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15.03.2026 Township\"/>
    </mc:Choice>
  </mc:AlternateContent>
  <xr:revisionPtr revIDLastSave="0" documentId="13_ncr:1_{5593665E-3FFA-481A-929A-EF089B3C5182}" xr6:coauthVersionLast="47" xr6:coauthVersionMax="47" xr10:uidLastSave="{00000000-0000-0000-0000-000000000000}"/>
  <bookViews>
    <workbookView xWindow="14310" yWindow="0" windowWidth="14355" windowHeight="15060" xr2:uid="{7D67B436-1D96-4DDE-834B-00F0B6B264DF}"/>
  </bookViews>
  <sheets>
    <sheet name="1-YGN" sheetId="1" r:id="rId1"/>
    <sheet name="Thingangyun" sheetId="2" r:id="rId2"/>
    <sheet name="South Dagon" sheetId="3" r:id="rId3"/>
    <sheet name="Tharkayta" sheetId="4" r:id="rId4"/>
    <sheet name="North Okkalapa" sheetId="5" r:id="rId5"/>
    <sheet name="North Dagon" sheetId="6" r:id="rId6"/>
    <sheet name="Bahan" sheetId="7" r:id="rId7"/>
    <sheet name="Downtown" sheetId="8" r:id="rId8"/>
    <sheet name="Hlaing - Mayangon" sheetId="9" r:id="rId9"/>
    <sheet name="South Okkalapa" sheetId="10" r:id="rId10"/>
    <sheet name="Yankin" sheetId="11" r:id="rId11"/>
    <sheet name="Thanlyin" sheetId="12" r:id="rId12"/>
    <sheet name="Twanty - Dala" sheetId="13" r:id="rId13"/>
    <sheet name="Hlaingthaya" sheetId="14" r:id="rId14"/>
    <sheet name="Seikkyi Kanaungto" sheetId="15" r:id="rId15"/>
    <sheet name="Kungyangon" sheetId="16" r:id="rId16"/>
    <sheet name="Shwepyithar" sheetId="17" r:id="rId17"/>
    <sheet name="Mingaladon - Hlegu" sheetId="18" r:id="rId18"/>
    <sheet name="Hmawbi" sheetId="19" r:id="rId19"/>
    <sheet name="Insein" sheetId="20" r:id="rId20"/>
  </sheets>
  <externalReferences>
    <externalReference r:id="rId21"/>
    <externalReference r:id="rId22"/>
  </externalReferences>
  <definedNames>
    <definedName name="a">#REF!</definedName>
    <definedName name="aa" localSheetId="0">#REF!</definedName>
    <definedName name="aa">#REF!</definedName>
    <definedName name="aaa" localSheetId="0">#REF!</definedName>
    <definedName name="aaa">#REF!</definedName>
    <definedName name="aaaaa">#REF!</definedName>
    <definedName name="aaaaaaa">#REF!</definedName>
    <definedName name="asd">'[1]Market ( Mar) '!#REF!</definedName>
    <definedName name="atr" localSheetId="0">#REF!</definedName>
    <definedName name="atr">#REF!</definedName>
    <definedName name="b" localSheetId="0">#REF!</definedName>
    <definedName name="b">#REF!</definedName>
    <definedName name="bb" localSheetId="0">#REF!</definedName>
    <definedName name="bb">#REF!</definedName>
    <definedName name="Beg_Bal" localSheetId="0">#REF!</definedName>
    <definedName name="Beg_Bal">#REF!</definedName>
    <definedName name="Cash_Cr" localSheetId="0">#REF!</definedName>
    <definedName name="Cash_Cr">#REF!</definedName>
    <definedName name="Cash_Dr" localSheetId="0">#REF!</definedName>
    <definedName name="Cash_Dr">#REF!</definedName>
    <definedName name="cc" localSheetId="0">#REF!</definedName>
    <definedName name="cc">#REF!</definedName>
    <definedName name="ccc" localSheetId="0">#REF!</definedName>
    <definedName name="ccc">#REF!</definedName>
    <definedName name="cft">#REF!</definedName>
    <definedName name="cr" localSheetId="0">#REF!</definedName>
    <definedName name="cr">#REF!</definedName>
    <definedName name="crs" localSheetId="0">#REF!</definedName>
    <definedName name="crs">#REF!</definedName>
    <definedName name="cvvvv">#REF!</definedName>
    <definedName name="cwer">#REF!</definedName>
    <definedName name="Data" localSheetId="0">#REF!</definedName>
    <definedName name="Data">#REF!</definedName>
    <definedName name="dd" localSheetId="0">#REF!</definedName>
    <definedName name="dd">#REF!</definedName>
    <definedName name="ddd" localSheetId="0">#REF!</definedName>
    <definedName name="ddd">#REF!</definedName>
    <definedName name="dddd">#N/A</definedName>
    <definedName name="dr" localSheetId="0">#REF!</definedName>
    <definedName name="dr">#REF!</definedName>
    <definedName name="drs" localSheetId="0">#REF!</definedName>
    <definedName name="drs">#REF!</definedName>
    <definedName name="dsfas">#REF!</definedName>
    <definedName name="eeee">#REF!</definedName>
    <definedName name="End_Bal" localSheetId="0">#REF!</definedName>
    <definedName name="End_Bal">#REF!</definedName>
    <definedName name="Extra_Pay" localSheetId="0">#REF!</definedName>
    <definedName name="Extra_Pay">#REF!</definedName>
    <definedName name="fgf" localSheetId="0">#REF!</definedName>
    <definedName name="fgf">#REF!</definedName>
    <definedName name="fgjhj" localSheetId="0">#REF!</definedName>
    <definedName name="fgjhj">#REF!</definedName>
    <definedName name="fhh">MATCH(0.01,End_Bal,-1)+1</definedName>
    <definedName name="ftyu">#REF!</definedName>
    <definedName name="Full_Print" localSheetId="0">#REF!</definedName>
    <definedName name="Full_Print">#REF!</definedName>
    <definedName name="fusales4">#REF!</definedName>
    <definedName name="gg">#REF!</definedName>
    <definedName name="gggggg">#REF!</definedName>
    <definedName name="Header_Row" localSheetId="0">ROW(#REF!)</definedName>
    <definedName name="Header_Row">ROW(#REF!)</definedName>
    <definedName name="hjj" localSheetId="0">#REF!</definedName>
    <definedName name="hjj">#REF!</definedName>
    <definedName name="hjjj">#REF!</definedName>
    <definedName name="hjkjk" localSheetId="0">#REF!</definedName>
    <definedName name="hjkjk">#REF!</definedName>
    <definedName name="hmjhj" localSheetId="0">#REF!</definedName>
    <definedName name="hmjhj">#REF!</definedName>
    <definedName name="ii">#REF!</definedName>
    <definedName name="III">#REF!</definedName>
    <definedName name="Int" localSheetId="0">#REF!</definedName>
    <definedName name="Int">#REF!</definedName>
    <definedName name="Interest_Rate" localSheetId="0">#REF!</definedName>
    <definedName name="Interest_Rate">#REF!</definedName>
    <definedName name="jbkjkl" localSheetId="0">#REF!</definedName>
    <definedName name="jbkjkl">#REF!</definedName>
    <definedName name="Journal_Cr">#REF!</definedName>
    <definedName name="Journal_Dr">#REF!</definedName>
    <definedName name="kdt" localSheetId="0">#REF!</definedName>
    <definedName name="kdt">#REF!</definedName>
    <definedName name="khbgfc" localSheetId="0">Scheduled_Payment+Extra_Payment</definedName>
    <definedName name="khbgfc">Scheduled_Payment+Extra_Payment</definedName>
    <definedName name="kluyufuf">#REF!</definedName>
    <definedName name="Last_Row" localSheetId="0">IF('1-YGN'!Values_Entered,'1-YGN'!Header_Row+'1-YGN'!Number_of_Payments,'1-YGN'!Header_Row)</definedName>
    <definedName name="Last_Row">IF(Values_Entered,Header_Row+Number_of_Payments,Header_Row)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SO" localSheetId="0">#REF!</definedName>
    <definedName name="LSO">#REF!</definedName>
    <definedName name="lsoq" localSheetId="0">#REF!</definedName>
    <definedName name="lsoq">#REF!</definedName>
    <definedName name="lsoq1">#REF!</definedName>
    <definedName name="mms" localSheetId="0">#REF!</definedName>
    <definedName name="mms">#REF!</definedName>
    <definedName name="neew" localSheetId="0">#REF!</definedName>
    <definedName name="neew">#REF!</definedName>
    <definedName name="New" localSheetId="0">#REF!</definedName>
    <definedName name="New">#REF!</definedName>
    <definedName name="NOV">#REF!</definedName>
    <definedName name="Num_Pmt_Per_Year" localSheetId="0">#REF!</definedName>
    <definedName name="Num_Pmt_Per_Year">#REF!</definedName>
    <definedName name="Number_of_Payments" localSheetId="0">MATCH(0.01,'1-YGN'!End_Bal,-1)+1</definedName>
    <definedName name="Number_of_Payments">MATCH(0.01,End_Bal,-1)+1</definedName>
    <definedName name="ooo">#REF!</definedName>
    <definedName name="Opening_Cr" localSheetId="0">#REF!</definedName>
    <definedName name="Opening_Cr">#REF!</definedName>
    <definedName name="Opening_Dr" localSheetId="0">#REF!</definedName>
    <definedName name="Opening_Dr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 localSheetId="0">DATE(YEAR('1-YGN'!Loan_Start),MONTH('1-YGN'!Loan_Start)+Payment_Number,DAY('1-YGN'!Loan_Start))</definedName>
    <definedName name="Payment_Date">DATE(YEAR(Loan_Start),MONTH(Loan_Start)+Payment_Number,DAY(Loan_Start))</definedName>
    <definedName name="Princ" localSheetId="0">#REF!</definedName>
    <definedName name="Princ">#REF!</definedName>
    <definedName name="princeee">#REF!</definedName>
    <definedName name="_xlnm.Print_Area" localSheetId="0">'1-YGN'!#REF!</definedName>
    <definedName name="Print_Area_Reset" localSheetId="0">OFFSET('1-YGN'!Full_Print,0,0,'1-YGN'!Last_Row)</definedName>
    <definedName name="Print_Area_Reset">OFFSET(Full_Print,0,0,Last_Row)</definedName>
    <definedName name="qqqqqq">#REF!</definedName>
    <definedName name="Rate">#REF!</definedName>
    <definedName name="rty">#REF!</definedName>
    <definedName name="s" localSheetId="0">#REF!</definedName>
    <definedName name="s">#REF!</definedName>
    <definedName name="Salees">#REF!</definedName>
    <definedName name="sales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mm" localSheetId="0">#REF!</definedName>
    <definedName name="smm">#REF!</definedName>
    <definedName name="smmm">'[1]Market ( Mar) '!#REF!</definedName>
    <definedName name="tdk" localSheetId="0">#REF!</definedName>
    <definedName name="tdk">#REF!</definedName>
    <definedName name="Total_Interest" localSheetId="0">#REF!</definedName>
    <definedName name="Total_Interest">#REF!</definedName>
    <definedName name="Total_Pay" localSheetId="0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TYPE1">'[2]1.2.22'!$AV$7:$AV$8</definedName>
    <definedName name="TYPE2">'[2]19.2.22'!$AV$7:$AV$9</definedName>
    <definedName name="TYPE3">'[2]20.2.22'!$AV$7:$AV$9</definedName>
    <definedName name="TYPE4">'[2]19.2.22'!$AV$7:$AV$9</definedName>
    <definedName name="uuu">#REF!</definedName>
    <definedName name="Values_Entered" localSheetId="0">IF('1-YGN'!Loan_Amount*'1-YGN'!Interest_Rate*'1-YGN'!Loan_Years*'1-YGN'!Loan_Start&gt;0,1,0)</definedName>
    <definedName name="Values_Entered">IF(Loan_Amount*Interest_Rate*Loan_Years*Loan_Start&gt;0,1,0)</definedName>
    <definedName name="vkhfkgf" localSheetId="0">#REF!</definedName>
    <definedName name="vkhfkgf">#REF!</definedName>
    <definedName name="vvvv" localSheetId="0">IF(Values_Entered,Header_Row+fhh,Header_Row)</definedName>
    <definedName name="vvvv">IF([0]!Values_Entered,Header_Row+[0]!Number_of_Payments,Header_Row)</definedName>
    <definedName name="wert">#REF!</definedName>
    <definedName name="xdfrg">#REF!</definedName>
    <definedName name="y">#REF!</definedName>
    <definedName name="yhhg123">IF(Values_Entered,Header_Row+Number_of_Payments,Header_Row)</definedName>
    <definedName name="YMO4">#REF!</definedName>
    <definedName name="YMO5">#REF!</definedName>
    <definedName name="Ymowy">#REF!</definedName>
    <definedName name="yy">#REF!</definedName>
    <definedName name="yyyyy">#REF!</definedName>
    <definedName name="zx">#REF!</definedName>
    <definedName name="zx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32" i="1" l="1"/>
  <c r="CI32" i="1"/>
  <c r="CH33" i="1"/>
  <c r="CI33" i="1"/>
  <c r="CH34" i="1"/>
  <c r="CI34" i="1"/>
  <c r="CH35" i="1"/>
  <c r="CI35" i="1"/>
  <c r="CH36" i="1"/>
  <c r="CI36" i="1"/>
  <c r="CH37" i="1"/>
  <c r="CI37" i="1"/>
  <c r="CH38" i="1"/>
  <c r="CI38" i="1"/>
  <c r="CH39" i="1"/>
  <c r="CI39" i="1"/>
  <c r="CH40" i="1"/>
  <c r="CI40" i="1"/>
  <c r="CH41" i="1"/>
  <c r="CI41" i="1"/>
  <c r="CH42" i="1"/>
  <c r="CI42" i="1"/>
  <c r="CH43" i="1"/>
  <c r="CI43" i="1"/>
  <c r="CH44" i="1"/>
  <c r="CI44" i="1"/>
  <c r="CH45" i="1"/>
  <c r="CI45" i="1"/>
  <c r="CH46" i="1"/>
  <c r="CI46" i="1"/>
  <c r="CH47" i="1"/>
  <c r="CI47" i="1"/>
  <c r="CH48" i="1"/>
  <c r="CI48" i="1"/>
  <c r="CH49" i="1"/>
  <c r="CI49" i="1"/>
  <c r="CI31" i="1"/>
  <c r="CH31" i="1"/>
  <c r="CH6" i="1"/>
  <c r="CI6" i="1"/>
  <c r="CH7" i="1"/>
  <c r="CI7" i="1"/>
  <c r="CH8" i="1"/>
  <c r="CI8" i="1"/>
  <c r="CH9" i="1"/>
  <c r="CI9" i="1"/>
  <c r="CH10" i="1"/>
  <c r="CI10" i="1"/>
  <c r="CH11" i="1"/>
  <c r="CI11" i="1"/>
  <c r="CH12" i="1"/>
  <c r="CI12" i="1"/>
  <c r="CH13" i="1"/>
  <c r="CI13" i="1"/>
  <c r="CH14" i="1"/>
  <c r="CI14" i="1"/>
  <c r="CH15" i="1"/>
  <c r="CI15" i="1"/>
  <c r="CH16" i="1"/>
  <c r="CI16" i="1"/>
  <c r="CH17" i="1"/>
  <c r="CI17" i="1"/>
  <c r="CH18" i="1"/>
  <c r="CI18" i="1"/>
  <c r="CH19" i="1"/>
  <c r="CI19" i="1"/>
  <c r="CH20" i="1"/>
  <c r="CI20" i="1"/>
  <c r="CH21" i="1"/>
  <c r="CI21" i="1"/>
  <c r="CH22" i="1"/>
  <c r="CI22" i="1"/>
  <c r="CH23" i="1"/>
  <c r="CI23" i="1"/>
  <c r="CI5" i="1"/>
  <c r="CH5" i="1"/>
  <c r="BK130" i="19"/>
  <c r="BK129" i="19"/>
  <c r="BK128" i="19"/>
  <c r="BK127" i="19"/>
  <c r="BK129" i="18"/>
  <c r="BK128" i="18"/>
  <c r="BK127" i="18"/>
  <c r="BK130" i="17"/>
  <c r="BK129" i="17"/>
  <c r="BK128" i="17"/>
  <c r="BK127" i="17"/>
  <c r="BK128" i="16"/>
  <c r="BK127" i="16"/>
  <c r="BK128" i="14"/>
  <c r="BK127" i="14"/>
  <c r="BK128" i="12"/>
  <c r="BK127" i="12"/>
  <c r="BK128" i="11"/>
  <c r="BK127" i="11"/>
  <c r="BK129" i="6"/>
  <c r="BK128" i="6"/>
  <c r="BK127" i="6"/>
  <c r="BK128" i="5"/>
  <c r="BK127" i="5"/>
  <c r="BK128" i="3"/>
  <c r="BK127" i="3"/>
  <c r="D140" i="20" l="1"/>
  <c r="D141" i="20"/>
  <c r="D125" i="20"/>
  <c r="D126" i="20"/>
  <c r="D140" i="19"/>
  <c r="D141" i="19"/>
  <c r="D125" i="19"/>
  <c r="D126" i="19"/>
  <c r="D140" i="18"/>
  <c r="D141" i="18"/>
  <c r="D125" i="18"/>
  <c r="D126" i="18"/>
  <c r="D127" i="18"/>
  <c r="D125" i="17"/>
  <c r="D126" i="17"/>
  <c r="D141" i="16"/>
  <c r="D140" i="16"/>
  <c r="D125" i="16"/>
  <c r="D126" i="16"/>
  <c r="D140" i="15"/>
  <c r="D141" i="15"/>
  <c r="D125" i="15"/>
  <c r="D126" i="15"/>
  <c r="D140" i="14"/>
  <c r="D141" i="14"/>
  <c r="D125" i="14"/>
  <c r="D126" i="14"/>
  <c r="D140" i="13"/>
  <c r="D141" i="13"/>
  <c r="D125" i="13"/>
  <c r="D126" i="13"/>
  <c r="D137" i="12"/>
  <c r="D138" i="12"/>
  <c r="D139" i="12"/>
  <c r="D140" i="12"/>
  <c r="D141" i="12"/>
  <c r="D125" i="12"/>
  <c r="D126" i="12"/>
  <c r="D140" i="11"/>
  <c r="D141" i="11"/>
  <c r="D125" i="11"/>
  <c r="D126" i="11"/>
  <c r="D140" i="10"/>
  <c r="D141" i="10"/>
  <c r="D126" i="10"/>
  <c r="D125" i="10"/>
  <c r="D140" i="9"/>
  <c r="D141" i="9"/>
  <c r="D125" i="9"/>
  <c r="D126" i="9"/>
  <c r="D140" i="8"/>
  <c r="D141" i="8"/>
  <c r="D125" i="8"/>
  <c r="D126" i="8"/>
  <c r="D140" i="7"/>
  <c r="D141" i="7"/>
  <c r="D126" i="7"/>
  <c r="D125" i="7"/>
  <c r="D140" i="6"/>
  <c r="D141" i="6"/>
  <c r="D125" i="6"/>
  <c r="D126" i="6"/>
  <c r="D140" i="5"/>
  <c r="D141" i="5"/>
  <c r="D140" i="4"/>
  <c r="D141" i="4"/>
  <c r="D125" i="4"/>
  <c r="D126" i="4"/>
  <c r="D140" i="3"/>
  <c r="D141" i="3"/>
  <c r="D140" i="2"/>
  <c r="D141" i="2"/>
  <c r="D125" i="3"/>
  <c r="D126" i="3"/>
  <c r="CF5" i="1" l="1"/>
  <c r="BI128" i="19"/>
  <c r="BI127" i="19"/>
  <c r="BF154" i="19"/>
  <c r="BI128" i="18"/>
  <c r="BI127" i="18"/>
  <c r="BI128" i="17"/>
  <c r="BI127" i="17"/>
  <c r="BH148" i="15"/>
  <c r="BI5" i="15"/>
  <c r="BI6" i="15"/>
  <c r="BI7" i="15"/>
  <c r="BI8" i="15"/>
  <c r="BI9" i="15"/>
  <c r="BI10" i="15"/>
  <c r="BI11" i="15"/>
  <c r="BI12" i="15"/>
  <c r="BI13" i="15"/>
  <c r="BI14" i="15"/>
  <c r="BI15" i="15"/>
  <c r="BI16" i="15"/>
  <c r="BI17" i="15"/>
  <c r="BI18" i="15"/>
  <c r="BI19" i="15"/>
  <c r="BI20" i="15"/>
  <c r="BI21" i="15"/>
  <c r="BI22" i="15"/>
  <c r="BI23" i="15"/>
  <c r="BI24" i="15"/>
  <c r="BI25" i="15"/>
  <c r="BI26" i="15"/>
  <c r="BI27" i="15"/>
  <c r="BI28" i="15"/>
  <c r="BI29" i="15"/>
  <c r="BI30" i="15"/>
  <c r="BI31" i="15"/>
  <c r="BI32" i="15"/>
  <c r="BI33" i="15"/>
  <c r="BI34" i="15"/>
  <c r="BI35" i="15"/>
  <c r="BI36" i="15"/>
  <c r="BI37" i="15"/>
  <c r="BI38" i="15"/>
  <c r="BI39" i="15"/>
  <c r="BI40" i="15"/>
  <c r="BI41" i="15"/>
  <c r="BI42" i="15"/>
  <c r="BI43" i="15"/>
  <c r="BI44" i="15"/>
  <c r="BI45" i="15"/>
  <c r="BI46" i="15"/>
  <c r="BI47" i="15"/>
  <c r="BI48" i="15"/>
  <c r="BI49" i="15"/>
  <c r="BI50" i="15"/>
  <c r="BI51" i="15"/>
  <c r="BI52" i="15"/>
  <c r="BI53" i="15"/>
  <c r="BI54" i="15"/>
  <c r="BI55" i="15"/>
  <c r="BI56" i="15"/>
  <c r="BI57" i="15"/>
  <c r="BI58" i="15"/>
  <c r="BI59" i="15"/>
  <c r="BI60" i="15"/>
  <c r="BI61" i="15"/>
  <c r="BI62" i="15"/>
  <c r="BI63" i="15"/>
  <c r="BI64" i="15"/>
  <c r="BI65" i="15"/>
  <c r="BI66" i="15"/>
  <c r="BI67" i="15"/>
  <c r="BI68" i="15"/>
  <c r="BI69" i="15"/>
  <c r="BI70" i="15"/>
  <c r="BI71" i="15"/>
  <c r="BI72" i="15"/>
  <c r="BI73" i="15"/>
  <c r="BI74" i="15"/>
  <c r="BI75" i="15"/>
  <c r="BI76" i="15"/>
  <c r="BI77" i="15"/>
  <c r="BI78" i="15"/>
  <c r="BI79" i="15"/>
  <c r="BI80" i="15"/>
  <c r="BI81" i="15"/>
  <c r="BI82" i="15"/>
  <c r="BI83" i="15"/>
  <c r="BI84" i="15"/>
  <c r="BI85" i="15"/>
  <c r="BI86" i="15"/>
  <c r="BI87" i="15"/>
  <c r="BI88" i="15"/>
  <c r="BI89" i="15"/>
  <c r="BI90" i="15"/>
  <c r="BI91" i="15"/>
  <c r="BI92" i="15"/>
  <c r="BI93" i="15"/>
  <c r="BI94" i="15"/>
  <c r="BI95" i="15"/>
  <c r="BI96" i="15"/>
  <c r="BI97" i="15"/>
  <c r="BI98" i="15"/>
  <c r="BI99" i="15"/>
  <c r="BI100" i="15"/>
  <c r="BI101" i="15"/>
  <c r="BI102" i="15"/>
  <c r="BI103" i="15"/>
  <c r="BI104" i="15"/>
  <c r="BI105" i="15"/>
  <c r="BI106" i="15"/>
  <c r="BI107" i="15"/>
  <c r="BI108" i="15"/>
  <c r="BI109" i="15"/>
  <c r="BI110" i="15"/>
  <c r="BI111" i="15"/>
  <c r="BI112" i="15"/>
  <c r="BI113" i="15"/>
  <c r="BI114" i="15"/>
  <c r="BI115" i="15"/>
  <c r="BI116" i="15"/>
  <c r="BI117" i="15"/>
  <c r="BI118" i="15"/>
  <c r="BI119" i="15"/>
  <c r="BI120" i="15"/>
  <c r="BI121" i="15"/>
  <c r="BI122" i="15"/>
  <c r="BI123" i="15"/>
  <c r="BI124" i="15"/>
  <c r="BI127" i="15"/>
  <c r="BI128" i="15"/>
  <c r="BI129" i="15"/>
  <c r="BI130" i="15"/>
  <c r="BI131" i="15"/>
  <c r="BI132" i="15"/>
  <c r="BI133" i="15"/>
  <c r="BI134" i="15"/>
  <c r="BI135" i="15"/>
  <c r="BI136" i="15"/>
  <c r="BI137" i="15"/>
  <c r="BI138" i="15"/>
  <c r="BI139" i="15"/>
  <c r="BI142" i="15"/>
  <c r="BI143" i="15"/>
  <c r="BI144" i="15"/>
  <c r="BI145" i="15"/>
  <c r="BI146" i="15"/>
  <c r="BI147" i="15"/>
  <c r="BI128" i="14"/>
  <c r="BI127" i="14"/>
  <c r="BI128" i="13"/>
  <c r="BI127" i="13"/>
  <c r="BI128" i="12"/>
  <c r="BI127" i="12"/>
  <c r="BI128" i="11" l="1"/>
  <c r="BI127" i="11"/>
  <c r="BI130" i="9"/>
  <c r="BI129" i="9"/>
  <c r="BI128" i="9"/>
  <c r="BI127" i="9"/>
  <c r="BI128" i="8"/>
  <c r="BI127" i="8"/>
  <c r="BI129" i="7"/>
  <c r="BI128" i="7"/>
  <c r="BI127" i="7"/>
  <c r="BI124" i="7"/>
  <c r="BI128" i="6"/>
  <c r="BI127" i="6"/>
  <c r="BI124" i="6"/>
  <c r="BI128" i="5" l="1"/>
  <c r="BI127" i="5"/>
  <c r="BI124" i="5"/>
  <c r="BI123" i="5"/>
  <c r="BI128" i="3"/>
  <c r="BI127" i="3"/>
  <c r="BI124" i="3"/>
  <c r="BI123" i="3"/>
  <c r="BI129" i="2"/>
  <c r="BI128" i="2"/>
  <c r="BI127" i="2"/>
  <c r="BI124" i="2"/>
  <c r="CD165" i="18" l="1"/>
  <c r="CB165" i="18"/>
  <c r="BZ165" i="18"/>
  <c r="BX165" i="18"/>
  <c r="BV165" i="18"/>
  <c r="BT165" i="18"/>
  <c r="BR165" i="18"/>
  <c r="BP165" i="18"/>
  <c r="BN165" i="18"/>
  <c r="BL165" i="18"/>
  <c r="BJ165" i="18"/>
  <c r="BH165" i="18"/>
  <c r="CF163" i="18"/>
  <c r="CE163" i="18"/>
  <c r="CC163" i="18"/>
  <c r="CA163" i="18"/>
  <c r="BY163" i="18"/>
  <c r="BW163" i="18"/>
  <c r="BU163" i="18"/>
  <c r="BS163" i="18"/>
  <c r="BQ163" i="18"/>
  <c r="BO163" i="18"/>
  <c r="BM163" i="18"/>
  <c r="BK163" i="18"/>
  <c r="BI163" i="18"/>
  <c r="CF162" i="18"/>
  <c r="CE162" i="18"/>
  <c r="CC162" i="18"/>
  <c r="CA162" i="18"/>
  <c r="BY162" i="18"/>
  <c r="BW162" i="18"/>
  <c r="BU162" i="18"/>
  <c r="BS162" i="18"/>
  <c r="BQ162" i="18"/>
  <c r="BO162" i="18"/>
  <c r="BM162" i="18"/>
  <c r="BK162" i="18"/>
  <c r="BI162" i="18"/>
  <c r="CF161" i="18"/>
  <c r="CE161" i="18"/>
  <c r="CC161" i="18"/>
  <c r="CA161" i="18"/>
  <c r="BY161" i="18"/>
  <c r="BW161" i="18"/>
  <c r="BU161" i="18"/>
  <c r="BS161" i="18"/>
  <c r="BQ161" i="18"/>
  <c r="BO161" i="18"/>
  <c r="BM161" i="18"/>
  <c r="BK161" i="18"/>
  <c r="BI161" i="18"/>
  <c r="CF160" i="18"/>
  <c r="CE160" i="18"/>
  <c r="CC160" i="18"/>
  <c r="CA160" i="18"/>
  <c r="BY160" i="18"/>
  <c r="BW160" i="18"/>
  <c r="BU160" i="18"/>
  <c r="BS160" i="18"/>
  <c r="BQ160" i="18"/>
  <c r="BO160" i="18"/>
  <c r="BM160" i="18"/>
  <c r="BK160" i="18"/>
  <c r="BI160" i="18"/>
  <c r="CF159" i="18"/>
  <c r="CE159" i="18"/>
  <c r="CC159" i="18"/>
  <c r="CA159" i="18"/>
  <c r="BY159" i="18"/>
  <c r="BW159" i="18"/>
  <c r="BU159" i="18"/>
  <c r="BS159" i="18"/>
  <c r="BQ159" i="18"/>
  <c r="BO159" i="18"/>
  <c r="BM159" i="18"/>
  <c r="BK159" i="18"/>
  <c r="BI159" i="18"/>
  <c r="CF156" i="18"/>
  <c r="CE156" i="18"/>
  <c r="CC156" i="18"/>
  <c r="CA156" i="18"/>
  <c r="BY156" i="18"/>
  <c r="BW156" i="18"/>
  <c r="BU156" i="18"/>
  <c r="BS156" i="18"/>
  <c r="BQ156" i="18"/>
  <c r="BO156" i="18"/>
  <c r="BM156" i="18"/>
  <c r="BK156" i="18"/>
  <c r="BI156" i="18"/>
  <c r="CF155" i="18"/>
  <c r="CE155" i="18"/>
  <c r="CC155" i="18"/>
  <c r="CA155" i="18"/>
  <c r="BY155" i="18"/>
  <c r="BW155" i="18"/>
  <c r="BU155" i="18"/>
  <c r="BS155" i="18"/>
  <c r="BQ155" i="18"/>
  <c r="BO155" i="18"/>
  <c r="BM155" i="18"/>
  <c r="BK155" i="18"/>
  <c r="BI155" i="18"/>
  <c r="CF154" i="18"/>
  <c r="CE154" i="18"/>
  <c r="CC154" i="18"/>
  <c r="CA154" i="18"/>
  <c r="BY154" i="18"/>
  <c r="BW154" i="18"/>
  <c r="BU154" i="18"/>
  <c r="BS154" i="18"/>
  <c r="BQ154" i="18"/>
  <c r="BO154" i="18"/>
  <c r="BM154" i="18"/>
  <c r="BK154" i="18"/>
  <c r="BI154" i="18"/>
  <c r="CF153" i="18"/>
  <c r="CE153" i="18"/>
  <c r="CC153" i="18"/>
  <c r="CA153" i="18"/>
  <c r="BY153" i="18"/>
  <c r="BW153" i="18"/>
  <c r="BU153" i="18"/>
  <c r="BS153" i="18"/>
  <c r="BQ153" i="18"/>
  <c r="BO153" i="18"/>
  <c r="BM153" i="18"/>
  <c r="BK153" i="18"/>
  <c r="BI153" i="18"/>
  <c r="CF152" i="18"/>
  <c r="CE152" i="18"/>
  <c r="CC152" i="18"/>
  <c r="CA152" i="18"/>
  <c r="BY152" i="18"/>
  <c r="BW152" i="18"/>
  <c r="BU152" i="18"/>
  <c r="BS152" i="18"/>
  <c r="BQ152" i="18"/>
  <c r="BO152" i="18"/>
  <c r="BM152" i="18"/>
  <c r="BK152" i="18"/>
  <c r="BI152" i="18"/>
  <c r="CF151" i="18"/>
  <c r="CE151" i="18"/>
  <c r="CC151" i="18"/>
  <c r="CA151" i="18"/>
  <c r="BY151" i="18"/>
  <c r="BW151" i="18"/>
  <c r="BU151" i="18"/>
  <c r="BS151" i="18"/>
  <c r="BQ151" i="18"/>
  <c r="BO151" i="18"/>
  <c r="BM151" i="18"/>
  <c r="BK151" i="18"/>
  <c r="BI151" i="18"/>
  <c r="CF150" i="18"/>
  <c r="CE150" i="18"/>
  <c r="CC150" i="18"/>
  <c r="CA150" i="18"/>
  <c r="BY150" i="18"/>
  <c r="BW150" i="18"/>
  <c r="BU150" i="18"/>
  <c r="BS150" i="18"/>
  <c r="BQ150" i="18"/>
  <c r="BO150" i="18"/>
  <c r="BM150" i="18"/>
  <c r="BK150" i="18"/>
  <c r="BI150" i="18"/>
  <c r="CD148" i="18"/>
  <c r="CD166" i="18" s="1"/>
  <c r="CB148" i="18"/>
  <c r="CB166" i="18" s="1"/>
  <c r="BZ148" i="18"/>
  <c r="BZ166" i="18" s="1"/>
  <c r="BX148" i="18"/>
  <c r="BV148" i="18"/>
  <c r="BT148" i="18"/>
  <c r="BT166" i="18" s="1"/>
  <c r="BR148" i="18"/>
  <c r="BP148" i="18"/>
  <c r="BP166" i="18" s="1"/>
  <c r="BN148" i="18"/>
  <c r="BN166" i="18" s="1"/>
  <c r="BL148" i="18"/>
  <c r="BL166" i="18" s="1"/>
  <c r="BJ148" i="18"/>
  <c r="BJ166" i="18" s="1"/>
  <c r="BH148" i="18"/>
  <c r="BH166" i="18" s="1"/>
  <c r="CG146" i="18"/>
  <c r="CF146" i="18"/>
  <c r="CF144" i="18"/>
  <c r="CE144" i="18"/>
  <c r="CC144" i="18"/>
  <c r="CA144" i="18"/>
  <c r="BY144" i="18"/>
  <c r="BW144" i="18"/>
  <c r="BU144" i="18"/>
  <c r="BS144" i="18"/>
  <c r="BQ144" i="18"/>
  <c r="BO144" i="18"/>
  <c r="BM144" i="18"/>
  <c r="BK144" i="18"/>
  <c r="BI144" i="18"/>
  <c r="CF143" i="18"/>
  <c r="CE143" i="18"/>
  <c r="CC143" i="18"/>
  <c r="CA143" i="18"/>
  <c r="BY143" i="18"/>
  <c r="BW143" i="18"/>
  <c r="BU143" i="18"/>
  <c r="BS143" i="18"/>
  <c r="BQ143" i="18"/>
  <c r="BO143" i="18"/>
  <c r="BM143" i="18"/>
  <c r="BK143" i="18"/>
  <c r="BI143" i="18"/>
  <c r="CG142" i="18"/>
  <c r="CF142" i="18"/>
  <c r="CF139" i="18"/>
  <c r="CE139" i="18"/>
  <c r="CC139" i="18"/>
  <c r="CA139" i="18"/>
  <c r="BY139" i="18"/>
  <c r="BW139" i="18"/>
  <c r="BU139" i="18"/>
  <c r="BS139" i="18"/>
  <c r="BQ139" i="18"/>
  <c r="BO139" i="18"/>
  <c r="BM139" i="18"/>
  <c r="BK139" i="18"/>
  <c r="BI139" i="18"/>
  <c r="CG138" i="18"/>
  <c r="CF138" i="18"/>
  <c r="CF137" i="18"/>
  <c r="CE137" i="18"/>
  <c r="CC137" i="18"/>
  <c r="CA137" i="18"/>
  <c r="BY137" i="18"/>
  <c r="BW137" i="18"/>
  <c r="BU137" i="18"/>
  <c r="BS137" i="18"/>
  <c r="BQ137" i="18"/>
  <c r="BO137" i="18"/>
  <c r="BM137" i="18"/>
  <c r="BK137" i="18"/>
  <c r="BI137" i="18"/>
  <c r="CF136" i="18"/>
  <c r="CE136" i="18"/>
  <c r="CC136" i="18"/>
  <c r="CA136" i="18"/>
  <c r="BY136" i="18"/>
  <c r="BW136" i="18"/>
  <c r="BU136" i="18"/>
  <c r="BS136" i="18"/>
  <c r="BQ136" i="18"/>
  <c r="BO136" i="18"/>
  <c r="BM136" i="18"/>
  <c r="BK136" i="18"/>
  <c r="BI136" i="18"/>
  <c r="CF135" i="18"/>
  <c r="CE135" i="18"/>
  <c r="CC135" i="18"/>
  <c r="CA135" i="18"/>
  <c r="BY135" i="18"/>
  <c r="BW135" i="18"/>
  <c r="BU135" i="18"/>
  <c r="BS135" i="18"/>
  <c r="BQ135" i="18"/>
  <c r="BO135" i="18"/>
  <c r="BM135" i="18"/>
  <c r="BK135" i="18"/>
  <c r="BI135" i="18"/>
  <c r="CF134" i="18"/>
  <c r="CE134" i="18"/>
  <c r="CC134" i="18"/>
  <c r="CA134" i="18"/>
  <c r="BY134" i="18"/>
  <c r="BW134" i="18"/>
  <c r="BU134" i="18"/>
  <c r="BS134" i="18"/>
  <c r="BQ134" i="18"/>
  <c r="BO134" i="18"/>
  <c r="BM134" i="18"/>
  <c r="BK134" i="18"/>
  <c r="BI134" i="18"/>
  <c r="CF133" i="18"/>
  <c r="CE133" i="18"/>
  <c r="CC133" i="18"/>
  <c r="CA133" i="18"/>
  <c r="BY133" i="18"/>
  <c r="BW133" i="18"/>
  <c r="BU133" i="18"/>
  <c r="BS133" i="18"/>
  <c r="BQ133" i="18"/>
  <c r="BO133" i="18"/>
  <c r="BM133" i="18"/>
  <c r="BK133" i="18"/>
  <c r="BI133" i="18"/>
  <c r="CF132" i="18"/>
  <c r="CE132" i="18"/>
  <c r="CC132" i="18"/>
  <c r="CA132" i="18"/>
  <c r="BY132" i="18"/>
  <c r="BW132" i="18"/>
  <c r="BU132" i="18"/>
  <c r="BS132" i="18"/>
  <c r="BQ132" i="18"/>
  <c r="BO132" i="18"/>
  <c r="BM132" i="18"/>
  <c r="BK132" i="18"/>
  <c r="BI132" i="18"/>
  <c r="CF131" i="18"/>
  <c r="CE131" i="18"/>
  <c r="CC131" i="18"/>
  <c r="CA131" i="18"/>
  <c r="BY131" i="18"/>
  <c r="BW131" i="18"/>
  <c r="BU131" i="18"/>
  <c r="BS131" i="18"/>
  <c r="BQ131" i="18"/>
  <c r="BO131" i="18"/>
  <c r="BM131" i="18"/>
  <c r="BK131" i="18"/>
  <c r="BI131" i="18"/>
  <c r="CF130" i="18"/>
  <c r="CE130" i="18"/>
  <c r="CC130" i="18"/>
  <c r="CA130" i="18"/>
  <c r="BY130" i="18"/>
  <c r="BW130" i="18"/>
  <c r="BU130" i="18"/>
  <c r="BS130" i="18"/>
  <c r="BQ130" i="18"/>
  <c r="BO130" i="18"/>
  <c r="BM130" i="18"/>
  <c r="BK130" i="18"/>
  <c r="BI130" i="18"/>
  <c r="CG129" i="18"/>
  <c r="CF129" i="18"/>
  <c r="CF128" i="18"/>
  <c r="CA128" i="18"/>
  <c r="BY128" i="18"/>
  <c r="BW128" i="18"/>
  <c r="CF127" i="18"/>
  <c r="BW127" i="18"/>
  <c r="CG127" i="18" s="1"/>
  <c r="CF124" i="18"/>
  <c r="BW124" i="18"/>
  <c r="CG124" i="18" s="1"/>
  <c r="CF123" i="18"/>
  <c r="BW123" i="18"/>
  <c r="CG123" i="18" s="1"/>
  <c r="CF120" i="18"/>
  <c r="CE120" i="18"/>
  <c r="CC120" i="18"/>
  <c r="CA120" i="18"/>
  <c r="BY120" i="18"/>
  <c r="BW120" i="18"/>
  <c r="BU120" i="18"/>
  <c r="BS120" i="18"/>
  <c r="BQ120" i="18"/>
  <c r="BO120" i="18"/>
  <c r="BM120" i="18"/>
  <c r="BK120" i="18"/>
  <c r="BI120" i="18"/>
  <c r="CG118" i="18"/>
  <c r="CF118" i="18"/>
  <c r="CG117" i="18"/>
  <c r="CF117" i="18"/>
  <c r="CG116" i="18"/>
  <c r="CF116" i="18"/>
  <c r="CG115" i="18"/>
  <c r="CF115" i="18"/>
  <c r="CF114" i="18"/>
  <c r="CE114" i="18"/>
  <c r="CC114" i="18"/>
  <c r="CA114" i="18"/>
  <c r="BY114" i="18"/>
  <c r="BW114" i="18"/>
  <c r="BU114" i="18"/>
  <c r="BS114" i="18"/>
  <c r="BQ114" i="18"/>
  <c r="BO114" i="18"/>
  <c r="BM114" i="18"/>
  <c r="BK114" i="18"/>
  <c r="BI114" i="18"/>
  <c r="CF113" i="18"/>
  <c r="CE113" i="18"/>
  <c r="CC113" i="18"/>
  <c r="CA113" i="18"/>
  <c r="BY113" i="18"/>
  <c r="BW113" i="18"/>
  <c r="BU113" i="18"/>
  <c r="BS113" i="18"/>
  <c r="BQ113" i="18"/>
  <c r="BO113" i="18"/>
  <c r="BM113" i="18"/>
  <c r="BK113" i="18"/>
  <c r="BI113" i="18"/>
  <c r="CG112" i="18"/>
  <c r="CF112" i="18"/>
  <c r="CG111" i="18"/>
  <c r="CF111" i="18"/>
  <c r="CG110" i="18"/>
  <c r="CF110" i="18"/>
  <c r="CG109" i="18"/>
  <c r="CF109" i="18"/>
  <c r="CG108" i="18"/>
  <c r="CF108" i="18"/>
  <c r="CG107" i="18"/>
  <c r="CF107" i="18"/>
  <c r="CG106" i="18"/>
  <c r="CF106" i="18"/>
  <c r="CG105" i="18"/>
  <c r="CF105" i="18"/>
  <c r="CG104" i="18"/>
  <c r="CF104" i="18"/>
  <c r="CG103" i="18"/>
  <c r="CF103" i="18"/>
  <c r="CG102" i="18"/>
  <c r="CF102" i="18"/>
  <c r="CG101" i="18"/>
  <c r="CF101" i="18"/>
  <c r="CG100" i="18"/>
  <c r="CF100" i="18"/>
  <c r="CG99" i="18"/>
  <c r="CF99" i="18"/>
  <c r="CG98" i="18"/>
  <c r="CF98" i="18"/>
  <c r="CG97" i="18"/>
  <c r="CF97" i="18"/>
  <c r="CG96" i="18"/>
  <c r="CF96" i="18"/>
  <c r="CF95" i="18"/>
  <c r="CE95" i="18"/>
  <c r="CC95" i="18"/>
  <c r="CA95" i="18"/>
  <c r="BY95" i="18"/>
  <c r="BW95" i="18"/>
  <c r="BU95" i="18"/>
  <c r="BS95" i="18"/>
  <c r="BQ95" i="18"/>
  <c r="BO95" i="18"/>
  <c r="BM95" i="18"/>
  <c r="BK95" i="18"/>
  <c r="BI95" i="18"/>
  <c r="CF94" i="18"/>
  <c r="CE94" i="18"/>
  <c r="CC94" i="18"/>
  <c r="CA94" i="18"/>
  <c r="BY94" i="18"/>
  <c r="BW94" i="18"/>
  <c r="BU94" i="18"/>
  <c r="BS94" i="18"/>
  <c r="BQ94" i="18"/>
  <c r="BO94" i="18"/>
  <c r="BM94" i="18"/>
  <c r="BK94" i="18"/>
  <c r="BI94" i="18"/>
  <c r="CF93" i="18"/>
  <c r="CE93" i="18"/>
  <c r="CC93" i="18"/>
  <c r="CA93" i="18"/>
  <c r="BY93" i="18"/>
  <c r="BW93" i="18"/>
  <c r="BU93" i="18"/>
  <c r="BS93" i="18"/>
  <c r="BQ93" i="18"/>
  <c r="BO93" i="18"/>
  <c r="BM93" i="18"/>
  <c r="BK93" i="18"/>
  <c r="BI93" i="18"/>
  <c r="CF92" i="18"/>
  <c r="CE92" i="18"/>
  <c r="CC92" i="18"/>
  <c r="CA92" i="18"/>
  <c r="BY92" i="18"/>
  <c r="BW92" i="18"/>
  <c r="BU92" i="18"/>
  <c r="BS92" i="18"/>
  <c r="BQ92" i="18"/>
  <c r="BO92" i="18"/>
  <c r="BM92" i="18"/>
  <c r="BK92" i="18"/>
  <c r="BI92" i="18"/>
  <c r="CF90" i="18"/>
  <c r="CE90" i="18"/>
  <c r="CC90" i="18"/>
  <c r="CA90" i="18"/>
  <c r="BY90" i="18"/>
  <c r="BW90" i="18"/>
  <c r="BU90" i="18"/>
  <c r="BS90" i="18"/>
  <c r="BQ90" i="18"/>
  <c r="BO90" i="18"/>
  <c r="BM90" i="18"/>
  <c r="BK90" i="18"/>
  <c r="BI90" i="18"/>
  <c r="CF89" i="18"/>
  <c r="CE89" i="18"/>
  <c r="CC89" i="18"/>
  <c r="CA89" i="18"/>
  <c r="BY89" i="18"/>
  <c r="BW89" i="18"/>
  <c r="BU89" i="18"/>
  <c r="BS89" i="18"/>
  <c r="BQ89" i="18"/>
  <c r="BO89" i="18"/>
  <c r="BM89" i="18"/>
  <c r="BK89" i="18"/>
  <c r="BI89" i="18"/>
  <c r="CF88" i="18"/>
  <c r="CE88" i="18"/>
  <c r="CC88" i="18"/>
  <c r="CA88" i="18"/>
  <c r="BY88" i="18"/>
  <c r="BW88" i="18"/>
  <c r="BU88" i="18"/>
  <c r="BS88" i="18"/>
  <c r="BQ88" i="18"/>
  <c r="BO88" i="18"/>
  <c r="BM88" i="18"/>
  <c r="BK88" i="18"/>
  <c r="BI88" i="18"/>
  <c r="CF87" i="18"/>
  <c r="CE87" i="18"/>
  <c r="CC87" i="18"/>
  <c r="CA87" i="18"/>
  <c r="BY87" i="18"/>
  <c r="BW87" i="18"/>
  <c r="BU87" i="18"/>
  <c r="BS87" i="18"/>
  <c r="BQ87" i="18"/>
  <c r="BO87" i="18"/>
  <c r="BM87" i="18"/>
  <c r="BK87" i="18"/>
  <c r="BI87" i="18"/>
  <c r="CF86" i="18"/>
  <c r="CE86" i="18"/>
  <c r="CC86" i="18"/>
  <c r="CA86" i="18"/>
  <c r="BY86" i="18"/>
  <c r="BW86" i="18"/>
  <c r="BU86" i="18"/>
  <c r="BS86" i="18"/>
  <c r="BQ86" i="18"/>
  <c r="BO86" i="18"/>
  <c r="BM86" i="18"/>
  <c r="BK86" i="18"/>
  <c r="BI86" i="18"/>
  <c r="CF84" i="18"/>
  <c r="CE84" i="18"/>
  <c r="CC84" i="18"/>
  <c r="CA84" i="18"/>
  <c r="BY84" i="18"/>
  <c r="BW84" i="18"/>
  <c r="BU84" i="18"/>
  <c r="BS84" i="18"/>
  <c r="BQ84" i="18"/>
  <c r="BO84" i="18"/>
  <c r="BM84" i="18"/>
  <c r="BK84" i="18"/>
  <c r="BI84" i="18"/>
  <c r="CF81" i="18"/>
  <c r="CE81" i="18"/>
  <c r="CC81" i="18"/>
  <c r="CA81" i="18"/>
  <c r="BY81" i="18"/>
  <c r="BW81" i="18"/>
  <c r="BU81" i="18"/>
  <c r="BS81" i="18"/>
  <c r="BQ81" i="18"/>
  <c r="BO81" i="18"/>
  <c r="BM81" i="18"/>
  <c r="BK81" i="18"/>
  <c r="BI81" i="18"/>
  <c r="CF80" i="18"/>
  <c r="CE80" i="18"/>
  <c r="CC80" i="18"/>
  <c r="CA80" i="18"/>
  <c r="BY80" i="18"/>
  <c r="BW80" i="18"/>
  <c r="BU80" i="18"/>
  <c r="BS80" i="18"/>
  <c r="BQ80" i="18"/>
  <c r="BO80" i="18"/>
  <c r="BM80" i="18"/>
  <c r="BK80" i="18"/>
  <c r="BI80" i="18"/>
  <c r="CF78" i="18"/>
  <c r="CE78" i="18"/>
  <c r="CC78" i="18"/>
  <c r="CA78" i="18"/>
  <c r="BY78" i="18"/>
  <c r="BW78" i="18"/>
  <c r="BU78" i="18"/>
  <c r="BS78" i="18"/>
  <c r="BQ78" i="18"/>
  <c r="BO78" i="18"/>
  <c r="BM78" i="18"/>
  <c r="BK78" i="18"/>
  <c r="BI78" i="18"/>
  <c r="CF77" i="18"/>
  <c r="CE77" i="18"/>
  <c r="CC77" i="18"/>
  <c r="CA77" i="18"/>
  <c r="BY77" i="18"/>
  <c r="BW77" i="18"/>
  <c r="BU77" i="18"/>
  <c r="BS77" i="18"/>
  <c r="BQ77" i="18"/>
  <c r="BO77" i="18"/>
  <c r="BM77" i="18"/>
  <c r="BK77" i="18"/>
  <c r="BI77" i="18"/>
  <c r="CF75" i="18"/>
  <c r="CE75" i="18"/>
  <c r="CC75" i="18"/>
  <c r="CA75" i="18"/>
  <c r="BY75" i="18"/>
  <c r="BW75" i="18"/>
  <c r="BU75" i="18"/>
  <c r="BS75" i="18"/>
  <c r="BQ75" i="18"/>
  <c r="BO75" i="18"/>
  <c r="BM75" i="18"/>
  <c r="BK75" i="18"/>
  <c r="BI75" i="18"/>
  <c r="CF74" i="18"/>
  <c r="CE74" i="18"/>
  <c r="CC74" i="18"/>
  <c r="CA74" i="18"/>
  <c r="BY74" i="18"/>
  <c r="BW74" i="18"/>
  <c r="BU74" i="18"/>
  <c r="BS74" i="18"/>
  <c r="BQ74" i="18"/>
  <c r="BO74" i="18"/>
  <c r="BM74" i="18"/>
  <c r="BK74" i="18"/>
  <c r="BI74" i="18"/>
  <c r="CF72" i="18"/>
  <c r="CE72" i="18"/>
  <c r="CC72" i="18"/>
  <c r="CA72" i="18"/>
  <c r="BY72" i="18"/>
  <c r="BW72" i="18"/>
  <c r="BU72" i="18"/>
  <c r="BS72" i="18"/>
  <c r="BQ72" i="18"/>
  <c r="BO72" i="18"/>
  <c r="BM72" i="18"/>
  <c r="BK72" i="18"/>
  <c r="BI72" i="18"/>
  <c r="CF71" i="18"/>
  <c r="CE71" i="18"/>
  <c r="CC71" i="18"/>
  <c r="CA71" i="18"/>
  <c r="BY71" i="18"/>
  <c r="BW71" i="18"/>
  <c r="BU71" i="18"/>
  <c r="BS71" i="18"/>
  <c r="BQ71" i="18"/>
  <c r="BO71" i="18"/>
  <c r="BM71" i="18"/>
  <c r="BK71" i="18"/>
  <c r="BI71" i="18"/>
  <c r="CF70" i="18"/>
  <c r="CE70" i="18"/>
  <c r="CC70" i="18"/>
  <c r="CA70" i="18"/>
  <c r="BY70" i="18"/>
  <c r="BW70" i="18"/>
  <c r="BU70" i="18"/>
  <c r="BS70" i="18"/>
  <c r="BQ70" i="18"/>
  <c r="BO70" i="18"/>
  <c r="BM70" i="18"/>
  <c r="BK70" i="18"/>
  <c r="BI70" i="18"/>
  <c r="CF68" i="18"/>
  <c r="CE68" i="18"/>
  <c r="CC68" i="18"/>
  <c r="CA68" i="18"/>
  <c r="BY68" i="18"/>
  <c r="BW68" i="18"/>
  <c r="BU68" i="18"/>
  <c r="BS68" i="18"/>
  <c r="BQ68" i="18"/>
  <c r="BO68" i="18"/>
  <c r="BM68" i="18"/>
  <c r="BK68" i="18"/>
  <c r="BI68" i="18"/>
  <c r="CF67" i="18"/>
  <c r="CE67" i="18"/>
  <c r="CC67" i="18"/>
  <c r="CA67" i="18"/>
  <c r="BY67" i="18"/>
  <c r="BW67" i="18"/>
  <c r="BU67" i="18"/>
  <c r="BS67" i="18"/>
  <c r="BQ67" i="18"/>
  <c r="BO67" i="18"/>
  <c r="BM67" i="18"/>
  <c r="BK67" i="18"/>
  <c r="BI67" i="18"/>
  <c r="CF66" i="18"/>
  <c r="CE66" i="18"/>
  <c r="CC66" i="18"/>
  <c r="CA66" i="18"/>
  <c r="BY66" i="18"/>
  <c r="BW66" i="18"/>
  <c r="BU66" i="18"/>
  <c r="BS66" i="18"/>
  <c r="BQ66" i="18"/>
  <c r="BO66" i="18"/>
  <c r="BM66" i="18"/>
  <c r="BK66" i="18"/>
  <c r="BI66" i="18"/>
  <c r="CF64" i="18"/>
  <c r="CE64" i="18"/>
  <c r="CC64" i="18"/>
  <c r="CA64" i="18"/>
  <c r="BY64" i="18"/>
  <c r="BW64" i="18"/>
  <c r="BU64" i="18"/>
  <c r="BS64" i="18"/>
  <c r="BQ64" i="18"/>
  <c r="BO64" i="18"/>
  <c r="BM64" i="18"/>
  <c r="BK64" i="18"/>
  <c r="BI64" i="18"/>
  <c r="CF63" i="18"/>
  <c r="CE63" i="18"/>
  <c r="CC63" i="18"/>
  <c r="CA63" i="18"/>
  <c r="BY63" i="18"/>
  <c r="BW63" i="18"/>
  <c r="BU63" i="18"/>
  <c r="BS63" i="18"/>
  <c r="BQ63" i="18"/>
  <c r="BO63" i="18"/>
  <c r="BM63" i="18"/>
  <c r="BK63" i="18"/>
  <c r="BI63" i="18"/>
  <c r="CF62" i="18"/>
  <c r="CE62" i="18"/>
  <c r="CC62" i="18"/>
  <c r="CA62" i="18"/>
  <c r="BY62" i="18"/>
  <c r="BW62" i="18"/>
  <c r="BU62" i="18"/>
  <c r="BS62" i="18"/>
  <c r="BQ62" i="18"/>
  <c r="BO62" i="18"/>
  <c r="BM62" i="18"/>
  <c r="BK62" i="18"/>
  <c r="BI62" i="18"/>
  <c r="CF60" i="18"/>
  <c r="CE60" i="18"/>
  <c r="CC60" i="18"/>
  <c r="CA60" i="18"/>
  <c r="BY60" i="18"/>
  <c r="BW60" i="18"/>
  <c r="BU60" i="18"/>
  <c r="BS60" i="18"/>
  <c r="BQ60" i="18"/>
  <c r="BO60" i="18"/>
  <c r="BM60" i="18"/>
  <c r="BK60" i="18"/>
  <c r="BI60" i="18"/>
  <c r="CF58" i="18"/>
  <c r="CE58" i="18"/>
  <c r="CC58" i="18"/>
  <c r="CA58" i="18"/>
  <c r="BY58" i="18"/>
  <c r="BW58" i="18"/>
  <c r="BU58" i="18"/>
  <c r="BS58" i="18"/>
  <c r="BQ58" i="18"/>
  <c r="BO58" i="18"/>
  <c r="BM58" i="18"/>
  <c r="BK58" i="18"/>
  <c r="BI58" i="18"/>
  <c r="CF57" i="18"/>
  <c r="CE57" i="18"/>
  <c r="CC57" i="18"/>
  <c r="CA57" i="18"/>
  <c r="BY57" i="18"/>
  <c r="BW57" i="18"/>
  <c r="BU57" i="18"/>
  <c r="BS57" i="18"/>
  <c r="BQ57" i="18"/>
  <c r="BO57" i="18"/>
  <c r="BM57" i="18"/>
  <c r="BK57" i="18"/>
  <c r="BI57" i="18"/>
  <c r="CF56" i="18"/>
  <c r="CE56" i="18"/>
  <c r="CC56" i="18"/>
  <c r="CA56" i="18"/>
  <c r="BY56" i="18"/>
  <c r="BW56" i="18"/>
  <c r="BU56" i="18"/>
  <c r="BS56" i="18"/>
  <c r="BQ56" i="18"/>
  <c r="BO56" i="18"/>
  <c r="BM56" i="18"/>
  <c r="BK56" i="18"/>
  <c r="BI56" i="18"/>
  <c r="CF55" i="18"/>
  <c r="CE55" i="18"/>
  <c r="CC55" i="18"/>
  <c r="CA55" i="18"/>
  <c r="BY55" i="18"/>
  <c r="BW55" i="18"/>
  <c r="BU55" i="18"/>
  <c r="BS55" i="18"/>
  <c r="BQ55" i="18"/>
  <c r="BO55" i="18"/>
  <c r="BM55" i="18"/>
  <c r="BK55" i="18"/>
  <c r="BI55" i="18"/>
  <c r="CF52" i="18"/>
  <c r="CE52" i="18"/>
  <c r="CC52" i="18"/>
  <c r="CA52" i="18"/>
  <c r="BY52" i="18"/>
  <c r="BW52" i="18"/>
  <c r="BU52" i="18"/>
  <c r="BS52" i="18"/>
  <c r="BQ52" i="18"/>
  <c r="BO52" i="18"/>
  <c r="BM52" i="18"/>
  <c r="BK52" i="18"/>
  <c r="BI52" i="18"/>
  <c r="CF51" i="18"/>
  <c r="CE51" i="18"/>
  <c r="CC51" i="18"/>
  <c r="CA51" i="18"/>
  <c r="BY51" i="18"/>
  <c r="BW51" i="18"/>
  <c r="BU51" i="18"/>
  <c r="BS51" i="18"/>
  <c r="BQ51" i="18"/>
  <c r="BO51" i="18"/>
  <c r="BM51" i="18"/>
  <c r="BK51" i="18"/>
  <c r="BI51" i="18"/>
  <c r="CF50" i="18"/>
  <c r="CE50" i="18"/>
  <c r="CC50" i="18"/>
  <c r="CA50" i="18"/>
  <c r="BY50" i="18"/>
  <c r="BW50" i="18"/>
  <c r="BU50" i="18"/>
  <c r="BS50" i="18"/>
  <c r="BQ50" i="18"/>
  <c r="BO50" i="18"/>
  <c r="BM50" i="18"/>
  <c r="BK50" i="18"/>
  <c r="BI50" i="18"/>
  <c r="CF49" i="18"/>
  <c r="CE49" i="18"/>
  <c r="CC49" i="18"/>
  <c r="CA49" i="18"/>
  <c r="BY49" i="18"/>
  <c r="BW49" i="18"/>
  <c r="BU49" i="18"/>
  <c r="BS49" i="18"/>
  <c r="BQ49" i="18"/>
  <c r="BO49" i="18"/>
  <c r="BM49" i="18"/>
  <c r="BK49" i="18"/>
  <c r="BI49" i="18"/>
  <c r="CF47" i="18"/>
  <c r="CE47" i="18"/>
  <c r="CC47" i="18"/>
  <c r="CA47" i="18"/>
  <c r="BY47" i="18"/>
  <c r="BW47" i="18"/>
  <c r="BU47" i="18"/>
  <c r="BS47" i="18"/>
  <c r="BQ47" i="18"/>
  <c r="BO47" i="18"/>
  <c r="BM47" i="18"/>
  <c r="BK47" i="18"/>
  <c r="BI47" i="18"/>
  <c r="CF46" i="18"/>
  <c r="CE46" i="18"/>
  <c r="CC46" i="18"/>
  <c r="CA46" i="18"/>
  <c r="BY46" i="18"/>
  <c r="BW46" i="18"/>
  <c r="BU46" i="18"/>
  <c r="BS46" i="18"/>
  <c r="BQ46" i="18"/>
  <c r="BO46" i="18"/>
  <c r="BM46" i="18"/>
  <c r="BK46" i="18"/>
  <c r="BI46" i="18"/>
  <c r="CF45" i="18"/>
  <c r="CE45" i="18"/>
  <c r="CC45" i="18"/>
  <c r="CA45" i="18"/>
  <c r="BY45" i="18"/>
  <c r="BW45" i="18"/>
  <c r="BU45" i="18"/>
  <c r="BS45" i="18"/>
  <c r="BQ45" i="18"/>
  <c r="BO45" i="18"/>
  <c r="BM45" i="18"/>
  <c r="BK45" i="18"/>
  <c r="BI45" i="18"/>
  <c r="CF44" i="18"/>
  <c r="CE44" i="18"/>
  <c r="CC44" i="18"/>
  <c r="CA44" i="18"/>
  <c r="BY44" i="18"/>
  <c r="BW44" i="18"/>
  <c r="BU44" i="18"/>
  <c r="BS44" i="18"/>
  <c r="BQ44" i="18"/>
  <c r="BO44" i="18"/>
  <c r="BM44" i="18"/>
  <c r="BK44" i="18"/>
  <c r="BI44" i="18"/>
  <c r="CF43" i="18"/>
  <c r="CE43" i="18"/>
  <c r="CC43" i="18"/>
  <c r="CA43" i="18"/>
  <c r="BY43" i="18"/>
  <c r="BW43" i="18"/>
  <c r="BU43" i="18"/>
  <c r="BS43" i="18"/>
  <c r="BQ43" i="18"/>
  <c r="BO43" i="18"/>
  <c r="BM43" i="18"/>
  <c r="BK43" i="18"/>
  <c r="BI43" i="18"/>
  <c r="CF42" i="18"/>
  <c r="CE42" i="18"/>
  <c r="CC42" i="18"/>
  <c r="CA42" i="18"/>
  <c r="BY42" i="18"/>
  <c r="BW42" i="18"/>
  <c r="BU42" i="18"/>
  <c r="BS42" i="18"/>
  <c r="BQ42" i="18"/>
  <c r="BO42" i="18"/>
  <c r="BM42" i="18"/>
  <c r="BK42" i="18"/>
  <c r="BI42" i="18"/>
  <c r="CF41" i="18"/>
  <c r="CE41" i="18"/>
  <c r="CC41" i="18"/>
  <c r="CA41" i="18"/>
  <c r="BY41" i="18"/>
  <c r="BW41" i="18"/>
  <c r="BU41" i="18"/>
  <c r="BS41" i="18"/>
  <c r="BQ41" i="18"/>
  <c r="BO41" i="18"/>
  <c r="BM41" i="18"/>
  <c r="BK41" i="18"/>
  <c r="BI41" i="18"/>
  <c r="CF40" i="18"/>
  <c r="CE40" i="18"/>
  <c r="CC40" i="18"/>
  <c r="CA40" i="18"/>
  <c r="BY40" i="18"/>
  <c r="BW40" i="18"/>
  <c r="BU40" i="18"/>
  <c r="BS40" i="18"/>
  <c r="BQ40" i="18"/>
  <c r="BO40" i="18"/>
  <c r="BM40" i="18"/>
  <c r="BK40" i="18"/>
  <c r="BI40" i="18"/>
  <c r="CF39" i="18"/>
  <c r="CE39" i="18"/>
  <c r="CC39" i="18"/>
  <c r="CA39" i="18"/>
  <c r="BY39" i="18"/>
  <c r="BW39" i="18"/>
  <c r="BU39" i="18"/>
  <c r="BS39" i="18"/>
  <c r="BQ39" i="18"/>
  <c r="BO39" i="18"/>
  <c r="BM39" i="18"/>
  <c r="BK39" i="18"/>
  <c r="BI39" i="18"/>
  <c r="CF38" i="18"/>
  <c r="CE38" i="18"/>
  <c r="CC38" i="18"/>
  <c r="CA38" i="18"/>
  <c r="BY38" i="18"/>
  <c r="BW38" i="18"/>
  <c r="BU38" i="18"/>
  <c r="BS38" i="18"/>
  <c r="BQ38" i="18"/>
  <c r="BO38" i="18"/>
  <c r="BM38" i="18"/>
  <c r="BK38" i="18"/>
  <c r="BI38" i="18"/>
  <c r="CF37" i="18"/>
  <c r="CE37" i="18"/>
  <c r="CC37" i="18"/>
  <c r="CA37" i="18"/>
  <c r="BY37" i="18"/>
  <c r="BW37" i="18"/>
  <c r="BU37" i="18"/>
  <c r="BS37" i="18"/>
  <c r="BQ37" i="18"/>
  <c r="BO37" i="18"/>
  <c r="BM37" i="18"/>
  <c r="BK37" i="18"/>
  <c r="BI37" i="18"/>
  <c r="CF36" i="18"/>
  <c r="CE36" i="18"/>
  <c r="CC36" i="18"/>
  <c r="CA36" i="18"/>
  <c r="BY36" i="18"/>
  <c r="BW36" i="18"/>
  <c r="BU36" i="18"/>
  <c r="BS36" i="18"/>
  <c r="BQ36" i="18"/>
  <c r="BO36" i="18"/>
  <c r="BM36" i="18"/>
  <c r="BK36" i="18"/>
  <c r="BI36" i="18"/>
  <c r="CF35" i="18"/>
  <c r="CE35" i="18"/>
  <c r="CC35" i="18"/>
  <c r="CA35" i="18"/>
  <c r="BY35" i="18"/>
  <c r="BW35" i="18"/>
  <c r="BU35" i="18"/>
  <c r="BS35" i="18"/>
  <c r="BQ35" i="18"/>
  <c r="BO35" i="18"/>
  <c r="BM35" i="18"/>
  <c r="BK35" i="18"/>
  <c r="BI35" i="18"/>
  <c r="CF34" i="18"/>
  <c r="CE34" i="18"/>
  <c r="CC34" i="18"/>
  <c r="CA34" i="18"/>
  <c r="BY34" i="18"/>
  <c r="BW34" i="18"/>
  <c r="BU34" i="18"/>
  <c r="BS34" i="18"/>
  <c r="BQ34" i="18"/>
  <c r="BO34" i="18"/>
  <c r="BM34" i="18"/>
  <c r="BK34" i="18"/>
  <c r="BI34" i="18"/>
  <c r="CF33" i="18"/>
  <c r="CE33" i="18"/>
  <c r="CC33" i="18"/>
  <c r="CA33" i="18"/>
  <c r="BY33" i="18"/>
  <c r="BW33" i="18"/>
  <c r="BU33" i="18"/>
  <c r="BS33" i="18"/>
  <c r="BQ33" i="18"/>
  <c r="BO33" i="18"/>
  <c r="BM33" i="18"/>
  <c r="BK33" i="18"/>
  <c r="BI33" i="18"/>
  <c r="CF32" i="18"/>
  <c r="CE32" i="18"/>
  <c r="CC32" i="18"/>
  <c r="CA32" i="18"/>
  <c r="BY32" i="18"/>
  <c r="BW32" i="18"/>
  <c r="BU32" i="18"/>
  <c r="BS32" i="18"/>
  <c r="BQ32" i="18"/>
  <c r="BO32" i="18"/>
  <c r="BM32" i="18"/>
  <c r="BK32" i="18"/>
  <c r="BI32" i="18"/>
  <c r="CF31" i="18"/>
  <c r="CE31" i="18"/>
  <c r="CC31" i="18"/>
  <c r="CA31" i="18"/>
  <c r="BY31" i="18"/>
  <c r="BW31" i="18"/>
  <c r="BU31" i="18"/>
  <c r="BS31" i="18"/>
  <c r="BQ31" i="18"/>
  <c r="BO31" i="18"/>
  <c r="BM31" i="18"/>
  <c r="BK31" i="18"/>
  <c r="BI31" i="18"/>
  <c r="CF29" i="18"/>
  <c r="CE29" i="18"/>
  <c r="CC29" i="18"/>
  <c r="CA29" i="18"/>
  <c r="BY29" i="18"/>
  <c r="BW29" i="18"/>
  <c r="BU29" i="18"/>
  <c r="BS29" i="18"/>
  <c r="BQ29" i="18"/>
  <c r="BO29" i="18"/>
  <c r="BM29" i="18"/>
  <c r="BK29" i="18"/>
  <c r="BI29" i="18"/>
  <c r="CF28" i="18"/>
  <c r="CE28" i="18"/>
  <c r="CC28" i="18"/>
  <c r="CA28" i="18"/>
  <c r="BY28" i="18"/>
  <c r="BW28" i="18"/>
  <c r="BU28" i="18"/>
  <c r="BS28" i="18"/>
  <c r="BQ28" i="18"/>
  <c r="BO28" i="18"/>
  <c r="BM28" i="18"/>
  <c r="BK28" i="18"/>
  <c r="BI28" i="18"/>
  <c r="CF27" i="18"/>
  <c r="CE27" i="18"/>
  <c r="CC27" i="18"/>
  <c r="CA27" i="18"/>
  <c r="BY27" i="18"/>
  <c r="BW27" i="18"/>
  <c r="BU27" i="18"/>
  <c r="BS27" i="18"/>
  <c r="BQ27" i="18"/>
  <c r="BO27" i="18"/>
  <c r="BM27" i="18"/>
  <c r="BK27" i="18"/>
  <c r="BI27" i="18"/>
  <c r="CF26" i="18"/>
  <c r="CE26" i="18"/>
  <c r="CC26" i="18"/>
  <c r="CA26" i="18"/>
  <c r="BY26" i="18"/>
  <c r="BW26" i="18"/>
  <c r="BU26" i="18"/>
  <c r="BS26" i="18"/>
  <c r="BQ26" i="18"/>
  <c r="BO26" i="18"/>
  <c r="BM26" i="18"/>
  <c r="BK26" i="18"/>
  <c r="BI26" i="18"/>
  <c r="CF24" i="18"/>
  <c r="CE24" i="18"/>
  <c r="CC24" i="18"/>
  <c r="CA24" i="18"/>
  <c r="BY24" i="18"/>
  <c r="BW24" i="18"/>
  <c r="BU24" i="18"/>
  <c r="BS24" i="18"/>
  <c r="BQ24" i="18"/>
  <c r="BO24" i="18"/>
  <c r="BM24" i="18"/>
  <c r="BK24" i="18"/>
  <c r="BI24" i="18"/>
  <c r="CF23" i="18"/>
  <c r="CE23" i="18"/>
  <c r="CC23" i="18"/>
  <c r="CA23" i="18"/>
  <c r="BY23" i="18"/>
  <c r="BW23" i="18"/>
  <c r="BU23" i="18"/>
  <c r="BS23" i="18"/>
  <c r="BQ23" i="18"/>
  <c r="BO23" i="18"/>
  <c r="BM23" i="18"/>
  <c r="BK23" i="18"/>
  <c r="BI23" i="18"/>
  <c r="CF22" i="18"/>
  <c r="CE22" i="18"/>
  <c r="CC22" i="18"/>
  <c r="CA22" i="18"/>
  <c r="BY22" i="18"/>
  <c r="BW22" i="18"/>
  <c r="BU22" i="18"/>
  <c r="BS22" i="18"/>
  <c r="BQ22" i="18"/>
  <c r="BO22" i="18"/>
  <c r="BM22" i="18"/>
  <c r="BK22" i="18"/>
  <c r="BI22" i="18"/>
  <c r="CF21" i="18"/>
  <c r="CE21" i="18"/>
  <c r="CC21" i="18"/>
  <c r="CA21" i="18"/>
  <c r="BY21" i="18"/>
  <c r="BW21" i="18"/>
  <c r="BU21" i="18"/>
  <c r="BS21" i="18"/>
  <c r="BQ21" i="18"/>
  <c r="BO21" i="18"/>
  <c r="BM21" i="18"/>
  <c r="BK21" i="18"/>
  <c r="BI21" i="18"/>
  <c r="CF20" i="18"/>
  <c r="CE20" i="18"/>
  <c r="CC20" i="18"/>
  <c r="CA20" i="18"/>
  <c r="BY20" i="18"/>
  <c r="BW20" i="18"/>
  <c r="BU20" i="18"/>
  <c r="BS20" i="18"/>
  <c r="BQ20" i="18"/>
  <c r="BO20" i="18"/>
  <c r="BM20" i="18"/>
  <c r="BK20" i="18"/>
  <c r="BI20" i="18"/>
  <c r="CF19" i="18"/>
  <c r="CE19" i="18"/>
  <c r="CC19" i="18"/>
  <c r="CA19" i="18"/>
  <c r="BY19" i="18"/>
  <c r="BW19" i="18"/>
  <c r="BU19" i="18"/>
  <c r="BS19" i="18"/>
  <c r="BQ19" i="18"/>
  <c r="BO19" i="18"/>
  <c r="BM19" i="18"/>
  <c r="BK19" i="18"/>
  <c r="BI19" i="18"/>
  <c r="CF18" i="18"/>
  <c r="CE18" i="18"/>
  <c r="CC18" i="18"/>
  <c r="CA18" i="18"/>
  <c r="BY18" i="18"/>
  <c r="BW18" i="18"/>
  <c r="BU18" i="18"/>
  <c r="BS18" i="18"/>
  <c r="BQ18" i="18"/>
  <c r="BO18" i="18"/>
  <c r="BM18" i="18"/>
  <c r="BK18" i="18"/>
  <c r="BI18" i="18"/>
  <c r="CF17" i="18"/>
  <c r="CE17" i="18"/>
  <c r="CC17" i="18"/>
  <c r="CA17" i="18"/>
  <c r="BY17" i="18"/>
  <c r="BW17" i="18"/>
  <c r="BU17" i="18"/>
  <c r="BS17" i="18"/>
  <c r="BQ17" i="18"/>
  <c r="BO17" i="18"/>
  <c r="BM17" i="18"/>
  <c r="BK17" i="18"/>
  <c r="BI17" i="18"/>
  <c r="CF16" i="18"/>
  <c r="CE16" i="18"/>
  <c r="CC16" i="18"/>
  <c r="CA16" i="18"/>
  <c r="BY16" i="18"/>
  <c r="BW16" i="18"/>
  <c r="BU16" i="18"/>
  <c r="BS16" i="18"/>
  <c r="BQ16" i="18"/>
  <c r="BO16" i="18"/>
  <c r="BM16" i="18"/>
  <c r="BK16" i="18"/>
  <c r="BI16" i="18"/>
  <c r="CF14" i="18"/>
  <c r="CE14" i="18"/>
  <c r="CC14" i="18"/>
  <c r="CA14" i="18"/>
  <c r="BY14" i="18"/>
  <c r="BW14" i="18"/>
  <c r="BU14" i="18"/>
  <c r="BS14" i="18"/>
  <c r="BQ14" i="18"/>
  <c r="BO14" i="18"/>
  <c r="BM14" i="18"/>
  <c r="BK14" i="18"/>
  <c r="BI14" i="18"/>
  <c r="CF13" i="18"/>
  <c r="CE13" i="18"/>
  <c r="CC13" i="18"/>
  <c r="CA13" i="18"/>
  <c r="BY13" i="18"/>
  <c r="BW13" i="18"/>
  <c r="BU13" i="18"/>
  <c r="BS13" i="18"/>
  <c r="BQ13" i="18"/>
  <c r="BO13" i="18"/>
  <c r="BM13" i="18"/>
  <c r="BK13" i="18"/>
  <c r="BI13" i="18"/>
  <c r="CF12" i="18"/>
  <c r="CE12" i="18"/>
  <c r="CC12" i="18"/>
  <c r="CA12" i="18"/>
  <c r="BY12" i="18"/>
  <c r="BW12" i="18"/>
  <c r="BU12" i="18"/>
  <c r="BS12" i="18"/>
  <c r="BQ12" i="18"/>
  <c r="BO12" i="18"/>
  <c r="BM12" i="18"/>
  <c r="BK12" i="18"/>
  <c r="BI12" i="18"/>
  <c r="CF11" i="18"/>
  <c r="CE11" i="18"/>
  <c r="CC11" i="18"/>
  <c r="CA11" i="18"/>
  <c r="BY11" i="18"/>
  <c r="BW11" i="18"/>
  <c r="BU11" i="18"/>
  <c r="BS11" i="18"/>
  <c r="BQ11" i="18"/>
  <c r="BO11" i="18"/>
  <c r="BM11" i="18"/>
  <c r="BK11" i="18"/>
  <c r="BI11" i="18"/>
  <c r="CF10" i="18"/>
  <c r="CE10" i="18"/>
  <c r="CC10" i="18"/>
  <c r="CA10" i="18"/>
  <c r="BY10" i="18"/>
  <c r="BW10" i="18"/>
  <c r="BU10" i="18"/>
  <c r="BS10" i="18"/>
  <c r="BQ10" i="18"/>
  <c r="BO10" i="18"/>
  <c r="BM10" i="18"/>
  <c r="BK10" i="18"/>
  <c r="BI10" i="18"/>
  <c r="CF9" i="18"/>
  <c r="CE9" i="18"/>
  <c r="CC9" i="18"/>
  <c r="CA9" i="18"/>
  <c r="BY9" i="18"/>
  <c r="BW9" i="18"/>
  <c r="BU9" i="18"/>
  <c r="BS9" i="18"/>
  <c r="BQ9" i="18"/>
  <c r="BO9" i="18"/>
  <c r="BM9" i="18"/>
  <c r="BK9" i="18"/>
  <c r="BI9" i="18"/>
  <c r="CF8" i="18"/>
  <c r="CE8" i="18"/>
  <c r="CC8" i="18"/>
  <c r="CA8" i="18"/>
  <c r="BY8" i="18"/>
  <c r="BW8" i="18"/>
  <c r="BU8" i="18"/>
  <c r="BS8" i="18"/>
  <c r="BQ8" i="18"/>
  <c r="BO8" i="18"/>
  <c r="BM8" i="18"/>
  <c r="BK8" i="18"/>
  <c r="BI8" i="18"/>
  <c r="CF7" i="18"/>
  <c r="CE7" i="18"/>
  <c r="CC7" i="18"/>
  <c r="CA7" i="18"/>
  <c r="BY7" i="18"/>
  <c r="BW7" i="18"/>
  <c r="BU7" i="18"/>
  <c r="BS7" i="18"/>
  <c r="BQ7" i="18"/>
  <c r="BO7" i="18"/>
  <c r="BM7" i="18"/>
  <c r="BI7" i="18"/>
  <c r="CF6" i="18"/>
  <c r="CE6" i="18"/>
  <c r="CC6" i="18"/>
  <c r="CA6" i="18"/>
  <c r="BY6" i="18"/>
  <c r="BW6" i="18"/>
  <c r="BU6" i="18"/>
  <c r="BS6" i="18"/>
  <c r="BQ6" i="18"/>
  <c r="BO6" i="18"/>
  <c r="BM6" i="18"/>
  <c r="BK6" i="18"/>
  <c r="BI6" i="18"/>
  <c r="CF4" i="18"/>
  <c r="CE4" i="18"/>
  <c r="CC4" i="18"/>
  <c r="CA4" i="18"/>
  <c r="BY4" i="18"/>
  <c r="BW4" i="18"/>
  <c r="BU4" i="18"/>
  <c r="BS4" i="18"/>
  <c r="BQ4" i="18"/>
  <c r="BO4" i="18"/>
  <c r="BM4" i="18"/>
  <c r="BK4" i="18"/>
  <c r="BI4" i="18"/>
  <c r="CG133" i="18" l="1"/>
  <c r="CG152" i="18"/>
  <c r="CG162" i="18"/>
  <c r="CG163" i="18"/>
  <c r="BQ148" i="18"/>
  <c r="BQ166" i="18" s="1"/>
  <c r="CG16" i="18"/>
  <c r="CG41" i="18"/>
  <c r="CG95" i="18"/>
  <c r="BR166" i="18"/>
  <c r="CG134" i="18"/>
  <c r="CG153" i="18"/>
  <c r="CG7" i="18"/>
  <c r="CG24" i="18"/>
  <c r="CG62" i="18"/>
  <c r="CG86" i="18"/>
  <c r="CG114" i="18"/>
  <c r="CG6" i="18"/>
  <c r="CG14" i="18"/>
  <c r="CG23" i="18"/>
  <c r="CG51" i="18"/>
  <c r="CG143" i="18"/>
  <c r="BS165" i="18"/>
  <c r="BO165" i="18"/>
  <c r="CG160" i="18"/>
  <c r="CG161" i="18"/>
  <c r="BW148" i="18"/>
  <c r="CG12" i="18"/>
  <c r="CG22" i="18"/>
  <c r="CG32" i="18"/>
  <c r="CG40" i="18"/>
  <c r="CG49" i="18"/>
  <c r="CG58" i="18"/>
  <c r="CG70" i="18"/>
  <c r="CG84" i="18"/>
  <c r="CG94" i="18"/>
  <c r="CG139" i="18"/>
  <c r="BU165" i="18"/>
  <c r="BY148" i="18"/>
  <c r="BY166" i="18" s="1"/>
  <c r="CG11" i="18"/>
  <c r="CG37" i="18"/>
  <c r="CG45" i="18"/>
  <c r="CG90" i="18"/>
  <c r="CG137" i="18"/>
  <c r="BW165" i="18"/>
  <c r="CG159" i="18"/>
  <c r="CG10" i="18"/>
  <c r="CG19" i="18"/>
  <c r="CG38" i="18"/>
  <c r="CG46" i="18"/>
  <c r="CG57" i="18"/>
  <c r="CG68" i="18"/>
  <c r="CG80" i="18"/>
  <c r="BY165" i="18"/>
  <c r="CC148" i="18"/>
  <c r="CC166" i="18" s="1"/>
  <c r="CG120" i="18"/>
  <c r="CG128" i="18"/>
  <c r="CG136" i="18"/>
  <c r="CF165" i="18"/>
  <c r="CG154" i="18"/>
  <c r="CG155" i="18"/>
  <c r="CG34" i="18"/>
  <c r="CG72" i="18"/>
  <c r="BV166" i="18"/>
  <c r="BS148" i="18"/>
  <c r="CG33" i="18"/>
  <c r="CG42" i="18"/>
  <c r="CG50" i="18"/>
  <c r="CG63" i="18"/>
  <c r="CG74" i="18"/>
  <c r="CG87" i="18"/>
  <c r="CG131" i="18"/>
  <c r="BX166" i="18"/>
  <c r="BQ165" i="18"/>
  <c r="BM165" i="18"/>
  <c r="CC165" i="18"/>
  <c r="BU148" i="18"/>
  <c r="BU166" i="18" s="1"/>
  <c r="CG132" i="18"/>
  <c r="CG144" i="18"/>
  <c r="CG151" i="18"/>
  <c r="CE165" i="18"/>
  <c r="CG13" i="18"/>
  <c r="CG21" i="18"/>
  <c r="CG31" i="18"/>
  <c r="CG39" i="18"/>
  <c r="CG47" i="18"/>
  <c r="CG60" i="18"/>
  <c r="CG71" i="18"/>
  <c r="CG81" i="18"/>
  <c r="CG93" i="18"/>
  <c r="BK165" i="18"/>
  <c r="CA165" i="18"/>
  <c r="CG20" i="18"/>
  <c r="CG29" i="18"/>
  <c r="CG56" i="18"/>
  <c r="CG67" i="18"/>
  <c r="CG78" i="18"/>
  <c r="CG130" i="18"/>
  <c r="CG156" i="18"/>
  <c r="BK148" i="18"/>
  <c r="BK166" i="18" s="1"/>
  <c r="CA148" i="18"/>
  <c r="CA166" i="18" s="1"/>
  <c r="CG28" i="18"/>
  <c r="CG92" i="18"/>
  <c r="CG135" i="18"/>
  <c r="BI165" i="18"/>
  <c r="BM148" i="18"/>
  <c r="BO148" i="18"/>
  <c r="CE148" i="18"/>
  <c r="CE166" i="18" s="1"/>
  <c r="CG9" i="18"/>
  <c r="CG17" i="18"/>
  <c r="CG18" i="18"/>
  <c r="CG26" i="18"/>
  <c r="CG27" i="18"/>
  <c r="CG35" i="18"/>
  <c r="CG36" i="18"/>
  <c r="CG43" i="18"/>
  <c r="CG44" i="18"/>
  <c r="CG52" i="18"/>
  <c r="CG55" i="18"/>
  <c r="CG64" i="18"/>
  <c r="CG66" i="18"/>
  <c r="CG75" i="18"/>
  <c r="CG77" i="18"/>
  <c r="CG88" i="18"/>
  <c r="CG89" i="18"/>
  <c r="CG113" i="18"/>
  <c r="CF148" i="18"/>
  <c r="CF166" i="18" s="1"/>
  <c r="BI148" i="18"/>
  <c r="BI166" i="18" s="1"/>
  <c r="CG8" i="18"/>
  <c r="CG4" i="18"/>
  <c r="CG150" i="18"/>
  <c r="CG165" i="18" l="1"/>
  <c r="BO166" i="18"/>
  <c r="BM166" i="18"/>
  <c r="BW166" i="18"/>
  <c r="BS166" i="18"/>
  <c r="CG148" i="18"/>
  <c r="CG166" i="18" s="1"/>
  <c r="CD165" i="20"/>
  <c r="CB165" i="20"/>
  <c r="BZ165" i="20"/>
  <c r="BX165" i="20"/>
  <c r="BV165" i="20"/>
  <c r="BT165" i="20"/>
  <c r="BR165" i="20"/>
  <c r="BP165" i="20"/>
  <c r="BN165" i="20"/>
  <c r="BL165" i="20"/>
  <c r="BJ165" i="20"/>
  <c r="BH165" i="20"/>
  <c r="CF163" i="20"/>
  <c r="CE163" i="20"/>
  <c r="CC163" i="20"/>
  <c r="CA163" i="20"/>
  <c r="BY163" i="20"/>
  <c r="BW163" i="20"/>
  <c r="BU163" i="20"/>
  <c r="BS163" i="20"/>
  <c r="BQ163" i="20"/>
  <c r="BO163" i="20"/>
  <c r="BM163" i="20"/>
  <c r="BK163" i="20"/>
  <c r="BI163" i="20"/>
  <c r="CF162" i="20"/>
  <c r="CE162" i="20"/>
  <c r="CC162" i="20"/>
  <c r="CA162" i="20"/>
  <c r="BY162" i="20"/>
  <c r="BW162" i="20"/>
  <c r="BU162" i="20"/>
  <c r="BS162" i="20"/>
  <c r="BQ162" i="20"/>
  <c r="BO162" i="20"/>
  <c r="BM162" i="20"/>
  <c r="BK162" i="20"/>
  <c r="BI162" i="20"/>
  <c r="CF161" i="20"/>
  <c r="CE161" i="20"/>
  <c r="CC161" i="20"/>
  <c r="CA161" i="20"/>
  <c r="BY161" i="20"/>
  <c r="BW161" i="20"/>
  <c r="BU161" i="20"/>
  <c r="BS161" i="20"/>
  <c r="BQ161" i="20"/>
  <c r="BO161" i="20"/>
  <c r="BM161" i="20"/>
  <c r="BK161" i="20"/>
  <c r="BI161" i="20"/>
  <c r="CF160" i="20"/>
  <c r="CE160" i="20"/>
  <c r="CC160" i="20"/>
  <c r="CA160" i="20"/>
  <c r="BY160" i="20"/>
  <c r="BW160" i="20"/>
  <c r="BU160" i="20"/>
  <c r="BS160" i="20"/>
  <c r="BQ160" i="20"/>
  <c r="BO160" i="20"/>
  <c r="BM160" i="20"/>
  <c r="BK160" i="20"/>
  <c r="BI160" i="20"/>
  <c r="CF159" i="20"/>
  <c r="CE159" i="20"/>
  <c r="CC159" i="20"/>
  <c r="CA159" i="20"/>
  <c r="BY159" i="20"/>
  <c r="BW159" i="20"/>
  <c r="BU159" i="20"/>
  <c r="BS159" i="20"/>
  <c r="BQ159" i="20"/>
  <c r="BO159" i="20"/>
  <c r="BM159" i="20"/>
  <c r="BK159" i="20"/>
  <c r="BI159" i="20"/>
  <c r="CF156" i="20"/>
  <c r="CE156" i="20"/>
  <c r="CC156" i="20"/>
  <c r="CA156" i="20"/>
  <c r="BY156" i="20"/>
  <c r="BW156" i="20"/>
  <c r="BU156" i="20"/>
  <c r="BS156" i="20"/>
  <c r="BQ156" i="20"/>
  <c r="BO156" i="20"/>
  <c r="BM156" i="20"/>
  <c r="BK156" i="20"/>
  <c r="BI156" i="20"/>
  <c r="CF155" i="20"/>
  <c r="CE155" i="20"/>
  <c r="CC155" i="20"/>
  <c r="CA155" i="20"/>
  <c r="BY155" i="20"/>
  <c r="BW155" i="20"/>
  <c r="BU155" i="20"/>
  <c r="BS155" i="20"/>
  <c r="BQ155" i="20"/>
  <c r="BO155" i="20"/>
  <c r="BM155" i="20"/>
  <c r="BK155" i="20"/>
  <c r="BI155" i="20"/>
  <c r="CF154" i="20"/>
  <c r="CE154" i="20"/>
  <c r="CC154" i="20"/>
  <c r="CA154" i="20"/>
  <c r="BY154" i="20"/>
  <c r="BW154" i="20"/>
  <c r="BU154" i="20"/>
  <c r="BS154" i="20"/>
  <c r="BQ154" i="20"/>
  <c r="BO154" i="20"/>
  <c r="BM154" i="20"/>
  <c r="BK154" i="20"/>
  <c r="BI154" i="20"/>
  <c r="CF153" i="20"/>
  <c r="CE153" i="20"/>
  <c r="CC153" i="20"/>
  <c r="CA153" i="20"/>
  <c r="BY153" i="20"/>
  <c r="BW153" i="20"/>
  <c r="BU153" i="20"/>
  <c r="BS153" i="20"/>
  <c r="BQ153" i="20"/>
  <c r="BO153" i="20"/>
  <c r="BM153" i="20"/>
  <c r="BK153" i="20"/>
  <c r="BI153" i="20"/>
  <c r="CF152" i="20"/>
  <c r="CE152" i="20"/>
  <c r="CC152" i="20"/>
  <c r="CA152" i="20"/>
  <c r="BY152" i="20"/>
  <c r="BW152" i="20"/>
  <c r="BU152" i="20"/>
  <c r="BS152" i="20"/>
  <c r="BQ152" i="20"/>
  <c r="BO152" i="20"/>
  <c r="BM152" i="20"/>
  <c r="BK152" i="20"/>
  <c r="BI152" i="20"/>
  <c r="CF151" i="20"/>
  <c r="CE151" i="20"/>
  <c r="CC151" i="20"/>
  <c r="CA151" i="20"/>
  <c r="BY151" i="20"/>
  <c r="BW151" i="20"/>
  <c r="BU151" i="20"/>
  <c r="BS151" i="20"/>
  <c r="BQ151" i="20"/>
  <c r="BO151" i="20"/>
  <c r="BM151" i="20"/>
  <c r="BK151" i="20"/>
  <c r="BI151" i="20"/>
  <c r="CF150" i="20"/>
  <c r="CE150" i="20"/>
  <c r="CC150" i="20"/>
  <c r="CA150" i="20"/>
  <c r="BY150" i="20"/>
  <c r="BW150" i="20"/>
  <c r="BU150" i="20"/>
  <c r="BS150" i="20"/>
  <c r="BQ150" i="20"/>
  <c r="BO150" i="20"/>
  <c r="BM150" i="20"/>
  <c r="BK150" i="20"/>
  <c r="BI150" i="20"/>
  <c r="CD148" i="20"/>
  <c r="CB148" i="20"/>
  <c r="BZ148" i="20"/>
  <c r="BZ166" i="20" s="1"/>
  <c r="BX148" i="20"/>
  <c r="BV148" i="20"/>
  <c r="BV166" i="20" s="1"/>
  <c r="BT148" i="20"/>
  <c r="BT166" i="20" s="1"/>
  <c r="BR148" i="20"/>
  <c r="BP148" i="20"/>
  <c r="BN148" i="20"/>
  <c r="BN166" i="20" s="1"/>
  <c r="BL148" i="20"/>
  <c r="BL166" i="20" s="1"/>
  <c r="BJ148" i="20"/>
  <c r="BJ166" i="20" s="1"/>
  <c r="BH148" i="20"/>
  <c r="CG146" i="20"/>
  <c r="CF146" i="20"/>
  <c r="CF144" i="20"/>
  <c r="CE144" i="20"/>
  <c r="CC144" i="20"/>
  <c r="CA144" i="20"/>
  <c r="BY144" i="20"/>
  <c r="BW144" i="20"/>
  <c r="BU144" i="20"/>
  <c r="BS144" i="20"/>
  <c r="BQ144" i="20"/>
  <c r="BO144" i="20"/>
  <c r="BM144" i="20"/>
  <c r="BK144" i="20"/>
  <c r="BI144" i="20"/>
  <c r="CF143" i="20"/>
  <c r="CE143" i="20"/>
  <c r="CC143" i="20"/>
  <c r="CA143" i="20"/>
  <c r="BY143" i="20"/>
  <c r="BW143" i="20"/>
  <c r="BU143" i="20"/>
  <c r="BS143" i="20"/>
  <c r="BQ143" i="20"/>
  <c r="BO143" i="20"/>
  <c r="BM143" i="20"/>
  <c r="BK143" i="20"/>
  <c r="BI143" i="20"/>
  <c r="CG142" i="20"/>
  <c r="CF142" i="20"/>
  <c r="CF139" i="20"/>
  <c r="CE139" i="20"/>
  <c r="CC139" i="20"/>
  <c r="CA139" i="20"/>
  <c r="BY139" i="20"/>
  <c r="BW139" i="20"/>
  <c r="BU139" i="20"/>
  <c r="BS139" i="20"/>
  <c r="BQ139" i="20"/>
  <c r="BO139" i="20"/>
  <c r="BM139" i="20"/>
  <c r="BK139" i="20"/>
  <c r="BI139" i="20"/>
  <c r="CG138" i="20"/>
  <c r="CF138" i="20"/>
  <c r="CF137" i="20"/>
  <c r="CE137" i="20"/>
  <c r="CC137" i="20"/>
  <c r="CA137" i="20"/>
  <c r="BY137" i="20"/>
  <c r="BW137" i="20"/>
  <c r="BU137" i="20"/>
  <c r="BS137" i="20"/>
  <c r="BQ137" i="20"/>
  <c r="BO137" i="20"/>
  <c r="BM137" i="20"/>
  <c r="BK137" i="20"/>
  <c r="BI137" i="20"/>
  <c r="CF136" i="20"/>
  <c r="CE136" i="20"/>
  <c r="CC136" i="20"/>
  <c r="CA136" i="20"/>
  <c r="BY136" i="20"/>
  <c r="BW136" i="20"/>
  <c r="BU136" i="20"/>
  <c r="BS136" i="20"/>
  <c r="BQ136" i="20"/>
  <c r="BO136" i="20"/>
  <c r="BM136" i="20"/>
  <c r="BK136" i="20"/>
  <c r="BI136" i="20"/>
  <c r="CF135" i="20"/>
  <c r="CE135" i="20"/>
  <c r="CC135" i="20"/>
  <c r="CA135" i="20"/>
  <c r="BY135" i="20"/>
  <c r="BW135" i="20"/>
  <c r="BU135" i="20"/>
  <c r="BS135" i="20"/>
  <c r="BQ135" i="20"/>
  <c r="BO135" i="20"/>
  <c r="BM135" i="20"/>
  <c r="BK135" i="20"/>
  <c r="BI135" i="20"/>
  <c r="CF134" i="20"/>
  <c r="CE134" i="20"/>
  <c r="CC134" i="20"/>
  <c r="CA134" i="20"/>
  <c r="BY134" i="20"/>
  <c r="BW134" i="20"/>
  <c r="BU134" i="20"/>
  <c r="BS134" i="20"/>
  <c r="BQ134" i="20"/>
  <c r="BO134" i="20"/>
  <c r="BM134" i="20"/>
  <c r="BK134" i="20"/>
  <c r="BI134" i="20"/>
  <c r="CF133" i="20"/>
  <c r="CE133" i="20"/>
  <c r="CC133" i="20"/>
  <c r="CA133" i="20"/>
  <c r="BY133" i="20"/>
  <c r="BW133" i="20"/>
  <c r="BU133" i="20"/>
  <c r="BS133" i="20"/>
  <c r="BQ133" i="20"/>
  <c r="BO133" i="20"/>
  <c r="BM133" i="20"/>
  <c r="BK133" i="20"/>
  <c r="BI133" i="20"/>
  <c r="CF120" i="20"/>
  <c r="CE120" i="20"/>
  <c r="CC120" i="20"/>
  <c r="CA120" i="20"/>
  <c r="BY120" i="20"/>
  <c r="BW120" i="20"/>
  <c r="BU120" i="20"/>
  <c r="BS120" i="20"/>
  <c r="BQ120" i="20"/>
  <c r="BO120" i="20"/>
  <c r="BM120" i="20"/>
  <c r="BK120" i="20"/>
  <c r="BI120" i="20"/>
  <c r="CF132" i="20"/>
  <c r="CE132" i="20"/>
  <c r="CC132" i="20"/>
  <c r="CA132" i="20"/>
  <c r="BY132" i="20"/>
  <c r="BW132" i="20"/>
  <c r="BU132" i="20"/>
  <c r="BS132" i="20"/>
  <c r="BQ132" i="20"/>
  <c r="BO132" i="20"/>
  <c r="BM132" i="20"/>
  <c r="BK132" i="20"/>
  <c r="BI132" i="20"/>
  <c r="CF131" i="20"/>
  <c r="CE131" i="20"/>
  <c r="CC131" i="20"/>
  <c r="CA131" i="20"/>
  <c r="BY131" i="20"/>
  <c r="BW131" i="20"/>
  <c r="BU131" i="20"/>
  <c r="BS131" i="20"/>
  <c r="BQ131" i="20"/>
  <c r="BO131" i="20"/>
  <c r="BM131" i="20"/>
  <c r="BK131" i="20"/>
  <c r="BI131" i="20"/>
  <c r="CF130" i="20"/>
  <c r="CE130" i="20"/>
  <c r="CC130" i="20"/>
  <c r="CA130" i="20"/>
  <c r="BY130" i="20"/>
  <c r="BW130" i="20"/>
  <c r="BU130" i="20"/>
  <c r="BS130" i="20"/>
  <c r="BQ130" i="20"/>
  <c r="BO130" i="20"/>
  <c r="BM130" i="20"/>
  <c r="BK130" i="20"/>
  <c r="BI130" i="20"/>
  <c r="CG129" i="20"/>
  <c r="CF129" i="20"/>
  <c r="CF128" i="20"/>
  <c r="CA128" i="20"/>
  <c r="BY128" i="20"/>
  <c r="BW128" i="20"/>
  <c r="CF127" i="20"/>
  <c r="BW127" i="20"/>
  <c r="CG127" i="20" s="1"/>
  <c r="CF124" i="20"/>
  <c r="BW124" i="20"/>
  <c r="CG124" i="20" s="1"/>
  <c r="CF123" i="20"/>
  <c r="BW123" i="20"/>
  <c r="CG123" i="20" s="1"/>
  <c r="CG118" i="20"/>
  <c r="CF118" i="20"/>
  <c r="CG117" i="20"/>
  <c r="CF117" i="20"/>
  <c r="CG116" i="20"/>
  <c r="CF116" i="20"/>
  <c r="CG115" i="20"/>
  <c r="CF115" i="20"/>
  <c r="CF114" i="20"/>
  <c r="CE114" i="20"/>
  <c r="CC114" i="20"/>
  <c r="CA114" i="20"/>
  <c r="BY114" i="20"/>
  <c r="BW114" i="20"/>
  <c r="BU114" i="20"/>
  <c r="BS114" i="20"/>
  <c r="BQ114" i="20"/>
  <c r="BO114" i="20"/>
  <c r="BM114" i="20"/>
  <c r="BK114" i="20"/>
  <c r="BI114" i="20"/>
  <c r="CF113" i="20"/>
  <c r="CE113" i="20"/>
  <c r="CC113" i="20"/>
  <c r="CA113" i="20"/>
  <c r="BY113" i="20"/>
  <c r="BW113" i="20"/>
  <c r="BU113" i="20"/>
  <c r="BS113" i="20"/>
  <c r="BQ113" i="20"/>
  <c r="BO113" i="20"/>
  <c r="BM113" i="20"/>
  <c r="BK113" i="20"/>
  <c r="BI113" i="20"/>
  <c r="CG112" i="20"/>
  <c r="CF112" i="20"/>
  <c r="CG111" i="20"/>
  <c r="CF111" i="20"/>
  <c r="CG110" i="20"/>
  <c r="CF110" i="20"/>
  <c r="CG109" i="20"/>
  <c r="CF109" i="20"/>
  <c r="CG108" i="20"/>
  <c r="CF108" i="20"/>
  <c r="CG107" i="20"/>
  <c r="CF107" i="20"/>
  <c r="CG106" i="20"/>
  <c r="CF106" i="20"/>
  <c r="CG105" i="20"/>
  <c r="CF105" i="20"/>
  <c r="CG104" i="20"/>
  <c r="CF104" i="20"/>
  <c r="CG103" i="20"/>
  <c r="CF103" i="20"/>
  <c r="CG102" i="20"/>
  <c r="CF102" i="20"/>
  <c r="CG101" i="20"/>
  <c r="CF101" i="20"/>
  <c r="CG100" i="20"/>
  <c r="CF100" i="20"/>
  <c r="CG99" i="20"/>
  <c r="CF99" i="20"/>
  <c r="CG98" i="20"/>
  <c r="CF98" i="20"/>
  <c r="CG97" i="20"/>
  <c r="CF97" i="20"/>
  <c r="CG96" i="20"/>
  <c r="CF96" i="20"/>
  <c r="CF95" i="20"/>
  <c r="CE95" i="20"/>
  <c r="CC95" i="20"/>
  <c r="CA95" i="20"/>
  <c r="BY95" i="20"/>
  <c r="BW95" i="20"/>
  <c r="BU95" i="20"/>
  <c r="BS95" i="20"/>
  <c r="BQ95" i="20"/>
  <c r="BO95" i="20"/>
  <c r="BM95" i="20"/>
  <c r="BK95" i="20"/>
  <c r="BI95" i="20"/>
  <c r="CF94" i="20"/>
  <c r="CE94" i="20"/>
  <c r="CC94" i="20"/>
  <c r="CA94" i="20"/>
  <c r="BY94" i="20"/>
  <c r="BW94" i="20"/>
  <c r="BU94" i="20"/>
  <c r="BS94" i="20"/>
  <c r="BQ94" i="20"/>
  <c r="BO94" i="20"/>
  <c r="BM94" i="20"/>
  <c r="BK94" i="20"/>
  <c r="BI94" i="20"/>
  <c r="CF93" i="20"/>
  <c r="CE93" i="20"/>
  <c r="CC93" i="20"/>
  <c r="CA93" i="20"/>
  <c r="BY93" i="20"/>
  <c r="BW93" i="20"/>
  <c r="BU93" i="20"/>
  <c r="BS93" i="20"/>
  <c r="BQ93" i="20"/>
  <c r="BO93" i="20"/>
  <c r="BM93" i="20"/>
  <c r="BK93" i="20"/>
  <c r="BI93" i="20"/>
  <c r="CF92" i="20"/>
  <c r="CE92" i="20"/>
  <c r="CC92" i="20"/>
  <c r="CA92" i="20"/>
  <c r="BY92" i="20"/>
  <c r="BW92" i="20"/>
  <c r="BU92" i="20"/>
  <c r="BS92" i="20"/>
  <c r="BQ92" i="20"/>
  <c r="BO92" i="20"/>
  <c r="BM92" i="20"/>
  <c r="BK92" i="20"/>
  <c r="BI92" i="20"/>
  <c r="CF90" i="20"/>
  <c r="CE90" i="20"/>
  <c r="CC90" i="20"/>
  <c r="CA90" i="20"/>
  <c r="BY90" i="20"/>
  <c r="BW90" i="20"/>
  <c r="BU90" i="20"/>
  <c r="BS90" i="20"/>
  <c r="BQ90" i="20"/>
  <c r="BO90" i="20"/>
  <c r="BM90" i="20"/>
  <c r="BK90" i="20"/>
  <c r="BI90" i="20"/>
  <c r="CF89" i="20"/>
  <c r="CE89" i="20"/>
  <c r="CC89" i="20"/>
  <c r="CA89" i="20"/>
  <c r="BY89" i="20"/>
  <c r="BW89" i="20"/>
  <c r="BU89" i="20"/>
  <c r="BS89" i="20"/>
  <c r="BQ89" i="20"/>
  <c r="BO89" i="20"/>
  <c r="BM89" i="20"/>
  <c r="BK89" i="20"/>
  <c r="BI89" i="20"/>
  <c r="CF88" i="20"/>
  <c r="CE88" i="20"/>
  <c r="CC88" i="20"/>
  <c r="CA88" i="20"/>
  <c r="BY88" i="20"/>
  <c r="BW88" i="20"/>
  <c r="BU88" i="20"/>
  <c r="BS88" i="20"/>
  <c r="BQ88" i="20"/>
  <c r="BO88" i="20"/>
  <c r="BM88" i="20"/>
  <c r="BK88" i="20"/>
  <c r="BI88" i="20"/>
  <c r="CF87" i="20"/>
  <c r="CE87" i="20"/>
  <c r="CC87" i="20"/>
  <c r="CA87" i="20"/>
  <c r="BY87" i="20"/>
  <c r="BW87" i="20"/>
  <c r="BU87" i="20"/>
  <c r="BS87" i="20"/>
  <c r="BQ87" i="20"/>
  <c r="BO87" i="20"/>
  <c r="BM87" i="20"/>
  <c r="BK87" i="20"/>
  <c r="BI87" i="20"/>
  <c r="CF86" i="20"/>
  <c r="CE86" i="20"/>
  <c r="CC86" i="20"/>
  <c r="CA86" i="20"/>
  <c r="BY86" i="20"/>
  <c r="BW86" i="20"/>
  <c r="BU86" i="20"/>
  <c r="BS86" i="20"/>
  <c r="BQ86" i="20"/>
  <c r="BO86" i="20"/>
  <c r="BM86" i="20"/>
  <c r="BK86" i="20"/>
  <c r="BI86" i="20"/>
  <c r="CF84" i="20"/>
  <c r="CE84" i="20"/>
  <c r="CC84" i="20"/>
  <c r="CA84" i="20"/>
  <c r="BY84" i="20"/>
  <c r="BW84" i="20"/>
  <c r="BU84" i="20"/>
  <c r="BS84" i="20"/>
  <c r="BQ84" i="20"/>
  <c r="BO84" i="20"/>
  <c r="BM84" i="20"/>
  <c r="BK84" i="20"/>
  <c r="BI84" i="20"/>
  <c r="CF81" i="20"/>
  <c r="CE81" i="20"/>
  <c r="CC81" i="20"/>
  <c r="CA81" i="20"/>
  <c r="BY81" i="20"/>
  <c r="BW81" i="20"/>
  <c r="BU81" i="20"/>
  <c r="BS81" i="20"/>
  <c r="BQ81" i="20"/>
  <c r="BO81" i="20"/>
  <c r="BM81" i="20"/>
  <c r="BK81" i="20"/>
  <c r="BI81" i="20"/>
  <c r="CF80" i="20"/>
  <c r="CE80" i="20"/>
  <c r="CC80" i="20"/>
  <c r="CA80" i="20"/>
  <c r="BY80" i="20"/>
  <c r="BW80" i="20"/>
  <c r="BU80" i="20"/>
  <c r="BS80" i="20"/>
  <c r="BQ80" i="20"/>
  <c r="BO80" i="20"/>
  <c r="BM80" i="20"/>
  <c r="BK80" i="20"/>
  <c r="BI80" i="20"/>
  <c r="CF78" i="20"/>
  <c r="CE78" i="20"/>
  <c r="CC78" i="20"/>
  <c r="CA78" i="20"/>
  <c r="BY78" i="20"/>
  <c r="BW78" i="20"/>
  <c r="BU78" i="20"/>
  <c r="BS78" i="20"/>
  <c r="BQ78" i="20"/>
  <c r="BO78" i="20"/>
  <c r="BM78" i="20"/>
  <c r="BK78" i="20"/>
  <c r="BI78" i="20"/>
  <c r="CF77" i="20"/>
  <c r="CE77" i="20"/>
  <c r="CC77" i="20"/>
  <c r="CA77" i="20"/>
  <c r="BY77" i="20"/>
  <c r="BW77" i="20"/>
  <c r="BU77" i="20"/>
  <c r="BS77" i="20"/>
  <c r="BQ77" i="20"/>
  <c r="BO77" i="20"/>
  <c r="BM77" i="20"/>
  <c r="BK77" i="20"/>
  <c r="BI77" i="20"/>
  <c r="CF75" i="20"/>
  <c r="CE75" i="20"/>
  <c r="CC75" i="20"/>
  <c r="CA75" i="20"/>
  <c r="BY75" i="20"/>
  <c r="BW75" i="20"/>
  <c r="BU75" i="20"/>
  <c r="BS75" i="20"/>
  <c r="BQ75" i="20"/>
  <c r="BO75" i="20"/>
  <c r="BM75" i="20"/>
  <c r="BK75" i="20"/>
  <c r="BI75" i="20"/>
  <c r="CF74" i="20"/>
  <c r="CE74" i="20"/>
  <c r="CC74" i="20"/>
  <c r="CA74" i="20"/>
  <c r="BY74" i="20"/>
  <c r="BW74" i="20"/>
  <c r="BU74" i="20"/>
  <c r="BS74" i="20"/>
  <c r="BQ74" i="20"/>
  <c r="BO74" i="20"/>
  <c r="BM74" i="20"/>
  <c r="BK74" i="20"/>
  <c r="BI74" i="20"/>
  <c r="CF72" i="20"/>
  <c r="CE72" i="20"/>
  <c r="CC72" i="20"/>
  <c r="CA72" i="20"/>
  <c r="BY72" i="20"/>
  <c r="BW72" i="20"/>
  <c r="BU72" i="20"/>
  <c r="BS72" i="20"/>
  <c r="BQ72" i="20"/>
  <c r="BO72" i="20"/>
  <c r="BM72" i="20"/>
  <c r="BK72" i="20"/>
  <c r="BI72" i="20"/>
  <c r="CF71" i="20"/>
  <c r="CE71" i="20"/>
  <c r="CC71" i="20"/>
  <c r="CA71" i="20"/>
  <c r="BY71" i="20"/>
  <c r="BW71" i="20"/>
  <c r="BU71" i="20"/>
  <c r="BS71" i="20"/>
  <c r="BQ71" i="20"/>
  <c r="BO71" i="20"/>
  <c r="BM71" i="20"/>
  <c r="BK71" i="20"/>
  <c r="BI71" i="20"/>
  <c r="CF70" i="20"/>
  <c r="CE70" i="20"/>
  <c r="CC70" i="20"/>
  <c r="CA70" i="20"/>
  <c r="BY70" i="20"/>
  <c r="BW70" i="20"/>
  <c r="BU70" i="20"/>
  <c r="BS70" i="20"/>
  <c r="BQ70" i="20"/>
  <c r="BO70" i="20"/>
  <c r="BM70" i="20"/>
  <c r="BK70" i="20"/>
  <c r="BI70" i="20"/>
  <c r="CF68" i="20"/>
  <c r="CE68" i="20"/>
  <c r="CC68" i="20"/>
  <c r="CA68" i="20"/>
  <c r="BY68" i="20"/>
  <c r="BW68" i="20"/>
  <c r="BU68" i="20"/>
  <c r="BS68" i="20"/>
  <c r="BQ68" i="20"/>
  <c r="BO68" i="20"/>
  <c r="BM68" i="20"/>
  <c r="BK68" i="20"/>
  <c r="BI68" i="20"/>
  <c r="CF67" i="20"/>
  <c r="CE67" i="20"/>
  <c r="CC67" i="20"/>
  <c r="CA67" i="20"/>
  <c r="BY67" i="20"/>
  <c r="BW67" i="20"/>
  <c r="BU67" i="20"/>
  <c r="BS67" i="20"/>
  <c r="BQ67" i="20"/>
  <c r="BO67" i="20"/>
  <c r="BM67" i="20"/>
  <c r="BK67" i="20"/>
  <c r="BI67" i="20"/>
  <c r="CF66" i="20"/>
  <c r="CE66" i="20"/>
  <c r="CC66" i="20"/>
  <c r="CA66" i="20"/>
  <c r="BY66" i="20"/>
  <c r="BW66" i="20"/>
  <c r="BU66" i="20"/>
  <c r="BS66" i="20"/>
  <c r="BQ66" i="20"/>
  <c r="BO66" i="20"/>
  <c r="BM66" i="20"/>
  <c r="BK66" i="20"/>
  <c r="BI66" i="20"/>
  <c r="CF64" i="20"/>
  <c r="CE64" i="20"/>
  <c r="CC64" i="20"/>
  <c r="CA64" i="20"/>
  <c r="BY64" i="20"/>
  <c r="BW64" i="20"/>
  <c r="BU64" i="20"/>
  <c r="BS64" i="20"/>
  <c r="BQ64" i="20"/>
  <c r="BO64" i="20"/>
  <c r="BM64" i="20"/>
  <c r="BK64" i="20"/>
  <c r="BI64" i="20"/>
  <c r="CF63" i="20"/>
  <c r="CE63" i="20"/>
  <c r="CC63" i="20"/>
  <c r="CA63" i="20"/>
  <c r="BY63" i="20"/>
  <c r="BW63" i="20"/>
  <c r="BU63" i="20"/>
  <c r="BS63" i="20"/>
  <c r="BQ63" i="20"/>
  <c r="BO63" i="20"/>
  <c r="BM63" i="20"/>
  <c r="BK63" i="20"/>
  <c r="BI63" i="20"/>
  <c r="CF62" i="20"/>
  <c r="CE62" i="20"/>
  <c r="CC62" i="20"/>
  <c r="CA62" i="20"/>
  <c r="BY62" i="20"/>
  <c r="BW62" i="20"/>
  <c r="BU62" i="20"/>
  <c r="BS62" i="20"/>
  <c r="BQ62" i="20"/>
  <c r="BO62" i="20"/>
  <c r="BM62" i="20"/>
  <c r="BK62" i="20"/>
  <c r="BI62" i="20"/>
  <c r="CF60" i="20"/>
  <c r="CE60" i="20"/>
  <c r="CC60" i="20"/>
  <c r="CA60" i="20"/>
  <c r="BY60" i="20"/>
  <c r="BW60" i="20"/>
  <c r="BU60" i="20"/>
  <c r="BS60" i="20"/>
  <c r="BQ60" i="20"/>
  <c r="BO60" i="20"/>
  <c r="BM60" i="20"/>
  <c r="BK60" i="20"/>
  <c r="BI60" i="20"/>
  <c r="CF58" i="20"/>
  <c r="CE58" i="20"/>
  <c r="CC58" i="20"/>
  <c r="CA58" i="20"/>
  <c r="BY58" i="20"/>
  <c r="BW58" i="20"/>
  <c r="BU58" i="20"/>
  <c r="BS58" i="20"/>
  <c r="BQ58" i="20"/>
  <c r="BO58" i="20"/>
  <c r="BM58" i="20"/>
  <c r="BK58" i="20"/>
  <c r="BI58" i="20"/>
  <c r="CF57" i="20"/>
  <c r="CE57" i="20"/>
  <c r="CC57" i="20"/>
  <c r="CA57" i="20"/>
  <c r="BY57" i="20"/>
  <c r="BW57" i="20"/>
  <c r="BU57" i="20"/>
  <c r="BS57" i="20"/>
  <c r="BQ57" i="20"/>
  <c r="BO57" i="20"/>
  <c r="BM57" i="20"/>
  <c r="BK57" i="20"/>
  <c r="BI57" i="20"/>
  <c r="CF56" i="20"/>
  <c r="CE56" i="20"/>
  <c r="CC56" i="20"/>
  <c r="CA56" i="20"/>
  <c r="BY56" i="20"/>
  <c r="BW56" i="20"/>
  <c r="BU56" i="20"/>
  <c r="BS56" i="20"/>
  <c r="BQ56" i="20"/>
  <c r="BO56" i="20"/>
  <c r="BM56" i="20"/>
  <c r="BK56" i="20"/>
  <c r="BI56" i="20"/>
  <c r="CF55" i="20"/>
  <c r="CE55" i="20"/>
  <c r="CC55" i="20"/>
  <c r="CA55" i="20"/>
  <c r="BY55" i="20"/>
  <c r="BW55" i="20"/>
  <c r="BU55" i="20"/>
  <c r="BS55" i="20"/>
  <c r="BQ55" i="20"/>
  <c r="BO55" i="20"/>
  <c r="BM55" i="20"/>
  <c r="BK55" i="20"/>
  <c r="BI55" i="20"/>
  <c r="CF52" i="20"/>
  <c r="CE52" i="20"/>
  <c r="CC52" i="20"/>
  <c r="CA52" i="20"/>
  <c r="BY52" i="20"/>
  <c r="BW52" i="20"/>
  <c r="BU52" i="20"/>
  <c r="BS52" i="20"/>
  <c r="BQ52" i="20"/>
  <c r="BO52" i="20"/>
  <c r="BM52" i="20"/>
  <c r="BK52" i="20"/>
  <c r="BI52" i="20"/>
  <c r="CF51" i="20"/>
  <c r="CE51" i="20"/>
  <c r="CC51" i="20"/>
  <c r="CA51" i="20"/>
  <c r="BY51" i="20"/>
  <c r="BW51" i="20"/>
  <c r="BU51" i="20"/>
  <c r="BS51" i="20"/>
  <c r="BQ51" i="20"/>
  <c r="BO51" i="20"/>
  <c r="BM51" i="20"/>
  <c r="BK51" i="20"/>
  <c r="BI51" i="20"/>
  <c r="CF50" i="20"/>
  <c r="CE50" i="20"/>
  <c r="CC50" i="20"/>
  <c r="CA50" i="20"/>
  <c r="BY50" i="20"/>
  <c r="BW50" i="20"/>
  <c r="BU50" i="20"/>
  <c r="BS50" i="20"/>
  <c r="BQ50" i="20"/>
  <c r="BO50" i="20"/>
  <c r="BM50" i="20"/>
  <c r="BK50" i="20"/>
  <c r="BI50" i="20"/>
  <c r="CF49" i="20"/>
  <c r="CE49" i="20"/>
  <c r="CC49" i="20"/>
  <c r="CA49" i="20"/>
  <c r="BY49" i="20"/>
  <c r="BW49" i="20"/>
  <c r="BU49" i="20"/>
  <c r="BS49" i="20"/>
  <c r="BQ49" i="20"/>
  <c r="BO49" i="20"/>
  <c r="BM49" i="20"/>
  <c r="BK49" i="20"/>
  <c r="BI49" i="20"/>
  <c r="CF47" i="20"/>
  <c r="CE47" i="20"/>
  <c r="CC47" i="20"/>
  <c r="CA47" i="20"/>
  <c r="BY47" i="20"/>
  <c r="BW47" i="20"/>
  <c r="BU47" i="20"/>
  <c r="BS47" i="20"/>
  <c r="BQ47" i="20"/>
  <c r="BO47" i="20"/>
  <c r="BM47" i="20"/>
  <c r="BK47" i="20"/>
  <c r="BI47" i="20"/>
  <c r="CF46" i="20"/>
  <c r="CE46" i="20"/>
  <c r="CC46" i="20"/>
  <c r="CA46" i="20"/>
  <c r="BY46" i="20"/>
  <c r="BW46" i="20"/>
  <c r="BU46" i="20"/>
  <c r="BS46" i="20"/>
  <c r="BQ46" i="20"/>
  <c r="BO46" i="20"/>
  <c r="BM46" i="20"/>
  <c r="BK46" i="20"/>
  <c r="BI46" i="20"/>
  <c r="CF45" i="20"/>
  <c r="CE45" i="20"/>
  <c r="CC45" i="20"/>
  <c r="CA45" i="20"/>
  <c r="BY45" i="20"/>
  <c r="BW45" i="20"/>
  <c r="BU45" i="20"/>
  <c r="BS45" i="20"/>
  <c r="BQ45" i="20"/>
  <c r="BO45" i="20"/>
  <c r="BM45" i="20"/>
  <c r="BK45" i="20"/>
  <c r="BI45" i="20"/>
  <c r="CF44" i="20"/>
  <c r="CE44" i="20"/>
  <c r="CC44" i="20"/>
  <c r="CA44" i="20"/>
  <c r="BY44" i="20"/>
  <c r="BW44" i="20"/>
  <c r="BU44" i="20"/>
  <c r="BS44" i="20"/>
  <c r="BQ44" i="20"/>
  <c r="BO44" i="20"/>
  <c r="BM44" i="20"/>
  <c r="BK44" i="20"/>
  <c r="BI44" i="20"/>
  <c r="CF43" i="20"/>
  <c r="CE43" i="20"/>
  <c r="CC43" i="20"/>
  <c r="CA43" i="20"/>
  <c r="BY43" i="20"/>
  <c r="BW43" i="20"/>
  <c r="BU43" i="20"/>
  <c r="BS43" i="20"/>
  <c r="BQ43" i="20"/>
  <c r="BO43" i="20"/>
  <c r="BM43" i="20"/>
  <c r="BK43" i="20"/>
  <c r="BI43" i="20"/>
  <c r="CF42" i="20"/>
  <c r="CE42" i="20"/>
  <c r="CC42" i="20"/>
  <c r="CA42" i="20"/>
  <c r="BY42" i="20"/>
  <c r="BW42" i="20"/>
  <c r="BU42" i="20"/>
  <c r="BS42" i="20"/>
  <c r="BQ42" i="20"/>
  <c r="BO42" i="20"/>
  <c r="BM42" i="20"/>
  <c r="BK42" i="20"/>
  <c r="BI42" i="20"/>
  <c r="CF41" i="20"/>
  <c r="CE41" i="20"/>
  <c r="CC41" i="20"/>
  <c r="CA41" i="20"/>
  <c r="BY41" i="20"/>
  <c r="BW41" i="20"/>
  <c r="BU41" i="20"/>
  <c r="BS41" i="20"/>
  <c r="BQ41" i="20"/>
  <c r="BO41" i="20"/>
  <c r="BM41" i="20"/>
  <c r="BK41" i="20"/>
  <c r="BI41" i="20"/>
  <c r="CF40" i="20"/>
  <c r="CE40" i="20"/>
  <c r="CC40" i="20"/>
  <c r="CA40" i="20"/>
  <c r="BY40" i="20"/>
  <c r="BW40" i="20"/>
  <c r="BU40" i="20"/>
  <c r="BS40" i="20"/>
  <c r="BQ40" i="20"/>
  <c r="BO40" i="20"/>
  <c r="BM40" i="20"/>
  <c r="BK40" i="20"/>
  <c r="BI40" i="20"/>
  <c r="CF39" i="20"/>
  <c r="CE39" i="20"/>
  <c r="CC39" i="20"/>
  <c r="CA39" i="20"/>
  <c r="BY39" i="20"/>
  <c r="BW39" i="20"/>
  <c r="BU39" i="20"/>
  <c r="BS39" i="20"/>
  <c r="BQ39" i="20"/>
  <c r="BO39" i="20"/>
  <c r="BM39" i="20"/>
  <c r="BK39" i="20"/>
  <c r="BI39" i="20"/>
  <c r="CF38" i="20"/>
  <c r="CE38" i="20"/>
  <c r="CC38" i="20"/>
  <c r="CA38" i="20"/>
  <c r="BY38" i="20"/>
  <c r="BW38" i="20"/>
  <c r="BU38" i="20"/>
  <c r="BS38" i="20"/>
  <c r="BQ38" i="20"/>
  <c r="BO38" i="20"/>
  <c r="BM38" i="20"/>
  <c r="BK38" i="20"/>
  <c r="BI38" i="20"/>
  <c r="CF37" i="20"/>
  <c r="CE37" i="20"/>
  <c r="CC37" i="20"/>
  <c r="CA37" i="20"/>
  <c r="BY37" i="20"/>
  <c r="BW37" i="20"/>
  <c r="BU37" i="20"/>
  <c r="BS37" i="20"/>
  <c r="BQ37" i="20"/>
  <c r="BO37" i="20"/>
  <c r="BM37" i="20"/>
  <c r="BK37" i="20"/>
  <c r="BI37" i="20"/>
  <c r="CF36" i="20"/>
  <c r="CE36" i="20"/>
  <c r="CC36" i="20"/>
  <c r="CA36" i="20"/>
  <c r="BY36" i="20"/>
  <c r="BW36" i="20"/>
  <c r="BU36" i="20"/>
  <c r="BS36" i="20"/>
  <c r="BQ36" i="20"/>
  <c r="BO36" i="20"/>
  <c r="BM36" i="20"/>
  <c r="BK36" i="20"/>
  <c r="BI36" i="20"/>
  <c r="CF35" i="20"/>
  <c r="CE35" i="20"/>
  <c r="CC35" i="20"/>
  <c r="CA35" i="20"/>
  <c r="BY35" i="20"/>
  <c r="BW35" i="20"/>
  <c r="BU35" i="20"/>
  <c r="BS35" i="20"/>
  <c r="BQ35" i="20"/>
  <c r="BO35" i="20"/>
  <c r="BM35" i="20"/>
  <c r="BK35" i="20"/>
  <c r="BI35" i="20"/>
  <c r="CF34" i="20"/>
  <c r="CE34" i="20"/>
  <c r="CC34" i="20"/>
  <c r="CA34" i="20"/>
  <c r="BY34" i="20"/>
  <c r="BW34" i="20"/>
  <c r="BU34" i="20"/>
  <c r="BS34" i="20"/>
  <c r="BQ34" i="20"/>
  <c r="BO34" i="20"/>
  <c r="BM34" i="20"/>
  <c r="BK34" i="20"/>
  <c r="BI34" i="20"/>
  <c r="CF33" i="20"/>
  <c r="CE33" i="20"/>
  <c r="CC33" i="20"/>
  <c r="CA33" i="20"/>
  <c r="BY33" i="20"/>
  <c r="BW33" i="20"/>
  <c r="BU33" i="20"/>
  <c r="BS33" i="20"/>
  <c r="BQ33" i="20"/>
  <c r="BO33" i="20"/>
  <c r="BM33" i="20"/>
  <c r="BK33" i="20"/>
  <c r="BI33" i="20"/>
  <c r="CF32" i="20"/>
  <c r="CE32" i="20"/>
  <c r="CC32" i="20"/>
  <c r="CA32" i="20"/>
  <c r="BY32" i="20"/>
  <c r="BW32" i="20"/>
  <c r="BU32" i="20"/>
  <c r="BS32" i="20"/>
  <c r="BQ32" i="20"/>
  <c r="BO32" i="20"/>
  <c r="BM32" i="20"/>
  <c r="BK32" i="20"/>
  <c r="BI32" i="20"/>
  <c r="CF31" i="20"/>
  <c r="CE31" i="20"/>
  <c r="CC31" i="20"/>
  <c r="CA31" i="20"/>
  <c r="BY31" i="20"/>
  <c r="BW31" i="20"/>
  <c r="BU31" i="20"/>
  <c r="BS31" i="20"/>
  <c r="BQ31" i="20"/>
  <c r="BO31" i="20"/>
  <c r="BM31" i="20"/>
  <c r="BK31" i="20"/>
  <c r="BI31" i="20"/>
  <c r="CF29" i="20"/>
  <c r="CE29" i="20"/>
  <c r="CC29" i="20"/>
  <c r="CA29" i="20"/>
  <c r="BY29" i="20"/>
  <c r="BW29" i="20"/>
  <c r="BU29" i="20"/>
  <c r="BS29" i="20"/>
  <c r="BQ29" i="20"/>
  <c r="BO29" i="20"/>
  <c r="BM29" i="20"/>
  <c r="BK29" i="20"/>
  <c r="BI29" i="20"/>
  <c r="CF28" i="20"/>
  <c r="CE28" i="20"/>
  <c r="CC28" i="20"/>
  <c r="CA28" i="20"/>
  <c r="BY28" i="20"/>
  <c r="BW28" i="20"/>
  <c r="BU28" i="20"/>
  <c r="BS28" i="20"/>
  <c r="BQ28" i="20"/>
  <c r="BO28" i="20"/>
  <c r="BM28" i="20"/>
  <c r="BK28" i="20"/>
  <c r="BI28" i="20"/>
  <c r="CF27" i="20"/>
  <c r="CE27" i="20"/>
  <c r="CC27" i="20"/>
  <c r="CA27" i="20"/>
  <c r="BY27" i="20"/>
  <c r="BW27" i="20"/>
  <c r="BU27" i="20"/>
  <c r="BS27" i="20"/>
  <c r="BQ27" i="20"/>
  <c r="BO27" i="20"/>
  <c r="BM27" i="20"/>
  <c r="BK27" i="20"/>
  <c r="BI27" i="20"/>
  <c r="CF26" i="20"/>
  <c r="CE26" i="20"/>
  <c r="CC26" i="20"/>
  <c r="CA26" i="20"/>
  <c r="BY26" i="20"/>
  <c r="BW26" i="20"/>
  <c r="BU26" i="20"/>
  <c r="BS26" i="20"/>
  <c r="BQ26" i="20"/>
  <c r="BO26" i="20"/>
  <c r="BM26" i="20"/>
  <c r="BK26" i="20"/>
  <c r="BI26" i="20"/>
  <c r="CF24" i="20"/>
  <c r="CE24" i="20"/>
  <c r="CC24" i="20"/>
  <c r="CA24" i="20"/>
  <c r="BY24" i="20"/>
  <c r="BW24" i="20"/>
  <c r="BU24" i="20"/>
  <c r="BS24" i="20"/>
  <c r="BQ24" i="20"/>
  <c r="BO24" i="20"/>
  <c r="BM24" i="20"/>
  <c r="BK24" i="20"/>
  <c r="BI24" i="20"/>
  <c r="CF23" i="20"/>
  <c r="CE23" i="20"/>
  <c r="CC23" i="20"/>
  <c r="CA23" i="20"/>
  <c r="BY23" i="20"/>
  <c r="BW23" i="20"/>
  <c r="BU23" i="20"/>
  <c r="BS23" i="20"/>
  <c r="BQ23" i="20"/>
  <c r="BO23" i="20"/>
  <c r="BM23" i="20"/>
  <c r="BK23" i="20"/>
  <c r="BI23" i="20"/>
  <c r="CF22" i="20"/>
  <c r="CE22" i="20"/>
  <c r="CC22" i="20"/>
  <c r="CA22" i="20"/>
  <c r="BY22" i="20"/>
  <c r="BW22" i="20"/>
  <c r="BU22" i="20"/>
  <c r="BS22" i="20"/>
  <c r="BQ22" i="20"/>
  <c r="BO22" i="20"/>
  <c r="BM22" i="20"/>
  <c r="BK22" i="20"/>
  <c r="BI22" i="20"/>
  <c r="CF21" i="20"/>
  <c r="CE21" i="20"/>
  <c r="CC21" i="20"/>
  <c r="CA21" i="20"/>
  <c r="BY21" i="20"/>
  <c r="BW21" i="20"/>
  <c r="BU21" i="20"/>
  <c r="BS21" i="20"/>
  <c r="BQ21" i="20"/>
  <c r="BO21" i="20"/>
  <c r="BM21" i="20"/>
  <c r="BK21" i="20"/>
  <c r="BI21" i="20"/>
  <c r="CF20" i="20"/>
  <c r="CE20" i="20"/>
  <c r="CC20" i="20"/>
  <c r="CA20" i="20"/>
  <c r="BY20" i="20"/>
  <c r="BW20" i="20"/>
  <c r="BU20" i="20"/>
  <c r="BS20" i="20"/>
  <c r="BQ20" i="20"/>
  <c r="BO20" i="20"/>
  <c r="BM20" i="20"/>
  <c r="BK20" i="20"/>
  <c r="BI20" i="20"/>
  <c r="CF19" i="20"/>
  <c r="CE19" i="20"/>
  <c r="CC19" i="20"/>
  <c r="CA19" i="20"/>
  <c r="BY19" i="20"/>
  <c r="BW19" i="20"/>
  <c r="BU19" i="20"/>
  <c r="BS19" i="20"/>
  <c r="BQ19" i="20"/>
  <c r="BO19" i="20"/>
  <c r="BM19" i="20"/>
  <c r="BK19" i="20"/>
  <c r="BI19" i="20"/>
  <c r="CF18" i="20"/>
  <c r="CE18" i="20"/>
  <c r="CC18" i="20"/>
  <c r="CA18" i="20"/>
  <c r="BY18" i="20"/>
  <c r="BW18" i="20"/>
  <c r="BU18" i="20"/>
  <c r="BS18" i="20"/>
  <c r="BQ18" i="20"/>
  <c r="BO18" i="20"/>
  <c r="BM18" i="20"/>
  <c r="BK18" i="20"/>
  <c r="BI18" i="20"/>
  <c r="CF17" i="20"/>
  <c r="CE17" i="20"/>
  <c r="CC17" i="20"/>
  <c r="CA17" i="20"/>
  <c r="BY17" i="20"/>
  <c r="BW17" i="20"/>
  <c r="BU17" i="20"/>
  <c r="BS17" i="20"/>
  <c r="BQ17" i="20"/>
  <c r="BO17" i="20"/>
  <c r="BM17" i="20"/>
  <c r="BK17" i="20"/>
  <c r="BI17" i="20"/>
  <c r="CF16" i="20"/>
  <c r="CE16" i="20"/>
  <c r="CC16" i="20"/>
  <c r="CA16" i="20"/>
  <c r="BY16" i="20"/>
  <c r="BW16" i="20"/>
  <c r="BU16" i="20"/>
  <c r="BS16" i="20"/>
  <c r="BQ16" i="20"/>
  <c r="BO16" i="20"/>
  <c r="BM16" i="20"/>
  <c r="BK16" i="20"/>
  <c r="BI16" i="20"/>
  <c r="CF14" i="20"/>
  <c r="CE14" i="20"/>
  <c r="CC14" i="20"/>
  <c r="CA14" i="20"/>
  <c r="BY14" i="20"/>
  <c r="BW14" i="20"/>
  <c r="BU14" i="20"/>
  <c r="BS14" i="20"/>
  <c r="BQ14" i="20"/>
  <c r="BO14" i="20"/>
  <c r="BM14" i="20"/>
  <c r="BK14" i="20"/>
  <c r="BI14" i="20"/>
  <c r="CF13" i="20"/>
  <c r="CE13" i="20"/>
  <c r="CC13" i="20"/>
  <c r="CA13" i="20"/>
  <c r="BY13" i="20"/>
  <c r="BW13" i="20"/>
  <c r="BU13" i="20"/>
  <c r="BS13" i="20"/>
  <c r="BQ13" i="20"/>
  <c r="BO13" i="20"/>
  <c r="BM13" i="20"/>
  <c r="BK13" i="20"/>
  <c r="BI13" i="20"/>
  <c r="CF12" i="20"/>
  <c r="CE12" i="20"/>
  <c r="CC12" i="20"/>
  <c r="CA12" i="20"/>
  <c r="BY12" i="20"/>
  <c r="BW12" i="20"/>
  <c r="BU12" i="20"/>
  <c r="BS12" i="20"/>
  <c r="BQ12" i="20"/>
  <c r="BO12" i="20"/>
  <c r="BM12" i="20"/>
  <c r="BK12" i="20"/>
  <c r="BI12" i="20"/>
  <c r="CF11" i="20"/>
  <c r="CE11" i="20"/>
  <c r="CC11" i="20"/>
  <c r="CA11" i="20"/>
  <c r="BY11" i="20"/>
  <c r="BW11" i="20"/>
  <c r="BU11" i="20"/>
  <c r="BS11" i="20"/>
  <c r="BQ11" i="20"/>
  <c r="BO11" i="20"/>
  <c r="BM11" i="20"/>
  <c r="BK11" i="20"/>
  <c r="BI11" i="20"/>
  <c r="CF10" i="20"/>
  <c r="CE10" i="20"/>
  <c r="CC10" i="20"/>
  <c r="CA10" i="20"/>
  <c r="BY10" i="20"/>
  <c r="BW10" i="20"/>
  <c r="BU10" i="20"/>
  <c r="BS10" i="20"/>
  <c r="BQ10" i="20"/>
  <c r="BO10" i="20"/>
  <c r="BM10" i="20"/>
  <c r="BK10" i="20"/>
  <c r="BI10" i="20"/>
  <c r="CF9" i="20"/>
  <c r="CE9" i="20"/>
  <c r="CC9" i="20"/>
  <c r="CA9" i="20"/>
  <c r="BY9" i="20"/>
  <c r="BW9" i="20"/>
  <c r="BU9" i="20"/>
  <c r="BS9" i="20"/>
  <c r="BQ9" i="20"/>
  <c r="BO9" i="20"/>
  <c r="BM9" i="20"/>
  <c r="BK9" i="20"/>
  <c r="BI9" i="20"/>
  <c r="CF8" i="20"/>
  <c r="CE8" i="20"/>
  <c r="CC8" i="20"/>
  <c r="CA8" i="20"/>
  <c r="BY8" i="20"/>
  <c r="BW8" i="20"/>
  <c r="BU8" i="20"/>
  <c r="BS8" i="20"/>
  <c r="BQ8" i="20"/>
  <c r="BO8" i="20"/>
  <c r="BM8" i="20"/>
  <c r="BK8" i="20"/>
  <c r="BI8" i="20"/>
  <c r="CF7" i="20"/>
  <c r="CE7" i="20"/>
  <c r="CC7" i="20"/>
  <c r="CA7" i="20"/>
  <c r="BY7" i="20"/>
  <c r="BW7" i="20"/>
  <c r="BU7" i="20"/>
  <c r="BS7" i="20"/>
  <c r="BQ7" i="20"/>
  <c r="BO7" i="20"/>
  <c r="BM7" i="20"/>
  <c r="BI7" i="20"/>
  <c r="CF6" i="20"/>
  <c r="CE6" i="20"/>
  <c r="CC6" i="20"/>
  <c r="CA6" i="20"/>
  <c r="BY6" i="20"/>
  <c r="BW6" i="20"/>
  <c r="BU6" i="20"/>
  <c r="BS6" i="20"/>
  <c r="BQ6" i="20"/>
  <c r="BO6" i="20"/>
  <c r="BM6" i="20"/>
  <c r="BK6" i="20"/>
  <c r="BI6" i="20"/>
  <c r="CF4" i="20"/>
  <c r="CE4" i="20"/>
  <c r="CC4" i="20"/>
  <c r="CA4" i="20"/>
  <c r="BY4" i="20"/>
  <c r="BW4" i="20"/>
  <c r="BU4" i="20"/>
  <c r="BS4" i="20"/>
  <c r="BQ4" i="20"/>
  <c r="BO4" i="20"/>
  <c r="BM4" i="20"/>
  <c r="BK4" i="20"/>
  <c r="BI4" i="20"/>
  <c r="BR166" i="19"/>
  <c r="CD165" i="19"/>
  <c r="CB165" i="19"/>
  <c r="BZ165" i="19"/>
  <c r="BX165" i="19"/>
  <c r="BV165" i="19"/>
  <c r="BT165" i="19"/>
  <c r="BR165" i="19"/>
  <c r="BP165" i="19"/>
  <c r="BN165" i="19"/>
  <c r="BL165" i="19"/>
  <c r="BJ165" i="19"/>
  <c r="BH165" i="19"/>
  <c r="CF163" i="19"/>
  <c r="CE163" i="19"/>
  <c r="CC163" i="19"/>
  <c r="CA163" i="19"/>
  <c r="BY163" i="19"/>
  <c r="BW163" i="19"/>
  <c r="BU163" i="19"/>
  <c r="BS163" i="19"/>
  <c r="BQ163" i="19"/>
  <c r="BO163" i="19"/>
  <c r="BM163" i="19"/>
  <c r="BK163" i="19"/>
  <c r="BI163" i="19"/>
  <c r="CF162" i="19"/>
  <c r="CE162" i="19"/>
  <c r="CC162" i="19"/>
  <c r="CA162" i="19"/>
  <c r="BY162" i="19"/>
  <c r="BW162" i="19"/>
  <c r="BU162" i="19"/>
  <c r="BS162" i="19"/>
  <c r="BQ162" i="19"/>
  <c r="BO162" i="19"/>
  <c r="BM162" i="19"/>
  <c r="BK162" i="19"/>
  <c r="BI162" i="19"/>
  <c r="CF161" i="19"/>
  <c r="CE161" i="19"/>
  <c r="CC161" i="19"/>
  <c r="CA161" i="19"/>
  <c r="BY161" i="19"/>
  <c r="BW161" i="19"/>
  <c r="BU161" i="19"/>
  <c r="BS161" i="19"/>
  <c r="BQ161" i="19"/>
  <c r="BO161" i="19"/>
  <c r="BM161" i="19"/>
  <c r="BK161" i="19"/>
  <c r="BI161" i="19"/>
  <c r="CF160" i="19"/>
  <c r="CE160" i="19"/>
  <c r="CC160" i="19"/>
  <c r="CA160" i="19"/>
  <c r="BY160" i="19"/>
  <c r="BW160" i="19"/>
  <c r="BU160" i="19"/>
  <c r="BS160" i="19"/>
  <c r="BQ160" i="19"/>
  <c r="BO160" i="19"/>
  <c r="BM160" i="19"/>
  <c r="BK160" i="19"/>
  <c r="BI160" i="19"/>
  <c r="CF159" i="19"/>
  <c r="CE159" i="19"/>
  <c r="CC159" i="19"/>
  <c r="CA159" i="19"/>
  <c r="BY159" i="19"/>
  <c r="BW159" i="19"/>
  <c r="BU159" i="19"/>
  <c r="BS159" i="19"/>
  <c r="BQ159" i="19"/>
  <c r="BO159" i="19"/>
  <c r="BM159" i="19"/>
  <c r="BK159" i="19"/>
  <c r="BI159" i="19"/>
  <c r="CF156" i="19"/>
  <c r="CE156" i="19"/>
  <c r="CC156" i="19"/>
  <c r="CA156" i="19"/>
  <c r="BY156" i="19"/>
  <c r="BW156" i="19"/>
  <c r="BU156" i="19"/>
  <c r="BS156" i="19"/>
  <c r="BQ156" i="19"/>
  <c r="BO156" i="19"/>
  <c r="BM156" i="19"/>
  <c r="BK156" i="19"/>
  <c r="BI156" i="19"/>
  <c r="CF155" i="19"/>
  <c r="CE155" i="19"/>
  <c r="CC155" i="19"/>
  <c r="CA155" i="19"/>
  <c r="BY155" i="19"/>
  <c r="BW155" i="19"/>
  <c r="BU155" i="19"/>
  <c r="BS155" i="19"/>
  <c r="BQ155" i="19"/>
  <c r="BO155" i="19"/>
  <c r="BM155" i="19"/>
  <c r="BK155" i="19"/>
  <c r="BI155" i="19"/>
  <c r="CF154" i="19"/>
  <c r="CE154" i="19"/>
  <c r="CC154" i="19"/>
  <c r="CA154" i="19"/>
  <c r="BY154" i="19"/>
  <c r="BW154" i="19"/>
  <c r="BU154" i="19"/>
  <c r="BS154" i="19"/>
  <c r="BQ154" i="19"/>
  <c r="BO154" i="19"/>
  <c r="BM154" i="19"/>
  <c r="BK154" i="19"/>
  <c r="BI154" i="19"/>
  <c r="CF153" i="19"/>
  <c r="CE153" i="19"/>
  <c r="CC153" i="19"/>
  <c r="CA153" i="19"/>
  <c r="BY153" i="19"/>
  <c r="BW153" i="19"/>
  <c r="BU153" i="19"/>
  <c r="BS153" i="19"/>
  <c r="BQ153" i="19"/>
  <c r="BO153" i="19"/>
  <c r="BM153" i="19"/>
  <c r="BK153" i="19"/>
  <c r="BI153" i="19"/>
  <c r="CF152" i="19"/>
  <c r="CE152" i="19"/>
  <c r="CC152" i="19"/>
  <c r="CA152" i="19"/>
  <c r="BY152" i="19"/>
  <c r="BW152" i="19"/>
  <c r="BU152" i="19"/>
  <c r="BS152" i="19"/>
  <c r="BQ152" i="19"/>
  <c r="BO152" i="19"/>
  <c r="BM152" i="19"/>
  <c r="BK152" i="19"/>
  <c r="BI152" i="19"/>
  <c r="CF151" i="19"/>
  <c r="CE151" i="19"/>
  <c r="CC151" i="19"/>
  <c r="CA151" i="19"/>
  <c r="BY151" i="19"/>
  <c r="BW151" i="19"/>
  <c r="BU151" i="19"/>
  <c r="BS151" i="19"/>
  <c r="BQ151" i="19"/>
  <c r="BO151" i="19"/>
  <c r="BM151" i="19"/>
  <c r="BK151" i="19"/>
  <c r="BI151" i="19"/>
  <c r="CF150" i="19"/>
  <c r="CE150" i="19"/>
  <c r="CC150" i="19"/>
  <c r="CA150" i="19"/>
  <c r="BY150" i="19"/>
  <c r="BW150" i="19"/>
  <c r="BU150" i="19"/>
  <c r="BS150" i="19"/>
  <c r="BQ150" i="19"/>
  <c r="BO150" i="19"/>
  <c r="BM150" i="19"/>
  <c r="BK150" i="19"/>
  <c r="BI150" i="19"/>
  <c r="CD148" i="19"/>
  <c r="CD166" i="19" s="1"/>
  <c r="CB148" i="19"/>
  <c r="CB166" i="19" s="1"/>
  <c r="BZ148" i="19"/>
  <c r="BZ166" i="19" s="1"/>
  <c r="BX148" i="19"/>
  <c r="BX166" i="19" s="1"/>
  <c r="BV148" i="19"/>
  <c r="BV166" i="19" s="1"/>
  <c r="BT148" i="19"/>
  <c r="BR148" i="19"/>
  <c r="BP148" i="19"/>
  <c r="BP166" i="19" s="1"/>
  <c r="BN148" i="19"/>
  <c r="BN166" i="19" s="1"/>
  <c r="BL148" i="19"/>
  <c r="BL166" i="19" s="1"/>
  <c r="BJ148" i="19"/>
  <c r="BJ166" i="19" s="1"/>
  <c r="BH148" i="19"/>
  <c r="BH166" i="19" s="1"/>
  <c r="CG146" i="19"/>
  <c r="CF146" i="19"/>
  <c r="CF144" i="19"/>
  <c r="CE144" i="19"/>
  <c r="CC144" i="19"/>
  <c r="CA144" i="19"/>
  <c r="BY144" i="19"/>
  <c r="BW144" i="19"/>
  <c r="BU144" i="19"/>
  <c r="BS144" i="19"/>
  <c r="BQ144" i="19"/>
  <c r="BO144" i="19"/>
  <c r="BM144" i="19"/>
  <c r="BK144" i="19"/>
  <c r="BI144" i="19"/>
  <c r="CF143" i="19"/>
  <c r="CE143" i="19"/>
  <c r="CC143" i="19"/>
  <c r="CA143" i="19"/>
  <c r="BY143" i="19"/>
  <c r="BW143" i="19"/>
  <c r="BU143" i="19"/>
  <c r="BS143" i="19"/>
  <c r="BQ143" i="19"/>
  <c r="BO143" i="19"/>
  <c r="BM143" i="19"/>
  <c r="BK143" i="19"/>
  <c r="BI143" i="19"/>
  <c r="CG142" i="19"/>
  <c r="CF142" i="19"/>
  <c r="CF139" i="19"/>
  <c r="CE139" i="19"/>
  <c r="CC139" i="19"/>
  <c r="CA139" i="19"/>
  <c r="BY139" i="19"/>
  <c r="BW139" i="19"/>
  <c r="BU139" i="19"/>
  <c r="BS139" i="19"/>
  <c r="BQ139" i="19"/>
  <c r="BO139" i="19"/>
  <c r="BM139" i="19"/>
  <c r="BK139" i="19"/>
  <c r="BI139" i="19"/>
  <c r="CG138" i="19"/>
  <c r="CF138" i="19"/>
  <c r="CF137" i="19"/>
  <c r="CE137" i="19"/>
  <c r="CC137" i="19"/>
  <c r="CA137" i="19"/>
  <c r="BY137" i="19"/>
  <c r="BW137" i="19"/>
  <c r="BU137" i="19"/>
  <c r="BS137" i="19"/>
  <c r="BQ137" i="19"/>
  <c r="BO137" i="19"/>
  <c r="BM137" i="19"/>
  <c r="BK137" i="19"/>
  <c r="BI137" i="19"/>
  <c r="CF136" i="19"/>
  <c r="CE136" i="19"/>
  <c r="CC136" i="19"/>
  <c r="CA136" i="19"/>
  <c r="BY136" i="19"/>
  <c r="BW136" i="19"/>
  <c r="BU136" i="19"/>
  <c r="BS136" i="19"/>
  <c r="BQ136" i="19"/>
  <c r="BO136" i="19"/>
  <c r="BM136" i="19"/>
  <c r="BK136" i="19"/>
  <c r="BI136" i="19"/>
  <c r="CF135" i="19"/>
  <c r="CE135" i="19"/>
  <c r="CC135" i="19"/>
  <c r="CA135" i="19"/>
  <c r="BY135" i="19"/>
  <c r="BW135" i="19"/>
  <c r="BU135" i="19"/>
  <c r="BS135" i="19"/>
  <c r="BQ135" i="19"/>
  <c r="BO135" i="19"/>
  <c r="BM135" i="19"/>
  <c r="BK135" i="19"/>
  <c r="BI135" i="19"/>
  <c r="CF134" i="19"/>
  <c r="CE134" i="19"/>
  <c r="CC134" i="19"/>
  <c r="CA134" i="19"/>
  <c r="BY134" i="19"/>
  <c r="BW134" i="19"/>
  <c r="BU134" i="19"/>
  <c r="BS134" i="19"/>
  <c r="BQ134" i="19"/>
  <c r="BO134" i="19"/>
  <c r="BM134" i="19"/>
  <c r="BK134" i="19"/>
  <c r="BI134" i="19"/>
  <c r="CF133" i="19"/>
  <c r="CE133" i="19"/>
  <c r="CC133" i="19"/>
  <c r="CA133" i="19"/>
  <c r="BY133" i="19"/>
  <c r="BW133" i="19"/>
  <c r="BU133" i="19"/>
  <c r="BS133" i="19"/>
  <c r="BQ133" i="19"/>
  <c r="BO133" i="19"/>
  <c r="BM133" i="19"/>
  <c r="BK133" i="19"/>
  <c r="BI133" i="19"/>
  <c r="CF120" i="19"/>
  <c r="CE120" i="19"/>
  <c r="CC120" i="19"/>
  <c r="CA120" i="19"/>
  <c r="BY120" i="19"/>
  <c r="BW120" i="19"/>
  <c r="BU120" i="19"/>
  <c r="BS120" i="19"/>
  <c r="BQ120" i="19"/>
  <c r="BO120" i="19"/>
  <c r="BM120" i="19"/>
  <c r="BK120" i="19"/>
  <c r="BI120" i="19"/>
  <c r="CF132" i="19"/>
  <c r="CE132" i="19"/>
  <c r="CC132" i="19"/>
  <c r="CA132" i="19"/>
  <c r="BY132" i="19"/>
  <c r="BW132" i="19"/>
  <c r="BU132" i="19"/>
  <c r="BS132" i="19"/>
  <c r="BQ132" i="19"/>
  <c r="BO132" i="19"/>
  <c r="BM132" i="19"/>
  <c r="BK132" i="19"/>
  <c r="BI132" i="19"/>
  <c r="CF131" i="19"/>
  <c r="CE131" i="19"/>
  <c r="CC131" i="19"/>
  <c r="CA131" i="19"/>
  <c r="BY131" i="19"/>
  <c r="BW131" i="19"/>
  <c r="BU131" i="19"/>
  <c r="BS131" i="19"/>
  <c r="BQ131" i="19"/>
  <c r="BO131" i="19"/>
  <c r="BM131" i="19"/>
  <c r="BK131" i="19"/>
  <c r="BI131" i="19"/>
  <c r="CF130" i="19"/>
  <c r="CE130" i="19"/>
  <c r="CC130" i="19"/>
  <c r="CA130" i="19"/>
  <c r="BY130" i="19"/>
  <c r="BW130" i="19"/>
  <c r="BU130" i="19"/>
  <c r="BS130" i="19"/>
  <c r="BQ130" i="19"/>
  <c r="BO130" i="19"/>
  <c r="BM130" i="19"/>
  <c r="BI130" i="19"/>
  <c r="CG129" i="19"/>
  <c r="CF129" i="19"/>
  <c r="CF128" i="19"/>
  <c r="CA128" i="19"/>
  <c r="BY128" i="19"/>
  <c r="BW128" i="19"/>
  <c r="CF127" i="19"/>
  <c r="BW127" i="19"/>
  <c r="CG127" i="19" s="1"/>
  <c r="CF124" i="19"/>
  <c r="BW124" i="19"/>
  <c r="CG124" i="19" s="1"/>
  <c r="CF123" i="19"/>
  <c r="BW123" i="19"/>
  <c r="CG123" i="19" s="1"/>
  <c r="CG118" i="19"/>
  <c r="CF118" i="19"/>
  <c r="CG117" i="19"/>
  <c r="CF117" i="19"/>
  <c r="CG116" i="19"/>
  <c r="CF116" i="19"/>
  <c r="CG115" i="19"/>
  <c r="CF115" i="19"/>
  <c r="CF114" i="19"/>
  <c r="CE114" i="19"/>
  <c r="CC114" i="19"/>
  <c r="CA114" i="19"/>
  <c r="BY114" i="19"/>
  <c r="BW114" i="19"/>
  <c r="BU114" i="19"/>
  <c r="BS114" i="19"/>
  <c r="BQ114" i="19"/>
  <c r="BO114" i="19"/>
  <c r="BM114" i="19"/>
  <c r="BK114" i="19"/>
  <c r="BI114" i="19"/>
  <c r="CF113" i="19"/>
  <c r="CE113" i="19"/>
  <c r="CC113" i="19"/>
  <c r="CA113" i="19"/>
  <c r="BY113" i="19"/>
  <c r="BW113" i="19"/>
  <c r="BU113" i="19"/>
  <c r="BS113" i="19"/>
  <c r="BQ113" i="19"/>
  <c r="BO113" i="19"/>
  <c r="BM113" i="19"/>
  <c r="BK113" i="19"/>
  <c r="BI113" i="19"/>
  <c r="CG112" i="19"/>
  <c r="CF112" i="19"/>
  <c r="CG111" i="19"/>
  <c r="CF111" i="19"/>
  <c r="CG110" i="19"/>
  <c r="CF110" i="19"/>
  <c r="CG109" i="19"/>
  <c r="CF109" i="19"/>
  <c r="CG108" i="19"/>
  <c r="CF108" i="19"/>
  <c r="CG107" i="19"/>
  <c r="CF107" i="19"/>
  <c r="CG106" i="19"/>
  <c r="CF106" i="19"/>
  <c r="CG105" i="19"/>
  <c r="CF105" i="19"/>
  <c r="CG104" i="19"/>
  <c r="CF104" i="19"/>
  <c r="CG103" i="19"/>
  <c r="CF103" i="19"/>
  <c r="CG102" i="19"/>
  <c r="CF102" i="19"/>
  <c r="CG101" i="19"/>
  <c r="CF101" i="19"/>
  <c r="CG100" i="19"/>
  <c r="CF100" i="19"/>
  <c r="CG99" i="19"/>
  <c r="CF99" i="19"/>
  <c r="CG98" i="19"/>
  <c r="CF98" i="19"/>
  <c r="CG97" i="19"/>
  <c r="CF97" i="19"/>
  <c r="CG96" i="19"/>
  <c r="CF96" i="19"/>
  <c r="CF95" i="19"/>
  <c r="CE95" i="19"/>
  <c r="CC95" i="19"/>
  <c r="CA95" i="19"/>
  <c r="BY95" i="19"/>
  <c r="BW95" i="19"/>
  <c r="BU95" i="19"/>
  <c r="BS95" i="19"/>
  <c r="BQ95" i="19"/>
  <c r="BO95" i="19"/>
  <c r="BM95" i="19"/>
  <c r="BK95" i="19"/>
  <c r="BI95" i="19"/>
  <c r="CF94" i="19"/>
  <c r="CE94" i="19"/>
  <c r="CC94" i="19"/>
  <c r="CA94" i="19"/>
  <c r="BY94" i="19"/>
  <c r="BW94" i="19"/>
  <c r="BU94" i="19"/>
  <c r="BS94" i="19"/>
  <c r="BQ94" i="19"/>
  <c r="BO94" i="19"/>
  <c r="BM94" i="19"/>
  <c r="BK94" i="19"/>
  <c r="BI94" i="19"/>
  <c r="CF93" i="19"/>
  <c r="CE93" i="19"/>
  <c r="CC93" i="19"/>
  <c r="CA93" i="19"/>
  <c r="BY93" i="19"/>
  <c r="BW93" i="19"/>
  <c r="BU93" i="19"/>
  <c r="BS93" i="19"/>
  <c r="BQ93" i="19"/>
  <c r="BO93" i="19"/>
  <c r="BM93" i="19"/>
  <c r="BK93" i="19"/>
  <c r="BI93" i="19"/>
  <c r="CF92" i="19"/>
  <c r="CE92" i="19"/>
  <c r="CC92" i="19"/>
  <c r="CA92" i="19"/>
  <c r="BY92" i="19"/>
  <c r="BW92" i="19"/>
  <c r="BU92" i="19"/>
  <c r="BS92" i="19"/>
  <c r="BQ92" i="19"/>
  <c r="BO92" i="19"/>
  <c r="BM92" i="19"/>
  <c r="BK92" i="19"/>
  <c r="BI92" i="19"/>
  <c r="CF90" i="19"/>
  <c r="CE90" i="19"/>
  <c r="CC90" i="19"/>
  <c r="CA90" i="19"/>
  <c r="BY90" i="19"/>
  <c r="BW90" i="19"/>
  <c r="BU90" i="19"/>
  <c r="BS90" i="19"/>
  <c r="BQ90" i="19"/>
  <c r="BO90" i="19"/>
  <c r="BM90" i="19"/>
  <c r="BK90" i="19"/>
  <c r="BI90" i="19"/>
  <c r="CF89" i="19"/>
  <c r="CE89" i="19"/>
  <c r="CC89" i="19"/>
  <c r="CA89" i="19"/>
  <c r="BY89" i="19"/>
  <c r="BW89" i="19"/>
  <c r="BU89" i="19"/>
  <c r="BS89" i="19"/>
  <c r="BQ89" i="19"/>
  <c r="BO89" i="19"/>
  <c r="BM89" i="19"/>
  <c r="BK89" i="19"/>
  <c r="BI89" i="19"/>
  <c r="CF88" i="19"/>
  <c r="CE88" i="19"/>
  <c r="CC88" i="19"/>
  <c r="CA88" i="19"/>
  <c r="BY88" i="19"/>
  <c r="BW88" i="19"/>
  <c r="BU88" i="19"/>
  <c r="BS88" i="19"/>
  <c r="BQ88" i="19"/>
  <c r="BO88" i="19"/>
  <c r="BM88" i="19"/>
  <c r="BK88" i="19"/>
  <c r="BI88" i="19"/>
  <c r="CF87" i="19"/>
  <c r="CE87" i="19"/>
  <c r="CC87" i="19"/>
  <c r="CA87" i="19"/>
  <c r="BY87" i="19"/>
  <c r="BW87" i="19"/>
  <c r="BU87" i="19"/>
  <c r="BS87" i="19"/>
  <c r="BQ87" i="19"/>
  <c r="BO87" i="19"/>
  <c r="BM87" i="19"/>
  <c r="BK87" i="19"/>
  <c r="BI87" i="19"/>
  <c r="CF86" i="19"/>
  <c r="CE86" i="19"/>
  <c r="CC86" i="19"/>
  <c r="CA86" i="19"/>
  <c r="BY86" i="19"/>
  <c r="BW86" i="19"/>
  <c r="BU86" i="19"/>
  <c r="BS86" i="19"/>
  <c r="BQ86" i="19"/>
  <c r="BO86" i="19"/>
  <c r="BM86" i="19"/>
  <c r="BK86" i="19"/>
  <c r="BI86" i="19"/>
  <c r="CF84" i="19"/>
  <c r="CE84" i="19"/>
  <c r="CC84" i="19"/>
  <c r="CA84" i="19"/>
  <c r="BY84" i="19"/>
  <c r="BW84" i="19"/>
  <c r="BU84" i="19"/>
  <c r="BS84" i="19"/>
  <c r="BQ84" i="19"/>
  <c r="BO84" i="19"/>
  <c r="BM84" i="19"/>
  <c r="BK84" i="19"/>
  <c r="BI84" i="19"/>
  <c r="CF81" i="19"/>
  <c r="CE81" i="19"/>
  <c r="CC81" i="19"/>
  <c r="CA81" i="19"/>
  <c r="BY81" i="19"/>
  <c r="BW81" i="19"/>
  <c r="BU81" i="19"/>
  <c r="BS81" i="19"/>
  <c r="BQ81" i="19"/>
  <c r="BO81" i="19"/>
  <c r="BM81" i="19"/>
  <c r="BK81" i="19"/>
  <c r="BI81" i="19"/>
  <c r="CF80" i="19"/>
  <c r="CE80" i="19"/>
  <c r="CC80" i="19"/>
  <c r="CA80" i="19"/>
  <c r="BY80" i="19"/>
  <c r="BW80" i="19"/>
  <c r="BU80" i="19"/>
  <c r="BS80" i="19"/>
  <c r="BQ80" i="19"/>
  <c r="BO80" i="19"/>
  <c r="BM80" i="19"/>
  <c r="BK80" i="19"/>
  <c r="BI80" i="19"/>
  <c r="CF78" i="19"/>
  <c r="CE78" i="19"/>
  <c r="CC78" i="19"/>
  <c r="CA78" i="19"/>
  <c r="BY78" i="19"/>
  <c r="BW78" i="19"/>
  <c r="BU78" i="19"/>
  <c r="BS78" i="19"/>
  <c r="BQ78" i="19"/>
  <c r="BO78" i="19"/>
  <c r="BM78" i="19"/>
  <c r="BK78" i="19"/>
  <c r="BI78" i="19"/>
  <c r="CF77" i="19"/>
  <c r="CE77" i="19"/>
  <c r="CC77" i="19"/>
  <c r="CA77" i="19"/>
  <c r="BY77" i="19"/>
  <c r="BW77" i="19"/>
  <c r="BU77" i="19"/>
  <c r="BS77" i="19"/>
  <c r="BQ77" i="19"/>
  <c r="BO77" i="19"/>
  <c r="BM77" i="19"/>
  <c r="BK77" i="19"/>
  <c r="BI77" i="19"/>
  <c r="CF75" i="19"/>
  <c r="CE75" i="19"/>
  <c r="CC75" i="19"/>
  <c r="CA75" i="19"/>
  <c r="BY75" i="19"/>
  <c r="BW75" i="19"/>
  <c r="BU75" i="19"/>
  <c r="BS75" i="19"/>
  <c r="BQ75" i="19"/>
  <c r="BO75" i="19"/>
  <c r="BM75" i="19"/>
  <c r="BK75" i="19"/>
  <c r="BI75" i="19"/>
  <c r="CF74" i="19"/>
  <c r="CE74" i="19"/>
  <c r="CC74" i="19"/>
  <c r="CA74" i="19"/>
  <c r="BY74" i="19"/>
  <c r="BW74" i="19"/>
  <c r="BU74" i="19"/>
  <c r="BS74" i="19"/>
  <c r="BQ74" i="19"/>
  <c r="BO74" i="19"/>
  <c r="BM74" i="19"/>
  <c r="BK74" i="19"/>
  <c r="BI74" i="19"/>
  <c r="CF72" i="19"/>
  <c r="CE72" i="19"/>
  <c r="CC72" i="19"/>
  <c r="CA72" i="19"/>
  <c r="BY72" i="19"/>
  <c r="BW72" i="19"/>
  <c r="BU72" i="19"/>
  <c r="BS72" i="19"/>
  <c r="BQ72" i="19"/>
  <c r="BO72" i="19"/>
  <c r="BM72" i="19"/>
  <c r="BK72" i="19"/>
  <c r="BI72" i="19"/>
  <c r="CF71" i="19"/>
  <c r="CE71" i="19"/>
  <c r="CC71" i="19"/>
  <c r="CA71" i="19"/>
  <c r="BY71" i="19"/>
  <c r="BW71" i="19"/>
  <c r="BU71" i="19"/>
  <c r="BS71" i="19"/>
  <c r="BQ71" i="19"/>
  <c r="BO71" i="19"/>
  <c r="BM71" i="19"/>
  <c r="BK71" i="19"/>
  <c r="BI71" i="19"/>
  <c r="CF70" i="19"/>
  <c r="CE70" i="19"/>
  <c r="CC70" i="19"/>
  <c r="CA70" i="19"/>
  <c r="BY70" i="19"/>
  <c r="BW70" i="19"/>
  <c r="BU70" i="19"/>
  <c r="BS70" i="19"/>
  <c r="BQ70" i="19"/>
  <c r="BO70" i="19"/>
  <c r="BM70" i="19"/>
  <c r="BK70" i="19"/>
  <c r="BI70" i="19"/>
  <c r="CF68" i="19"/>
  <c r="CE68" i="19"/>
  <c r="CC68" i="19"/>
  <c r="CA68" i="19"/>
  <c r="BY68" i="19"/>
  <c r="BW68" i="19"/>
  <c r="BU68" i="19"/>
  <c r="BS68" i="19"/>
  <c r="BQ68" i="19"/>
  <c r="BO68" i="19"/>
  <c r="BM68" i="19"/>
  <c r="BK68" i="19"/>
  <c r="BI68" i="19"/>
  <c r="CF67" i="19"/>
  <c r="CE67" i="19"/>
  <c r="CC67" i="19"/>
  <c r="CA67" i="19"/>
  <c r="BY67" i="19"/>
  <c r="BW67" i="19"/>
  <c r="BU67" i="19"/>
  <c r="BS67" i="19"/>
  <c r="BQ67" i="19"/>
  <c r="BO67" i="19"/>
  <c r="BM67" i="19"/>
  <c r="BK67" i="19"/>
  <c r="BI67" i="19"/>
  <c r="CF66" i="19"/>
  <c r="CE66" i="19"/>
  <c r="CC66" i="19"/>
  <c r="CA66" i="19"/>
  <c r="BY66" i="19"/>
  <c r="BW66" i="19"/>
  <c r="BU66" i="19"/>
  <c r="BS66" i="19"/>
  <c r="BQ66" i="19"/>
  <c r="BO66" i="19"/>
  <c r="BM66" i="19"/>
  <c r="BK66" i="19"/>
  <c r="BI66" i="19"/>
  <c r="CF64" i="19"/>
  <c r="CE64" i="19"/>
  <c r="CC64" i="19"/>
  <c r="CA64" i="19"/>
  <c r="BY64" i="19"/>
  <c r="BW64" i="19"/>
  <c r="BU64" i="19"/>
  <c r="BS64" i="19"/>
  <c r="BQ64" i="19"/>
  <c r="BO64" i="19"/>
  <c r="BM64" i="19"/>
  <c r="BK64" i="19"/>
  <c r="BI64" i="19"/>
  <c r="CF63" i="19"/>
  <c r="CE63" i="19"/>
  <c r="CC63" i="19"/>
  <c r="CA63" i="19"/>
  <c r="BY63" i="19"/>
  <c r="BW63" i="19"/>
  <c r="BU63" i="19"/>
  <c r="BS63" i="19"/>
  <c r="BQ63" i="19"/>
  <c r="BO63" i="19"/>
  <c r="BM63" i="19"/>
  <c r="BK63" i="19"/>
  <c r="BI63" i="19"/>
  <c r="CF62" i="19"/>
  <c r="CE62" i="19"/>
  <c r="CC62" i="19"/>
  <c r="CA62" i="19"/>
  <c r="BY62" i="19"/>
  <c r="BW62" i="19"/>
  <c r="BU62" i="19"/>
  <c r="BS62" i="19"/>
  <c r="BQ62" i="19"/>
  <c r="BO62" i="19"/>
  <c r="BM62" i="19"/>
  <c r="BK62" i="19"/>
  <c r="BI62" i="19"/>
  <c r="CF60" i="19"/>
  <c r="CE60" i="19"/>
  <c r="CC60" i="19"/>
  <c r="CA60" i="19"/>
  <c r="BY60" i="19"/>
  <c r="BW60" i="19"/>
  <c r="BU60" i="19"/>
  <c r="BS60" i="19"/>
  <c r="BQ60" i="19"/>
  <c r="BO60" i="19"/>
  <c r="BM60" i="19"/>
  <c r="BK60" i="19"/>
  <c r="BI60" i="19"/>
  <c r="CF58" i="19"/>
  <c r="CE58" i="19"/>
  <c r="CC58" i="19"/>
  <c r="CA58" i="19"/>
  <c r="BY58" i="19"/>
  <c r="BW58" i="19"/>
  <c r="BU58" i="19"/>
  <c r="BS58" i="19"/>
  <c r="BQ58" i="19"/>
  <c r="BO58" i="19"/>
  <c r="BM58" i="19"/>
  <c r="BK58" i="19"/>
  <c r="BI58" i="19"/>
  <c r="CF57" i="19"/>
  <c r="CE57" i="19"/>
  <c r="CC57" i="19"/>
  <c r="CA57" i="19"/>
  <c r="BY57" i="19"/>
  <c r="BW57" i="19"/>
  <c r="BU57" i="19"/>
  <c r="BS57" i="19"/>
  <c r="BQ57" i="19"/>
  <c r="BO57" i="19"/>
  <c r="BM57" i="19"/>
  <c r="BK57" i="19"/>
  <c r="BI57" i="19"/>
  <c r="CF56" i="19"/>
  <c r="CE56" i="19"/>
  <c r="CC56" i="19"/>
  <c r="CA56" i="19"/>
  <c r="BY56" i="19"/>
  <c r="BW56" i="19"/>
  <c r="BU56" i="19"/>
  <c r="BS56" i="19"/>
  <c r="BQ56" i="19"/>
  <c r="BO56" i="19"/>
  <c r="BM56" i="19"/>
  <c r="BK56" i="19"/>
  <c r="BI56" i="19"/>
  <c r="CF55" i="19"/>
  <c r="CE55" i="19"/>
  <c r="CC55" i="19"/>
  <c r="CA55" i="19"/>
  <c r="BY55" i="19"/>
  <c r="BW55" i="19"/>
  <c r="BU55" i="19"/>
  <c r="BS55" i="19"/>
  <c r="BQ55" i="19"/>
  <c r="BO55" i="19"/>
  <c r="BM55" i="19"/>
  <c r="BK55" i="19"/>
  <c r="BI55" i="19"/>
  <c r="CF52" i="19"/>
  <c r="CE52" i="19"/>
  <c r="CC52" i="19"/>
  <c r="CA52" i="19"/>
  <c r="BY52" i="19"/>
  <c r="BW52" i="19"/>
  <c r="BU52" i="19"/>
  <c r="BS52" i="19"/>
  <c r="BQ52" i="19"/>
  <c r="BO52" i="19"/>
  <c r="BM52" i="19"/>
  <c r="BK52" i="19"/>
  <c r="BI52" i="19"/>
  <c r="CF51" i="19"/>
  <c r="CE51" i="19"/>
  <c r="CC51" i="19"/>
  <c r="CA51" i="19"/>
  <c r="BY51" i="19"/>
  <c r="BW51" i="19"/>
  <c r="BU51" i="19"/>
  <c r="BS51" i="19"/>
  <c r="BQ51" i="19"/>
  <c r="BO51" i="19"/>
  <c r="BM51" i="19"/>
  <c r="BK51" i="19"/>
  <c r="BI51" i="19"/>
  <c r="CF50" i="19"/>
  <c r="CE50" i="19"/>
  <c r="CC50" i="19"/>
  <c r="CA50" i="19"/>
  <c r="BY50" i="19"/>
  <c r="BW50" i="19"/>
  <c r="BU50" i="19"/>
  <c r="BS50" i="19"/>
  <c r="BQ50" i="19"/>
  <c r="BO50" i="19"/>
  <c r="BM50" i="19"/>
  <c r="BK50" i="19"/>
  <c r="BI50" i="19"/>
  <c r="CF49" i="19"/>
  <c r="CE49" i="19"/>
  <c r="CC49" i="19"/>
  <c r="CA49" i="19"/>
  <c r="BY49" i="19"/>
  <c r="BW49" i="19"/>
  <c r="BU49" i="19"/>
  <c r="BS49" i="19"/>
  <c r="BQ49" i="19"/>
  <c r="BO49" i="19"/>
  <c r="BM49" i="19"/>
  <c r="BK49" i="19"/>
  <c r="BI49" i="19"/>
  <c r="CF47" i="19"/>
  <c r="CE47" i="19"/>
  <c r="CC47" i="19"/>
  <c r="CA47" i="19"/>
  <c r="BY47" i="19"/>
  <c r="BW47" i="19"/>
  <c r="BU47" i="19"/>
  <c r="BS47" i="19"/>
  <c r="BQ47" i="19"/>
  <c r="BO47" i="19"/>
  <c r="BM47" i="19"/>
  <c r="BK47" i="19"/>
  <c r="BI47" i="19"/>
  <c r="CF46" i="19"/>
  <c r="CE46" i="19"/>
  <c r="CC46" i="19"/>
  <c r="CA46" i="19"/>
  <c r="BY46" i="19"/>
  <c r="BW46" i="19"/>
  <c r="BU46" i="19"/>
  <c r="BS46" i="19"/>
  <c r="BQ46" i="19"/>
  <c r="BO46" i="19"/>
  <c r="BM46" i="19"/>
  <c r="BK46" i="19"/>
  <c r="BI46" i="19"/>
  <c r="CF45" i="19"/>
  <c r="CE45" i="19"/>
  <c r="CC45" i="19"/>
  <c r="CA45" i="19"/>
  <c r="BY45" i="19"/>
  <c r="BW45" i="19"/>
  <c r="BU45" i="19"/>
  <c r="BS45" i="19"/>
  <c r="BQ45" i="19"/>
  <c r="BO45" i="19"/>
  <c r="BM45" i="19"/>
  <c r="BK45" i="19"/>
  <c r="BI45" i="19"/>
  <c r="CF44" i="19"/>
  <c r="CE44" i="19"/>
  <c r="CC44" i="19"/>
  <c r="CA44" i="19"/>
  <c r="BY44" i="19"/>
  <c r="BW44" i="19"/>
  <c r="BU44" i="19"/>
  <c r="BS44" i="19"/>
  <c r="BQ44" i="19"/>
  <c r="BO44" i="19"/>
  <c r="BM44" i="19"/>
  <c r="BK44" i="19"/>
  <c r="BI44" i="19"/>
  <c r="CF43" i="19"/>
  <c r="CE43" i="19"/>
  <c r="CC43" i="19"/>
  <c r="CA43" i="19"/>
  <c r="BY43" i="19"/>
  <c r="BW43" i="19"/>
  <c r="BU43" i="19"/>
  <c r="BS43" i="19"/>
  <c r="BQ43" i="19"/>
  <c r="BO43" i="19"/>
  <c r="BM43" i="19"/>
  <c r="BK43" i="19"/>
  <c r="BI43" i="19"/>
  <c r="CF42" i="19"/>
  <c r="CE42" i="19"/>
  <c r="CC42" i="19"/>
  <c r="CA42" i="19"/>
  <c r="BY42" i="19"/>
  <c r="BW42" i="19"/>
  <c r="BU42" i="19"/>
  <c r="BS42" i="19"/>
  <c r="BQ42" i="19"/>
  <c r="BO42" i="19"/>
  <c r="BM42" i="19"/>
  <c r="BK42" i="19"/>
  <c r="BI42" i="19"/>
  <c r="CF41" i="19"/>
  <c r="CE41" i="19"/>
  <c r="CC41" i="19"/>
  <c r="CA41" i="19"/>
  <c r="BY41" i="19"/>
  <c r="BW41" i="19"/>
  <c r="BU41" i="19"/>
  <c r="BS41" i="19"/>
  <c r="BQ41" i="19"/>
  <c r="BO41" i="19"/>
  <c r="BM41" i="19"/>
  <c r="BK41" i="19"/>
  <c r="BI41" i="19"/>
  <c r="CF40" i="19"/>
  <c r="CE40" i="19"/>
  <c r="CC40" i="19"/>
  <c r="CA40" i="19"/>
  <c r="BY40" i="19"/>
  <c r="BW40" i="19"/>
  <c r="BU40" i="19"/>
  <c r="BS40" i="19"/>
  <c r="BQ40" i="19"/>
  <c r="BO40" i="19"/>
  <c r="BM40" i="19"/>
  <c r="BK40" i="19"/>
  <c r="BI40" i="19"/>
  <c r="CF39" i="19"/>
  <c r="CE39" i="19"/>
  <c r="CC39" i="19"/>
  <c r="CA39" i="19"/>
  <c r="BY39" i="19"/>
  <c r="BW39" i="19"/>
  <c r="BU39" i="19"/>
  <c r="BS39" i="19"/>
  <c r="BQ39" i="19"/>
  <c r="BO39" i="19"/>
  <c r="BM39" i="19"/>
  <c r="BK39" i="19"/>
  <c r="BI39" i="19"/>
  <c r="CF38" i="19"/>
  <c r="CE38" i="19"/>
  <c r="CC38" i="19"/>
  <c r="CA38" i="19"/>
  <c r="BY38" i="19"/>
  <c r="BW38" i="19"/>
  <c r="BU38" i="19"/>
  <c r="BS38" i="19"/>
  <c r="BQ38" i="19"/>
  <c r="BO38" i="19"/>
  <c r="BM38" i="19"/>
  <c r="BK38" i="19"/>
  <c r="BI38" i="19"/>
  <c r="CF37" i="19"/>
  <c r="CE37" i="19"/>
  <c r="CC37" i="19"/>
  <c r="CA37" i="19"/>
  <c r="BY37" i="19"/>
  <c r="BW37" i="19"/>
  <c r="BU37" i="19"/>
  <c r="BS37" i="19"/>
  <c r="BQ37" i="19"/>
  <c r="BO37" i="19"/>
  <c r="BM37" i="19"/>
  <c r="BK37" i="19"/>
  <c r="BI37" i="19"/>
  <c r="CF36" i="19"/>
  <c r="CE36" i="19"/>
  <c r="CC36" i="19"/>
  <c r="CA36" i="19"/>
  <c r="BY36" i="19"/>
  <c r="BW36" i="19"/>
  <c r="BU36" i="19"/>
  <c r="BS36" i="19"/>
  <c r="BQ36" i="19"/>
  <c r="BO36" i="19"/>
  <c r="BM36" i="19"/>
  <c r="BK36" i="19"/>
  <c r="BI36" i="19"/>
  <c r="CF35" i="19"/>
  <c r="CE35" i="19"/>
  <c r="CC35" i="19"/>
  <c r="CA35" i="19"/>
  <c r="BY35" i="19"/>
  <c r="BW35" i="19"/>
  <c r="BU35" i="19"/>
  <c r="BS35" i="19"/>
  <c r="BQ35" i="19"/>
  <c r="BO35" i="19"/>
  <c r="BM35" i="19"/>
  <c r="BK35" i="19"/>
  <c r="BI35" i="19"/>
  <c r="CF34" i="19"/>
  <c r="CE34" i="19"/>
  <c r="CC34" i="19"/>
  <c r="CA34" i="19"/>
  <c r="BY34" i="19"/>
  <c r="BW34" i="19"/>
  <c r="BU34" i="19"/>
  <c r="BS34" i="19"/>
  <c r="BQ34" i="19"/>
  <c r="BO34" i="19"/>
  <c r="BM34" i="19"/>
  <c r="BK34" i="19"/>
  <c r="BI34" i="19"/>
  <c r="CF33" i="19"/>
  <c r="CE33" i="19"/>
  <c r="CC33" i="19"/>
  <c r="CA33" i="19"/>
  <c r="BY33" i="19"/>
  <c r="BW33" i="19"/>
  <c r="BU33" i="19"/>
  <c r="BS33" i="19"/>
  <c r="BQ33" i="19"/>
  <c r="BO33" i="19"/>
  <c r="BM33" i="19"/>
  <c r="BK33" i="19"/>
  <c r="BI33" i="19"/>
  <c r="CF32" i="19"/>
  <c r="CE32" i="19"/>
  <c r="CC32" i="19"/>
  <c r="CA32" i="19"/>
  <c r="BY32" i="19"/>
  <c r="BW32" i="19"/>
  <c r="BU32" i="19"/>
  <c r="BS32" i="19"/>
  <c r="BQ32" i="19"/>
  <c r="BO32" i="19"/>
  <c r="BM32" i="19"/>
  <c r="BK32" i="19"/>
  <c r="BI32" i="19"/>
  <c r="CF31" i="19"/>
  <c r="CE31" i="19"/>
  <c r="CC31" i="19"/>
  <c r="CA31" i="19"/>
  <c r="BY31" i="19"/>
  <c r="BW31" i="19"/>
  <c r="BU31" i="19"/>
  <c r="BS31" i="19"/>
  <c r="BQ31" i="19"/>
  <c r="BO31" i="19"/>
  <c r="BM31" i="19"/>
  <c r="BK31" i="19"/>
  <c r="BI31" i="19"/>
  <c r="CF29" i="19"/>
  <c r="CE29" i="19"/>
  <c r="CC29" i="19"/>
  <c r="CA29" i="19"/>
  <c r="BY29" i="19"/>
  <c r="BW29" i="19"/>
  <c r="BU29" i="19"/>
  <c r="BS29" i="19"/>
  <c r="BQ29" i="19"/>
  <c r="BO29" i="19"/>
  <c r="BM29" i="19"/>
  <c r="BK29" i="19"/>
  <c r="BI29" i="19"/>
  <c r="CF28" i="19"/>
  <c r="CE28" i="19"/>
  <c r="CC28" i="19"/>
  <c r="CA28" i="19"/>
  <c r="BY28" i="19"/>
  <c r="BW28" i="19"/>
  <c r="BU28" i="19"/>
  <c r="BS28" i="19"/>
  <c r="BQ28" i="19"/>
  <c r="BO28" i="19"/>
  <c r="BM28" i="19"/>
  <c r="BK28" i="19"/>
  <c r="BI28" i="19"/>
  <c r="CF27" i="19"/>
  <c r="CE27" i="19"/>
  <c r="CC27" i="19"/>
  <c r="CA27" i="19"/>
  <c r="BY27" i="19"/>
  <c r="BW27" i="19"/>
  <c r="BU27" i="19"/>
  <c r="BS27" i="19"/>
  <c r="BQ27" i="19"/>
  <c r="BO27" i="19"/>
  <c r="BM27" i="19"/>
  <c r="BK27" i="19"/>
  <c r="BI27" i="19"/>
  <c r="CF26" i="19"/>
  <c r="CE26" i="19"/>
  <c r="CC26" i="19"/>
  <c r="CA26" i="19"/>
  <c r="BY26" i="19"/>
  <c r="BW26" i="19"/>
  <c r="BU26" i="19"/>
  <c r="BS26" i="19"/>
  <c r="BQ26" i="19"/>
  <c r="BO26" i="19"/>
  <c r="BM26" i="19"/>
  <c r="BK26" i="19"/>
  <c r="BI26" i="19"/>
  <c r="CF24" i="19"/>
  <c r="CE24" i="19"/>
  <c r="CC24" i="19"/>
  <c r="CA24" i="19"/>
  <c r="BY24" i="19"/>
  <c r="BW24" i="19"/>
  <c r="BU24" i="19"/>
  <c r="BS24" i="19"/>
  <c r="BQ24" i="19"/>
  <c r="BO24" i="19"/>
  <c r="BM24" i="19"/>
  <c r="BK24" i="19"/>
  <c r="BI24" i="19"/>
  <c r="CF23" i="19"/>
  <c r="CE23" i="19"/>
  <c r="CC23" i="19"/>
  <c r="CA23" i="19"/>
  <c r="BY23" i="19"/>
  <c r="BW23" i="19"/>
  <c r="BU23" i="19"/>
  <c r="BS23" i="19"/>
  <c r="BQ23" i="19"/>
  <c r="BO23" i="19"/>
  <c r="BM23" i="19"/>
  <c r="BK23" i="19"/>
  <c r="BI23" i="19"/>
  <c r="CF22" i="19"/>
  <c r="CE22" i="19"/>
  <c r="CC22" i="19"/>
  <c r="CA22" i="19"/>
  <c r="BY22" i="19"/>
  <c r="BW22" i="19"/>
  <c r="BU22" i="19"/>
  <c r="BS22" i="19"/>
  <c r="BQ22" i="19"/>
  <c r="BO22" i="19"/>
  <c r="BM22" i="19"/>
  <c r="BK22" i="19"/>
  <c r="BI22" i="19"/>
  <c r="CF21" i="19"/>
  <c r="CE21" i="19"/>
  <c r="CC21" i="19"/>
  <c r="CA21" i="19"/>
  <c r="BY21" i="19"/>
  <c r="BW21" i="19"/>
  <c r="BU21" i="19"/>
  <c r="BS21" i="19"/>
  <c r="BQ21" i="19"/>
  <c r="BO21" i="19"/>
  <c r="BM21" i="19"/>
  <c r="BK21" i="19"/>
  <c r="BI21" i="19"/>
  <c r="CF20" i="19"/>
  <c r="CE20" i="19"/>
  <c r="CC20" i="19"/>
  <c r="CA20" i="19"/>
  <c r="BY20" i="19"/>
  <c r="BW20" i="19"/>
  <c r="BU20" i="19"/>
  <c r="BS20" i="19"/>
  <c r="BQ20" i="19"/>
  <c r="BO20" i="19"/>
  <c r="BM20" i="19"/>
  <c r="BK20" i="19"/>
  <c r="BI20" i="19"/>
  <c r="CF19" i="19"/>
  <c r="CE19" i="19"/>
  <c r="CC19" i="19"/>
  <c r="CA19" i="19"/>
  <c r="BY19" i="19"/>
  <c r="BW19" i="19"/>
  <c r="BU19" i="19"/>
  <c r="BS19" i="19"/>
  <c r="BQ19" i="19"/>
  <c r="BO19" i="19"/>
  <c r="BM19" i="19"/>
  <c r="BK19" i="19"/>
  <c r="BI19" i="19"/>
  <c r="CF18" i="19"/>
  <c r="CE18" i="19"/>
  <c r="CC18" i="19"/>
  <c r="CA18" i="19"/>
  <c r="BY18" i="19"/>
  <c r="BW18" i="19"/>
  <c r="BU18" i="19"/>
  <c r="BS18" i="19"/>
  <c r="BQ18" i="19"/>
  <c r="BO18" i="19"/>
  <c r="BM18" i="19"/>
  <c r="BK18" i="19"/>
  <c r="BI18" i="19"/>
  <c r="CF17" i="19"/>
  <c r="CE17" i="19"/>
  <c r="CC17" i="19"/>
  <c r="CA17" i="19"/>
  <c r="BY17" i="19"/>
  <c r="BW17" i="19"/>
  <c r="BU17" i="19"/>
  <c r="BS17" i="19"/>
  <c r="BQ17" i="19"/>
  <c r="BO17" i="19"/>
  <c r="BM17" i="19"/>
  <c r="BK17" i="19"/>
  <c r="BI17" i="19"/>
  <c r="CF16" i="19"/>
  <c r="CE16" i="19"/>
  <c r="CC16" i="19"/>
  <c r="CA16" i="19"/>
  <c r="BY16" i="19"/>
  <c r="BW16" i="19"/>
  <c r="BU16" i="19"/>
  <c r="BS16" i="19"/>
  <c r="BQ16" i="19"/>
  <c r="BO16" i="19"/>
  <c r="BM16" i="19"/>
  <c r="BK16" i="19"/>
  <c r="BI16" i="19"/>
  <c r="CF14" i="19"/>
  <c r="CE14" i="19"/>
  <c r="CC14" i="19"/>
  <c r="CA14" i="19"/>
  <c r="BY14" i="19"/>
  <c r="BW14" i="19"/>
  <c r="BU14" i="19"/>
  <c r="BS14" i="19"/>
  <c r="BQ14" i="19"/>
  <c r="BO14" i="19"/>
  <c r="BM14" i="19"/>
  <c r="BK14" i="19"/>
  <c r="BI14" i="19"/>
  <c r="CF13" i="19"/>
  <c r="CE13" i="19"/>
  <c r="CC13" i="19"/>
  <c r="CA13" i="19"/>
  <c r="BY13" i="19"/>
  <c r="BW13" i="19"/>
  <c r="BU13" i="19"/>
  <c r="BS13" i="19"/>
  <c r="BQ13" i="19"/>
  <c r="BO13" i="19"/>
  <c r="BM13" i="19"/>
  <c r="BK13" i="19"/>
  <c r="BI13" i="19"/>
  <c r="CF12" i="19"/>
  <c r="CE12" i="19"/>
  <c r="CC12" i="19"/>
  <c r="CA12" i="19"/>
  <c r="BY12" i="19"/>
  <c r="BW12" i="19"/>
  <c r="BU12" i="19"/>
  <c r="BS12" i="19"/>
  <c r="BQ12" i="19"/>
  <c r="BO12" i="19"/>
  <c r="BM12" i="19"/>
  <c r="BK12" i="19"/>
  <c r="BI12" i="19"/>
  <c r="CF11" i="19"/>
  <c r="CE11" i="19"/>
  <c r="CC11" i="19"/>
  <c r="CA11" i="19"/>
  <c r="BY11" i="19"/>
  <c r="BW11" i="19"/>
  <c r="BU11" i="19"/>
  <c r="BS11" i="19"/>
  <c r="BQ11" i="19"/>
  <c r="BO11" i="19"/>
  <c r="BM11" i="19"/>
  <c r="BK11" i="19"/>
  <c r="BI11" i="19"/>
  <c r="CF10" i="19"/>
  <c r="CE10" i="19"/>
  <c r="CC10" i="19"/>
  <c r="CA10" i="19"/>
  <c r="BY10" i="19"/>
  <c r="BW10" i="19"/>
  <c r="BU10" i="19"/>
  <c r="BS10" i="19"/>
  <c r="BQ10" i="19"/>
  <c r="BO10" i="19"/>
  <c r="BM10" i="19"/>
  <c r="BK10" i="19"/>
  <c r="BI10" i="19"/>
  <c r="CF9" i="19"/>
  <c r="CE9" i="19"/>
  <c r="CC9" i="19"/>
  <c r="CA9" i="19"/>
  <c r="BY9" i="19"/>
  <c r="BW9" i="19"/>
  <c r="BU9" i="19"/>
  <c r="BS9" i="19"/>
  <c r="BQ9" i="19"/>
  <c r="BO9" i="19"/>
  <c r="BM9" i="19"/>
  <c r="BK9" i="19"/>
  <c r="BI9" i="19"/>
  <c r="CF8" i="19"/>
  <c r="CE8" i="19"/>
  <c r="CC8" i="19"/>
  <c r="CA8" i="19"/>
  <c r="BY8" i="19"/>
  <c r="BW8" i="19"/>
  <c r="BU8" i="19"/>
  <c r="BS8" i="19"/>
  <c r="BQ8" i="19"/>
  <c r="BO8" i="19"/>
  <c r="BM8" i="19"/>
  <c r="BK8" i="19"/>
  <c r="BI8" i="19"/>
  <c r="CF7" i="19"/>
  <c r="CE7" i="19"/>
  <c r="CC7" i="19"/>
  <c r="CA7" i="19"/>
  <c r="BY7" i="19"/>
  <c r="BW7" i="19"/>
  <c r="BU7" i="19"/>
  <c r="BS7" i="19"/>
  <c r="BQ7" i="19"/>
  <c r="BO7" i="19"/>
  <c r="BM7" i="19"/>
  <c r="BI7" i="19"/>
  <c r="CF6" i="19"/>
  <c r="CE6" i="19"/>
  <c r="CC6" i="19"/>
  <c r="CA6" i="19"/>
  <c r="BY6" i="19"/>
  <c r="BW6" i="19"/>
  <c r="BU6" i="19"/>
  <c r="BS6" i="19"/>
  <c r="BQ6" i="19"/>
  <c r="BO6" i="19"/>
  <c r="BM6" i="19"/>
  <c r="BK6" i="19"/>
  <c r="BI6" i="19"/>
  <c r="CF4" i="19"/>
  <c r="CE4" i="19"/>
  <c r="CC4" i="19"/>
  <c r="CA4" i="19"/>
  <c r="BY4" i="19"/>
  <c r="BW4" i="19"/>
  <c r="BU4" i="19"/>
  <c r="BS4" i="19"/>
  <c r="BQ4" i="19"/>
  <c r="BO4" i="19"/>
  <c r="BM4" i="19"/>
  <c r="BK4" i="19"/>
  <c r="BI4" i="19"/>
  <c r="CD165" i="17"/>
  <c r="CB165" i="17"/>
  <c r="BZ165" i="17"/>
  <c r="BX165" i="17"/>
  <c r="BV165" i="17"/>
  <c r="BT165" i="17"/>
  <c r="BR165" i="17"/>
  <c r="BP165" i="17"/>
  <c r="BN165" i="17"/>
  <c r="BL165" i="17"/>
  <c r="BJ165" i="17"/>
  <c r="BH165" i="17"/>
  <c r="CF163" i="17"/>
  <c r="CE163" i="17"/>
  <c r="CC163" i="17"/>
  <c r="CA163" i="17"/>
  <c r="BY163" i="17"/>
  <c r="BW163" i="17"/>
  <c r="BU163" i="17"/>
  <c r="BS163" i="17"/>
  <c r="BQ163" i="17"/>
  <c r="BO163" i="17"/>
  <c r="BM163" i="17"/>
  <c r="BK163" i="17"/>
  <c r="BI163" i="17"/>
  <c r="CF162" i="17"/>
  <c r="CE162" i="17"/>
  <c r="CC162" i="17"/>
  <c r="CA162" i="17"/>
  <c r="BY162" i="17"/>
  <c r="BW162" i="17"/>
  <c r="BU162" i="17"/>
  <c r="BS162" i="17"/>
  <c r="BQ162" i="17"/>
  <c r="BO162" i="17"/>
  <c r="BM162" i="17"/>
  <c r="BK162" i="17"/>
  <c r="BI162" i="17"/>
  <c r="CF161" i="17"/>
  <c r="CE161" i="17"/>
  <c r="CC161" i="17"/>
  <c r="CA161" i="17"/>
  <c r="BY161" i="17"/>
  <c r="BW161" i="17"/>
  <c r="BU161" i="17"/>
  <c r="BS161" i="17"/>
  <c r="BQ161" i="17"/>
  <c r="BO161" i="17"/>
  <c r="BM161" i="17"/>
  <c r="BK161" i="17"/>
  <c r="BI161" i="17"/>
  <c r="CF160" i="17"/>
  <c r="CE160" i="17"/>
  <c r="CC160" i="17"/>
  <c r="CA160" i="17"/>
  <c r="BY160" i="17"/>
  <c r="BW160" i="17"/>
  <c r="BU160" i="17"/>
  <c r="BS160" i="17"/>
  <c r="BQ160" i="17"/>
  <c r="BO160" i="17"/>
  <c r="BM160" i="17"/>
  <c r="BK160" i="17"/>
  <c r="BI160" i="17"/>
  <c r="CF159" i="17"/>
  <c r="CE159" i="17"/>
  <c r="CC159" i="17"/>
  <c r="CA159" i="17"/>
  <c r="BY159" i="17"/>
  <c r="BW159" i="17"/>
  <c r="BU159" i="17"/>
  <c r="BS159" i="17"/>
  <c r="BQ159" i="17"/>
  <c r="BO159" i="17"/>
  <c r="BM159" i="17"/>
  <c r="BK159" i="17"/>
  <c r="BI159" i="17"/>
  <c r="CF156" i="17"/>
  <c r="CE156" i="17"/>
  <c r="CC156" i="17"/>
  <c r="CA156" i="17"/>
  <c r="BY156" i="17"/>
  <c r="BW156" i="17"/>
  <c r="BU156" i="17"/>
  <c r="BS156" i="17"/>
  <c r="BQ156" i="17"/>
  <c r="BO156" i="17"/>
  <c r="BM156" i="17"/>
  <c r="BK156" i="17"/>
  <c r="BI156" i="17"/>
  <c r="CF155" i="17"/>
  <c r="CE155" i="17"/>
  <c r="CC155" i="17"/>
  <c r="CA155" i="17"/>
  <c r="BY155" i="17"/>
  <c r="BW155" i="17"/>
  <c r="BU155" i="17"/>
  <c r="BS155" i="17"/>
  <c r="BQ155" i="17"/>
  <c r="BO155" i="17"/>
  <c r="BM155" i="17"/>
  <c r="BK155" i="17"/>
  <c r="BI155" i="17"/>
  <c r="CF154" i="17"/>
  <c r="CE154" i="17"/>
  <c r="CC154" i="17"/>
  <c r="CA154" i="17"/>
  <c r="BY154" i="17"/>
  <c r="BW154" i="17"/>
  <c r="BU154" i="17"/>
  <c r="BS154" i="17"/>
  <c r="BQ154" i="17"/>
  <c r="BO154" i="17"/>
  <c r="BM154" i="17"/>
  <c r="BK154" i="17"/>
  <c r="BI154" i="17"/>
  <c r="CF153" i="17"/>
  <c r="CE153" i="17"/>
  <c r="CC153" i="17"/>
  <c r="CA153" i="17"/>
  <c r="BY153" i="17"/>
  <c r="BW153" i="17"/>
  <c r="BU153" i="17"/>
  <c r="BS153" i="17"/>
  <c r="BQ153" i="17"/>
  <c r="BO153" i="17"/>
  <c r="BM153" i="17"/>
  <c r="BK153" i="17"/>
  <c r="BI153" i="17"/>
  <c r="CF152" i="17"/>
  <c r="CE152" i="17"/>
  <c r="CC152" i="17"/>
  <c r="CA152" i="17"/>
  <c r="BY152" i="17"/>
  <c r="BW152" i="17"/>
  <c r="BU152" i="17"/>
  <c r="BS152" i="17"/>
  <c r="BQ152" i="17"/>
  <c r="BO152" i="17"/>
  <c r="BM152" i="17"/>
  <c r="BK152" i="17"/>
  <c r="BI152" i="17"/>
  <c r="CF151" i="17"/>
  <c r="CE151" i="17"/>
  <c r="CC151" i="17"/>
  <c r="CA151" i="17"/>
  <c r="BY151" i="17"/>
  <c r="BW151" i="17"/>
  <c r="BU151" i="17"/>
  <c r="BS151" i="17"/>
  <c r="BQ151" i="17"/>
  <c r="BO151" i="17"/>
  <c r="BM151" i="17"/>
  <c r="BK151" i="17"/>
  <c r="BI151" i="17"/>
  <c r="CF150" i="17"/>
  <c r="CE150" i="17"/>
  <c r="CC150" i="17"/>
  <c r="CA150" i="17"/>
  <c r="BY150" i="17"/>
  <c r="BW150" i="17"/>
  <c r="BU150" i="17"/>
  <c r="BS150" i="17"/>
  <c r="BQ150" i="17"/>
  <c r="BO150" i="17"/>
  <c r="BM150" i="17"/>
  <c r="BK150" i="17"/>
  <c r="BI150" i="17"/>
  <c r="CD148" i="17"/>
  <c r="CD166" i="17" s="1"/>
  <c r="CB148" i="17"/>
  <c r="CB166" i="17" s="1"/>
  <c r="BZ148" i="17"/>
  <c r="BZ166" i="17" s="1"/>
  <c r="BX148" i="17"/>
  <c r="BX166" i="17" s="1"/>
  <c r="BV148" i="17"/>
  <c r="BV166" i="17" s="1"/>
  <c r="BT148" i="17"/>
  <c r="BR148" i="17"/>
  <c r="BR166" i="17" s="1"/>
  <c r="BP148" i="17"/>
  <c r="BN148" i="17"/>
  <c r="BL148" i="17"/>
  <c r="BL166" i="17" s="1"/>
  <c r="BJ148" i="17"/>
  <c r="BJ166" i="17" s="1"/>
  <c r="BH148" i="17"/>
  <c r="CG146" i="17"/>
  <c r="CF146" i="17"/>
  <c r="CF144" i="17"/>
  <c r="CE144" i="17"/>
  <c r="CC144" i="17"/>
  <c r="CA144" i="17"/>
  <c r="BY144" i="17"/>
  <c r="BW144" i="17"/>
  <c r="BU144" i="17"/>
  <c r="BS144" i="17"/>
  <c r="BQ144" i="17"/>
  <c r="BO144" i="17"/>
  <c r="BM144" i="17"/>
  <c r="BK144" i="17"/>
  <c r="BI144" i="17"/>
  <c r="CF143" i="17"/>
  <c r="CE143" i="17"/>
  <c r="CC143" i="17"/>
  <c r="CA143" i="17"/>
  <c r="BY143" i="17"/>
  <c r="BW143" i="17"/>
  <c r="BU143" i="17"/>
  <c r="BS143" i="17"/>
  <c r="BQ143" i="17"/>
  <c r="BO143" i="17"/>
  <c r="BM143" i="17"/>
  <c r="BK143" i="17"/>
  <c r="BI143" i="17"/>
  <c r="CG142" i="17"/>
  <c r="CF142" i="17"/>
  <c r="CF139" i="17"/>
  <c r="CE139" i="17"/>
  <c r="CC139" i="17"/>
  <c r="CA139" i="17"/>
  <c r="BY139" i="17"/>
  <c r="BW139" i="17"/>
  <c r="BU139" i="17"/>
  <c r="BS139" i="17"/>
  <c r="BQ139" i="17"/>
  <c r="BO139" i="17"/>
  <c r="BM139" i="17"/>
  <c r="BK139" i="17"/>
  <c r="BI139" i="17"/>
  <c r="CG138" i="17"/>
  <c r="CF138" i="17"/>
  <c r="CF137" i="17"/>
  <c r="CE137" i="17"/>
  <c r="CC137" i="17"/>
  <c r="CA137" i="17"/>
  <c r="BY137" i="17"/>
  <c r="BW137" i="17"/>
  <c r="BU137" i="17"/>
  <c r="BS137" i="17"/>
  <c r="BQ137" i="17"/>
  <c r="BO137" i="17"/>
  <c r="BM137" i="17"/>
  <c r="BK137" i="17"/>
  <c r="BI137" i="17"/>
  <c r="CF136" i="17"/>
  <c r="CE136" i="17"/>
  <c r="CC136" i="17"/>
  <c r="CA136" i="17"/>
  <c r="BY136" i="17"/>
  <c r="BW136" i="17"/>
  <c r="BU136" i="17"/>
  <c r="BS136" i="17"/>
  <c r="BQ136" i="17"/>
  <c r="BO136" i="17"/>
  <c r="BM136" i="17"/>
  <c r="BK136" i="17"/>
  <c r="BI136" i="17"/>
  <c r="CF135" i="17"/>
  <c r="CE135" i="17"/>
  <c r="CC135" i="17"/>
  <c r="CA135" i="17"/>
  <c r="BY135" i="17"/>
  <c r="BW135" i="17"/>
  <c r="BU135" i="17"/>
  <c r="BS135" i="17"/>
  <c r="BQ135" i="17"/>
  <c r="BO135" i="17"/>
  <c r="BM135" i="17"/>
  <c r="BK135" i="17"/>
  <c r="BI135" i="17"/>
  <c r="CF134" i="17"/>
  <c r="CE134" i="17"/>
  <c r="CC134" i="17"/>
  <c r="CA134" i="17"/>
  <c r="BY134" i="17"/>
  <c r="BW134" i="17"/>
  <c r="BU134" i="17"/>
  <c r="BS134" i="17"/>
  <c r="BQ134" i="17"/>
  <c r="BO134" i="17"/>
  <c r="BM134" i="17"/>
  <c r="BK134" i="17"/>
  <c r="BI134" i="17"/>
  <c r="CF133" i="17"/>
  <c r="CE133" i="17"/>
  <c r="CC133" i="17"/>
  <c r="CA133" i="17"/>
  <c r="BY133" i="17"/>
  <c r="BW133" i="17"/>
  <c r="BU133" i="17"/>
  <c r="BS133" i="17"/>
  <c r="BQ133" i="17"/>
  <c r="BO133" i="17"/>
  <c r="BM133" i="17"/>
  <c r="BK133" i="17"/>
  <c r="BI133" i="17"/>
  <c r="CF120" i="17"/>
  <c r="CE120" i="17"/>
  <c r="CC120" i="17"/>
  <c r="CA120" i="17"/>
  <c r="BY120" i="17"/>
  <c r="BW120" i="17"/>
  <c r="BU120" i="17"/>
  <c r="BS120" i="17"/>
  <c r="BQ120" i="17"/>
  <c r="BO120" i="17"/>
  <c r="BM120" i="17"/>
  <c r="BK120" i="17"/>
  <c r="BI120" i="17"/>
  <c r="CF132" i="17"/>
  <c r="CE132" i="17"/>
  <c r="CC132" i="17"/>
  <c r="CA132" i="17"/>
  <c r="BY132" i="17"/>
  <c r="BW132" i="17"/>
  <c r="BU132" i="17"/>
  <c r="BS132" i="17"/>
  <c r="BQ132" i="17"/>
  <c r="BO132" i="17"/>
  <c r="BM132" i="17"/>
  <c r="BK132" i="17"/>
  <c r="BI132" i="17"/>
  <c r="CF131" i="17"/>
  <c r="CE131" i="17"/>
  <c r="CC131" i="17"/>
  <c r="CA131" i="17"/>
  <c r="BY131" i="17"/>
  <c r="BW131" i="17"/>
  <c r="BU131" i="17"/>
  <c r="BS131" i="17"/>
  <c r="BQ131" i="17"/>
  <c r="BO131" i="17"/>
  <c r="BM131" i="17"/>
  <c r="BK131" i="17"/>
  <c r="BI131" i="17"/>
  <c r="CF130" i="17"/>
  <c r="CE130" i="17"/>
  <c r="CC130" i="17"/>
  <c r="CA130" i="17"/>
  <c r="BY130" i="17"/>
  <c r="BW130" i="17"/>
  <c r="BU130" i="17"/>
  <c r="BS130" i="17"/>
  <c r="BQ130" i="17"/>
  <c r="BO130" i="17"/>
  <c r="BM130" i="17"/>
  <c r="BI130" i="17"/>
  <c r="CG129" i="17"/>
  <c r="CF129" i="17"/>
  <c r="CF128" i="17"/>
  <c r="CA128" i="17"/>
  <c r="BY128" i="17"/>
  <c r="BW128" i="17"/>
  <c r="CF127" i="17"/>
  <c r="BW127" i="17"/>
  <c r="CG127" i="17" s="1"/>
  <c r="CF124" i="17"/>
  <c r="BW124" i="17"/>
  <c r="CG124" i="17" s="1"/>
  <c r="CF123" i="17"/>
  <c r="BW123" i="17"/>
  <c r="CG123" i="17" s="1"/>
  <c r="CG118" i="17"/>
  <c r="CF118" i="17"/>
  <c r="CG117" i="17"/>
  <c r="CF117" i="17"/>
  <c r="CG116" i="17"/>
  <c r="CF116" i="17"/>
  <c r="CG115" i="17"/>
  <c r="CF115" i="17"/>
  <c r="CF114" i="17"/>
  <c r="CE114" i="17"/>
  <c r="CC114" i="17"/>
  <c r="CA114" i="17"/>
  <c r="BY114" i="17"/>
  <c r="BW114" i="17"/>
  <c r="BU114" i="17"/>
  <c r="BS114" i="17"/>
  <c r="BQ114" i="17"/>
  <c r="BO114" i="17"/>
  <c r="BM114" i="17"/>
  <c r="BK114" i="17"/>
  <c r="BI114" i="17"/>
  <c r="CF113" i="17"/>
  <c r="CE113" i="17"/>
  <c r="CC113" i="17"/>
  <c r="CA113" i="17"/>
  <c r="BY113" i="17"/>
  <c r="BW113" i="17"/>
  <c r="BU113" i="17"/>
  <c r="BS113" i="17"/>
  <c r="BQ113" i="17"/>
  <c r="BO113" i="17"/>
  <c r="BM113" i="17"/>
  <c r="BK113" i="17"/>
  <c r="BI113" i="17"/>
  <c r="CG112" i="17"/>
  <c r="CF112" i="17"/>
  <c r="CG111" i="17"/>
  <c r="CF111" i="17"/>
  <c r="CG110" i="17"/>
  <c r="CF110" i="17"/>
  <c r="CG109" i="17"/>
  <c r="CF109" i="17"/>
  <c r="CG108" i="17"/>
  <c r="CF108" i="17"/>
  <c r="CG107" i="17"/>
  <c r="CF107" i="17"/>
  <c r="CG106" i="17"/>
  <c r="CF106" i="17"/>
  <c r="CG105" i="17"/>
  <c r="CF105" i="17"/>
  <c r="CG104" i="17"/>
  <c r="CF104" i="17"/>
  <c r="CG103" i="17"/>
  <c r="CF103" i="17"/>
  <c r="CG102" i="17"/>
  <c r="CF102" i="17"/>
  <c r="CG101" i="17"/>
  <c r="CF101" i="17"/>
  <c r="CG100" i="17"/>
  <c r="CF100" i="17"/>
  <c r="CG99" i="17"/>
  <c r="CF99" i="17"/>
  <c r="CG98" i="17"/>
  <c r="CF98" i="17"/>
  <c r="CG97" i="17"/>
  <c r="CF97" i="17"/>
  <c r="CG96" i="17"/>
  <c r="CF96" i="17"/>
  <c r="CF95" i="17"/>
  <c r="CE95" i="17"/>
  <c r="CC95" i="17"/>
  <c r="CA95" i="17"/>
  <c r="BY95" i="17"/>
  <c r="BW95" i="17"/>
  <c r="BU95" i="17"/>
  <c r="BS95" i="17"/>
  <c r="BQ95" i="17"/>
  <c r="BO95" i="17"/>
  <c r="BM95" i="17"/>
  <c r="BK95" i="17"/>
  <c r="BI95" i="17"/>
  <c r="CF94" i="17"/>
  <c r="CE94" i="17"/>
  <c r="CC94" i="17"/>
  <c r="CA94" i="17"/>
  <c r="BY94" i="17"/>
  <c r="BW94" i="17"/>
  <c r="BU94" i="17"/>
  <c r="BS94" i="17"/>
  <c r="BQ94" i="17"/>
  <c r="BO94" i="17"/>
  <c r="BM94" i="17"/>
  <c r="BK94" i="17"/>
  <c r="BI94" i="17"/>
  <c r="CF93" i="17"/>
  <c r="CE93" i="17"/>
  <c r="CC93" i="17"/>
  <c r="CA93" i="17"/>
  <c r="BY93" i="17"/>
  <c r="BW93" i="17"/>
  <c r="BU93" i="17"/>
  <c r="BS93" i="17"/>
  <c r="BQ93" i="17"/>
  <c r="BO93" i="17"/>
  <c r="BM93" i="17"/>
  <c r="BK93" i="17"/>
  <c r="BI93" i="17"/>
  <c r="CF92" i="17"/>
  <c r="CE92" i="17"/>
  <c r="CC92" i="17"/>
  <c r="CA92" i="17"/>
  <c r="BY92" i="17"/>
  <c r="BW92" i="17"/>
  <c r="BU92" i="17"/>
  <c r="BS92" i="17"/>
  <c r="BQ92" i="17"/>
  <c r="BO92" i="17"/>
  <c r="BM92" i="17"/>
  <c r="BK92" i="17"/>
  <c r="BI92" i="17"/>
  <c r="CF90" i="17"/>
  <c r="CE90" i="17"/>
  <c r="CC90" i="17"/>
  <c r="CA90" i="17"/>
  <c r="BY90" i="17"/>
  <c r="BW90" i="17"/>
  <c r="BU90" i="17"/>
  <c r="BS90" i="17"/>
  <c r="BQ90" i="17"/>
  <c r="BO90" i="17"/>
  <c r="BM90" i="17"/>
  <c r="BK90" i="17"/>
  <c r="BI90" i="17"/>
  <c r="CF89" i="17"/>
  <c r="CE89" i="17"/>
  <c r="CC89" i="17"/>
  <c r="CA89" i="17"/>
  <c r="BY89" i="17"/>
  <c r="BW89" i="17"/>
  <c r="BU89" i="17"/>
  <c r="BS89" i="17"/>
  <c r="BQ89" i="17"/>
  <c r="BO89" i="17"/>
  <c r="BM89" i="17"/>
  <c r="BK89" i="17"/>
  <c r="BI89" i="17"/>
  <c r="CF88" i="17"/>
  <c r="CE88" i="17"/>
  <c r="CC88" i="17"/>
  <c r="CA88" i="17"/>
  <c r="BY88" i="17"/>
  <c r="BW88" i="17"/>
  <c r="BU88" i="17"/>
  <c r="BS88" i="17"/>
  <c r="BQ88" i="17"/>
  <c r="BO88" i="17"/>
  <c r="BM88" i="17"/>
  <c r="BK88" i="17"/>
  <c r="BI88" i="17"/>
  <c r="CF87" i="17"/>
  <c r="CE87" i="17"/>
  <c r="CC87" i="17"/>
  <c r="CA87" i="17"/>
  <c r="BY87" i="17"/>
  <c r="BW87" i="17"/>
  <c r="BU87" i="17"/>
  <c r="BS87" i="17"/>
  <c r="BQ87" i="17"/>
  <c r="BO87" i="17"/>
  <c r="BM87" i="17"/>
  <c r="BK87" i="17"/>
  <c r="BI87" i="17"/>
  <c r="CF86" i="17"/>
  <c r="CE86" i="17"/>
  <c r="CC86" i="17"/>
  <c r="CA86" i="17"/>
  <c r="BY86" i="17"/>
  <c r="BW86" i="17"/>
  <c r="BU86" i="17"/>
  <c r="BS86" i="17"/>
  <c r="BQ86" i="17"/>
  <c r="BO86" i="17"/>
  <c r="BM86" i="17"/>
  <c r="BK86" i="17"/>
  <c r="BI86" i="17"/>
  <c r="CF84" i="17"/>
  <c r="CE84" i="17"/>
  <c r="CC84" i="17"/>
  <c r="CA84" i="17"/>
  <c r="BY84" i="17"/>
  <c r="BW84" i="17"/>
  <c r="BU84" i="17"/>
  <c r="BS84" i="17"/>
  <c r="BQ84" i="17"/>
  <c r="BO84" i="17"/>
  <c r="BM84" i="17"/>
  <c r="BK84" i="17"/>
  <c r="BI84" i="17"/>
  <c r="CF81" i="17"/>
  <c r="CE81" i="17"/>
  <c r="CC81" i="17"/>
  <c r="CA81" i="17"/>
  <c r="BY81" i="17"/>
  <c r="BW81" i="17"/>
  <c r="BU81" i="17"/>
  <c r="BS81" i="17"/>
  <c r="BQ81" i="17"/>
  <c r="BO81" i="17"/>
  <c r="BM81" i="17"/>
  <c r="BK81" i="17"/>
  <c r="BI81" i="17"/>
  <c r="CF80" i="17"/>
  <c r="CE80" i="17"/>
  <c r="CC80" i="17"/>
  <c r="CA80" i="17"/>
  <c r="BY80" i="17"/>
  <c r="BW80" i="17"/>
  <c r="BU80" i="17"/>
  <c r="BS80" i="17"/>
  <c r="BQ80" i="17"/>
  <c r="BO80" i="17"/>
  <c r="BM80" i="17"/>
  <c r="BK80" i="17"/>
  <c r="BI80" i="17"/>
  <c r="CF78" i="17"/>
  <c r="CE78" i="17"/>
  <c r="CC78" i="17"/>
  <c r="CA78" i="17"/>
  <c r="BY78" i="17"/>
  <c r="BW78" i="17"/>
  <c r="BU78" i="17"/>
  <c r="BS78" i="17"/>
  <c r="BQ78" i="17"/>
  <c r="BO78" i="17"/>
  <c r="BM78" i="17"/>
  <c r="BK78" i="17"/>
  <c r="BI78" i="17"/>
  <c r="CF77" i="17"/>
  <c r="CE77" i="17"/>
  <c r="CC77" i="17"/>
  <c r="CA77" i="17"/>
  <c r="BY77" i="17"/>
  <c r="BW77" i="17"/>
  <c r="BU77" i="17"/>
  <c r="BS77" i="17"/>
  <c r="BQ77" i="17"/>
  <c r="BO77" i="17"/>
  <c r="BM77" i="17"/>
  <c r="BK77" i="17"/>
  <c r="BI77" i="17"/>
  <c r="CF75" i="17"/>
  <c r="CE75" i="17"/>
  <c r="CC75" i="17"/>
  <c r="CA75" i="17"/>
  <c r="BY75" i="17"/>
  <c r="BW75" i="17"/>
  <c r="BU75" i="17"/>
  <c r="BS75" i="17"/>
  <c r="BQ75" i="17"/>
  <c r="BO75" i="17"/>
  <c r="BM75" i="17"/>
  <c r="BK75" i="17"/>
  <c r="BI75" i="17"/>
  <c r="CF74" i="17"/>
  <c r="CE74" i="17"/>
  <c r="CC74" i="17"/>
  <c r="CA74" i="17"/>
  <c r="BY74" i="17"/>
  <c r="BW74" i="17"/>
  <c r="BU74" i="17"/>
  <c r="BS74" i="17"/>
  <c r="BQ74" i="17"/>
  <c r="BO74" i="17"/>
  <c r="BM74" i="17"/>
  <c r="BK74" i="17"/>
  <c r="BI74" i="17"/>
  <c r="CF72" i="17"/>
  <c r="CE72" i="17"/>
  <c r="CC72" i="17"/>
  <c r="CA72" i="17"/>
  <c r="BY72" i="17"/>
  <c r="BW72" i="17"/>
  <c r="BU72" i="17"/>
  <c r="BS72" i="17"/>
  <c r="BQ72" i="17"/>
  <c r="BO72" i="17"/>
  <c r="BM72" i="17"/>
  <c r="BK72" i="17"/>
  <c r="BI72" i="17"/>
  <c r="CF71" i="17"/>
  <c r="CE71" i="17"/>
  <c r="CC71" i="17"/>
  <c r="CA71" i="17"/>
  <c r="BY71" i="17"/>
  <c r="BW71" i="17"/>
  <c r="BU71" i="17"/>
  <c r="BS71" i="17"/>
  <c r="BQ71" i="17"/>
  <c r="BO71" i="17"/>
  <c r="BM71" i="17"/>
  <c r="BK71" i="17"/>
  <c r="BI71" i="17"/>
  <c r="CF70" i="17"/>
  <c r="CE70" i="17"/>
  <c r="CC70" i="17"/>
  <c r="CA70" i="17"/>
  <c r="BY70" i="17"/>
  <c r="BW70" i="17"/>
  <c r="BU70" i="17"/>
  <c r="BS70" i="17"/>
  <c r="BQ70" i="17"/>
  <c r="BO70" i="17"/>
  <c r="BM70" i="17"/>
  <c r="BK70" i="17"/>
  <c r="BI70" i="17"/>
  <c r="CF68" i="17"/>
  <c r="CE68" i="17"/>
  <c r="CC68" i="17"/>
  <c r="CA68" i="17"/>
  <c r="BY68" i="17"/>
  <c r="BW68" i="17"/>
  <c r="BU68" i="17"/>
  <c r="BS68" i="17"/>
  <c r="BQ68" i="17"/>
  <c r="BO68" i="17"/>
  <c r="BM68" i="17"/>
  <c r="BK68" i="17"/>
  <c r="BI68" i="17"/>
  <c r="CF67" i="17"/>
  <c r="CE67" i="17"/>
  <c r="CC67" i="17"/>
  <c r="CA67" i="17"/>
  <c r="BY67" i="17"/>
  <c r="BW67" i="17"/>
  <c r="BU67" i="17"/>
  <c r="BS67" i="17"/>
  <c r="BQ67" i="17"/>
  <c r="BO67" i="17"/>
  <c r="BM67" i="17"/>
  <c r="BK67" i="17"/>
  <c r="BI67" i="17"/>
  <c r="CF66" i="17"/>
  <c r="CE66" i="17"/>
  <c r="CC66" i="17"/>
  <c r="CA66" i="17"/>
  <c r="BY66" i="17"/>
  <c r="BW66" i="17"/>
  <c r="BU66" i="17"/>
  <c r="BS66" i="17"/>
  <c r="BQ66" i="17"/>
  <c r="BO66" i="17"/>
  <c r="BM66" i="17"/>
  <c r="BK66" i="17"/>
  <c r="BI66" i="17"/>
  <c r="CF64" i="17"/>
  <c r="CE64" i="17"/>
  <c r="CC64" i="17"/>
  <c r="CA64" i="17"/>
  <c r="BY64" i="17"/>
  <c r="BW64" i="17"/>
  <c r="BU64" i="17"/>
  <c r="BS64" i="17"/>
  <c r="BQ64" i="17"/>
  <c r="BO64" i="17"/>
  <c r="BM64" i="17"/>
  <c r="BK64" i="17"/>
  <c r="BI64" i="17"/>
  <c r="CF63" i="17"/>
  <c r="CE63" i="17"/>
  <c r="CC63" i="17"/>
  <c r="CA63" i="17"/>
  <c r="BY63" i="17"/>
  <c r="BW63" i="17"/>
  <c r="BU63" i="17"/>
  <c r="BS63" i="17"/>
  <c r="BQ63" i="17"/>
  <c r="BO63" i="17"/>
  <c r="BM63" i="17"/>
  <c r="BK63" i="17"/>
  <c r="BI63" i="17"/>
  <c r="CF62" i="17"/>
  <c r="CE62" i="17"/>
  <c r="CC62" i="17"/>
  <c r="CA62" i="17"/>
  <c r="BY62" i="17"/>
  <c r="BW62" i="17"/>
  <c r="BU62" i="17"/>
  <c r="BS62" i="17"/>
  <c r="BQ62" i="17"/>
  <c r="BO62" i="17"/>
  <c r="BM62" i="17"/>
  <c r="BK62" i="17"/>
  <c r="BI62" i="17"/>
  <c r="CF60" i="17"/>
  <c r="CE60" i="17"/>
  <c r="CC60" i="17"/>
  <c r="CA60" i="17"/>
  <c r="BY60" i="17"/>
  <c r="BW60" i="17"/>
  <c r="BU60" i="17"/>
  <c r="BS60" i="17"/>
  <c r="BQ60" i="17"/>
  <c r="BO60" i="17"/>
  <c r="BM60" i="17"/>
  <c r="BK60" i="17"/>
  <c r="BI60" i="17"/>
  <c r="CF58" i="17"/>
  <c r="CE58" i="17"/>
  <c r="CC58" i="17"/>
  <c r="CA58" i="17"/>
  <c r="BY58" i="17"/>
  <c r="BW58" i="17"/>
  <c r="BU58" i="17"/>
  <c r="BS58" i="17"/>
  <c r="BQ58" i="17"/>
  <c r="BO58" i="17"/>
  <c r="BM58" i="17"/>
  <c r="BK58" i="17"/>
  <c r="BI58" i="17"/>
  <c r="CF57" i="17"/>
  <c r="CE57" i="17"/>
  <c r="CC57" i="17"/>
  <c r="CA57" i="17"/>
  <c r="BY57" i="17"/>
  <c r="BW57" i="17"/>
  <c r="BU57" i="17"/>
  <c r="BS57" i="17"/>
  <c r="BQ57" i="17"/>
  <c r="BO57" i="17"/>
  <c r="BM57" i="17"/>
  <c r="BK57" i="17"/>
  <c r="BI57" i="17"/>
  <c r="CF56" i="17"/>
  <c r="CE56" i="17"/>
  <c r="CC56" i="17"/>
  <c r="CA56" i="17"/>
  <c r="BY56" i="17"/>
  <c r="BW56" i="17"/>
  <c r="BU56" i="17"/>
  <c r="BS56" i="17"/>
  <c r="BQ56" i="17"/>
  <c r="BO56" i="17"/>
  <c r="BM56" i="17"/>
  <c r="BK56" i="17"/>
  <c r="BI56" i="17"/>
  <c r="CF55" i="17"/>
  <c r="CE55" i="17"/>
  <c r="CC55" i="17"/>
  <c r="CA55" i="17"/>
  <c r="BY55" i="17"/>
  <c r="BW55" i="17"/>
  <c r="BU55" i="17"/>
  <c r="BS55" i="17"/>
  <c r="BQ55" i="17"/>
  <c r="BO55" i="17"/>
  <c r="BM55" i="17"/>
  <c r="BK55" i="17"/>
  <c r="BI55" i="17"/>
  <c r="CF52" i="17"/>
  <c r="CE52" i="17"/>
  <c r="CC52" i="17"/>
  <c r="CA52" i="17"/>
  <c r="BY52" i="17"/>
  <c r="BW52" i="17"/>
  <c r="BU52" i="17"/>
  <c r="BS52" i="17"/>
  <c r="BQ52" i="17"/>
  <c r="BO52" i="17"/>
  <c r="BM52" i="17"/>
  <c r="BK52" i="17"/>
  <c r="BI52" i="17"/>
  <c r="CF51" i="17"/>
  <c r="CE51" i="17"/>
  <c r="CC51" i="17"/>
  <c r="CA51" i="17"/>
  <c r="BY51" i="17"/>
  <c r="BW51" i="17"/>
  <c r="BU51" i="17"/>
  <c r="BS51" i="17"/>
  <c r="BQ51" i="17"/>
  <c r="BO51" i="17"/>
  <c r="BM51" i="17"/>
  <c r="BK51" i="17"/>
  <c r="BI51" i="17"/>
  <c r="CF50" i="17"/>
  <c r="CE50" i="17"/>
  <c r="CC50" i="17"/>
  <c r="CA50" i="17"/>
  <c r="BY50" i="17"/>
  <c r="BW50" i="17"/>
  <c r="BU50" i="17"/>
  <c r="BS50" i="17"/>
  <c r="BQ50" i="17"/>
  <c r="BO50" i="17"/>
  <c r="BM50" i="17"/>
  <c r="BK50" i="17"/>
  <c r="BI50" i="17"/>
  <c r="CF49" i="17"/>
  <c r="CE49" i="17"/>
  <c r="CC49" i="17"/>
  <c r="CA49" i="17"/>
  <c r="BY49" i="17"/>
  <c r="BW49" i="17"/>
  <c r="BU49" i="17"/>
  <c r="BS49" i="17"/>
  <c r="BQ49" i="17"/>
  <c r="BO49" i="17"/>
  <c r="BM49" i="17"/>
  <c r="BK49" i="17"/>
  <c r="BI49" i="17"/>
  <c r="CF47" i="17"/>
  <c r="CE47" i="17"/>
  <c r="CC47" i="17"/>
  <c r="CA47" i="17"/>
  <c r="BY47" i="17"/>
  <c r="BW47" i="17"/>
  <c r="BU47" i="17"/>
  <c r="BS47" i="17"/>
  <c r="BQ47" i="17"/>
  <c r="BO47" i="17"/>
  <c r="BM47" i="17"/>
  <c r="BK47" i="17"/>
  <c r="BI47" i="17"/>
  <c r="CF46" i="17"/>
  <c r="CE46" i="17"/>
  <c r="CC46" i="17"/>
  <c r="CA46" i="17"/>
  <c r="BY46" i="17"/>
  <c r="BW46" i="17"/>
  <c r="BU46" i="17"/>
  <c r="BS46" i="17"/>
  <c r="BQ46" i="17"/>
  <c r="BO46" i="17"/>
  <c r="BM46" i="17"/>
  <c r="BK46" i="17"/>
  <c r="BI46" i="17"/>
  <c r="CF45" i="17"/>
  <c r="CE45" i="17"/>
  <c r="CC45" i="17"/>
  <c r="CA45" i="17"/>
  <c r="BY45" i="17"/>
  <c r="BW45" i="17"/>
  <c r="BU45" i="17"/>
  <c r="BS45" i="17"/>
  <c r="BQ45" i="17"/>
  <c r="BO45" i="17"/>
  <c r="BM45" i="17"/>
  <c r="BK45" i="17"/>
  <c r="BI45" i="17"/>
  <c r="CF44" i="17"/>
  <c r="CE44" i="17"/>
  <c r="CC44" i="17"/>
  <c r="CA44" i="17"/>
  <c r="BY44" i="17"/>
  <c r="BW44" i="17"/>
  <c r="BU44" i="17"/>
  <c r="BS44" i="17"/>
  <c r="BQ44" i="17"/>
  <c r="BO44" i="17"/>
  <c r="BM44" i="17"/>
  <c r="BK44" i="17"/>
  <c r="BI44" i="17"/>
  <c r="CF43" i="17"/>
  <c r="CE43" i="17"/>
  <c r="CC43" i="17"/>
  <c r="CA43" i="17"/>
  <c r="BY43" i="17"/>
  <c r="BW43" i="17"/>
  <c r="BU43" i="17"/>
  <c r="BS43" i="17"/>
  <c r="BQ43" i="17"/>
  <c r="BO43" i="17"/>
  <c r="BM43" i="17"/>
  <c r="BK43" i="17"/>
  <c r="BI43" i="17"/>
  <c r="CF42" i="17"/>
  <c r="CE42" i="17"/>
  <c r="CC42" i="17"/>
  <c r="CA42" i="17"/>
  <c r="BY42" i="17"/>
  <c r="BW42" i="17"/>
  <c r="BU42" i="17"/>
  <c r="BS42" i="17"/>
  <c r="BQ42" i="17"/>
  <c r="BO42" i="17"/>
  <c r="BM42" i="17"/>
  <c r="BK42" i="17"/>
  <c r="BI42" i="17"/>
  <c r="CF41" i="17"/>
  <c r="CE41" i="17"/>
  <c r="CC41" i="17"/>
  <c r="CA41" i="17"/>
  <c r="BY41" i="17"/>
  <c r="BW41" i="17"/>
  <c r="BU41" i="17"/>
  <c r="BS41" i="17"/>
  <c r="BQ41" i="17"/>
  <c r="BO41" i="17"/>
  <c r="BM41" i="17"/>
  <c r="BK41" i="17"/>
  <c r="BI41" i="17"/>
  <c r="CF40" i="17"/>
  <c r="CE40" i="17"/>
  <c r="CC40" i="17"/>
  <c r="CA40" i="17"/>
  <c r="BY40" i="17"/>
  <c r="BW40" i="17"/>
  <c r="BU40" i="17"/>
  <c r="BS40" i="17"/>
  <c r="BQ40" i="17"/>
  <c r="BO40" i="17"/>
  <c r="BM40" i="17"/>
  <c r="BK40" i="17"/>
  <c r="BI40" i="17"/>
  <c r="CF39" i="17"/>
  <c r="CE39" i="17"/>
  <c r="CC39" i="17"/>
  <c r="CA39" i="17"/>
  <c r="BY39" i="17"/>
  <c r="BW39" i="17"/>
  <c r="BU39" i="17"/>
  <c r="BS39" i="17"/>
  <c r="BQ39" i="17"/>
  <c r="BO39" i="17"/>
  <c r="BM39" i="17"/>
  <c r="BK39" i="17"/>
  <c r="BI39" i="17"/>
  <c r="CF38" i="17"/>
  <c r="CE38" i="17"/>
  <c r="CC38" i="17"/>
  <c r="CA38" i="17"/>
  <c r="BY38" i="17"/>
  <c r="BW38" i="17"/>
  <c r="BU38" i="17"/>
  <c r="BS38" i="17"/>
  <c r="BQ38" i="17"/>
  <c r="BO38" i="17"/>
  <c r="BM38" i="17"/>
  <c r="BK38" i="17"/>
  <c r="BI38" i="17"/>
  <c r="CF37" i="17"/>
  <c r="CE37" i="17"/>
  <c r="CC37" i="17"/>
  <c r="CA37" i="17"/>
  <c r="BY37" i="17"/>
  <c r="BW37" i="17"/>
  <c r="BU37" i="17"/>
  <c r="BS37" i="17"/>
  <c r="BQ37" i="17"/>
  <c r="BO37" i="17"/>
  <c r="BM37" i="17"/>
  <c r="BK37" i="17"/>
  <c r="BI37" i="17"/>
  <c r="CF36" i="17"/>
  <c r="CE36" i="17"/>
  <c r="CC36" i="17"/>
  <c r="CA36" i="17"/>
  <c r="BY36" i="17"/>
  <c r="BW36" i="17"/>
  <c r="BU36" i="17"/>
  <c r="BS36" i="17"/>
  <c r="BQ36" i="17"/>
  <c r="BO36" i="17"/>
  <c r="BM36" i="17"/>
  <c r="BK36" i="17"/>
  <c r="BI36" i="17"/>
  <c r="CF35" i="17"/>
  <c r="CE35" i="17"/>
  <c r="CC35" i="17"/>
  <c r="CA35" i="17"/>
  <c r="BY35" i="17"/>
  <c r="BW35" i="17"/>
  <c r="BU35" i="17"/>
  <c r="BS35" i="17"/>
  <c r="BQ35" i="17"/>
  <c r="BO35" i="17"/>
  <c r="BM35" i="17"/>
  <c r="BK35" i="17"/>
  <c r="BI35" i="17"/>
  <c r="CF34" i="17"/>
  <c r="CE34" i="17"/>
  <c r="CC34" i="17"/>
  <c r="CA34" i="17"/>
  <c r="BY34" i="17"/>
  <c r="BW34" i="17"/>
  <c r="BU34" i="17"/>
  <c r="BS34" i="17"/>
  <c r="BQ34" i="17"/>
  <c r="BO34" i="17"/>
  <c r="BM34" i="17"/>
  <c r="BK34" i="17"/>
  <c r="BI34" i="17"/>
  <c r="CF33" i="17"/>
  <c r="CE33" i="17"/>
  <c r="CC33" i="17"/>
  <c r="CA33" i="17"/>
  <c r="BY33" i="17"/>
  <c r="BW33" i="17"/>
  <c r="BU33" i="17"/>
  <c r="BS33" i="17"/>
  <c r="BQ33" i="17"/>
  <c r="BO33" i="17"/>
  <c r="BM33" i="17"/>
  <c r="BK33" i="17"/>
  <c r="BI33" i="17"/>
  <c r="CF32" i="17"/>
  <c r="CE32" i="17"/>
  <c r="CC32" i="17"/>
  <c r="CA32" i="17"/>
  <c r="BY32" i="17"/>
  <c r="BW32" i="17"/>
  <c r="BU32" i="17"/>
  <c r="BS32" i="17"/>
  <c r="BQ32" i="17"/>
  <c r="BO32" i="17"/>
  <c r="BM32" i="17"/>
  <c r="BK32" i="17"/>
  <c r="BI32" i="17"/>
  <c r="CF31" i="17"/>
  <c r="CE31" i="17"/>
  <c r="CC31" i="17"/>
  <c r="CA31" i="17"/>
  <c r="BY31" i="17"/>
  <c r="BW31" i="17"/>
  <c r="BU31" i="17"/>
  <c r="BS31" i="17"/>
  <c r="BQ31" i="17"/>
  <c r="BO31" i="17"/>
  <c r="BM31" i="17"/>
  <c r="BK31" i="17"/>
  <c r="BI31" i="17"/>
  <c r="CF29" i="17"/>
  <c r="CE29" i="17"/>
  <c r="CC29" i="17"/>
  <c r="CA29" i="17"/>
  <c r="BY29" i="17"/>
  <c r="BW29" i="17"/>
  <c r="BU29" i="17"/>
  <c r="BS29" i="17"/>
  <c r="BQ29" i="17"/>
  <c r="BO29" i="17"/>
  <c r="BM29" i="17"/>
  <c r="BK29" i="17"/>
  <c r="BI29" i="17"/>
  <c r="CF28" i="17"/>
  <c r="CE28" i="17"/>
  <c r="CC28" i="17"/>
  <c r="CA28" i="17"/>
  <c r="BY28" i="17"/>
  <c r="BW28" i="17"/>
  <c r="BU28" i="17"/>
  <c r="BS28" i="17"/>
  <c r="BQ28" i="17"/>
  <c r="BO28" i="17"/>
  <c r="BM28" i="17"/>
  <c r="BK28" i="17"/>
  <c r="BI28" i="17"/>
  <c r="CF27" i="17"/>
  <c r="CE27" i="17"/>
  <c r="CC27" i="17"/>
  <c r="CA27" i="17"/>
  <c r="BY27" i="17"/>
  <c r="BW27" i="17"/>
  <c r="BU27" i="17"/>
  <c r="BS27" i="17"/>
  <c r="BQ27" i="17"/>
  <c r="BO27" i="17"/>
  <c r="BM27" i="17"/>
  <c r="BK27" i="17"/>
  <c r="BI27" i="17"/>
  <c r="CF26" i="17"/>
  <c r="CE26" i="17"/>
  <c r="CC26" i="17"/>
  <c r="CA26" i="17"/>
  <c r="BY26" i="17"/>
  <c r="BW26" i="17"/>
  <c r="BU26" i="17"/>
  <c r="BS26" i="17"/>
  <c r="BQ26" i="17"/>
  <c r="BO26" i="17"/>
  <c r="BM26" i="17"/>
  <c r="BK26" i="17"/>
  <c r="BI26" i="17"/>
  <c r="CF24" i="17"/>
  <c r="CE24" i="17"/>
  <c r="CC24" i="17"/>
  <c r="CA24" i="17"/>
  <c r="BY24" i="17"/>
  <c r="BW24" i="17"/>
  <c r="BU24" i="17"/>
  <c r="BS24" i="17"/>
  <c r="BQ24" i="17"/>
  <c r="BO24" i="17"/>
  <c r="BM24" i="17"/>
  <c r="BK24" i="17"/>
  <c r="BI24" i="17"/>
  <c r="CF23" i="17"/>
  <c r="CE23" i="17"/>
  <c r="CC23" i="17"/>
  <c r="CA23" i="17"/>
  <c r="BY23" i="17"/>
  <c r="BW23" i="17"/>
  <c r="BU23" i="17"/>
  <c r="BS23" i="17"/>
  <c r="BQ23" i="17"/>
  <c r="BO23" i="17"/>
  <c r="BM23" i="17"/>
  <c r="BK23" i="17"/>
  <c r="BI23" i="17"/>
  <c r="CF22" i="17"/>
  <c r="CE22" i="17"/>
  <c r="CC22" i="17"/>
  <c r="CA22" i="17"/>
  <c r="BY22" i="17"/>
  <c r="BW22" i="17"/>
  <c r="BU22" i="17"/>
  <c r="BS22" i="17"/>
  <c r="BQ22" i="17"/>
  <c r="BO22" i="17"/>
  <c r="BM22" i="17"/>
  <c r="BK22" i="17"/>
  <c r="BI22" i="17"/>
  <c r="CF21" i="17"/>
  <c r="CE21" i="17"/>
  <c r="CC21" i="17"/>
  <c r="CA21" i="17"/>
  <c r="BY21" i="17"/>
  <c r="BW21" i="17"/>
  <c r="BU21" i="17"/>
  <c r="BS21" i="17"/>
  <c r="BQ21" i="17"/>
  <c r="BO21" i="17"/>
  <c r="BM21" i="17"/>
  <c r="BK21" i="17"/>
  <c r="BI21" i="17"/>
  <c r="CF20" i="17"/>
  <c r="CE20" i="17"/>
  <c r="CC20" i="17"/>
  <c r="CA20" i="17"/>
  <c r="BY20" i="17"/>
  <c r="BW20" i="17"/>
  <c r="BU20" i="17"/>
  <c r="BS20" i="17"/>
  <c r="BQ20" i="17"/>
  <c r="BO20" i="17"/>
  <c r="BM20" i="17"/>
  <c r="BK20" i="17"/>
  <c r="BI20" i="17"/>
  <c r="CF19" i="17"/>
  <c r="CE19" i="17"/>
  <c r="CC19" i="17"/>
  <c r="CA19" i="17"/>
  <c r="BY19" i="17"/>
  <c r="BW19" i="17"/>
  <c r="BU19" i="17"/>
  <c r="BS19" i="17"/>
  <c r="BQ19" i="17"/>
  <c r="BO19" i="17"/>
  <c r="BM19" i="17"/>
  <c r="BK19" i="17"/>
  <c r="BI19" i="17"/>
  <c r="CF18" i="17"/>
  <c r="CE18" i="17"/>
  <c r="CC18" i="17"/>
  <c r="CA18" i="17"/>
  <c r="BY18" i="17"/>
  <c r="BW18" i="17"/>
  <c r="BU18" i="17"/>
  <c r="BS18" i="17"/>
  <c r="BQ18" i="17"/>
  <c r="BO18" i="17"/>
  <c r="BM18" i="17"/>
  <c r="BK18" i="17"/>
  <c r="BI18" i="17"/>
  <c r="CF17" i="17"/>
  <c r="CE17" i="17"/>
  <c r="CC17" i="17"/>
  <c r="CA17" i="17"/>
  <c r="BY17" i="17"/>
  <c r="BW17" i="17"/>
  <c r="BU17" i="17"/>
  <c r="BS17" i="17"/>
  <c r="BQ17" i="17"/>
  <c r="BO17" i="17"/>
  <c r="BM17" i="17"/>
  <c r="BK17" i="17"/>
  <c r="BI17" i="17"/>
  <c r="CF16" i="17"/>
  <c r="CE16" i="17"/>
  <c r="CC16" i="17"/>
  <c r="CA16" i="17"/>
  <c r="BY16" i="17"/>
  <c r="BW16" i="17"/>
  <c r="BU16" i="17"/>
  <c r="BS16" i="17"/>
  <c r="BQ16" i="17"/>
  <c r="BO16" i="17"/>
  <c r="BM16" i="17"/>
  <c r="BK16" i="17"/>
  <c r="BI16" i="17"/>
  <c r="CF14" i="17"/>
  <c r="CE14" i="17"/>
  <c r="CC14" i="17"/>
  <c r="CA14" i="17"/>
  <c r="BY14" i="17"/>
  <c r="BW14" i="17"/>
  <c r="BU14" i="17"/>
  <c r="BS14" i="17"/>
  <c r="BQ14" i="17"/>
  <c r="BO14" i="17"/>
  <c r="BM14" i="17"/>
  <c r="BK14" i="17"/>
  <c r="BI14" i="17"/>
  <c r="CF13" i="17"/>
  <c r="CE13" i="17"/>
  <c r="CC13" i="17"/>
  <c r="CA13" i="17"/>
  <c r="BY13" i="17"/>
  <c r="BW13" i="17"/>
  <c r="BU13" i="17"/>
  <c r="BS13" i="17"/>
  <c r="BQ13" i="17"/>
  <c r="BO13" i="17"/>
  <c r="BM13" i="17"/>
  <c r="BK13" i="17"/>
  <c r="BI13" i="17"/>
  <c r="CF12" i="17"/>
  <c r="CE12" i="17"/>
  <c r="CC12" i="17"/>
  <c r="CA12" i="17"/>
  <c r="BY12" i="17"/>
  <c r="BW12" i="17"/>
  <c r="BU12" i="17"/>
  <c r="BS12" i="17"/>
  <c r="BQ12" i="17"/>
  <c r="BO12" i="17"/>
  <c r="BM12" i="17"/>
  <c r="BK12" i="17"/>
  <c r="BI12" i="17"/>
  <c r="CF11" i="17"/>
  <c r="CE11" i="17"/>
  <c r="CC11" i="17"/>
  <c r="CA11" i="17"/>
  <c r="BY11" i="17"/>
  <c r="BW11" i="17"/>
  <c r="BU11" i="17"/>
  <c r="BS11" i="17"/>
  <c r="BQ11" i="17"/>
  <c r="BO11" i="17"/>
  <c r="BM11" i="17"/>
  <c r="BK11" i="17"/>
  <c r="BI11" i="17"/>
  <c r="CF10" i="17"/>
  <c r="CE10" i="17"/>
  <c r="CC10" i="17"/>
  <c r="CA10" i="17"/>
  <c r="BY10" i="17"/>
  <c r="BW10" i="17"/>
  <c r="BU10" i="17"/>
  <c r="BS10" i="17"/>
  <c r="BQ10" i="17"/>
  <c r="BO10" i="17"/>
  <c r="BM10" i="17"/>
  <c r="BK10" i="17"/>
  <c r="BI10" i="17"/>
  <c r="CF9" i="17"/>
  <c r="CE9" i="17"/>
  <c r="CC9" i="17"/>
  <c r="CA9" i="17"/>
  <c r="BY9" i="17"/>
  <c r="BW9" i="17"/>
  <c r="BU9" i="17"/>
  <c r="BS9" i="17"/>
  <c r="BQ9" i="17"/>
  <c r="BO9" i="17"/>
  <c r="BM9" i="17"/>
  <c r="BK9" i="17"/>
  <c r="BI9" i="17"/>
  <c r="CF8" i="17"/>
  <c r="CE8" i="17"/>
  <c r="CC8" i="17"/>
  <c r="CA8" i="17"/>
  <c r="BY8" i="17"/>
  <c r="BW8" i="17"/>
  <c r="BU8" i="17"/>
  <c r="BS8" i="17"/>
  <c r="BQ8" i="17"/>
  <c r="BO8" i="17"/>
  <c r="BM8" i="17"/>
  <c r="BK8" i="17"/>
  <c r="BI8" i="17"/>
  <c r="CF7" i="17"/>
  <c r="CE7" i="17"/>
  <c r="CC7" i="17"/>
  <c r="CA7" i="17"/>
  <c r="BY7" i="17"/>
  <c r="BW7" i="17"/>
  <c r="BU7" i="17"/>
  <c r="BS7" i="17"/>
  <c r="BQ7" i="17"/>
  <c r="BO7" i="17"/>
  <c r="BM7" i="17"/>
  <c r="BI7" i="17"/>
  <c r="CF6" i="17"/>
  <c r="CE6" i="17"/>
  <c r="CC6" i="17"/>
  <c r="CA6" i="17"/>
  <c r="BY6" i="17"/>
  <c r="BW6" i="17"/>
  <c r="BU6" i="17"/>
  <c r="BS6" i="17"/>
  <c r="BQ6" i="17"/>
  <c r="BO6" i="17"/>
  <c r="BM6" i="17"/>
  <c r="BK6" i="17"/>
  <c r="BI6" i="17"/>
  <c r="CF4" i="17"/>
  <c r="CE4" i="17"/>
  <c r="CC4" i="17"/>
  <c r="CA4" i="17"/>
  <c r="BY4" i="17"/>
  <c r="BW4" i="17"/>
  <c r="BU4" i="17"/>
  <c r="BS4" i="17"/>
  <c r="BQ4" i="17"/>
  <c r="BO4" i="17"/>
  <c r="BM4" i="17"/>
  <c r="BK4" i="17"/>
  <c r="BI4" i="17"/>
  <c r="CD165" i="16"/>
  <c r="CB165" i="16"/>
  <c r="BZ165" i="16"/>
  <c r="BX165" i="16"/>
  <c r="BV165" i="16"/>
  <c r="BT165" i="16"/>
  <c r="BR165" i="16"/>
  <c r="BP165" i="16"/>
  <c r="BN165" i="16"/>
  <c r="BL165" i="16"/>
  <c r="BJ165" i="16"/>
  <c r="BH165" i="16"/>
  <c r="CF163" i="16"/>
  <c r="CE163" i="16"/>
  <c r="CC163" i="16"/>
  <c r="CA163" i="16"/>
  <c r="BY163" i="16"/>
  <c r="BW163" i="16"/>
  <c r="BU163" i="16"/>
  <c r="BS163" i="16"/>
  <c r="BQ163" i="16"/>
  <c r="BO163" i="16"/>
  <c r="BM163" i="16"/>
  <c r="BK163" i="16"/>
  <c r="BI163" i="16"/>
  <c r="CF162" i="16"/>
  <c r="CE162" i="16"/>
  <c r="CC162" i="16"/>
  <c r="CA162" i="16"/>
  <c r="BY162" i="16"/>
  <c r="BW162" i="16"/>
  <c r="BU162" i="16"/>
  <c r="BS162" i="16"/>
  <c r="BQ162" i="16"/>
  <c r="BO162" i="16"/>
  <c r="BM162" i="16"/>
  <c r="BK162" i="16"/>
  <c r="BI162" i="16"/>
  <c r="CF161" i="16"/>
  <c r="CE161" i="16"/>
  <c r="CC161" i="16"/>
  <c r="CA161" i="16"/>
  <c r="BY161" i="16"/>
  <c r="BW161" i="16"/>
  <c r="BU161" i="16"/>
  <c r="BS161" i="16"/>
  <c r="BQ161" i="16"/>
  <c r="BO161" i="16"/>
  <c r="BM161" i="16"/>
  <c r="BK161" i="16"/>
  <c r="BI161" i="16"/>
  <c r="CF160" i="16"/>
  <c r="CE160" i="16"/>
  <c r="CC160" i="16"/>
  <c r="CA160" i="16"/>
  <c r="BY160" i="16"/>
  <c r="BW160" i="16"/>
  <c r="BU160" i="16"/>
  <c r="BS160" i="16"/>
  <c r="BQ160" i="16"/>
  <c r="BO160" i="16"/>
  <c r="BM160" i="16"/>
  <c r="BK160" i="16"/>
  <c r="BI160" i="16"/>
  <c r="CF159" i="16"/>
  <c r="CE159" i="16"/>
  <c r="CC159" i="16"/>
  <c r="CA159" i="16"/>
  <c r="BY159" i="16"/>
  <c r="BW159" i="16"/>
  <c r="BU159" i="16"/>
  <c r="BS159" i="16"/>
  <c r="BQ159" i="16"/>
  <c r="BO159" i="16"/>
  <c r="BM159" i="16"/>
  <c r="BK159" i="16"/>
  <c r="BI159" i="16"/>
  <c r="CF156" i="16"/>
  <c r="CE156" i="16"/>
  <c r="CC156" i="16"/>
  <c r="CA156" i="16"/>
  <c r="BY156" i="16"/>
  <c r="BW156" i="16"/>
  <c r="BU156" i="16"/>
  <c r="BS156" i="16"/>
  <c r="BQ156" i="16"/>
  <c r="BO156" i="16"/>
  <c r="BM156" i="16"/>
  <c r="BK156" i="16"/>
  <c r="BI156" i="16"/>
  <c r="CF155" i="16"/>
  <c r="CE155" i="16"/>
  <c r="CC155" i="16"/>
  <c r="CA155" i="16"/>
  <c r="BY155" i="16"/>
  <c r="BW155" i="16"/>
  <c r="BU155" i="16"/>
  <c r="BS155" i="16"/>
  <c r="BQ155" i="16"/>
  <c r="BO155" i="16"/>
  <c r="BM155" i="16"/>
  <c r="BK155" i="16"/>
  <c r="BI155" i="16"/>
  <c r="CF154" i="16"/>
  <c r="CE154" i="16"/>
  <c r="CC154" i="16"/>
  <c r="CA154" i="16"/>
  <c r="BY154" i="16"/>
  <c r="BW154" i="16"/>
  <c r="BU154" i="16"/>
  <c r="BS154" i="16"/>
  <c r="BQ154" i="16"/>
  <c r="BO154" i="16"/>
  <c r="BM154" i="16"/>
  <c r="BK154" i="16"/>
  <c r="BI154" i="16"/>
  <c r="CF153" i="16"/>
  <c r="CE153" i="16"/>
  <c r="CC153" i="16"/>
  <c r="CA153" i="16"/>
  <c r="BY153" i="16"/>
  <c r="BW153" i="16"/>
  <c r="BU153" i="16"/>
  <c r="BS153" i="16"/>
  <c r="BQ153" i="16"/>
  <c r="BO153" i="16"/>
  <c r="BM153" i="16"/>
  <c r="BK153" i="16"/>
  <c r="BI153" i="16"/>
  <c r="CF152" i="16"/>
  <c r="CE152" i="16"/>
  <c r="CC152" i="16"/>
  <c r="CA152" i="16"/>
  <c r="BY152" i="16"/>
  <c r="BW152" i="16"/>
  <c r="BU152" i="16"/>
  <c r="BS152" i="16"/>
  <c r="BQ152" i="16"/>
  <c r="BO152" i="16"/>
  <c r="BM152" i="16"/>
  <c r="BK152" i="16"/>
  <c r="BI152" i="16"/>
  <c r="CF151" i="16"/>
  <c r="CE151" i="16"/>
  <c r="CC151" i="16"/>
  <c r="CA151" i="16"/>
  <c r="BY151" i="16"/>
  <c r="BW151" i="16"/>
  <c r="BU151" i="16"/>
  <c r="BS151" i="16"/>
  <c r="BQ151" i="16"/>
  <c r="BO151" i="16"/>
  <c r="BM151" i="16"/>
  <c r="BK151" i="16"/>
  <c r="BI151" i="16"/>
  <c r="CF150" i="16"/>
  <c r="CE150" i="16"/>
  <c r="CC150" i="16"/>
  <c r="CA150" i="16"/>
  <c r="BY150" i="16"/>
  <c r="BW150" i="16"/>
  <c r="BU150" i="16"/>
  <c r="BS150" i="16"/>
  <c r="BQ150" i="16"/>
  <c r="BO150" i="16"/>
  <c r="BM150" i="16"/>
  <c r="BK150" i="16"/>
  <c r="BI150" i="16"/>
  <c r="CD148" i="16"/>
  <c r="CD166" i="16" s="1"/>
  <c r="CB148" i="16"/>
  <c r="CB166" i="16" s="1"/>
  <c r="BZ148" i="16"/>
  <c r="BZ166" i="16" s="1"/>
  <c r="BX148" i="16"/>
  <c r="BX166" i="16" s="1"/>
  <c r="BV148" i="16"/>
  <c r="BV166" i="16" s="1"/>
  <c r="BT148" i="16"/>
  <c r="BT166" i="16" s="1"/>
  <c r="BR148" i="16"/>
  <c r="BR166" i="16" s="1"/>
  <c r="BP148" i="16"/>
  <c r="BP166" i="16" s="1"/>
  <c r="BN148" i="16"/>
  <c r="BN166" i="16" s="1"/>
  <c r="BL148" i="16"/>
  <c r="BL166" i="16" s="1"/>
  <c r="BJ148" i="16"/>
  <c r="BJ166" i="16" s="1"/>
  <c r="BH148" i="16"/>
  <c r="BH166" i="16" s="1"/>
  <c r="CG146" i="16"/>
  <c r="CF146" i="16"/>
  <c r="CF144" i="16"/>
  <c r="CE144" i="16"/>
  <c r="CC144" i="16"/>
  <c r="CA144" i="16"/>
  <c r="BY144" i="16"/>
  <c r="BW144" i="16"/>
  <c r="BU144" i="16"/>
  <c r="BS144" i="16"/>
  <c r="BQ144" i="16"/>
  <c r="BO144" i="16"/>
  <c r="BM144" i="16"/>
  <c r="BK144" i="16"/>
  <c r="BI144" i="16"/>
  <c r="CF143" i="16"/>
  <c r="CE143" i="16"/>
  <c r="CC143" i="16"/>
  <c r="CA143" i="16"/>
  <c r="BY143" i="16"/>
  <c r="BW143" i="16"/>
  <c r="BU143" i="16"/>
  <c r="BS143" i="16"/>
  <c r="BQ143" i="16"/>
  <c r="BO143" i="16"/>
  <c r="BM143" i="16"/>
  <c r="BK143" i="16"/>
  <c r="BI143" i="16"/>
  <c r="CG142" i="16"/>
  <c r="CF142" i="16"/>
  <c r="CF139" i="16"/>
  <c r="CE139" i="16"/>
  <c r="CC139" i="16"/>
  <c r="CA139" i="16"/>
  <c r="BY139" i="16"/>
  <c r="BW139" i="16"/>
  <c r="BU139" i="16"/>
  <c r="BS139" i="16"/>
  <c r="BQ139" i="16"/>
  <c r="BO139" i="16"/>
  <c r="BM139" i="16"/>
  <c r="BK139" i="16"/>
  <c r="BI139" i="16"/>
  <c r="CG138" i="16"/>
  <c r="CF138" i="16"/>
  <c r="CF137" i="16"/>
  <c r="CE137" i="16"/>
  <c r="CC137" i="16"/>
  <c r="CA137" i="16"/>
  <c r="BY137" i="16"/>
  <c r="BW137" i="16"/>
  <c r="BU137" i="16"/>
  <c r="BS137" i="16"/>
  <c r="BQ137" i="16"/>
  <c r="BO137" i="16"/>
  <c r="BM137" i="16"/>
  <c r="BK137" i="16"/>
  <c r="BI137" i="16"/>
  <c r="CF136" i="16"/>
  <c r="CE136" i="16"/>
  <c r="CC136" i="16"/>
  <c r="CA136" i="16"/>
  <c r="BY136" i="16"/>
  <c r="BW136" i="16"/>
  <c r="BU136" i="16"/>
  <c r="BS136" i="16"/>
  <c r="BQ136" i="16"/>
  <c r="BO136" i="16"/>
  <c r="BM136" i="16"/>
  <c r="BK136" i="16"/>
  <c r="BI136" i="16"/>
  <c r="CF135" i="16"/>
  <c r="CE135" i="16"/>
  <c r="CC135" i="16"/>
  <c r="CA135" i="16"/>
  <c r="BY135" i="16"/>
  <c r="BW135" i="16"/>
  <c r="BU135" i="16"/>
  <c r="BS135" i="16"/>
  <c r="BQ135" i="16"/>
  <c r="BO135" i="16"/>
  <c r="BM135" i="16"/>
  <c r="BK135" i="16"/>
  <c r="BI135" i="16"/>
  <c r="CF134" i="16"/>
  <c r="CE134" i="16"/>
  <c r="CC134" i="16"/>
  <c r="CA134" i="16"/>
  <c r="BY134" i="16"/>
  <c r="BW134" i="16"/>
  <c r="BU134" i="16"/>
  <c r="BS134" i="16"/>
  <c r="BQ134" i="16"/>
  <c r="BO134" i="16"/>
  <c r="BM134" i="16"/>
  <c r="BK134" i="16"/>
  <c r="BI134" i="16"/>
  <c r="CF133" i="16"/>
  <c r="CE133" i="16"/>
  <c r="CC133" i="16"/>
  <c r="CA133" i="16"/>
  <c r="BY133" i="16"/>
  <c r="BW133" i="16"/>
  <c r="BU133" i="16"/>
  <c r="BS133" i="16"/>
  <c r="BQ133" i="16"/>
  <c r="BO133" i="16"/>
  <c r="BM133" i="16"/>
  <c r="BK133" i="16"/>
  <c r="BI133" i="16"/>
  <c r="CF120" i="16"/>
  <c r="CE120" i="16"/>
  <c r="CC120" i="16"/>
  <c r="CA120" i="16"/>
  <c r="BY120" i="16"/>
  <c r="BW120" i="16"/>
  <c r="BU120" i="16"/>
  <c r="BS120" i="16"/>
  <c r="BQ120" i="16"/>
  <c r="BO120" i="16"/>
  <c r="BM120" i="16"/>
  <c r="BK120" i="16"/>
  <c r="BI120" i="16"/>
  <c r="CF132" i="16"/>
  <c r="CE132" i="16"/>
  <c r="CC132" i="16"/>
  <c r="CA132" i="16"/>
  <c r="BY132" i="16"/>
  <c r="BW132" i="16"/>
  <c r="BU132" i="16"/>
  <c r="BS132" i="16"/>
  <c r="BQ132" i="16"/>
  <c r="BO132" i="16"/>
  <c r="BM132" i="16"/>
  <c r="BK132" i="16"/>
  <c r="BI132" i="16"/>
  <c r="CF131" i="16"/>
  <c r="CE131" i="16"/>
  <c r="CC131" i="16"/>
  <c r="CA131" i="16"/>
  <c r="BY131" i="16"/>
  <c r="BW131" i="16"/>
  <c r="BU131" i="16"/>
  <c r="BS131" i="16"/>
  <c r="BQ131" i="16"/>
  <c r="BO131" i="16"/>
  <c r="BM131" i="16"/>
  <c r="BK131" i="16"/>
  <c r="BI131" i="16"/>
  <c r="CF130" i="16"/>
  <c r="CE130" i="16"/>
  <c r="CC130" i="16"/>
  <c r="CA130" i="16"/>
  <c r="BY130" i="16"/>
  <c r="BW130" i="16"/>
  <c r="BU130" i="16"/>
  <c r="BS130" i="16"/>
  <c r="BQ130" i="16"/>
  <c r="BO130" i="16"/>
  <c r="BM130" i="16"/>
  <c r="BK130" i="16"/>
  <c r="BI130" i="16"/>
  <c r="CG129" i="16"/>
  <c r="CF129" i="16"/>
  <c r="CF128" i="16"/>
  <c r="CA128" i="16"/>
  <c r="BY128" i="16"/>
  <c r="BW128" i="16"/>
  <c r="CF127" i="16"/>
  <c r="BW127" i="16"/>
  <c r="CG127" i="16" s="1"/>
  <c r="CF124" i="16"/>
  <c r="BW124" i="16"/>
  <c r="CG124" i="16" s="1"/>
  <c r="CF123" i="16"/>
  <c r="BW123" i="16"/>
  <c r="CG123" i="16" s="1"/>
  <c r="CG118" i="16"/>
  <c r="CF118" i="16"/>
  <c r="CG117" i="16"/>
  <c r="CF117" i="16"/>
  <c r="CG116" i="16"/>
  <c r="CF116" i="16"/>
  <c r="CG115" i="16"/>
  <c r="CF115" i="16"/>
  <c r="CF114" i="16"/>
  <c r="CE114" i="16"/>
  <c r="CC114" i="16"/>
  <c r="CA114" i="16"/>
  <c r="BY114" i="16"/>
  <c r="BW114" i="16"/>
  <c r="BU114" i="16"/>
  <c r="BS114" i="16"/>
  <c r="BQ114" i="16"/>
  <c r="BO114" i="16"/>
  <c r="BM114" i="16"/>
  <c r="BK114" i="16"/>
  <c r="BI114" i="16"/>
  <c r="CF113" i="16"/>
  <c r="CE113" i="16"/>
  <c r="CC113" i="16"/>
  <c r="CA113" i="16"/>
  <c r="BY113" i="16"/>
  <c r="BW113" i="16"/>
  <c r="BU113" i="16"/>
  <c r="BS113" i="16"/>
  <c r="BQ113" i="16"/>
  <c r="BO113" i="16"/>
  <c r="BM113" i="16"/>
  <c r="BK113" i="16"/>
  <c r="BI113" i="16"/>
  <c r="CG112" i="16"/>
  <c r="CF112" i="16"/>
  <c r="CG111" i="16"/>
  <c r="CF111" i="16"/>
  <c r="CG110" i="16"/>
  <c r="CF110" i="16"/>
  <c r="CG109" i="16"/>
  <c r="CF109" i="16"/>
  <c r="CG108" i="16"/>
  <c r="CF108" i="16"/>
  <c r="CG107" i="16"/>
  <c r="CF107" i="16"/>
  <c r="CG106" i="16"/>
  <c r="CF106" i="16"/>
  <c r="CG105" i="16"/>
  <c r="CF105" i="16"/>
  <c r="CG104" i="16"/>
  <c r="CF104" i="16"/>
  <c r="CG103" i="16"/>
  <c r="CF103" i="16"/>
  <c r="CG102" i="16"/>
  <c r="CF102" i="16"/>
  <c r="CG101" i="16"/>
  <c r="CF101" i="16"/>
  <c r="CG100" i="16"/>
  <c r="CF100" i="16"/>
  <c r="CG99" i="16"/>
  <c r="CF99" i="16"/>
  <c r="CG98" i="16"/>
  <c r="CF98" i="16"/>
  <c r="CG97" i="16"/>
  <c r="CF97" i="16"/>
  <c r="CG96" i="16"/>
  <c r="CF96" i="16"/>
  <c r="CF95" i="16"/>
  <c r="CE95" i="16"/>
  <c r="CC95" i="16"/>
  <c r="CA95" i="16"/>
  <c r="BY95" i="16"/>
  <c r="BW95" i="16"/>
  <c r="BU95" i="16"/>
  <c r="BS95" i="16"/>
  <c r="BQ95" i="16"/>
  <c r="BO95" i="16"/>
  <c r="BM95" i="16"/>
  <c r="BK95" i="16"/>
  <c r="BI95" i="16"/>
  <c r="CF94" i="16"/>
  <c r="CE94" i="16"/>
  <c r="CC94" i="16"/>
  <c r="CA94" i="16"/>
  <c r="BY94" i="16"/>
  <c r="BW94" i="16"/>
  <c r="BU94" i="16"/>
  <c r="BS94" i="16"/>
  <c r="BQ94" i="16"/>
  <c r="BO94" i="16"/>
  <c r="BM94" i="16"/>
  <c r="BK94" i="16"/>
  <c r="BI94" i="16"/>
  <c r="CF93" i="16"/>
  <c r="CE93" i="16"/>
  <c r="CC93" i="16"/>
  <c r="CA93" i="16"/>
  <c r="BY93" i="16"/>
  <c r="BW93" i="16"/>
  <c r="BU93" i="16"/>
  <c r="BS93" i="16"/>
  <c r="BQ93" i="16"/>
  <c r="BO93" i="16"/>
  <c r="BM93" i="16"/>
  <c r="BK93" i="16"/>
  <c r="BI93" i="16"/>
  <c r="CF92" i="16"/>
  <c r="CE92" i="16"/>
  <c r="CC92" i="16"/>
  <c r="CA92" i="16"/>
  <c r="BY92" i="16"/>
  <c r="BW92" i="16"/>
  <c r="BU92" i="16"/>
  <c r="BS92" i="16"/>
  <c r="BQ92" i="16"/>
  <c r="BO92" i="16"/>
  <c r="BM92" i="16"/>
  <c r="BK92" i="16"/>
  <c r="BI92" i="16"/>
  <c r="CF90" i="16"/>
  <c r="CE90" i="16"/>
  <c r="CC90" i="16"/>
  <c r="CA90" i="16"/>
  <c r="BY90" i="16"/>
  <c r="BW90" i="16"/>
  <c r="BU90" i="16"/>
  <c r="BS90" i="16"/>
  <c r="BQ90" i="16"/>
  <c r="BO90" i="16"/>
  <c r="BM90" i="16"/>
  <c r="BK90" i="16"/>
  <c r="BI90" i="16"/>
  <c r="CF89" i="16"/>
  <c r="CE89" i="16"/>
  <c r="CC89" i="16"/>
  <c r="CA89" i="16"/>
  <c r="BY89" i="16"/>
  <c r="BW89" i="16"/>
  <c r="BU89" i="16"/>
  <c r="BS89" i="16"/>
  <c r="BQ89" i="16"/>
  <c r="BO89" i="16"/>
  <c r="BM89" i="16"/>
  <c r="BK89" i="16"/>
  <c r="BI89" i="16"/>
  <c r="CF88" i="16"/>
  <c r="CE88" i="16"/>
  <c r="CC88" i="16"/>
  <c r="CA88" i="16"/>
  <c r="BY88" i="16"/>
  <c r="BW88" i="16"/>
  <c r="BU88" i="16"/>
  <c r="BS88" i="16"/>
  <c r="BQ88" i="16"/>
  <c r="BO88" i="16"/>
  <c r="BM88" i="16"/>
  <c r="BK88" i="16"/>
  <c r="BI88" i="16"/>
  <c r="CF87" i="16"/>
  <c r="CE87" i="16"/>
  <c r="CC87" i="16"/>
  <c r="CA87" i="16"/>
  <c r="BY87" i="16"/>
  <c r="BW87" i="16"/>
  <c r="BU87" i="16"/>
  <c r="BS87" i="16"/>
  <c r="BQ87" i="16"/>
  <c r="BO87" i="16"/>
  <c r="BM87" i="16"/>
  <c r="BK87" i="16"/>
  <c r="BI87" i="16"/>
  <c r="CF86" i="16"/>
  <c r="CE86" i="16"/>
  <c r="CC86" i="16"/>
  <c r="CA86" i="16"/>
  <c r="BY86" i="16"/>
  <c r="BW86" i="16"/>
  <c r="BU86" i="16"/>
  <c r="BS86" i="16"/>
  <c r="BQ86" i="16"/>
  <c r="BO86" i="16"/>
  <c r="BM86" i="16"/>
  <c r="BK86" i="16"/>
  <c r="BI86" i="16"/>
  <c r="CF84" i="16"/>
  <c r="CE84" i="16"/>
  <c r="CC84" i="16"/>
  <c r="CA84" i="16"/>
  <c r="BY84" i="16"/>
  <c r="BW84" i="16"/>
  <c r="BU84" i="16"/>
  <c r="BS84" i="16"/>
  <c r="BQ84" i="16"/>
  <c r="BO84" i="16"/>
  <c r="BM84" i="16"/>
  <c r="BK84" i="16"/>
  <c r="BI84" i="16"/>
  <c r="CF81" i="16"/>
  <c r="CE81" i="16"/>
  <c r="CC81" i="16"/>
  <c r="CA81" i="16"/>
  <c r="BY81" i="16"/>
  <c r="BW81" i="16"/>
  <c r="BU81" i="16"/>
  <c r="BS81" i="16"/>
  <c r="BQ81" i="16"/>
  <c r="BO81" i="16"/>
  <c r="BM81" i="16"/>
  <c r="BK81" i="16"/>
  <c r="BI81" i="16"/>
  <c r="CF80" i="16"/>
  <c r="CE80" i="16"/>
  <c r="CC80" i="16"/>
  <c r="CA80" i="16"/>
  <c r="BY80" i="16"/>
  <c r="BW80" i="16"/>
  <c r="BU80" i="16"/>
  <c r="BS80" i="16"/>
  <c r="BQ80" i="16"/>
  <c r="BO80" i="16"/>
  <c r="BM80" i="16"/>
  <c r="BK80" i="16"/>
  <c r="BI80" i="16"/>
  <c r="CF78" i="16"/>
  <c r="CE78" i="16"/>
  <c r="CC78" i="16"/>
  <c r="CA78" i="16"/>
  <c r="BY78" i="16"/>
  <c r="BW78" i="16"/>
  <c r="BU78" i="16"/>
  <c r="BS78" i="16"/>
  <c r="BQ78" i="16"/>
  <c r="BO78" i="16"/>
  <c r="BM78" i="16"/>
  <c r="BK78" i="16"/>
  <c r="BI78" i="16"/>
  <c r="CF77" i="16"/>
  <c r="CE77" i="16"/>
  <c r="CC77" i="16"/>
  <c r="CA77" i="16"/>
  <c r="BY77" i="16"/>
  <c r="BW77" i="16"/>
  <c r="BU77" i="16"/>
  <c r="BS77" i="16"/>
  <c r="BQ77" i="16"/>
  <c r="BO77" i="16"/>
  <c r="BM77" i="16"/>
  <c r="BK77" i="16"/>
  <c r="BI77" i="16"/>
  <c r="CF75" i="16"/>
  <c r="CE75" i="16"/>
  <c r="CC75" i="16"/>
  <c r="CA75" i="16"/>
  <c r="BY75" i="16"/>
  <c r="BW75" i="16"/>
  <c r="BU75" i="16"/>
  <c r="BS75" i="16"/>
  <c r="BQ75" i="16"/>
  <c r="BO75" i="16"/>
  <c r="BM75" i="16"/>
  <c r="BK75" i="16"/>
  <c r="BI75" i="16"/>
  <c r="CF74" i="16"/>
  <c r="CE74" i="16"/>
  <c r="CC74" i="16"/>
  <c r="CA74" i="16"/>
  <c r="BY74" i="16"/>
  <c r="BW74" i="16"/>
  <c r="BU74" i="16"/>
  <c r="BS74" i="16"/>
  <c r="BQ74" i="16"/>
  <c r="BO74" i="16"/>
  <c r="BM74" i="16"/>
  <c r="BK74" i="16"/>
  <c r="BI74" i="16"/>
  <c r="CF72" i="16"/>
  <c r="CE72" i="16"/>
  <c r="CC72" i="16"/>
  <c r="CA72" i="16"/>
  <c r="BY72" i="16"/>
  <c r="BW72" i="16"/>
  <c r="BU72" i="16"/>
  <c r="BS72" i="16"/>
  <c r="BQ72" i="16"/>
  <c r="BO72" i="16"/>
  <c r="BM72" i="16"/>
  <c r="BK72" i="16"/>
  <c r="BI72" i="16"/>
  <c r="CF71" i="16"/>
  <c r="CE71" i="16"/>
  <c r="CC71" i="16"/>
  <c r="CA71" i="16"/>
  <c r="BY71" i="16"/>
  <c r="BW71" i="16"/>
  <c r="BU71" i="16"/>
  <c r="BS71" i="16"/>
  <c r="BQ71" i="16"/>
  <c r="BO71" i="16"/>
  <c r="BM71" i="16"/>
  <c r="BK71" i="16"/>
  <c r="BI71" i="16"/>
  <c r="CF70" i="16"/>
  <c r="CE70" i="16"/>
  <c r="CC70" i="16"/>
  <c r="CA70" i="16"/>
  <c r="BY70" i="16"/>
  <c r="BW70" i="16"/>
  <c r="BU70" i="16"/>
  <c r="BS70" i="16"/>
  <c r="BQ70" i="16"/>
  <c r="BO70" i="16"/>
  <c r="BM70" i="16"/>
  <c r="BK70" i="16"/>
  <c r="BI70" i="16"/>
  <c r="CF68" i="16"/>
  <c r="CE68" i="16"/>
  <c r="CC68" i="16"/>
  <c r="CA68" i="16"/>
  <c r="BY68" i="16"/>
  <c r="BW68" i="16"/>
  <c r="BU68" i="16"/>
  <c r="BS68" i="16"/>
  <c r="BQ68" i="16"/>
  <c r="BO68" i="16"/>
  <c r="BM68" i="16"/>
  <c r="BK68" i="16"/>
  <c r="BI68" i="16"/>
  <c r="CF67" i="16"/>
  <c r="CE67" i="16"/>
  <c r="CC67" i="16"/>
  <c r="CA67" i="16"/>
  <c r="BY67" i="16"/>
  <c r="BW67" i="16"/>
  <c r="BU67" i="16"/>
  <c r="BS67" i="16"/>
  <c r="BQ67" i="16"/>
  <c r="BO67" i="16"/>
  <c r="BM67" i="16"/>
  <c r="BK67" i="16"/>
  <c r="BI67" i="16"/>
  <c r="CF66" i="16"/>
  <c r="CE66" i="16"/>
  <c r="CC66" i="16"/>
  <c r="CA66" i="16"/>
  <c r="BY66" i="16"/>
  <c r="BW66" i="16"/>
  <c r="BU66" i="16"/>
  <c r="BS66" i="16"/>
  <c r="BQ66" i="16"/>
  <c r="BO66" i="16"/>
  <c r="BM66" i="16"/>
  <c r="BK66" i="16"/>
  <c r="BI66" i="16"/>
  <c r="CF64" i="16"/>
  <c r="CE64" i="16"/>
  <c r="CC64" i="16"/>
  <c r="CA64" i="16"/>
  <c r="BY64" i="16"/>
  <c r="BW64" i="16"/>
  <c r="BU64" i="16"/>
  <c r="BS64" i="16"/>
  <c r="BQ64" i="16"/>
  <c r="BO64" i="16"/>
  <c r="BM64" i="16"/>
  <c r="BK64" i="16"/>
  <c r="BI64" i="16"/>
  <c r="CF63" i="16"/>
  <c r="CE63" i="16"/>
  <c r="CC63" i="16"/>
  <c r="CA63" i="16"/>
  <c r="BY63" i="16"/>
  <c r="BW63" i="16"/>
  <c r="BU63" i="16"/>
  <c r="BS63" i="16"/>
  <c r="BQ63" i="16"/>
  <c r="BO63" i="16"/>
  <c r="BM63" i="16"/>
  <c r="BK63" i="16"/>
  <c r="BI63" i="16"/>
  <c r="CF62" i="16"/>
  <c r="CE62" i="16"/>
  <c r="CC62" i="16"/>
  <c r="CA62" i="16"/>
  <c r="BY62" i="16"/>
  <c r="BW62" i="16"/>
  <c r="BU62" i="16"/>
  <c r="BS62" i="16"/>
  <c r="BQ62" i="16"/>
  <c r="BO62" i="16"/>
  <c r="BM62" i="16"/>
  <c r="BK62" i="16"/>
  <c r="BI62" i="16"/>
  <c r="CF60" i="16"/>
  <c r="CE60" i="16"/>
  <c r="CC60" i="16"/>
  <c r="CA60" i="16"/>
  <c r="BY60" i="16"/>
  <c r="BW60" i="16"/>
  <c r="BU60" i="16"/>
  <c r="BS60" i="16"/>
  <c r="BQ60" i="16"/>
  <c r="BO60" i="16"/>
  <c r="BM60" i="16"/>
  <c r="BK60" i="16"/>
  <c r="BI60" i="16"/>
  <c r="CF58" i="16"/>
  <c r="CE58" i="16"/>
  <c r="CC58" i="16"/>
  <c r="CA58" i="16"/>
  <c r="BY58" i="16"/>
  <c r="BW58" i="16"/>
  <c r="BU58" i="16"/>
  <c r="BS58" i="16"/>
  <c r="BQ58" i="16"/>
  <c r="BO58" i="16"/>
  <c r="BM58" i="16"/>
  <c r="BK58" i="16"/>
  <c r="BI58" i="16"/>
  <c r="CF57" i="16"/>
  <c r="CE57" i="16"/>
  <c r="CC57" i="16"/>
  <c r="CA57" i="16"/>
  <c r="BY57" i="16"/>
  <c r="BW57" i="16"/>
  <c r="BU57" i="16"/>
  <c r="BS57" i="16"/>
  <c r="BQ57" i="16"/>
  <c r="BO57" i="16"/>
  <c r="BM57" i="16"/>
  <c r="BK57" i="16"/>
  <c r="BI57" i="16"/>
  <c r="CF56" i="16"/>
  <c r="CE56" i="16"/>
  <c r="CC56" i="16"/>
  <c r="CA56" i="16"/>
  <c r="BY56" i="16"/>
  <c r="BW56" i="16"/>
  <c r="BU56" i="16"/>
  <c r="BS56" i="16"/>
  <c r="BQ56" i="16"/>
  <c r="BO56" i="16"/>
  <c r="BM56" i="16"/>
  <c r="BK56" i="16"/>
  <c r="BI56" i="16"/>
  <c r="CF55" i="16"/>
  <c r="CE55" i="16"/>
  <c r="CC55" i="16"/>
  <c r="CA55" i="16"/>
  <c r="BY55" i="16"/>
  <c r="BW55" i="16"/>
  <c r="BU55" i="16"/>
  <c r="BS55" i="16"/>
  <c r="BQ55" i="16"/>
  <c r="BO55" i="16"/>
  <c r="BM55" i="16"/>
  <c r="BK55" i="16"/>
  <c r="BI55" i="16"/>
  <c r="CF52" i="16"/>
  <c r="CE52" i="16"/>
  <c r="CC52" i="16"/>
  <c r="CA52" i="16"/>
  <c r="BY52" i="16"/>
  <c r="BW52" i="16"/>
  <c r="BU52" i="16"/>
  <c r="BS52" i="16"/>
  <c r="BQ52" i="16"/>
  <c r="BO52" i="16"/>
  <c r="BM52" i="16"/>
  <c r="BK52" i="16"/>
  <c r="BI52" i="16"/>
  <c r="CF51" i="16"/>
  <c r="CE51" i="16"/>
  <c r="CC51" i="16"/>
  <c r="CA51" i="16"/>
  <c r="BY51" i="16"/>
  <c r="BW51" i="16"/>
  <c r="BU51" i="16"/>
  <c r="BS51" i="16"/>
  <c r="BQ51" i="16"/>
  <c r="BO51" i="16"/>
  <c r="BM51" i="16"/>
  <c r="BK51" i="16"/>
  <c r="BI51" i="16"/>
  <c r="CF50" i="16"/>
  <c r="CE50" i="16"/>
  <c r="CC50" i="16"/>
  <c r="CA50" i="16"/>
  <c r="BY50" i="16"/>
  <c r="BW50" i="16"/>
  <c r="BU50" i="16"/>
  <c r="BS50" i="16"/>
  <c r="BQ50" i="16"/>
  <c r="BO50" i="16"/>
  <c r="BM50" i="16"/>
  <c r="BK50" i="16"/>
  <c r="BI50" i="16"/>
  <c r="CF49" i="16"/>
  <c r="CE49" i="16"/>
  <c r="CC49" i="16"/>
  <c r="CA49" i="16"/>
  <c r="BY49" i="16"/>
  <c r="BW49" i="16"/>
  <c r="BU49" i="16"/>
  <c r="BS49" i="16"/>
  <c r="BQ49" i="16"/>
  <c r="BO49" i="16"/>
  <c r="BM49" i="16"/>
  <c r="BK49" i="16"/>
  <c r="BI49" i="16"/>
  <c r="CF47" i="16"/>
  <c r="CE47" i="16"/>
  <c r="CC47" i="16"/>
  <c r="CA47" i="16"/>
  <c r="BY47" i="16"/>
  <c r="BW47" i="16"/>
  <c r="BU47" i="16"/>
  <c r="BS47" i="16"/>
  <c r="BQ47" i="16"/>
  <c r="BO47" i="16"/>
  <c r="BM47" i="16"/>
  <c r="BK47" i="16"/>
  <c r="BI47" i="16"/>
  <c r="CF46" i="16"/>
  <c r="CE46" i="16"/>
  <c r="CC46" i="16"/>
  <c r="CA46" i="16"/>
  <c r="BY46" i="16"/>
  <c r="BW46" i="16"/>
  <c r="BU46" i="16"/>
  <c r="BS46" i="16"/>
  <c r="BQ46" i="16"/>
  <c r="BO46" i="16"/>
  <c r="BM46" i="16"/>
  <c r="BK46" i="16"/>
  <c r="BI46" i="16"/>
  <c r="CF45" i="16"/>
  <c r="CE45" i="16"/>
  <c r="CC45" i="16"/>
  <c r="CA45" i="16"/>
  <c r="BY45" i="16"/>
  <c r="BW45" i="16"/>
  <c r="BU45" i="16"/>
  <c r="BS45" i="16"/>
  <c r="BQ45" i="16"/>
  <c r="BO45" i="16"/>
  <c r="BM45" i="16"/>
  <c r="BK45" i="16"/>
  <c r="BI45" i="16"/>
  <c r="CF44" i="16"/>
  <c r="CE44" i="16"/>
  <c r="CC44" i="16"/>
  <c r="CA44" i="16"/>
  <c r="BY44" i="16"/>
  <c r="BW44" i="16"/>
  <c r="BU44" i="16"/>
  <c r="BS44" i="16"/>
  <c r="BQ44" i="16"/>
  <c r="BO44" i="16"/>
  <c r="BM44" i="16"/>
  <c r="BK44" i="16"/>
  <c r="BI44" i="16"/>
  <c r="CF43" i="16"/>
  <c r="CE43" i="16"/>
  <c r="CC43" i="16"/>
  <c r="CA43" i="16"/>
  <c r="BY43" i="16"/>
  <c r="BW43" i="16"/>
  <c r="BU43" i="16"/>
  <c r="BS43" i="16"/>
  <c r="BQ43" i="16"/>
  <c r="BO43" i="16"/>
  <c r="BM43" i="16"/>
  <c r="BK43" i="16"/>
  <c r="BI43" i="16"/>
  <c r="CF42" i="16"/>
  <c r="CE42" i="16"/>
  <c r="CC42" i="16"/>
  <c r="CA42" i="16"/>
  <c r="BY42" i="16"/>
  <c r="BW42" i="16"/>
  <c r="BU42" i="16"/>
  <c r="BS42" i="16"/>
  <c r="BQ42" i="16"/>
  <c r="BO42" i="16"/>
  <c r="BM42" i="16"/>
  <c r="BK42" i="16"/>
  <c r="BI42" i="16"/>
  <c r="CF41" i="16"/>
  <c r="CE41" i="16"/>
  <c r="CC41" i="16"/>
  <c r="CA41" i="16"/>
  <c r="BY41" i="16"/>
  <c r="BW41" i="16"/>
  <c r="BU41" i="16"/>
  <c r="BS41" i="16"/>
  <c r="BQ41" i="16"/>
  <c r="BO41" i="16"/>
  <c r="BM41" i="16"/>
  <c r="BK41" i="16"/>
  <c r="BI41" i="16"/>
  <c r="CF40" i="16"/>
  <c r="CE40" i="16"/>
  <c r="CC40" i="16"/>
  <c r="CA40" i="16"/>
  <c r="BY40" i="16"/>
  <c r="BW40" i="16"/>
  <c r="BU40" i="16"/>
  <c r="BS40" i="16"/>
  <c r="BQ40" i="16"/>
  <c r="BO40" i="16"/>
  <c r="BM40" i="16"/>
  <c r="BK40" i="16"/>
  <c r="BI40" i="16"/>
  <c r="CF39" i="16"/>
  <c r="CE39" i="16"/>
  <c r="CC39" i="16"/>
  <c r="CA39" i="16"/>
  <c r="BY39" i="16"/>
  <c r="BW39" i="16"/>
  <c r="BU39" i="16"/>
  <c r="BS39" i="16"/>
  <c r="BQ39" i="16"/>
  <c r="BO39" i="16"/>
  <c r="BM39" i="16"/>
  <c r="BK39" i="16"/>
  <c r="BI39" i="16"/>
  <c r="CF38" i="16"/>
  <c r="CE38" i="16"/>
  <c r="CC38" i="16"/>
  <c r="CA38" i="16"/>
  <c r="BY38" i="16"/>
  <c r="BW38" i="16"/>
  <c r="BU38" i="16"/>
  <c r="BS38" i="16"/>
  <c r="BQ38" i="16"/>
  <c r="BO38" i="16"/>
  <c r="BM38" i="16"/>
  <c r="BK38" i="16"/>
  <c r="BI38" i="16"/>
  <c r="CF37" i="16"/>
  <c r="CE37" i="16"/>
  <c r="CC37" i="16"/>
  <c r="CA37" i="16"/>
  <c r="BY37" i="16"/>
  <c r="BW37" i="16"/>
  <c r="BU37" i="16"/>
  <c r="BS37" i="16"/>
  <c r="BQ37" i="16"/>
  <c r="BO37" i="16"/>
  <c r="BM37" i="16"/>
  <c r="BK37" i="16"/>
  <c r="BI37" i="16"/>
  <c r="CF36" i="16"/>
  <c r="CE36" i="16"/>
  <c r="CC36" i="16"/>
  <c r="CA36" i="16"/>
  <c r="BY36" i="16"/>
  <c r="BW36" i="16"/>
  <c r="BU36" i="16"/>
  <c r="BS36" i="16"/>
  <c r="BQ36" i="16"/>
  <c r="BO36" i="16"/>
  <c r="BM36" i="16"/>
  <c r="BK36" i="16"/>
  <c r="BI36" i="16"/>
  <c r="CF35" i="16"/>
  <c r="CE35" i="16"/>
  <c r="CC35" i="16"/>
  <c r="CA35" i="16"/>
  <c r="BY35" i="16"/>
  <c r="BW35" i="16"/>
  <c r="BU35" i="16"/>
  <c r="BS35" i="16"/>
  <c r="BQ35" i="16"/>
  <c r="BO35" i="16"/>
  <c r="BM35" i="16"/>
  <c r="BK35" i="16"/>
  <c r="BI35" i="16"/>
  <c r="CF34" i="16"/>
  <c r="CE34" i="16"/>
  <c r="CC34" i="16"/>
  <c r="CA34" i="16"/>
  <c r="BY34" i="16"/>
  <c r="BW34" i="16"/>
  <c r="BU34" i="16"/>
  <c r="BS34" i="16"/>
  <c r="BQ34" i="16"/>
  <c r="BO34" i="16"/>
  <c r="BM34" i="16"/>
  <c r="BK34" i="16"/>
  <c r="BI34" i="16"/>
  <c r="CF33" i="16"/>
  <c r="CE33" i="16"/>
  <c r="CC33" i="16"/>
  <c r="CA33" i="16"/>
  <c r="BY33" i="16"/>
  <c r="BW33" i="16"/>
  <c r="BU33" i="16"/>
  <c r="BS33" i="16"/>
  <c r="BQ33" i="16"/>
  <c r="BO33" i="16"/>
  <c r="BM33" i="16"/>
  <c r="BK33" i="16"/>
  <c r="BI33" i="16"/>
  <c r="CF32" i="16"/>
  <c r="CE32" i="16"/>
  <c r="CC32" i="16"/>
  <c r="CA32" i="16"/>
  <c r="BY32" i="16"/>
  <c r="BW32" i="16"/>
  <c r="BU32" i="16"/>
  <c r="BS32" i="16"/>
  <c r="BQ32" i="16"/>
  <c r="BO32" i="16"/>
  <c r="BM32" i="16"/>
  <c r="BK32" i="16"/>
  <c r="BI32" i="16"/>
  <c r="CF31" i="16"/>
  <c r="CE31" i="16"/>
  <c r="CC31" i="16"/>
  <c r="CA31" i="16"/>
  <c r="BY31" i="16"/>
  <c r="BW31" i="16"/>
  <c r="BU31" i="16"/>
  <c r="BS31" i="16"/>
  <c r="BQ31" i="16"/>
  <c r="BO31" i="16"/>
  <c r="BM31" i="16"/>
  <c r="BK31" i="16"/>
  <c r="BI31" i="16"/>
  <c r="CF29" i="16"/>
  <c r="CE29" i="16"/>
  <c r="CC29" i="16"/>
  <c r="CA29" i="16"/>
  <c r="BY29" i="16"/>
  <c r="BW29" i="16"/>
  <c r="BU29" i="16"/>
  <c r="BS29" i="16"/>
  <c r="BQ29" i="16"/>
  <c r="BO29" i="16"/>
  <c r="BM29" i="16"/>
  <c r="BK29" i="16"/>
  <c r="BI29" i="16"/>
  <c r="CF28" i="16"/>
  <c r="CE28" i="16"/>
  <c r="CC28" i="16"/>
  <c r="CA28" i="16"/>
  <c r="BY28" i="16"/>
  <c r="BW28" i="16"/>
  <c r="BU28" i="16"/>
  <c r="BS28" i="16"/>
  <c r="BQ28" i="16"/>
  <c r="BO28" i="16"/>
  <c r="BM28" i="16"/>
  <c r="BK28" i="16"/>
  <c r="BI28" i="16"/>
  <c r="CF27" i="16"/>
  <c r="CE27" i="16"/>
  <c r="CC27" i="16"/>
  <c r="CA27" i="16"/>
  <c r="BY27" i="16"/>
  <c r="BW27" i="16"/>
  <c r="BU27" i="16"/>
  <c r="BS27" i="16"/>
  <c r="BQ27" i="16"/>
  <c r="BO27" i="16"/>
  <c r="BM27" i="16"/>
  <c r="BK27" i="16"/>
  <c r="BI27" i="16"/>
  <c r="CF26" i="16"/>
  <c r="CE26" i="16"/>
  <c r="CC26" i="16"/>
  <c r="CA26" i="16"/>
  <c r="BY26" i="16"/>
  <c r="BW26" i="16"/>
  <c r="BU26" i="16"/>
  <c r="BS26" i="16"/>
  <c r="BQ26" i="16"/>
  <c r="BO26" i="16"/>
  <c r="BM26" i="16"/>
  <c r="BK26" i="16"/>
  <c r="BI26" i="16"/>
  <c r="CF24" i="16"/>
  <c r="CE24" i="16"/>
  <c r="CC24" i="16"/>
  <c r="CA24" i="16"/>
  <c r="BY24" i="16"/>
  <c r="BW24" i="16"/>
  <c r="BU24" i="16"/>
  <c r="BS24" i="16"/>
  <c r="BQ24" i="16"/>
  <c r="BO24" i="16"/>
  <c r="BM24" i="16"/>
  <c r="BK24" i="16"/>
  <c r="BI24" i="16"/>
  <c r="CF23" i="16"/>
  <c r="CE23" i="16"/>
  <c r="CC23" i="16"/>
  <c r="CA23" i="16"/>
  <c r="BY23" i="16"/>
  <c r="BW23" i="16"/>
  <c r="BU23" i="16"/>
  <c r="BS23" i="16"/>
  <c r="BQ23" i="16"/>
  <c r="BO23" i="16"/>
  <c r="BM23" i="16"/>
  <c r="BK23" i="16"/>
  <c r="BI23" i="16"/>
  <c r="CF22" i="16"/>
  <c r="CE22" i="16"/>
  <c r="CC22" i="16"/>
  <c r="CA22" i="16"/>
  <c r="BY22" i="16"/>
  <c r="BW22" i="16"/>
  <c r="BU22" i="16"/>
  <c r="BS22" i="16"/>
  <c r="BQ22" i="16"/>
  <c r="BO22" i="16"/>
  <c r="BM22" i="16"/>
  <c r="BK22" i="16"/>
  <c r="BI22" i="16"/>
  <c r="CF21" i="16"/>
  <c r="CE21" i="16"/>
  <c r="CC21" i="16"/>
  <c r="CA21" i="16"/>
  <c r="BY21" i="16"/>
  <c r="BW21" i="16"/>
  <c r="BU21" i="16"/>
  <c r="BS21" i="16"/>
  <c r="BQ21" i="16"/>
  <c r="BO21" i="16"/>
  <c r="BM21" i="16"/>
  <c r="BK21" i="16"/>
  <c r="BI21" i="16"/>
  <c r="CF20" i="16"/>
  <c r="CE20" i="16"/>
  <c r="CC20" i="16"/>
  <c r="CA20" i="16"/>
  <c r="BY20" i="16"/>
  <c r="BW20" i="16"/>
  <c r="BU20" i="16"/>
  <c r="BS20" i="16"/>
  <c r="BQ20" i="16"/>
  <c r="BO20" i="16"/>
  <c r="BM20" i="16"/>
  <c r="BK20" i="16"/>
  <c r="BI20" i="16"/>
  <c r="CF19" i="16"/>
  <c r="CE19" i="16"/>
  <c r="CC19" i="16"/>
  <c r="CA19" i="16"/>
  <c r="BY19" i="16"/>
  <c r="BW19" i="16"/>
  <c r="BU19" i="16"/>
  <c r="BS19" i="16"/>
  <c r="BQ19" i="16"/>
  <c r="BO19" i="16"/>
  <c r="BM19" i="16"/>
  <c r="BK19" i="16"/>
  <c r="BI19" i="16"/>
  <c r="CF18" i="16"/>
  <c r="CE18" i="16"/>
  <c r="CC18" i="16"/>
  <c r="CA18" i="16"/>
  <c r="BY18" i="16"/>
  <c r="BW18" i="16"/>
  <c r="BU18" i="16"/>
  <c r="BS18" i="16"/>
  <c r="BQ18" i="16"/>
  <c r="BO18" i="16"/>
  <c r="BM18" i="16"/>
  <c r="BK18" i="16"/>
  <c r="BI18" i="16"/>
  <c r="CF17" i="16"/>
  <c r="CE17" i="16"/>
  <c r="CC17" i="16"/>
  <c r="CA17" i="16"/>
  <c r="BY17" i="16"/>
  <c r="BW17" i="16"/>
  <c r="BU17" i="16"/>
  <c r="BS17" i="16"/>
  <c r="BQ17" i="16"/>
  <c r="BO17" i="16"/>
  <c r="BM17" i="16"/>
  <c r="BK17" i="16"/>
  <c r="BI17" i="16"/>
  <c r="CF16" i="16"/>
  <c r="CE16" i="16"/>
  <c r="CC16" i="16"/>
  <c r="CA16" i="16"/>
  <c r="BY16" i="16"/>
  <c r="BW16" i="16"/>
  <c r="BU16" i="16"/>
  <c r="BS16" i="16"/>
  <c r="BQ16" i="16"/>
  <c r="BO16" i="16"/>
  <c r="BM16" i="16"/>
  <c r="BK16" i="16"/>
  <c r="BI16" i="16"/>
  <c r="CF14" i="16"/>
  <c r="CE14" i="16"/>
  <c r="CC14" i="16"/>
  <c r="CA14" i="16"/>
  <c r="BY14" i="16"/>
  <c r="BW14" i="16"/>
  <c r="BU14" i="16"/>
  <c r="BS14" i="16"/>
  <c r="BQ14" i="16"/>
  <c r="BO14" i="16"/>
  <c r="BM14" i="16"/>
  <c r="BK14" i="16"/>
  <c r="BI14" i="16"/>
  <c r="CF13" i="16"/>
  <c r="CE13" i="16"/>
  <c r="CC13" i="16"/>
  <c r="CA13" i="16"/>
  <c r="BY13" i="16"/>
  <c r="BW13" i="16"/>
  <c r="BU13" i="16"/>
  <c r="BS13" i="16"/>
  <c r="BQ13" i="16"/>
  <c r="BO13" i="16"/>
  <c r="BM13" i="16"/>
  <c r="BK13" i="16"/>
  <c r="BI13" i="16"/>
  <c r="CF12" i="16"/>
  <c r="CE12" i="16"/>
  <c r="CC12" i="16"/>
  <c r="CA12" i="16"/>
  <c r="BY12" i="16"/>
  <c r="BW12" i="16"/>
  <c r="BU12" i="16"/>
  <c r="BS12" i="16"/>
  <c r="BQ12" i="16"/>
  <c r="BO12" i="16"/>
  <c r="BM12" i="16"/>
  <c r="BK12" i="16"/>
  <c r="BI12" i="16"/>
  <c r="CF11" i="16"/>
  <c r="CE11" i="16"/>
  <c r="CC11" i="16"/>
  <c r="CA11" i="16"/>
  <c r="BY11" i="16"/>
  <c r="BW11" i="16"/>
  <c r="BU11" i="16"/>
  <c r="BS11" i="16"/>
  <c r="BQ11" i="16"/>
  <c r="BO11" i="16"/>
  <c r="BM11" i="16"/>
  <c r="BK11" i="16"/>
  <c r="BI11" i="16"/>
  <c r="CF10" i="16"/>
  <c r="CE10" i="16"/>
  <c r="CC10" i="16"/>
  <c r="CA10" i="16"/>
  <c r="BY10" i="16"/>
  <c r="BW10" i="16"/>
  <c r="BU10" i="16"/>
  <c r="BS10" i="16"/>
  <c r="BQ10" i="16"/>
  <c r="BO10" i="16"/>
  <c r="BM10" i="16"/>
  <c r="BK10" i="16"/>
  <c r="BI10" i="16"/>
  <c r="CF9" i="16"/>
  <c r="CE9" i="16"/>
  <c r="CC9" i="16"/>
  <c r="CA9" i="16"/>
  <c r="BY9" i="16"/>
  <c r="BW9" i="16"/>
  <c r="BU9" i="16"/>
  <c r="BS9" i="16"/>
  <c r="BQ9" i="16"/>
  <c r="BO9" i="16"/>
  <c r="BM9" i="16"/>
  <c r="BK9" i="16"/>
  <c r="BI9" i="16"/>
  <c r="CF8" i="16"/>
  <c r="CE8" i="16"/>
  <c r="CC8" i="16"/>
  <c r="CA8" i="16"/>
  <c r="BY8" i="16"/>
  <c r="BW8" i="16"/>
  <c r="BU8" i="16"/>
  <c r="BS8" i="16"/>
  <c r="BQ8" i="16"/>
  <c r="BO8" i="16"/>
  <c r="BM8" i="16"/>
  <c r="BK8" i="16"/>
  <c r="BI8" i="16"/>
  <c r="CF7" i="16"/>
  <c r="CE7" i="16"/>
  <c r="CC7" i="16"/>
  <c r="CA7" i="16"/>
  <c r="BY7" i="16"/>
  <c r="BW7" i="16"/>
  <c r="BU7" i="16"/>
  <c r="BS7" i="16"/>
  <c r="BQ7" i="16"/>
  <c r="BO7" i="16"/>
  <c r="BM7" i="16"/>
  <c r="BI7" i="16"/>
  <c r="CF6" i="16"/>
  <c r="CE6" i="16"/>
  <c r="CC6" i="16"/>
  <c r="CA6" i="16"/>
  <c r="BY6" i="16"/>
  <c r="BW6" i="16"/>
  <c r="BU6" i="16"/>
  <c r="BS6" i="16"/>
  <c r="BQ6" i="16"/>
  <c r="BO6" i="16"/>
  <c r="BM6" i="16"/>
  <c r="BK6" i="16"/>
  <c r="BI6" i="16"/>
  <c r="CF4" i="16"/>
  <c r="CE4" i="16"/>
  <c r="CC4" i="16"/>
  <c r="CA4" i="16"/>
  <c r="BY4" i="16"/>
  <c r="BW4" i="16"/>
  <c r="BU4" i="16"/>
  <c r="BS4" i="16"/>
  <c r="BQ4" i="16"/>
  <c r="BO4" i="16"/>
  <c r="BM4" i="16"/>
  <c r="BK4" i="16"/>
  <c r="BI4" i="16"/>
  <c r="CD165" i="15"/>
  <c r="CB165" i="15"/>
  <c r="BZ165" i="15"/>
  <c r="BX165" i="15"/>
  <c r="BV165" i="15"/>
  <c r="BT165" i="15"/>
  <c r="BR165" i="15"/>
  <c r="BP165" i="15"/>
  <c r="BN165" i="15"/>
  <c r="BL165" i="15"/>
  <c r="BJ165" i="15"/>
  <c r="BH165" i="15"/>
  <c r="CF163" i="15"/>
  <c r="CE163" i="15"/>
  <c r="CC163" i="15"/>
  <c r="CA163" i="15"/>
  <c r="BY163" i="15"/>
  <c r="BW163" i="15"/>
  <c r="BU163" i="15"/>
  <c r="BS163" i="15"/>
  <c r="BQ163" i="15"/>
  <c r="BO163" i="15"/>
  <c r="BM163" i="15"/>
  <c r="BK163" i="15"/>
  <c r="BI163" i="15"/>
  <c r="CF162" i="15"/>
  <c r="CE162" i="15"/>
  <c r="CC162" i="15"/>
  <c r="CA162" i="15"/>
  <c r="BY162" i="15"/>
  <c r="BW162" i="15"/>
  <c r="BU162" i="15"/>
  <c r="BS162" i="15"/>
  <c r="BQ162" i="15"/>
  <c r="BO162" i="15"/>
  <c r="BM162" i="15"/>
  <c r="BK162" i="15"/>
  <c r="BI162" i="15"/>
  <c r="CF161" i="15"/>
  <c r="CE161" i="15"/>
  <c r="CC161" i="15"/>
  <c r="CA161" i="15"/>
  <c r="BY161" i="15"/>
  <c r="BW161" i="15"/>
  <c r="BU161" i="15"/>
  <c r="BS161" i="15"/>
  <c r="BQ161" i="15"/>
  <c r="BO161" i="15"/>
  <c r="BM161" i="15"/>
  <c r="BK161" i="15"/>
  <c r="BI161" i="15"/>
  <c r="CF160" i="15"/>
  <c r="CE160" i="15"/>
  <c r="CC160" i="15"/>
  <c r="CA160" i="15"/>
  <c r="BY160" i="15"/>
  <c r="BW160" i="15"/>
  <c r="BU160" i="15"/>
  <c r="BS160" i="15"/>
  <c r="BQ160" i="15"/>
  <c r="BO160" i="15"/>
  <c r="BM160" i="15"/>
  <c r="BK160" i="15"/>
  <c r="BI160" i="15"/>
  <c r="CF159" i="15"/>
  <c r="CE159" i="15"/>
  <c r="CC159" i="15"/>
  <c r="CA159" i="15"/>
  <c r="BY159" i="15"/>
  <c r="BW159" i="15"/>
  <c r="BU159" i="15"/>
  <c r="BS159" i="15"/>
  <c r="BQ159" i="15"/>
  <c r="BO159" i="15"/>
  <c r="BM159" i="15"/>
  <c r="BK159" i="15"/>
  <c r="BI159" i="15"/>
  <c r="CF156" i="15"/>
  <c r="CE156" i="15"/>
  <c r="CC156" i="15"/>
  <c r="CA156" i="15"/>
  <c r="BY156" i="15"/>
  <c r="BW156" i="15"/>
  <c r="BU156" i="15"/>
  <c r="BS156" i="15"/>
  <c r="BQ156" i="15"/>
  <c r="BO156" i="15"/>
  <c r="BM156" i="15"/>
  <c r="BK156" i="15"/>
  <c r="BI156" i="15"/>
  <c r="CF155" i="15"/>
  <c r="CE155" i="15"/>
  <c r="CC155" i="15"/>
  <c r="CA155" i="15"/>
  <c r="BY155" i="15"/>
  <c r="BW155" i="15"/>
  <c r="BU155" i="15"/>
  <c r="BS155" i="15"/>
  <c r="BQ155" i="15"/>
  <c r="BO155" i="15"/>
  <c r="BM155" i="15"/>
  <c r="BK155" i="15"/>
  <c r="BI155" i="15"/>
  <c r="CF154" i="15"/>
  <c r="CE154" i="15"/>
  <c r="CC154" i="15"/>
  <c r="CA154" i="15"/>
  <c r="BY154" i="15"/>
  <c r="BW154" i="15"/>
  <c r="BU154" i="15"/>
  <c r="BS154" i="15"/>
  <c r="BQ154" i="15"/>
  <c r="BO154" i="15"/>
  <c r="BM154" i="15"/>
  <c r="BK154" i="15"/>
  <c r="BI154" i="15"/>
  <c r="CF153" i="15"/>
  <c r="CE153" i="15"/>
  <c r="CC153" i="15"/>
  <c r="CA153" i="15"/>
  <c r="BY153" i="15"/>
  <c r="BW153" i="15"/>
  <c r="BU153" i="15"/>
  <c r="BS153" i="15"/>
  <c r="BQ153" i="15"/>
  <c r="BO153" i="15"/>
  <c r="BM153" i="15"/>
  <c r="BK153" i="15"/>
  <c r="BI153" i="15"/>
  <c r="CF152" i="15"/>
  <c r="CE152" i="15"/>
  <c r="CC152" i="15"/>
  <c r="CA152" i="15"/>
  <c r="BY152" i="15"/>
  <c r="BW152" i="15"/>
  <c r="BU152" i="15"/>
  <c r="BS152" i="15"/>
  <c r="BQ152" i="15"/>
  <c r="BO152" i="15"/>
  <c r="BM152" i="15"/>
  <c r="BK152" i="15"/>
  <c r="BI152" i="15"/>
  <c r="CF151" i="15"/>
  <c r="CE151" i="15"/>
  <c r="CC151" i="15"/>
  <c r="CA151" i="15"/>
  <c r="BY151" i="15"/>
  <c r="BW151" i="15"/>
  <c r="BU151" i="15"/>
  <c r="BS151" i="15"/>
  <c r="BQ151" i="15"/>
  <c r="BO151" i="15"/>
  <c r="BM151" i="15"/>
  <c r="BK151" i="15"/>
  <c r="BI151" i="15"/>
  <c r="CF150" i="15"/>
  <c r="CE150" i="15"/>
  <c r="CC150" i="15"/>
  <c r="CA150" i="15"/>
  <c r="BY150" i="15"/>
  <c r="BW150" i="15"/>
  <c r="BU150" i="15"/>
  <c r="BS150" i="15"/>
  <c r="BQ150" i="15"/>
  <c r="BO150" i="15"/>
  <c r="BM150" i="15"/>
  <c r="BK150" i="15"/>
  <c r="BI150" i="15"/>
  <c r="CD148" i="15"/>
  <c r="CD166" i="15" s="1"/>
  <c r="CB148" i="15"/>
  <c r="CB166" i="15" s="1"/>
  <c r="BZ148" i="15"/>
  <c r="BZ166" i="15" s="1"/>
  <c r="BX148" i="15"/>
  <c r="BX166" i="15" s="1"/>
  <c r="BV148" i="15"/>
  <c r="BV166" i="15" s="1"/>
  <c r="BT148" i="15"/>
  <c r="BT166" i="15" s="1"/>
  <c r="BR148" i="15"/>
  <c r="BR166" i="15" s="1"/>
  <c r="BP148" i="15"/>
  <c r="BP166" i="15" s="1"/>
  <c r="BN148" i="15"/>
  <c r="BN166" i="15" s="1"/>
  <c r="BL148" i="15"/>
  <c r="BL166" i="15" s="1"/>
  <c r="BJ148" i="15"/>
  <c r="BH166" i="15"/>
  <c r="CG146" i="15"/>
  <c r="CF146" i="15"/>
  <c r="CF144" i="15"/>
  <c r="CE144" i="15"/>
  <c r="CC144" i="15"/>
  <c r="CA144" i="15"/>
  <c r="BY144" i="15"/>
  <c r="BW144" i="15"/>
  <c r="BU144" i="15"/>
  <c r="BS144" i="15"/>
  <c r="BQ144" i="15"/>
  <c r="BO144" i="15"/>
  <c r="BM144" i="15"/>
  <c r="BK144" i="15"/>
  <c r="CF143" i="15"/>
  <c r="CE143" i="15"/>
  <c r="CC143" i="15"/>
  <c r="CA143" i="15"/>
  <c r="BY143" i="15"/>
  <c r="BW143" i="15"/>
  <c r="BU143" i="15"/>
  <c r="BS143" i="15"/>
  <c r="BQ143" i="15"/>
  <c r="BO143" i="15"/>
  <c r="BM143" i="15"/>
  <c r="BK143" i="15"/>
  <c r="CG142" i="15"/>
  <c r="CF142" i="15"/>
  <c r="CF139" i="15"/>
  <c r="CE139" i="15"/>
  <c r="CC139" i="15"/>
  <c r="CA139" i="15"/>
  <c r="BY139" i="15"/>
  <c r="BW139" i="15"/>
  <c r="BU139" i="15"/>
  <c r="BS139" i="15"/>
  <c r="BQ139" i="15"/>
  <c r="BO139" i="15"/>
  <c r="BM139" i="15"/>
  <c r="BK139" i="15"/>
  <c r="CG138" i="15"/>
  <c r="CF138" i="15"/>
  <c r="CF137" i="15"/>
  <c r="CE137" i="15"/>
  <c r="CC137" i="15"/>
  <c r="CA137" i="15"/>
  <c r="BY137" i="15"/>
  <c r="BW137" i="15"/>
  <c r="BU137" i="15"/>
  <c r="BS137" i="15"/>
  <c r="BQ137" i="15"/>
  <c r="BO137" i="15"/>
  <c r="BM137" i="15"/>
  <c r="BK137" i="15"/>
  <c r="CF136" i="15"/>
  <c r="CE136" i="15"/>
  <c r="CC136" i="15"/>
  <c r="CA136" i="15"/>
  <c r="BY136" i="15"/>
  <c r="BW136" i="15"/>
  <c r="BU136" i="15"/>
  <c r="BS136" i="15"/>
  <c r="BQ136" i="15"/>
  <c r="BO136" i="15"/>
  <c r="BM136" i="15"/>
  <c r="BK136" i="15"/>
  <c r="CF135" i="15"/>
  <c r="CE135" i="15"/>
  <c r="CC135" i="15"/>
  <c r="CA135" i="15"/>
  <c r="BY135" i="15"/>
  <c r="BW135" i="15"/>
  <c r="BU135" i="15"/>
  <c r="BS135" i="15"/>
  <c r="BQ135" i="15"/>
  <c r="BO135" i="15"/>
  <c r="BM135" i="15"/>
  <c r="BK135" i="15"/>
  <c r="CF134" i="15"/>
  <c r="CE134" i="15"/>
  <c r="CC134" i="15"/>
  <c r="CA134" i="15"/>
  <c r="BY134" i="15"/>
  <c r="BW134" i="15"/>
  <c r="BU134" i="15"/>
  <c r="BS134" i="15"/>
  <c r="BQ134" i="15"/>
  <c r="BO134" i="15"/>
  <c r="BM134" i="15"/>
  <c r="BK134" i="15"/>
  <c r="CF133" i="15"/>
  <c r="CE133" i="15"/>
  <c r="CC133" i="15"/>
  <c r="CA133" i="15"/>
  <c r="BY133" i="15"/>
  <c r="BW133" i="15"/>
  <c r="BU133" i="15"/>
  <c r="BS133" i="15"/>
  <c r="BQ133" i="15"/>
  <c r="BO133" i="15"/>
  <c r="BM133" i="15"/>
  <c r="BK133" i="15"/>
  <c r="CF120" i="15"/>
  <c r="CE120" i="15"/>
  <c r="CC120" i="15"/>
  <c r="CA120" i="15"/>
  <c r="BY120" i="15"/>
  <c r="BW120" i="15"/>
  <c r="BU120" i="15"/>
  <c r="BS120" i="15"/>
  <c r="BQ120" i="15"/>
  <c r="BO120" i="15"/>
  <c r="BM120" i="15"/>
  <c r="BK120" i="15"/>
  <c r="CF132" i="15"/>
  <c r="CE132" i="15"/>
  <c r="CC132" i="15"/>
  <c r="CA132" i="15"/>
  <c r="BY132" i="15"/>
  <c r="BW132" i="15"/>
  <c r="BU132" i="15"/>
  <c r="BS132" i="15"/>
  <c r="BQ132" i="15"/>
  <c r="BO132" i="15"/>
  <c r="BM132" i="15"/>
  <c r="BK132" i="15"/>
  <c r="CF131" i="15"/>
  <c r="CE131" i="15"/>
  <c r="CC131" i="15"/>
  <c r="CA131" i="15"/>
  <c r="BY131" i="15"/>
  <c r="BW131" i="15"/>
  <c r="BU131" i="15"/>
  <c r="BS131" i="15"/>
  <c r="BQ131" i="15"/>
  <c r="BO131" i="15"/>
  <c r="BM131" i="15"/>
  <c r="BK131" i="15"/>
  <c r="CF130" i="15"/>
  <c r="CE130" i="15"/>
  <c r="CC130" i="15"/>
  <c r="CA130" i="15"/>
  <c r="BY130" i="15"/>
  <c r="BW130" i="15"/>
  <c r="BU130" i="15"/>
  <c r="BS130" i="15"/>
  <c r="BQ130" i="15"/>
  <c r="BO130" i="15"/>
  <c r="BM130" i="15"/>
  <c r="BK130" i="15"/>
  <c r="CG129" i="15"/>
  <c r="CF129" i="15"/>
  <c r="CF128" i="15"/>
  <c r="CA128" i="15"/>
  <c r="BY128" i="15"/>
  <c r="BW128" i="15"/>
  <c r="CF127" i="15"/>
  <c r="BW127" i="15"/>
  <c r="CG127" i="15" s="1"/>
  <c r="CF124" i="15"/>
  <c r="BW124" i="15"/>
  <c r="CG124" i="15" s="1"/>
  <c r="CG123" i="15"/>
  <c r="CF123" i="15"/>
  <c r="BW123" i="15"/>
  <c r="CG118" i="15"/>
  <c r="CF118" i="15"/>
  <c r="CG117" i="15"/>
  <c r="CF117" i="15"/>
  <c r="CG116" i="15"/>
  <c r="CF116" i="15"/>
  <c r="CG115" i="15"/>
  <c r="CF115" i="15"/>
  <c r="CF114" i="15"/>
  <c r="CE114" i="15"/>
  <c r="CC114" i="15"/>
  <c r="CA114" i="15"/>
  <c r="BY114" i="15"/>
  <c r="BW114" i="15"/>
  <c r="BU114" i="15"/>
  <c r="BS114" i="15"/>
  <c r="BQ114" i="15"/>
  <c r="BO114" i="15"/>
  <c r="BM114" i="15"/>
  <c r="BK114" i="15"/>
  <c r="CF113" i="15"/>
  <c r="CE113" i="15"/>
  <c r="CC113" i="15"/>
  <c r="CA113" i="15"/>
  <c r="BY113" i="15"/>
  <c r="BW113" i="15"/>
  <c r="BU113" i="15"/>
  <c r="BS113" i="15"/>
  <c r="BQ113" i="15"/>
  <c r="BO113" i="15"/>
  <c r="BM113" i="15"/>
  <c r="BK113" i="15"/>
  <c r="CG112" i="15"/>
  <c r="CF112" i="15"/>
  <c r="CG111" i="15"/>
  <c r="CF111" i="15"/>
  <c r="CG110" i="15"/>
  <c r="CF110" i="15"/>
  <c r="CG109" i="15"/>
  <c r="CF109" i="15"/>
  <c r="CG108" i="15"/>
  <c r="CF108" i="15"/>
  <c r="CG107" i="15"/>
  <c r="CF107" i="15"/>
  <c r="CG106" i="15"/>
  <c r="CF106" i="15"/>
  <c r="CG105" i="15"/>
  <c r="CF105" i="15"/>
  <c r="CG104" i="15"/>
  <c r="CF104" i="15"/>
  <c r="CG103" i="15"/>
  <c r="CF103" i="15"/>
  <c r="CG102" i="15"/>
  <c r="CF102" i="15"/>
  <c r="CG101" i="15"/>
  <c r="CF101" i="15"/>
  <c r="CG100" i="15"/>
  <c r="CF100" i="15"/>
  <c r="CG99" i="15"/>
  <c r="CF99" i="15"/>
  <c r="CG98" i="15"/>
  <c r="CF98" i="15"/>
  <c r="CG97" i="15"/>
  <c r="CF97" i="15"/>
  <c r="CG96" i="15"/>
  <c r="CF96" i="15"/>
  <c r="CF95" i="15"/>
  <c r="CE95" i="15"/>
  <c r="CC95" i="15"/>
  <c r="CA95" i="15"/>
  <c r="BY95" i="15"/>
  <c r="BW95" i="15"/>
  <c r="BU95" i="15"/>
  <c r="BS95" i="15"/>
  <c r="BQ95" i="15"/>
  <c r="BO95" i="15"/>
  <c r="BM95" i="15"/>
  <c r="BK95" i="15"/>
  <c r="CF94" i="15"/>
  <c r="CE94" i="15"/>
  <c r="CC94" i="15"/>
  <c r="CA94" i="15"/>
  <c r="BY94" i="15"/>
  <c r="BW94" i="15"/>
  <c r="BU94" i="15"/>
  <c r="BS94" i="15"/>
  <c r="BQ94" i="15"/>
  <c r="BO94" i="15"/>
  <c r="BM94" i="15"/>
  <c r="BK94" i="15"/>
  <c r="CF93" i="15"/>
  <c r="CE93" i="15"/>
  <c r="CC93" i="15"/>
  <c r="CA93" i="15"/>
  <c r="BY93" i="15"/>
  <c r="BW93" i="15"/>
  <c r="BU93" i="15"/>
  <c r="BS93" i="15"/>
  <c r="BQ93" i="15"/>
  <c r="BO93" i="15"/>
  <c r="BM93" i="15"/>
  <c r="BK93" i="15"/>
  <c r="CF92" i="15"/>
  <c r="CE92" i="15"/>
  <c r="CC92" i="15"/>
  <c r="CA92" i="15"/>
  <c r="BY92" i="15"/>
  <c r="BW92" i="15"/>
  <c r="BU92" i="15"/>
  <c r="BS92" i="15"/>
  <c r="BQ92" i="15"/>
  <c r="BO92" i="15"/>
  <c r="BM92" i="15"/>
  <c r="BK92" i="15"/>
  <c r="CF90" i="15"/>
  <c r="CE90" i="15"/>
  <c r="CC90" i="15"/>
  <c r="CA90" i="15"/>
  <c r="BY90" i="15"/>
  <c r="BW90" i="15"/>
  <c r="BU90" i="15"/>
  <c r="BS90" i="15"/>
  <c r="BQ90" i="15"/>
  <c r="BO90" i="15"/>
  <c r="BM90" i="15"/>
  <c r="BK90" i="15"/>
  <c r="CF89" i="15"/>
  <c r="CE89" i="15"/>
  <c r="CC89" i="15"/>
  <c r="CA89" i="15"/>
  <c r="BY89" i="15"/>
  <c r="BW89" i="15"/>
  <c r="BU89" i="15"/>
  <c r="BS89" i="15"/>
  <c r="BQ89" i="15"/>
  <c r="BO89" i="15"/>
  <c r="BM89" i="15"/>
  <c r="BK89" i="15"/>
  <c r="CF88" i="15"/>
  <c r="CE88" i="15"/>
  <c r="CC88" i="15"/>
  <c r="CA88" i="15"/>
  <c r="BY88" i="15"/>
  <c r="BW88" i="15"/>
  <c r="BU88" i="15"/>
  <c r="BS88" i="15"/>
  <c r="BQ88" i="15"/>
  <c r="BO88" i="15"/>
  <c r="BM88" i="15"/>
  <c r="BK88" i="15"/>
  <c r="CF87" i="15"/>
  <c r="CE87" i="15"/>
  <c r="CC87" i="15"/>
  <c r="CA87" i="15"/>
  <c r="BY87" i="15"/>
  <c r="BW87" i="15"/>
  <c r="BU87" i="15"/>
  <c r="BS87" i="15"/>
  <c r="BQ87" i="15"/>
  <c r="BO87" i="15"/>
  <c r="BM87" i="15"/>
  <c r="BK87" i="15"/>
  <c r="CF86" i="15"/>
  <c r="CE86" i="15"/>
  <c r="CC86" i="15"/>
  <c r="CA86" i="15"/>
  <c r="BY86" i="15"/>
  <c r="BW86" i="15"/>
  <c r="BU86" i="15"/>
  <c r="BS86" i="15"/>
  <c r="BQ86" i="15"/>
  <c r="BO86" i="15"/>
  <c r="BM86" i="15"/>
  <c r="BK86" i="15"/>
  <c r="CF84" i="15"/>
  <c r="CE84" i="15"/>
  <c r="CC84" i="15"/>
  <c r="CA84" i="15"/>
  <c r="BY84" i="15"/>
  <c r="BW84" i="15"/>
  <c r="BU84" i="15"/>
  <c r="BS84" i="15"/>
  <c r="BQ84" i="15"/>
  <c r="BO84" i="15"/>
  <c r="BM84" i="15"/>
  <c r="BK84" i="15"/>
  <c r="CF81" i="15"/>
  <c r="CE81" i="15"/>
  <c r="CC81" i="15"/>
  <c r="CA81" i="15"/>
  <c r="BY81" i="15"/>
  <c r="BW81" i="15"/>
  <c r="BU81" i="15"/>
  <c r="BS81" i="15"/>
  <c r="BQ81" i="15"/>
  <c r="BO81" i="15"/>
  <c r="BM81" i="15"/>
  <c r="BK81" i="15"/>
  <c r="CF80" i="15"/>
  <c r="CE80" i="15"/>
  <c r="CC80" i="15"/>
  <c r="CA80" i="15"/>
  <c r="BY80" i="15"/>
  <c r="BW80" i="15"/>
  <c r="BU80" i="15"/>
  <c r="BS80" i="15"/>
  <c r="BQ80" i="15"/>
  <c r="BO80" i="15"/>
  <c r="BM80" i="15"/>
  <c r="BK80" i="15"/>
  <c r="CF78" i="15"/>
  <c r="CE78" i="15"/>
  <c r="CC78" i="15"/>
  <c r="CA78" i="15"/>
  <c r="BY78" i="15"/>
  <c r="BW78" i="15"/>
  <c r="BU78" i="15"/>
  <c r="BS78" i="15"/>
  <c r="BQ78" i="15"/>
  <c r="BO78" i="15"/>
  <c r="BM78" i="15"/>
  <c r="BK78" i="15"/>
  <c r="CF77" i="15"/>
  <c r="CE77" i="15"/>
  <c r="CC77" i="15"/>
  <c r="CA77" i="15"/>
  <c r="BY77" i="15"/>
  <c r="BW77" i="15"/>
  <c r="BU77" i="15"/>
  <c r="BS77" i="15"/>
  <c r="BQ77" i="15"/>
  <c r="BO77" i="15"/>
  <c r="BM77" i="15"/>
  <c r="BK77" i="15"/>
  <c r="CF75" i="15"/>
  <c r="CE75" i="15"/>
  <c r="CC75" i="15"/>
  <c r="CA75" i="15"/>
  <c r="BY75" i="15"/>
  <c r="BW75" i="15"/>
  <c r="BU75" i="15"/>
  <c r="BS75" i="15"/>
  <c r="BQ75" i="15"/>
  <c r="BO75" i="15"/>
  <c r="BM75" i="15"/>
  <c r="BK75" i="15"/>
  <c r="CF74" i="15"/>
  <c r="CE74" i="15"/>
  <c r="CC74" i="15"/>
  <c r="CA74" i="15"/>
  <c r="BY74" i="15"/>
  <c r="BW74" i="15"/>
  <c r="BU74" i="15"/>
  <c r="BS74" i="15"/>
  <c r="BQ74" i="15"/>
  <c r="BO74" i="15"/>
  <c r="BM74" i="15"/>
  <c r="BK74" i="15"/>
  <c r="CF72" i="15"/>
  <c r="CE72" i="15"/>
  <c r="CC72" i="15"/>
  <c r="CA72" i="15"/>
  <c r="BY72" i="15"/>
  <c r="BW72" i="15"/>
  <c r="BU72" i="15"/>
  <c r="BS72" i="15"/>
  <c r="BQ72" i="15"/>
  <c r="BO72" i="15"/>
  <c r="BM72" i="15"/>
  <c r="BK72" i="15"/>
  <c r="CF71" i="15"/>
  <c r="CE71" i="15"/>
  <c r="CC71" i="15"/>
  <c r="CA71" i="15"/>
  <c r="BY71" i="15"/>
  <c r="BW71" i="15"/>
  <c r="BU71" i="15"/>
  <c r="BS71" i="15"/>
  <c r="BQ71" i="15"/>
  <c r="BO71" i="15"/>
  <c r="BM71" i="15"/>
  <c r="BK71" i="15"/>
  <c r="CF70" i="15"/>
  <c r="CE70" i="15"/>
  <c r="CC70" i="15"/>
  <c r="CA70" i="15"/>
  <c r="BY70" i="15"/>
  <c r="BW70" i="15"/>
  <c r="BU70" i="15"/>
  <c r="BS70" i="15"/>
  <c r="BQ70" i="15"/>
  <c r="BO70" i="15"/>
  <c r="BM70" i="15"/>
  <c r="BK70" i="15"/>
  <c r="CF68" i="15"/>
  <c r="CE68" i="15"/>
  <c r="CC68" i="15"/>
  <c r="CA68" i="15"/>
  <c r="BY68" i="15"/>
  <c r="BW68" i="15"/>
  <c r="BU68" i="15"/>
  <c r="BS68" i="15"/>
  <c r="BQ68" i="15"/>
  <c r="BO68" i="15"/>
  <c r="BM68" i="15"/>
  <c r="BK68" i="15"/>
  <c r="CF67" i="15"/>
  <c r="CE67" i="15"/>
  <c r="CC67" i="15"/>
  <c r="CA67" i="15"/>
  <c r="BY67" i="15"/>
  <c r="BW67" i="15"/>
  <c r="BU67" i="15"/>
  <c r="BS67" i="15"/>
  <c r="BQ67" i="15"/>
  <c r="BO67" i="15"/>
  <c r="BM67" i="15"/>
  <c r="BK67" i="15"/>
  <c r="CF66" i="15"/>
  <c r="CE66" i="15"/>
  <c r="CC66" i="15"/>
  <c r="CA66" i="15"/>
  <c r="BY66" i="15"/>
  <c r="BW66" i="15"/>
  <c r="BU66" i="15"/>
  <c r="BS66" i="15"/>
  <c r="BQ66" i="15"/>
  <c r="BO66" i="15"/>
  <c r="BM66" i="15"/>
  <c r="BK66" i="15"/>
  <c r="CF64" i="15"/>
  <c r="CE64" i="15"/>
  <c r="CC64" i="15"/>
  <c r="CA64" i="15"/>
  <c r="BY64" i="15"/>
  <c r="BW64" i="15"/>
  <c r="BU64" i="15"/>
  <c r="BS64" i="15"/>
  <c r="BQ64" i="15"/>
  <c r="BO64" i="15"/>
  <c r="BM64" i="15"/>
  <c r="BK64" i="15"/>
  <c r="CF63" i="15"/>
  <c r="CE63" i="15"/>
  <c r="CC63" i="15"/>
  <c r="CA63" i="15"/>
  <c r="BY63" i="15"/>
  <c r="BW63" i="15"/>
  <c r="BU63" i="15"/>
  <c r="BS63" i="15"/>
  <c r="BQ63" i="15"/>
  <c r="BO63" i="15"/>
  <c r="BM63" i="15"/>
  <c r="BK63" i="15"/>
  <c r="CF62" i="15"/>
  <c r="CE62" i="15"/>
  <c r="CC62" i="15"/>
  <c r="CA62" i="15"/>
  <c r="BY62" i="15"/>
  <c r="BW62" i="15"/>
  <c r="BU62" i="15"/>
  <c r="BS62" i="15"/>
  <c r="BQ62" i="15"/>
  <c r="BO62" i="15"/>
  <c r="BM62" i="15"/>
  <c r="BK62" i="15"/>
  <c r="CF60" i="15"/>
  <c r="CE60" i="15"/>
  <c r="CC60" i="15"/>
  <c r="CA60" i="15"/>
  <c r="BY60" i="15"/>
  <c r="BW60" i="15"/>
  <c r="BU60" i="15"/>
  <c r="BS60" i="15"/>
  <c r="BQ60" i="15"/>
  <c r="BO60" i="15"/>
  <c r="BM60" i="15"/>
  <c r="BK60" i="15"/>
  <c r="CF58" i="15"/>
  <c r="CE58" i="15"/>
  <c r="CC58" i="15"/>
  <c r="CA58" i="15"/>
  <c r="BY58" i="15"/>
  <c r="BW58" i="15"/>
  <c r="BU58" i="15"/>
  <c r="BS58" i="15"/>
  <c r="BQ58" i="15"/>
  <c r="BO58" i="15"/>
  <c r="BM58" i="15"/>
  <c r="BK58" i="15"/>
  <c r="CF57" i="15"/>
  <c r="CE57" i="15"/>
  <c r="CC57" i="15"/>
  <c r="CA57" i="15"/>
  <c r="BY57" i="15"/>
  <c r="BW57" i="15"/>
  <c r="BU57" i="15"/>
  <c r="BS57" i="15"/>
  <c r="BQ57" i="15"/>
  <c r="BO57" i="15"/>
  <c r="BM57" i="15"/>
  <c r="BK57" i="15"/>
  <c r="CF56" i="15"/>
  <c r="CE56" i="15"/>
  <c r="CC56" i="15"/>
  <c r="CA56" i="15"/>
  <c r="BY56" i="15"/>
  <c r="BW56" i="15"/>
  <c r="BU56" i="15"/>
  <c r="BS56" i="15"/>
  <c r="BQ56" i="15"/>
  <c r="BO56" i="15"/>
  <c r="BM56" i="15"/>
  <c r="BK56" i="15"/>
  <c r="CF55" i="15"/>
  <c r="CE55" i="15"/>
  <c r="CC55" i="15"/>
  <c r="CA55" i="15"/>
  <c r="BY55" i="15"/>
  <c r="BW55" i="15"/>
  <c r="BU55" i="15"/>
  <c r="BS55" i="15"/>
  <c r="BQ55" i="15"/>
  <c r="BO55" i="15"/>
  <c r="BM55" i="15"/>
  <c r="BK55" i="15"/>
  <c r="CF52" i="15"/>
  <c r="CE52" i="15"/>
  <c r="CC52" i="15"/>
  <c r="CA52" i="15"/>
  <c r="BY52" i="15"/>
  <c r="BW52" i="15"/>
  <c r="BU52" i="15"/>
  <c r="BS52" i="15"/>
  <c r="BQ52" i="15"/>
  <c r="BO52" i="15"/>
  <c r="BM52" i="15"/>
  <c r="BK52" i="15"/>
  <c r="CF51" i="15"/>
  <c r="CE51" i="15"/>
  <c r="CC51" i="15"/>
  <c r="CA51" i="15"/>
  <c r="BY51" i="15"/>
  <c r="BW51" i="15"/>
  <c r="BU51" i="15"/>
  <c r="BS51" i="15"/>
  <c r="BQ51" i="15"/>
  <c r="BO51" i="15"/>
  <c r="BM51" i="15"/>
  <c r="BK51" i="15"/>
  <c r="CF50" i="15"/>
  <c r="CE50" i="15"/>
  <c r="CC50" i="15"/>
  <c r="CA50" i="15"/>
  <c r="BY50" i="15"/>
  <c r="BW50" i="15"/>
  <c r="BU50" i="15"/>
  <c r="BS50" i="15"/>
  <c r="BQ50" i="15"/>
  <c r="BO50" i="15"/>
  <c r="BM50" i="15"/>
  <c r="BK50" i="15"/>
  <c r="CF49" i="15"/>
  <c r="CE49" i="15"/>
  <c r="CC49" i="15"/>
  <c r="CA49" i="15"/>
  <c r="BY49" i="15"/>
  <c r="BW49" i="15"/>
  <c r="BU49" i="15"/>
  <c r="BS49" i="15"/>
  <c r="BQ49" i="15"/>
  <c r="BO49" i="15"/>
  <c r="BM49" i="15"/>
  <c r="BK49" i="15"/>
  <c r="CF47" i="15"/>
  <c r="CE47" i="15"/>
  <c r="CC47" i="15"/>
  <c r="CA47" i="15"/>
  <c r="BY47" i="15"/>
  <c r="BW47" i="15"/>
  <c r="BU47" i="15"/>
  <c r="BS47" i="15"/>
  <c r="BQ47" i="15"/>
  <c r="BO47" i="15"/>
  <c r="BM47" i="15"/>
  <c r="BK47" i="15"/>
  <c r="CF46" i="15"/>
  <c r="CE46" i="15"/>
  <c r="CC46" i="15"/>
  <c r="CA46" i="15"/>
  <c r="BY46" i="15"/>
  <c r="BW46" i="15"/>
  <c r="BU46" i="15"/>
  <c r="BS46" i="15"/>
  <c r="BQ46" i="15"/>
  <c r="BO46" i="15"/>
  <c r="BM46" i="15"/>
  <c r="BK46" i="15"/>
  <c r="CF45" i="15"/>
  <c r="CE45" i="15"/>
  <c r="CC45" i="15"/>
  <c r="CA45" i="15"/>
  <c r="BY45" i="15"/>
  <c r="BW45" i="15"/>
  <c r="BU45" i="15"/>
  <c r="BS45" i="15"/>
  <c r="BQ45" i="15"/>
  <c r="BO45" i="15"/>
  <c r="BM45" i="15"/>
  <c r="BK45" i="15"/>
  <c r="CF44" i="15"/>
  <c r="CE44" i="15"/>
  <c r="CC44" i="15"/>
  <c r="CA44" i="15"/>
  <c r="BY44" i="15"/>
  <c r="BW44" i="15"/>
  <c r="BU44" i="15"/>
  <c r="BS44" i="15"/>
  <c r="BQ44" i="15"/>
  <c r="BO44" i="15"/>
  <c r="BM44" i="15"/>
  <c r="BK44" i="15"/>
  <c r="CF43" i="15"/>
  <c r="CE43" i="15"/>
  <c r="CC43" i="15"/>
  <c r="CA43" i="15"/>
  <c r="BY43" i="15"/>
  <c r="BW43" i="15"/>
  <c r="BU43" i="15"/>
  <c r="BS43" i="15"/>
  <c r="BQ43" i="15"/>
  <c r="BO43" i="15"/>
  <c r="BM43" i="15"/>
  <c r="BK43" i="15"/>
  <c r="CF42" i="15"/>
  <c r="CE42" i="15"/>
  <c r="CC42" i="15"/>
  <c r="CA42" i="15"/>
  <c r="BY42" i="15"/>
  <c r="BW42" i="15"/>
  <c r="BU42" i="15"/>
  <c r="BS42" i="15"/>
  <c r="BQ42" i="15"/>
  <c r="BO42" i="15"/>
  <c r="BM42" i="15"/>
  <c r="BK42" i="15"/>
  <c r="CF41" i="15"/>
  <c r="CE41" i="15"/>
  <c r="CC41" i="15"/>
  <c r="CA41" i="15"/>
  <c r="BY41" i="15"/>
  <c r="BW41" i="15"/>
  <c r="BU41" i="15"/>
  <c r="BS41" i="15"/>
  <c r="BQ41" i="15"/>
  <c r="BO41" i="15"/>
  <c r="BM41" i="15"/>
  <c r="BK41" i="15"/>
  <c r="CF40" i="15"/>
  <c r="CE40" i="15"/>
  <c r="CC40" i="15"/>
  <c r="CA40" i="15"/>
  <c r="BY40" i="15"/>
  <c r="BW40" i="15"/>
  <c r="BU40" i="15"/>
  <c r="BS40" i="15"/>
  <c r="BQ40" i="15"/>
  <c r="BO40" i="15"/>
  <c r="BM40" i="15"/>
  <c r="BK40" i="15"/>
  <c r="CF39" i="15"/>
  <c r="CE39" i="15"/>
  <c r="CC39" i="15"/>
  <c r="CA39" i="15"/>
  <c r="BY39" i="15"/>
  <c r="BW39" i="15"/>
  <c r="BU39" i="15"/>
  <c r="BS39" i="15"/>
  <c r="BQ39" i="15"/>
  <c r="BO39" i="15"/>
  <c r="BM39" i="15"/>
  <c r="BK39" i="15"/>
  <c r="CF38" i="15"/>
  <c r="CE38" i="15"/>
  <c r="CC38" i="15"/>
  <c r="CA38" i="15"/>
  <c r="BY38" i="15"/>
  <c r="BW38" i="15"/>
  <c r="BU38" i="15"/>
  <c r="BS38" i="15"/>
  <c r="BQ38" i="15"/>
  <c r="BO38" i="15"/>
  <c r="BM38" i="15"/>
  <c r="BK38" i="15"/>
  <c r="CF37" i="15"/>
  <c r="CE37" i="15"/>
  <c r="CC37" i="15"/>
  <c r="CA37" i="15"/>
  <c r="BY37" i="15"/>
  <c r="BW37" i="15"/>
  <c r="BU37" i="15"/>
  <c r="BS37" i="15"/>
  <c r="BQ37" i="15"/>
  <c r="BO37" i="15"/>
  <c r="BM37" i="15"/>
  <c r="BK37" i="15"/>
  <c r="CF36" i="15"/>
  <c r="CE36" i="15"/>
  <c r="CC36" i="15"/>
  <c r="CA36" i="15"/>
  <c r="BY36" i="15"/>
  <c r="BW36" i="15"/>
  <c r="BU36" i="15"/>
  <c r="BS36" i="15"/>
  <c r="BQ36" i="15"/>
  <c r="BO36" i="15"/>
  <c r="BM36" i="15"/>
  <c r="BK36" i="15"/>
  <c r="CF35" i="15"/>
  <c r="CE35" i="15"/>
  <c r="CC35" i="15"/>
  <c r="CA35" i="15"/>
  <c r="BY35" i="15"/>
  <c r="BW35" i="15"/>
  <c r="BU35" i="15"/>
  <c r="BS35" i="15"/>
  <c r="BQ35" i="15"/>
  <c r="BO35" i="15"/>
  <c r="BM35" i="15"/>
  <c r="BK35" i="15"/>
  <c r="CF34" i="15"/>
  <c r="CE34" i="15"/>
  <c r="CC34" i="15"/>
  <c r="CA34" i="15"/>
  <c r="BY34" i="15"/>
  <c r="BW34" i="15"/>
  <c r="BU34" i="15"/>
  <c r="BS34" i="15"/>
  <c r="BQ34" i="15"/>
  <c r="BO34" i="15"/>
  <c r="BM34" i="15"/>
  <c r="BK34" i="15"/>
  <c r="CF33" i="15"/>
  <c r="CE33" i="15"/>
  <c r="CC33" i="15"/>
  <c r="CA33" i="15"/>
  <c r="BY33" i="15"/>
  <c r="BW33" i="15"/>
  <c r="BU33" i="15"/>
  <c r="BS33" i="15"/>
  <c r="BQ33" i="15"/>
  <c r="BO33" i="15"/>
  <c r="BM33" i="15"/>
  <c r="BK33" i="15"/>
  <c r="CF32" i="15"/>
  <c r="CE32" i="15"/>
  <c r="CC32" i="15"/>
  <c r="CA32" i="15"/>
  <c r="BY32" i="15"/>
  <c r="BW32" i="15"/>
  <c r="BU32" i="15"/>
  <c r="BS32" i="15"/>
  <c r="BQ32" i="15"/>
  <c r="BO32" i="15"/>
  <c r="BM32" i="15"/>
  <c r="BK32" i="15"/>
  <c r="CF31" i="15"/>
  <c r="CE31" i="15"/>
  <c r="CC31" i="15"/>
  <c r="CA31" i="15"/>
  <c r="BY31" i="15"/>
  <c r="BW31" i="15"/>
  <c r="BU31" i="15"/>
  <c r="BS31" i="15"/>
  <c r="BQ31" i="15"/>
  <c r="BO31" i="15"/>
  <c r="BM31" i="15"/>
  <c r="BK31" i="15"/>
  <c r="CF29" i="15"/>
  <c r="CE29" i="15"/>
  <c r="CC29" i="15"/>
  <c r="CA29" i="15"/>
  <c r="BY29" i="15"/>
  <c r="BW29" i="15"/>
  <c r="BU29" i="15"/>
  <c r="BS29" i="15"/>
  <c r="BQ29" i="15"/>
  <c r="BO29" i="15"/>
  <c r="BM29" i="15"/>
  <c r="BK29" i="15"/>
  <c r="CF28" i="15"/>
  <c r="CE28" i="15"/>
  <c r="CC28" i="15"/>
  <c r="CA28" i="15"/>
  <c r="BY28" i="15"/>
  <c r="BW28" i="15"/>
  <c r="BU28" i="15"/>
  <c r="BS28" i="15"/>
  <c r="BQ28" i="15"/>
  <c r="BO28" i="15"/>
  <c r="BM28" i="15"/>
  <c r="BK28" i="15"/>
  <c r="CF27" i="15"/>
  <c r="CE27" i="15"/>
  <c r="CC27" i="15"/>
  <c r="CA27" i="15"/>
  <c r="BY27" i="15"/>
  <c r="BW27" i="15"/>
  <c r="BU27" i="15"/>
  <c r="BS27" i="15"/>
  <c r="BQ27" i="15"/>
  <c r="BO27" i="15"/>
  <c r="BM27" i="15"/>
  <c r="BK27" i="15"/>
  <c r="CF26" i="15"/>
  <c r="CE26" i="15"/>
  <c r="CC26" i="15"/>
  <c r="CA26" i="15"/>
  <c r="BY26" i="15"/>
  <c r="BW26" i="15"/>
  <c r="BU26" i="15"/>
  <c r="BS26" i="15"/>
  <c r="BQ26" i="15"/>
  <c r="BO26" i="15"/>
  <c r="BM26" i="15"/>
  <c r="BK26" i="15"/>
  <c r="CF24" i="15"/>
  <c r="CE24" i="15"/>
  <c r="CC24" i="15"/>
  <c r="CA24" i="15"/>
  <c r="BY24" i="15"/>
  <c r="BW24" i="15"/>
  <c r="BU24" i="15"/>
  <c r="BS24" i="15"/>
  <c r="BQ24" i="15"/>
  <c r="BO24" i="15"/>
  <c r="BM24" i="15"/>
  <c r="BK24" i="15"/>
  <c r="CF23" i="15"/>
  <c r="CE23" i="15"/>
  <c r="CC23" i="15"/>
  <c r="CA23" i="15"/>
  <c r="BY23" i="15"/>
  <c r="BW23" i="15"/>
  <c r="BU23" i="15"/>
  <c r="BS23" i="15"/>
  <c r="BQ23" i="15"/>
  <c r="BO23" i="15"/>
  <c r="BM23" i="15"/>
  <c r="BK23" i="15"/>
  <c r="CF22" i="15"/>
  <c r="CE22" i="15"/>
  <c r="CC22" i="15"/>
  <c r="CA22" i="15"/>
  <c r="BY22" i="15"/>
  <c r="BW22" i="15"/>
  <c r="BU22" i="15"/>
  <c r="BS22" i="15"/>
  <c r="BQ22" i="15"/>
  <c r="BO22" i="15"/>
  <c r="BM22" i="15"/>
  <c r="BK22" i="15"/>
  <c r="CF21" i="15"/>
  <c r="CE21" i="15"/>
  <c r="CC21" i="15"/>
  <c r="CA21" i="15"/>
  <c r="BY21" i="15"/>
  <c r="BW21" i="15"/>
  <c r="BU21" i="15"/>
  <c r="BS21" i="15"/>
  <c r="BQ21" i="15"/>
  <c r="BO21" i="15"/>
  <c r="BM21" i="15"/>
  <c r="BK21" i="15"/>
  <c r="CF20" i="15"/>
  <c r="CE20" i="15"/>
  <c r="CC20" i="15"/>
  <c r="CA20" i="15"/>
  <c r="BY20" i="15"/>
  <c r="BW20" i="15"/>
  <c r="BU20" i="15"/>
  <c r="BS20" i="15"/>
  <c r="BQ20" i="15"/>
  <c r="BO20" i="15"/>
  <c r="BM20" i="15"/>
  <c r="BK20" i="15"/>
  <c r="CF19" i="15"/>
  <c r="CE19" i="15"/>
  <c r="CC19" i="15"/>
  <c r="CA19" i="15"/>
  <c r="BY19" i="15"/>
  <c r="BW19" i="15"/>
  <c r="BU19" i="15"/>
  <c r="BS19" i="15"/>
  <c r="BQ19" i="15"/>
  <c r="BO19" i="15"/>
  <c r="BM19" i="15"/>
  <c r="BK19" i="15"/>
  <c r="CF18" i="15"/>
  <c r="CE18" i="15"/>
  <c r="CC18" i="15"/>
  <c r="CA18" i="15"/>
  <c r="BY18" i="15"/>
  <c r="BW18" i="15"/>
  <c r="BU18" i="15"/>
  <c r="BS18" i="15"/>
  <c r="BQ18" i="15"/>
  <c r="BO18" i="15"/>
  <c r="BM18" i="15"/>
  <c r="BK18" i="15"/>
  <c r="CF17" i="15"/>
  <c r="CE17" i="15"/>
  <c r="CC17" i="15"/>
  <c r="CA17" i="15"/>
  <c r="BY17" i="15"/>
  <c r="BW17" i="15"/>
  <c r="BU17" i="15"/>
  <c r="BS17" i="15"/>
  <c r="BQ17" i="15"/>
  <c r="BO17" i="15"/>
  <c r="BM17" i="15"/>
  <c r="BK17" i="15"/>
  <c r="CF16" i="15"/>
  <c r="CE16" i="15"/>
  <c r="CC16" i="15"/>
  <c r="CA16" i="15"/>
  <c r="BY16" i="15"/>
  <c r="BW16" i="15"/>
  <c r="BU16" i="15"/>
  <c r="BS16" i="15"/>
  <c r="BQ16" i="15"/>
  <c r="BO16" i="15"/>
  <c r="BM16" i="15"/>
  <c r="BK16" i="15"/>
  <c r="CF14" i="15"/>
  <c r="CE14" i="15"/>
  <c r="CC14" i="15"/>
  <c r="CA14" i="15"/>
  <c r="BY14" i="15"/>
  <c r="BW14" i="15"/>
  <c r="BU14" i="15"/>
  <c r="BS14" i="15"/>
  <c r="BQ14" i="15"/>
  <c r="BO14" i="15"/>
  <c r="BM14" i="15"/>
  <c r="BK14" i="15"/>
  <c r="CF13" i="15"/>
  <c r="CE13" i="15"/>
  <c r="CC13" i="15"/>
  <c r="CA13" i="15"/>
  <c r="BY13" i="15"/>
  <c r="BW13" i="15"/>
  <c r="BU13" i="15"/>
  <c r="BS13" i="15"/>
  <c r="BQ13" i="15"/>
  <c r="BO13" i="15"/>
  <c r="BM13" i="15"/>
  <c r="BK13" i="15"/>
  <c r="CF12" i="15"/>
  <c r="CE12" i="15"/>
  <c r="CC12" i="15"/>
  <c r="CA12" i="15"/>
  <c r="BY12" i="15"/>
  <c r="BW12" i="15"/>
  <c r="BU12" i="15"/>
  <c r="BS12" i="15"/>
  <c r="BQ12" i="15"/>
  <c r="BO12" i="15"/>
  <c r="BM12" i="15"/>
  <c r="BK12" i="15"/>
  <c r="CF11" i="15"/>
  <c r="CE11" i="15"/>
  <c r="CC11" i="15"/>
  <c r="CA11" i="15"/>
  <c r="BY11" i="15"/>
  <c r="BW11" i="15"/>
  <c r="BU11" i="15"/>
  <c r="BS11" i="15"/>
  <c r="BQ11" i="15"/>
  <c r="BO11" i="15"/>
  <c r="BM11" i="15"/>
  <c r="BK11" i="15"/>
  <c r="CF10" i="15"/>
  <c r="CE10" i="15"/>
  <c r="CC10" i="15"/>
  <c r="CA10" i="15"/>
  <c r="BY10" i="15"/>
  <c r="BW10" i="15"/>
  <c r="BU10" i="15"/>
  <c r="BS10" i="15"/>
  <c r="BQ10" i="15"/>
  <c r="BO10" i="15"/>
  <c r="BM10" i="15"/>
  <c r="BK10" i="15"/>
  <c r="CF9" i="15"/>
  <c r="CE9" i="15"/>
  <c r="CC9" i="15"/>
  <c r="CA9" i="15"/>
  <c r="BY9" i="15"/>
  <c r="BW9" i="15"/>
  <c r="BU9" i="15"/>
  <c r="BS9" i="15"/>
  <c r="BQ9" i="15"/>
  <c r="BO9" i="15"/>
  <c r="BM9" i="15"/>
  <c r="BK9" i="15"/>
  <c r="CF8" i="15"/>
  <c r="CE8" i="15"/>
  <c r="CC8" i="15"/>
  <c r="CA8" i="15"/>
  <c r="BY8" i="15"/>
  <c r="BW8" i="15"/>
  <c r="BU8" i="15"/>
  <c r="BS8" i="15"/>
  <c r="BQ8" i="15"/>
  <c r="BO8" i="15"/>
  <c r="BM8" i="15"/>
  <c r="BK8" i="15"/>
  <c r="CF7" i="15"/>
  <c r="CE7" i="15"/>
  <c r="CC7" i="15"/>
  <c r="CA7" i="15"/>
  <c r="BY7" i="15"/>
  <c r="BW7" i="15"/>
  <c r="BU7" i="15"/>
  <c r="BS7" i="15"/>
  <c r="BQ7" i="15"/>
  <c r="BO7" i="15"/>
  <c r="BM7" i="15"/>
  <c r="CF6" i="15"/>
  <c r="CE6" i="15"/>
  <c r="CC6" i="15"/>
  <c r="CA6" i="15"/>
  <c r="BY6" i="15"/>
  <c r="BW6" i="15"/>
  <c r="BU6" i="15"/>
  <c r="BS6" i="15"/>
  <c r="BQ6" i="15"/>
  <c r="BO6" i="15"/>
  <c r="BM6" i="15"/>
  <c r="BK6" i="15"/>
  <c r="CF4" i="15"/>
  <c r="CE4" i="15"/>
  <c r="CC4" i="15"/>
  <c r="CA4" i="15"/>
  <c r="BY4" i="15"/>
  <c r="BW4" i="15"/>
  <c r="BU4" i="15"/>
  <c r="BS4" i="15"/>
  <c r="BQ4" i="15"/>
  <c r="BO4" i="15"/>
  <c r="BM4" i="15"/>
  <c r="BK4" i="15"/>
  <c r="BI4" i="15"/>
  <c r="BI148" i="15" s="1"/>
  <c r="CD165" i="14"/>
  <c r="CB165" i="14"/>
  <c r="BZ165" i="14"/>
  <c r="BX165" i="14"/>
  <c r="BV165" i="14"/>
  <c r="BT165" i="14"/>
  <c r="BR165" i="14"/>
  <c r="BP165" i="14"/>
  <c r="BN165" i="14"/>
  <c r="BL165" i="14"/>
  <c r="BJ165" i="14"/>
  <c r="BH165" i="14"/>
  <c r="CF163" i="14"/>
  <c r="CE163" i="14"/>
  <c r="CC163" i="14"/>
  <c r="CA163" i="14"/>
  <c r="BY163" i="14"/>
  <c r="BW163" i="14"/>
  <c r="BU163" i="14"/>
  <c r="BS163" i="14"/>
  <c r="BQ163" i="14"/>
  <c r="BO163" i="14"/>
  <c r="BM163" i="14"/>
  <c r="BK163" i="14"/>
  <c r="BI163" i="14"/>
  <c r="CF162" i="14"/>
  <c r="CE162" i="14"/>
  <c r="CC162" i="14"/>
  <c r="CA162" i="14"/>
  <c r="BY162" i="14"/>
  <c r="BW162" i="14"/>
  <c r="BU162" i="14"/>
  <c r="BS162" i="14"/>
  <c r="BQ162" i="14"/>
  <c r="BO162" i="14"/>
  <c r="BM162" i="14"/>
  <c r="BK162" i="14"/>
  <c r="BI162" i="14"/>
  <c r="CF161" i="14"/>
  <c r="CE161" i="14"/>
  <c r="CC161" i="14"/>
  <c r="CA161" i="14"/>
  <c r="BY161" i="14"/>
  <c r="BW161" i="14"/>
  <c r="BU161" i="14"/>
  <c r="BS161" i="14"/>
  <c r="BQ161" i="14"/>
  <c r="BO161" i="14"/>
  <c r="BM161" i="14"/>
  <c r="BK161" i="14"/>
  <c r="BI161" i="14"/>
  <c r="CF160" i="14"/>
  <c r="CE160" i="14"/>
  <c r="CC160" i="14"/>
  <c r="CA160" i="14"/>
  <c r="BY160" i="14"/>
  <c r="BW160" i="14"/>
  <c r="BU160" i="14"/>
  <c r="BS160" i="14"/>
  <c r="BQ160" i="14"/>
  <c r="BO160" i="14"/>
  <c r="BM160" i="14"/>
  <c r="BK160" i="14"/>
  <c r="BI160" i="14"/>
  <c r="CF159" i="14"/>
  <c r="CE159" i="14"/>
  <c r="CC159" i="14"/>
  <c r="CA159" i="14"/>
  <c r="BY159" i="14"/>
  <c r="BW159" i="14"/>
  <c r="BU159" i="14"/>
  <c r="BS159" i="14"/>
  <c r="BQ159" i="14"/>
  <c r="BO159" i="14"/>
  <c r="BM159" i="14"/>
  <c r="BK159" i="14"/>
  <c r="BI159" i="14"/>
  <c r="CF156" i="14"/>
  <c r="CE156" i="14"/>
  <c r="CC156" i="14"/>
  <c r="CA156" i="14"/>
  <c r="BY156" i="14"/>
  <c r="BW156" i="14"/>
  <c r="BU156" i="14"/>
  <c r="BS156" i="14"/>
  <c r="BQ156" i="14"/>
  <c r="BO156" i="14"/>
  <c r="BM156" i="14"/>
  <c r="BK156" i="14"/>
  <c r="BI156" i="14"/>
  <c r="CF155" i="14"/>
  <c r="CE155" i="14"/>
  <c r="CC155" i="14"/>
  <c r="CA155" i="14"/>
  <c r="BY155" i="14"/>
  <c r="BW155" i="14"/>
  <c r="BU155" i="14"/>
  <c r="BS155" i="14"/>
  <c r="BQ155" i="14"/>
  <c r="BO155" i="14"/>
  <c r="BM155" i="14"/>
  <c r="BK155" i="14"/>
  <c r="BI155" i="14"/>
  <c r="CF154" i="14"/>
  <c r="CE154" i="14"/>
  <c r="CC154" i="14"/>
  <c r="CA154" i="14"/>
  <c r="BY154" i="14"/>
  <c r="BW154" i="14"/>
  <c r="BU154" i="14"/>
  <c r="BS154" i="14"/>
  <c r="BQ154" i="14"/>
  <c r="BO154" i="14"/>
  <c r="BM154" i="14"/>
  <c r="BK154" i="14"/>
  <c r="BI154" i="14"/>
  <c r="CF153" i="14"/>
  <c r="CE153" i="14"/>
  <c r="CC153" i="14"/>
  <c r="CA153" i="14"/>
  <c r="BY153" i="14"/>
  <c r="BW153" i="14"/>
  <c r="BU153" i="14"/>
  <c r="BS153" i="14"/>
  <c r="BQ153" i="14"/>
  <c r="BO153" i="14"/>
  <c r="BM153" i="14"/>
  <c r="BK153" i="14"/>
  <c r="BI153" i="14"/>
  <c r="CF152" i="14"/>
  <c r="CE152" i="14"/>
  <c r="CC152" i="14"/>
  <c r="CA152" i="14"/>
  <c r="BY152" i="14"/>
  <c r="BW152" i="14"/>
  <c r="BU152" i="14"/>
  <c r="BS152" i="14"/>
  <c r="BQ152" i="14"/>
  <c r="BO152" i="14"/>
  <c r="BM152" i="14"/>
  <c r="BK152" i="14"/>
  <c r="BI152" i="14"/>
  <c r="CF151" i="14"/>
  <c r="CE151" i="14"/>
  <c r="CC151" i="14"/>
  <c r="CA151" i="14"/>
  <c r="BY151" i="14"/>
  <c r="BW151" i="14"/>
  <c r="BU151" i="14"/>
  <c r="BS151" i="14"/>
  <c r="BQ151" i="14"/>
  <c r="BO151" i="14"/>
  <c r="BM151" i="14"/>
  <c r="BK151" i="14"/>
  <c r="BI151" i="14"/>
  <c r="CF150" i="14"/>
  <c r="CE150" i="14"/>
  <c r="CC150" i="14"/>
  <c r="CA150" i="14"/>
  <c r="BY150" i="14"/>
  <c r="BW150" i="14"/>
  <c r="BU150" i="14"/>
  <c r="BS150" i="14"/>
  <c r="BQ150" i="14"/>
  <c r="BO150" i="14"/>
  <c r="BM150" i="14"/>
  <c r="BK150" i="14"/>
  <c r="BI150" i="14"/>
  <c r="CD148" i="14"/>
  <c r="CD166" i="14" s="1"/>
  <c r="CB148" i="14"/>
  <c r="CB166" i="14" s="1"/>
  <c r="BZ148" i="14"/>
  <c r="BZ166" i="14" s="1"/>
  <c r="BX148" i="14"/>
  <c r="BV148" i="14"/>
  <c r="BV166" i="14" s="1"/>
  <c r="BT148" i="14"/>
  <c r="BT166" i="14" s="1"/>
  <c r="BR148" i="14"/>
  <c r="BR166" i="14" s="1"/>
  <c r="BP148" i="14"/>
  <c r="BN148" i="14"/>
  <c r="BL148" i="14"/>
  <c r="BL166" i="14" s="1"/>
  <c r="BJ148" i="14"/>
  <c r="BJ166" i="14" s="1"/>
  <c r="BH148" i="14"/>
  <c r="CG146" i="14"/>
  <c r="CF146" i="14"/>
  <c r="CF144" i="14"/>
  <c r="CE144" i="14"/>
  <c r="CC144" i="14"/>
  <c r="CA144" i="14"/>
  <c r="BY144" i="14"/>
  <c r="BW144" i="14"/>
  <c r="BU144" i="14"/>
  <c r="BS144" i="14"/>
  <c r="BQ144" i="14"/>
  <c r="BO144" i="14"/>
  <c r="BM144" i="14"/>
  <c r="BK144" i="14"/>
  <c r="BI144" i="14"/>
  <c r="CF143" i="14"/>
  <c r="CE143" i="14"/>
  <c r="CC143" i="14"/>
  <c r="CA143" i="14"/>
  <c r="BY143" i="14"/>
  <c r="BW143" i="14"/>
  <c r="BU143" i="14"/>
  <c r="BS143" i="14"/>
  <c r="BQ143" i="14"/>
  <c r="BO143" i="14"/>
  <c r="BM143" i="14"/>
  <c r="BK143" i="14"/>
  <c r="BI143" i="14"/>
  <c r="CG142" i="14"/>
  <c r="CF142" i="14"/>
  <c r="CF139" i="14"/>
  <c r="CE139" i="14"/>
  <c r="CC139" i="14"/>
  <c r="CA139" i="14"/>
  <c r="BY139" i="14"/>
  <c r="BW139" i="14"/>
  <c r="BU139" i="14"/>
  <c r="BS139" i="14"/>
  <c r="BQ139" i="14"/>
  <c r="BO139" i="14"/>
  <c r="BM139" i="14"/>
  <c r="BK139" i="14"/>
  <c r="BI139" i="14"/>
  <c r="CG138" i="14"/>
  <c r="CF138" i="14"/>
  <c r="CF137" i="14"/>
  <c r="CE137" i="14"/>
  <c r="CC137" i="14"/>
  <c r="CA137" i="14"/>
  <c r="BY137" i="14"/>
  <c r="BW137" i="14"/>
  <c r="BU137" i="14"/>
  <c r="BS137" i="14"/>
  <c r="BQ137" i="14"/>
  <c r="BO137" i="14"/>
  <c r="BM137" i="14"/>
  <c r="BK137" i="14"/>
  <c r="BI137" i="14"/>
  <c r="CF136" i="14"/>
  <c r="CE136" i="14"/>
  <c r="CC136" i="14"/>
  <c r="CA136" i="14"/>
  <c r="BY136" i="14"/>
  <c r="BW136" i="14"/>
  <c r="BU136" i="14"/>
  <c r="BS136" i="14"/>
  <c r="BQ136" i="14"/>
  <c r="BO136" i="14"/>
  <c r="BM136" i="14"/>
  <c r="BK136" i="14"/>
  <c r="BI136" i="14"/>
  <c r="CF135" i="14"/>
  <c r="CE135" i="14"/>
  <c r="CC135" i="14"/>
  <c r="CA135" i="14"/>
  <c r="BY135" i="14"/>
  <c r="BW135" i="14"/>
  <c r="BU135" i="14"/>
  <c r="BS135" i="14"/>
  <c r="BQ135" i="14"/>
  <c r="BO135" i="14"/>
  <c r="BM135" i="14"/>
  <c r="BK135" i="14"/>
  <c r="BI135" i="14"/>
  <c r="CF134" i="14"/>
  <c r="CE134" i="14"/>
  <c r="CC134" i="14"/>
  <c r="CA134" i="14"/>
  <c r="BY134" i="14"/>
  <c r="BW134" i="14"/>
  <c r="BU134" i="14"/>
  <c r="BS134" i="14"/>
  <c r="BQ134" i="14"/>
  <c r="BO134" i="14"/>
  <c r="BM134" i="14"/>
  <c r="BK134" i="14"/>
  <c r="BI134" i="14"/>
  <c r="CF133" i="14"/>
  <c r="CE133" i="14"/>
  <c r="CC133" i="14"/>
  <c r="CA133" i="14"/>
  <c r="BY133" i="14"/>
  <c r="BW133" i="14"/>
  <c r="BU133" i="14"/>
  <c r="BS133" i="14"/>
  <c r="BQ133" i="14"/>
  <c r="BO133" i="14"/>
  <c r="BM133" i="14"/>
  <c r="BK133" i="14"/>
  <c r="BI133" i="14"/>
  <c r="CF120" i="14"/>
  <c r="CE120" i="14"/>
  <c r="CC120" i="14"/>
  <c r="CA120" i="14"/>
  <c r="BY120" i="14"/>
  <c r="BW120" i="14"/>
  <c r="BU120" i="14"/>
  <c r="BS120" i="14"/>
  <c r="BQ120" i="14"/>
  <c r="BO120" i="14"/>
  <c r="BM120" i="14"/>
  <c r="BK120" i="14"/>
  <c r="BI120" i="14"/>
  <c r="CF132" i="14"/>
  <c r="CE132" i="14"/>
  <c r="CC132" i="14"/>
  <c r="CA132" i="14"/>
  <c r="BY132" i="14"/>
  <c r="BW132" i="14"/>
  <c r="BU132" i="14"/>
  <c r="BS132" i="14"/>
  <c r="BQ132" i="14"/>
  <c r="BO132" i="14"/>
  <c r="BM132" i="14"/>
  <c r="BK132" i="14"/>
  <c r="BI132" i="14"/>
  <c r="CF131" i="14"/>
  <c r="CE131" i="14"/>
  <c r="CC131" i="14"/>
  <c r="CA131" i="14"/>
  <c r="BY131" i="14"/>
  <c r="BW131" i="14"/>
  <c r="BU131" i="14"/>
  <c r="BS131" i="14"/>
  <c r="BQ131" i="14"/>
  <c r="BO131" i="14"/>
  <c r="BM131" i="14"/>
  <c r="BK131" i="14"/>
  <c r="BI131" i="14"/>
  <c r="CF130" i="14"/>
  <c r="CE130" i="14"/>
  <c r="CC130" i="14"/>
  <c r="CA130" i="14"/>
  <c r="BY130" i="14"/>
  <c r="BW130" i="14"/>
  <c r="BU130" i="14"/>
  <c r="BS130" i="14"/>
  <c r="BQ130" i="14"/>
  <c r="BO130" i="14"/>
  <c r="BM130" i="14"/>
  <c r="BK130" i="14"/>
  <c r="BI130" i="14"/>
  <c r="CG129" i="14"/>
  <c r="CF129" i="14"/>
  <c r="CF128" i="14"/>
  <c r="CA128" i="14"/>
  <c r="BY128" i="14"/>
  <c r="BW128" i="14"/>
  <c r="CF127" i="14"/>
  <c r="BW127" i="14"/>
  <c r="CG127" i="14" s="1"/>
  <c r="CF124" i="14"/>
  <c r="BW124" i="14"/>
  <c r="CG124" i="14" s="1"/>
  <c r="CF123" i="14"/>
  <c r="BW123" i="14"/>
  <c r="CG123" i="14" s="1"/>
  <c r="CG118" i="14"/>
  <c r="CF118" i="14"/>
  <c r="CG117" i="14"/>
  <c r="CF117" i="14"/>
  <c r="CG116" i="14"/>
  <c r="CF116" i="14"/>
  <c r="CG115" i="14"/>
  <c r="CF115" i="14"/>
  <c r="CF114" i="14"/>
  <c r="CE114" i="14"/>
  <c r="CC114" i="14"/>
  <c r="CA114" i="14"/>
  <c r="BY114" i="14"/>
  <c r="BW114" i="14"/>
  <c r="BU114" i="14"/>
  <c r="BS114" i="14"/>
  <c r="BQ114" i="14"/>
  <c r="BO114" i="14"/>
  <c r="BM114" i="14"/>
  <c r="BK114" i="14"/>
  <c r="BI114" i="14"/>
  <c r="CF113" i="14"/>
  <c r="CE113" i="14"/>
  <c r="CC113" i="14"/>
  <c r="CA113" i="14"/>
  <c r="BY113" i="14"/>
  <c r="BW113" i="14"/>
  <c r="BU113" i="14"/>
  <c r="BS113" i="14"/>
  <c r="BQ113" i="14"/>
  <c r="BO113" i="14"/>
  <c r="BM113" i="14"/>
  <c r="BK113" i="14"/>
  <c r="BI113" i="14"/>
  <c r="CG112" i="14"/>
  <c r="CF112" i="14"/>
  <c r="CG111" i="14"/>
  <c r="CF111" i="14"/>
  <c r="CG110" i="14"/>
  <c r="CF110" i="14"/>
  <c r="CG109" i="14"/>
  <c r="CF109" i="14"/>
  <c r="CG108" i="14"/>
  <c r="CF108" i="14"/>
  <c r="CG107" i="14"/>
  <c r="CF107" i="14"/>
  <c r="CG106" i="14"/>
  <c r="CF106" i="14"/>
  <c r="CG105" i="14"/>
  <c r="CF105" i="14"/>
  <c r="CG104" i="14"/>
  <c r="CF104" i="14"/>
  <c r="CG103" i="14"/>
  <c r="CF103" i="14"/>
  <c r="CG102" i="14"/>
  <c r="CF102" i="14"/>
  <c r="CG101" i="14"/>
  <c r="CF101" i="14"/>
  <c r="CG100" i="14"/>
  <c r="CF100" i="14"/>
  <c r="CG99" i="14"/>
  <c r="CF99" i="14"/>
  <c r="CG98" i="14"/>
  <c r="CF98" i="14"/>
  <c r="CG97" i="14"/>
  <c r="CF97" i="14"/>
  <c r="CG96" i="14"/>
  <c r="CF96" i="14"/>
  <c r="CF95" i="14"/>
  <c r="CE95" i="14"/>
  <c r="CC95" i="14"/>
  <c r="CA95" i="14"/>
  <c r="BY95" i="14"/>
  <c r="BW95" i="14"/>
  <c r="BU95" i="14"/>
  <c r="BS95" i="14"/>
  <c r="BQ95" i="14"/>
  <c r="BO95" i="14"/>
  <c r="BM95" i="14"/>
  <c r="BK95" i="14"/>
  <c r="BI95" i="14"/>
  <c r="CF94" i="14"/>
  <c r="CE94" i="14"/>
  <c r="CC94" i="14"/>
  <c r="CA94" i="14"/>
  <c r="BY94" i="14"/>
  <c r="BW94" i="14"/>
  <c r="BU94" i="14"/>
  <c r="BS94" i="14"/>
  <c r="BQ94" i="14"/>
  <c r="BO94" i="14"/>
  <c r="BM94" i="14"/>
  <c r="BK94" i="14"/>
  <c r="BI94" i="14"/>
  <c r="CF93" i="14"/>
  <c r="CE93" i="14"/>
  <c r="CC93" i="14"/>
  <c r="CA93" i="14"/>
  <c r="BY93" i="14"/>
  <c r="BW93" i="14"/>
  <c r="BU93" i="14"/>
  <c r="BS93" i="14"/>
  <c r="BQ93" i="14"/>
  <c r="BO93" i="14"/>
  <c r="BM93" i="14"/>
  <c r="BK93" i="14"/>
  <c r="BI93" i="14"/>
  <c r="CF92" i="14"/>
  <c r="CE92" i="14"/>
  <c r="CC92" i="14"/>
  <c r="CA92" i="14"/>
  <c r="BY92" i="14"/>
  <c r="BW92" i="14"/>
  <c r="BU92" i="14"/>
  <c r="BS92" i="14"/>
  <c r="BQ92" i="14"/>
  <c r="BO92" i="14"/>
  <c r="BM92" i="14"/>
  <c r="BK92" i="14"/>
  <c r="BI92" i="14"/>
  <c r="CF90" i="14"/>
  <c r="CE90" i="14"/>
  <c r="CC90" i="14"/>
  <c r="CA90" i="14"/>
  <c r="BY90" i="14"/>
  <c r="BW90" i="14"/>
  <c r="BU90" i="14"/>
  <c r="BS90" i="14"/>
  <c r="BQ90" i="14"/>
  <c r="BO90" i="14"/>
  <c r="BM90" i="14"/>
  <c r="BK90" i="14"/>
  <c r="BI90" i="14"/>
  <c r="CF89" i="14"/>
  <c r="CE89" i="14"/>
  <c r="CC89" i="14"/>
  <c r="CA89" i="14"/>
  <c r="BY89" i="14"/>
  <c r="BW89" i="14"/>
  <c r="BU89" i="14"/>
  <c r="BS89" i="14"/>
  <c r="BQ89" i="14"/>
  <c r="BO89" i="14"/>
  <c r="BM89" i="14"/>
  <c r="BK89" i="14"/>
  <c r="BI89" i="14"/>
  <c r="CF88" i="14"/>
  <c r="CE88" i="14"/>
  <c r="CC88" i="14"/>
  <c r="CA88" i="14"/>
  <c r="BY88" i="14"/>
  <c r="BW88" i="14"/>
  <c r="BU88" i="14"/>
  <c r="BS88" i="14"/>
  <c r="BQ88" i="14"/>
  <c r="BO88" i="14"/>
  <c r="BM88" i="14"/>
  <c r="BK88" i="14"/>
  <c r="BI88" i="14"/>
  <c r="CF87" i="14"/>
  <c r="CE87" i="14"/>
  <c r="CC87" i="14"/>
  <c r="CA87" i="14"/>
  <c r="BY87" i="14"/>
  <c r="BW87" i="14"/>
  <c r="BU87" i="14"/>
  <c r="BS87" i="14"/>
  <c r="BQ87" i="14"/>
  <c r="BO87" i="14"/>
  <c r="BM87" i="14"/>
  <c r="BK87" i="14"/>
  <c r="BI87" i="14"/>
  <c r="CF86" i="14"/>
  <c r="CE86" i="14"/>
  <c r="CC86" i="14"/>
  <c r="CA86" i="14"/>
  <c r="BY86" i="14"/>
  <c r="BW86" i="14"/>
  <c r="BU86" i="14"/>
  <c r="BS86" i="14"/>
  <c r="BQ86" i="14"/>
  <c r="BO86" i="14"/>
  <c r="BM86" i="14"/>
  <c r="BK86" i="14"/>
  <c r="BI86" i="14"/>
  <c r="CF84" i="14"/>
  <c r="CE84" i="14"/>
  <c r="CC84" i="14"/>
  <c r="CA84" i="14"/>
  <c r="BY84" i="14"/>
  <c r="BW84" i="14"/>
  <c r="BU84" i="14"/>
  <c r="BS84" i="14"/>
  <c r="BQ84" i="14"/>
  <c r="BO84" i="14"/>
  <c r="BM84" i="14"/>
  <c r="BK84" i="14"/>
  <c r="BI84" i="14"/>
  <c r="CF81" i="14"/>
  <c r="CE81" i="14"/>
  <c r="CC81" i="14"/>
  <c r="CA81" i="14"/>
  <c r="BY81" i="14"/>
  <c r="BW81" i="14"/>
  <c r="BU81" i="14"/>
  <c r="BS81" i="14"/>
  <c r="BQ81" i="14"/>
  <c r="BO81" i="14"/>
  <c r="BM81" i="14"/>
  <c r="BK81" i="14"/>
  <c r="BI81" i="14"/>
  <c r="CF80" i="14"/>
  <c r="CE80" i="14"/>
  <c r="CC80" i="14"/>
  <c r="CA80" i="14"/>
  <c r="BY80" i="14"/>
  <c r="BW80" i="14"/>
  <c r="BU80" i="14"/>
  <c r="BS80" i="14"/>
  <c r="BQ80" i="14"/>
  <c r="BO80" i="14"/>
  <c r="BM80" i="14"/>
  <c r="BK80" i="14"/>
  <c r="BI80" i="14"/>
  <c r="CF78" i="14"/>
  <c r="CE78" i="14"/>
  <c r="CC78" i="14"/>
  <c r="CA78" i="14"/>
  <c r="BY78" i="14"/>
  <c r="BW78" i="14"/>
  <c r="BU78" i="14"/>
  <c r="BS78" i="14"/>
  <c r="BQ78" i="14"/>
  <c r="BO78" i="14"/>
  <c r="BM78" i="14"/>
  <c r="BK78" i="14"/>
  <c r="BI78" i="14"/>
  <c r="CF77" i="14"/>
  <c r="CE77" i="14"/>
  <c r="CC77" i="14"/>
  <c r="CA77" i="14"/>
  <c r="BY77" i="14"/>
  <c r="BW77" i="14"/>
  <c r="BU77" i="14"/>
  <c r="BS77" i="14"/>
  <c r="BQ77" i="14"/>
  <c r="BO77" i="14"/>
  <c r="BM77" i="14"/>
  <c r="BK77" i="14"/>
  <c r="BI77" i="14"/>
  <c r="CF75" i="14"/>
  <c r="CE75" i="14"/>
  <c r="CC75" i="14"/>
  <c r="CA75" i="14"/>
  <c r="BY75" i="14"/>
  <c r="BW75" i="14"/>
  <c r="BU75" i="14"/>
  <c r="BS75" i="14"/>
  <c r="BQ75" i="14"/>
  <c r="BO75" i="14"/>
  <c r="BM75" i="14"/>
  <c r="BK75" i="14"/>
  <c r="BI75" i="14"/>
  <c r="CF74" i="14"/>
  <c r="CE74" i="14"/>
  <c r="CC74" i="14"/>
  <c r="CA74" i="14"/>
  <c r="BY74" i="14"/>
  <c r="BW74" i="14"/>
  <c r="BU74" i="14"/>
  <c r="BS74" i="14"/>
  <c r="BQ74" i="14"/>
  <c r="BO74" i="14"/>
  <c r="BM74" i="14"/>
  <c r="BK74" i="14"/>
  <c r="BI74" i="14"/>
  <c r="CF72" i="14"/>
  <c r="CE72" i="14"/>
  <c r="CC72" i="14"/>
  <c r="CA72" i="14"/>
  <c r="BY72" i="14"/>
  <c r="BW72" i="14"/>
  <c r="BU72" i="14"/>
  <c r="BS72" i="14"/>
  <c r="BQ72" i="14"/>
  <c r="BO72" i="14"/>
  <c r="BM72" i="14"/>
  <c r="BK72" i="14"/>
  <c r="BI72" i="14"/>
  <c r="CF71" i="14"/>
  <c r="CE71" i="14"/>
  <c r="CC71" i="14"/>
  <c r="CA71" i="14"/>
  <c r="BY71" i="14"/>
  <c r="BW71" i="14"/>
  <c r="BU71" i="14"/>
  <c r="BS71" i="14"/>
  <c r="BQ71" i="14"/>
  <c r="BO71" i="14"/>
  <c r="BM71" i="14"/>
  <c r="BK71" i="14"/>
  <c r="BI71" i="14"/>
  <c r="CF70" i="14"/>
  <c r="CE70" i="14"/>
  <c r="CC70" i="14"/>
  <c r="CA70" i="14"/>
  <c r="BY70" i="14"/>
  <c r="BW70" i="14"/>
  <c r="BU70" i="14"/>
  <c r="BS70" i="14"/>
  <c r="BQ70" i="14"/>
  <c r="BO70" i="14"/>
  <c r="BM70" i="14"/>
  <c r="BK70" i="14"/>
  <c r="BI70" i="14"/>
  <c r="CF68" i="14"/>
  <c r="CE68" i="14"/>
  <c r="CC68" i="14"/>
  <c r="CA68" i="14"/>
  <c r="BY68" i="14"/>
  <c r="BW68" i="14"/>
  <c r="BU68" i="14"/>
  <c r="BS68" i="14"/>
  <c r="BQ68" i="14"/>
  <c r="BO68" i="14"/>
  <c r="BM68" i="14"/>
  <c r="BK68" i="14"/>
  <c r="BI68" i="14"/>
  <c r="CF67" i="14"/>
  <c r="CE67" i="14"/>
  <c r="CC67" i="14"/>
  <c r="CA67" i="14"/>
  <c r="BY67" i="14"/>
  <c r="BW67" i="14"/>
  <c r="BU67" i="14"/>
  <c r="BS67" i="14"/>
  <c r="BQ67" i="14"/>
  <c r="BO67" i="14"/>
  <c r="BM67" i="14"/>
  <c r="BK67" i="14"/>
  <c r="BI67" i="14"/>
  <c r="CF66" i="14"/>
  <c r="CE66" i="14"/>
  <c r="CC66" i="14"/>
  <c r="CA66" i="14"/>
  <c r="BY66" i="14"/>
  <c r="BW66" i="14"/>
  <c r="BU66" i="14"/>
  <c r="BS66" i="14"/>
  <c r="BQ66" i="14"/>
  <c r="BO66" i="14"/>
  <c r="BM66" i="14"/>
  <c r="BK66" i="14"/>
  <c r="BI66" i="14"/>
  <c r="CF64" i="14"/>
  <c r="CE64" i="14"/>
  <c r="CC64" i="14"/>
  <c r="CA64" i="14"/>
  <c r="BY64" i="14"/>
  <c r="BW64" i="14"/>
  <c r="BU64" i="14"/>
  <c r="BS64" i="14"/>
  <c r="BQ64" i="14"/>
  <c r="BO64" i="14"/>
  <c r="BM64" i="14"/>
  <c r="BK64" i="14"/>
  <c r="BI64" i="14"/>
  <c r="CF63" i="14"/>
  <c r="CE63" i="14"/>
  <c r="CC63" i="14"/>
  <c r="CA63" i="14"/>
  <c r="BY63" i="14"/>
  <c r="BW63" i="14"/>
  <c r="BU63" i="14"/>
  <c r="BS63" i="14"/>
  <c r="BQ63" i="14"/>
  <c r="BO63" i="14"/>
  <c r="BM63" i="14"/>
  <c r="BK63" i="14"/>
  <c r="BI63" i="14"/>
  <c r="CF62" i="14"/>
  <c r="CE62" i="14"/>
  <c r="CC62" i="14"/>
  <c r="CA62" i="14"/>
  <c r="BY62" i="14"/>
  <c r="BW62" i="14"/>
  <c r="BU62" i="14"/>
  <c r="BS62" i="14"/>
  <c r="BQ62" i="14"/>
  <c r="BO62" i="14"/>
  <c r="BM62" i="14"/>
  <c r="BK62" i="14"/>
  <c r="BI62" i="14"/>
  <c r="CF60" i="14"/>
  <c r="CE60" i="14"/>
  <c r="CC60" i="14"/>
  <c r="CA60" i="14"/>
  <c r="BY60" i="14"/>
  <c r="BW60" i="14"/>
  <c r="BU60" i="14"/>
  <c r="BS60" i="14"/>
  <c r="BQ60" i="14"/>
  <c r="BO60" i="14"/>
  <c r="BM60" i="14"/>
  <c r="BK60" i="14"/>
  <c r="BI60" i="14"/>
  <c r="CF58" i="14"/>
  <c r="CE58" i="14"/>
  <c r="CC58" i="14"/>
  <c r="CA58" i="14"/>
  <c r="BY58" i="14"/>
  <c r="BW58" i="14"/>
  <c r="BU58" i="14"/>
  <c r="BS58" i="14"/>
  <c r="BQ58" i="14"/>
  <c r="BO58" i="14"/>
  <c r="BM58" i="14"/>
  <c r="BK58" i="14"/>
  <c r="BI58" i="14"/>
  <c r="CF57" i="14"/>
  <c r="CE57" i="14"/>
  <c r="CC57" i="14"/>
  <c r="CA57" i="14"/>
  <c r="BY57" i="14"/>
  <c r="BW57" i="14"/>
  <c r="BU57" i="14"/>
  <c r="BS57" i="14"/>
  <c r="BQ57" i="14"/>
  <c r="BO57" i="14"/>
  <c r="BM57" i="14"/>
  <c r="BK57" i="14"/>
  <c r="BI57" i="14"/>
  <c r="CF56" i="14"/>
  <c r="CE56" i="14"/>
  <c r="CC56" i="14"/>
  <c r="CA56" i="14"/>
  <c r="BY56" i="14"/>
  <c r="BW56" i="14"/>
  <c r="BU56" i="14"/>
  <c r="BS56" i="14"/>
  <c r="BQ56" i="14"/>
  <c r="BO56" i="14"/>
  <c r="BM56" i="14"/>
  <c r="BK56" i="14"/>
  <c r="BI56" i="14"/>
  <c r="CF55" i="14"/>
  <c r="CE55" i="14"/>
  <c r="CC55" i="14"/>
  <c r="CA55" i="14"/>
  <c r="BY55" i="14"/>
  <c r="BW55" i="14"/>
  <c r="BU55" i="14"/>
  <c r="BS55" i="14"/>
  <c r="BQ55" i="14"/>
  <c r="BO55" i="14"/>
  <c r="BM55" i="14"/>
  <c r="BK55" i="14"/>
  <c r="BI55" i="14"/>
  <c r="CF52" i="14"/>
  <c r="CE52" i="14"/>
  <c r="CC52" i="14"/>
  <c r="CA52" i="14"/>
  <c r="BY52" i="14"/>
  <c r="BW52" i="14"/>
  <c r="BU52" i="14"/>
  <c r="BS52" i="14"/>
  <c r="BQ52" i="14"/>
  <c r="BO52" i="14"/>
  <c r="BM52" i="14"/>
  <c r="BK52" i="14"/>
  <c r="BI52" i="14"/>
  <c r="CF51" i="14"/>
  <c r="CE51" i="14"/>
  <c r="CC51" i="14"/>
  <c r="CA51" i="14"/>
  <c r="BY51" i="14"/>
  <c r="BW51" i="14"/>
  <c r="BU51" i="14"/>
  <c r="BS51" i="14"/>
  <c r="BQ51" i="14"/>
  <c r="BO51" i="14"/>
  <c r="BM51" i="14"/>
  <c r="BK51" i="14"/>
  <c r="BI51" i="14"/>
  <c r="CF50" i="14"/>
  <c r="CE50" i="14"/>
  <c r="CC50" i="14"/>
  <c r="CA50" i="14"/>
  <c r="BY50" i="14"/>
  <c r="BW50" i="14"/>
  <c r="BU50" i="14"/>
  <c r="BS50" i="14"/>
  <c r="BQ50" i="14"/>
  <c r="BO50" i="14"/>
  <c r="BM50" i="14"/>
  <c r="BK50" i="14"/>
  <c r="BI50" i="14"/>
  <c r="CF49" i="14"/>
  <c r="CE49" i="14"/>
  <c r="CC49" i="14"/>
  <c r="CA49" i="14"/>
  <c r="BY49" i="14"/>
  <c r="BW49" i="14"/>
  <c r="BU49" i="14"/>
  <c r="BS49" i="14"/>
  <c r="BQ49" i="14"/>
  <c r="BO49" i="14"/>
  <c r="BM49" i="14"/>
  <c r="BK49" i="14"/>
  <c r="BI49" i="14"/>
  <c r="CF47" i="14"/>
  <c r="CE47" i="14"/>
  <c r="CC47" i="14"/>
  <c r="CA47" i="14"/>
  <c r="BY47" i="14"/>
  <c r="BW47" i="14"/>
  <c r="BU47" i="14"/>
  <c r="BS47" i="14"/>
  <c r="BQ47" i="14"/>
  <c r="BO47" i="14"/>
  <c r="BM47" i="14"/>
  <c r="BK47" i="14"/>
  <c r="BI47" i="14"/>
  <c r="CF46" i="14"/>
  <c r="CE46" i="14"/>
  <c r="CC46" i="14"/>
  <c r="CA46" i="14"/>
  <c r="BY46" i="14"/>
  <c r="BW46" i="14"/>
  <c r="BU46" i="14"/>
  <c r="BS46" i="14"/>
  <c r="BQ46" i="14"/>
  <c r="BO46" i="14"/>
  <c r="BM46" i="14"/>
  <c r="BK46" i="14"/>
  <c r="BI46" i="14"/>
  <c r="CF45" i="14"/>
  <c r="CE45" i="14"/>
  <c r="CC45" i="14"/>
  <c r="CA45" i="14"/>
  <c r="BY45" i="14"/>
  <c r="BW45" i="14"/>
  <c r="BU45" i="14"/>
  <c r="BS45" i="14"/>
  <c r="BQ45" i="14"/>
  <c r="BO45" i="14"/>
  <c r="BM45" i="14"/>
  <c r="BK45" i="14"/>
  <c r="BI45" i="14"/>
  <c r="CF44" i="14"/>
  <c r="CE44" i="14"/>
  <c r="CC44" i="14"/>
  <c r="CA44" i="14"/>
  <c r="BY44" i="14"/>
  <c r="BW44" i="14"/>
  <c r="BU44" i="14"/>
  <c r="BS44" i="14"/>
  <c r="BQ44" i="14"/>
  <c r="BO44" i="14"/>
  <c r="BM44" i="14"/>
  <c r="BK44" i="14"/>
  <c r="BI44" i="14"/>
  <c r="CF43" i="14"/>
  <c r="CE43" i="14"/>
  <c r="CC43" i="14"/>
  <c r="CA43" i="14"/>
  <c r="BY43" i="14"/>
  <c r="BW43" i="14"/>
  <c r="BU43" i="14"/>
  <c r="BS43" i="14"/>
  <c r="BQ43" i="14"/>
  <c r="BO43" i="14"/>
  <c r="BM43" i="14"/>
  <c r="BK43" i="14"/>
  <c r="BI43" i="14"/>
  <c r="CF42" i="14"/>
  <c r="CE42" i="14"/>
  <c r="CC42" i="14"/>
  <c r="CA42" i="14"/>
  <c r="BY42" i="14"/>
  <c r="BW42" i="14"/>
  <c r="BU42" i="14"/>
  <c r="BS42" i="14"/>
  <c r="BQ42" i="14"/>
  <c r="BO42" i="14"/>
  <c r="BM42" i="14"/>
  <c r="BK42" i="14"/>
  <c r="BI42" i="14"/>
  <c r="CF41" i="14"/>
  <c r="CE41" i="14"/>
  <c r="CC41" i="14"/>
  <c r="CA41" i="14"/>
  <c r="BY41" i="14"/>
  <c r="BW41" i="14"/>
  <c r="BU41" i="14"/>
  <c r="BS41" i="14"/>
  <c r="BQ41" i="14"/>
  <c r="BO41" i="14"/>
  <c r="BM41" i="14"/>
  <c r="BK41" i="14"/>
  <c r="BI41" i="14"/>
  <c r="CF40" i="14"/>
  <c r="CE40" i="14"/>
  <c r="CC40" i="14"/>
  <c r="CA40" i="14"/>
  <c r="BY40" i="14"/>
  <c r="BW40" i="14"/>
  <c r="BU40" i="14"/>
  <c r="BS40" i="14"/>
  <c r="BQ40" i="14"/>
  <c r="BO40" i="14"/>
  <c r="BM40" i="14"/>
  <c r="BK40" i="14"/>
  <c r="BI40" i="14"/>
  <c r="CF39" i="14"/>
  <c r="CE39" i="14"/>
  <c r="CC39" i="14"/>
  <c r="CA39" i="14"/>
  <c r="BY39" i="14"/>
  <c r="BW39" i="14"/>
  <c r="BU39" i="14"/>
  <c r="BS39" i="14"/>
  <c r="BQ39" i="14"/>
  <c r="BO39" i="14"/>
  <c r="BM39" i="14"/>
  <c r="BK39" i="14"/>
  <c r="BI39" i="14"/>
  <c r="CF38" i="14"/>
  <c r="CE38" i="14"/>
  <c r="CC38" i="14"/>
  <c r="CA38" i="14"/>
  <c r="BY38" i="14"/>
  <c r="BW38" i="14"/>
  <c r="BU38" i="14"/>
  <c r="BS38" i="14"/>
  <c r="BQ38" i="14"/>
  <c r="BO38" i="14"/>
  <c r="BM38" i="14"/>
  <c r="BK38" i="14"/>
  <c r="BI38" i="14"/>
  <c r="CF37" i="14"/>
  <c r="CE37" i="14"/>
  <c r="CC37" i="14"/>
  <c r="CA37" i="14"/>
  <c r="BY37" i="14"/>
  <c r="BW37" i="14"/>
  <c r="BU37" i="14"/>
  <c r="BS37" i="14"/>
  <c r="BQ37" i="14"/>
  <c r="BO37" i="14"/>
  <c r="BM37" i="14"/>
  <c r="BK37" i="14"/>
  <c r="BI37" i="14"/>
  <c r="CF36" i="14"/>
  <c r="CE36" i="14"/>
  <c r="CC36" i="14"/>
  <c r="CA36" i="14"/>
  <c r="BY36" i="14"/>
  <c r="BW36" i="14"/>
  <c r="BU36" i="14"/>
  <c r="BS36" i="14"/>
  <c r="BQ36" i="14"/>
  <c r="BO36" i="14"/>
  <c r="BM36" i="14"/>
  <c r="BK36" i="14"/>
  <c r="BI36" i="14"/>
  <c r="CF35" i="14"/>
  <c r="CE35" i="14"/>
  <c r="CC35" i="14"/>
  <c r="CA35" i="14"/>
  <c r="BY35" i="14"/>
  <c r="BW35" i="14"/>
  <c r="BU35" i="14"/>
  <c r="BS35" i="14"/>
  <c r="BQ35" i="14"/>
  <c r="BO35" i="14"/>
  <c r="BM35" i="14"/>
  <c r="BK35" i="14"/>
  <c r="BI35" i="14"/>
  <c r="CF34" i="14"/>
  <c r="CE34" i="14"/>
  <c r="CC34" i="14"/>
  <c r="CA34" i="14"/>
  <c r="BY34" i="14"/>
  <c r="BW34" i="14"/>
  <c r="BU34" i="14"/>
  <c r="BS34" i="14"/>
  <c r="BQ34" i="14"/>
  <c r="BO34" i="14"/>
  <c r="BM34" i="14"/>
  <c r="BK34" i="14"/>
  <c r="BI34" i="14"/>
  <c r="CF33" i="14"/>
  <c r="CE33" i="14"/>
  <c r="CC33" i="14"/>
  <c r="CA33" i="14"/>
  <c r="BY33" i="14"/>
  <c r="BW33" i="14"/>
  <c r="BU33" i="14"/>
  <c r="BS33" i="14"/>
  <c r="BQ33" i="14"/>
  <c r="BO33" i="14"/>
  <c r="BM33" i="14"/>
  <c r="BK33" i="14"/>
  <c r="BI33" i="14"/>
  <c r="CF32" i="14"/>
  <c r="CE32" i="14"/>
  <c r="CC32" i="14"/>
  <c r="CA32" i="14"/>
  <c r="BY32" i="14"/>
  <c r="BW32" i="14"/>
  <c r="BU32" i="14"/>
  <c r="BS32" i="14"/>
  <c r="BQ32" i="14"/>
  <c r="BO32" i="14"/>
  <c r="BM32" i="14"/>
  <c r="BK32" i="14"/>
  <c r="BI32" i="14"/>
  <c r="CF31" i="14"/>
  <c r="CE31" i="14"/>
  <c r="CC31" i="14"/>
  <c r="CA31" i="14"/>
  <c r="BY31" i="14"/>
  <c r="BW31" i="14"/>
  <c r="BU31" i="14"/>
  <c r="BS31" i="14"/>
  <c r="BQ31" i="14"/>
  <c r="BO31" i="14"/>
  <c r="BM31" i="14"/>
  <c r="BK31" i="14"/>
  <c r="BI31" i="14"/>
  <c r="CF29" i="14"/>
  <c r="CE29" i="14"/>
  <c r="CC29" i="14"/>
  <c r="CA29" i="14"/>
  <c r="BY29" i="14"/>
  <c r="BW29" i="14"/>
  <c r="BU29" i="14"/>
  <c r="BS29" i="14"/>
  <c r="BQ29" i="14"/>
  <c r="BO29" i="14"/>
  <c r="BM29" i="14"/>
  <c r="BK29" i="14"/>
  <c r="BI29" i="14"/>
  <c r="CF28" i="14"/>
  <c r="CE28" i="14"/>
  <c r="CC28" i="14"/>
  <c r="CA28" i="14"/>
  <c r="BY28" i="14"/>
  <c r="BW28" i="14"/>
  <c r="BU28" i="14"/>
  <c r="BS28" i="14"/>
  <c r="BQ28" i="14"/>
  <c r="BO28" i="14"/>
  <c r="BM28" i="14"/>
  <c r="BK28" i="14"/>
  <c r="BI28" i="14"/>
  <c r="CF27" i="14"/>
  <c r="CE27" i="14"/>
  <c r="CC27" i="14"/>
  <c r="CA27" i="14"/>
  <c r="BY27" i="14"/>
  <c r="BW27" i="14"/>
  <c r="BU27" i="14"/>
  <c r="BS27" i="14"/>
  <c r="BQ27" i="14"/>
  <c r="BO27" i="14"/>
  <c r="BM27" i="14"/>
  <c r="BK27" i="14"/>
  <c r="BI27" i="14"/>
  <c r="CF26" i="14"/>
  <c r="CE26" i="14"/>
  <c r="CC26" i="14"/>
  <c r="CA26" i="14"/>
  <c r="BY26" i="14"/>
  <c r="BW26" i="14"/>
  <c r="BU26" i="14"/>
  <c r="BS26" i="14"/>
  <c r="BQ26" i="14"/>
  <c r="BO26" i="14"/>
  <c r="BM26" i="14"/>
  <c r="BK26" i="14"/>
  <c r="BI26" i="14"/>
  <c r="CF24" i="14"/>
  <c r="CE24" i="14"/>
  <c r="CC24" i="14"/>
  <c r="CA24" i="14"/>
  <c r="BY24" i="14"/>
  <c r="BW24" i="14"/>
  <c r="BU24" i="14"/>
  <c r="BS24" i="14"/>
  <c r="BQ24" i="14"/>
  <c r="BO24" i="14"/>
  <c r="BM24" i="14"/>
  <c r="BK24" i="14"/>
  <c r="BI24" i="14"/>
  <c r="CF23" i="14"/>
  <c r="CE23" i="14"/>
  <c r="CC23" i="14"/>
  <c r="CA23" i="14"/>
  <c r="BY23" i="14"/>
  <c r="BW23" i="14"/>
  <c r="BU23" i="14"/>
  <c r="BS23" i="14"/>
  <c r="BQ23" i="14"/>
  <c r="BO23" i="14"/>
  <c r="BM23" i="14"/>
  <c r="BK23" i="14"/>
  <c r="BI23" i="14"/>
  <c r="CF22" i="14"/>
  <c r="CE22" i="14"/>
  <c r="CC22" i="14"/>
  <c r="CA22" i="14"/>
  <c r="BY22" i="14"/>
  <c r="BW22" i="14"/>
  <c r="BU22" i="14"/>
  <c r="BS22" i="14"/>
  <c r="BQ22" i="14"/>
  <c r="BO22" i="14"/>
  <c r="BM22" i="14"/>
  <c r="BK22" i="14"/>
  <c r="BI22" i="14"/>
  <c r="CF21" i="14"/>
  <c r="CE21" i="14"/>
  <c r="CC21" i="14"/>
  <c r="CA21" i="14"/>
  <c r="BY21" i="14"/>
  <c r="BW21" i="14"/>
  <c r="BU21" i="14"/>
  <c r="BS21" i="14"/>
  <c r="BQ21" i="14"/>
  <c r="BO21" i="14"/>
  <c r="BM21" i="14"/>
  <c r="BK21" i="14"/>
  <c r="BI21" i="14"/>
  <c r="CF20" i="14"/>
  <c r="CE20" i="14"/>
  <c r="CC20" i="14"/>
  <c r="CA20" i="14"/>
  <c r="BY20" i="14"/>
  <c r="BW20" i="14"/>
  <c r="BU20" i="14"/>
  <c r="BS20" i="14"/>
  <c r="BQ20" i="14"/>
  <c r="BO20" i="14"/>
  <c r="BM20" i="14"/>
  <c r="BK20" i="14"/>
  <c r="BI20" i="14"/>
  <c r="CF19" i="14"/>
  <c r="CE19" i="14"/>
  <c r="CC19" i="14"/>
  <c r="CA19" i="14"/>
  <c r="BY19" i="14"/>
  <c r="BW19" i="14"/>
  <c r="BU19" i="14"/>
  <c r="BS19" i="14"/>
  <c r="BQ19" i="14"/>
  <c r="BO19" i="14"/>
  <c r="BM19" i="14"/>
  <c r="BK19" i="14"/>
  <c r="BI19" i="14"/>
  <c r="CF18" i="14"/>
  <c r="CE18" i="14"/>
  <c r="CC18" i="14"/>
  <c r="CA18" i="14"/>
  <c r="BY18" i="14"/>
  <c r="BW18" i="14"/>
  <c r="BU18" i="14"/>
  <c r="BS18" i="14"/>
  <c r="BQ18" i="14"/>
  <c r="BO18" i="14"/>
  <c r="BM18" i="14"/>
  <c r="BK18" i="14"/>
  <c r="BI18" i="14"/>
  <c r="CF17" i="14"/>
  <c r="CE17" i="14"/>
  <c r="CC17" i="14"/>
  <c r="CA17" i="14"/>
  <c r="BY17" i="14"/>
  <c r="BW17" i="14"/>
  <c r="BU17" i="14"/>
  <c r="BS17" i="14"/>
  <c r="BQ17" i="14"/>
  <c r="BO17" i="14"/>
  <c r="BM17" i="14"/>
  <c r="BK17" i="14"/>
  <c r="BI17" i="14"/>
  <c r="CF16" i="14"/>
  <c r="CE16" i="14"/>
  <c r="CC16" i="14"/>
  <c r="CA16" i="14"/>
  <c r="BY16" i="14"/>
  <c r="BW16" i="14"/>
  <c r="BU16" i="14"/>
  <c r="BS16" i="14"/>
  <c r="BQ16" i="14"/>
  <c r="BO16" i="14"/>
  <c r="BM16" i="14"/>
  <c r="BK16" i="14"/>
  <c r="BI16" i="14"/>
  <c r="CF14" i="14"/>
  <c r="CE14" i="14"/>
  <c r="CC14" i="14"/>
  <c r="CA14" i="14"/>
  <c r="BY14" i="14"/>
  <c r="BW14" i="14"/>
  <c r="BU14" i="14"/>
  <c r="BS14" i="14"/>
  <c r="BQ14" i="14"/>
  <c r="BO14" i="14"/>
  <c r="BM14" i="14"/>
  <c r="BK14" i="14"/>
  <c r="BI14" i="14"/>
  <c r="CF13" i="14"/>
  <c r="CE13" i="14"/>
  <c r="CC13" i="14"/>
  <c r="CA13" i="14"/>
  <c r="BY13" i="14"/>
  <c r="BW13" i="14"/>
  <c r="BU13" i="14"/>
  <c r="BS13" i="14"/>
  <c r="BQ13" i="14"/>
  <c r="BO13" i="14"/>
  <c r="BM13" i="14"/>
  <c r="BK13" i="14"/>
  <c r="BI13" i="14"/>
  <c r="CF12" i="14"/>
  <c r="CE12" i="14"/>
  <c r="CC12" i="14"/>
  <c r="CA12" i="14"/>
  <c r="BY12" i="14"/>
  <c r="BW12" i="14"/>
  <c r="BU12" i="14"/>
  <c r="BS12" i="14"/>
  <c r="BQ12" i="14"/>
  <c r="BO12" i="14"/>
  <c r="BM12" i="14"/>
  <c r="BK12" i="14"/>
  <c r="BI12" i="14"/>
  <c r="CF11" i="14"/>
  <c r="CE11" i="14"/>
  <c r="CC11" i="14"/>
  <c r="CA11" i="14"/>
  <c r="BY11" i="14"/>
  <c r="BW11" i="14"/>
  <c r="BU11" i="14"/>
  <c r="BS11" i="14"/>
  <c r="BQ11" i="14"/>
  <c r="BO11" i="14"/>
  <c r="BM11" i="14"/>
  <c r="BK11" i="14"/>
  <c r="BI11" i="14"/>
  <c r="CF10" i="14"/>
  <c r="CE10" i="14"/>
  <c r="CC10" i="14"/>
  <c r="CA10" i="14"/>
  <c r="BY10" i="14"/>
  <c r="BW10" i="14"/>
  <c r="BU10" i="14"/>
  <c r="BS10" i="14"/>
  <c r="BQ10" i="14"/>
  <c r="BO10" i="14"/>
  <c r="BM10" i="14"/>
  <c r="BK10" i="14"/>
  <c r="BI10" i="14"/>
  <c r="CF9" i="14"/>
  <c r="CE9" i="14"/>
  <c r="CC9" i="14"/>
  <c r="CA9" i="14"/>
  <c r="BY9" i="14"/>
  <c r="BW9" i="14"/>
  <c r="BU9" i="14"/>
  <c r="BS9" i="14"/>
  <c r="BQ9" i="14"/>
  <c r="BO9" i="14"/>
  <c r="BM9" i="14"/>
  <c r="BK9" i="14"/>
  <c r="BI9" i="14"/>
  <c r="CF8" i="14"/>
  <c r="CE8" i="14"/>
  <c r="CC8" i="14"/>
  <c r="CA8" i="14"/>
  <c r="BY8" i="14"/>
  <c r="BW8" i="14"/>
  <c r="BU8" i="14"/>
  <c r="BS8" i="14"/>
  <c r="BQ8" i="14"/>
  <c r="BO8" i="14"/>
  <c r="BM8" i="14"/>
  <c r="BK8" i="14"/>
  <c r="BI8" i="14"/>
  <c r="CF7" i="14"/>
  <c r="CE7" i="14"/>
  <c r="CC7" i="14"/>
  <c r="CA7" i="14"/>
  <c r="BY7" i="14"/>
  <c r="BW7" i="14"/>
  <c r="BU7" i="14"/>
  <c r="BS7" i="14"/>
  <c r="BQ7" i="14"/>
  <c r="BO7" i="14"/>
  <c r="BM7" i="14"/>
  <c r="BI7" i="14"/>
  <c r="CF6" i="14"/>
  <c r="CE6" i="14"/>
  <c r="CC6" i="14"/>
  <c r="CA6" i="14"/>
  <c r="BY6" i="14"/>
  <c r="BW6" i="14"/>
  <c r="BU6" i="14"/>
  <c r="BS6" i="14"/>
  <c r="BQ6" i="14"/>
  <c r="BO6" i="14"/>
  <c r="BM6" i="14"/>
  <c r="BK6" i="14"/>
  <c r="BI6" i="14"/>
  <c r="CF4" i="14"/>
  <c r="CE4" i="14"/>
  <c r="CC4" i="14"/>
  <c r="CA4" i="14"/>
  <c r="BY4" i="14"/>
  <c r="BW4" i="14"/>
  <c r="BU4" i="14"/>
  <c r="BS4" i="14"/>
  <c r="BQ4" i="14"/>
  <c r="BO4" i="14"/>
  <c r="BM4" i="14"/>
  <c r="BK4" i="14"/>
  <c r="BI4" i="14"/>
  <c r="CD165" i="13"/>
  <c r="CB165" i="13"/>
  <c r="BZ165" i="13"/>
  <c r="BX165" i="13"/>
  <c r="BV165" i="13"/>
  <c r="BT165" i="13"/>
  <c r="BR165" i="13"/>
  <c r="BP165" i="13"/>
  <c r="BN165" i="13"/>
  <c r="BL165" i="13"/>
  <c r="BJ165" i="13"/>
  <c r="BH165" i="13"/>
  <c r="CF163" i="13"/>
  <c r="CE163" i="13"/>
  <c r="CC163" i="13"/>
  <c r="CA163" i="13"/>
  <c r="BY163" i="13"/>
  <c r="BW163" i="13"/>
  <c r="BU163" i="13"/>
  <c r="BS163" i="13"/>
  <c r="BQ163" i="13"/>
  <c r="BO163" i="13"/>
  <c r="BM163" i="13"/>
  <c r="BK163" i="13"/>
  <c r="BI163" i="13"/>
  <c r="CF162" i="13"/>
  <c r="CE162" i="13"/>
  <c r="CC162" i="13"/>
  <c r="CA162" i="13"/>
  <c r="BY162" i="13"/>
  <c r="BW162" i="13"/>
  <c r="BU162" i="13"/>
  <c r="BS162" i="13"/>
  <c r="BQ162" i="13"/>
  <c r="BO162" i="13"/>
  <c r="BM162" i="13"/>
  <c r="BK162" i="13"/>
  <c r="BI162" i="13"/>
  <c r="CF161" i="13"/>
  <c r="CE161" i="13"/>
  <c r="CC161" i="13"/>
  <c r="CA161" i="13"/>
  <c r="BY161" i="13"/>
  <c r="BW161" i="13"/>
  <c r="BU161" i="13"/>
  <c r="BS161" i="13"/>
  <c r="BQ161" i="13"/>
  <c r="BO161" i="13"/>
  <c r="BM161" i="13"/>
  <c r="BK161" i="13"/>
  <c r="BI161" i="13"/>
  <c r="CF160" i="13"/>
  <c r="CE160" i="13"/>
  <c r="CC160" i="13"/>
  <c r="CA160" i="13"/>
  <c r="BY160" i="13"/>
  <c r="BW160" i="13"/>
  <c r="BU160" i="13"/>
  <c r="BS160" i="13"/>
  <c r="BQ160" i="13"/>
  <c r="BO160" i="13"/>
  <c r="BM160" i="13"/>
  <c r="BK160" i="13"/>
  <c r="BI160" i="13"/>
  <c r="CF159" i="13"/>
  <c r="CE159" i="13"/>
  <c r="CC159" i="13"/>
  <c r="CA159" i="13"/>
  <c r="BY159" i="13"/>
  <c r="BW159" i="13"/>
  <c r="BU159" i="13"/>
  <c r="BS159" i="13"/>
  <c r="BQ159" i="13"/>
  <c r="BO159" i="13"/>
  <c r="BM159" i="13"/>
  <c r="BK159" i="13"/>
  <c r="BI159" i="13"/>
  <c r="CF156" i="13"/>
  <c r="CE156" i="13"/>
  <c r="CC156" i="13"/>
  <c r="CA156" i="13"/>
  <c r="BY156" i="13"/>
  <c r="BW156" i="13"/>
  <c r="BU156" i="13"/>
  <c r="BS156" i="13"/>
  <c r="BQ156" i="13"/>
  <c r="BO156" i="13"/>
  <c r="BM156" i="13"/>
  <c r="BK156" i="13"/>
  <c r="BI156" i="13"/>
  <c r="CF155" i="13"/>
  <c r="CE155" i="13"/>
  <c r="CC155" i="13"/>
  <c r="CA155" i="13"/>
  <c r="BY155" i="13"/>
  <c r="BW155" i="13"/>
  <c r="BU155" i="13"/>
  <c r="BS155" i="13"/>
  <c r="BQ155" i="13"/>
  <c r="BO155" i="13"/>
  <c r="BM155" i="13"/>
  <c r="BK155" i="13"/>
  <c r="BI155" i="13"/>
  <c r="CF154" i="13"/>
  <c r="CE154" i="13"/>
  <c r="CC154" i="13"/>
  <c r="CA154" i="13"/>
  <c r="BY154" i="13"/>
  <c r="BW154" i="13"/>
  <c r="BU154" i="13"/>
  <c r="BS154" i="13"/>
  <c r="BQ154" i="13"/>
  <c r="BO154" i="13"/>
  <c r="BM154" i="13"/>
  <c r="BK154" i="13"/>
  <c r="BI154" i="13"/>
  <c r="CF153" i="13"/>
  <c r="CE153" i="13"/>
  <c r="CC153" i="13"/>
  <c r="CA153" i="13"/>
  <c r="BY153" i="13"/>
  <c r="BW153" i="13"/>
  <c r="BU153" i="13"/>
  <c r="BS153" i="13"/>
  <c r="BQ153" i="13"/>
  <c r="BO153" i="13"/>
  <c r="BM153" i="13"/>
  <c r="BK153" i="13"/>
  <c r="BI153" i="13"/>
  <c r="CF152" i="13"/>
  <c r="CE152" i="13"/>
  <c r="CC152" i="13"/>
  <c r="CA152" i="13"/>
  <c r="BY152" i="13"/>
  <c r="BW152" i="13"/>
  <c r="BU152" i="13"/>
  <c r="BS152" i="13"/>
  <c r="BQ152" i="13"/>
  <c r="BO152" i="13"/>
  <c r="BM152" i="13"/>
  <c r="BK152" i="13"/>
  <c r="BI152" i="13"/>
  <c r="CF151" i="13"/>
  <c r="CE151" i="13"/>
  <c r="CC151" i="13"/>
  <c r="CA151" i="13"/>
  <c r="BY151" i="13"/>
  <c r="BW151" i="13"/>
  <c r="BU151" i="13"/>
  <c r="BS151" i="13"/>
  <c r="BQ151" i="13"/>
  <c r="BO151" i="13"/>
  <c r="BM151" i="13"/>
  <c r="BK151" i="13"/>
  <c r="BI151" i="13"/>
  <c r="CF150" i="13"/>
  <c r="CE150" i="13"/>
  <c r="CC150" i="13"/>
  <c r="CA150" i="13"/>
  <c r="BY150" i="13"/>
  <c r="BW150" i="13"/>
  <c r="BU150" i="13"/>
  <c r="BS150" i="13"/>
  <c r="BQ150" i="13"/>
  <c r="BO150" i="13"/>
  <c r="BM150" i="13"/>
  <c r="BK150" i="13"/>
  <c r="BI150" i="13"/>
  <c r="CD148" i="13"/>
  <c r="CD166" i="13" s="1"/>
  <c r="CB148" i="13"/>
  <c r="CB166" i="13" s="1"/>
  <c r="BZ148" i="13"/>
  <c r="BZ166" i="13" s="1"/>
  <c r="BX148" i="13"/>
  <c r="BX166" i="13" s="1"/>
  <c r="BV148" i="13"/>
  <c r="BV166" i="13" s="1"/>
  <c r="BT148" i="13"/>
  <c r="BT166" i="13" s="1"/>
  <c r="BR148" i="13"/>
  <c r="BR166" i="13" s="1"/>
  <c r="BP148" i="13"/>
  <c r="BP166" i="13" s="1"/>
  <c r="BN148" i="13"/>
  <c r="BN166" i="13" s="1"/>
  <c r="BL148" i="13"/>
  <c r="BL166" i="13" s="1"/>
  <c r="BJ148" i="13"/>
  <c r="BJ166" i="13" s="1"/>
  <c r="BH148" i="13"/>
  <c r="BH166" i="13" s="1"/>
  <c r="CG146" i="13"/>
  <c r="CF146" i="13"/>
  <c r="CF144" i="13"/>
  <c r="CE144" i="13"/>
  <c r="CC144" i="13"/>
  <c r="CA144" i="13"/>
  <c r="BY144" i="13"/>
  <c r="BW144" i="13"/>
  <c r="BU144" i="13"/>
  <c r="BS144" i="13"/>
  <c r="BQ144" i="13"/>
  <c r="BO144" i="13"/>
  <c r="BM144" i="13"/>
  <c r="BK144" i="13"/>
  <c r="BI144" i="13"/>
  <c r="CF143" i="13"/>
  <c r="CE143" i="13"/>
  <c r="CC143" i="13"/>
  <c r="CA143" i="13"/>
  <c r="BY143" i="13"/>
  <c r="BW143" i="13"/>
  <c r="BU143" i="13"/>
  <c r="BS143" i="13"/>
  <c r="BQ143" i="13"/>
  <c r="BO143" i="13"/>
  <c r="BM143" i="13"/>
  <c r="BK143" i="13"/>
  <c r="BI143" i="13"/>
  <c r="CG142" i="13"/>
  <c r="CF142" i="13"/>
  <c r="CF139" i="13"/>
  <c r="CE139" i="13"/>
  <c r="CC139" i="13"/>
  <c r="CA139" i="13"/>
  <c r="BY139" i="13"/>
  <c r="BW139" i="13"/>
  <c r="BU139" i="13"/>
  <c r="BS139" i="13"/>
  <c r="BQ139" i="13"/>
  <c r="BO139" i="13"/>
  <c r="BM139" i="13"/>
  <c r="BK139" i="13"/>
  <c r="BI139" i="13"/>
  <c r="CG138" i="13"/>
  <c r="CF138" i="13"/>
  <c r="CF137" i="13"/>
  <c r="CE137" i="13"/>
  <c r="CC137" i="13"/>
  <c r="CA137" i="13"/>
  <c r="BY137" i="13"/>
  <c r="BW137" i="13"/>
  <c r="BU137" i="13"/>
  <c r="BS137" i="13"/>
  <c r="BQ137" i="13"/>
  <c r="BO137" i="13"/>
  <c r="BM137" i="13"/>
  <c r="BK137" i="13"/>
  <c r="BI137" i="13"/>
  <c r="CF136" i="13"/>
  <c r="CE136" i="13"/>
  <c r="CC136" i="13"/>
  <c r="CA136" i="13"/>
  <c r="BY136" i="13"/>
  <c r="BW136" i="13"/>
  <c r="BU136" i="13"/>
  <c r="BS136" i="13"/>
  <c r="BQ136" i="13"/>
  <c r="BO136" i="13"/>
  <c r="BM136" i="13"/>
  <c r="BK136" i="13"/>
  <c r="BI136" i="13"/>
  <c r="CF135" i="13"/>
  <c r="CE135" i="13"/>
  <c r="CC135" i="13"/>
  <c r="CA135" i="13"/>
  <c r="BY135" i="13"/>
  <c r="BW135" i="13"/>
  <c r="BU135" i="13"/>
  <c r="BS135" i="13"/>
  <c r="BQ135" i="13"/>
  <c r="BO135" i="13"/>
  <c r="BM135" i="13"/>
  <c r="BK135" i="13"/>
  <c r="BI135" i="13"/>
  <c r="CF134" i="13"/>
  <c r="CE134" i="13"/>
  <c r="CC134" i="13"/>
  <c r="CA134" i="13"/>
  <c r="BY134" i="13"/>
  <c r="BW134" i="13"/>
  <c r="BU134" i="13"/>
  <c r="BS134" i="13"/>
  <c r="BQ134" i="13"/>
  <c r="BO134" i="13"/>
  <c r="BM134" i="13"/>
  <c r="BK134" i="13"/>
  <c r="BI134" i="13"/>
  <c r="CF133" i="13"/>
  <c r="CE133" i="13"/>
  <c r="CC133" i="13"/>
  <c r="CA133" i="13"/>
  <c r="BY133" i="13"/>
  <c r="BW133" i="13"/>
  <c r="BU133" i="13"/>
  <c r="BS133" i="13"/>
  <c r="BQ133" i="13"/>
  <c r="BO133" i="13"/>
  <c r="BM133" i="13"/>
  <c r="BK133" i="13"/>
  <c r="BI133" i="13"/>
  <c r="CF120" i="13"/>
  <c r="CE120" i="13"/>
  <c r="CC120" i="13"/>
  <c r="CA120" i="13"/>
  <c r="BY120" i="13"/>
  <c r="BW120" i="13"/>
  <c r="BU120" i="13"/>
  <c r="BS120" i="13"/>
  <c r="BQ120" i="13"/>
  <c r="BO120" i="13"/>
  <c r="BM120" i="13"/>
  <c r="BK120" i="13"/>
  <c r="BI120" i="13"/>
  <c r="CF132" i="13"/>
  <c r="CE132" i="13"/>
  <c r="CC132" i="13"/>
  <c r="CA132" i="13"/>
  <c r="BY132" i="13"/>
  <c r="BW132" i="13"/>
  <c r="BU132" i="13"/>
  <c r="BS132" i="13"/>
  <c r="BQ132" i="13"/>
  <c r="BO132" i="13"/>
  <c r="BM132" i="13"/>
  <c r="BK132" i="13"/>
  <c r="BI132" i="13"/>
  <c r="CF131" i="13"/>
  <c r="CE131" i="13"/>
  <c r="CC131" i="13"/>
  <c r="CA131" i="13"/>
  <c r="BY131" i="13"/>
  <c r="BW131" i="13"/>
  <c r="BU131" i="13"/>
  <c r="BS131" i="13"/>
  <c r="BQ131" i="13"/>
  <c r="BO131" i="13"/>
  <c r="BM131" i="13"/>
  <c r="BK131" i="13"/>
  <c r="BI131" i="13"/>
  <c r="CF130" i="13"/>
  <c r="CE130" i="13"/>
  <c r="CC130" i="13"/>
  <c r="CA130" i="13"/>
  <c r="BY130" i="13"/>
  <c r="BW130" i="13"/>
  <c r="BU130" i="13"/>
  <c r="BS130" i="13"/>
  <c r="BQ130" i="13"/>
  <c r="BO130" i="13"/>
  <c r="BM130" i="13"/>
  <c r="BK130" i="13"/>
  <c r="BI130" i="13"/>
  <c r="CG129" i="13"/>
  <c r="CF129" i="13"/>
  <c r="CF128" i="13"/>
  <c r="CA128" i="13"/>
  <c r="BY128" i="13"/>
  <c r="BW128" i="13"/>
  <c r="CF127" i="13"/>
  <c r="BW127" i="13"/>
  <c r="CG127" i="13" s="1"/>
  <c r="CF124" i="13"/>
  <c r="BW124" i="13"/>
  <c r="CG124" i="13" s="1"/>
  <c r="CF123" i="13"/>
  <c r="BW123" i="13"/>
  <c r="CG123" i="13" s="1"/>
  <c r="CG118" i="13"/>
  <c r="CF118" i="13"/>
  <c r="CG117" i="13"/>
  <c r="CF117" i="13"/>
  <c r="CG116" i="13"/>
  <c r="CF116" i="13"/>
  <c r="CG115" i="13"/>
  <c r="CF115" i="13"/>
  <c r="CF114" i="13"/>
  <c r="CE114" i="13"/>
  <c r="CC114" i="13"/>
  <c r="CA114" i="13"/>
  <c r="BY114" i="13"/>
  <c r="BW114" i="13"/>
  <c r="BU114" i="13"/>
  <c r="BS114" i="13"/>
  <c r="BQ114" i="13"/>
  <c r="BO114" i="13"/>
  <c r="BM114" i="13"/>
  <c r="BK114" i="13"/>
  <c r="BI114" i="13"/>
  <c r="CF113" i="13"/>
  <c r="CE113" i="13"/>
  <c r="CC113" i="13"/>
  <c r="CA113" i="13"/>
  <c r="BY113" i="13"/>
  <c r="BW113" i="13"/>
  <c r="BU113" i="13"/>
  <c r="BS113" i="13"/>
  <c r="BQ113" i="13"/>
  <c r="BO113" i="13"/>
  <c r="BM113" i="13"/>
  <c r="BK113" i="13"/>
  <c r="BI113" i="13"/>
  <c r="CG112" i="13"/>
  <c r="CF112" i="13"/>
  <c r="CG111" i="13"/>
  <c r="CF111" i="13"/>
  <c r="CG110" i="13"/>
  <c r="CF110" i="13"/>
  <c r="CG109" i="13"/>
  <c r="CF109" i="13"/>
  <c r="CG108" i="13"/>
  <c r="CF108" i="13"/>
  <c r="CG107" i="13"/>
  <c r="CF107" i="13"/>
  <c r="CG106" i="13"/>
  <c r="CF106" i="13"/>
  <c r="CG105" i="13"/>
  <c r="CF105" i="13"/>
  <c r="CG104" i="13"/>
  <c r="CF104" i="13"/>
  <c r="CG103" i="13"/>
  <c r="CF103" i="13"/>
  <c r="CG102" i="13"/>
  <c r="CF102" i="13"/>
  <c r="CG101" i="13"/>
  <c r="CF101" i="13"/>
  <c r="CG100" i="13"/>
  <c r="CF100" i="13"/>
  <c r="CG99" i="13"/>
  <c r="CF99" i="13"/>
  <c r="CG98" i="13"/>
  <c r="CF98" i="13"/>
  <c r="CG97" i="13"/>
  <c r="CF97" i="13"/>
  <c r="CG96" i="13"/>
  <c r="CF96" i="13"/>
  <c r="CF95" i="13"/>
  <c r="CE95" i="13"/>
  <c r="CC95" i="13"/>
  <c r="CA95" i="13"/>
  <c r="BY95" i="13"/>
  <c r="BW95" i="13"/>
  <c r="BU95" i="13"/>
  <c r="BS95" i="13"/>
  <c r="BQ95" i="13"/>
  <c r="BO95" i="13"/>
  <c r="BM95" i="13"/>
  <c r="BK95" i="13"/>
  <c r="BI95" i="13"/>
  <c r="CF94" i="13"/>
  <c r="CE94" i="13"/>
  <c r="CC94" i="13"/>
  <c r="CA94" i="13"/>
  <c r="BY94" i="13"/>
  <c r="BW94" i="13"/>
  <c r="BU94" i="13"/>
  <c r="BS94" i="13"/>
  <c r="BQ94" i="13"/>
  <c r="BO94" i="13"/>
  <c r="BM94" i="13"/>
  <c r="BK94" i="13"/>
  <c r="BI94" i="13"/>
  <c r="CF93" i="13"/>
  <c r="CE93" i="13"/>
  <c r="CC93" i="13"/>
  <c r="CA93" i="13"/>
  <c r="BY93" i="13"/>
  <c r="BW93" i="13"/>
  <c r="BU93" i="13"/>
  <c r="BS93" i="13"/>
  <c r="BQ93" i="13"/>
  <c r="BO93" i="13"/>
  <c r="BM93" i="13"/>
  <c r="BK93" i="13"/>
  <c r="BI93" i="13"/>
  <c r="CF92" i="13"/>
  <c r="CE92" i="13"/>
  <c r="CC92" i="13"/>
  <c r="CA92" i="13"/>
  <c r="BY92" i="13"/>
  <c r="BW92" i="13"/>
  <c r="BU92" i="13"/>
  <c r="BS92" i="13"/>
  <c r="BQ92" i="13"/>
  <c r="BO92" i="13"/>
  <c r="BM92" i="13"/>
  <c r="BK92" i="13"/>
  <c r="BI92" i="13"/>
  <c r="CF90" i="13"/>
  <c r="CE90" i="13"/>
  <c r="CC90" i="13"/>
  <c r="CA90" i="13"/>
  <c r="BY90" i="13"/>
  <c r="BW90" i="13"/>
  <c r="BU90" i="13"/>
  <c r="BS90" i="13"/>
  <c r="BQ90" i="13"/>
  <c r="BO90" i="13"/>
  <c r="BM90" i="13"/>
  <c r="BK90" i="13"/>
  <c r="BI90" i="13"/>
  <c r="CF89" i="13"/>
  <c r="CE89" i="13"/>
  <c r="CC89" i="13"/>
  <c r="CA89" i="13"/>
  <c r="BY89" i="13"/>
  <c r="BW89" i="13"/>
  <c r="BU89" i="13"/>
  <c r="BS89" i="13"/>
  <c r="BQ89" i="13"/>
  <c r="BO89" i="13"/>
  <c r="BM89" i="13"/>
  <c r="BK89" i="13"/>
  <c r="BI89" i="13"/>
  <c r="CF88" i="13"/>
  <c r="CE88" i="13"/>
  <c r="CC88" i="13"/>
  <c r="CA88" i="13"/>
  <c r="BY88" i="13"/>
  <c r="BW88" i="13"/>
  <c r="BU88" i="13"/>
  <c r="BS88" i="13"/>
  <c r="BQ88" i="13"/>
  <c r="BO88" i="13"/>
  <c r="BM88" i="13"/>
  <c r="BK88" i="13"/>
  <c r="BI88" i="13"/>
  <c r="CF87" i="13"/>
  <c r="CE87" i="13"/>
  <c r="CC87" i="13"/>
  <c r="CA87" i="13"/>
  <c r="BY87" i="13"/>
  <c r="BW87" i="13"/>
  <c r="BU87" i="13"/>
  <c r="BS87" i="13"/>
  <c r="BQ87" i="13"/>
  <c r="BO87" i="13"/>
  <c r="BM87" i="13"/>
  <c r="BK87" i="13"/>
  <c r="BI87" i="13"/>
  <c r="CF86" i="13"/>
  <c r="CE86" i="13"/>
  <c r="CC86" i="13"/>
  <c r="CA86" i="13"/>
  <c r="BY86" i="13"/>
  <c r="BW86" i="13"/>
  <c r="BU86" i="13"/>
  <c r="BS86" i="13"/>
  <c r="BQ86" i="13"/>
  <c r="BO86" i="13"/>
  <c r="BM86" i="13"/>
  <c r="BK86" i="13"/>
  <c r="BI86" i="13"/>
  <c r="CF84" i="13"/>
  <c r="CE84" i="13"/>
  <c r="CC84" i="13"/>
  <c r="CA84" i="13"/>
  <c r="BY84" i="13"/>
  <c r="BW84" i="13"/>
  <c r="BU84" i="13"/>
  <c r="BS84" i="13"/>
  <c r="BQ84" i="13"/>
  <c r="BO84" i="13"/>
  <c r="BM84" i="13"/>
  <c r="BK84" i="13"/>
  <c r="BI84" i="13"/>
  <c r="CF81" i="13"/>
  <c r="CE81" i="13"/>
  <c r="CC81" i="13"/>
  <c r="CA81" i="13"/>
  <c r="BY81" i="13"/>
  <c r="BW81" i="13"/>
  <c r="BU81" i="13"/>
  <c r="BS81" i="13"/>
  <c r="BQ81" i="13"/>
  <c r="BO81" i="13"/>
  <c r="BM81" i="13"/>
  <c r="BK81" i="13"/>
  <c r="BI81" i="13"/>
  <c r="CF80" i="13"/>
  <c r="CE80" i="13"/>
  <c r="CC80" i="13"/>
  <c r="CA80" i="13"/>
  <c r="BY80" i="13"/>
  <c r="BW80" i="13"/>
  <c r="BU80" i="13"/>
  <c r="BS80" i="13"/>
  <c r="BQ80" i="13"/>
  <c r="BO80" i="13"/>
  <c r="BM80" i="13"/>
  <c r="BK80" i="13"/>
  <c r="BI80" i="13"/>
  <c r="CF78" i="13"/>
  <c r="CE78" i="13"/>
  <c r="CC78" i="13"/>
  <c r="CA78" i="13"/>
  <c r="BY78" i="13"/>
  <c r="BW78" i="13"/>
  <c r="BU78" i="13"/>
  <c r="BS78" i="13"/>
  <c r="BQ78" i="13"/>
  <c r="BO78" i="13"/>
  <c r="BM78" i="13"/>
  <c r="BK78" i="13"/>
  <c r="BI78" i="13"/>
  <c r="CF77" i="13"/>
  <c r="CE77" i="13"/>
  <c r="CC77" i="13"/>
  <c r="CA77" i="13"/>
  <c r="BY77" i="13"/>
  <c r="BW77" i="13"/>
  <c r="BU77" i="13"/>
  <c r="BS77" i="13"/>
  <c r="BQ77" i="13"/>
  <c r="BO77" i="13"/>
  <c r="BM77" i="13"/>
  <c r="BK77" i="13"/>
  <c r="BI77" i="13"/>
  <c r="CF75" i="13"/>
  <c r="CE75" i="13"/>
  <c r="CC75" i="13"/>
  <c r="CA75" i="13"/>
  <c r="BY75" i="13"/>
  <c r="BW75" i="13"/>
  <c r="BU75" i="13"/>
  <c r="BS75" i="13"/>
  <c r="BQ75" i="13"/>
  <c r="BO75" i="13"/>
  <c r="BM75" i="13"/>
  <c r="BK75" i="13"/>
  <c r="BI75" i="13"/>
  <c r="CF74" i="13"/>
  <c r="CE74" i="13"/>
  <c r="CC74" i="13"/>
  <c r="CA74" i="13"/>
  <c r="BY74" i="13"/>
  <c r="BW74" i="13"/>
  <c r="BU74" i="13"/>
  <c r="BS74" i="13"/>
  <c r="BQ74" i="13"/>
  <c r="BO74" i="13"/>
  <c r="BM74" i="13"/>
  <c r="BK74" i="13"/>
  <c r="BI74" i="13"/>
  <c r="CF72" i="13"/>
  <c r="CE72" i="13"/>
  <c r="CC72" i="13"/>
  <c r="CA72" i="13"/>
  <c r="BY72" i="13"/>
  <c r="BW72" i="13"/>
  <c r="BU72" i="13"/>
  <c r="BS72" i="13"/>
  <c r="BQ72" i="13"/>
  <c r="BO72" i="13"/>
  <c r="BM72" i="13"/>
  <c r="BK72" i="13"/>
  <c r="BI72" i="13"/>
  <c r="CF71" i="13"/>
  <c r="CE71" i="13"/>
  <c r="CC71" i="13"/>
  <c r="CA71" i="13"/>
  <c r="BY71" i="13"/>
  <c r="BW71" i="13"/>
  <c r="BU71" i="13"/>
  <c r="BS71" i="13"/>
  <c r="BQ71" i="13"/>
  <c r="BO71" i="13"/>
  <c r="BM71" i="13"/>
  <c r="BK71" i="13"/>
  <c r="BI71" i="13"/>
  <c r="CF70" i="13"/>
  <c r="CE70" i="13"/>
  <c r="CC70" i="13"/>
  <c r="CA70" i="13"/>
  <c r="BY70" i="13"/>
  <c r="BW70" i="13"/>
  <c r="BU70" i="13"/>
  <c r="BS70" i="13"/>
  <c r="BQ70" i="13"/>
  <c r="BO70" i="13"/>
  <c r="BM70" i="13"/>
  <c r="BK70" i="13"/>
  <c r="BI70" i="13"/>
  <c r="CF68" i="13"/>
  <c r="CE68" i="13"/>
  <c r="CC68" i="13"/>
  <c r="CA68" i="13"/>
  <c r="BY68" i="13"/>
  <c r="BW68" i="13"/>
  <c r="BU68" i="13"/>
  <c r="BS68" i="13"/>
  <c r="BQ68" i="13"/>
  <c r="BO68" i="13"/>
  <c r="BM68" i="13"/>
  <c r="BK68" i="13"/>
  <c r="BI68" i="13"/>
  <c r="CF67" i="13"/>
  <c r="CE67" i="13"/>
  <c r="CC67" i="13"/>
  <c r="CA67" i="13"/>
  <c r="BY67" i="13"/>
  <c r="BW67" i="13"/>
  <c r="BU67" i="13"/>
  <c r="BS67" i="13"/>
  <c r="BQ67" i="13"/>
  <c r="BO67" i="13"/>
  <c r="BM67" i="13"/>
  <c r="BK67" i="13"/>
  <c r="BI67" i="13"/>
  <c r="CF66" i="13"/>
  <c r="CE66" i="13"/>
  <c r="CC66" i="13"/>
  <c r="CA66" i="13"/>
  <c r="BY66" i="13"/>
  <c r="BW66" i="13"/>
  <c r="BU66" i="13"/>
  <c r="BS66" i="13"/>
  <c r="BQ66" i="13"/>
  <c r="BO66" i="13"/>
  <c r="BM66" i="13"/>
  <c r="BK66" i="13"/>
  <c r="BI66" i="13"/>
  <c r="CF64" i="13"/>
  <c r="CE64" i="13"/>
  <c r="CC64" i="13"/>
  <c r="CA64" i="13"/>
  <c r="BY64" i="13"/>
  <c r="BW64" i="13"/>
  <c r="BU64" i="13"/>
  <c r="BS64" i="13"/>
  <c r="BQ64" i="13"/>
  <c r="BO64" i="13"/>
  <c r="BM64" i="13"/>
  <c r="BK64" i="13"/>
  <c r="BI64" i="13"/>
  <c r="CF63" i="13"/>
  <c r="CE63" i="13"/>
  <c r="CC63" i="13"/>
  <c r="CA63" i="13"/>
  <c r="BY63" i="13"/>
  <c r="BW63" i="13"/>
  <c r="BU63" i="13"/>
  <c r="BS63" i="13"/>
  <c r="BQ63" i="13"/>
  <c r="BO63" i="13"/>
  <c r="BM63" i="13"/>
  <c r="BK63" i="13"/>
  <c r="BI63" i="13"/>
  <c r="CF62" i="13"/>
  <c r="CE62" i="13"/>
  <c r="CC62" i="13"/>
  <c r="CA62" i="13"/>
  <c r="BY62" i="13"/>
  <c r="BW62" i="13"/>
  <c r="BU62" i="13"/>
  <c r="BS62" i="13"/>
  <c r="BQ62" i="13"/>
  <c r="BO62" i="13"/>
  <c r="BM62" i="13"/>
  <c r="BK62" i="13"/>
  <c r="BI62" i="13"/>
  <c r="CF60" i="13"/>
  <c r="CE60" i="13"/>
  <c r="CC60" i="13"/>
  <c r="CA60" i="13"/>
  <c r="BY60" i="13"/>
  <c r="BW60" i="13"/>
  <c r="BU60" i="13"/>
  <c r="BS60" i="13"/>
  <c r="BQ60" i="13"/>
  <c r="BO60" i="13"/>
  <c r="BM60" i="13"/>
  <c r="BK60" i="13"/>
  <c r="BI60" i="13"/>
  <c r="CF58" i="13"/>
  <c r="CE58" i="13"/>
  <c r="CC58" i="13"/>
  <c r="CA58" i="13"/>
  <c r="BY58" i="13"/>
  <c r="BW58" i="13"/>
  <c r="BU58" i="13"/>
  <c r="BS58" i="13"/>
  <c r="BQ58" i="13"/>
  <c r="BO58" i="13"/>
  <c r="BM58" i="13"/>
  <c r="BK58" i="13"/>
  <c r="BI58" i="13"/>
  <c r="CF57" i="13"/>
  <c r="CE57" i="13"/>
  <c r="CC57" i="13"/>
  <c r="CA57" i="13"/>
  <c r="BY57" i="13"/>
  <c r="BW57" i="13"/>
  <c r="BU57" i="13"/>
  <c r="BS57" i="13"/>
  <c r="BQ57" i="13"/>
  <c r="BO57" i="13"/>
  <c r="BM57" i="13"/>
  <c r="BK57" i="13"/>
  <c r="BI57" i="13"/>
  <c r="CF56" i="13"/>
  <c r="CE56" i="13"/>
  <c r="CC56" i="13"/>
  <c r="CA56" i="13"/>
  <c r="BY56" i="13"/>
  <c r="BW56" i="13"/>
  <c r="BU56" i="13"/>
  <c r="BS56" i="13"/>
  <c r="BQ56" i="13"/>
  <c r="BO56" i="13"/>
  <c r="BM56" i="13"/>
  <c r="BK56" i="13"/>
  <c r="BI56" i="13"/>
  <c r="CF55" i="13"/>
  <c r="CE55" i="13"/>
  <c r="CC55" i="13"/>
  <c r="CA55" i="13"/>
  <c r="BY55" i="13"/>
  <c r="BW55" i="13"/>
  <c r="BU55" i="13"/>
  <c r="BS55" i="13"/>
  <c r="BQ55" i="13"/>
  <c r="BO55" i="13"/>
  <c r="BM55" i="13"/>
  <c r="BK55" i="13"/>
  <c r="BI55" i="13"/>
  <c r="CF52" i="13"/>
  <c r="CE52" i="13"/>
  <c r="CC52" i="13"/>
  <c r="CA52" i="13"/>
  <c r="BY52" i="13"/>
  <c r="BW52" i="13"/>
  <c r="BU52" i="13"/>
  <c r="BS52" i="13"/>
  <c r="BQ52" i="13"/>
  <c r="BO52" i="13"/>
  <c r="BM52" i="13"/>
  <c r="BK52" i="13"/>
  <c r="BI52" i="13"/>
  <c r="CF51" i="13"/>
  <c r="CE51" i="13"/>
  <c r="CC51" i="13"/>
  <c r="CA51" i="13"/>
  <c r="BY51" i="13"/>
  <c r="BW51" i="13"/>
  <c r="BU51" i="13"/>
  <c r="BS51" i="13"/>
  <c r="BQ51" i="13"/>
  <c r="BO51" i="13"/>
  <c r="BM51" i="13"/>
  <c r="BK51" i="13"/>
  <c r="BI51" i="13"/>
  <c r="CF50" i="13"/>
  <c r="CE50" i="13"/>
  <c r="CC50" i="13"/>
  <c r="CA50" i="13"/>
  <c r="BY50" i="13"/>
  <c r="BW50" i="13"/>
  <c r="BU50" i="13"/>
  <c r="BS50" i="13"/>
  <c r="BQ50" i="13"/>
  <c r="BO50" i="13"/>
  <c r="BM50" i="13"/>
  <c r="BK50" i="13"/>
  <c r="BI50" i="13"/>
  <c r="CF49" i="13"/>
  <c r="CE49" i="13"/>
  <c r="CC49" i="13"/>
  <c r="CA49" i="13"/>
  <c r="BY49" i="13"/>
  <c r="BW49" i="13"/>
  <c r="BU49" i="13"/>
  <c r="BS49" i="13"/>
  <c r="BQ49" i="13"/>
  <c r="BO49" i="13"/>
  <c r="BM49" i="13"/>
  <c r="BK49" i="13"/>
  <c r="BI49" i="13"/>
  <c r="CF47" i="13"/>
  <c r="CE47" i="13"/>
  <c r="CC47" i="13"/>
  <c r="CA47" i="13"/>
  <c r="BY47" i="13"/>
  <c r="BW47" i="13"/>
  <c r="BU47" i="13"/>
  <c r="BS47" i="13"/>
  <c r="BQ47" i="13"/>
  <c r="BO47" i="13"/>
  <c r="BM47" i="13"/>
  <c r="BK47" i="13"/>
  <c r="BI47" i="13"/>
  <c r="CF46" i="13"/>
  <c r="CE46" i="13"/>
  <c r="CC46" i="13"/>
  <c r="CA46" i="13"/>
  <c r="BY46" i="13"/>
  <c r="BW46" i="13"/>
  <c r="BU46" i="13"/>
  <c r="BS46" i="13"/>
  <c r="BQ46" i="13"/>
  <c r="BO46" i="13"/>
  <c r="BM46" i="13"/>
  <c r="BK46" i="13"/>
  <c r="BI46" i="13"/>
  <c r="CF45" i="13"/>
  <c r="CE45" i="13"/>
  <c r="CC45" i="13"/>
  <c r="CA45" i="13"/>
  <c r="BY45" i="13"/>
  <c r="BW45" i="13"/>
  <c r="BU45" i="13"/>
  <c r="BS45" i="13"/>
  <c r="BQ45" i="13"/>
  <c r="BO45" i="13"/>
  <c r="BM45" i="13"/>
  <c r="BK45" i="13"/>
  <c r="BI45" i="13"/>
  <c r="CF44" i="13"/>
  <c r="CE44" i="13"/>
  <c r="CC44" i="13"/>
  <c r="CA44" i="13"/>
  <c r="BY44" i="13"/>
  <c r="BW44" i="13"/>
  <c r="BU44" i="13"/>
  <c r="BS44" i="13"/>
  <c r="BQ44" i="13"/>
  <c r="BO44" i="13"/>
  <c r="BM44" i="13"/>
  <c r="BK44" i="13"/>
  <c r="BI44" i="13"/>
  <c r="CF43" i="13"/>
  <c r="CE43" i="13"/>
  <c r="CC43" i="13"/>
  <c r="CA43" i="13"/>
  <c r="BY43" i="13"/>
  <c r="BW43" i="13"/>
  <c r="BU43" i="13"/>
  <c r="BS43" i="13"/>
  <c r="BQ43" i="13"/>
  <c r="BO43" i="13"/>
  <c r="BM43" i="13"/>
  <c r="BK43" i="13"/>
  <c r="BI43" i="13"/>
  <c r="CF42" i="13"/>
  <c r="CE42" i="13"/>
  <c r="CC42" i="13"/>
  <c r="CA42" i="13"/>
  <c r="BY42" i="13"/>
  <c r="BW42" i="13"/>
  <c r="BU42" i="13"/>
  <c r="BS42" i="13"/>
  <c r="BQ42" i="13"/>
  <c r="BO42" i="13"/>
  <c r="BM42" i="13"/>
  <c r="BK42" i="13"/>
  <c r="BI42" i="13"/>
  <c r="CF41" i="13"/>
  <c r="CE41" i="13"/>
  <c r="CC41" i="13"/>
  <c r="CA41" i="13"/>
  <c r="BY41" i="13"/>
  <c r="BW41" i="13"/>
  <c r="BU41" i="13"/>
  <c r="BS41" i="13"/>
  <c r="BQ41" i="13"/>
  <c r="BO41" i="13"/>
  <c r="BM41" i="13"/>
  <c r="BK41" i="13"/>
  <c r="BI41" i="13"/>
  <c r="CF40" i="13"/>
  <c r="CE40" i="13"/>
  <c r="CC40" i="13"/>
  <c r="CA40" i="13"/>
  <c r="BY40" i="13"/>
  <c r="BW40" i="13"/>
  <c r="BU40" i="13"/>
  <c r="BS40" i="13"/>
  <c r="BQ40" i="13"/>
  <c r="BO40" i="13"/>
  <c r="BM40" i="13"/>
  <c r="BK40" i="13"/>
  <c r="BI40" i="13"/>
  <c r="CF39" i="13"/>
  <c r="CE39" i="13"/>
  <c r="CC39" i="13"/>
  <c r="CA39" i="13"/>
  <c r="BY39" i="13"/>
  <c r="BW39" i="13"/>
  <c r="BU39" i="13"/>
  <c r="BS39" i="13"/>
  <c r="BQ39" i="13"/>
  <c r="BO39" i="13"/>
  <c r="BM39" i="13"/>
  <c r="BK39" i="13"/>
  <c r="BI39" i="13"/>
  <c r="CF38" i="13"/>
  <c r="CE38" i="13"/>
  <c r="CC38" i="13"/>
  <c r="CA38" i="13"/>
  <c r="BY38" i="13"/>
  <c r="BW38" i="13"/>
  <c r="BU38" i="13"/>
  <c r="BS38" i="13"/>
  <c r="BQ38" i="13"/>
  <c r="BO38" i="13"/>
  <c r="BM38" i="13"/>
  <c r="BK38" i="13"/>
  <c r="BI38" i="13"/>
  <c r="CF37" i="13"/>
  <c r="CE37" i="13"/>
  <c r="CC37" i="13"/>
  <c r="CA37" i="13"/>
  <c r="BY37" i="13"/>
  <c r="BW37" i="13"/>
  <c r="BU37" i="13"/>
  <c r="BS37" i="13"/>
  <c r="BQ37" i="13"/>
  <c r="BO37" i="13"/>
  <c r="BM37" i="13"/>
  <c r="BK37" i="13"/>
  <c r="BI37" i="13"/>
  <c r="CF36" i="13"/>
  <c r="CE36" i="13"/>
  <c r="CC36" i="13"/>
  <c r="CA36" i="13"/>
  <c r="BY36" i="13"/>
  <c r="BW36" i="13"/>
  <c r="BU36" i="13"/>
  <c r="BS36" i="13"/>
  <c r="BQ36" i="13"/>
  <c r="BO36" i="13"/>
  <c r="BM36" i="13"/>
  <c r="BK36" i="13"/>
  <c r="BI36" i="13"/>
  <c r="CF35" i="13"/>
  <c r="CE35" i="13"/>
  <c r="CC35" i="13"/>
  <c r="CA35" i="13"/>
  <c r="BY35" i="13"/>
  <c r="BW35" i="13"/>
  <c r="BU35" i="13"/>
  <c r="BS35" i="13"/>
  <c r="BQ35" i="13"/>
  <c r="BO35" i="13"/>
  <c r="BM35" i="13"/>
  <c r="BK35" i="13"/>
  <c r="BI35" i="13"/>
  <c r="CF34" i="13"/>
  <c r="CE34" i="13"/>
  <c r="CC34" i="13"/>
  <c r="CA34" i="13"/>
  <c r="BY34" i="13"/>
  <c r="BW34" i="13"/>
  <c r="BU34" i="13"/>
  <c r="BS34" i="13"/>
  <c r="BQ34" i="13"/>
  <c r="BO34" i="13"/>
  <c r="BM34" i="13"/>
  <c r="BK34" i="13"/>
  <c r="BI34" i="13"/>
  <c r="CF33" i="13"/>
  <c r="CE33" i="13"/>
  <c r="CC33" i="13"/>
  <c r="CA33" i="13"/>
  <c r="BY33" i="13"/>
  <c r="BW33" i="13"/>
  <c r="BU33" i="13"/>
  <c r="BS33" i="13"/>
  <c r="BQ33" i="13"/>
  <c r="BO33" i="13"/>
  <c r="BM33" i="13"/>
  <c r="BK33" i="13"/>
  <c r="BI33" i="13"/>
  <c r="CF32" i="13"/>
  <c r="CE32" i="13"/>
  <c r="CC32" i="13"/>
  <c r="CA32" i="13"/>
  <c r="BY32" i="13"/>
  <c r="BW32" i="13"/>
  <c r="BU32" i="13"/>
  <c r="BS32" i="13"/>
  <c r="BQ32" i="13"/>
  <c r="BO32" i="13"/>
  <c r="BM32" i="13"/>
  <c r="BK32" i="13"/>
  <c r="BI32" i="13"/>
  <c r="CF31" i="13"/>
  <c r="CE31" i="13"/>
  <c r="CC31" i="13"/>
  <c r="CA31" i="13"/>
  <c r="BY31" i="13"/>
  <c r="BW31" i="13"/>
  <c r="BU31" i="13"/>
  <c r="BS31" i="13"/>
  <c r="BQ31" i="13"/>
  <c r="BO31" i="13"/>
  <c r="BM31" i="13"/>
  <c r="BK31" i="13"/>
  <c r="BI31" i="13"/>
  <c r="CF29" i="13"/>
  <c r="CE29" i="13"/>
  <c r="CC29" i="13"/>
  <c r="CA29" i="13"/>
  <c r="BY29" i="13"/>
  <c r="BW29" i="13"/>
  <c r="BU29" i="13"/>
  <c r="BS29" i="13"/>
  <c r="BQ29" i="13"/>
  <c r="BO29" i="13"/>
  <c r="BM29" i="13"/>
  <c r="BK29" i="13"/>
  <c r="BI29" i="13"/>
  <c r="CF28" i="13"/>
  <c r="CE28" i="13"/>
  <c r="CC28" i="13"/>
  <c r="CA28" i="13"/>
  <c r="BY28" i="13"/>
  <c r="BW28" i="13"/>
  <c r="BU28" i="13"/>
  <c r="BS28" i="13"/>
  <c r="BQ28" i="13"/>
  <c r="BO28" i="13"/>
  <c r="BM28" i="13"/>
  <c r="BK28" i="13"/>
  <c r="BI28" i="13"/>
  <c r="CF27" i="13"/>
  <c r="CE27" i="13"/>
  <c r="CC27" i="13"/>
  <c r="CA27" i="13"/>
  <c r="BY27" i="13"/>
  <c r="BW27" i="13"/>
  <c r="BU27" i="13"/>
  <c r="BS27" i="13"/>
  <c r="BQ27" i="13"/>
  <c r="BO27" i="13"/>
  <c r="BM27" i="13"/>
  <c r="BK27" i="13"/>
  <c r="BI27" i="13"/>
  <c r="CF26" i="13"/>
  <c r="CE26" i="13"/>
  <c r="CC26" i="13"/>
  <c r="CA26" i="13"/>
  <c r="BY26" i="13"/>
  <c r="BW26" i="13"/>
  <c r="BU26" i="13"/>
  <c r="BS26" i="13"/>
  <c r="BQ26" i="13"/>
  <c r="BO26" i="13"/>
  <c r="BM26" i="13"/>
  <c r="BK26" i="13"/>
  <c r="BI26" i="13"/>
  <c r="CF24" i="13"/>
  <c r="CE24" i="13"/>
  <c r="CC24" i="13"/>
  <c r="CA24" i="13"/>
  <c r="BY24" i="13"/>
  <c r="BW24" i="13"/>
  <c r="BU24" i="13"/>
  <c r="BS24" i="13"/>
  <c r="BQ24" i="13"/>
  <c r="BO24" i="13"/>
  <c r="BM24" i="13"/>
  <c r="BK24" i="13"/>
  <c r="BI24" i="13"/>
  <c r="CF23" i="13"/>
  <c r="CE23" i="13"/>
  <c r="CC23" i="13"/>
  <c r="CA23" i="13"/>
  <c r="BY23" i="13"/>
  <c r="BW23" i="13"/>
  <c r="BU23" i="13"/>
  <c r="BS23" i="13"/>
  <c r="BQ23" i="13"/>
  <c r="BO23" i="13"/>
  <c r="BM23" i="13"/>
  <c r="BK23" i="13"/>
  <c r="BI23" i="13"/>
  <c r="CF22" i="13"/>
  <c r="CE22" i="13"/>
  <c r="CC22" i="13"/>
  <c r="CA22" i="13"/>
  <c r="BY22" i="13"/>
  <c r="BW22" i="13"/>
  <c r="BU22" i="13"/>
  <c r="BS22" i="13"/>
  <c r="BQ22" i="13"/>
  <c r="BO22" i="13"/>
  <c r="BM22" i="13"/>
  <c r="BK22" i="13"/>
  <c r="BI22" i="13"/>
  <c r="CF21" i="13"/>
  <c r="CE21" i="13"/>
  <c r="CC21" i="13"/>
  <c r="CA21" i="13"/>
  <c r="BY21" i="13"/>
  <c r="BW21" i="13"/>
  <c r="BU21" i="13"/>
  <c r="BS21" i="13"/>
  <c r="BQ21" i="13"/>
  <c r="BO21" i="13"/>
  <c r="BM21" i="13"/>
  <c r="BK21" i="13"/>
  <c r="BI21" i="13"/>
  <c r="CF20" i="13"/>
  <c r="CE20" i="13"/>
  <c r="CC20" i="13"/>
  <c r="CA20" i="13"/>
  <c r="BY20" i="13"/>
  <c r="BW20" i="13"/>
  <c r="BU20" i="13"/>
  <c r="BS20" i="13"/>
  <c r="BQ20" i="13"/>
  <c r="BO20" i="13"/>
  <c r="BM20" i="13"/>
  <c r="BK20" i="13"/>
  <c r="BI20" i="13"/>
  <c r="CF19" i="13"/>
  <c r="CE19" i="13"/>
  <c r="CC19" i="13"/>
  <c r="CA19" i="13"/>
  <c r="BY19" i="13"/>
  <c r="BW19" i="13"/>
  <c r="BU19" i="13"/>
  <c r="BS19" i="13"/>
  <c r="BQ19" i="13"/>
  <c r="BO19" i="13"/>
  <c r="BM19" i="13"/>
  <c r="BK19" i="13"/>
  <c r="BI19" i="13"/>
  <c r="CF18" i="13"/>
  <c r="CE18" i="13"/>
  <c r="CC18" i="13"/>
  <c r="CA18" i="13"/>
  <c r="BY18" i="13"/>
  <c r="BW18" i="13"/>
  <c r="BU18" i="13"/>
  <c r="BS18" i="13"/>
  <c r="BQ18" i="13"/>
  <c r="BO18" i="13"/>
  <c r="BM18" i="13"/>
  <c r="BK18" i="13"/>
  <c r="BI18" i="13"/>
  <c r="CF17" i="13"/>
  <c r="CE17" i="13"/>
  <c r="CC17" i="13"/>
  <c r="CA17" i="13"/>
  <c r="BY17" i="13"/>
  <c r="BW17" i="13"/>
  <c r="BU17" i="13"/>
  <c r="BS17" i="13"/>
  <c r="BQ17" i="13"/>
  <c r="BO17" i="13"/>
  <c r="BM17" i="13"/>
  <c r="BK17" i="13"/>
  <c r="BI17" i="13"/>
  <c r="CF16" i="13"/>
  <c r="CE16" i="13"/>
  <c r="CC16" i="13"/>
  <c r="CA16" i="13"/>
  <c r="BY16" i="13"/>
  <c r="BW16" i="13"/>
  <c r="BU16" i="13"/>
  <c r="BS16" i="13"/>
  <c r="BQ16" i="13"/>
  <c r="BO16" i="13"/>
  <c r="BM16" i="13"/>
  <c r="BK16" i="13"/>
  <c r="BI16" i="13"/>
  <c r="CF14" i="13"/>
  <c r="CE14" i="13"/>
  <c r="CC14" i="13"/>
  <c r="CA14" i="13"/>
  <c r="BY14" i="13"/>
  <c r="BW14" i="13"/>
  <c r="BU14" i="13"/>
  <c r="BS14" i="13"/>
  <c r="BQ14" i="13"/>
  <c r="BO14" i="13"/>
  <c r="BM14" i="13"/>
  <c r="BK14" i="13"/>
  <c r="BI14" i="13"/>
  <c r="CF13" i="13"/>
  <c r="CE13" i="13"/>
  <c r="CC13" i="13"/>
  <c r="CA13" i="13"/>
  <c r="BY13" i="13"/>
  <c r="BW13" i="13"/>
  <c r="BU13" i="13"/>
  <c r="BS13" i="13"/>
  <c r="BQ13" i="13"/>
  <c r="BO13" i="13"/>
  <c r="BM13" i="13"/>
  <c r="BK13" i="13"/>
  <c r="BI13" i="13"/>
  <c r="CF12" i="13"/>
  <c r="CE12" i="13"/>
  <c r="CC12" i="13"/>
  <c r="CA12" i="13"/>
  <c r="BY12" i="13"/>
  <c r="BW12" i="13"/>
  <c r="BU12" i="13"/>
  <c r="BS12" i="13"/>
  <c r="BQ12" i="13"/>
  <c r="BO12" i="13"/>
  <c r="BM12" i="13"/>
  <c r="BK12" i="13"/>
  <c r="BI12" i="13"/>
  <c r="CF11" i="13"/>
  <c r="CE11" i="13"/>
  <c r="CC11" i="13"/>
  <c r="CA11" i="13"/>
  <c r="BY11" i="13"/>
  <c r="BW11" i="13"/>
  <c r="BU11" i="13"/>
  <c r="BS11" i="13"/>
  <c r="BQ11" i="13"/>
  <c r="BO11" i="13"/>
  <c r="BM11" i="13"/>
  <c r="BK11" i="13"/>
  <c r="BI11" i="13"/>
  <c r="CF10" i="13"/>
  <c r="CE10" i="13"/>
  <c r="CC10" i="13"/>
  <c r="CA10" i="13"/>
  <c r="BY10" i="13"/>
  <c r="BW10" i="13"/>
  <c r="BU10" i="13"/>
  <c r="BS10" i="13"/>
  <c r="BQ10" i="13"/>
  <c r="BO10" i="13"/>
  <c r="BM10" i="13"/>
  <c r="BK10" i="13"/>
  <c r="BI10" i="13"/>
  <c r="CF9" i="13"/>
  <c r="CE9" i="13"/>
  <c r="CC9" i="13"/>
  <c r="CA9" i="13"/>
  <c r="BY9" i="13"/>
  <c r="BW9" i="13"/>
  <c r="BU9" i="13"/>
  <c r="BS9" i="13"/>
  <c r="BQ9" i="13"/>
  <c r="BO9" i="13"/>
  <c r="BM9" i="13"/>
  <c r="BK9" i="13"/>
  <c r="BI9" i="13"/>
  <c r="CF8" i="13"/>
  <c r="CE8" i="13"/>
  <c r="CC8" i="13"/>
  <c r="CA8" i="13"/>
  <c r="BY8" i="13"/>
  <c r="BW8" i="13"/>
  <c r="BU8" i="13"/>
  <c r="BS8" i="13"/>
  <c r="BQ8" i="13"/>
  <c r="BO8" i="13"/>
  <c r="BM8" i="13"/>
  <c r="BK8" i="13"/>
  <c r="BI8" i="13"/>
  <c r="CF7" i="13"/>
  <c r="CE7" i="13"/>
  <c r="CC7" i="13"/>
  <c r="CA7" i="13"/>
  <c r="BY7" i="13"/>
  <c r="BW7" i="13"/>
  <c r="BU7" i="13"/>
  <c r="BS7" i="13"/>
  <c r="BQ7" i="13"/>
  <c r="BO7" i="13"/>
  <c r="BM7" i="13"/>
  <c r="BI7" i="13"/>
  <c r="CF6" i="13"/>
  <c r="CE6" i="13"/>
  <c r="CC6" i="13"/>
  <c r="CA6" i="13"/>
  <c r="BY6" i="13"/>
  <c r="BW6" i="13"/>
  <c r="BU6" i="13"/>
  <c r="BS6" i="13"/>
  <c r="BQ6" i="13"/>
  <c r="BO6" i="13"/>
  <c r="BM6" i="13"/>
  <c r="BK6" i="13"/>
  <c r="BI6" i="13"/>
  <c r="CF4" i="13"/>
  <c r="CE4" i="13"/>
  <c r="CC4" i="13"/>
  <c r="CA4" i="13"/>
  <c r="BY4" i="13"/>
  <c r="BW4" i="13"/>
  <c r="BU4" i="13"/>
  <c r="BS4" i="13"/>
  <c r="BQ4" i="13"/>
  <c r="BO4" i="13"/>
  <c r="BM4" i="13"/>
  <c r="BK4" i="13"/>
  <c r="BI4" i="13"/>
  <c r="CD165" i="12"/>
  <c r="CB165" i="12"/>
  <c r="BZ165" i="12"/>
  <c r="BX165" i="12"/>
  <c r="BV165" i="12"/>
  <c r="BT165" i="12"/>
  <c r="BR165" i="12"/>
  <c r="BP165" i="12"/>
  <c r="BN165" i="12"/>
  <c r="BL165" i="12"/>
  <c r="BJ165" i="12"/>
  <c r="BH165" i="12"/>
  <c r="CF163" i="12"/>
  <c r="CE163" i="12"/>
  <c r="CC163" i="12"/>
  <c r="CA163" i="12"/>
  <c r="BY163" i="12"/>
  <c r="BW163" i="12"/>
  <c r="BU163" i="12"/>
  <c r="BS163" i="12"/>
  <c r="BQ163" i="12"/>
  <c r="BO163" i="12"/>
  <c r="BM163" i="12"/>
  <c r="BK163" i="12"/>
  <c r="BI163" i="12"/>
  <c r="CF162" i="12"/>
  <c r="CE162" i="12"/>
  <c r="CC162" i="12"/>
  <c r="CA162" i="12"/>
  <c r="BY162" i="12"/>
  <c r="BW162" i="12"/>
  <c r="BU162" i="12"/>
  <c r="BS162" i="12"/>
  <c r="BQ162" i="12"/>
  <c r="BO162" i="12"/>
  <c r="BM162" i="12"/>
  <c r="BK162" i="12"/>
  <c r="BI162" i="12"/>
  <c r="CF161" i="12"/>
  <c r="CE161" i="12"/>
  <c r="CC161" i="12"/>
  <c r="CA161" i="12"/>
  <c r="BY161" i="12"/>
  <c r="BW161" i="12"/>
  <c r="BU161" i="12"/>
  <c r="BS161" i="12"/>
  <c r="BQ161" i="12"/>
  <c r="BO161" i="12"/>
  <c r="BM161" i="12"/>
  <c r="BK161" i="12"/>
  <c r="BI161" i="12"/>
  <c r="CF160" i="12"/>
  <c r="CE160" i="12"/>
  <c r="CC160" i="12"/>
  <c r="CA160" i="12"/>
  <c r="BY160" i="12"/>
  <c r="BW160" i="12"/>
  <c r="BU160" i="12"/>
  <c r="BS160" i="12"/>
  <c r="BQ160" i="12"/>
  <c r="BO160" i="12"/>
  <c r="BM160" i="12"/>
  <c r="BK160" i="12"/>
  <c r="BI160" i="12"/>
  <c r="CF159" i="12"/>
  <c r="CE159" i="12"/>
  <c r="CC159" i="12"/>
  <c r="CA159" i="12"/>
  <c r="BY159" i="12"/>
  <c r="BW159" i="12"/>
  <c r="BU159" i="12"/>
  <c r="BS159" i="12"/>
  <c r="BQ159" i="12"/>
  <c r="BO159" i="12"/>
  <c r="BM159" i="12"/>
  <c r="BK159" i="12"/>
  <c r="BI159" i="12"/>
  <c r="CF156" i="12"/>
  <c r="CE156" i="12"/>
  <c r="CC156" i="12"/>
  <c r="CA156" i="12"/>
  <c r="BY156" i="12"/>
  <c r="BW156" i="12"/>
  <c r="BU156" i="12"/>
  <c r="BS156" i="12"/>
  <c r="BQ156" i="12"/>
  <c r="BO156" i="12"/>
  <c r="BM156" i="12"/>
  <c r="BK156" i="12"/>
  <c r="BI156" i="12"/>
  <c r="CF155" i="12"/>
  <c r="CE155" i="12"/>
  <c r="CC155" i="12"/>
  <c r="CA155" i="12"/>
  <c r="BY155" i="12"/>
  <c r="BW155" i="12"/>
  <c r="BU155" i="12"/>
  <c r="BS155" i="12"/>
  <c r="BQ155" i="12"/>
  <c r="BO155" i="12"/>
  <c r="BM155" i="12"/>
  <c r="BK155" i="12"/>
  <c r="BI155" i="12"/>
  <c r="CF154" i="12"/>
  <c r="CE154" i="12"/>
  <c r="CC154" i="12"/>
  <c r="CA154" i="12"/>
  <c r="BY154" i="12"/>
  <c r="BW154" i="12"/>
  <c r="BU154" i="12"/>
  <c r="BS154" i="12"/>
  <c r="BQ154" i="12"/>
  <c r="BO154" i="12"/>
  <c r="BM154" i="12"/>
  <c r="BK154" i="12"/>
  <c r="BI154" i="12"/>
  <c r="CF153" i="12"/>
  <c r="CE153" i="12"/>
  <c r="CC153" i="12"/>
  <c r="CA153" i="12"/>
  <c r="BY153" i="12"/>
  <c r="BW153" i="12"/>
  <c r="BU153" i="12"/>
  <c r="BS153" i="12"/>
  <c r="BQ153" i="12"/>
  <c r="BO153" i="12"/>
  <c r="BM153" i="12"/>
  <c r="BK153" i="12"/>
  <c r="BI153" i="12"/>
  <c r="CF152" i="12"/>
  <c r="CE152" i="12"/>
  <c r="CC152" i="12"/>
  <c r="CA152" i="12"/>
  <c r="BY152" i="12"/>
  <c r="BW152" i="12"/>
  <c r="BU152" i="12"/>
  <c r="BS152" i="12"/>
  <c r="BQ152" i="12"/>
  <c r="BO152" i="12"/>
  <c r="BM152" i="12"/>
  <c r="BK152" i="12"/>
  <c r="BI152" i="12"/>
  <c r="CF151" i="12"/>
  <c r="CE151" i="12"/>
  <c r="CC151" i="12"/>
  <c r="CA151" i="12"/>
  <c r="BY151" i="12"/>
  <c r="BW151" i="12"/>
  <c r="BU151" i="12"/>
  <c r="BS151" i="12"/>
  <c r="BQ151" i="12"/>
  <c r="BO151" i="12"/>
  <c r="BM151" i="12"/>
  <c r="BK151" i="12"/>
  <c r="BI151" i="12"/>
  <c r="CF150" i="12"/>
  <c r="CE150" i="12"/>
  <c r="CC150" i="12"/>
  <c r="CA150" i="12"/>
  <c r="BY150" i="12"/>
  <c r="BW150" i="12"/>
  <c r="BU150" i="12"/>
  <c r="BS150" i="12"/>
  <c r="BQ150" i="12"/>
  <c r="BO150" i="12"/>
  <c r="BM150" i="12"/>
  <c r="BK150" i="12"/>
  <c r="BI150" i="12"/>
  <c r="CD148" i="12"/>
  <c r="CD166" i="12" s="1"/>
  <c r="CB148" i="12"/>
  <c r="CB166" i="12" s="1"/>
  <c r="BZ148" i="12"/>
  <c r="BZ166" i="12" s="1"/>
  <c r="BX148" i="12"/>
  <c r="BX166" i="12" s="1"/>
  <c r="BV148" i="12"/>
  <c r="BV166" i="12" s="1"/>
  <c r="BT148" i="12"/>
  <c r="BT166" i="12" s="1"/>
  <c r="BR148" i="12"/>
  <c r="BR166" i="12" s="1"/>
  <c r="BP148" i="12"/>
  <c r="BP166" i="12" s="1"/>
  <c r="BN148" i="12"/>
  <c r="BN166" i="12" s="1"/>
  <c r="BL148" i="12"/>
  <c r="BL166" i="12" s="1"/>
  <c r="BJ148" i="12"/>
  <c r="BH148" i="12"/>
  <c r="BH166" i="12" s="1"/>
  <c r="CG146" i="12"/>
  <c r="CF146" i="12"/>
  <c r="CF144" i="12"/>
  <c r="CE144" i="12"/>
  <c r="CC144" i="12"/>
  <c r="CA144" i="12"/>
  <c r="BY144" i="12"/>
  <c r="BW144" i="12"/>
  <c r="BU144" i="12"/>
  <c r="BS144" i="12"/>
  <c r="BQ144" i="12"/>
  <c r="BO144" i="12"/>
  <c r="BM144" i="12"/>
  <c r="BK144" i="12"/>
  <c r="BI144" i="12"/>
  <c r="CF143" i="12"/>
  <c r="CE143" i="12"/>
  <c r="CC143" i="12"/>
  <c r="CA143" i="12"/>
  <c r="BY143" i="12"/>
  <c r="BW143" i="12"/>
  <c r="BU143" i="12"/>
  <c r="BS143" i="12"/>
  <c r="BQ143" i="12"/>
  <c r="BO143" i="12"/>
  <c r="BM143" i="12"/>
  <c r="BK143" i="12"/>
  <c r="BI143" i="12"/>
  <c r="CG142" i="12"/>
  <c r="CF142" i="12"/>
  <c r="CF139" i="12"/>
  <c r="CE139" i="12"/>
  <c r="CC139" i="12"/>
  <c r="CA139" i="12"/>
  <c r="BY139" i="12"/>
  <c r="BW139" i="12"/>
  <c r="BU139" i="12"/>
  <c r="BS139" i="12"/>
  <c r="BQ139" i="12"/>
  <c r="BO139" i="12"/>
  <c r="BM139" i="12"/>
  <c r="BK139" i="12"/>
  <c r="BI139" i="12"/>
  <c r="CG138" i="12"/>
  <c r="CF138" i="12"/>
  <c r="CF137" i="12"/>
  <c r="CE137" i="12"/>
  <c r="CC137" i="12"/>
  <c r="CA137" i="12"/>
  <c r="BY137" i="12"/>
  <c r="BW137" i="12"/>
  <c r="BU137" i="12"/>
  <c r="BS137" i="12"/>
  <c r="BQ137" i="12"/>
  <c r="BO137" i="12"/>
  <c r="BM137" i="12"/>
  <c r="BK137" i="12"/>
  <c r="BI137" i="12"/>
  <c r="CF136" i="12"/>
  <c r="CE136" i="12"/>
  <c r="CC136" i="12"/>
  <c r="CA136" i="12"/>
  <c r="BY136" i="12"/>
  <c r="BW136" i="12"/>
  <c r="BU136" i="12"/>
  <c r="BS136" i="12"/>
  <c r="BQ136" i="12"/>
  <c r="BO136" i="12"/>
  <c r="BM136" i="12"/>
  <c r="BK136" i="12"/>
  <c r="BI136" i="12"/>
  <c r="CF135" i="12"/>
  <c r="CE135" i="12"/>
  <c r="CC135" i="12"/>
  <c r="CA135" i="12"/>
  <c r="BY135" i="12"/>
  <c r="BW135" i="12"/>
  <c r="BU135" i="12"/>
  <c r="BS135" i="12"/>
  <c r="BQ135" i="12"/>
  <c r="BO135" i="12"/>
  <c r="BM135" i="12"/>
  <c r="BK135" i="12"/>
  <c r="BI135" i="12"/>
  <c r="CF134" i="12"/>
  <c r="CE134" i="12"/>
  <c r="CC134" i="12"/>
  <c r="CA134" i="12"/>
  <c r="BY134" i="12"/>
  <c r="BW134" i="12"/>
  <c r="BU134" i="12"/>
  <c r="BS134" i="12"/>
  <c r="BQ134" i="12"/>
  <c r="BO134" i="12"/>
  <c r="BM134" i="12"/>
  <c r="BK134" i="12"/>
  <c r="BI134" i="12"/>
  <c r="CF133" i="12"/>
  <c r="CE133" i="12"/>
  <c r="CC133" i="12"/>
  <c r="CA133" i="12"/>
  <c r="BY133" i="12"/>
  <c r="BW133" i="12"/>
  <c r="BU133" i="12"/>
  <c r="BS133" i="12"/>
  <c r="BQ133" i="12"/>
  <c r="BO133" i="12"/>
  <c r="BM133" i="12"/>
  <c r="BK133" i="12"/>
  <c r="BI133" i="12"/>
  <c r="CF120" i="12"/>
  <c r="CE120" i="12"/>
  <c r="CC120" i="12"/>
  <c r="CA120" i="12"/>
  <c r="BY120" i="12"/>
  <c r="BW120" i="12"/>
  <c r="BU120" i="12"/>
  <c r="BS120" i="12"/>
  <c r="BQ120" i="12"/>
  <c r="BO120" i="12"/>
  <c r="BM120" i="12"/>
  <c r="BK120" i="12"/>
  <c r="BI120" i="12"/>
  <c r="CF132" i="12"/>
  <c r="CE132" i="12"/>
  <c r="CC132" i="12"/>
  <c r="CA132" i="12"/>
  <c r="BY132" i="12"/>
  <c r="BW132" i="12"/>
  <c r="BU132" i="12"/>
  <c r="BS132" i="12"/>
  <c r="BQ132" i="12"/>
  <c r="BO132" i="12"/>
  <c r="BM132" i="12"/>
  <c r="BK132" i="12"/>
  <c r="BI132" i="12"/>
  <c r="CF131" i="12"/>
  <c r="CE131" i="12"/>
  <c r="CC131" i="12"/>
  <c r="CA131" i="12"/>
  <c r="BY131" i="12"/>
  <c r="BW131" i="12"/>
  <c r="BU131" i="12"/>
  <c r="BS131" i="12"/>
  <c r="BQ131" i="12"/>
  <c r="BO131" i="12"/>
  <c r="BM131" i="12"/>
  <c r="BK131" i="12"/>
  <c r="BI131" i="12"/>
  <c r="CF130" i="12"/>
  <c r="CE130" i="12"/>
  <c r="CC130" i="12"/>
  <c r="CA130" i="12"/>
  <c r="BY130" i="12"/>
  <c r="BW130" i="12"/>
  <c r="BU130" i="12"/>
  <c r="BS130" i="12"/>
  <c r="BQ130" i="12"/>
  <c r="BO130" i="12"/>
  <c r="BM130" i="12"/>
  <c r="BK130" i="12"/>
  <c r="BI130" i="12"/>
  <c r="CG129" i="12"/>
  <c r="CF129" i="12"/>
  <c r="CF128" i="12"/>
  <c r="CA128" i="12"/>
  <c r="BY128" i="12"/>
  <c r="BW128" i="12"/>
  <c r="CF127" i="12"/>
  <c r="BW127" i="12"/>
  <c r="CG127" i="12" s="1"/>
  <c r="CF124" i="12"/>
  <c r="BW124" i="12"/>
  <c r="CG124" i="12" s="1"/>
  <c r="CF123" i="12"/>
  <c r="BW123" i="12"/>
  <c r="CG123" i="12" s="1"/>
  <c r="CG118" i="12"/>
  <c r="CF118" i="12"/>
  <c r="CG117" i="12"/>
  <c r="CF117" i="12"/>
  <c r="CG116" i="12"/>
  <c r="CF116" i="12"/>
  <c r="CG115" i="12"/>
  <c r="CF115" i="12"/>
  <c r="CF114" i="12"/>
  <c r="CE114" i="12"/>
  <c r="CC114" i="12"/>
  <c r="CA114" i="12"/>
  <c r="BY114" i="12"/>
  <c r="BW114" i="12"/>
  <c r="BU114" i="12"/>
  <c r="BS114" i="12"/>
  <c r="BQ114" i="12"/>
  <c r="BO114" i="12"/>
  <c r="BM114" i="12"/>
  <c r="BK114" i="12"/>
  <c r="BI114" i="12"/>
  <c r="CF113" i="12"/>
  <c r="CE113" i="12"/>
  <c r="CC113" i="12"/>
  <c r="CA113" i="12"/>
  <c r="BY113" i="12"/>
  <c r="BW113" i="12"/>
  <c r="BU113" i="12"/>
  <c r="BS113" i="12"/>
  <c r="BQ113" i="12"/>
  <c r="BO113" i="12"/>
  <c r="BM113" i="12"/>
  <c r="BK113" i="12"/>
  <c r="BI113" i="12"/>
  <c r="CG112" i="12"/>
  <c r="CF112" i="12"/>
  <c r="CG111" i="12"/>
  <c r="CF111" i="12"/>
  <c r="CG110" i="12"/>
  <c r="CF110" i="12"/>
  <c r="CG109" i="12"/>
  <c r="CF109" i="12"/>
  <c r="CG108" i="12"/>
  <c r="CF108" i="12"/>
  <c r="CG107" i="12"/>
  <c r="CF107" i="12"/>
  <c r="CG106" i="12"/>
  <c r="CF106" i="12"/>
  <c r="CG105" i="12"/>
  <c r="CF105" i="12"/>
  <c r="CG104" i="12"/>
  <c r="CF104" i="12"/>
  <c r="CG103" i="12"/>
  <c r="CF103" i="12"/>
  <c r="CG102" i="12"/>
  <c r="CF102" i="12"/>
  <c r="CG101" i="12"/>
  <c r="CF101" i="12"/>
  <c r="CG100" i="12"/>
  <c r="CF100" i="12"/>
  <c r="CG99" i="12"/>
  <c r="CF99" i="12"/>
  <c r="CG98" i="12"/>
  <c r="CF98" i="12"/>
  <c r="CG97" i="12"/>
  <c r="CF97" i="12"/>
  <c r="CG96" i="12"/>
  <c r="CF96" i="12"/>
  <c r="CF95" i="12"/>
  <c r="CE95" i="12"/>
  <c r="CC95" i="12"/>
  <c r="CA95" i="12"/>
  <c r="BY95" i="12"/>
  <c r="BW95" i="12"/>
  <c r="BU95" i="12"/>
  <c r="BS95" i="12"/>
  <c r="BQ95" i="12"/>
  <c r="BO95" i="12"/>
  <c r="BM95" i="12"/>
  <c r="BK95" i="12"/>
  <c r="BI95" i="12"/>
  <c r="CF94" i="12"/>
  <c r="CE94" i="12"/>
  <c r="CC94" i="12"/>
  <c r="CA94" i="12"/>
  <c r="BY94" i="12"/>
  <c r="BW94" i="12"/>
  <c r="BU94" i="12"/>
  <c r="BS94" i="12"/>
  <c r="BQ94" i="12"/>
  <c r="BO94" i="12"/>
  <c r="BM94" i="12"/>
  <c r="BK94" i="12"/>
  <c r="BI94" i="12"/>
  <c r="CF93" i="12"/>
  <c r="CE93" i="12"/>
  <c r="CC93" i="12"/>
  <c r="CA93" i="12"/>
  <c r="BY93" i="12"/>
  <c r="BW93" i="12"/>
  <c r="BU93" i="12"/>
  <c r="BS93" i="12"/>
  <c r="BQ93" i="12"/>
  <c r="BO93" i="12"/>
  <c r="BM93" i="12"/>
  <c r="BK93" i="12"/>
  <c r="BI93" i="12"/>
  <c r="CF92" i="12"/>
  <c r="CE92" i="12"/>
  <c r="CC92" i="12"/>
  <c r="CA92" i="12"/>
  <c r="BY92" i="12"/>
  <c r="BW92" i="12"/>
  <c r="BU92" i="12"/>
  <c r="BS92" i="12"/>
  <c r="BQ92" i="12"/>
  <c r="BO92" i="12"/>
  <c r="BM92" i="12"/>
  <c r="BK92" i="12"/>
  <c r="BI92" i="12"/>
  <c r="CF90" i="12"/>
  <c r="CE90" i="12"/>
  <c r="CC90" i="12"/>
  <c r="CA90" i="12"/>
  <c r="BY90" i="12"/>
  <c r="BW90" i="12"/>
  <c r="BU90" i="12"/>
  <c r="BS90" i="12"/>
  <c r="BQ90" i="12"/>
  <c r="BO90" i="12"/>
  <c r="BM90" i="12"/>
  <c r="BK90" i="12"/>
  <c r="BI90" i="12"/>
  <c r="CF89" i="12"/>
  <c r="CE89" i="12"/>
  <c r="CC89" i="12"/>
  <c r="CA89" i="12"/>
  <c r="BY89" i="12"/>
  <c r="BW89" i="12"/>
  <c r="BU89" i="12"/>
  <c r="BS89" i="12"/>
  <c r="BQ89" i="12"/>
  <c r="BO89" i="12"/>
  <c r="BM89" i="12"/>
  <c r="BK89" i="12"/>
  <c r="BI89" i="12"/>
  <c r="CF88" i="12"/>
  <c r="CE88" i="12"/>
  <c r="CC88" i="12"/>
  <c r="CA88" i="12"/>
  <c r="BY88" i="12"/>
  <c r="BW88" i="12"/>
  <c r="BU88" i="12"/>
  <c r="BS88" i="12"/>
  <c r="BQ88" i="12"/>
  <c r="BO88" i="12"/>
  <c r="BM88" i="12"/>
  <c r="BK88" i="12"/>
  <c r="BI88" i="12"/>
  <c r="CF87" i="12"/>
  <c r="CE87" i="12"/>
  <c r="CC87" i="12"/>
  <c r="CA87" i="12"/>
  <c r="BY87" i="12"/>
  <c r="BW87" i="12"/>
  <c r="BU87" i="12"/>
  <c r="BS87" i="12"/>
  <c r="BQ87" i="12"/>
  <c r="BO87" i="12"/>
  <c r="BM87" i="12"/>
  <c r="BK87" i="12"/>
  <c r="BI87" i="12"/>
  <c r="CF86" i="12"/>
  <c r="CE86" i="12"/>
  <c r="CC86" i="12"/>
  <c r="CA86" i="12"/>
  <c r="BY86" i="12"/>
  <c r="BW86" i="12"/>
  <c r="BU86" i="12"/>
  <c r="BS86" i="12"/>
  <c r="BQ86" i="12"/>
  <c r="BO86" i="12"/>
  <c r="BM86" i="12"/>
  <c r="BK86" i="12"/>
  <c r="BI86" i="12"/>
  <c r="CF84" i="12"/>
  <c r="CE84" i="12"/>
  <c r="CC84" i="12"/>
  <c r="CA84" i="12"/>
  <c r="BY84" i="12"/>
  <c r="BW84" i="12"/>
  <c r="BU84" i="12"/>
  <c r="BS84" i="12"/>
  <c r="BQ84" i="12"/>
  <c r="BO84" i="12"/>
  <c r="BM84" i="12"/>
  <c r="BK84" i="12"/>
  <c r="BI84" i="12"/>
  <c r="CF81" i="12"/>
  <c r="CE81" i="12"/>
  <c r="CC81" i="12"/>
  <c r="CA81" i="12"/>
  <c r="BY81" i="12"/>
  <c r="BW81" i="12"/>
  <c r="BU81" i="12"/>
  <c r="BS81" i="12"/>
  <c r="BQ81" i="12"/>
  <c r="BO81" i="12"/>
  <c r="BM81" i="12"/>
  <c r="BK81" i="12"/>
  <c r="BI81" i="12"/>
  <c r="CF80" i="12"/>
  <c r="CE80" i="12"/>
  <c r="CC80" i="12"/>
  <c r="CA80" i="12"/>
  <c r="BY80" i="12"/>
  <c r="BW80" i="12"/>
  <c r="BU80" i="12"/>
  <c r="BS80" i="12"/>
  <c r="BQ80" i="12"/>
  <c r="BO80" i="12"/>
  <c r="BM80" i="12"/>
  <c r="BK80" i="12"/>
  <c r="BI80" i="12"/>
  <c r="CF78" i="12"/>
  <c r="CE78" i="12"/>
  <c r="CC78" i="12"/>
  <c r="CA78" i="12"/>
  <c r="BY78" i="12"/>
  <c r="BW78" i="12"/>
  <c r="BU78" i="12"/>
  <c r="BS78" i="12"/>
  <c r="BQ78" i="12"/>
  <c r="BO78" i="12"/>
  <c r="BM78" i="12"/>
  <c r="BK78" i="12"/>
  <c r="BI78" i="12"/>
  <c r="CF77" i="12"/>
  <c r="CE77" i="12"/>
  <c r="CC77" i="12"/>
  <c r="CA77" i="12"/>
  <c r="BY77" i="12"/>
  <c r="BW77" i="12"/>
  <c r="BU77" i="12"/>
  <c r="BS77" i="12"/>
  <c r="BQ77" i="12"/>
  <c r="BO77" i="12"/>
  <c r="BM77" i="12"/>
  <c r="BK77" i="12"/>
  <c r="BI77" i="12"/>
  <c r="CF75" i="12"/>
  <c r="CE75" i="12"/>
  <c r="CC75" i="12"/>
  <c r="CA75" i="12"/>
  <c r="BY75" i="12"/>
  <c r="BW75" i="12"/>
  <c r="BU75" i="12"/>
  <c r="BS75" i="12"/>
  <c r="BQ75" i="12"/>
  <c r="BO75" i="12"/>
  <c r="BM75" i="12"/>
  <c r="BK75" i="12"/>
  <c r="BI75" i="12"/>
  <c r="CF74" i="12"/>
  <c r="CE74" i="12"/>
  <c r="CC74" i="12"/>
  <c r="CA74" i="12"/>
  <c r="BY74" i="12"/>
  <c r="BW74" i="12"/>
  <c r="BU74" i="12"/>
  <c r="BS74" i="12"/>
  <c r="BQ74" i="12"/>
  <c r="BO74" i="12"/>
  <c r="BM74" i="12"/>
  <c r="BK74" i="12"/>
  <c r="BI74" i="12"/>
  <c r="CF72" i="12"/>
  <c r="CE72" i="12"/>
  <c r="CC72" i="12"/>
  <c r="CA72" i="12"/>
  <c r="BY72" i="12"/>
  <c r="BW72" i="12"/>
  <c r="BU72" i="12"/>
  <c r="BS72" i="12"/>
  <c r="BQ72" i="12"/>
  <c r="BO72" i="12"/>
  <c r="BM72" i="12"/>
  <c r="BK72" i="12"/>
  <c r="BI72" i="12"/>
  <c r="CF71" i="12"/>
  <c r="CE71" i="12"/>
  <c r="CC71" i="12"/>
  <c r="CA71" i="12"/>
  <c r="BY71" i="12"/>
  <c r="BW71" i="12"/>
  <c r="BU71" i="12"/>
  <c r="BS71" i="12"/>
  <c r="BQ71" i="12"/>
  <c r="BO71" i="12"/>
  <c r="BM71" i="12"/>
  <c r="BK71" i="12"/>
  <c r="BI71" i="12"/>
  <c r="CF70" i="12"/>
  <c r="CE70" i="12"/>
  <c r="CC70" i="12"/>
  <c r="CA70" i="12"/>
  <c r="BY70" i="12"/>
  <c r="BW70" i="12"/>
  <c r="BU70" i="12"/>
  <c r="BS70" i="12"/>
  <c r="BQ70" i="12"/>
  <c r="BO70" i="12"/>
  <c r="BM70" i="12"/>
  <c r="BK70" i="12"/>
  <c r="BI70" i="12"/>
  <c r="CF68" i="12"/>
  <c r="CE68" i="12"/>
  <c r="CC68" i="12"/>
  <c r="CA68" i="12"/>
  <c r="BY68" i="12"/>
  <c r="BW68" i="12"/>
  <c r="BU68" i="12"/>
  <c r="BS68" i="12"/>
  <c r="BQ68" i="12"/>
  <c r="BO68" i="12"/>
  <c r="BM68" i="12"/>
  <c r="BK68" i="12"/>
  <c r="BI68" i="12"/>
  <c r="CF67" i="12"/>
  <c r="CE67" i="12"/>
  <c r="CC67" i="12"/>
  <c r="CA67" i="12"/>
  <c r="BY67" i="12"/>
  <c r="BW67" i="12"/>
  <c r="BU67" i="12"/>
  <c r="BS67" i="12"/>
  <c r="BQ67" i="12"/>
  <c r="BO67" i="12"/>
  <c r="BM67" i="12"/>
  <c r="BK67" i="12"/>
  <c r="BI67" i="12"/>
  <c r="CF66" i="12"/>
  <c r="CE66" i="12"/>
  <c r="CC66" i="12"/>
  <c r="CA66" i="12"/>
  <c r="BY66" i="12"/>
  <c r="BW66" i="12"/>
  <c r="BU66" i="12"/>
  <c r="BS66" i="12"/>
  <c r="BQ66" i="12"/>
  <c r="BO66" i="12"/>
  <c r="BM66" i="12"/>
  <c r="BK66" i="12"/>
  <c r="BI66" i="12"/>
  <c r="CF64" i="12"/>
  <c r="CE64" i="12"/>
  <c r="CC64" i="12"/>
  <c r="CA64" i="12"/>
  <c r="BY64" i="12"/>
  <c r="BW64" i="12"/>
  <c r="BU64" i="12"/>
  <c r="BS64" i="12"/>
  <c r="BQ64" i="12"/>
  <c r="BO64" i="12"/>
  <c r="BM64" i="12"/>
  <c r="BK64" i="12"/>
  <c r="BI64" i="12"/>
  <c r="CF63" i="12"/>
  <c r="CE63" i="12"/>
  <c r="CC63" i="12"/>
  <c r="CA63" i="12"/>
  <c r="BY63" i="12"/>
  <c r="BW63" i="12"/>
  <c r="BU63" i="12"/>
  <c r="BS63" i="12"/>
  <c r="BQ63" i="12"/>
  <c r="BO63" i="12"/>
  <c r="BM63" i="12"/>
  <c r="BK63" i="12"/>
  <c r="BI63" i="12"/>
  <c r="CF62" i="12"/>
  <c r="CE62" i="12"/>
  <c r="CC62" i="12"/>
  <c r="CA62" i="12"/>
  <c r="BY62" i="12"/>
  <c r="BW62" i="12"/>
  <c r="BU62" i="12"/>
  <c r="BS62" i="12"/>
  <c r="BQ62" i="12"/>
  <c r="BO62" i="12"/>
  <c r="BM62" i="12"/>
  <c r="BK62" i="12"/>
  <c r="BI62" i="12"/>
  <c r="CF60" i="12"/>
  <c r="CE60" i="12"/>
  <c r="CC60" i="12"/>
  <c r="CA60" i="12"/>
  <c r="BY60" i="12"/>
  <c r="BW60" i="12"/>
  <c r="BU60" i="12"/>
  <c r="BS60" i="12"/>
  <c r="BQ60" i="12"/>
  <c r="BO60" i="12"/>
  <c r="BM60" i="12"/>
  <c r="BK60" i="12"/>
  <c r="BI60" i="12"/>
  <c r="CF58" i="12"/>
  <c r="CE58" i="12"/>
  <c r="CC58" i="12"/>
  <c r="CA58" i="12"/>
  <c r="BY58" i="12"/>
  <c r="BW58" i="12"/>
  <c r="BU58" i="12"/>
  <c r="BS58" i="12"/>
  <c r="BQ58" i="12"/>
  <c r="BO58" i="12"/>
  <c r="BM58" i="12"/>
  <c r="BK58" i="12"/>
  <c r="BI58" i="12"/>
  <c r="CF57" i="12"/>
  <c r="CE57" i="12"/>
  <c r="CC57" i="12"/>
  <c r="CA57" i="12"/>
  <c r="BY57" i="12"/>
  <c r="BW57" i="12"/>
  <c r="BU57" i="12"/>
  <c r="BS57" i="12"/>
  <c r="BQ57" i="12"/>
  <c r="BO57" i="12"/>
  <c r="BM57" i="12"/>
  <c r="BK57" i="12"/>
  <c r="BI57" i="12"/>
  <c r="CF56" i="12"/>
  <c r="CE56" i="12"/>
  <c r="CC56" i="12"/>
  <c r="CA56" i="12"/>
  <c r="BY56" i="12"/>
  <c r="BW56" i="12"/>
  <c r="BU56" i="12"/>
  <c r="BS56" i="12"/>
  <c r="BQ56" i="12"/>
  <c r="BO56" i="12"/>
  <c r="BM56" i="12"/>
  <c r="BK56" i="12"/>
  <c r="BI56" i="12"/>
  <c r="CF55" i="12"/>
  <c r="CE55" i="12"/>
  <c r="CC55" i="12"/>
  <c r="CA55" i="12"/>
  <c r="BY55" i="12"/>
  <c r="BW55" i="12"/>
  <c r="BU55" i="12"/>
  <c r="BS55" i="12"/>
  <c r="BQ55" i="12"/>
  <c r="BO55" i="12"/>
  <c r="BM55" i="12"/>
  <c r="BK55" i="12"/>
  <c r="BI55" i="12"/>
  <c r="CF52" i="12"/>
  <c r="CE52" i="12"/>
  <c r="CC52" i="12"/>
  <c r="CA52" i="12"/>
  <c r="BY52" i="12"/>
  <c r="BW52" i="12"/>
  <c r="BU52" i="12"/>
  <c r="BS52" i="12"/>
  <c r="BQ52" i="12"/>
  <c r="BO52" i="12"/>
  <c r="BM52" i="12"/>
  <c r="BK52" i="12"/>
  <c r="BI52" i="12"/>
  <c r="CF51" i="12"/>
  <c r="CE51" i="12"/>
  <c r="CC51" i="12"/>
  <c r="CA51" i="12"/>
  <c r="BY51" i="12"/>
  <c r="BW51" i="12"/>
  <c r="BU51" i="12"/>
  <c r="BS51" i="12"/>
  <c r="BQ51" i="12"/>
  <c r="BO51" i="12"/>
  <c r="BM51" i="12"/>
  <c r="BK51" i="12"/>
  <c r="BI51" i="12"/>
  <c r="CF50" i="12"/>
  <c r="CE50" i="12"/>
  <c r="CC50" i="12"/>
  <c r="CA50" i="12"/>
  <c r="BY50" i="12"/>
  <c r="BW50" i="12"/>
  <c r="BU50" i="12"/>
  <c r="BS50" i="12"/>
  <c r="BQ50" i="12"/>
  <c r="BO50" i="12"/>
  <c r="BM50" i="12"/>
  <c r="BK50" i="12"/>
  <c r="BI50" i="12"/>
  <c r="CF49" i="12"/>
  <c r="CE49" i="12"/>
  <c r="CC49" i="12"/>
  <c r="CA49" i="12"/>
  <c r="BY49" i="12"/>
  <c r="BW49" i="12"/>
  <c r="BU49" i="12"/>
  <c r="BS49" i="12"/>
  <c r="BQ49" i="12"/>
  <c r="BO49" i="12"/>
  <c r="BM49" i="12"/>
  <c r="BK49" i="12"/>
  <c r="BI49" i="12"/>
  <c r="CF47" i="12"/>
  <c r="CE47" i="12"/>
  <c r="CC47" i="12"/>
  <c r="CA47" i="12"/>
  <c r="BY47" i="12"/>
  <c r="BW47" i="12"/>
  <c r="BU47" i="12"/>
  <c r="BS47" i="12"/>
  <c r="BQ47" i="12"/>
  <c r="BO47" i="12"/>
  <c r="BM47" i="12"/>
  <c r="BK47" i="12"/>
  <c r="BI47" i="12"/>
  <c r="CF46" i="12"/>
  <c r="CE46" i="12"/>
  <c r="CC46" i="12"/>
  <c r="CA46" i="12"/>
  <c r="BY46" i="12"/>
  <c r="BW46" i="12"/>
  <c r="BU46" i="12"/>
  <c r="BS46" i="12"/>
  <c r="BQ46" i="12"/>
  <c r="BO46" i="12"/>
  <c r="BM46" i="12"/>
  <c r="BK46" i="12"/>
  <c r="BI46" i="12"/>
  <c r="CF45" i="12"/>
  <c r="CE45" i="12"/>
  <c r="CC45" i="12"/>
  <c r="CA45" i="12"/>
  <c r="BY45" i="12"/>
  <c r="BW45" i="12"/>
  <c r="BU45" i="12"/>
  <c r="BS45" i="12"/>
  <c r="BQ45" i="12"/>
  <c r="BO45" i="12"/>
  <c r="BM45" i="12"/>
  <c r="BK45" i="12"/>
  <c r="BI45" i="12"/>
  <c r="CF44" i="12"/>
  <c r="CE44" i="12"/>
  <c r="CC44" i="12"/>
  <c r="CA44" i="12"/>
  <c r="BY44" i="12"/>
  <c r="BW44" i="12"/>
  <c r="BU44" i="12"/>
  <c r="BS44" i="12"/>
  <c r="BQ44" i="12"/>
  <c r="BO44" i="12"/>
  <c r="BM44" i="12"/>
  <c r="BK44" i="12"/>
  <c r="BI44" i="12"/>
  <c r="CF43" i="12"/>
  <c r="CE43" i="12"/>
  <c r="CC43" i="12"/>
  <c r="CA43" i="12"/>
  <c r="BY43" i="12"/>
  <c r="BW43" i="12"/>
  <c r="BU43" i="12"/>
  <c r="BS43" i="12"/>
  <c r="BQ43" i="12"/>
  <c r="BO43" i="12"/>
  <c r="BM43" i="12"/>
  <c r="BK43" i="12"/>
  <c r="BI43" i="12"/>
  <c r="CF42" i="12"/>
  <c r="CE42" i="12"/>
  <c r="CC42" i="12"/>
  <c r="CA42" i="12"/>
  <c r="BY42" i="12"/>
  <c r="BW42" i="12"/>
  <c r="BU42" i="12"/>
  <c r="BS42" i="12"/>
  <c r="BQ42" i="12"/>
  <c r="BO42" i="12"/>
  <c r="BM42" i="12"/>
  <c r="BK42" i="12"/>
  <c r="BI42" i="12"/>
  <c r="CF41" i="12"/>
  <c r="CE41" i="12"/>
  <c r="CC41" i="12"/>
  <c r="CA41" i="12"/>
  <c r="BY41" i="12"/>
  <c r="BW41" i="12"/>
  <c r="BU41" i="12"/>
  <c r="BS41" i="12"/>
  <c r="BQ41" i="12"/>
  <c r="BO41" i="12"/>
  <c r="BM41" i="12"/>
  <c r="BK41" i="12"/>
  <c r="BI41" i="12"/>
  <c r="CF40" i="12"/>
  <c r="CE40" i="12"/>
  <c r="CC40" i="12"/>
  <c r="CA40" i="12"/>
  <c r="BY40" i="12"/>
  <c r="BW40" i="12"/>
  <c r="BU40" i="12"/>
  <c r="BS40" i="12"/>
  <c r="BQ40" i="12"/>
  <c r="BO40" i="12"/>
  <c r="BM40" i="12"/>
  <c r="BK40" i="12"/>
  <c r="BI40" i="12"/>
  <c r="CF39" i="12"/>
  <c r="CE39" i="12"/>
  <c r="CC39" i="12"/>
  <c r="CA39" i="12"/>
  <c r="BY39" i="12"/>
  <c r="BW39" i="12"/>
  <c r="BU39" i="12"/>
  <c r="BS39" i="12"/>
  <c r="BQ39" i="12"/>
  <c r="BO39" i="12"/>
  <c r="BM39" i="12"/>
  <c r="BK39" i="12"/>
  <c r="BI39" i="12"/>
  <c r="CF38" i="12"/>
  <c r="CE38" i="12"/>
  <c r="CC38" i="12"/>
  <c r="CA38" i="12"/>
  <c r="BY38" i="12"/>
  <c r="BW38" i="12"/>
  <c r="BU38" i="12"/>
  <c r="BS38" i="12"/>
  <c r="BQ38" i="12"/>
  <c r="BO38" i="12"/>
  <c r="BM38" i="12"/>
  <c r="BK38" i="12"/>
  <c r="BI38" i="12"/>
  <c r="CF37" i="12"/>
  <c r="CE37" i="12"/>
  <c r="CC37" i="12"/>
  <c r="CA37" i="12"/>
  <c r="BY37" i="12"/>
  <c r="BW37" i="12"/>
  <c r="BU37" i="12"/>
  <c r="BS37" i="12"/>
  <c r="BQ37" i="12"/>
  <c r="BO37" i="12"/>
  <c r="BM37" i="12"/>
  <c r="BK37" i="12"/>
  <c r="BI37" i="12"/>
  <c r="CF36" i="12"/>
  <c r="CE36" i="12"/>
  <c r="CC36" i="12"/>
  <c r="CA36" i="12"/>
  <c r="BY36" i="12"/>
  <c r="BW36" i="12"/>
  <c r="BU36" i="12"/>
  <c r="BS36" i="12"/>
  <c r="BQ36" i="12"/>
  <c r="BO36" i="12"/>
  <c r="BM36" i="12"/>
  <c r="BK36" i="12"/>
  <c r="BI36" i="12"/>
  <c r="CF35" i="12"/>
  <c r="CE35" i="12"/>
  <c r="CC35" i="12"/>
  <c r="CA35" i="12"/>
  <c r="BY35" i="12"/>
  <c r="BW35" i="12"/>
  <c r="BU35" i="12"/>
  <c r="BS35" i="12"/>
  <c r="BQ35" i="12"/>
  <c r="BO35" i="12"/>
  <c r="BM35" i="12"/>
  <c r="BK35" i="12"/>
  <c r="BI35" i="12"/>
  <c r="CF34" i="12"/>
  <c r="CE34" i="12"/>
  <c r="CC34" i="12"/>
  <c r="CA34" i="12"/>
  <c r="BY34" i="12"/>
  <c r="BW34" i="12"/>
  <c r="BU34" i="12"/>
  <c r="BS34" i="12"/>
  <c r="BQ34" i="12"/>
  <c r="BO34" i="12"/>
  <c r="BM34" i="12"/>
  <c r="BK34" i="12"/>
  <c r="BI34" i="12"/>
  <c r="CF33" i="12"/>
  <c r="CE33" i="12"/>
  <c r="CC33" i="12"/>
  <c r="CA33" i="12"/>
  <c r="BY33" i="12"/>
  <c r="BW33" i="12"/>
  <c r="BU33" i="12"/>
  <c r="BS33" i="12"/>
  <c r="BQ33" i="12"/>
  <c r="BO33" i="12"/>
  <c r="BM33" i="12"/>
  <c r="BK33" i="12"/>
  <c r="BI33" i="12"/>
  <c r="CF32" i="12"/>
  <c r="CE32" i="12"/>
  <c r="CC32" i="12"/>
  <c r="CA32" i="12"/>
  <c r="BY32" i="12"/>
  <c r="BW32" i="12"/>
  <c r="BU32" i="12"/>
  <c r="BS32" i="12"/>
  <c r="BQ32" i="12"/>
  <c r="BO32" i="12"/>
  <c r="BM32" i="12"/>
  <c r="BK32" i="12"/>
  <c r="BI32" i="12"/>
  <c r="CF31" i="12"/>
  <c r="CE31" i="12"/>
  <c r="CC31" i="12"/>
  <c r="CA31" i="12"/>
  <c r="BY31" i="12"/>
  <c r="BW31" i="12"/>
  <c r="BU31" i="12"/>
  <c r="BS31" i="12"/>
  <c r="BQ31" i="12"/>
  <c r="BO31" i="12"/>
  <c r="BM31" i="12"/>
  <c r="BK31" i="12"/>
  <c r="BI31" i="12"/>
  <c r="CF29" i="12"/>
  <c r="CE29" i="12"/>
  <c r="CC29" i="12"/>
  <c r="CA29" i="12"/>
  <c r="BY29" i="12"/>
  <c r="BW29" i="12"/>
  <c r="BU29" i="12"/>
  <c r="BS29" i="12"/>
  <c r="BQ29" i="12"/>
  <c r="BO29" i="12"/>
  <c r="BM29" i="12"/>
  <c r="BK29" i="12"/>
  <c r="BI29" i="12"/>
  <c r="CF28" i="12"/>
  <c r="CE28" i="12"/>
  <c r="CC28" i="12"/>
  <c r="CA28" i="12"/>
  <c r="BY28" i="12"/>
  <c r="BW28" i="12"/>
  <c r="BU28" i="12"/>
  <c r="BS28" i="12"/>
  <c r="BQ28" i="12"/>
  <c r="BO28" i="12"/>
  <c r="BM28" i="12"/>
  <c r="BK28" i="12"/>
  <c r="BI28" i="12"/>
  <c r="CF27" i="12"/>
  <c r="CE27" i="12"/>
  <c r="CC27" i="12"/>
  <c r="CA27" i="12"/>
  <c r="BY27" i="12"/>
  <c r="BW27" i="12"/>
  <c r="BU27" i="12"/>
  <c r="BS27" i="12"/>
  <c r="BQ27" i="12"/>
  <c r="BO27" i="12"/>
  <c r="BM27" i="12"/>
  <c r="BK27" i="12"/>
  <c r="BI27" i="12"/>
  <c r="CF26" i="12"/>
  <c r="CE26" i="12"/>
  <c r="CC26" i="12"/>
  <c r="CA26" i="12"/>
  <c r="BY26" i="12"/>
  <c r="BW26" i="12"/>
  <c r="BU26" i="12"/>
  <c r="BS26" i="12"/>
  <c r="BQ26" i="12"/>
  <c r="BO26" i="12"/>
  <c r="BM26" i="12"/>
  <c r="BK26" i="12"/>
  <c r="BI26" i="12"/>
  <c r="CF24" i="12"/>
  <c r="CE24" i="12"/>
  <c r="CC24" i="12"/>
  <c r="CA24" i="12"/>
  <c r="BY24" i="12"/>
  <c r="BW24" i="12"/>
  <c r="BU24" i="12"/>
  <c r="BS24" i="12"/>
  <c r="BQ24" i="12"/>
  <c r="BO24" i="12"/>
  <c r="BM24" i="12"/>
  <c r="BK24" i="12"/>
  <c r="BI24" i="12"/>
  <c r="CF23" i="12"/>
  <c r="CE23" i="12"/>
  <c r="CC23" i="12"/>
  <c r="CA23" i="12"/>
  <c r="BY23" i="12"/>
  <c r="BW23" i="12"/>
  <c r="BU23" i="12"/>
  <c r="BS23" i="12"/>
  <c r="BQ23" i="12"/>
  <c r="BO23" i="12"/>
  <c r="BM23" i="12"/>
  <c r="BK23" i="12"/>
  <c r="BI23" i="12"/>
  <c r="CF22" i="12"/>
  <c r="CE22" i="12"/>
  <c r="CC22" i="12"/>
  <c r="CA22" i="12"/>
  <c r="BY22" i="12"/>
  <c r="BW22" i="12"/>
  <c r="BU22" i="12"/>
  <c r="BS22" i="12"/>
  <c r="BQ22" i="12"/>
  <c r="BO22" i="12"/>
  <c r="BM22" i="12"/>
  <c r="BK22" i="12"/>
  <c r="BI22" i="12"/>
  <c r="CF21" i="12"/>
  <c r="CE21" i="12"/>
  <c r="CC21" i="12"/>
  <c r="CA21" i="12"/>
  <c r="BY21" i="12"/>
  <c r="BW21" i="12"/>
  <c r="BU21" i="12"/>
  <c r="BS21" i="12"/>
  <c r="BQ21" i="12"/>
  <c r="BO21" i="12"/>
  <c r="BM21" i="12"/>
  <c r="BK21" i="12"/>
  <c r="BI21" i="12"/>
  <c r="CF20" i="12"/>
  <c r="CE20" i="12"/>
  <c r="CC20" i="12"/>
  <c r="CA20" i="12"/>
  <c r="BY20" i="12"/>
  <c r="BW20" i="12"/>
  <c r="BU20" i="12"/>
  <c r="BS20" i="12"/>
  <c r="BQ20" i="12"/>
  <c r="BO20" i="12"/>
  <c r="BM20" i="12"/>
  <c r="BK20" i="12"/>
  <c r="BI20" i="12"/>
  <c r="CF19" i="12"/>
  <c r="CE19" i="12"/>
  <c r="CC19" i="12"/>
  <c r="CA19" i="12"/>
  <c r="BY19" i="12"/>
  <c r="BW19" i="12"/>
  <c r="BU19" i="12"/>
  <c r="BS19" i="12"/>
  <c r="BQ19" i="12"/>
  <c r="BO19" i="12"/>
  <c r="BM19" i="12"/>
  <c r="BK19" i="12"/>
  <c r="BI19" i="12"/>
  <c r="CF18" i="12"/>
  <c r="CE18" i="12"/>
  <c r="CC18" i="12"/>
  <c r="CA18" i="12"/>
  <c r="BY18" i="12"/>
  <c r="BW18" i="12"/>
  <c r="BU18" i="12"/>
  <c r="BS18" i="12"/>
  <c r="BQ18" i="12"/>
  <c r="BO18" i="12"/>
  <c r="BM18" i="12"/>
  <c r="BK18" i="12"/>
  <c r="BI18" i="12"/>
  <c r="CF17" i="12"/>
  <c r="CE17" i="12"/>
  <c r="CC17" i="12"/>
  <c r="CA17" i="12"/>
  <c r="BY17" i="12"/>
  <c r="BW17" i="12"/>
  <c r="BU17" i="12"/>
  <c r="BS17" i="12"/>
  <c r="BQ17" i="12"/>
  <c r="BO17" i="12"/>
  <c r="BM17" i="12"/>
  <c r="BK17" i="12"/>
  <c r="BI17" i="12"/>
  <c r="CF16" i="12"/>
  <c r="CE16" i="12"/>
  <c r="CC16" i="12"/>
  <c r="CA16" i="12"/>
  <c r="BY16" i="12"/>
  <c r="BW16" i="12"/>
  <c r="BU16" i="12"/>
  <c r="BS16" i="12"/>
  <c r="BQ16" i="12"/>
  <c r="BO16" i="12"/>
  <c r="BM16" i="12"/>
  <c r="BK16" i="12"/>
  <c r="BI16" i="12"/>
  <c r="CF14" i="12"/>
  <c r="CE14" i="12"/>
  <c r="CC14" i="12"/>
  <c r="CA14" i="12"/>
  <c r="BY14" i="12"/>
  <c r="BW14" i="12"/>
  <c r="BU14" i="12"/>
  <c r="BS14" i="12"/>
  <c r="BQ14" i="12"/>
  <c r="BO14" i="12"/>
  <c r="BM14" i="12"/>
  <c r="BK14" i="12"/>
  <c r="BI14" i="12"/>
  <c r="CF13" i="12"/>
  <c r="CE13" i="12"/>
  <c r="CC13" i="12"/>
  <c r="CA13" i="12"/>
  <c r="BY13" i="12"/>
  <c r="BW13" i="12"/>
  <c r="BU13" i="12"/>
  <c r="BS13" i="12"/>
  <c r="BQ13" i="12"/>
  <c r="BO13" i="12"/>
  <c r="BM13" i="12"/>
  <c r="BK13" i="12"/>
  <c r="BI13" i="12"/>
  <c r="CF12" i="12"/>
  <c r="CE12" i="12"/>
  <c r="CC12" i="12"/>
  <c r="CA12" i="12"/>
  <c r="BY12" i="12"/>
  <c r="BW12" i="12"/>
  <c r="BU12" i="12"/>
  <c r="BS12" i="12"/>
  <c r="BQ12" i="12"/>
  <c r="BO12" i="12"/>
  <c r="BM12" i="12"/>
  <c r="BK12" i="12"/>
  <c r="BI12" i="12"/>
  <c r="CF11" i="12"/>
  <c r="CE11" i="12"/>
  <c r="CC11" i="12"/>
  <c r="CA11" i="12"/>
  <c r="BY11" i="12"/>
  <c r="BW11" i="12"/>
  <c r="BU11" i="12"/>
  <c r="BS11" i="12"/>
  <c r="BQ11" i="12"/>
  <c r="BO11" i="12"/>
  <c r="BM11" i="12"/>
  <c r="BK11" i="12"/>
  <c r="BI11" i="12"/>
  <c r="CF10" i="12"/>
  <c r="CE10" i="12"/>
  <c r="CC10" i="12"/>
  <c r="CA10" i="12"/>
  <c r="BY10" i="12"/>
  <c r="BW10" i="12"/>
  <c r="BU10" i="12"/>
  <c r="BS10" i="12"/>
  <c r="BQ10" i="12"/>
  <c r="BO10" i="12"/>
  <c r="BM10" i="12"/>
  <c r="BK10" i="12"/>
  <c r="BI10" i="12"/>
  <c r="CF9" i="12"/>
  <c r="CE9" i="12"/>
  <c r="CC9" i="12"/>
  <c r="CA9" i="12"/>
  <c r="BY9" i="12"/>
  <c r="BW9" i="12"/>
  <c r="BU9" i="12"/>
  <c r="BS9" i="12"/>
  <c r="BQ9" i="12"/>
  <c r="BO9" i="12"/>
  <c r="BM9" i="12"/>
  <c r="BK9" i="12"/>
  <c r="BI9" i="12"/>
  <c r="CF8" i="12"/>
  <c r="CE8" i="12"/>
  <c r="CC8" i="12"/>
  <c r="CA8" i="12"/>
  <c r="BY8" i="12"/>
  <c r="BW8" i="12"/>
  <c r="BU8" i="12"/>
  <c r="BS8" i="12"/>
  <c r="BQ8" i="12"/>
  <c r="BO8" i="12"/>
  <c r="BM8" i="12"/>
  <c r="BK8" i="12"/>
  <c r="BI8" i="12"/>
  <c r="CF7" i="12"/>
  <c r="CE7" i="12"/>
  <c r="CC7" i="12"/>
  <c r="CA7" i="12"/>
  <c r="BY7" i="12"/>
  <c r="BW7" i="12"/>
  <c r="BU7" i="12"/>
  <c r="BS7" i="12"/>
  <c r="BQ7" i="12"/>
  <c r="BO7" i="12"/>
  <c r="BM7" i="12"/>
  <c r="BI7" i="12"/>
  <c r="CF6" i="12"/>
  <c r="CE6" i="12"/>
  <c r="CC6" i="12"/>
  <c r="CA6" i="12"/>
  <c r="BY6" i="12"/>
  <c r="BW6" i="12"/>
  <c r="BU6" i="12"/>
  <c r="BS6" i="12"/>
  <c r="BQ6" i="12"/>
  <c r="BO6" i="12"/>
  <c r="BM6" i="12"/>
  <c r="BK6" i="12"/>
  <c r="BI6" i="12"/>
  <c r="CF4" i="12"/>
  <c r="CE4" i="12"/>
  <c r="CC4" i="12"/>
  <c r="CA4" i="12"/>
  <c r="BY4" i="12"/>
  <c r="BW4" i="12"/>
  <c r="BU4" i="12"/>
  <c r="BS4" i="12"/>
  <c r="BQ4" i="12"/>
  <c r="BO4" i="12"/>
  <c r="BM4" i="12"/>
  <c r="BK4" i="12"/>
  <c r="BI4" i="12"/>
  <c r="CD165" i="11"/>
  <c r="CB165" i="11"/>
  <c r="BZ165" i="11"/>
  <c r="BX165" i="11"/>
  <c r="BV165" i="11"/>
  <c r="BT165" i="11"/>
  <c r="BR165" i="11"/>
  <c r="BP165" i="11"/>
  <c r="BN165" i="11"/>
  <c r="BL165" i="11"/>
  <c r="BJ165" i="11"/>
  <c r="BH165" i="11"/>
  <c r="CF163" i="11"/>
  <c r="CE163" i="11"/>
  <c r="CC163" i="11"/>
  <c r="CA163" i="11"/>
  <c r="BY163" i="11"/>
  <c r="BW163" i="11"/>
  <c r="BU163" i="11"/>
  <c r="BS163" i="11"/>
  <c r="BQ163" i="11"/>
  <c r="BO163" i="11"/>
  <c r="BM163" i="11"/>
  <c r="BK163" i="11"/>
  <c r="BI163" i="11"/>
  <c r="CF162" i="11"/>
  <c r="CE162" i="11"/>
  <c r="CC162" i="11"/>
  <c r="CA162" i="11"/>
  <c r="BY162" i="11"/>
  <c r="BW162" i="11"/>
  <c r="BU162" i="11"/>
  <c r="BS162" i="11"/>
  <c r="BQ162" i="11"/>
  <c r="BO162" i="11"/>
  <c r="BM162" i="11"/>
  <c r="BK162" i="11"/>
  <c r="BI162" i="11"/>
  <c r="CF161" i="11"/>
  <c r="CE161" i="11"/>
  <c r="CC161" i="11"/>
  <c r="CA161" i="11"/>
  <c r="BY161" i="11"/>
  <c r="BW161" i="11"/>
  <c r="BU161" i="11"/>
  <c r="BS161" i="11"/>
  <c r="BQ161" i="11"/>
  <c r="BO161" i="11"/>
  <c r="BM161" i="11"/>
  <c r="BK161" i="11"/>
  <c r="BI161" i="11"/>
  <c r="CF160" i="11"/>
  <c r="CE160" i="11"/>
  <c r="CC160" i="11"/>
  <c r="CA160" i="11"/>
  <c r="BY160" i="11"/>
  <c r="BW160" i="11"/>
  <c r="BU160" i="11"/>
  <c r="BS160" i="11"/>
  <c r="BQ160" i="11"/>
  <c r="BO160" i="11"/>
  <c r="BM160" i="11"/>
  <c r="BK160" i="11"/>
  <c r="BI160" i="11"/>
  <c r="CF159" i="11"/>
  <c r="CE159" i="11"/>
  <c r="CC159" i="11"/>
  <c r="CA159" i="11"/>
  <c r="BY159" i="11"/>
  <c r="BW159" i="11"/>
  <c r="BU159" i="11"/>
  <c r="BS159" i="11"/>
  <c r="BQ159" i="11"/>
  <c r="BO159" i="11"/>
  <c r="BM159" i="11"/>
  <c r="BK159" i="11"/>
  <c r="BI159" i="11"/>
  <c r="CF156" i="11"/>
  <c r="CE156" i="11"/>
  <c r="CC156" i="11"/>
  <c r="CA156" i="11"/>
  <c r="BY156" i="11"/>
  <c r="BW156" i="11"/>
  <c r="BU156" i="11"/>
  <c r="BS156" i="11"/>
  <c r="BQ156" i="11"/>
  <c r="BO156" i="11"/>
  <c r="BM156" i="11"/>
  <c r="BK156" i="11"/>
  <c r="BI156" i="11"/>
  <c r="CF155" i="11"/>
  <c r="CE155" i="11"/>
  <c r="CC155" i="11"/>
  <c r="CA155" i="11"/>
  <c r="BY155" i="11"/>
  <c r="BW155" i="11"/>
  <c r="BU155" i="11"/>
  <c r="BS155" i="11"/>
  <c r="BQ155" i="11"/>
  <c r="BO155" i="11"/>
  <c r="BM155" i="11"/>
  <c r="BK155" i="11"/>
  <c r="BI155" i="11"/>
  <c r="CF154" i="11"/>
  <c r="CE154" i="11"/>
  <c r="CC154" i="11"/>
  <c r="CA154" i="11"/>
  <c r="BY154" i="11"/>
  <c r="BW154" i="11"/>
  <c r="BU154" i="11"/>
  <c r="BS154" i="11"/>
  <c r="BQ154" i="11"/>
  <c r="BO154" i="11"/>
  <c r="BM154" i="11"/>
  <c r="BK154" i="11"/>
  <c r="BI154" i="11"/>
  <c r="CF153" i="11"/>
  <c r="CE153" i="11"/>
  <c r="CC153" i="11"/>
  <c r="CA153" i="11"/>
  <c r="BY153" i="11"/>
  <c r="BW153" i="11"/>
  <c r="BU153" i="11"/>
  <c r="BS153" i="11"/>
  <c r="BQ153" i="11"/>
  <c r="BO153" i="11"/>
  <c r="BM153" i="11"/>
  <c r="BK153" i="11"/>
  <c r="BI153" i="11"/>
  <c r="CF152" i="11"/>
  <c r="CE152" i="11"/>
  <c r="CC152" i="11"/>
  <c r="CA152" i="11"/>
  <c r="BY152" i="11"/>
  <c r="BW152" i="11"/>
  <c r="BU152" i="11"/>
  <c r="BS152" i="11"/>
  <c r="BQ152" i="11"/>
  <c r="BO152" i="11"/>
  <c r="BM152" i="11"/>
  <c r="BK152" i="11"/>
  <c r="BI152" i="11"/>
  <c r="CF151" i="11"/>
  <c r="CE151" i="11"/>
  <c r="CC151" i="11"/>
  <c r="CA151" i="11"/>
  <c r="BY151" i="11"/>
  <c r="BW151" i="11"/>
  <c r="BU151" i="11"/>
  <c r="BS151" i="11"/>
  <c r="BQ151" i="11"/>
  <c r="BO151" i="11"/>
  <c r="BM151" i="11"/>
  <c r="BK151" i="11"/>
  <c r="BI151" i="11"/>
  <c r="CF150" i="11"/>
  <c r="CE150" i="11"/>
  <c r="CC150" i="11"/>
  <c r="CA150" i="11"/>
  <c r="BY150" i="11"/>
  <c r="BW150" i="11"/>
  <c r="BU150" i="11"/>
  <c r="BS150" i="11"/>
  <c r="BQ150" i="11"/>
  <c r="BO150" i="11"/>
  <c r="BM150" i="11"/>
  <c r="BK150" i="11"/>
  <c r="BI150" i="11"/>
  <c r="CD148" i="11"/>
  <c r="CD166" i="11" s="1"/>
  <c r="CB148" i="11"/>
  <c r="BZ148" i="11"/>
  <c r="BZ166" i="11" s="1"/>
  <c r="BX148" i="11"/>
  <c r="BX166" i="11" s="1"/>
  <c r="BV148" i="11"/>
  <c r="BV166" i="11" s="1"/>
  <c r="BT148" i="11"/>
  <c r="BR148" i="11"/>
  <c r="BR166" i="11" s="1"/>
  <c r="BP148" i="11"/>
  <c r="BP166" i="11" s="1"/>
  <c r="BN148" i="11"/>
  <c r="BN166" i="11" s="1"/>
  <c r="BL148" i="11"/>
  <c r="BJ148" i="11"/>
  <c r="BH148" i="11"/>
  <c r="CG146" i="11"/>
  <c r="CF146" i="11"/>
  <c r="CF144" i="11"/>
  <c r="CE144" i="11"/>
  <c r="CC144" i="11"/>
  <c r="CA144" i="11"/>
  <c r="BY144" i="11"/>
  <c r="BW144" i="11"/>
  <c r="BU144" i="11"/>
  <c r="BS144" i="11"/>
  <c r="BQ144" i="11"/>
  <c r="BO144" i="11"/>
  <c r="BM144" i="11"/>
  <c r="BK144" i="11"/>
  <c r="BI144" i="11"/>
  <c r="CF143" i="11"/>
  <c r="CE143" i="11"/>
  <c r="CC143" i="11"/>
  <c r="CA143" i="11"/>
  <c r="BY143" i="11"/>
  <c r="BW143" i="11"/>
  <c r="BU143" i="11"/>
  <c r="BS143" i="11"/>
  <c r="BQ143" i="11"/>
  <c r="BO143" i="11"/>
  <c r="BM143" i="11"/>
  <c r="BK143" i="11"/>
  <c r="BI143" i="11"/>
  <c r="CG142" i="11"/>
  <c r="CF142" i="11"/>
  <c r="CF139" i="11"/>
  <c r="CE139" i="11"/>
  <c r="CC139" i="11"/>
  <c r="CA139" i="11"/>
  <c r="BY139" i="11"/>
  <c r="BW139" i="11"/>
  <c r="BU139" i="11"/>
  <c r="BS139" i="11"/>
  <c r="BQ139" i="11"/>
  <c r="BO139" i="11"/>
  <c r="BM139" i="11"/>
  <c r="BK139" i="11"/>
  <c r="BI139" i="11"/>
  <c r="CG138" i="11"/>
  <c r="CF138" i="11"/>
  <c r="CF137" i="11"/>
  <c r="CE137" i="11"/>
  <c r="CC137" i="11"/>
  <c r="CA137" i="11"/>
  <c r="BY137" i="11"/>
  <c r="BW137" i="11"/>
  <c r="BU137" i="11"/>
  <c r="BS137" i="11"/>
  <c r="BQ137" i="11"/>
  <c r="BO137" i="11"/>
  <c r="BM137" i="11"/>
  <c r="BK137" i="11"/>
  <c r="BI137" i="11"/>
  <c r="CF136" i="11"/>
  <c r="CE136" i="11"/>
  <c r="CC136" i="11"/>
  <c r="CA136" i="11"/>
  <c r="BY136" i="11"/>
  <c r="BW136" i="11"/>
  <c r="BU136" i="11"/>
  <c r="BS136" i="11"/>
  <c r="BQ136" i="11"/>
  <c r="BO136" i="11"/>
  <c r="BM136" i="11"/>
  <c r="BK136" i="11"/>
  <c r="BI136" i="11"/>
  <c r="CF135" i="11"/>
  <c r="CE135" i="11"/>
  <c r="CC135" i="11"/>
  <c r="CA135" i="11"/>
  <c r="BY135" i="11"/>
  <c r="BW135" i="11"/>
  <c r="BU135" i="11"/>
  <c r="BS135" i="11"/>
  <c r="BQ135" i="11"/>
  <c r="BO135" i="11"/>
  <c r="BM135" i="11"/>
  <c r="BK135" i="11"/>
  <c r="BI135" i="11"/>
  <c r="CF134" i="11"/>
  <c r="CE134" i="11"/>
  <c r="CC134" i="11"/>
  <c r="CA134" i="11"/>
  <c r="BY134" i="11"/>
  <c r="BW134" i="11"/>
  <c r="BU134" i="11"/>
  <c r="BS134" i="11"/>
  <c r="BQ134" i="11"/>
  <c r="BO134" i="11"/>
  <c r="BM134" i="11"/>
  <c r="BK134" i="11"/>
  <c r="BI134" i="11"/>
  <c r="CF133" i="11"/>
  <c r="CE133" i="11"/>
  <c r="CC133" i="11"/>
  <c r="CA133" i="11"/>
  <c r="BY133" i="11"/>
  <c r="BW133" i="11"/>
  <c r="BU133" i="11"/>
  <c r="BS133" i="11"/>
  <c r="BQ133" i="11"/>
  <c r="BO133" i="11"/>
  <c r="BM133" i="11"/>
  <c r="BK133" i="11"/>
  <c r="BI133" i="11"/>
  <c r="CF120" i="11"/>
  <c r="CE120" i="11"/>
  <c r="CC120" i="11"/>
  <c r="CA120" i="11"/>
  <c r="BY120" i="11"/>
  <c r="BW120" i="11"/>
  <c r="BU120" i="11"/>
  <c r="BS120" i="11"/>
  <c r="BQ120" i="11"/>
  <c r="BO120" i="11"/>
  <c r="BM120" i="11"/>
  <c r="BK120" i="11"/>
  <c r="BI120" i="11"/>
  <c r="CF132" i="11"/>
  <c r="CE132" i="11"/>
  <c r="CC132" i="11"/>
  <c r="CA132" i="11"/>
  <c r="BY132" i="11"/>
  <c r="BW132" i="11"/>
  <c r="BU132" i="11"/>
  <c r="BS132" i="11"/>
  <c r="BQ132" i="11"/>
  <c r="BO132" i="11"/>
  <c r="BM132" i="11"/>
  <c r="BK132" i="11"/>
  <c r="BI132" i="11"/>
  <c r="CF131" i="11"/>
  <c r="CE131" i="11"/>
  <c r="CC131" i="11"/>
  <c r="CA131" i="11"/>
  <c r="BY131" i="11"/>
  <c r="BW131" i="11"/>
  <c r="BU131" i="11"/>
  <c r="BS131" i="11"/>
  <c r="BQ131" i="11"/>
  <c r="BO131" i="11"/>
  <c r="BM131" i="11"/>
  <c r="BK131" i="11"/>
  <c r="BI131" i="11"/>
  <c r="CF130" i="11"/>
  <c r="CE130" i="11"/>
  <c r="CC130" i="11"/>
  <c r="CA130" i="11"/>
  <c r="BY130" i="11"/>
  <c r="BW130" i="11"/>
  <c r="BU130" i="11"/>
  <c r="BS130" i="11"/>
  <c r="BQ130" i="11"/>
  <c r="BO130" i="11"/>
  <c r="BM130" i="11"/>
  <c r="BK130" i="11"/>
  <c r="BI130" i="11"/>
  <c r="CG129" i="11"/>
  <c r="CF129" i="11"/>
  <c r="CF128" i="11"/>
  <c r="CA128" i="11"/>
  <c r="BY128" i="11"/>
  <c r="BW128" i="11"/>
  <c r="CF127" i="11"/>
  <c r="BW127" i="11"/>
  <c r="CG127" i="11" s="1"/>
  <c r="CF124" i="11"/>
  <c r="BW124" i="11"/>
  <c r="CG124" i="11" s="1"/>
  <c r="CF123" i="11"/>
  <c r="BW123" i="11"/>
  <c r="CG123" i="11" s="1"/>
  <c r="CG118" i="11"/>
  <c r="CF118" i="11"/>
  <c r="CG117" i="11"/>
  <c r="CF117" i="11"/>
  <c r="CG116" i="11"/>
  <c r="CF116" i="11"/>
  <c r="CG115" i="11"/>
  <c r="CF115" i="11"/>
  <c r="CF114" i="11"/>
  <c r="CE114" i="11"/>
  <c r="CC114" i="11"/>
  <c r="CA114" i="11"/>
  <c r="BY114" i="11"/>
  <c r="BW114" i="11"/>
  <c r="BU114" i="11"/>
  <c r="BS114" i="11"/>
  <c r="BQ114" i="11"/>
  <c r="BO114" i="11"/>
  <c r="BM114" i="11"/>
  <c r="BK114" i="11"/>
  <c r="BI114" i="11"/>
  <c r="CF113" i="11"/>
  <c r="CE113" i="11"/>
  <c r="CC113" i="11"/>
  <c r="CA113" i="11"/>
  <c r="BY113" i="11"/>
  <c r="BW113" i="11"/>
  <c r="BU113" i="11"/>
  <c r="BS113" i="11"/>
  <c r="BQ113" i="11"/>
  <c r="BO113" i="11"/>
  <c r="BM113" i="11"/>
  <c r="BK113" i="11"/>
  <c r="BI113" i="11"/>
  <c r="CG112" i="11"/>
  <c r="CF112" i="11"/>
  <c r="CG111" i="11"/>
  <c r="CF111" i="11"/>
  <c r="CG110" i="11"/>
  <c r="CF110" i="11"/>
  <c r="CG109" i="11"/>
  <c r="CF109" i="11"/>
  <c r="CG108" i="11"/>
  <c r="CF108" i="11"/>
  <c r="CG107" i="11"/>
  <c r="CF107" i="11"/>
  <c r="CG106" i="11"/>
  <c r="CF106" i="11"/>
  <c r="CG105" i="11"/>
  <c r="CF105" i="11"/>
  <c r="CG104" i="11"/>
  <c r="CF104" i="11"/>
  <c r="CG103" i="11"/>
  <c r="CF103" i="11"/>
  <c r="CG102" i="11"/>
  <c r="CF102" i="11"/>
  <c r="CG101" i="11"/>
  <c r="CF101" i="11"/>
  <c r="CG100" i="11"/>
  <c r="CF100" i="11"/>
  <c r="CG99" i="11"/>
  <c r="CF99" i="11"/>
  <c r="CG98" i="11"/>
  <c r="CF98" i="11"/>
  <c r="CG97" i="11"/>
  <c r="CF97" i="11"/>
  <c r="CG96" i="11"/>
  <c r="CF96" i="11"/>
  <c r="CF95" i="11"/>
  <c r="CE95" i="11"/>
  <c r="CC95" i="11"/>
  <c r="CA95" i="11"/>
  <c r="BY95" i="11"/>
  <c r="BW95" i="11"/>
  <c r="BU95" i="11"/>
  <c r="BS95" i="11"/>
  <c r="BQ95" i="11"/>
  <c r="BO95" i="11"/>
  <c r="BM95" i="11"/>
  <c r="BK95" i="11"/>
  <c r="BI95" i="11"/>
  <c r="CF94" i="11"/>
  <c r="CE94" i="11"/>
  <c r="CC94" i="11"/>
  <c r="CA94" i="11"/>
  <c r="BY94" i="11"/>
  <c r="BW94" i="11"/>
  <c r="BU94" i="11"/>
  <c r="BS94" i="11"/>
  <c r="BQ94" i="11"/>
  <c r="BO94" i="11"/>
  <c r="BM94" i="11"/>
  <c r="BK94" i="11"/>
  <c r="BI94" i="11"/>
  <c r="CF93" i="11"/>
  <c r="CE93" i="11"/>
  <c r="CC93" i="11"/>
  <c r="CA93" i="11"/>
  <c r="BY93" i="11"/>
  <c r="BW93" i="11"/>
  <c r="BU93" i="11"/>
  <c r="BS93" i="11"/>
  <c r="BQ93" i="11"/>
  <c r="BO93" i="11"/>
  <c r="BM93" i="11"/>
  <c r="BK93" i="11"/>
  <c r="BI93" i="11"/>
  <c r="CF92" i="11"/>
  <c r="CE92" i="11"/>
  <c r="CC92" i="11"/>
  <c r="CA92" i="11"/>
  <c r="BY92" i="11"/>
  <c r="BW92" i="11"/>
  <c r="BU92" i="11"/>
  <c r="BS92" i="11"/>
  <c r="BQ92" i="11"/>
  <c r="BO92" i="11"/>
  <c r="BM92" i="11"/>
  <c r="BK92" i="11"/>
  <c r="BI92" i="11"/>
  <c r="CF90" i="11"/>
  <c r="CE90" i="11"/>
  <c r="CC90" i="11"/>
  <c r="CA90" i="11"/>
  <c r="BY90" i="11"/>
  <c r="BW90" i="11"/>
  <c r="BU90" i="11"/>
  <c r="BS90" i="11"/>
  <c r="BQ90" i="11"/>
  <c r="BO90" i="11"/>
  <c r="BM90" i="11"/>
  <c r="BK90" i="11"/>
  <c r="BI90" i="11"/>
  <c r="CF89" i="11"/>
  <c r="CE89" i="11"/>
  <c r="CC89" i="11"/>
  <c r="CA89" i="11"/>
  <c r="BY89" i="11"/>
  <c r="BW89" i="11"/>
  <c r="BU89" i="11"/>
  <c r="BS89" i="11"/>
  <c r="BQ89" i="11"/>
  <c r="BO89" i="11"/>
  <c r="BM89" i="11"/>
  <c r="BK89" i="11"/>
  <c r="BI89" i="11"/>
  <c r="CF88" i="11"/>
  <c r="CE88" i="11"/>
  <c r="CC88" i="11"/>
  <c r="CA88" i="11"/>
  <c r="BY88" i="11"/>
  <c r="BW88" i="11"/>
  <c r="BU88" i="11"/>
  <c r="BS88" i="11"/>
  <c r="BQ88" i="11"/>
  <c r="BO88" i="11"/>
  <c r="BM88" i="11"/>
  <c r="BK88" i="11"/>
  <c r="BI88" i="11"/>
  <c r="CF87" i="11"/>
  <c r="CE87" i="11"/>
  <c r="CC87" i="11"/>
  <c r="CA87" i="11"/>
  <c r="BY87" i="11"/>
  <c r="BW87" i="11"/>
  <c r="BU87" i="11"/>
  <c r="BS87" i="11"/>
  <c r="BQ87" i="11"/>
  <c r="BO87" i="11"/>
  <c r="BM87" i="11"/>
  <c r="BK87" i="11"/>
  <c r="BI87" i="11"/>
  <c r="CF86" i="11"/>
  <c r="CE86" i="11"/>
  <c r="CC86" i="11"/>
  <c r="CA86" i="11"/>
  <c r="BY86" i="11"/>
  <c r="BW86" i="11"/>
  <c r="BU86" i="11"/>
  <c r="BS86" i="11"/>
  <c r="BQ86" i="11"/>
  <c r="BO86" i="11"/>
  <c r="BM86" i="11"/>
  <c r="BK86" i="11"/>
  <c r="BI86" i="11"/>
  <c r="CF84" i="11"/>
  <c r="CE84" i="11"/>
  <c r="CC84" i="11"/>
  <c r="CA84" i="11"/>
  <c r="BY84" i="11"/>
  <c r="BW84" i="11"/>
  <c r="BU84" i="11"/>
  <c r="BS84" i="11"/>
  <c r="BQ84" i="11"/>
  <c r="BO84" i="11"/>
  <c r="BM84" i="11"/>
  <c r="BK84" i="11"/>
  <c r="BI84" i="11"/>
  <c r="CF81" i="11"/>
  <c r="CE81" i="11"/>
  <c r="CC81" i="11"/>
  <c r="CA81" i="11"/>
  <c r="BY81" i="11"/>
  <c r="BW81" i="11"/>
  <c r="BU81" i="11"/>
  <c r="BS81" i="11"/>
  <c r="BQ81" i="11"/>
  <c r="BO81" i="11"/>
  <c r="BM81" i="11"/>
  <c r="BK81" i="11"/>
  <c r="BI81" i="11"/>
  <c r="CF80" i="11"/>
  <c r="CE80" i="11"/>
  <c r="CC80" i="11"/>
  <c r="CA80" i="11"/>
  <c r="BY80" i="11"/>
  <c r="BW80" i="11"/>
  <c r="BU80" i="11"/>
  <c r="BS80" i="11"/>
  <c r="BQ80" i="11"/>
  <c r="BO80" i="11"/>
  <c r="BM80" i="11"/>
  <c r="BK80" i="11"/>
  <c r="BI80" i="11"/>
  <c r="CF78" i="11"/>
  <c r="CE78" i="11"/>
  <c r="CC78" i="11"/>
  <c r="CA78" i="11"/>
  <c r="BY78" i="11"/>
  <c r="BW78" i="11"/>
  <c r="BU78" i="11"/>
  <c r="BS78" i="11"/>
  <c r="BQ78" i="11"/>
  <c r="BO78" i="11"/>
  <c r="BM78" i="11"/>
  <c r="BK78" i="11"/>
  <c r="BI78" i="11"/>
  <c r="CF77" i="11"/>
  <c r="CE77" i="11"/>
  <c r="CC77" i="11"/>
  <c r="CA77" i="11"/>
  <c r="BY77" i="11"/>
  <c r="BW77" i="11"/>
  <c r="BU77" i="11"/>
  <c r="BS77" i="11"/>
  <c r="BQ77" i="11"/>
  <c r="BO77" i="11"/>
  <c r="BM77" i="11"/>
  <c r="BK77" i="11"/>
  <c r="BI77" i="11"/>
  <c r="CF75" i="11"/>
  <c r="CE75" i="11"/>
  <c r="CC75" i="11"/>
  <c r="CA75" i="11"/>
  <c r="BY75" i="11"/>
  <c r="BW75" i="11"/>
  <c r="BU75" i="11"/>
  <c r="BS75" i="11"/>
  <c r="BQ75" i="11"/>
  <c r="BO75" i="11"/>
  <c r="BM75" i="11"/>
  <c r="BK75" i="11"/>
  <c r="BI75" i="11"/>
  <c r="CF74" i="11"/>
  <c r="CE74" i="11"/>
  <c r="CC74" i="11"/>
  <c r="CA74" i="11"/>
  <c r="BY74" i="11"/>
  <c r="BW74" i="11"/>
  <c r="BU74" i="11"/>
  <c r="BS74" i="11"/>
  <c r="BQ74" i="11"/>
  <c r="BO74" i="11"/>
  <c r="BM74" i="11"/>
  <c r="BK74" i="11"/>
  <c r="BI74" i="11"/>
  <c r="CF72" i="11"/>
  <c r="CE72" i="11"/>
  <c r="CC72" i="11"/>
  <c r="CA72" i="11"/>
  <c r="BY72" i="11"/>
  <c r="BW72" i="11"/>
  <c r="BU72" i="11"/>
  <c r="BS72" i="11"/>
  <c r="BQ72" i="11"/>
  <c r="BO72" i="11"/>
  <c r="BM72" i="11"/>
  <c r="BK72" i="11"/>
  <c r="BI72" i="11"/>
  <c r="CF71" i="11"/>
  <c r="CE71" i="11"/>
  <c r="CC71" i="11"/>
  <c r="CA71" i="11"/>
  <c r="BY71" i="11"/>
  <c r="BW71" i="11"/>
  <c r="BU71" i="11"/>
  <c r="BS71" i="11"/>
  <c r="BQ71" i="11"/>
  <c r="BO71" i="11"/>
  <c r="BM71" i="11"/>
  <c r="BK71" i="11"/>
  <c r="BI71" i="11"/>
  <c r="CF70" i="11"/>
  <c r="CE70" i="11"/>
  <c r="CC70" i="11"/>
  <c r="CA70" i="11"/>
  <c r="BY70" i="11"/>
  <c r="BW70" i="11"/>
  <c r="BU70" i="11"/>
  <c r="BS70" i="11"/>
  <c r="BQ70" i="11"/>
  <c r="BO70" i="11"/>
  <c r="BM70" i="11"/>
  <c r="BK70" i="11"/>
  <c r="BI70" i="11"/>
  <c r="CF68" i="11"/>
  <c r="CE68" i="11"/>
  <c r="CC68" i="11"/>
  <c r="CA68" i="11"/>
  <c r="BY68" i="11"/>
  <c r="BW68" i="11"/>
  <c r="BU68" i="11"/>
  <c r="BS68" i="11"/>
  <c r="BQ68" i="11"/>
  <c r="BO68" i="11"/>
  <c r="BM68" i="11"/>
  <c r="BK68" i="11"/>
  <c r="BI68" i="11"/>
  <c r="CF67" i="11"/>
  <c r="CE67" i="11"/>
  <c r="CC67" i="11"/>
  <c r="CA67" i="11"/>
  <c r="BY67" i="11"/>
  <c r="BW67" i="11"/>
  <c r="BU67" i="11"/>
  <c r="BS67" i="11"/>
  <c r="BQ67" i="11"/>
  <c r="BO67" i="11"/>
  <c r="BM67" i="11"/>
  <c r="BK67" i="11"/>
  <c r="BI67" i="11"/>
  <c r="CF66" i="11"/>
  <c r="CE66" i="11"/>
  <c r="CC66" i="11"/>
  <c r="CA66" i="11"/>
  <c r="BY66" i="11"/>
  <c r="BW66" i="11"/>
  <c r="BU66" i="11"/>
  <c r="BS66" i="11"/>
  <c r="BQ66" i="11"/>
  <c r="BO66" i="11"/>
  <c r="BM66" i="11"/>
  <c r="BK66" i="11"/>
  <c r="BI66" i="11"/>
  <c r="CF64" i="11"/>
  <c r="CE64" i="11"/>
  <c r="CC64" i="11"/>
  <c r="CA64" i="11"/>
  <c r="BY64" i="11"/>
  <c r="BW64" i="11"/>
  <c r="BU64" i="11"/>
  <c r="BS64" i="11"/>
  <c r="BQ64" i="11"/>
  <c r="BO64" i="11"/>
  <c r="BM64" i="11"/>
  <c r="BK64" i="11"/>
  <c r="BI64" i="11"/>
  <c r="CF63" i="11"/>
  <c r="CE63" i="11"/>
  <c r="CC63" i="11"/>
  <c r="CA63" i="11"/>
  <c r="BY63" i="11"/>
  <c r="BW63" i="11"/>
  <c r="BU63" i="11"/>
  <c r="BS63" i="11"/>
  <c r="BQ63" i="11"/>
  <c r="BO63" i="11"/>
  <c r="BM63" i="11"/>
  <c r="BK63" i="11"/>
  <c r="BI63" i="11"/>
  <c r="CF62" i="11"/>
  <c r="CE62" i="11"/>
  <c r="CC62" i="11"/>
  <c r="CA62" i="11"/>
  <c r="BY62" i="11"/>
  <c r="BW62" i="11"/>
  <c r="BU62" i="11"/>
  <c r="BS62" i="11"/>
  <c r="BQ62" i="11"/>
  <c r="BO62" i="11"/>
  <c r="BM62" i="11"/>
  <c r="BK62" i="11"/>
  <c r="BI62" i="11"/>
  <c r="CF60" i="11"/>
  <c r="CE60" i="11"/>
  <c r="CC60" i="11"/>
  <c r="CA60" i="11"/>
  <c r="BY60" i="11"/>
  <c r="BW60" i="11"/>
  <c r="BU60" i="11"/>
  <c r="BS60" i="11"/>
  <c r="BQ60" i="11"/>
  <c r="BO60" i="11"/>
  <c r="BM60" i="11"/>
  <c r="BK60" i="11"/>
  <c r="BI60" i="11"/>
  <c r="CF58" i="11"/>
  <c r="CE58" i="11"/>
  <c r="CC58" i="11"/>
  <c r="CA58" i="11"/>
  <c r="BY58" i="11"/>
  <c r="BW58" i="11"/>
  <c r="BU58" i="11"/>
  <c r="BS58" i="11"/>
  <c r="BQ58" i="11"/>
  <c r="BO58" i="11"/>
  <c r="BM58" i="11"/>
  <c r="BK58" i="11"/>
  <c r="BI58" i="11"/>
  <c r="CF57" i="11"/>
  <c r="CE57" i="11"/>
  <c r="CC57" i="11"/>
  <c r="CA57" i="11"/>
  <c r="BY57" i="11"/>
  <c r="BW57" i="11"/>
  <c r="BU57" i="11"/>
  <c r="BS57" i="11"/>
  <c r="BQ57" i="11"/>
  <c r="BO57" i="11"/>
  <c r="BM57" i="11"/>
  <c r="BK57" i="11"/>
  <c r="BI57" i="11"/>
  <c r="CF56" i="11"/>
  <c r="CE56" i="11"/>
  <c r="CC56" i="11"/>
  <c r="CA56" i="11"/>
  <c r="BY56" i="11"/>
  <c r="BW56" i="11"/>
  <c r="BU56" i="11"/>
  <c r="BS56" i="11"/>
  <c r="BQ56" i="11"/>
  <c r="BO56" i="11"/>
  <c r="BM56" i="11"/>
  <c r="BK56" i="11"/>
  <c r="BI56" i="11"/>
  <c r="CF55" i="11"/>
  <c r="CE55" i="11"/>
  <c r="CC55" i="11"/>
  <c r="CA55" i="11"/>
  <c r="BY55" i="11"/>
  <c r="BW55" i="11"/>
  <c r="BU55" i="11"/>
  <c r="BS55" i="11"/>
  <c r="BQ55" i="11"/>
  <c r="BO55" i="11"/>
  <c r="BM55" i="11"/>
  <c r="BK55" i="11"/>
  <c r="BI55" i="11"/>
  <c r="CF52" i="11"/>
  <c r="CE52" i="11"/>
  <c r="CC52" i="11"/>
  <c r="CA52" i="11"/>
  <c r="BY52" i="11"/>
  <c r="BW52" i="11"/>
  <c r="BU52" i="11"/>
  <c r="BS52" i="11"/>
  <c r="BQ52" i="11"/>
  <c r="BO52" i="11"/>
  <c r="BM52" i="11"/>
  <c r="BK52" i="11"/>
  <c r="BI52" i="11"/>
  <c r="CF51" i="11"/>
  <c r="CE51" i="11"/>
  <c r="CC51" i="11"/>
  <c r="CA51" i="11"/>
  <c r="BY51" i="11"/>
  <c r="BW51" i="11"/>
  <c r="BU51" i="11"/>
  <c r="BS51" i="11"/>
  <c r="BQ51" i="11"/>
  <c r="BO51" i="11"/>
  <c r="BM51" i="11"/>
  <c r="BK51" i="11"/>
  <c r="BI51" i="11"/>
  <c r="CF50" i="11"/>
  <c r="CE50" i="11"/>
  <c r="CC50" i="11"/>
  <c r="CA50" i="11"/>
  <c r="BY50" i="11"/>
  <c r="BW50" i="11"/>
  <c r="BU50" i="11"/>
  <c r="BS50" i="11"/>
  <c r="BQ50" i="11"/>
  <c r="BO50" i="11"/>
  <c r="BM50" i="11"/>
  <c r="BK50" i="11"/>
  <c r="BI50" i="11"/>
  <c r="CF49" i="11"/>
  <c r="CE49" i="11"/>
  <c r="CC49" i="11"/>
  <c r="CA49" i="11"/>
  <c r="BY49" i="11"/>
  <c r="BW49" i="11"/>
  <c r="BU49" i="11"/>
  <c r="BS49" i="11"/>
  <c r="BQ49" i="11"/>
  <c r="BO49" i="11"/>
  <c r="BM49" i="11"/>
  <c r="BK49" i="11"/>
  <c r="BI49" i="11"/>
  <c r="CF47" i="11"/>
  <c r="CE47" i="11"/>
  <c r="CC47" i="11"/>
  <c r="CA47" i="11"/>
  <c r="BY47" i="11"/>
  <c r="BW47" i="11"/>
  <c r="BU47" i="11"/>
  <c r="BS47" i="11"/>
  <c r="BQ47" i="11"/>
  <c r="BO47" i="11"/>
  <c r="BM47" i="11"/>
  <c r="BK47" i="11"/>
  <c r="BI47" i="11"/>
  <c r="CF46" i="11"/>
  <c r="CE46" i="11"/>
  <c r="CC46" i="11"/>
  <c r="CA46" i="11"/>
  <c r="BY46" i="11"/>
  <c r="BW46" i="11"/>
  <c r="BU46" i="11"/>
  <c r="BS46" i="11"/>
  <c r="BQ46" i="11"/>
  <c r="BO46" i="11"/>
  <c r="BM46" i="11"/>
  <c r="BK46" i="11"/>
  <c r="BI46" i="11"/>
  <c r="CF45" i="11"/>
  <c r="CE45" i="11"/>
  <c r="CC45" i="11"/>
  <c r="CA45" i="11"/>
  <c r="BY45" i="11"/>
  <c r="BW45" i="11"/>
  <c r="BU45" i="11"/>
  <c r="BS45" i="11"/>
  <c r="BQ45" i="11"/>
  <c r="BO45" i="11"/>
  <c r="BM45" i="11"/>
  <c r="BK45" i="11"/>
  <c r="BI45" i="11"/>
  <c r="CF44" i="11"/>
  <c r="CE44" i="11"/>
  <c r="CC44" i="11"/>
  <c r="CA44" i="11"/>
  <c r="BY44" i="11"/>
  <c r="BW44" i="11"/>
  <c r="BU44" i="11"/>
  <c r="BS44" i="11"/>
  <c r="BQ44" i="11"/>
  <c r="BO44" i="11"/>
  <c r="BM44" i="11"/>
  <c r="BK44" i="11"/>
  <c r="BI44" i="11"/>
  <c r="CF43" i="11"/>
  <c r="CE43" i="11"/>
  <c r="CC43" i="11"/>
  <c r="CA43" i="11"/>
  <c r="BY43" i="11"/>
  <c r="BW43" i="11"/>
  <c r="BU43" i="11"/>
  <c r="BS43" i="11"/>
  <c r="BQ43" i="11"/>
  <c r="BO43" i="11"/>
  <c r="BM43" i="11"/>
  <c r="BK43" i="11"/>
  <c r="BI43" i="11"/>
  <c r="CF42" i="11"/>
  <c r="CE42" i="11"/>
  <c r="CC42" i="11"/>
  <c r="CA42" i="11"/>
  <c r="BY42" i="11"/>
  <c r="BW42" i="11"/>
  <c r="BU42" i="11"/>
  <c r="BS42" i="11"/>
  <c r="BQ42" i="11"/>
  <c r="BO42" i="11"/>
  <c r="BM42" i="11"/>
  <c r="BK42" i="11"/>
  <c r="BI42" i="11"/>
  <c r="CF41" i="11"/>
  <c r="CE41" i="11"/>
  <c r="CC41" i="11"/>
  <c r="CA41" i="11"/>
  <c r="BY41" i="11"/>
  <c r="BW41" i="11"/>
  <c r="BU41" i="11"/>
  <c r="BS41" i="11"/>
  <c r="BQ41" i="11"/>
  <c r="BO41" i="11"/>
  <c r="BM41" i="11"/>
  <c r="BK41" i="11"/>
  <c r="BI41" i="11"/>
  <c r="CF40" i="11"/>
  <c r="CE40" i="11"/>
  <c r="CC40" i="11"/>
  <c r="CA40" i="11"/>
  <c r="BY40" i="11"/>
  <c r="BW40" i="11"/>
  <c r="BU40" i="11"/>
  <c r="BS40" i="11"/>
  <c r="BQ40" i="11"/>
  <c r="BO40" i="11"/>
  <c r="BM40" i="11"/>
  <c r="BK40" i="11"/>
  <c r="BI40" i="11"/>
  <c r="CF39" i="11"/>
  <c r="CE39" i="11"/>
  <c r="CC39" i="11"/>
  <c r="CA39" i="11"/>
  <c r="BY39" i="11"/>
  <c r="BW39" i="11"/>
  <c r="BU39" i="11"/>
  <c r="BS39" i="11"/>
  <c r="BQ39" i="11"/>
  <c r="BO39" i="11"/>
  <c r="BM39" i="11"/>
  <c r="BK39" i="11"/>
  <c r="BI39" i="11"/>
  <c r="CF38" i="11"/>
  <c r="CE38" i="11"/>
  <c r="CC38" i="11"/>
  <c r="CA38" i="11"/>
  <c r="BY38" i="11"/>
  <c r="BW38" i="11"/>
  <c r="BU38" i="11"/>
  <c r="BS38" i="11"/>
  <c r="BQ38" i="11"/>
  <c r="BO38" i="11"/>
  <c r="BM38" i="11"/>
  <c r="BK38" i="11"/>
  <c r="BI38" i="11"/>
  <c r="CF37" i="11"/>
  <c r="CE37" i="11"/>
  <c r="CC37" i="11"/>
  <c r="CA37" i="11"/>
  <c r="BY37" i="11"/>
  <c r="BW37" i="11"/>
  <c r="BU37" i="11"/>
  <c r="BS37" i="11"/>
  <c r="BQ37" i="11"/>
  <c r="BO37" i="11"/>
  <c r="BM37" i="11"/>
  <c r="BK37" i="11"/>
  <c r="BI37" i="11"/>
  <c r="CF36" i="11"/>
  <c r="CE36" i="11"/>
  <c r="CC36" i="11"/>
  <c r="CA36" i="11"/>
  <c r="BY36" i="11"/>
  <c r="BW36" i="11"/>
  <c r="BU36" i="11"/>
  <c r="BS36" i="11"/>
  <c r="BQ36" i="11"/>
  <c r="BO36" i="11"/>
  <c r="BM36" i="11"/>
  <c r="BK36" i="11"/>
  <c r="BI36" i="11"/>
  <c r="CF35" i="11"/>
  <c r="CE35" i="11"/>
  <c r="CC35" i="11"/>
  <c r="CA35" i="11"/>
  <c r="BY35" i="11"/>
  <c r="BW35" i="11"/>
  <c r="BU35" i="11"/>
  <c r="BS35" i="11"/>
  <c r="BQ35" i="11"/>
  <c r="BO35" i="11"/>
  <c r="BM35" i="11"/>
  <c r="BK35" i="11"/>
  <c r="BI35" i="11"/>
  <c r="CF34" i="11"/>
  <c r="CE34" i="11"/>
  <c r="CC34" i="11"/>
  <c r="CA34" i="11"/>
  <c r="BY34" i="11"/>
  <c r="BW34" i="11"/>
  <c r="BU34" i="11"/>
  <c r="BS34" i="11"/>
  <c r="BQ34" i="11"/>
  <c r="BO34" i="11"/>
  <c r="BM34" i="11"/>
  <c r="BK34" i="11"/>
  <c r="BI34" i="11"/>
  <c r="CF33" i="11"/>
  <c r="CE33" i="11"/>
  <c r="CC33" i="11"/>
  <c r="CA33" i="11"/>
  <c r="BY33" i="11"/>
  <c r="BW33" i="11"/>
  <c r="BU33" i="11"/>
  <c r="BS33" i="11"/>
  <c r="BQ33" i="11"/>
  <c r="BO33" i="11"/>
  <c r="BM33" i="11"/>
  <c r="BK33" i="11"/>
  <c r="BI33" i="11"/>
  <c r="CF32" i="11"/>
  <c r="CE32" i="11"/>
  <c r="CC32" i="11"/>
  <c r="CA32" i="11"/>
  <c r="BY32" i="11"/>
  <c r="BW32" i="11"/>
  <c r="BU32" i="11"/>
  <c r="BS32" i="11"/>
  <c r="BQ32" i="11"/>
  <c r="BO32" i="11"/>
  <c r="BM32" i="11"/>
  <c r="BK32" i="11"/>
  <c r="BI32" i="11"/>
  <c r="CF31" i="11"/>
  <c r="CE31" i="11"/>
  <c r="CC31" i="11"/>
  <c r="CA31" i="11"/>
  <c r="BY31" i="11"/>
  <c r="BW31" i="11"/>
  <c r="BU31" i="11"/>
  <c r="BS31" i="11"/>
  <c r="BQ31" i="11"/>
  <c r="BO31" i="11"/>
  <c r="BM31" i="11"/>
  <c r="BK31" i="11"/>
  <c r="BI31" i="11"/>
  <c r="CF29" i="11"/>
  <c r="CE29" i="11"/>
  <c r="CC29" i="11"/>
  <c r="CA29" i="11"/>
  <c r="BY29" i="11"/>
  <c r="BW29" i="11"/>
  <c r="BU29" i="11"/>
  <c r="BS29" i="11"/>
  <c r="BQ29" i="11"/>
  <c r="BO29" i="11"/>
  <c r="BM29" i="11"/>
  <c r="BK29" i="11"/>
  <c r="BI29" i="11"/>
  <c r="CF28" i="11"/>
  <c r="CE28" i="11"/>
  <c r="CC28" i="11"/>
  <c r="CA28" i="11"/>
  <c r="BY28" i="11"/>
  <c r="BW28" i="11"/>
  <c r="BU28" i="11"/>
  <c r="BS28" i="11"/>
  <c r="BQ28" i="11"/>
  <c r="BO28" i="11"/>
  <c r="BM28" i="11"/>
  <c r="BK28" i="11"/>
  <c r="BI28" i="11"/>
  <c r="CF27" i="11"/>
  <c r="CE27" i="11"/>
  <c r="CC27" i="11"/>
  <c r="CA27" i="11"/>
  <c r="BY27" i="11"/>
  <c r="BW27" i="11"/>
  <c r="BU27" i="11"/>
  <c r="BS27" i="11"/>
  <c r="BQ27" i="11"/>
  <c r="BO27" i="11"/>
  <c r="BM27" i="11"/>
  <c r="BK27" i="11"/>
  <c r="BI27" i="11"/>
  <c r="CF26" i="11"/>
  <c r="CE26" i="11"/>
  <c r="CC26" i="11"/>
  <c r="CA26" i="11"/>
  <c r="BY26" i="11"/>
  <c r="BW26" i="11"/>
  <c r="BU26" i="11"/>
  <c r="BS26" i="11"/>
  <c r="BQ26" i="11"/>
  <c r="BO26" i="11"/>
  <c r="BM26" i="11"/>
  <c r="BK26" i="11"/>
  <c r="BI26" i="11"/>
  <c r="CF24" i="11"/>
  <c r="CE24" i="11"/>
  <c r="CC24" i="11"/>
  <c r="CA24" i="11"/>
  <c r="BY24" i="11"/>
  <c r="BW24" i="11"/>
  <c r="BU24" i="11"/>
  <c r="BS24" i="11"/>
  <c r="BQ24" i="11"/>
  <c r="BO24" i="11"/>
  <c r="BM24" i="11"/>
  <c r="BK24" i="11"/>
  <c r="BI24" i="11"/>
  <c r="CF23" i="11"/>
  <c r="CE23" i="11"/>
  <c r="CC23" i="11"/>
  <c r="CA23" i="11"/>
  <c r="BY23" i="11"/>
  <c r="BW23" i="11"/>
  <c r="BU23" i="11"/>
  <c r="BS23" i="11"/>
  <c r="BQ23" i="11"/>
  <c r="BO23" i="11"/>
  <c r="BM23" i="11"/>
  <c r="BK23" i="11"/>
  <c r="BI23" i="11"/>
  <c r="CF22" i="11"/>
  <c r="CE22" i="11"/>
  <c r="CC22" i="11"/>
  <c r="CA22" i="11"/>
  <c r="BY22" i="11"/>
  <c r="BW22" i="11"/>
  <c r="BU22" i="11"/>
  <c r="BS22" i="11"/>
  <c r="BQ22" i="11"/>
  <c r="BO22" i="11"/>
  <c r="BM22" i="11"/>
  <c r="BK22" i="11"/>
  <c r="BI22" i="11"/>
  <c r="CF21" i="11"/>
  <c r="CE21" i="11"/>
  <c r="CC21" i="11"/>
  <c r="CA21" i="11"/>
  <c r="BY21" i="11"/>
  <c r="BW21" i="11"/>
  <c r="BU21" i="11"/>
  <c r="BS21" i="11"/>
  <c r="BQ21" i="11"/>
  <c r="BO21" i="11"/>
  <c r="BM21" i="11"/>
  <c r="BK21" i="11"/>
  <c r="BI21" i="11"/>
  <c r="CF20" i="11"/>
  <c r="CE20" i="11"/>
  <c r="CC20" i="11"/>
  <c r="CA20" i="11"/>
  <c r="BY20" i="11"/>
  <c r="BW20" i="11"/>
  <c r="BU20" i="11"/>
  <c r="BS20" i="11"/>
  <c r="BQ20" i="11"/>
  <c r="BO20" i="11"/>
  <c r="BM20" i="11"/>
  <c r="BK20" i="11"/>
  <c r="BI20" i="11"/>
  <c r="CF19" i="11"/>
  <c r="CE19" i="11"/>
  <c r="CC19" i="11"/>
  <c r="CA19" i="11"/>
  <c r="BY19" i="11"/>
  <c r="BW19" i="11"/>
  <c r="BU19" i="11"/>
  <c r="BS19" i="11"/>
  <c r="BQ19" i="11"/>
  <c r="BO19" i="11"/>
  <c r="BM19" i="11"/>
  <c r="BK19" i="11"/>
  <c r="BI19" i="11"/>
  <c r="CF18" i="11"/>
  <c r="CE18" i="11"/>
  <c r="CC18" i="11"/>
  <c r="CA18" i="11"/>
  <c r="BY18" i="11"/>
  <c r="BW18" i="11"/>
  <c r="BU18" i="11"/>
  <c r="BS18" i="11"/>
  <c r="BQ18" i="11"/>
  <c r="BO18" i="11"/>
  <c r="BM18" i="11"/>
  <c r="BK18" i="11"/>
  <c r="BI18" i="11"/>
  <c r="CF17" i="11"/>
  <c r="CE17" i="11"/>
  <c r="CC17" i="11"/>
  <c r="CA17" i="11"/>
  <c r="BY17" i="11"/>
  <c r="BW17" i="11"/>
  <c r="BU17" i="11"/>
  <c r="BS17" i="11"/>
  <c r="BQ17" i="11"/>
  <c r="BO17" i="11"/>
  <c r="BM17" i="11"/>
  <c r="BK17" i="11"/>
  <c r="BI17" i="11"/>
  <c r="CF16" i="11"/>
  <c r="CE16" i="11"/>
  <c r="CC16" i="11"/>
  <c r="CA16" i="11"/>
  <c r="BY16" i="11"/>
  <c r="BW16" i="11"/>
  <c r="BU16" i="11"/>
  <c r="BS16" i="11"/>
  <c r="BQ16" i="11"/>
  <c r="BO16" i="11"/>
  <c r="BM16" i="11"/>
  <c r="BK16" i="11"/>
  <c r="BI16" i="11"/>
  <c r="CF14" i="11"/>
  <c r="CE14" i="11"/>
  <c r="CC14" i="11"/>
  <c r="CA14" i="11"/>
  <c r="BY14" i="11"/>
  <c r="BW14" i="11"/>
  <c r="BU14" i="11"/>
  <c r="BS14" i="11"/>
  <c r="BQ14" i="11"/>
  <c r="BO14" i="11"/>
  <c r="BM14" i="11"/>
  <c r="BK14" i="11"/>
  <c r="BI14" i="11"/>
  <c r="CF13" i="11"/>
  <c r="CE13" i="11"/>
  <c r="CC13" i="11"/>
  <c r="CA13" i="11"/>
  <c r="BY13" i="11"/>
  <c r="BW13" i="11"/>
  <c r="BU13" i="11"/>
  <c r="BS13" i="11"/>
  <c r="BQ13" i="11"/>
  <c r="BO13" i="11"/>
  <c r="BM13" i="11"/>
  <c r="BK13" i="11"/>
  <c r="BI13" i="11"/>
  <c r="CF12" i="11"/>
  <c r="CE12" i="11"/>
  <c r="CC12" i="11"/>
  <c r="CA12" i="11"/>
  <c r="BY12" i="11"/>
  <c r="BW12" i="11"/>
  <c r="BU12" i="11"/>
  <c r="BS12" i="11"/>
  <c r="BQ12" i="11"/>
  <c r="BO12" i="11"/>
  <c r="BM12" i="11"/>
  <c r="BK12" i="11"/>
  <c r="BI12" i="11"/>
  <c r="CF11" i="11"/>
  <c r="CE11" i="11"/>
  <c r="CC11" i="11"/>
  <c r="CA11" i="11"/>
  <c r="BY11" i="11"/>
  <c r="BW11" i="11"/>
  <c r="BU11" i="11"/>
  <c r="BS11" i="11"/>
  <c r="BQ11" i="11"/>
  <c r="BO11" i="11"/>
  <c r="BM11" i="11"/>
  <c r="BK11" i="11"/>
  <c r="BI11" i="11"/>
  <c r="CF10" i="11"/>
  <c r="CE10" i="11"/>
  <c r="CC10" i="11"/>
  <c r="CA10" i="11"/>
  <c r="BY10" i="11"/>
  <c r="BW10" i="11"/>
  <c r="BU10" i="11"/>
  <c r="BS10" i="11"/>
  <c r="BQ10" i="11"/>
  <c r="BO10" i="11"/>
  <c r="BM10" i="11"/>
  <c r="BK10" i="11"/>
  <c r="BI10" i="11"/>
  <c r="CF9" i="11"/>
  <c r="CE9" i="11"/>
  <c r="CC9" i="11"/>
  <c r="CA9" i="11"/>
  <c r="BY9" i="11"/>
  <c r="BW9" i="11"/>
  <c r="BU9" i="11"/>
  <c r="BS9" i="11"/>
  <c r="BQ9" i="11"/>
  <c r="BO9" i="11"/>
  <c r="BM9" i="11"/>
  <c r="BK9" i="11"/>
  <c r="BI9" i="11"/>
  <c r="CF8" i="11"/>
  <c r="CE8" i="11"/>
  <c r="CC8" i="11"/>
  <c r="CA8" i="11"/>
  <c r="BY8" i="11"/>
  <c r="BW8" i="11"/>
  <c r="BU8" i="11"/>
  <c r="BS8" i="11"/>
  <c r="BQ8" i="11"/>
  <c r="BO8" i="11"/>
  <c r="BM8" i="11"/>
  <c r="BK8" i="11"/>
  <c r="BI8" i="11"/>
  <c r="CF7" i="11"/>
  <c r="CE7" i="11"/>
  <c r="CC7" i="11"/>
  <c r="CA7" i="11"/>
  <c r="BY7" i="11"/>
  <c r="BW7" i="11"/>
  <c r="BU7" i="11"/>
  <c r="BS7" i="11"/>
  <c r="BQ7" i="11"/>
  <c r="BO7" i="11"/>
  <c r="BM7" i="11"/>
  <c r="BI7" i="11"/>
  <c r="CF6" i="11"/>
  <c r="CE6" i="11"/>
  <c r="CC6" i="11"/>
  <c r="CA6" i="11"/>
  <c r="BY6" i="11"/>
  <c r="BW6" i="11"/>
  <c r="BU6" i="11"/>
  <c r="BS6" i="11"/>
  <c r="BQ6" i="11"/>
  <c r="BO6" i="11"/>
  <c r="BM6" i="11"/>
  <c r="BK6" i="11"/>
  <c r="BI6" i="11"/>
  <c r="CF4" i="11"/>
  <c r="CE4" i="11"/>
  <c r="CC4" i="11"/>
  <c r="CA4" i="11"/>
  <c r="BY4" i="11"/>
  <c r="BW4" i="11"/>
  <c r="BU4" i="11"/>
  <c r="BS4" i="11"/>
  <c r="BQ4" i="11"/>
  <c r="BO4" i="11"/>
  <c r="BM4" i="11"/>
  <c r="BK4" i="11"/>
  <c r="BI4" i="11"/>
  <c r="CD165" i="10"/>
  <c r="CB165" i="10"/>
  <c r="BZ165" i="10"/>
  <c r="BX165" i="10"/>
  <c r="BV165" i="10"/>
  <c r="BT165" i="10"/>
  <c r="BR165" i="10"/>
  <c r="BP165" i="10"/>
  <c r="BN165" i="10"/>
  <c r="BL165" i="10"/>
  <c r="BJ165" i="10"/>
  <c r="BH165" i="10"/>
  <c r="CF163" i="10"/>
  <c r="CE163" i="10"/>
  <c r="CC163" i="10"/>
  <c r="CA163" i="10"/>
  <c r="BY163" i="10"/>
  <c r="BW163" i="10"/>
  <c r="BU163" i="10"/>
  <c r="BS163" i="10"/>
  <c r="BQ163" i="10"/>
  <c r="BO163" i="10"/>
  <c r="BM163" i="10"/>
  <c r="BK163" i="10"/>
  <c r="BI163" i="10"/>
  <c r="CF162" i="10"/>
  <c r="CE162" i="10"/>
  <c r="CC162" i="10"/>
  <c r="CA162" i="10"/>
  <c r="BY162" i="10"/>
  <c r="BW162" i="10"/>
  <c r="BU162" i="10"/>
  <c r="BS162" i="10"/>
  <c r="BQ162" i="10"/>
  <c r="BO162" i="10"/>
  <c r="BM162" i="10"/>
  <c r="BK162" i="10"/>
  <c r="BI162" i="10"/>
  <c r="CF161" i="10"/>
  <c r="CE161" i="10"/>
  <c r="CC161" i="10"/>
  <c r="CA161" i="10"/>
  <c r="BY161" i="10"/>
  <c r="BW161" i="10"/>
  <c r="BU161" i="10"/>
  <c r="BS161" i="10"/>
  <c r="BQ161" i="10"/>
  <c r="BO161" i="10"/>
  <c r="BM161" i="10"/>
  <c r="BK161" i="10"/>
  <c r="BI161" i="10"/>
  <c r="CF160" i="10"/>
  <c r="CE160" i="10"/>
  <c r="CC160" i="10"/>
  <c r="CA160" i="10"/>
  <c r="BY160" i="10"/>
  <c r="BW160" i="10"/>
  <c r="BU160" i="10"/>
  <c r="BS160" i="10"/>
  <c r="BQ160" i="10"/>
  <c r="BO160" i="10"/>
  <c r="BM160" i="10"/>
  <c r="BK160" i="10"/>
  <c r="BI160" i="10"/>
  <c r="CF159" i="10"/>
  <c r="CE159" i="10"/>
  <c r="CC159" i="10"/>
  <c r="CA159" i="10"/>
  <c r="BY159" i="10"/>
  <c r="BW159" i="10"/>
  <c r="BU159" i="10"/>
  <c r="BS159" i="10"/>
  <c r="BQ159" i="10"/>
  <c r="BO159" i="10"/>
  <c r="BM159" i="10"/>
  <c r="BK159" i="10"/>
  <c r="BI159" i="10"/>
  <c r="CF156" i="10"/>
  <c r="CE156" i="10"/>
  <c r="CC156" i="10"/>
  <c r="CA156" i="10"/>
  <c r="BY156" i="10"/>
  <c r="BW156" i="10"/>
  <c r="BU156" i="10"/>
  <c r="BS156" i="10"/>
  <c r="BQ156" i="10"/>
  <c r="BO156" i="10"/>
  <c r="BM156" i="10"/>
  <c r="BK156" i="10"/>
  <c r="BI156" i="10"/>
  <c r="CF155" i="10"/>
  <c r="CE155" i="10"/>
  <c r="CC155" i="10"/>
  <c r="CA155" i="10"/>
  <c r="BY155" i="10"/>
  <c r="BW155" i="10"/>
  <c r="BU155" i="10"/>
  <c r="BS155" i="10"/>
  <c r="BQ155" i="10"/>
  <c r="BO155" i="10"/>
  <c r="BM155" i="10"/>
  <c r="BK155" i="10"/>
  <c r="BI155" i="10"/>
  <c r="CF154" i="10"/>
  <c r="CE154" i="10"/>
  <c r="CC154" i="10"/>
  <c r="CA154" i="10"/>
  <c r="BY154" i="10"/>
  <c r="BW154" i="10"/>
  <c r="BU154" i="10"/>
  <c r="BS154" i="10"/>
  <c r="BQ154" i="10"/>
  <c r="BO154" i="10"/>
  <c r="BM154" i="10"/>
  <c r="BK154" i="10"/>
  <c r="BI154" i="10"/>
  <c r="CF153" i="10"/>
  <c r="CE153" i="10"/>
  <c r="CC153" i="10"/>
  <c r="CA153" i="10"/>
  <c r="BY153" i="10"/>
  <c r="BW153" i="10"/>
  <c r="BU153" i="10"/>
  <c r="BS153" i="10"/>
  <c r="BQ153" i="10"/>
  <c r="BO153" i="10"/>
  <c r="BM153" i="10"/>
  <c r="BK153" i="10"/>
  <c r="BI153" i="10"/>
  <c r="CF152" i="10"/>
  <c r="CE152" i="10"/>
  <c r="CC152" i="10"/>
  <c r="CA152" i="10"/>
  <c r="BY152" i="10"/>
  <c r="BW152" i="10"/>
  <c r="BU152" i="10"/>
  <c r="BS152" i="10"/>
  <c r="BQ152" i="10"/>
  <c r="BO152" i="10"/>
  <c r="BM152" i="10"/>
  <c r="BK152" i="10"/>
  <c r="BI152" i="10"/>
  <c r="CF151" i="10"/>
  <c r="CE151" i="10"/>
  <c r="CC151" i="10"/>
  <c r="CA151" i="10"/>
  <c r="BY151" i="10"/>
  <c r="BW151" i="10"/>
  <c r="BU151" i="10"/>
  <c r="BS151" i="10"/>
  <c r="BQ151" i="10"/>
  <c r="BO151" i="10"/>
  <c r="BM151" i="10"/>
  <c r="BK151" i="10"/>
  <c r="BI151" i="10"/>
  <c r="CF150" i="10"/>
  <c r="CE150" i="10"/>
  <c r="CC150" i="10"/>
  <c r="CA150" i="10"/>
  <c r="BY150" i="10"/>
  <c r="BW150" i="10"/>
  <c r="BU150" i="10"/>
  <c r="BS150" i="10"/>
  <c r="BQ150" i="10"/>
  <c r="BO150" i="10"/>
  <c r="BM150" i="10"/>
  <c r="BK150" i="10"/>
  <c r="BI150" i="10"/>
  <c r="CD148" i="10"/>
  <c r="CD166" i="10" s="1"/>
  <c r="CB148" i="10"/>
  <c r="CB166" i="10" s="1"/>
  <c r="BZ148" i="10"/>
  <c r="BZ166" i="10" s="1"/>
  <c r="BX148" i="10"/>
  <c r="BV148" i="10"/>
  <c r="BV166" i="10" s="1"/>
  <c r="BT148" i="10"/>
  <c r="BT166" i="10" s="1"/>
  <c r="BR148" i="10"/>
  <c r="BR166" i="10" s="1"/>
  <c r="BP148" i="10"/>
  <c r="BP166" i="10" s="1"/>
  <c r="BN148" i="10"/>
  <c r="BN166" i="10" s="1"/>
  <c r="BL148" i="10"/>
  <c r="BL166" i="10" s="1"/>
  <c r="BJ148" i="10"/>
  <c r="BJ166" i="10" s="1"/>
  <c r="BH148" i="10"/>
  <c r="BH166" i="10" s="1"/>
  <c r="CG146" i="10"/>
  <c r="CF146" i="10"/>
  <c r="CF144" i="10"/>
  <c r="CE144" i="10"/>
  <c r="CC144" i="10"/>
  <c r="CA144" i="10"/>
  <c r="BY144" i="10"/>
  <c r="BW144" i="10"/>
  <c r="BU144" i="10"/>
  <c r="BS144" i="10"/>
  <c r="BQ144" i="10"/>
  <c r="BO144" i="10"/>
  <c r="BM144" i="10"/>
  <c r="BK144" i="10"/>
  <c r="BI144" i="10"/>
  <c r="CF143" i="10"/>
  <c r="CE143" i="10"/>
  <c r="CC143" i="10"/>
  <c r="CA143" i="10"/>
  <c r="BY143" i="10"/>
  <c r="BW143" i="10"/>
  <c r="BU143" i="10"/>
  <c r="BS143" i="10"/>
  <c r="BQ143" i="10"/>
  <c r="BO143" i="10"/>
  <c r="BM143" i="10"/>
  <c r="BK143" i="10"/>
  <c r="BI143" i="10"/>
  <c r="CG142" i="10"/>
  <c r="CF142" i="10"/>
  <c r="CF139" i="10"/>
  <c r="CE139" i="10"/>
  <c r="CC139" i="10"/>
  <c r="CA139" i="10"/>
  <c r="BY139" i="10"/>
  <c r="BW139" i="10"/>
  <c r="BU139" i="10"/>
  <c r="BS139" i="10"/>
  <c r="BQ139" i="10"/>
  <c r="BO139" i="10"/>
  <c r="BM139" i="10"/>
  <c r="BK139" i="10"/>
  <c r="BI139" i="10"/>
  <c r="CG138" i="10"/>
  <c r="CF138" i="10"/>
  <c r="CF137" i="10"/>
  <c r="CE137" i="10"/>
  <c r="CC137" i="10"/>
  <c r="CA137" i="10"/>
  <c r="BY137" i="10"/>
  <c r="BW137" i="10"/>
  <c r="BU137" i="10"/>
  <c r="BS137" i="10"/>
  <c r="BQ137" i="10"/>
  <c r="BO137" i="10"/>
  <c r="BM137" i="10"/>
  <c r="BK137" i="10"/>
  <c r="BI137" i="10"/>
  <c r="CF136" i="10"/>
  <c r="CE136" i="10"/>
  <c r="CC136" i="10"/>
  <c r="CA136" i="10"/>
  <c r="BY136" i="10"/>
  <c r="BW136" i="10"/>
  <c r="BU136" i="10"/>
  <c r="BS136" i="10"/>
  <c r="BQ136" i="10"/>
  <c r="BO136" i="10"/>
  <c r="BM136" i="10"/>
  <c r="BK136" i="10"/>
  <c r="BI136" i="10"/>
  <c r="CF135" i="10"/>
  <c r="CE135" i="10"/>
  <c r="CC135" i="10"/>
  <c r="CA135" i="10"/>
  <c r="BY135" i="10"/>
  <c r="BW135" i="10"/>
  <c r="BU135" i="10"/>
  <c r="BS135" i="10"/>
  <c r="BQ135" i="10"/>
  <c r="BO135" i="10"/>
  <c r="BM135" i="10"/>
  <c r="BK135" i="10"/>
  <c r="BI135" i="10"/>
  <c r="CF134" i="10"/>
  <c r="CE134" i="10"/>
  <c r="CC134" i="10"/>
  <c r="CA134" i="10"/>
  <c r="BY134" i="10"/>
  <c r="BW134" i="10"/>
  <c r="BU134" i="10"/>
  <c r="BS134" i="10"/>
  <c r="BQ134" i="10"/>
  <c r="BO134" i="10"/>
  <c r="BM134" i="10"/>
  <c r="BK134" i="10"/>
  <c r="BI134" i="10"/>
  <c r="CF133" i="10"/>
  <c r="CE133" i="10"/>
  <c r="CC133" i="10"/>
  <c r="CA133" i="10"/>
  <c r="BY133" i="10"/>
  <c r="BW133" i="10"/>
  <c r="BU133" i="10"/>
  <c r="BS133" i="10"/>
  <c r="BQ133" i="10"/>
  <c r="BO133" i="10"/>
  <c r="BM133" i="10"/>
  <c r="BK133" i="10"/>
  <c r="BI133" i="10"/>
  <c r="CF120" i="10"/>
  <c r="CE120" i="10"/>
  <c r="CC120" i="10"/>
  <c r="CA120" i="10"/>
  <c r="BY120" i="10"/>
  <c r="BW120" i="10"/>
  <c r="BU120" i="10"/>
  <c r="BS120" i="10"/>
  <c r="BQ120" i="10"/>
  <c r="BO120" i="10"/>
  <c r="BM120" i="10"/>
  <c r="BK120" i="10"/>
  <c r="BI120" i="10"/>
  <c r="CF132" i="10"/>
  <c r="CE132" i="10"/>
  <c r="CC132" i="10"/>
  <c r="CA132" i="10"/>
  <c r="BY132" i="10"/>
  <c r="BW132" i="10"/>
  <c r="BU132" i="10"/>
  <c r="BS132" i="10"/>
  <c r="BQ132" i="10"/>
  <c r="BO132" i="10"/>
  <c r="BM132" i="10"/>
  <c r="BK132" i="10"/>
  <c r="BI132" i="10"/>
  <c r="CF131" i="10"/>
  <c r="CE131" i="10"/>
  <c r="CC131" i="10"/>
  <c r="CA131" i="10"/>
  <c r="BY131" i="10"/>
  <c r="BW131" i="10"/>
  <c r="BU131" i="10"/>
  <c r="BS131" i="10"/>
  <c r="BQ131" i="10"/>
  <c r="BO131" i="10"/>
  <c r="BM131" i="10"/>
  <c r="BK131" i="10"/>
  <c r="BI131" i="10"/>
  <c r="CF130" i="10"/>
  <c r="CE130" i="10"/>
  <c r="CC130" i="10"/>
  <c r="CA130" i="10"/>
  <c r="BY130" i="10"/>
  <c r="BW130" i="10"/>
  <c r="BU130" i="10"/>
  <c r="BS130" i="10"/>
  <c r="BQ130" i="10"/>
  <c r="BO130" i="10"/>
  <c r="BM130" i="10"/>
  <c r="BK130" i="10"/>
  <c r="BI130" i="10"/>
  <c r="CG129" i="10"/>
  <c r="CF129" i="10"/>
  <c r="CF128" i="10"/>
  <c r="CA128" i="10"/>
  <c r="BY128" i="10"/>
  <c r="BW128" i="10"/>
  <c r="CF127" i="10"/>
  <c r="BW127" i="10"/>
  <c r="CG127" i="10" s="1"/>
  <c r="CF124" i="10"/>
  <c r="BW124" i="10"/>
  <c r="CG124" i="10" s="1"/>
  <c r="CF123" i="10"/>
  <c r="BW123" i="10"/>
  <c r="CG123" i="10" s="1"/>
  <c r="CG118" i="10"/>
  <c r="CF118" i="10"/>
  <c r="CG117" i="10"/>
  <c r="CF117" i="10"/>
  <c r="CG116" i="10"/>
  <c r="CF116" i="10"/>
  <c r="CG115" i="10"/>
  <c r="CF115" i="10"/>
  <c r="CF114" i="10"/>
  <c r="CE114" i="10"/>
  <c r="CC114" i="10"/>
  <c r="CA114" i="10"/>
  <c r="BY114" i="10"/>
  <c r="BW114" i="10"/>
  <c r="BU114" i="10"/>
  <c r="BS114" i="10"/>
  <c r="BQ114" i="10"/>
  <c r="BO114" i="10"/>
  <c r="BM114" i="10"/>
  <c r="BK114" i="10"/>
  <c r="BI114" i="10"/>
  <c r="CF113" i="10"/>
  <c r="CE113" i="10"/>
  <c r="CC113" i="10"/>
  <c r="CA113" i="10"/>
  <c r="BY113" i="10"/>
  <c r="BW113" i="10"/>
  <c r="BU113" i="10"/>
  <c r="BS113" i="10"/>
  <c r="BQ113" i="10"/>
  <c r="BO113" i="10"/>
  <c r="BM113" i="10"/>
  <c r="BK113" i="10"/>
  <c r="BI113" i="10"/>
  <c r="CG112" i="10"/>
  <c r="CF112" i="10"/>
  <c r="CG111" i="10"/>
  <c r="CF111" i="10"/>
  <c r="CG110" i="10"/>
  <c r="CF110" i="10"/>
  <c r="CG109" i="10"/>
  <c r="CF109" i="10"/>
  <c r="CG108" i="10"/>
  <c r="CF108" i="10"/>
  <c r="CG107" i="10"/>
  <c r="CF107" i="10"/>
  <c r="CG106" i="10"/>
  <c r="CF106" i="10"/>
  <c r="CG105" i="10"/>
  <c r="CF105" i="10"/>
  <c r="CG104" i="10"/>
  <c r="CF104" i="10"/>
  <c r="CG103" i="10"/>
  <c r="CF103" i="10"/>
  <c r="CG102" i="10"/>
  <c r="CF102" i="10"/>
  <c r="CG101" i="10"/>
  <c r="CF101" i="10"/>
  <c r="CG100" i="10"/>
  <c r="CF100" i="10"/>
  <c r="CG99" i="10"/>
  <c r="CF99" i="10"/>
  <c r="CG98" i="10"/>
  <c r="CF98" i="10"/>
  <c r="CG97" i="10"/>
  <c r="CF97" i="10"/>
  <c r="CG96" i="10"/>
  <c r="CF96" i="10"/>
  <c r="CF95" i="10"/>
  <c r="CE95" i="10"/>
  <c r="CC95" i="10"/>
  <c r="CA95" i="10"/>
  <c r="BY95" i="10"/>
  <c r="BW95" i="10"/>
  <c r="BU95" i="10"/>
  <c r="BS95" i="10"/>
  <c r="BQ95" i="10"/>
  <c r="BO95" i="10"/>
  <c r="BM95" i="10"/>
  <c r="BK95" i="10"/>
  <c r="BI95" i="10"/>
  <c r="CF94" i="10"/>
  <c r="CE94" i="10"/>
  <c r="CC94" i="10"/>
  <c r="CA94" i="10"/>
  <c r="BY94" i="10"/>
  <c r="BW94" i="10"/>
  <c r="BU94" i="10"/>
  <c r="BS94" i="10"/>
  <c r="BQ94" i="10"/>
  <c r="BO94" i="10"/>
  <c r="BM94" i="10"/>
  <c r="BK94" i="10"/>
  <c r="BI94" i="10"/>
  <c r="CF93" i="10"/>
  <c r="CE93" i="10"/>
  <c r="CC93" i="10"/>
  <c r="CA93" i="10"/>
  <c r="BY93" i="10"/>
  <c r="BW93" i="10"/>
  <c r="BU93" i="10"/>
  <c r="BS93" i="10"/>
  <c r="BQ93" i="10"/>
  <c r="BO93" i="10"/>
  <c r="BM93" i="10"/>
  <c r="BK93" i="10"/>
  <c r="BI93" i="10"/>
  <c r="CF92" i="10"/>
  <c r="CE92" i="10"/>
  <c r="CC92" i="10"/>
  <c r="CA92" i="10"/>
  <c r="BY92" i="10"/>
  <c r="BW92" i="10"/>
  <c r="BU92" i="10"/>
  <c r="BS92" i="10"/>
  <c r="BQ92" i="10"/>
  <c r="BO92" i="10"/>
  <c r="BM92" i="10"/>
  <c r="BK92" i="10"/>
  <c r="BI92" i="10"/>
  <c r="CF90" i="10"/>
  <c r="CE90" i="10"/>
  <c r="CC90" i="10"/>
  <c r="CA90" i="10"/>
  <c r="BY90" i="10"/>
  <c r="BW90" i="10"/>
  <c r="BU90" i="10"/>
  <c r="BS90" i="10"/>
  <c r="BQ90" i="10"/>
  <c r="BO90" i="10"/>
  <c r="BM90" i="10"/>
  <c r="BK90" i="10"/>
  <c r="BI90" i="10"/>
  <c r="CF89" i="10"/>
  <c r="CE89" i="10"/>
  <c r="CC89" i="10"/>
  <c r="CA89" i="10"/>
  <c r="BY89" i="10"/>
  <c r="BW89" i="10"/>
  <c r="BU89" i="10"/>
  <c r="BS89" i="10"/>
  <c r="BQ89" i="10"/>
  <c r="BO89" i="10"/>
  <c r="BM89" i="10"/>
  <c r="BK89" i="10"/>
  <c r="BI89" i="10"/>
  <c r="CF88" i="10"/>
  <c r="CE88" i="10"/>
  <c r="CC88" i="10"/>
  <c r="CA88" i="10"/>
  <c r="BY88" i="10"/>
  <c r="BW88" i="10"/>
  <c r="BU88" i="10"/>
  <c r="BS88" i="10"/>
  <c r="BQ88" i="10"/>
  <c r="BO88" i="10"/>
  <c r="BM88" i="10"/>
  <c r="BK88" i="10"/>
  <c r="BI88" i="10"/>
  <c r="CF87" i="10"/>
  <c r="CE87" i="10"/>
  <c r="CC87" i="10"/>
  <c r="CA87" i="10"/>
  <c r="BY87" i="10"/>
  <c r="BW87" i="10"/>
  <c r="BU87" i="10"/>
  <c r="BS87" i="10"/>
  <c r="BQ87" i="10"/>
  <c r="BO87" i="10"/>
  <c r="BM87" i="10"/>
  <c r="BK87" i="10"/>
  <c r="BI87" i="10"/>
  <c r="CF86" i="10"/>
  <c r="CE86" i="10"/>
  <c r="CC86" i="10"/>
  <c r="CA86" i="10"/>
  <c r="BY86" i="10"/>
  <c r="BW86" i="10"/>
  <c r="BU86" i="10"/>
  <c r="BS86" i="10"/>
  <c r="BQ86" i="10"/>
  <c r="BO86" i="10"/>
  <c r="BM86" i="10"/>
  <c r="BK86" i="10"/>
  <c r="BI86" i="10"/>
  <c r="CF84" i="10"/>
  <c r="CE84" i="10"/>
  <c r="CC84" i="10"/>
  <c r="CA84" i="10"/>
  <c r="BY84" i="10"/>
  <c r="BW84" i="10"/>
  <c r="BU84" i="10"/>
  <c r="BS84" i="10"/>
  <c r="BQ84" i="10"/>
  <c r="BO84" i="10"/>
  <c r="BM84" i="10"/>
  <c r="BK84" i="10"/>
  <c r="BI84" i="10"/>
  <c r="CF81" i="10"/>
  <c r="CE81" i="10"/>
  <c r="CC81" i="10"/>
  <c r="CA81" i="10"/>
  <c r="BY81" i="10"/>
  <c r="BW81" i="10"/>
  <c r="BU81" i="10"/>
  <c r="BS81" i="10"/>
  <c r="BQ81" i="10"/>
  <c r="BO81" i="10"/>
  <c r="BM81" i="10"/>
  <c r="BK81" i="10"/>
  <c r="BI81" i="10"/>
  <c r="CF80" i="10"/>
  <c r="CE80" i="10"/>
  <c r="CC80" i="10"/>
  <c r="CA80" i="10"/>
  <c r="BY80" i="10"/>
  <c r="BW80" i="10"/>
  <c r="BU80" i="10"/>
  <c r="BS80" i="10"/>
  <c r="BQ80" i="10"/>
  <c r="BO80" i="10"/>
  <c r="BM80" i="10"/>
  <c r="BK80" i="10"/>
  <c r="BI80" i="10"/>
  <c r="CF78" i="10"/>
  <c r="CE78" i="10"/>
  <c r="CC78" i="10"/>
  <c r="CA78" i="10"/>
  <c r="BY78" i="10"/>
  <c r="BW78" i="10"/>
  <c r="BU78" i="10"/>
  <c r="BS78" i="10"/>
  <c r="BQ78" i="10"/>
  <c r="BO78" i="10"/>
  <c r="BM78" i="10"/>
  <c r="BK78" i="10"/>
  <c r="BI78" i="10"/>
  <c r="CF77" i="10"/>
  <c r="CE77" i="10"/>
  <c r="CC77" i="10"/>
  <c r="CA77" i="10"/>
  <c r="BY77" i="10"/>
  <c r="BW77" i="10"/>
  <c r="BU77" i="10"/>
  <c r="BS77" i="10"/>
  <c r="BQ77" i="10"/>
  <c r="BO77" i="10"/>
  <c r="BM77" i="10"/>
  <c r="BK77" i="10"/>
  <c r="BI77" i="10"/>
  <c r="CF75" i="10"/>
  <c r="CE75" i="10"/>
  <c r="CC75" i="10"/>
  <c r="CA75" i="10"/>
  <c r="BY75" i="10"/>
  <c r="BW75" i="10"/>
  <c r="BU75" i="10"/>
  <c r="BS75" i="10"/>
  <c r="BQ75" i="10"/>
  <c r="BO75" i="10"/>
  <c r="BM75" i="10"/>
  <c r="BK75" i="10"/>
  <c r="BI75" i="10"/>
  <c r="CF74" i="10"/>
  <c r="CE74" i="10"/>
  <c r="CC74" i="10"/>
  <c r="CA74" i="10"/>
  <c r="BY74" i="10"/>
  <c r="BW74" i="10"/>
  <c r="BU74" i="10"/>
  <c r="BS74" i="10"/>
  <c r="BQ74" i="10"/>
  <c r="BO74" i="10"/>
  <c r="BM74" i="10"/>
  <c r="BK74" i="10"/>
  <c r="BI74" i="10"/>
  <c r="CF72" i="10"/>
  <c r="CE72" i="10"/>
  <c r="CC72" i="10"/>
  <c r="CA72" i="10"/>
  <c r="BY72" i="10"/>
  <c r="BW72" i="10"/>
  <c r="BU72" i="10"/>
  <c r="BS72" i="10"/>
  <c r="BQ72" i="10"/>
  <c r="BO72" i="10"/>
  <c r="BM72" i="10"/>
  <c r="BK72" i="10"/>
  <c r="BI72" i="10"/>
  <c r="CF71" i="10"/>
  <c r="CE71" i="10"/>
  <c r="CC71" i="10"/>
  <c r="CA71" i="10"/>
  <c r="BY71" i="10"/>
  <c r="BW71" i="10"/>
  <c r="BU71" i="10"/>
  <c r="BS71" i="10"/>
  <c r="BQ71" i="10"/>
  <c r="BO71" i="10"/>
  <c r="BM71" i="10"/>
  <c r="BK71" i="10"/>
  <c r="BI71" i="10"/>
  <c r="CF70" i="10"/>
  <c r="CE70" i="10"/>
  <c r="CC70" i="10"/>
  <c r="CA70" i="10"/>
  <c r="BY70" i="10"/>
  <c r="BW70" i="10"/>
  <c r="BU70" i="10"/>
  <c r="BS70" i="10"/>
  <c r="BQ70" i="10"/>
  <c r="BO70" i="10"/>
  <c r="BM70" i="10"/>
  <c r="BK70" i="10"/>
  <c r="BI70" i="10"/>
  <c r="CF68" i="10"/>
  <c r="CE68" i="10"/>
  <c r="CC68" i="10"/>
  <c r="CA68" i="10"/>
  <c r="BY68" i="10"/>
  <c r="BW68" i="10"/>
  <c r="BU68" i="10"/>
  <c r="BS68" i="10"/>
  <c r="BQ68" i="10"/>
  <c r="BO68" i="10"/>
  <c r="BM68" i="10"/>
  <c r="BK68" i="10"/>
  <c r="BI68" i="10"/>
  <c r="CF67" i="10"/>
  <c r="CE67" i="10"/>
  <c r="CC67" i="10"/>
  <c r="CA67" i="10"/>
  <c r="BY67" i="10"/>
  <c r="BW67" i="10"/>
  <c r="BU67" i="10"/>
  <c r="BS67" i="10"/>
  <c r="BQ67" i="10"/>
  <c r="BO67" i="10"/>
  <c r="BM67" i="10"/>
  <c r="BK67" i="10"/>
  <c r="BI67" i="10"/>
  <c r="CF66" i="10"/>
  <c r="CE66" i="10"/>
  <c r="CC66" i="10"/>
  <c r="CA66" i="10"/>
  <c r="BY66" i="10"/>
  <c r="BW66" i="10"/>
  <c r="BU66" i="10"/>
  <c r="BS66" i="10"/>
  <c r="BQ66" i="10"/>
  <c r="BO66" i="10"/>
  <c r="BM66" i="10"/>
  <c r="BK66" i="10"/>
  <c r="BI66" i="10"/>
  <c r="CF64" i="10"/>
  <c r="CE64" i="10"/>
  <c r="CC64" i="10"/>
  <c r="CA64" i="10"/>
  <c r="BY64" i="10"/>
  <c r="BW64" i="10"/>
  <c r="BU64" i="10"/>
  <c r="BS64" i="10"/>
  <c r="BQ64" i="10"/>
  <c r="BO64" i="10"/>
  <c r="BM64" i="10"/>
  <c r="BK64" i="10"/>
  <c r="BI64" i="10"/>
  <c r="CF63" i="10"/>
  <c r="CE63" i="10"/>
  <c r="CC63" i="10"/>
  <c r="CA63" i="10"/>
  <c r="BY63" i="10"/>
  <c r="BW63" i="10"/>
  <c r="BU63" i="10"/>
  <c r="BS63" i="10"/>
  <c r="BQ63" i="10"/>
  <c r="BO63" i="10"/>
  <c r="BM63" i="10"/>
  <c r="BK63" i="10"/>
  <c r="BI63" i="10"/>
  <c r="CF62" i="10"/>
  <c r="CE62" i="10"/>
  <c r="CC62" i="10"/>
  <c r="CA62" i="10"/>
  <c r="BY62" i="10"/>
  <c r="BW62" i="10"/>
  <c r="BU62" i="10"/>
  <c r="BS62" i="10"/>
  <c r="BQ62" i="10"/>
  <c r="BO62" i="10"/>
  <c r="BM62" i="10"/>
  <c r="BK62" i="10"/>
  <c r="BI62" i="10"/>
  <c r="CF60" i="10"/>
  <c r="CE60" i="10"/>
  <c r="CC60" i="10"/>
  <c r="CA60" i="10"/>
  <c r="BY60" i="10"/>
  <c r="BW60" i="10"/>
  <c r="BU60" i="10"/>
  <c r="BS60" i="10"/>
  <c r="BQ60" i="10"/>
  <c r="BO60" i="10"/>
  <c r="BM60" i="10"/>
  <c r="BK60" i="10"/>
  <c r="BI60" i="10"/>
  <c r="CF58" i="10"/>
  <c r="CE58" i="10"/>
  <c r="CC58" i="10"/>
  <c r="CA58" i="10"/>
  <c r="BY58" i="10"/>
  <c r="BW58" i="10"/>
  <c r="BU58" i="10"/>
  <c r="BS58" i="10"/>
  <c r="BQ58" i="10"/>
  <c r="BO58" i="10"/>
  <c r="BM58" i="10"/>
  <c r="BK58" i="10"/>
  <c r="BI58" i="10"/>
  <c r="CF57" i="10"/>
  <c r="CE57" i="10"/>
  <c r="CC57" i="10"/>
  <c r="CA57" i="10"/>
  <c r="BY57" i="10"/>
  <c r="BW57" i="10"/>
  <c r="BU57" i="10"/>
  <c r="BS57" i="10"/>
  <c r="BQ57" i="10"/>
  <c r="BO57" i="10"/>
  <c r="BM57" i="10"/>
  <c r="BK57" i="10"/>
  <c r="BI57" i="10"/>
  <c r="CF56" i="10"/>
  <c r="CE56" i="10"/>
  <c r="CC56" i="10"/>
  <c r="CA56" i="10"/>
  <c r="BY56" i="10"/>
  <c r="BW56" i="10"/>
  <c r="BU56" i="10"/>
  <c r="BS56" i="10"/>
  <c r="BQ56" i="10"/>
  <c r="BO56" i="10"/>
  <c r="BM56" i="10"/>
  <c r="BK56" i="10"/>
  <c r="BI56" i="10"/>
  <c r="CF55" i="10"/>
  <c r="CE55" i="10"/>
  <c r="CC55" i="10"/>
  <c r="CA55" i="10"/>
  <c r="BY55" i="10"/>
  <c r="BW55" i="10"/>
  <c r="BU55" i="10"/>
  <c r="BS55" i="10"/>
  <c r="BQ55" i="10"/>
  <c r="BO55" i="10"/>
  <c r="BM55" i="10"/>
  <c r="BK55" i="10"/>
  <c r="BI55" i="10"/>
  <c r="CF52" i="10"/>
  <c r="CE52" i="10"/>
  <c r="CC52" i="10"/>
  <c r="CA52" i="10"/>
  <c r="BY52" i="10"/>
  <c r="BW52" i="10"/>
  <c r="BU52" i="10"/>
  <c r="BS52" i="10"/>
  <c r="BQ52" i="10"/>
  <c r="BO52" i="10"/>
  <c r="BM52" i="10"/>
  <c r="BK52" i="10"/>
  <c r="BI52" i="10"/>
  <c r="CF51" i="10"/>
  <c r="CE51" i="10"/>
  <c r="CC51" i="10"/>
  <c r="CA51" i="10"/>
  <c r="BY51" i="10"/>
  <c r="BW51" i="10"/>
  <c r="BU51" i="10"/>
  <c r="BS51" i="10"/>
  <c r="BQ51" i="10"/>
  <c r="BO51" i="10"/>
  <c r="BM51" i="10"/>
  <c r="BK51" i="10"/>
  <c r="BI51" i="10"/>
  <c r="CF50" i="10"/>
  <c r="CE50" i="10"/>
  <c r="CC50" i="10"/>
  <c r="CA50" i="10"/>
  <c r="BY50" i="10"/>
  <c r="BW50" i="10"/>
  <c r="BU50" i="10"/>
  <c r="BS50" i="10"/>
  <c r="BQ50" i="10"/>
  <c r="BO50" i="10"/>
  <c r="BM50" i="10"/>
  <c r="BK50" i="10"/>
  <c r="BI50" i="10"/>
  <c r="CF49" i="10"/>
  <c r="CE49" i="10"/>
  <c r="CC49" i="10"/>
  <c r="CA49" i="10"/>
  <c r="BY49" i="10"/>
  <c r="BW49" i="10"/>
  <c r="BU49" i="10"/>
  <c r="BS49" i="10"/>
  <c r="BQ49" i="10"/>
  <c r="BO49" i="10"/>
  <c r="BM49" i="10"/>
  <c r="BK49" i="10"/>
  <c r="BI49" i="10"/>
  <c r="CF47" i="10"/>
  <c r="CE47" i="10"/>
  <c r="CC47" i="10"/>
  <c r="CA47" i="10"/>
  <c r="BY47" i="10"/>
  <c r="BW47" i="10"/>
  <c r="BU47" i="10"/>
  <c r="BS47" i="10"/>
  <c r="BQ47" i="10"/>
  <c r="BO47" i="10"/>
  <c r="BM47" i="10"/>
  <c r="BK47" i="10"/>
  <c r="BI47" i="10"/>
  <c r="CF46" i="10"/>
  <c r="CE46" i="10"/>
  <c r="CC46" i="10"/>
  <c r="CA46" i="10"/>
  <c r="BY46" i="10"/>
  <c r="BW46" i="10"/>
  <c r="BU46" i="10"/>
  <c r="BS46" i="10"/>
  <c r="BQ46" i="10"/>
  <c r="BO46" i="10"/>
  <c r="BM46" i="10"/>
  <c r="BK46" i="10"/>
  <c r="BI46" i="10"/>
  <c r="CF45" i="10"/>
  <c r="CE45" i="10"/>
  <c r="CC45" i="10"/>
  <c r="CA45" i="10"/>
  <c r="BY45" i="10"/>
  <c r="BW45" i="10"/>
  <c r="BU45" i="10"/>
  <c r="BS45" i="10"/>
  <c r="BQ45" i="10"/>
  <c r="BO45" i="10"/>
  <c r="BM45" i="10"/>
  <c r="BK45" i="10"/>
  <c r="BI45" i="10"/>
  <c r="CF44" i="10"/>
  <c r="CE44" i="10"/>
  <c r="CC44" i="10"/>
  <c r="CA44" i="10"/>
  <c r="BY44" i="10"/>
  <c r="BW44" i="10"/>
  <c r="BU44" i="10"/>
  <c r="BS44" i="10"/>
  <c r="BQ44" i="10"/>
  <c r="BO44" i="10"/>
  <c r="BM44" i="10"/>
  <c r="BK44" i="10"/>
  <c r="BI44" i="10"/>
  <c r="CF43" i="10"/>
  <c r="CE43" i="10"/>
  <c r="CC43" i="10"/>
  <c r="CA43" i="10"/>
  <c r="BY43" i="10"/>
  <c r="BW43" i="10"/>
  <c r="BU43" i="10"/>
  <c r="BS43" i="10"/>
  <c r="BQ43" i="10"/>
  <c r="BO43" i="10"/>
  <c r="BM43" i="10"/>
  <c r="BK43" i="10"/>
  <c r="BI43" i="10"/>
  <c r="CF42" i="10"/>
  <c r="CE42" i="10"/>
  <c r="CC42" i="10"/>
  <c r="CA42" i="10"/>
  <c r="BY42" i="10"/>
  <c r="BW42" i="10"/>
  <c r="BU42" i="10"/>
  <c r="BS42" i="10"/>
  <c r="BQ42" i="10"/>
  <c r="BO42" i="10"/>
  <c r="BM42" i="10"/>
  <c r="BK42" i="10"/>
  <c r="BI42" i="10"/>
  <c r="CF41" i="10"/>
  <c r="CE41" i="10"/>
  <c r="CC41" i="10"/>
  <c r="CA41" i="10"/>
  <c r="BY41" i="10"/>
  <c r="BW41" i="10"/>
  <c r="BU41" i="10"/>
  <c r="BS41" i="10"/>
  <c r="BQ41" i="10"/>
  <c r="BO41" i="10"/>
  <c r="BM41" i="10"/>
  <c r="BK41" i="10"/>
  <c r="BI41" i="10"/>
  <c r="CF40" i="10"/>
  <c r="CE40" i="10"/>
  <c r="CC40" i="10"/>
  <c r="CA40" i="10"/>
  <c r="BY40" i="10"/>
  <c r="BW40" i="10"/>
  <c r="BU40" i="10"/>
  <c r="BS40" i="10"/>
  <c r="BQ40" i="10"/>
  <c r="BO40" i="10"/>
  <c r="BM40" i="10"/>
  <c r="BK40" i="10"/>
  <c r="BI40" i="10"/>
  <c r="CF39" i="10"/>
  <c r="CE39" i="10"/>
  <c r="CC39" i="10"/>
  <c r="CA39" i="10"/>
  <c r="BY39" i="10"/>
  <c r="BW39" i="10"/>
  <c r="BU39" i="10"/>
  <c r="BS39" i="10"/>
  <c r="BQ39" i="10"/>
  <c r="BO39" i="10"/>
  <c r="BM39" i="10"/>
  <c r="BK39" i="10"/>
  <c r="BI39" i="10"/>
  <c r="CF38" i="10"/>
  <c r="CE38" i="10"/>
  <c r="CC38" i="10"/>
  <c r="CA38" i="10"/>
  <c r="BY38" i="10"/>
  <c r="BW38" i="10"/>
  <c r="BU38" i="10"/>
  <c r="BS38" i="10"/>
  <c r="BQ38" i="10"/>
  <c r="BO38" i="10"/>
  <c r="BM38" i="10"/>
  <c r="BK38" i="10"/>
  <c r="BI38" i="10"/>
  <c r="CF37" i="10"/>
  <c r="CE37" i="10"/>
  <c r="CC37" i="10"/>
  <c r="CA37" i="10"/>
  <c r="BY37" i="10"/>
  <c r="BW37" i="10"/>
  <c r="BU37" i="10"/>
  <c r="BS37" i="10"/>
  <c r="BQ37" i="10"/>
  <c r="BO37" i="10"/>
  <c r="BM37" i="10"/>
  <c r="BK37" i="10"/>
  <c r="BI37" i="10"/>
  <c r="CF36" i="10"/>
  <c r="CE36" i="10"/>
  <c r="CC36" i="10"/>
  <c r="CA36" i="10"/>
  <c r="BY36" i="10"/>
  <c r="BW36" i="10"/>
  <c r="BU36" i="10"/>
  <c r="BS36" i="10"/>
  <c r="BQ36" i="10"/>
  <c r="BO36" i="10"/>
  <c r="BM36" i="10"/>
  <c r="BK36" i="10"/>
  <c r="BI36" i="10"/>
  <c r="CF35" i="10"/>
  <c r="CE35" i="10"/>
  <c r="CC35" i="10"/>
  <c r="CA35" i="10"/>
  <c r="BY35" i="10"/>
  <c r="BW35" i="10"/>
  <c r="BU35" i="10"/>
  <c r="BS35" i="10"/>
  <c r="BQ35" i="10"/>
  <c r="BO35" i="10"/>
  <c r="BM35" i="10"/>
  <c r="BK35" i="10"/>
  <c r="BI35" i="10"/>
  <c r="CF34" i="10"/>
  <c r="CE34" i="10"/>
  <c r="CC34" i="10"/>
  <c r="CA34" i="10"/>
  <c r="BY34" i="10"/>
  <c r="BW34" i="10"/>
  <c r="BU34" i="10"/>
  <c r="BS34" i="10"/>
  <c r="BQ34" i="10"/>
  <c r="BO34" i="10"/>
  <c r="BM34" i="10"/>
  <c r="BK34" i="10"/>
  <c r="BI34" i="10"/>
  <c r="CF33" i="10"/>
  <c r="CE33" i="10"/>
  <c r="CC33" i="10"/>
  <c r="CA33" i="10"/>
  <c r="BY33" i="10"/>
  <c r="BW33" i="10"/>
  <c r="BU33" i="10"/>
  <c r="BS33" i="10"/>
  <c r="BQ33" i="10"/>
  <c r="BO33" i="10"/>
  <c r="BM33" i="10"/>
  <c r="BK33" i="10"/>
  <c r="BI33" i="10"/>
  <c r="CF32" i="10"/>
  <c r="CE32" i="10"/>
  <c r="CC32" i="10"/>
  <c r="CA32" i="10"/>
  <c r="BY32" i="10"/>
  <c r="BW32" i="10"/>
  <c r="BU32" i="10"/>
  <c r="BS32" i="10"/>
  <c r="BQ32" i="10"/>
  <c r="BO32" i="10"/>
  <c r="BM32" i="10"/>
  <c r="BK32" i="10"/>
  <c r="BI32" i="10"/>
  <c r="CF31" i="10"/>
  <c r="CE31" i="10"/>
  <c r="CC31" i="10"/>
  <c r="CA31" i="10"/>
  <c r="BY31" i="10"/>
  <c r="BW31" i="10"/>
  <c r="BU31" i="10"/>
  <c r="BS31" i="10"/>
  <c r="BQ31" i="10"/>
  <c r="BO31" i="10"/>
  <c r="BM31" i="10"/>
  <c r="BK31" i="10"/>
  <c r="BI31" i="10"/>
  <c r="CF29" i="10"/>
  <c r="CE29" i="10"/>
  <c r="CC29" i="10"/>
  <c r="CA29" i="10"/>
  <c r="BY29" i="10"/>
  <c r="BW29" i="10"/>
  <c r="BU29" i="10"/>
  <c r="BS29" i="10"/>
  <c r="BQ29" i="10"/>
  <c r="BO29" i="10"/>
  <c r="BM29" i="10"/>
  <c r="BK29" i="10"/>
  <c r="BI29" i="10"/>
  <c r="CF28" i="10"/>
  <c r="CE28" i="10"/>
  <c r="CC28" i="10"/>
  <c r="CA28" i="10"/>
  <c r="BY28" i="10"/>
  <c r="BW28" i="10"/>
  <c r="BU28" i="10"/>
  <c r="BS28" i="10"/>
  <c r="BQ28" i="10"/>
  <c r="BO28" i="10"/>
  <c r="BM28" i="10"/>
  <c r="BK28" i="10"/>
  <c r="BI28" i="10"/>
  <c r="CF27" i="10"/>
  <c r="CE27" i="10"/>
  <c r="CC27" i="10"/>
  <c r="CA27" i="10"/>
  <c r="BY27" i="10"/>
  <c r="BW27" i="10"/>
  <c r="BU27" i="10"/>
  <c r="BS27" i="10"/>
  <c r="BQ27" i="10"/>
  <c r="BO27" i="10"/>
  <c r="BM27" i="10"/>
  <c r="BK27" i="10"/>
  <c r="BI27" i="10"/>
  <c r="CF26" i="10"/>
  <c r="CE26" i="10"/>
  <c r="CC26" i="10"/>
  <c r="CA26" i="10"/>
  <c r="BY26" i="10"/>
  <c r="BW26" i="10"/>
  <c r="BU26" i="10"/>
  <c r="BS26" i="10"/>
  <c r="BQ26" i="10"/>
  <c r="BO26" i="10"/>
  <c r="BM26" i="10"/>
  <c r="BK26" i="10"/>
  <c r="BI26" i="10"/>
  <c r="CF24" i="10"/>
  <c r="CE24" i="10"/>
  <c r="CC24" i="10"/>
  <c r="CA24" i="10"/>
  <c r="BY24" i="10"/>
  <c r="BW24" i="10"/>
  <c r="BU24" i="10"/>
  <c r="BS24" i="10"/>
  <c r="BQ24" i="10"/>
  <c r="BO24" i="10"/>
  <c r="BM24" i="10"/>
  <c r="BK24" i="10"/>
  <c r="BI24" i="10"/>
  <c r="CF23" i="10"/>
  <c r="CE23" i="10"/>
  <c r="CC23" i="10"/>
  <c r="CA23" i="10"/>
  <c r="BY23" i="10"/>
  <c r="BW23" i="10"/>
  <c r="BU23" i="10"/>
  <c r="BS23" i="10"/>
  <c r="BQ23" i="10"/>
  <c r="BO23" i="10"/>
  <c r="BM23" i="10"/>
  <c r="BK23" i="10"/>
  <c r="BI23" i="10"/>
  <c r="CF22" i="10"/>
  <c r="CE22" i="10"/>
  <c r="CC22" i="10"/>
  <c r="CA22" i="10"/>
  <c r="BY22" i="10"/>
  <c r="BW22" i="10"/>
  <c r="BU22" i="10"/>
  <c r="BS22" i="10"/>
  <c r="BQ22" i="10"/>
  <c r="BO22" i="10"/>
  <c r="BM22" i="10"/>
  <c r="BK22" i="10"/>
  <c r="BI22" i="10"/>
  <c r="CF21" i="10"/>
  <c r="CE21" i="10"/>
  <c r="CC21" i="10"/>
  <c r="CA21" i="10"/>
  <c r="BY21" i="10"/>
  <c r="BW21" i="10"/>
  <c r="BU21" i="10"/>
  <c r="BS21" i="10"/>
  <c r="BQ21" i="10"/>
  <c r="BO21" i="10"/>
  <c r="BM21" i="10"/>
  <c r="BK21" i="10"/>
  <c r="BI21" i="10"/>
  <c r="CF20" i="10"/>
  <c r="CE20" i="10"/>
  <c r="CC20" i="10"/>
  <c r="CA20" i="10"/>
  <c r="BY20" i="10"/>
  <c r="BW20" i="10"/>
  <c r="BU20" i="10"/>
  <c r="BS20" i="10"/>
  <c r="BQ20" i="10"/>
  <c r="BO20" i="10"/>
  <c r="BM20" i="10"/>
  <c r="BK20" i="10"/>
  <c r="BI20" i="10"/>
  <c r="CF19" i="10"/>
  <c r="CE19" i="10"/>
  <c r="CC19" i="10"/>
  <c r="CA19" i="10"/>
  <c r="BY19" i="10"/>
  <c r="BW19" i="10"/>
  <c r="BU19" i="10"/>
  <c r="BS19" i="10"/>
  <c r="BQ19" i="10"/>
  <c r="BO19" i="10"/>
  <c r="BM19" i="10"/>
  <c r="BK19" i="10"/>
  <c r="BI19" i="10"/>
  <c r="CF18" i="10"/>
  <c r="CE18" i="10"/>
  <c r="CC18" i="10"/>
  <c r="CA18" i="10"/>
  <c r="BY18" i="10"/>
  <c r="BW18" i="10"/>
  <c r="BU18" i="10"/>
  <c r="BS18" i="10"/>
  <c r="BQ18" i="10"/>
  <c r="BO18" i="10"/>
  <c r="BM18" i="10"/>
  <c r="BK18" i="10"/>
  <c r="BI18" i="10"/>
  <c r="CF17" i="10"/>
  <c r="CE17" i="10"/>
  <c r="CC17" i="10"/>
  <c r="CA17" i="10"/>
  <c r="BY17" i="10"/>
  <c r="BW17" i="10"/>
  <c r="BU17" i="10"/>
  <c r="BS17" i="10"/>
  <c r="BQ17" i="10"/>
  <c r="BO17" i="10"/>
  <c r="BM17" i="10"/>
  <c r="BK17" i="10"/>
  <c r="BI17" i="10"/>
  <c r="CF16" i="10"/>
  <c r="CE16" i="10"/>
  <c r="CC16" i="10"/>
  <c r="CA16" i="10"/>
  <c r="BY16" i="10"/>
  <c r="BW16" i="10"/>
  <c r="BU16" i="10"/>
  <c r="BS16" i="10"/>
  <c r="BQ16" i="10"/>
  <c r="BO16" i="10"/>
  <c r="BM16" i="10"/>
  <c r="BK16" i="10"/>
  <c r="BI16" i="10"/>
  <c r="CF14" i="10"/>
  <c r="CE14" i="10"/>
  <c r="CC14" i="10"/>
  <c r="CA14" i="10"/>
  <c r="BY14" i="10"/>
  <c r="BW14" i="10"/>
  <c r="BU14" i="10"/>
  <c r="BS14" i="10"/>
  <c r="BQ14" i="10"/>
  <c r="BO14" i="10"/>
  <c r="BM14" i="10"/>
  <c r="BK14" i="10"/>
  <c r="BI14" i="10"/>
  <c r="CF13" i="10"/>
  <c r="CE13" i="10"/>
  <c r="CC13" i="10"/>
  <c r="CA13" i="10"/>
  <c r="BY13" i="10"/>
  <c r="BW13" i="10"/>
  <c r="BU13" i="10"/>
  <c r="BS13" i="10"/>
  <c r="BQ13" i="10"/>
  <c r="BO13" i="10"/>
  <c r="BM13" i="10"/>
  <c r="BK13" i="10"/>
  <c r="BI13" i="10"/>
  <c r="CF12" i="10"/>
  <c r="CE12" i="10"/>
  <c r="CC12" i="10"/>
  <c r="CA12" i="10"/>
  <c r="BY12" i="10"/>
  <c r="BW12" i="10"/>
  <c r="BU12" i="10"/>
  <c r="BS12" i="10"/>
  <c r="BQ12" i="10"/>
  <c r="BO12" i="10"/>
  <c r="BM12" i="10"/>
  <c r="BK12" i="10"/>
  <c r="BI12" i="10"/>
  <c r="CF11" i="10"/>
  <c r="CE11" i="10"/>
  <c r="CC11" i="10"/>
  <c r="CA11" i="10"/>
  <c r="BY11" i="10"/>
  <c r="BW11" i="10"/>
  <c r="BU11" i="10"/>
  <c r="BS11" i="10"/>
  <c r="BQ11" i="10"/>
  <c r="BO11" i="10"/>
  <c r="BM11" i="10"/>
  <c r="BK11" i="10"/>
  <c r="BI11" i="10"/>
  <c r="CF10" i="10"/>
  <c r="CE10" i="10"/>
  <c r="CC10" i="10"/>
  <c r="CA10" i="10"/>
  <c r="BY10" i="10"/>
  <c r="BW10" i="10"/>
  <c r="BU10" i="10"/>
  <c r="BS10" i="10"/>
  <c r="BQ10" i="10"/>
  <c r="BO10" i="10"/>
  <c r="BM10" i="10"/>
  <c r="BK10" i="10"/>
  <c r="BI10" i="10"/>
  <c r="CF9" i="10"/>
  <c r="CE9" i="10"/>
  <c r="CC9" i="10"/>
  <c r="CA9" i="10"/>
  <c r="BY9" i="10"/>
  <c r="BW9" i="10"/>
  <c r="BU9" i="10"/>
  <c r="BS9" i="10"/>
  <c r="BQ9" i="10"/>
  <c r="BO9" i="10"/>
  <c r="BM9" i="10"/>
  <c r="BK9" i="10"/>
  <c r="BI9" i="10"/>
  <c r="CF8" i="10"/>
  <c r="CE8" i="10"/>
  <c r="CC8" i="10"/>
  <c r="CA8" i="10"/>
  <c r="BY8" i="10"/>
  <c r="BW8" i="10"/>
  <c r="BU8" i="10"/>
  <c r="BS8" i="10"/>
  <c r="BQ8" i="10"/>
  <c r="BO8" i="10"/>
  <c r="BM8" i="10"/>
  <c r="BK8" i="10"/>
  <c r="BI8" i="10"/>
  <c r="CF7" i="10"/>
  <c r="CE7" i="10"/>
  <c r="CC7" i="10"/>
  <c r="CA7" i="10"/>
  <c r="BY7" i="10"/>
  <c r="BW7" i="10"/>
  <c r="BU7" i="10"/>
  <c r="BS7" i="10"/>
  <c r="BQ7" i="10"/>
  <c r="BO7" i="10"/>
  <c r="BM7" i="10"/>
  <c r="BI7" i="10"/>
  <c r="CF6" i="10"/>
  <c r="CE6" i="10"/>
  <c r="CC6" i="10"/>
  <c r="CA6" i="10"/>
  <c r="BY6" i="10"/>
  <c r="BW6" i="10"/>
  <c r="BU6" i="10"/>
  <c r="BS6" i="10"/>
  <c r="BQ6" i="10"/>
  <c r="BO6" i="10"/>
  <c r="BM6" i="10"/>
  <c r="BK6" i="10"/>
  <c r="BI6" i="10"/>
  <c r="CF4" i="10"/>
  <c r="CE4" i="10"/>
  <c r="CC4" i="10"/>
  <c r="CA4" i="10"/>
  <c r="BY4" i="10"/>
  <c r="BW4" i="10"/>
  <c r="BU4" i="10"/>
  <c r="BS4" i="10"/>
  <c r="BQ4" i="10"/>
  <c r="BO4" i="10"/>
  <c r="BM4" i="10"/>
  <c r="BK4" i="10"/>
  <c r="BI4" i="10"/>
  <c r="CD165" i="9"/>
  <c r="CB165" i="9"/>
  <c r="BZ165" i="9"/>
  <c r="BX165" i="9"/>
  <c r="BV165" i="9"/>
  <c r="BT165" i="9"/>
  <c r="BR165" i="9"/>
  <c r="BP165" i="9"/>
  <c r="BN165" i="9"/>
  <c r="BL165" i="9"/>
  <c r="BJ165" i="9"/>
  <c r="BH165" i="9"/>
  <c r="CF163" i="9"/>
  <c r="CE163" i="9"/>
  <c r="CC163" i="9"/>
  <c r="CA163" i="9"/>
  <c r="BY163" i="9"/>
  <c r="BW163" i="9"/>
  <c r="BU163" i="9"/>
  <c r="BS163" i="9"/>
  <c r="BQ163" i="9"/>
  <c r="BO163" i="9"/>
  <c r="BM163" i="9"/>
  <c r="BK163" i="9"/>
  <c r="BI163" i="9"/>
  <c r="CF162" i="9"/>
  <c r="CE162" i="9"/>
  <c r="CC162" i="9"/>
  <c r="CA162" i="9"/>
  <c r="BY162" i="9"/>
  <c r="BW162" i="9"/>
  <c r="BU162" i="9"/>
  <c r="BS162" i="9"/>
  <c r="BQ162" i="9"/>
  <c r="BO162" i="9"/>
  <c r="BM162" i="9"/>
  <c r="BK162" i="9"/>
  <c r="BI162" i="9"/>
  <c r="CF161" i="9"/>
  <c r="CE161" i="9"/>
  <c r="CC161" i="9"/>
  <c r="CA161" i="9"/>
  <c r="BY161" i="9"/>
  <c r="BW161" i="9"/>
  <c r="BU161" i="9"/>
  <c r="BS161" i="9"/>
  <c r="BQ161" i="9"/>
  <c r="BO161" i="9"/>
  <c r="BM161" i="9"/>
  <c r="BK161" i="9"/>
  <c r="BI161" i="9"/>
  <c r="CF160" i="9"/>
  <c r="CE160" i="9"/>
  <c r="CC160" i="9"/>
  <c r="CA160" i="9"/>
  <c r="BY160" i="9"/>
  <c r="BW160" i="9"/>
  <c r="BU160" i="9"/>
  <c r="BS160" i="9"/>
  <c r="BQ160" i="9"/>
  <c r="BO160" i="9"/>
  <c r="BM160" i="9"/>
  <c r="BK160" i="9"/>
  <c r="BI160" i="9"/>
  <c r="CF159" i="9"/>
  <c r="CE159" i="9"/>
  <c r="CC159" i="9"/>
  <c r="CA159" i="9"/>
  <c r="BY159" i="9"/>
  <c r="BW159" i="9"/>
  <c r="BU159" i="9"/>
  <c r="BS159" i="9"/>
  <c r="BQ159" i="9"/>
  <c r="BO159" i="9"/>
  <c r="BM159" i="9"/>
  <c r="BK159" i="9"/>
  <c r="BI159" i="9"/>
  <c r="CF156" i="9"/>
  <c r="CE156" i="9"/>
  <c r="CC156" i="9"/>
  <c r="CA156" i="9"/>
  <c r="BY156" i="9"/>
  <c r="BW156" i="9"/>
  <c r="BU156" i="9"/>
  <c r="BS156" i="9"/>
  <c r="BQ156" i="9"/>
  <c r="BO156" i="9"/>
  <c r="BM156" i="9"/>
  <c r="BK156" i="9"/>
  <c r="BI156" i="9"/>
  <c r="CF155" i="9"/>
  <c r="CE155" i="9"/>
  <c r="CC155" i="9"/>
  <c r="CA155" i="9"/>
  <c r="BY155" i="9"/>
  <c r="BW155" i="9"/>
  <c r="BU155" i="9"/>
  <c r="BS155" i="9"/>
  <c r="BQ155" i="9"/>
  <c r="BO155" i="9"/>
  <c r="BM155" i="9"/>
  <c r="BK155" i="9"/>
  <c r="BI155" i="9"/>
  <c r="CF154" i="9"/>
  <c r="CE154" i="9"/>
  <c r="CC154" i="9"/>
  <c r="CA154" i="9"/>
  <c r="BY154" i="9"/>
  <c r="BW154" i="9"/>
  <c r="BU154" i="9"/>
  <c r="BS154" i="9"/>
  <c r="BQ154" i="9"/>
  <c r="BO154" i="9"/>
  <c r="BM154" i="9"/>
  <c r="BK154" i="9"/>
  <c r="BI154" i="9"/>
  <c r="CF153" i="9"/>
  <c r="CE153" i="9"/>
  <c r="CC153" i="9"/>
  <c r="CA153" i="9"/>
  <c r="BY153" i="9"/>
  <c r="BW153" i="9"/>
  <c r="BU153" i="9"/>
  <c r="BS153" i="9"/>
  <c r="BQ153" i="9"/>
  <c r="BO153" i="9"/>
  <c r="BM153" i="9"/>
  <c r="BK153" i="9"/>
  <c r="BI153" i="9"/>
  <c r="CF152" i="9"/>
  <c r="CE152" i="9"/>
  <c r="CC152" i="9"/>
  <c r="CA152" i="9"/>
  <c r="BY152" i="9"/>
  <c r="BW152" i="9"/>
  <c r="BU152" i="9"/>
  <c r="BS152" i="9"/>
  <c r="BQ152" i="9"/>
  <c r="BO152" i="9"/>
  <c r="BM152" i="9"/>
  <c r="BK152" i="9"/>
  <c r="BI152" i="9"/>
  <c r="CF151" i="9"/>
  <c r="CE151" i="9"/>
  <c r="CC151" i="9"/>
  <c r="CA151" i="9"/>
  <c r="BY151" i="9"/>
  <c r="BW151" i="9"/>
  <c r="BU151" i="9"/>
  <c r="BS151" i="9"/>
  <c r="BQ151" i="9"/>
  <c r="BO151" i="9"/>
  <c r="BM151" i="9"/>
  <c r="BK151" i="9"/>
  <c r="BI151" i="9"/>
  <c r="CF150" i="9"/>
  <c r="CE150" i="9"/>
  <c r="CC150" i="9"/>
  <c r="CA150" i="9"/>
  <c r="BY150" i="9"/>
  <c r="BW150" i="9"/>
  <c r="BU150" i="9"/>
  <c r="BS150" i="9"/>
  <c r="BQ150" i="9"/>
  <c r="BO150" i="9"/>
  <c r="BM150" i="9"/>
  <c r="BK150" i="9"/>
  <c r="BI150" i="9"/>
  <c r="CD148" i="9"/>
  <c r="CD166" i="9" s="1"/>
  <c r="CB148" i="9"/>
  <c r="CB166" i="9" s="1"/>
  <c r="BZ148" i="9"/>
  <c r="BX148" i="9"/>
  <c r="BX166" i="9" s="1"/>
  <c r="BV148" i="9"/>
  <c r="BV166" i="9" s="1"/>
  <c r="BT148" i="9"/>
  <c r="BT166" i="9" s="1"/>
  <c r="BR148" i="9"/>
  <c r="BR166" i="9" s="1"/>
  <c r="BP148" i="9"/>
  <c r="BP166" i="9" s="1"/>
  <c r="BN148" i="9"/>
  <c r="BN166" i="9" s="1"/>
  <c r="BL148" i="9"/>
  <c r="BL166" i="9" s="1"/>
  <c r="BJ148" i="9"/>
  <c r="BJ166" i="9" s="1"/>
  <c r="BH148" i="9"/>
  <c r="CG146" i="9"/>
  <c r="CF146" i="9"/>
  <c r="CF144" i="9"/>
  <c r="CE144" i="9"/>
  <c r="CC144" i="9"/>
  <c r="CA144" i="9"/>
  <c r="BY144" i="9"/>
  <c r="BW144" i="9"/>
  <c r="BU144" i="9"/>
  <c r="BS144" i="9"/>
  <c r="BQ144" i="9"/>
  <c r="BO144" i="9"/>
  <c r="BM144" i="9"/>
  <c r="BK144" i="9"/>
  <c r="BI144" i="9"/>
  <c r="CF143" i="9"/>
  <c r="CE143" i="9"/>
  <c r="CC143" i="9"/>
  <c r="CA143" i="9"/>
  <c r="BY143" i="9"/>
  <c r="BW143" i="9"/>
  <c r="BU143" i="9"/>
  <c r="BS143" i="9"/>
  <c r="BQ143" i="9"/>
  <c r="BO143" i="9"/>
  <c r="BM143" i="9"/>
  <c r="BK143" i="9"/>
  <c r="BI143" i="9"/>
  <c r="CG142" i="9"/>
  <c r="CF142" i="9"/>
  <c r="CF139" i="9"/>
  <c r="CE139" i="9"/>
  <c r="CC139" i="9"/>
  <c r="CA139" i="9"/>
  <c r="BY139" i="9"/>
  <c r="BW139" i="9"/>
  <c r="BU139" i="9"/>
  <c r="BS139" i="9"/>
  <c r="BQ139" i="9"/>
  <c r="BO139" i="9"/>
  <c r="BM139" i="9"/>
  <c r="BK139" i="9"/>
  <c r="BI139" i="9"/>
  <c r="CG138" i="9"/>
  <c r="CF138" i="9"/>
  <c r="CF137" i="9"/>
  <c r="CE137" i="9"/>
  <c r="CC137" i="9"/>
  <c r="CA137" i="9"/>
  <c r="BY137" i="9"/>
  <c r="BW137" i="9"/>
  <c r="BU137" i="9"/>
  <c r="BS137" i="9"/>
  <c r="BQ137" i="9"/>
  <c r="BO137" i="9"/>
  <c r="BM137" i="9"/>
  <c r="BK137" i="9"/>
  <c r="BI137" i="9"/>
  <c r="CF136" i="9"/>
  <c r="CE136" i="9"/>
  <c r="CC136" i="9"/>
  <c r="CA136" i="9"/>
  <c r="BY136" i="9"/>
  <c r="BW136" i="9"/>
  <c r="BU136" i="9"/>
  <c r="BS136" i="9"/>
  <c r="BQ136" i="9"/>
  <c r="BO136" i="9"/>
  <c r="BM136" i="9"/>
  <c r="BK136" i="9"/>
  <c r="BI136" i="9"/>
  <c r="CF135" i="9"/>
  <c r="CE135" i="9"/>
  <c r="CC135" i="9"/>
  <c r="CA135" i="9"/>
  <c r="BY135" i="9"/>
  <c r="BW135" i="9"/>
  <c r="BU135" i="9"/>
  <c r="BS135" i="9"/>
  <c r="BQ135" i="9"/>
  <c r="BO135" i="9"/>
  <c r="BM135" i="9"/>
  <c r="BK135" i="9"/>
  <c r="BI135" i="9"/>
  <c r="CF134" i="9"/>
  <c r="CE134" i="9"/>
  <c r="CC134" i="9"/>
  <c r="CA134" i="9"/>
  <c r="BY134" i="9"/>
  <c r="BW134" i="9"/>
  <c r="BU134" i="9"/>
  <c r="BS134" i="9"/>
  <c r="BQ134" i="9"/>
  <c r="BO134" i="9"/>
  <c r="BM134" i="9"/>
  <c r="BK134" i="9"/>
  <c r="BI134" i="9"/>
  <c r="CF133" i="9"/>
  <c r="CE133" i="9"/>
  <c r="CC133" i="9"/>
  <c r="CA133" i="9"/>
  <c r="BY133" i="9"/>
  <c r="BW133" i="9"/>
  <c r="BU133" i="9"/>
  <c r="BS133" i="9"/>
  <c r="BQ133" i="9"/>
  <c r="BO133" i="9"/>
  <c r="BM133" i="9"/>
  <c r="BK133" i="9"/>
  <c r="BI133" i="9"/>
  <c r="CF120" i="9"/>
  <c r="CE120" i="9"/>
  <c r="CC120" i="9"/>
  <c r="CA120" i="9"/>
  <c r="BY120" i="9"/>
  <c r="BW120" i="9"/>
  <c r="BU120" i="9"/>
  <c r="BS120" i="9"/>
  <c r="BQ120" i="9"/>
  <c r="BO120" i="9"/>
  <c r="BM120" i="9"/>
  <c r="BK120" i="9"/>
  <c r="BI120" i="9"/>
  <c r="CF132" i="9"/>
  <c r="CE132" i="9"/>
  <c r="CC132" i="9"/>
  <c r="CA132" i="9"/>
  <c r="BY132" i="9"/>
  <c r="BW132" i="9"/>
  <c r="BU132" i="9"/>
  <c r="BS132" i="9"/>
  <c r="BQ132" i="9"/>
  <c r="BO132" i="9"/>
  <c r="BM132" i="9"/>
  <c r="BK132" i="9"/>
  <c r="BI132" i="9"/>
  <c r="CF131" i="9"/>
  <c r="CE131" i="9"/>
  <c r="CC131" i="9"/>
  <c r="CA131" i="9"/>
  <c r="BY131" i="9"/>
  <c r="BW131" i="9"/>
  <c r="BU131" i="9"/>
  <c r="BS131" i="9"/>
  <c r="BQ131" i="9"/>
  <c r="BO131" i="9"/>
  <c r="BM131" i="9"/>
  <c r="BK131" i="9"/>
  <c r="BI131" i="9"/>
  <c r="CF130" i="9"/>
  <c r="CE130" i="9"/>
  <c r="CC130" i="9"/>
  <c r="CA130" i="9"/>
  <c r="BY130" i="9"/>
  <c r="BW130" i="9"/>
  <c r="BU130" i="9"/>
  <c r="BS130" i="9"/>
  <c r="BQ130" i="9"/>
  <c r="BO130" i="9"/>
  <c r="BM130" i="9"/>
  <c r="BK130" i="9"/>
  <c r="CG129" i="9"/>
  <c r="CF129" i="9"/>
  <c r="CF128" i="9"/>
  <c r="CA128" i="9"/>
  <c r="BY128" i="9"/>
  <c r="BW128" i="9"/>
  <c r="CF127" i="9"/>
  <c r="BW127" i="9"/>
  <c r="CG127" i="9" s="1"/>
  <c r="CF124" i="9"/>
  <c r="BW124" i="9"/>
  <c r="CG124" i="9" s="1"/>
  <c r="CF123" i="9"/>
  <c r="BW123" i="9"/>
  <c r="CG123" i="9" s="1"/>
  <c r="CG118" i="9"/>
  <c r="CF118" i="9"/>
  <c r="CG117" i="9"/>
  <c r="CF117" i="9"/>
  <c r="CG116" i="9"/>
  <c r="CF116" i="9"/>
  <c r="CG115" i="9"/>
  <c r="CF115" i="9"/>
  <c r="CF114" i="9"/>
  <c r="CE114" i="9"/>
  <c r="CC114" i="9"/>
  <c r="CA114" i="9"/>
  <c r="BY114" i="9"/>
  <c r="BW114" i="9"/>
  <c r="BU114" i="9"/>
  <c r="BS114" i="9"/>
  <c r="BQ114" i="9"/>
  <c r="BO114" i="9"/>
  <c r="BM114" i="9"/>
  <c r="BK114" i="9"/>
  <c r="BI114" i="9"/>
  <c r="CF113" i="9"/>
  <c r="CE113" i="9"/>
  <c r="CC113" i="9"/>
  <c r="CA113" i="9"/>
  <c r="BY113" i="9"/>
  <c r="BW113" i="9"/>
  <c r="BU113" i="9"/>
  <c r="BS113" i="9"/>
  <c r="BQ113" i="9"/>
  <c r="BO113" i="9"/>
  <c r="BM113" i="9"/>
  <c r="BK113" i="9"/>
  <c r="BI113" i="9"/>
  <c r="CG112" i="9"/>
  <c r="CF112" i="9"/>
  <c r="CG111" i="9"/>
  <c r="CF111" i="9"/>
  <c r="CG110" i="9"/>
  <c r="CF110" i="9"/>
  <c r="CG109" i="9"/>
  <c r="CF109" i="9"/>
  <c r="CG108" i="9"/>
  <c r="CF108" i="9"/>
  <c r="CG107" i="9"/>
  <c r="CF107" i="9"/>
  <c r="CG106" i="9"/>
  <c r="CF106" i="9"/>
  <c r="CG105" i="9"/>
  <c r="CF105" i="9"/>
  <c r="CG104" i="9"/>
  <c r="CF104" i="9"/>
  <c r="CG103" i="9"/>
  <c r="CF103" i="9"/>
  <c r="CG102" i="9"/>
  <c r="CF102" i="9"/>
  <c r="CG101" i="9"/>
  <c r="CF101" i="9"/>
  <c r="CG100" i="9"/>
  <c r="CF100" i="9"/>
  <c r="CG99" i="9"/>
  <c r="CF99" i="9"/>
  <c r="CG98" i="9"/>
  <c r="CF98" i="9"/>
  <c r="CG97" i="9"/>
  <c r="CF97" i="9"/>
  <c r="CG96" i="9"/>
  <c r="CF96" i="9"/>
  <c r="CF95" i="9"/>
  <c r="CE95" i="9"/>
  <c r="CC95" i="9"/>
  <c r="CA95" i="9"/>
  <c r="BY95" i="9"/>
  <c r="BW95" i="9"/>
  <c r="BU95" i="9"/>
  <c r="BS95" i="9"/>
  <c r="BQ95" i="9"/>
  <c r="BO95" i="9"/>
  <c r="BM95" i="9"/>
  <c r="BK95" i="9"/>
  <c r="BI95" i="9"/>
  <c r="CF94" i="9"/>
  <c r="CE94" i="9"/>
  <c r="CC94" i="9"/>
  <c r="CA94" i="9"/>
  <c r="BY94" i="9"/>
  <c r="BW94" i="9"/>
  <c r="BU94" i="9"/>
  <c r="BS94" i="9"/>
  <c r="BQ94" i="9"/>
  <c r="BO94" i="9"/>
  <c r="BM94" i="9"/>
  <c r="BK94" i="9"/>
  <c r="BI94" i="9"/>
  <c r="CF93" i="9"/>
  <c r="CE93" i="9"/>
  <c r="CC93" i="9"/>
  <c r="CA93" i="9"/>
  <c r="BY93" i="9"/>
  <c r="BW93" i="9"/>
  <c r="BU93" i="9"/>
  <c r="BS93" i="9"/>
  <c r="BQ93" i="9"/>
  <c r="BO93" i="9"/>
  <c r="BM93" i="9"/>
  <c r="BK93" i="9"/>
  <c r="BI93" i="9"/>
  <c r="CF92" i="9"/>
  <c r="CE92" i="9"/>
  <c r="CC92" i="9"/>
  <c r="CA92" i="9"/>
  <c r="BY92" i="9"/>
  <c r="BW92" i="9"/>
  <c r="BU92" i="9"/>
  <c r="BS92" i="9"/>
  <c r="BQ92" i="9"/>
  <c r="BO92" i="9"/>
  <c r="BM92" i="9"/>
  <c r="BK92" i="9"/>
  <c r="BI92" i="9"/>
  <c r="CF90" i="9"/>
  <c r="CE90" i="9"/>
  <c r="CC90" i="9"/>
  <c r="CA90" i="9"/>
  <c r="BY90" i="9"/>
  <c r="BW90" i="9"/>
  <c r="BU90" i="9"/>
  <c r="BS90" i="9"/>
  <c r="BQ90" i="9"/>
  <c r="BO90" i="9"/>
  <c r="BM90" i="9"/>
  <c r="BK90" i="9"/>
  <c r="BI90" i="9"/>
  <c r="CF89" i="9"/>
  <c r="CE89" i="9"/>
  <c r="CC89" i="9"/>
  <c r="CA89" i="9"/>
  <c r="BY89" i="9"/>
  <c r="BW89" i="9"/>
  <c r="BU89" i="9"/>
  <c r="BS89" i="9"/>
  <c r="BQ89" i="9"/>
  <c r="BO89" i="9"/>
  <c r="BM89" i="9"/>
  <c r="BK89" i="9"/>
  <c r="BI89" i="9"/>
  <c r="CF88" i="9"/>
  <c r="CE88" i="9"/>
  <c r="CC88" i="9"/>
  <c r="CA88" i="9"/>
  <c r="BY88" i="9"/>
  <c r="BW88" i="9"/>
  <c r="BU88" i="9"/>
  <c r="BS88" i="9"/>
  <c r="BQ88" i="9"/>
  <c r="BO88" i="9"/>
  <c r="BM88" i="9"/>
  <c r="BK88" i="9"/>
  <c r="BI88" i="9"/>
  <c r="CF87" i="9"/>
  <c r="CE87" i="9"/>
  <c r="CC87" i="9"/>
  <c r="CA87" i="9"/>
  <c r="BY87" i="9"/>
  <c r="BW87" i="9"/>
  <c r="BU87" i="9"/>
  <c r="BS87" i="9"/>
  <c r="BQ87" i="9"/>
  <c r="BO87" i="9"/>
  <c r="BM87" i="9"/>
  <c r="BK87" i="9"/>
  <c r="BI87" i="9"/>
  <c r="CF86" i="9"/>
  <c r="CE86" i="9"/>
  <c r="CC86" i="9"/>
  <c r="CA86" i="9"/>
  <c r="BY86" i="9"/>
  <c r="BW86" i="9"/>
  <c r="BU86" i="9"/>
  <c r="BS86" i="9"/>
  <c r="BQ86" i="9"/>
  <c r="BO86" i="9"/>
  <c r="BM86" i="9"/>
  <c r="BK86" i="9"/>
  <c r="BI86" i="9"/>
  <c r="CF84" i="9"/>
  <c r="CE84" i="9"/>
  <c r="CC84" i="9"/>
  <c r="CA84" i="9"/>
  <c r="BY84" i="9"/>
  <c r="BW84" i="9"/>
  <c r="BU84" i="9"/>
  <c r="BS84" i="9"/>
  <c r="BQ84" i="9"/>
  <c r="BO84" i="9"/>
  <c r="BM84" i="9"/>
  <c r="BK84" i="9"/>
  <c r="BI84" i="9"/>
  <c r="CF81" i="9"/>
  <c r="CE81" i="9"/>
  <c r="CC81" i="9"/>
  <c r="CA81" i="9"/>
  <c r="BY81" i="9"/>
  <c r="BW81" i="9"/>
  <c r="BU81" i="9"/>
  <c r="BS81" i="9"/>
  <c r="BQ81" i="9"/>
  <c r="BO81" i="9"/>
  <c r="BM81" i="9"/>
  <c r="BK81" i="9"/>
  <c r="BI81" i="9"/>
  <c r="CF80" i="9"/>
  <c r="CE80" i="9"/>
  <c r="CC80" i="9"/>
  <c r="CA80" i="9"/>
  <c r="BY80" i="9"/>
  <c r="BW80" i="9"/>
  <c r="BU80" i="9"/>
  <c r="BS80" i="9"/>
  <c r="BQ80" i="9"/>
  <c r="BO80" i="9"/>
  <c r="BM80" i="9"/>
  <c r="BK80" i="9"/>
  <c r="BI80" i="9"/>
  <c r="CF78" i="9"/>
  <c r="CE78" i="9"/>
  <c r="CC78" i="9"/>
  <c r="CA78" i="9"/>
  <c r="BY78" i="9"/>
  <c r="BW78" i="9"/>
  <c r="BU78" i="9"/>
  <c r="BS78" i="9"/>
  <c r="BQ78" i="9"/>
  <c r="BO78" i="9"/>
  <c r="BM78" i="9"/>
  <c r="BK78" i="9"/>
  <c r="BI78" i="9"/>
  <c r="CF77" i="9"/>
  <c r="CE77" i="9"/>
  <c r="CC77" i="9"/>
  <c r="CA77" i="9"/>
  <c r="BY77" i="9"/>
  <c r="BW77" i="9"/>
  <c r="BU77" i="9"/>
  <c r="BS77" i="9"/>
  <c r="BQ77" i="9"/>
  <c r="BO77" i="9"/>
  <c r="BM77" i="9"/>
  <c r="BK77" i="9"/>
  <c r="BI77" i="9"/>
  <c r="CF75" i="9"/>
  <c r="CE75" i="9"/>
  <c r="CC75" i="9"/>
  <c r="CA75" i="9"/>
  <c r="BY75" i="9"/>
  <c r="BW75" i="9"/>
  <c r="BU75" i="9"/>
  <c r="BS75" i="9"/>
  <c r="BQ75" i="9"/>
  <c r="BO75" i="9"/>
  <c r="BM75" i="9"/>
  <c r="BK75" i="9"/>
  <c r="BI75" i="9"/>
  <c r="CF74" i="9"/>
  <c r="CE74" i="9"/>
  <c r="CC74" i="9"/>
  <c r="CA74" i="9"/>
  <c r="BY74" i="9"/>
  <c r="BW74" i="9"/>
  <c r="BU74" i="9"/>
  <c r="BS74" i="9"/>
  <c r="BQ74" i="9"/>
  <c r="BO74" i="9"/>
  <c r="BM74" i="9"/>
  <c r="BK74" i="9"/>
  <c r="BI74" i="9"/>
  <c r="CF72" i="9"/>
  <c r="CE72" i="9"/>
  <c r="CC72" i="9"/>
  <c r="CA72" i="9"/>
  <c r="BY72" i="9"/>
  <c r="BW72" i="9"/>
  <c r="BU72" i="9"/>
  <c r="BS72" i="9"/>
  <c r="BQ72" i="9"/>
  <c r="BO72" i="9"/>
  <c r="BM72" i="9"/>
  <c r="BK72" i="9"/>
  <c r="BI72" i="9"/>
  <c r="CF71" i="9"/>
  <c r="CE71" i="9"/>
  <c r="CC71" i="9"/>
  <c r="CA71" i="9"/>
  <c r="BY71" i="9"/>
  <c r="BW71" i="9"/>
  <c r="BU71" i="9"/>
  <c r="BS71" i="9"/>
  <c r="BQ71" i="9"/>
  <c r="BO71" i="9"/>
  <c r="BM71" i="9"/>
  <c r="BK71" i="9"/>
  <c r="BI71" i="9"/>
  <c r="CF70" i="9"/>
  <c r="CE70" i="9"/>
  <c r="CC70" i="9"/>
  <c r="CA70" i="9"/>
  <c r="BY70" i="9"/>
  <c r="BW70" i="9"/>
  <c r="BU70" i="9"/>
  <c r="BS70" i="9"/>
  <c r="BQ70" i="9"/>
  <c r="BO70" i="9"/>
  <c r="BM70" i="9"/>
  <c r="BK70" i="9"/>
  <c r="BI70" i="9"/>
  <c r="CF68" i="9"/>
  <c r="CE68" i="9"/>
  <c r="CC68" i="9"/>
  <c r="CA68" i="9"/>
  <c r="BY68" i="9"/>
  <c r="BW68" i="9"/>
  <c r="BU68" i="9"/>
  <c r="BS68" i="9"/>
  <c r="BQ68" i="9"/>
  <c r="BO68" i="9"/>
  <c r="BM68" i="9"/>
  <c r="BK68" i="9"/>
  <c r="BI68" i="9"/>
  <c r="CF67" i="9"/>
  <c r="CE67" i="9"/>
  <c r="CC67" i="9"/>
  <c r="CA67" i="9"/>
  <c r="BY67" i="9"/>
  <c r="BW67" i="9"/>
  <c r="BU67" i="9"/>
  <c r="BS67" i="9"/>
  <c r="BQ67" i="9"/>
  <c r="BO67" i="9"/>
  <c r="BM67" i="9"/>
  <c r="BK67" i="9"/>
  <c r="BI67" i="9"/>
  <c r="CF66" i="9"/>
  <c r="CE66" i="9"/>
  <c r="CC66" i="9"/>
  <c r="CA66" i="9"/>
  <c r="BY66" i="9"/>
  <c r="BW66" i="9"/>
  <c r="BU66" i="9"/>
  <c r="BS66" i="9"/>
  <c r="BQ66" i="9"/>
  <c r="BO66" i="9"/>
  <c r="BM66" i="9"/>
  <c r="BK66" i="9"/>
  <c r="BI66" i="9"/>
  <c r="CF64" i="9"/>
  <c r="CE64" i="9"/>
  <c r="CC64" i="9"/>
  <c r="CA64" i="9"/>
  <c r="BY64" i="9"/>
  <c r="BW64" i="9"/>
  <c r="BU64" i="9"/>
  <c r="BS64" i="9"/>
  <c r="BQ64" i="9"/>
  <c r="BO64" i="9"/>
  <c r="BM64" i="9"/>
  <c r="BK64" i="9"/>
  <c r="BI64" i="9"/>
  <c r="CF63" i="9"/>
  <c r="CE63" i="9"/>
  <c r="CC63" i="9"/>
  <c r="CA63" i="9"/>
  <c r="BY63" i="9"/>
  <c r="BW63" i="9"/>
  <c r="BU63" i="9"/>
  <c r="BS63" i="9"/>
  <c r="BQ63" i="9"/>
  <c r="BO63" i="9"/>
  <c r="BM63" i="9"/>
  <c r="BK63" i="9"/>
  <c r="BI63" i="9"/>
  <c r="CF62" i="9"/>
  <c r="CE62" i="9"/>
  <c r="CC62" i="9"/>
  <c r="CA62" i="9"/>
  <c r="BY62" i="9"/>
  <c r="BW62" i="9"/>
  <c r="BU62" i="9"/>
  <c r="BS62" i="9"/>
  <c r="BQ62" i="9"/>
  <c r="BO62" i="9"/>
  <c r="BM62" i="9"/>
  <c r="BK62" i="9"/>
  <c r="BI62" i="9"/>
  <c r="CF60" i="9"/>
  <c r="CE60" i="9"/>
  <c r="CC60" i="9"/>
  <c r="CA60" i="9"/>
  <c r="BY60" i="9"/>
  <c r="BW60" i="9"/>
  <c r="BU60" i="9"/>
  <c r="BS60" i="9"/>
  <c r="BQ60" i="9"/>
  <c r="BO60" i="9"/>
  <c r="BM60" i="9"/>
  <c r="BK60" i="9"/>
  <c r="BI60" i="9"/>
  <c r="CF58" i="9"/>
  <c r="CE58" i="9"/>
  <c r="CC58" i="9"/>
  <c r="CA58" i="9"/>
  <c r="BY58" i="9"/>
  <c r="BW58" i="9"/>
  <c r="BU58" i="9"/>
  <c r="BS58" i="9"/>
  <c r="BQ58" i="9"/>
  <c r="BO58" i="9"/>
  <c r="BM58" i="9"/>
  <c r="BK58" i="9"/>
  <c r="BI58" i="9"/>
  <c r="CF57" i="9"/>
  <c r="CE57" i="9"/>
  <c r="CC57" i="9"/>
  <c r="CA57" i="9"/>
  <c r="BY57" i="9"/>
  <c r="BW57" i="9"/>
  <c r="BU57" i="9"/>
  <c r="BS57" i="9"/>
  <c r="BQ57" i="9"/>
  <c r="BO57" i="9"/>
  <c r="BM57" i="9"/>
  <c r="BK57" i="9"/>
  <c r="BI57" i="9"/>
  <c r="CF56" i="9"/>
  <c r="CE56" i="9"/>
  <c r="CC56" i="9"/>
  <c r="CA56" i="9"/>
  <c r="BY56" i="9"/>
  <c r="BW56" i="9"/>
  <c r="BU56" i="9"/>
  <c r="BS56" i="9"/>
  <c r="BQ56" i="9"/>
  <c r="BO56" i="9"/>
  <c r="BM56" i="9"/>
  <c r="BK56" i="9"/>
  <c r="BI56" i="9"/>
  <c r="CF55" i="9"/>
  <c r="CE55" i="9"/>
  <c r="CC55" i="9"/>
  <c r="CA55" i="9"/>
  <c r="BY55" i="9"/>
  <c r="BW55" i="9"/>
  <c r="BU55" i="9"/>
  <c r="BS55" i="9"/>
  <c r="BQ55" i="9"/>
  <c r="BO55" i="9"/>
  <c r="BM55" i="9"/>
  <c r="BK55" i="9"/>
  <c r="BI55" i="9"/>
  <c r="CF52" i="9"/>
  <c r="CE52" i="9"/>
  <c r="CC52" i="9"/>
  <c r="CA52" i="9"/>
  <c r="BY52" i="9"/>
  <c r="BW52" i="9"/>
  <c r="BU52" i="9"/>
  <c r="BS52" i="9"/>
  <c r="BQ52" i="9"/>
  <c r="BO52" i="9"/>
  <c r="BM52" i="9"/>
  <c r="BK52" i="9"/>
  <c r="BI52" i="9"/>
  <c r="CF51" i="9"/>
  <c r="CE51" i="9"/>
  <c r="CC51" i="9"/>
  <c r="CA51" i="9"/>
  <c r="BY51" i="9"/>
  <c r="BW51" i="9"/>
  <c r="BU51" i="9"/>
  <c r="BS51" i="9"/>
  <c r="BQ51" i="9"/>
  <c r="BO51" i="9"/>
  <c r="BM51" i="9"/>
  <c r="BK51" i="9"/>
  <c r="BI51" i="9"/>
  <c r="CF50" i="9"/>
  <c r="CE50" i="9"/>
  <c r="CC50" i="9"/>
  <c r="CA50" i="9"/>
  <c r="BY50" i="9"/>
  <c r="BW50" i="9"/>
  <c r="BU50" i="9"/>
  <c r="BS50" i="9"/>
  <c r="BQ50" i="9"/>
  <c r="BO50" i="9"/>
  <c r="BM50" i="9"/>
  <c r="BK50" i="9"/>
  <c r="BI50" i="9"/>
  <c r="CF49" i="9"/>
  <c r="CE49" i="9"/>
  <c r="CC49" i="9"/>
  <c r="CA49" i="9"/>
  <c r="BY49" i="9"/>
  <c r="BW49" i="9"/>
  <c r="BU49" i="9"/>
  <c r="BS49" i="9"/>
  <c r="BQ49" i="9"/>
  <c r="BO49" i="9"/>
  <c r="BM49" i="9"/>
  <c r="BK49" i="9"/>
  <c r="BI49" i="9"/>
  <c r="CF47" i="9"/>
  <c r="CE47" i="9"/>
  <c r="CC47" i="9"/>
  <c r="CA47" i="9"/>
  <c r="BY47" i="9"/>
  <c r="BW47" i="9"/>
  <c r="BU47" i="9"/>
  <c r="BS47" i="9"/>
  <c r="BQ47" i="9"/>
  <c r="BO47" i="9"/>
  <c r="BM47" i="9"/>
  <c r="BK47" i="9"/>
  <c r="BI47" i="9"/>
  <c r="CF46" i="9"/>
  <c r="CE46" i="9"/>
  <c r="CC46" i="9"/>
  <c r="CA46" i="9"/>
  <c r="BY46" i="9"/>
  <c r="BW46" i="9"/>
  <c r="BU46" i="9"/>
  <c r="BS46" i="9"/>
  <c r="BQ46" i="9"/>
  <c r="BO46" i="9"/>
  <c r="BM46" i="9"/>
  <c r="BK46" i="9"/>
  <c r="BI46" i="9"/>
  <c r="CF45" i="9"/>
  <c r="CE45" i="9"/>
  <c r="CC45" i="9"/>
  <c r="CA45" i="9"/>
  <c r="BY45" i="9"/>
  <c r="BW45" i="9"/>
  <c r="BU45" i="9"/>
  <c r="BS45" i="9"/>
  <c r="BQ45" i="9"/>
  <c r="BO45" i="9"/>
  <c r="BM45" i="9"/>
  <c r="BK45" i="9"/>
  <c r="BI45" i="9"/>
  <c r="CF44" i="9"/>
  <c r="CE44" i="9"/>
  <c r="CC44" i="9"/>
  <c r="CA44" i="9"/>
  <c r="BY44" i="9"/>
  <c r="BW44" i="9"/>
  <c r="BU44" i="9"/>
  <c r="BS44" i="9"/>
  <c r="BQ44" i="9"/>
  <c r="BO44" i="9"/>
  <c r="BM44" i="9"/>
  <c r="BK44" i="9"/>
  <c r="BI44" i="9"/>
  <c r="CF43" i="9"/>
  <c r="CE43" i="9"/>
  <c r="CC43" i="9"/>
  <c r="CA43" i="9"/>
  <c r="BY43" i="9"/>
  <c r="BW43" i="9"/>
  <c r="BU43" i="9"/>
  <c r="BS43" i="9"/>
  <c r="BQ43" i="9"/>
  <c r="BO43" i="9"/>
  <c r="BM43" i="9"/>
  <c r="BK43" i="9"/>
  <c r="BI43" i="9"/>
  <c r="CF42" i="9"/>
  <c r="CE42" i="9"/>
  <c r="CC42" i="9"/>
  <c r="CA42" i="9"/>
  <c r="BY42" i="9"/>
  <c r="BW42" i="9"/>
  <c r="BU42" i="9"/>
  <c r="BS42" i="9"/>
  <c r="BQ42" i="9"/>
  <c r="BO42" i="9"/>
  <c r="BM42" i="9"/>
  <c r="BK42" i="9"/>
  <c r="BI42" i="9"/>
  <c r="CF41" i="9"/>
  <c r="CE41" i="9"/>
  <c r="CC41" i="9"/>
  <c r="CA41" i="9"/>
  <c r="BY41" i="9"/>
  <c r="BW41" i="9"/>
  <c r="BU41" i="9"/>
  <c r="BS41" i="9"/>
  <c r="BQ41" i="9"/>
  <c r="BO41" i="9"/>
  <c r="BM41" i="9"/>
  <c r="BK41" i="9"/>
  <c r="BI41" i="9"/>
  <c r="CF40" i="9"/>
  <c r="CE40" i="9"/>
  <c r="CC40" i="9"/>
  <c r="CA40" i="9"/>
  <c r="BY40" i="9"/>
  <c r="BW40" i="9"/>
  <c r="BU40" i="9"/>
  <c r="BS40" i="9"/>
  <c r="BQ40" i="9"/>
  <c r="BO40" i="9"/>
  <c r="BM40" i="9"/>
  <c r="BK40" i="9"/>
  <c r="BI40" i="9"/>
  <c r="CF39" i="9"/>
  <c r="CE39" i="9"/>
  <c r="CC39" i="9"/>
  <c r="CA39" i="9"/>
  <c r="BY39" i="9"/>
  <c r="BW39" i="9"/>
  <c r="BU39" i="9"/>
  <c r="BS39" i="9"/>
  <c r="BQ39" i="9"/>
  <c r="BO39" i="9"/>
  <c r="BM39" i="9"/>
  <c r="BK39" i="9"/>
  <c r="BI39" i="9"/>
  <c r="CF38" i="9"/>
  <c r="CE38" i="9"/>
  <c r="CC38" i="9"/>
  <c r="CA38" i="9"/>
  <c r="BY38" i="9"/>
  <c r="BW38" i="9"/>
  <c r="BU38" i="9"/>
  <c r="BS38" i="9"/>
  <c r="BQ38" i="9"/>
  <c r="BO38" i="9"/>
  <c r="BM38" i="9"/>
  <c r="BK38" i="9"/>
  <c r="BI38" i="9"/>
  <c r="CF37" i="9"/>
  <c r="CE37" i="9"/>
  <c r="CC37" i="9"/>
  <c r="CA37" i="9"/>
  <c r="BY37" i="9"/>
  <c r="BW37" i="9"/>
  <c r="BU37" i="9"/>
  <c r="BS37" i="9"/>
  <c r="BQ37" i="9"/>
  <c r="BO37" i="9"/>
  <c r="BM37" i="9"/>
  <c r="BK37" i="9"/>
  <c r="BI37" i="9"/>
  <c r="CF36" i="9"/>
  <c r="CE36" i="9"/>
  <c r="CC36" i="9"/>
  <c r="CA36" i="9"/>
  <c r="BY36" i="9"/>
  <c r="BW36" i="9"/>
  <c r="BU36" i="9"/>
  <c r="BS36" i="9"/>
  <c r="BQ36" i="9"/>
  <c r="BO36" i="9"/>
  <c r="BM36" i="9"/>
  <c r="BK36" i="9"/>
  <c r="BI36" i="9"/>
  <c r="CF35" i="9"/>
  <c r="CE35" i="9"/>
  <c r="CC35" i="9"/>
  <c r="CA35" i="9"/>
  <c r="BY35" i="9"/>
  <c r="BW35" i="9"/>
  <c r="BU35" i="9"/>
  <c r="BS35" i="9"/>
  <c r="BQ35" i="9"/>
  <c r="BO35" i="9"/>
  <c r="BM35" i="9"/>
  <c r="BK35" i="9"/>
  <c r="BI35" i="9"/>
  <c r="CF34" i="9"/>
  <c r="CE34" i="9"/>
  <c r="CC34" i="9"/>
  <c r="CA34" i="9"/>
  <c r="BY34" i="9"/>
  <c r="BW34" i="9"/>
  <c r="BU34" i="9"/>
  <c r="BS34" i="9"/>
  <c r="BQ34" i="9"/>
  <c r="BO34" i="9"/>
  <c r="BM34" i="9"/>
  <c r="BK34" i="9"/>
  <c r="BI34" i="9"/>
  <c r="CF33" i="9"/>
  <c r="CE33" i="9"/>
  <c r="CC33" i="9"/>
  <c r="CA33" i="9"/>
  <c r="BY33" i="9"/>
  <c r="BW33" i="9"/>
  <c r="BU33" i="9"/>
  <c r="BS33" i="9"/>
  <c r="BQ33" i="9"/>
  <c r="BO33" i="9"/>
  <c r="BM33" i="9"/>
  <c r="BK33" i="9"/>
  <c r="BI33" i="9"/>
  <c r="CF32" i="9"/>
  <c r="CE32" i="9"/>
  <c r="CC32" i="9"/>
  <c r="CA32" i="9"/>
  <c r="BY32" i="9"/>
  <c r="BW32" i="9"/>
  <c r="BU32" i="9"/>
  <c r="BS32" i="9"/>
  <c r="BQ32" i="9"/>
  <c r="BO32" i="9"/>
  <c r="BM32" i="9"/>
  <c r="BK32" i="9"/>
  <c r="BI32" i="9"/>
  <c r="CF31" i="9"/>
  <c r="CE31" i="9"/>
  <c r="CC31" i="9"/>
  <c r="CA31" i="9"/>
  <c r="BY31" i="9"/>
  <c r="BW31" i="9"/>
  <c r="BU31" i="9"/>
  <c r="BS31" i="9"/>
  <c r="BQ31" i="9"/>
  <c r="BO31" i="9"/>
  <c r="BM31" i="9"/>
  <c r="BK31" i="9"/>
  <c r="BI31" i="9"/>
  <c r="CF29" i="9"/>
  <c r="CE29" i="9"/>
  <c r="CC29" i="9"/>
  <c r="CA29" i="9"/>
  <c r="BY29" i="9"/>
  <c r="BW29" i="9"/>
  <c r="BU29" i="9"/>
  <c r="BS29" i="9"/>
  <c r="BQ29" i="9"/>
  <c r="BO29" i="9"/>
  <c r="BM29" i="9"/>
  <c r="BK29" i="9"/>
  <c r="BI29" i="9"/>
  <c r="CF28" i="9"/>
  <c r="CE28" i="9"/>
  <c r="CC28" i="9"/>
  <c r="CA28" i="9"/>
  <c r="BY28" i="9"/>
  <c r="BW28" i="9"/>
  <c r="BU28" i="9"/>
  <c r="BS28" i="9"/>
  <c r="BQ28" i="9"/>
  <c r="BO28" i="9"/>
  <c r="BM28" i="9"/>
  <c r="BK28" i="9"/>
  <c r="BI28" i="9"/>
  <c r="CF27" i="9"/>
  <c r="CE27" i="9"/>
  <c r="CC27" i="9"/>
  <c r="CA27" i="9"/>
  <c r="BY27" i="9"/>
  <c r="BW27" i="9"/>
  <c r="BU27" i="9"/>
  <c r="BS27" i="9"/>
  <c r="BQ27" i="9"/>
  <c r="BO27" i="9"/>
  <c r="BM27" i="9"/>
  <c r="BK27" i="9"/>
  <c r="BI27" i="9"/>
  <c r="CF26" i="9"/>
  <c r="CE26" i="9"/>
  <c r="CC26" i="9"/>
  <c r="CA26" i="9"/>
  <c r="BY26" i="9"/>
  <c r="BW26" i="9"/>
  <c r="BU26" i="9"/>
  <c r="BS26" i="9"/>
  <c r="BQ26" i="9"/>
  <c r="BO26" i="9"/>
  <c r="BM26" i="9"/>
  <c r="BK26" i="9"/>
  <c r="BI26" i="9"/>
  <c r="CF24" i="9"/>
  <c r="CE24" i="9"/>
  <c r="CC24" i="9"/>
  <c r="CA24" i="9"/>
  <c r="BY24" i="9"/>
  <c r="BW24" i="9"/>
  <c r="BU24" i="9"/>
  <c r="BS24" i="9"/>
  <c r="BQ24" i="9"/>
  <c r="BO24" i="9"/>
  <c r="BM24" i="9"/>
  <c r="BK24" i="9"/>
  <c r="BI24" i="9"/>
  <c r="CF23" i="9"/>
  <c r="CE23" i="9"/>
  <c r="CC23" i="9"/>
  <c r="CA23" i="9"/>
  <c r="BY23" i="9"/>
  <c r="BW23" i="9"/>
  <c r="BU23" i="9"/>
  <c r="BS23" i="9"/>
  <c r="BQ23" i="9"/>
  <c r="BO23" i="9"/>
  <c r="BM23" i="9"/>
  <c r="BK23" i="9"/>
  <c r="BI23" i="9"/>
  <c r="CF22" i="9"/>
  <c r="CE22" i="9"/>
  <c r="CC22" i="9"/>
  <c r="CA22" i="9"/>
  <c r="BY22" i="9"/>
  <c r="BW22" i="9"/>
  <c r="BU22" i="9"/>
  <c r="BS22" i="9"/>
  <c r="BQ22" i="9"/>
  <c r="BO22" i="9"/>
  <c r="BM22" i="9"/>
  <c r="BK22" i="9"/>
  <c r="BI22" i="9"/>
  <c r="CF21" i="9"/>
  <c r="CE21" i="9"/>
  <c r="CC21" i="9"/>
  <c r="CA21" i="9"/>
  <c r="BY21" i="9"/>
  <c r="BW21" i="9"/>
  <c r="BU21" i="9"/>
  <c r="BS21" i="9"/>
  <c r="BQ21" i="9"/>
  <c r="BO21" i="9"/>
  <c r="BM21" i="9"/>
  <c r="BK21" i="9"/>
  <c r="BI21" i="9"/>
  <c r="CF20" i="9"/>
  <c r="CE20" i="9"/>
  <c r="CC20" i="9"/>
  <c r="CA20" i="9"/>
  <c r="BY20" i="9"/>
  <c r="BW20" i="9"/>
  <c r="BU20" i="9"/>
  <c r="BS20" i="9"/>
  <c r="BQ20" i="9"/>
  <c r="BO20" i="9"/>
  <c r="BM20" i="9"/>
  <c r="BK20" i="9"/>
  <c r="BI20" i="9"/>
  <c r="CF19" i="9"/>
  <c r="CE19" i="9"/>
  <c r="CC19" i="9"/>
  <c r="CA19" i="9"/>
  <c r="BY19" i="9"/>
  <c r="BW19" i="9"/>
  <c r="BU19" i="9"/>
  <c r="BS19" i="9"/>
  <c r="BQ19" i="9"/>
  <c r="BO19" i="9"/>
  <c r="BM19" i="9"/>
  <c r="BK19" i="9"/>
  <c r="BI19" i="9"/>
  <c r="CF18" i="9"/>
  <c r="CE18" i="9"/>
  <c r="CC18" i="9"/>
  <c r="CA18" i="9"/>
  <c r="BY18" i="9"/>
  <c r="BW18" i="9"/>
  <c r="BU18" i="9"/>
  <c r="BS18" i="9"/>
  <c r="BQ18" i="9"/>
  <c r="BO18" i="9"/>
  <c r="BM18" i="9"/>
  <c r="BK18" i="9"/>
  <c r="BI18" i="9"/>
  <c r="CF17" i="9"/>
  <c r="CE17" i="9"/>
  <c r="CC17" i="9"/>
  <c r="CA17" i="9"/>
  <c r="BY17" i="9"/>
  <c r="BW17" i="9"/>
  <c r="BU17" i="9"/>
  <c r="BS17" i="9"/>
  <c r="BQ17" i="9"/>
  <c r="BO17" i="9"/>
  <c r="BM17" i="9"/>
  <c r="BK17" i="9"/>
  <c r="BI17" i="9"/>
  <c r="CF16" i="9"/>
  <c r="CE16" i="9"/>
  <c r="CC16" i="9"/>
  <c r="CA16" i="9"/>
  <c r="BY16" i="9"/>
  <c r="BW16" i="9"/>
  <c r="BU16" i="9"/>
  <c r="BS16" i="9"/>
  <c r="BQ16" i="9"/>
  <c r="BO16" i="9"/>
  <c r="BM16" i="9"/>
  <c r="BK16" i="9"/>
  <c r="BI16" i="9"/>
  <c r="CF14" i="9"/>
  <c r="CE14" i="9"/>
  <c r="CC14" i="9"/>
  <c r="CA14" i="9"/>
  <c r="BY14" i="9"/>
  <c r="BW14" i="9"/>
  <c r="BU14" i="9"/>
  <c r="BS14" i="9"/>
  <c r="BQ14" i="9"/>
  <c r="BO14" i="9"/>
  <c r="BM14" i="9"/>
  <c r="BK14" i="9"/>
  <c r="BI14" i="9"/>
  <c r="CF13" i="9"/>
  <c r="CE13" i="9"/>
  <c r="CC13" i="9"/>
  <c r="CA13" i="9"/>
  <c r="BY13" i="9"/>
  <c r="BW13" i="9"/>
  <c r="BU13" i="9"/>
  <c r="BS13" i="9"/>
  <c r="BQ13" i="9"/>
  <c r="BO13" i="9"/>
  <c r="BM13" i="9"/>
  <c r="BK13" i="9"/>
  <c r="BI13" i="9"/>
  <c r="CF12" i="9"/>
  <c r="CE12" i="9"/>
  <c r="CC12" i="9"/>
  <c r="CA12" i="9"/>
  <c r="BY12" i="9"/>
  <c r="BW12" i="9"/>
  <c r="BU12" i="9"/>
  <c r="BS12" i="9"/>
  <c r="BQ12" i="9"/>
  <c r="BO12" i="9"/>
  <c r="BM12" i="9"/>
  <c r="BK12" i="9"/>
  <c r="BI12" i="9"/>
  <c r="CF11" i="9"/>
  <c r="CE11" i="9"/>
  <c r="CC11" i="9"/>
  <c r="CA11" i="9"/>
  <c r="BY11" i="9"/>
  <c r="BW11" i="9"/>
  <c r="BU11" i="9"/>
  <c r="BS11" i="9"/>
  <c r="BQ11" i="9"/>
  <c r="BO11" i="9"/>
  <c r="BM11" i="9"/>
  <c r="BK11" i="9"/>
  <c r="BI11" i="9"/>
  <c r="CF10" i="9"/>
  <c r="CE10" i="9"/>
  <c r="CC10" i="9"/>
  <c r="CA10" i="9"/>
  <c r="BY10" i="9"/>
  <c r="BW10" i="9"/>
  <c r="BU10" i="9"/>
  <c r="BS10" i="9"/>
  <c r="BQ10" i="9"/>
  <c r="BO10" i="9"/>
  <c r="BM10" i="9"/>
  <c r="BK10" i="9"/>
  <c r="BI10" i="9"/>
  <c r="CF9" i="9"/>
  <c r="CE9" i="9"/>
  <c r="CC9" i="9"/>
  <c r="CA9" i="9"/>
  <c r="BY9" i="9"/>
  <c r="BW9" i="9"/>
  <c r="BU9" i="9"/>
  <c r="BS9" i="9"/>
  <c r="BQ9" i="9"/>
  <c r="BO9" i="9"/>
  <c r="BM9" i="9"/>
  <c r="BK9" i="9"/>
  <c r="BI9" i="9"/>
  <c r="CF8" i="9"/>
  <c r="CE8" i="9"/>
  <c r="CC8" i="9"/>
  <c r="CA8" i="9"/>
  <c r="BY8" i="9"/>
  <c r="BW8" i="9"/>
  <c r="BU8" i="9"/>
  <c r="BS8" i="9"/>
  <c r="BQ8" i="9"/>
  <c r="BO8" i="9"/>
  <c r="BM8" i="9"/>
  <c r="BK8" i="9"/>
  <c r="BI8" i="9"/>
  <c r="CF7" i="9"/>
  <c r="CE7" i="9"/>
  <c r="CC7" i="9"/>
  <c r="CA7" i="9"/>
  <c r="BY7" i="9"/>
  <c r="BW7" i="9"/>
  <c r="BU7" i="9"/>
  <c r="BS7" i="9"/>
  <c r="BQ7" i="9"/>
  <c r="BO7" i="9"/>
  <c r="BM7" i="9"/>
  <c r="BI7" i="9"/>
  <c r="CF6" i="9"/>
  <c r="CE6" i="9"/>
  <c r="CC6" i="9"/>
  <c r="CA6" i="9"/>
  <c r="BY6" i="9"/>
  <c r="BW6" i="9"/>
  <c r="BU6" i="9"/>
  <c r="BS6" i="9"/>
  <c r="BQ6" i="9"/>
  <c r="BO6" i="9"/>
  <c r="BM6" i="9"/>
  <c r="BK6" i="9"/>
  <c r="BI6" i="9"/>
  <c r="CF4" i="9"/>
  <c r="CE4" i="9"/>
  <c r="CC4" i="9"/>
  <c r="CA4" i="9"/>
  <c r="BY4" i="9"/>
  <c r="BW4" i="9"/>
  <c r="BU4" i="9"/>
  <c r="BS4" i="9"/>
  <c r="BQ4" i="9"/>
  <c r="BO4" i="9"/>
  <c r="BM4" i="9"/>
  <c r="BK4" i="9"/>
  <c r="BI4" i="9"/>
  <c r="CD165" i="8"/>
  <c r="CB165" i="8"/>
  <c r="BZ165" i="8"/>
  <c r="BX165" i="8"/>
  <c r="BV165" i="8"/>
  <c r="BT165" i="8"/>
  <c r="BR165" i="8"/>
  <c r="BP165" i="8"/>
  <c r="BN165" i="8"/>
  <c r="BL165" i="8"/>
  <c r="BJ165" i="8"/>
  <c r="BH165" i="8"/>
  <c r="CF163" i="8"/>
  <c r="CE163" i="8"/>
  <c r="CC163" i="8"/>
  <c r="CA163" i="8"/>
  <c r="BY163" i="8"/>
  <c r="BW163" i="8"/>
  <c r="BU163" i="8"/>
  <c r="BS163" i="8"/>
  <c r="BQ163" i="8"/>
  <c r="BO163" i="8"/>
  <c r="BM163" i="8"/>
  <c r="BK163" i="8"/>
  <c r="BI163" i="8"/>
  <c r="CF162" i="8"/>
  <c r="CE162" i="8"/>
  <c r="CC162" i="8"/>
  <c r="CA162" i="8"/>
  <c r="BY162" i="8"/>
  <c r="BW162" i="8"/>
  <c r="BU162" i="8"/>
  <c r="BS162" i="8"/>
  <c r="BQ162" i="8"/>
  <c r="BO162" i="8"/>
  <c r="BM162" i="8"/>
  <c r="BK162" i="8"/>
  <c r="BI162" i="8"/>
  <c r="CF161" i="8"/>
  <c r="CE161" i="8"/>
  <c r="CC161" i="8"/>
  <c r="CA161" i="8"/>
  <c r="BY161" i="8"/>
  <c r="BW161" i="8"/>
  <c r="BU161" i="8"/>
  <c r="BS161" i="8"/>
  <c r="BQ161" i="8"/>
  <c r="BO161" i="8"/>
  <c r="BM161" i="8"/>
  <c r="BK161" i="8"/>
  <c r="BI161" i="8"/>
  <c r="CF160" i="8"/>
  <c r="CE160" i="8"/>
  <c r="CC160" i="8"/>
  <c r="CA160" i="8"/>
  <c r="BY160" i="8"/>
  <c r="BW160" i="8"/>
  <c r="BU160" i="8"/>
  <c r="BS160" i="8"/>
  <c r="BQ160" i="8"/>
  <c r="BO160" i="8"/>
  <c r="BM160" i="8"/>
  <c r="BK160" i="8"/>
  <c r="CG160" i="8" s="1"/>
  <c r="BI160" i="8"/>
  <c r="CF159" i="8"/>
  <c r="CE159" i="8"/>
  <c r="CC159" i="8"/>
  <c r="CA159" i="8"/>
  <c r="BY159" i="8"/>
  <c r="BW159" i="8"/>
  <c r="BU159" i="8"/>
  <c r="BS159" i="8"/>
  <c r="BQ159" i="8"/>
  <c r="BO159" i="8"/>
  <c r="BM159" i="8"/>
  <c r="BK159" i="8"/>
  <c r="BI159" i="8"/>
  <c r="CF156" i="8"/>
  <c r="CE156" i="8"/>
  <c r="CC156" i="8"/>
  <c r="CA156" i="8"/>
  <c r="BY156" i="8"/>
  <c r="BW156" i="8"/>
  <c r="BU156" i="8"/>
  <c r="BS156" i="8"/>
  <c r="BQ156" i="8"/>
  <c r="BO156" i="8"/>
  <c r="BM156" i="8"/>
  <c r="BK156" i="8"/>
  <c r="BI156" i="8"/>
  <c r="CF155" i="8"/>
  <c r="CE155" i="8"/>
  <c r="CC155" i="8"/>
  <c r="CA155" i="8"/>
  <c r="BY155" i="8"/>
  <c r="BW155" i="8"/>
  <c r="BU155" i="8"/>
  <c r="BS155" i="8"/>
  <c r="BQ155" i="8"/>
  <c r="BO155" i="8"/>
  <c r="BM155" i="8"/>
  <c r="BK155" i="8"/>
  <c r="BI155" i="8"/>
  <c r="CF154" i="8"/>
  <c r="CE154" i="8"/>
  <c r="CC154" i="8"/>
  <c r="CA154" i="8"/>
  <c r="BY154" i="8"/>
  <c r="BW154" i="8"/>
  <c r="BU154" i="8"/>
  <c r="BS154" i="8"/>
  <c r="BQ154" i="8"/>
  <c r="BO154" i="8"/>
  <c r="BM154" i="8"/>
  <c r="BK154" i="8"/>
  <c r="BI154" i="8"/>
  <c r="CF153" i="8"/>
  <c r="CE153" i="8"/>
  <c r="CC153" i="8"/>
  <c r="CA153" i="8"/>
  <c r="BY153" i="8"/>
  <c r="BW153" i="8"/>
  <c r="BU153" i="8"/>
  <c r="BS153" i="8"/>
  <c r="BQ153" i="8"/>
  <c r="BO153" i="8"/>
  <c r="BM153" i="8"/>
  <c r="BK153" i="8"/>
  <c r="BI153" i="8"/>
  <c r="CF152" i="8"/>
  <c r="CE152" i="8"/>
  <c r="CC152" i="8"/>
  <c r="CA152" i="8"/>
  <c r="BY152" i="8"/>
  <c r="BW152" i="8"/>
  <c r="BU152" i="8"/>
  <c r="BS152" i="8"/>
  <c r="BQ152" i="8"/>
  <c r="BO152" i="8"/>
  <c r="BM152" i="8"/>
  <c r="BK152" i="8"/>
  <c r="BI152" i="8"/>
  <c r="CF151" i="8"/>
  <c r="CE151" i="8"/>
  <c r="CC151" i="8"/>
  <c r="CA151" i="8"/>
  <c r="BY151" i="8"/>
  <c r="BW151" i="8"/>
  <c r="BU151" i="8"/>
  <c r="BS151" i="8"/>
  <c r="BQ151" i="8"/>
  <c r="BO151" i="8"/>
  <c r="BM151" i="8"/>
  <c r="BK151" i="8"/>
  <c r="BI151" i="8"/>
  <c r="CF150" i="8"/>
  <c r="CE150" i="8"/>
  <c r="CC150" i="8"/>
  <c r="CA150" i="8"/>
  <c r="CA165" i="8" s="1"/>
  <c r="BY150" i="8"/>
  <c r="BW150" i="8"/>
  <c r="BU150" i="8"/>
  <c r="BS150" i="8"/>
  <c r="BQ150" i="8"/>
  <c r="BO150" i="8"/>
  <c r="BM150" i="8"/>
  <c r="BK150" i="8"/>
  <c r="BI150" i="8"/>
  <c r="CD148" i="8"/>
  <c r="CD166" i="8" s="1"/>
  <c r="CB148" i="8"/>
  <c r="CB166" i="8" s="1"/>
  <c r="BZ148" i="8"/>
  <c r="BZ166" i="8" s="1"/>
  <c r="BX148" i="8"/>
  <c r="BX166" i="8" s="1"/>
  <c r="BV148" i="8"/>
  <c r="BV166" i="8" s="1"/>
  <c r="BT148" i="8"/>
  <c r="BT166" i="8" s="1"/>
  <c r="BR148" i="8"/>
  <c r="BR166" i="8" s="1"/>
  <c r="BP148" i="8"/>
  <c r="BP166" i="8" s="1"/>
  <c r="BN148" i="8"/>
  <c r="BN166" i="8" s="1"/>
  <c r="BL148" i="8"/>
  <c r="BL166" i="8" s="1"/>
  <c r="BJ148" i="8"/>
  <c r="BH148" i="8"/>
  <c r="CG146" i="8"/>
  <c r="CF146" i="8"/>
  <c r="CF144" i="8"/>
  <c r="CE144" i="8"/>
  <c r="CC144" i="8"/>
  <c r="CA144" i="8"/>
  <c r="BY144" i="8"/>
  <c r="BW144" i="8"/>
  <c r="BU144" i="8"/>
  <c r="BS144" i="8"/>
  <c r="BQ144" i="8"/>
  <c r="BO144" i="8"/>
  <c r="BM144" i="8"/>
  <c r="BK144" i="8"/>
  <c r="BI144" i="8"/>
  <c r="CF143" i="8"/>
  <c r="CE143" i="8"/>
  <c r="CC143" i="8"/>
  <c r="CA143" i="8"/>
  <c r="BY143" i="8"/>
  <c r="BW143" i="8"/>
  <c r="BU143" i="8"/>
  <c r="BS143" i="8"/>
  <c r="BQ143" i="8"/>
  <c r="BO143" i="8"/>
  <c r="BM143" i="8"/>
  <c r="BK143" i="8"/>
  <c r="BI143" i="8"/>
  <c r="CG142" i="8"/>
  <c r="CF142" i="8"/>
  <c r="CF139" i="8"/>
  <c r="CE139" i="8"/>
  <c r="CC139" i="8"/>
  <c r="CA139" i="8"/>
  <c r="BY139" i="8"/>
  <c r="BW139" i="8"/>
  <c r="BU139" i="8"/>
  <c r="BS139" i="8"/>
  <c r="BQ139" i="8"/>
  <c r="BO139" i="8"/>
  <c r="BM139" i="8"/>
  <c r="BK139" i="8"/>
  <c r="BI139" i="8"/>
  <c r="CG138" i="8"/>
  <c r="CF138" i="8"/>
  <c r="CF137" i="8"/>
  <c r="CE137" i="8"/>
  <c r="CC137" i="8"/>
  <c r="CA137" i="8"/>
  <c r="BY137" i="8"/>
  <c r="BW137" i="8"/>
  <c r="BU137" i="8"/>
  <c r="BS137" i="8"/>
  <c r="BQ137" i="8"/>
  <c r="BO137" i="8"/>
  <c r="BM137" i="8"/>
  <c r="BK137" i="8"/>
  <c r="BI137" i="8"/>
  <c r="CF136" i="8"/>
  <c r="CE136" i="8"/>
  <c r="CC136" i="8"/>
  <c r="CA136" i="8"/>
  <c r="BY136" i="8"/>
  <c r="BW136" i="8"/>
  <c r="BU136" i="8"/>
  <c r="BS136" i="8"/>
  <c r="BQ136" i="8"/>
  <c r="BO136" i="8"/>
  <c r="BM136" i="8"/>
  <c r="BK136" i="8"/>
  <c r="BI136" i="8"/>
  <c r="CF135" i="8"/>
  <c r="CE135" i="8"/>
  <c r="CC135" i="8"/>
  <c r="CA135" i="8"/>
  <c r="BY135" i="8"/>
  <c r="BW135" i="8"/>
  <c r="BU135" i="8"/>
  <c r="BS135" i="8"/>
  <c r="BQ135" i="8"/>
  <c r="BO135" i="8"/>
  <c r="BM135" i="8"/>
  <c r="BK135" i="8"/>
  <c r="BI135" i="8"/>
  <c r="CF134" i="8"/>
  <c r="CE134" i="8"/>
  <c r="CC134" i="8"/>
  <c r="CA134" i="8"/>
  <c r="BY134" i="8"/>
  <c r="BW134" i="8"/>
  <c r="BU134" i="8"/>
  <c r="BS134" i="8"/>
  <c r="BQ134" i="8"/>
  <c r="BO134" i="8"/>
  <c r="BM134" i="8"/>
  <c r="BK134" i="8"/>
  <c r="BI134" i="8"/>
  <c r="CF133" i="8"/>
  <c r="CE133" i="8"/>
  <c r="CC133" i="8"/>
  <c r="CA133" i="8"/>
  <c r="BY133" i="8"/>
  <c r="BW133" i="8"/>
  <c r="BU133" i="8"/>
  <c r="BS133" i="8"/>
  <c r="BQ133" i="8"/>
  <c r="BO133" i="8"/>
  <c r="BM133" i="8"/>
  <c r="BK133" i="8"/>
  <c r="BI133" i="8"/>
  <c r="CF120" i="8"/>
  <c r="CE120" i="8"/>
  <c r="CC120" i="8"/>
  <c r="CA120" i="8"/>
  <c r="BY120" i="8"/>
  <c r="BW120" i="8"/>
  <c r="BU120" i="8"/>
  <c r="BS120" i="8"/>
  <c r="BQ120" i="8"/>
  <c r="BO120" i="8"/>
  <c r="BM120" i="8"/>
  <c r="BK120" i="8"/>
  <c r="BI120" i="8"/>
  <c r="CF132" i="8"/>
  <c r="CE132" i="8"/>
  <c r="CC132" i="8"/>
  <c r="CA132" i="8"/>
  <c r="BY132" i="8"/>
  <c r="BW132" i="8"/>
  <c r="BU132" i="8"/>
  <c r="BS132" i="8"/>
  <c r="BQ132" i="8"/>
  <c r="BO132" i="8"/>
  <c r="BM132" i="8"/>
  <c r="BK132" i="8"/>
  <c r="BI132" i="8"/>
  <c r="CF131" i="8"/>
  <c r="CE131" i="8"/>
  <c r="CC131" i="8"/>
  <c r="CA131" i="8"/>
  <c r="BY131" i="8"/>
  <c r="BW131" i="8"/>
  <c r="BU131" i="8"/>
  <c r="BS131" i="8"/>
  <c r="BQ131" i="8"/>
  <c r="BO131" i="8"/>
  <c r="BM131" i="8"/>
  <c r="BK131" i="8"/>
  <c r="BI131" i="8"/>
  <c r="CF130" i="8"/>
  <c r="CE130" i="8"/>
  <c r="CC130" i="8"/>
  <c r="CA130" i="8"/>
  <c r="BY130" i="8"/>
  <c r="BW130" i="8"/>
  <c r="BU130" i="8"/>
  <c r="BS130" i="8"/>
  <c r="BQ130" i="8"/>
  <c r="BO130" i="8"/>
  <c r="BM130" i="8"/>
  <c r="BK130" i="8"/>
  <c r="BI130" i="8"/>
  <c r="CG129" i="8"/>
  <c r="CF129" i="8"/>
  <c r="CF128" i="8"/>
  <c r="CA128" i="8"/>
  <c r="BY128" i="8"/>
  <c r="BW128" i="8"/>
  <c r="CF127" i="8"/>
  <c r="BW127" i="8"/>
  <c r="CG127" i="8" s="1"/>
  <c r="CF124" i="8"/>
  <c r="BW124" i="8"/>
  <c r="CG124" i="8" s="1"/>
  <c r="CF123" i="8"/>
  <c r="BW123" i="8"/>
  <c r="CG123" i="8" s="1"/>
  <c r="CG118" i="8"/>
  <c r="CF118" i="8"/>
  <c r="CG117" i="8"/>
  <c r="CF117" i="8"/>
  <c r="CG116" i="8"/>
  <c r="CF116" i="8"/>
  <c r="CG115" i="8"/>
  <c r="CF115" i="8"/>
  <c r="CF114" i="8"/>
  <c r="CE114" i="8"/>
  <c r="CC114" i="8"/>
  <c r="CA114" i="8"/>
  <c r="BY114" i="8"/>
  <c r="BW114" i="8"/>
  <c r="BU114" i="8"/>
  <c r="BS114" i="8"/>
  <c r="BQ114" i="8"/>
  <c r="BO114" i="8"/>
  <c r="BM114" i="8"/>
  <c r="BK114" i="8"/>
  <c r="BI114" i="8"/>
  <c r="CF113" i="8"/>
  <c r="CE113" i="8"/>
  <c r="CC113" i="8"/>
  <c r="CA113" i="8"/>
  <c r="BY113" i="8"/>
  <c r="BW113" i="8"/>
  <c r="BU113" i="8"/>
  <c r="BS113" i="8"/>
  <c r="BQ113" i="8"/>
  <c r="BO113" i="8"/>
  <c r="BM113" i="8"/>
  <c r="BK113" i="8"/>
  <c r="BI113" i="8"/>
  <c r="CG112" i="8"/>
  <c r="CF112" i="8"/>
  <c r="CG111" i="8"/>
  <c r="CF111" i="8"/>
  <c r="CG110" i="8"/>
  <c r="CF110" i="8"/>
  <c r="CG109" i="8"/>
  <c r="CF109" i="8"/>
  <c r="CG108" i="8"/>
  <c r="CF108" i="8"/>
  <c r="CG107" i="8"/>
  <c r="CF107" i="8"/>
  <c r="CG106" i="8"/>
  <c r="CF106" i="8"/>
  <c r="CG105" i="8"/>
  <c r="CF105" i="8"/>
  <c r="CG104" i="8"/>
  <c r="CF104" i="8"/>
  <c r="CG103" i="8"/>
  <c r="CF103" i="8"/>
  <c r="CG102" i="8"/>
  <c r="CF102" i="8"/>
  <c r="CG101" i="8"/>
  <c r="CF101" i="8"/>
  <c r="CG100" i="8"/>
  <c r="CF100" i="8"/>
  <c r="CG99" i="8"/>
  <c r="CF99" i="8"/>
  <c r="CG98" i="8"/>
  <c r="CF98" i="8"/>
  <c r="CG97" i="8"/>
  <c r="CF97" i="8"/>
  <c r="CG96" i="8"/>
  <c r="CF96" i="8"/>
  <c r="CF95" i="8"/>
  <c r="CE95" i="8"/>
  <c r="CC95" i="8"/>
  <c r="CA95" i="8"/>
  <c r="BY95" i="8"/>
  <c r="BW95" i="8"/>
  <c r="BU95" i="8"/>
  <c r="BS95" i="8"/>
  <c r="BQ95" i="8"/>
  <c r="BO95" i="8"/>
  <c r="BM95" i="8"/>
  <c r="BK95" i="8"/>
  <c r="BI95" i="8"/>
  <c r="CF94" i="8"/>
  <c r="CE94" i="8"/>
  <c r="CC94" i="8"/>
  <c r="CA94" i="8"/>
  <c r="BY94" i="8"/>
  <c r="BW94" i="8"/>
  <c r="BU94" i="8"/>
  <c r="BS94" i="8"/>
  <c r="BQ94" i="8"/>
  <c r="BO94" i="8"/>
  <c r="BM94" i="8"/>
  <c r="BK94" i="8"/>
  <c r="BI94" i="8"/>
  <c r="CF93" i="8"/>
  <c r="CE93" i="8"/>
  <c r="CC93" i="8"/>
  <c r="CA93" i="8"/>
  <c r="BY93" i="8"/>
  <c r="BW93" i="8"/>
  <c r="BU93" i="8"/>
  <c r="BS93" i="8"/>
  <c r="BQ93" i="8"/>
  <c r="BO93" i="8"/>
  <c r="BM93" i="8"/>
  <c r="BK93" i="8"/>
  <c r="BI93" i="8"/>
  <c r="CF92" i="8"/>
  <c r="CE92" i="8"/>
  <c r="CC92" i="8"/>
  <c r="CA92" i="8"/>
  <c r="BY92" i="8"/>
  <c r="BW92" i="8"/>
  <c r="BU92" i="8"/>
  <c r="BS92" i="8"/>
  <c r="BQ92" i="8"/>
  <c r="BO92" i="8"/>
  <c r="BM92" i="8"/>
  <c r="BK92" i="8"/>
  <c r="BI92" i="8"/>
  <c r="CF90" i="8"/>
  <c r="CE90" i="8"/>
  <c r="CC90" i="8"/>
  <c r="CA90" i="8"/>
  <c r="BY90" i="8"/>
  <c r="BW90" i="8"/>
  <c r="BU90" i="8"/>
  <c r="BS90" i="8"/>
  <c r="BQ90" i="8"/>
  <c r="BO90" i="8"/>
  <c r="BM90" i="8"/>
  <c r="BK90" i="8"/>
  <c r="BI90" i="8"/>
  <c r="CF89" i="8"/>
  <c r="CE89" i="8"/>
  <c r="CC89" i="8"/>
  <c r="CA89" i="8"/>
  <c r="BY89" i="8"/>
  <c r="BW89" i="8"/>
  <c r="BU89" i="8"/>
  <c r="BS89" i="8"/>
  <c r="BQ89" i="8"/>
  <c r="BO89" i="8"/>
  <c r="BM89" i="8"/>
  <c r="BK89" i="8"/>
  <c r="BI89" i="8"/>
  <c r="CF88" i="8"/>
  <c r="CE88" i="8"/>
  <c r="CC88" i="8"/>
  <c r="CA88" i="8"/>
  <c r="BY88" i="8"/>
  <c r="BW88" i="8"/>
  <c r="BU88" i="8"/>
  <c r="BS88" i="8"/>
  <c r="BQ88" i="8"/>
  <c r="BO88" i="8"/>
  <c r="BM88" i="8"/>
  <c r="BK88" i="8"/>
  <c r="BI88" i="8"/>
  <c r="CF87" i="8"/>
  <c r="CE87" i="8"/>
  <c r="CC87" i="8"/>
  <c r="CA87" i="8"/>
  <c r="BY87" i="8"/>
  <c r="BW87" i="8"/>
  <c r="BU87" i="8"/>
  <c r="BS87" i="8"/>
  <c r="BQ87" i="8"/>
  <c r="BO87" i="8"/>
  <c r="BM87" i="8"/>
  <c r="BK87" i="8"/>
  <c r="BI87" i="8"/>
  <c r="CF86" i="8"/>
  <c r="CE86" i="8"/>
  <c r="CC86" i="8"/>
  <c r="CA86" i="8"/>
  <c r="BY86" i="8"/>
  <c r="BW86" i="8"/>
  <c r="BU86" i="8"/>
  <c r="BS86" i="8"/>
  <c r="BQ86" i="8"/>
  <c r="BO86" i="8"/>
  <c r="BM86" i="8"/>
  <c r="BK86" i="8"/>
  <c r="BI86" i="8"/>
  <c r="CF84" i="8"/>
  <c r="CE84" i="8"/>
  <c r="CC84" i="8"/>
  <c r="CA84" i="8"/>
  <c r="BY84" i="8"/>
  <c r="BW84" i="8"/>
  <c r="BU84" i="8"/>
  <c r="BS84" i="8"/>
  <c r="BQ84" i="8"/>
  <c r="BO84" i="8"/>
  <c r="BM84" i="8"/>
  <c r="BK84" i="8"/>
  <c r="BI84" i="8"/>
  <c r="CF81" i="8"/>
  <c r="CE81" i="8"/>
  <c r="CC81" i="8"/>
  <c r="CA81" i="8"/>
  <c r="BY81" i="8"/>
  <c r="BW81" i="8"/>
  <c r="BU81" i="8"/>
  <c r="BS81" i="8"/>
  <c r="BQ81" i="8"/>
  <c r="BO81" i="8"/>
  <c r="BM81" i="8"/>
  <c r="BK81" i="8"/>
  <c r="BI81" i="8"/>
  <c r="CF80" i="8"/>
  <c r="CE80" i="8"/>
  <c r="CC80" i="8"/>
  <c r="CA80" i="8"/>
  <c r="BY80" i="8"/>
  <c r="BW80" i="8"/>
  <c r="BU80" i="8"/>
  <c r="BS80" i="8"/>
  <c r="BQ80" i="8"/>
  <c r="BO80" i="8"/>
  <c r="BM80" i="8"/>
  <c r="BK80" i="8"/>
  <c r="BI80" i="8"/>
  <c r="CF78" i="8"/>
  <c r="CE78" i="8"/>
  <c r="CC78" i="8"/>
  <c r="CA78" i="8"/>
  <c r="BY78" i="8"/>
  <c r="BW78" i="8"/>
  <c r="BU78" i="8"/>
  <c r="BS78" i="8"/>
  <c r="BQ78" i="8"/>
  <c r="BO78" i="8"/>
  <c r="BM78" i="8"/>
  <c r="BK78" i="8"/>
  <c r="BI78" i="8"/>
  <c r="CF77" i="8"/>
  <c r="CE77" i="8"/>
  <c r="CC77" i="8"/>
  <c r="CA77" i="8"/>
  <c r="BY77" i="8"/>
  <c r="BW77" i="8"/>
  <c r="BU77" i="8"/>
  <c r="BS77" i="8"/>
  <c r="BQ77" i="8"/>
  <c r="BO77" i="8"/>
  <c r="BM77" i="8"/>
  <c r="BK77" i="8"/>
  <c r="BI77" i="8"/>
  <c r="CF75" i="8"/>
  <c r="CE75" i="8"/>
  <c r="CC75" i="8"/>
  <c r="CA75" i="8"/>
  <c r="BY75" i="8"/>
  <c r="BW75" i="8"/>
  <c r="BU75" i="8"/>
  <c r="BS75" i="8"/>
  <c r="BQ75" i="8"/>
  <c r="BO75" i="8"/>
  <c r="BM75" i="8"/>
  <c r="BK75" i="8"/>
  <c r="BI75" i="8"/>
  <c r="CF74" i="8"/>
  <c r="CE74" i="8"/>
  <c r="CC74" i="8"/>
  <c r="CA74" i="8"/>
  <c r="BY74" i="8"/>
  <c r="BW74" i="8"/>
  <c r="BU74" i="8"/>
  <c r="BS74" i="8"/>
  <c r="BQ74" i="8"/>
  <c r="BO74" i="8"/>
  <c r="BM74" i="8"/>
  <c r="BK74" i="8"/>
  <c r="BI74" i="8"/>
  <c r="CF72" i="8"/>
  <c r="CE72" i="8"/>
  <c r="CC72" i="8"/>
  <c r="CA72" i="8"/>
  <c r="BY72" i="8"/>
  <c r="BW72" i="8"/>
  <c r="BU72" i="8"/>
  <c r="BS72" i="8"/>
  <c r="BQ72" i="8"/>
  <c r="BO72" i="8"/>
  <c r="BM72" i="8"/>
  <c r="BK72" i="8"/>
  <c r="BI72" i="8"/>
  <c r="CF71" i="8"/>
  <c r="CE71" i="8"/>
  <c r="CC71" i="8"/>
  <c r="CA71" i="8"/>
  <c r="BY71" i="8"/>
  <c r="BW71" i="8"/>
  <c r="BU71" i="8"/>
  <c r="BS71" i="8"/>
  <c r="BQ71" i="8"/>
  <c r="BO71" i="8"/>
  <c r="BM71" i="8"/>
  <c r="BK71" i="8"/>
  <c r="BI71" i="8"/>
  <c r="CF70" i="8"/>
  <c r="CE70" i="8"/>
  <c r="CC70" i="8"/>
  <c r="CA70" i="8"/>
  <c r="BY70" i="8"/>
  <c r="BW70" i="8"/>
  <c r="BU70" i="8"/>
  <c r="BS70" i="8"/>
  <c r="BQ70" i="8"/>
  <c r="BO70" i="8"/>
  <c r="BM70" i="8"/>
  <c r="BK70" i="8"/>
  <c r="BI70" i="8"/>
  <c r="CF68" i="8"/>
  <c r="CE68" i="8"/>
  <c r="CC68" i="8"/>
  <c r="CA68" i="8"/>
  <c r="BY68" i="8"/>
  <c r="BW68" i="8"/>
  <c r="BU68" i="8"/>
  <c r="BS68" i="8"/>
  <c r="BQ68" i="8"/>
  <c r="BO68" i="8"/>
  <c r="BM68" i="8"/>
  <c r="BK68" i="8"/>
  <c r="BI68" i="8"/>
  <c r="CF67" i="8"/>
  <c r="CE67" i="8"/>
  <c r="CC67" i="8"/>
  <c r="CA67" i="8"/>
  <c r="BY67" i="8"/>
  <c r="BW67" i="8"/>
  <c r="BU67" i="8"/>
  <c r="BS67" i="8"/>
  <c r="BQ67" i="8"/>
  <c r="BO67" i="8"/>
  <c r="BM67" i="8"/>
  <c r="BK67" i="8"/>
  <c r="BI67" i="8"/>
  <c r="CF66" i="8"/>
  <c r="CE66" i="8"/>
  <c r="CC66" i="8"/>
  <c r="CA66" i="8"/>
  <c r="BY66" i="8"/>
  <c r="BW66" i="8"/>
  <c r="BU66" i="8"/>
  <c r="BS66" i="8"/>
  <c r="BQ66" i="8"/>
  <c r="BO66" i="8"/>
  <c r="BM66" i="8"/>
  <c r="BK66" i="8"/>
  <c r="BI66" i="8"/>
  <c r="CF64" i="8"/>
  <c r="CE64" i="8"/>
  <c r="CC64" i="8"/>
  <c r="CA64" i="8"/>
  <c r="BY64" i="8"/>
  <c r="BW64" i="8"/>
  <c r="BU64" i="8"/>
  <c r="BS64" i="8"/>
  <c r="BQ64" i="8"/>
  <c r="BO64" i="8"/>
  <c r="BM64" i="8"/>
  <c r="BK64" i="8"/>
  <c r="BI64" i="8"/>
  <c r="CF63" i="8"/>
  <c r="CE63" i="8"/>
  <c r="CC63" i="8"/>
  <c r="CA63" i="8"/>
  <c r="BY63" i="8"/>
  <c r="BW63" i="8"/>
  <c r="BU63" i="8"/>
  <c r="BS63" i="8"/>
  <c r="BQ63" i="8"/>
  <c r="BO63" i="8"/>
  <c r="BM63" i="8"/>
  <c r="BK63" i="8"/>
  <c r="BI63" i="8"/>
  <c r="CF62" i="8"/>
  <c r="CE62" i="8"/>
  <c r="CC62" i="8"/>
  <c r="CA62" i="8"/>
  <c r="BY62" i="8"/>
  <c r="BW62" i="8"/>
  <c r="BU62" i="8"/>
  <c r="BS62" i="8"/>
  <c r="BQ62" i="8"/>
  <c r="BO62" i="8"/>
  <c r="BM62" i="8"/>
  <c r="BK62" i="8"/>
  <c r="BI62" i="8"/>
  <c r="CF60" i="8"/>
  <c r="CE60" i="8"/>
  <c r="CC60" i="8"/>
  <c r="CA60" i="8"/>
  <c r="BY60" i="8"/>
  <c r="BW60" i="8"/>
  <c r="BU60" i="8"/>
  <c r="BS60" i="8"/>
  <c r="BQ60" i="8"/>
  <c r="BO60" i="8"/>
  <c r="BM60" i="8"/>
  <c r="BK60" i="8"/>
  <c r="BI60" i="8"/>
  <c r="CF58" i="8"/>
  <c r="CE58" i="8"/>
  <c r="CC58" i="8"/>
  <c r="CA58" i="8"/>
  <c r="BY58" i="8"/>
  <c r="BW58" i="8"/>
  <c r="BU58" i="8"/>
  <c r="BS58" i="8"/>
  <c r="BQ58" i="8"/>
  <c r="BO58" i="8"/>
  <c r="BM58" i="8"/>
  <c r="BK58" i="8"/>
  <c r="BI58" i="8"/>
  <c r="CF57" i="8"/>
  <c r="CE57" i="8"/>
  <c r="CC57" i="8"/>
  <c r="CA57" i="8"/>
  <c r="BY57" i="8"/>
  <c r="BW57" i="8"/>
  <c r="BU57" i="8"/>
  <c r="BS57" i="8"/>
  <c r="BQ57" i="8"/>
  <c r="BO57" i="8"/>
  <c r="BM57" i="8"/>
  <c r="BK57" i="8"/>
  <c r="BI57" i="8"/>
  <c r="CF56" i="8"/>
  <c r="CE56" i="8"/>
  <c r="CC56" i="8"/>
  <c r="CA56" i="8"/>
  <c r="BY56" i="8"/>
  <c r="BW56" i="8"/>
  <c r="BU56" i="8"/>
  <c r="BS56" i="8"/>
  <c r="BQ56" i="8"/>
  <c r="BO56" i="8"/>
  <c r="BM56" i="8"/>
  <c r="BK56" i="8"/>
  <c r="BI56" i="8"/>
  <c r="CF55" i="8"/>
  <c r="CE55" i="8"/>
  <c r="CC55" i="8"/>
  <c r="CA55" i="8"/>
  <c r="BY55" i="8"/>
  <c r="BW55" i="8"/>
  <c r="BU55" i="8"/>
  <c r="BS55" i="8"/>
  <c r="BQ55" i="8"/>
  <c r="BO55" i="8"/>
  <c r="BM55" i="8"/>
  <c r="BK55" i="8"/>
  <c r="BI55" i="8"/>
  <c r="CF52" i="8"/>
  <c r="CE52" i="8"/>
  <c r="CC52" i="8"/>
  <c r="CA52" i="8"/>
  <c r="BY52" i="8"/>
  <c r="BW52" i="8"/>
  <c r="BU52" i="8"/>
  <c r="BS52" i="8"/>
  <c r="BQ52" i="8"/>
  <c r="BO52" i="8"/>
  <c r="BM52" i="8"/>
  <c r="BK52" i="8"/>
  <c r="BI52" i="8"/>
  <c r="CF51" i="8"/>
  <c r="CE51" i="8"/>
  <c r="CC51" i="8"/>
  <c r="CA51" i="8"/>
  <c r="BY51" i="8"/>
  <c r="BW51" i="8"/>
  <c r="BU51" i="8"/>
  <c r="BS51" i="8"/>
  <c r="BQ51" i="8"/>
  <c r="BO51" i="8"/>
  <c r="BM51" i="8"/>
  <c r="BK51" i="8"/>
  <c r="BI51" i="8"/>
  <c r="CF50" i="8"/>
  <c r="CE50" i="8"/>
  <c r="CC50" i="8"/>
  <c r="CA50" i="8"/>
  <c r="BY50" i="8"/>
  <c r="BW50" i="8"/>
  <c r="BU50" i="8"/>
  <c r="BS50" i="8"/>
  <c r="BQ50" i="8"/>
  <c r="BO50" i="8"/>
  <c r="BM50" i="8"/>
  <c r="BK50" i="8"/>
  <c r="BI50" i="8"/>
  <c r="CF49" i="8"/>
  <c r="CE49" i="8"/>
  <c r="CC49" i="8"/>
  <c r="CA49" i="8"/>
  <c r="BY49" i="8"/>
  <c r="BW49" i="8"/>
  <c r="BU49" i="8"/>
  <c r="BS49" i="8"/>
  <c r="BQ49" i="8"/>
  <c r="BO49" i="8"/>
  <c r="BM49" i="8"/>
  <c r="BK49" i="8"/>
  <c r="BI49" i="8"/>
  <c r="CF47" i="8"/>
  <c r="CE47" i="8"/>
  <c r="CC47" i="8"/>
  <c r="CA47" i="8"/>
  <c r="BY47" i="8"/>
  <c r="BW47" i="8"/>
  <c r="BU47" i="8"/>
  <c r="BS47" i="8"/>
  <c r="BQ47" i="8"/>
  <c r="BO47" i="8"/>
  <c r="BM47" i="8"/>
  <c r="BK47" i="8"/>
  <c r="BI47" i="8"/>
  <c r="CF46" i="8"/>
  <c r="CE46" i="8"/>
  <c r="CC46" i="8"/>
  <c r="CA46" i="8"/>
  <c r="BY46" i="8"/>
  <c r="BW46" i="8"/>
  <c r="BU46" i="8"/>
  <c r="BS46" i="8"/>
  <c r="BQ46" i="8"/>
  <c r="BO46" i="8"/>
  <c r="BM46" i="8"/>
  <c r="BK46" i="8"/>
  <c r="BI46" i="8"/>
  <c r="CF45" i="8"/>
  <c r="CE45" i="8"/>
  <c r="CC45" i="8"/>
  <c r="CA45" i="8"/>
  <c r="BY45" i="8"/>
  <c r="BW45" i="8"/>
  <c r="BU45" i="8"/>
  <c r="BS45" i="8"/>
  <c r="BQ45" i="8"/>
  <c r="BO45" i="8"/>
  <c r="BM45" i="8"/>
  <c r="BK45" i="8"/>
  <c r="BI45" i="8"/>
  <c r="CF44" i="8"/>
  <c r="CE44" i="8"/>
  <c r="CC44" i="8"/>
  <c r="CA44" i="8"/>
  <c r="BY44" i="8"/>
  <c r="BW44" i="8"/>
  <c r="BU44" i="8"/>
  <c r="BS44" i="8"/>
  <c r="BQ44" i="8"/>
  <c r="BO44" i="8"/>
  <c r="BM44" i="8"/>
  <c r="BK44" i="8"/>
  <c r="BI44" i="8"/>
  <c r="CF43" i="8"/>
  <c r="CE43" i="8"/>
  <c r="CC43" i="8"/>
  <c r="CA43" i="8"/>
  <c r="BY43" i="8"/>
  <c r="BW43" i="8"/>
  <c r="BU43" i="8"/>
  <c r="BS43" i="8"/>
  <c r="BQ43" i="8"/>
  <c r="BO43" i="8"/>
  <c r="BM43" i="8"/>
  <c r="BK43" i="8"/>
  <c r="BI43" i="8"/>
  <c r="CF42" i="8"/>
  <c r="CE42" i="8"/>
  <c r="CC42" i="8"/>
  <c r="CA42" i="8"/>
  <c r="BY42" i="8"/>
  <c r="BW42" i="8"/>
  <c r="BU42" i="8"/>
  <c r="BS42" i="8"/>
  <c r="BQ42" i="8"/>
  <c r="BO42" i="8"/>
  <c r="BM42" i="8"/>
  <c r="BK42" i="8"/>
  <c r="BI42" i="8"/>
  <c r="CF41" i="8"/>
  <c r="CE41" i="8"/>
  <c r="CC41" i="8"/>
  <c r="CA41" i="8"/>
  <c r="BY41" i="8"/>
  <c r="BW41" i="8"/>
  <c r="BU41" i="8"/>
  <c r="BS41" i="8"/>
  <c r="BQ41" i="8"/>
  <c r="BO41" i="8"/>
  <c r="BM41" i="8"/>
  <c r="BK41" i="8"/>
  <c r="BI41" i="8"/>
  <c r="CF40" i="8"/>
  <c r="CE40" i="8"/>
  <c r="CC40" i="8"/>
  <c r="CA40" i="8"/>
  <c r="BY40" i="8"/>
  <c r="BW40" i="8"/>
  <c r="BU40" i="8"/>
  <c r="BS40" i="8"/>
  <c r="BQ40" i="8"/>
  <c r="BO40" i="8"/>
  <c r="BM40" i="8"/>
  <c r="BK40" i="8"/>
  <c r="BI40" i="8"/>
  <c r="CF39" i="8"/>
  <c r="CE39" i="8"/>
  <c r="CC39" i="8"/>
  <c r="CA39" i="8"/>
  <c r="BY39" i="8"/>
  <c r="BW39" i="8"/>
  <c r="BU39" i="8"/>
  <c r="BS39" i="8"/>
  <c r="BQ39" i="8"/>
  <c r="BO39" i="8"/>
  <c r="BM39" i="8"/>
  <c r="BK39" i="8"/>
  <c r="BI39" i="8"/>
  <c r="CF38" i="8"/>
  <c r="CE38" i="8"/>
  <c r="CC38" i="8"/>
  <c r="CA38" i="8"/>
  <c r="BY38" i="8"/>
  <c r="BW38" i="8"/>
  <c r="BU38" i="8"/>
  <c r="BS38" i="8"/>
  <c r="BQ38" i="8"/>
  <c r="BO38" i="8"/>
  <c r="BM38" i="8"/>
  <c r="BK38" i="8"/>
  <c r="BI38" i="8"/>
  <c r="CF37" i="8"/>
  <c r="CE37" i="8"/>
  <c r="CC37" i="8"/>
  <c r="CA37" i="8"/>
  <c r="BY37" i="8"/>
  <c r="BW37" i="8"/>
  <c r="BU37" i="8"/>
  <c r="BS37" i="8"/>
  <c r="BQ37" i="8"/>
  <c r="BO37" i="8"/>
  <c r="BM37" i="8"/>
  <c r="BK37" i="8"/>
  <c r="BI37" i="8"/>
  <c r="CF36" i="8"/>
  <c r="CE36" i="8"/>
  <c r="CC36" i="8"/>
  <c r="CA36" i="8"/>
  <c r="BY36" i="8"/>
  <c r="BW36" i="8"/>
  <c r="BU36" i="8"/>
  <c r="BS36" i="8"/>
  <c r="BQ36" i="8"/>
  <c r="BO36" i="8"/>
  <c r="BM36" i="8"/>
  <c r="BK36" i="8"/>
  <c r="BI36" i="8"/>
  <c r="CF35" i="8"/>
  <c r="CE35" i="8"/>
  <c r="CC35" i="8"/>
  <c r="CA35" i="8"/>
  <c r="BY35" i="8"/>
  <c r="BW35" i="8"/>
  <c r="BU35" i="8"/>
  <c r="BS35" i="8"/>
  <c r="BQ35" i="8"/>
  <c r="BO35" i="8"/>
  <c r="BM35" i="8"/>
  <c r="BK35" i="8"/>
  <c r="BI35" i="8"/>
  <c r="CF34" i="8"/>
  <c r="CE34" i="8"/>
  <c r="CC34" i="8"/>
  <c r="CA34" i="8"/>
  <c r="BY34" i="8"/>
  <c r="BW34" i="8"/>
  <c r="BU34" i="8"/>
  <c r="BS34" i="8"/>
  <c r="BQ34" i="8"/>
  <c r="BO34" i="8"/>
  <c r="BM34" i="8"/>
  <c r="BK34" i="8"/>
  <c r="BI34" i="8"/>
  <c r="CF33" i="8"/>
  <c r="CE33" i="8"/>
  <c r="CC33" i="8"/>
  <c r="CA33" i="8"/>
  <c r="BY33" i="8"/>
  <c r="BW33" i="8"/>
  <c r="BU33" i="8"/>
  <c r="BS33" i="8"/>
  <c r="BQ33" i="8"/>
  <c r="BO33" i="8"/>
  <c r="BM33" i="8"/>
  <c r="BK33" i="8"/>
  <c r="BI33" i="8"/>
  <c r="CF32" i="8"/>
  <c r="CE32" i="8"/>
  <c r="CC32" i="8"/>
  <c r="CA32" i="8"/>
  <c r="BY32" i="8"/>
  <c r="BW32" i="8"/>
  <c r="BU32" i="8"/>
  <c r="BS32" i="8"/>
  <c r="BQ32" i="8"/>
  <c r="BO32" i="8"/>
  <c r="BM32" i="8"/>
  <c r="BK32" i="8"/>
  <c r="BI32" i="8"/>
  <c r="CF31" i="8"/>
  <c r="CE31" i="8"/>
  <c r="CC31" i="8"/>
  <c r="CA31" i="8"/>
  <c r="BY31" i="8"/>
  <c r="BW31" i="8"/>
  <c r="BU31" i="8"/>
  <c r="BS31" i="8"/>
  <c r="BQ31" i="8"/>
  <c r="BO31" i="8"/>
  <c r="BM31" i="8"/>
  <c r="BK31" i="8"/>
  <c r="BI31" i="8"/>
  <c r="CF29" i="8"/>
  <c r="CE29" i="8"/>
  <c r="CC29" i="8"/>
  <c r="CA29" i="8"/>
  <c r="BY29" i="8"/>
  <c r="BW29" i="8"/>
  <c r="BU29" i="8"/>
  <c r="BS29" i="8"/>
  <c r="BQ29" i="8"/>
  <c r="BO29" i="8"/>
  <c r="BM29" i="8"/>
  <c r="BK29" i="8"/>
  <c r="BI29" i="8"/>
  <c r="CF28" i="8"/>
  <c r="CE28" i="8"/>
  <c r="CC28" i="8"/>
  <c r="CA28" i="8"/>
  <c r="BY28" i="8"/>
  <c r="BW28" i="8"/>
  <c r="BU28" i="8"/>
  <c r="BS28" i="8"/>
  <c r="BQ28" i="8"/>
  <c r="BO28" i="8"/>
  <c r="BM28" i="8"/>
  <c r="BK28" i="8"/>
  <c r="BI28" i="8"/>
  <c r="CF27" i="8"/>
  <c r="CE27" i="8"/>
  <c r="CC27" i="8"/>
  <c r="CA27" i="8"/>
  <c r="BY27" i="8"/>
  <c r="BW27" i="8"/>
  <c r="BU27" i="8"/>
  <c r="BS27" i="8"/>
  <c r="BQ27" i="8"/>
  <c r="BO27" i="8"/>
  <c r="BM27" i="8"/>
  <c r="BK27" i="8"/>
  <c r="BI27" i="8"/>
  <c r="CF26" i="8"/>
  <c r="CE26" i="8"/>
  <c r="CC26" i="8"/>
  <c r="CA26" i="8"/>
  <c r="BY26" i="8"/>
  <c r="BW26" i="8"/>
  <c r="BU26" i="8"/>
  <c r="BS26" i="8"/>
  <c r="BQ26" i="8"/>
  <c r="BO26" i="8"/>
  <c r="BM26" i="8"/>
  <c r="BK26" i="8"/>
  <c r="BI26" i="8"/>
  <c r="CF24" i="8"/>
  <c r="CE24" i="8"/>
  <c r="CC24" i="8"/>
  <c r="CA24" i="8"/>
  <c r="BY24" i="8"/>
  <c r="BW24" i="8"/>
  <c r="BU24" i="8"/>
  <c r="BS24" i="8"/>
  <c r="BQ24" i="8"/>
  <c r="BO24" i="8"/>
  <c r="BM24" i="8"/>
  <c r="BK24" i="8"/>
  <c r="BI24" i="8"/>
  <c r="CF23" i="8"/>
  <c r="CE23" i="8"/>
  <c r="CC23" i="8"/>
  <c r="CA23" i="8"/>
  <c r="BY23" i="8"/>
  <c r="BW23" i="8"/>
  <c r="BU23" i="8"/>
  <c r="BS23" i="8"/>
  <c r="BQ23" i="8"/>
  <c r="BO23" i="8"/>
  <c r="BM23" i="8"/>
  <c r="BK23" i="8"/>
  <c r="BI23" i="8"/>
  <c r="CF22" i="8"/>
  <c r="CE22" i="8"/>
  <c r="CC22" i="8"/>
  <c r="CA22" i="8"/>
  <c r="BY22" i="8"/>
  <c r="BW22" i="8"/>
  <c r="BU22" i="8"/>
  <c r="BS22" i="8"/>
  <c r="BQ22" i="8"/>
  <c r="BO22" i="8"/>
  <c r="BM22" i="8"/>
  <c r="BK22" i="8"/>
  <c r="BI22" i="8"/>
  <c r="CF21" i="8"/>
  <c r="CE21" i="8"/>
  <c r="CC21" i="8"/>
  <c r="CA21" i="8"/>
  <c r="BY21" i="8"/>
  <c r="BW21" i="8"/>
  <c r="BU21" i="8"/>
  <c r="BS21" i="8"/>
  <c r="BQ21" i="8"/>
  <c r="BO21" i="8"/>
  <c r="BM21" i="8"/>
  <c r="BK21" i="8"/>
  <c r="BI21" i="8"/>
  <c r="CF20" i="8"/>
  <c r="CE20" i="8"/>
  <c r="CC20" i="8"/>
  <c r="CA20" i="8"/>
  <c r="BY20" i="8"/>
  <c r="BW20" i="8"/>
  <c r="BU20" i="8"/>
  <c r="BS20" i="8"/>
  <c r="BQ20" i="8"/>
  <c r="BO20" i="8"/>
  <c r="BM20" i="8"/>
  <c r="BK20" i="8"/>
  <c r="BI20" i="8"/>
  <c r="CF19" i="8"/>
  <c r="CE19" i="8"/>
  <c r="CC19" i="8"/>
  <c r="CA19" i="8"/>
  <c r="BY19" i="8"/>
  <c r="BW19" i="8"/>
  <c r="BU19" i="8"/>
  <c r="BS19" i="8"/>
  <c r="BQ19" i="8"/>
  <c r="BO19" i="8"/>
  <c r="BM19" i="8"/>
  <c r="BK19" i="8"/>
  <c r="BI19" i="8"/>
  <c r="CF18" i="8"/>
  <c r="CE18" i="8"/>
  <c r="CC18" i="8"/>
  <c r="CA18" i="8"/>
  <c r="BY18" i="8"/>
  <c r="BW18" i="8"/>
  <c r="BU18" i="8"/>
  <c r="BS18" i="8"/>
  <c r="BQ18" i="8"/>
  <c r="BO18" i="8"/>
  <c r="BM18" i="8"/>
  <c r="BK18" i="8"/>
  <c r="BI18" i="8"/>
  <c r="CF17" i="8"/>
  <c r="CE17" i="8"/>
  <c r="CC17" i="8"/>
  <c r="CA17" i="8"/>
  <c r="BY17" i="8"/>
  <c r="BW17" i="8"/>
  <c r="BU17" i="8"/>
  <c r="BS17" i="8"/>
  <c r="BQ17" i="8"/>
  <c r="BO17" i="8"/>
  <c r="BM17" i="8"/>
  <c r="BK17" i="8"/>
  <c r="BI17" i="8"/>
  <c r="CF16" i="8"/>
  <c r="CE16" i="8"/>
  <c r="CC16" i="8"/>
  <c r="CA16" i="8"/>
  <c r="BY16" i="8"/>
  <c r="BW16" i="8"/>
  <c r="BU16" i="8"/>
  <c r="BS16" i="8"/>
  <c r="BQ16" i="8"/>
  <c r="BO16" i="8"/>
  <c r="BM16" i="8"/>
  <c r="BK16" i="8"/>
  <c r="BI16" i="8"/>
  <c r="CF14" i="8"/>
  <c r="CE14" i="8"/>
  <c r="CC14" i="8"/>
  <c r="CA14" i="8"/>
  <c r="BY14" i="8"/>
  <c r="BW14" i="8"/>
  <c r="BU14" i="8"/>
  <c r="BS14" i="8"/>
  <c r="BQ14" i="8"/>
  <c r="BO14" i="8"/>
  <c r="BM14" i="8"/>
  <c r="BK14" i="8"/>
  <c r="BI14" i="8"/>
  <c r="CF13" i="8"/>
  <c r="CE13" i="8"/>
  <c r="CC13" i="8"/>
  <c r="CA13" i="8"/>
  <c r="BY13" i="8"/>
  <c r="BW13" i="8"/>
  <c r="BU13" i="8"/>
  <c r="BS13" i="8"/>
  <c r="BQ13" i="8"/>
  <c r="BO13" i="8"/>
  <c r="BM13" i="8"/>
  <c r="BK13" i="8"/>
  <c r="BI13" i="8"/>
  <c r="CF12" i="8"/>
  <c r="CE12" i="8"/>
  <c r="CC12" i="8"/>
  <c r="CA12" i="8"/>
  <c r="BY12" i="8"/>
  <c r="BW12" i="8"/>
  <c r="BU12" i="8"/>
  <c r="BS12" i="8"/>
  <c r="BQ12" i="8"/>
  <c r="BO12" i="8"/>
  <c r="BM12" i="8"/>
  <c r="BK12" i="8"/>
  <c r="BI12" i="8"/>
  <c r="CF11" i="8"/>
  <c r="CE11" i="8"/>
  <c r="CC11" i="8"/>
  <c r="CA11" i="8"/>
  <c r="BY11" i="8"/>
  <c r="BW11" i="8"/>
  <c r="BU11" i="8"/>
  <c r="BS11" i="8"/>
  <c r="BQ11" i="8"/>
  <c r="BO11" i="8"/>
  <c r="BM11" i="8"/>
  <c r="BK11" i="8"/>
  <c r="BI11" i="8"/>
  <c r="CF10" i="8"/>
  <c r="CE10" i="8"/>
  <c r="CC10" i="8"/>
  <c r="CA10" i="8"/>
  <c r="BY10" i="8"/>
  <c r="BW10" i="8"/>
  <c r="BU10" i="8"/>
  <c r="BS10" i="8"/>
  <c r="BQ10" i="8"/>
  <c r="BO10" i="8"/>
  <c r="BM10" i="8"/>
  <c r="BK10" i="8"/>
  <c r="BI10" i="8"/>
  <c r="CF9" i="8"/>
  <c r="CE9" i="8"/>
  <c r="CC9" i="8"/>
  <c r="CA9" i="8"/>
  <c r="BY9" i="8"/>
  <c r="BW9" i="8"/>
  <c r="BU9" i="8"/>
  <c r="BS9" i="8"/>
  <c r="BQ9" i="8"/>
  <c r="BO9" i="8"/>
  <c r="BM9" i="8"/>
  <c r="BK9" i="8"/>
  <c r="BI9" i="8"/>
  <c r="CF8" i="8"/>
  <c r="CE8" i="8"/>
  <c r="CC8" i="8"/>
  <c r="CA8" i="8"/>
  <c r="BY8" i="8"/>
  <c r="BW8" i="8"/>
  <c r="BU8" i="8"/>
  <c r="BS8" i="8"/>
  <c r="BQ8" i="8"/>
  <c r="BO8" i="8"/>
  <c r="BM8" i="8"/>
  <c r="BK8" i="8"/>
  <c r="BI8" i="8"/>
  <c r="CF7" i="8"/>
  <c r="CE7" i="8"/>
  <c r="CC7" i="8"/>
  <c r="CA7" i="8"/>
  <c r="BY7" i="8"/>
  <c r="BW7" i="8"/>
  <c r="BU7" i="8"/>
  <c r="BS7" i="8"/>
  <c r="BQ7" i="8"/>
  <c r="BO7" i="8"/>
  <c r="BM7" i="8"/>
  <c r="BI7" i="8"/>
  <c r="CF6" i="8"/>
  <c r="CE6" i="8"/>
  <c r="CC6" i="8"/>
  <c r="CA6" i="8"/>
  <c r="BY6" i="8"/>
  <c r="BW6" i="8"/>
  <c r="BU6" i="8"/>
  <c r="BS6" i="8"/>
  <c r="BQ6" i="8"/>
  <c r="BO6" i="8"/>
  <c r="BM6" i="8"/>
  <c r="BK6" i="8"/>
  <c r="BI6" i="8"/>
  <c r="CF4" i="8"/>
  <c r="CE4" i="8"/>
  <c r="CC4" i="8"/>
  <c r="CA4" i="8"/>
  <c r="BY4" i="8"/>
  <c r="BW4" i="8"/>
  <c r="BU4" i="8"/>
  <c r="BS4" i="8"/>
  <c r="BQ4" i="8"/>
  <c r="BO4" i="8"/>
  <c r="BM4" i="8"/>
  <c r="BK4" i="8"/>
  <c r="BI4" i="8"/>
  <c r="CD165" i="7"/>
  <c r="CB165" i="7"/>
  <c r="BZ165" i="7"/>
  <c r="BX165" i="7"/>
  <c r="BV165" i="7"/>
  <c r="BT165" i="7"/>
  <c r="BR165" i="7"/>
  <c r="BP165" i="7"/>
  <c r="BN165" i="7"/>
  <c r="BL165" i="7"/>
  <c r="BJ165" i="7"/>
  <c r="BH165" i="7"/>
  <c r="CF163" i="7"/>
  <c r="CE163" i="7"/>
  <c r="CC163" i="7"/>
  <c r="CA163" i="7"/>
  <c r="BY163" i="7"/>
  <c r="BW163" i="7"/>
  <c r="BU163" i="7"/>
  <c r="BS163" i="7"/>
  <c r="BQ163" i="7"/>
  <c r="BO163" i="7"/>
  <c r="BM163" i="7"/>
  <c r="BK163" i="7"/>
  <c r="BI163" i="7"/>
  <c r="CF162" i="7"/>
  <c r="CE162" i="7"/>
  <c r="CC162" i="7"/>
  <c r="CA162" i="7"/>
  <c r="BY162" i="7"/>
  <c r="BW162" i="7"/>
  <c r="BU162" i="7"/>
  <c r="BS162" i="7"/>
  <c r="BQ162" i="7"/>
  <c r="BO162" i="7"/>
  <c r="BM162" i="7"/>
  <c r="BK162" i="7"/>
  <c r="BI162" i="7"/>
  <c r="CF161" i="7"/>
  <c r="CE161" i="7"/>
  <c r="CC161" i="7"/>
  <c r="CA161" i="7"/>
  <c r="BY161" i="7"/>
  <c r="BW161" i="7"/>
  <c r="BU161" i="7"/>
  <c r="BS161" i="7"/>
  <c r="BQ161" i="7"/>
  <c r="BO161" i="7"/>
  <c r="BM161" i="7"/>
  <c r="BK161" i="7"/>
  <c r="BI161" i="7"/>
  <c r="CF160" i="7"/>
  <c r="CE160" i="7"/>
  <c r="CC160" i="7"/>
  <c r="CA160" i="7"/>
  <c r="BY160" i="7"/>
  <c r="BW160" i="7"/>
  <c r="BU160" i="7"/>
  <c r="BS160" i="7"/>
  <c r="BQ160" i="7"/>
  <c r="BO160" i="7"/>
  <c r="BM160" i="7"/>
  <c r="BK160" i="7"/>
  <c r="BI160" i="7"/>
  <c r="CF159" i="7"/>
  <c r="CE159" i="7"/>
  <c r="CC159" i="7"/>
  <c r="CA159" i="7"/>
  <c r="BY159" i="7"/>
  <c r="BW159" i="7"/>
  <c r="BU159" i="7"/>
  <c r="BS159" i="7"/>
  <c r="BQ159" i="7"/>
  <c r="BO159" i="7"/>
  <c r="BM159" i="7"/>
  <c r="BK159" i="7"/>
  <c r="BI159" i="7"/>
  <c r="CF156" i="7"/>
  <c r="CE156" i="7"/>
  <c r="CC156" i="7"/>
  <c r="CA156" i="7"/>
  <c r="BY156" i="7"/>
  <c r="BW156" i="7"/>
  <c r="BU156" i="7"/>
  <c r="BS156" i="7"/>
  <c r="BQ156" i="7"/>
  <c r="BO156" i="7"/>
  <c r="BM156" i="7"/>
  <c r="BK156" i="7"/>
  <c r="BI156" i="7"/>
  <c r="CF155" i="7"/>
  <c r="CE155" i="7"/>
  <c r="CC155" i="7"/>
  <c r="CA155" i="7"/>
  <c r="BY155" i="7"/>
  <c r="BW155" i="7"/>
  <c r="BU155" i="7"/>
  <c r="BS155" i="7"/>
  <c r="BQ155" i="7"/>
  <c r="BO155" i="7"/>
  <c r="BM155" i="7"/>
  <c r="BK155" i="7"/>
  <c r="BI155" i="7"/>
  <c r="CF154" i="7"/>
  <c r="CE154" i="7"/>
  <c r="CC154" i="7"/>
  <c r="CA154" i="7"/>
  <c r="BY154" i="7"/>
  <c r="BW154" i="7"/>
  <c r="BU154" i="7"/>
  <c r="BS154" i="7"/>
  <c r="BQ154" i="7"/>
  <c r="BO154" i="7"/>
  <c r="BM154" i="7"/>
  <c r="BK154" i="7"/>
  <c r="BI154" i="7"/>
  <c r="CF153" i="7"/>
  <c r="CE153" i="7"/>
  <c r="CC153" i="7"/>
  <c r="CA153" i="7"/>
  <c r="BY153" i="7"/>
  <c r="BW153" i="7"/>
  <c r="BU153" i="7"/>
  <c r="BS153" i="7"/>
  <c r="BQ153" i="7"/>
  <c r="BO153" i="7"/>
  <c r="BM153" i="7"/>
  <c r="BK153" i="7"/>
  <c r="BI153" i="7"/>
  <c r="CF152" i="7"/>
  <c r="CE152" i="7"/>
  <c r="CC152" i="7"/>
  <c r="CA152" i="7"/>
  <c r="BY152" i="7"/>
  <c r="BW152" i="7"/>
  <c r="BU152" i="7"/>
  <c r="BS152" i="7"/>
  <c r="BQ152" i="7"/>
  <c r="BO152" i="7"/>
  <c r="BM152" i="7"/>
  <c r="BK152" i="7"/>
  <c r="BI152" i="7"/>
  <c r="CF151" i="7"/>
  <c r="CE151" i="7"/>
  <c r="CC151" i="7"/>
  <c r="CA151" i="7"/>
  <c r="BY151" i="7"/>
  <c r="BW151" i="7"/>
  <c r="BU151" i="7"/>
  <c r="BS151" i="7"/>
  <c r="BQ151" i="7"/>
  <c r="BO151" i="7"/>
  <c r="BM151" i="7"/>
  <c r="BK151" i="7"/>
  <c r="BI151" i="7"/>
  <c r="CF150" i="7"/>
  <c r="CE150" i="7"/>
  <c r="CC150" i="7"/>
  <c r="CA150" i="7"/>
  <c r="BY150" i="7"/>
  <c r="BW150" i="7"/>
  <c r="BU150" i="7"/>
  <c r="BS150" i="7"/>
  <c r="BQ150" i="7"/>
  <c r="BO150" i="7"/>
  <c r="BM150" i="7"/>
  <c r="BK150" i="7"/>
  <c r="BI150" i="7"/>
  <c r="CD148" i="7"/>
  <c r="CD166" i="7" s="1"/>
  <c r="CB148" i="7"/>
  <c r="CB166" i="7" s="1"/>
  <c r="BZ148" i="7"/>
  <c r="BZ166" i="7" s="1"/>
  <c r="BX148" i="7"/>
  <c r="BX166" i="7" s="1"/>
  <c r="BV148" i="7"/>
  <c r="BV166" i="7" s="1"/>
  <c r="BT148" i="7"/>
  <c r="BT166" i="7" s="1"/>
  <c r="BR148" i="7"/>
  <c r="BR166" i="7" s="1"/>
  <c r="BP148" i="7"/>
  <c r="BP166" i="7" s="1"/>
  <c r="BN148" i="7"/>
  <c r="BN166" i="7" s="1"/>
  <c r="BL148" i="7"/>
  <c r="BL166" i="7" s="1"/>
  <c r="BJ148" i="7"/>
  <c r="BH148" i="7"/>
  <c r="BH166" i="7" s="1"/>
  <c r="CG146" i="7"/>
  <c r="CF146" i="7"/>
  <c r="CF144" i="7"/>
  <c r="CE144" i="7"/>
  <c r="CC144" i="7"/>
  <c r="CA144" i="7"/>
  <c r="BY144" i="7"/>
  <c r="BW144" i="7"/>
  <c r="BU144" i="7"/>
  <c r="BS144" i="7"/>
  <c r="BQ144" i="7"/>
  <c r="BO144" i="7"/>
  <c r="BM144" i="7"/>
  <c r="BK144" i="7"/>
  <c r="BI144" i="7"/>
  <c r="CF143" i="7"/>
  <c r="CE143" i="7"/>
  <c r="CC143" i="7"/>
  <c r="CA143" i="7"/>
  <c r="BY143" i="7"/>
  <c r="BW143" i="7"/>
  <c r="BU143" i="7"/>
  <c r="BS143" i="7"/>
  <c r="BQ143" i="7"/>
  <c r="BO143" i="7"/>
  <c r="BM143" i="7"/>
  <c r="BK143" i="7"/>
  <c r="BI143" i="7"/>
  <c r="CG142" i="7"/>
  <c r="CF142" i="7"/>
  <c r="CF139" i="7"/>
  <c r="CE139" i="7"/>
  <c r="CC139" i="7"/>
  <c r="CA139" i="7"/>
  <c r="BY139" i="7"/>
  <c r="BW139" i="7"/>
  <c r="BU139" i="7"/>
  <c r="BS139" i="7"/>
  <c r="BQ139" i="7"/>
  <c r="BO139" i="7"/>
  <c r="BM139" i="7"/>
  <c r="BK139" i="7"/>
  <c r="BI139" i="7"/>
  <c r="CG138" i="7"/>
  <c r="CF138" i="7"/>
  <c r="CF137" i="7"/>
  <c r="CE137" i="7"/>
  <c r="CC137" i="7"/>
  <c r="CA137" i="7"/>
  <c r="BY137" i="7"/>
  <c r="BW137" i="7"/>
  <c r="BU137" i="7"/>
  <c r="BS137" i="7"/>
  <c r="BQ137" i="7"/>
  <c r="BO137" i="7"/>
  <c r="BM137" i="7"/>
  <c r="BK137" i="7"/>
  <c r="BI137" i="7"/>
  <c r="CF136" i="7"/>
  <c r="CE136" i="7"/>
  <c r="CC136" i="7"/>
  <c r="CA136" i="7"/>
  <c r="BY136" i="7"/>
  <c r="BW136" i="7"/>
  <c r="BU136" i="7"/>
  <c r="BS136" i="7"/>
  <c r="BQ136" i="7"/>
  <c r="BO136" i="7"/>
  <c r="BM136" i="7"/>
  <c r="BK136" i="7"/>
  <c r="BI136" i="7"/>
  <c r="CF135" i="7"/>
  <c r="CE135" i="7"/>
  <c r="CC135" i="7"/>
  <c r="CA135" i="7"/>
  <c r="BY135" i="7"/>
  <c r="BW135" i="7"/>
  <c r="BU135" i="7"/>
  <c r="BS135" i="7"/>
  <c r="BQ135" i="7"/>
  <c r="BO135" i="7"/>
  <c r="BM135" i="7"/>
  <c r="BK135" i="7"/>
  <c r="BI135" i="7"/>
  <c r="CF134" i="7"/>
  <c r="CE134" i="7"/>
  <c r="CC134" i="7"/>
  <c r="CA134" i="7"/>
  <c r="BY134" i="7"/>
  <c r="BW134" i="7"/>
  <c r="BU134" i="7"/>
  <c r="BS134" i="7"/>
  <c r="BQ134" i="7"/>
  <c r="BO134" i="7"/>
  <c r="BM134" i="7"/>
  <c r="BK134" i="7"/>
  <c r="BI134" i="7"/>
  <c r="CF133" i="7"/>
  <c r="CE133" i="7"/>
  <c r="CC133" i="7"/>
  <c r="CA133" i="7"/>
  <c r="BY133" i="7"/>
  <c r="BW133" i="7"/>
  <c r="BU133" i="7"/>
  <c r="BS133" i="7"/>
  <c r="BQ133" i="7"/>
  <c r="BO133" i="7"/>
  <c r="BM133" i="7"/>
  <c r="BK133" i="7"/>
  <c r="BI133" i="7"/>
  <c r="CF120" i="7"/>
  <c r="CE120" i="7"/>
  <c r="CC120" i="7"/>
  <c r="CA120" i="7"/>
  <c r="BY120" i="7"/>
  <c r="BW120" i="7"/>
  <c r="BU120" i="7"/>
  <c r="BS120" i="7"/>
  <c r="BQ120" i="7"/>
  <c r="BO120" i="7"/>
  <c r="BM120" i="7"/>
  <c r="BK120" i="7"/>
  <c r="BI120" i="7"/>
  <c r="CF132" i="7"/>
  <c r="CE132" i="7"/>
  <c r="CC132" i="7"/>
  <c r="CA132" i="7"/>
  <c r="BY132" i="7"/>
  <c r="BW132" i="7"/>
  <c r="BU132" i="7"/>
  <c r="BS132" i="7"/>
  <c r="BQ132" i="7"/>
  <c r="BO132" i="7"/>
  <c r="BM132" i="7"/>
  <c r="BK132" i="7"/>
  <c r="BI132" i="7"/>
  <c r="CF131" i="7"/>
  <c r="CE131" i="7"/>
  <c r="CC131" i="7"/>
  <c r="CA131" i="7"/>
  <c r="BY131" i="7"/>
  <c r="BW131" i="7"/>
  <c r="BU131" i="7"/>
  <c r="BS131" i="7"/>
  <c r="BQ131" i="7"/>
  <c r="BO131" i="7"/>
  <c r="BM131" i="7"/>
  <c r="BK131" i="7"/>
  <c r="BI131" i="7"/>
  <c r="CF130" i="7"/>
  <c r="CE130" i="7"/>
  <c r="CC130" i="7"/>
  <c r="CA130" i="7"/>
  <c r="BY130" i="7"/>
  <c r="BW130" i="7"/>
  <c r="BU130" i="7"/>
  <c r="BS130" i="7"/>
  <c r="BQ130" i="7"/>
  <c r="BO130" i="7"/>
  <c r="BM130" i="7"/>
  <c r="BK130" i="7"/>
  <c r="BI130" i="7"/>
  <c r="CG129" i="7"/>
  <c r="CF129" i="7"/>
  <c r="CF128" i="7"/>
  <c r="CA128" i="7"/>
  <c r="BY128" i="7"/>
  <c r="BW128" i="7"/>
  <c r="CF127" i="7"/>
  <c r="BW127" i="7"/>
  <c r="CG127" i="7" s="1"/>
  <c r="CF124" i="7"/>
  <c r="BW124" i="7"/>
  <c r="CG124" i="7" s="1"/>
  <c r="CF123" i="7"/>
  <c r="BW123" i="7"/>
  <c r="CG123" i="7" s="1"/>
  <c r="CG118" i="7"/>
  <c r="CF118" i="7"/>
  <c r="CG117" i="7"/>
  <c r="CF117" i="7"/>
  <c r="CG116" i="7"/>
  <c r="CF116" i="7"/>
  <c r="CG115" i="7"/>
  <c r="CF115" i="7"/>
  <c r="CF114" i="7"/>
  <c r="CE114" i="7"/>
  <c r="CC114" i="7"/>
  <c r="CA114" i="7"/>
  <c r="BY114" i="7"/>
  <c r="BW114" i="7"/>
  <c r="BU114" i="7"/>
  <c r="BS114" i="7"/>
  <c r="BQ114" i="7"/>
  <c r="BO114" i="7"/>
  <c r="BM114" i="7"/>
  <c r="BK114" i="7"/>
  <c r="BI114" i="7"/>
  <c r="CF113" i="7"/>
  <c r="CE113" i="7"/>
  <c r="CC113" i="7"/>
  <c r="CA113" i="7"/>
  <c r="BY113" i="7"/>
  <c r="BW113" i="7"/>
  <c r="BU113" i="7"/>
  <c r="BS113" i="7"/>
  <c r="BQ113" i="7"/>
  <c r="BO113" i="7"/>
  <c r="BM113" i="7"/>
  <c r="BK113" i="7"/>
  <c r="BI113" i="7"/>
  <c r="CG112" i="7"/>
  <c r="CF112" i="7"/>
  <c r="CG111" i="7"/>
  <c r="CF111" i="7"/>
  <c r="CG110" i="7"/>
  <c r="CF110" i="7"/>
  <c r="CG109" i="7"/>
  <c r="CF109" i="7"/>
  <c r="CG108" i="7"/>
  <c r="CF108" i="7"/>
  <c r="CG107" i="7"/>
  <c r="CF107" i="7"/>
  <c r="CG106" i="7"/>
  <c r="CF106" i="7"/>
  <c r="CG105" i="7"/>
  <c r="CF105" i="7"/>
  <c r="CG104" i="7"/>
  <c r="CF104" i="7"/>
  <c r="CG103" i="7"/>
  <c r="CF103" i="7"/>
  <c r="CG102" i="7"/>
  <c r="CF102" i="7"/>
  <c r="CG101" i="7"/>
  <c r="CF101" i="7"/>
  <c r="CG100" i="7"/>
  <c r="CF100" i="7"/>
  <c r="CG99" i="7"/>
  <c r="CF99" i="7"/>
  <c r="CG98" i="7"/>
  <c r="CF98" i="7"/>
  <c r="CG97" i="7"/>
  <c r="CF97" i="7"/>
  <c r="CG96" i="7"/>
  <c r="CF96" i="7"/>
  <c r="CF95" i="7"/>
  <c r="CE95" i="7"/>
  <c r="CC95" i="7"/>
  <c r="CA95" i="7"/>
  <c r="BY95" i="7"/>
  <c r="BW95" i="7"/>
  <c r="BU95" i="7"/>
  <c r="BS95" i="7"/>
  <c r="BQ95" i="7"/>
  <c r="BO95" i="7"/>
  <c r="BM95" i="7"/>
  <c r="BK95" i="7"/>
  <c r="BI95" i="7"/>
  <c r="CF94" i="7"/>
  <c r="CE94" i="7"/>
  <c r="CC94" i="7"/>
  <c r="CA94" i="7"/>
  <c r="BY94" i="7"/>
  <c r="BW94" i="7"/>
  <c r="BU94" i="7"/>
  <c r="BS94" i="7"/>
  <c r="BQ94" i="7"/>
  <c r="BO94" i="7"/>
  <c r="BM94" i="7"/>
  <c r="BK94" i="7"/>
  <c r="BI94" i="7"/>
  <c r="CF93" i="7"/>
  <c r="CE93" i="7"/>
  <c r="CC93" i="7"/>
  <c r="CA93" i="7"/>
  <c r="BY93" i="7"/>
  <c r="BW93" i="7"/>
  <c r="BU93" i="7"/>
  <c r="BS93" i="7"/>
  <c r="BQ93" i="7"/>
  <c r="BO93" i="7"/>
  <c r="BM93" i="7"/>
  <c r="BK93" i="7"/>
  <c r="BI93" i="7"/>
  <c r="CF92" i="7"/>
  <c r="CE92" i="7"/>
  <c r="CC92" i="7"/>
  <c r="CA92" i="7"/>
  <c r="BY92" i="7"/>
  <c r="BW92" i="7"/>
  <c r="BU92" i="7"/>
  <c r="BS92" i="7"/>
  <c r="BQ92" i="7"/>
  <c r="BO92" i="7"/>
  <c r="BM92" i="7"/>
  <c r="BK92" i="7"/>
  <c r="BI92" i="7"/>
  <c r="CF90" i="7"/>
  <c r="CE90" i="7"/>
  <c r="CC90" i="7"/>
  <c r="CA90" i="7"/>
  <c r="BY90" i="7"/>
  <c r="BW90" i="7"/>
  <c r="BU90" i="7"/>
  <c r="BS90" i="7"/>
  <c r="BQ90" i="7"/>
  <c r="BO90" i="7"/>
  <c r="BM90" i="7"/>
  <c r="BK90" i="7"/>
  <c r="BI90" i="7"/>
  <c r="CF89" i="7"/>
  <c r="CE89" i="7"/>
  <c r="CC89" i="7"/>
  <c r="CA89" i="7"/>
  <c r="BY89" i="7"/>
  <c r="BW89" i="7"/>
  <c r="BU89" i="7"/>
  <c r="BS89" i="7"/>
  <c r="BQ89" i="7"/>
  <c r="BO89" i="7"/>
  <c r="BM89" i="7"/>
  <c r="BK89" i="7"/>
  <c r="BI89" i="7"/>
  <c r="CF88" i="7"/>
  <c r="CE88" i="7"/>
  <c r="CC88" i="7"/>
  <c r="CA88" i="7"/>
  <c r="BY88" i="7"/>
  <c r="BW88" i="7"/>
  <c r="BU88" i="7"/>
  <c r="BS88" i="7"/>
  <c r="BQ88" i="7"/>
  <c r="BO88" i="7"/>
  <c r="BM88" i="7"/>
  <c r="BK88" i="7"/>
  <c r="BI88" i="7"/>
  <c r="CF87" i="7"/>
  <c r="CE87" i="7"/>
  <c r="CC87" i="7"/>
  <c r="CA87" i="7"/>
  <c r="BY87" i="7"/>
  <c r="BW87" i="7"/>
  <c r="BU87" i="7"/>
  <c r="BS87" i="7"/>
  <c r="BQ87" i="7"/>
  <c r="BO87" i="7"/>
  <c r="BM87" i="7"/>
  <c r="BK87" i="7"/>
  <c r="BI87" i="7"/>
  <c r="CF86" i="7"/>
  <c r="CE86" i="7"/>
  <c r="CC86" i="7"/>
  <c r="CA86" i="7"/>
  <c r="BY86" i="7"/>
  <c r="BW86" i="7"/>
  <c r="BU86" i="7"/>
  <c r="BS86" i="7"/>
  <c r="BQ86" i="7"/>
  <c r="BO86" i="7"/>
  <c r="BM86" i="7"/>
  <c r="BK86" i="7"/>
  <c r="BI86" i="7"/>
  <c r="CF84" i="7"/>
  <c r="CE84" i="7"/>
  <c r="CC84" i="7"/>
  <c r="CA84" i="7"/>
  <c r="BY84" i="7"/>
  <c r="BW84" i="7"/>
  <c r="BU84" i="7"/>
  <c r="BS84" i="7"/>
  <c r="BQ84" i="7"/>
  <c r="BO84" i="7"/>
  <c r="BM84" i="7"/>
  <c r="BK84" i="7"/>
  <c r="BI84" i="7"/>
  <c r="CF81" i="7"/>
  <c r="CE81" i="7"/>
  <c r="CC81" i="7"/>
  <c r="CA81" i="7"/>
  <c r="BY81" i="7"/>
  <c r="BW81" i="7"/>
  <c r="BU81" i="7"/>
  <c r="BS81" i="7"/>
  <c r="BQ81" i="7"/>
  <c r="BO81" i="7"/>
  <c r="BM81" i="7"/>
  <c r="BK81" i="7"/>
  <c r="BI81" i="7"/>
  <c r="CF80" i="7"/>
  <c r="CE80" i="7"/>
  <c r="CC80" i="7"/>
  <c r="CA80" i="7"/>
  <c r="BY80" i="7"/>
  <c r="BW80" i="7"/>
  <c r="BU80" i="7"/>
  <c r="BS80" i="7"/>
  <c r="BQ80" i="7"/>
  <c r="BO80" i="7"/>
  <c r="BM80" i="7"/>
  <c r="BK80" i="7"/>
  <c r="BI80" i="7"/>
  <c r="CF78" i="7"/>
  <c r="CE78" i="7"/>
  <c r="CC78" i="7"/>
  <c r="CA78" i="7"/>
  <c r="BY78" i="7"/>
  <c r="BW78" i="7"/>
  <c r="BU78" i="7"/>
  <c r="BS78" i="7"/>
  <c r="BQ78" i="7"/>
  <c r="BO78" i="7"/>
  <c r="BM78" i="7"/>
  <c r="BK78" i="7"/>
  <c r="BI78" i="7"/>
  <c r="CF77" i="7"/>
  <c r="CE77" i="7"/>
  <c r="CC77" i="7"/>
  <c r="CA77" i="7"/>
  <c r="BY77" i="7"/>
  <c r="BW77" i="7"/>
  <c r="BU77" i="7"/>
  <c r="BS77" i="7"/>
  <c r="BQ77" i="7"/>
  <c r="BO77" i="7"/>
  <c r="BM77" i="7"/>
  <c r="BK77" i="7"/>
  <c r="BI77" i="7"/>
  <c r="CF75" i="7"/>
  <c r="CE75" i="7"/>
  <c r="CC75" i="7"/>
  <c r="CA75" i="7"/>
  <c r="BY75" i="7"/>
  <c r="BW75" i="7"/>
  <c r="BU75" i="7"/>
  <c r="BS75" i="7"/>
  <c r="BQ75" i="7"/>
  <c r="BO75" i="7"/>
  <c r="BM75" i="7"/>
  <c r="BK75" i="7"/>
  <c r="BI75" i="7"/>
  <c r="CF74" i="7"/>
  <c r="CE74" i="7"/>
  <c r="CC74" i="7"/>
  <c r="CA74" i="7"/>
  <c r="BY74" i="7"/>
  <c r="BW74" i="7"/>
  <c r="BU74" i="7"/>
  <c r="BS74" i="7"/>
  <c r="BQ74" i="7"/>
  <c r="BO74" i="7"/>
  <c r="BM74" i="7"/>
  <c r="BK74" i="7"/>
  <c r="BI74" i="7"/>
  <c r="CF72" i="7"/>
  <c r="CE72" i="7"/>
  <c r="CC72" i="7"/>
  <c r="CA72" i="7"/>
  <c r="BY72" i="7"/>
  <c r="BW72" i="7"/>
  <c r="BU72" i="7"/>
  <c r="BS72" i="7"/>
  <c r="BQ72" i="7"/>
  <c r="BO72" i="7"/>
  <c r="BM72" i="7"/>
  <c r="BK72" i="7"/>
  <c r="BI72" i="7"/>
  <c r="CF71" i="7"/>
  <c r="CE71" i="7"/>
  <c r="CC71" i="7"/>
  <c r="CA71" i="7"/>
  <c r="BY71" i="7"/>
  <c r="BW71" i="7"/>
  <c r="BU71" i="7"/>
  <c r="BS71" i="7"/>
  <c r="BQ71" i="7"/>
  <c r="BO71" i="7"/>
  <c r="BM71" i="7"/>
  <c r="BK71" i="7"/>
  <c r="BI71" i="7"/>
  <c r="CF70" i="7"/>
  <c r="CE70" i="7"/>
  <c r="CC70" i="7"/>
  <c r="CA70" i="7"/>
  <c r="BY70" i="7"/>
  <c r="BW70" i="7"/>
  <c r="BU70" i="7"/>
  <c r="BS70" i="7"/>
  <c r="BQ70" i="7"/>
  <c r="BO70" i="7"/>
  <c r="BM70" i="7"/>
  <c r="BK70" i="7"/>
  <c r="BI70" i="7"/>
  <c r="CF68" i="7"/>
  <c r="CE68" i="7"/>
  <c r="CC68" i="7"/>
  <c r="CA68" i="7"/>
  <c r="BY68" i="7"/>
  <c r="BW68" i="7"/>
  <c r="BU68" i="7"/>
  <c r="BS68" i="7"/>
  <c r="BQ68" i="7"/>
  <c r="BO68" i="7"/>
  <c r="BM68" i="7"/>
  <c r="BK68" i="7"/>
  <c r="BI68" i="7"/>
  <c r="CF67" i="7"/>
  <c r="CE67" i="7"/>
  <c r="CC67" i="7"/>
  <c r="CA67" i="7"/>
  <c r="BY67" i="7"/>
  <c r="BW67" i="7"/>
  <c r="BU67" i="7"/>
  <c r="BS67" i="7"/>
  <c r="BQ67" i="7"/>
  <c r="BO67" i="7"/>
  <c r="BM67" i="7"/>
  <c r="BK67" i="7"/>
  <c r="BI67" i="7"/>
  <c r="CF66" i="7"/>
  <c r="CE66" i="7"/>
  <c r="CC66" i="7"/>
  <c r="CA66" i="7"/>
  <c r="BY66" i="7"/>
  <c r="BW66" i="7"/>
  <c r="BU66" i="7"/>
  <c r="BS66" i="7"/>
  <c r="BQ66" i="7"/>
  <c r="BO66" i="7"/>
  <c r="BM66" i="7"/>
  <c r="BK66" i="7"/>
  <c r="BI66" i="7"/>
  <c r="CF64" i="7"/>
  <c r="CE64" i="7"/>
  <c r="CC64" i="7"/>
  <c r="CA64" i="7"/>
  <c r="BY64" i="7"/>
  <c r="BW64" i="7"/>
  <c r="BU64" i="7"/>
  <c r="BS64" i="7"/>
  <c r="BQ64" i="7"/>
  <c r="BO64" i="7"/>
  <c r="BM64" i="7"/>
  <c r="BK64" i="7"/>
  <c r="BI64" i="7"/>
  <c r="CF63" i="7"/>
  <c r="CE63" i="7"/>
  <c r="CC63" i="7"/>
  <c r="CA63" i="7"/>
  <c r="BY63" i="7"/>
  <c r="BW63" i="7"/>
  <c r="BU63" i="7"/>
  <c r="BS63" i="7"/>
  <c r="BQ63" i="7"/>
  <c r="BO63" i="7"/>
  <c r="BM63" i="7"/>
  <c r="BK63" i="7"/>
  <c r="BI63" i="7"/>
  <c r="CF62" i="7"/>
  <c r="CE62" i="7"/>
  <c r="CC62" i="7"/>
  <c r="CA62" i="7"/>
  <c r="BY62" i="7"/>
  <c r="BW62" i="7"/>
  <c r="BU62" i="7"/>
  <c r="BS62" i="7"/>
  <c r="BQ62" i="7"/>
  <c r="BO62" i="7"/>
  <c r="BM62" i="7"/>
  <c r="BK62" i="7"/>
  <c r="BI62" i="7"/>
  <c r="CF60" i="7"/>
  <c r="CE60" i="7"/>
  <c r="CC60" i="7"/>
  <c r="CA60" i="7"/>
  <c r="BY60" i="7"/>
  <c r="BW60" i="7"/>
  <c r="BU60" i="7"/>
  <c r="BS60" i="7"/>
  <c r="BQ60" i="7"/>
  <c r="BO60" i="7"/>
  <c r="BM60" i="7"/>
  <c r="BK60" i="7"/>
  <c r="BI60" i="7"/>
  <c r="CF58" i="7"/>
  <c r="CE58" i="7"/>
  <c r="CC58" i="7"/>
  <c r="CA58" i="7"/>
  <c r="BY58" i="7"/>
  <c r="BW58" i="7"/>
  <c r="BU58" i="7"/>
  <c r="BS58" i="7"/>
  <c r="BQ58" i="7"/>
  <c r="BO58" i="7"/>
  <c r="BM58" i="7"/>
  <c r="BK58" i="7"/>
  <c r="BI58" i="7"/>
  <c r="CF57" i="7"/>
  <c r="CE57" i="7"/>
  <c r="CC57" i="7"/>
  <c r="CA57" i="7"/>
  <c r="BY57" i="7"/>
  <c r="BW57" i="7"/>
  <c r="BU57" i="7"/>
  <c r="BS57" i="7"/>
  <c r="BQ57" i="7"/>
  <c r="BO57" i="7"/>
  <c r="BM57" i="7"/>
  <c r="BK57" i="7"/>
  <c r="BI57" i="7"/>
  <c r="CF56" i="7"/>
  <c r="CE56" i="7"/>
  <c r="CC56" i="7"/>
  <c r="CA56" i="7"/>
  <c r="BY56" i="7"/>
  <c r="BW56" i="7"/>
  <c r="BU56" i="7"/>
  <c r="BS56" i="7"/>
  <c r="BQ56" i="7"/>
  <c r="BO56" i="7"/>
  <c r="BM56" i="7"/>
  <c r="BK56" i="7"/>
  <c r="BI56" i="7"/>
  <c r="CF55" i="7"/>
  <c r="CE55" i="7"/>
  <c r="CC55" i="7"/>
  <c r="CA55" i="7"/>
  <c r="BY55" i="7"/>
  <c r="BW55" i="7"/>
  <c r="BU55" i="7"/>
  <c r="BS55" i="7"/>
  <c r="BQ55" i="7"/>
  <c r="BO55" i="7"/>
  <c r="BM55" i="7"/>
  <c r="BK55" i="7"/>
  <c r="BI55" i="7"/>
  <c r="CF52" i="7"/>
  <c r="CE52" i="7"/>
  <c r="CC52" i="7"/>
  <c r="CA52" i="7"/>
  <c r="BY52" i="7"/>
  <c r="BW52" i="7"/>
  <c r="BU52" i="7"/>
  <c r="BS52" i="7"/>
  <c r="BQ52" i="7"/>
  <c r="BO52" i="7"/>
  <c r="BM52" i="7"/>
  <c r="BK52" i="7"/>
  <c r="BI52" i="7"/>
  <c r="CF51" i="7"/>
  <c r="CE51" i="7"/>
  <c r="CC51" i="7"/>
  <c r="CA51" i="7"/>
  <c r="BY51" i="7"/>
  <c r="BW51" i="7"/>
  <c r="BU51" i="7"/>
  <c r="BS51" i="7"/>
  <c r="BQ51" i="7"/>
  <c r="BO51" i="7"/>
  <c r="BM51" i="7"/>
  <c r="BK51" i="7"/>
  <c r="BI51" i="7"/>
  <c r="CF50" i="7"/>
  <c r="CE50" i="7"/>
  <c r="CC50" i="7"/>
  <c r="CA50" i="7"/>
  <c r="BY50" i="7"/>
  <c r="BW50" i="7"/>
  <c r="BU50" i="7"/>
  <c r="BS50" i="7"/>
  <c r="BQ50" i="7"/>
  <c r="BO50" i="7"/>
  <c r="BM50" i="7"/>
  <c r="BK50" i="7"/>
  <c r="BI50" i="7"/>
  <c r="CF49" i="7"/>
  <c r="CE49" i="7"/>
  <c r="CC49" i="7"/>
  <c r="CA49" i="7"/>
  <c r="BY49" i="7"/>
  <c r="BW49" i="7"/>
  <c r="BU49" i="7"/>
  <c r="BS49" i="7"/>
  <c r="BQ49" i="7"/>
  <c r="BO49" i="7"/>
  <c r="BM49" i="7"/>
  <c r="BK49" i="7"/>
  <c r="BI49" i="7"/>
  <c r="CF47" i="7"/>
  <c r="CE47" i="7"/>
  <c r="CC47" i="7"/>
  <c r="CA47" i="7"/>
  <c r="BY47" i="7"/>
  <c r="BW47" i="7"/>
  <c r="BU47" i="7"/>
  <c r="BS47" i="7"/>
  <c r="BQ47" i="7"/>
  <c r="BO47" i="7"/>
  <c r="BM47" i="7"/>
  <c r="BK47" i="7"/>
  <c r="BI47" i="7"/>
  <c r="CF46" i="7"/>
  <c r="CE46" i="7"/>
  <c r="CC46" i="7"/>
  <c r="CA46" i="7"/>
  <c r="BY46" i="7"/>
  <c r="BW46" i="7"/>
  <c r="BU46" i="7"/>
  <c r="BS46" i="7"/>
  <c r="BQ46" i="7"/>
  <c r="BO46" i="7"/>
  <c r="BM46" i="7"/>
  <c r="BK46" i="7"/>
  <c r="BI46" i="7"/>
  <c r="CF45" i="7"/>
  <c r="CE45" i="7"/>
  <c r="CC45" i="7"/>
  <c r="CA45" i="7"/>
  <c r="BY45" i="7"/>
  <c r="BW45" i="7"/>
  <c r="BU45" i="7"/>
  <c r="BS45" i="7"/>
  <c r="BQ45" i="7"/>
  <c r="BO45" i="7"/>
  <c r="BM45" i="7"/>
  <c r="BK45" i="7"/>
  <c r="BI45" i="7"/>
  <c r="CF44" i="7"/>
  <c r="CE44" i="7"/>
  <c r="CC44" i="7"/>
  <c r="CA44" i="7"/>
  <c r="BY44" i="7"/>
  <c r="BW44" i="7"/>
  <c r="BU44" i="7"/>
  <c r="BS44" i="7"/>
  <c r="BQ44" i="7"/>
  <c r="BO44" i="7"/>
  <c r="BM44" i="7"/>
  <c r="BK44" i="7"/>
  <c r="BI44" i="7"/>
  <c r="CF43" i="7"/>
  <c r="CE43" i="7"/>
  <c r="CC43" i="7"/>
  <c r="CA43" i="7"/>
  <c r="BY43" i="7"/>
  <c r="BW43" i="7"/>
  <c r="BU43" i="7"/>
  <c r="BS43" i="7"/>
  <c r="BQ43" i="7"/>
  <c r="BO43" i="7"/>
  <c r="BM43" i="7"/>
  <c r="BK43" i="7"/>
  <c r="BI43" i="7"/>
  <c r="CF42" i="7"/>
  <c r="CE42" i="7"/>
  <c r="CC42" i="7"/>
  <c r="CA42" i="7"/>
  <c r="BY42" i="7"/>
  <c r="BW42" i="7"/>
  <c r="BU42" i="7"/>
  <c r="BS42" i="7"/>
  <c r="BQ42" i="7"/>
  <c r="BO42" i="7"/>
  <c r="BM42" i="7"/>
  <c r="BK42" i="7"/>
  <c r="BI42" i="7"/>
  <c r="CF41" i="7"/>
  <c r="CE41" i="7"/>
  <c r="CC41" i="7"/>
  <c r="CA41" i="7"/>
  <c r="BY41" i="7"/>
  <c r="BW41" i="7"/>
  <c r="BU41" i="7"/>
  <c r="BS41" i="7"/>
  <c r="BQ41" i="7"/>
  <c r="BO41" i="7"/>
  <c r="BM41" i="7"/>
  <c r="BK41" i="7"/>
  <c r="BI41" i="7"/>
  <c r="CF40" i="7"/>
  <c r="CE40" i="7"/>
  <c r="CC40" i="7"/>
  <c r="CA40" i="7"/>
  <c r="BY40" i="7"/>
  <c r="BW40" i="7"/>
  <c r="BU40" i="7"/>
  <c r="BS40" i="7"/>
  <c r="BQ40" i="7"/>
  <c r="BO40" i="7"/>
  <c r="BM40" i="7"/>
  <c r="BK40" i="7"/>
  <c r="BI40" i="7"/>
  <c r="CF39" i="7"/>
  <c r="CE39" i="7"/>
  <c r="CC39" i="7"/>
  <c r="CA39" i="7"/>
  <c r="BY39" i="7"/>
  <c r="BW39" i="7"/>
  <c r="BU39" i="7"/>
  <c r="BS39" i="7"/>
  <c r="BQ39" i="7"/>
  <c r="BO39" i="7"/>
  <c r="BM39" i="7"/>
  <c r="BK39" i="7"/>
  <c r="BI39" i="7"/>
  <c r="CF38" i="7"/>
  <c r="CE38" i="7"/>
  <c r="CC38" i="7"/>
  <c r="CA38" i="7"/>
  <c r="BY38" i="7"/>
  <c r="BW38" i="7"/>
  <c r="BU38" i="7"/>
  <c r="BS38" i="7"/>
  <c r="BQ38" i="7"/>
  <c r="BO38" i="7"/>
  <c r="BM38" i="7"/>
  <c r="BK38" i="7"/>
  <c r="BI38" i="7"/>
  <c r="CF37" i="7"/>
  <c r="CE37" i="7"/>
  <c r="CC37" i="7"/>
  <c r="CA37" i="7"/>
  <c r="BY37" i="7"/>
  <c r="BW37" i="7"/>
  <c r="BU37" i="7"/>
  <c r="BS37" i="7"/>
  <c r="BQ37" i="7"/>
  <c r="BO37" i="7"/>
  <c r="BM37" i="7"/>
  <c r="BK37" i="7"/>
  <c r="BI37" i="7"/>
  <c r="CF36" i="7"/>
  <c r="CE36" i="7"/>
  <c r="CC36" i="7"/>
  <c r="CA36" i="7"/>
  <c r="BY36" i="7"/>
  <c r="BW36" i="7"/>
  <c r="BU36" i="7"/>
  <c r="BS36" i="7"/>
  <c r="BQ36" i="7"/>
  <c r="BO36" i="7"/>
  <c r="BM36" i="7"/>
  <c r="BK36" i="7"/>
  <c r="BI36" i="7"/>
  <c r="CF35" i="7"/>
  <c r="CE35" i="7"/>
  <c r="CC35" i="7"/>
  <c r="CA35" i="7"/>
  <c r="BY35" i="7"/>
  <c r="BW35" i="7"/>
  <c r="BU35" i="7"/>
  <c r="BS35" i="7"/>
  <c r="BQ35" i="7"/>
  <c r="BO35" i="7"/>
  <c r="BM35" i="7"/>
  <c r="BK35" i="7"/>
  <c r="BI35" i="7"/>
  <c r="CF34" i="7"/>
  <c r="CE34" i="7"/>
  <c r="CC34" i="7"/>
  <c r="CA34" i="7"/>
  <c r="BY34" i="7"/>
  <c r="BW34" i="7"/>
  <c r="BU34" i="7"/>
  <c r="BS34" i="7"/>
  <c r="BQ34" i="7"/>
  <c r="BO34" i="7"/>
  <c r="BM34" i="7"/>
  <c r="BK34" i="7"/>
  <c r="BI34" i="7"/>
  <c r="CF33" i="7"/>
  <c r="CE33" i="7"/>
  <c r="CC33" i="7"/>
  <c r="CA33" i="7"/>
  <c r="BY33" i="7"/>
  <c r="BW33" i="7"/>
  <c r="BU33" i="7"/>
  <c r="BS33" i="7"/>
  <c r="BQ33" i="7"/>
  <c r="BO33" i="7"/>
  <c r="BM33" i="7"/>
  <c r="BK33" i="7"/>
  <c r="BI33" i="7"/>
  <c r="CF32" i="7"/>
  <c r="CE32" i="7"/>
  <c r="CC32" i="7"/>
  <c r="CA32" i="7"/>
  <c r="BY32" i="7"/>
  <c r="BW32" i="7"/>
  <c r="BU32" i="7"/>
  <c r="BS32" i="7"/>
  <c r="BQ32" i="7"/>
  <c r="BO32" i="7"/>
  <c r="BM32" i="7"/>
  <c r="BK32" i="7"/>
  <c r="BI32" i="7"/>
  <c r="CF31" i="7"/>
  <c r="CE31" i="7"/>
  <c r="CC31" i="7"/>
  <c r="CA31" i="7"/>
  <c r="BY31" i="7"/>
  <c r="BW31" i="7"/>
  <c r="BU31" i="7"/>
  <c r="BS31" i="7"/>
  <c r="BQ31" i="7"/>
  <c r="BO31" i="7"/>
  <c r="BM31" i="7"/>
  <c r="BK31" i="7"/>
  <c r="BI31" i="7"/>
  <c r="CF29" i="7"/>
  <c r="CE29" i="7"/>
  <c r="CC29" i="7"/>
  <c r="CA29" i="7"/>
  <c r="BY29" i="7"/>
  <c r="BW29" i="7"/>
  <c r="BU29" i="7"/>
  <c r="BS29" i="7"/>
  <c r="BQ29" i="7"/>
  <c r="BO29" i="7"/>
  <c r="BM29" i="7"/>
  <c r="BK29" i="7"/>
  <c r="BI29" i="7"/>
  <c r="CF28" i="7"/>
  <c r="CE28" i="7"/>
  <c r="CC28" i="7"/>
  <c r="CA28" i="7"/>
  <c r="BY28" i="7"/>
  <c r="BW28" i="7"/>
  <c r="BU28" i="7"/>
  <c r="BS28" i="7"/>
  <c r="BQ28" i="7"/>
  <c r="BO28" i="7"/>
  <c r="BM28" i="7"/>
  <c r="BK28" i="7"/>
  <c r="BI28" i="7"/>
  <c r="CF27" i="7"/>
  <c r="CE27" i="7"/>
  <c r="CC27" i="7"/>
  <c r="CA27" i="7"/>
  <c r="BY27" i="7"/>
  <c r="BW27" i="7"/>
  <c r="BU27" i="7"/>
  <c r="BS27" i="7"/>
  <c r="BQ27" i="7"/>
  <c r="BO27" i="7"/>
  <c r="BM27" i="7"/>
  <c r="BK27" i="7"/>
  <c r="BI27" i="7"/>
  <c r="CF26" i="7"/>
  <c r="CE26" i="7"/>
  <c r="CC26" i="7"/>
  <c r="CA26" i="7"/>
  <c r="BY26" i="7"/>
  <c r="BW26" i="7"/>
  <c r="BU26" i="7"/>
  <c r="BS26" i="7"/>
  <c r="BQ26" i="7"/>
  <c r="BO26" i="7"/>
  <c r="BM26" i="7"/>
  <c r="BK26" i="7"/>
  <c r="BI26" i="7"/>
  <c r="CF24" i="7"/>
  <c r="CE24" i="7"/>
  <c r="CC24" i="7"/>
  <c r="CA24" i="7"/>
  <c r="BY24" i="7"/>
  <c r="BW24" i="7"/>
  <c r="BU24" i="7"/>
  <c r="BS24" i="7"/>
  <c r="BQ24" i="7"/>
  <c r="BO24" i="7"/>
  <c r="BM24" i="7"/>
  <c r="BK24" i="7"/>
  <c r="BI24" i="7"/>
  <c r="CF23" i="7"/>
  <c r="CE23" i="7"/>
  <c r="CC23" i="7"/>
  <c r="CA23" i="7"/>
  <c r="BY23" i="7"/>
  <c r="BW23" i="7"/>
  <c r="BU23" i="7"/>
  <c r="BS23" i="7"/>
  <c r="BQ23" i="7"/>
  <c r="BO23" i="7"/>
  <c r="BM23" i="7"/>
  <c r="BK23" i="7"/>
  <c r="BI23" i="7"/>
  <c r="CF22" i="7"/>
  <c r="CE22" i="7"/>
  <c r="CC22" i="7"/>
  <c r="CA22" i="7"/>
  <c r="BY22" i="7"/>
  <c r="BW22" i="7"/>
  <c r="BU22" i="7"/>
  <c r="BS22" i="7"/>
  <c r="BQ22" i="7"/>
  <c r="BO22" i="7"/>
  <c r="BM22" i="7"/>
  <c r="BK22" i="7"/>
  <c r="BI22" i="7"/>
  <c r="CF21" i="7"/>
  <c r="CE21" i="7"/>
  <c r="CC21" i="7"/>
  <c r="CA21" i="7"/>
  <c r="BY21" i="7"/>
  <c r="BW21" i="7"/>
  <c r="BU21" i="7"/>
  <c r="BS21" i="7"/>
  <c r="BQ21" i="7"/>
  <c r="BO21" i="7"/>
  <c r="BM21" i="7"/>
  <c r="BK21" i="7"/>
  <c r="BI21" i="7"/>
  <c r="CF20" i="7"/>
  <c r="CE20" i="7"/>
  <c r="CC20" i="7"/>
  <c r="CA20" i="7"/>
  <c r="BY20" i="7"/>
  <c r="BW20" i="7"/>
  <c r="BU20" i="7"/>
  <c r="BS20" i="7"/>
  <c r="BQ20" i="7"/>
  <c r="BO20" i="7"/>
  <c r="BM20" i="7"/>
  <c r="BK20" i="7"/>
  <c r="BI20" i="7"/>
  <c r="CF19" i="7"/>
  <c r="CE19" i="7"/>
  <c r="CC19" i="7"/>
  <c r="CA19" i="7"/>
  <c r="BY19" i="7"/>
  <c r="BW19" i="7"/>
  <c r="BU19" i="7"/>
  <c r="BS19" i="7"/>
  <c r="BQ19" i="7"/>
  <c r="BO19" i="7"/>
  <c r="BM19" i="7"/>
  <c r="BK19" i="7"/>
  <c r="BI19" i="7"/>
  <c r="CF18" i="7"/>
  <c r="CE18" i="7"/>
  <c r="CC18" i="7"/>
  <c r="CA18" i="7"/>
  <c r="BY18" i="7"/>
  <c r="BW18" i="7"/>
  <c r="BU18" i="7"/>
  <c r="BS18" i="7"/>
  <c r="BQ18" i="7"/>
  <c r="BO18" i="7"/>
  <c r="BM18" i="7"/>
  <c r="BK18" i="7"/>
  <c r="BI18" i="7"/>
  <c r="CF17" i="7"/>
  <c r="CE17" i="7"/>
  <c r="CC17" i="7"/>
  <c r="CA17" i="7"/>
  <c r="BY17" i="7"/>
  <c r="BW17" i="7"/>
  <c r="BU17" i="7"/>
  <c r="BS17" i="7"/>
  <c r="BQ17" i="7"/>
  <c r="BO17" i="7"/>
  <c r="BM17" i="7"/>
  <c r="BK17" i="7"/>
  <c r="BI17" i="7"/>
  <c r="CF16" i="7"/>
  <c r="CE16" i="7"/>
  <c r="CC16" i="7"/>
  <c r="CA16" i="7"/>
  <c r="BY16" i="7"/>
  <c r="BW16" i="7"/>
  <c r="BU16" i="7"/>
  <c r="BS16" i="7"/>
  <c r="BQ16" i="7"/>
  <c r="BO16" i="7"/>
  <c r="BM16" i="7"/>
  <c r="BK16" i="7"/>
  <c r="BI16" i="7"/>
  <c r="CF14" i="7"/>
  <c r="CE14" i="7"/>
  <c r="CC14" i="7"/>
  <c r="CA14" i="7"/>
  <c r="BY14" i="7"/>
  <c r="BW14" i="7"/>
  <c r="BU14" i="7"/>
  <c r="BS14" i="7"/>
  <c r="BQ14" i="7"/>
  <c r="BO14" i="7"/>
  <c r="BM14" i="7"/>
  <c r="BK14" i="7"/>
  <c r="BI14" i="7"/>
  <c r="CF13" i="7"/>
  <c r="CE13" i="7"/>
  <c r="CC13" i="7"/>
  <c r="CA13" i="7"/>
  <c r="BY13" i="7"/>
  <c r="BW13" i="7"/>
  <c r="BU13" i="7"/>
  <c r="BS13" i="7"/>
  <c r="BQ13" i="7"/>
  <c r="BO13" i="7"/>
  <c r="BM13" i="7"/>
  <c r="BK13" i="7"/>
  <c r="BI13" i="7"/>
  <c r="CF12" i="7"/>
  <c r="CE12" i="7"/>
  <c r="CC12" i="7"/>
  <c r="CA12" i="7"/>
  <c r="BY12" i="7"/>
  <c r="BW12" i="7"/>
  <c r="BU12" i="7"/>
  <c r="BS12" i="7"/>
  <c r="BQ12" i="7"/>
  <c r="BO12" i="7"/>
  <c r="BM12" i="7"/>
  <c r="BK12" i="7"/>
  <c r="BI12" i="7"/>
  <c r="CF11" i="7"/>
  <c r="CE11" i="7"/>
  <c r="CC11" i="7"/>
  <c r="CA11" i="7"/>
  <c r="BY11" i="7"/>
  <c r="BW11" i="7"/>
  <c r="BU11" i="7"/>
  <c r="BS11" i="7"/>
  <c r="BQ11" i="7"/>
  <c r="BO11" i="7"/>
  <c r="BM11" i="7"/>
  <c r="BK11" i="7"/>
  <c r="BI11" i="7"/>
  <c r="CF10" i="7"/>
  <c r="CE10" i="7"/>
  <c r="CC10" i="7"/>
  <c r="CA10" i="7"/>
  <c r="BY10" i="7"/>
  <c r="BW10" i="7"/>
  <c r="BU10" i="7"/>
  <c r="BS10" i="7"/>
  <c r="BQ10" i="7"/>
  <c r="BO10" i="7"/>
  <c r="BM10" i="7"/>
  <c r="BK10" i="7"/>
  <c r="BI10" i="7"/>
  <c r="CF9" i="7"/>
  <c r="CE9" i="7"/>
  <c r="CC9" i="7"/>
  <c r="CA9" i="7"/>
  <c r="BY9" i="7"/>
  <c r="BW9" i="7"/>
  <c r="BU9" i="7"/>
  <c r="BS9" i="7"/>
  <c r="BQ9" i="7"/>
  <c r="BO9" i="7"/>
  <c r="BM9" i="7"/>
  <c r="BK9" i="7"/>
  <c r="BI9" i="7"/>
  <c r="CF8" i="7"/>
  <c r="CE8" i="7"/>
  <c r="CC8" i="7"/>
  <c r="CA8" i="7"/>
  <c r="BY8" i="7"/>
  <c r="BW8" i="7"/>
  <c r="BU8" i="7"/>
  <c r="BS8" i="7"/>
  <c r="BQ8" i="7"/>
  <c r="BO8" i="7"/>
  <c r="BM8" i="7"/>
  <c r="BK8" i="7"/>
  <c r="BI8" i="7"/>
  <c r="CF7" i="7"/>
  <c r="CE7" i="7"/>
  <c r="CC7" i="7"/>
  <c r="CA7" i="7"/>
  <c r="BY7" i="7"/>
  <c r="BW7" i="7"/>
  <c r="BU7" i="7"/>
  <c r="BS7" i="7"/>
  <c r="BQ7" i="7"/>
  <c r="BO7" i="7"/>
  <c r="BM7" i="7"/>
  <c r="BI7" i="7"/>
  <c r="CF6" i="7"/>
  <c r="CE6" i="7"/>
  <c r="CC6" i="7"/>
  <c r="CA6" i="7"/>
  <c r="BY6" i="7"/>
  <c r="BW6" i="7"/>
  <c r="BU6" i="7"/>
  <c r="BS6" i="7"/>
  <c r="BQ6" i="7"/>
  <c r="BO6" i="7"/>
  <c r="BM6" i="7"/>
  <c r="BK6" i="7"/>
  <c r="BI6" i="7"/>
  <c r="CF4" i="7"/>
  <c r="CE4" i="7"/>
  <c r="CC4" i="7"/>
  <c r="CA4" i="7"/>
  <c r="BY4" i="7"/>
  <c r="BW4" i="7"/>
  <c r="BU4" i="7"/>
  <c r="BS4" i="7"/>
  <c r="BQ4" i="7"/>
  <c r="BO4" i="7"/>
  <c r="BM4" i="7"/>
  <c r="BK4" i="7"/>
  <c r="BI4" i="7"/>
  <c r="CD165" i="6"/>
  <c r="CB165" i="6"/>
  <c r="BZ165" i="6"/>
  <c r="BX165" i="6"/>
  <c r="BV165" i="6"/>
  <c r="BT165" i="6"/>
  <c r="BR165" i="6"/>
  <c r="BP165" i="6"/>
  <c r="BN165" i="6"/>
  <c r="BL165" i="6"/>
  <c r="BJ165" i="6"/>
  <c r="BH165" i="6"/>
  <c r="CF163" i="6"/>
  <c r="CE163" i="6"/>
  <c r="CC163" i="6"/>
  <c r="CA163" i="6"/>
  <c r="BY163" i="6"/>
  <c r="BW163" i="6"/>
  <c r="BU163" i="6"/>
  <c r="BS163" i="6"/>
  <c r="BQ163" i="6"/>
  <c r="BO163" i="6"/>
  <c r="BM163" i="6"/>
  <c r="BK163" i="6"/>
  <c r="BI163" i="6"/>
  <c r="CF162" i="6"/>
  <c r="CE162" i="6"/>
  <c r="CC162" i="6"/>
  <c r="CA162" i="6"/>
  <c r="BY162" i="6"/>
  <c r="BW162" i="6"/>
  <c r="BU162" i="6"/>
  <c r="BS162" i="6"/>
  <c r="BQ162" i="6"/>
  <c r="BO162" i="6"/>
  <c r="BM162" i="6"/>
  <c r="BK162" i="6"/>
  <c r="BI162" i="6"/>
  <c r="CF161" i="6"/>
  <c r="CE161" i="6"/>
  <c r="CC161" i="6"/>
  <c r="CA161" i="6"/>
  <c r="BY161" i="6"/>
  <c r="BW161" i="6"/>
  <c r="BU161" i="6"/>
  <c r="BS161" i="6"/>
  <c r="BQ161" i="6"/>
  <c r="BO161" i="6"/>
  <c r="BM161" i="6"/>
  <c r="BK161" i="6"/>
  <c r="BI161" i="6"/>
  <c r="CF160" i="6"/>
  <c r="CE160" i="6"/>
  <c r="CC160" i="6"/>
  <c r="CA160" i="6"/>
  <c r="BY160" i="6"/>
  <c r="BW160" i="6"/>
  <c r="BU160" i="6"/>
  <c r="BS160" i="6"/>
  <c r="BQ160" i="6"/>
  <c r="BO160" i="6"/>
  <c r="BM160" i="6"/>
  <c r="BK160" i="6"/>
  <c r="BI160" i="6"/>
  <c r="CF159" i="6"/>
  <c r="CE159" i="6"/>
  <c r="CC159" i="6"/>
  <c r="CA159" i="6"/>
  <c r="BY159" i="6"/>
  <c r="BW159" i="6"/>
  <c r="BU159" i="6"/>
  <c r="BS159" i="6"/>
  <c r="BQ159" i="6"/>
  <c r="BO159" i="6"/>
  <c r="BM159" i="6"/>
  <c r="BK159" i="6"/>
  <c r="BI159" i="6"/>
  <c r="CF156" i="6"/>
  <c r="CE156" i="6"/>
  <c r="CC156" i="6"/>
  <c r="CA156" i="6"/>
  <c r="BY156" i="6"/>
  <c r="BW156" i="6"/>
  <c r="BU156" i="6"/>
  <c r="BS156" i="6"/>
  <c r="BQ156" i="6"/>
  <c r="BO156" i="6"/>
  <c r="BM156" i="6"/>
  <c r="BK156" i="6"/>
  <c r="BI156" i="6"/>
  <c r="CF155" i="6"/>
  <c r="CE155" i="6"/>
  <c r="CC155" i="6"/>
  <c r="CA155" i="6"/>
  <c r="BY155" i="6"/>
  <c r="BW155" i="6"/>
  <c r="BU155" i="6"/>
  <c r="BS155" i="6"/>
  <c r="BQ155" i="6"/>
  <c r="BO155" i="6"/>
  <c r="BM155" i="6"/>
  <c r="BK155" i="6"/>
  <c r="BI155" i="6"/>
  <c r="CF154" i="6"/>
  <c r="CE154" i="6"/>
  <c r="CC154" i="6"/>
  <c r="CA154" i="6"/>
  <c r="BY154" i="6"/>
  <c r="BW154" i="6"/>
  <c r="BU154" i="6"/>
  <c r="BS154" i="6"/>
  <c r="BQ154" i="6"/>
  <c r="BO154" i="6"/>
  <c r="BM154" i="6"/>
  <c r="BK154" i="6"/>
  <c r="BI154" i="6"/>
  <c r="CF153" i="6"/>
  <c r="CE153" i="6"/>
  <c r="CC153" i="6"/>
  <c r="CA153" i="6"/>
  <c r="BY153" i="6"/>
  <c r="BW153" i="6"/>
  <c r="BU153" i="6"/>
  <c r="BS153" i="6"/>
  <c r="BQ153" i="6"/>
  <c r="BO153" i="6"/>
  <c r="BM153" i="6"/>
  <c r="BK153" i="6"/>
  <c r="BI153" i="6"/>
  <c r="CF152" i="6"/>
  <c r="CE152" i="6"/>
  <c r="CC152" i="6"/>
  <c r="CA152" i="6"/>
  <c r="BY152" i="6"/>
  <c r="BW152" i="6"/>
  <c r="BU152" i="6"/>
  <c r="BS152" i="6"/>
  <c r="BQ152" i="6"/>
  <c r="BO152" i="6"/>
  <c r="BM152" i="6"/>
  <c r="BK152" i="6"/>
  <c r="BI152" i="6"/>
  <c r="CF151" i="6"/>
  <c r="CE151" i="6"/>
  <c r="CC151" i="6"/>
  <c r="CA151" i="6"/>
  <c r="BY151" i="6"/>
  <c r="BW151" i="6"/>
  <c r="BU151" i="6"/>
  <c r="BS151" i="6"/>
  <c r="BQ151" i="6"/>
  <c r="BO151" i="6"/>
  <c r="BM151" i="6"/>
  <c r="BK151" i="6"/>
  <c r="BI151" i="6"/>
  <c r="CF150" i="6"/>
  <c r="CE150" i="6"/>
  <c r="CC150" i="6"/>
  <c r="CA150" i="6"/>
  <c r="BY150" i="6"/>
  <c r="BW150" i="6"/>
  <c r="BU150" i="6"/>
  <c r="BS150" i="6"/>
  <c r="BQ150" i="6"/>
  <c r="BO150" i="6"/>
  <c r="BM150" i="6"/>
  <c r="BK150" i="6"/>
  <c r="BI150" i="6"/>
  <c r="CD148" i="6"/>
  <c r="CD166" i="6" s="1"/>
  <c r="CB148" i="6"/>
  <c r="CB166" i="6" s="1"/>
  <c r="BZ148" i="6"/>
  <c r="BZ166" i="6" s="1"/>
  <c r="BX148" i="6"/>
  <c r="BX166" i="6" s="1"/>
  <c r="BV148" i="6"/>
  <c r="BV166" i="6" s="1"/>
  <c r="BT148" i="6"/>
  <c r="BT166" i="6" s="1"/>
  <c r="BR148" i="6"/>
  <c r="BR166" i="6" s="1"/>
  <c r="BP148" i="6"/>
  <c r="BP166" i="6" s="1"/>
  <c r="BN148" i="6"/>
  <c r="BN166" i="6" s="1"/>
  <c r="BL148" i="6"/>
  <c r="BL166" i="6" s="1"/>
  <c r="BJ148" i="6"/>
  <c r="BH148" i="6"/>
  <c r="BH166" i="6" s="1"/>
  <c r="CG146" i="6"/>
  <c r="CF146" i="6"/>
  <c r="CF144" i="6"/>
  <c r="CE144" i="6"/>
  <c r="CC144" i="6"/>
  <c r="CA144" i="6"/>
  <c r="BY144" i="6"/>
  <c r="BW144" i="6"/>
  <c r="BU144" i="6"/>
  <c r="BS144" i="6"/>
  <c r="BQ144" i="6"/>
  <c r="BO144" i="6"/>
  <c r="BM144" i="6"/>
  <c r="BK144" i="6"/>
  <c r="BI144" i="6"/>
  <c r="CF143" i="6"/>
  <c r="CE143" i="6"/>
  <c r="CC143" i="6"/>
  <c r="CA143" i="6"/>
  <c r="BY143" i="6"/>
  <c r="BW143" i="6"/>
  <c r="BU143" i="6"/>
  <c r="BS143" i="6"/>
  <c r="BQ143" i="6"/>
  <c r="BO143" i="6"/>
  <c r="BM143" i="6"/>
  <c r="BK143" i="6"/>
  <c r="BI143" i="6"/>
  <c r="CG142" i="6"/>
  <c r="CF142" i="6"/>
  <c r="CF139" i="6"/>
  <c r="CE139" i="6"/>
  <c r="CC139" i="6"/>
  <c r="CA139" i="6"/>
  <c r="BY139" i="6"/>
  <c r="BW139" i="6"/>
  <c r="BU139" i="6"/>
  <c r="BS139" i="6"/>
  <c r="BQ139" i="6"/>
  <c r="BO139" i="6"/>
  <c r="BM139" i="6"/>
  <c r="BK139" i="6"/>
  <c r="BI139" i="6"/>
  <c r="CG138" i="6"/>
  <c r="CF138" i="6"/>
  <c r="CF137" i="6"/>
  <c r="CE137" i="6"/>
  <c r="CC137" i="6"/>
  <c r="CA137" i="6"/>
  <c r="BY137" i="6"/>
  <c r="BW137" i="6"/>
  <c r="BU137" i="6"/>
  <c r="BS137" i="6"/>
  <c r="BQ137" i="6"/>
  <c r="BO137" i="6"/>
  <c r="BM137" i="6"/>
  <c r="BK137" i="6"/>
  <c r="BI137" i="6"/>
  <c r="CF136" i="6"/>
  <c r="CE136" i="6"/>
  <c r="CC136" i="6"/>
  <c r="CA136" i="6"/>
  <c r="BY136" i="6"/>
  <c r="BW136" i="6"/>
  <c r="BU136" i="6"/>
  <c r="BS136" i="6"/>
  <c r="BQ136" i="6"/>
  <c r="BO136" i="6"/>
  <c r="BM136" i="6"/>
  <c r="BK136" i="6"/>
  <c r="BI136" i="6"/>
  <c r="CF135" i="6"/>
  <c r="CE135" i="6"/>
  <c r="CC135" i="6"/>
  <c r="CA135" i="6"/>
  <c r="BY135" i="6"/>
  <c r="BW135" i="6"/>
  <c r="BU135" i="6"/>
  <c r="BS135" i="6"/>
  <c r="BQ135" i="6"/>
  <c r="BO135" i="6"/>
  <c r="BM135" i="6"/>
  <c r="BK135" i="6"/>
  <c r="BI135" i="6"/>
  <c r="CF134" i="6"/>
  <c r="CE134" i="6"/>
  <c r="CC134" i="6"/>
  <c r="CA134" i="6"/>
  <c r="BY134" i="6"/>
  <c r="BW134" i="6"/>
  <c r="BU134" i="6"/>
  <c r="BS134" i="6"/>
  <c r="BQ134" i="6"/>
  <c r="BO134" i="6"/>
  <c r="BM134" i="6"/>
  <c r="BK134" i="6"/>
  <c r="BI134" i="6"/>
  <c r="CF133" i="6"/>
  <c r="CE133" i="6"/>
  <c r="CC133" i="6"/>
  <c r="CA133" i="6"/>
  <c r="BY133" i="6"/>
  <c r="BW133" i="6"/>
  <c r="BU133" i="6"/>
  <c r="BS133" i="6"/>
  <c r="BQ133" i="6"/>
  <c r="BO133" i="6"/>
  <c r="BM133" i="6"/>
  <c r="BK133" i="6"/>
  <c r="BI133" i="6"/>
  <c r="CF120" i="6"/>
  <c r="CE120" i="6"/>
  <c r="CC120" i="6"/>
  <c r="CA120" i="6"/>
  <c r="BY120" i="6"/>
  <c r="BW120" i="6"/>
  <c r="BU120" i="6"/>
  <c r="BS120" i="6"/>
  <c r="BQ120" i="6"/>
  <c r="BO120" i="6"/>
  <c r="BM120" i="6"/>
  <c r="BK120" i="6"/>
  <c r="BI120" i="6"/>
  <c r="CF132" i="6"/>
  <c r="CE132" i="6"/>
  <c r="CC132" i="6"/>
  <c r="CA132" i="6"/>
  <c r="BY132" i="6"/>
  <c r="BW132" i="6"/>
  <c r="BU132" i="6"/>
  <c r="BS132" i="6"/>
  <c r="BQ132" i="6"/>
  <c r="BO132" i="6"/>
  <c r="BM132" i="6"/>
  <c r="BK132" i="6"/>
  <c r="BI132" i="6"/>
  <c r="CF131" i="6"/>
  <c r="CE131" i="6"/>
  <c r="CC131" i="6"/>
  <c r="CA131" i="6"/>
  <c r="BY131" i="6"/>
  <c r="BW131" i="6"/>
  <c r="BU131" i="6"/>
  <c r="BS131" i="6"/>
  <c r="BQ131" i="6"/>
  <c r="BO131" i="6"/>
  <c r="BM131" i="6"/>
  <c r="BK131" i="6"/>
  <c r="BI131" i="6"/>
  <c r="CF130" i="6"/>
  <c r="CE130" i="6"/>
  <c r="CC130" i="6"/>
  <c r="CA130" i="6"/>
  <c r="BY130" i="6"/>
  <c r="BW130" i="6"/>
  <c r="BU130" i="6"/>
  <c r="BS130" i="6"/>
  <c r="BQ130" i="6"/>
  <c r="BO130" i="6"/>
  <c r="BM130" i="6"/>
  <c r="BK130" i="6"/>
  <c r="BI130" i="6"/>
  <c r="CG129" i="6"/>
  <c r="CF129" i="6"/>
  <c r="CF128" i="6"/>
  <c r="CA128" i="6"/>
  <c r="BY128" i="6"/>
  <c r="BW128" i="6"/>
  <c r="CF127" i="6"/>
  <c r="BW127" i="6"/>
  <c r="CG127" i="6" s="1"/>
  <c r="CG124" i="6"/>
  <c r="CF124" i="6"/>
  <c r="BW124" i="6"/>
  <c r="CF123" i="6"/>
  <c r="BW123" i="6"/>
  <c r="CG123" i="6" s="1"/>
  <c r="CG118" i="6"/>
  <c r="CF118" i="6"/>
  <c r="CG117" i="6"/>
  <c r="CF117" i="6"/>
  <c r="CG116" i="6"/>
  <c r="CF116" i="6"/>
  <c r="CG115" i="6"/>
  <c r="CF115" i="6"/>
  <c r="CF114" i="6"/>
  <c r="CE114" i="6"/>
  <c r="CC114" i="6"/>
  <c r="CA114" i="6"/>
  <c r="BY114" i="6"/>
  <c r="BW114" i="6"/>
  <c r="BU114" i="6"/>
  <c r="BS114" i="6"/>
  <c r="BQ114" i="6"/>
  <c r="BO114" i="6"/>
  <c r="BM114" i="6"/>
  <c r="BK114" i="6"/>
  <c r="BI114" i="6"/>
  <c r="CF113" i="6"/>
  <c r="CE113" i="6"/>
  <c r="CC113" i="6"/>
  <c r="CA113" i="6"/>
  <c r="BY113" i="6"/>
  <c r="BW113" i="6"/>
  <c r="BU113" i="6"/>
  <c r="BS113" i="6"/>
  <c r="BQ113" i="6"/>
  <c r="BO113" i="6"/>
  <c r="BM113" i="6"/>
  <c r="BK113" i="6"/>
  <c r="BI113" i="6"/>
  <c r="CG112" i="6"/>
  <c r="CF112" i="6"/>
  <c r="CG111" i="6"/>
  <c r="CF111" i="6"/>
  <c r="CG110" i="6"/>
  <c r="CF110" i="6"/>
  <c r="CG109" i="6"/>
  <c r="CF109" i="6"/>
  <c r="CG108" i="6"/>
  <c r="CF108" i="6"/>
  <c r="CG107" i="6"/>
  <c r="CF107" i="6"/>
  <c r="CG106" i="6"/>
  <c r="CF106" i="6"/>
  <c r="CG105" i="6"/>
  <c r="CF105" i="6"/>
  <c r="CG104" i="6"/>
  <c r="CF104" i="6"/>
  <c r="CG103" i="6"/>
  <c r="CF103" i="6"/>
  <c r="CG102" i="6"/>
  <c r="CF102" i="6"/>
  <c r="CG101" i="6"/>
  <c r="CF101" i="6"/>
  <c r="CG100" i="6"/>
  <c r="CF100" i="6"/>
  <c r="CG99" i="6"/>
  <c r="CF99" i="6"/>
  <c r="CG98" i="6"/>
  <c r="CF98" i="6"/>
  <c r="CG97" i="6"/>
  <c r="CF97" i="6"/>
  <c r="CG96" i="6"/>
  <c r="CF96" i="6"/>
  <c r="CF95" i="6"/>
  <c r="CE95" i="6"/>
  <c r="CC95" i="6"/>
  <c r="CA95" i="6"/>
  <c r="BY95" i="6"/>
  <c r="BW95" i="6"/>
  <c r="BU95" i="6"/>
  <c r="BS95" i="6"/>
  <c r="BQ95" i="6"/>
  <c r="BO95" i="6"/>
  <c r="BM95" i="6"/>
  <c r="BK95" i="6"/>
  <c r="BI95" i="6"/>
  <c r="CF94" i="6"/>
  <c r="CE94" i="6"/>
  <c r="CC94" i="6"/>
  <c r="CA94" i="6"/>
  <c r="BY94" i="6"/>
  <c r="BW94" i="6"/>
  <c r="BU94" i="6"/>
  <c r="BS94" i="6"/>
  <c r="BQ94" i="6"/>
  <c r="BO94" i="6"/>
  <c r="BM94" i="6"/>
  <c r="BK94" i="6"/>
  <c r="BI94" i="6"/>
  <c r="CF93" i="6"/>
  <c r="CE93" i="6"/>
  <c r="CC93" i="6"/>
  <c r="CA93" i="6"/>
  <c r="BY93" i="6"/>
  <c r="BW93" i="6"/>
  <c r="BU93" i="6"/>
  <c r="BS93" i="6"/>
  <c r="BQ93" i="6"/>
  <c r="BO93" i="6"/>
  <c r="BM93" i="6"/>
  <c r="BK93" i="6"/>
  <c r="BI93" i="6"/>
  <c r="CF92" i="6"/>
  <c r="CE92" i="6"/>
  <c r="CC92" i="6"/>
  <c r="CA92" i="6"/>
  <c r="BY92" i="6"/>
  <c r="BW92" i="6"/>
  <c r="BU92" i="6"/>
  <c r="BS92" i="6"/>
  <c r="BQ92" i="6"/>
  <c r="BO92" i="6"/>
  <c r="BM92" i="6"/>
  <c r="BK92" i="6"/>
  <c r="BI92" i="6"/>
  <c r="CF90" i="6"/>
  <c r="CE90" i="6"/>
  <c r="CC90" i="6"/>
  <c r="CA90" i="6"/>
  <c r="BY90" i="6"/>
  <c r="BW90" i="6"/>
  <c r="BU90" i="6"/>
  <c r="BS90" i="6"/>
  <c r="BQ90" i="6"/>
  <c r="BO90" i="6"/>
  <c r="BM90" i="6"/>
  <c r="BK90" i="6"/>
  <c r="BI90" i="6"/>
  <c r="CF89" i="6"/>
  <c r="CE89" i="6"/>
  <c r="CC89" i="6"/>
  <c r="CA89" i="6"/>
  <c r="BY89" i="6"/>
  <c r="BW89" i="6"/>
  <c r="BU89" i="6"/>
  <c r="BS89" i="6"/>
  <c r="BQ89" i="6"/>
  <c r="BO89" i="6"/>
  <c r="BM89" i="6"/>
  <c r="BK89" i="6"/>
  <c r="BI89" i="6"/>
  <c r="CF88" i="6"/>
  <c r="CE88" i="6"/>
  <c r="CC88" i="6"/>
  <c r="CA88" i="6"/>
  <c r="BY88" i="6"/>
  <c r="BW88" i="6"/>
  <c r="BU88" i="6"/>
  <c r="BS88" i="6"/>
  <c r="BQ88" i="6"/>
  <c r="BO88" i="6"/>
  <c r="BM88" i="6"/>
  <c r="BK88" i="6"/>
  <c r="BI88" i="6"/>
  <c r="CF87" i="6"/>
  <c r="CE87" i="6"/>
  <c r="CC87" i="6"/>
  <c r="CA87" i="6"/>
  <c r="BY87" i="6"/>
  <c r="BW87" i="6"/>
  <c r="BU87" i="6"/>
  <c r="BS87" i="6"/>
  <c r="BQ87" i="6"/>
  <c r="BO87" i="6"/>
  <c r="BM87" i="6"/>
  <c r="BK87" i="6"/>
  <c r="BI87" i="6"/>
  <c r="CF86" i="6"/>
  <c r="CE86" i="6"/>
  <c r="CC86" i="6"/>
  <c r="CA86" i="6"/>
  <c r="BY86" i="6"/>
  <c r="BW86" i="6"/>
  <c r="BU86" i="6"/>
  <c r="BS86" i="6"/>
  <c r="BQ86" i="6"/>
  <c r="BO86" i="6"/>
  <c r="BM86" i="6"/>
  <c r="BK86" i="6"/>
  <c r="BI86" i="6"/>
  <c r="CF84" i="6"/>
  <c r="CE84" i="6"/>
  <c r="CC84" i="6"/>
  <c r="CA84" i="6"/>
  <c r="BY84" i="6"/>
  <c r="BW84" i="6"/>
  <c r="BU84" i="6"/>
  <c r="BS84" i="6"/>
  <c r="BQ84" i="6"/>
  <c r="BO84" i="6"/>
  <c r="BM84" i="6"/>
  <c r="BK84" i="6"/>
  <c r="BI84" i="6"/>
  <c r="CF81" i="6"/>
  <c r="CE81" i="6"/>
  <c r="CC81" i="6"/>
  <c r="CA81" i="6"/>
  <c r="BY81" i="6"/>
  <c r="BW81" i="6"/>
  <c r="BU81" i="6"/>
  <c r="BS81" i="6"/>
  <c r="BQ81" i="6"/>
  <c r="BO81" i="6"/>
  <c r="BM81" i="6"/>
  <c r="BK81" i="6"/>
  <c r="BI81" i="6"/>
  <c r="CF80" i="6"/>
  <c r="CE80" i="6"/>
  <c r="CC80" i="6"/>
  <c r="CA80" i="6"/>
  <c r="BY80" i="6"/>
  <c r="BW80" i="6"/>
  <c r="BU80" i="6"/>
  <c r="BS80" i="6"/>
  <c r="BQ80" i="6"/>
  <c r="BO80" i="6"/>
  <c r="BM80" i="6"/>
  <c r="BK80" i="6"/>
  <c r="BI80" i="6"/>
  <c r="CF78" i="6"/>
  <c r="CE78" i="6"/>
  <c r="CC78" i="6"/>
  <c r="CA78" i="6"/>
  <c r="BY78" i="6"/>
  <c r="BW78" i="6"/>
  <c r="BU78" i="6"/>
  <c r="BS78" i="6"/>
  <c r="BQ78" i="6"/>
  <c r="BO78" i="6"/>
  <c r="BM78" i="6"/>
  <c r="BK78" i="6"/>
  <c r="BI78" i="6"/>
  <c r="CF77" i="6"/>
  <c r="CE77" i="6"/>
  <c r="CC77" i="6"/>
  <c r="CA77" i="6"/>
  <c r="BY77" i="6"/>
  <c r="BW77" i="6"/>
  <c r="BU77" i="6"/>
  <c r="BS77" i="6"/>
  <c r="BQ77" i="6"/>
  <c r="BO77" i="6"/>
  <c r="BM77" i="6"/>
  <c r="BK77" i="6"/>
  <c r="BI77" i="6"/>
  <c r="CF75" i="6"/>
  <c r="CE75" i="6"/>
  <c r="CC75" i="6"/>
  <c r="CA75" i="6"/>
  <c r="BY75" i="6"/>
  <c r="BW75" i="6"/>
  <c r="BU75" i="6"/>
  <c r="BS75" i="6"/>
  <c r="BQ75" i="6"/>
  <c r="BO75" i="6"/>
  <c r="BM75" i="6"/>
  <c r="BK75" i="6"/>
  <c r="BI75" i="6"/>
  <c r="CF74" i="6"/>
  <c r="CE74" i="6"/>
  <c r="CC74" i="6"/>
  <c r="CA74" i="6"/>
  <c r="BY74" i="6"/>
  <c r="BW74" i="6"/>
  <c r="BU74" i="6"/>
  <c r="BS74" i="6"/>
  <c r="BQ74" i="6"/>
  <c r="BO74" i="6"/>
  <c r="BM74" i="6"/>
  <c r="BK74" i="6"/>
  <c r="BI74" i="6"/>
  <c r="CF72" i="6"/>
  <c r="CE72" i="6"/>
  <c r="CC72" i="6"/>
  <c r="CA72" i="6"/>
  <c r="BY72" i="6"/>
  <c r="BW72" i="6"/>
  <c r="BU72" i="6"/>
  <c r="BS72" i="6"/>
  <c r="BQ72" i="6"/>
  <c r="BO72" i="6"/>
  <c r="BM72" i="6"/>
  <c r="BK72" i="6"/>
  <c r="BI72" i="6"/>
  <c r="CF71" i="6"/>
  <c r="CE71" i="6"/>
  <c r="CC71" i="6"/>
  <c r="CA71" i="6"/>
  <c r="BY71" i="6"/>
  <c r="BW71" i="6"/>
  <c r="BU71" i="6"/>
  <c r="BS71" i="6"/>
  <c r="BQ71" i="6"/>
  <c r="BO71" i="6"/>
  <c r="BM71" i="6"/>
  <c r="BK71" i="6"/>
  <c r="BI71" i="6"/>
  <c r="CF70" i="6"/>
  <c r="CE70" i="6"/>
  <c r="CC70" i="6"/>
  <c r="CA70" i="6"/>
  <c r="BY70" i="6"/>
  <c r="BW70" i="6"/>
  <c r="BU70" i="6"/>
  <c r="BS70" i="6"/>
  <c r="BQ70" i="6"/>
  <c r="BO70" i="6"/>
  <c r="BM70" i="6"/>
  <c r="BK70" i="6"/>
  <c r="BI70" i="6"/>
  <c r="CF68" i="6"/>
  <c r="CE68" i="6"/>
  <c r="CC68" i="6"/>
  <c r="CA68" i="6"/>
  <c r="BY68" i="6"/>
  <c r="BW68" i="6"/>
  <c r="BU68" i="6"/>
  <c r="BS68" i="6"/>
  <c r="BQ68" i="6"/>
  <c r="BO68" i="6"/>
  <c r="BM68" i="6"/>
  <c r="BK68" i="6"/>
  <c r="BI68" i="6"/>
  <c r="CF67" i="6"/>
  <c r="CE67" i="6"/>
  <c r="CC67" i="6"/>
  <c r="CA67" i="6"/>
  <c r="BY67" i="6"/>
  <c r="BW67" i="6"/>
  <c r="BU67" i="6"/>
  <c r="BS67" i="6"/>
  <c r="BQ67" i="6"/>
  <c r="BO67" i="6"/>
  <c r="BM67" i="6"/>
  <c r="BK67" i="6"/>
  <c r="BI67" i="6"/>
  <c r="CF66" i="6"/>
  <c r="CE66" i="6"/>
  <c r="CC66" i="6"/>
  <c r="CA66" i="6"/>
  <c r="BY66" i="6"/>
  <c r="BW66" i="6"/>
  <c r="BU66" i="6"/>
  <c r="BS66" i="6"/>
  <c r="BQ66" i="6"/>
  <c r="BO66" i="6"/>
  <c r="BM66" i="6"/>
  <c r="BK66" i="6"/>
  <c r="BI66" i="6"/>
  <c r="CF64" i="6"/>
  <c r="CE64" i="6"/>
  <c r="CC64" i="6"/>
  <c r="CA64" i="6"/>
  <c r="BY64" i="6"/>
  <c r="BW64" i="6"/>
  <c r="BU64" i="6"/>
  <c r="BS64" i="6"/>
  <c r="BQ64" i="6"/>
  <c r="BO64" i="6"/>
  <c r="BM64" i="6"/>
  <c r="BK64" i="6"/>
  <c r="BI64" i="6"/>
  <c r="CF63" i="6"/>
  <c r="CE63" i="6"/>
  <c r="CC63" i="6"/>
  <c r="CA63" i="6"/>
  <c r="BY63" i="6"/>
  <c r="BW63" i="6"/>
  <c r="BU63" i="6"/>
  <c r="BS63" i="6"/>
  <c r="BQ63" i="6"/>
  <c r="BO63" i="6"/>
  <c r="BM63" i="6"/>
  <c r="BK63" i="6"/>
  <c r="BI63" i="6"/>
  <c r="CF62" i="6"/>
  <c r="CE62" i="6"/>
  <c r="CC62" i="6"/>
  <c r="CA62" i="6"/>
  <c r="BY62" i="6"/>
  <c r="BW62" i="6"/>
  <c r="BU62" i="6"/>
  <c r="BS62" i="6"/>
  <c r="BQ62" i="6"/>
  <c r="BO62" i="6"/>
  <c r="BM62" i="6"/>
  <c r="BK62" i="6"/>
  <c r="BI62" i="6"/>
  <c r="CF60" i="6"/>
  <c r="CE60" i="6"/>
  <c r="CC60" i="6"/>
  <c r="CA60" i="6"/>
  <c r="BY60" i="6"/>
  <c r="BW60" i="6"/>
  <c r="BU60" i="6"/>
  <c r="BS60" i="6"/>
  <c r="BQ60" i="6"/>
  <c r="BO60" i="6"/>
  <c r="BM60" i="6"/>
  <c r="BK60" i="6"/>
  <c r="BI60" i="6"/>
  <c r="CF58" i="6"/>
  <c r="CE58" i="6"/>
  <c r="CC58" i="6"/>
  <c r="CA58" i="6"/>
  <c r="BY58" i="6"/>
  <c r="BW58" i="6"/>
  <c r="BU58" i="6"/>
  <c r="BS58" i="6"/>
  <c r="BQ58" i="6"/>
  <c r="BO58" i="6"/>
  <c r="BM58" i="6"/>
  <c r="BK58" i="6"/>
  <c r="BI58" i="6"/>
  <c r="CF57" i="6"/>
  <c r="CE57" i="6"/>
  <c r="CC57" i="6"/>
  <c r="CA57" i="6"/>
  <c r="BY57" i="6"/>
  <c r="BW57" i="6"/>
  <c r="BU57" i="6"/>
  <c r="BS57" i="6"/>
  <c r="BQ57" i="6"/>
  <c r="BO57" i="6"/>
  <c r="BM57" i="6"/>
  <c r="BK57" i="6"/>
  <c r="BI57" i="6"/>
  <c r="CF56" i="6"/>
  <c r="CE56" i="6"/>
  <c r="CC56" i="6"/>
  <c r="CA56" i="6"/>
  <c r="BY56" i="6"/>
  <c r="BW56" i="6"/>
  <c r="BU56" i="6"/>
  <c r="BS56" i="6"/>
  <c r="BQ56" i="6"/>
  <c r="BO56" i="6"/>
  <c r="BM56" i="6"/>
  <c r="BK56" i="6"/>
  <c r="BI56" i="6"/>
  <c r="CF55" i="6"/>
  <c r="CE55" i="6"/>
  <c r="CC55" i="6"/>
  <c r="CA55" i="6"/>
  <c r="BY55" i="6"/>
  <c r="BW55" i="6"/>
  <c r="BU55" i="6"/>
  <c r="BS55" i="6"/>
  <c r="BQ55" i="6"/>
  <c r="BO55" i="6"/>
  <c r="BM55" i="6"/>
  <c r="BK55" i="6"/>
  <c r="BI55" i="6"/>
  <c r="CF52" i="6"/>
  <c r="CE52" i="6"/>
  <c r="CC52" i="6"/>
  <c r="CA52" i="6"/>
  <c r="BY52" i="6"/>
  <c r="BW52" i="6"/>
  <c r="BU52" i="6"/>
  <c r="BS52" i="6"/>
  <c r="BQ52" i="6"/>
  <c r="BO52" i="6"/>
  <c r="BM52" i="6"/>
  <c r="BK52" i="6"/>
  <c r="BI52" i="6"/>
  <c r="CF51" i="6"/>
  <c r="CE51" i="6"/>
  <c r="CC51" i="6"/>
  <c r="CA51" i="6"/>
  <c r="BY51" i="6"/>
  <c r="BW51" i="6"/>
  <c r="BU51" i="6"/>
  <c r="BS51" i="6"/>
  <c r="BQ51" i="6"/>
  <c r="BO51" i="6"/>
  <c r="BM51" i="6"/>
  <c r="BK51" i="6"/>
  <c r="BI51" i="6"/>
  <c r="CF50" i="6"/>
  <c r="CE50" i="6"/>
  <c r="CC50" i="6"/>
  <c r="CA50" i="6"/>
  <c r="BY50" i="6"/>
  <c r="BW50" i="6"/>
  <c r="BU50" i="6"/>
  <c r="BS50" i="6"/>
  <c r="BQ50" i="6"/>
  <c r="BO50" i="6"/>
  <c r="BM50" i="6"/>
  <c r="BK50" i="6"/>
  <c r="BI50" i="6"/>
  <c r="CF49" i="6"/>
  <c r="CE49" i="6"/>
  <c r="CC49" i="6"/>
  <c r="CA49" i="6"/>
  <c r="BY49" i="6"/>
  <c r="BW49" i="6"/>
  <c r="BU49" i="6"/>
  <c r="BS49" i="6"/>
  <c r="BQ49" i="6"/>
  <c r="BO49" i="6"/>
  <c r="BM49" i="6"/>
  <c r="BK49" i="6"/>
  <c r="BI49" i="6"/>
  <c r="CF47" i="6"/>
  <c r="CE47" i="6"/>
  <c r="CC47" i="6"/>
  <c r="CA47" i="6"/>
  <c r="BY47" i="6"/>
  <c r="BW47" i="6"/>
  <c r="BU47" i="6"/>
  <c r="BS47" i="6"/>
  <c r="BQ47" i="6"/>
  <c r="BO47" i="6"/>
  <c r="BM47" i="6"/>
  <c r="BK47" i="6"/>
  <c r="BI47" i="6"/>
  <c r="CF46" i="6"/>
  <c r="CE46" i="6"/>
  <c r="CC46" i="6"/>
  <c r="CA46" i="6"/>
  <c r="BY46" i="6"/>
  <c r="BW46" i="6"/>
  <c r="BU46" i="6"/>
  <c r="BS46" i="6"/>
  <c r="BQ46" i="6"/>
  <c r="BO46" i="6"/>
  <c r="BM46" i="6"/>
  <c r="BK46" i="6"/>
  <c r="BI46" i="6"/>
  <c r="CF45" i="6"/>
  <c r="CE45" i="6"/>
  <c r="CC45" i="6"/>
  <c r="CA45" i="6"/>
  <c r="BY45" i="6"/>
  <c r="BW45" i="6"/>
  <c r="BU45" i="6"/>
  <c r="BS45" i="6"/>
  <c r="BQ45" i="6"/>
  <c r="BO45" i="6"/>
  <c r="BM45" i="6"/>
  <c r="BK45" i="6"/>
  <c r="BI45" i="6"/>
  <c r="CF44" i="6"/>
  <c r="CE44" i="6"/>
  <c r="CC44" i="6"/>
  <c r="CA44" i="6"/>
  <c r="BY44" i="6"/>
  <c r="BW44" i="6"/>
  <c r="BU44" i="6"/>
  <c r="BS44" i="6"/>
  <c r="BQ44" i="6"/>
  <c r="BO44" i="6"/>
  <c r="BM44" i="6"/>
  <c r="BK44" i="6"/>
  <c r="BI44" i="6"/>
  <c r="CF43" i="6"/>
  <c r="CE43" i="6"/>
  <c r="CC43" i="6"/>
  <c r="CA43" i="6"/>
  <c r="BY43" i="6"/>
  <c r="BW43" i="6"/>
  <c r="BU43" i="6"/>
  <c r="BS43" i="6"/>
  <c r="BQ43" i="6"/>
  <c r="BO43" i="6"/>
  <c r="BM43" i="6"/>
  <c r="BK43" i="6"/>
  <c r="BI43" i="6"/>
  <c r="CF42" i="6"/>
  <c r="CE42" i="6"/>
  <c r="CC42" i="6"/>
  <c r="CA42" i="6"/>
  <c r="BY42" i="6"/>
  <c r="BW42" i="6"/>
  <c r="BU42" i="6"/>
  <c r="BS42" i="6"/>
  <c r="BQ42" i="6"/>
  <c r="BO42" i="6"/>
  <c r="BM42" i="6"/>
  <c r="BK42" i="6"/>
  <c r="BI42" i="6"/>
  <c r="CF41" i="6"/>
  <c r="CE41" i="6"/>
  <c r="CC41" i="6"/>
  <c r="CA41" i="6"/>
  <c r="BY41" i="6"/>
  <c r="BW41" i="6"/>
  <c r="BU41" i="6"/>
  <c r="BS41" i="6"/>
  <c r="BQ41" i="6"/>
  <c r="BO41" i="6"/>
  <c r="BM41" i="6"/>
  <c r="BK41" i="6"/>
  <c r="BI41" i="6"/>
  <c r="CF40" i="6"/>
  <c r="CE40" i="6"/>
  <c r="CC40" i="6"/>
  <c r="CA40" i="6"/>
  <c r="BY40" i="6"/>
  <c r="BW40" i="6"/>
  <c r="BU40" i="6"/>
  <c r="BS40" i="6"/>
  <c r="BQ40" i="6"/>
  <c r="BO40" i="6"/>
  <c r="BM40" i="6"/>
  <c r="BK40" i="6"/>
  <c r="BI40" i="6"/>
  <c r="CF39" i="6"/>
  <c r="CE39" i="6"/>
  <c r="CC39" i="6"/>
  <c r="CA39" i="6"/>
  <c r="BY39" i="6"/>
  <c r="BW39" i="6"/>
  <c r="BU39" i="6"/>
  <c r="BS39" i="6"/>
  <c r="BQ39" i="6"/>
  <c r="BO39" i="6"/>
  <c r="BM39" i="6"/>
  <c r="BK39" i="6"/>
  <c r="BI39" i="6"/>
  <c r="CF38" i="6"/>
  <c r="CE38" i="6"/>
  <c r="CC38" i="6"/>
  <c r="CA38" i="6"/>
  <c r="BY38" i="6"/>
  <c r="BW38" i="6"/>
  <c r="BU38" i="6"/>
  <c r="BS38" i="6"/>
  <c r="BQ38" i="6"/>
  <c r="BO38" i="6"/>
  <c r="BM38" i="6"/>
  <c r="BK38" i="6"/>
  <c r="BI38" i="6"/>
  <c r="CF37" i="6"/>
  <c r="CE37" i="6"/>
  <c r="CC37" i="6"/>
  <c r="CA37" i="6"/>
  <c r="BY37" i="6"/>
  <c r="BW37" i="6"/>
  <c r="BU37" i="6"/>
  <c r="BS37" i="6"/>
  <c r="BQ37" i="6"/>
  <c r="BO37" i="6"/>
  <c r="BM37" i="6"/>
  <c r="BK37" i="6"/>
  <c r="BI37" i="6"/>
  <c r="CF36" i="6"/>
  <c r="CE36" i="6"/>
  <c r="CC36" i="6"/>
  <c r="CA36" i="6"/>
  <c r="BY36" i="6"/>
  <c r="BW36" i="6"/>
  <c r="BU36" i="6"/>
  <c r="BS36" i="6"/>
  <c r="BQ36" i="6"/>
  <c r="BO36" i="6"/>
  <c r="BM36" i="6"/>
  <c r="BK36" i="6"/>
  <c r="BI36" i="6"/>
  <c r="CF35" i="6"/>
  <c r="CE35" i="6"/>
  <c r="CC35" i="6"/>
  <c r="CA35" i="6"/>
  <c r="BY35" i="6"/>
  <c r="BW35" i="6"/>
  <c r="BU35" i="6"/>
  <c r="BS35" i="6"/>
  <c r="BQ35" i="6"/>
  <c r="BO35" i="6"/>
  <c r="BM35" i="6"/>
  <c r="BK35" i="6"/>
  <c r="BI35" i="6"/>
  <c r="CF34" i="6"/>
  <c r="CE34" i="6"/>
  <c r="CC34" i="6"/>
  <c r="CA34" i="6"/>
  <c r="BY34" i="6"/>
  <c r="BW34" i="6"/>
  <c r="BU34" i="6"/>
  <c r="BS34" i="6"/>
  <c r="BQ34" i="6"/>
  <c r="BO34" i="6"/>
  <c r="BM34" i="6"/>
  <c r="BK34" i="6"/>
  <c r="BI34" i="6"/>
  <c r="CF33" i="6"/>
  <c r="CE33" i="6"/>
  <c r="CC33" i="6"/>
  <c r="CA33" i="6"/>
  <c r="BY33" i="6"/>
  <c r="BW33" i="6"/>
  <c r="BU33" i="6"/>
  <c r="BS33" i="6"/>
  <c r="BQ33" i="6"/>
  <c r="BO33" i="6"/>
  <c r="BM33" i="6"/>
  <c r="BK33" i="6"/>
  <c r="BI33" i="6"/>
  <c r="CF32" i="6"/>
  <c r="CE32" i="6"/>
  <c r="CC32" i="6"/>
  <c r="CA32" i="6"/>
  <c r="BY32" i="6"/>
  <c r="BW32" i="6"/>
  <c r="BU32" i="6"/>
  <c r="BS32" i="6"/>
  <c r="BQ32" i="6"/>
  <c r="BO32" i="6"/>
  <c r="BM32" i="6"/>
  <c r="BK32" i="6"/>
  <c r="BI32" i="6"/>
  <c r="CF31" i="6"/>
  <c r="CE31" i="6"/>
  <c r="CC31" i="6"/>
  <c r="CA31" i="6"/>
  <c r="BY31" i="6"/>
  <c r="BW31" i="6"/>
  <c r="BU31" i="6"/>
  <c r="BS31" i="6"/>
  <c r="BQ31" i="6"/>
  <c r="BO31" i="6"/>
  <c r="BM31" i="6"/>
  <c r="BK31" i="6"/>
  <c r="BI31" i="6"/>
  <c r="CF29" i="6"/>
  <c r="CE29" i="6"/>
  <c r="CC29" i="6"/>
  <c r="CA29" i="6"/>
  <c r="BY29" i="6"/>
  <c r="BW29" i="6"/>
  <c r="BU29" i="6"/>
  <c r="BS29" i="6"/>
  <c r="BQ29" i="6"/>
  <c r="BO29" i="6"/>
  <c r="BM29" i="6"/>
  <c r="BK29" i="6"/>
  <c r="BI29" i="6"/>
  <c r="CF28" i="6"/>
  <c r="CE28" i="6"/>
  <c r="CC28" i="6"/>
  <c r="CA28" i="6"/>
  <c r="BY28" i="6"/>
  <c r="BW28" i="6"/>
  <c r="BU28" i="6"/>
  <c r="BS28" i="6"/>
  <c r="BQ28" i="6"/>
  <c r="BO28" i="6"/>
  <c r="BM28" i="6"/>
  <c r="BK28" i="6"/>
  <c r="BI28" i="6"/>
  <c r="CF27" i="6"/>
  <c r="CE27" i="6"/>
  <c r="CC27" i="6"/>
  <c r="CA27" i="6"/>
  <c r="BY27" i="6"/>
  <c r="BW27" i="6"/>
  <c r="BU27" i="6"/>
  <c r="BS27" i="6"/>
  <c r="BQ27" i="6"/>
  <c r="BO27" i="6"/>
  <c r="BM27" i="6"/>
  <c r="BK27" i="6"/>
  <c r="BI27" i="6"/>
  <c r="CF26" i="6"/>
  <c r="CE26" i="6"/>
  <c r="CC26" i="6"/>
  <c r="CA26" i="6"/>
  <c r="BY26" i="6"/>
  <c r="BW26" i="6"/>
  <c r="BU26" i="6"/>
  <c r="BS26" i="6"/>
  <c r="BQ26" i="6"/>
  <c r="BO26" i="6"/>
  <c r="BM26" i="6"/>
  <c r="BK26" i="6"/>
  <c r="BI26" i="6"/>
  <c r="CF24" i="6"/>
  <c r="CE24" i="6"/>
  <c r="CC24" i="6"/>
  <c r="CA24" i="6"/>
  <c r="BY24" i="6"/>
  <c r="BW24" i="6"/>
  <c r="BU24" i="6"/>
  <c r="BS24" i="6"/>
  <c r="BQ24" i="6"/>
  <c r="BO24" i="6"/>
  <c r="BM24" i="6"/>
  <c r="BK24" i="6"/>
  <c r="BI24" i="6"/>
  <c r="CF23" i="6"/>
  <c r="CE23" i="6"/>
  <c r="CC23" i="6"/>
  <c r="CA23" i="6"/>
  <c r="BY23" i="6"/>
  <c r="BW23" i="6"/>
  <c r="BU23" i="6"/>
  <c r="BS23" i="6"/>
  <c r="BQ23" i="6"/>
  <c r="BO23" i="6"/>
  <c r="BM23" i="6"/>
  <c r="BK23" i="6"/>
  <c r="BI23" i="6"/>
  <c r="CF22" i="6"/>
  <c r="CE22" i="6"/>
  <c r="CC22" i="6"/>
  <c r="CA22" i="6"/>
  <c r="BY22" i="6"/>
  <c r="BW22" i="6"/>
  <c r="BU22" i="6"/>
  <c r="BS22" i="6"/>
  <c r="BQ22" i="6"/>
  <c r="BO22" i="6"/>
  <c r="BM22" i="6"/>
  <c r="BK22" i="6"/>
  <c r="BI22" i="6"/>
  <c r="CF21" i="6"/>
  <c r="CE21" i="6"/>
  <c r="CC21" i="6"/>
  <c r="CA21" i="6"/>
  <c r="BY21" i="6"/>
  <c r="BW21" i="6"/>
  <c r="BU21" i="6"/>
  <c r="BS21" i="6"/>
  <c r="BQ21" i="6"/>
  <c r="BO21" i="6"/>
  <c r="BM21" i="6"/>
  <c r="BK21" i="6"/>
  <c r="BI21" i="6"/>
  <c r="CF20" i="6"/>
  <c r="CE20" i="6"/>
  <c r="CC20" i="6"/>
  <c r="CA20" i="6"/>
  <c r="BY20" i="6"/>
  <c r="BW20" i="6"/>
  <c r="BU20" i="6"/>
  <c r="BS20" i="6"/>
  <c r="BQ20" i="6"/>
  <c r="BO20" i="6"/>
  <c r="BM20" i="6"/>
  <c r="BK20" i="6"/>
  <c r="BI20" i="6"/>
  <c r="CF19" i="6"/>
  <c r="CE19" i="6"/>
  <c r="CC19" i="6"/>
  <c r="CA19" i="6"/>
  <c r="BY19" i="6"/>
  <c r="BW19" i="6"/>
  <c r="BU19" i="6"/>
  <c r="BS19" i="6"/>
  <c r="BQ19" i="6"/>
  <c r="BO19" i="6"/>
  <c r="BM19" i="6"/>
  <c r="BK19" i="6"/>
  <c r="BI19" i="6"/>
  <c r="CF18" i="6"/>
  <c r="CE18" i="6"/>
  <c r="CC18" i="6"/>
  <c r="CA18" i="6"/>
  <c r="BY18" i="6"/>
  <c r="BW18" i="6"/>
  <c r="BU18" i="6"/>
  <c r="BS18" i="6"/>
  <c r="BQ18" i="6"/>
  <c r="BO18" i="6"/>
  <c r="BM18" i="6"/>
  <c r="BK18" i="6"/>
  <c r="BI18" i="6"/>
  <c r="CF17" i="6"/>
  <c r="CE17" i="6"/>
  <c r="CC17" i="6"/>
  <c r="CA17" i="6"/>
  <c r="BY17" i="6"/>
  <c r="BW17" i="6"/>
  <c r="BU17" i="6"/>
  <c r="BS17" i="6"/>
  <c r="BQ17" i="6"/>
  <c r="BO17" i="6"/>
  <c r="BM17" i="6"/>
  <c r="BK17" i="6"/>
  <c r="BI17" i="6"/>
  <c r="CF16" i="6"/>
  <c r="CE16" i="6"/>
  <c r="CC16" i="6"/>
  <c r="CA16" i="6"/>
  <c r="BY16" i="6"/>
  <c r="BW16" i="6"/>
  <c r="BU16" i="6"/>
  <c r="BS16" i="6"/>
  <c r="BQ16" i="6"/>
  <c r="BO16" i="6"/>
  <c r="BM16" i="6"/>
  <c r="BK16" i="6"/>
  <c r="BI16" i="6"/>
  <c r="CF14" i="6"/>
  <c r="CE14" i="6"/>
  <c r="CC14" i="6"/>
  <c r="CA14" i="6"/>
  <c r="BY14" i="6"/>
  <c r="BW14" i="6"/>
  <c r="BU14" i="6"/>
  <c r="BS14" i="6"/>
  <c r="BQ14" i="6"/>
  <c r="BO14" i="6"/>
  <c r="BM14" i="6"/>
  <c r="BK14" i="6"/>
  <c r="BI14" i="6"/>
  <c r="CF13" i="6"/>
  <c r="CE13" i="6"/>
  <c r="CC13" i="6"/>
  <c r="CA13" i="6"/>
  <c r="BY13" i="6"/>
  <c r="BW13" i="6"/>
  <c r="BU13" i="6"/>
  <c r="BS13" i="6"/>
  <c r="BQ13" i="6"/>
  <c r="BO13" i="6"/>
  <c r="BM13" i="6"/>
  <c r="BK13" i="6"/>
  <c r="BI13" i="6"/>
  <c r="CF12" i="6"/>
  <c r="CE12" i="6"/>
  <c r="CC12" i="6"/>
  <c r="CA12" i="6"/>
  <c r="BY12" i="6"/>
  <c r="BW12" i="6"/>
  <c r="BU12" i="6"/>
  <c r="BS12" i="6"/>
  <c r="BQ12" i="6"/>
  <c r="BO12" i="6"/>
  <c r="BM12" i="6"/>
  <c r="BK12" i="6"/>
  <c r="BI12" i="6"/>
  <c r="CF11" i="6"/>
  <c r="CE11" i="6"/>
  <c r="CC11" i="6"/>
  <c r="CA11" i="6"/>
  <c r="BY11" i="6"/>
  <c r="BW11" i="6"/>
  <c r="BU11" i="6"/>
  <c r="BS11" i="6"/>
  <c r="BQ11" i="6"/>
  <c r="BO11" i="6"/>
  <c r="BM11" i="6"/>
  <c r="BK11" i="6"/>
  <c r="BI11" i="6"/>
  <c r="CF10" i="6"/>
  <c r="CE10" i="6"/>
  <c r="CC10" i="6"/>
  <c r="CA10" i="6"/>
  <c r="BY10" i="6"/>
  <c r="BW10" i="6"/>
  <c r="BU10" i="6"/>
  <c r="BS10" i="6"/>
  <c r="BQ10" i="6"/>
  <c r="BO10" i="6"/>
  <c r="BM10" i="6"/>
  <c r="BK10" i="6"/>
  <c r="BI10" i="6"/>
  <c r="CF9" i="6"/>
  <c r="CE9" i="6"/>
  <c r="CC9" i="6"/>
  <c r="CA9" i="6"/>
  <c r="BY9" i="6"/>
  <c r="BW9" i="6"/>
  <c r="BU9" i="6"/>
  <c r="BS9" i="6"/>
  <c r="BQ9" i="6"/>
  <c r="BO9" i="6"/>
  <c r="BM9" i="6"/>
  <c r="BK9" i="6"/>
  <c r="BI9" i="6"/>
  <c r="CF8" i="6"/>
  <c r="CE8" i="6"/>
  <c r="CC8" i="6"/>
  <c r="CA8" i="6"/>
  <c r="BY8" i="6"/>
  <c r="BW8" i="6"/>
  <c r="BU8" i="6"/>
  <c r="BS8" i="6"/>
  <c r="BQ8" i="6"/>
  <c r="BO8" i="6"/>
  <c r="BM8" i="6"/>
  <c r="BK8" i="6"/>
  <c r="BI8" i="6"/>
  <c r="CF7" i="6"/>
  <c r="CE7" i="6"/>
  <c r="CC7" i="6"/>
  <c r="CA7" i="6"/>
  <c r="BY7" i="6"/>
  <c r="BW7" i="6"/>
  <c r="BU7" i="6"/>
  <c r="BS7" i="6"/>
  <c r="BQ7" i="6"/>
  <c r="BO7" i="6"/>
  <c r="BM7" i="6"/>
  <c r="BI7" i="6"/>
  <c r="CF6" i="6"/>
  <c r="CE6" i="6"/>
  <c r="CC6" i="6"/>
  <c r="CA6" i="6"/>
  <c r="BY6" i="6"/>
  <c r="BW6" i="6"/>
  <c r="BU6" i="6"/>
  <c r="BS6" i="6"/>
  <c r="BQ6" i="6"/>
  <c r="BO6" i="6"/>
  <c r="BM6" i="6"/>
  <c r="BK6" i="6"/>
  <c r="BI6" i="6"/>
  <c r="CF4" i="6"/>
  <c r="CE4" i="6"/>
  <c r="CC4" i="6"/>
  <c r="CA4" i="6"/>
  <c r="BY4" i="6"/>
  <c r="BW4" i="6"/>
  <c r="BU4" i="6"/>
  <c r="BS4" i="6"/>
  <c r="BQ4" i="6"/>
  <c r="BO4" i="6"/>
  <c r="BM4" i="6"/>
  <c r="BK4" i="6"/>
  <c r="BI4" i="6"/>
  <c r="CD165" i="5"/>
  <c r="CB165" i="5"/>
  <c r="BZ165" i="5"/>
  <c r="BX165" i="5"/>
  <c r="BV165" i="5"/>
  <c r="BT165" i="5"/>
  <c r="BR165" i="5"/>
  <c r="BP165" i="5"/>
  <c r="BN165" i="5"/>
  <c r="BL165" i="5"/>
  <c r="BJ165" i="5"/>
  <c r="BH165" i="5"/>
  <c r="CF163" i="5"/>
  <c r="CE163" i="5"/>
  <c r="CC163" i="5"/>
  <c r="CA163" i="5"/>
  <c r="BY163" i="5"/>
  <c r="BW163" i="5"/>
  <c r="BU163" i="5"/>
  <c r="BS163" i="5"/>
  <c r="BQ163" i="5"/>
  <c r="BO163" i="5"/>
  <c r="BM163" i="5"/>
  <c r="BK163" i="5"/>
  <c r="BI163" i="5"/>
  <c r="CF162" i="5"/>
  <c r="CE162" i="5"/>
  <c r="CC162" i="5"/>
  <c r="CA162" i="5"/>
  <c r="BY162" i="5"/>
  <c r="BW162" i="5"/>
  <c r="BU162" i="5"/>
  <c r="BS162" i="5"/>
  <c r="BQ162" i="5"/>
  <c r="BO162" i="5"/>
  <c r="BM162" i="5"/>
  <c r="BK162" i="5"/>
  <c r="BI162" i="5"/>
  <c r="CF161" i="5"/>
  <c r="CE161" i="5"/>
  <c r="CC161" i="5"/>
  <c r="CA161" i="5"/>
  <c r="BY161" i="5"/>
  <c r="BW161" i="5"/>
  <c r="BU161" i="5"/>
  <c r="BS161" i="5"/>
  <c r="BQ161" i="5"/>
  <c r="BO161" i="5"/>
  <c r="BM161" i="5"/>
  <c r="BK161" i="5"/>
  <c r="BI161" i="5"/>
  <c r="CF160" i="5"/>
  <c r="CE160" i="5"/>
  <c r="CC160" i="5"/>
  <c r="CA160" i="5"/>
  <c r="BY160" i="5"/>
  <c r="BW160" i="5"/>
  <c r="BU160" i="5"/>
  <c r="BS160" i="5"/>
  <c r="BQ160" i="5"/>
  <c r="BO160" i="5"/>
  <c r="BM160" i="5"/>
  <c r="BK160" i="5"/>
  <c r="BI160" i="5"/>
  <c r="CF159" i="5"/>
  <c r="CE159" i="5"/>
  <c r="CC159" i="5"/>
  <c r="CA159" i="5"/>
  <c r="BY159" i="5"/>
  <c r="BW159" i="5"/>
  <c r="BU159" i="5"/>
  <c r="BS159" i="5"/>
  <c r="BQ159" i="5"/>
  <c r="BO159" i="5"/>
  <c r="BM159" i="5"/>
  <c r="BK159" i="5"/>
  <c r="BI159" i="5"/>
  <c r="CF156" i="5"/>
  <c r="CE156" i="5"/>
  <c r="CC156" i="5"/>
  <c r="CA156" i="5"/>
  <c r="BY156" i="5"/>
  <c r="BW156" i="5"/>
  <c r="BU156" i="5"/>
  <c r="BS156" i="5"/>
  <c r="BQ156" i="5"/>
  <c r="BO156" i="5"/>
  <c r="BM156" i="5"/>
  <c r="BK156" i="5"/>
  <c r="BI156" i="5"/>
  <c r="CF155" i="5"/>
  <c r="CE155" i="5"/>
  <c r="CC155" i="5"/>
  <c r="CA155" i="5"/>
  <c r="BY155" i="5"/>
  <c r="BW155" i="5"/>
  <c r="BU155" i="5"/>
  <c r="BS155" i="5"/>
  <c r="BQ155" i="5"/>
  <c r="BO155" i="5"/>
  <c r="BM155" i="5"/>
  <c r="BK155" i="5"/>
  <c r="BI155" i="5"/>
  <c r="CF154" i="5"/>
  <c r="CE154" i="5"/>
  <c r="CC154" i="5"/>
  <c r="CA154" i="5"/>
  <c r="BY154" i="5"/>
  <c r="BW154" i="5"/>
  <c r="BU154" i="5"/>
  <c r="BS154" i="5"/>
  <c r="BQ154" i="5"/>
  <c r="BO154" i="5"/>
  <c r="BM154" i="5"/>
  <c r="BK154" i="5"/>
  <c r="BI154" i="5"/>
  <c r="CF153" i="5"/>
  <c r="CE153" i="5"/>
  <c r="CC153" i="5"/>
  <c r="CA153" i="5"/>
  <c r="BY153" i="5"/>
  <c r="BW153" i="5"/>
  <c r="BU153" i="5"/>
  <c r="BS153" i="5"/>
  <c r="BQ153" i="5"/>
  <c r="BO153" i="5"/>
  <c r="BM153" i="5"/>
  <c r="BK153" i="5"/>
  <c r="BI153" i="5"/>
  <c r="CF152" i="5"/>
  <c r="CE152" i="5"/>
  <c r="CC152" i="5"/>
  <c r="CA152" i="5"/>
  <c r="BY152" i="5"/>
  <c r="BW152" i="5"/>
  <c r="BU152" i="5"/>
  <c r="BS152" i="5"/>
  <c r="BQ152" i="5"/>
  <c r="BO152" i="5"/>
  <c r="BM152" i="5"/>
  <c r="BK152" i="5"/>
  <c r="BI152" i="5"/>
  <c r="CF151" i="5"/>
  <c r="CE151" i="5"/>
  <c r="CC151" i="5"/>
  <c r="CA151" i="5"/>
  <c r="BY151" i="5"/>
  <c r="BW151" i="5"/>
  <c r="BU151" i="5"/>
  <c r="BS151" i="5"/>
  <c r="BQ151" i="5"/>
  <c r="BO151" i="5"/>
  <c r="BM151" i="5"/>
  <c r="BK151" i="5"/>
  <c r="BI151" i="5"/>
  <c r="CF150" i="5"/>
  <c r="CE150" i="5"/>
  <c r="CC150" i="5"/>
  <c r="CA150" i="5"/>
  <c r="BY150" i="5"/>
  <c r="BW150" i="5"/>
  <c r="BU150" i="5"/>
  <c r="BS150" i="5"/>
  <c r="BQ150" i="5"/>
  <c r="BO150" i="5"/>
  <c r="BM150" i="5"/>
  <c r="BK150" i="5"/>
  <c r="BI150" i="5"/>
  <c r="CD148" i="5"/>
  <c r="CD166" i="5" s="1"/>
  <c r="CB148" i="5"/>
  <c r="CB166" i="5" s="1"/>
  <c r="BZ148" i="5"/>
  <c r="BZ166" i="5" s="1"/>
  <c r="BX148" i="5"/>
  <c r="BX166" i="5" s="1"/>
  <c r="BV148" i="5"/>
  <c r="BV166" i="5" s="1"/>
  <c r="BT148" i="5"/>
  <c r="BT166" i="5" s="1"/>
  <c r="BR148" i="5"/>
  <c r="BR166" i="5" s="1"/>
  <c r="BP148" i="5"/>
  <c r="BP166" i="5" s="1"/>
  <c r="BN148" i="5"/>
  <c r="BL148" i="5"/>
  <c r="BL166" i="5" s="1"/>
  <c r="BJ148" i="5"/>
  <c r="BJ166" i="5" s="1"/>
  <c r="BH148" i="5"/>
  <c r="BH166" i="5" s="1"/>
  <c r="CG146" i="5"/>
  <c r="CF146" i="5"/>
  <c r="CF144" i="5"/>
  <c r="CE144" i="5"/>
  <c r="CC144" i="5"/>
  <c r="CA144" i="5"/>
  <c r="BY144" i="5"/>
  <c r="BW144" i="5"/>
  <c r="BU144" i="5"/>
  <c r="BS144" i="5"/>
  <c r="BQ144" i="5"/>
  <c r="BO144" i="5"/>
  <c r="BM144" i="5"/>
  <c r="BK144" i="5"/>
  <c r="BI144" i="5"/>
  <c r="CF143" i="5"/>
  <c r="CE143" i="5"/>
  <c r="CC143" i="5"/>
  <c r="CA143" i="5"/>
  <c r="BY143" i="5"/>
  <c r="BW143" i="5"/>
  <c r="BU143" i="5"/>
  <c r="BS143" i="5"/>
  <c r="BQ143" i="5"/>
  <c r="BO143" i="5"/>
  <c r="BM143" i="5"/>
  <c r="BK143" i="5"/>
  <c r="BI143" i="5"/>
  <c r="CG142" i="5"/>
  <c r="CF142" i="5"/>
  <c r="CF139" i="5"/>
  <c r="CE139" i="5"/>
  <c r="CC139" i="5"/>
  <c r="CA139" i="5"/>
  <c r="BY139" i="5"/>
  <c r="BW139" i="5"/>
  <c r="BU139" i="5"/>
  <c r="BS139" i="5"/>
  <c r="BQ139" i="5"/>
  <c r="BO139" i="5"/>
  <c r="BM139" i="5"/>
  <c r="BK139" i="5"/>
  <c r="BI139" i="5"/>
  <c r="CG138" i="5"/>
  <c r="CF138" i="5"/>
  <c r="CF137" i="5"/>
  <c r="CE137" i="5"/>
  <c r="CC137" i="5"/>
  <c r="CA137" i="5"/>
  <c r="BY137" i="5"/>
  <c r="BW137" i="5"/>
  <c r="BU137" i="5"/>
  <c r="BS137" i="5"/>
  <c r="BQ137" i="5"/>
  <c r="BO137" i="5"/>
  <c r="BM137" i="5"/>
  <c r="BK137" i="5"/>
  <c r="BI137" i="5"/>
  <c r="CF136" i="5"/>
  <c r="CE136" i="5"/>
  <c r="CC136" i="5"/>
  <c r="CA136" i="5"/>
  <c r="BY136" i="5"/>
  <c r="BW136" i="5"/>
  <c r="BU136" i="5"/>
  <c r="BS136" i="5"/>
  <c r="BQ136" i="5"/>
  <c r="BO136" i="5"/>
  <c r="BM136" i="5"/>
  <c r="BK136" i="5"/>
  <c r="BI136" i="5"/>
  <c r="CF135" i="5"/>
  <c r="CE135" i="5"/>
  <c r="CC135" i="5"/>
  <c r="CA135" i="5"/>
  <c r="BY135" i="5"/>
  <c r="BW135" i="5"/>
  <c r="BU135" i="5"/>
  <c r="BS135" i="5"/>
  <c r="BQ135" i="5"/>
  <c r="BO135" i="5"/>
  <c r="BM135" i="5"/>
  <c r="BK135" i="5"/>
  <c r="BI135" i="5"/>
  <c r="CF134" i="5"/>
  <c r="CE134" i="5"/>
  <c r="CC134" i="5"/>
  <c r="CA134" i="5"/>
  <c r="BY134" i="5"/>
  <c r="BW134" i="5"/>
  <c r="BU134" i="5"/>
  <c r="BS134" i="5"/>
  <c r="BQ134" i="5"/>
  <c r="BO134" i="5"/>
  <c r="BM134" i="5"/>
  <c r="BK134" i="5"/>
  <c r="BI134" i="5"/>
  <c r="CF133" i="5"/>
  <c r="CE133" i="5"/>
  <c r="CC133" i="5"/>
  <c r="CA133" i="5"/>
  <c r="BY133" i="5"/>
  <c r="BW133" i="5"/>
  <c r="BU133" i="5"/>
  <c r="BS133" i="5"/>
  <c r="BQ133" i="5"/>
  <c r="BO133" i="5"/>
  <c r="BM133" i="5"/>
  <c r="BK133" i="5"/>
  <c r="BI133" i="5"/>
  <c r="CF120" i="5"/>
  <c r="CE120" i="5"/>
  <c r="CC120" i="5"/>
  <c r="CA120" i="5"/>
  <c r="BY120" i="5"/>
  <c r="BW120" i="5"/>
  <c r="BU120" i="5"/>
  <c r="BS120" i="5"/>
  <c r="BQ120" i="5"/>
  <c r="BO120" i="5"/>
  <c r="BM120" i="5"/>
  <c r="BK120" i="5"/>
  <c r="BI120" i="5"/>
  <c r="CF132" i="5"/>
  <c r="CE132" i="5"/>
  <c r="CC132" i="5"/>
  <c r="CA132" i="5"/>
  <c r="BY132" i="5"/>
  <c r="BW132" i="5"/>
  <c r="BU132" i="5"/>
  <c r="BS132" i="5"/>
  <c r="BQ132" i="5"/>
  <c r="BO132" i="5"/>
  <c r="BM132" i="5"/>
  <c r="BK132" i="5"/>
  <c r="BI132" i="5"/>
  <c r="CF131" i="5"/>
  <c r="CE131" i="5"/>
  <c r="CC131" i="5"/>
  <c r="CA131" i="5"/>
  <c r="BY131" i="5"/>
  <c r="BW131" i="5"/>
  <c r="BU131" i="5"/>
  <c r="BS131" i="5"/>
  <c r="BQ131" i="5"/>
  <c r="BO131" i="5"/>
  <c r="BM131" i="5"/>
  <c r="BK131" i="5"/>
  <c r="BI131" i="5"/>
  <c r="CF130" i="5"/>
  <c r="CE130" i="5"/>
  <c r="CC130" i="5"/>
  <c r="CA130" i="5"/>
  <c r="BY130" i="5"/>
  <c r="BW130" i="5"/>
  <c r="BU130" i="5"/>
  <c r="BS130" i="5"/>
  <c r="BQ130" i="5"/>
  <c r="BO130" i="5"/>
  <c r="BM130" i="5"/>
  <c r="BK130" i="5"/>
  <c r="BI130" i="5"/>
  <c r="CG129" i="5"/>
  <c r="CF129" i="5"/>
  <c r="CF128" i="5"/>
  <c r="CA128" i="5"/>
  <c r="BY128" i="5"/>
  <c r="BW128" i="5"/>
  <c r="CF127" i="5"/>
  <c r="BW127" i="5"/>
  <c r="CG127" i="5" s="1"/>
  <c r="CF124" i="5"/>
  <c r="BW124" i="5"/>
  <c r="CG124" i="5" s="1"/>
  <c r="CF123" i="5"/>
  <c r="BW123" i="5"/>
  <c r="CG123" i="5" s="1"/>
  <c r="CG118" i="5"/>
  <c r="CF118" i="5"/>
  <c r="CG117" i="5"/>
  <c r="CF117" i="5"/>
  <c r="CG116" i="5"/>
  <c r="CF116" i="5"/>
  <c r="CG115" i="5"/>
  <c r="CF115" i="5"/>
  <c r="CF114" i="5"/>
  <c r="CE114" i="5"/>
  <c r="CC114" i="5"/>
  <c r="CA114" i="5"/>
  <c r="BY114" i="5"/>
  <c r="BW114" i="5"/>
  <c r="BU114" i="5"/>
  <c r="BS114" i="5"/>
  <c r="BQ114" i="5"/>
  <c r="BO114" i="5"/>
  <c r="BM114" i="5"/>
  <c r="BK114" i="5"/>
  <c r="BI114" i="5"/>
  <c r="CF113" i="5"/>
  <c r="CE113" i="5"/>
  <c r="CC113" i="5"/>
  <c r="CA113" i="5"/>
  <c r="BY113" i="5"/>
  <c r="BW113" i="5"/>
  <c r="BU113" i="5"/>
  <c r="BS113" i="5"/>
  <c r="BQ113" i="5"/>
  <c r="BO113" i="5"/>
  <c r="BM113" i="5"/>
  <c r="BK113" i="5"/>
  <c r="BI113" i="5"/>
  <c r="CG112" i="5"/>
  <c r="CF112" i="5"/>
  <c r="CG111" i="5"/>
  <c r="CF111" i="5"/>
  <c r="CG110" i="5"/>
  <c r="CF110" i="5"/>
  <c r="CG109" i="5"/>
  <c r="CF109" i="5"/>
  <c r="CG108" i="5"/>
  <c r="CF108" i="5"/>
  <c r="CG107" i="5"/>
  <c r="CF107" i="5"/>
  <c r="CG106" i="5"/>
  <c r="CF106" i="5"/>
  <c r="CG105" i="5"/>
  <c r="CF105" i="5"/>
  <c r="CG104" i="5"/>
  <c r="CF104" i="5"/>
  <c r="CG103" i="5"/>
  <c r="CF103" i="5"/>
  <c r="CG102" i="5"/>
  <c r="CF102" i="5"/>
  <c r="CG101" i="5"/>
  <c r="CF101" i="5"/>
  <c r="CG100" i="5"/>
  <c r="CF100" i="5"/>
  <c r="CG99" i="5"/>
  <c r="CF99" i="5"/>
  <c r="CG98" i="5"/>
  <c r="CF98" i="5"/>
  <c r="CG97" i="5"/>
  <c r="CF97" i="5"/>
  <c r="CG96" i="5"/>
  <c r="CF96" i="5"/>
  <c r="CF95" i="5"/>
  <c r="CE95" i="5"/>
  <c r="CC95" i="5"/>
  <c r="CA95" i="5"/>
  <c r="BY95" i="5"/>
  <c r="BW95" i="5"/>
  <c r="BU95" i="5"/>
  <c r="BS95" i="5"/>
  <c r="BQ95" i="5"/>
  <c r="BO95" i="5"/>
  <c r="BM95" i="5"/>
  <c r="BK95" i="5"/>
  <c r="BI95" i="5"/>
  <c r="CF94" i="5"/>
  <c r="CE94" i="5"/>
  <c r="CC94" i="5"/>
  <c r="CA94" i="5"/>
  <c r="BY94" i="5"/>
  <c r="BW94" i="5"/>
  <c r="BU94" i="5"/>
  <c r="BS94" i="5"/>
  <c r="BQ94" i="5"/>
  <c r="BO94" i="5"/>
  <c r="BM94" i="5"/>
  <c r="BK94" i="5"/>
  <c r="BI94" i="5"/>
  <c r="CF93" i="5"/>
  <c r="CE93" i="5"/>
  <c r="CC93" i="5"/>
  <c r="CA93" i="5"/>
  <c r="BY93" i="5"/>
  <c r="BW93" i="5"/>
  <c r="BU93" i="5"/>
  <c r="BS93" i="5"/>
  <c r="BQ93" i="5"/>
  <c r="BO93" i="5"/>
  <c r="BM93" i="5"/>
  <c r="BK93" i="5"/>
  <c r="BI93" i="5"/>
  <c r="CF92" i="5"/>
  <c r="CE92" i="5"/>
  <c r="CC92" i="5"/>
  <c r="CA92" i="5"/>
  <c r="BY92" i="5"/>
  <c r="BW92" i="5"/>
  <c r="BU92" i="5"/>
  <c r="BS92" i="5"/>
  <c r="BQ92" i="5"/>
  <c r="BO92" i="5"/>
  <c r="BM92" i="5"/>
  <c r="BK92" i="5"/>
  <c r="BI92" i="5"/>
  <c r="CF90" i="5"/>
  <c r="CE90" i="5"/>
  <c r="CC90" i="5"/>
  <c r="CA90" i="5"/>
  <c r="BY90" i="5"/>
  <c r="BW90" i="5"/>
  <c r="BU90" i="5"/>
  <c r="BS90" i="5"/>
  <c r="BQ90" i="5"/>
  <c r="BO90" i="5"/>
  <c r="BM90" i="5"/>
  <c r="BK90" i="5"/>
  <c r="BI90" i="5"/>
  <c r="CF89" i="5"/>
  <c r="CE89" i="5"/>
  <c r="CC89" i="5"/>
  <c r="CA89" i="5"/>
  <c r="BY89" i="5"/>
  <c r="BW89" i="5"/>
  <c r="BU89" i="5"/>
  <c r="BS89" i="5"/>
  <c r="BQ89" i="5"/>
  <c r="BO89" i="5"/>
  <c r="BM89" i="5"/>
  <c r="BK89" i="5"/>
  <c r="BI89" i="5"/>
  <c r="CF88" i="5"/>
  <c r="CE88" i="5"/>
  <c r="CC88" i="5"/>
  <c r="CA88" i="5"/>
  <c r="BY88" i="5"/>
  <c r="BW88" i="5"/>
  <c r="BU88" i="5"/>
  <c r="BS88" i="5"/>
  <c r="BQ88" i="5"/>
  <c r="BO88" i="5"/>
  <c r="BM88" i="5"/>
  <c r="BK88" i="5"/>
  <c r="BI88" i="5"/>
  <c r="CF87" i="5"/>
  <c r="CE87" i="5"/>
  <c r="CC87" i="5"/>
  <c r="CA87" i="5"/>
  <c r="BY87" i="5"/>
  <c r="BW87" i="5"/>
  <c r="BU87" i="5"/>
  <c r="BS87" i="5"/>
  <c r="BQ87" i="5"/>
  <c r="BO87" i="5"/>
  <c r="BM87" i="5"/>
  <c r="BK87" i="5"/>
  <c r="BI87" i="5"/>
  <c r="CF86" i="5"/>
  <c r="CE86" i="5"/>
  <c r="CC86" i="5"/>
  <c r="CA86" i="5"/>
  <c r="BY86" i="5"/>
  <c r="BW86" i="5"/>
  <c r="BU86" i="5"/>
  <c r="BS86" i="5"/>
  <c r="BQ86" i="5"/>
  <c r="BO86" i="5"/>
  <c r="BM86" i="5"/>
  <c r="BK86" i="5"/>
  <c r="BI86" i="5"/>
  <c r="CF84" i="5"/>
  <c r="CE84" i="5"/>
  <c r="CC84" i="5"/>
  <c r="CA84" i="5"/>
  <c r="BY84" i="5"/>
  <c r="BW84" i="5"/>
  <c r="BU84" i="5"/>
  <c r="BS84" i="5"/>
  <c r="BQ84" i="5"/>
  <c r="BO84" i="5"/>
  <c r="BM84" i="5"/>
  <c r="BK84" i="5"/>
  <c r="BI84" i="5"/>
  <c r="CF81" i="5"/>
  <c r="CE81" i="5"/>
  <c r="CC81" i="5"/>
  <c r="CA81" i="5"/>
  <c r="BY81" i="5"/>
  <c r="BW81" i="5"/>
  <c r="BU81" i="5"/>
  <c r="BS81" i="5"/>
  <c r="BQ81" i="5"/>
  <c r="BO81" i="5"/>
  <c r="BM81" i="5"/>
  <c r="BK81" i="5"/>
  <c r="BI81" i="5"/>
  <c r="CF80" i="5"/>
  <c r="CE80" i="5"/>
  <c r="CC80" i="5"/>
  <c r="CA80" i="5"/>
  <c r="BY80" i="5"/>
  <c r="BW80" i="5"/>
  <c r="BU80" i="5"/>
  <c r="BS80" i="5"/>
  <c r="BQ80" i="5"/>
  <c r="BO80" i="5"/>
  <c r="BM80" i="5"/>
  <c r="BK80" i="5"/>
  <c r="BI80" i="5"/>
  <c r="CF78" i="5"/>
  <c r="CE78" i="5"/>
  <c r="CC78" i="5"/>
  <c r="CA78" i="5"/>
  <c r="BY78" i="5"/>
  <c r="BW78" i="5"/>
  <c r="BU78" i="5"/>
  <c r="BS78" i="5"/>
  <c r="BQ78" i="5"/>
  <c r="BO78" i="5"/>
  <c r="BM78" i="5"/>
  <c r="BK78" i="5"/>
  <c r="BI78" i="5"/>
  <c r="CF77" i="5"/>
  <c r="CE77" i="5"/>
  <c r="CC77" i="5"/>
  <c r="CA77" i="5"/>
  <c r="BY77" i="5"/>
  <c r="BW77" i="5"/>
  <c r="BU77" i="5"/>
  <c r="BS77" i="5"/>
  <c r="BQ77" i="5"/>
  <c r="BO77" i="5"/>
  <c r="BM77" i="5"/>
  <c r="BK77" i="5"/>
  <c r="BI77" i="5"/>
  <c r="CF75" i="5"/>
  <c r="CE75" i="5"/>
  <c r="CC75" i="5"/>
  <c r="CA75" i="5"/>
  <c r="BY75" i="5"/>
  <c r="BW75" i="5"/>
  <c r="BU75" i="5"/>
  <c r="BS75" i="5"/>
  <c r="BQ75" i="5"/>
  <c r="BO75" i="5"/>
  <c r="BM75" i="5"/>
  <c r="BK75" i="5"/>
  <c r="BI75" i="5"/>
  <c r="CF74" i="5"/>
  <c r="CE74" i="5"/>
  <c r="CC74" i="5"/>
  <c r="CA74" i="5"/>
  <c r="BY74" i="5"/>
  <c r="BW74" i="5"/>
  <c r="BU74" i="5"/>
  <c r="BS74" i="5"/>
  <c r="BQ74" i="5"/>
  <c r="BO74" i="5"/>
  <c r="BM74" i="5"/>
  <c r="BK74" i="5"/>
  <c r="BI74" i="5"/>
  <c r="CF72" i="5"/>
  <c r="CE72" i="5"/>
  <c r="CC72" i="5"/>
  <c r="CA72" i="5"/>
  <c r="BY72" i="5"/>
  <c r="BW72" i="5"/>
  <c r="BU72" i="5"/>
  <c r="BS72" i="5"/>
  <c r="BQ72" i="5"/>
  <c r="BO72" i="5"/>
  <c r="BM72" i="5"/>
  <c r="BK72" i="5"/>
  <c r="BI72" i="5"/>
  <c r="CF71" i="5"/>
  <c r="CE71" i="5"/>
  <c r="CC71" i="5"/>
  <c r="CA71" i="5"/>
  <c r="BY71" i="5"/>
  <c r="BW71" i="5"/>
  <c r="BU71" i="5"/>
  <c r="BS71" i="5"/>
  <c r="BQ71" i="5"/>
  <c r="BO71" i="5"/>
  <c r="BM71" i="5"/>
  <c r="BK71" i="5"/>
  <c r="BI71" i="5"/>
  <c r="CF70" i="5"/>
  <c r="CE70" i="5"/>
  <c r="CC70" i="5"/>
  <c r="CA70" i="5"/>
  <c r="BY70" i="5"/>
  <c r="BW70" i="5"/>
  <c r="BU70" i="5"/>
  <c r="BS70" i="5"/>
  <c r="BQ70" i="5"/>
  <c r="BO70" i="5"/>
  <c r="BM70" i="5"/>
  <c r="BK70" i="5"/>
  <c r="BI70" i="5"/>
  <c r="CF68" i="5"/>
  <c r="CE68" i="5"/>
  <c r="CC68" i="5"/>
  <c r="CA68" i="5"/>
  <c r="BY68" i="5"/>
  <c r="BW68" i="5"/>
  <c r="BU68" i="5"/>
  <c r="BS68" i="5"/>
  <c r="BQ68" i="5"/>
  <c r="BO68" i="5"/>
  <c r="BM68" i="5"/>
  <c r="BK68" i="5"/>
  <c r="BI68" i="5"/>
  <c r="CF67" i="5"/>
  <c r="CE67" i="5"/>
  <c r="CC67" i="5"/>
  <c r="CA67" i="5"/>
  <c r="BY67" i="5"/>
  <c r="BW67" i="5"/>
  <c r="BU67" i="5"/>
  <c r="BS67" i="5"/>
  <c r="BQ67" i="5"/>
  <c r="BO67" i="5"/>
  <c r="BM67" i="5"/>
  <c r="BK67" i="5"/>
  <c r="BI67" i="5"/>
  <c r="CF66" i="5"/>
  <c r="CE66" i="5"/>
  <c r="CC66" i="5"/>
  <c r="CA66" i="5"/>
  <c r="BY66" i="5"/>
  <c r="BW66" i="5"/>
  <c r="BU66" i="5"/>
  <c r="BS66" i="5"/>
  <c r="BQ66" i="5"/>
  <c r="BO66" i="5"/>
  <c r="BM66" i="5"/>
  <c r="BK66" i="5"/>
  <c r="BI66" i="5"/>
  <c r="CF64" i="5"/>
  <c r="CE64" i="5"/>
  <c r="CC64" i="5"/>
  <c r="CA64" i="5"/>
  <c r="BY64" i="5"/>
  <c r="BW64" i="5"/>
  <c r="BU64" i="5"/>
  <c r="BS64" i="5"/>
  <c r="BQ64" i="5"/>
  <c r="BO64" i="5"/>
  <c r="BM64" i="5"/>
  <c r="BK64" i="5"/>
  <c r="BI64" i="5"/>
  <c r="CF63" i="5"/>
  <c r="CE63" i="5"/>
  <c r="CC63" i="5"/>
  <c r="CA63" i="5"/>
  <c r="BY63" i="5"/>
  <c r="BW63" i="5"/>
  <c r="BU63" i="5"/>
  <c r="BS63" i="5"/>
  <c r="BQ63" i="5"/>
  <c r="BO63" i="5"/>
  <c r="BM63" i="5"/>
  <c r="BK63" i="5"/>
  <c r="BI63" i="5"/>
  <c r="CF62" i="5"/>
  <c r="CE62" i="5"/>
  <c r="CC62" i="5"/>
  <c r="CA62" i="5"/>
  <c r="BY62" i="5"/>
  <c r="BW62" i="5"/>
  <c r="BU62" i="5"/>
  <c r="BS62" i="5"/>
  <c r="BQ62" i="5"/>
  <c r="BO62" i="5"/>
  <c r="BM62" i="5"/>
  <c r="BK62" i="5"/>
  <c r="BI62" i="5"/>
  <c r="CF60" i="5"/>
  <c r="CE60" i="5"/>
  <c r="CC60" i="5"/>
  <c r="CA60" i="5"/>
  <c r="BY60" i="5"/>
  <c r="BW60" i="5"/>
  <c r="BU60" i="5"/>
  <c r="BS60" i="5"/>
  <c r="BQ60" i="5"/>
  <c r="BO60" i="5"/>
  <c r="BM60" i="5"/>
  <c r="BK60" i="5"/>
  <c r="BI60" i="5"/>
  <c r="CF58" i="5"/>
  <c r="CE58" i="5"/>
  <c r="CC58" i="5"/>
  <c r="CA58" i="5"/>
  <c r="BY58" i="5"/>
  <c r="BW58" i="5"/>
  <c r="BU58" i="5"/>
  <c r="BS58" i="5"/>
  <c r="BQ58" i="5"/>
  <c r="BO58" i="5"/>
  <c r="BM58" i="5"/>
  <c r="BK58" i="5"/>
  <c r="BI58" i="5"/>
  <c r="CF57" i="5"/>
  <c r="CE57" i="5"/>
  <c r="CC57" i="5"/>
  <c r="CA57" i="5"/>
  <c r="BY57" i="5"/>
  <c r="BW57" i="5"/>
  <c r="BU57" i="5"/>
  <c r="BS57" i="5"/>
  <c r="BQ57" i="5"/>
  <c r="BO57" i="5"/>
  <c r="BM57" i="5"/>
  <c r="BK57" i="5"/>
  <c r="BI57" i="5"/>
  <c r="CF56" i="5"/>
  <c r="CE56" i="5"/>
  <c r="CC56" i="5"/>
  <c r="CA56" i="5"/>
  <c r="BY56" i="5"/>
  <c r="BW56" i="5"/>
  <c r="BU56" i="5"/>
  <c r="BS56" i="5"/>
  <c r="BQ56" i="5"/>
  <c r="BO56" i="5"/>
  <c r="BM56" i="5"/>
  <c r="BK56" i="5"/>
  <c r="BI56" i="5"/>
  <c r="CF55" i="5"/>
  <c r="CE55" i="5"/>
  <c r="CC55" i="5"/>
  <c r="CA55" i="5"/>
  <c r="BY55" i="5"/>
  <c r="BW55" i="5"/>
  <c r="BU55" i="5"/>
  <c r="BS55" i="5"/>
  <c r="BQ55" i="5"/>
  <c r="BO55" i="5"/>
  <c r="BM55" i="5"/>
  <c r="BK55" i="5"/>
  <c r="BI55" i="5"/>
  <c r="CF52" i="5"/>
  <c r="CE52" i="5"/>
  <c r="CC52" i="5"/>
  <c r="CA52" i="5"/>
  <c r="BY52" i="5"/>
  <c r="BW52" i="5"/>
  <c r="BU52" i="5"/>
  <c r="BS52" i="5"/>
  <c r="BQ52" i="5"/>
  <c r="BO52" i="5"/>
  <c r="BM52" i="5"/>
  <c r="BK52" i="5"/>
  <c r="BI52" i="5"/>
  <c r="CF51" i="5"/>
  <c r="CE51" i="5"/>
  <c r="CC51" i="5"/>
  <c r="CA51" i="5"/>
  <c r="BY51" i="5"/>
  <c r="BW51" i="5"/>
  <c r="BU51" i="5"/>
  <c r="BS51" i="5"/>
  <c r="BQ51" i="5"/>
  <c r="BO51" i="5"/>
  <c r="BM51" i="5"/>
  <c r="BK51" i="5"/>
  <c r="BI51" i="5"/>
  <c r="CF50" i="5"/>
  <c r="CE50" i="5"/>
  <c r="CC50" i="5"/>
  <c r="CA50" i="5"/>
  <c r="BY50" i="5"/>
  <c r="BW50" i="5"/>
  <c r="BU50" i="5"/>
  <c r="BS50" i="5"/>
  <c r="BQ50" i="5"/>
  <c r="BO50" i="5"/>
  <c r="BM50" i="5"/>
  <c r="BK50" i="5"/>
  <c r="BI50" i="5"/>
  <c r="CF49" i="5"/>
  <c r="CE49" i="5"/>
  <c r="CC49" i="5"/>
  <c r="CA49" i="5"/>
  <c r="BY49" i="5"/>
  <c r="BW49" i="5"/>
  <c r="BU49" i="5"/>
  <c r="BS49" i="5"/>
  <c r="BQ49" i="5"/>
  <c r="BO49" i="5"/>
  <c r="BM49" i="5"/>
  <c r="BK49" i="5"/>
  <c r="BI49" i="5"/>
  <c r="CF47" i="5"/>
  <c r="CE47" i="5"/>
  <c r="CC47" i="5"/>
  <c r="CA47" i="5"/>
  <c r="BY47" i="5"/>
  <c r="BW47" i="5"/>
  <c r="BU47" i="5"/>
  <c r="BS47" i="5"/>
  <c r="BQ47" i="5"/>
  <c r="BO47" i="5"/>
  <c r="BM47" i="5"/>
  <c r="BK47" i="5"/>
  <c r="BI47" i="5"/>
  <c r="CF46" i="5"/>
  <c r="CE46" i="5"/>
  <c r="CC46" i="5"/>
  <c r="CA46" i="5"/>
  <c r="BY46" i="5"/>
  <c r="BW46" i="5"/>
  <c r="BU46" i="5"/>
  <c r="BS46" i="5"/>
  <c r="BQ46" i="5"/>
  <c r="BO46" i="5"/>
  <c r="BM46" i="5"/>
  <c r="BK46" i="5"/>
  <c r="BI46" i="5"/>
  <c r="CF45" i="5"/>
  <c r="CE45" i="5"/>
  <c r="CC45" i="5"/>
  <c r="CA45" i="5"/>
  <c r="BY45" i="5"/>
  <c r="BW45" i="5"/>
  <c r="BU45" i="5"/>
  <c r="BS45" i="5"/>
  <c r="BQ45" i="5"/>
  <c r="BO45" i="5"/>
  <c r="BM45" i="5"/>
  <c r="BK45" i="5"/>
  <c r="BI45" i="5"/>
  <c r="CF44" i="5"/>
  <c r="CE44" i="5"/>
  <c r="CC44" i="5"/>
  <c r="CA44" i="5"/>
  <c r="BY44" i="5"/>
  <c r="BW44" i="5"/>
  <c r="BU44" i="5"/>
  <c r="BS44" i="5"/>
  <c r="BQ44" i="5"/>
  <c r="BO44" i="5"/>
  <c r="BM44" i="5"/>
  <c r="BK44" i="5"/>
  <c r="BI44" i="5"/>
  <c r="CF43" i="5"/>
  <c r="CE43" i="5"/>
  <c r="CC43" i="5"/>
  <c r="CA43" i="5"/>
  <c r="BY43" i="5"/>
  <c r="BW43" i="5"/>
  <c r="BU43" i="5"/>
  <c r="BS43" i="5"/>
  <c r="BQ43" i="5"/>
  <c r="BO43" i="5"/>
  <c r="BM43" i="5"/>
  <c r="BK43" i="5"/>
  <c r="BI43" i="5"/>
  <c r="CF42" i="5"/>
  <c r="CE42" i="5"/>
  <c r="CC42" i="5"/>
  <c r="CA42" i="5"/>
  <c r="BY42" i="5"/>
  <c r="BW42" i="5"/>
  <c r="BU42" i="5"/>
  <c r="BS42" i="5"/>
  <c r="BQ42" i="5"/>
  <c r="BO42" i="5"/>
  <c r="BM42" i="5"/>
  <c r="BK42" i="5"/>
  <c r="BI42" i="5"/>
  <c r="CF41" i="5"/>
  <c r="CE41" i="5"/>
  <c r="CC41" i="5"/>
  <c r="CA41" i="5"/>
  <c r="BY41" i="5"/>
  <c r="BW41" i="5"/>
  <c r="BU41" i="5"/>
  <c r="BS41" i="5"/>
  <c r="BQ41" i="5"/>
  <c r="BO41" i="5"/>
  <c r="BM41" i="5"/>
  <c r="BK41" i="5"/>
  <c r="BI41" i="5"/>
  <c r="CF40" i="5"/>
  <c r="CE40" i="5"/>
  <c r="CC40" i="5"/>
  <c r="CA40" i="5"/>
  <c r="BY40" i="5"/>
  <c r="BW40" i="5"/>
  <c r="BU40" i="5"/>
  <c r="BS40" i="5"/>
  <c r="BQ40" i="5"/>
  <c r="BO40" i="5"/>
  <c r="BM40" i="5"/>
  <c r="BK40" i="5"/>
  <c r="BI40" i="5"/>
  <c r="CF39" i="5"/>
  <c r="CE39" i="5"/>
  <c r="CC39" i="5"/>
  <c r="CA39" i="5"/>
  <c r="BY39" i="5"/>
  <c r="BW39" i="5"/>
  <c r="BU39" i="5"/>
  <c r="BS39" i="5"/>
  <c r="BQ39" i="5"/>
  <c r="BO39" i="5"/>
  <c r="BM39" i="5"/>
  <c r="BK39" i="5"/>
  <c r="BI39" i="5"/>
  <c r="CF38" i="5"/>
  <c r="CE38" i="5"/>
  <c r="CC38" i="5"/>
  <c r="CA38" i="5"/>
  <c r="BY38" i="5"/>
  <c r="BW38" i="5"/>
  <c r="BU38" i="5"/>
  <c r="BS38" i="5"/>
  <c r="BQ38" i="5"/>
  <c r="BO38" i="5"/>
  <c r="BM38" i="5"/>
  <c r="BK38" i="5"/>
  <c r="BI38" i="5"/>
  <c r="CF37" i="5"/>
  <c r="CE37" i="5"/>
  <c r="CC37" i="5"/>
  <c r="CA37" i="5"/>
  <c r="BY37" i="5"/>
  <c r="BW37" i="5"/>
  <c r="BU37" i="5"/>
  <c r="BS37" i="5"/>
  <c r="BQ37" i="5"/>
  <c r="BO37" i="5"/>
  <c r="BM37" i="5"/>
  <c r="BK37" i="5"/>
  <c r="BI37" i="5"/>
  <c r="CF36" i="5"/>
  <c r="CE36" i="5"/>
  <c r="CC36" i="5"/>
  <c r="CA36" i="5"/>
  <c r="BY36" i="5"/>
  <c r="BW36" i="5"/>
  <c r="BU36" i="5"/>
  <c r="BS36" i="5"/>
  <c r="BQ36" i="5"/>
  <c r="BO36" i="5"/>
  <c r="BM36" i="5"/>
  <c r="BK36" i="5"/>
  <c r="BI36" i="5"/>
  <c r="CF35" i="5"/>
  <c r="CE35" i="5"/>
  <c r="CC35" i="5"/>
  <c r="CA35" i="5"/>
  <c r="BY35" i="5"/>
  <c r="BW35" i="5"/>
  <c r="BU35" i="5"/>
  <c r="BS35" i="5"/>
  <c r="BQ35" i="5"/>
  <c r="BO35" i="5"/>
  <c r="BM35" i="5"/>
  <c r="BK35" i="5"/>
  <c r="BI35" i="5"/>
  <c r="CF34" i="5"/>
  <c r="CE34" i="5"/>
  <c r="CC34" i="5"/>
  <c r="CA34" i="5"/>
  <c r="BY34" i="5"/>
  <c r="BW34" i="5"/>
  <c r="BU34" i="5"/>
  <c r="BS34" i="5"/>
  <c r="BQ34" i="5"/>
  <c r="BO34" i="5"/>
  <c r="BM34" i="5"/>
  <c r="BK34" i="5"/>
  <c r="BI34" i="5"/>
  <c r="CF33" i="5"/>
  <c r="CE33" i="5"/>
  <c r="CC33" i="5"/>
  <c r="CA33" i="5"/>
  <c r="BY33" i="5"/>
  <c r="BW33" i="5"/>
  <c r="BU33" i="5"/>
  <c r="BS33" i="5"/>
  <c r="BQ33" i="5"/>
  <c r="BO33" i="5"/>
  <c r="BM33" i="5"/>
  <c r="BK33" i="5"/>
  <c r="BI33" i="5"/>
  <c r="CF32" i="5"/>
  <c r="CE32" i="5"/>
  <c r="CC32" i="5"/>
  <c r="CA32" i="5"/>
  <c r="BY32" i="5"/>
  <c r="BW32" i="5"/>
  <c r="BU32" i="5"/>
  <c r="BS32" i="5"/>
  <c r="BQ32" i="5"/>
  <c r="BO32" i="5"/>
  <c r="BM32" i="5"/>
  <c r="BK32" i="5"/>
  <c r="BI32" i="5"/>
  <c r="CF31" i="5"/>
  <c r="CE31" i="5"/>
  <c r="CC31" i="5"/>
  <c r="CA31" i="5"/>
  <c r="BY31" i="5"/>
  <c r="BW31" i="5"/>
  <c r="BU31" i="5"/>
  <c r="BS31" i="5"/>
  <c r="BQ31" i="5"/>
  <c r="BO31" i="5"/>
  <c r="BM31" i="5"/>
  <c r="BK31" i="5"/>
  <c r="BI31" i="5"/>
  <c r="CF29" i="5"/>
  <c r="CE29" i="5"/>
  <c r="CC29" i="5"/>
  <c r="CA29" i="5"/>
  <c r="BY29" i="5"/>
  <c r="BW29" i="5"/>
  <c r="BU29" i="5"/>
  <c r="BS29" i="5"/>
  <c r="BQ29" i="5"/>
  <c r="BO29" i="5"/>
  <c r="BM29" i="5"/>
  <c r="BK29" i="5"/>
  <c r="BI29" i="5"/>
  <c r="CF28" i="5"/>
  <c r="CE28" i="5"/>
  <c r="CC28" i="5"/>
  <c r="CA28" i="5"/>
  <c r="BY28" i="5"/>
  <c r="BW28" i="5"/>
  <c r="BU28" i="5"/>
  <c r="BS28" i="5"/>
  <c r="BQ28" i="5"/>
  <c r="BO28" i="5"/>
  <c r="BM28" i="5"/>
  <c r="BK28" i="5"/>
  <c r="BI28" i="5"/>
  <c r="CF27" i="5"/>
  <c r="CE27" i="5"/>
  <c r="CC27" i="5"/>
  <c r="CA27" i="5"/>
  <c r="BY27" i="5"/>
  <c r="BW27" i="5"/>
  <c r="BU27" i="5"/>
  <c r="BS27" i="5"/>
  <c r="BQ27" i="5"/>
  <c r="BO27" i="5"/>
  <c r="BM27" i="5"/>
  <c r="BK27" i="5"/>
  <c r="BI27" i="5"/>
  <c r="CF26" i="5"/>
  <c r="CE26" i="5"/>
  <c r="CC26" i="5"/>
  <c r="CA26" i="5"/>
  <c r="BY26" i="5"/>
  <c r="BW26" i="5"/>
  <c r="BU26" i="5"/>
  <c r="BS26" i="5"/>
  <c r="BQ26" i="5"/>
  <c r="BO26" i="5"/>
  <c r="BM26" i="5"/>
  <c r="BK26" i="5"/>
  <c r="BI26" i="5"/>
  <c r="CF24" i="5"/>
  <c r="CE24" i="5"/>
  <c r="CC24" i="5"/>
  <c r="CA24" i="5"/>
  <c r="BY24" i="5"/>
  <c r="BW24" i="5"/>
  <c r="BU24" i="5"/>
  <c r="BS24" i="5"/>
  <c r="BQ24" i="5"/>
  <c r="BO24" i="5"/>
  <c r="BM24" i="5"/>
  <c r="BK24" i="5"/>
  <c r="BI24" i="5"/>
  <c r="CF23" i="5"/>
  <c r="CE23" i="5"/>
  <c r="CC23" i="5"/>
  <c r="CA23" i="5"/>
  <c r="BY23" i="5"/>
  <c r="BW23" i="5"/>
  <c r="BU23" i="5"/>
  <c r="BS23" i="5"/>
  <c r="BQ23" i="5"/>
  <c r="BO23" i="5"/>
  <c r="BM23" i="5"/>
  <c r="BK23" i="5"/>
  <c r="BI23" i="5"/>
  <c r="CF22" i="5"/>
  <c r="CE22" i="5"/>
  <c r="CC22" i="5"/>
  <c r="CA22" i="5"/>
  <c r="BY22" i="5"/>
  <c r="BW22" i="5"/>
  <c r="BU22" i="5"/>
  <c r="BS22" i="5"/>
  <c r="BQ22" i="5"/>
  <c r="BO22" i="5"/>
  <c r="BM22" i="5"/>
  <c r="BK22" i="5"/>
  <c r="BI22" i="5"/>
  <c r="CF21" i="5"/>
  <c r="CE21" i="5"/>
  <c r="CC21" i="5"/>
  <c r="CA21" i="5"/>
  <c r="BY21" i="5"/>
  <c r="BW21" i="5"/>
  <c r="BU21" i="5"/>
  <c r="BS21" i="5"/>
  <c r="BQ21" i="5"/>
  <c r="BO21" i="5"/>
  <c r="BM21" i="5"/>
  <c r="BK21" i="5"/>
  <c r="BI21" i="5"/>
  <c r="CF20" i="5"/>
  <c r="CE20" i="5"/>
  <c r="CC20" i="5"/>
  <c r="CA20" i="5"/>
  <c r="BY20" i="5"/>
  <c r="BW20" i="5"/>
  <c r="BU20" i="5"/>
  <c r="BS20" i="5"/>
  <c r="BQ20" i="5"/>
  <c r="BO20" i="5"/>
  <c r="BM20" i="5"/>
  <c r="BK20" i="5"/>
  <c r="BI20" i="5"/>
  <c r="CF19" i="5"/>
  <c r="CE19" i="5"/>
  <c r="CC19" i="5"/>
  <c r="CA19" i="5"/>
  <c r="BY19" i="5"/>
  <c r="BW19" i="5"/>
  <c r="BU19" i="5"/>
  <c r="BS19" i="5"/>
  <c r="BQ19" i="5"/>
  <c r="BO19" i="5"/>
  <c r="BM19" i="5"/>
  <c r="BK19" i="5"/>
  <c r="BI19" i="5"/>
  <c r="CF18" i="5"/>
  <c r="CE18" i="5"/>
  <c r="CC18" i="5"/>
  <c r="CA18" i="5"/>
  <c r="BY18" i="5"/>
  <c r="BW18" i="5"/>
  <c r="BU18" i="5"/>
  <c r="BS18" i="5"/>
  <c r="BQ18" i="5"/>
  <c r="BO18" i="5"/>
  <c r="BM18" i="5"/>
  <c r="BK18" i="5"/>
  <c r="BI18" i="5"/>
  <c r="CF17" i="5"/>
  <c r="CE17" i="5"/>
  <c r="CC17" i="5"/>
  <c r="CA17" i="5"/>
  <c r="BY17" i="5"/>
  <c r="BW17" i="5"/>
  <c r="BU17" i="5"/>
  <c r="BS17" i="5"/>
  <c r="BQ17" i="5"/>
  <c r="BO17" i="5"/>
  <c r="BM17" i="5"/>
  <c r="BK17" i="5"/>
  <c r="BI17" i="5"/>
  <c r="CF16" i="5"/>
  <c r="CE16" i="5"/>
  <c r="CC16" i="5"/>
  <c r="CA16" i="5"/>
  <c r="BY16" i="5"/>
  <c r="BW16" i="5"/>
  <c r="BU16" i="5"/>
  <c r="BS16" i="5"/>
  <c r="BQ16" i="5"/>
  <c r="BO16" i="5"/>
  <c r="BM16" i="5"/>
  <c r="BK16" i="5"/>
  <c r="BI16" i="5"/>
  <c r="CF14" i="5"/>
  <c r="CE14" i="5"/>
  <c r="CC14" i="5"/>
  <c r="CA14" i="5"/>
  <c r="BY14" i="5"/>
  <c r="BW14" i="5"/>
  <c r="BU14" i="5"/>
  <c r="BS14" i="5"/>
  <c r="BQ14" i="5"/>
  <c r="BO14" i="5"/>
  <c r="BM14" i="5"/>
  <c r="BK14" i="5"/>
  <c r="BI14" i="5"/>
  <c r="CF13" i="5"/>
  <c r="CE13" i="5"/>
  <c r="CC13" i="5"/>
  <c r="CA13" i="5"/>
  <c r="BY13" i="5"/>
  <c r="BW13" i="5"/>
  <c r="BU13" i="5"/>
  <c r="BS13" i="5"/>
  <c r="BQ13" i="5"/>
  <c r="BO13" i="5"/>
  <c r="BM13" i="5"/>
  <c r="BK13" i="5"/>
  <c r="BI13" i="5"/>
  <c r="CF12" i="5"/>
  <c r="CE12" i="5"/>
  <c r="CC12" i="5"/>
  <c r="CA12" i="5"/>
  <c r="BY12" i="5"/>
  <c r="BW12" i="5"/>
  <c r="BU12" i="5"/>
  <c r="BS12" i="5"/>
  <c r="BQ12" i="5"/>
  <c r="BO12" i="5"/>
  <c r="BM12" i="5"/>
  <c r="BK12" i="5"/>
  <c r="BI12" i="5"/>
  <c r="CF11" i="5"/>
  <c r="CE11" i="5"/>
  <c r="CC11" i="5"/>
  <c r="CA11" i="5"/>
  <c r="BY11" i="5"/>
  <c r="BW11" i="5"/>
  <c r="BU11" i="5"/>
  <c r="BS11" i="5"/>
  <c r="BQ11" i="5"/>
  <c r="BO11" i="5"/>
  <c r="BM11" i="5"/>
  <c r="BK11" i="5"/>
  <c r="BI11" i="5"/>
  <c r="CF10" i="5"/>
  <c r="CE10" i="5"/>
  <c r="CC10" i="5"/>
  <c r="CA10" i="5"/>
  <c r="BY10" i="5"/>
  <c r="BW10" i="5"/>
  <c r="BU10" i="5"/>
  <c r="BS10" i="5"/>
  <c r="BQ10" i="5"/>
  <c r="BO10" i="5"/>
  <c r="BM10" i="5"/>
  <c r="BK10" i="5"/>
  <c r="BI10" i="5"/>
  <c r="CF9" i="5"/>
  <c r="CE9" i="5"/>
  <c r="CC9" i="5"/>
  <c r="CA9" i="5"/>
  <c r="BY9" i="5"/>
  <c r="BW9" i="5"/>
  <c r="BU9" i="5"/>
  <c r="BS9" i="5"/>
  <c r="BQ9" i="5"/>
  <c r="BO9" i="5"/>
  <c r="BM9" i="5"/>
  <c r="BK9" i="5"/>
  <c r="BI9" i="5"/>
  <c r="CF8" i="5"/>
  <c r="CE8" i="5"/>
  <c r="CC8" i="5"/>
  <c r="CA8" i="5"/>
  <c r="BY8" i="5"/>
  <c r="BW8" i="5"/>
  <c r="BU8" i="5"/>
  <c r="BS8" i="5"/>
  <c r="BQ8" i="5"/>
  <c r="BO8" i="5"/>
  <c r="BM8" i="5"/>
  <c r="BK8" i="5"/>
  <c r="BI8" i="5"/>
  <c r="CF7" i="5"/>
  <c r="CE7" i="5"/>
  <c r="CC7" i="5"/>
  <c r="CA7" i="5"/>
  <c r="BY7" i="5"/>
  <c r="BW7" i="5"/>
  <c r="BU7" i="5"/>
  <c r="BS7" i="5"/>
  <c r="BQ7" i="5"/>
  <c r="BO7" i="5"/>
  <c r="BM7" i="5"/>
  <c r="BI7" i="5"/>
  <c r="CF6" i="5"/>
  <c r="CE6" i="5"/>
  <c r="CC6" i="5"/>
  <c r="CA6" i="5"/>
  <c r="BY6" i="5"/>
  <c r="BW6" i="5"/>
  <c r="BU6" i="5"/>
  <c r="BS6" i="5"/>
  <c r="BQ6" i="5"/>
  <c r="BO6" i="5"/>
  <c r="BM6" i="5"/>
  <c r="BK6" i="5"/>
  <c r="BI6" i="5"/>
  <c r="CF4" i="5"/>
  <c r="CE4" i="5"/>
  <c r="CC4" i="5"/>
  <c r="CA4" i="5"/>
  <c r="BY4" i="5"/>
  <c r="BW4" i="5"/>
  <c r="BU4" i="5"/>
  <c r="BS4" i="5"/>
  <c r="BQ4" i="5"/>
  <c r="BO4" i="5"/>
  <c r="BM4" i="5"/>
  <c r="BK4" i="5"/>
  <c r="BI4" i="5"/>
  <c r="CD165" i="4"/>
  <c r="CB165" i="4"/>
  <c r="BZ165" i="4"/>
  <c r="BX165" i="4"/>
  <c r="BV165" i="4"/>
  <c r="BT165" i="4"/>
  <c r="BR165" i="4"/>
  <c r="BP165" i="4"/>
  <c r="BN165" i="4"/>
  <c r="BL165" i="4"/>
  <c r="BJ165" i="4"/>
  <c r="BH165" i="4"/>
  <c r="CF163" i="4"/>
  <c r="CE163" i="4"/>
  <c r="CC163" i="4"/>
  <c r="CA163" i="4"/>
  <c r="BY163" i="4"/>
  <c r="BW163" i="4"/>
  <c r="BU163" i="4"/>
  <c r="BS163" i="4"/>
  <c r="BQ163" i="4"/>
  <c r="BO163" i="4"/>
  <c r="BM163" i="4"/>
  <c r="BK163" i="4"/>
  <c r="BI163" i="4"/>
  <c r="CF162" i="4"/>
  <c r="CE162" i="4"/>
  <c r="CC162" i="4"/>
  <c r="CA162" i="4"/>
  <c r="BY162" i="4"/>
  <c r="BW162" i="4"/>
  <c r="BU162" i="4"/>
  <c r="BS162" i="4"/>
  <c r="BQ162" i="4"/>
  <c r="BO162" i="4"/>
  <c r="BM162" i="4"/>
  <c r="BK162" i="4"/>
  <c r="BI162" i="4"/>
  <c r="CF161" i="4"/>
  <c r="CE161" i="4"/>
  <c r="CC161" i="4"/>
  <c r="CA161" i="4"/>
  <c r="BY161" i="4"/>
  <c r="BW161" i="4"/>
  <c r="BU161" i="4"/>
  <c r="BS161" i="4"/>
  <c r="BQ161" i="4"/>
  <c r="BO161" i="4"/>
  <c r="BM161" i="4"/>
  <c r="BK161" i="4"/>
  <c r="BI161" i="4"/>
  <c r="CF160" i="4"/>
  <c r="CE160" i="4"/>
  <c r="CC160" i="4"/>
  <c r="CA160" i="4"/>
  <c r="BY160" i="4"/>
  <c r="BW160" i="4"/>
  <c r="BU160" i="4"/>
  <c r="BS160" i="4"/>
  <c r="BQ160" i="4"/>
  <c r="BO160" i="4"/>
  <c r="BM160" i="4"/>
  <c r="BK160" i="4"/>
  <c r="BI160" i="4"/>
  <c r="CF159" i="4"/>
  <c r="CE159" i="4"/>
  <c r="CC159" i="4"/>
  <c r="CA159" i="4"/>
  <c r="BY159" i="4"/>
  <c r="BW159" i="4"/>
  <c r="BU159" i="4"/>
  <c r="BS159" i="4"/>
  <c r="BQ159" i="4"/>
  <c r="BO159" i="4"/>
  <c r="BM159" i="4"/>
  <c r="BK159" i="4"/>
  <c r="BI159" i="4"/>
  <c r="CF156" i="4"/>
  <c r="CE156" i="4"/>
  <c r="CC156" i="4"/>
  <c r="CA156" i="4"/>
  <c r="BY156" i="4"/>
  <c r="BW156" i="4"/>
  <c r="BU156" i="4"/>
  <c r="BS156" i="4"/>
  <c r="BQ156" i="4"/>
  <c r="BO156" i="4"/>
  <c r="BM156" i="4"/>
  <c r="BK156" i="4"/>
  <c r="BI156" i="4"/>
  <c r="CF155" i="4"/>
  <c r="CE155" i="4"/>
  <c r="CC155" i="4"/>
  <c r="CA155" i="4"/>
  <c r="BY155" i="4"/>
  <c r="BW155" i="4"/>
  <c r="BU155" i="4"/>
  <c r="BS155" i="4"/>
  <c r="BQ155" i="4"/>
  <c r="BO155" i="4"/>
  <c r="BM155" i="4"/>
  <c r="BK155" i="4"/>
  <c r="BI155" i="4"/>
  <c r="CF154" i="4"/>
  <c r="CE154" i="4"/>
  <c r="CC154" i="4"/>
  <c r="CA154" i="4"/>
  <c r="BY154" i="4"/>
  <c r="BW154" i="4"/>
  <c r="BU154" i="4"/>
  <c r="BS154" i="4"/>
  <c r="BQ154" i="4"/>
  <c r="BO154" i="4"/>
  <c r="BM154" i="4"/>
  <c r="BK154" i="4"/>
  <c r="BI154" i="4"/>
  <c r="CF153" i="4"/>
  <c r="CE153" i="4"/>
  <c r="CC153" i="4"/>
  <c r="CA153" i="4"/>
  <c r="BY153" i="4"/>
  <c r="BW153" i="4"/>
  <c r="BU153" i="4"/>
  <c r="BS153" i="4"/>
  <c r="BQ153" i="4"/>
  <c r="BO153" i="4"/>
  <c r="BM153" i="4"/>
  <c r="BK153" i="4"/>
  <c r="BI153" i="4"/>
  <c r="CF152" i="4"/>
  <c r="CE152" i="4"/>
  <c r="CC152" i="4"/>
  <c r="CA152" i="4"/>
  <c r="BY152" i="4"/>
  <c r="BW152" i="4"/>
  <c r="BU152" i="4"/>
  <c r="BS152" i="4"/>
  <c r="BQ152" i="4"/>
  <c r="BO152" i="4"/>
  <c r="BM152" i="4"/>
  <c r="BK152" i="4"/>
  <c r="BI152" i="4"/>
  <c r="CF151" i="4"/>
  <c r="CE151" i="4"/>
  <c r="CC151" i="4"/>
  <c r="CA151" i="4"/>
  <c r="BY151" i="4"/>
  <c r="BW151" i="4"/>
  <c r="BU151" i="4"/>
  <c r="BS151" i="4"/>
  <c r="BQ151" i="4"/>
  <c r="BO151" i="4"/>
  <c r="BM151" i="4"/>
  <c r="BK151" i="4"/>
  <c r="BI151" i="4"/>
  <c r="CF150" i="4"/>
  <c r="CE150" i="4"/>
  <c r="CC150" i="4"/>
  <c r="CA150" i="4"/>
  <c r="BY150" i="4"/>
  <c r="BW150" i="4"/>
  <c r="BU150" i="4"/>
  <c r="BS150" i="4"/>
  <c r="BQ150" i="4"/>
  <c r="BO150" i="4"/>
  <c r="BM150" i="4"/>
  <c r="BK150" i="4"/>
  <c r="BI150" i="4"/>
  <c r="CD148" i="4"/>
  <c r="CD166" i="4" s="1"/>
  <c r="CB148" i="4"/>
  <c r="CB166" i="4" s="1"/>
  <c r="BZ148" i="4"/>
  <c r="BZ166" i="4" s="1"/>
  <c r="BX148" i="4"/>
  <c r="BX166" i="4" s="1"/>
  <c r="BV148" i="4"/>
  <c r="BV166" i="4" s="1"/>
  <c r="BT148" i="4"/>
  <c r="BT166" i="4" s="1"/>
  <c r="BR148" i="4"/>
  <c r="BR166" i="4" s="1"/>
  <c r="BP148" i="4"/>
  <c r="BP166" i="4" s="1"/>
  <c r="BN148" i="4"/>
  <c r="BN166" i="4" s="1"/>
  <c r="BL148" i="4"/>
  <c r="BL166" i="4" s="1"/>
  <c r="BJ148" i="4"/>
  <c r="BH148" i="4"/>
  <c r="BH166" i="4" s="1"/>
  <c r="CG146" i="4"/>
  <c r="CF146" i="4"/>
  <c r="CF144" i="4"/>
  <c r="CE144" i="4"/>
  <c r="CC144" i="4"/>
  <c r="CA144" i="4"/>
  <c r="BY144" i="4"/>
  <c r="BW144" i="4"/>
  <c r="BU144" i="4"/>
  <c r="BS144" i="4"/>
  <c r="BQ144" i="4"/>
  <c r="BO144" i="4"/>
  <c r="BM144" i="4"/>
  <c r="BK144" i="4"/>
  <c r="BI144" i="4"/>
  <c r="CF143" i="4"/>
  <c r="CE143" i="4"/>
  <c r="CC143" i="4"/>
  <c r="CA143" i="4"/>
  <c r="BY143" i="4"/>
  <c r="BW143" i="4"/>
  <c r="BU143" i="4"/>
  <c r="BS143" i="4"/>
  <c r="BQ143" i="4"/>
  <c r="BO143" i="4"/>
  <c r="BM143" i="4"/>
  <c r="BK143" i="4"/>
  <c r="BI143" i="4"/>
  <c r="CG142" i="4"/>
  <c r="CF142" i="4"/>
  <c r="CF139" i="4"/>
  <c r="CE139" i="4"/>
  <c r="CC139" i="4"/>
  <c r="CA139" i="4"/>
  <c r="BY139" i="4"/>
  <c r="BW139" i="4"/>
  <c r="BU139" i="4"/>
  <c r="BS139" i="4"/>
  <c r="BQ139" i="4"/>
  <c r="BO139" i="4"/>
  <c r="BM139" i="4"/>
  <c r="BK139" i="4"/>
  <c r="BI139" i="4"/>
  <c r="CG138" i="4"/>
  <c r="CF138" i="4"/>
  <c r="CF137" i="4"/>
  <c r="CE137" i="4"/>
  <c r="CC137" i="4"/>
  <c r="CA137" i="4"/>
  <c r="BY137" i="4"/>
  <c r="BW137" i="4"/>
  <c r="BU137" i="4"/>
  <c r="BS137" i="4"/>
  <c r="BQ137" i="4"/>
  <c r="BO137" i="4"/>
  <c r="BM137" i="4"/>
  <c r="BK137" i="4"/>
  <c r="BI137" i="4"/>
  <c r="CF136" i="4"/>
  <c r="CE136" i="4"/>
  <c r="CC136" i="4"/>
  <c r="CA136" i="4"/>
  <c r="BY136" i="4"/>
  <c r="BW136" i="4"/>
  <c r="BU136" i="4"/>
  <c r="BS136" i="4"/>
  <c r="BQ136" i="4"/>
  <c r="BO136" i="4"/>
  <c r="BM136" i="4"/>
  <c r="BK136" i="4"/>
  <c r="BI136" i="4"/>
  <c r="CF135" i="4"/>
  <c r="CE135" i="4"/>
  <c r="CC135" i="4"/>
  <c r="CA135" i="4"/>
  <c r="BY135" i="4"/>
  <c r="BW135" i="4"/>
  <c r="BU135" i="4"/>
  <c r="BS135" i="4"/>
  <c r="BQ135" i="4"/>
  <c r="BO135" i="4"/>
  <c r="BM135" i="4"/>
  <c r="BK135" i="4"/>
  <c r="BI135" i="4"/>
  <c r="CF134" i="4"/>
  <c r="CE134" i="4"/>
  <c r="CC134" i="4"/>
  <c r="CA134" i="4"/>
  <c r="BY134" i="4"/>
  <c r="BW134" i="4"/>
  <c r="BU134" i="4"/>
  <c r="BS134" i="4"/>
  <c r="BQ134" i="4"/>
  <c r="BO134" i="4"/>
  <c r="BM134" i="4"/>
  <c r="BK134" i="4"/>
  <c r="BI134" i="4"/>
  <c r="CF133" i="4"/>
  <c r="CE133" i="4"/>
  <c r="CC133" i="4"/>
  <c r="CA133" i="4"/>
  <c r="BY133" i="4"/>
  <c r="BW133" i="4"/>
  <c r="BU133" i="4"/>
  <c r="BS133" i="4"/>
  <c r="BQ133" i="4"/>
  <c r="BO133" i="4"/>
  <c r="BM133" i="4"/>
  <c r="BK133" i="4"/>
  <c r="BI133" i="4"/>
  <c r="CF120" i="4"/>
  <c r="CE120" i="4"/>
  <c r="CC120" i="4"/>
  <c r="CA120" i="4"/>
  <c r="BY120" i="4"/>
  <c r="BW120" i="4"/>
  <c r="BU120" i="4"/>
  <c r="BS120" i="4"/>
  <c r="BQ120" i="4"/>
  <c r="BO120" i="4"/>
  <c r="BM120" i="4"/>
  <c r="BK120" i="4"/>
  <c r="BI120" i="4"/>
  <c r="CF132" i="4"/>
  <c r="CE132" i="4"/>
  <c r="CC132" i="4"/>
  <c r="CA132" i="4"/>
  <c r="BY132" i="4"/>
  <c r="BW132" i="4"/>
  <c r="BU132" i="4"/>
  <c r="BS132" i="4"/>
  <c r="BQ132" i="4"/>
  <c r="BO132" i="4"/>
  <c r="BM132" i="4"/>
  <c r="BK132" i="4"/>
  <c r="BI132" i="4"/>
  <c r="CF131" i="4"/>
  <c r="CE131" i="4"/>
  <c r="CC131" i="4"/>
  <c r="CA131" i="4"/>
  <c r="BY131" i="4"/>
  <c r="BW131" i="4"/>
  <c r="BU131" i="4"/>
  <c r="BS131" i="4"/>
  <c r="BQ131" i="4"/>
  <c r="BO131" i="4"/>
  <c r="BM131" i="4"/>
  <c r="BK131" i="4"/>
  <c r="BI131" i="4"/>
  <c r="CF130" i="4"/>
  <c r="CE130" i="4"/>
  <c r="CC130" i="4"/>
  <c r="CA130" i="4"/>
  <c r="BY130" i="4"/>
  <c r="BW130" i="4"/>
  <c r="BU130" i="4"/>
  <c r="BS130" i="4"/>
  <c r="BQ130" i="4"/>
  <c r="BO130" i="4"/>
  <c r="BM130" i="4"/>
  <c r="BK130" i="4"/>
  <c r="BI130" i="4"/>
  <c r="CG129" i="4"/>
  <c r="CF129" i="4"/>
  <c r="CF128" i="4"/>
  <c r="CA128" i="4"/>
  <c r="BY128" i="4"/>
  <c r="BW128" i="4"/>
  <c r="CF127" i="4"/>
  <c r="BW127" i="4"/>
  <c r="CG127" i="4" s="1"/>
  <c r="CF124" i="4"/>
  <c r="BW124" i="4"/>
  <c r="CG124" i="4" s="1"/>
  <c r="CF123" i="4"/>
  <c r="BW123" i="4"/>
  <c r="CG123" i="4" s="1"/>
  <c r="CG118" i="4"/>
  <c r="CF118" i="4"/>
  <c r="CG117" i="4"/>
  <c r="CF117" i="4"/>
  <c r="CG116" i="4"/>
  <c r="CF116" i="4"/>
  <c r="CG115" i="4"/>
  <c r="CF115" i="4"/>
  <c r="CF114" i="4"/>
  <c r="CE114" i="4"/>
  <c r="CC114" i="4"/>
  <c r="CA114" i="4"/>
  <c r="BY114" i="4"/>
  <c r="BW114" i="4"/>
  <c r="BU114" i="4"/>
  <c r="BS114" i="4"/>
  <c r="BQ114" i="4"/>
  <c r="BO114" i="4"/>
  <c r="BM114" i="4"/>
  <c r="BK114" i="4"/>
  <c r="BI114" i="4"/>
  <c r="CF113" i="4"/>
  <c r="CE113" i="4"/>
  <c r="CC113" i="4"/>
  <c r="CA113" i="4"/>
  <c r="BY113" i="4"/>
  <c r="BW113" i="4"/>
  <c r="BU113" i="4"/>
  <c r="BS113" i="4"/>
  <c r="BQ113" i="4"/>
  <c r="BO113" i="4"/>
  <c r="BM113" i="4"/>
  <c r="BK113" i="4"/>
  <c r="BI113" i="4"/>
  <c r="CG112" i="4"/>
  <c r="CF112" i="4"/>
  <c r="CG111" i="4"/>
  <c r="CF111" i="4"/>
  <c r="CG110" i="4"/>
  <c r="CF110" i="4"/>
  <c r="CG109" i="4"/>
  <c r="CF109" i="4"/>
  <c r="CG108" i="4"/>
  <c r="CF108" i="4"/>
  <c r="CG107" i="4"/>
  <c r="CF107" i="4"/>
  <c r="CG106" i="4"/>
  <c r="CF106" i="4"/>
  <c r="CG105" i="4"/>
  <c r="CF105" i="4"/>
  <c r="CG104" i="4"/>
  <c r="CF104" i="4"/>
  <c r="CG103" i="4"/>
  <c r="CF103" i="4"/>
  <c r="CG102" i="4"/>
  <c r="CF102" i="4"/>
  <c r="CG101" i="4"/>
  <c r="CF101" i="4"/>
  <c r="CG100" i="4"/>
  <c r="CF100" i="4"/>
  <c r="CG99" i="4"/>
  <c r="CF99" i="4"/>
  <c r="CG98" i="4"/>
  <c r="CF98" i="4"/>
  <c r="CG97" i="4"/>
  <c r="CF97" i="4"/>
  <c r="CG96" i="4"/>
  <c r="CF96" i="4"/>
  <c r="CF95" i="4"/>
  <c r="CE95" i="4"/>
  <c r="CC95" i="4"/>
  <c r="CA95" i="4"/>
  <c r="BY95" i="4"/>
  <c r="BW95" i="4"/>
  <c r="BU95" i="4"/>
  <c r="BS95" i="4"/>
  <c r="BQ95" i="4"/>
  <c r="BO95" i="4"/>
  <c r="BM95" i="4"/>
  <c r="BK95" i="4"/>
  <c r="BI95" i="4"/>
  <c r="CF94" i="4"/>
  <c r="CE94" i="4"/>
  <c r="CC94" i="4"/>
  <c r="CA94" i="4"/>
  <c r="BY94" i="4"/>
  <c r="BW94" i="4"/>
  <c r="BU94" i="4"/>
  <c r="BS94" i="4"/>
  <c r="BQ94" i="4"/>
  <c r="BO94" i="4"/>
  <c r="BM94" i="4"/>
  <c r="BK94" i="4"/>
  <c r="BI94" i="4"/>
  <c r="CF93" i="4"/>
  <c r="CE93" i="4"/>
  <c r="CC93" i="4"/>
  <c r="CA93" i="4"/>
  <c r="BY93" i="4"/>
  <c r="BW93" i="4"/>
  <c r="BU93" i="4"/>
  <c r="BS93" i="4"/>
  <c r="BQ93" i="4"/>
  <c r="BO93" i="4"/>
  <c r="BM93" i="4"/>
  <c r="BK93" i="4"/>
  <c r="BI93" i="4"/>
  <c r="CF92" i="4"/>
  <c r="CE92" i="4"/>
  <c r="CC92" i="4"/>
  <c r="CA92" i="4"/>
  <c r="BY92" i="4"/>
  <c r="BW92" i="4"/>
  <c r="BU92" i="4"/>
  <c r="BS92" i="4"/>
  <c r="BQ92" i="4"/>
  <c r="BO92" i="4"/>
  <c r="BM92" i="4"/>
  <c r="BK92" i="4"/>
  <c r="BI92" i="4"/>
  <c r="CF90" i="4"/>
  <c r="CE90" i="4"/>
  <c r="CC90" i="4"/>
  <c r="CA90" i="4"/>
  <c r="BY90" i="4"/>
  <c r="BW90" i="4"/>
  <c r="BU90" i="4"/>
  <c r="BS90" i="4"/>
  <c r="BQ90" i="4"/>
  <c r="BO90" i="4"/>
  <c r="BM90" i="4"/>
  <c r="BK90" i="4"/>
  <c r="BI90" i="4"/>
  <c r="CF89" i="4"/>
  <c r="CE89" i="4"/>
  <c r="CC89" i="4"/>
  <c r="CA89" i="4"/>
  <c r="BY89" i="4"/>
  <c r="BW89" i="4"/>
  <c r="BU89" i="4"/>
  <c r="BS89" i="4"/>
  <c r="BQ89" i="4"/>
  <c r="BO89" i="4"/>
  <c r="BM89" i="4"/>
  <c r="BK89" i="4"/>
  <c r="BI89" i="4"/>
  <c r="CF88" i="4"/>
  <c r="CE88" i="4"/>
  <c r="CC88" i="4"/>
  <c r="CA88" i="4"/>
  <c r="BY88" i="4"/>
  <c r="BW88" i="4"/>
  <c r="BU88" i="4"/>
  <c r="BS88" i="4"/>
  <c r="BQ88" i="4"/>
  <c r="BO88" i="4"/>
  <c r="BM88" i="4"/>
  <c r="BK88" i="4"/>
  <c r="BI88" i="4"/>
  <c r="CF87" i="4"/>
  <c r="CE87" i="4"/>
  <c r="CC87" i="4"/>
  <c r="CA87" i="4"/>
  <c r="BY87" i="4"/>
  <c r="BW87" i="4"/>
  <c r="BU87" i="4"/>
  <c r="BS87" i="4"/>
  <c r="BQ87" i="4"/>
  <c r="BO87" i="4"/>
  <c r="BM87" i="4"/>
  <c r="BK87" i="4"/>
  <c r="BI87" i="4"/>
  <c r="CF86" i="4"/>
  <c r="CE86" i="4"/>
  <c r="CC86" i="4"/>
  <c r="CA86" i="4"/>
  <c r="BY86" i="4"/>
  <c r="BW86" i="4"/>
  <c r="BU86" i="4"/>
  <c r="BS86" i="4"/>
  <c r="BQ86" i="4"/>
  <c r="BO86" i="4"/>
  <c r="BM86" i="4"/>
  <c r="BK86" i="4"/>
  <c r="BI86" i="4"/>
  <c r="CF84" i="4"/>
  <c r="CE84" i="4"/>
  <c r="CC84" i="4"/>
  <c r="CA84" i="4"/>
  <c r="BY84" i="4"/>
  <c r="BW84" i="4"/>
  <c r="BU84" i="4"/>
  <c r="BS84" i="4"/>
  <c r="BQ84" i="4"/>
  <c r="BO84" i="4"/>
  <c r="BM84" i="4"/>
  <c r="BK84" i="4"/>
  <c r="BI84" i="4"/>
  <c r="CF81" i="4"/>
  <c r="CE81" i="4"/>
  <c r="CC81" i="4"/>
  <c r="CA81" i="4"/>
  <c r="BY81" i="4"/>
  <c r="BW81" i="4"/>
  <c r="BU81" i="4"/>
  <c r="BS81" i="4"/>
  <c r="BQ81" i="4"/>
  <c r="BO81" i="4"/>
  <c r="BM81" i="4"/>
  <c r="BK81" i="4"/>
  <c r="BI81" i="4"/>
  <c r="CF80" i="4"/>
  <c r="CE80" i="4"/>
  <c r="CC80" i="4"/>
  <c r="CA80" i="4"/>
  <c r="BY80" i="4"/>
  <c r="BW80" i="4"/>
  <c r="BU80" i="4"/>
  <c r="BS80" i="4"/>
  <c r="BQ80" i="4"/>
  <c r="BO80" i="4"/>
  <c r="BM80" i="4"/>
  <c r="BK80" i="4"/>
  <c r="BI80" i="4"/>
  <c r="CF78" i="4"/>
  <c r="CE78" i="4"/>
  <c r="CC78" i="4"/>
  <c r="CA78" i="4"/>
  <c r="BY78" i="4"/>
  <c r="BW78" i="4"/>
  <c r="BU78" i="4"/>
  <c r="BS78" i="4"/>
  <c r="BQ78" i="4"/>
  <c r="BO78" i="4"/>
  <c r="BM78" i="4"/>
  <c r="BK78" i="4"/>
  <c r="BI78" i="4"/>
  <c r="CF77" i="4"/>
  <c r="CE77" i="4"/>
  <c r="CC77" i="4"/>
  <c r="CA77" i="4"/>
  <c r="BY77" i="4"/>
  <c r="BW77" i="4"/>
  <c r="BU77" i="4"/>
  <c r="BS77" i="4"/>
  <c r="BQ77" i="4"/>
  <c r="BO77" i="4"/>
  <c r="BM77" i="4"/>
  <c r="BK77" i="4"/>
  <c r="BI77" i="4"/>
  <c r="CF75" i="4"/>
  <c r="CE75" i="4"/>
  <c r="CC75" i="4"/>
  <c r="CA75" i="4"/>
  <c r="BY75" i="4"/>
  <c r="BW75" i="4"/>
  <c r="BU75" i="4"/>
  <c r="BS75" i="4"/>
  <c r="BQ75" i="4"/>
  <c r="BO75" i="4"/>
  <c r="BM75" i="4"/>
  <c r="BK75" i="4"/>
  <c r="BI75" i="4"/>
  <c r="CF74" i="4"/>
  <c r="CE74" i="4"/>
  <c r="CC74" i="4"/>
  <c r="CA74" i="4"/>
  <c r="BY74" i="4"/>
  <c r="BW74" i="4"/>
  <c r="BU74" i="4"/>
  <c r="BS74" i="4"/>
  <c r="BQ74" i="4"/>
  <c r="BO74" i="4"/>
  <c r="BM74" i="4"/>
  <c r="BK74" i="4"/>
  <c r="BI74" i="4"/>
  <c r="CF72" i="4"/>
  <c r="CE72" i="4"/>
  <c r="CC72" i="4"/>
  <c r="CA72" i="4"/>
  <c r="BY72" i="4"/>
  <c r="BW72" i="4"/>
  <c r="BU72" i="4"/>
  <c r="BS72" i="4"/>
  <c r="BQ72" i="4"/>
  <c r="BO72" i="4"/>
  <c r="BM72" i="4"/>
  <c r="BK72" i="4"/>
  <c r="BI72" i="4"/>
  <c r="CF71" i="4"/>
  <c r="CE71" i="4"/>
  <c r="CC71" i="4"/>
  <c r="CA71" i="4"/>
  <c r="BY71" i="4"/>
  <c r="BW71" i="4"/>
  <c r="BU71" i="4"/>
  <c r="BS71" i="4"/>
  <c r="BQ71" i="4"/>
  <c r="BO71" i="4"/>
  <c r="BM71" i="4"/>
  <c r="BK71" i="4"/>
  <c r="BI71" i="4"/>
  <c r="CF70" i="4"/>
  <c r="CE70" i="4"/>
  <c r="CC70" i="4"/>
  <c r="CA70" i="4"/>
  <c r="BY70" i="4"/>
  <c r="BW70" i="4"/>
  <c r="BU70" i="4"/>
  <c r="BS70" i="4"/>
  <c r="BQ70" i="4"/>
  <c r="BO70" i="4"/>
  <c r="BM70" i="4"/>
  <c r="BK70" i="4"/>
  <c r="BI70" i="4"/>
  <c r="CF68" i="4"/>
  <c r="CE68" i="4"/>
  <c r="CC68" i="4"/>
  <c r="CA68" i="4"/>
  <c r="BY68" i="4"/>
  <c r="BW68" i="4"/>
  <c r="BU68" i="4"/>
  <c r="BS68" i="4"/>
  <c r="BQ68" i="4"/>
  <c r="BO68" i="4"/>
  <c r="BM68" i="4"/>
  <c r="BK68" i="4"/>
  <c r="BI68" i="4"/>
  <c r="CF67" i="4"/>
  <c r="CE67" i="4"/>
  <c r="CC67" i="4"/>
  <c r="CA67" i="4"/>
  <c r="BY67" i="4"/>
  <c r="BW67" i="4"/>
  <c r="BU67" i="4"/>
  <c r="BS67" i="4"/>
  <c r="BQ67" i="4"/>
  <c r="BO67" i="4"/>
  <c r="BM67" i="4"/>
  <c r="BK67" i="4"/>
  <c r="BI67" i="4"/>
  <c r="CF66" i="4"/>
  <c r="CE66" i="4"/>
  <c r="CC66" i="4"/>
  <c r="CA66" i="4"/>
  <c r="BY66" i="4"/>
  <c r="BW66" i="4"/>
  <c r="BU66" i="4"/>
  <c r="BS66" i="4"/>
  <c r="BQ66" i="4"/>
  <c r="BO66" i="4"/>
  <c r="BM66" i="4"/>
  <c r="BK66" i="4"/>
  <c r="BI66" i="4"/>
  <c r="CF64" i="4"/>
  <c r="CE64" i="4"/>
  <c r="CC64" i="4"/>
  <c r="CA64" i="4"/>
  <c r="BY64" i="4"/>
  <c r="BW64" i="4"/>
  <c r="BU64" i="4"/>
  <c r="BS64" i="4"/>
  <c r="BQ64" i="4"/>
  <c r="BO64" i="4"/>
  <c r="BM64" i="4"/>
  <c r="BK64" i="4"/>
  <c r="BI64" i="4"/>
  <c r="CF63" i="4"/>
  <c r="CE63" i="4"/>
  <c r="CC63" i="4"/>
  <c r="CA63" i="4"/>
  <c r="BY63" i="4"/>
  <c r="BW63" i="4"/>
  <c r="BU63" i="4"/>
  <c r="BS63" i="4"/>
  <c r="BQ63" i="4"/>
  <c r="BO63" i="4"/>
  <c r="BM63" i="4"/>
  <c r="BK63" i="4"/>
  <c r="BI63" i="4"/>
  <c r="CF62" i="4"/>
  <c r="CE62" i="4"/>
  <c r="CC62" i="4"/>
  <c r="CA62" i="4"/>
  <c r="BY62" i="4"/>
  <c r="BW62" i="4"/>
  <c r="BU62" i="4"/>
  <c r="BS62" i="4"/>
  <c r="BQ62" i="4"/>
  <c r="BO62" i="4"/>
  <c r="BM62" i="4"/>
  <c r="BK62" i="4"/>
  <c r="BI62" i="4"/>
  <c r="CF60" i="4"/>
  <c r="CE60" i="4"/>
  <c r="CC60" i="4"/>
  <c r="CA60" i="4"/>
  <c r="BY60" i="4"/>
  <c r="BW60" i="4"/>
  <c r="BU60" i="4"/>
  <c r="BS60" i="4"/>
  <c r="BQ60" i="4"/>
  <c r="BO60" i="4"/>
  <c r="BM60" i="4"/>
  <c r="BK60" i="4"/>
  <c r="BI60" i="4"/>
  <c r="CF58" i="4"/>
  <c r="CE58" i="4"/>
  <c r="CC58" i="4"/>
  <c r="CA58" i="4"/>
  <c r="BY58" i="4"/>
  <c r="BW58" i="4"/>
  <c r="BU58" i="4"/>
  <c r="BS58" i="4"/>
  <c r="BQ58" i="4"/>
  <c r="BO58" i="4"/>
  <c r="BM58" i="4"/>
  <c r="BK58" i="4"/>
  <c r="BI58" i="4"/>
  <c r="CF57" i="4"/>
  <c r="CE57" i="4"/>
  <c r="CC57" i="4"/>
  <c r="CA57" i="4"/>
  <c r="BY57" i="4"/>
  <c r="BW57" i="4"/>
  <c r="BU57" i="4"/>
  <c r="BS57" i="4"/>
  <c r="BQ57" i="4"/>
  <c r="BO57" i="4"/>
  <c r="BM57" i="4"/>
  <c r="BK57" i="4"/>
  <c r="BI57" i="4"/>
  <c r="CF56" i="4"/>
  <c r="CE56" i="4"/>
  <c r="CC56" i="4"/>
  <c r="CA56" i="4"/>
  <c r="BY56" i="4"/>
  <c r="BW56" i="4"/>
  <c r="BU56" i="4"/>
  <c r="BS56" i="4"/>
  <c r="BQ56" i="4"/>
  <c r="BO56" i="4"/>
  <c r="BM56" i="4"/>
  <c r="BK56" i="4"/>
  <c r="BI56" i="4"/>
  <c r="CF55" i="4"/>
  <c r="CE55" i="4"/>
  <c r="CC55" i="4"/>
  <c r="CA55" i="4"/>
  <c r="BY55" i="4"/>
  <c r="BW55" i="4"/>
  <c r="BU55" i="4"/>
  <c r="BS55" i="4"/>
  <c r="BQ55" i="4"/>
  <c r="BO55" i="4"/>
  <c r="BM55" i="4"/>
  <c r="BK55" i="4"/>
  <c r="BI55" i="4"/>
  <c r="CF52" i="4"/>
  <c r="CE52" i="4"/>
  <c r="CC52" i="4"/>
  <c r="CA52" i="4"/>
  <c r="BY52" i="4"/>
  <c r="BW52" i="4"/>
  <c r="BU52" i="4"/>
  <c r="BS52" i="4"/>
  <c r="BQ52" i="4"/>
  <c r="BO52" i="4"/>
  <c r="BM52" i="4"/>
  <c r="BK52" i="4"/>
  <c r="BI52" i="4"/>
  <c r="CF51" i="4"/>
  <c r="CE51" i="4"/>
  <c r="CC51" i="4"/>
  <c r="CA51" i="4"/>
  <c r="BY51" i="4"/>
  <c r="BW51" i="4"/>
  <c r="BU51" i="4"/>
  <c r="BS51" i="4"/>
  <c r="BQ51" i="4"/>
  <c r="BO51" i="4"/>
  <c r="BM51" i="4"/>
  <c r="BK51" i="4"/>
  <c r="BI51" i="4"/>
  <c r="CF50" i="4"/>
  <c r="CE50" i="4"/>
  <c r="CC50" i="4"/>
  <c r="CA50" i="4"/>
  <c r="BY50" i="4"/>
  <c r="BW50" i="4"/>
  <c r="BU50" i="4"/>
  <c r="BS50" i="4"/>
  <c r="BQ50" i="4"/>
  <c r="BO50" i="4"/>
  <c r="BM50" i="4"/>
  <c r="BK50" i="4"/>
  <c r="BI50" i="4"/>
  <c r="CF49" i="4"/>
  <c r="CE49" i="4"/>
  <c r="CC49" i="4"/>
  <c r="CA49" i="4"/>
  <c r="BY49" i="4"/>
  <c r="BW49" i="4"/>
  <c r="BU49" i="4"/>
  <c r="BS49" i="4"/>
  <c r="BQ49" i="4"/>
  <c r="BO49" i="4"/>
  <c r="BM49" i="4"/>
  <c r="BK49" i="4"/>
  <c r="BI49" i="4"/>
  <c r="CF47" i="4"/>
  <c r="CE47" i="4"/>
  <c r="CC47" i="4"/>
  <c r="CA47" i="4"/>
  <c r="BY47" i="4"/>
  <c r="BW47" i="4"/>
  <c r="BU47" i="4"/>
  <c r="BS47" i="4"/>
  <c r="BQ47" i="4"/>
  <c r="BO47" i="4"/>
  <c r="BM47" i="4"/>
  <c r="BK47" i="4"/>
  <c r="BI47" i="4"/>
  <c r="CF46" i="4"/>
  <c r="CE46" i="4"/>
  <c r="CC46" i="4"/>
  <c r="CA46" i="4"/>
  <c r="BY46" i="4"/>
  <c r="BW46" i="4"/>
  <c r="BU46" i="4"/>
  <c r="BS46" i="4"/>
  <c r="BQ46" i="4"/>
  <c r="BO46" i="4"/>
  <c r="BM46" i="4"/>
  <c r="BK46" i="4"/>
  <c r="BI46" i="4"/>
  <c r="CF45" i="4"/>
  <c r="CE45" i="4"/>
  <c r="CC45" i="4"/>
  <c r="CA45" i="4"/>
  <c r="BY45" i="4"/>
  <c r="BW45" i="4"/>
  <c r="BU45" i="4"/>
  <c r="BS45" i="4"/>
  <c r="BQ45" i="4"/>
  <c r="BO45" i="4"/>
  <c r="BM45" i="4"/>
  <c r="BK45" i="4"/>
  <c r="BI45" i="4"/>
  <c r="CF44" i="4"/>
  <c r="CE44" i="4"/>
  <c r="CC44" i="4"/>
  <c r="CA44" i="4"/>
  <c r="BY44" i="4"/>
  <c r="BW44" i="4"/>
  <c r="BU44" i="4"/>
  <c r="BS44" i="4"/>
  <c r="BQ44" i="4"/>
  <c r="BO44" i="4"/>
  <c r="BM44" i="4"/>
  <c r="BK44" i="4"/>
  <c r="BI44" i="4"/>
  <c r="CF43" i="4"/>
  <c r="CE43" i="4"/>
  <c r="CC43" i="4"/>
  <c r="CA43" i="4"/>
  <c r="BY43" i="4"/>
  <c r="BW43" i="4"/>
  <c r="BU43" i="4"/>
  <c r="BS43" i="4"/>
  <c r="BQ43" i="4"/>
  <c r="BO43" i="4"/>
  <c r="BM43" i="4"/>
  <c r="BK43" i="4"/>
  <c r="BI43" i="4"/>
  <c r="CF42" i="4"/>
  <c r="CE42" i="4"/>
  <c r="CC42" i="4"/>
  <c r="CA42" i="4"/>
  <c r="BY42" i="4"/>
  <c r="BW42" i="4"/>
  <c r="BU42" i="4"/>
  <c r="BS42" i="4"/>
  <c r="BQ42" i="4"/>
  <c r="BO42" i="4"/>
  <c r="BM42" i="4"/>
  <c r="BK42" i="4"/>
  <c r="BI42" i="4"/>
  <c r="CF41" i="4"/>
  <c r="CE41" i="4"/>
  <c r="CC41" i="4"/>
  <c r="CA41" i="4"/>
  <c r="BY41" i="4"/>
  <c r="BW41" i="4"/>
  <c r="BU41" i="4"/>
  <c r="BS41" i="4"/>
  <c r="BQ41" i="4"/>
  <c r="BO41" i="4"/>
  <c r="BM41" i="4"/>
  <c r="BK41" i="4"/>
  <c r="BI41" i="4"/>
  <c r="CF40" i="4"/>
  <c r="CE40" i="4"/>
  <c r="CC40" i="4"/>
  <c r="CA40" i="4"/>
  <c r="BY40" i="4"/>
  <c r="BW40" i="4"/>
  <c r="BU40" i="4"/>
  <c r="BS40" i="4"/>
  <c r="BQ40" i="4"/>
  <c r="BO40" i="4"/>
  <c r="BM40" i="4"/>
  <c r="BK40" i="4"/>
  <c r="BI40" i="4"/>
  <c r="CF39" i="4"/>
  <c r="CE39" i="4"/>
  <c r="CC39" i="4"/>
  <c r="CA39" i="4"/>
  <c r="BY39" i="4"/>
  <c r="BW39" i="4"/>
  <c r="BU39" i="4"/>
  <c r="BS39" i="4"/>
  <c r="BQ39" i="4"/>
  <c r="BO39" i="4"/>
  <c r="BM39" i="4"/>
  <c r="BK39" i="4"/>
  <c r="BI39" i="4"/>
  <c r="CF38" i="4"/>
  <c r="CE38" i="4"/>
  <c r="CC38" i="4"/>
  <c r="CA38" i="4"/>
  <c r="BY38" i="4"/>
  <c r="BW38" i="4"/>
  <c r="BU38" i="4"/>
  <c r="BS38" i="4"/>
  <c r="BQ38" i="4"/>
  <c r="BO38" i="4"/>
  <c r="BM38" i="4"/>
  <c r="BK38" i="4"/>
  <c r="BI38" i="4"/>
  <c r="CF37" i="4"/>
  <c r="CE37" i="4"/>
  <c r="CC37" i="4"/>
  <c r="CA37" i="4"/>
  <c r="BY37" i="4"/>
  <c r="BW37" i="4"/>
  <c r="BU37" i="4"/>
  <c r="BS37" i="4"/>
  <c r="BQ37" i="4"/>
  <c r="BO37" i="4"/>
  <c r="BM37" i="4"/>
  <c r="BK37" i="4"/>
  <c r="BI37" i="4"/>
  <c r="CF36" i="4"/>
  <c r="CE36" i="4"/>
  <c r="CC36" i="4"/>
  <c r="CA36" i="4"/>
  <c r="BY36" i="4"/>
  <c r="BW36" i="4"/>
  <c r="BU36" i="4"/>
  <c r="BS36" i="4"/>
  <c r="BQ36" i="4"/>
  <c r="BO36" i="4"/>
  <c r="BM36" i="4"/>
  <c r="BK36" i="4"/>
  <c r="BI36" i="4"/>
  <c r="CF35" i="4"/>
  <c r="CE35" i="4"/>
  <c r="CC35" i="4"/>
  <c r="CA35" i="4"/>
  <c r="BY35" i="4"/>
  <c r="BW35" i="4"/>
  <c r="BU35" i="4"/>
  <c r="BS35" i="4"/>
  <c r="BQ35" i="4"/>
  <c r="BO35" i="4"/>
  <c r="BM35" i="4"/>
  <c r="BK35" i="4"/>
  <c r="BI35" i="4"/>
  <c r="CF34" i="4"/>
  <c r="CE34" i="4"/>
  <c r="CC34" i="4"/>
  <c r="CA34" i="4"/>
  <c r="BY34" i="4"/>
  <c r="BW34" i="4"/>
  <c r="BU34" i="4"/>
  <c r="BS34" i="4"/>
  <c r="BQ34" i="4"/>
  <c r="BO34" i="4"/>
  <c r="BM34" i="4"/>
  <c r="BK34" i="4"/>
  <c r="BI34" i="4"/>
  <c r="CF33" i="4"/>
  <c r="CE33" i="4"/>
  <c r="CC33" i="4"/>
  <c r="CA33" i="4"/>
  <c r="BY33" i="4"/>
  <c r="BW33" i="4"/>
  <c r="BU33" i="4"/>
  <c r="BS33" i="4"/>
  <c r="BQ33" i="4"/>
  <c r="BO33" i="4"/>
  <c r="BM33" i="4"/>
  <c r="BK33" i="4"/>
  <c r="BI33" i="4"/>
  <c r="CF32" i="4"/>
  <c r="CE32" i="4"/>
  <c r="CC32" i="4"/>
  <c r="CA32" i="4"/>
  <c r="BY32" i="4"/>
  <c r="BW32" i="4"/>
  <c r="BU32" i="4"/>
  <c r="BS32" i="4"/>
  <c r="BQ32" i="4"/>
  <c r="BO32" i="4"/>
  <c r="BM32" i="4"/>
  <c r="BK32" i="4"/>
  <c r="BI32" i="4"/>
  <c r="CF31" i="4"/>
  <c r="CE31" i="4"/>
  <c r="CC31" i="4"/>
  <c r="CA31" i="4"/>
  <c r="BY31" i="4"/>
  <c r="BW31" i="4"/>
  <c r="BU31" i="4"/>
  <c r="BS31" i="4"/>
  <c r="BQ31" i="4"/>
  <c r="BO31" i="4"/>
  <c r="BM31" i="4"/>
  <c r="BK31" i="4"/>
  <c r="BI31" i="4"/>
  <c r="CF29" i="4"/>
  <c r="CE29" i="4"/>
  <c r="CC29" i="4"/>
  <c r="CA29" i="4"/>
  <c r="BY29" i="4"/>
  <c r="BW29" i="4"/>
  <c r="BU29" i="4"/>
  <c r="BS29" i="4"/>
  <c r="BQ29" i="4"/>
  <c r="BO29" i="4"/>
  <c r="BM29" i="4"/>
  <c r="BK29" i="4"/>
  <c r="BI29" i="4"/>
  <c r="CF28" i="4"/>
  <c r="CE28" i="4"/>
  <c r="CC28" i="4"/>
  <c r="CA28" i="4"/>
  <c r="BY28" i="4"/>
  <c r="BW28" i="4"/>
  <c r="BU28" i="4"/>
  <c r="BS28" i="4"/>
  <c r="BQ28" i="4"/>
  <c r="BO28" i="4"/>
  <c r="BM28" i="4"/>
  <c r="BK28" i="4"/>
  <c r="BI28" i="4"/>
  <c r="CF27" i="4"/>
  <c r="CE27" i="4"/>
  <c r="CC27" i="4"/>
  <c r="CA27" i="4"/>
  <c r="BY27" i="4"/>
  <c r="BW27" i="4"/>
  <c r="BU27" i="4"/>
  <c r="BS27" i="4"/>
  <c r="BQ27" i="4"/>
  <c r="BO27" i="4"/>
  <c r="BM27" i="4"/>
  <c r="BK27" i="4"/>
  <c r="BI27" i="4"/>
  <c r="CF26" i="4"/>
  <c r="CE26" i="4"/>
  <c r="CC26" i="4"/>
  <c r="CA26" i="4"/>
  <c r="BY26" i="4"/>
  <c r="BW26" i="4"/>
  <c r="BU26" i="4"/>
  <c r="BS26" i="4"/>
  <c r="BQ26" i="4"/>
  <c r="BO26" i="4"/>
  <c r="BM26" i="4"/>
  <c r="BK26" i="4"/>
  <c r="BI26" i="4"/>
  <c r="CF24" i="4"/>
  <c r="CE24" i="4"/>
  <c r="CC24" i="4"/>
  <c r="CA24" i="4"/>
  <c r="BY24" i="4"/>
  <c r="BW24" i="4"/>
  <c r="BU24" i="4"/>
  <c r="BS24" i="4"/>
  <c r="BQ24" i="4"/>
  <c r="BO24" i="4"/>
  <c r="BM24" i="4"/>
  <c r="BK24" i="4"/>
  <c r="BI24" i="4"/>
  <c r="CF23" i="4"/>
  <c r="CE23" i="4"/>
  <c r="CC23" i="4"/>
  <c r="CA23" i="4"/>
  <c r="BY23" i="4"/>
  <c r="BW23" i="4"/>
  <c r="BU23" i="4"/>
  <c r="BS23" i="4"/>
  <c r="BQ23" i="4"/>
  <c r="BO23" i="4"/>
  <c r="BM23" i="4"/>
  <c r="BK23" i="4"/>
  <c r="BI23" i="4"/>
  <c r="CF22" i="4"/>
  <c r="CE22" i="4"/>
  <c r="CC22" i="4"/>
  <c r="CA22" i="4"/>
  <c r="BY22" i="4"/>
  <c r="BW22" i="4"/>
  <c r="BU22" i="4"/>
  <c r="BS22" i="4"/>
  <c r="BQ22" i="4"/>
  <c r="BO22" i="4"/>
  <c r="BM22" i="4"/>
  <c r="BK22" i="4"/>
  <c r="BI22" i="4"/>
  <c r="CF21" i="4"/>
  <c r="CE21" i="4"/>
  <c r="CC21" i="4"/>
  <c r="CA21" i="4"/>
  <c r="BY21" i="4"/>
  <c r="BW21" i="4"/>
  <c r="BU21" i="4"/>
  <c r="BS21" i="4"/>
  <c r="BQ21" i="4"/>
  <c r="BO21" i="4"/>
  <c r="BM21" i="4"/>
  <c r="BK21" i="4"/>
  <c r="BI21" i="4"/>
  <c r="CF20" i="4"/>
  <c r="CE20" i="4"/>
  <c r="CC20" i="4"/>
  <c r="CA20" i="4"/>
  <c r="BY20" i="4"/>
  <c r="BW20" i="4"/>
  <c r="BU20" i="4"/>
  <c r="BS20" i="4"/>
  <c r="BQ20" i="4"/>
  <c r="BO20" i="4"/>
  <c r="BM20" i="4"/>
  <c r="BK20" i="4"/>
  <c r="BI20" i="4"/>
  <c r="CF19" i="4"/>
  <c r="CE19" i="4"/>
  <c r="CC19" i="4"/>
  <c r="CA19" i="4"/>
  <c r="BY19" i="4"/>
  <c r="BW19" i="4"/>
  <c r="BU19" i="4"/>
  <c r="BS19" i="4"/>
  <c r="BQ19" i="4"/>
  <c r="BO19" i="4"/>
  <c r="BM19" i="4"/>
  <c r="BK19" i="4"/>
  <c r="BI19" i="4"/>
  <c r="CF18" i="4"/>
  <c r="CE18" i="4"/>
  <c r="CC18" i="4"/>
  <c r="CA18" i="4"/>
  <c r="BY18" i="4"/>
  <c r="BW18" i="4"/>
  <c r="BU18" i="4"/>
  <c r="BS18" i="4"/>
  <c r="BQ18" i="4"/>
  <c r="BO18" i="4"/>
  <c r="BM18" i="4"/>
  <c r="BK18" i="4"/>
  <c r="BI18" i="4"/>
  <c r="CF17" i="4"/>
  <c r="CE17" i="4"/>
  <c r="CC17" i="4"/>
  <c r="CA17" i="4"/>
  <c r="BY17" i="4"/>
  <c r="BW17" i="4"/>
  <c r="BU17" i="4"/>
  <c r="BS17" i="4"/>
  <c r="BQ17" i="4"/>
  <c r="BO17" i="4"/>
  <c r="BM17" i="4"/>
  <c r="BK17" i="4"/>
  <c r="BI17" i="4"/>
  <c r="CF16" i="4"/>
  <c r="CE16" i="4"/>
  <c r="CC16" i="4"/>
  <c r="CA16" i="4"/>
  <c r="BY16" i="4"/>
  <c r="BW16" i="4"/>
  <c r="BU16" i="4"/>
  <c r="BS16" i="4"/>
  <c r="BQ16" i="4"/>
  <c r="BO16" i="4"/>
  <c r="BM16" i="4"/>
  <c r="BK16" i="4"/>
  <c r="BI16" i="4"/>
  <c r="CF14" i="4"/>
  <c r="CE14" i="4"/>
  <c r="CC14" i="4"/>
  <c r="CA14" i="4"/>
  <c r="BY14" i="4"/>
  <c r="BW14" i="4"/>
  <c r="BU14" i="4"/>
  <c r="BS14" i="4"/>
  <c r="BQ14" i="4"/>
  <c r="BO14" i="4"/>
  <c r="BM14" i="4"/>
  <c r="BK14" i="4"/>
  <c r="BI14" i="4"/>
  <c r="CF13" i="4"/>
  <c r="CE13" i="4"/>
  <c r="CC13" i="4"/>
  <c r="CA13" i="4"/>
  <c r="BY13" i="4"/>
  <c r="BW13" i="4"/>
  <c r="BU13" i="4"/>
  <c r="BS13" i="4"/>
  <c r="BQ13" i="4"/>
  <c r="BO13" i="4"/>
  <c r="BM13" i="4"/>
  <c r="BK13" i="4"/>
  <c r="BI13" i="4"/>
  <c r="CF12" i="4"/>
  <c r="CE12" i="4"/>
  <c r="CC12" i="4"/>
  <c r="CA12" i="4"/>
  <c r="BY12" i="4"/>
  <c r="BW12" i="4"/>
  <c r="BU12" i="4"/>
  <c r="BS12" i="4"/>
  <c r="BQ12" i="4"/>
  <c r="BO12" i="4"/>
  <c r="BM12" i="4"/>
  <c r="BK12" i="4"/>
  <c r="BI12" i="4"/>
  <c r="CF11" i="4"/>
  <c r="CE11" i="4"/>
  <c r="CC11" i="4"/>
  <c r="CA11" i="4"/>
  <c r="BY11" i="4"/>
  <c r="BW11" i="4"/>
  <c r="BU11" i="4"/>
  <c r="BS11" i="4"/>
  <c r="BQ11" i="4"/>
  <c r="BO11" i="4"/>
  <c r="BM11" i="4"/>
  <c r="BK11" i="4"/>
  <c r="BI11" i="4"/>
  <c r="CF10" i="4"/>
  <c r="CE10" i="4"/>
  <c r="CC10" i="4"/>
  <c r="CA10" i="4"/>
  <c r="BY10" i="4"/>
  <c r="BW10" i="4"/>
  <c r="BU10" i="4"/>
  <c r="BS10" i="4"/>
  <c r="BQ10" i="4"/>
  <c r="BO10" i="4"/>
  <c r="BM10" i="4"/>
  <c r="BK10" i="4"/>
  <c r="BI10" i="4"/>
  <c r="CF9" i="4"/>
  <c r="CE9" i="4"/>
  <c r="CC9" i="4"/>
  <c r="CA9" i="4"/>
  <c r="BY9" i="4"/>
  <c r="BW9" i="4"/>
  <c r="BU9" i="4"/>
  <c r="BS9" i="4"/>
  <c r="BQ9" i="4"/>
  <c r="BO9" i="4"/>
  <c r="BM9" i="4"/>
  <c r="BK9" i="4"/>
  <c r="BI9" i="4"/>
  <c r="CF8" i="4"/>
  <c r="CE8" i="4"/>
  <c r="CC8" i="4"/>
  <c r="CA8" i="4"/>
  <c r="BY8" i="4"/>
  <c r="BW8" i="4"/>
  <c r="BU8" i="4"/>
  <c r="BS8" i="4"/>
  <c r="BQ8" i="4"/>
  <c r="BO8" i="4"/>
  <c r="BM8" i="4"/>
  <c r="BK8" i="4"/>
  <c r="BI8" i="4"/>
  <c r="CF7" i="4"/>
  <c r="CE7" i="4"/>
  <c r="CC7" i="4"/>
  <c r="CA7" i="4"/>
  <c r="BY7" i="4"/>
  <c r="BW7" i="4"/>
  <c r="BU7" i="4"/>
  <c r="BS7" i="4"/>
  <c r="BQ7" i="4"/>
  <c r="BO7" i="4"/>
  <c r="BM7" i="4"/>
  <c r="BI7" i="4"/>
  <c r="CF6" i="4"/>
  <c r="CE6" i="4"/>
  <c r="CC6" i="4"/>
  <c r="CA6" i="4"/>
  <c r="BY6" i="4"/>
  <c r="BW6" i="4"/>
  <c r="BU6" i="4"/>
  <c r="BS6" i="4"/>
  <c r="BQ6" i="4"/>
  <c r="BO6" i="4"/>
  <c r="BM6" i="4"/>
  <c r="BK6" i="4"/>
  <c r="BI6" i="4"/>
  <c r="CF4" i="4"/>
  <c r="CE4" i="4"/>
  <c r="CC4" i="4"/>
  <c r="CA4" i="4"/>
  <c r="BY4" i="4"/>
  <c r="BW4" i="4"/>
  <c r="BU4" i="4"/>
  <c r="BS4" i="4"/>
  <c r="BQ4" i="4"/>
  <c r="BO4" i="4"/>
  <c r="BM4" i="4"/>
  <c r="BK4" i="4"/>
  <c r="BI4" i="4"/>
  <c r="CD165" i="3"/>
  <c r="CB165" i="3"/>
  <c r="BZ165" i="3"/>
  <c r="BX165" i="3"/>
  <c r="BV165" i="3"/>
  <c r="BT165" i="3"/>
  <c r="BR165" i="3"/>
  <c r="BP165" i="3"/>
  <c r="BN165" i="3"/>
  <c r="BL165" i="3"/>
  <c r="BJ165" i="3"/>
  <c r="BH165" i="3"/>
  <c r="CF163" i="3"/>
  <c r="CE163" i="3"/>
  <c r="CC163" i="3"/>
  <c r="CA163" i="3"/>
  <c r="BY163" i="3"/>
  <c r="BW163" i="3"/>
  <c r="BU163" i="3"/>
  <c r="BS163" i="3"/>
  <c r="BQ163" i="3"/>
  <c r="BO163" i="3"/>
  <c r="BM163" i="3"/>
  <c r="BK163" i="3"/>
  <c r="BI163" i="3"/>
  <c r="CF162" i="3"/>
  <c r="CE162" i="3"/>
  <c r="CC162" i="3"/>
  <c r="CA162" i="3"/>
  <c r="BY162" i="3"/>
  <c r="BW162" i="3"/>
  <c r="BU162" i="3"/>
  <c r="BS162" i="3"/>
  <c r="BQ162" i="3"/>
  <c r="BO162" i="3"/>
  <c r="BM162" i="3"/>
  <c r="BK162" i="3"/>
  <c r="BI162" i="3"/>
  <c r="CF161" i="3"/>
  <c r="CE161" i="3"/>
  <c r="CC161" i="3"/>
  <c r="CA161" i="3"/>
  <c r="BY161" i="3"/>
  <c r="BW161" i="3"/>
  <c r="BU161" i="3"/>
  <c r="BS161" i="3"/>
  <c r="BQ161" i="3"/>
  <c r="BO161" i="3"/>
  <c r="BM161" i="3"/>
  <c r="BK161" i="3"/>
  <c r="BI161" i="3"/>
  <c r="CF160" i="3"/>
  <c r="CE160" i="3"/>
  <c r="CC160" i="3"/>
  <c r="CA160" i="3"/>
  <c r="BY160" i="3"/>
  <c r="BW160" i="3"/>
  <c r="BU160" i="3"/>
  <c r="BS160" i="3"/>
  <c r="BQ160" i="3"/>
  <c r="BO160" i="3"/>
  <c r="BM160" i="3"/>
  <c r="BK160" i="3"/>
  <c r="BI160" i="3"/>
  <c r="CF159" i="3"/>
  <c r="CE159" i="3"/>
  <c r="CC159" i="3"/>
  <c r="CA159" i="3"/>
  <c r="BY159" i="3"/>
  <c r="BW159" i="3"/>
  <c r="BU159" i="3"/>
  <c r="BS159" i="3"/>
  <c r="BQ159" i="3"/>
  <c r="BO159" i="3"/>
  <c r="BM159" i="3"/>
  <c r="BK159" i="3"/>
  <c r="BI159" i="3"/>
  <c r="CF156" i="3"/>
  <c r="CE156" i="3"/>
  <c r="CC156" i="3"/>
  <c r="CA156" i="3"/>
  <c r="BY156" i="3"/>
  <c r="BW156" i="3"/>
  <c r="BU156" i="3"/>
  <c r="BS156" i="3"/>
  <c r="BQ156" i="3"/>
  <c r="BO156" i="3"/>
  <c r="BM156" i="3"/>
  <c r="BK156" i="3"/>
  <c r="BI156" i="3"/>
  <c r="CF155" i="3"/>
  <c r="CE155" i="3"/>
  <c r="CC155" i="3"/>
  <c r="CA155" i="3"/>
  <c r="BY155" i="3"/>
  <c r="BW155" i="3"/>
  <c r="BU155" i="3"/>
  <c r="BS155" i="3"/>
  <c r="BQ155" i="3"/>
  <c r="BO155" i="3"/>
  <c r="BM155" i="3"/>
  <c r="BK155" i="3"/>
  <c r="BI155" i="3"/>
  <c r="CF154" i="3"/>
  <c r="CE154" i="3"/>
  <c r="CC154" i="3"/>
  <c r="CA154" i="3"/>
  <c r="BY154" i="3"/>
  <c r="BW154" i="3"/>
  <c r="BU154" i="3"/>
  <c r="BS154" i="3"/>
  <c r="BQ154" i="3"/>
  <c r="BO154" i="3"/>
  <c r="BM154" i="3"/>
  <c r="BK154" i="3"/>
  <c r="BI154" i="3"/>
  <c r="CF153" i="3"/>
  <c r="CE153" i="3"/>
  <c r="CC153" i="3"/>
  <c r="CA153" i="3"/>
  <c r="BY153" i="3"/>
  <c r="BW153" i="3"/>
  <c r="BU153" i="3"/>
  <c r="BS153" i="3"/>
  <c r="BQ153" i="3"/>
  <c r="BO153" i="3"/>
  <c r="BM153" i="3"/>
  <c r="BK153" i="3"/>
  <c r="BI153" i="3"/>
  <c r="CF152" i="3"/>
  <c r="CE152" i="3"/>
  <c r="CC152" i="3"/>
  <c r="CA152" i="3"/>
  <c r="BY152" i="3"/>
  <c r="BW152" i="3"/>
  <c r="BU152" i="3"/>
  <c r="BS152" i="3"/>
  <c r="BQ152" i="3"/>
  <c r="BO152" i="3"/>
  <c r="BM152" i="3"/>
  <c r="BK152" i="3"/>
  <c r="BI152" i="3"/>
  <c r="CF151" i="3"/>
  <c r="CE151" i="3"/>
  <c r="CC151" i="3"/>
  <c r="CA151" i="3"/>
  <c r="BY151" i="3"/>
  <c r="BW151" i="3"/>
  <c r="BU151" i="3"/>
  <c r="BS151" i="3"/>
  <c r="BQ151" i="3"/>
  <c r="BO151" i="3"/>
  <c r="BM151" i="3"/>
  <c r="BK151" i="3"/>
  <c r="BI151" i="3"/>
  <c r="CF150" i="3"/>
  <c r="CE150" i="3"/>
  <c r="CC150" i="3"/>
  <c r="CA150" i="3"/>
  <c r="BY150" i="3"/>
  <c r="BW150" i="3"/>
  <c r="BU150" i="3"/>
  <c r="BS150" i="3"/>
  <c r="BQ150" i="3"/>
  <c r="BO150" i="3"/>
  <c r="BM150" i="3"/>
  <c r="BK150" i="3"/>
  <c r="BI150" i="3"/>
  <c r="CD148" i="3"/>
  <c r="CB148" i="3"/>
  <c r="CB166" i="3" s="1"/>
  <c r="BZ148" i="3"/>
  <c r="BX148" i="3"/>
  <c r="BX166" i="3" s="1"/>
  <c r="BV148" i="3"/>
  <c r="BV166" i="3" s="1"/>
  <c r="BT148" i="3"/>
  <c r="BR148" i="3"/>
  <c r="BP148" i="3"/>
  <c r="BN148" i="3"/>
  <c r="BN166" i="3" s="1"/>
  <c r="BL148" i="3"/>
  <c r="BL166" i="3" s="1"/>
  <c r="BJ148" i="3"/>
  <c r="BH148" i="3"/>
  <c r="CG146" i="3"/>
  <c r="CF146" i="3"/>
  <c r="CF144" i="3"/>
  <c r="CE144" i="3"/>
  <c r="CC144" i="3"/>
  <c r="CA144" i="3"/>
  <c r="BY144" i="3"/>
  <c r="BW144" i="3"/>
  <c r="BU144" i="3"/>
  <c r="BS144" i="3"/>
  <c r="BQ144" i="3"/>
  <c r="BO144" i="3"/>
  <c r="BM144" i="3"/>
  <c r="BK144" i="3"/>
  <c r="BI144" i="3"/>
  <c r="CF143" i="3"/>
  <c r="CE143" i="3"/>
  <c r="CC143" i="3"/>
  <c r="CA143" i="3"/>
  <c r="BY143" i="3"/>
  <c r="BW143" i="3"/>
  <c r="BU143" i="3"/>
  <c r="BS143" i="3"/>
  <c r="BQ143" i="3"/>
  <c r="BO143" i="3"/>
  <c r="BM143" i="3"/>
  <c r="BK143" i="3"/>
  <c r="BI143" i="3"/>
  <c r="CG142" i="3"/>
  <c r="CF142" i="3"/>
  <c r="CF139" i="3"/>
  <c r="CE139" i="3"/>
  <c r="CC139" i="3"/>
  <c r="CA139" i="3"/>
  <c r="BY139" i="3"/>
  <c r="BW139" i="3"/>
  <c r="BU139" i="3"/>
  <c r="BS139" i="3"/>
  <c r="BQ139" i="3"/>
  <c r="BO139" i="3"/>
  <c r="BM139" i="3"/>
  <c r="BK139" i="3"/>
  <c r="BI139" i="3"/>
  <c r="CG138" i="3"/>
  <c r="CF138" i="3"/>
  <c r="CF137" i="3"/>
  <c r="CE137" i="3"/>
  <c r="CC137" i="3"/>
  <c r="CA137" i="3"/>
  <c r="BY137" i="3"/>
  <c r="BW137" i="3"/>
  <c r="BU137" i="3"/>
  <c r="BS137" i="3"/>
  <c r="BQ137" i="3"/>
  <c r="BO137" i="3"/>
  <c r="BM137" i="3"/>
  <c r="BK137" i="3"/>
  <c r="BI137" i="3"/>
  <c r="CF136" i="3"/>
  <c r="CE136" i="3"/>
  <c r="CC136" i="3"/>
  <c r="CA136" i="3"/>
  <c r="BY136" i="3"/>
  <c r="BW136" i="3"/>
  <c r="BU136" i="3"/>
  <c r="BS136" i="3"/>
  <c r="BQ136" i="3"/>
  <c r="BO136" i="3"/>
  <c r="BM136" i="3"/>
  <c r="BK136" i="3"/>
  <c r="BI136" i="3"/>
  <c r="CF135" i="3"/>
  <c r="CE135" i="3"/>
  <c r="CC135" i="3"/>
  <c r="CA135" i="3"/>
  <c r="BY135" i="3"/>
  <c r="BW135" i="3"/>
  <c r="BU135" i="3"/>
  <c r="BS135" i="3"/>
  <c r="BQ135" i="3"/>
  <c r="BO135" i="3"/>
  <c r="BM135" i="3"/>
  <c r="BK135" i="3"/>
  <c r="BI135" i="3"/>
  <c r="CF134" i="3"/>
  <c r="CE134" i="3"/>
  <c r="CC134" i="3"/>
  <c r="CA134" i="3"/>
  <c r="BY134" i="3"/>
  <c r="BW134" i="3"/>
  <c r="BU134" i="3"/>
  <c r="BS134" i="3"/>
  <c r="BQ134" i="3"/>
  <c r="BO134" i="3"/>
  <c r="BM134" i="3"/>
  <c r="BK134" i="3"/>
  <c r="BI134" i="3"/>
  <c r="CF133" i="3"/>
  <c r="CE133" i="3"/>
  <c r="CC133" i="3"/>
  <c r="CA133" i="3"/>
  <c r="BY133" i="3"/>
  <c r="BW133" i="3"/>
  <c r="BU133" i="3"/>
  <c r="BS133" i="3"/>
  <c r="BQ133" i="3"/>
  <c r="BO133" i="3"/>
  <c r="BM133" i="3"/>
  <c r="BK133" i="3"/>
  <c r="BI133" i="3"/>
  <c r="CF120" i="3"/>
  <c r="CE120" i="3"/>
  <c r="CC120" i="3"/>
  <c r="CA120" i="3"/>
  <c r="BY120" i="3"/>
  <c r="BW120" i="3"/>
  <c r="BU120" i="3"/>
  <c r="BS120" i="3"/>
  <c r="BQ120" i="3"/>
  <c r="BO120" i="3"/>
  <c r="BM120" i="3"/>
  <c r="BK120" i="3"/>
  <c r="BI120" i="3"/>
  <c r="CF132" i="3"/>
  <c r="CE132" i="3"/>
  <c r="CC132" i="3"/>
  <c r="CA132" i="3"/>
  <c r="BY132" i="3"/>
  <c r="BW132" i="3"/>
  <c r="BU132" i="3"/>
  <c r="BS132" i="3"/>
  <c r="BQ132" i="3"/>
  <c r="BO132" i="3"/>
  <c r="BM132" i="3"/>
  <c r="BK132" i="3"/>
  <c r="BI132" i="3"/>
  <c r="CF131" i="3"/>
  <c r="CE131" i="3"/>
  <c r="CC131" i="3"/>
  <c r="CA131" i="3"/>
  <c r="BY131" i="3"/>
  <c r="BW131" i="3"/>
  <c r="BU131" i="3"/>
  <c r="BS131" i="3"/>
  <c r="BQ131" i="3"/>
  <c r="BO131" i="3"/>
  <c r="BM131" i="3"/>
  <c r="BK131" i="3"/>
  <c r="BI131" i="3"/>
  <c r="CF130" i="3"/>
  <c r="CE130" i="3"/>
  <c r="CC130" i="3"/>
  <c r="CA130" i="3"/>
  <c r="BY130" i="3"/>
  <c r="BW130" i="3"/>
  <c r="BU130" i="3"/>
  <c r="BS130" i="3"/>
  <c r="BQ130" i="3"/>
  <c r="BO130" i="3"/>
  <c r="BM130" i="3"/>
  <c r="BK130" i="3"/>
  <c r="BI130" i="3"/>
  <c r="CG129" i="3"/>
  <c r="CF129" i="3"/>
  <c r="CF128" i="3"/>
  <c r="CA128" i="3"/>
  <c r="BY128" i="3"/>
  <c r="BW128" i="3"/>
  <c r="CF127" i="3"/>
  <c r="BW127" i="3"/>
  <c r="CG127" i="3" s="1"/>
  <c r="CF124" i="3"/>
  <c r="BW124" i="3"/>
  <c r="CG124" i="3" s="1"/>
  <c r="CF123" i="3"/>
  <c r="BW123" i="3"/>
  <c r="CG123" i="3" s="1"/>
  <c r="CG118" i="3"/>
  <c r="CF118" i="3"/>
  <c r="CG117" i="3"/>
  <c r="CF117" i="3"/>
  <c r="CG116" i="3"/>
  <c r="CF116" i="3"/>
  <c r="CG115" i="3"/>
  <c r="CF115" i="3"/>
  <c r="CF114" i="3"/>
  <c r="CE114" i="3"/>
  <c r="CC114" i="3"/>
  <c r="CA114" i="3"/>
  <c r="BY114" i="3"/>
  <c r="BW114" i="3"/>
  <c r="BU114" i="3"/>
  <c r="BS114" i="3"/>
  <c r="BQ114" i="3"/>
  <c r="BO114" i="3"/>
  <c r="BM114" i="3"/>
  <c r="BK114" i="3"/>
  <c r="BI114" i="3"/>
  <c r="CF113" i="3"/>
  <c r="CE113" i="3"/>
  <c r="CC113" i="3"/>
  <c r="CA113" i="3"/>
  <c r="BY113" i="3"/>
  <c r="BW113" i="3"/>
  <c r="BU113" i="3"/>
  <c r="BS113" i="3"/>
  <c r="BQ113" i="3"/>
  <c r="BO113" i="3"/>
  <c r="BM113" i="3"/>
  <c r="BK113" i="3"/>
  <c r="BI113" i="3"/>
  <c r="CG112" i="3"/>
  <c r="CF112" i="3"/>
  <c r="CG111" i="3"/>
  <c r="CF111" i="3"/>
  <c r="CG110" i="3"/>
  <c r="CF110" i="3"/>
  <c r="CG109" i="3"/>
  <c r="CF109" i="3"/>
  <c r="CG108" i="3"/>
  <c r="CF108" i="3"/>
  <c r="CG107" i="3"/>
  <c r="CF107" i="3"/>
  <c r="CG106" i="3"/>
  <c r="CF106" i="3"/>
  <c r="CG105" i="3"/>
  <c r="CF105" i="3"/>
  <c r="CG104" i="3"/>
  <c r="CF104" i="3"/>
  <c r="CG103" i="3"/>
  <c r="CF103" i="3"/>
  <c r="CG102" i="3"/>
  <c r="CF102" i="3"/>
  <c r="CG101" i="3"/>
  <c r="CF101" i="3"/>
  <c r="CG100" i="3"/>
  <c r="CF100" i="3"/>
  <c r="CG99" i="3"/>
  <c r="CF99" i="3"/>
  <c r="CG98" i="3"/>
  <c r="CF98" i="3"/>
  <c r="CG97" i="3"/>
  <c r="CF97" i="3"/>
  <c r="CG96" i="3"/>
  <c r="CF96" i="3"/>
  <c r="CF95" i="3"/>
  <c r="CE95" i="3"/>
  <c r="CC95" i="3"/>
  <c r="CA95" i="3"/>
  <c r="BY95" i="3"/>
  <c r="BW95" i="3"/>
  <c r="BU95" i="3"/>
  <c r="BS95" i="3"/>
  <c r="BQ95" i="3"/>
  <c r="BO95" i="3"/>
  <c r="BM95" i="3"/>
  <c r="BK95" i="3"/>
  <c r="BI95" i="3"/>
  <c r="CF94" i="3"/>
  <c r="CE94" i="3"/>
  <c r="CC94" i="3"/>
  <c r="CA94" i="3"/>
  <c r="BY94" i="3"/>
  <c r="BW94" i="3"/>
  <c r="BU94" i="3"/>
  <c r="BS94" i="3"/>
  <c r="BQ94" i="3"/>
  <c r="BO94" i="3"/>
  <c r="BM94" i="3"/>
  <c r="BK94" i="3"/>
  <c r="BI94" i="3"/>
  <c r="CF93" i="3"/>
  <c r="CE93" i="3"/>
  <c r="CC93" i="3"/>
  <c r="CA93" i="3"/>
  <c r="BY93" i="3"/>
  <c r="BW93" i="3"/>
  <c r="BU93" i="3"/>
  <c r="BS93" i="3"/>
  <c r="BQ93" i="3"/>
  <c r="BO93" i="3"/>
  <c r="BM93" i="3"/>
  <c r="BK93" i="3"/>
  <c r="BI93" i="3"/>
  <c r="CF92" i="3"/>
  <c r="CE92" i="3"/>
  <c r="CC92" i="3"/>
  <c r="CA92" i="3"/>
  <c r="BY92" i="3"/>
  <c r="BW92" i="3"/>
  <c r="BU92" i="3"/>
  <c r="BS92" i="3"/>
  <c r="BQ92" i="3"/>
  <c r="BO92" i="3"/>
  <c r="BM92" i="3"/>
  <c r="BK92" i="3"/>
  <c r="BI92" i="3"/>
  <c r="CF90" i="3"/>
  <c r="CE90" i="3"/>
  <c r="CC90" i="3"/>
  <c r="CA90" i="3"/>
  <c r="BY90" i="3"/>
  <c r="BW90" i="3"/>
  <c r="BU90" i="3"/>
  <c r="BS90" i="3"/>
  <c r="BQ90" i="3"/>
  <c r="BO90" i="3"/>
  <c r="BM90" i="3"/>
  <c r="BK90" i="3"/>
  <c r="BI90" i="3"/>
  <c r="CF89" i="3"/>
  <c r="CE89" i="3"/>
  <c r="CC89" i="3"/>
  <c r="CA89" i="3"/>
  <c r="BY89" i="3"/>
  <c r="BW89" i="3"/>
  <c r="BU89" i="3"/>
  <c r="BS89" i="3"/>
  <c r="BQ89" i="3"/>
  <c r="BO89" i="3"/>
  <c r="BM89" i="3"/>
  <c r="BK89" i="3"/>
  <c r="BI89" i="3"/>
  <c r="CF88" i="3"/>
  <c r="CE88" i="3"/>
  <c r="CC88" i="3"/>
  <c r="CA88" i="3"/>
  <c r="BY88" i="3"/>
  <c r="BW88" i="3"/>
  <c r="BU88" i="3"/>
  <c r="BS88" i="3"/>
  <c r="BQ88" i="3"/>
  <c r="BO88" i="3"/>
  <c r="BM88" i="3"/>
  <c r="BK88" i="3"/>
  <c r="BI88" i="3"/>
  <c r="CF87" i="3"/>
  <c r="CE87" i="3"/>
  <c r="CC87" i="3"/>
  <c r="CA87" i="3"/>
  <c r="BY87" i="3"/>
  <c r="BW87" i="3"/>
  <c r="BU87" i="3"/>
  <c r="BS87" i="3"/>
  <c r="BQ87" i="3"/>
  <c r="BO87" i="3"/>
  <c r="BM87" i="3"/>
  <c r="BK87" i="3"/>
  <c r="BI87" i="3"/>
  <c r="CF86" i="3"/>
  <c r="CE86" i="3"/>
  <c r="CC86" i="3"/>
  <c r="CA86" i="3"/>
  <c r="BY86" i="3"/>
  <c r="BW86" i="3"/>
  <c r="BU86" i="3"/>
  <c r="BS86" i="3"/>
  <c r="BQ86" i="3"/>
  <c r="BO86" i="3"/>
  <c r="BM86" i="3"/>
  <c r="BK86" i="3"/>
  <c r="BI86" i="3"/>
  <c r="CF84" i="3"/>
  <c r="CE84" i="3"/>
  <c r="CC84" i="3"/>
  <c r="CA84" i="3"/>
  <c r="BY84" i="3"/>
  <c r="BW84" i="3"/>
  <c r="BU84" i="3"/>
  <c r="BS84" i="3"/>
  <c r="BQ84" i="3"/>
  <c r="BO84" i="3"/>
  <c r="BM84" i="3"/>
  <c r="BK84" i="3"/>
  <c r="BI84" i="3"/>
  <c r="CF81" i="3"/>
  <c r="CE81" i="3"/>
  <c r="CC81" i="3"/>
  <c r="CA81" i="3"/>
  <c r="BY81" i="3"/>
  <c r="BW81" i="3"/>
  <c r="BU81" i="3"/>
  <c r="BS81" i="3"/>
  <c r="BQ81" i="3"/>
  <c r="BO81" i="3"/>
  <c r="BM81" i="3"/>
  <c r="BK81" i="3"/>
  <c r="BI81" i="3"/>
  <c r="CF80" i="3"/>
  <c r="CE80" i="3"/>
  <c r="CC80" i="3"/>
  <c r="CA80" i="3"/>
  <c r="BY80" i="3"/>
  <c r="BW80" i="3"/>
  <c r="BU80" i="3"/>
  <c r="BS80" i="3"/>
  <c r="BQ80" i="3"/>
  <c r="BO80" i="3"/>
  <c r="BM80" i="3"/>
  <c r="BK80" i="3"/>
  <c r="BI80" i="3"/>
  <c r="CF78" i="3"/>
  <c r="CE78" i="3"/>
  <c r="CC78" i="3"/>
  <c r="CA78" i="3"/>
  <c r="BY78" i="3"/>
  <c r="BW78" i="3"/>
  <c r="BU78" i="3"/>
  <c r="BS78" i="3"/>
  <c r="BQ78" i="3"/>
  <c r="BO78" i="3"/>
  <c r="BM78" i="3"/>
  <c r="BK78" i="3"/>
  <c r="BI78" i="3"/>
  <c r="CF77" i="3"/>
  <c r="CE77" i="3"/>
  <c r="CC77" i="3"/>
  <c r="CA77" i="3"/>
  <c r="BY77" i="3"/>
  <c r="BW77" i="3"/>
  <c r="BU77" i="3"/>
  <c r="BS77" i="3"/>
  <c r="BQ77" i="3"/>
  <c r="BO77" i="3"/>
  <c r="BM77" i="3"/>
  <c r="BK77" i="3"/>
  <c r="BI77" i="3"/>
  <c r="CF75" i="3"/>
  <c r="CE75" i="3"/>
  <c r="CC75" i="3"/>
  <c r="CA75" i="3"/>
  <c r="BY75" i="3"/>
  <c r="BW75" i="3"/>
  <c r="BU75" i="3"/>
  <c r="BS75" i="3"/>
  <c r="BQ75" i="3"/>
  <c r="BO75" i="3"/>
  <c r="BM75" i="3"/>
  <c r="BK75" i="3"/>
  <c r="BI75" i="3"/>
  <c r="CF74" i="3"/>
  <c r="CE74" i="3"/>
  <c r="CC74" i="3"/>
  <c r="CA74" i="3"/>
  <c r="BY74" i="3"/>
  <c r="BW74" i="3"/>
  <c r="BU74" i="3"/>
  <c r="BS74" i="3"/>
  <c r="BQ74" i="3"/>
  <c r="BO74" i="3"/>
  <c r="BM74" i="3"/>
  <c r="BK74" i="3"/>
  <c r="BI74" i="3"/>
  <c r="CF72" i="3"/>
  <c r="CE72" i="3"/>
  <c r="CC72" i="3"/>
  <c r="CA72" i="3"/>
  <c r="BY72" i="3"/>
  <c r="BW72" i="3"/>
  <c r="BU72" i="3"/>
  <c r="BS72" i="3"/>
  <c r="BQ72" i="3"/>
  <c r="BO72" i="3"/>
  <c r="BM72" i="3"/>
  <c r="BK72" i="3"/>
  <c r="BI72" i="3"/>
  <c r="CF71" i="3"/>
  <c r="CE71" i="3"/>
  <c r="CC71" i="3"/>
  <c r="CA71" i="3"/>
  <c r="BY71" i="3"/>
  <c r="BW71" i="3"/>
  <c r="BU71" i="3"/>
  <c r="BS71" i="3"/>
  <c r="BQ71" i="3"/>
  <c r="BO71" i="3"/>
  <c r="BM71" i="3"/>
  <c r="BK71" i="3"/>
  <c r="BI71" i="3"/>
  <c r="CF70" i="3"/>
  <c r="CE70" i="3"/>
  <c r="CC70" i="3"/>
  <c r="CA70" i="3"/>
  <c r="BY70" i="3"/>
  <c r="BW70" i="3"/>
  <c r="BU70" i="3"/>
  <c r="BS70" i="3"/>
  <c r="BQ70" i="3"/>
  <c r="BO70" i="3"/>
  <c r="BM70" i="3"/>
  <c r="BK70" i="3"/>
  <c r="BI70" i="3"/>
  <c r="CF68" i="3"/>
  <c r="CE68" i="3"/>
  <c r="CC68" i="3"/>
  <c r="CA68" i="3"/>
  <c r="BY68" i="3"/>
  <c r="BW68" i="3"/>
  <c r="BU68" i="3"/>
  <c r="BS68" i="3"/>
  <c r="BQ68" i="3"/>
  <c r="BO68" i="3"/>
  <c r="BM68" i="3"/>
  <c r="BK68" i="3"/>
  <c r="BI68" i="3"/>
  <c r="CF67" i="3"/>
  <c r="CE67" i="3"/>
  <c r="CC67" i="3"/>
  <c r="CA67" i="3"/>
  <c r="BY67" i="3"/>
  <c r="BW67" i="3"/>
  <c r="BU67" i="3"/>
  <c r="BS67" i="3"/>
  <c r="BQ67" i="3"/>
  <c r="BO67" i="3"/>
  <c r="BM67" i="3"/>
  <c r="BK67" i="3"/>
  <c r="BI67" i="3"/>
  <c r="CF66" i="3"/>
  <c r="CE66" i="3"/>
  <c r="CC66" i="3"/>
  <c r="CA66" i="3"/>
  <c r="BY66" i="3"/>
  <c r="BW66" i="3"/>
  <c r="BU66" i="3"/>
  <c r="BS66" i="3"/>
  <c r="BQ66" i="3"/>
  <c r="BO66" i="3"/>
  <c r="BM66" i="3"/>
  <c r="BK66" i="3"/>
  <c r="BI66" i="3"/>
  <c r="CF64" i="3"/>
  <c r="CE64" i="3"/>
  <c r="CC64" i="3"/>
  <c r="CA64" i="3"/>
  <c r="BY64" i="3"/>
  <c r="BW64" i="3"/>
  <c r="BU64" i="3"/>
  <c r="BS64" i="3"/>
  <c r="BQ64" i="3"/>
  <c r="BO64" i="3"/>
  <c r="BM64" i="3"/>
  <c r="BK64" i="3"/>
  <c r="BI64" i="3"/>
  <c r="CF63" i="3"/>
  <c r="CE63" i="3"/>
  <c r="CC63" i="3"/>
  <c r="CA63" i="3"/>
  <c r="BY63" i="3"/>
  <c r="BW63" i="3"/>
  <c r="BU63" i="3"/>
  <c r="BS63" i="3"/>
  <c r="BQ63" i="3"/>
  <c r="BO63" i="3"/>
  <c r="BM63" i="3"/>
  <c r="BK63" i="3"/>
  <c r="BI63" i="3"/>
  <c r="CF62" i="3"/>
  <c r="CE62" i="3"/>
  <c r="CC62" i="3"/>
  <c r="CA62" i="3"/>
  <c r="BY62" i="3"/>
  <c r="BW62" i="3"/>
  <c r="BU62" i="3"/>
  <c r="BS62" i="3"/>
  <c r="BQ62" i="3"/>
  <c r="BO62" i="3"/>
  <c r="BM62" i="3"/>
  <c r="BK62" i="3"/>
  <c r="BI62" i="3"/>
  <c r="CF60" i="3"/>
  <c r="CE60" i="3"/>
  <c r="CC60" i="3"/>
  <c r="CA60" i="3"/>
  <c r="BY60" i="3"/>
  <c r="BW60" i="3"/>
  <c r="BU60" i="3"/>
  <c r="BS60" i="3"/>
  <c r="BQ60" i="3"/>
  <c r="BO60" i="3"/>
  <c r="BM60" i="3"/>
  <c r="BK60" i="3"/>
  <c r="BI60" i="3"/>
  <c r="CF58" i="3"/>
  <c r="CE58" i="3"/>
  <c r="CC58" i="3"/>
  <c r="CA58" i="3"/>
  <c r="BY58" i="3"/>
  <c r="BW58" i="3"/>
  <c r="BU58" i="3"/>
  <c r="BS58" i="3"/>
  <c r="BQ58" i="3"/>
  <c r="BO58" i="3"/>
  <c r="BM58" i="3"/>
  <c r="BK58" i="3"/>
  <c r="BI58" i="3"/>
  <c r="CF57" i="3"/>
  <c r="CE57" i="3"/>
  <c r="CC57" i="3"/>
  <c r="CA57" i="3"/>
  <c r="BY57" i="3"/>
  <c r="BW57" i="3"/>
  <c r="BU57" i="3"/>
  <c r="BS57" i="3"/>
  <c r="BQ57" i="3"/>
  <c r="BO57" i="3"/>
  <c r="BM57" i="3"/>
  <c r="BK57" i="3"/>
  <c r="BI57" i="3"/>
  <c r="CF56" i="3"/>
  <c r="CE56" i="3"/>
  <c r="CC56" i="3"/>
  <c r="CA56" i="3"/>
  <c r="BY56" i="3"/>
  <c r="BW56" i="3"/>
  <c r="BU56" i="3"/>
  <c r="BS56" i="3"/>
  <c r="BQ56" i="3"/>
  <c r="BO56" i="3"/>
  <c r="BM56" i="3"/>
  <c r="BK56" i="3"/>
  <c r="BI56" i="3"/>
  <c r="CF55" i="3"/>
  <c r="CE55" i="3"/>
  <c r="CC55" i="3"/>
  <c r="CA55" i="3"/>
  <c r="BY55" i="3"/>
  <c r="BW55" i="3"/>
  <c r="BU55" i="3"/>
  <c r="BS55" i="3"/>
  <c r="BQ55" i="3"/>
  <c r="BO55" i="3"/>
  <c r="BM55" i="3"/>
  <c r="BK55" i="3"/>
  <c r="BI55" i="3"/>
  <c r="CF52" i="3"/>
  <c r="CE52" i="3"/>
  <c r="CC52" i="3"/>
  <c r="CA52" i="3"/>
  <c r="BY52" i="3"/>
  <c r="BW52" i="3"/>
  <c r="BU52" i="3"/>
  <c r="BS52" i="3"/>
  <c r="BQ52" i="3"/>
  <c r="BO52" i="3"/>
  <c r="BM52" i="3"/>
  <c r="BK52" i="3"/>
  <c r="BI52" i="3"/>
  <c r="CF51" i="3"/>
  <c r="CE51" i="3"/>
  <c r="CC51" i="3"/>
  <c r="CA51" i="3"/>
  <c r="BY51" i="3"/>
  <c r="BW51" i="3"/>
  <c r="BU51" i="3"/>
  <c r="BS51" i="3"/>
  <c r="BQ51" i="3"/>
  <c r="BO51" i="3"/>
  <c r="BM51" i="3"/>
  <c r="BK51" i="3"/>
  <c r="BI51" i="3"/>
  <c r="CF50" i="3"/>
  <c r="CE50" i="3"/>
  <c r="CC50" i="3"/>
  <c r="CA50" i="3"/>
  <c r="BY50" i="3"/>
  <c r="BW50" i="3"/>
  <c r="BU50" i="3"/>
  <c r="BS50" i="3"/>
  <c r="BQ50" i="3"/>
  <c r="BO50" i="3"/>
  <c r="BM50" i="3"/>
  <c r="BK50" i="3"/>
  <c r="BI50" i="3"/>
  <c r="CF49" i="3"/>
  <c r="CE49" i="3"/>
  <c r="CC49" i="3"/>
  <c r="CA49" i="3"/>
  <c r="BY49" i="3"/>
  <c r="BW49" i="3"/>
  <c r="BU49" i="3"/>
  <c r="BS49" i="3"/>
  <c r="BQ49" i="3"/>
  <c r="BO49" i="3"/>
  <c r="BM49" i="3"/>
  <c r="BK49" i="3"/>
  <c r="BI49" i="3"/>
  <c r="CF47" i="3"/>
  <c r="CE47" i="3"/>
  <c r="CC47" i="3"/>
  <c r="CA47" i="3"/>
  <c r="BY47" i="3"/>
  <c r="BW47" i="3"/>
  <c r="BU47" i="3"/>
  <c r="BS47" i="3"/>
  <c r="BQ47" i="3"/>
  <c r="BO47" i="3"/>
  <c r="BM47" i="3"/>
  <c r="BK47" i="3"/>
  <c r="BI47" i="3"/>
  <c r="CF46" i="3"/>
  <c r="CE46" i="3"/>
  <c r="CC46" i="3"/>
  <c r="CA46" i="3"/>
  <c r="BY46" i="3"/>
  <c r="BW46" i="3"/>
  <c r="BU46" i="3"/>
  <c r="BS46" i="3"/>
  <c r="BQ46" i="3"/>
  <c r="BO46" i="3"/>
  <c r="BM46" i="3"/>
  <c r="BK46" i="3"/>
  <c r="BI46" i="3"/>
  <c r="CF45" i="3"/>
  <c r="CE45" i="3"/>
  <c r="CC45" i="3"/>
  <c r="CA45" i="3"/>
  <c r="BY45" i="3"/>
  <c r="BW45" i="3"/>
  <c r="BU45" i="3"/>
  <c r="BS45" i="3"/>
  <c r="BQ45" i="3"/>
  <c r="BO45" i="3"/>
  <c r="BM45" i="3"/>
  <c r="BK45" i="3"/>
  <c r="BI45" i="3"/>
  <c r="CF44" i="3"/>
  <c r="CE44" i="3"/>
  <c r="CC44" i="3"/>
  <c r="CA44" i="3"/>
  <c r="BY44" i="3"/>
  <c r="BW44" i="3"/>
  <c r="BU44" i="3"/>
  <c r="BS44" i="3"/>
  <c r="BQ44" i="3"/>
  <c r="BO44" i="3"/>
  <c r="BM44" i="3"/>
  <c r="BK44" i="3"/>
  <c r="BI44" i="3"/>
  <c r="CF43" i="3"/>
  <c r="CE43" i="3"/>
  <c r="CC43" i="3"/>
  <c r="CA43" i="3"/>
  <c r="BY43" i="3"/>
  <c r="BW43" i="3"/>
  <c r="BU43" i="3"/>
  <c r="BS43" i="3"/>
  <c r="BQ43" i="3"/>
  <c r="BO43" i="3"/>
  <c r="BM43" i="3"/>
  <c r="BK43" i="3"/>
  <c r="BI43" i="3"/>
  <c r="CF42" i="3"/>
  <c r="CE42" i="3"/>
  <c r="CC42" i="3"/>
  <c r="CA42" i="3"/>
  <c r="BY42" i="3"/>
  <c r="BW42" i="3"/>
  <c r="BU42" i="3"/>
  <c r="BS42" i="3"/>
  <c r="BQ42" i="3"/>
  <c r="BO42" i="3"/>
  <c r="BM42" i="3"/>
  <c r="BK42" i="3"/>
  <c r="BI42" i="3"/>
  <c r="CF41" i="3"/>
  <c r="CE41" i="3"/>
  <c r="CC41" i="3"/>
  <c r="CA41" i="3"/>
  <c r="BY41" i="3"/>
  <c r="BW41" i="3"/>
  <c r="BU41" i="3"/>
  <c r="BS41" i="3"/>
  <c r="BQ41" i="3"/>
  <c r="BO41" i="3"/>
  <c r="BM41" i="3"/>
  <c r="BK41" i="3"/>
  <c r="BI41" i="3"/>
  <c r="CF40" i="3"/>
  <c r="CE40" i="3"/>
  <c r="CC40" i="3"/>
  <c r="CA40" i="3"/>
  <c r="BY40" i="3"/>
  <c r="BW40" i="3"/>
  <c r="BU40" i="3"/>
  <c r="BS40" i="3"/>
  <c r="BQ40" i="3"/>
  <c r="BO40" i="3"/>
  <c r="BM40" i="3"/>
  <c r="BK40" i="3"/>
  <c r="BI40" i="3"/>
  <c r="CF39" i="3"/>
  <c r="CE39" i="3"/>
  <c r="CC39" i="3"/>
  <c r="CA39" i="3"/>
  <c r="BY39" i="3"/>
  <c r="BW39" i="3"/>
  <c r="BU39" i="3"/>
  <c r="BS39" i="3"/>
  <c r="BQ39" i="3"/>
  <c r="BO39" i="3"/>
  <c r="BM39" i="3"/>
  <c r="BK39" i="3"/>
  <c r="BI39" i="3"/>
  <c r="CF38" i="3"/>
  <c r="CE38" i="3"/>
  <c r="CC38" i="3"/>
  <c r="CA38" i="3"/>
  <c r="BY38" i="3"/>
  <c r="BW38" i="3"/>
  <c r="BU38" i="3"/>
  <c r="BS38" i="3"/>
  <c r="BQ38" i="3"/>
  <c r="BO38" i="3"/>
  <c r="BM38" i="3"/>
  <c r="BK38" i="3"/>
  <c r="BI38" i="3"/>
  <c r="CF37" i="3"/>
  <c r="CE37" i="3"/>
  <c r="CC37" i="3"/>
  <c r="CA37" i="3"/>
  <c r="BY37" i="3"/>
  <c r="BW37" i="3"/>
  <c r="BU37" i="3"/>
  <c r="BS37" i="3"/>
  <c r="BQ37" i="3"/>
  <c r="BO37" i="3"/>
  <c r="BM37" i="3"/>
  <c r="BK37" i="3"/>
  <c r="BI37" i="3"/>
  <c r="CF36" i="3"/>
  <c r="CE36" i="3"/>
  <c r="CC36" i="3"/>
  <c r="CA36" i="3"/>
  <c r="BY36" i="3"/>
  <c r="BW36" i="3"/>
  <c r="BU36" i="3"/>
  <c r="BS36" i="3"/>
  <c r="BQ36" i="3"/>
  <c r="BO36" i="3"/>
  <c r="BM36" i="3"/>
  <c r="BK36" i="3"/>
  <c r="BI36" i="3"/>
  <c r="CF35" i="3"/>
  <c r="CE35" i="3"/>
  <c r="CC35" i="3"/>
  <c r="CA35" i="3"/>
  <c r="BY35" i="3"/>
  <c r="BW35" i="3"/>
  <c r="BU35" i="3"/>
  <c r="BS35" i="3"/>
  <c r="BQ35" i="3"/>
  <c r="BO35" i="3"/>
  <c r="BM35" i="3"/>
  <c r="BK35" i="3"/>
  <c r="BI35" i="3"/>
  <c r="CF34" i="3"/>
  <c r="CE34" i="3"/>
  <c r="CC34" i="3"/>
  <c r="CA34" i="3"/>
  <c r="BY34" i="3"/>
  <c r="BW34" i="3"/>
  <c r="BU34" i="3"/>
  <c r="BS34" i="3"/>
  <c r="BQ34" i="3"/>
  <c r="BO34" i="3"/>
  <c r="BM34" i="3"/>
  <c r="BK34" i="3"/>
  <c r="BI34" i="3"/>
  <c r="CF33" i="3"/>
  <c r="CE33" i="3"/>
  <c r="CC33" i="3"/>
  <c r="CA33" i="3"/>
  <c r="BY33" i="3"/>
  <c r="BW33" i="3"/>
  <c r="BU33" i="3"/>
  <c r="BS33" i="3"/>
  <c r="BQ33" i="3"/>
  <c r="BO33" i="3"/>
  <c r="BM33" i="3"/>
  <c r="BK33" i="3"/>
  <c r="BI33" i="3"/>
  <c r="CF32" i="3"/>
  <c r="CE32" i="3"/>
  <c r="CC32" i="3"/>
  <c r="CA32" i="3"/>
  <c r="BY32" i="3"/>
  <c r="BW32" i="3"/>
  <c r="BU32" i="3"/>
  <c r="BS32" i="3"/>
  <c r="BQ32" i="3"/>
  <c r="BO32" i="3"/>
  <c r="BM32" i="3"/>
  <c r="BK32" i="3"/>
  <c r="BI32" i="3"/>
  <c r="CF31" i="3"/>
  <c r="CE31" i="3"/>
  <c r="CC31" i="3"/>
  <c r="CA31" i="3"/>
  <c r="BY31" i="3"/>
  <c r="BW31" i="3"/>
  <c r="BU31" i="3"/>
  <c r="BS31" i="3"/>
  <c r="BQ31" i="3"/>
  <c r="BO31" i="3"/>
  <c r="BM31" i="3"/>
  <c r="BK31" i="3"/>
  <c r="BI31" i="3"/>
  <c r="CF29" i="3"/>
  <c r="CE29" i="3"/>
  <c r="CC29" i="3"/>
  <c r="CA29" i="3"/>
  <c r="BY29" i="3"/>
  <c r="BW29" i="3"/>
  <c r="BU29" i="3"/>
  <c r="BS29" i="3"/>
  <c r="BQ29" i="3"/>
  <c r="BO29" i="3"/>
  <c r="BM29" i="3"/>
  <c r="BK29" i="3"/>
  <c r="BI29" i="3"/>
  <c r="CF28" i="3"/>
  <c r="CE28" i="3"/>
  <c r="CC28" i="3"/>
  <c r="CA28" i="3"/>
  <c r="BY28" i="3"/>
  <c r="BW28" i="3"/>
  <c r="BU28" i="3"/>
  <c r="BS28" i="3"/>
  <c r="BQ28" i="3"/>
  <c r="BO28" i="3"/>
  <c r="BM28" i="3"/>
  <c r="BK28" i="3"/>
  <c r="BI28" i="3"/>
  <c r="CF27" i="3"/>
  <c r="CE27" i="3"/>
  <c r="CC27" i="3"/>
  <c r="CA27" i="3"/>
  <c r="BY27" i="3"/>
  <c r="BW27" i="3"/>
  <c r="BU27" i="3"/>
  <c r="BS27" i="3"/>
  <c r="BQ27" i="3"/>
  <c r="BO27" i="3"/>
  <c r="BM27" i="3"/>
  <c r="BK27" i="3"/>
  <c r="BI27" i="3"/>
  <c r="CF26" i="3"/>
  <c r="CE26" i="3"/>
  <c r="CC26" i="3"/>
  <c r="CA26" i="3"/>
  <c r="BY26" i="3"/>
  <c r="BW26" i="3"/>
  <c r="BU26" i="3"/>
  <c r="BS26" i="3"/>
  <c r="BQ26" i="3"/>
  <c r="BO26" i="3"/>
  <c r="BM26" i="3"/>
  <c r="BK26" i="3"/>
  <c r="BI26" i="3"/>
  <c r="CF24" i="3"/>
  <c r="CE24" i="3"/>
  <c r="CC24" i="3"/>
  <c r="CA24" i="3"/>
  <c r="BY24" i="3"/>
  <c r="BW24" i="3"/>
  <c r="BU24" i="3"/>
  <c r="BS24" i="3"/>
  <c r="BQ24" i="3"/>
  <c r="BO24" i="3"/>
  <c r="BM24" i="3"/>
  <c r="BK24" i="3"/>
  <c r="BI24" i="3"/>
  <c r="CF23" i="3"/>
  <c r="CE23" i="3"/>
  <c r="CC23" i="3"/>
  <c r="CA23" i="3"/>
  <c r="BY23" i="3"/>
  <c r="BW23" i="3"/>
  <c r="BU23" i="3"/>
  <c r="BS23" i="3"/>
  <c r="BQ23" i="3"/>
  <c r="BO23" i="3"/>
  <c r="BM23" i="3"/>
  <c r="BK23" i="3"/>
  <c r="BI23" i="3"/>
  <c r="CF22" i="3"/>
  <c r="CE22" i="3"/>
  <c r="CC22" i="3"/>
  <c r="CA22" i="3"/>
  <c r="BY22" i="3"/>
  <c r="BW22" i="3"/>
  <c r="BU22" i="3"/>
  <c r="BS22" i="3"/>
  <c r="BQ22" i="3"/>
  <c r="BO22" i="3"/>
  <c r="BM22" i="3"/>
  <c r="BK22" i="3"/>
  <c r="BI22" i="3"/>
  <c r="CF21" i="3"/>
  <c r="CE21" i="3"/>
  <c r="CC21" i="3"/>
  <c r="CA21" i="3"/>
  <c r="BY21" i="3"/>
  <c r="BW21" i="3"/>
  <c r="BU21" i="3"/>
  <c r="BS21" i="3"/>
  <c r="BQ21" i="3"/>
  <c r="BO21" i="3"/>
  <c r="BM21" i="3"/>
  <c r="BK21" i="3"/>
  <c r="BI21" i="3"/>
  <c r="CF20" i="3"/>
  <c r="CE20" i="3"/>
  <c r="CC20" i="3"/>
  <c r="CA20" i="3"/>
  <c r="BY20" i="3"/>
  <c r="BW20" i="3"/>
  <c r="BU20" i="3"/>
  <c r="BS20" i="3"/>
  <c r="BQ20" i="3"/>
  <c r="BO20" i="3"/>
  <c r="BM20" i="3"/>
  <c r="BK20" i="3"/>
  <c r="BI20" i="3"/>
  <c r="CF19" i="3"/>
  <c r="CE19" i="3"/>
  <c r="CC19" i="3"/>
  <c r="CA19" i="3"/>
  <c r="BY19" i="3"/>
  <c r="BW19" i="3"/>
  <c r="BU19" i="3"/>
  <c r="BS19" i="3"/>
  <c r="BQ19" i="3"/>
  <c r="BO19" i="3"/>
  <c r="BM19" i="3"/>
  <c r="BK19" i="3"/>
  <c r="BI19" i="3"/>
  <c r="CF18" i="3"/>
  <c r="CE18" i="3"/>
  <c r="CC18" i="3"/>
  <c r="CA18" i="3"/>
  <c r="BY18" i="3"/>
  <c r="BW18" i="3"/>
  <c r="BU18" i="3"/>
  <c r="BS18" i="3"/>
  <c r="BQ18" i="3"/>
  <c r="BO18" i="3"/>
  <c r="BM18" i="3"/>
  <c r="BK18" i="3"/>
  <c r="BI18" i="3"/>
  <c r="CF17" i="3"/>
  <c r="CE17" i="3"/>
  <c r="CC17" i="3"/>
  <c r="CA17" i="3"/>
  <c r="BY17" i="3"/>
  <c r="BW17" i="3"/>
  <c r="BU17" i="3"/>
  <c r="BS17" i="3"/>
  <c r="BQ17" i="3"/>
  <c r="BO17" i="3"/>
  <c r="BM17" i="3"/>
  <c r="BK17" i="3"/>
  <c r="BI17" i="3"/>
  <c r="CF16" i="3"/>
  <c r="CE16" i="3"/>
  <c r="CC16" i="3"/>
  <c r="CA16" i="3"/>
  <c r="BY16" i="3"/>
  <c r="BW16" i="3"/>
  <c r="BU16" i="3"/>
  <c r="BS16" i="3"/>
  <c r="BQ16" i="3"/>
  <c r="BO16" i="3"/>
  <c r="BM16" i="3"/>
  <c r="BK16" i="3"/>
  <c r="BI16" i="3"/>
  <c r="CF14" i="3"/>
  <c r="CE14" i="3"/>
  <c r="CC14" i="3"/>
  <c r="CA14" i="3"/>
  <c r="BY14" i="3"/>
  <c r="BW14" i="3"/>
  <c r="BU14" i="3"/>
  <c r="BS14" i="3"/>
  <c r="BQ14" i="3"/>
  <c r="BO14" i="3"/>
  <c r="BM14" i="3"/>
  <c r="BK14" i="3"/>
  <c r="BI14" i="3"/>
  <c r="CF13" i="3"/>
  <c r="CE13" i="3"/>
  <c r="CC13" i="3"/>
  <c r="CA13" i="3"/>
  <c r="BY13" i="3"/>
  <c r="BW13" i="3"/>
  <c r="BU13" i="3"/>
  <c r="BS13" i="3"/>
  <c r="BQ13" i="3"/>
  <c r="BO13" i="3"/>
  <c r="BM13" i="3"/>
  <c r="BK13" i="3"/>
  <c r="BI13" i="3"/>
  <c r="CF12" i="3"/>
  <c r="CE12" i="3"/>
  <c r="CC12" i="3"/>
  <c r="CA12" i="3"/>
  <c r="BY12" i="3"/>
  <c r="BW12" i="3"/>
  <c r="BU12" i="3"/>
  <c r="BS12" i="3"/>
  <c r="BQ12" i="3"/>
  <c r="BO12" i="3"/>
  <c r="BM12" i="3"/>
  <c r="BK12" i="3"/>
  <c r="BI12" i="3"/>
  <c r="CF11" i="3"/>
  <c r="CE11" i="3"/>
  <c r="CC11" i="3"/>
  <c r="CA11" i="3"/>
  <c r="BY11" i="3"/>
  <c r="BW11" i="3"/>
  <c r="BU11" i="3"/>
  <c r="BS11" i="3"/>
  <c r="BQ11" i="3"/>
  <c r="BO11" i="3"/>
  <c r="BM11" i="3"/>
  <c r="BK11" i="3"/>
  <c r="BI11" i="3"/>
  <c r="CF10" i="3"/>
  <c r="CE10" i="3"/>
  <c r="CC10" i="3"/>
  <c r="CA10" i="3"/>
  <c r="BY10" i="3"/>
  <c r="BW10" i="3"/>
  <c r="BU10" i="3"/>
  <c r="BS10" i="3"/>
  <c r="BQ10" i="3"/>
  <c r="BO10" i="3"/>
  <c r="BM10" i="3"/>
  <c r="BK10" i="3"/>
  <c r="BI10" i="3"/>
  <c r="CF9" i="3"/>
  <c r="CE9" i="3"/>
  <c r="CC9" i="3"/>
  <c r="CA9" i="3"/>
  <c r="BY9" i="3"/>
  <c r="BW9" i="3"/>
  <c r="BU9" i="3"/>
  <c r="BS9" i="3"/>
  <c r="BQ9" i="3"/>
  <c r="BO9" i="3"/>
  <c r="BM9" i="3"/>
  <c r="BK9" i="3"/>
  <c r="BI9" i="3"/>
  <c r="CF8" i="3"/>
  <c r="CE8" i="3"/>
  <c r="CC8" i="3"/>
  <c r="CA8" i="3"/>
  <c r="BY8" i="3"/>
  <c r="BW8" i="3"/>
  <c r="BU8" i="3"/>
  <c r="BS8" i="3"/>
  <c r="BQ8" i="3"/>
  <c r="BO8" i="3"/>
  <c r="BM8" i="3"/>
  <c r="BK8" i="3"/>
  <c r="BI8" i="3"/>
  <c r="CF7" i="3"/>
  <c r="CE7" i="3"/>
  <c r="CC7" i="3"/>
  <c r="CA7" i="3"/>
  <c r="BY7" i="3"/>
  <c r="BW7" i="3"/>
  <c r="BU7" i="3"/>
  <c r="BS7" i="3"/>
  <c r="BQ7" i="3"/>
  <c r="BO7" i="3"/>
  <c r="BM7" i="3"/>
  <c r="BI7" i="3"/>
  <c r="CF6" i="3"/>
  <c r="CE6" i="3"/>
  <c r="CC6" i="3"/>
  <c r="CA6" i="3"/>
  <c r="BY6" i="3"/>
  <c r="BW6" i="3"/>
  <c r="BU6" i="3"/>
  <c r="BS6" i="3"/>
  <c r="BQ6" i="3"/>
  <c r="BO6" i="3"/>
  <c r="BM6" i="3"/>
  <c r="BK6" i="3"/>
  <c r="BI6" i="3"/>
  <c r="CF4" i="3"/>
  <c r="CE4" i="3"/>
  <c r="CC4" i="3"/>
  <c r="CA4" i="3"/>
  <c r="BY4" i="3"/>
  <c r="BW4" i="3"/>
  <c r="BU4" i="3"/>
  <c r="BS4" i="3"/>
  <c r="BQ4" i="3"/>
  <c r="BO4" i="3"/>
  <c r="BM4" i="3"/>
  <c r="BK4" i="3"/>
  <c r="BI4" i="3"/>
  <c r="BK28" i="2"/>
  <c r="BI28" i="2"/>
  <c r="BK9" i="2"/>
  <c r="BK8" i="2"/>
  <c r="BK6" i="2"/>
  <c r="BI7" i="2"/>
  <c r="BH148" i="2"/>
  <c r="BJ148" i="2"/>
  <c r="BJ166" i="2" s="1"/>
  <c r="BL148" i="2"/>
  <c r="BL166" i="2" s="1"/>
  <c r="BK114" i="2"/>
  <c r="BK113" i="2"/>
  <c r="BK62" i="2"/>
  <c r="BK74" i="2"/>
  <c r="BI74" i="2"/>
  <c r="BI4" i="2"/>
  <c r="BI6" i="2"/>
  <c r="BI8" i="2"/>
  <c r="CD165" i="2"/>
  <c r="CB165" i="2"/>
  <c r="BZ165" i="2"/>
  <c r="BX165" i="2"/>
  <c r="BV165" i="2"/>
  <c r="BT165" i="2"/>
  <c r="BR165" i="2"/>
  <c r="BP165" i="2"/>
  <c r="BN165" i="2"/>
  <c r="BL165" i="2"/>
  <c r="BJ165" i="2"/>
  <c r="BH165" i="2"/>
  <c r="CF163" i="2"/>
  <c r="CE163" i="2"/>
  <c r="CC163" i="2"/>
  <c r="CA163" i="2"/>
  <c r="BY163" i="2"/>
  <c r="BW163" i="2"/>
  <c r="BU163" i="2"/>
  <c r="BS163" i="2"/>
  <c r="BQ163" i="2"/>
  <c r="BO163" i="2"/>
  <c r="BM163" i="2"/>
  <c r="BK163" i="2"/>
  <c r="BI163" i="2"/>
  <c r="CF162" i="2"/>
  <c r="CE162" i="2"/>
  <c r="CC162" i="2"/>
  <c r="CA162" i="2"/>
  <c r="BY162" i="2"/>
  <c r="BW162" i="2"/>
  <c r="BU162" i="2"/>
  <c r="BS162" i="2"/>
  <c r="BQ162" i="2"/>
  <c r="BO162" i="2"/>
  <c r="BM162" i="2"/>
  <c r="BK162" i="2"/>
  <c r="BI162" i="2"/>
  <c r="CF161" i="2"/>
  <c r="CE161" i="2"/>
  <c r="CC161" i="2"/>
  <c r="CA161" i="2"/>
  <c r="BY161" i="2"/>
  <c r="BW161" i="2"/>
  <c r="BU161" i="2"/>
  <c r="BS161" i="2"/>
  <c r="BQ161" i="2"/>
  <c r="BO161" i="2"/>
  <c r="BM161" i="2"/>
  <c r="BK161" i="2"/>
  <c r="BI161" i="2"/>
  <c r="CF160" i="2"/>
  <c r="CE160" i="2"/>
  <c r="CC160" i="2"/>
  <c r="CA160" i="2"/>
  <c r="BY160" i="2"/>
  <c r="BW160" i="2"/>
  <c r="BU160" i="2"/>
  <c r="BS160" i="2"/>
  <c r="BQ160" i="2"/>
  <c r="BO160" i="2"/>
  <c r="BM160" i="2"/>
  <c r="BK160" i="2"/>
  <c r="BI160" i="2"/>
  <c r="CF159" i="2"/>
  <c r="CE159" i="2"/>
  <c r="CC159" i="2"/>
  <c r="CA159" i="2"/>
  <c r="BY159" i="2"/>
  <c r="BW159" i="2"/>
  <c r="BU159" i="2"/>
  <c r="BS159" i="2"/>
  <c r="BQ159" i="2"/>
  <c r="BO159" i="2"/>
  <c r="BM159" i="2"/>
  <c r="BK159" i="2"/>
  <c r="BI159" i="2"/>
  <c r="CF156" i="2"/>
  <c r="CE156" i="2"/>
  <c r="CC156" i="2"/>
  <c r="CA156" i="2"/>
  <c r="BY156" i="2"/>
  <c r="BW156" i="2"/>
  <c r="BU156" i="2"/>
  <c r="BS156" i="2"/>
  <c r="BQ156" i="2"/>
  <c r="BO156" i="2"/>
  <c r="BM156" i="2"/>
  <c r="BK156" i="2"/>
  <c r="BI156" i="2"/>
  <c r="CF155" i="2"/>
  <c r="CE155" i="2"/>
  <c r="CC155" i="2"/>
  <c r="CA155" i="2"/>
  <c r="BY155" i="2"/>
  <c r="BW155" i="2"/>
  <c r="BU155" i="2"/>
  <c r="BS155" i="2"/>
  <c r="BQ155" i="2"/>
  <c r="BO155" i="2"/>
  <c r="BM155" i="2"/>
  <c r="BK155" i="2"/>
  <c r="BI155" i="2"/>
  <c r="CF154" i="2"/>
  <c r="CE154" i="2"/>
  <c r="CC154" i="2"/>
  <c r="CA154" i="2"/>
  <c r="BY154" i="2"/>
  <c r="BW154" i="2"/>
  <c r="BU154" i="2"/>
  <c r="BS154" i="2"/>
  <c r="BQ154" i="2"/>
  <c r="BO154" i="2"/>
  <c r="BM154" i="2"/>
  <c r="BK154" i="2"/>
  <c r="BI154" i="2"/>
  <c r="CF153" i="2"/>
  <c r="CE153" i="2"/>
  <c r="CC153" i="2"/>
  <c r="CA153" i="2"/>
  <c r="BY153" i="2"/>
  <c r="BW153" i="2"/>
  <c r="BU153" i="2"/>
  <c r="BS153" i="2"/>
  <c r="BQ153" i="2"/>
  <c r="BO153" i="2"/>
  <c r="BM153" i="2"/>
  <c r="BK153" i="2"/>
  <c r="BI153" i="2"/>
  <c r="CF152" i="2"/>
  <c r="CE152" i="2"/>
  <c r="CC152" i="2"/>
  <c r="CA152" i="2"/>
  <c r="BY152" i="2"/>
  <c r="BW152" i="2"/>
  <c r="BU152" i="2"/>
  <c r="BS152" i="2"/>
  <c r="BQ152" i="2"/>
  <c r="BO152" i="2"/>
  <c r="BM152" i="2"/>
  <c r="BK152" i="2"/>
  <c r="BI152" i="2"/>
  <c r="CF151" i="2"/>
  <c r="CE151" i="2"/>
  <c r="CC151" i="2"/>
  <c r="CA151" i="2"/>
  <c r="BY151" i="2"/>
  <c r="BW151" i="2"/>
  <c r="BU151" i="2"/>
  <c r="BS151" i="2"/>
  <c r="BQ151" i="2"/>
  <c r="BO151" i="2"/>
  <c r="BM151" i="2"/>
  <c r="BK151" i="2"/>
  <c r="BI151" i="2"/>
  <c r="CF150" i="2"/>
  <c r="CE150" i="2"/>
  <c r="CC150" i="2"/>
  <c r="CA150" i="2"/>
  <c r="BY150" i="2"/>
  <c r="BW150" i="2"/>
  <c r="BU150" i="2"/>
  <c r="BS150" i="2"/>
  <c r="BQ150" i="2"/>
  <c r="BO150" i="2"/>
  <c r="BM150" i="2"/>
  <c r="BK150" i="2"/>
  <c r="BI150" i="2"/>
  <c r="CD148" i="2"/>
  <c r="CD166" i="2" s="1"/>
  <c r="CB148" i="2"/>
  <c r="CB166" i="2" s="1"/>
  <c r="BZ148" i="2"/>
  <c r="BX148" i="2"/>
  <c r="BX166" i="2" s="1"/>
  <c r="BV148" i="2"/>
  <c r="BV166" i="2" s="1"/>
  <c r="BT148" i="2"/>
  <c r="BT166" i="2" s="1"/>
  <c r="BR148" i="2"/>
  <c r="BP148" i="2"/>
  <c r="BP166" i="2" s="1"/>
  <c r="BN148" i="2"/>
  <c r="CG146" i="2"/>
  <c r="CF146" i="2"/>
  <c r="CF144" i="2"/>
  <c r="CE144" i="2"/>
  <c r="CC144" i="2"/>
  <c r="CA144" i="2"/>
  <c r="BY144" i="2"/>
  <c r="BW144" i="2"/>
  <c r="BU144" i="2"/>
  <c r="BS144" i="2"/>
  <c r="BQ144" i="2"/>
  <c r="BO144" i="2"/>
  <c r="BM144" i="2"/>
  <c r="BK144" i="2"/>
  <c r="BI144" i="2"/>
  <c r="CF143" i="2"/>
  <c r="CE143" i="2"/>
  <c r="CC143" i="2"/>
  <c r="CA143" i="2"/>
  <c r="BY143" i="2"/>
  <c r="BW143" i="2"/>
  <c r="BU143" i="2"/>
  <c r="BS143" i="2"/>
  <c r="BQ143" i="2"/>
  <c r="BO143" i="2"/>
  <c r="BM143" i="2"/>
  <c r="BK143" i="2"/>
  <c r="BI143" i="2"/>
  <c r="CG142" i="2"/>
  <c r="CF142" i="2"/>
  <c r="CF139" i="2"/>
  <c r="CE139" i="2"/>
  <c r="CC139" i="2"/>
  <c r="CA139" i="2"/>
  <c r="BY139" i="2"/>
  <c r="BW139" i="2"/>
  <c r="BU139" i="2"/>
  <c r="BS139" i="2"/>
  <c r="BQ139" i="2"/>
  <c r="BO139" i="2"/>
  <c r="BM139" i="2"/>
  <c r="BK139" i="2"/>
  <c r="BI139" i="2"/>
  <c r="CG138" i="2"/>
  <c r="CF138" i="2"/>
  <c r="CF137" i="2"/>
  <c r="CE137" i="2"/>
  <c r="CC137" i="2"/>
  <c r="CA137" i="2"/>
  <c r="BY137" i="2"/>
  <c r="BW137" i="2"/>
  <c r="BU137" i="2"/>
  <c r="BS137" i="2"/>
  <c r="BQ137" i="2"/>
  <c r="BO137" i="2"/>
  <c r="BM137" i="2"/>
  <c r="BK137" i="2"/>
  <c r="BI137" i="2"/>
  <c r="CF136" i="2"/>
  <c r="CE136" i="2"/>
  <c r="CC136" i="2"/>
  <c r="CA136" i="2"/>
  <c r="BY136" i="2"/>
  <c r="BW136" i="2"/>
  <c r="BU136" i="2"/>
  <c r="BS136" i="2"/>
  <c r="BQ136" i="2"/>
  <c r="BO136" i="2"/>
  <c r="BM136" i="2"/>
  <c r="BK136" i="2"/>
  <c r="BI136" i="2"/>
  <c r="CF135" i="2"/>
  <c r="CE135" i="2"/>
  <c r="CC135" i="2"/>
  <c r="CA135" i="2"/>
  <c r="BY135" i="2"/>
  <c r="BW135" i="2"/>
  <c r="BU135" i="2"/>
  <c r="BS135" i="2"/>
  <c r="BQ135" i="2"/>
  <c r="BO135" i="2"/>
  <c r="BM135" i="2"/>
  <c r="BK135" i="2"/>
  <c r="BI135" i="2"/>
  <c r="CF134" i="2"/>
  <c r="CE134" i="2"/>
  <c r="CC134" i="2"/>
  <c r="CA134" i="2"/>
  <c r="BY134" i="2"/>
  <c r="BW134" i="2"/>
  <c r="BU134" i="2"/>
  <c r="BS134" i="2"/>
  <c r="BQ134" i="2"/>
  <c r="BO134" i="2"/>
  <c r="BM134" i="2"/>
  <c r="BK134" i="2"/>
  <c r="BI134" i="2"/>
  <c r="CF133" i="2"/>
  <c r="CE133" i="2"/>
  <c r="CC133" i="2"/>
  <c r="CA133" i="2"/>
  <c r="BY133" i="2"/>
  <c r="BW133" i="2"/>
  <c r="BU133" i="2"/>
  <c r="BS133" i="2"/>
  <c r="BQ133" i="2"/>
  <c r="BO133" i="2"/>
  <c r="BM133" i="2"/>
  <c r="BK133" i="2"/>
  <c r="BI133" i="2"/>
  <c r="CF120" i="2"/>
  <c r="CE120" i="2"/>
  <c r="CC120" i="2"/>
  <c r="CA120" i="2"/>
  <c r="BY120" i="2"/>
  <c r="BW120" i="2"/>
  <c r="BU120" i="2"/>
  <c r="BS120" i="2"/>
  <c r="BQ120" i="2"/>
  <c r="BO120" i="2"/>
  <c r="BM120" i="2"/>
  <c r="BK120" i="2"/>
  <c r="BI120" i="2"/>
  <c r="CF132" i="2"/>
  <c r="CE132" i="2"/>
  <c r="CC132" i="2"/>
  <c r="CA132" i="2"/>
  <c r="BY132" i="2"/>
  <c r="BW132" i="2"/>
  <c r="BU132" i="2"/>
  <c r="BS132" i="2"/>
  <c r="BQ132" i="2"/>
  <c r="BO132" i="2"/>
  <c r="BM132" i="2"/>
  <c r="BK132" i="2"/>
  <c r="BI132" i="2"/>
  <c r="CF131" i="2"/>
  <c r="CE131" i="2"/>
  <c r="CC131" i="2"/>
  <c r="CA131" i="2"/>
  <c r="BY131" i="2"/>
  <c r="BW131" i="2"/>
  <c r="BU131" i="2"/>
  <c r="BS131" i="2"/>
  <c r="BQ131" i="2"/>
  <c r="BO131" i="2"/>
  <c r="BM131" i="2"/>
  <c r="BK131" i="2"/>
  <c r="BI131" i="2"/>
  <c r="CF130" i="2"/>
  <c r="CE130" i="2"/>
  <c r="CC130" i="2"/>
  <c r="CA130" i="2"/>
  <c r="BY130" i="2"/>
  <c r="BW130" i="2"/>
  <c r="BU130" i="2"/>
  <c r="BS130" i="2"/>
  <c r="BQ130" i="2"/>
  <c r="BO130" i="2"/>
  <c r="BM130" i="2"/>
  <c r="BK130" i="2"/>
  <c r="BI130" i="2"/>
  <c r="CG129" i="2"/>
  <c r="CF129" i="2"/>
  <c r="CF128" i="2"/>
  <c r="CA128" i="2"/>
  <c r="BY128" i="2"/>
  <c r="BW128" i="2"/>
  <c r="CF127" i="2"/>
  <c r="BW127" i="2"/>
  <c r="CG127" i="2" s="1"/>
  <c r="CF124" i="2"/>
  <c r="BW124" i="2"/>
  <c r="CG124" i="2" s="1"/>
  <c r="CF123" i="2"/>
  <c r="BW123" i="2"/>
  <c r="CG123" i="2" s="1"/>
  <c r="CG118" i="2"/>
  <c r="CF118" i="2"/>
  <c r="CG117" i="2"/>
  <c r="CF117" i="2"/>
  <c r="CG116" i="2"/>
  <c r="CF116" i="2"/>
  <c r="CG115" i="2"/>
  <c r="CF115" i="2"/>
  <c r="CF114" i="2"/>
  <c r="CE114" i="2"/>
  <c r="CC114" i="2"/>
  <c r="CA114" i="2"/>
  <c r="BY114" i="2"/>
  <c r="BW114" i="2"/>
  <c r="BU114" i="2"/>
  <c r="BS114" i="2"/>
  <c r="BQ114" i="2"/>
  <c r="BO114" i="2"/>
  <c r="BM114" i="2"/>
  <c r="BI114" i="2"/>
  <c r="CF113" i="2"/>
  <c r="CE113" i="2"/>
  <c r="CC113" i="2"/>
  <c r="CA113" i="2"/>
  <c r="BY113" i="2"/>
  <c r="BW113" i="2"/>
  <c r="BU113" i="2"/>
  <c r="BS113" i="2"/>
  <c r="BQ113" i="2"/>
  <c r="BO113" i="2"/>
  <c r="BM113" i="2"/>
  <c r="BI113" i="2"/>
  <c r="CG112" i="2"/>
  <c r="CF112" i="2"/>
  <c r="CG111" i="2"/>
  <c r="CF111" i="2"/>
  <c r="CG110" i="2"/>
  <c r="CF110" i="2"/>
  <c r="CG109" i="2"/>
  <c r="CF109" i="2"/>
  <c r="CG108" i="2"/>
  <c r="CF108" i="2"/>
  <c r="CG107" i="2"/>
  <c r="CF107" i="2"/>
  <c r="CG106" i="2"/>
  <c r="CF106" i="2"/>
  <c r="CG105" i="2"/>
  <c r="CF105" i="2"/>
  <c r="CG104" i="2"/>
  <c r="CF104" i="2"/>
  <c r="CG103" i="2"/>
  <c r="CF103" i="2"/>
  <c r="CG102" i="2"/>
  <c r="CF102" i="2"/>
  <c r="CG101" i="2"/>
  <c r="CF101" i="2"/>
  <c r="CG100" i="2"/>
  <c r="CF100" i="2"/>
  <c r="CG99" i="2"/>
  <c r="CF99" i="2"/>
  <c r="CG98" i="2"/>
  <c r="CF98" i="2"/>
  <c r="CG97" i="2"/>
  <c r="CF97" i="2"/>
  <c r="CG96" i="2"/>
  <c r="CF96" i="2"/>
  <c r="CF95" i="2"/>
  <c r="CE95" i="2"/>
  <c r="CC95" i="2"/>
  <c r="CA95" i="2"/>
  <c r="BY95" i="2"/>
  <c r="BW95" i="2"/>
  <c r="BU95" i="2"/>
  <c r="BS95" i="2"/>
  <c r="BQ95" i="2"/>
  <c r="BO95" i="2"/>
  <c r="BM95" i="2"/>
  <c r="BK95" i="2"/>
  <c r="BI95" i="2"/>
  <c r="CF94" i="2"/>
  <c r="CE94" i="2"/>
  <c r="CC94" i="2"/>
  <c r="CA94" i="2"/>
  <c r="BY94" i="2"/>
  <c r="BW94" i="2"/>
  <c r="BU94" i="2"/>
  <c r="BS94" i="2"/>
  <c r="BQ94" i="2"/>
  <c r="BO94" i="2"/>
  <c r="BM94" i="2"/>
  <c r="BK94" i="2"/>
  <c r="BI94" i="2"/>
  <c r="CF93" i="2"/>
  <c r="CE93" i="2"/>
  <c r="CC93" i="2"/>
  <c r="CA93" i="2"/>
  <c r="BY93" i="2"/>
  <c r="BW93" i="2"/>
  <c r="BU93" i="2"/>
  <c r="BS93" i="2"/>
  <c r="BQ93" i="2"/>
  <c r="BO93" i="2"/>
  <c r="BM93" i="2"/>
  <c r="BK93" i="2"/>
  <c r="BI93" i="2"/>
  <c r="CF92" i="2"/>
  <c r="CE92" i="2"/>
  <c r="CC92" i="2"/>
  <c r="CA92" i="2"/>
  <c r="BY92" i="2"/>
  <c r="BW92" i="2"/>
  <c r="BU92" i="2"/>
  <c r="BS92" i="2"/>
  <c r="BQ92" i="2"/>
  <c r="BO92" i="2"/>
  <c r="BM92" i="2"/>
  <c r="BK92" i="2"/>
  <c r="BI92" i="2"/>
  <c r="CF90" i="2"/>
  <c r="CE90" i="2"/>
  <c r="CC90" i="2"/>
  <c r="CA90" i="2"/>
  <c r="BY90" i="2"/>
  <c r="BW90" i="2"/>
  <c r="BU90" i="2"/>
  <c r="BS90" i="2"/>
  <c r="BQ90" i="2"/>
  <c r="BO90" i="2"/>
  <c r="BM90" i="2"/>
  <c r="BK90" i="2"/>
  <c r="BI90" i="2"/>
  <c r="CF89" i="2"/>
  <c r="CE89" i="2"/>
  <c r="CC89" i="2"/>
  <c r="CA89" i="2"/>
  <c r="BY89" i="2"/>
  <c r="BW89" i="2"/>
  <c r="BU89" i="2"/>
  <c r="BS89" i="2"/>
  <c r="BQ89" i="2"/>
  <c r="BO89" i="2"/>
  <c r="BM89" i="2"/>
  <c r="BK89" i="2"/>
  <c r="BI89" i="2"/>
  <c r="CF88" i="2"/>
  <c r="CE88" i="2"/>
  <c r="CC88" i="2"/>
  <c r="CA88" i="2"/>
  <c r="BY88" i="2"/>
  <c r="BW88" i="2"/>
  <c r="BU88" i="2"/>
  <c r="BS88" i="2"/>
  <c r="BQ88" i="2"/>
  <c r="BO88" i="2"/>
  <c r="BM88" i="2"/>
  <c r="BK88" i="2"/>
  <c r="BI88" i="2"/>
  <c r="CF87" i="2"/>
  <c r="CE87" i="2"/>
  <c r="CC87" i="2"/>
  <c r="CA87" i="2"/>
  <c r="BY87" i="2"/>
  <c r="BW87" i="2"/>
  <c r="BU87" i="2"/>
  <c r="BS87" i="2"/>
  <c r="BQ87" i="2"/>
  <c r="BO87" i="2"/>
  <c r="BM87" i="2"/>
  <c r="BK87" i="2"/>
  <c r="BI87" i="2"/>
  <c r="CF86" i="2"/>
  <c r="CE86" i="2"/>
  <c r="CC86" i="2"/>
  <c r="CA86" i="2"/>
  <c r="BY86" i="2"/>
  <c r="BW86" i="2"/>
  <c r="BU86" i="2"/>
  <c r="BS86" i="2"/>
  <c r="BQ86" i="2"/>
  <c r="BO86" i="2"/>
  <c r="BM86" i="2"/>
  <c r="BK86" i="2"/>
  <c r="BI86" i="2"/>
  <c r="CF84" i="2"/>
  <c r="CE84" i="2"/>
  <c r="CC84" i="2"/>
  <c r="CA84" i="2"/>
  <c r="BY84" i="2"/>
  <c r="BW84" i="2"/>
  <c r="BU84" i="2"/>
  <c r="BS84" i="2"/>
  <c r="BQ84" i="2"/>
  <c r="BO84" i="2"/>
  <c r="BM84" i="2"/>
  <c r="BK84" i="2"/>
  <c r="BI84" i="2"/>
  <c r="CF81" i="2"/>
  <c r="CE81" i="2"/>
  <c r="CC81" i="2"/>
  <c r="CA81" i="2"/>
  <c r="BY81" i="2"/>
  <c r="BW81" i="2"/>
  <c r="BU81" i="2"/>
  <c r="BS81" i="2"/>
  <c r="BQ81" i="2"/>
  <c r="BO81" i="2"/>
  <c r="BM81" i="2"/>
  <c r="BK81" i="2"/>
  <c r="BI81" i="2"/>
  <c r="CF80" i="2"/>
  <c r="CE80" i="2"/>
  <c r="CC80" i="2"/>
  <c r="CA80" i="2"/>
  <c r="BY80" i="2"/>
  <c r="BW80" i="2"/>
  <c r="BU80" i="2"/>
  <c r="BS80" i="2"/>
  <c r="BQ80" i="2"/>
  <c r="BO80" i="2"/>
  <c r="BM80" i="2"/>
  <c r="BK80" i="2"/>
  <c r="BI80" i="2"/>
  <c r="CF78" i="2"/>
  <c r="CE78" i="2"/>
  <c r="CC78" i="2"/>
  <c r="CA78" i="2"/>
  <c r="BY78" i="2"/>
  <c r="BW78" i="2"/>
  <c r="BU78" i="2"/>
  <c r="BS78" i="2"/>
  <c r="BQ78" i="2"/>
  <c r="BO78" i="2"/>
  <c r="BM78" i="2"/>
  <c r="BK78" i="2"/>
  <c r="BI78" i="2"/>
  <c r="CF77" i="2"/>
  <c r="CE77" i="2"/>
  <c r="CC77" i="2"/>
  <c r="CA77" i="2"/>
  <c r="BY77" i="2"/>
  <c r="BW77" i="2"/>
  <c r="BU77" i="2"/>
  <c r="BS77" i="2"/>
  <c r="BQ77" i="2"/>
  <c r="BO77" i="2"/>
  <c r="BM77" i="2"/>
  <c r="BK77" i="2"/>
  <c r="BI77" i="2"/>
  <c r="CF75" i="2"/>
  <c r="CE75" i="2"/>
  <c r="CC75" i="2"/>
  <c r="CA75" i="2"/>
  <c r="BY75" i="2"/>
  <c r="BW75" i="2"/>
  <c r="BU75" i="2"/>
  <c r="BS75" i="2"/>
  <c r="BQ75" i="2"/>
  <c r="BO75" i="2"/>
  <c r="BM75" i="2"/>
  <c r="BK75" i="2"/>
  <c r="BI75" i="2"/>
  <c r="CF74" i="2"/>
  <c r="CE74" i="2"/>
  <c r="CC74" i="2"/>
  <c r="CA74" i="2"/>
  <c r="BY74" i="2"/>
  <c r="BW74" i="2"/>
  <c r="BU74" i="2"/>
  <c r="BS74" i="2"/>
  <c r="BQ74" i="2"/>
  <c r="BO74" i="2"/>
  <c r="BM74" i="2"/>
  <c r="CF72" i="2"/>
  <c r="CE72" i="2"/>
  <c r="CC72" i="2"/>
  <c r="CA72" i="2"/>
  <c r="BY72" i="2"/>
  <c r="BW72" i="2"/>
  <c r="BU72" i="2"/>
  <c r="BS72" i="2"/>
  <c r="BQ72" i="2"/>
  <c r="BO72" i="2"/>
  <c r="BM72" i="2"/>
  <c r="BK72" i="2"/>
  <c r="BI72" i="2"/>
  <c r="CF71" i="2"/>
  <c r="CE71" i="2"/>
  <c r="CC71" i="2"/>
  <c r="CA71" i="2"/>
  <c r="BY71" i="2"/>
  <c r="BW71" i="2"/>
  <c r="BU71" i="2"/>
  <c r="BS71" i="2"/>
  <c r="BQ71" i="2"/>
  <c r="BO71" i="2"/>
  <c r="BM71" i="2"/>
  <c r="BK71" i="2"/>
  <c r="BI71" i="2"/>
  <c r="CF70" i="2"/>
  <c r="CE70" i="2"/>
  <c r="CC70" i="2"/>
  <c r="CA70" i="2"/>
  <c r="BY70" i="2"/>
  <c r="BW70" i="2"/>
  <c r="BU70" i="2"/>
  <c r="BS70" i="2"/>
  <c r="BQ70" i="2"/>
  <c r="BO70" i="2"/>
  <c r="BM70" i="2"/>
  <c r="BK70" i="2"/>
  <c r="BI70" i="2"/>
  <c r="CF68" i="2"/>
  <c r="CE68" i="2"/>
  <c r="CC68" i="2"/>
  <c r="CA68" i="2"/>
  <c r="BY68" i="2"/>
  <c r="BW68" i="2"/>
  <c r="BU68" i="2"/>
  <c r="BS68" i="2"/>
  <c r="BQ68" i="2"/>
  <c r="BO68" i="2"/>
  <c r="BM68" i="2"/>
  <c r="BK68" i="2"/>
  <c r="BI68" i="2"/>
  <c r="CF67" i="2"/>
  <c r="CE67" i="2"/>
  <c r="CC67" i="2"/>
  <c r="CA67" i="2"/>
  <c r="BY67" i="2"/>
  <c r="BW67" i="2"/>
  <c r="BU67" i="2"/>
  <c r="BS67" i="2"/>
  <c r="BQ67" i="2"/>
  <c r="BO67" i="2"/>
  <c r="BM67" i="2"/>
  <c r="BK67" i="2"/>
  <c r="BI67" i="2"/>
  <c r="CF66" i="2"/>
  <c r="CE66" i="2"/>
  <c r="CC66" i="2"/>
  <c r="CA66" i="2"/>
  <c r="BY66" i="2"/>
  <c r="BW66" i="2"/>
  <c r="BU66" i="2"/>
  <c r="BS66" i="2"/>
  <c r="BQ66" i="2"/>
  <c r="BO66" i="2"/>
  <c r="BM66" i="2"/>
  <c r="BK66" i="2"/>
  <c r="BI66" i="2"/>
  <c r="CF64" i="2"/>
  <c r="CE64" i="2"/>
  <c r="CC64" i="2"/>
  <c r="CA64" i="2"/>
  <c r="BY64" i="2"/>
  <c r="BW64" i="2"/>
  <c r="BU64" i="2"/>
  <c r="BS64" i="2"/>
  <c r="BQ64" i="2"/>
  <c r="BO64" i="2"/>
  <c r="BM64" i="2"/>
  <c r="BK64" i="2"/>
  <c r="BI64" i="2"/>
  <c r="CF63" i="2"/>
  <c r="CE63" i="2"/>
  <c r="CC63" i="2"/>
  <c r="CA63" i="2"/>
  <c r="BY63" i="2"/>
  <c r="BW63" i="2"/>
  <c r="BU63" i="2"/>
  <c r="BS63" i="2"/>
  <c r="BQ63" i="2"/>
  <c r="BO63" i="2"/>
  <c r="BM63" i="2"/>
  <c r="BK63" i="2"/>
  <c r="BI63" i="2"/>
  <c r="CF62" i="2"/>
  <c r="CE62" i="2"/>
  <c r="CC62" i="2"/>
  <c r="CA62" i="2"/>
  <c r="BY62" i="2"/>
  <c r="BW62" i="2"/>
  <c r="BU62" i="2"/>
  <c r="BS62" i="2"/>
  <c r="BQ62" i="2"/>
  <c r="BO62" i="2"/>
  <c r="BM62" i="2"/>
  <c r="BI62" i="2"/>
  <c r="CF60" i="2"/>
  <c r="CE60" i="2"/>
  <c r="CC60" i="2"/>
  <c r="CA60" i="2"/>
  <c r="BY60" i="2"/>
  <c r="BW60" i="2"/>
  <c r="BU60" i="2"/>
  <c r="BS60" i="2"/>
  <c r="BQ60" i="2"/>
  <c r="BO60" i="2"/>
  <c r="BM60" i="2"/>
  <c r="BK60" i="2"/>
  <c r="BI60" i="2"/>
  <c r="CF58" i="2"/>
  <c r="CE58" i="2"/>
  <c r="CC58" i="2"/>
  <c r="CA58" i="2"/>
  <c r="BY58" i="2"/>
  <c r="BW58" i="2"/>
  <c r="BU58" i="2"/>
  <c r="BS58" i="2"/>
  <c r="BQ58" i="2"/>
  <c r="BO58" i="2"/>
  <c r="BM58" i="2"/>
  <c r="BK58" i="2"/>
  <c r="BI58" i="2"/>
  <c r="CF57" i="2"/>
  <c r="CE57" i="2"/>
  <c r="CC57" i="2"/>
  <c r="CA57" i="2"/>
  <c r="BY57" i="2"/>
  <c r="BW57" i="2"/>
  <c r="BU57" i="2"/>
  <c r="BS57" i="2"/>
  <c r="BQ57" i="2"/>
  <c r="BO57" i="2"/>
  <c r="BM57" i="2"/>
  <c r="BK57" i="2"/>
  <c r="BI57" i="2"/>
  <c r="CF56" i="2"/>
  <c r="CE56" i="2"/>
  <c r="CC56" i="2"/>
  <c r="CA56" i="2"/>
  <c r="BY56" i="2"/>
  <c r="BW56" i="2"/>
  <c r="BU56" i="2"/>
  <c r="BS56" i="2"/>
  <c r="BQ56" i="2"/>
  <c r="BO56" i="2"/>
  <c r="BM56" i="2"/>
  <c r="BK56" i="2"/>
  <c r="BI56" i="2"/>
  <c r="CF55" i="2"/>
  <c r="CE55" i="2"/>
  <c r="CC55" i="2"/>
  <c r="CA55" i="2"/>
  <c r="BY55" i="2"/>
  <c r="BW55" i="2"/>
  <c r="BU55" i="2"/>
  <c r="BS55" i="2"/>
  <c r="BQ55" i="2"/>
  <c r="BO55" i="2"/>
  <c r="BM55" i="2"/>
  <c r="BK55" i="2"/>
  <c r="BI55" i="2"/>
  <c r="CF52" i="2"/>
  <c r="CE52" i="2"/>
  <c r="CC52" i="2"/>
  <c r="CA52" i="2"/>
  <c r="BY52" i="2"/>
  <c r="BW52" i="2"/>
  <c r="BU52" i="2"/>
  <c r="BS52" i="2"/>
  <c r="BQ52" i="2"/>
  <c r="BO52" i="2"/>
  <c r="BM52" i="2"/>
  <c r="BK52" i="2"/>
  <c r="BI52" i="2"/>
  <c r="CF51" i="2"/>
  <c r="CE51" i="2"/>
  <c r="CC51" i="2"/>
  <c r="CA51" i="2"/>
  <c r="BY51" i="2"/>
  <c r="BW51" i="2"/>
  <c r="BU51" i="2"/>
  <c r="BS51" i="2"/>
  <c r="BQ51" i="2"/>
  <c r="BO51" i="2"/>
  <c r="BM51" i="2"/>
  <c r="BK51" i="2"/>
  <c r="BI51" i="2"/>
  <c r="CF50" i="2"/>
  <c r="CE50" i="2"/>
  <c r="CC50" i="2"/>
  <c r="CA50" i="2"/>
  <c r="BY50" i="2"/>
  <c r="BW50" i="2"/>
  <c r="BU50" i="2"/>
  <c r="BS50" i="2"/>
  <c r="BQ50" i="2"/>
  <c r="BO50" i="2"/>
  <c r="BM50" i="2"/>
  <c r="BK50" i="2"/>
  <c r="BI50" i="2"/>
  <c r="CF49" i="2"/>
  <c r="CE49" i="2"/>
  <c r="CC49" i="2"/>
  <c r="CA49" i="2"/>
  <c r="BY49" i="2"/>
  <c r="BW49" i="2"/>
  <c r="BU49" i="2"/>
  <c r="BS49" i="2"/>
  <c r="BQ49" i="2"/>
  <c r="BO49" i="2"/>
  <c r="BM49" i="2"/>
  <c r="BK49" i="2"/>
  <c r="BI49" i="2"/>
  <c r="CF47" i="2"/>
  <c r="CE47" i="2"/>
  <c r="CC47" i="2"/>
  <c r="CA47" i="2"/>
  <c r="BY47" i="2"/>
  <c r="BW47" i="2"/>
  <c r="BU47" i="2"/>
  <c r="BS47" i="2"/>
  <c r="BQ47" i="2"/>
  <c r="BO47" i="2"/>
  <c r="BM47" i="2"/>
  <c r="BK47" i="2"/>
  <c r="BI47" i="2"/>
  <c r="CF46" i="2"/>
  <c r="CE46" i="2"/>
  <c r="CC46" i="2"/>
  <c r="CA46" i="2"/>
  <c r="BY46" i="2"/>
  <c r="BW46" i="2"/>
  <c r="BU46" i="2"/>
  <c r="BS46" i="2"/>
  <c r="BQ46" i="2"/>
  <c r="BO46" i="2"/>
  <c r="BM46" i="2"/>
  <c r="BK46" i="2"/>
  <c r="BI46" i="2"/>
  <c r="CF45" i="2"/>
  <c r="CE45" i="2"/>
  <c r="CC45" i="2"/>
  <c r="CA45" i="2"/>
  <c r="BY45" i="2"/>
  <c r="BW45" i="2"/>
  <c r="BU45" i="2"/>
  <c r="BS45" i="2"/>
  <c r="BQ45" i="2"/>
  <c r="BO45" i="2"/>
  <c r="BM45" i="2"/>
  <c r="BK45" i="2"/>
  <c r="BI45" i="2"/>
  <c r="CF44" i="2"/>
  <c r="CE44" i="2"/>
  <c r="CC44" i="2"/>
  <c r="CA44" i="2"/>
  <c r="BY44" i="2"/>
  <c r="BW44" i="2"/>
  <c r="BU44" i="2"/>
  <c r="BS44" i="2"/>
  <c r="BQ44" i="2"/>
  <c r="BO44" i="2"/>
  <c r="BM44" i="2"/>
  <c r="BK44" i="2"/>
  <c r="BI44" i="2"/>
  <c r="CF43" i="2"/>
  <c r="CE43" i="2"/>
  <c r="CC43" i="2"/>
  <c r="CA43" i="2"/>
  <c r="BY43" i="2"/>
  <c r="BW43" i="2"/>
  <c r="BU43" i="2"/>
  <c r="BS43" i="2"/>
  <c r="BQ43" i="2"/>
  <c r="BO43" i="2"/>
  <c r="BM43" i="2"/>
  <c r="BK43" i="2"/>
  <c r="BI43" i="2"/>
  <c r="CF42" i="2"/>
  <c r="CE42" i="2"/>
  <c r="CC42" i="2"/>
  <c r="CA42" i="2"/>
  <c r="BY42" i="2"/>
  <c r="BW42" i="2"/>
  <c r="BU42" i="2"/>
  <c r="BS42" i="2"/>
  <c r="BQ42" i="2"/>
  <c r="BO42" i="2"/>
  <c r="BM42" i="2"/>
  <c r="BK42" i="2"/>
  <c r="BI42" i="2"/>
  <c r="CF41" i="2"/>
  <c r="CE41" i="2"/>
  <c r="CC41" i="2"/>
  <c r="CA41" i="2"/>
  <c r="BY41" i="2"/>
  <c r="BW41" i="2"/>
  <c r="BU41" i="2"/>
  <c r="BS41" i="2"/>
  <c r="BQ41" i="2"/>
  <c r="BO41" i="2"/>
  <c r="BM41" i="2"/>
  <c r="BK41" i="2"/>
  <c r="BI41" i="2"/>
  <c r="CF40" i="2"/>
  <c r="CE40" i="2"/>
  <c r="CC40" i="2"/>
  <c r="CA40" i="2"/>
  <c r="BY40" i="2"/>
  <c r="BW40" i="2"/>
  <c r="BU40" i="2"/>
  <c r="BS40" i="2"/>
  <c r="BQ40" i="2"/>
  <c r="BO40" i="2"/>
  <c r="BM40" i="2"/>
  <c r="BK40" i="2"/>
  <c r="BI40" i="2"/>
  <c r="CF39" i="2"/>
  <c r="CE39" i="2"/>
  <c r="CC39" i="2"/>
  <c r="CA39" i="2"/>
  <c r="BY39" i="2"/>
  <c r="BW39" i="2"/>
  <c r="BU39" i="2"/>
  <c r="BS39" i="2"/>
  <c r="BQ39" i="2"/>
  <c r="BO39" i="2"/>
  <c r="BM39" i="2"/>
  <c r="BK39" i="2"/>
  <c r="BI39" i="2"/>
  <c r="CF38" i="2"/>
  <c r="CE38" i="2"/>
  <c r="CC38" i="2"/>
  <c r="CA38" i="2"/>
  <c r="BY38" i="2"/>
  <c r="BW38" i="2"/>
  <c r="BU38" i="2"/>
  <c r="BS38" i="2"/>
  <c r="BQ38" i="2"/>
  <c r="BO38" i="2"/>
  <c r="BM38" i="2"/>
  <c r="BK38" i="2"/>
  <c r="BI38" i="2"/>
  <c r="CF37" i="2"/>
  <c r="CE37" i="2"/>
  <c r="CC37" i="2"/>
  <c r="CA37" i="2"/>
  <c r="BY37" i="2"/>
  <c r="BW37" i="2"/>
  <c r="BU37" i="2"/>
  <c r="BS37" i="2"/>
  <c r="BQ37" i="2"/>
  <c r="BO37" i="2"/>
  <c r="BM37" i="2"/>
  <c r="BK37" i="2"/>
  <c r="BI37" i="2"/>
  <c r="CF36" i="2"/>
  <c r="CE36" i="2"/>
  <c r="CC36" i="2"/>
  <c r="CA36" i="2"/>
  <c r="BY36" i="2"/>
  <c r="BW36" i="2"/>
  <c r="BU36" i="2"/>
  <c r="BS36" i="2"/>
  <c r="BQ36" i="2"/>
  <c r="BO36" i="2"/>
  <c r="BM36" i="2"/>
  <c r="BK36" i="2"/>
  <c r="BI36" i="2"/>
  <c r="CF35" i="2"/>
  <c r="CE35" i="2"/>
  <c r="CC35" i="2"/>
  <c r="CA35" i="2"/>
  <c r="BY35" i="2"/>
  <c r="BW35" i="2"/>
  <c r="BU35" i="2"/>
  <c r="BS35" i="2"/>
  <c r="BQ35" i="2"/>
  <c r="BO35" i="2"/>
  <c r="BM35" i="2"/>
  <c r="BK35" i="2"/>
  <c r="BI35" i="2"/>
  <c r="CF34" i="2"/>
  <c r="CE34" i="2"/>
  <c r="CC34" i="2"/>
  <c r="CA34" i="2"/>
  <c r="BY34" i="2"/>
  <c r="BW34" i="2"/>
  <c r="BU34" i="2"/>
  <c r="BS34" i="2"/>
  <c r="BQ34" i="2"/>
  <c r="BO34" i="2"/>
  <c r="BM34" i="2"/>
  <c r="BK34" i="2"/>
  <c r="BI34" i="2"/>
  <c r="CF33" i="2"/>
  <c r="CE33" i="2"/>
  <c r="CC33" i="2"/>
  <c r="CA33" i="2"/>
  <c r="BY33" i="2"/>
  <c r="BW33" i="2"/>
  <c r="BU33" i="2"/>
  <c r="BS33" i="2"/>
  <c r="BQ33" i="2"/>
  <c r="BO33" i="2"/>
  <c r="BM33" i="2"/>
  <c r="BK33" i="2"/>
  <c r="BI33" i="2"/>
  <c r="CF32" i="2"/>
  <c r="CE32" i="2"/>
  <c r="CC32" i="2"/>
  <c r="CA32" i="2"/>
  <c r="BY32" i="2"/>
  <c r="BW32" i="2"/>
  <c r="BU32" i="2"/>
  <c r="BS32" i="2"/>
  <c r="BQ32" i="2"/>
  <c r="BO32" i="2"/>
  <c r="BM32" i="2"/>
  <c r="BK32" i="2"/>
  <c r="BI32" i="2"/>
  <c r="CF31" i="2"/>
  <c r="CE31" i="2"/>
  <c r="CC31" i="2"/>
  <c r="CA31" i="2"/>
  <c r="BY31" i="2"/>
  <c r="BW31" i="2"/>
  <c r="BU31" i="2"/>
  <c r="BS31" i="2"/>
  <c r="BQ31" i="2"/>
  <c r="BO31" i="2"/>
  <c r="BM31" i="2"/>
  <c r="BK31" i="2"/>
  <c r="BI31" i="2"/>
  <c r="CF29" i="2"/>
  <c r="CE29" i="2"/>
  <c r="CC29" i="2"/>
  <c r="CA29" i="2"/>
  <c r="BY29" i="2"/>
  <c r="BW29" i="2"/>
  <c r="BU29" i="2"/>
  <c r="BS29" i="2"/>
  <c r="BQ29" i="2"/>
  <c r="BO29" i="2"/>
  <c r="BM29" i="2"/>
  <c r="BK29" i="2"/>
  <c r="BI29" i="2"/>
  <c r="CF28" i="2"/>
  <c r="CE28" i="2"/>
  <c r="CC28" i="2"/>
  <c r="CA28" i="2"/>
  <c r="BY28" i="2"/>
  <c r="BW28" i="2"/>
  <c r="BU28" i="2"/>
  <c r="BS28" i="2"/>
  <c r="BQ28" i="2"/>
  <c r="BO28" i="2"/>
  <c r="BM28" i="2"/>
  <c r="CF27" i="2"/>
  <c r="CE27" i="2"/>
  <c r="CC27" i="2"/>
  <c r="CA27" i="2"/>
  <c r="BY27" i="2"/>
  <c r="BW27" i="2"/>
  <c r="BU27" i="2"/>
  <c r="BS27" i="2"/>
  <c r="BQ27" i="2"/>
  <c r="BO27" i="2"/>
  <c r="BM27" i="2"/>
  <c r="BK27" i="2"/>
  <c r="BI27" i="2"/>
  <c r="CF26" i="2"/>
  <c r="CE26" i="2"/>
  <c r="CC26" i="2"/>
  <c r="CA26" i="2"/>
  <c r="BY26" i="2"/>
  <c r="BW26" i="2"/>
  <c r="BU26" i="2"/>
  <c r="BS26" i="2"/>
  <c r="BQ26" i="2"/>
  <c r="BO26" i="2"/>
  <c r="BM26" i="2"/>
  <c r="BK26" i="2"/>
  <c r="BI26" i="2"/>
  <c r="CF24" i="2"/>
  <c r="CE24" i="2"/>
  <c r="CC24" i="2"/>
  <c r="CA24" i="2"/>
  <c r="BY24" i="2"/>
  <c r="BW24" i="2"/>
  <c r="BU24" i="2"/>
  <c r="BS24" i="2"/>
  <c r="BQ24" i="2"/>
  <c r="BO24" i="2"/>
  <c r="BM24" i="2"/>
  <c r="BK24" i="2"/>
  <c r="BI24" i="2"/>
  <c r="CF23" i="2"/>
  <c r="CE23" i="2"/>
  <c r="CC23" i="2"/>
  <c r="CA23" i="2"/>
  <c r="BY23" i="2"/>
  <c r="BW23" i="2"/>
  <c r="BU23" i="2"/>
  <c r="BS23" i="2"/>
  <c r="BQ23" i="2"/>
  <c r="BO23" i="2"/>
  <c r="BM23" i="2"/>
  <c r="BK23" i="2"/>
  <c r="BI23" i="2"/>
  <c r="CF22" i="2"/>
  <c r="CE22" i="2"/>
  <c r="CC22" i="2"/>
  <c r="CA22" i="2"/>
  <c r="BY22" i="2"/>
  <c r="BW22" i="2"/>
  <c r="BU22" i="2"/>
  <c r="BS22" i="2"/>
  <c r="BQ22" i="2"/>
  <c r="BO22" i="2"/>
  <c r="BM22" i="2"/>
  <c r="BK22" i="2"/>
  <c r="BI22" i="2"/>
  <c r="CF21" i="2"/>
  <c r="CE21" i="2"/>
  <c r="CC21" i="2"/>
  <c r="CA21" i="2"/>
  <c r="BY21" i="2"/>
  <c r="BW21" i="2"/>
  <c r="BU21" i="2"/>
  <c r="BS21" i="2"/>
  <c r="BQ21" i="2"/>
  <c r="BO21" i="2"/>
  <c r="BM21" i="2"/>
  <c r="BK21" i="2"/>
  <c r="BI21" i="2"/>
  <c r="CF20" i="2"/>
  <c r="CE20" i="2"/>
  <c r="CC20" i="2"/>
  <c r="CA20" i="2"/>
  <c r="BY20" i="2"/>
  <c r="BW20" i="2"/>
  <c r="BU20" i="2"/>
  <c r="BS20" i="2"/>
  <c r="BQ20" i="2"/>
  <c r="BO20" i="2"/>
  <c r="BM20" i="2"/>
  <c r="BK20" i="2"/>
  <c r="BI20" i="2"/>
  <c r="CF19" i="2"/>
  <c r="CE19" i="2"/>
  <c r="CC19" i="2"/>
  <c r="CA19" i="2"/>
  <c r="BY19" i="2"/>
  <c r="BW19" i="2"/>
  <c r="BU19" i="2"/>
  <c r="BS19" i="2"/>
  <c r="BQ19" i="2"/>
  <c r="BO19" i="2"/>
  <c r="BM19" i="2"/>
  <c r="BK19" i="2"/>
  <c r="BI19" i="2"/>
  <c r="CF18" i="2"/>
  <c r="CE18" i="2"/>
  <c r="CC18" i="2"/>
  <c r="CA18" i="2"/>
  <c r="BY18" i="2"/>
  <c r="BW18" i="2"/>
  <c r="BU18" i="2"/>
  <c r="BS18" i="2"/>
  <c r="BQ18" i="2"/>
  <c r="BO18" i="2"/>
  <c r="BM18" i="2"/>
  <c r="BK18" i="2"/>
  <c r="BI18" i="2"/>
  <c r="CF17" i="2"/>
  <c r="CE17" i="2"/>
  <c r="CC17" i="2"/>
  <c r="CA17" i="2"/>
  <c r="BY17" i="2"/>
  <c r="BW17" i="2"/>
  <c r="BU17" i="2"/>
  <c r="BS17" i="2"/>
  <c r="BQ17" i="2"/>
  <c r="BO17" i="2"/>
  <c r="BM17" i="2"/>
  <c r="BK17" i="2"/>
  <c r="BI17" i="2"/>
  <c r="CF16" i="2"/>
  <c r="CE16" i="2"/>
  <c r="CC16" i="2"/>
  <c r="CA16" i="2"/>
  <c r="BY16" i="2"/>
  <c r="BW16" i="2"/>
  <c r="BU16" i="2"/>
  <c r="BS16" i="2"/>
  <c r="BQ16" i="2"/>
  <c r="BO16" i="2"/>
  <c r="BM16" i="2"/>
  <c r="BK16" i="2"/>
  <c r="BI16" i="2"/>
  <c r="CF14" i="2"/>
  <c r="CE14" i="2"/>
  <c r="CC14" i="2"/>
  <c r="CA14" i="2"/>
  <c r="BY14" i="2"/>
  <c r="BW14" i="2"/>
  <c r="BU14" i="2"/>
  <c r="BS14" i="2"/>
  <c r="BQ14" i="2"/>
  <c r="BO14" i="2"/>
  <c r="BM14" i="2"/>
  <c r="BK14" i="2"/>
  <c r="BI14" i="2"/>
  <c r="CF13" i="2"/>
  <c r="CE13" i="2"/>
  <c r="CC13" i="2"/>
  <c r="CA13" i="2"/>
  <c r="BY13" i="2"/>
  <c r="BW13" i="2"/>
  <c r="BU13" i="2"/>
  <c r="BS13" i="2"/>
  <c r="BQ13" i="2"/>
  <c r="BO13" i="2"/>
  <c r="BM13" i="2"/>
  <c r="BK13" i="2"/>
  <c r="BI13" i="2"/>
  <c r="CF12" i="2"/>
  <c r="CE12" i="2"/>
  <c r="CC12" i="2"/>
  <c r="CA12" i="2"/>
  <c r="BY12" i="2"/>
  <c r="BW12" i="2"/>
  <c r="BU12" i="2"/>
  <c r="BS12" i="2"/>
  <c r="BQ12" i="2"/>
  <c r="BO12" i="2"/>
  <c r="BM12" i="2"/>
  <c r="BK12" i="2"/>
  <c r="BI12" i="2"/>
  <c r="CF11" i="2"/>
  <c r="CE11" i="2"/>
  <c r="CC11" i="2"/>
  <c r="CA11" i="2"/>
  <c r="BY11" i="2"/>
  <c r="BW11" i="2"/>
  <c r="BU11" i="2"/>
  <c r="BS11" i="2"/>
  <c r="BQ11" i="2"/>
  <c r="BO11" i="2"/>
  <c r="BM11" i="2"/>
  <c r="BK11" i="2"/>
  <c r="BI11" i="2"/>
  <c r="CF10" i="2"/>
  <c r="CE10" i="2"/>
  <c r="CC10" i="2"/>
  <c r="CA10" i="2"/>
  <c r="BY10" i="2"/>
  <c r="BW10" i="2"/>
  <c r="BU10" i="2"/>
  <c r="BS10" i="2"/>
  <c r="BQ10" i="2"/>
  <c r="BO10" i="2"/>
  <c r="BM10" i="2"/>
  <c r="BK10" i="2"/>
  <c r="BI10" i="2"/>
  <c r="CF9" i="2"/>
  <c r="CE9" i="2"/>
  <c r="CC9" i="2"/>
  <c r="CA9" i="2"/>
  <c r="BY9" i="2"/>
  <c r="BW9" i="2"/>
  <c r="BU9" i="2"/>
  <c r="BS9" i="2"/>
  <c r="BQ9" i="2"/>
  <c r="BO9" i="2"/>
  <c r="BM9" i="2"/>
  <c r="BI9" i="2"/>
  <c r="CF8" i="2"/>
  <c r="CE8" i="2"/>
  <c r="CC8" i="2"/>
  <c r="CA8" i="2"/>
  <c r="BY8" i="2"/>
  <c r="BW8" i="2"/>
  <c r="BU8" i="2"/>
  <c r="BS8" i="2"/>
  <c r="BQ8" i="2"/>
  <c r="BO8" i="2"/>
  <c r="BM8" i="2"/>
  <c r="CF7" i="2"/>
  <c r="CE7" i="2"/>
  <c r="CC7" i="2"/>
  <c r="CA7" i="2"/>
  <c r="BY7" i="2"/>
  <c r="BW7" i="2"/>
  <c r="BU7" i="2"/>
  <c r="BS7" i="2"/>
  <c r="BQ7" i="2"/>
  <c r="BO7" i="2"/>
  <c r="BM7" i="2"/>
  <c r="CF6" i="2"/>
  <c r="CE6" i="2"/>
  <c r="CC6" i="2"/>
  <c r="CA6" i="2"/>
  <c r="BY6" i="2"/>
  <c r="BW6" i="2"/>
  <c r="BU6" i="2"/>
  <c r="BS6" i="2"/>
  <c r="BQ6" i="2"/>
  <c r="BO6" i="2"/>
  <c r="BM6" i="2"/>
  <c r="CF4" i="2"/>
  <c r="CE4" i="2"/>
  <c r="CC4" i="2"/>
  <c r="CA4" i="2"/>
  <c r="BY4" i="2"/>
  <c r="BW4" i="2"/>
  <c r="BU4" i="2"/>
  <c r="BS4" i="2"/>
  <c r="BQ4" i="2"/>
  <c r="BO4" i="2"/>
  <c r="BM4" i="2"/>
  <c r="BK4" i="2"/>
  <c r="BJ166" i="15" l="1"/>
  <c r="BJ166" i="12"/>
  <c r="BJ166" i="11"/>
  <c r="BJ166" i="8"/>
  <c r="BJ166" i="6"/>
  <c r="CB166" i="20"/>
  <c r="CD166" i="20"/>
  <c r="CG34" i="19"/>
  <c r="CG51" i="19"/>
  <c r="CG63" i="19"/>
  <c r="CG20" i="19"/>
  <c r="BY148" i="17"/>
  <c r="CG90" i="17"/>
  <c r="CG114" i="17"/>
  <c r="CG42" i="17"/>
  <c r="CG45" i="17"/>
  <c r="CG86" i="17"/>
  <c r="CG95" i="17"/>
  <c r="BM165" i="17"/>
  <c r="CC165" i="17"/>
  <c r="CG156" i="17"/>
  <c r="CG40" i="17"/>
  <c r="CG113" i="17"/>
  <c r="CG132" i="17"/>
  <c r="CG10" i="17"/>
  <c r="CG28" i="17"/>
  <c r="CG37" i="17"/>
  <c r="CG56" i="17"/>
  <c r="CG67" i="17"/>
  <c r="CG78" i="17"/>
  <c r="CG23" i="17"/>
  <c r="CG33" i="17"/>
  <c r="CG41" i="17"/>
  <c r="CG62" i="17"/>
  <c r="CG135" i="17"/>
  <c r="CG19" i="17"/>
  <c r="CG68" i="17"/>
  <c r="CG72" i="17"/>
  <c r="CG64" i="17"/>
  <c r="CG66" i="17"/>
  <c r="BI165" i="16"/>
  <c r="BY165" i="16"/>
  <c r="CG9" i="16"/>
  <c r="CG18" i="16"/>
  <c r="CG128" i="15"/>
  <c r="BN166" i="14"/>
  <c r="CG49" i="14"/>
  <c r="BW148" i="14"/>
  <c r="CG71" i="14"/>
  <c r="CG133" i="14"/>
  <c r="CG128" i="14"/>
  <c r="BU165" i="14"/>
  <c r="BX166" i="10"/>
  <c r="BZ166" i="9"/>
  <c r="BY148" i="9"/>
  <c r="CG8" i="9"/>
  <c r="CG10" i="9"/>
  <c r="CG17" i="9"/>
  <c r="CG19" i="9"/>
  <c r="CG26" i="9"/>
  <c r="CG28" i="9"/>
  <c r="CG35" i="9"/>
  <c r="CG37" i="9"/>
  <c r="CG45" i="9"/>
  <c r="CG78" i="9"/>
  <c r="CG90" i="9"/>
  <c r="BK165" i="8"/>
  <c r="BM148" i="8"/>
  <c r="CC148" i="8"/>
  <c r="CG7" i="8"/>
  <c r="CG16" i="8"/>
  <c r="CG34" i="8"/>
  <c r="CG42" i="8"/>
  <c r="CG51" i="8"/>
  <c r="CG63" i="8"/>
  <c r="CG87" i="8"/>
  <c r="CG128" i="8"/>
  <c r="CG32" i="7"/>
  <c r="CG134" i="7"/>
  <c r="CG45" i="7"/>
  <c r="CG71" i="7"/>
  <c r="CG22" i="7"/>
  <c r="CG9" i="7"/>
  <c r="CG66" i="7"/>
  <c r="CG72" i="7"/>
  <c r="BQ165" i="7"/>
  <c r="CF165" i="7"/>
  <c r="CG162" i="7"/>
  <c r="CG18" i="7"/>
  <c r="CG39" i="7"/>
  <c r="CG93" i="7"/>
  <c r="CG42" i="7"/>
  <c r="CG77" i="7"/>
  <c r="CG89" i="7"/>
  <c r="CG44" i="7"/>
  <c r="CG64" i="7"/>
  <c r="CG131" i="7"/>
  <c r="CG27" i="7"/>
  <c r="CG36" i="7"/>
  <c r="CG55" i="7"/>
  <c r="CG68" i="7"/>
  <c r="BY148" i="7"/>
  <c r="CG8" i="7"/>
  <c r="BS148" i="7"/>
  <c r="CG40" i="7"/>
  <c r="CG49" i="7"/>
  <c r="CG94" i="7"/>
  <c r="CG144" i="7"/>
  <c r="BQ165" i="6"/>
  <c r="BW148" i="6"/>
  <c r="CG13" i="6"/>
  <c r="CG17" i="6"/>
  <c r="CG22" i="6"/>
  <c r="CG26" i="6"/>
  <c r="CG32" i="6"/>
  <c r="CG35" i="6"/>
  <c r="CG40" i="6"/>
  <c r="CG43" i="6"/>
  <c r="CG49" i="6"/>
  <c r="CG52" i="6"/>
  <c r="CG60" i="6"/>
  <c r="CG64" i="6"/>
  <c r="CG71" i="6"/>
  <c r="CG84" i="6"/>
  <c r="CG88" i="6"/>
  <c r="CG94" i="6"/>
  <c r="BJ166" i="4"/>
  <c r="BH166" i="3"/>
  <c r="BR166" i="2"/>
  <c r="CG38" i="2"/>
  <c r="BI148" i="17"/>
  <c r="BH166" i="11"/>
  <c r="BH166" i="9"/>
  <c r="BI148" i="9"/>
  <c r="CG74" i="8"/>
  <c r="BH166" i="8"/>
  <c r="CG31" i="7"/>
  <c r="BI148" i="7"/>
  <c r="BR166" i="20"/>
  <c r="BW148" i="20"/>
  <c r="CG13" i="20"/>
  <c r="CG22" i="20"/>
  <c r="CG32" i="20"/>
  <c r="CG40" i="20"/>
  <c r="CG49" i="20"/>
  <c r="CG60" i="20"/>
  <c r="CG71" i="20"/>
  <c r="CG84" i="20"/>
  <c r="CG94" i="20"/>
  <c r="BQ165" i="20"/>
  <c r="CG154" i="20"/>
  <c r="BX166" i="20"/>
  <c r="BI148" i="20"/>
  <c r="BY148" i="20"/>
  <c r="CG8" i="20"/>
  <c r="CG10" i="20"/>
  <c r="CG17" i="20"/>
  <c r="CG19" i="20"/>
  <c r="CG26" i="20"/>
  <c r="CG28" i="20"/>
  <c r="CG35" i="20"/>
  <c r="CG37" i="20"/>
  <c r="CG43" i="20"/>
  <c r="CG45" i="20"/>
  <c r="CG52" i="20"/>
  <c r="CG56" i="20"/>
  <c r="CG64" i="20"/>
  <c r="CG67" i="20"/>
  <c r="CG75" i="20"/>
  <c r="CG78" i="20"/>
  <c r="CG88" i="20"/>
  <c r="CG90" i="20"/>
  <c r="CG114" i="20"/>
  <c r="CG131" i="20"/>
  <c r="CF165" i="20"/>
  <c r="BH166" i="20"/>
  <c r="CG16" i="20"/>
  <c r="CG24" i="20"/>
  <c r="CG34" i="20"/>
  <c r="CG42" i="20"/>
  <c r="CG51" i="20"/>
  <c r="CG63" i="20"/>
  <c r="CG74" i="20"/>
  <c r="CG87" i="20"/>
  <c r="CG133" i="20"/>
  <c r="CG135" i="20"/>
  <c r="BU165" i="20"/>
  <c r="CG156" i="20"/>
  <c r="CG7" i="20"/>
  <c r="CG120" i="20"/>
  <c r="BW165" i="20"/>
  <c r="CG151" i="20"/>
  <c r="CG153" i="20"/>
  <c r="CG161" i="20"/>
  <c r="CG163" i="20"/>
  <c r="CG4" i="20"/>
  <c r="CE148" i="20"/>
  <c r="CE166" i="20" s="1"/>
  <c r="BM148" i="20"/>
  <c r="CC148" i="20"/>
  <c r="CG9" i="20"/>
  <c r="CG18" i="20"/>
  <c r="CG27" i="20"/>
  <c r="CG36" i="20"/>
  <c r="CG44" i="20"/>
  <c r="CG55" i="20"/>
  <c r="CG66" i="20"/>
  <c r="CG77" i="20"/>
  <c r="CG89" i="20"/>
  <c r="CG113" i="20"/>
  <c r="CG143" i="20"/>
  <c r="BI165" i="20"/>
  <c r="BY165" i="20"/>
  <c r="CG160" i="20"/>
  <c r="BP166" i="20"/>
  <c r="BQ148" i="20"/>
  <c r="BQ166" i="20" s="1"/>
  <c r="CF148" i="20"/>
  <c r="CF166" i="20" s="1"/>
  <c r="CG12" i="20"/>
  <c r="CG14" i="20"/>
  <c r="CG21" i="20"/>
  <c r="CG23" i="20"/>
  <c r="CG31" i="20"/>
  <c r="CG33" i="20"/>
  <c r="CG39" i="20"/>
  <c r="CG41" i="20"/>
  <c r="CG47" i="20"/>
  <c r="CG50" i="20"/>
  <c r="CG58" i="20"/>
  <c r="CG62" i="20"/>
  <c r="CG70" i="20"/>
  <c r="CG72" i="20"/>
  <c r="CG81" i="20"/>
  <c r="CG86" i="20"/>
  <c r="CG93" i="20"/>
  <c r="CG95" i="20"/>
  <c r="CG134" i="20"/>
  <c r="CG139" i="20"/>
  <c r="BK165" i="20"/>
  <c r="CA165" i="20"/>
  <c r="BS148" i="20"/>
  <c r="CG11" i="20"/>
  <c r="CG20" i="20"/>
  <c r="CG29" i="20"/>
  <c r="CG38" i="20"/>
  <c r="CG46" i="20"/>
  <c r="CG57" i="20"/>
  <c r="CG68" i="20"/>
  <c r="CG80" i="20"/>
  <c r="CG92" i="20"/>
  <c r="CG130" i="20"/>
  <c r="CG132" i="20"/>
  <c r="CG137" i="20"/>
  <c r="BM165" i="20"/>
  <c r="CC165" i="20"/>
  <c r="BS165" i="20"/>
  <c r="CG152" i="20"/>
  <c r="CG162" i="20"/>
  <c r="BU148" i="20"/>
  <c r="BK148" i="20"/>
  <c r="CA148" i="20"/>
  <c r="CG128" i="20"/>
  <c r="CG136" i="20"/>
  <c r="CG144" i="20"/>
  <c r="BO165" i="20"/>
  <c r="CE165" i="20"/>
  <c r="CG155" i="20"/>
  <c r="CG159" i="20"/>
  <c r="CG12" i="19"/>
  <c r="CG16" i="19"/>
  <c r="CG57" i="19"/>
  <c r="CG9" i="19"/>
  <c r="BM165" i="19"/>
  <c r="CC165" i="19"/>
  <c r="BQ148" i="19"/>
  <c r="BQ166" i="19" s="1"/>
  <c r="CG7" i="19"/>
  <c r="CG136" i="19"/>
  <c r="CG144" i="19"/>
  <c r="BU165" i="19"/>
  <c r="CG152" i="19"/>
  <c r="CG162" i="19"/>
  <c r="CG11" i="19"/>
  <c r="CG42" i="19"/>
  <c r="CG46" i="19"/>
  <c r="CG80" i="19"/>
  <c r="CG92" i="19"/>
  <c r="CG35" i="19"/>
  <c r="CG38" i="19"/>
  <c r="CG87" i="19"/>
  <c r="CG32" i="19"/>
  <c r="CG71" i="19"/>
  <c r="CG28" i="19"/>
  <c r="CG29" i="19"/>
  <c r="CG67" i="19"/>
  <c r="CG68" i="19"/>
  <c r="CG78" i="19"/>
  <c r="BU148" i="19"/>
  <c r="BU166" i="19" s="1"/>
  <c r="CG6" i="19"/>
  <c r="CG14" i="19"/>
  <c r="CG18" i="19"/>
  <c r="CG21" i="19"/>
  <c r="CG37" i="19"/>
  <c r="CG40" i="19"/>
  <c r="CG43" i="19"/>
  <c r="CG94" i="19"/>
  <c r="CG131" i="19"/>
  <c r="CG150" i="19"/>
  <c r="BO165" i="19"/>
  <c r="CE165" i="19"/>
  <c r="CG160" i="19"/>
  <c r="BS148" i="19"/>
  <c r="CG50" i="19"/>
  <c r="CG55" i="19"/>
  <c r="CG58" i="19"/>
  <c r="CG84" i="19"/>
  <c r="CG133" i="19"/>
  <c r="BW148" i="19"/>
  <c r="CG8" i="19"/>
  <c r="CG27" i="19"/>
  <c r="CG31" i="19"/>
  <c r="CG62" i="19"/>
  <c r="CG66" i="19"/>
  <c r="CG70" i="19"/>
  <c r="CG90" i="19"/>
  <c r="CG114" i="19"/>
  <c r="CG135" i="19"/>
  <c r="CG143" i="19"/>
  <c r="BK165" i="19"/>
  <c r="CA165" i="19"/>
  <c r="BQ165" i="19"/>
  <c r="CF165" i="19"/>
  <c r="CG159" i="19"/>
  <c r="CG161" i="19"/>
  <c r="CG4" i="19"/>
  <c r="BY148" i="19"/>
  <c r="CG23" i="19"/>
  <c r="CG45" i="19"/>
  <c r="CG49" i="19"/>
  <c r="CG52" i="19"/>
  <c r="CG77" i="19"/>
  <c r="CG81" i="19"/>
  <c r="CG120" i="19"/>
  <c r="CG139" i="19"/>
  <c r="BW165" i="19"/>
  <c r="BW166" i="19" s="1"/>
  <c r="CG156" i="19"/>
  <c r="BK148" i="19"/>
  <c r="CA148" i="19"/>
  <c r="CG10" i="19"/>
  <c r="CG13" i="19"/>
  <c r="CG17" i="19"/>
  <c r="CG33" i="19"/>
  <c r="CG36" i="19"/>
  <c r="CG39" i="19"/>
  <c r="CG72" i="19"/>
  <c r="CG93" i="19"/>
  <c r="CG130" i="19"/>
  <c r="CG137" i="19"/>
  <c r="BI165" i="19"/>
  <c r="BY165" i="19"/>
  <c r="CF148" i="19"/>
  <c r="CG88" i="19"/>
  <c r="BM148" i="19"/>
  <c r="CC148" i="19"/>
  <c r="CC166" i="19" s="1"/>
  <c r="CG24" i="19"/>
  <c r="CG26" i="19"/>
  <c r="CG56" i="19"/>
  <c r="CG60" i="19"/>
  <c r="CG64" i="19"/>
  <c r="CG86" i="19"/>
  <c r="CG89" i="19"/>
  <c r="CG113" i="19"/>
  <c r="CG134" i="19"/>
  <c r="CG154" i="19"/>
  <c r="BO148" i="19"/>
  <c r="CE148" i="19"/>
  <c r="CE166" i="19" s="1"/>
  <c r="CG19" i="19"/>
  <c r="CG22" i="19"/>
  <c r="CG41" i="19"/>
  <c r="CG44" i="19"/>
  <c r="CG47" i="19"/>
  <c r="CG74" i="19"/>
  <c r="CG75" i="19"/>
  <c r="CG95" i="19"/>
  <c r="CG128" i="19"/>
  <c r="CG132" i="19"/>
  <c r="BT166" i="19"/>
  <c r="CG153" i="19"/>
  <c r="CG155" i="19"/>
  <c r="CG163" i="19"/>
  <c r="BI148" i="19"/>
  <c r="BI166" i="19" s="1"/>
  <c r="CG151" i="19"/>
  <c r="BS165" i="19"/>
  <c r="BT166" i="17"/>
  <c r="CG6" i="17"/>
  <c r="CG27" i="17"/>
  <c r="CG29" i="17"/>
  <c r="CG39" i="17"/>
  <c r="CG50" i="17"/>
  <c r="CG51" i="17"/>
  <c r="CG93" i="17"/>
  <c r="CG94" i="17"/>
  <c r="BO165" i="17"/>
  <c r="CE165" i="17"/>
  <c r="CG155" i="17"/>
  <c r="CG159" i="17"/>
  <c r="BM148" i="17"/>
  <c r="CC148" i="17"/>
  <c r="CC166" i="17" s="1"/>
  <c r="BS148" i="17"/>
  <c r="CG7" i="17"/>
  <c r="CA148" i="17"/>
  <c r="CG14" i="17"/>
  <c r="CG16" i="17"/>
  <c r="CG26" i="17"/>
  <c r="CG47" i="17"/>
  <c r="CG49" i="17"/>
  <c r="CG75" i="17"/>
  <c r="CG77" i="17"/>
  <c r="CG80" i="17"/>
  <c r="CG130" i="17"/>
  <c r="CG131" i="17"/>
  <c r="CG120" i="17"/>
  <c r="CG143" i="17"/>
  <c r="CG144" i="17"/>
  <c r="CG154" i="17"/>
  <c r="BH166" i="17"/>
  <c r="BO148" i="17"/>
  <c r="CE148" i="17"/>
  <c r="CE166" i="17" s="1"/>
  <c r="CG12" i="17"/>
  <c r="CG13" i="17"/>
  <c r="CG36" i="17"/>
  <c r="CG38" i="17"/>
  <c r="CG58" i="17"/>
  <c r="CG60" i="17"/>
  <c r="CG63" i="17"/>
  <c r="CG139" i="17"/>
  <c r="BS165" i="17"/>
  <c r="CF148" i="17"/>
  <c r="CG21" i="17"/>
  <c r="CG22" i="17"/>
  <c r="CG24" i="17"/>
  <c r="CG35" i="17"/>
  <c r="CG88" i="17"/>
  <c r="CG89" i="17"/>
  <c r="CG92" i="17"/>
  <c r="CG128" i="17"/>
  <c r="CG137" i="17"/>
  <c r="BN166" i="17"/>
  <c r="BU165" i="17"/>
  <c r="BQ165" i="17"/>
  <c r="CF165" i="17"/>
  <c r="CG162" i="17"/>
  <c r="CG44" i="17"/>
  <c r="CG46" i="17"/>
  <c r="CG70" i="17"/>
  <c r="CG71" i="17"/>
  <c r="CG74" i="17"/>
  <c r="BW165" i="17"/>
  <c r="CG151" i="17"/>
  <c r="CG153" i="17"/>
  <c r="CG161" i="17"/>
  <c r="CG163" i="17"/>
  <c r="BU148" i="17"/>
  <c r="CG8" i="17"/>
  <c r="CG9" i="17"/>
  <c r="CG11" i="17"/>
  <c r="CG32" i="17"/>
  <c r="CG34" i="17"/>
  <c r="CG43" i="17"/>
  <c r="CG52" i="17"/>
  <c r="CG55" i="17"/>
  <c r="CG57" i="17"/>
  <c r="CG150" i="17"/>
  <c r="BY165" i="17"/>
  <c r="BY166" i="17" s="1"/>
  <c r="CG160" i="17"/>
  <c r="BP166" i="17"/>
  <c r="BW148" i="17"/>
  <c r="BK148" i="17"/>
  <c r="CG17" i="17"/>
  <c r="CG18" i="17"/>
  <c r="CG20" i="17"/>
  <c r="CG31" i="17"/>
  <c r="CG81" i="17"/>
  <c r="CG84" i="17"/>
  <c r="CG87" i="17"/>
  <c r="CG133" i="17"/>
  <c r="CG134" i="17"/>
  <c r="CG136" i="17"/>
  <c r="BK165" i="17"/>
  <c r="CA165" i="17"/>
  <c r="CG152" i="17"/>
  <c r="BI165" i="17"/>
  <c r="BQ148" i="17"/>
  <c r="CG4" i="17"/>
  <c r="BO165" i="16"/>
  <c r="CE165" i="16"/>
  <c r="BS148" i="16"/>
  <c r="CG63" i="16"/>
  <c r="CG87" i="16"/>
  <c r="BW148" i="16"/>
  <c r="CG143" i="16"/>
  <c r="BY148" i="16"/>
  <c r="CG67" i="16"/>
  <c r="CG78" i="16"/>
  <c r="CG90" i="16"/>
  <c r="CG136" i="16"/>
  <c r="CG139" i="16"/>
  <c r="BW165" i="16"/>
  <c r="CG153" i="16"/>
  <c r="BK148" i="16"/>
  <c r="BM148" i="16"/>
  <c r="CC148" i="16"/>
  <c r="CG12" i="16"/>
  <c r="CG21" i="16"/>
  <c r="CG31" i="16"/>
  <c r="CG39" i="16"/>
  <c r="CG47" i="16"/>
  <c r="CG58" i="16"/>
  <c r="BK165" i="16"/>
  <c r="CA165" i="16"/>
  <c r="BU148" i="16"/>
  <c r="CG6" i="16"/>
  <c r="CG8" i="16"/>
  <c r="CG17" i="16"/>
  <c r="CG26" i="16"/>
  <c r="CG35" i="16"/>
  <c r="CG43" i="16"/>
  <c r="CG52" i="16"/>
  <c r="CG64" i="16"/>
  <c r="CG75" i="16"/>
  <c r="CG88" i="16"/>
  <c r="CG131" i="16"/>
  <c r="BS165" i="16"/>
  <c r="CG151" i="16"/>
  <c r="CG159" i="16"/>
  <c r="CG161" i="16"/>
  <c r="CG13" i="16"/>
  <c r="CG22" i="16"/>
  <c r="CG32" i="16"/>
  <c r="CG40" i="16"/>
  <c r="CG49" i="16"/>
  <c r="CG60" i="16"/>
  <c r="CG71" i="16"/>
  <c r="CG84" i="16"/>
  <c r="CG94" i="16"/>
  <c r="CG135" i="16"/>
  <c r="CG156" i="16"/>
  <c r="CG4" i="16"/>
  <c r="CG10" i="16"/>
  <c r="CG19" i="16"/>
  <c r="CG28" i="16"/>
  <c r="CG37" i="16"/>
  <c r="CG45" i="16"/>
  <c r="CG56" i="16"/>
  <c r="CA148" i="16"/>
  <c r="CG11" i="16"/>
  <c r="CG20" i="16"/>
  <c r="CG29" i="16"/>
  <c r="CG38" i="16"/>
  <c r="CG46" i="16"/>
  <c r="CG57" i="16"/>
  <c r="CG68" i="16"/>
  <c r="CG80" i="16"/>
  <c r="CG92" i="16"/>
  <c r="CG130" i="16"/>
  <c r="CG137" i="16"/>
  <c r="CG154" i="16"/>
  <c r="CG70" i="16"/>
  <c r="CG81" i="16"/>
  <c r="CG93" i="16"/>
  <c r="CG134" i="16"/>
  <c r="BM165" i="16"/>
  <c r="CC165" i="16"/>
  <c r="CG155" i="16"/>
  <c r="CG163" i="16"/>
  <c r="BO148" i="16"/>
  <c r="BO166" i="16" s="1"/>
  <c r="CE148" i="16"/>
  <c r="CG27" i="16"/>
  <c r="CG36" i="16"/>
  <c r="CG44" i="16"/>
  <c r="CG55" i="16"/>
  <c r="CG66" i="16"/>
  <c r="CG77" i="16"/>
  <c r="CG89" i="16"/>
  <c r="CG113" i="16"/>
  <c r="CG128" i="16"/>
  <c r="CG132" i="16"/>
  <c r="CG162" i="16"/>
  <c r="BQ148" i="16"/>
  <c r="CF148" i="16"/>
  <c r="CG14" i="16"/>
  <c r="CG23" i="16"/>
  <c r="CG33" i="16"/>
  <c r="CG41" i="16"/>
  <c r="CG50" i="16"/>
  <c r="CG62" i="16"/>
  <c r="CG72" i="16"/>
  <c r="CG86" i="16"/>
  <c r="CG95" i="16"/>
  <c r="CG114" i="16"/>
  <c r="CG120" i="16"/>
  <c r="CG144" i="16"/>
  <c r="BU165" i="16"/>
  <c r="CG7" i="16"/>
  <c r="CG16" i="16"/>
  <c r="CG24" i="16"/>
  <c r="CG34" i="16"/>
  <c r="CG42" i="16"/>
  <c r="CG51" i="16"/>
  <c r="CG74" i="16"/>
  <c r="CG133" i="16"/>
  <c r="BQ165" i="16"/>
  <c r="CF165" i="16"/>
  <c r="CG160" i="16"/>
  <c r="BU148" i="15"/>
  <c r="BQ165" i="15"/>
  <c r="CF165" i="15"/>
  <c r="CG154" i="15"/>
  <c r="CG155" i="15"/>
  <c r="BW148" i="15"/>
  <c r="CG13" i="15"/>
  <c r="CG22" i="15"/>
  <c r="CG32" i="15"/>
  <c r="CG40" i="15"/>
  <c r="CG49" i="15"/>
  <c r="CG60" i="15"/>
  <c r="CG71" i="15"/>
  <c r="CG84" i="15"/>
  <c r="CG94" i="15"/>
  <c r="CG131" i="15"/>
  <c r="BY148" i="15"/>
  <c r="CG10" i="15"/>
  <c r="CG19" i="15"/>
  <c r="CG28" i="15"/>
  <c r="CG37" i="15"/>
  <c r="CG45" i="15"/>
  <c r="CG56" i="15"/>
  <c r="CG67" i="15"/>
  <c r="CG78" i="15"/>
  <c r="CG90" i="15"/>
  <c r="CG114" i="15"/>
  <c r="CG135" i="15"/>
  <c r="CG156" i="15"/>
  <c r="BK148" i="15"/>
  <c r="CA148" i="15"/>
  <c r="CG8" i="15"/>
  <c r="CG16" i="15"/>
  <c r="CG17" i="15"/>
  <c r="CG24" i="15"/>
  <c r="CG26" i="15"/>
  <c r="CG34" i="15"/>
  <c r="CG35" i="15"/>
  <c r="CG42" i="15"/>
  <c r="CG43" i="15"/>
  <c r="CG51" i="15"/>
  <c r="CG52" i="15"/>
  <c r="CG63" i="15"/>
  <c r="CG64" i="15"/>
  <c r="CG74" i="15"/>
  <c r="CG75" i="15"/>
  <c r="CG87" i="15"/>
  <c r="CG88" i="15"/>
  <c r="CG120" i="15"/>
  <c r="CG133" i="15"/>
  <c r="BW165" i="15"/>
  <c r="CG153" i="15"/>
  <c r="CG163" i="15"/>
  <c r="BM148" i="15"/>
  <c r="CC148" i="15"/>
  <c r="CG7" i="15"/>
  <c r="CG150" i="15"/>
  <c r="CG151" i="15"/>
  <c r="CG160" i="15"/>
  <c r="CG161" i="15"/>
  <c r="BO148" i="15"/>
  <c r="BO166" i="15" s="1"/>
  <c r="CE148" i="15"/>
  <c r="CG9" i="15"/>
  <c r="CG18" i="15"/>
  <c r="CG27" i="15"/>
  <c r="CG36" i="15"/>
  <c r="CG44" i="15"/>
  <c r="CG55" i="15"/>
  <c r="CG66" i="15"/>
  <c r="CG77" i="15"/>
  <c r="CG89" i="15"/>
  <c r="CG113" i="15"/>
  <c r="CG134" i="15"/>
  <c r="CG143" i="15"/>
  <c r="BK165" i="15"/>
  <c r="CA165" i="15"/>
  <c r="BQ148" i="15"/>
  <c r="BQ166" i="15" s="1"/>
  <c r="CF148" i="15"/>
  <c r="CG14" i="15"/>
  <c r="CG23" i="15"/>
  <c r="CG33" i="15"/>
  <c r="CG41" i="15"/>
  <c r="CG50" i="15"/>
  <c r="CG62" i="15"/>
  <c r="CG72" i="15"/>
  <c r="CG86" i="15"/>
  <c r="CG95" i="15"/>
  <c r="CG132" i="15"/>
  <c r="CG139" i="15"/>
  <c r="BM165" i="15"/>
  <c r="CC165" i="15"/>
  <c r="BS165" i="15"/>
  <c r="BI165" i="15"/>
  <c r="BI166" i="15" s="1"/>
  <c r="BY165" i="15"/>
  <c r="CG162" i="15"/>
  <c r="CG4" i="15"/>
  <c r="CG6" i="15"/>
  <c r="CG11" i="15"/>
  <c r="CG12" i="15"/>
  <c r="CG20" i="15"/>
  <c r="CG21" i="15"/>
  <c r="CG29" i="15"/>
  <c r="CG31" i="15"/>
  <c r="CG38" i="15"/>
  <c r="CG39" i="15"/>
  <c r="CG46" i="15"/>
  <c r="CG47" i="15"/>
  <c r="CG57" i="15"/>
  <c r="CG58" i="15"/>
  <c r="CG68" i="15"/>
  <c r="CG70" i="15"/>
  <c r="CG80" i="15"/>
  <c r="CG81" i="15"/>
  <c r="CG92" i="15"/>
  <c r="CG93" i="15"/>
  <c r="CG130" i="15"/>
  <c r="CG136" i="15"/>
  <c r="CG137" i="15"/>
  <c r="CG144" i="15"/>
  <c r="BO165" i="15"/>
  <c r="CE165" i="15"/>
  <c r="BU165" i="15"/>
  <c r="CG159" i="15"/>
  <c r="BI148" i="14"/>
  <c r="BY148" i="14"/>
  <c r="CG17" i="14"/>
  <c r="CG19" i="14"/>
  <c r="CG26" i="14"/>
  <c r="CG28" i="14"/>
  <c r="CG35" i="14"/>
  <c r="CG43" i="14"/>
  <c r="CG64" i="14"/>
  <c r="CG67" i="14"/>
  <c r="CG75" i="14"/>
  <c r="CG78" i="14"/>
  <c r="CG88" i="14"/>
  <c r="CG114" i="14"/>
  <c r="BW165" i="14"/>
  <c r="BW166" i="14" s="1"/>
  <c r="CG151" i="14"/>
  <c r="CG161" i="14"/>
  <c r="CG51" i="14"/>
  <c r="BI165" i="14"/>
  <c r="BY165" i="14"/>
  <c r="BY166" i="14" s="1"/>
  <c r="CE148" i="14"/>
  <c r="BM165" i="14"/>
  <c r="BQ148" i="14"/>
  <c r="CF148" i="14"/>
  <c r="CG12" i="14"/>
  <c r="CG14" i="14"/>
  <c r="CG21" i="14"/>
  <c r="CG39" i="14"/>
  <c r="CG47" i="14"/>
  <c r="CG58" i="14"/>
  <c r="CG136" i="14"/>
  <c r="BO165" i="14"/>
  <c r="CE165" i="14"/>
  <c r="CG155" i="14"/>
  <c r="BS148" i="14"/>
  <c r="CG68" i="14"/>
  <c r="BU148" i="14"/>
  <c r="CG4" i="14"/>
  <c r="BM148" i="14"/>
  <c r="BM166" i="14" s="1"/>
  <c r="CC148" i="14"/>
  <c r="CC166" i="14" s="1"/>
  <c r="CG9" i="14"/>
  <c r="CG18" i="14"/>
  <c r="CG27" i="14"/>
  <c r="CG36" i="14"/>
  <c r="CG44" i="14"/>
  <c r="CG55" i="14"/>
  <c r="CG66" i="14"/>
  <c r="CG77" i="14"/>
  <c r="CG89" i="14"/>
  <c r="CG113" i="14"/>
  <c r="CG134" i="14"/>
  <c r="CG139" i="14"/>
  <c r="BK165" i="14"/>
  <c r="CA165" i="14"/>
  <c r="CG23" i="14"/>
  <c r="CG31" i="14"/>
  <c r="CG33" i="14"/>
  <c r="CG41" i="14"/>
  <c r="CG50" i="14"/>
  <c r="CG62" i="14"/>
  <c r="CG70" i="14"/>
  <c r="CG72" i="14"/>
  <c r="CG81" i="14"/>
  <c r="CG86" i="14"/>
  <c r="CG93" i="14"/>
  <c r="CG95" i="14"/>
  <c r="CG130" i="14"/>
  <c r="CG132" i="14"/>
  <c r="CG137" i="14"/>
  <c r="CC165" i="14"/>
  <c r="BS165" i="14"/>
  <c r="CG152" i="14"/>
  <c r="CG162" i="14"/>
  <c r="CG11" i="14"/>
  <c r="CG20" i="14"/>
  <c r="CG29" i="14"/>
  <c r="CG38" i="14"/>
  <c r="CG46" i="14"/>
  <c r="CG57" i="14"/>
  <c r="CG80" i="14"/>
  <c r="CG92" i="14"/>
  <c r="CG144" i="14"/>
  <c r="CG159" i="14"/>
  <c r="BK148" i="14"/>
  <c r="CA148" i="14"/>
  <c r="BQ165" i="14"/>
  <c r="CF165" i="14"/>
  <c r="CG154" i="14"/>
  <c r="BH166" i="14"/>
  <c r="BX166" i="14"/>
  <c r="CG13" i="14"/>
  <c r="CG22" i="14"/>
  <c r="CG32" i="14"/>
  <c r="CG40" i="14"/>
  <c r="CG60" i="14"/>
  <c r="CG84" i="14"/>
  <c r="CG94" i="14"/>
  <c r="CG131" i="14"/>
  <c r="CG8" i="14"/>
  <c r="CG10" i="14"/>
  <c r="CG37" i="14"/>
  <c r="CG45" i="14"/>
  <c r="CG52" i="14"/>
  <c r="CG56" i="14"/>
  <c r="CG90" i="14"/>
  <c r="CG135" i="14"/>
  <c r="CG156" i="14"/>
  <c r="CG16" i="14"/>
  <c r="CG24" i="14"/>
  <c r="CG34" i="14"/>
  <c r="CG42" i="14"/>
  <c r="CG63" i="14"/>
  <c r="CG74" i="14"/>
  <c r="CG87" i="14"/>
  <c r="CG120" i="14"/>
  <c r="CG153" i="14"/>
  <c r="CG163" i="14"/>
  <c r="CG7" i="14"/>
  <c r="CG143" i="14"/>
  <c r="CG160" i="14"/>
  <c r="BP166" i="14"/>
  <c r="CG4" i="13"/>
  <c r="BY148" i="13"/>
  <c r="BY166" i="13" s="1"/>
  <c r="CG10" i="13"/>
  <c r="CG19" i="13"/>
  <c r="CG28" i="13"/>
  <c r="CG37" i="13"/>
  <c r="CG45" i="13"/>
  <c r="CG56" i="13"/>
  <c r="CG67" i="13"/>
  <c r="CG143" i="13"/>
  <c r="CG156" i="13"/>
  <c r="BM148" i="13"/>
  <c r="CC148" i="13"/>
  <c r="CG7" i="13"/>
  <c r="CG12" i="13"/>
  <c r="CG16" i="13"/>
  <c r="CG21" i="13"/>
  <c r="CG24" i="13"/>
  <c r="CG31" i="13"/>
  <c r="CG34" i="13"/>
  <c r="CG39" i="13"/>
  <c r="CG42" i="13"/>
  <c r="CG47" i="13"/>
  <c r="CG51" i="13"/>
  <c r="CG58" i="13"/>
  <c r="CG63" i="13"/>
  <c r="CG70" i="13"/>
  <c r="CG78" i="13"/>
  <c r="CG81" i="13"/>
  <c r="CG90" i="13"/>
  <c r="CG93" i="13"/>
  <c r="CG130" i="13"/>
  <c r="CG135" i="13"/>
  <c r="CG137" i="13"/>
  <c r="BI165" i="13"/>
  <c r="BY165" i="13"/>
  <c r="CG154" i="13"/>
  <c r="CG9" i="13"/>
  <c r="CG18" i="13"/>
  <c r="CG27" i="13"/>
  <c r="CG36" i="13"/>
  <c r="CG44" i="13"/>
  <c r="CG55" i="13"/>
  <c r="CG66" i="13"/>
  <c r="CG77" i="13"/>
  <c r="CG89" i="13"/>
  <c r="CG134" i="13"/>
  <c r="BK165" i="13"/>
  <c r="CA165" i="13"/>
  <c r="CG153" i="13"/>
  <c r="CC165" i="13"/>
  <c r="CG155" i="13"/>
  <c r="CG163" i="13"/>
  <c r="BQ148" i="13"/>
  <c r="CF148" i="13"/>
  <c r="CG14" i="13"/>
  <c r="CG23" i="13"/>
  <c r="CG33" i="13"/>
  <c r="CG41" i="13"/>
  <c r="CG50" i="13"/>
  <c r="CG62" i="13"/>
  <c r="CG114" i="13"/>
  <c r="CG128" i="13"/>
  <c r="CG152" i="13"/>
  <c r="CG162" i="13"/>
  <c r="CA148" i="13"/>
  <c r="CA166" i="13" s="1"/>
  <c r="CE148" i="13"/>
  <c r="CG92" i="13"/>
  <c r="CG136" i="13"/>
  <c r="BS148" i="13"/>
  <c r="CG6" i="13"/>
  <c r="CG74" i="13"/>
  <c r="CG87" i="13"/>
  <c r="CG113" i="13"/>
  <c r="CG120" i="13"/>
  <c r="CG144" i="13"/>
  <c r="BU165" i="13"/>
  <c r="CG68" i="13"/>
  <c r="CG80" i="13"/>
  <c r="BU148" i="13"/>
  <c r="BU166" i="13" s="1"/>
  <c r="CG8" i="13"/>
  <c r="CG11" i="13"/>
  <c r="CG17" i="13"/>
  <c r="CG20" i="13"/>
  <c r="CG26" i="13"/>
  <c r="CG29" i="13"/>
  <c r="CG35" i="13"/>
  <c r="CG38" i="13"/>
  <c r="CG43" i="13"/>
  <c r="CG46" i="13"/>
  <c r="CG52" i="13"/>
  <c r="CG57" i="13"/>
  <c r="CG64" i="13"/>
  <c r="CG72" i="13"/>
  <c r="CG75" i="13"/>
  <c r="CG86" i="13"/>
  <c r="CG88" i="13"/>
  <c r="CG95" i="13"/>
  <c r="CG132" i="13"/>
  <c r="CG133" i="13"/>
  <c r="BQ165" i="13"/>
  <c r="CF165" i="13"/>
  <c r="CG160" i="13"/>
  <c r="BK148" i="13"/>
  <c r="BO148" i="13"/>
  <c r="CG139" i="13"/>
  <c r="BW165" i="13"/>
  <c r="BW148" i="13"/>
  <c r="BW166" i="13" s="1"/>
  <c r="CG13" i="13"/>
  <c r="CG22" i="13"/>
  <c r="CG32" i="13"/>
  <c r="CG40" i="13"/>
  <c r="CG49" i="13"/>
  <c r="CG60" i="13"/>
  <c r="CG71" i="13"/>
  <c r="CG84" i="13"/>
  <c r="CG94" i="13"/>
  <c r="CG131" i="13"/>
  <c r="BS165" i="13"/>
  <c r="CG151" i="13"/>
  <c r="BO165" i="13"/>
  <c r="CE165" i="13"/>
  <c r="CG159" i="13"/>
  <c r="CG161" i="13"/>
  <c r="BQ148" i="12"/>
  <c r="CF148" i="12"/>
  <c r="CG14" i="12"/>
  <c r="CG23" i="12"/>
  <c r="CG33" i="12"/>
  <c r="CG41" i="12"/>
  <c r="CG50" i="12"/>
  <c r="CG62" i="12"/>
  <c r="CG72" i="12"/>
  <c r="CG86" i="12"/>
  <c r="CG114" i="12"/>
  <c r="CG120" i="12"/>
  <c r="CG144" i="12"/>
  <c r="BO165" i="12"/>
  <c r="CE165" i="12"/>
  <c r="BU165" i="12"/>
  <c r="BS148" i="12"/>
  <c r="CG7" i="12"/>
  <c r="CG16" i="12"/>
  <c r="CG24" i="12"/>
  <c r="CG34" i="12"/>
  <c r="CG42" i="12"/>
  <c r="CG51" i="12"/>
  <c r="CG63" i="12"/>
  <c r="CG74" i="12"/>
  <c r="CG87" i="12"/>
  <c r="CG133" i="12"/>
  <c r="BQ165" i="12"/>
  <c r="CF165" i="12"/>
  <c r="CG160" i="12"/>
  <c r="BU148" i="12"/>
  <c r="CG6" i="12"/>
  <c r="CG8" i="12"/>
  <c r="CG17" i="12"/>
  <c r="CG26" i="12"/>
  <c r="CG35" i="12"/>
  <c r="CG43" i="12"/>
  <c r="CG52" i="12"/>
  <c r="CG64" i="12"/>
  <c r="CG75" i="12"/>
  <c r="CG88" i="12"/>
  <c r="CG131" i="12"/>
  <c r="BS165" i="12"/>
  <c r="CG151" i="12"/>
  <c r="CG159" i="12"/>
  <c r="CG161" i="12"/>
  <c r="BW148" i="12"/>
  <c r="CG13" i="12"/>
  <c r="CG22" i="12"/>
  <c r="CG32" i="12"/>
  <c r="CG40" i="12"/>
  <c r="CG49" i="12"/>
  <c r="CG60" i="12"/>
  <c r="CG71" i="12"/>
  <c r="CG84" i="12"/>
  <c r="CG94" i="12"/>
  <c r="CG135" i="12"/>
  <c r="CG143" i="12"/>
  <c r="CG156" i="12"/>
  <c r="CG4" i="12"/>
  <c r="BY148" i="12"/>
  <c r="BY166" i="12" s="1"/>
  <c r="CG10" i="12"/>
  <c r="CG19" i="12"/>
  <c r="CG28" i="12"/>
  <c r="CG37" i="12"/>
  <c r="CG45" i="12"/>
  <c r="CG56" i="12"/>
  <c r="CG67" i="12"/>
  <c r="CG78" i="12"/>
  <c r="CG90" i="12"/>
  <c r="CG136" i="12"/>
  <c r="CG139" i="12"/>
  <c r="BW165" i="12"/>
  <c r="CG95" i="12"/>
  <c r="BK148" i="12"/>
  <c r="CA148" i="12"/>
  <c r="CG11" i="12"/>
  <c r="CG20" i="12"/>
  <c r="CG29" i="12"/>
  <c r="CG38" i="12"/>
  <c r="CG46" i="12"/>
  <c r="CG57" i="12"/>
  <c r="CG68" i="12"/>
  <c r="CG80" i="12"/>
  <c r="CG92" i="12"/>
  <c r="CG130" i="12"/>
  <c r="CG137" i="12"/>
  <c r="BI165" i="12"/>
  <c r="BY165" i="12"/>
  <c r="CG154" i="12"/>
  <c r="BM148" i="12"/>
  <c r="CC148" i="12"/>
  <c r="CG12" i="12"/>
  <c r="CG21" i="12"/>
  <c r="CG31" i="12"/>
  <c r="CG39" i="12"/>
  <c r="CG47" i="12"/>
  <c r="CG58" i="12"/>
  <c r="CG70" i="12"/>
  <c r="CG81" i="12"/>
  <c r="CG93" i="12"/>
  <c r="CG134" i="12"/>
  <c r="BK165" i="12"/>
  <c r="CA165" i="12"/>
  <c r="CG153" i="12"/>
  <c r="CC165" i="12"/>
  <c r="CG155" i="12"/>
  <c r="CG163" i="12"/>
  <c r="CG9" i="12"/>
  <c r="BO148" i="12"/>
  <c r="BO166" i="12" s="1"/>
  <c r="CE148" i="12"/>
  <c r="CE166" i="12" s="1"/>
  <c r="CG18" i="12"/>
  <c r="CG27" i="12"/>
  <c r="CG36" i="12"/>
  <c r="CG44" i="12"/>
  <c r="CG55" i="12"/>
  <c r="CG66" i="12"/>
  <c r="CG77" i="12"/>
  <c r="CG89" i="12"/>
  <c r="CG113" i="12"/>
  <c r="CG128" i="12"/>
  <c r="CG132" i="12"/>
  <c r="CG152" i="12"/>
  <c r="CG162" i="12"/>
  <c r="BK148" i="11"/>
  <c r="CA148" i="11"/>
  <c r="CG11" i="11"/>
  <c r="CG20" i="11"/>
  <c r="CG29" i="11"/>
  <c r="CG38" i="11"/>
  <c r="CG46" i="11"/>
  <c r="CG57" i="11"/>
  <c r="CG68" i="11"/>
  <c r="CG80" i="11"/>
  <c r="CG92" i="11"/>
  <c r="CG136" i="11"/>
  <c r="CG139" i="11"/>
  <c r="BW165" i="11"/>
  <c r="CG128" i="11"/>
  <c r="BM148" i="11"/>
  <c r="CG58" i="11"/>
  <c r="CG81" i="11"/>
  <c r="CG130" i="11"/>
  <c r="BI165" i="11"/>
  <c r="CG154" i="11"/>
  <c r="CG163" i="11"/>
  <c r="CG9" i="11"/>
  <c r="BO148" i="11"/>
  <c r="CE148" i="11"/>
  <c r="CG18" i="11"/>
  <c r="CG27" i="11"/>
  <c r="CG36" i="11"/>
  <c r="CG44" i="11"/>
  <c r="CG55" i="11"/>
  <c r="CG66" i="11"/>
  <c r="CG77" i="11"/>
  <c r="CG89" i="11"/>
  <c r="CG113" i="11"/>
  <c r="CG134" i="11"/>
  <c r="BK165" i="11"/>
  <c r="CA165" i="11"/>
  <c r="BM165" i="11"/>
  <c r="CC165" i="11"/>
  <c r="CG155" i="11"/>
  <c r="CC148" i="11"/>
  <c r="CG12" i="11"/>
  <c r="CG21" i="11"/>
  <c r="CG31" i="11"/>
  <c r="CG39" i="11"/>
  <c r="CG47" i="11"/>
  <c r="CG70" i="11"/>
  <c r="CG93" i="11"/>
  <c r="CG137" i="11"/>
  <c r="BY165" i="11"/>
  <c r="CG153" i="11"/>
  <c r="BQ148" i="11"/>
  <c r="CF148" i="11"/>
  <c r="CG14" i="11"/>
  <c r="CG23" i="11"/>
  <c r="CG33" i="11"/>
  <c r="CG41" i="11"/>
  <c r="CG50" i="11"/>
  <c r="CG62" i="11"/>
  <c r="CG72" i="11"/>
  <c r="CG86" i="11"/>
  <c r="CG95" i="11"/>
  <c r="CG114" i="11"/>
  <c r="CG132" i="11"/>
  <c r="CG152" i="11"/>
  <c r="CG162" i="11"/>
  <c r="BT166" i="11"/>
  <c r="BS148" i="11"/>
  <c r="CG7" i="11"/>
  <c r="CG16" i="11"/>
  <c r="CG24" i="11"/>
  <c r="CG34" i="11"/>
  <c r="CG42" i="11"/>
  <c r="CG51" i="11"/>
  <c r="CG63" i="11"/>
  <c r="CG74" i="11"/>
  <c r="CG87" i="11"/>
  <c r="CG120" i="11"/>
  <c r="CG144" i="11"/>
  <c r="BO165" i="11"/>
  <c r="CE165" i="11"/>
  <c r="BU165" i="11"/>
  <c r="BU166" i="11" s="1"/>
  <c r="BU148" i="11"/>
  <c r="CG6" i="11"/>
  <c r="CG8" i="11"/>
  <c r="CG17" i="11"/>
  <c r="CG26" i="11"/>
  <c r="CG35" i="11"/>
  <c r="CG43" i="11"/>
  <c r="CG52" i="11"/>
  <c r="CG64" i="11"/>
  <c r="CG75" i="11"/>
  <c r="CG88" i="11"/>
  <c r="CG133" i="11"/>
  <c r="BQ165" i="11"/>
  <c r="CF165" i="11"/>
  <c r="CG159" i="11"/>
  <c r="CG160" i="11"/>
  <c r="BW148" i="11"/>
  <c r="BW166" i="11" s="1"/>
  <c r="CG13" i="11"/>
  <c r="CG22" i="11"/>
  <c r="CG32" i="11"/>
  <c r="CG40" i="11"/>
  <c r="CG49" i="11"/>
  <c r="CG60" i="11"/>
  <c r="CG71" i="11"/>
  <c r="CG84" i="11"/>
  <c r="CG94" i="11"/>
  <c r="CG131" i="11"/>
  <c r="BS165" i="11"/>
  <c r="CG151" i="11"/>
  <c r="CG161" i="11"/>
  <c r="CG4" i="11"/>
  <c r="BY148" i="11"/>
  <c r="CG10" i="11"/>
  <c r="CG19" i="11"/>
  <c r="CG28" i="11"/>
  <c r="CG37" i="11"/>
  <c r="CG45" i="11"/>
  <c r="CG56" i="11"/>
  <c r="CG67" i="11"/>
  <c r="CG78" i="11"/>
  <c r="CG90" i="11"/>
  <c r="CG135" i="11"/>
  <c r="CG143" i="11"/>
  <c r="CG156" i="11"/>
  <c r="BL166" i="11"/>
  <c r="CB166" i="11"/>
  <c r="CG133" i="10"/>
  <c r="BQ165" i="10"/>
  <c r="BQ166" i="10" s="1"/>
  <c r="CF165" i="10"/>
  <c r="CG154" i="10"/>
  <c r="BU148" i="10"/>
  <c r="CG11" i="10"/>
  <c r="CG20" i="10"/>
  <c r="CG29" i="10"/>
  <c r="CG38" i="10"/>
  <c r="CG46" i="10"/>
  <c r="CG57" i="10"/>
  <c r="CG64" i="10"/>
  <c r="CG75" i="10"/>
  <c r="CG88" i="10"/>
  <c r="BW148" i="10"/>
  <c r="CG13" i="10"/>
  <c r="CG17" i="10"/>
  <c r="CG22" i="10"/>
  <c r="CG26" i="10"/>
  <c r="CG32" i="10"/>
  <c r="CG35" i="10"/>
  <c r="CG40" i="10"/>
  <c r="CG43" i="10"/>
  <c r="CG49" i="10"/>
  <c r="CG52" i="10"/>
  <c r="CG60" i="10"/>
  <c r="CG71" i="10"/>
  <c r="CG84" i="10"/>
  <c r="CG94" i="10"/>
  <c r="CG131" i="10"/>
  <c r="BS165" i="10"/>
  <c r="CG151" i="10"/>
  <c r="CG159" i="10"/>
  <c r="CG161" i="10"/>
  <c r="BI148" i="10"/>
  <c r="BY148" i="10"/>
  <c r="CG19" i="10"/>
  <c r="CG28" i="10"/>
  <c r="CG37" i="10"/>
  <c r="CG45" i="10"/>
  <c r="CG56" i="10"/>
  <c r="CG67" i="10"/>
  <c r="CG78" i="10"/>
  <c r="CG90" i="10"/>
  <c r="CG114" i="10"/>
  <c r="CG135" i="10"/>
  <c r="CG143" i="10"/>
  <c r="BU165" i="10"/>
  <c r="BU166" i="10" s="1"/>
  <c r="CG156" i="10"/>
  <c r="BK148" i="10"/>
  <c r="BK166" i="10" s="1"/>
  <c r="CA148" i="10"/>
  <c r="CG74" i="10"/>
  <c r="CG87" i="10"/>
  <c r="CG120" i="10"/>
  <c r="CG139" i="10"/>
  <c r="BW165" i="10"/>
  <c r="BM148" i="10"/>
  <c r="CC148" i="10"/>
  <c r="CG7" i="10"/>
  <c r="CG16" i="10"/>
  <c r="CG24" i="10"/>
  <c r="CG34" i="10"/>
  <c r="CG42" i="10"/>
  <c r="CG51" i="10"/>
  <c r="CG58" i="10"/>
  <c r="CG63" i="10"/>
  <c r="CG70" i="10"/>
  <c r="CG81" i="10"/>
  <c r="CG93" i="10"/>
  <c r="CG130" i="10"/>
  <c r="CG137" i="10"/>
  <c r="BI165" i="10"/>
  <c r="BY165" i="10"/>
  <c r="CG160" i="10"/>
  <c r="CG8" i="10"/>
  <c r="CG10" i="10"/>
  <c r="BO148" i="10"/>
  <c r="CE148" i="10"/>
  <c r="CG9" i="10"/>
  <c r="CG12" i="10"/>
  <c r="CG18" i="10"/>
  <c r="CG21" i="10"/>
  <c r="CG27" i="10"/>
  <c r="CG31" i="10"/>
  <c r="CG36" i="10"/>
  <c r="CG39" i="10"/>
  <c r="CG44" i="10"/>
  <c r="CG47" i="10"/>
  <c r="CG55" i="10"/>
  <c r="CG66" i="10"/>
  <c r="CG77" i="10"/>
  <c r="CG89" i="10"/>
  <c r="CG113" i="10"/>
  <c r="CG134" i="10"/>
  <c r="BK165" i="10"/>
  <c r="CA165" i="10"/>
  <c r="CA166" i="10" s="1"/>
  <c r="CG153" i="10"/>
  <c r="CG155" i="10"/>
  <c r="CG163" i="10"/>
  <c r="BQ148" i="10"/>
  <c r="CF148" i="10"/>
  <c r="CF166" i="10" s="1"/>
  <c r="CG14" i="10"/>
  <c r="CG23" i="10"/>
  <c r="CG33" i="10"/>
  <c r="CG41" i="10"/>
  <c r="CG50" i="10"/>
  <c r="CG62" i="10"/>
  <c r="CG72" i="10"/>
  <c r="CG86" i="10"/>
  <c r="CG95" i="10"/>
  <c r="CG128" i="10"/>
  <c r="CG132" i="10"/>
  <c r="BM165" i="10"/>
  <c r="CC165" i="10"/>
  <c r="CG152" i="10"/>
  <c r="CG162" i="10"/>
  <c r="CG4" i="10"/>
  <c r="CG6" i="10"/>
  <c r="CG68" i="10"/>
  <c r="CG80" i="10"/>
  <c r="CG92" i="10"/>
  <c r="CG136" i="10"/>
  <c r="CG144" i="10"/>
  <c r="BO165" i="10"/>
  <c r="CE165" i="10"/>
  <c r="BM148" i="9"/>
  <c r="BM166" i="9" s="1"/>
  <c r="CC148" i="9"/>
  <c r="CG70" i="9"/>
  <c r="CG77" i="9"/>
  <c r="CG113" i="9"/>
  <c r="CG134" i="9"/>
  <c r="BK165" i="9"/>
  <c r="CA165" i="9"/>
  <c r="BQ148" i="9"/>
  <c r="BQ166" i="9" s="1"/>
  <c r="CF148" i="9"/>
  <c r="BK148" i="9"/>
  <c r="CA148" i="9"/>
  <c r="CG74" i="9"/>
  <c r="BU148" i="9"/>
  <c r="CG43" i="9"/>
  <c r="CG64" i="9"/>
  <c r="CG75" i="9"/>
  <c r="CG40" i="9"/>
  <c r="CG49" i="9"/>
  <c r="CG60" i="9"/>
  <c r="CG4" i="9"/>
  <c r="CE148" i="9"/>
  <c r="CG9" i="9"/>
  <c r="CG18" i="9"/>
  <c r="CG27" i="9"/>
  <c r="CG36" i="9"/>
  <c r="CG44" i="9"/>
  <c r="CG55" i="9"/>
  <c r="CG66" i="9"/>
  <c r="CG89" i="9"/>
  <c r="CG12" i="9"/>
  <c r="CG14" i="9"/>
  <c r="CG21" i="9"/>
  <c r="CG23" i="9"/>
  <c r="CG31" i="9"/>
  <c r="CG33" i="9"/>
  <c r="CG39" i="9"/>
  <c r="CG41" i="9"/>
  <c r="CG50" i="9"/>
  <c r="CG62" i="9"/>
  <c r="CG72" i="9"/>
  <c r="CG86" i="9"/>
  <c r="CG95" i="9"/>
  <c r="CG132" i="9"/>
  <c r="BM165" i="9"/>
  <c r="CC165" i="9"/>
  <c r="CC166" i="9" s="1"/>
  <c r="CG152" i="9"/>
  <c r="CG162" i="9"/>
  <c r="BS148" i="9"/>
  <c r="CG11" i="9"/>
  <c r="CG20" i="9"/>
  <c r="CG29" i="9"/>
  <c r="CG38" i="9"/>
  <c r="CG46" i="9"/>
  <c r="CG57" i="9"/>
  <c r="CG68" i="9"/>
  <c r="CG80" i="9"/>
  <c r="CG92" i="9"/>
  <c r="CG128" i="9"/>
  <c r="CG136" i="9"/>
  <c r="CG144" i="9"/>
  <c r="BO165" i="9"/>
  <c r="CE165" i="9"/>
  <c r="CG155" i="9"/>
  <c r="CG159" i="9"/>
  <c r="CG6" i="9"/>
  <c r="CG88" i="9"/>
  <c r="CG133" i="9"/>
  <c r="BQ165" i="9"/>
  <c r="CF165" i="9"/>
  <c r="CG154" i="9"/>
  <c r="BW148" i="9"/>
  <c r="CG13" i="9"/>
  <c r="CG22" i="9"/>
  <c r="CG32" i="9"/>
  <c r="CG71" i="9"/>
  <c r="CG84" i="9"/>
  <c r="CG94" i="9"/>
  <c r="CG131" i="9"/>
  <c r="BS165" i="9"/>
  <c r="CG52" i="9"/>
  <c r="CG56" i="9"/>
  <c r="CG67" i="9"/>
  <c r="CG114" i="9"/>
  <c r="CG135" i="9"/>
  <c r="CG143" i="9"/>
  <c r="BU165" i="9"/>
  <c r="CG156" i="9"/>
  <c r="CG16" i="9"/>
  <c r="CG24" i="9"/>
  <c r="CG34" i="9"/>
  <c r="CG42" i="9"/>
  <c r="CG51" i="9"/>
  <c r="CG63" i="9"/>
  <c r="CG87" i="9"/>
  <c r="CG120" i="9"/>
  <c r="CG139" i="9"/>
  <c r="BW165" i="9"/>
  <c r="CG151" i="9"/>
  <c r="CG153" i="9"/>
  <c r="CG161" i="9"/>
  <c r="CG163" i="9"/>
  <c r="CG7" i="9"/>
  <c r="CG47" i="9"/>
  <c r="CG58" i="9"/>
  <c r="CG81" i="9"/>
  <c r="CG93" i="9"/>
  <c r="CG130" i="9"/>
  <c r="CG137" i="9"/>
  <c r="BI165" i="9"/>
  <c r="BY165" i="9"/>
  <c r="BY166" i="9" s="1"/>
  <c r="CG160" i="9"/>
  <c r="CG134" i="8"/>
  <c r="CG143" i="8"/>
  <c r="CG24" i="8"/>
  <c r="BO148" i="8"/>
  <c r="CE148" i="8"/>
  <c r="CE166" i="8" s="1"/>
  <c r="CG9" i="8"/>
  <c r="CG18" i="8"/>
  <c r="CG27" i="8"/>
  <c r="CG36" i="8"/>
  <c r="CG44" i="8"/>
  <c r="CG55" i="8"/>
  <c r="CG66" i="8"/>
  <c r="CG77" i="8"/>
  <c r="CG89" i="8"/>
  <c r="CG113" i="8"/>
  <c r="CG132" i="8"/>
  <c r="CG139" i="8"/>
  <c r="BM165" i="8"/>
  <c r="BM166" i="8" s="1"/>
  <c r="CC165" i="8"/>
  <c r="BI165" i="8"/>
  <c r="BY165" i="8"/>
  <c r="CG162" i="8"/>
  <c r="BQ148" i="8"/>
  <c r="CF148" i="8"/>
  <c r="CG14" i="8"/>
  <c r="CG23" i="8"/>
  <c r="CG33" i="8"/>
  <c r="CG41" i="8"/>
  <c r="CG50" i="8"/>
  <c r="CG62" i="8"/>
  <c r="CG72" i="8"/>
  <c r="CG86" i="8"/>
  <c r="CG95" i="8"/>
  <c r="CG130" i="8"/>
  <c r="CG137" i="8"/>
  <c r="CG144" i="8"/>
  <c r="BO165" i="8"/>
  <c r="CE165" i="8"/>
  <c r="BU165" i="8"/>
  <c r="CG159" i="8"/>
  <c r="CG4" i="8"/>
  <c r="CG6" i="8"/>
  <c r="CG12" i="8"/>
  <c r="CG21" i="8"/>
  <c r="CG31" i="8"/>
  <c r="CG39" i="8"/>
  <c r="CG47" i="8"/>
  <c r="CG58" i="8"/>
  <c r="CG70" i="8"/>
  <c r="CG81" i="8"/>
  <c r="CG93" i="8"/>
  <c r="CG136" i="8"/>
  <c r="BQ165" i="8"/>
  <c r="CF165" i="8"/>
  <c r="CG155" i="8"/>
  <c r="BU148" i="8"/>
  <c r="BU166" i="8" s="1"/>
  <c r="CG11" i="8"/>
  <c r="CG20" i="8"/>
  <c r="CG29" i="8"/>
  <c r="CG38" i="8"/>
  <c r="CG46" i="8"/>
  <c r="CG57" i="8"/>
  <c r="CG68" i="8"/>
  <c r="CG80" i="8"/>
  <c r="CG92" i="8"/>
  <c r="CG131" i="8"/>
  <c r="BS165" i="8"/>
  <c r="CG154" i="8"/>
  <c r="CG156" i="8"/>
  <c r="BI148" i="8"/>
  <c r="BY148" i="8"/>
  <c r="CG10" i="8"/>
  <c r="CG19" i="8"/>
  <c r="CG28" i="8"/>
  <c r="CG37" i="8"/>
  <c r="CG45" i="8"/>
  <c r="CG56" i="8"/>
  <c r="CG67" i="8"/>
  <c r="CG78" i="8"/>
  <c r="CG90" i="8"/>
  <c r="CG133" i="8"/>
  <c r="BW165" i="8"/>
  <c r="CG153" i="8"/>
  <c r="CG163" i="8"/>
  <c r="BW148" i="8"/>
  <c r="CG13" i="8"/>
  <c r="CG22" i="8"/>
  <c r="CG32" i="8"/>
  <c r="CG40" i="8"/>
  <c r="CG49" i="8"/>
  <c r="CG60" i="8"/>
  <c r="CG71" i="8"/>
  <c r="CG84" i="8"/>
  <c r="CG94" i="8"/>
  <c r="CG135" i="8"/>
  <c r="BK148" i="8"/>
  <c r="CA148" i="8"/>
  <c r="CA166" i="8" s="1"/>
  <c r="CG8" i="8"/>
  <c r="CG17" i="8"/>
  <c r="CG26" i="8"/>
  <c r="CG35" i="8"/>
  <c r="CG43" i="8"/>
  <c r="CG52" i="8"/>
  <c r="CG64" i="8"/>
  <c r="CG75" i="8"/>
  <c r="CG88" i="8"/>
  <c r="CG114" i="8"/>
  <c r="CG120" i="8"/>
  <c r="CG151" i="8"/>
  <c r="CG161" i="8"/>
  <c r="CG10" i="7"/>
  <c r="CG17" i="7"/>
  <c r="CG29" i="7"/>
  <c r="CG33" i="7"/>
  <c r="CG84" i="7"/>
  <c r="CG86" i="7"/>
  <c r="CG130" i="7"/>
  <c r="CG120" i="7"/>
  <c r="CG135" i="7"/>
  <c r="CG143" i="7"/>
  <c r="CG155" i="7"/>
  <c r="BJ166" i="7"/>
  <c r="BM148" i="7"/>
  <c r="CC148" i="7"/>
  <c r="CG7" i="7"/>
  <c r="CA148" i="7"/>
  <c r="CG16" i="7"/>
  <c r="CG19" i="7"/>
  <c r="CG47" i="7"/>
  <c r="CG51" i="7"/>
  <c r="CG56" i="7"/>
  <c r="CG75" i="7"/>
  <c r="CG80" i="7"/>
  <c r="CG113" i="7"/>
  <c r="CG139" i="7"/>
  <c r="BU165" i="7"/>
  <c r="CG154" i="7"/>
  <c r="CG156" i="7"/>
  <c r="BO148" i="7"/>
  <c r="CE148" i="7"/>
  <c r="CG26" i="7"/>
  <c r="CG38" i="7"/>
  <c r="CG41" i="7"/>
  <c r="CG63" i="7"/>
  <c r="CG67" i="7"/>
  <c r="CG88" i="7"/>
  <c r="CG92" i="7"/>
  <c r="CG95" i="7"/>
  <c r="CG137" i="7"/>
  <c r="BW165" i="7"/>
  <c r="CG153" i="7"/>
  <c r="CG163" i="7"/>
  <c r="BQ148" i="7"/>
  <c r="CF148" i="7"/>
  <c r="CF166" i="7" s="1"/>
  <c r="CG24" i="7"/>
  <c r="CG28" i="7"/>
  <c r="CG58" i="7"/>
  <c r="CG128" i="7"/>
  <c r="CG132" i="7"/>
  <c r="BI165" i="7"/>
  <c r="BY165" i="7"/>
  <c r="BY166" i="7" s="1"/>
  <c r="BK165" i="7"/>
  <c r="CA165" i="7"/>
  <c r="CG6" i="7"/>
  <c r="CG12" i="7"/>
  <c r="CG13" i="7"/>
  <c r="CG14" i="7"/>
  <c r="CG35" i="7"/>
  <c r="CG43" i="7"/>
  <c r="CG46" i="7"/>
  <c r="CG50" i="7"/>
  <c r="CG70" i="7"/>
  <c r="CG74" i="7"/>
  <c r="CG78" i="7"/>
  <c r="CG151" i="7"/>
  <c r="CG161" i="7"/>
  <c r="BU148" i="7"/>
  <c r="CG11" i="7"/>
  <c r="CG21" i="7"/>
  <c r="CG34" i="7"/>
  <c r="CG37" i="7"/>
  <c r="CG60" i="7"/>
  <c r="CG62" i="7"/>
  <c r="CG87" i="7"/>
  <c r="CG90" i="7"/>
  <c r="CG133" i="7"/>
  <c r="CG136" i="7"/>
  <c r="BM165" i="7"/>
  <c r="CC165" i="7"/>
  <c r="BS165" i="7"/>
  <c r="BS166" i="7" s="1"/>
  <c r="CG160" i="7"/>
  <c r="BW148" i="7"/>
  <c r="BW166" i="7" s="1"/>
  <c r="BK148" i="7"/>
  <c r="CG20" i="7"/>
  <c r="CG23" i="7"/>
  <c r="CG52" i="7"/>
  <c r="CG57" i="7"/>
  <c r="CG81" i="7"/>
  <c r="CG114" i="7"/>
  <c r="BO165" i="7"/>
  <c r="CE165" i="7"/>
  <c r="CG152" i="7"/>
  <c r="CG159" i="7"/>
  <c r="BQ166" i="7"/>
  <c r="CG4" i="7"/>
  <c r="CG150" i="7"/>
  <c r="CG114" i="6"/>
  <c r="CG143" i="6"/>
  <c r="CG8" i="6"/>
  <c r="BU165" i="6"/>
  <c r="CG156" i="6"/>
  <c r="BO148" i="6"/>
  <c r="CE148" i="6"/>
  <c r="CG66" i="6"/>
  <c r="CG77" i="6"/>
  <c r="CG81" i="6"/>
  <c r="BI165" i="6"/>
  <c r="CG153" i="6"/>
  <c r="BM165" i="6"/>
  <c r="CC165" i="6"/>
  <c r="BS165" i="6"/>
  <c r="BS148" i="6"/>
  <c r="CG6" i="6"/>
  <c r="CG11" i="6"/>
  <c r="CG20" i="6"/>
  <c r="CG29" i="6"/>
  <c r="CG38" i="6"/>
  <c r="CG46" i="6"/>
  <c r="CG57" i="6"/>
  <c r="CG68" i="6"/>
  <c r="CG80" i="6"/>
  <c r="CG92" i="6"/>
  <c r="CG113" i="6"/>
  <c r="CG128" i="6"/>
  <c r="CG152" i="6"/>
  <c r="CG155" i="6"/>
  <c r="CG162" i="6"/>
  <c r="BU148" i="6"/>
  <c r="CG14" i="6"/>
  <c r="CG23" i="6"/>
  <c r="CG33" i="6"/>
  <c r="CG41" i="6"/>
  <c r="CG50" i="6"/>
  <c r="CG62" i="6"/>
  <c r="CG72" i="6"/>
  <c r="CG86" i="6"/>
  <c r="CG95" i="6"/>
  <c r="CG136" i="6"/>
  <c r="CG144" i="6"/>
  <c r="CG75" i="6"/>
  <c r="CG132" i="6"/>
  <c r="CF165" i="6"/>
  <c r="CG154" i="6"/>
  <c r="BI148" i="6"/>
  <c r="BY148" i="6"/>
  <c r="CG131" i="6"/>
  <c r="CG133" i="6"/>
  <c r="BO165" i="6"/>
  <c r="CE165" i="6"/>
  <c r="CG159" i="6"/>
  <c r="BK148" i="6"/>
  <c r="CA148" i="6"/>
  <c r="CG16" i="6"/>
  <c r="CG24" i="6"/>
  <c r="CG34" i="6"/>
  <c r="CG42" i="6"/>
  <c r="CG51" i="6"/>
  <c r="CG63" i="6"/>
  <c r="CG74" i="6"/>
  <c r="CG87" i="6"/>
  <c r="BK165" i="6"/>
  <c r="CA165" i="6"/>
  <c r="CG161" i="6"/>
  <c r="BM148" i="6"/>
  <c r="BM166" i="6" s="1"/>
  <c r="CC148" i="6"/>
  <c r="CG7" i="6"/>
  <c r="CG10" i="6"/>
  <c r="CG19" i="6"/>
  <c r="CG28" i="6"/>
  <c r="CG37" i="6"/>
  <c r="CG45" i="6"/>
  <c r="CG56" i="6"/>
  <c r="CG67" i="6"/>
  <c r="CG78" i="6"/>
  <c r="CG90" i="6"/>
  <c r="CG120" i="6"/>
  <c r="BW165" i="6"/>
  <c r="BW166" i="6" s="1"/>
  <c r="CG9" i="6"/>
  <c r="CG12" i="6"/>
  <c r="CG18" i="6"/>
  <c r="CG21" i="6"/>
  <c r="CG27" i="6"/>
  <c r="CG31" i="6"/>
  <c r="CG36" i="6"/>
  <c r="CG39" i="6"/>
  <c r="CG44" i="6"/>
  <c r="CG47" i="6"/>
  <c r="CG55" i="6"/>
  <c r="CG58" i="6"/>
  <c r="CG70" i="6"/>
  <c r="CG89" i="6"/>
  <c r="CG93" i="6"/>
  <c r="CG135" i="6"/>
  <c r="CG139" i="6"/>
  <c r="BY165" i="6"/>
  <c r="CG160" i="6"/>
  <c r="BQ148" i="6"/>
  <c r="CF148" i="6"/>
  <c r="CG130" i="6"/>
  <c r="CG134" i="6"/>
  <c r="CG137" i="6"/>
  <c r="CG163" i="6"/>
  <c r="BN166" i="5"/>
  <c r="CG137" i="5"/>
  <c r="BI165" i="5"/>
  <c r="BY165" i="5"/>
  <c r="CG154" i="5"/>
  <c r="CG130" i="5"/>
  <c r="CG9" i="5"/>
  <c r="CG18" i="5"/>
  <c r="CG27" i="5"/>
  <c r="CG36" i="5"/>
  <c r="CG44" i="5"/>
  <c r="CG55" i="5"/>
  <c r="CG66" i="5"/>
  <c r="CG77" i="5"/>
  <c r="CG89" i="5"/>
  <c r="CG113" i="5"/>
  <c r="CG128" i="5"/>
  <c r="BS148" i="5"/>
  <c r="CG6" i="5"/>
  <c r="CG7" i="5"/>
  <c r="CG16" i="5"/>
  <c r="CG24" i="5"/>
  <c r="CG34" i="5"/>
  <c r="CG42" i="5"/>
  <c r="CG51" i="5"/>
  <c r="CG63" i="5"/>
  <c r="CG74" i="5"/>
  <c r="CG87" i="5"/>
  <c r="CG132" i="5"/>
  <c r="CG152" i="5"/>
  <c r="CG162" i="5"/>
  <c r="CE148" i="5"/>
  <c r="BQ148" i="5"/>
  <c r="CG33" i="5"/>
  <c r="CG41" i="5"/>
  <c r="CG95" i="5"/>
  <c r="CA165" i="5"/>
  <c r="CC165" i="5"/>
  <c r="CG155" i="5"/>
  <c r="CG163" i="5"/>
  <c r="BU148" i="5"/>
  <c r="CG8" i="5"/>
  <c r="CG17" i="5"/>
  <c r="CG26" i="5"/>
  <c r="CG35" i="5"/>
  <c r="CG43" i="5"/>
  <c r="CG52" i="5"/>
  <c r="CG64" i="5"/>
  <c r="CG75" i="5"/>
  <c r="CG88" i="5"/>
  <c r="CG120" i="5"/>
  <c r="CG144" i="5"/>
  <c r="BO165" i="5"/>
  <c r="CE165" i="5"/>
  <c r="BU165" i="5"/>
  <c r="BO148" i="5"/>
  <c r="CF148" i="5"/>
  <c r="CG14" i="5"/>
  <c r="CG23" i="5"/>
  <c r="CG50" i="5"/>
  <c r="CG62" i="5"/>
  <c r="CG72" i="5"/>
  <c r="CG86" i="5"/>
  <c r="CG114" i="5"/>
  <c r="CG134" i="5"/>
  <c r="BK165" i="5"/>
  <c r="BM165" i="5"/>
  <c r="BW148" i="5"/>
  <c r="CG13" i="5"/>
  <c r="CG22" i="5"/>
  <c r="CG32" i="5"/>
  <c r="CG40" i="5"/>
  <c r="CG49" i="5"/>
  <c r="CG60" i="5"/>
  <c r="CG71" i="5"/>
  <c r="CG84" i="5"/>
  <c r="CG94" i="5"/>
  <c r="CG133" i="5"/>
  <c r="BQ165" i="5"/>
  <c r="CF165" i="5"/>
  <c r="CG160" i="5"/>
  <c r="CG4" i="5"/>
  <c r="BY148" i="5"/>
  <c r="CG10" i="5"/>
  <c r="CG19" i="5"/>
  <c r="CG28" i="5"/>
  <c r="CG37" i="5"/>
  <c r="CG45" i="5"/>
  <c r="CG56" i="5"/>
  <c r="CG67" i="5"/>
  <c r="CG78" i="5"/>
  <c r="CG90" i="5"/>
  <c r="CG131" i="5"/>
  <c r="BS165" i="5"/>
  <c r="CG151" i="5"/>
  <c r="CG159" i="5"/>
  <c r="CG161" i="5"/>
  <c r="BK148" i="5"/>
  <c r="BK166" i="5" s="1"/>
  <c r="CA148" i="5"/>
  <c r="CA166" i="5" s="1"/>
  <c r="CG11" i="5"/>
  <c r="CG20" i="5"/>
  <c r="CG29" i="5"/>
  <c r="CG38" i="5"/>
  <c r="CG46" i="5"/>
  <c r="CG57" i="5"/>
  <c r="CG68" i="5"/>
  <c r="CG80" i="5"/>
  <c r="CG92" i="5"/>
  <c r="CG135" i="5"/>
  <c r="CG143" i="5"/>
  <c r="CG156" i="5"/>
  <c r="BM148" i="5"/>
  <c r="CC148" i="5"/>
  <c r="CG12" i="5"/>
  <c r="CG21" i="5"/>
  <c r="CG31" i="5"/>
  <c r="CG39" i="5"/>
  <c r="CG47" i="5"/>
  <c r="CG58" i="5"/>
  <c r="CG70" i="5"/>
  <c r="CG81" i="5"/>
  <c r="CG93" i="5"/>
  <c r="CG136" i="5"/>
  <c r="CG139" i="5"/>
  <c r="BW165" i="5"/>
  <c r="CG153" i="5"/>
  <c r="BI148" i="4"/>
  <c r="BY148" i="4"/>
  <c r="BW165" i="4"/>
  <c r="BO165" i="4"/>
  <c r="BS148" i="4"/>
  <c r="CG133" i="4"/>
  <c r="BU148" i="4"/>
  <c r="CG8" i="4"/>
  <c r="CG17" i="4"/>
  <c r="CG26" i="4"/>
  <c r="CG35" i="4"/>
  <c r="CG43" i="4"/>
  <c r="CG52" i="4"/>
  <c r="CG64" i="4"/>
  <c r="CG75" i="4"/>
  <c r="CG131" i="4"/>
  <c r="CG151" i="4"/>
  <c r="CG155" i="4"/>
  <c r="CG161" i="4"/>
  <c r="BW148" i="4"/>
  <c r="BW166" i="4" s="1"/>
  <c r="CG13" i="4"/>
  <c r="CG40" i="4"/>
  <c r="CG60" i="4"/>
  <c r="CG71" i="4"/>
  <c r="CG84" i="4"/>
  <c r="CG94" i="4"/>
  <c r="BU165" i="4"/>
  <c r="CG163" i="4"/>
  <c r="BM165" i="4"/>
  <c r="BS165" i="4"/>
  <c r="BU165" i="3"/>
  <c r="BW148" i="3"/>
  <c r="CG13" i="3"/>
  <c r="CG22" i="3"/>
  <c r="CG32" i="3"/>
  <c r="CG40" i="3"/>
  <c r="CG49" i="3"/>
  <c r="CG60" i="3"/>
  <c r="CG71" i="3"/>
  <c r="CG84" i="3"/>
  <c r="CG94" i="3"/>
  <c r="CG150" i="3"/>
  <c r="BM148" i="4"/>
  <c r="CC148" i="4"/>
  <c r="CG16" i="4"/>
  <c r="CG24" i="4"/>
  <c r="CG34" i="4"/>
  <c r="CG42" i="4"/>
  <c r="CG51" i="4"/>
  <c r="CG63" i="4"/>
  <c r="CG74" i="4"/>
  <c r="CG87" i="4"/>
  <c r="CG120" i="4"/>
  <c r="CG139" i="4"/>
  <c r="CG162" i="4"/>
  <c r="BO148" i="4"/>
  <c r="CE148" i="4"/>
  <c r="CG12" i="4"/>
  <c r="CG21" i="4"/>
  <c r="CG31" i="4"/>
  <c r="CG39" i="4"/>
  <c r="CG47" i="4"/>
  <c r="CG58" i="4"/>
  <c r="CG70" i="4"/>
  <c r="CG81" i="4"/>
  <c r="CG93" i="4"/>
  <c r="CG130" i="4"/>
  <c r="CG137" i="4"/>
  <c r="BI165" i="4"/>
  <c r="BY165" i="4"/>
  <c r="BY166" i="4" s="1"/>
  <c r="BQ148" i="4"/>
  <c r="CF148" i="4"/>
  <c r="CG7" i="4"/>
  <c r="CG9" i="4"/>
  <c r="CG18" i="4"/>
  <c r="CG27" i="4"/>
  <c r="CG36" i="4"/>
  <c r="CG44" i="4"/>
  <c r="CG55" i="4"/>
  <c r="CG66" i="4"/>
  <c r="CG77" i="4"/>
  <c r="CG89" i="4"/>
  <c r="CG113" i="4"/>
  <c r="CG134" i="4"/>
  <c r="CG153" i="4"/>
  <c r="CA165" i="4"/>
  <c r="CG4" i="4"/>
  <c r="CG14" i="4"/>
  <c r="CG23" i="4"/>
  <c r="CG33" i="4"/>
  <c r="CG41" i="4"/>
  <c r="CG50" i="4"/>
  <c r="CG62" i="4"/>
  <c r="CG72" i="4"/>
  <c r="CG86" i="4"/>
  <c r="CG95" i="4"/>
  <c r="CG128" i="4"/>
  <c r="CG132" i="4"/>
  <c r="CC165" i="4"/>
  <c r="CG156" i="4"/>
  <c r="CG160" i="4"/>
  <c r="CG11" i="4"/>
  <c r="CG20" i="4"/>
  <c r="CG29" i="4"/>
  <c r="CG38" i="4"/>
  <c r="CG46" i="4"/>
  <c r="CG57" i="4"/>
  <c r="CG68" i="4"/>
  <c r="CG80" i="4"/>
  <c r="CG92" i="4"/>
  <c r="CG136" i="4"/>
  <c r="CG144" i="4"/>
  <c r="CE165" i="4"/>
  <c r="CG88" i="4"/>
  <c r="BQ165" i="4"/>
  <c r="CF165" i="4"/>
  <c r="CG22" i="4"/>
  <c r="CG32" i="4"/>
  <c r="CG49" i="4"/>
  <c r="CG152" i="4"/>
  <c r="CG154" i="4"/>
  <c r="BK148" i="4"/>
  <c r="CA148" i="4"/>
  <c r="CG6" i="4"/>
  <c r="CG10" i="4"/>
  <c r="CG19" i="4"/>
  <c r="CG28" i="4"/>
  <c r="CG37" i="4"/>
  <c r="CG45" i="4"/>
  <c r="CG56" i="4"/>
  <c r="CG67" i="4"/>
  <c r="CG78" i="4"/>
  <c r="CG90" i="4"/>
  <c r="CG114" i="4"/>
  <c r="CG135" i="4"/>
  <c r="CG143" i="4"/>
  <c r="CG159" i="4"/>
  <c r="BK165" i="4"/>
  <c r="CG150" i="4"/>
  <c r="BP166" i="3"/>
  <c r="BM165" i="3"/>
  <c r="CC165" i="3"/>
  <c r="BR166" i="3"/>
  <c r="CG162" i="3"/>
  <c r="CG163" i="3"/>
  <c r="CG128" i="3"/>
  <c r="CG160" i="3"/>
  <c r="CG131" i="3"/>
  <c r="BZ166" i="3"/>
  <c r="BS165" i="3"/>
  <c r="CG154" i="3"/>
  <c r="BK148" i="3"/>
  <c r="CA148" i="3"/>
  <c r="CG10" i="3"/>
  <c r="CG16" i="3"/>
  <c r="CG24" i="3"/>
  <c r="CG34" i="3"/>
  <c r="CG42" i="3"/>
  <c r="CG51" i="3"/>
  <c r="CG63" i="3"/>
  <c r="CG74" i="3"/>
  <c r="CG87" i="3"/>
  <c r="CG120" i="3"/>
  <c r="CG139" i="3"/>
  <c r="CD166" i="3"/>
  <c r="BW165" i="3"/>
  <c r="BM148" i="3"/>
  <c r="CC148" i="3"/>
  <c r="CG7" i="3"/>
  <c r="CG12" i="3"/>
  <c r="CG21" i="3"/>
  <c r="CG31" i="3"/>
  <c r="CG39" i="3"/>
  <c r="CG47" i="3"/>
  <c r="CG58" i="3"/>
  <c r="CG70" i="3"/>
  <c r="CG81" i="3"/>
  <c r="CG93" i="3"/>
  <c r="CG130" i="3"/>
  <c r="CG137" i="3"/>
  <c r="BI165" i="3"/>
  <c r="BY165" i="3"/>
  <c r="CG156" i="3"/>
  <c r="CG159" i="3"/>
  <c r="CG161" i="3"/>
  <c r="BJ166" i="3"/>
  <c r="CG19" i="3"/>
  <c r="CG67" i="3"/>
  <c r="CG90" i="3"/>
  <c r="CG143" i="3"/>
  <c r="CG151" i="3"/>
  <c r="BO148" i="3"/>
  <c r="CE148" i="3"/>
  <c r="BS148" i="3"/>
  <c r="CG9" i="3"/>
  <c r="CG18" i="3"/>
  <c r="CG27" i="3"/>
  <c r="CG36" i="3"/>
  <c r="CG44" i="3"/>
  <c r="CG55" i="3"/>
  <c r="CG66" i="3"/>
  <c r="CG77" i="3"/>
  <c r="CG89" i="3"/>
  <c r="CG113" i="3"/>
  <c r="CG134" i="3"/>
  <c r="BK165" i="3"/>
  <c r="CA165" i="3"/>
  <c r="CG4" i="3"/>
  <c r="CG37" i="3"/>
  <c r="CG45" i="3"/>
  <c r="CG56" i="3"/>
  <c r="CG114" i="3"/>
  <c r="CG135" i="3"/>
  <c r="BO165" i="3"/>
  <c r="BQ148" i="3"/>
  <c r="CG14" i="3"/>
  <c r="CG23" i="3"/>
  <c r="CG33" i="3"/>
  <c r="CG41" i="3"/>
  <c r="CG50" i="3"/>
  <c r="CG62" i="3"/>
  <c r="CG72" i="3"/>
  <c r="CG86" i="3"/>
  <c r="CG95" i="3"/>
  <c r="CG132" i="3"/>
  <c r="BT166" i="3"/>
  <c r="BY148" i="3"/>
  <c r="CG28" i="3"/>
  <c r="CG78" i="3"/>
  <c r="CE165" i="3"/>
  <c r="CG6" i="3"/>
  <c r="CF148" i="3"/>
  <c r="CG11" i="3"/>
  <c r="CG20" i="3"/>
  <c r="CG29" i="3"/>
  <c r="CG38" i="3"/>
  <c r="CG46" i="3"/>
  <c r="CG57" i="3"/>
  <c r="CG68" i="3"/>
  <c r="CG80" i="3"/>
  <c r="CG92" i="3"/>
  <c r="CG136" i="3"/>
  <c r="CG144" i="3"/>
  <c r="CG152" i="3"/>
  <c r="CG153" i="3"/>
  <c r="CG155" i="3"/>
  <c r="BU148" i="3"/>
  <c r="CG8" i="3"/>
  <c r="CG17" i="3"/>
  <c r="CG26" i="3"/>
  <c r="CG35" i="3"/>
  <c r="CG43" i="3"/>
  <c r="CG52" i="3"/>
  <c r="CG64" i="3"/>
  <c r="CG75" i="3"/>
  <c r="CG88" i="3"/>
  <c r="CG133" i="3"/>
  <c r="BQ165" i="3"/>
  <c r="CF165" i="3"/>
  <c r="BI148" i="3"/>
  <c r="CG26" i="2"/>
  <c r="CG31" i="2"/>
  <c r="CG51" i="2"/>
  <c r="BM148" i="2"/>
  <c r="BM166" i="2" s="1"/>
  <c r="CG42" i="2"/>
  <c r="CG28" i="2"/>
  <c r="BK165" i="2"/>
  <c r="CG154" i="2"/>
  <c r="CG156" i="2"/>
  <c r="CC165" i="2"/>
  <c r="CG18" i="2"/>
  <c r="CG21" i="2"/>
  <c r="CG29" i="2"/>
  <c r="CA165" i="2"/>
  <c r="CG16" i="2"/>
  <c r="CG64" i="2"/>
  <c r="CG88" i="2"/>
  <c r="CG52" i="2"/>
  <c r="CG57" i="2"/>
  <c r="CG9" i="2"/>
  <c r="CG78" i="2"/>
  <c r="CG17" i="2"/>
  <c r="CG49" i="2"/>
  <c r="CG50" i="2"/>
  <c r="CG128" i="2"/>
  <c r="CE165" i="2"/>
  <c r="CG14" i="2"/>
  <c r="CG75" i="2"/>
  <c r="CG90" i="2"/>
  <c r="CG114" i="2"/>
  <c r="CG46" i="2"/>
  <c r="BH166" i="2"/>
  <c r="BO148" i="20"/>
  <c r="BO166" i="20" s="1"/>
  <c r="CG150" i="20"/>
  <c r="CG6" i="20"/>
  <c r="BI148" i="16"/>
  <c r="BI166" i="16" s="1"/>
  <c r="CG150" i="16"/>
  <c r="CG152" i="16"/>
  <c r="BS148" i="15"/>
  <c r="CG152" i="15"/>
  <c r="BO148" i="14"/>
  <c r="BO166" i="14" s="1"/>
  <c r="CG150" i="14"/>
  <c r="CG6" i="14"/>
  <c r="CG150" i="13"/>
  <c r="BM165" i="13"/>
  <c r="BI148" i="13"/>
  <c r="CG150" i="12"/>
  <c r="BM165" i="12"/>
  <c r="BM166" i="12" s="1"/>
  <c r="BI148" i="12"/>
  <c r="BI166" i="12" s="1"/>
  <c r="CG150" i="11"/>
  <c r="BI148" i="11"/>
  <c r="CG150" i="10"/>
  <c r="BS148" i="10"/>
  <c r="BO148" i="9"/>
  <c r="CG150" i="9"/>
  <c r="CG150" i="8"/>
  <c r="BS148" i="8"/>
  <c r="CG152" i="8"/>
  <c r="BQ166" i="6"/>
  <c r="BY166" i="6"/>
  <c r="CG150" i="6"/>
  <c r="CG4" i="6"/>
  <c r="CG151" i="6"/>
  <c r="BI148" i="5"/>
  <c r="CG150" i="5"/>
  <c r="BI148" i="2"/>
  <c r="BK148" i="2"/>
  <c r="CG135" i="2"/>
  <c r="BW148" i="2"/>
  <c r="CG36" i="2"/>
  <c r="CG37" i="2"/>
  <c r="CG39" i="2"/>
  <c r="CG87" i="2"/>
  <c r="BN166" i="2"/>
  <c r="BW165" i="2"/>
  <c r="CG153" i="2"/>
  <c r="CG163" i="2"/>
  <c r="CG72" i="2"/>
  <c r="CG133" i="2"/>
  <c r="CG44" i="2"/>
  <c r="CG45" i="2"/>
  <c r="CG47" i="2"/>
  <c r="CG63" i="2"/>
  <c r="CG71" i="2"/>
  <c r="CG74" i="2"/>
  <c r="CG84" i="2"/>
  <c r="CG94" i="2"/>
  <c r="CG113" i="2"/>
  <c r="CG120" i="2"/>
  <c r="CG134" i="2"/>
  <c r="CG151" i="2"/>
  <c r="CG161" i="2"/>
  <c r="CG7" i="2"/>
  <c r="CG62" i="2"/>
  <c r="BU148" i="2"/>
  <c r="CG12" i="2"/>
  <c r="CC148" i="2"/>
  <c r="CC166" i="2" s="1"/>
  <c r="CG10" i="2"/>
  <c r="CG11" i="2"/>
  <c r="CG34" i="2"/>
  <c r="CG35" i="2"/>
  <c r="CG70" i="2"/>
  <c r="CG81" i="2"/>
  <c r="CG86" i="2"/>
  <c r="CG93" i="2"/>
  <c r="CG95" i="2"/>
  <c r="CG132" i="2"/>
  <c r="CG143" i="2"/>
  <c r="BM165" i="2"/>
  <c r="BS165" i="2"/>
  <c r="CG152" i="2"/>
  <c r="CG160" i="2"/>
  <c r="CG162" i="2"/>
  <c r="CG23" i="2"/>
  <c r="BY165" i="2"/>
  <c r="CA148" i="2"/>
  <c r="CG13" i="2"/>
  <c r="CG4" i="2"/>
  <c r="BO148" i="2"/>
  <c r="BO166" i="2" s="1"/>
  <c r="CE148" i="2"/>
  <c r="BY148" i="2"/>
  <c r="CG19" i="2"/>
  <c r="CG20" i="2"/>
  <c r="CG22" i="2"/>
  <c r="CG32" i="2"/>
  <c r="CG33" i="2"/>
  <c r="CG55" i="2"/>
  <c r="CG56" i="2"/>
  <c r="CG58" i="2"/>
  <c r="CG80" i="2"/>
  <c r="CG92" i="2"/>
  <c r="CG139" i="2"/>
  <c r="CG144" i="2"/>
  <c r="BO165" i="2"/>
  <c r="BU165" i="2"/>
  <c r="CG159" i="2"/>
  <c r="CG27" i="2"/>
  <c r="BQ148" i="2"/>
  <c r="CG41" i="2"/>
  <c r="CG43" i="2"/>
  <c r="CG67" i="2"/>
  <c r="CG130" i="2"/>
  <c r="CG137" i="2"/>
  <c r="BQ165" i="2"/>
  <c r="CF165" i="2"/>
  <c r="CG24" i="2"/>
  <c r="CG60" i="2"/>
  <c r="BI165" i="2"/>
  <c r="CG40" i="2"/>
  <c r="BS148" i="2"/>
  <c r="BS166" i="2" s="1"/>
  <c r="CG8" i="2"/>
  <c r="CG66" i="2"/>
  <c r="CG68" i="2"/>
  <c r="CG77" i="2"/>
  <c r="CG89" i="2"/>
  <c r="CG131" i="2"/>
  <c r="CG136" i="2"/>
  <c r="BZ166" i="2"/>
  <c r="CG155" i="2"/>
  <c r="CG6" i="2"/>
  <c r="CF148" i="2"/>
  <c r="CF166" i="2" s="1"/>
  <c r="CG150" i="2"/>
  <c r="BK166" i="8" l="1"/>
  <c r="CF166" i="8"/>
  <c r="BI166" i="20"/>
  <c r="BU166" i="20"/>
  <c r="BW166" i="20"/>
  <c r="BM166" i="20"/>
  <c r="BO166" i="17"/>
  <c r="BQ166" i="17"/>
  <c r="BM166" i="17"/>
  <c r="BS166" i="17"/>
  <c r="BI166" i="17"/>
  <c r="CF166" i="17"/>
  <c r="BY166" i="16"/>
  <c r="BK166" i="16"/>
  <c r="CC166" i="16"/>
  <c r="BM166" i="16"/>
  <c r="CA166" i="16"/>
  <c r="CE166" i="16"/>
  <c r="BU166" i="16"/>
  <c r="BU166" i="15"/>
  <c r="CE166" i="15"/>
  <c r="BI166" i="14"/>
  <c r="BS166" i="14"/>
  <c r="BU166" i="14"/>
  <c r="CE166" i="14"/>
  <c r="CF166" i="13"/>
  <c r="BQ166" i="13"/>
  <c r="BQ166" i="12"/>
  <c r="CC166" i="12"/>
  <c r="CA166" i="12"/>
  <c r="CE166" i="11"/>
  <c r="CA166" i="11"/>
  <c r="BQ166" i="11"/>
  <c r="BK166" i="11"/>
  <c r="BO166" i="11"/>
  <c r="BS166" i="10"/>
  <c r="BW166" i="9"/>
  <c r="BO166" i="8"/>
  <c r="CC166" i="8"/>
  <c r="BY166" i="8"/>
  <c r="BQ166" i="8"/>
  <c r="BO166" i="7"/>
  <c r="CC166" i="7"/>
  <c r="BM166" i="7"/>
  <c r="BU166" i="7"/>
  <c r="BK166" i="6"/>
  <c r="BI166" i="6"/>
  <c r="BU166" i="6"/>
  <c r="BS166" i="6"/>
  <c r="CE166" i="6"/>
  <c r="CE166" i="5"/>
  <c r="BS166" i="3"/>
  <c r="CE166" i="3"/>
  <c r="CC166" i="3"/>
  <c r="BQ166" i="2"/>
  <c r="CF166" i="12"/>
  <c r="BI166" i="11"/>
  <c r="CF166" i="11"/>
  <c r="BI166" i="9"/>
  <c r="CG148" i="9"/>
  <c r="CF166" i="9"/>
  <c r="BI166" i="8"/>
  <c r="BI166" i="7"/>
  <c r="CA166" i="20"/>
  <c r="BK166" i="20"/>
  <c r="BY166" i="20"/>
  <c r="CG148" i="20"/>
  <c r="CG165" i="20"/>
  <c r="BS166" i="20"/>
  <c r="CC166" i="20"/>
  <c r="CF166" i="19"/>
  <c r="BO166" i="19"/>
  <c r="BM166" i="19"/>
  <c r="CG148" i="19"/>
  <c r="BY166" i="19"/>
  <c r="BS166" i="19"/>
  <c r="CG165" i="19"/>
  <c r="CA166" i="19"/>
  <c r="BK166" i="19"/>
  <c r="CG165" i="17"/>
  <c r="BU166" i="17"/>
  <c r="BK166" i="17"/>
  <c r="BW166" i="17"/>
  <c r="CG148" i="17"/>
  <c r="CA166" i="17"/>
  <c r="BS166" i="16"/>
  <c r="BW166" i="16"/>
  <c r="CG148" i="16"/>
  <c r="CF166" i="16"/>
  <c r="BQ166" i="16"/>
  <c r="CG165" i="16"/>
  <c r="CF166" i="15"/>
  <c r="BM166" i="15"/>
  <c r="BW166" i="15"/>
  <c r="CG148" i="15"/>
  <c r="CG165" i="15"/>
  <c r="BY166" i="15"/>
  <c r="BS166" i="15"/>
  <c r="CC166" i="15"/>
  <c r="CA166" i="15"/>
  <c r="BK166" i="15"/>
  <c r="CF166" i="14"/>
  <c r="BQ166" i="14"/>
  <c r="CG148" i="14"/>
  <c r="CG165" i="14"/>
  <c r="CA166" i="14"/>
  <c r="BK166" i="14"/>
  <c r="BM166" i="13"/>
  <c r="CG165" i="13"/>
  <c r="CG148" i="13"/>
  <c r="CG166" i="13" s="1"/>
  <c r="BK166" i="13"/>
  <c r="BO166" i="13"/>
  <c r="CE166" i="13"/>
  <c r="BI166" i="13"/>
  <c r="BS166" i="13"/>
  <c r="CC166" i="13"/>
  <c r="BU166" i="12"/>
  <c r="BK166" i="12"/>
  <c r="CG148" i="12"/>
  <c r="CG165" i="12"/>
  <c r="BS166" i="12"/>
  <c r="BW166" i="12"/>
  <c r="BS166" i="11"/>
  <c r="CG148" i="11"/>
  <c r="CG165" i="11"/>
  <c r="BY166" i="11"/>
  <c r="CC166" i="11"/>
  <c r="BM166" i="11"/>
  <c r="CE166" i="10"/>
  <c r="BO166" i="10"/>
  <c r="CC166" i="10"/>
  <c r="CG148" i="10"/>
  <c r="CG165" i="10"/>
  <c r="BY166" i="10"/>
  <c r="BI166" i="10"/>
  <c r="BM166" i="10"/>
  <c r="BW166" i="10"/>
  <c r="BU166" i="9"/>
  <c r="CE166" i="9"/>
  <c r="CA166" i="9"/>
  <c r="BO166" i="9"/>
  <c r="BK166" i="9"/>
  <c r="CG165" i="9"/>
  <c r="BS166" i="9"/>
  <c r="CG148" i="8"/>
  <c r="BS166" i="8"/>
  <c r="BW166" i="8"/>
  <c r="BK166" i="7"/>
  <c r="CG148" i="7"/>
  <c r="CG166" i="7" s="1"/>
  <c r="CG165" i="7"/>
  <c r="CA166" i="7"/>
  <c r="CE166" i="7"/>
  <c r="CF166" i="6"/>
  <c r="CC166" i="6"/>
  <c r="BO166" i="6"/>
  <c r="CG148" i="6"/>
  <c r="CG165" i="6"/>
  <c r="CA166" i="6"/>
  <c r="BY166" i="5"/>
  <c r="BI166" i="5"/>
  <c r="CC166" i="5"/>
  <c r="CF166" i="5"/>
  <c r="BU166" i="5"/>
  <c r="BQ166" i="5"/>
  <c r="BM166" i="5"/>
  <c r="BO166" i="5"/>
  <c r="CG148" i="5"/>
  <c r="BW166" i="5"/>
  <c r="CG165" i="5"/>
  <c r="BS166" i="5"/>
  <c r="BI166" i="4"/>
  <c r="CG148" i="4"/>
  <c r="CA166" i="4"/>
  <c r="BM166" i="4"/>
  <c r="BK166" i="4"/>
  <c r="CE166" i="4"/>
  <c r="CF166" i="4"/>
  <c r="BO166" i="4"/>
  <c r="BQ166" i="4"/>
  <c r="BU166" i="4"/>
  <c r="BS166" i="4"/>
  <c r="BU166" i="3"/>
  <c r="BQ166" i="3"/>
  <c r="BM166" i="3"/>
  <c r="BW166" i="3"/>
  <c r="CC166" i="4"/>
  <c r="CG165" i="4"/>
  <c r="CA166" i="3"/>
  <c r="CF166" i="3"/>
  <c r="BI166" i="3"/>
  <c r="BO166" i="3"/>
  <c r="CG148" i="3"/>
  <c r="CG165" i="3"/>
  <c r="BY166" i="3"/>
  <c r="BK166" i="3"/>
  <c r="BK166" i="2"/>
  <c r="BI166" i="2"/>
  <c r="BY166" i="2"/>
  <c r="CE166" i="2"/>
  <c r="CA166" i="2"/>
  <c r="CG165" i="8"/>
  <c r="CG148" i="2"/>
  <c r="CG165" i="2"/>
  <c r="BU166" i="2"/>
  <c r="BW166" i="2"/>
  <c r="CE51" i="1"/>
  <c r="CE58" i="1" s="1"/>
  <c r="CD51" i="1"/>
  <c r="CD58" i="1" s="1"/>
  <c r="CC51" i="1"/>
  <c r="CC58" i="1" s="1"/>
  <c r="CB51" i="1"/>
  <c r="CB58" i="1" s="1"/>
  <c r="CA51" i="1"/>
  <c r="CA58" i="1" s="1"/>
  <c r="BZ51" i="1"/>
  <c r="BZ58" i="1" s="1"/>
  <c r="BY51" i="1"/>
  <c r="BY58" i="1" s="1"/>
  <c r="BX51" i="1"/>
  <c r="BX58" i="1" s="1"/>
  <c r="BW51" i="1"/>
  <c r="BW58" i="1" s="1"/>
  <c r="BV51" i="1"/>
  <c r="BV58" i="1" s="1"/>
  <c r="BU51" i="1"/>
  <c r="BU58" i="1" s="1"/>
  <c r="BT51" i="1"/>
  <c r="BT58" i="1" s="1"/>
  <c r="BS51" i="1"/>
  <c r="BS58" i="1" s="1"/>
  <c r="BR51" i="1"/>
  <c r="BR58" i="1" s="1"/>
  <c r="BQ51" i="1"/>
  <c r="BQ58" i="1" s="1"/>
  <c r="BP51" i="1"/>
  <c r="BP58" i="1" s="1"/>
  <c r="BO51" i="1"/>
  <c r="BO58" i="1" s="1"/>
  <c r="BN51" i="1"/>
  <c r="BN58" i="1" s="1"/>
  <c r="BM51" i="1"/>
  <c r="BM58" i="1" s="1"/>
  <c r="BL51" i="1"/>
  <c r="BL58" i="1" s="1"/>
  <c r="BK51" i="1"/>
  <c r="BK58" i="1" s="1"/>
  <c r="BJ51" i="1"/>
  <c r="BJ58" i="1" s="1"/>
  <c r="BI51" i="1"/>
  <c r="BI58" i="1" s="1"/>
  <c r="BH51" i="1"/>
  <c r="BH58" i="1" s="1"/>
  <c r="CE25" i="1"/>
  <c r="CE57" i="1" s="1"/>
  <c r="CD25" i="1"/>
  <c r="CD57" i="1" s="1"/>
  <c r="CC25" i="1"/>
  <c r="CC57" i="1" s="1"/>
  <c r="CB25" i="1"/>
  <c r="CB57" i="1" s="1"/>
  <c r="CA25" i="1"/>
  <c r="CA57" i="1" s="1"/>
  <c r="BZ25" i="1"/>
  <c r="BZ57" i="1" s="1"/>
  <c r="BY25" i="1"/>
  <c r="BY57" i="1" s="1"/>
  <c r="BX25" i="1"/>
  <c r="BX57" i="1" s="1"/>
  <c r="BW25" i="1"/>
  <c r="BW57" i="1" s="1"/>
  <c r="BV25" i="1"/>
  <c r="BV57" i="1" s="1"/>
  <c r="BU25" i="1"/>
  <c r="BU57" i="1" s="1"/>
  <c r="BT25" i="1"/>
  <c r="BT57" i="1" s="1"/>
  <c r="BS25" i="1"/>
  <c r="BS57" i="1" s="1"/>
  <c r="BR25" i="1"/>
  <c r="BR57" i="1" s="1"/>
  <c r="BQ25" i="1"/>
  <c r="BQ57" i="1" s="1"/>
  <c r="BP25" i="1"/>
  <c r="BP57" i="1" s="1"/>
  <c r="BO25" i="1"/>
  <c r="BO57" i="1" s="1"/>
  <c r="BN25" i="1"/>
  <c r="BN57" i="1" s="1"/>
  <c r="BK25" i="1"/>
  <c r="BJ25" i="1"/>
  <c r="BI25" i="1"/>
  <c r="BH25" i="1"/>
  <c r="CG166" i="17" l="1"/>
  <c r="CG166" i="16"/>
  <c r="CG166" i="12"/>
  <c r="BJ57" i="1"/>
  <c r="BJ59" i="1" s="1"/>
  <c r="BJ60" i="1" s="1"/>
  <c r="BK57" i="1"/>
  <c r="BK59" i="1" s="1"/>
  <c r="BK60" i="1" s="1"/>
  <c r="CG166" i="15"/>
  <c r="CG166" i="11"/>
  <c r="CG166" i="9"/>
  <c r="CG166" i="20"/>
  <c r="CG166" i="19"/>
  <c r="CG166" i="14"/>
  <c r="CG166" i="10"/>
  <c r="CG166" i="8"/>
  <c r="CG166" i="6"/>
  <c r="CG166" i="5"/>
  <c r="CG166" i="4"/>
  <c r="CG166" i="3"/>
  <c r="CG166" i="2"/>
  <c r="BH57" i="1"/>
  <c r="BH59" i="1" s="1"/>
  <c r="BH60" i="1" s="1"/>
  <c r="BI57" i="1"/>
  <c r="BI59" i="1" s="1"/>
  <c r="BI60" i="1" s="1"/>
  <c r="BQ59" i="1"/>
  <c r="BQ60" i="1" s="1"/>
  <c r="BQ61" i="1"/>
  <c r="BR61" i="1"/>
  <c r="BS60" i="1"/>
  <c r="BS59" i="1"/>
  <c r="BS61" i="1"/>
  <c r="BT61" i="1"/>
  <c r="BN59" i="1"/>
  <c r="BN61" i="1" s="1"/>
  <c r="BV59" i="1"/>
  <c r="BV61" i="1" s="1"/>
  <c r="CD60" i="1"/>
  <c r="CD59" i="1"/>
  <c r="CD61" i="1"/>
  <c r="BP59" i="1"/>
  <c r="BP61" i="1" s="1"/>
  <c r="BP60" i="1"/>
  <c r="BX59" i="1"/>
  <c r="BX61" i="1" s="1"/>
  <c r="BY59" i="1"/>
  <c r="BY60" i="1"/>
  <c r="BY61" i="1"/>
  <c r="BR59" i="1"/>
  <c r="BR60" i="1" s="1"/>
  <c r="BZ59" i="1"/>
  <c r="BZ60" i="1" s="1"/>
  <c r="BZ61" i="1"/>
  <c r="CA59" i="1"/>
  <c r="CA60" i="1"/>
  <c r="CA61" i="1"/>
  <c r="BT59" i="1"/>
  <c r="BT60" i="1"/>
  <c r="CB59" i="1"/>
  <c r="CB60" i="1" s="1"/>
  <c r="CB61" i="1"/>
  <c r="BU59" i="1"/>
  <c r="BU60" i="1" s="1"/>
  <c r="CC59" i="1"/>
  <c r="CC60" i="1"/>
  <c r="BU61" i="1"/>
  <c r="CC61" i="1"/>
  <c r="BO60" i="1"/>
  <c r="BO59" i="1"/>
  <c r="BW59" i="1"/>
  <c r="BW60" i="1" s="1"/>
  <c r="CE59" i="1"/>
  <c r="CE60" i="1" s="1"/>
  <c r="BO61" i="1"/>
  <c r="BW61" i="1"/>
  <c r="CE61" i="1"/>
  <c r="BJ61" i="1" l="1"/>
  <c r="BK61" i="1"/>
  <c r="BI61" i="1"/>
  <c r="BV60" i="1"/>
  <c r="BN60" i="1"/>
  <c r="BX60" i="1"/>
  <c r="BH61" i="1"/>
  <c r="BG58" i="1" l="1"/>
  <c r="BF58" i="1"/>
  <c r="BG57" i="1"/>
  <c r="BF57" i="1"/>
  <c r="CG49" i="1"/>
  <c r="CF49" i="1"/>
  <c r="CG48" i="1"/>
  <c r="CF48" i="1"/>
  <c r="CG47" i="1"/>
  <c r="CF47" i="1"/>
  <c r="CG46" i="1"/>
  <c r="CF46" i="1"/>
  <c r="CG45" i="1"/>
  <c r="CF45" i="1"/>
  <c r="CG44" i="1"/>
  <c r="CF44" i="1"/>
  <c r="CG43" i="1"/>
  <c r="CF43" i="1"/>
  <c r="CG42" i="1"/>
  <c r="CF42" i="1"/>
  <c r="CG41" i="1"/>
  <c r="CF41" i="1"/>
  <c r="CG40" i="1"/>
  <c r="CF40" i="1"/>
  <c r="CG39" i="1"/>
  <c r="CF39" i="1"/>
  <c r="CG38" i="1"/>
  <c r="CF38" i="1"/>
  <c r="CG37" i="1"/>
  <c r="CF37" i="1"/>
  <c r="CG36" i="1"/>
  <c r="CF36" i="1"/>
  <c r="CG35" i="1"/>
  <c r="CF35" i="1"/>
  <c r="CG34" i="1"/>
  <c r="CF34" i="1"/>
  <c r="CG33" i="1"/>
  <c r="CF33" i="1"/>
  <c r="CG32" i="1"/>
  <c r="CF32" i="1"/>
  <c r="CG31" i="1"/>
  <c r="CF31" i="1"/>
  <c r="CG23" i="1"/>
  <c r="CF23" i="1"/>
  <c r="CG22" i="1"/>
  <c r="CF22" i="1"/>
  <c r="CG21" i="1"/>
  <c r="CF21" i="1"/>
  <c r="CG20" i="1"/>
  <c r="CF20" i="1"/>
  <c r="CG19" i="1"/>
  <c r="CF19" i="1"/>
  <c r="CG18" i="1"/>
  <c r="CF18" i="1"/>
  <c r="CG17" i="1"/>
  <c r="CF17" i="1"/>
  <c r="CG16" i="1"/>
  <c r="CF16" i="1"/>
  <c r="CG14" i="1"/>
  <c r="CF14" i="1"/>
  <c r="CG13" i="1"/>
  <c r="CF13" i="1"/>
  <c r="CG12" i="1"/>
  <c r="CF12" i="1"/>
  <c r="CG11" i="1"/>
  <c r="CF11" i="1"/>
  <c r="CG10" i="1"/>
  <c r="CF10" i="1"/>
  <c r="CG9" i="1"/>
  <c r="CF9" i="1"/>
  <c r="CG8" i="1"/>
  <c r="CF8" i="1"/>
  <c r="CG7" i="1"/>
  <c r="CF7" i="1"/>
  <c r="CG6" i="1"/>
  <c r="CF6" i="1"/>
  <c r="CG5" i="1"/>
  <c r="BE11" i="1"/>
  <c r="BG11" i="1" s="1"/>
  <c r="BE129" i="4"/>
  <c r="BE130" i="4"/>
  <c r="BE131" i="4"/>
  <c r="BE128" i="4"/>
  <c r="BE127" i="4"/>
  <c r="BE128" i="3"/>
  <c r="BE127" i="3"/>
  <c r="BF59" i="1" l="1"/>
  <c r="BF60" i="1" s="1"/>
  <c r="BG59" i="1"/>
  <c r="BG60" i="1" s="1"/>
  <c r="CI51" i="1"/>
  <c r="CI58" i="1" s="1"/>
  <c r="CH51" i="1"/>
  <c r="CF51" i="1"/>
  <c r="CF58" i="1" s="1"/>
  <c r="CG51" i="1"/>
  <c r="CG58" i="1" s="1"/>
  <c r="BC25" i="1"/>
  <c r="BB25" i="1"/>
  <c r="BC154" i="19"/>
  <c r="BF153" i="19"/>
  <c r="BC153" i="19"/>
  <c r="BB165" i="15"/>
  <c r="BC128" i="4"/>
  <c r="BC127" i="4"/>
  <c r="BC128" i="3"/>
  <c r="BC127" i="3"/>
  <c r="CJ40" i="1" l="1"/>
  <c r="CJ31" i="1"/>
  <c r="CJ49" i="1"/>
  <c r="CJ47" i="1"/>
  <c r="CJ43" i="1"/>
  <c r="CJ34" i="1"/>
  <c r="CH58" i="1"/>
  <c r="BG61" i="1"/>
  <c r="BF61" i="1"/>
  <c r="CJ46" i="1"/>
  <c r="CJ35" i="1"/>
  <c r="CJ45" i="1"/>
  <c r="CJ41" i="1"/>
  <c r="CJ48" i="1"/>
  <c r="CJ39" i="1"/>
  <c r="CJ42" i="1"/>
  <c r="CJ38" i="1"/>
  <c r="CJ33" i="1"/>
  <c r="CJ32" i="1"/>
  <c r="CJ36" i="1"/>
  <c r="CJ44" i="1"/>
  <c r="CJ37" i="1"/>
  <c r="BA25" i="1"/>
  <c r="AZ25" i="1"/>
  <c r="BE5" i="1"/>
  <c r="BG5" i="1" s="1"/>
  <c r="BD5" i="1"/>
  <c r="BF5" i="1" s="1"/>
  <c r="BA129" i="6"/>
  <c r="BA128" i="6"/>
  <c r="BA128" i="4"/>
  <c r="BA127" i="4"/>
  <c r="BA129" i="3"/>
  <c r="AY129" i="3"/>
  <c r="BA128" i="3"/>
  <c r="BA127" i="3"/>
  <c r="BA128" i="2"/>
  <c r="BF129" i="20" l="1"/>
  <c r="BG129" i="20"/>
  <c r="BF129" i="19"/>
  <c r="BG129" i="19"/>
  <c r="BF129" i="18"/>
  <c r="BG129" i="18"/>
  <c r="BF129" i="17"/>
  <c r="BG129" i="17"/>
  <c r="BF129" i="16"/>
  <c r="BG129" i="16"/>
  <c r="BF129" i="15"/>
  <c r="BG129" i="15"/>
  <c r="BF129" i="14"/>
  <c r="BG129" i="14"/>
  <c r="BF129" i="12"/>
  <c r="BG129" i="12"/>
  <c r="BF129" i="9"/>
  <c r="BG129" i="9"/>
  <c r="BF129" i="8"/>
  <c r="BG129" i="8"/>
  <c r="BF129" i="7"/>
  <c r="BG129" i="7"/>
  <c r="BF129" i="6"/>
  <c r="BG129" i="6"/>
  <c r="BF129" i="5"/>
  <c r="BG129" i="5"/>
  <c r="BF129" i="4"/>
  <c r="BG129" i="4"/>
  <c r="BF129" i="3"/>
  <c r="BG129" i="3"/>
  <c r="BF130" i="3"/>
  <c r="BF129" i="2"/>
  <c r="BG129" i="2"/>
  <c r="AX25" i="1" l="1"/>
  <c r="AY25" i="1"/>
  <c r="AY128" i="4"/>
  <c r="AY127" i="4"/>
  <c r="AY127" i="3"/>
  <c r="AY128" i="3"/>
  <c r="AY128" i="2"/>
  <c r="AV25" i="1" l="1"/>
  <c r="AW25" i="1"/>
  <c r="BF128" i="20"/>
  <c r="BE128" i="20"/>
  <c r="BC128" i="20"/>
  <c r="BA128" i="20"/>
  <c r="AY128" i="20"/>
  <c r="AW128" i="20"/>
  <c r="BE127" i="20"/>
  <c r="BC127" i="20"/>
  <c r="BA127" i="20"/>
  <c r="AW127" i="20"/>
  <c r="BF124" i="20"/>
  <c r="BE124" i="20"/>
  <c r="BC124" i="20"/>
  <c r="BA124" i="20"/>
  <c r="BG124" i="20" s="1"/>
  <c r="AY124" i="20"/>
  <c r="AW124" i="20"/>
  <c r="BF123" i="20"/>
  <c r="BE123" i="20"/>
  <c r="BC123" i="20"/>
  <c r="BA123" i="20"/>
  <c r="AY123" i="20"/>
  <c r="AW123" i="20"/>
  <c r="BF128" i="19"/>
  <c r="BE128" i="19"/>
  <c r="BC128" i="19"/>
  <c r="BA128" i="19"/>
  <c r="AY128" i="19"/>
  <c r="AW128" i="19"/>
  <c r="BF127" i="19"/>
  <c r="BE127" i="19"/>
  <c r="BC127" i="19"/>
  <c r="BA127" i="19"/>
  <c r="AY127" i="19"/>
  <c r="AW127" i="19"/>
  <c r="BF124" i="19"/>
  <c r="BE124" i="19"/>
  <c r="BC124" i="19"/>
  <c r="BA124" i="19"/>
  <c r="BG124" i="19" s="1"/>
  <c r="AY124" i="19"/>
  <c r="AW124" i="19"/>
  <c r="BF123" i="19"/>
  <c r="BE123" i="19"/>
  <c r="BC123" i="19"/>
  <c r="BA123" i="19"/>
  <c r="AY123" i="19"/>
  <c r="AW123" i="19"/>
  <c r="AW9" i="19"/>
  <c r="BF128" i="18"/>
  <c r="BE128" i="18"/>
  <c r="BC128" i="18"/>
  <c r="BA128" i="18"/>
  <c r="AY128" i="18"/>
  <c r="AW128" i="18"/>
  <c r="BF127" i="18"/>
  <c r="BE127" i="18"/>
  <c r="BC127" i="18"/>
  <c r="BA127" i="18"/>
  <c r="AY127" i="18"/>
  <c r="AW127" i="18"/>
  <c r="BF124" i="18"/>
  <c r="BE124" i="18"/>
  <c r="BC124" i="18"/>
  <c r="BA124" i="18"/>
  <c r="AY124" i="18"/>
  <c r="AW124" i="18"/>
  <c r="BF123" i="18"/>
  <c r="BE123" i="18"/>
  <c r="BC123" i="18"/>
  <c r="BA123" i="18"/>
  <c r="AY123" i="18"/>
  <c r="AW123" i="18"/>
  <c r="BF128" i="17"/>
  <c r="BE128" i="17"/>
  <c r="BC128" i="17"/>
  <c r="BA128" i="17"/>
  <c r="AY128" i="17"/>
  <c r="AW128" i="17"/>
  <c r="BF127" i="17"/>
  <c r="BE127" i="17"/>
  <c r="BC127" i="17"/>
  <c r="BA127" i="17"/>
  <c r="AY127" i="17"/>
  <c r="AW127" i="17"/>
  <c r="BF124" i="17"/>
  <c r="BE124" i="17"/>
  <c r="BC124" i="17"/>
  <c r="BA124" i="17"/>
  <c r="AY124" i="17"/>
  <c r="AW124" i="17"/>
  <c r="BF123" i="17"/>
  <c r="BE123" i="17"/>
  <c r="BC123" i="17"/>
  <c r="BA123" i="17"/>
  <c r="AY123" i="17"/>
  <c r="AW123" i="17"/>
  <c r="BF128" i="16"/>
  <c r="BE128" i="16"/>
  <c r="BC128" i="16"/>
  <c r="BA128" i="16"/>
  <c r="AY128" i="16"/>
  <c r="AW128" i="16"/>
  <c r="BF127" i="16"/>
  <c r="BE127" i="16"/>
  <c r="BC127" i="16"/>
  <c r="BA127" i="16"/>
  <c r="AY127" i="16"/>
  <c r="AW127" i="16"/>
  <c r="BF124" i="16"/>
  <c r="BE124" i="16"/>
  <c r="BC124" i="16"/>
  <c r="BA124" i="16"/>
  <c r="AY124" i="16"/>
  <c r="AW124" i="16"/>
  <c r="BF123" i="16"/>
  <c r="BE123" i="16"/>
  <c r="BC123" i="16"/>
  <c r="BA123" i="16"/>
  <c r="AY123" i="16"/>
  <c r="AW123" i="16"/>
  <c r="BF128" i="15"/>
  <c r="BE128" i="15"/>
  <c r="BC128" i="15"/>
  <c r="BA128" i="15"/>
  <c r="AY128" i="15"/>
  <c r="AW128" i="15"/>
  <c r="BG128" i="15" s="1"/>
  <c r="BF127" i="15"/>
  <c r="BE127" i="15"/>
  <c r="BC127" i="15"/>
  <c r="BA127" i="15"/>
  <c r="AY127" i="15"/>
  <c r="AW127" i="15"/>
  <c r="BF124" i="15"/>
  <c r="BE124" i="15"/>
  <c r="BC124" i="15"/>
  <c r="BA124" i="15"/>
  <c r="AY124" i="15"/>
  <c r="AW124" i="15"/>
  <c r="BF123" i="15"/>
  <c r="BE123" i="15"/>
  <c r="BC123" i="15"/>
  <c r="BA123" i="15"/>
  <c r="AY123" i="15"/>
  <c r="BG123" i="15" s="1"/>
  <c r="AW123" i="15"/>
  <c r="BF128" i="14"/>
  <c r="BE128" i="14"/>
  <c r="BC128" i="14"/>
  <c r="BA128" i="14"/>
  <c r="AY128" i="14"/>
  <c r="AW128" i="14"/>
  <c r="BF127" i="14"/>
  <c r="BE127" i="14"/>
  <c r="BC127" i="14"/>
  <c r="BA127" i="14"/>
  <c r="AY127" i="14"/>
  <c r="AW127" i="14"/>
  <c r="BF124" i="14"/>
  <c r="BE124" i="14"/>
  <c r="BC124" i="14"/>
  <c r="BA124" i="14"/>
  <c r="AY124" i="14"/>
  <c r="AW124" i="14"/>
  <c r="BF123" i="14"/>
  <c r="BE123" i="14"/>
  <c r="BC123" i="14"/>
  <c r="BA123" i="14"/>
  <c r="AY123" i="14"/>
  <c r="AW123" i="14"/>
  <c r="BF128" i="13"/>
  <c r="BE128" i="13"/>
  <c r="BC128" i="13"/>
  <c r="BA128" i="13"/>
  <c r="AY128" i="13"/>
  <c r="AW128" i="13"/>
  <c r="BF127" i="13"/>
  <c r="BE127" i="13"/>
  <c r="BC127" i="13"/>
  <c r="BA127" i="13"/>
  <c r="AY127" i="13"/>
  <c r="AW127" i="13"/>
  <c r="BF124" i="13"/>
  <c r="BE124" i="13"/>
  <c r="BC124" i="13"/>
  <c r="BA124" i="13"/>
  <c r="AY124" i="13"/>
  <c r="AW124" i="13"/>
  <c r="BF123" i="13"/>
  <c r="BE123" i="13"/>
  <c r="BC123" i="13"/>
  <c r="BA123" i="13"/>
  <c r="AY123" i="13"/>
  <c r="AW123" i="13"/>
  <c r="BF128" i="12"/>
  <c r="BE128" i="12"/>
  <c r="BC128" i="12"/>
  <c r="BA128" i="12"/>
  <c r="AY128" i="12"/>
  <c r="AW128" i="12"/>
  <c r="BF127" i="12"/>
  <c r="BE127" i="12"/>
  <c r="BC127" i="12"/>
  <c r="BA127" i="12"/>
  <c r="AY127" i="12"/>
  <c r="AW127" i="12"/>
  <c r="BF124" i="12"/>
  <c r="BE124" i="12"/>
  <c r="BC124" i="12"/>
  <c r="BG124" i="12" s="1"/>
  <c r="BA124" i="12"/>
  <c r="AY124" i="12"/>
  <c r="AW124" i="12"/>
  <c r="BF123" i="12"/>
  <c r="BE123" i="12"/>
  <c r="BC123" i="12"/>
  <c r="BA123" i="12"/>
  <c r="AY123" i="12"/>
  <c r="AW123" i="12"/>
  <c r="BF128" i="11"/>
  <c r="BE128" i="11"/>
  <c r="BC128" i="11"/>
  <c r="BA128" i="11"/>
  <c r="AY128" i="11"/>
  <c r="AW128" i="11"/>
  <c r="BF127" i="11"/>
  <c r="BE127" i="11"/>
  <c r="BC127" i="11"/>
  <c r="BA127" i="11"/>
  <c r="AY127" i="11"/>
  <c r="AW127" i="11"/>
  <c r="BF124" i="11"/>
  <c r="BE124" i="11"/>
  <c r="BC124" i="11"/>
  <c r="BA124" i="11"/>
  <c r="AY124" i="11"/>
  <c r="AW124" i="11"/>
  <c r="BF123" i="11"/>
  <c r="BE123" i="11"/>
  <c r="BC123" i="11"/>
  <c r="BA123" i="11"/>
  <c r="AY123" i="11"/>
  <c r="AW123" i="11"/>
  <c r="BF128" i="10"/>
  <c r="BE128" i="10"/>
  <c r="BC128" i="10"/>
  <c r="BA128" i="10"/>
  <c r="AY128" i="10"/>
  <c r="AW128" i="10"/>
  <c r="BF127" i="10"/>
  <c r="BE127" i="10"/>
  <c r="BC127" i="10"/>
  <c r="BA127" i="10"/>
  <c r="AY127" i="10"/>
  <c r="AW127" i="10"/>
  <c r="BF124" i="10"/>
  <c r="BE124" i="10"/>
  <c r="BC124" i="10"/>
  <c r="BA124" i="10"/>
  <c r="AY124" i="10"/>
  <c r="AW124" i="10"/>
  <c r="BF123" i="10"/>
  <c r="BE123" i="10"/>
  <c r="BC123" i="10"/>
  <c r="BA123" i="10"/>
  <c r="AY123" i="10"/>
  <c r="AW123" i="10"/>
  <c r="BF128" i="9"/>
  <c r="BE128" i="9"/>
  <c r="BC128" i="9"/>
  <c r="BA128" i="9"/>
  <c r="AY128" i="9"/>
  <c r="AW128" i="9"/>
  <c r="BF127" i="9"/>
  <c r="BE127" i="9"/>
  <c r="BC127" i="9"/>
  <c r="BA127" i="9"/>
  <c r="AY127" i="9"/>
  <c r="AW127" i="9"/>
  <c r="BF124" i="9"/>
  <c r="BE124" i="9"/>
  <c r="BC124" i="9"/>
  <c r="BA124" i="9"/>
  <c r="AY124" i="9"/>
  <c r="AW124" i="9"/>
  <c r="BF123" i="9"/>
  <c r="BE123" i="9"/>
  <c r="BC123" i="9"/>
  <c r="BA123" i="9"/>
  <c r="AY123" i="9"/>
  <c r="AW123" i="9"/>
  <c r="BF128" i="8"/>
  <c r="BE128" i="8"/>
  <c r="BC128" i="8"/>
  <c r="BA128" i="8"/>
  <c r="AY128" i="8"/>
  <c r="AW128" i="8"/>
  <c r="BF127" i="8"/>
  <c r="BE127" i="8"/>
  <c r="BC127" i="8"/>
  <c r="BA127" i="8"/>
  <c r="AY127" i="8"/>
  <c r="AW127" i="8"/>
  <c r="BF124" i="8"/>
  <c r="BE124" i="8"/>
  <c r="BC124" i="8"/>
  <c r="BA124" i="8"/>
  <c r="AY124" i="8"/>
  <c r="AW124" i="8"/>
  <c r="BF123" i="8"/>
  <c r="BE123" i="8"/>
  <c r="BC123" i="8"/>
  <c r="BA123" i="8"/>
  <c r="AY123" i="8"/>
  <c r="AW123" i="8"/>
  <c r="BF115" i="7"/>
  <c r="BG115" i="7"/>
  <c r="BF116" i="7"/>
  <c r="BG116" i="7"/>
  <c r="BF117" i="7"/>
  <c r="BG117" i="7"/>
  <c r="BF118" i="7"/>
  <c r="BG118" i="7"/>
  <c r="BF123" i="7"/>
  <c r="BF128" i="7"/>
  <c r="BE128" i="7"/>
  <c r="BC128" i="7"/>
  <c r="BA128" i="7"/>
  <c r="AY128" i="7"/>
  <c r="AW128" i="7"/>
  <c r="BF127" i="7"/>
  <c r="BE127" i="7"/>
  <c r="BC127" i="7"/>
  <c r="BA127" i="7"/>
  <c r="AY127" i="7"/>
  <c r="AW127" i="7"/>
  <c r="BG127" i="7" s="1"/>
  <c r="BF124" i="7"/>
  <c r="BE124" i="7"/>
  <c r="BC124" i="7"/>
  <c r="BA124" i="7"/>
  <c r="AY124" i="7"/>
  <c r="AW124" i="7"/>
  <c r="BE123" i="7"/>
  <c r="BC123" i="7"/>
  <c r="BA123" i="7"/>
  <c r="AY123" i="7"/>
  <c r="AW123" i="7"/>
  <c r="AW115" i="6"/>
  <c r="BG115" i="6" s="1"/>
  <c r="AW116" i="6"/>
  <c r="BG116" i="6" s="1"/>
  <c r="AW117" i="6"/>
  <c r="BG117" i="6" s="1"/>
  <c r="AW118" i="6"/>
  <c r="BG118" i="6" s="1"/>
  <c r="AW123" i="6"/>
  <c r="AW124" i="6"/>
  <c r="BF115" i="6"/>
  <c r="BF116" i="6"/>
  <c r="BF117" i="6"/>
  <c r="BF118" i="6"/>
  <c r="BF123" i="6"/>
  <c r="BF124" i="6"/>
  <c r="BF127" i="6"/>
  <c r="BF128" i="6"/>
  <c r="BE128" i="6"/>
  <c r="BC128" i="6"/>
  <c r="AY128" i="6"/>
  <c r="AW128" i="6"/>
  <c r="BE127" i="6"/>
  <c r="BC127" i="6"/>
  <c r="BA127" i="6"/>
  <c r="AY127" i="6"/>
  <c r="AW127" i="6"/>
  <c r="BE124" i="6"/>
  <c r="BC124" i="6"/>
  <c r="BA124" i="6"/>
  <c r="AY124" i="6"/>
  <c r="BE123" i="6"/>
  <c r="BC123" i="6"/>
  <c r="BA123" i="6"/>
  <c r="AY123" i="6"/>
  <c r="BF128" i="5"/>
  <c r="BE128" i="5"/>
  <c r="BC128" i="5"/>
  <c r="BA128" i="5"/>
  <c r="AY128" i="5"/>
  <c r="AW128" i="5"/>
  <c r="BF127" i="5"/>
  <c r="BE127" i="5"/>
  <c r="BC127" i="5"/>
  <c r="BA127" i="5"/>
  <c r="AY127" i="5"/>
  <c r="AW127" i="5"/>
  <c r="BF124" i="5"/>
  <c r="BE124" i="5"/>
  <c r="BC124" i="5"/>
  <c r="BA124" i="5"/>
  <c r="AY124" i="5"/>
  <c r="AW124" i="5"/>
  <c r="BF123" i="5"/>
  <c r="BE123" i="5"/>
  <c r="BC123" i="5"/>
  <c r="BA123" i="5"/>
  <c r="AY123" i="5"/>
  <c r="AW123" i="5"/>
  <c r="AW114" i="4"/>
  <c r="AW115" i="4"/>
  <c r="AW116" i="4"/>
  <c r="AW117" i="4"/>
  <c r="AW118" i="4"/>
  <c r="AW119" i="4"/>
  <c r="AW123" i="4"/>
  <c r="BG123" i="4" s="1"/>
  <c r="AW124" i="4"/>
  <c r="BG124" i="4" s="1"/>
  <c r="AW127" i="4"/>
  <c r="BG127" i="4" s="1"/>
  <c r="AW128" i="4"/>
  <c r="BG128" i="4" s="1"/>
  <c r="AW130" i="4"/>
  <c r="BF128" i="4"/>
  <c r="BF127" i="4"/>
  <c r="BF124" i="4"/>
  <c r="BF123" i="4"/>
  <c r="BF158" i="4"/>
  <c r="BG158" i="4"/>
  <c r="BF160" i="4"/>
  <c r="BF157" i="3"/>
  <c r="BG157" i="3"/>
  <c r="BF158" i="3"/>
  <c r="BG158" i="3"/>
  <c r="BF159" i="3"/>
  <c r="BF160" i="3"/>
  <c r="BF96" i="3"/>
  <c r="BG96" i="3"/>
  <c r="BF97" i="3"/>
  <c r="BG97" i="3"/>
  <c r="BF98" i="3"/>
  <c r="BG98" i="3"/>
  <c r="BF99" i="3"/>
  <c r="BG99" i="3"/>
  <c r="BF100" i="3"/>
  <c r="BG100" i="3"/>
  <c r="BF101" i="3"/>
  <c r="BG101" i="3"/>
  <c r="BF102" i="3"/>
  <c r="BG102" i="3"/>
  <c r="BF103" i="3"/>
  <c r="BG103" i="3"/>
  <c r="BF104" i="3"/>
  <c r="BG104" i="3"/>
  <c r="BF105" i="3"/>
  <c r="BG105" i="3"/>
  <c r="BF106" i="3"/>
  <c r="BG106" i="3"/>
  <c r="BF107" i="3"/>
  <c r="BG107" i="3"/>
  <c r="BF108" i="3"/>
  <c r="BG108" i="3"/>
  <c r="BF109" i="3"/>
  <c r="BG109" i="3"/>
  <c r="BF110" i="3"/>
  <c r="BG110" i="3"/>
  <c r="BF111" i="3"/>
  <c r="BG111" i="3"/>
  <c r="BF112" i="3"/>
  <c r="BG112" i="3"/>
  <c r="BF113" i="3"/>
  <c r="BF114" i="3"/>
  <c r="BF115" i="3"/>
  <c r="BG115" i="3"/>
  <c r="BF116" i="3"/>
  <c r="BG116" i="3"/>
  <c r="BF117" i="3"/>
  <c r="BG117" i="3"/>
  <c r="BF118" i="3"/>
  <c r="BG118" i="3"/>
  <c r="BF123" i="3"/>
  <c r="BF124" i="3"/>
  <c r="BF127" i="3"/>
  <c r="BF128" i="3"/>
  <c r="BF131" i="3"/>
  <c r="BF132" i="3"/>
  <c r="BF120" i="3"/>
  <c r="BF133" i="3"/>
  <c r="BF134" i="3"/>
  <c r="BF135" i="3"/>
  <c r="BF136" i="3"/>
  <c r="BF137" i="3"/>
  <c r="BF138" i="3"/>
  <c r="BG138" i="3"/>
  <c r="BF139" i="3"/>
  <c r="BF142" i="3"/>
  <c r="BG142" i="3"/>
  <c r="BF143" i="3"/>
  <c r="BF144" i="3"/>
  <c r="BF96" i="2"/>
  <c r="BG96" i="2"/>
  <c r="BF97" i="2"/>
  <c r="BG97" i="2"/>
  <c r="BF98" i="2"/>
  <c r="BG98" i="2"/>
  <c r="BF99" i="2"/>
  <c r="BG99" i="2"/>
  <c r="BF100" i="2"/>
  <c r="BG100" i="2"/>
  <c r="BF101" i="2"/>
  <c r="BG101" i="2"/>
  <c r="BF102" i="2"/>
  <c r="BG102" i="2"/>
  <c r="BF103" i="2"/>
  <c r="BG103" i="2"/>
  <c r="BF104" i="2"/>
  <c r="BG104" i="2"/>
  <c r="BF105" i="2"/>
  <c r="BG105" i="2"/>
  <c r="BF106" i="2"/>
  <c r="BG106" i="2"/>
  <c r="BF107" i="2"/>
  <c r="BG107" i="2"/>
  <c r="BF108" i="2"/>
  <c r="BG108" i="2"/>
  <c r="BF109" i="2"/>
  <c r="BG109" i="2"/>
  <c r="BF110" i="2"/>
  <c r="BG110" i="2"/>
  <c r="BF111" i="2"/>
  <c r="BG111" i="2"/>
  <c r="BF112" i="2"/>
  <c r="BG112" i="2"/>
  <c r="BF113" i="2"/>
  <c r="BF114" i="2"/>
  <c r="BF115" i="2"/>
  <c r="BG115" i="2"/>
  <c r="BF116" i="2"/>
  <c r="BG116" i="2"/>
  <c r="BF117" i="2"/>
  <c r="BG117" i="2"/>
  <c r="BF118" i="2"/>
  <c r="BG118" i="2"/>
  <c r="BF123" i="2"/>
  <c r="BF124" i="2"/>
  <c r="BF127" i="2"/>
  <c r="BF128" i="2"/>
  <c r="BF130" i="2"/>
  <c r="BF131" i="2"/>
  <c r="BF132" i="2"/>
  <c r="BF120" i="2"/>
  <c r="BF133" i="2"/>
  <c r="BF134" i="2"/>
  <c r="BF135" i="2"/>
  <c r="BF136" i="2"/>
  <c r="BF137" i="2"/>
  <c r="BF138" i="2"/>
  <c r="BG138" i="2"/>
  <c r="BF139" i="2"/>
  <c r="BF142" i="2"/>
  <c r="BG142" i="2"/>
  <c r="BF143" i="2"/>
  <c r="BF144" i="2"/>
  <c r="BF146" i="2"/>
  <c r="BG146" i="2"/>
  <c r="AW128" i="3"/>
  <c r="BG128" i="3" s="1"/>
  <c r="AW127" i="3"/>
  <c r="BG127" i="3" s="1"/>
  <c r="AW124" i="3"/>
  <c r="BG124" i="3" s="1"/>
  <c r="AW123" i="3"/>
  <c r="BG123" i="3" s="1"/>
  <c r="AW128" i="2"/>
  <c r="BG128" i="2" s="1"/>
  <c r="AW127" i="2"/>
  <c r="BG127" i="2" s="1"/>
  <c r="AW124" i="2"/>
  <c r="BG124" i="2" s="1"/>
  <c r="AW123" i="2"/>
  <c r="BG123" i="2" s="1"/>
  <c r="BG123" i="18" l="1"/>
  <c r="BG123" i="17"/>
  <c r="BG123" i="16"/>
  <c r="BG123" i="13"/>
  <c r="BG124" i="11"/>
  <c r="BG124" i="9"/>
  <c r="BG124" i="8"/>
  <c r="BG124" i="7"/>
  <c r="BG123" i="7"/>
  <c r="BG123" i="6"/>
  <c r="BG127" i="6"/>
  <c r="BG124" i="5"/>
  <c r="BG128" i="16"/>
  <c r="BG128" i="12"/>
  <c r="BG127" i="11"/>
  <c r="BG127" i="9"/>
  <c r="BG128" i="13"/>
  <c r="BG123" i="20"/>
  <c r="BG123" i="19"/>
  <c r="BG128" i="19"/>
  <c r="BG124" i="18"/>
  <c r="BG124" i="17"/>
  <c r="BG127" i="16"/>
  <c r="BG124" i="16"/>
  <c r="BG127" i="15"/>
  <c r="BG124" i="15"/>
  <c r="BG128" i="14"/>
  <c r="BG123" i="14"/>
  <c r="BG124" i="14"/>
  <c r="BG127" i="13"/>
  <c r="BG124" i="13"/>
  <c r="BG127" i="12"/>
  <c r="BG123" i="12"/>
  <c r="BG123" i="11"/>
  <c r="BG128" i="11"/>
  <c r="BG127" i="10"/>
  <c r="BG124" i="10"/>
  <c r="BG123" i="10"/>
  <c r="BG123" i="9"/>
  <c r="BG128" i="9"/>
  <c r="BG127" i="8"/>
  <c r="BG128" i="8"/>
  <c r="BG123" i="8"/>
  <c r="BG124" i="6"/>
  <c r="BG128" i="5"/>
  <c r="BG123" i="5"/>
  <c r="BG128" i="20"/>
  <c r="BG127" i="19"/>
  <c r="BG127" i="18"/>
  <c r="BG128" i="18"/>
  <c r="BG127" i="17"/>
  <c r="BG128" i="17"/>
  <c r="BG128" i="10"/>
  <c r="BG128" i="7"/>
  <c r="BG128" i="6"/>
  <c r="BG127" i="5"/>
  <c r="BG127" i="14"/>
  <c r="BE38" i="1"/>
  <c r="BG38" i="1" s="1"/>
  <c r="AT51" i="1"/>
  <c r="AT58" i="1" s="1"/>
  <c r="AT25" i="1" l="1"/>
  <c r="AT57" i="1" s="1"/>
  <c r="AT59" i="1" s="1"/>
  <c r="AU25" i="1"/>
  <c r="AU114" i="3" l="1"/>
  <c r="AS155" i="9" l="1"/>
  <c r="AC14" i="1" l="1"/>
  <c r="AB14" i="1"/>
  <c r="AC10" i="1"/>
  <c r="AC9" i="1"/>
  <c r="AB9" i="1"/>
  <c r="Z25" i="1" l="1"/>
  <c r="AA25" i="1"/>
  <c r="H9" i="2" l="1"/>
  <c r="X165" i="20" l="1"/>
  <c r="Y163" i="20"/>
  <c r="Y162" i="20"/>
  <c r="Y161" i="20"/>
  <c r="Y160" i="20"/>
  <c r="Y159" i="20"/>
  <c r="Y156" i="20"/>
  <c r="Y155" i="20"/>
  <c r="Y154" i="20"/>
  <c r="Y153" i="20"/>
  <c r="Y152" i="20"/>
  <c r="Y151" i="20"/>
  <c r="Y150" i="20"/>
  <c r="X148" i="20"/>
  <c r="Y144" i="20"/>
  <c r="Y143" i="20"/>
  <c r="Y139" i="20"/>
  <c r="Y137" i="20"/>
  <c r="Y136" i="20"/>
  <c r="Y135" i="20"/>
  <c r="Y134" i="20"/>
  <c r="Y133" i="20"/>
  <c r="Y120" i="20"/>
  <c r="Y132" i="20"/>
  <c r="Y131" i="20"/>
  <c r="Y130" i="20"/>
  <c r="Y114" i="20"/>
  <c r="Y113" i="20"/>
  <c r="Y95" i="20"/>
  <c r="Y94" i="20"/>
  <c r="Y93" i="20"/>
  <c r="Y92" i="20"/>
  <c r="Y90" i="20"/>
  <c r="Y89" i="20"/>
  <c r="Y88" i="20"/>
  <c r="Y87" i="20"/>
  <c r="Y86" i="20"/>
  <c r="Y84" i="20"/>
  <c r="Y81" i="20"/>
  <c r="Y80" i="20"/>
  <c r="Y78" i="20"/>
  <c r="Y77" i="20"/>
  <c r="Y75" i="20"/>
  <c r="Y74" i="20"/>
  <c r="Y72" i="20"/>
  <c r="Y71" i="20"/>
  <c r="Y70" i="20"/>
  <c r="Y68" i="20"/>
  <c r="Y67" i="20"/>
  <c r="Y66" i="20"/>
  <c r="Y64" i="20"/>
  <c r="Y63" i="20"/>
  <c r="Y62" i="20"/>
  <c r="Y60" i="20"/>
  <c r="Y58" i="20"/>
  <c r="Y57" i="20"/>
  <c r="Y56" i="20"/>
  <c r="Y55" i="20"/>
  <c r="Y52" i="20"/>
  <c r="Y51" i="20"/>
  <c r="Y50" i="20"/>
  <c r="Y49" i="20"/>
  <c r="Y47" i="20"/>
  <c r="Y46" i="20"/>
  <c r="Y45" i="20"/>
  <c r="Y44" i="20"/>
  <c r="Y43" i="20"/>
  <c r="Y42" i="20"/>
  <c r="Y41" i="20"/>
  <c r="Y40" i="20"/>
  <c r="Y39" i="20"/>
  <c r="Y38" i="20"/>
  <c r="Y37" i="20"/>
  <c r="Y36" i="20"/>
  <c r="Y35" i="20"/>
  <c r="Y34" i="20"/>
  <c r="Y33" i="20"/>
  <c r="Y32" i="20"/>
  <c r="Y31" i="20"/>
  <c r="Y29" i="20"/>
  <c r="Y28" i="20"/>
  <c r="Y27" i="20"/>
  <c r="Y26" i="20"/>
  <c r="Y24" i="20"/>
  <c r="Y23" i="20"/>
  <c r="Y22" i="20"/>
  <c r="Y21" i="20"/>
  <c r="Y20" i="20"/>
  <c r="Y19" i="20"/>
  <c r="Y18" i="20"/>
  <c r="Y17" i="20"/>
  <c r="Y16" i="20"/>
  <c r="Y14" i="20"/>
  <c r="Y13" i="20"/>
  <c r="Y12" i="20"/>
  <c r="Y11" i="20"/>
  <c r="Y10" i="20"/>
  <c r="Y9" i="20"/>
  <c r="Y8" i="20"/>
  <c r="Y7" i="20"/>
  <c r="Y6" i="20"/>
  <c r="Y4" i="20"/>
  <c r="Y148" i="20" l="1"/>
  <c r="Y165" i="20"/>
  <c r="X166" i="20"/>
  <c r="X165" i="12"/>
  <c r="X148" i="12"/>
  <c r="X166" i="12" s="1"/>
  <c r="Y166" i="20" l="1"/>
  <c r="R165" i="9"/>
  <c r="S163" i="9"/>
  <c r="S162" i="9"/>
  <c r="S161" i="9"/>
  <c r="S160" i="9"/>
  <c r="S159" i="9"/>
  <c r="S156" i="9"/>
  <c r="S155" i="9"/>
  <c r="S154" i="9"/>
  <c r="S153" i="9"/>
  <c r="S152" i="9"/>
  <c r="S151" i="9"/>
  <c r="S150" i="9"/>
  <c r="R148" i="9"/>
  <c r="S144" i="9"/>
  <c r="S143" i="9"/>
  <c r="S139" i="9"/>
  <c r="S137" i="9"/>
  <c r="S136" i="9"/>
  <c r="S135" i="9"/>
  <c r="S134" i="9"/>
  <c r="S133" i="9"/>
  <c r="S120" i="9"/>
  <c r="S132" i="9"/>
  <c r="S131" i="9"/>
  <c r="S130" i="9"/>
  <c r="S115" i="9"/>
  <c r="S114" i="9"/>
  <c r="S113" i="9"/>
  <c r="S111" i="9"/>
  <c r="S106" i="9"/>
  <c r="S101" i="9"/>
  <c r="S99" i="9"/>
  <c r="S95" i="9"/>
  <c r="S94" i="9"/>
  <c r="S93" i="9"/>
  <c r="S92" i="9"/>
  <c r="S91" i="9"/>
  <c r="S90" i="9"/>
  <c r="S89" i="9"/>
  <c r="S88" i="9"/>
  <c r="S87" i="9"/>
  <c r="S86" i="9"/>
  <c r="S85" i="9"/>
  <c r="S84" i="9"/>
  <c r="S81" i="9"/>
  <c r="S80" i="9"/>
  <c r="S79" i="9"/>
  <c r="S78" i="9"/>
  <c r="S77" i="9"/>
  <c r="S76" i="9"/>
  <c r="S75" i="9"/>
  <c r="S74" i="9"/>
  <c r="S73" i="9"/>
  <c r="S72" i="9"/>
  <c r="S71" i="9"/>
  <c r="S70" i="9"/>
  <c r="S69" i="9"/>
  <c r="S68" i="9"/>
  <c r="S67" i="9"/>
  <c r="S66" i="9"/>
  <c r="S64" i="9"/>
  <c r="S63" i="9"/>
  <c r="S62" i="9"/>
  <c r="S61" i="9"/>
  <c r="S60" i="9"/>
  <c r="S59" i="9"/>
  <c r="S58" i="9"/>
  <c r="S57" i="9"/>
  <c r="S56" i="9"/>
  <c r="S55" i="9"/>
  <c r="S54" i="9"/>
  <c r="S53" i="9"/>
  <c r="S52" i="9"/>
  <c r="S51" i="9"/>
  <c r="S50" i="9"/>
  <c r="S49" i="9"/>
  <c r="S48" i="9"/>
  <c r="S47" i="9"/>
  <c r="S46" i="9"/>
  <c r="S45" i="9"/>
  <c r="S44" i="9"/>
  <c r="S43" i="9"/>
  <c r="S42" i="9"/>
  <c r="S41" i="9"/>
  <c r="S40" i="9"/>
  <c r="S39" i="9"/>
  <c r="S38" i="9"/>
  <c r="S37" i="9"/>
  <c r="S36" i="9"/>
  <c r="S35" i="9"/>
  <c r="S34" i="9"/>
  <c r="S33" i="9"/>
  <c r="S32" i="9"/>
  <c r="S31" i="9"/>
  <c r="S30" i="9"/>
  <c r="S29" i="9"/>
  <c r="S28" i="9"/>
  <c r="S27" i="9"/>
  <c r="S26" i="9"/>
  <c r="S25" i="9"/>
  <c r="S24" i="9"/>
  <c r="S23" i="9"/>
  <c r="S22" i="9"/>
  <c r="S21" i="9"/>
  <c r="S20" i="9"/>
  <c r="S19" i="9"/>
  <c r="S18" i="9"/>
  <c r="S17" i="9"/>
  <c r="S16" i="9"/>
  <c r="S15" i="9"/>
  <c r="S14" i="9"/>
  <c r="S13" i="9"/>
  <c r="S12" i="9"/>
  <c r="S11" i="9"/>
  <c r="S10" i="9"/>
  <c r="S9" i="9"/>
  <c r="S8" i="9"/>
  <c r="S7" i="9"/>
  <c r="S6" i="9"/>
  <c r="S5" i="9"/>
  <c r="S4" i="9"/>
  <c r="R166" i="9" l="1"/>
  <c r="S165" i="9"/>
  <c r="S148" i="9"/>
  <c r="S166" i="9" s="1"/>
  <c r="Q8" i="5"/>
  <c r="Q9" i="5"/>
  <c r="O8" i="3"/>
  <c r="O9" i="3"/>
  <c r="K9" i="3"/>
  <c r="K8" i="3"/>
  <c r="AK8" i="15"/>
  <c r="AF4" i="3"/>
  <c r="AB6" i="1"/>
  <c r="AD6" i="1" s="1"/>
  <c r="AF12" i="3"/>
  <c r="AF74" i="3"/>
  <c r="I163" i="2"/>
  <c r="I162" i="2"/>
  <c r="I161" i="2"/>
  <c r="I160" i="2"/>
  <c r="I159" i="2"/>
  <c r="I156" i="2"/>
  <c r="I155" i="2"/>
  <c r="I154" i="2"/>
  <c r="I153" i="2"/>
  <c r="I152" i="2"/>
  <c r="I151" i="2"/>
  <c r="I150" i="2"/>
  <c r="M163" i="2"/>
  <c r="M162" i="2"/>
  <c r="M161" i="2"/>
  <c r="M160" i="2"/>
  <c r="M159" i="2"/>
  <c r="M156" i="2"/>
  <c r="M155" i="2"/>
  <c r="M154" i="2"/>
  <c r="M153" i="2"/>
  <c r="M152" i="2"/>
  <c r="M151" i="2"/>
  <c r="M150" i="2"/>
  <c r="K163" i="2"/>
  <c r="K162" i="2"/>
  <c r="K161" i="2"/>
  <c r="K160" i="2"/>
  <c r="K159" i="2"/>
  <c r="K156" i="2"/>
  <c r="K155" i="2"/>
  <c r="K154" i="2"/>
  <c r="K153" i="2"/>
  <c r="K152" i="2"/>
  <c r="K151" i="2"/>
  <c r="K150" i="2"/>
  <c r="L165" i="2"/>
  <c r="J165" i="2"/>
  <c r="H165" i="2"/>
  <c r="I165" i="2" l="1"/>
  <c r="M165" i="2"/>
  <c r="K165" i="2"/>
  <c r="AF51" i="1" l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U51" i="1"/>
  <c r="AV51" i="1"/>
  <c r="AW51" i="1"/>
  <c r="AX51" i="1"/>
  <c r="AY51" i="1"/>
  <c r="AZ51" i="1"/>
  <c r="BA51" i="1"/>
  <c r="BB51" i="1"/>
  <c r="BC51" i="1"/>
  <c r="AA47" i="1"/>
  <c r="AA51" i="1" s="1"/>
  <c r="Z47" i="1"/>
  <c r="Z51" i="1" s="1"/>
  <c r="Y43" i="1"/>
  <c r="X43" i="1"/>
  <c r="X51" i="1" s="1"/>
  <c r="S43" i="1"/>
  <c r="S51" i="1" s="1"/>
  <c r="R43" i="1"/>
  <c r="R51" i="1" s="1"/>
  <c r="T51" i="1"/>
  <c r="U51" i="1"/>
  <c r="V51" i="1"/>
  <c r="W51" i="1"/>
  <c r="Y51" i="1"/>
  <c r="Q43" i="1"/>
  <c r="P43" i="1"/>
  <c r="O43" i="1"/>
  <c r="N43" i="1"/>
  <c r="K47" i="1"/>
  <c r="J47" i="1"/>
  <c r="K43" i="1"/>
  <c r="J43" i="1"/>
  <c r="G43" i="1"/>
  <c r="F43" i="1"/>
  <c r="AD9" i="14" l="1"/>
  <c r="AE9" i="14" s="1"/>
  <c r="AD7" i="14"/>
  <c r="AB9" i="12"/>
  <c r="AC9" i="12" s="1"/>
  <c r="AB8" i="12"/>
  <c r="Z8" i="12"/>
  <c r="Z9" i="12"/>
  <c r="AA9" i="12" s="1"/>
  <c r="Z7" i="12"/>
  <c r="X8" i="11"/>
  <c r="X9" i="11"/>
  <c r="Y9" i="11" s="1"/>
  <c r="V8" i="10"/>
  <c r="V9" i="10"/>
  <c r="W9" i="10" s="1"/>
  <c r="T8" i="9"/>
  <c r="T9" i="9"/>
  <c r="U9" i="9" s="1"/>
  <c r="R8" i="8"/>
  <c r="S8" i="8" s="1"/>
  <c r="R9" i="8"/>
  <c r="S9" i="8" s="1"/>
  <c r="R7" i="8"/>
  <c r="M8" i="3"/>
  <c r="M9" i="3"/>
  <c r="K12" i="3"/>
  <c r="G25" i="1"/>
  <c r="H74" i="2"/>
  <c r="H8" i="2"/>
  <c r="H7" i="2"/>
  <c r="I7" i="2" s="1"/>
  <c r="R148" i="8" l="1"/>
  <c r="AF7" i="3"/>
  <c r="AF9" i="3"/>
  <c r="AF8" i="3"/>
  <c r="O163" i="2"/>
  <c r="AD165" i="2"/>
  <c r="AB165" i="2"/>
  <c r="Z165" i="2"/>
  <c r="X165" i="2"/>
  <c r="V165" i="2"/>
  <c r="T165" i="2"/>
  <c r="R165" i="2"/>
  <c r="P165" i="2"/>
  <c r="N165" i="2"/>
  <c r="AE163" i="2"/>
  <c r="AE162" i="2"/>
  <c r="AE161" i="2"/>
  <c r="AE160" i="2"/>
  <c r="AE159" i="2"/>
  <c r="AE156" i="2"/>
  <c r="AE155" i="2"/>
  <c r="AE154" i="2"/>
  <c r="AE153" i="2"/>
  <c r="AE152" i="2"/>
  <c r="AE151" i="2"/>
  <c r="AE150" i="2"/>
  <c r="AC163" i="2"/>
  <c r="AC162" i="2"/>
  <c r="AC161" i="2"/>
  <c r="AC160" i="2"/>
  <c r="AC159" i="2"/>
  <c r="AC156" i="2"/>
  <c r="AC155" i="2"/>
  <c r="AC154" i="2"/>
  <c r="AC153" i="2"/>
  <c r="AC152" i="2"/>
  <c r="AC151" i="2"/>
  <c r="AC150" i="2"/>
  <c r="AA163" i="2"/>
  <c r="AA162" i="2"/>
  <c r="AA161" i="2"/>
  <c r="AA160" i="2"/>
  <c r="AA159" i="2"/>
  <c r="AA156" i="2"/>
  <c r="AA155" i="2"/>
  <c r="AA154" i="2"/>
  <c r="AA153" i="2"/>
  <c r="AA152" i="2"/>
  <c r="AA151" i="2"/>
  <c r="AA150" i="2"/>
  <c r="Y163" i="2"/>
  <c r="Y162" i="2"/>
  <c r="Y161" i="2"/>
  <c r="Y160" i="2"/>
  <c r="Y159" i="2"/>
  <c r="Y156" i="2"/>
  <c r="Y155" i="2"/>
  <c r="Y154" i="2"/>
  <c r="Y153" i="2"/>
  <c r="Y152" i="2"/>
  <c r="Y151" i="2"/>
  <c r="Y150" i="2"/>
  <c r="W163" i="2"/>
  <c r="W162" i="2"/>
  <c r="W161" i="2"/>
  <c r="W160" i="2"/>
  <c r="W159" i="2"/>
  <c r="W156" i="2"/>
  <c r="W155" i="2"/>
  <c r="W154" i="2"/>
  <c r="W153" i="2"/>
  <c r="W152" i="2"/>
  <c r="W151" i="2"/>
  <c r="W150" i="2"/>
  <c r="U163" i="2"/>
  <c r="U162" i="2"/>
  <c r="U161" i="2"/>
  <c r="U160" i="2"/>
  <c r="U159" i="2"/>
  <c r="U156" i="2"/>
  <c r="U155" i="2"/>
  <c r="U154" i="2"/>
  <c r="U153" i="2"/>
  <c r="U152" i="2"/>
  <c r="U151" i="2"/>
  <c r="U150" i="2"/>
  <c r="S163" i="2"/>
  <c r="S162" i="2"/>
  <c r="S161" i="2"/>
  <c r="S160" i="2"/>
  <c r="S159" i="2"/>
  <c r="S156" i="2"/>
  <c r="S155" i="2"/>
  <c r="S154" i="2"/>
  <c r="S153" i="2"/>
  <c r="S152" i="2"/>
  <c r="S151" i="2"/>
  <c r="S150" i="2"/>
  <c r="Q163" i="2"/>
  <c r="Q162" i="2"/>
  <c r="Q161" i="2"/>
  <c r="Q160" i="2"/>
  <c r="Q159" i="2"/>
  <c r="Q156" i="2"/>
  <c r="Q155" i="2"/>
  <c r="Q154" i="2"/>
  <c r="Q153" i="2"/>
  <c r="Q152" i="2"/>
  <c r="Q151" i="2"/>
  <c r="Q150" i="2"/>
  <c r="O162" i="2"/>
  <c r="O161" i="2"/>
  <c r="O160" i="2"/>
  <c r="O159" i="2"/>
  <c r="O156" i="2"/>
  <c r="O155" i="2"/>
  <c r="O154" i="2"/>
  <c r="O153" i="2"/>
  <c r="O152" i="2"/>
  <c r="O151" i="2"/>
  <c r="O150" i="2"/>
  <c r="O4" i="2"/>
  <c r="O6" i="2"/>
  <c r="O7" i="2"/>
  <c r="O8" i="2"/>
  <c r="O9" i="2"/>
  <c r="O10" i="2"/>
  <c r="O11" i="2"/>
  <c r="O12" i="2"/>
  <c r="O13" i="2"/>
  <c r="O14" i="2"/>
  <c r="O16" i="2"/>
  <c r="O17" i="2"/>
  <c r="O18" i="2"/>
  <c r="O19" i="2"/>
  <c r="O20" i="2"/>
  <c r="O21" i="2"/>
  <c r="O22" i="2"/>
  <c r="O23" i="2"/>
  <c r="O24" i="2"/>
  <c r="O26" i="2"/>
  <c r="O27" i="2"/>
  <c r="O28" i="2"/>
  <c r="O29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9" i="2"/>
  <c r="O50" i="2"/>
  <c r="O51" i="2"/>
  <c r="O52" i="2"/>
  <c r="O55" i="2"/>
  <c r="O56" i="2"/>
  <c r="O57" i="2"/>
  <c r="O58" i="2"/>
  <c r="O59" i="2"/>
  <c r="O60" i="2"/>
  <c r="O61" i="2"/>
  <c r="O62" i="2"/>
  <c r="O63" i="2"/>
  <c r="O64" i="2"/>
  <c r="O66" i="2"/>
  <c r="O67" i="2"/>
  <c r="O68" i="2"/>
  <c r="O70" i="2"/>
  <c r="O71" i="2"/>
  <c r="O72" i="2"/>
  <c r="O74" i="2"/>
  <c r="O75" i="2"/>
  <c r="O77" i="2"/>
  <c r="O78" i="2"/>
  <c r="O80" i="2"/>
  <c r="O81" i="2"/>
  <c r="O82" i="2"/>
  <c r="O83" i="2"/>
  <c r="O84" i="2"/>
  <c r="O86" i="2"/>
  <c r="O87" i="2"/>
  <c r="O88" i="2"/>
  <c r="O89" i="2"/>
  <c r="O90" i="2"/>
  <c r="O92" i="2"/>
  <c r="O93" i="2"/>
  <c r="O94" i="2"/>
  <c r="O95" i="2"/>
  <c r="O97" i="2"/>
  <c r="O98" i="2"/>
  <c r="O99" i="2"/>
  <c r="O101" i="2"/>
  <c r="O102" i="2"/>
  <c r="O103" i="2"/>
  <c r="O105" i="2"/>
  <c r="O106" i="2"/>
  <c r="O107" i="2"/>
  <c r="O109" i="2"/>
  <c r="O110" i="2"/>
  <c r="O111" i="2"/>
  <c r="O113" i="2"/>
  <c r="O114" i="2"/>
  <c r="O116" i="2"/>
  <c r="O117" i="2"/>
  <c r="O118" i="2"/>
  <c r="O130" i="2"/>
  <c r="O131" i="2"/>
  <c r="O132" i="2"/>
  <c r="O120" i="2"/>
  <c r="O133" i="2"/>
  <c r="O134" i="2"/>
  <c r="O135" i="2"/>
  <c r="O136" i="2"/>
  <c r="O137" i="2"/>
  <c r="O138" i="2"/>
  <c r="O139" i="2"/>
  <c r="O143" i="2"/>
  <c r="O144" i="2"/>
  <c r="Q4" i="2"/>
  <c r="Q6" i="2"/>
  <c r="Q7" i="2"/>
  <c r="Q8" i="2"/>
  <c r="Q9" i="2"/>
  <c r="Q10" i="2"/>
  <c r="Q11" i="2"/>
  <c r="Q12" i="2"/>
  <c r="Q13" i="2"/>
  <c r="Q14" i="2"/>
  <c r="Q16" i="2"/>
  <c r="Q17" i="2"/>
  <c r="Q18" i="2"/>
  <c r="Q19" i="2"/>
  <c r="Q20" i="2"/>
  <c r="Q21" i="2"/>
  <c r="Q22" i="2"/>
  <c r="Q23" i="2"/>
  <c r="Q24" i="2"/>
  <c r="Q26" i="2"/>
  <c r="Q27" i="2"/>
  <c r="Q28" i="2"/>
  <c r="Q29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9" i="2"/>
  <c r="Q50" i="2"/>
  <c r="Q51" i="2"/>
  <c r="Q52" i="2"/>
  <c r="Q55" i="2"/>
  <c r="Q56" i="2"/>
  <c r="Q57" i="2"/>
  <c r="Q58" i="2"/>
  <c r="Q59" i="2"/>
  <c r="Q60" i="2"/>
  <c r="Q61" i="2"/>
  <c r="Q62" i="2"/>
  <c r="Q63" i="2"/>
  <c r="Q64" i="2"/>
  <c r="Q66" i="2"/>
  <c r="Q67" i="2"/>
  <c r="Q68" i="2"/>
  <c r="Q70" i="2"/>
  <c r="Q71" i="2"/>
  <c r="Q72" i="2"/>
  <c r="Q74" i="2"/>
  <c r="Q75" i="2"/>
  <c r="Q77" i="2"/>
  <c r="Q78" i="2"/>
  <c r="Q80" i="2"/>
  <c r="Q81" i="2"/>
  <c r="Q82" i="2"/>
  <c r="Q83" i="2"/>
  <c r="Q84" i="2"/>
  <c r="Q86" i="2"/>
  <c r="Q87" i="2"/>
  <c r="Q88" i="2"/>
  <c r="Q89" i="2"/>
  <c r="Q90" i="2"/>
  <c r="Q92" i="2"/>
  <c r="Q93" i="2"/>
  <c r="Q94" i="2"/>
  <c r="Q95" i="2"/>
  <c r="Q97" i="2"/>
  <c r="Q98" i="2"/>
  <c r="Q99" i="2"/>
  <c r="Q101" i="2"/>
  <c r="Q102" i="2"/>
  <c r="Q103" i="2"/>
  <c r="Q105" i="2"/>
  <c r="Q106" i="2"/>
  <c r="Q107" i="2"/>
  <c r="Q109" i="2"/>
  <c r="Q110" i="2"/>
  <c r="Q111" i="2"/>
  <c r="Q113" i="2"/>
  <c r="Q114" i="2"/>
  <c r="Q116" i="2"/>
  <c r="Q117" i="2"/>
  <c r="Q118" i="2"/>
  <c r="Q130" i="2"/>
  <c r="Q131" i="2"/>
  <c r="Q132" i="2"/>
  <c r="Q120" i="2"/>
  <c r="Q133" i="2"/>
  <c r="Q134" i="2"/>
  <c r="Q135" i="2"/>
  <c r="Q136" i="2"/>
  <c r="Q137" i="2"/>
  <c r="Q138" i="2"/>
  <c r="Q139" i="2"/>
  <c r="Q143" i="2"/>
  <c r="Q144" i="2"/>
  <c r="AE60" i="2"/>
  <c r="AC60" i="2"/>
  <c r="AA60" i="2"/>
  <c r="Y60" i="2"/>
  <c r="W60" i="2"/>
  <c r="U60" i="2"/>
  <c r="S60" i="2"/>
  <c r="S165" i="2" l="1"/>
  <c r="AE165" i="2"/>
  <c r="O148" i="2"/>
  <c r="W165" i="2"/>
  <c r="AA165" i="2"/>
  <c r="O165" i="2"/>
  <c r="Q165" i="2"/>
  <c r="U165" i="2"/>
  <c r="Y165" i="2"/>
  <c r="Q148" i="2"/>
  <c r="AC165" i="2"/>
  <c r="AF17" i="14"/>
  <c r="AD148" i="6"/>
  <c r="J148" i="6"/>
  <c r="O166" i="2" l="1"/>
  <c r="Q166" i="2"/>
  <c r="AD14" i="1"/>
  <c r="H148" i="17"/>
  <c r="AD165" i="20"/>
  <c r="AB165" i="20"/>
  <c r="Z165" i="20"/>
  <c r="V165" i="20"/>
  <c r="T165" i="20"/>
  <c r="R165" i="20"/>
  <c r="P165" i="20"/>
  <c r="N165" i="20"/>
  <c r="L165" i="20"/>
  <c r="J165" i="20"/>
  <c r="H165" i="20"/>
  <c r="AF163" i="20"/>
  <c r="AE163" i="20"/>
  <c r="AC163" i="20"/>
  <c r="AA163" i="20"/>
  <c r="W163" i="20"/>
  <c r="U163" i="20"/>
  <c r="S163" i="20"/>
  <c r="Q163" i="20"/>
  <c r="O163" i="20"/>
  <c r="M163" i="20"/>
  <c r="K163" i="20"/>
  <c r="I163" i="20"/>
  <c r="AF162" i="20"/>
  <c r="AE162" i="20"/>
  <c r="AC162" i="20"/>
  <c r="AA162" i="20"/>
  <c r="W162" i="20"/>
  <c r="U162" i="20"/>
  <c r="S162" i="20"/>
  <c r="Q162" i="20"/>
  <c r="O162" i="20"/>
  <c r="M162" i="20"/>
  <c r="K162" i="20"/>
  <c r="I162" i="20"/>
  <c r="AF161" i="20"/>
  <c r="AE161" i="20"/>
  <c r="AC161" i="20"/>
  <c r="AA161" i="20"/>
  <c r="W161" i="20"/>
  <c r="U161" i="20"/>
  <c r="S161" i="20"/>
  <c r="Q161" i="20"/>
  <c r="O161" i="20"/>
  <c r="M161" i="20"/>
  <c r="K161" i="20"/>
  <c r="I161" i="20"/>
  <c r="AF160" i="20"/>
  <c r="AE160" i="20"/>
  <c r="AC160" i="20"/>
  <c r="AA160" i="20"/>
  <c r="W160" i="20"/>
  <c r="U160" i="20"/>
  <c r="S160" i="20"/>
  <c r="Q160" i="20"/>
  <c r="O160" i="20"/>
  <c r="M160" i="20"/>
  <c r="K160" i="20"/>
  <c r="I160" i="20"/>
  <c r="AF159" i="20"/>
  <c r="AE159" i="20"/>
  <c r="AC159" i="20"/>
  <c r="AA159" i="20"/>
  <c r="W159" i="20"/>
  <c r="U159" i="20"/>
  <c r="S159" i="20"/>
  <c r="Q159" i="20"/>
  <c r="O159" i="20"/>
  <c r="M159" i="20"/>
  <c r="K159" i="20"/>
  <c r="I159" i="20"/>
  <c r="AF156" i="20"/>
  <c r="AE156" i="20"/>
  <c r="AC156" i="20"/>
  <c r="AA156" i="20"/>
  <c r="W156" i="20"/>
  <c r="U156" i="20"/>
  <c r="S156" i="20"/>
  <c r="Q156" i="20"/>
  <c r="O156" i="20"/>
  <c r="M156" i="20"/>
  <c r="K156" i="20"/>
  <c r="I156" i="20"/>
  <c r="AF155" i="20"/>
  <c r="AE155" i="20"/>
  <c r="AC155" i="20"/>
  <c r="AA155" i="20"/>
  <c r="W155" i="20"/>
  <c r="U155" i="20"/>
  <c r="S155" i="20"/>
  <c r="Q155" i="20"/>
  <c r="O155" i="20"/>
  <c r="M155" i="20"/>
  <c r="K155" i="20"/>
  <c r="I155" i="20"/>
  <c r="AF154" i="20"/>
  <c r="AE154" i="20"/>
  <c r="AC154" i="20"/>
  <c r="AA154" i="20"/>
  <c r="W154" i="20"/>
  <c r="U154" i="20"/>
  <c r="S154" i="20"/>
  <c r="Q154" i="20"/>
  <c r="O154" i="20"/>
  <c r="M154" i="20"/>
  <c r="K154" i="20"/>
  <c r="I154" i="20"/>
  <c r="AF153" i="20"/>
  <c r="AE153" i="20"/>
  <c r="AC153" i="20"/>
  <c r="AA153" i="20"/>
  <c r="W153" i="20"/>
  <c r="U153" i="20"/>
  <c r="S153" i="20"/>
  <c r="Q153" i="20"/>
  <c r="O153" i="20"/>
  <c r="M153" i="20"/>
  <c r="K153" i="20"/>
  <c r="I153" i="20"/>
  <c r="AF152" i="20"/>
  <c r="AE152" i="20"/>
  <c r="AC152" i="20"/>
  <c r="AA152" i="20"/>
  <c r="W152" i="20"/>
  <c r="U152" i="20"/>
  <c r="S152" i="20"/>
  <c r="Q152" i="20"/>
  <c r="O152" i="20"/>
  <c r="M152" i="20"/>
  <c r="K152" i="20"/>
  <c r="I152" i="20"/>
  <c r="AF151" i="20"/>
  <c r="AE151" i="20"/>
  <c r="AC151" i="20"/>
  <c r="AA151" i="20"/>
  <c r="W151" i="20"/>
  <c r="U151" i="20"/>
  <c r="S151" i="20"/>
  <c r="Q151" i="20"/>
  <c r="O151" i="20"/>
  <c r="M151" i="20"/>
  <c r="K151" i="20"/>
  <c r="I151" i="20"/>
  <c r="AF150" i="20"/>
  <c r="AE150" i="20"/>
  <c r="AC150" i="20"/>
  <c r="AA150" i="20"/>
  <c r="W150" i="20"/>
  <c r="U150" i="20"/>
  <c r="S150" i="20"/>
  <c r="Q150" i="20"/>
  <c r="O150" i="20"/>
  <c r="M150" i="20"/>
  <c r="K150" i="20"/>
  <c r="I150" i="20"/>
  <c r="AD148" i="20"/>
  <c r="AD166" i="20" s="1"/>
  <c r="AB148" i="20"/>
  <c r="Z148" i="20"/>
  <c r="V148" i="20"/>
  <c r="T148" i="20"/>
  <c r="R148" i="20"/>
  <c r="R166" i="20" s="1"/>
  <c r="P148" i="20"/>
  <c r="P166" i="20" s="1"/>
  <c r="N148" i="20"/>
  <c r="N166" i="20" s="1"/>
  <c r="L148" i="20"/>
  <c r="J148" i="20"/>
  <c r="H148" i="20"/>
  <c r="AF144" i="20"/>
  <c r="AE144" i="20"/>
  <c r="AC144" i="20"/>
  <c r="AA144" i="20"/>
  <c r="W144" i="20"/>
  <c r="U144" i="20"/>
  <c r="S144" i="20"/>
  <c r="Q144" i="20"/>
  <c r="O144" i="20"/>
  <c r="M144" i="20"/>
  <c r="K144" i="20"/>
  <c r="I144" i="20"/>
  <c r="AF143" i="20"/>
  <c r="AE143" i="20"/>
  <c r="AC143" i="20"/>
  <c r="AA143" i="20"/>
  <c r="W143" i="20"/>
  <c r="U143" i="20"/>
  <c r="S143" i="20"/>
  <c r="Q143" i="20"/>
  <c r="O143" i="20"/>
  <c r="M143" i="20"/>
  <c r="K143" i="20"/>
  <c r="I143" i="20"/>
  <c r="AF139" i="20"/>
  <c r="AE139" i="20"/>
  <c r="AC139" i="20"/>
  <c r="AA139" i="20"/>
  <c r="W139" i="20"/>
  <c r="U139" i="20"/>
  <c r="S139" i="20"/>
  <c r="Q139" i="20"/>
  <c r="O139" i="20"/>
  <c r="M139" i="20"/>
  <c r="K139" i="20"/>
  <c r="I139" i="20"/>
  <c r="AF137" i="20"/>
  <c r="AE137" i="20"/>
  <c r="AC137" i="20"/>
  <c r="AA137" i="20"/>
  <c r="W137" i="20"/>
  <c r="U137" i="20"/>
  <c r="S137" i="20"/>
  <c r="Q137" i="20"/>
  <c r="O137" i="20"/>
  <c r="M137" i="20"/>
  <c r="K137" i="20"/>
  <c r="I137" i="20"/>
  <c r="AF136" i="20"/>
  <c r="AE136" i="20"/>
  <c r="AC136" i="20"/>
  <c r="AA136" i="20"/>
  <c r="W136" i="20"/>
  <c r="U136" i="20"/>
  <c r="S136" i="20"/>
  <c r="Q136" i="20"/>
  <c r="O136" i="20"/>
  <c r="M136" i="20"/>
  <c r="K136" i="20"/>
  <c r="I136" i="20"/>
  <c r="AF135" i="20"/>
  <c r="AE135" i="20"/>
  <c r="AC135" i="20"/>
  <c r="AA135" i="20"/>
  <c r="W135" i="20"/>
  <c r="U135" i="20"/>
  <c r="S135" i="20"/>
  <c r="Q135" i="20"/>
  <c r="O135" i="20"/>
  <c r="M135" i="20"/>
  <c r="K135" i="20"/>
  <c r="I135" i="20"/>
  <c r="AF134" i="20"/>
  <c r="AE134" i="20"/>
  <c r="AC134" i="20"/>
  <c r="AA134" i="20"/>
  <c r="W134" i="20"/>
  <c r="U134" i="20"/>
  <c r="S134" i="20"/>
  <c r="Q134" i="20"/>
  <c r="O134" i="20"/>
  <c r="M134" i="20"/>
  <c r="K134" i="20"/>
  <c r="I134" i="20"/>
  <c r="AF133" i="20"/>
  <c r="AE133" i="20"/>
  <c r="AC133" i="20"/>
  <c r="AA133" i="20"/>
  <c r="W133" i="20"/>
  <c r="U133" i="20"/>
  <c r="S133" i="20"/>
  <c r="Q133" i="20"/>
  <c r="O133" i="20"/>
  <c r="M133" i="20"/>
  <c r="K133" i="20"/>
  <c r="I133" i="20"/>
  <c r="AF120" i="20"/>
  <c r="AE120" i="20"/>
  <c r="AC120" i="20"/>
  <c r="AA120" i="20"/>
  <c r="W120" i="20"/>
  <c r="U120" i="20"/>
  <c r="S120" i="20"/>
  <c r="Q120" i="20"/>
  <c r="O120" i="20"/>
  <c r="M120" i="20"/>
  <c r="K120" i="20"/>
  <c r="I120" i="20"/>
  <c r="AF132" i="20"/>
  <c r="AE132" i="20"/>
  <c r="AC132" i="20"/>
  <c r="AA132" i="20"/>
  <c r="W132" i="20"/>
  <c r="U132" i="20"/>
  <c r="S132" i="20"/>
  <c r="Q132" i="20"/>
  <c r="O132" i="20"/>
  <c r="M132" i="20"/>
  <c r="K132" i="20"/>
  <c r="I132" i="20"/>
  <c r="AF131" i="20"/>
  <c r="AE131" i="20"/>
  <c r="AC131" i="20"/>
  <c r="AA131" i="20"/>
  <c r="W131" i="20"/>
  <c r="U131" i="20"/>
  <c r="S131" i="20"/>
  <c r="Q131" i="20"/>
  <c r="O131" i="20"/>
  <c r="M131" i="20"/>
  <c r="K131" i="20"/>
  <c r="I131" i="20"/>
  <c r="AF130" i="20"/>
  <c r="AE130" i="20"/>
  <c r="AC130" i="20"/>
  <c r="AA130" i="20"/>
  <c r="W130" i="20"/>
  <c r="U130" i="20"/>
  <c r="S130" i="20"/>
  <c r="Q130" i="20"/>
  <c r="O130" i="20"/>
  <c r="M130" i="20"/>
  <c r="K130" i="20"/>
  <c r="I130" i="20"/>
  <c r="AF114" i="20"/>
  <c r="AE114" i="20"/>
  <c r="AC114" i="20"/>
  <c r="AA114" i="20"/>
  <c r="W114" i="20"/>
  <c r="U114" i="20"/>
  <c r="S114" i="20"/>
  <c r="Q114" i="20"/>
  <c r="O114" i="20"/>
  <c r="M114" i="20"/>
  <c r="K114" i="20"/>
  <c r="I114" i="20"/>
  <c r="AF113" i="20"/>
  <c r="AE113" i="20"/>
  <c r="AC113" i="20"/>
  <c r="AA113" i="20"/>
  <c r="W113" i="20"/>
  <c r="U113" i="20"/>
  <c r="S113" i="20"/>
  <c r="Q113" i="20"/>
  <c r="O113" i="20"/>
  <c r="M113" i="20"/>
  <c r="K113" i="20"/>
  <c r="I113" i="20"/>
  <c r="AF95" i="20"/>
  <c r="AE95" i="20"/>
  <c r="AC95" i="20"/>
  <c r="AA95" i="20"/>
  <c r="W95" i="20"/>
  <c r="U95" i="20"/>
  <c r="S95" i="20"/>
  <c r="Q95" i="20"/>
  <c r="O95" i="20"/>
  <c r="M95" i="20"/>
  <c r="K95" i="20"/>
  <c r="I95" i="20"/>
  <c r="AF94" i="20"/>
  <c r="AE94" i="20"/>
  <c r="AC94" i="20"/>
  <c r="AA94" i="20"/>
  <c r="W94" i="20"/>
  <c r="U94" i="20"/>
  <c r="S94" i="20"/>
  <c r="Q94" i="20"/>
  <c r="O94" i="20"/>
  <c r="M94" i="20"/>
  <c r="K94" i="20"/>
  <c r="I94" i="20"/>
  <c r="AF93" i="20"/>
  <c r="AE93" i="20"/>
  <c r="AC93" i="20"/>
  <c r="AA93" i="20"/>
  <c r="W93" i="20"/>
  <c r="U93" i="20"/>
  <c r="S93" i="20"/>
  <c r="Q93" i="20"/>
  <c r="O93" i="20"/>
  <c r="M93" i="20"/>
  <c r="K93" i="20"/>
  <c r="I93" i="20"/>
  <c r="AF92" i="20"/>
  <c r="AE92" i="20"/>
  <c r="AC92" i="20"/>
  <c r="AA92" i="20"/>
  <c r="W92" i="20"/>
  <c r="U92" i="20"/>
  <c r="S92" i="20"/>
  <c r="Q92" i="20"/>
  <c r="O92" i="20"/>
  <c r="M92" i="20"/>
  <c r="K92" i="20"/>
  <c r="I92" i="20"/>
  <c r="AF90" i="20"/>
  <c r="AE90" i="20"/>
  <c r="AC90" i="20"/>
  <c r="AA90" i="20"/>
  <c r="W90" i="20"/>
  <c r="U90" i="20"/>
  <c r="S90" i="20"/>
  <c r="Q90" i="20"/>
  <c r="O90" i="20"/>
  <c r="M90" i="20"/>
  <c r="K90" i="20"/>
  <c r="I90" i="20"/>
  <c r="AF89" i="20"/>
  <c r="AE89" i="20"/>
  <c r="AC89" i="20"/>
  <c r="AA89" i="20"/>
  <c r="W89" i="20"/>
  <c r="U89" i="20"/>
  <c r="S89" i="20"/>
  <c r="Q89" i="20"/>
  <c r="O89" i="20"/>
  <c r="M89" i="20"/>
  <c r="K89" i="20"/>
  <c r="I89" i="20"/>
  <c r="AF88" i="20"/>
  <c r="AE88" i="20"/>
  <c r="AC88" i="20"/>
  <c r="AA88" i="20"/>
  <c r="W88" i="20"/>
  <c r="U88" i="20"/>
  <c r="S88" i="20"/>
  <c r="Q88" i="20"/>
  <c r="O88" i="20"/>
  <c r="M88" i="20"/>
  <c r="K88" i="20"/>
  <c r="I88" i="20"/>
  <c r="AF87" i="20"/>
  <c r="AE87" i="20"/>
  <c r="AC87" i="20"/>
  <c r="AA87" i="20"/>
  <c r="W87" i="20"/>
  <c r="U87" i="20"/>
  <c r="S87" i="20"/>
  <c r="Q87" i="20"/>
  <c r="O87" i="20"/>
  <c r="M87" i="20"/>
  <c r="K87" i="20"/>
  <c r="I87" i="20"/>
  <c r="AF86" i="20"/>
  <c r="AE86" i="20"/>
  <c r="AC86" i="20"/>
  <c r="AA86" i="20"/>
  <c r="W86" i="20"/>
  <c r="U86" i="20"/>
  <c r="S86" i="20"/>
  <c r="Q86" i="20"/>
  <c r="O86" i="20"/>
  <c r="M86" i="20"/>
  <c r="K86" i="20"/>
  <c r="I86" i="20"/>
  <c r="AF84" i="20"/>
  <c r="AE84" i="20"/>
  <c r="AC84" i="20"/>
  <c r="AA84" i="20"/>
  <c r="W84" i="20"/>
  <c r="U84" i="20"/>
  <c r="S84" i="20"/>
  <c r="Q84" i="20"/>
  <c r="O84" i="20"/>
  <c r="M84" i="20"/>
  <c r="K84" i="20"/>
  <c r="I84" i="20"/>
  <c r="AF81" i="20"/>
  <c r="AE81" i="20"/>
  <c r="AC81" i="20"/>
  <c r="AA81" i="20"/>
  <c r="W81" i="20"/>
  <c r="U81" i="20"/>
  <c r="S81" i="20"/>
  <c r="Q81" i="20"/>
  <c r="O81" i="20"/>
  <c r="M81" i="20"/>
  <c r="K81" i="20"/>
  <c r="I81" i="20"/>
  <c r="AF80" i="20"/>
  <c r="AE80" i="20"/>
  <c r="AC80" i="20"/>
  <c r="AA80" i="20"/>
  <c r="W80" i="20"/>
  <c r="U80" i="20"/>
  <c r="S80" i="20"/>
  <c r="Q80" i="20"/>
  <c r="O80" i="20"/>
  <c r="M80" i="20"/>
  <c r="K80" i="20"/>
  <c r="I80" i="20"/>
  <c r="AF78" i="20"/>
  <c r="AE78" i="20"/>
  <c r="AC78" i="20"/>
  <c r="AA78" i="20"/>
  <c r="W78" i="20"/>
  <c r="U78" i="20"/>
  <c r="S78" i="20"/>
  <c r="Q78" i="20"/>
  <c r="O78" i="20"/>
  <c r="M78" i="20"/>
  <c r="K78" i="20"/>
  <c r="I78" i="20"/>
  <c r="AF77" i="20"/>
  <c r="AE77" i="20"/>
  <c r="AC77" i="20"/>
  <c r="AA77" i="20"/>
  <c r="W77" i="20"/>
  <c r="U77" i="20"/>
  <c r="S77" i="20"/>
  <c r="Q77" i="20"/>
  <c r="O77" i="20"/>
  <c r="M77" i="20"/>
  <c r="K77" i="20"/>
  <c r="I77" i="20"/>
  <c r="AF75" i="20"/>
  <c r="AE75" i="20"/>
  <c r="AC75" i="20"/>
  <c r="AA75" i="20"/>
  <c r="W75" i="20"/>
  <c r="U75" i="20"/>
  <c r="S75" i="20"/>
  <c r="Q75" i="20"/>
  <c r="O75" i="20"/>
  <c r="M75" i="20"/>
  <c r="K75" i="20"/>
  <c r="I75" i="20"/>
  <c r="AF74" i="20"/>
  <c r="AE74" i="20"/>
  <c r="AC74" i="20"/>
  <c r="AA74" i="20"/>
  <c r="W74" i="20"/>
  <c r="U74" i="20"/>
  <c r="S74" i="20"/>
  <c r="Q74" i="20"/>
  <c r="O74" i="20"/>
  <c r="M74" i="20"/>
  <c r="K74" i="20"/>
  <c r="I74" i="20"/>
  <c r="AF72" i="20"/>
  <c r="AE72" i="20"/>
  <c r="AC72" i="20"/>
  <c r="AA72" i="20"/>
  <c r="W72" i="20"/>
  <c r="U72" i="20"/>
  <c r="S72" i="20"/>
  <c r="Q72" i="20"/>
  <c r="O72" i="20"/>
  <c r="M72" i="20"/>
  <c r="K72" i="20"/>
  <c r="I72" i="20"/>
  <c r="AF71" i="20"/>
  <c r="AE71" i="20"/>
  <c r="AC71" i="20"/>
  <c r="AA71" i="20"/>
  <c r="W71" i="20"/>
  <c r="U71" i="20"/>
  <c r="S71" i="20"/>
  <c r="Q71" i="20"/>
  <c r="O71" i="20"/>
  <c r="M71" i="20"/>
  <c r="K71" i="20"/>
  <c r="I71" i="20"/>
  <c r="AF70" i="20"/>
  <c r="AE70" i="20"/>
  <c r="AC70" i="20"/>
  <c r="AA70" i="20"/>
  <c r="W70" i="20"/>
  <c r="U70" i="20"/>
  <c r="S70" i="20"/>
  <c r="Q70" i="20"/>
  <c r="O70" i="20"/>
  <c r="M70" i="20"/>
  <c r="K70" i="20"/>
  <c r="I70" i="20"/>
  <c r="AF68" i="20"/>
  <c r="AE68" i="20"/>
  <c r="AC68" i="20"/>
  <c r="AA68" i="20"/>
  <c r="W68" i="20"/>
  <c r="U68" i="20"/>
  <c r="S68" i="20"/>
  <c r="Q68" i="20"/>
  <c r="O68" i="20"/>
  <c r="M68" i="20"/>
  <c r="K68" i="20"/>
  <c r="I68" i="20"/>
  <c r="AF67" i="20"/>
  <c r="AE67" i="20"/>
  <c r="AC67" i="20"/>
  <c r="AA67" i="20"/>
  <c r="W67" i="20"/>
  <c r="U67" i="20"/>
  <c r="S67" i="20"/>
  <c r="Q67" i="20"/>
  <c r="O67" i="20"/>
  <c r="M67" i="20"/>
  <c r="K67" i="20"/>
  <c r="I67" i="20"/>
  <c r="AF66" i="20"/>
  <c r="AE66" i="20"/>
  <c r="AC66" i="20"/>
  <c r="AA66" i="20"/>
  <c r="W66" i="20"/>
  <c r="U66" i="20"/>
  <c r="S66" i="20"/>
  <c r="Q66" i="20"/>
  <c r="O66" i="20"/>
  <c r="M66" i="20"/>
  <c r="K66" i="20"/>
  <c r="I66" i="20"/>
  <c r="AF64" i="20"/>
  <c r="AE64" i="20"/>
  <c r="AC64" i="20"/>
  <c r="AA64" i="20"/>
  <c r="W64" i="20"/>
  <c r="U64" i="20"/>
  <c r="S64" i="20"/>
  <c r="Q64" i="20"/>
  <c r="O64" i="20"/>
  <c r="M64" i="20"/>
  <c r="K64" i="20"/>
  <c r="I64" i="20"/>
  <c r="AF63" i="20"/>
  <c r="AE63" i="20"/>
  <c r="AC63" i="20"/>
  <c r="AA63" i="20"/>
  <c r="W63" i="20"/>
  <c r="U63" i="20"/>
  <c r="S63" i="20"/>
  <c r="Q63" i="20"/>
  <c r="O63" i="20"/>
  <c r="M63" i="20"/>
  <c r="K63" i="20"/>
  <c r="I63" i="20"/>
  <c r="AF62" i="20"/>
  <c r="AE62" i="20"/>
  <c r="AC62" i="20"/>
  <c r="AA62" i="20"/>
  <c r="W62" i="20"/>
  <c r="U62" i="20"/>
  <c r="S62" i="20"/>
  <c r="Q62" i="20"/>
  <c r="O62" i="20"/>
  <c r="M62" i="20"/>
  <c r="K62" i="20"/>
  <c r="I62" i="20"/>
  <c r="AF60" i="20"/>
  <c r="AE60" i="20"/>
  <c r="AC60" i="20"/>
  <c r="AA60" i="20"/>
  <c r="W60" i="20"/>
  <c r="U60" i="20"/>
  <c r="S60" i="20"/>
  <c r="Q60" i="20"/>
  <c r="O60" i="20"/>
  <c r="M60" i="20"/>
  <c r="K60" i="20"/>
  <c r="I60" i="20"/>
  <c r="AF58" i="20"/>
  <c r="AE58" i="20"/>
  <c r="AC58" i="20"/>
  <c r="AA58" i="20"/>
  <c r="W58" i="20"/>
  <c r="U58" i="20"/>
  <c r="S58" i="20"/>
  <c r="Q58" i="20"/>
  <c r="O58" i="20"/>
  <c r="M58" i="20"/>
  <c r="K58" i="20"/>
  <c r="I58" i="20"/>
  <c r="AF57" i="20"/>
  <c r="AE57" i="20"/>
  <c r="AC57" i="20"/>
  <c r="AA57" i="20"/>
  <c r="W57" i="20"/>
  <c r="U57" i="20"/>
  <c r="S57" i="20"/>
  <c r="Q57" i="20"/>
  <c r="O57" i="20"/>
  <c r="M57" i="20"/>
  <c r="K57" i="20"/>
  <c r="I57" i="20"/>
  <c r="AF56" i="20"/>
  <c r="AE56" i="20"/>
  <c r="AC56" i="20"/>
  <c r="AA56" i="20"/>
  <c r="W56" i="20"/>
  <c r="U56" i="20"/>
  <c r="S56" i="20"/>
  <c r="Q56" i="20"/>
  <c r="O56" i="20"/>
  <c r="M56" i="20"/>
  <c r="K56" i="20"/>
  <c r="I56" i="20"/>
  <c r="AF55" i="20"/>
  <c r="AE55" i="20"/>
  <c r="AC55" i="20"/>
  <c r="AA55" i="20"/>
  <c r="W55" i="20"/>
  <c r="U55" i="20"/>
  <c r="S55" i="20"/>
  <c r="Q55" i="20"/>
  <c r="O55" i="20"/>
  <c r="M55" i="20"/>
  <c r="K55" i="20"/>
  <c r="I55" i="20"/>
  <c r="AF52" i="20"/>
  <c r="AE52" i="20"/>
  <c r="AC52" i="20"/>
  <c r="AA52" i="20"/>
  <c r="W52" i="20"/>
  <c r="U52" i="20"/>
  <c r="S52" i="20"/>
  <c r="Q52" i="20"/>
  <c r="O52" i="20"/>
  <c r="M52" i="20"/>
  <c r="K52" i="20"/>
  <c r="I52" i="20"/>
  <c r="AF51" i="20"/>
  <c r="AE51" i="20"/>
  <c r="AC51" i="20"/>
  <c r="AA51" i="20"/>
  <c r="W51" i="20"/>
  <c r="U51" i="20"/>
  <c r="S51" i="20"/>
  <c r="Q51" i="20"/>
  <c r="O51" i="20"/>
  <c r="M51" i="20"/>
  <c r="K51" i="20"/>
  <c r="I51" i="20"/>
  <c r="AF50" i="20"/>
  <c r="AE50" i="20"/>
  <c r="AC50" i="20"/>
  <c r="AA50" i="20"/>
  <c r="W50" i="20"/>
  <c r="U50" i="20"/>
  <c r="S50" i="20"/>
  <c r="Q50" i="20"/>
  <c r="O50" i="20"/>
  <c r="M50" i="20"/>
  <c r="K50" i="20"/>
  <c r="I50" i="20"/>
  <c r="AF49" i="20"/>
  <c r="AE49" i="20"/>
  <c r="AC49" i="20"/>
  <c r="AA49" i="20"/>
  <c r="W49" i="20"/>
  <c r="U49" i="20"/>
  <c r="S49" i="20"/>
  <c r="Q49" i="20"/>
  <c r="O49" i="20"/>
  <c r="M49" i="20"/>
  <c r="K49" i="20"/>
  <c r="I49" i="20"/>
  <c r="AF47" i="20"/>
  <c r="AE47" i="20"/>
  <c r="AC47" i="20"/>
  <c r="AA47" i="20"/>
  <c r="W47" i="20"/>
  <c r="U47" i="20"/>
  <c r="S47" i="20"/>
  <c r="Q47" i="20"/>
  <c r="O47" i="20"/>
  <c r="M47" i="20"/>
  <c r="K47" i="20"/>
  <c r="I47" i="20"/>
  <c r="AF46" i="20"/>
  <c r="AE46" i="20"/>
  <c r="AC46" i="20"/>
  <c r="AA46" i="20"/>
  <c r="W46" i="20"/>
  <c r="U46" i="20"/>
  <c r="S46" i="20"/>
  <c r="Q46" i="20"/>
  <c r="O46" i="20"/>
  <c r="M46" i="20"/>
  <c r="K46" i="20"/>
  <c r="I46" i="20"/>
  <c r="AF45" i="20"/>
  <c r="AE45" i="20"/>
  <c r="AC45" i="20"/>
  <c r="AA45" i="20"/>
  <c r="W45" i="20"/>
  <c r="U45" i="20"/>
  <c r="S45" i="20"/>
  <c r="Q45" i="20"/>
  <c r="O45" i="20"/>
  <c r="M45" i="20"/>
  <c r="K45" i="20"/>
  <c r="I45" i="20"/>
  <c r="AF44" i="20"/>
  <c r="AE44" i="20"/>
  <c r="AC44" i="20"/>
  <c r="AA44" i="20"/>
  <c r="W44" i="20"/>
  <c r="U44" i="20"/>
  <c r="S44" i="20"/>
  <c r="Q44" i="20"/>
  <c r="O44" i="20"/>
  <c r="M44" i="20"/>
  <c r="K44" i="20"/>
  <c r="I44" i="20"/>
  <c r="AF43" i="20"/>
  <c r="AE43" i="20"/>
  <c r="AC43" i="20"/>
  <c r="AA43" i="20"/>
  <c r="W43" i="20"/>
  <c r="U43" i="20"/>
  <c r="S43" i="20"/>
  <c r="Q43" i="20"/>
  <c r="O43" i="20"/>
  <c r="M43" i="20"/>
  <c r="K43" i="20"/>
  <c r="I43" i="20"/>
  <c r="AF42" i="20"/>
  <c r="AE42" i="20"/>
  <c r="AC42" i="20"/>
  <c r="AA42" i="20"/>
  <c r="W42" i="20"/>
  <c r="U42" i="20"/>
  <c r="S42" i="20"/>
  <c r="Q42" i="20"/>
  <c r="O42" i="20"/>
  <c r="M42" i="20"/>
  <c r="K42" i="20"/>
  <c r="I42" i="20"/>
  <c r="AF41" i="20"/>
  <c r="AE41" i="20"/>
  <c r="AC41" i="20"/>
  <c r="AA41" i="20"/>
  <c r="W41" i="20"/>
  <c r="U41" i="20"/>
  <c r="S41" i="20"/>
  <c r="Q41" i="20"/>
  <c r="O41" i="20"/>
  <c r="M41" i="20"/>
  <c r="K41" i="20"/>
  <c r="I41" i="20"/>
  <c r="AF40" i="20"/>
  <c r="AE40" i="20"/>
  <c r="AC40" i="20"/>
  <c r="AA40" i="20"/>
  <c r="W40" i="20"/>
  <c r="U40" i="20"/>
  <c r="S40" i="20"/>
  <c r="Q40" i="20"/>
  <c r="O40" i="20"/>
  <c r="M40" i="20"/>
  <c r="K40" i="20"/>
  <c r="I40" i="20"/>
  <c r="AF39" i="20"/>
  <c r="AE39" i="20"/>
  <c r="AC39" i="20"/>
  <c r="AA39" i="20"/>
  <c r="W39" i="20"/>
  <c r="U39" i="20"/>
  <c r="S39" i="20"/>
  <c r="Q39" i="20"/>
  <c r="O39" i="20"/>
  <c r="M39" i="20"/>
  <c r="K39" i="20"/>
  <c r="I39" i="20"/>
  <c r="AF38" i="20"/>
  <c r="AE38" i="20"/>
  <c r="AC38" i="20"/>
  <c r="AA38" i="20"/>
  <c r="W38" i="20"/>
  <c r="U38" i="20"/>
  <c r="S38" i="20"/>
  <c r="Q38" i="20"/>
  <c r="O38" i="20"/>
  <c r="M38" i="20"/>
  <c r="K38" i="20"/>
  <c r="I38" i="20"/>
  <c r="AF37" i="20"/>
  <c r="AE37" i="20"/>
  <c r="AC37" i="20"/>
  <c r="AA37" i="20"/>
  <c r="W37" i="20"/>
  <c r="U37" i="20"/>
  <c r="S37" i="20"/>
  <c r="Q37" i="20"/>
  <c r="O37" i="20"/>
  <c r="M37" i="20"/>
  <c r="K37" i="20"/>
  <c r="I37" i="20"/>
  <c r="AF36" i="20"/>
  <c r="AE36" i="20"/>
  <c r="AC36" i="20"/>
  <c r="AA36" i="20"/>
  <c r="W36" i="20"/>
  <c r="U36" i="20"/>
  <c r="S36" i="20"/>
  <c r="Q36" i="20"/>
  <c r="O36" i="20"/>
  <c r="M36" i="20"/>
  <c r="K36" i="20"/>
  <c r="I36" i="20"/>
  <c r="AF35" i="20"/>
  <c r="AE35" i="20"/>
  <c r="AC35" i="20"/>
  <c r="AA35" i="20"/>
  <c r="W35" i="20"/>
  <c r="U35" i="20"/>
  <c r="S35" i="20"/>
  <c r="Q35" i="20"/>
  <c r="O35" i="20"/>
  <c r="M35" i="20"/>
  <c r="K35" i="20"/>
  <c r="I35" i="20"/>
  <c r="AF34" i="20"/>
  <c r="AE34" i="20"/>
  <c r="AC34" i="20"/>
  <c r="AA34" i="20"/>
  <c r="W34" i="20"/>
  <c r="U34" i="20"/>
  <c r="S34" i="20"/>
  <c r="Q34" i="20"/>
  <c r="O34" i="20"/>
  <c r="M34" i="20"/>
  <c r="K34" i="20"/>
  <c r="I34" i="20"/>
  <c r="AF33" i="20"/>
  <c r="AE33" i="20"/>
  <c r="AC33" i="20"/>
  <c r="AA33" i="20"/>
  <c r="W33" i="20"/>
  <c r="U33" i="20"/>
  <c r="S33" i="20"/>
  <c r="Q33" i="20"/>
  <c r="O33" i="20"/>
  <c r="M33" i="20"/>
  <c r="K33" i="20"/>
  <c r="I33" i="20"/>
  <c r="AF32" i="20"/>
  <c r="AE32" i="20"/>
  <c r="AC32" i="20"/>
  <c r="AA32" i="20"/>
  <c r="W32" i="20"/>
  <c r="U32" i="20"/>
  <c r="S32" i="20"/>
  <c r="Q32" i="20"/>
  <c r="O32" i="20"/>
  <c r="M32" i="20"/>
  <c r="K32" i="20"/>
  <c r="I32" i="20"/>
  <c r="AF31" i="20"/>
  <c r="AE31" i="20"/>
  <c r="AC31" i="20"/>
  <c r="AA31" i="20"/>
  <c r="W31" i="20"/>
  <c r="U31" i="20"/>
  <c r="S31" i="20"/>
  <c r="Q31" i="20"/>
  <c r="O31" i="20"/>
  <c r="M31" i="20"/>
  <c r="K31" i="20"/>
  <c r="I31" i="20"/>
  <c r="AF29" i="20"/>
  <c r="AE29" i="20"/>
  <c r="AC29" i="20"/>
  <c r="AA29" i="20"/>
  <c r="W29" i="20"/>
  <c r="U29" i="20"/>
  <c r="S29" i="20"/>
  <c r="Q29" i="20"/>
  <c r="O29" i="20"/>
  <c r="M29" i="20"/>
  <c r="K29" i="20"/>
  <c r="I29" i="20"/>
  <c r="AF28" i="20"/>
  <c r="AE28" i="20"/>
  <c r="AC28" i="20"/>
  <c r="AA28" i="20"/>
  <c r="W28" i="20"/>
  <c r="U28" i="20"/>
  <c r="S28" i="20"/>
  <c r="Q28" i="20"/>
  <c r="O28" i="20"/>
  <c r="M28" i="20"/>
  <c r="K28" i="20"/>
  <c r="I28" i="20"/>
  <c r="AF27" i="20"/>
  <c r="AE27" i="20"/>
  <c r="AC27" i="20"/>
  <c r="AA27" i="20"/>
  <c r="W27" i="20"/>
  <c r="U27" i="20"/>
  <c r="S27" i="20"/>
  <c r="Q27" i="20"/>
  <c r="O27" i="20"/>
  <c r="M27" i="20"/>
  <c r="K27" i="20"/>
  <c r="I27" i="20"/>
  <c r="AF26" i="20"/>
  <c r="AE26" i="20"/>
  <c r="AC26" i="20"/>
  <c r="AA26" i="20"/>
  <c r="W26" i="20"/>
  <c r="U26" i="20"/>
  <c r="S26" i="20"/>
  <c r="Q26" i="20"/>
  <c r="O26" i="20"/>
  <c r="M26" i="20"/>
  <c r="K26" i="20"/>
  <c r="I26" i="20"/>
  <c r="AF24" i="20"/>
  <c r="AE24" i="20"/>
  <c r="AC24" i="20"/>
  <c r="AA24" i="20"/>
  <c r="W24" i="20"/>
  <c r="U24" i="20"/>
  <c r="S24" i="20"/>
  <c r="Q24" i="20"/>
  <c r="O24" i="20"/>
  <c r="M24" i="20"/>
  <c r="K24" i="20"/>
  <c r="I24" i="20"/>
  <c r="AF23" i="20"/>
  <c r="AE23" i="20"/>
  <c r="AC23" i="20"/>
  <c r="AA23" i="20"/>
  <c r="W23" i="20"/>
  <c r="U23" i="20"/>
  <c r="S23" i="20"/>
  <c r="Q23" i="20"/>
  <c r="O23" i="20"/>
  <c r="M23" i="20"/>
  <c r="K23" i="20"/>
  <c r="I23" i="20"/>
  <c r="AF22" i="20"/>
  <c r="AE22" i="20"/>
  <c r="AC22" i="20"/>
  <c r="AA22" i="20"/>
  <c r="W22" i="20"/>
  <c r="U22" i="20"/>
  <c r="S22" i="20"/>
  <c r="Q22" i="20"/>
  <c r="O22" i="20"/>
  <c r="M22" i="20"/>
  <c r="K22" i="20"/>
  <c r="I22" i="20"/>
  <c r="AF21" i="20"/>
  <c r="AE21" i="20"/>
  <c r="AC21" i="20"/>
  <c r="AA21" i="20"/>
  <c r="W21" i="20"/>
  <c r="U21" i="20"/>
  <c r="S21" i="20"/>
  <c r="Q21" i="20"/>
  <c r="O21" i="20"/>
  <c r="M21" i="20"/>
  <c r="K21" i="20"/>
  <c r="I21" i="20"/>
  <c r="AF20" i="20"/>
  <c r="AE20" i="20"/>
  <c r="AC20" i="20"/>
  <c r="AA20" i="20"/>
  <c r="W20" i="20"/>
  <c r="U20" i="20"/>
  <c r="S20" i="20"/>
  <c r="Q20" i="20"/>
  <c r="O20" i="20"/>
  <c r="M20" i="20"/>
  <c r="K20" i="20"/>
  <c r="I20" i="20"/>
  <c r="AF19" i="20"/>
  <c r="AE19" i="20"/>
  <c r="AC19" i="20"/>
  <c r="AA19" i="20"/>
  <c r="W19" i="20"/>
  <c r="U19" i="20"/>
  <c r="S19" i="20"/>
  <c r="Q19" i="20"/>
  <c r="O19" i="20"/>
  <c r="M19" i="20"/>
  <c r="K19" i="20"/>
  <c r="I19" i="20"/>
  <c r="AF18" i="20"/>
  <c r="AE18" i="20"/>
  <c r="AC18" i="20"/>
  <c r="AA18" i="20"/>
  <c r="W18" i="20"/>
  <c r="U18" i="20"/>
  <c r="S18" i="20"/>
  <c r="Q18" i="20"/>
  <c r="O18" i="20"/>
  <c r="M18" i="20"/>
  <c r="K18" i="20"/>
  <c r="I18" i="20"/>
  <c r="AF17" i="20"/>
  <c r="AE17" i="20"/>
  <c r="AC17" i="20"/>
  <c r="AA17" i="20"/>
  <c r="W17" i="20"/>
  <c r="U17" i="20"/>
  <c r="S17" i="20"/>
  <c r="Q17" i="20"/>
  <c r="O17" i="20"/>
  <c r="M17" i="20"/>
  <c r="K17" i="20"/>
  <c r="I17" i="20"/>
  <c r="AF16" i="20"/>
  <c r="AE16" i="20"/>
  <c r="AC16" i="20"/>
  <c r="AA16" i="20"/>
  <c r="W16" i="20"/>
  <c r="U16" i="20"/>
  <c r="S16" i="20"/>
  <c r="Q16" i="20"/>
  <c r="O16" i="20"/>
  <c r="M16" i="20"/>
  <c r="K16" i="20"/>
  <c r="I16" i="20"/>
  <c r="AF14" i="20"/>
  <c r="AE14" i="20"/>
  <c r="AC14" i="20"/>
  <c r="AA14" i="20"/>
  <c r="W14" i="20"/>
  <c r="U14" i="20"/>
  <c r="S14" i="20"/>
  <c r="Q14" i="20"/>
  <c r="O14" i="20"/>
  <c r="M14" i="20"/>
  <c r="K14" i="20"/>
  <c r="I14" i="20"/>
  <c r="AF13" i="20"/>
  <c r="AE13" i="20"/>
  <c r="AC13" i="20"/>
  <c r="AA13" i="20"/>
  <c r="W13" i="20"/>
  <c r="U13" i="20"/>
  <c r="S13" i="20"/>
  <c r="Q13" i="20"/>
  <c r="O13" i="20"/>
  <c r="M13" i="20"/>
  <c r="K13" i="20"/>
  <c r="I13" i="20"/>
  <c r="AF12" i="20"/>
  <c r="AE12" i="20"/>
  <c r="AC12" i="20"/>
  <c r="AA12" i="20"/>
  <c r="W12" i="20"/>
  <c r="U12" i="20"/>
  <c r="S12" i="20"/>
  <c r="Q12" i="20"/>
  <c r="O12" i="20"/>
  <c r="M12" i="20"/>
  <c r="K12" i="20"/>
  <c r="I12" i="20"/>
  <c r="AF11" i="20"/>
  <c r="AE11" i="20"/>
  <c r="AC11" i="20"/>
  <c r="AA11" i="20"/>
  <c r="W11" i="20"/>
  <c r="U11" i="20"/>
  <c r="S11" i="20"/>
  <c r="Q11" i="20"/>
  <c r="O11" i="20"/>
  <c r="M11" i="20"/>
  <c r="K11" i="20"/>
  <c r="I11" i="20"/>
  <c r="AF10" i="20"/>
  <c r="AE10" i="20"/>
  <c r="AC10" i="20"/>
  <c r="AA10" i="20"/>
  <c r="W10" i="20"/>
  <c r="U10" i="20"/>
  <c r="S10" i="20"/>
  <c r="Q10" i="20"/>
  <c r="O10" i="20"/>
  <c r="M10" i="20"/>
  <c r="K10" i="20"/>
  <c r="I10" i="20"/>
  <c r="AF9" i="20"/>
  <c r="AE9" i="20"/>
  <c r="AC9" i="20"/>
  <c r="AA9" i="20"/>
  <c r="W9" i="20"/>
  <c r="U9" i="20"/>
  <c r="S9" i="20"/>
  <c r="Q9" i="20"/>
  <c r="O9" i="20"/>
  <c r="M9" i="20"/>
  <c r="K9" i="20"/>
  <c r="I9" i="20"/>
  <c r="AF8" i="20"/>
  <c r="AE8" i="20"/>
  <c r="AC8" i="20"/>
  <c r="AA8" i="20"/>
  <c r="W8" i="20"/>
  <c r="U8" i="20"/>
  <c r="S8" i="20"/>
  <c r="Q8" i="20"/>
  <c r="O8" i="20"/>
  <c r="M8" i="20"/>
  <c r="K8" i="20"/>
  <c r="I8" i="20"/>
  <c r="AF7" i="20"/>
  <c r="AE7" i="20"/>
  <c r="AC7" i="20"/>
  <c r="AA7" i="20"/>
  <c r="W7" i="20"/>
  <c r="U7" i="20"/>
  <c r="S7" i="20"/>
  <c r="Q7" i="20"/>
  <c r="O7" i="20"/>
  <c r="M7" i="20"/>
  <c r="K7" i="20"/>
  <c r="I7" i="20"/>
  <c r="AF6" i="20"/>
  <c r="AE6" i="20"/>
  <c r="AC6" i="20"/>
  <c r="AA6" i="20"/>
  <c r="W6" i="20"/>
  <c r="U6" i="20"/>
  <c r="S6" i="20"/>
  <c r="Q6" i="20"/>
  <c r="O6" i="20"/>
  <c r="M6" i="20"/>
  <c r="K6" i="20"/>
  <c r="I6" i="20"/>
  <c r="AF4" i="20"/>
  <c r="AE4" i="20"/>
  <c r="AC4" i="20"/>
  <c r="AA4" i="20"/>
  <c r="W4" i="20"/>
  <c r="U4" i="20"/>
  <c r="S4" i="20"/>
  <c r="Q4" i="20"/>
  <c r="O4" i="20"/>
  <c r="M4" i="20"/>
  <c r="K4" i="20"/>
  <c r="I4" i="20"/>
  <c r="AD165" i="19"/>
  <c r="AB165" i="19"/>
  <c r="Z165" i="19"/>
  <c r="X165" i="19"/>
  <c r="V165" i="19"/>
  <c r="T165" i="19"/>
  <c r="R165" i="19"/>
  <c r="P165" i="19"/>
  <c r="N165" i="19"/>
  <c r="L165" i="19"/>
  <c r="J165" i="19"/>
  <c r="H165" i="19"/>
  <c r="AF163" i="19"/>
  <c r="AE163" i="19"/>
  <c r="AC163" i="19"/>
  <c r="AA163" i="19"/>
  <c r="Y163" i="19"/>
  <c r="W163" i="19"/>
  <c r="U163" i="19"/>
  <c r="S163" i="19"/>
  <c r="Q163" i="19"/>
  <c r="O163" i="19"/>
  <c r="M163" i="19"/>
  <c r="K163" i="19"/>
  <c r="I163" i="19"/>
  <c r="AF162" i="19"/>
  <c r="AE162" i="19"/>
  <c r="AC162" i="19"/>
  <c r="AA162" i="19"/>
  <c r="Y162" i="19"/>
  <c r="W162" i="19"/>
  <c r="U162" i="19"/>
  <c r="S162" i="19"/>
  <c r="Q162" i="19"/>
  <c r="O162" i="19"/>
  <c r="M162" i="19"/>
  <c r="K162" i="19"/>
  <c r="I162" i="19"/>
  <c r="AF161" i="19"/>
  <c r="AE161" i="19"/>
  <c r="AC161" i="19"/>
  <c r="AA161" i="19"/>
  <c r="Y161" i="19"/>
  <c r="W161" i="19"/>
  <c r="U161" i="19"/>
  <c r="S161" i="19"/>
  <c r="Q161" i="19"/>
  <c r="O161" i="19"/>
  <c r="M161" i="19"/>
  <c r="K161" i="19"/>
  <c r="I161" i="19"/>
  <c r="AF160" i="19"/>
  <c r="AE160" i="19"/>
  <c r="AC160" i="19"/>
  <c r="AA160" i="19"/>
  <c r="Y160" i="19"/>
  <c r="W160" i="19"/>
  <c r="U160" i="19"/>
  <c r="S160" i="19"/>
  <c r="Q160" i="19"/>
  <c r="O160" i="19"/>
  <c r="M160" i="19"/>
  <c r="K160" i="19"/>
  <c r="I160" i="19"/>
  <c r="AF159" i="19"/>
  <c r="AE159" i="19"/>
  <c r="AC159" i="19"/>
  <c r="AA159" i="19"/>
  <c r="Y159" i="19"/>
  <c r="W159" i="19"/>
  <c r="U159" i="19"/>
  <c r="S159" i="19"/>
  <c r="Q159" i="19"/>
  <c r="O159" i="19"/>
  <c r="M159" i="19"/>
  <c r="K159" i="19"/>
  <c r="I159" i="19"/>
  <c r="AF156" i="19"/>
  <c r="AE156" i="19"/>
  <c r="AC156" i="19"/>
  <c r="AA156" i="19"/>
  <c r="Y156" i="19"/>
  <c r="W156" i="19"/>
  <c r="U156" i="19"/>
  <c r="S156" i="19"/>
  <c r="Q156" i="19"/>
  <c r="O156" i="19"/>
  <c r="M156" i="19"/>
  <c r="K156" i="19"/>
  <c r="I156" i="19"/>
  <c r="AF155" i="19"/>
  <c r="AE155" i="19"/>
  <c r="AC155" i="19"/>
  <c r="AA155" i="19"/>
  <c r="Y155" i="19"/>
  <c r="W155" i="19"/>
  <c r="U155" i="19"/>
  <c r="S155" i="19"/>
  <c r="Q155" i="19"/>
  <c r="O155" i="19"/>
  <c r="M155" i="19"/>
  <c r="K155" i="19"/>
  <c r="I155" i="19"/>
  <c r="AF154" i="19"/>
  <c r="AE154" i="19"/>
  <c r="AC154" i="19"/>
  <c r="AA154" i="19"/>
  <c r="Y154" i="19"/>
  <c r="W154" i="19"/>
  <c r="U154" i="19"/>
  <c r="S154" i="19"/>
  <c r="Q154" i="19"/>
  <c r="O154" i="19"/>
  <c r="M154" i="19"/>
  <c r="K154" i="19"/>
  <c r="I154" i="19"/>
  <c r="AF153" i="19"/>
  <c r="AE153" i="19"/>
  <c r="AC153" i="19"/>
  <c r="AA153" i="19"/>
  <c r="Y153" i="19"/>
  <c r="W153" i="19"/>
  <c r="U153" i="19"/>
  <c r="S153" i="19"/>
  <c r="Q153" i="19"/>
  <c r="O153" i="19"/>
  <c r="M153" i="19"/>
  <c r="K153" i="19"/>
  <c r="I153" i="19"/>
  <c r="AF152" i="19"/>
  <c r="AE152" i="19"/>
  <c r="AC152" i="19"/>
  <c r="AA152" i="19"/>
  <c r="Y152" i="19"/>
  <c r="W152" i="19"/>
  <c r="U152" i="19"/>
  <c r="S152" i="19"/>
  <c r="Q152" i="19"/>
  <c r="O152" i="19"/>
  <c r="M152" i="19"/>
  <c r="K152" i="19"/>
  <c r="I152" i="19"/>
  <c r="AF151" i="19"/>
  <c r="AE151" i="19"/>
  <c r="AC151" i="19"/>
  <c r="AA151" i="19"/>
  <c r="Y151" i="19"/>
  <c r="W151" i="19"/>
  <c r="U151" i="19"/>
  <c r="S151" i="19"/>
  <c r="Q151" i="19"/>
  <c r="O151" i="19"/>
  <c r="M151" i="19"/>
  <c r="K151" i="19"/>
  <c r="I151" i="19"/>
  <c r="AF150" i="19"/>
  <c r="AE150" i="19"/>
  <c r="AC150" i="19"/>
  <c r="AA150" i="19"/>
  <c r="Y150" i="19"/>
  <c r="W150" i="19"/>
  <c r="U150" i="19"/>
  <c r="S150" i="19"/>
  <c r="Q150" i="19"/>
  <c r="O150" i="19"/>
  <c r="M150" i="19"/>
  <c r="K150" i="19"/>
  <c r="I150" i="19"/>
  <c r="AD148" i="19"/>
  <c r="AB148" i="19"/>
  <c r="Z148" i="19"/>
  <c r="Z166" i="19" s="1"/>
  <c r="X148" i="19"/>
  <c r="X166" i="19" s="1"/>
  <c r="V148" i="19"/>
  <c r="V166" i="19" s="1"/>
  <c r="T148" i="19"/>
  <c r="R148" i="19"/>
  <c r="R166" i="19" s="1"/>
  <c r="P148" i="19"/>
  <c r="P166" i="19" s="1"/>
  <c r="N148" i="19"/>
  <c r="N166" i="19" s="1"/>
  <c r="L148" i="19"/>
  <c r="J148" i="19"/>
  <c r="J166" i="19" s="1"/>
  <c r="H148" i="19"/>
  <c r="H166" i="19" s="1"/>
  <c r="AF144" i="19"/>
  <c r="AE144" i="19"/>
  <c r="AC144" i="19"/>
  <c r="AA144" i="19"/>
  <c r="Y144" i="19"/>
  <c r="W144" i="19"/>
  <c r="U144" i="19"/>
  <c r="S144" i="19"/>
  <c r="Q144" i="19"/>
  <c r="O144" i="19"/>
  <c r="M144" i="19"/>
  <c r="K144" i="19"/>
  <c r="I144" i="19"/>
  <c r="AF143" i="19"/>
  <c r="AE143" i="19"/>
  <c r="AC143" i="19"/>
  <c r="AA143" i="19"/>
  <c r="Y143" i="19"/>
  <c r="W143" i="19"/>
  <c r="U143" i="19"/>
  <c r="S143" i="19"/>
  <c r="Q143" i="19"/>
  <c r="O143" i="19"/>
  <c r="M143" i="19"/>
  <c r="K143" i="19"/>
  <c r="I143" i="19"/>
  <c r="AF139" i="19"/>
  <c r="AE139" i="19"/>
  <c r="AC139" i="19"/>
  <c r="AA139" i="19"/>
  <c r="Y139" i="19"/>
  <c r="W139" i="19"/>
  <c r="U139" i="19"/>
  <c r="S139" i="19"/>
  <c r="Q139" i="19"/>
  <c r="O139" i="19"/>
  <c r="M139" i="19"/>
  <c r="K139" i="19"/>
  <c r="I139" i="19"/>
  <c r="AF137" i="19"/>
  <c r="AE137" i="19"/>
  <c r="AC137" i="19"/>
  <c r="AA137" i="19"/>
  <c r="Y137" i="19"/>
  <c r="W137" i="19"/>
  <c r="U137" i="19"/>
  <c r="S137" i="19"/>
  <c r="Q137" i="19"/>
  <c r="O137" i="19"/>
  <c r="M137" i="19"/>
  <c r="K137" i="19"/>
  <c r="I137" i="19"/>
  <c r="AF136" i="19"/>
  <c r="AE136" i="19"/>
  <c r="AC136" i="19"/>
  <c r="AA136" i="19"/>
  <c r="Y136" i="19"/>
  <c r="W136" i="19"/>
  <c r="U136" i="19"/>
  <c r="S136" i="19"/>
  <c r="Q136" i="19"/>
  <c r="O136" i="19"/>
  <c r="M136" i="19"/>
  <c r="K136" i="19"/>
  <c r="I136" i="19"/>
  <c r="AF135" i="19"/>
  <c r="AE135" i="19"/>
  <c r="AC135" i="19"/>
  <c r="AA135" i="19"/>
  <c r="Y135" i="19"/>
  <c r="W135" i="19"/>
  <c r="U135" i="19"/>
  <c r="S135" i="19"/>
  <c r="Q135" i="19"/>
  <c r="O135" i="19"/>
  <c r="M135" i="19"/>
  <c r="K135" i="19"/>
  <c r="I135" i="19"/>
  <c r="AF134" i="19"/>
  <c r="AE134" i="19"/>
  <c r="AC134" i="19"/>
  <c r="AA134" i="19"/>
  <c r="Y134" i="19"/>
  <c r="W134" i="19"/>
  <c r="U134" i="19"/>
  <c r="S134" i="19"/>
  <c r="Q134" i="19"/>
  <c r="O134" i="19"/>
  <c r="M134" i="19"/>
  <c r="K134" i="19"/>
  <c r="I134" i="19"/>
  <c r="AF133" i="19"/>
  <c r="AE133" i="19"/>
  <c r="AC133" i="19"/>
  <c r="AA133" i="19"/>
  <c r="Y133" i="19"/>
  <c r="W133" i="19"/>
  <c r="U133" i="19"/>
  <c r="S133" i="19"/>
  <c r="Q133" i="19"/>
  <c r="O133" i="19"/>
  <c r="M133" i="19"/>
  <c r="K133" i="19"/>
  <c r="I133" i="19"/>
  <c r="AF120" i="19"/>
  <c r="AE120" i="19"/>
  <c r="AC120" i="19"/>
  <c r="AA120" i="19"/>
  <c r="Y120" i="19"/>
  <c r="W120" i="19"/>
  <c r="U120" i="19"/>
  <c r="S120" i="19"/>
  <c r="Q120" i="19"/>
  <c r="O120" i="19"/>
  <c r="M120" i="19"/>
  <c r="K120" i="19"/>
  <c r="I120" i="19"/>
  <c r="AF132" i="19"/>
  <c r="AE132" i="19"/>
  <c r="AC132" i="19"/>
  <c r="AA132" i="19"/>
  <c r="Y132" i="19"/>
  <c r="W132" i="19"/>
  <c r="U132" i="19"/>
  <c r="S132" i="19"/>
  <c r="Q132" i="19"/>
  <c r="O132" i="19"/>
  <c r="M132" i="19"/>
  <c r="K132" i="19"/>
  <c r="I132" i="19"/>
  <c r="AF131" i="19"/>
  <c r="AE131" i="19"/>
  <c r="AC131" i="19"/>
  <c r="AA131" i="19"/>
  <c r="Y131" i="19"/>
  <c r="W131" i="19"/>
  <c r="U131" i="19"/>
  <c r="S131" i="19"/>
  <c r="Q131" i="19"/>
  <c r="O131" i="19"/>
  <c r="M131" i="19"/>
  <c r="K131" i="19"/>
  <c r="I131" i="19"/>
  <c r="AF130" i="19"/>
  <c r="AE130" i="19"/>
  <c r="AC130" i="19"/>
  <c r="AA130" i="19"/>
  <c r="Y130" i="19"/>
  <c r="W130" i="19"/>
  <c r="U130" i="19"/>
  <c r="S130" i="19"/>
  <c r="Q130" i="19"/>
  <c r="O130" i="19"/>
  <c r="M130" i="19"/>
  <c r="K130" i="19"/>
  <c r="I130" i="19"/>
  <c r="AF114" i="19"/>
  <c r="AE114" i="19"/>
  <c r="AC114" i="19"/>
  <c r="AA114" i="19"/>
  <c r="Y114" i="19"/>
  <c r="W114" i="19"/>
  <c r="U114" i="19"/>
  <c r="S114" i="19"/>
  <c r="Q114" i="19"/>
  <c r="O114" i="19"/>
  <c r="M114" i="19"/>
  <c r="K114" i="19"/>
  <c r="I114" i="19"/>
  <c r="AF113" i="19"/>
  <c r="AE113" i="19"/>
  <c r="AC113" i="19"/>
  <c r="AA113" i="19"/>
  <c r="Y113" i="19"/>
  <c r="W113" i="19"/>
  <c r="U113" i="19"/>
  <c r="S113" i="19"/>
  <c r="Q113" i="19"/>
  <c r="O113" i="19"/>
  <c r="M113" i="19"/>
  <c r="K113" i="19"/>
  <c r="I113" i="19"/>
  <c r="AF95" i="19"/>
  <c r="AE95" i="19"/>
  <c r="AC95" i="19"/>
  <c r="AA95" i="19"/>
  <c r="Y95" i="19"/>
  <c r="W95" i="19"/>
  <c r="U95" i="19"/>
  <c r="S95" i="19"/>
  <c r="Q95" i="19"/>
  <c r="O95" i="19"/>
  <c r="M95" i="19"/>
  <c r="K95" i="19"/>
  <c r="I95" i="19"/>
  <c r="AF94" i="19"/>
  <c r="AE94" i="19"/>
  <c r="AC94" i="19"/>
  <c r="AA94" i="19"/>
  <c r="Y94" i="19"/>
  <c r="W94" i="19"/>
  <c r="U94" i="19"/>
  <c r="S94" i="19"/>
  <c r="Q94" i="19"/>
  <c r="O94" i="19"/>
  <c r="M94" i="19"/>
  <c r="K94" i="19"/>
  <c r="I94" i="19"/>
  <c r="AF93" i="19"/>
  <c r="AE93" i="19"/>
  <c r="AC93" i="19"/>
  <c r="AA93" i="19"/>
  <c r="Y93" i="19"/>
  <c r="W93" i="19"/>
  <c r="U93" i="19"/>
  <c r="S93" i="19"/>
  <c r="Q93" i="19"/>
  <c r="O93" i="19"/>
  <c r="M93" i="19"/>
  <c r="K93" i="19"/>
  <c r="I93" i="19"/>
  <c r="AF92" i="19"/>
  <c r="AE92" i="19"/>
  <c r="AC92" i="19"/>
  <c r="AA92" i="19"/>
  <c r="Y92" i="19"/>
  <c r="W92" i="19"/>
  <c r="U92" i="19"/>
  <c r="S92" i="19"/>
  <c r="Q92" i="19"/>
  <c r="O92" i="19"/>
  <c r="M92" i="19"/>
  <c r="K92" i="19"/>
  <c r="I92" i="19"/>
  <c r="AF90" i="19"/>
  <c r="AE90" i="19"/>
  <c r="AC90" i="19"/>
  <c r="AA90" i="19"/>
  <c r="Y90" i="19"/>
  <c r="W90" i="19"/>
  <c r="U90" i="19"/>
  <c r="S90" i="19"/>
  <c r="Q90" i="19"/>
  <c r="O90" i="19"/>
  <c r="M90" i="19"/>
  <c r="K90" i="19"/>
  <c r="I90" i="19"/>
  <c r="AF89" i="19"/>
  <c r="AE89" i="19"/>
  <c r="AC89" i="19"/>
  <c r="AA89" i="19"/>
  <c r="Y89" i="19"/>
  <c r="W89" i="19"/>
  <c r="U89" i="19"/>
  <c r="S89" i="19"/>
  <c r="Q89" i="19"/>
  <c r="O89" i="19"/>
  <c r="M89" i="19"/>
  <c r="K89" i="19"/>
  <c r="I89" i="19"/>
  <c r="AF88" i="19"/>
  <c r="AE88" i="19"/>
  <c r="AC88" i="19"/>
  <c r="AA88" i="19"/>
  <c r="Y88" i="19"/>
  <c r="W88" i="19"/>
  <c r="U88" i="19"/>
  <c r="S88" i="19"/>
  <c r="Q88" i="19"/>
  <c r="O88" i="19"/>
  <c r="M88" i="19"/>
  <c r="K88" i="19"/>
  <c r="I88" i="19"/>
  <c r="AF87" i="19"/>
  <c r="AE87" i="19"/>
  <c r="AC87" i="19"/>
  <c r="AA87" i="19"/>
  <c r="Y87" i="19"/>
  <c r="W87" i="19"/>
  <c r="U87" i="19"/>
  <c r="S87" i="19"/>
  <c r="Q87" i="19"/>
  <c r="O87" i="19"/>
  <c r="M87" i="19"/>
  <c r="K87" i="19"/>
  <c r="I87" i="19"/>
  <c r="AF86" i="19"/>
  <c r="AE86" i="19"/>
  <c r="AC86" i="19"/>
  <c r="AA86" i="19"/>
  <c r="Y86" i="19"/>
  <c r="W86" i="19"/>
  <c r="U86" i="19"/>
  <c r="S86" i="19"/>
  <c r="Q86" i="19"/>
  <c r="O86" i="19"/>
  <c r="M86" i="19"/>
  <c r="K86" i="19"/>
  <c r="I86" i="19"/>
  <c r="AF84" i="19"/>
  <c r="AE84" i="19"/>
  <c r="AC84" i="19"/>
  <c r="AA84" i="19"/>
  <c r="Y84" i="19"/>
  <c r="W84" i="19"/>
  <c r="U84" i="19"/>
  <c r="S84" i="19"/>
  <c r="Q84" i="19"/>
  <c r="O84" i="19"/>
  <c r="M84" i="19"/>
  <c r="K84" i="19"/>
  <c r="I84" i="19"/>
  <c r="AF81" i="19"/>
  <c r="AE81" i="19"/>
  <c r="AC81" i="19"/>
  <c r="AA81" i="19"/>
  <c r="Y81" i="19"/>
  <c r="W81" i="19"/>
  <c r="U81" i="19"/>
  <c r="S81" i="19"/>
  <c r="Q81" i="19"/>
  <c r="O81" i="19"/>
  <c r="M81" i="19"/>
  <c r="K81" i="19"/>
  <c r="I81" i="19"/>
  <c r="AF80" i="19"/>
  <c r="AE80" i="19"/>
  <c r="AC80" i="19"/>
  <c r="AA80" i="19"/>
  <c r="Y80" i="19"/>
  <c r="W80" i="19"/>
  <c r="U80" i="19"/>
  <c r="S80" i="19"/>
  <c r="Q80" i="19"/>
  <c r="O80" i="19"/>
  <c r="M80" i="19"/>
  <c r="K80" i="19"/>
  <c r="I80" i="19"/>
  <c r="AF78" i="19"/>
  <c r="AE78" i="19"/>
  <c r="AC78" i="19"/>
  <c r="AA78" i="19"/>
  <c r="Y78" i="19"/>
  <c r="W78" i="19"/>
  <c r="U78" i="19"/>
  <c r="S78" i="19"/>
  <c r="Q78" i="19"/>
  <c r="O78" i="19"/>
  <c r="M78" i="19"/>
  <c r="K78" i="19"/>
  <c r="I78" i="19"/>
  <c r="AF77" i="19"/>
  <c r="AE77" i="19"/>
  <c r="AC77" i="19"/>
  <c r="AA77" i="19"/>
  <c r="Y77" i="19"/>
  <c r="W77" i="19"/>
  <c r="U77" i="19"/>
  <c r="S77" i="19"/>
  <c r="Q77" i="19"/>
  <c r="O77" i="19"/>
  <c r="M77" i="19"/>
  <c r="K77" i="19"/>
  <c r="I77" i="19"/>
  <c r="AF75" i="19"/>
  <c r="AE75" i="19"/>
  <c r="AC75" i="19"/>
  <c r="AA75" i="19"/>
  <c r="Y75" i="19"/>
  <c r="W75" i="19"/>
  <c r="U75" i="19"/>
  <c r="S75" i="19"/>
  <c r="Q75" i="19"/>
  <c r="O75" i="19"/>
  <c r="M75" i="19"/>
  <c r="K75" i="19"/>
  <c r="I75" i="19"/>
  <c r="AF74" i="19"/>
  <c r="AE74" i="19"/>
  <c r="AC74" i="19"/>
  <c r="AA74" i="19"/>
  <c r="Y74" i="19"/>
  <c r="W74" i="19"/>
  <c r="U74" i="19"/>
  <c r="S74" i="19"/>
  <c r="Q74" i="19"/>
  <c r="O74" i="19"/>
  <c r="M74" i="19"/>
  <c r="K74" i="19"/>
  <c r="I74" i="19"/>
  <c r="AF72" i="19"/>
  <c r="AE72" i="19"/>
  <c r="AC72" i="19"/>
  <c r="AA72" i="19"/>
  <c r="Y72" i="19"/>
  <c r="W72" i="19"/>
  <c r="U72" i="19"/>
  <c r="S72" i="19"/>
  <c r="Q72" i="19"/>
  <c r="O72" i="19"/>
  <c r="M72" i="19"/>
  <c r="K72" i="19"/>
  <c r="I72" i="19"/>
  <c r="AF71" i="19"/>
  <c r="AE71" i="19"/>
  <c r="AC71" i="19"/>
  <c r="AA71" i="19"/>
  <c r="Y71" i="19"/>
  <c r="W71" i="19"/>
  <c r="U71" i="19"/>
  <c r="S71" i="19"/>
  <c r="Q71" i="19"/>
  <c r="O71" i="19"/>
  <c r="M71" i="19"/>
  <c r="K71" i="19"/>
  <c r="I71" i="19"/>
  <c r="AF70" i="19"/>
  <c r="AE70" i="19"/>
  <c r="AC70" i="19"/>
  <c r="AA70" i="19"/>
  <c r="Y70" i="19"/>
  <c r="W70" i="19"/>
  <c r="U70" i="19"/>
  <c r="S70" i="19"/>
  <c r="Q70" i="19"/>
  <c r="O70" i="19"/>
  <c r="M70" i="19"/>
  <c r="K70" i="19"/>
  <c r="I70" i="19"/>
  <c r="AF68" i="19"/>
  <c r="AE68" i="19"/>
  <c r="AC68" i="19"/>
  <c r="AA68" i="19"/>
  <c r="Y68" i="19"/>
  <c r="W68" i="19"/>
  <c r="U68" i="19"/>
  <c r="S68" i="19"/>
  <c r="Q68" i="19"/>
  <c r="O68" i="19"/>
  <c r="M68" i="19"/>
  <c r="K68" i="19"/>
  <c r="I68" i="19"/>
  <c r="AF67" i="19"/>
  <c r="AE67" i="19"/>
  <c r="AC67" i="19"/>
  <c r="AA67" i="19"/>
  <c r="Y67" i="19"/>
  <c r="W67" i="19"/>
  <c r="U67" i="19"/>
  <c r="S67" i="19"/>
  <c r="Q67" i="19"/>
  <c r="O67" i="19"/>
  <c r="M67" i="19"/>
  <c r="K67" i="19"/>
  <c r="I67" i="19"/>
  <c r="AF66" i="19"/>
  <c r="AE66" i="19"/>
  <c r="AC66" i="19"/>
  <c r="AA66" i="19"/>
  <c r="Y66" i="19"/>
  <c r="W66" i="19"/>
  <c r="U66" i="19"/>
  <c r="S66" i="19"/>
  <c r="Q66" i="19"/>
  <c r="O66" i="19"/>
  <c r="M66" i="19"/>
  <c r="K66" i="19"/>
  <c r="I66" i="19"/>
  <c r="AF64" i="19"/>
  <c r="AE64" i="19"/>
  <c r="AC64" i="19"/>
  <c r="AA64" i="19"/>
  <c r="Y64" i="19"/>
  <c r="W64" i="19"/>
  <c r="U64" i="19"/>
  <c r="S64" i="19"/>
  <c r="Q64" i="19"/>
  <c r="O64" i="19"/>
  <c r="M64" i="19"/>
  <c r="K64" i="19"/>
  <c r="I64" i="19"/>
  <c r="AF63" i="19"/>
  <c r="AE63" i="19"/>
  <c r="AC63" i="19"/>
  <c r="AA63" i="19"/>
  <c r="Y63" i="19"/>
  <c r="W63" i="19"/>
  <c r="U63" i="19"/>
  <c r="S63" i="19"/>
  <c r="Q63" i="19"/>
  <c r="O63" i="19"/>
  <c r="M63" i="19"/>
  <c r="K63" i="19"/>
  <c r="I63" i="19"/>
  <c r="AF62" i="19"/>
  <c r="AE62" i="19"/>
  <c r="AC62" i="19"/>
  <c r="AA62" i="19"/>
  <c r="Y62" i="19"/>
  <c r="W62" i="19"/>
  <c r="U62" i="19"/>
  <c r="S62" i="19"/>
  <c r="Q62" i="19"/>
  <c r="O62" i="19"/>
  <c r="M62" i="19"/>
  <c r="K62" i="19"/>
  <c r="I62" i="19"/>
  <c r="AF60" i="19"/>
  <c r="AE60" i="19"/>
  <c r="AC60" i="19"/>
  <c r="AA60" i="19"/>
  <c r="Y60" i="19"/>
  <c r="W60" i="19"/>
  <c r="U60" i="19"/>
  <c r="S60" i="19"/>
  <c r="Q60" i="19"/>
  <c r="O60" i="19"/>
  <c r="M60" i="19"/>
  <c r="K60" i="19"/>
  <c r="I60" i="19"/>
  <c r="AF58" i="19"/>
  <c r="AE58" i="19"/>
  <c r="AC58" i="19"/>
  <c r="AA58" i="19"/>
  <c r="Y58" i="19"/>
  <c r="W58" i="19"/>
  <c r="U58" i="19"/>
  <c r="S58" i="19"/>
  <c r="Q58" i="19"/>
  <c r="O58" i="19"/>
  <c r="M58" i="19"/>
  <c r="K58" i="19"/>
  <c r="I58" i="19"/>
  <c r="AF57" i="19"/>
  <c r="AE57" i="19"/>
  <c r="AC57" i="19"/>
  <c r="AA57" i="19"/>
  <c r="Y57" i="19"/>
  <c r="W57" i="19"/>
  <c r="U57" i="19"/>
  <c r="S57" i="19"/>
  <c r="Q57" i="19"/>
  <c r="O57" i="19"/>
  <c r="M57" i="19"/>
  <c r="K57" i="19"/>
  <c r="I57" i="19"/>
  <c r="AF56" i="19"/>
  <c r="AE56" i="19"/>
  <c r="AC56" i="19"/>
  <c r="AA56" i="19"/>
  <c r="Y56" i="19"/>
  <c r="W56" i="19"/>
  <c r="U56" i="19"/>
  <c r="S56" i="19"/>
  <c r="Q56" i="19"/>
  <c r="O56" i="19"/>
  <c r="M56" i="19"/>
  <c r="K56" i="19"/>
  <c r="I56" i="19"/>
  <c r="AF55" i="19"/>
  <c r="AE55" i="19"/>
  <c r="AC55" i="19"/>
  <c r="AA55" i="19"/>
  <c r="Y55" i="19"/>
  <c r="W55" i="19"/>
  <c r="U55" i="19"/>
  <c r="S55" i="19"/>
  <c r="Q55" i="19"/>
  <c r="O55" i="19"/>
  <c r="M55" i="19"/>
  <c r="K55" i="19"/>
  <c r="I55" i="19"/>
  <c r="AF52" i="19"/>
  <c r="AE52" i="19"/>
  <c r="AC52" i="19"/>
  <c r="AA52" i="19"/>
  <c r="Y52" i="19"/>
  <c r="W52" i="19"/>
  <c r="U52" i="19"/>
  <c r="S52" i="19"/>
  <c r="Q52" i="19"/>
  <c r="O52" i="19"/>
  <c r="M52" i="19"/>
  <c r="K52" i="19"/>
  <c r="I52" i="19"/>
  <c r="AF51" i="19"/>
  <c r="AE51" i="19"/>
  <c r="AC51" i="19"/>
  <c r="AA51" i="19"/>
  <c r="Y51" i="19"/>
  <c r="W51" i="19"/>
  <c r="U51" i="19"/>
  <c r="S51" i="19"/>
  <c r="Q51" i="19"/>
  <c r="O51" i="19"/>
  <c r="M51" i="19"/>
  <c r="K51" i="19"/>
  <c r="I51" i="19"/>
  <c r="AF50" i="19"/>
  <c r="AE50" i="19"/>
  <c r="AC50" i="19"/>
  <c r="AA50" i="19"/>
  <c r="Y50" i="19"/>
  <c r="W50" i="19"/>
  <c r="U50" i="19"/>
  <c r="S50" i="19"/>
  <c r="Q50" i="19"/>
  <c r="O50" i="19"/>
  <c r="M50" i="19"/>
  <c r="K50" i="19"/>
  <c r="I50" i="19"/>
  <c r="AF49" i="19"/>
  <c r="AE49" i="19"/>
  <c r="AC49" i="19"/>
  <c r="AA49" i="19"/>
  <c r="Y49" i="19"/>
  <c r="W49" i="19"/>
  <c r="U49" i="19"/>
  <c r="S49" i="19"/>
  <c r="Q49" i="19"/>
  <c r="O49" i="19"/>
  <c r="M49" i="19"/>
  <c r="K49" i="19"/>
  <c r="I49" i="19"/>
  <c r="AF47" i="19"/>
  <c r="AE47" i="19"/>
  <c r="AC47" i="19"/>
  <c r="AA47" i="19"/>
  <c r="Y47" i="19"/>
  <c r="W47" i="19"/>
  <c r="U47" i="19"/>
  <c r="S47" i="19"/>
  <c r="Q47" i="19"/>
  <c r="O47" i="19"/>
  <c r="M47" i="19"/>
  <c r="K47" i="19"/>
  <c r="I47" i="19"/>
  <c r="AF46" i="19"/>
  <c r="AE46" i="19"/>
  <c r="AC46" i="19"/>
  <c r="AA46" i="19"/>
  <c r="Y46" i="19"/>
  <c r="W46" i="19"/>
  <c r="U46" i="19"/>
  <c r="S46" i="19"/>
  <c r="Q46" i="19"/>
  <c r="O46" i="19"/>
  <c r="M46" i="19"/>
  <c r="K46" i="19"/>
  <c r="I46" i="19"/>
  <c r="AF45" i="19"/>
  <c r="AE45" i="19"/>
  <c r="AC45" i="19"/>
  <c r="AA45" i="19"/>
  <c r="Y45" i="19"/>
  <c r="W45" i="19"/>
  <c r="U45" i="19"/>
  <c r="S45" i="19"/>
  <c r="Q45" i="19"/>
  <c r="O45" i="19"/>
  <c r="M45" i="19"/>
  <c r="K45" i="19"/>
  <c r="I45" i="19"/>
  <c r="AF44" i="19"/>
  <c r="AE44" i="19"/>
  <c r="AC44" i="19"/>
  <c r="AA44" i="19"/>
  <c r="Y44" i="19"/>
  <c r="W44" i="19"/>
  <c r="U44" i="19"/>
  <c r="S44" i="19"/>
  <c r="Q44" i="19"/>
  <c r="O44" i="19"/>
  <c r="M44" i="19"/>
  <c r="K44" i="19"/>
  <c r="I44" i="19"/>
  <c r="AF43" i="19"/>
  <c r="AE43" i="19"/>
  <c r="AC43" i="19"/>
  <c r="AA43" i="19"/>
  <c r="Y43" i="19"/>
  <c r="W43" i="19"/>
  <c r="U43" i="19"/>
  <c r="S43" i="19"/>
  <c r="Q43" i="19"/>
  <c r="O43" i="19"/>
  <c r="M43" i="19"/>
  <c r="K43" i="19"/>
  <c r="I43" i="19"/>
  <c r="AF42" i="19"/>
  <c r="AE42" i="19"/>
  <c r="AC42" i="19"/>
  <c r="AA42" i="19"/>
  <c r="Y42" i="19"/>
  <c r="W42" i="19"/>
  <c r="U42" i="19"/>
  <c r="S42" i="19"/>
  <c r="Q42" i="19"/>
  <c r="O42" i="19"/>
  <c r="M42" i="19"/>
  <c r="K42" i="19"/>
  <c r="I42" i="19"/>
  <c r="AF41" i="19"/>
  <c r="AE41" i="19"/>
  <c r="AC41" i="19"/>
  <c r="AA41" i="19"/>
  <c r="Y41" i="19"/>
  <c r="W41" i="19"/>
  <c r="U41" i="19"/>
  <c r="S41" i="19"/>
  <c r="Q41" i="19"/>
  <c r="O41" i="19"/>
  <c r="M41" i="19"/>
  <c r="K41" i="19"/>
  <c r="I41" i="19"/>
  <c r="AF40" i="19"/>
  <c r="AE40" i="19"/>
  <c r="AC40" i="19"/>
  <c r="AA40" i="19"/>
  <c r="Y40" i="19"/>
  <c r="W40" i="19"/>
  <c r="U40" i="19"/>
  <c r="S40" i="19"/>
  <c r="Q40" i="19"/>
  <c r="O40" i="19"/>
  <c r="M40" i="19"/>
  <c r="K40" i="19"/>
  <c r="I40" i="19"/>
  <c r="AF39" i="19"/>
  <c r="AE39" i="19"/>
  <c r="AC39" i="19"/>
  <c r="AA39" i="19"/>
  <c r="Y39" i="19"/>
  <c r="W39" i="19"/>
  <c r="U39" i="19"/>
  <c r="S39" i="19"/>
  <c r="Q39" i="19"/>
  <c r="O39" i="19"/>
  <c r="M39" i="19"/>
  <c r="K39" i="19"/>
  <c r="I39" i="19"/>
  <c r="AF38" i="19"/>
  <c r="AE38" i="19"/>
  <c r="AC38" i="19"/>
  <c r="AA38" i="19"/>
  <c r="Y38" i="19"/>
  <c r="W38" i="19"/>
  <c r="U38" i="19"/>
  <c r="S38" i="19"/>
  <c r="Q38" i="19"/>
  <c r="O38" i="19"/>
  <c r="M38" i="19"/>
  <c r="K38" i="19"/>
  <c r="I38" i="19"/>
  <c r="AF37" i="19"/>
  <c r="AE37" i="19"/>
  <c r="AC37" i="19"/>
  <c r="AA37" i="19"/>
  <c r="Y37" i="19"/>
  <c r="W37" i="19"/>
  <c r="U37" i="19"/>
  <c r="S37" i="19"/>
  <c r="Q37" i="19"/>
  <c r="O37" i="19"/>
  <c r="M37" i="19"/>
  <c r="K37" i="19"/>
  <c r="I37" i="19"/>
  <c r="AF36" i="19"/>
  <c r="AE36" i="19"/>
  <c r="AC36" i="19"/>
  <c r="AA36" i="19"/>
  <c r="Y36" i="19"/>
  <c r="W36" i="19"/>
  <c r="U36" i="19"/>
  <c r="S36" i="19"/>
  <c r="Q36" i="19"/>
  <c r="O36" i="19"/>
  <c r="M36" i="19"/>
  <c r="K36" i="19"/>
  <c r="I36" i="19"/>
  <c r="AF35" i="19"/>
  <c r="AE35" i="19"/>
  <c r="AC35" i="19"/>
  <c r="AA35" i="19"/>
  <c r="Y35" i="19"/>
  <c r="W35" i="19"/>
  <c r="U35" i="19"/>
  <c r="S35" i="19"/>
  <c r="Q35" i="19"/>
  <c r="O35" i="19"/>
  <c r="M35" i="19"/>
  <c r="K35" i="19"/>
  <c r="I35" i="19"/>
  <c r="AF34" i="19"/>
  <c r="AE34" i="19"/>
  <c r="AC34" i="19"/>
  <c r="AA34" i="19"/>
  <c r="Y34" i="19"/>
  <c r="W34" i="19"/>
  <c r="U34" i="19"/>
  <c r="S34" i="19"/>
  <c r="Q34" i="19"/>
  <c r="O34" i="19"/>
  <c r="M34" i="19"/>
  <c r="K34" i="19"/>
  <c r="I34" i="19"/>
  <c r="AF33" i="19"/>
  <c r="AE33" i="19"/>
  <c r="AC33" i="19"/>
  <c r="AA33" i="19"/>
  <c r="Y33" i="19"/>
  <c r="W33" i="19"/>
  <c r="U33" i="19"/>
  <c r="S33" i="19"/>
  <c r="Q33" i="19"/>
  <c r="O33" i="19"/>
  <c r="M33" i="19"/>
  <c r="K33" i="19"/>
  <c r="I33" i="19"/>
  <c r="AF32" i="19"/>
  <c r="AE32" i="19"/>
  <c r="AC32" i="19"/>
  <c r="AA32" i="19"/>
  <c r="Y32" i="19"/>
  <c r="W32" i="19"/>
  <c r="U32" i="19"/>
  <c r="S32" i="19"/>
  <c r="Q32" i="19"/>
  <c r="O32" i="19"/>
  <c r="M32" i="19"/>
  <c r="K32" i="19"/>
  <c r="I32" i="19"/>
  <c r="AF31" i="19"/>
  <c r="AE31" i="19"/>
  <c r="AC31" i="19"/>
  <c r="AA31" i="19"/>
  <c r="Y31" i="19"/>
  <c r="W31" i="19"/>
  <c r="U31" i="19"/>
  <c r="S31" i="19"/>
  <c r="Q31" i="19"/>
  <c r="O31" i="19"/>
  <c r="M31" i="19"/>
  <c r="K31" i="19"/>
  <c r="I31" i="19"/>
  <c r="AF29" i="19"/>
  <c r="AE29" i="19"/>
  <c r="AC29" i="19"/>
  <c r="AA29" i="19"/>
  <c r="Y29" i="19"/>
  <c r="W29" i="19"/>
  <c r="U29" i="19"/>
  <c r="S29" i="19"/>
  <c r="Q29" i="19"/>
  <c r="O29" i="19"/>
  <c r="M29" i="19"/>
  <c r="K29" i="19"/>
  <c r="I29" i="19"/>
  <c r="AF28" i="19"/>
  <c r="AE28" i="19"/>
  <c r="AC28" i="19"/>
  <c r="AA28" i="19"/>
  <c r="Y28" i="19"/>
  <c r="W28" i="19"/>
  <c r="U28" i="19"/>
  <c r="S28" i="19"/>
  <c r="Q28" i="19"/>
  <c r="O28" i="19"/>
  <c r="M28" i="19"/>
  <c r="K28" i="19"/>
  <c r="I28" i="19"/>
  <c r="AF27" i="19"/>
  <c r="AE27" i="19"/>
  <c r="AC27" i="19"/>
  <c r="AA27" i="19"/>
  <c r="Y27" i="19"/>
  <c r="W27" i="19"/>
  <c r="U27" i="19"/>
  <c r="S27" i="19"/>
  <c r="Q27" i="19"/>
  <c r="O27" i="19"/>
  <c r="M27" i="19"/>
  <c r="K27" i="19"/>
  <c r="I27" i="19"/>
  <c r="AF26" i="19"/>
  <c r="AE26" i="19"/>
  <c r="AC26" i="19"/>
  <c r="AA26" i="19"/>
  <c r="Y26" i="19"/>
  <c r="W26" i="19"/>
  <c r="U26" i="19"/>
  <c r="S26" i="19"/>
  <c r="Q26" i="19"/>
  <c r="O26" i="19"/>
  <c r="M26" i="19"/>
  <c r="K26" i="19"/>
  <c r="I26" i="19"/>
  <c r="AF24" i="19"/>
  <c r="AE24" i="19"/>
  <c r="AC24" i="19"/>
  <c r="AA24" i="19"/>
  <c r="Y24" i="19"/>
  <c r="W24" i="19"/>
  <c r="U24" i="19"/>
  <c r="S24" i="19"/>
  <c r="Q24" i="19"/>
  <c r="O24" i="19"/>
  <c r="M24" i="19"/>
  <c r="K24" i="19"/>
  <c r="I24" i="19"/>
  <c r="AF23" i="19"/>
  <c r="AE23" i="19"/>
  <c r="AC23" i="19"/>
  <c r="AA23" i="19"/>
  <c r="Y23" i="19"/>
  <c r="W23" i="19"/>
  <c r="U23" i="19"/>
  <c r="S23" i="19"/>
  <c r="Q23" i="19"/>
  <c r="O23" i="19"/>
  <c r="M23" i="19"/>
  <c r="K23" i="19"/>
  <c r="I23" i="19"/>
  <c r="AF22" i="19"/>
  <c r="AE22" i="19"/>
  <c r="AC22" i="19"/>
  <c r="AA22" i="19"/>
  <c r="Y22" i="19"/>
  <c r="W22" i="19"/>
  <c r="U22" i="19"/>
  <c r="S22" i="19"/>
  <c r="Q22" i="19"/>
  <c r="O22" i="19"/>
  <c r="M22" i="19"/>
  <c r="K22" i="19"/>
  <c r="I22" i="19"/>
  <c r="AF21" i="19"/>
  <c r="AE21" i="19"/>
  <c r="AC21" i="19"/>
  <c r="AA21" i="19"/>
  <c r="Y21" i="19"/>
  <c r="W21" i="19"/>
  <c r="U21" i="19"/>
  <c r="S21" i="19"/>
  <c r="Q21" i="19"/>
  <c r="O21" i="19"/>
  <c r="M21" i="19"/>
  <c r="K21" i="19"/>
  <c r="I21" i="19"/>
  <c r="AF20" i="19"/>
  <c r="AE20" i="19"/>
  <c r="AC20" i="19"/>
  <c r="AA20" i="19"/>
  <c r="Y20" i="19"/>
  <c r="W20" i="19"/>
  <c r="U20" i="19"/>
  <c r="S20" i="19"/>
  <c r="Q20" i="19"/>
  <c r="O20" i="19"/>
  <c r="M20" i="19"/>
  <c r="K20" i="19"/>
  <c r="I20" i="19"/>
  <c r="AF19" i="19"/>
  <c r="AE19" i="19"/>
  <c r="AC19" i="19"/>
  <c r="AA19" i="19"/>
  <c r="Y19" i="19"/>
  <c r="W19" i="19"/>
  <c r="U19" i="19"/>
  <c r="S19" i="19"/>
  <c r="Q19" i="19"/>
  <c r="O19" i="19"/>
  <c r="M19" i="19"/>
  <c r="K19" i="19"/>
  <c r="I19" i="19"/>
  <c r="AF18" i="19"/>
  <c r="AE18" i="19"/>
  <c r="AC18" i="19"/>
  <c r="AA18" i="19"/>
  <c r="Y18" i="19"/>
  <c r="W18" i="19"/>
  <c r="U18" i="19"/>
  <c r="S18" i="19"/>
  <c r="Q18" i="19"/>
  <c r="O18" i="19"/>
  <c r="M18" i="19"/>
  <c r="K18" i="19"/>
  <c r="I18" i="19"/>
  <c r="AF17" i="19"/>
  <c r="AE17" i="19"/>
  <c r="AC17" i="19"/>
  <c r="AA17" i="19"/>
  <c r="Y17" i="19"/>
  <c r="W17" i="19"/>
  <c r="U17" i="19"/>
  <c r="S17" i="19"/>
  <c r="Q17" i="19"/>
  <c r="O17" i="19"/>
  <c r="M17" i="19"/>
  <c r="K17" i="19"/>
  <c r="I17" i="19"/>
  <c r="AF16" i="19"/>
  <c r="AE16" i="19"/>
  <c r="AC16" i="19"/>
  <c r="AA16" i="19"/>
  <c r="Y16" i="19"/>
  <c r="W16" i="19"/>
  <c r="U16" i="19"/>
  <c r="S16" i="19"/>
  <c r="Q16" i="19"/>
  <c r="O16" i="19"/>
  <c r="M16" i="19"/>
  <c r="K16" i="19"/>
  <c r="I16" i="19"/>
  <c r="AF14" i="19"/>
  <c r="AE14" i="19"/>
  <c r="AC14" i="19"/>
  <c r="AA14" i="19"/>
  <c r="Y14" i="19"/>
  <c r="W14" i="19"/>
  <c r="U14" i="19"/>
  <c r="S14" i="19"/>
  <c r="Q14" i="19"/>
  <c r="O14" i="19"/>
  <c r="M14" i="19"/>
  <c r="K14" i="19"/>
  <c r="I14" i="19"/>
  <c r="AF13" i="19"/>
  <c r="AE13" i="19"/>
  <c r="AC13" i="19"/>
  <c r="AA13" i="19"/>
  <c r="Y13" i="19"/>
  <c r="W13" i="19"/>
  <c r="U13" i="19"/>
  <c r="S13" i="19"/>
  <c r="Q13" i="19"/>
  <c r="O13" i="19"/>
  <c r="M13" i="19"/>
  <c r="K13" i="19"/>
  <c r="I13" i="19"/>
  <c r="AF12" i="19"/>
  <c r="AE12" i="19"/>
  <c r="AC12" i="19"/>
  <c r="AA12" i="19"/>
  <c r="Y12" i="19"/>
  <c r="W12" i="19"/>
  <c r="U12" i="19"/>
  <c r="S12" i="19"/>
  <c r="Q12" i="19"/>
  <c r="O12" i="19"/>
  <c r="M12" i="19"/>
  <c r="K12" i="19"/>
  <c r="I12" i="19"/>
  <c r="AF11" i="19"/>
  <c r="AE11" i="19"/>
  <c r="AC11" i="19"/>
  <c r="AA11" i="19"/>
  <c r="Y11" i="19"/>
  <c r="W11" i="19"/>
  <c r="U11" i="19"/>
  <c r="S11" i="19"/>
  <c r="Q11" i="19"/>
  <c r="O11" i="19"/>
  <c r="M11" i="19"/>
  <c r="K11" i="19"/>
  <c r="I11" i="19"/>
  <c r="AF10" i="19"/>
  <c r="AE10" i="19"/>
  <c r="AC10" i="19"/>
  <c r="AA10" i="19"/>
  <c r="Y10" i="19"/>
  <c r="W10" i="19"/>
  <c r="U10" i="19"/>
  <c r="S10" i="19"/>
  <c r="Q10" i="19"/>
  <c r="O10" i="19"/>
  <c r="M10" i="19"/>
  <c r="K10" i="19"/>
  <c r="I10" i="19"/>
  <c r="AF9" i="19"/>
  <c r="AE9" i="19"/>
  <c r="AC9" i="19"/>
  <c r="AA9" i="19"/>
  <c r="Y9" i="19"/>
  <c r="W9" i="19"/>
  <c r="U9" i="19"/>
  <c r="S9" i="19"/>
  <c r="Q9" i="19"/>
  <c r="O9" i="19"/>
  <c r="M9" i="19"/>
  <c r="K9" i="19"/>
  <c r="I9" i="19"/>
  <c r="AF8" i="19"/>
  <c r="AE8" i="19"/>
  <c r="AC8" i="19"/>
  <c r="AA8" i="19"/>
  <c r="Y8" i="19"/>
  <c r="W8" i="19"/>
  <c r="U8" i="19"/>
  <c r="S8" i="19"/>
  <c r="Q8" i="19"/>
  <c r="O8" i="19"/>
  <c r="M8" i="19"/>
  <c r="K8" i="19"/>
  <c r="I8" i="19"/>
  <c r="AF7" i="19"/>
  <c r="AE7" i="19"/>
  <c r="AC7" i="19"/>
  <c r="AA7" i="19"/>
  <c r="Y7" i="19"/>
  <c r="W7" i="19"/>
  <c r="U7" i="19"/>
  <c r="S7" i="19"/>
  <c r="Q7" i="19"/>
  <c r="O7" i="19"/>
  <c r="M7" i="19"/>
  <c r="K7" i="19"/>
  <c r="I7" i="19"/>
  <c r="AF6" i="19"/>
  <c r="AE6" i="19"/>
  <c r="AC6" i="19"/>
  <c r="AA6" i="19"/>
  <c r="Y6" i="19"/>
  <c r="W6" i="19"/>
  <c r="U6" i="19"/>
  <c r="S6" i="19"/>
  <c r="Q6" i="19"/>
  <c r="O6" i="19"/>
  <c r="M6" i="19"/>
  <c r="K6" i="19"/>
  <c r="I6" i="19"/>
  <c r="AF4" i="19"/>
  <c r="AE4" i="19"/>
  <c r="AC4" i="19"/>
  <c r="AA4" i="19"/>
  <c r="Y4" i="19"/>
  <c r="W4" i="19"/>
  <c r="U4" i="19"/>
  <c r="S4" i="19"/>
  <c r="Q4" i="19"/>
  <c r="O4" i="19"/>
  <c r="M4" i="19"/>
  <c r="K4" i="19"/>
  <c r="AF4" i="18"/>
  <c r="AD165" i="18"/>
  <c r="AB165" i="18"/>
  <c r="Z165" i="18"/>
  <c r="X165" i="18"/>
  <c r="V165" i="18"/>
  <c r="T165" i="18"/>
  <c r="R165" i="18"/>
  <c r="P165" i="18"/>
  <c r="N165" i="18"/>
  <c r="L165" i="18"/>
  <c r="J165" i="18"/>
  <c r="H165" i="18"/>
  <c r="AF163" i="18"/>
  <c r="AE163" i="18"/>
  <c r="AC163" i="18"/>
  <c r="AA163" i="18"/>
  <c r="Y163" i="18"/>
  <c r="W163" i="18"/>
  <c r="U163" i="18"/>
  <c r="S163" i="18"/>
  <c r="Q163" i="18"/>
  <c r="O163" i="18"/>
  <c r="M163" i="18"/>
  <c r="K163" i="18"/>
  <c r="I163" i="18"/>
  <c r="AF162" i="18"/>
  <c r="AE162" i="18"/>
  <c r="AC162" i="18"/>
  <c r="AA162" i="18"/>
  <c r="Y162" i="18"/>
  <c r="W162" i="18"/>
  <c r="U162" i="18"/>
  <c r="S162" i="18"/>
  <c r="Q162" i="18"/>
  <c r="O162" i="18"/>
  <c r="M162" i="18"/>
  <c r="K162" i="18"/>
  <c r="I162" i="18"/>
  <c r="AF161" i="18"/>
  <c r="AE161" i="18"/>
  <c r="AC161" i="18"/>
  <c r="AA161" i="18"/>
  <c r="Y161" i="18"/>
  <c r="W161" i="18"/>
  <c r="U161" i="18"/>
  <c r="S161" i="18"/>
  <c r="Q161" i="18"/>
  <c r="O161" i="18"/>
  <c r="M161" i="18"/>
  <c r="K161" i="18"/>
  <c r="I161" i="18"/>
  <c r="AF160" i="18"/>
  <c r="AE160" i="18"/>
  <c r="AC160" i="18"/>
  <c r="AA160" i="18"/>
  <c r="Y160" i="18"/>
  <c r="W160" i="18"/>
  <c r="U160" i="18"/>
  <c r="S160" i="18"/>
  <c r="Q160" i="18"/>
  <c r="O160" i="18"/>
  <c r="M160" i="18"/>
  <c r="K160" i="18"/>
  <c r="I160" i="18"/>
  <c r="AF159" i="18"/>
  <c r="AE159" i="18"/>
  <c r="AC159" i="18"/>
  <c r="AA159" i="18"/>
  <c r="Y159" i="18"/>
  <c r="W159" i="18"/>
  <c r="U159" i="18"/>
  <c r="S159" i="18"/>
  <c r="Q159" i="18"/>
  <c r="O159" i="18"/>
  <c r="M159" i="18"/>
  <c r="K159" i="18"/>
  <c r="I159" i="18"/>
  <c r="AF156" i="18"/>
  <c r="AE156" i="18"/>
  <c r="AC156" i="18"/>
  <c r="AA156" i="18"/>
  <c r="Y156" i="18"/>
  <c r="W156" i="18"/>
  <c r="U156" i="18"/>
  <c r="S156" i="18"/>
  <c r="Q156" i="18"/>
  <c r="O156" i="18"/>
  <c r="M156" i="18"/>
  <c r="K156" i="18"/>
  <c r="I156" i="18"/>
  <c r="AF155" i="18"/>
  <c r="AE155" i="18"/>
  <c r="AC155" i="18"/>
  <c r="AA155" i="18"/>
  <c r="Y155" i="18"/>
  <c r="W155" i="18"/>
  <c r="U155" i="18"/>
  <c r="S155" i="18"/>
  <c r="Q155" i="18"/>
  <c r="O155" i="18"/>
  <c r="M155" i="18"/>
  <c r="K155" i="18"/>
  <c r="I155" i="18"/>
  <c r="AF154" i="18"/>
  <c r="AE154" i="18"/>
  <c r="AC154" i="18"/>
  <c r="AA154" i="18"/>
  <c r="Y154" i="18"/>
  <c r="W154" i="18"/>
  <c r="U154" i="18"/>
  <c r="S154" i="18"/>
  <c r="Q154" i="18"/>
  <c r="O154" i="18"/>
  <c r="M154" i="18"/>
  <c r="K154" i="18"/>
  <c r="I154" i="18"/>
  <c r="AF153" i="18"/>
  <c r="AE153" i="18"/>
  <c r="AC153" i="18"/>
  <c r="AA153" i="18"/>
  <c r="Y153" i="18"/>
  <c r="W153" i="18"/>
  <c r="U153" i="18"/>
  <c r="S153" i="18"/>
  <c r="Q153" i="18"/>
  <c r="O153" i="18"/>
  <c r="M153" i="18"/>
  <c r="K153" i="18"/>
  <c r="I153" i="18"/>
  <c r="AF152" i="18"/>
  <c r="AE152" i="18"/>
  <c r="AC152" i="18"/>
  <c r="AA152" i="18"/>
  <c r="Y152" i="18"/>
  <c r="W152" i="18"/>
  <c r="U152" i="18"/>
  <c r="S152" i="18"/>
  <c r="Q152" i="18"/>
  <c r="O152" i="18"/>
  <c r="M152" i="18"/>
  <c r="K152" i="18"/>
  <c r="I152" i="18"/>
  <c r="AF151" i="18"/>
  <c r="AE151" i="18"/>
  <c r="AC151" i="18"/>
  <c r="AA151" i="18"/>
  <c r="Y151" i="18"/>
  <c r="W151" i="18"/>
  <c r="U151" i="18"/>
  <c r="S151" i="18"/>
  <c r="Q151" i="18"/>
  <c r="O151" i="18"/>
  <c r="M151" i="18"/>
  <c r="K151" i="18"/>
  <c r="I151" i="18"/>
  <c r="AF150" i="18"/>
  <c r="AE150" i="18"/>
  <c r="AC150" i="18"/>
  <c r="AA150" i="18"/>
  <c r="Y150" i="18"/>
  <c r="W150" i="18"/>
  <c r="U150" i="18"/>
  <c r="S150" i="18"/>
  <c r="Q150" i="18"/>
  <c r="O150" i="18"/>
  <c r="M150" i="18"/>
  <c r="K150" i="18"/>
  <c r="I150" i="18"/>
  <c r="AD148" i="18"/>
  <c r="AD166" i="18" s="1"/>
  <c r="AB148" i="18"/>
  <c r="Z148" i="18"/>
  <c r="Z166" i="18" s="1"/>
  <c r="X148" i="18"/>
  <c r="X166" i="18" s="1"/>
  <c r="V148" i="18"/>
  <c r="T148" i="18"/>
  <c r="T166" i="18" s="1"/>
  <c r="R148" i="18"/>
  <c r="P148" i="18"/>
  <c r="N148" i="18"/>
  <c r="L148" i="18"/>
  <c r="L166" i="18" s="1"/>
  <c r="J148" i="18"/>
  <c r="J166" i="18" s="1"/>
  <c r="H148" i="18"/>
  <c r="AF144" i="18"/>
  <c r="AE144" i="18"/>
  <c r="AC144" i="18"/>
  <c r="AA144" i="18"/>
  <c r="Y144" i="18"/>
  <c r="W144" i="18"/>
  <c r="U144" i="18"/>
  <c r="S144" i="18"/>
  <c r="Q144" i="18"/>
  <c r="O144" i="18"/>
  <c r="M144" i="18"/>
  <c r="K144" i="18"/>
  <c r="I144" i="18"/>
  <c r="AF143" i="18"/>
  <c r="AE143" i="18"/>
  <c r="AC143" i="18"/>
  <c r="AA143" i="18"/>
  <c r="Y143" i="18"/>
  <c r="W143" i="18"/>
  <c r="U143" i="18"/>
  <c r="S143" i="18"/>
  <c r="Q143" i="18"/>
  <c r="O143" i="18"/>
  <c r="M143" i="18"/>
  <c r="K143" i="18"/>
  <c r="I143" i="18"/>
  <c r="AF139" i="18"/>
  <c r="AE139" i="18"/>
  <c r="AC139" i="18"/>
  <c r="AA139" i="18"/>
  <c r="Y139" i="18"/>
  <c r="W139" i="18"/>
  <c r="U139" i="18"/>
  <c r="S139" i="18"/>
  <c r="Q139" i="18"/>
  <c r="O139" i="18"/>
  <c r="M139" i="18"/>
  <c r="K139" i="18"/>
  <c r="I139" i="18"/>
  <c r="AF137" i="18"/>
  <c r="AE137" i="18"/>
  <c r="AC137" i="18"/>
  <c r="AA137" i="18"/>
  <c r="Y137" i="18"/>
  <c r="W137" i="18"/>
  <c r="U137" i="18"/>
  <c r="S137" i="18"/>
  <c r="Q137" i="18"/>
  <c r="O137" i="18"/>
  <c r="M137" i="18"/>
  <c r="K137" i="18"/>
  <c r="I137" i="18"/>
  <c r="AF136" i="18"/>
  <c r="AE136" i="18"/>
  <c r="AC136" i="18"/>
  <c r="AA136" i="18"/>
  <c r="Y136" i="18"/>
  <c r="W136" i="18"/>
  <c r="U136" i="18"/>
  <c r="S136" i="18"/>
  <c r="Q136" i="18"/>
  <c r="O136" i="18"/>
  <c r="M136" i="18"/>
  <c r="K136" i="18"/>
  <c r="I136" i="18"/>
  <c r="AF135" i="18"/>
  <c r="AE135" i="18"/>
  <c r="AC135" i="18"/>
  <c r="AA135" i="18"/>
  <c r="Y135" i="18"/>
  <c r="W135" i="18"/>
  <c r="U135" i="18"/>
  <c r="S135" i="18"/>
  <c r="Q135" i="18"/>
  <c r="O135" i="18"/>
  <c r="M135" i="18"/>
  <c r="K135" i="18"/>
  <c r="I135" i="18"/>
  <c r="AF134" i="18"/>
  <c r="AE134" i="18"/>
  <c r="AC134" i="18"/>
  <c r="AA134" i="18"/>
  <c r="Y134" i="18"/>
  <c r="W134" i="18"/>
  <c r="U134" i="18"/>
  <c r="S134" i="18"/>
  <c r="Q134" i="18"/>
  <c r="O134" i="18"/>
  <c r="M134" i="18"/>
  <c r="K134" i="18"/>
  <c r="I134" i="18"/>
  <c r="AF133" i="18"/>
  <c r="AE133" i="18"/>
  <c r="AC133" i="18"/>
  <c r="AA133" i="18"/>
  <c r="Y133" i="18"/>
  <c r="W133" i="18"/>
  <c r="U133" i="18"/>
  <c r="S133" i="18"/>
  <c r="Q133" i="18"/>
  <c r="O133" i="18"/>
  <c r="M133" i="18"/>
  <c r="K133" i="18"/>
  <c r="I133" i="18"/>
  <c r="AF120" i="18"/>
  <c r="AE120" i="18"/>
  <c r="AC120" i="18"/>
  <c r="AA120" i="18"/>
  <c r="Y120" i="18"/>
  <c r="W120" i="18"/>
  <c r="U120" i="18"/>
  <c r="S120" i="18"/>
  <c r="Q120" i="18"/>
  <c r="O120" i="18"/>
  <c r="M120" i="18"/>
  <c r="K120" i="18"/>
  <c r="I120" i="18"/>
  <c r="AF132" i="18"/>
  <c r="AE132" i="18"/>
  <c r="AC132" i="18"/>
  <c r="AA132" i="18"/>
  <c r="Y132" i="18"/>
  <c r="W132" i="18"/>
  <c r="U132" i="18"/>
  <c r="S132" i="18"/>
  <c r="Q132" i="18"/>
  <c r="O132" i="18"/>
  <c r="M132" i="18"/>
  <c r="K132" i="18"/>
  <c r="I132" i="18"/>
  <c r="AF131" i="18"/>
  <c r="AE131" i="18"/>
  <c r="AC131" i="18"/>
  <c r="AA131" i="18"/>
  <c r="Y131" i="18"/>
  <c r="W131" i="18"/>
  <c r="U131" i="18"/>
  <c r="S131" i="18"/>
  <c r="Q131" i="18"/>
  <c r="O131" i="18"/>
  <c r="M131" i="18"/>
  <c r="K131" i="18"/>
  <c r="I131" i="18"/>
  <c r="AF130" i="18"/>
  <c r="AE130" i="18"/>
  <c r="AC130" i="18"/>
  <c r="AA130" i="18"/>
  <c r="Y130" i="18"/>
  <c r="W130" i="18"/>
  <c r="U130" i="18"/>
  <c r="S130" i="18"/>
  <c r="Q130" i="18"/>
  <c r="O130" i="18"/>
  <c r="M130" i="18"/>
  <c r="K130" i="18"/>
  <c r="I130" i="18"/>
  <c r="AF114" i="18"/>
  <c r="AE114" i="18"/>
  <c r="AC114" i="18"/>
  <c r="AA114" i="18"/>
  <c r="Y114" i="18"/>
  <c r="W114" i="18"/>
  <c r="U114" i="18"/>
  <c r="S114" i="18"/>
  <c r="Q114" i="18"/>
  <c r="O114" i="18"/>
  <c r="M114" i="18"/>
  <c r="K114" i="18"/>
  <c r="I114" i="18"/>
  <c r="AF113" i="18"/>
  <c r="AE113" i="18"/>
  <c r="AC113" i="18"/>
  <c r="AA113" i="18"/>
  <c r="Y113" i="18"/>
  <c r="W113" i="18"/>
  <c r="U113" i="18"/>
  <c r="S113" i="18"/>
  <c r="Q113" i="18"/>
  <c r="O113" i="18"/>
  <c r="M113" i="18"/>
  <c r="K113" i="18"/>
  <c r="I113" i="18"/>
  <c r="AF95" i="18"/>
  <c r="AE95" i="18"/>
  <c r="AC95" i="18"/>
  <c r="AA95" i="18"/>
  <c r="Y95" i="18"/>
  <c r="W95" i="18"/>
  <c r="U95" i="18"/>
  <c r="S95" i="18"/>
  <c r="Q95" i="18"/>
  <c r="O95" i="18"/>
  <c r="M95" i="18"/>
  <c r="K95" i="18"/>
  <c r="I95" i="18"/>
  <c r="AF94" i="18"/>
  <c r="AE94" i="18"/>
  <c r="AC94" i="18"/>
  <c r="AA94" i="18"/>
  <c r="Y94" i="18"/>
  <c r="W94" i="18"/>
  <c r="U94" i="18"/>
  <c r="S94" i="18"/>
  <c r="Q94" i="18"/>
  <c r="O94" i="18"/>
  <c r="M94" i="18"/>
  <c r="K94" i="18"/>
  <c r="I94" i="18"/>
  <c r="AF93" i="18"/>
  <c r="AE93" i="18"/>
  <c r="AC93" i="18"/>
  <c r="AA93" i="18"/>
  <c r="Y93" i="18"/>
  <c r="W93" i="18"/>
  <c r="U93" i="18"/>
  <c r="S93" i="18"/>
  <c r="Q93" i="18"/>
  <c r="O93" i="18"/>
  <c r="M93" i="18"/>
  <c r="K93" i="18"/>
  <c r="I93" i="18"/>
  <c r="AF92" i="18"/>
  <c r="AE92" i="18"/>
  <c r="AC92" i="18"/>
  <c r="AA92" i="18"/>
  <c r="Y92" i="18"/>
  <c r="W92" i="18"/>
  <c r="U92" i="18"/>
  <c r="S92" i="18"/>
  <c r="Q92" i="18"/>
  <c r="O92" i="18"/>
  <c r="M92" i="18"/>
  <c r="K92" i="18"/>
  <c r="I92" i="18"/>
  <c r="AF90" i="18"/>
  <c r="AE90" i="18"/>
  <c r="AC90" i="18"/>
  <c r="AA90" i="18"/>
  <c r="Y90" i="18"/>
  <c r="W90" i="18"/>
  <c r="U90" i="18"/>
  <c r="S90" i="18"/>
  <c r="Q90" i="18"/>
  <c r="O90" i="18"/>
  <c r="M90" i="18"/>
  <c r="K90" i="18"/>
  <c r="I90" i="18"/>
  <c r="AF89" i="18"/>
  <c r="AE89" i="18"/>
  <c r="AC89" i="18"/>
  <c r="AA89" i="18"/>
  <c r="Y89" i="18"/>
  <c r="W89" i="18"/>
  <c r="U89" i="18"/>
  <c r="S89" i="18"/>
  <c r="Q89" i="18"/>
  <c r="O89" i="18"/>
  <c r="M89" i="18"/>
  <c r="K89" i="18"/>
  <c r="I89" i="18"/>
  <c r="AF88" i="18"/>
  <c r="AE88" i="18"/>
  <c r="AC88" i="18"/>
  <c r="AA88" i="18"/>
  <c r="Y88" i="18"/>
  <c r="W88" i="18"/>
  <c r="U88" i="18"/>
  <c r="S88" i="18"/>
  <c r="Q88" i="18"/>
  <c r="O88" i="18"/>
  <c r="M88" i="18"/>
  <c r="K88" i="18"/>
  <c r="I88" i="18"/>
  <c r="AF87" i="18"/>
  <c r="AE87" i="18"/>
  <c r="AC87" i="18"/>
  <c r="AA87" i="18"/>
  <c r="Y87" i="18"/>
  <c r="W87" i="18"/>
  <c r="U87" i="18"/>
  <c r="S87" i="18"/>
  <c r="Q87" i="18"/>
  <c r="O87" i="18"/>
  <c r="M87" i="18"/>
  <c r="K87" i="18"/>
  <c r="I87" i="18"/>
  <c r="AF86" i="18"/>
  <c r="AE86" i="18"/>
  <c r="AC86" i="18"/>
  <c r="AA86" i="18"/>
  <c r="Y86" i="18"/>
  <c r="W86" i="18"/>
  <c r="U86" i="18"/>
  <c r="S86" i="18"/>
  <c r="Q86" i="18"/>
  <c r="O86" i="18"/>
  <c r="M86" i="18"/>
  <c r="K86" i="18"/>
  <c r="I86" i="18"/>
  <c r="AF84" i="18"/>
  <c r="AE84" i="18"/>
  <c r="AC84" i="18"/>
  <c r="AA84" i="18"/>
  <c r="Y84" i="18"/>
  <c r="W84" i="18"/>
  <c r="U84" i="18"/>
  <c r="S84" i="18"/>
  <c r="Q84" i="18"/>
  <c r="O84" i="18"/>
  <c r="M84" i="18"/>
  <c r="K84" i="18"/>
  <c r="I84" i="18"/>
  <c r="AF81" i="18"/>
  <c r="AE81" i="18"/>
  <c r="AC81" i="18"/>
  <c r="AA81" i="18"/>
  <c r="Y81" i="18"/>
  <c r="W81" i="18"/>
  <c r="U81" i="18"/>
  <c r="S81" i="18"/>
  <c r="Q81" i="18"/>
  <c r="O81" i="18"/>
  <c r="M81" i="18"/>
  <c r="K81" i="18"/>
  <c r="I81" i="18"/>
  <c r="AF80" i="18"/>
  <c r="AE80" i="18"/>
  <c r="AC80" i="18"/>
  <c r="AA80" i="18"/>
  <c r="Y80" i="18"/>
  <c r="W80" i="18"/>
  <c r="U80" i="18"/>
  <c r="S80" i="18"/>
  <c r="Q80" i="18"/>
  <c r="O80" i="18"/>
  <c r="M80" i="18"/>
  <c r="K80" i="18"/>
  <c r="I80" i="18"/>
  <c r="AF78" i="18"/>
  <c r="AE78" i="18"/>
  <c r="AC78" i="18"/>
  <c r="AA78" i="18"/>
  <c r="Y78" i="18"/>
  <c r="W78" i="18"/>
  <c r="U78" i="18"/>
  <c r="S78" i="18"/>
  <c r="Q78" i="18"/>
  <c r="O78" i="18"/>
  <c r="M78" i="18"/>
  <c r="K78" i="18"/>
  <c r="I78" i="18"/>
  <c r="AF77" i="18"/>
  <c r="AE77" i="18"/>
  <c r="AC77" i="18"/>
  <c r="AA77" i="18"/>
  <c r="Y77" i="18"/>
  <c r="W77" i="18"/>
  <c r="U77" i="18"/>
  <c r="S77" i="18"/>
  <c r="Q77" i="18"/>
  <c r="O77" i="18"/>
  <c r="M77" i="18"/>
  <c r="K77" i="18"/>
  <c r="I77" i="18"/>
  <c r="AF75" i="18"/>
  <c r="AE75" i="18"/>
  <c r="AC75" i="18"/>
  <c r="AA75" i="18"/>
  <c r="Y75" i="18"/>
  <c r="W75" i="18"/>
  <c r="U75" i="18"/>
  <c r="S75" i="18"/>
  <c r="Q75" i="18"/>
  <c r="O75" i="18"/>
  <c r="M75" i="18"/>
  <c r="K75" i="18"/>
  <c r="I75" i="18"/>
  <c r="AF74" i="18"/>
  <c r="AE74" i="18"/>
  <c r="AC74" i="18"/>
  <c r="AA74" i="18"/>
  <c r="Y74" i="18"/>
  <c r="W74" i="18"/>
  <c r="U74" i="18"/>
  <c r="S74" i="18"/>
  <c r="Q74" i="18"/>
  <c r="O74" i="18"/>
  <c r="M74" i="18"/>
  <c r="K74" i="18"/>
  <c r="I74" i="18"/>
  <c r="AF72" i="18"/>
  <c r="AE72" i="18"/>
  <c r="AC72" i="18"/>
  <c r="AA72" i="18"/>
  <c r="Y72" i="18"/>
  <c r="W72" i="18"/>
  <c r="U72" i="18"/>
  <c r="S72" i="18"/>
  <c r="Q72" i="18"/>
  <c r="O72" i="18"/>
  <c r="M72" i="18"/>
  <c r="K72" i="18"/>
  <c r="I72" i="18"/>
  <c r="AF71" i="18"/>
  <c r="AE71" i="18"/>
  <c r="AC71" i="18"/>
  <c r="AA71" i="18"/>
  <c r="Y71" i="18"/>
  <c r="W71" i="18"/>
  <c r="U71" i="18"/>
  <c r="S71" i="18"/>
  <c r="Q71" i="18"/>
  <c r="O71" i="18"/>
  <c r="M71" i="18"/>
  <c r="K71" i="18"/>
  <c r="I71" i="18"/>
  <c r="AF70" i="18"/>
  <c r="AE70" i="18"/>
  <c r="AC70" i="18"/>
  <c r="AA70" i="18"/>
  <c r="Y70" i="18"/>
  <c r="W70" i="18"/>
  <c r="U70" i="18"/>
  <c r="S70" i="18"/>
  <c r="Q70" i="18"/>
  <c r="O70" i="18"/>
  <c r="M70" i="18"/>
  <c r="K70" i="18"/>
  <c r="I70" i="18"/>
  <c r="AF68" i="18"/>
  <c r="AE68" i="18"/>
  <c r="AC68" i="18"/>
  <c r="AA68" i="18"/>
  <c r="Y68" i="18"/>
  <c r="W68" i="18"/>
  <c r="U68" i="18"/>
  <c r="S68" i="18"/>
  <c r="Q68" i="18"/>
  <c r="O68" i="18"/>
  <c r="M68" i="18"/>
  <c r="K68" i="18"/>
  <c r="I68" i="18"/>
  <c r="AF67" i="18"/>
  <c r="AE67" i="18"/>
  <c r="AC67" i="18"/>
  <c r="AA67" i="18"/>
  <c r="Y67" i="18"/>
  <c r="W67" i="18"/>
  <c r="U67" i="18"/>
  <c r="S67" i="18"/>
  <c r="Q67" i="18"/>
  <c r="O67" i="18"/>
  <c r="M67" i="18"/>
  <c r="K67" i="18"/>
  <c r="I67" i="18"/>
  <c r="AF66" i="18"/>
  <c r="AE66" i="18"/>
  <c r="AC66" i="18"/>
  <c r="AA66" i="18"/>
  <c r="Y66" i="18"/>
  <c r="W66" i="18"/>
  <c r="U66" i="18"/>
  <c r="S66" i="18"/>
  <c r="Q66" i="18"/>
  <c r="O66" i="18"/>
  <c r="M66" i="18"/>
  <c r="K66" i="18"/>
  <c r="I66" i="18"/>
  <c r="AF64" i="18"/>
  <c r="AE64" i="18"/>
  <c r="AC64" i="18"/>
  <c r="AA64" i="18"/>
  <c r="Y64" i="18"/>
  <c r="W64" i="18"/>
  <c r="U64" i="18"/>
  <c r="S64" i="18"/>
  <c r="Q64" i="18"/>
  <c r="O64" i="18"/>
  <c r="M64" i="18"/>
  <c r="K64" i="18"/>
  <c r="I64" i="18"/>
  <c r="AF63" i="18"/>
  <c r="AE63" i="18"/>
  <c r="AC63" i="18"/>
  <c r="AA63" i="18"/>
  <c r="Y63" i="18"/>
  <c r="W63" i="18"/>
  <c r="U63" i="18"/>
  <c r="S63" i="18"/>
  <c r="Q63" i="18"/>
  <c r="O63" i="18"/>
  <c r="M63" i="18"/>
  <c r="K63" i="18"/>
  <c r="I63" i="18"/>
  <c r="AF62" i="18"/>
  <c r="AE62" i="18"/>
  <c r="AC62" i="18"/>
  <c r="AA62" i="18"/>
  <c r="Y62" i="18"/>
  <c r="W62" i="18"/>
  <c r="U62" i="18"/>
  <c r="S62" i="18"/>
  <c r="Q62" i="18"/>
  <c r="O62" i="18"/>
  <c r="M62" i="18"/>
  <c r="K62" i="18"/>
  <c r="I62" i="18"/>
  <c r="AF60" i="18"/>
  <c r="AE60" i="18"/>
  <c r="AC60" i="18"/>
  <c r="AA60" i="18"/>
  <c r="Y60" i="18"/>
  <c r="W60" i="18"/>
  <c r="U60" i="18"/>
  <c r="S60" i="18"/>
  <c r="Q60" i="18"/>
  <c r="O60" i="18"/>
  <c r="M60" i="18"/>
  <c r="K60" i="18"/>
  <c r="I60" i="18"/>
  <c r="AF58" i="18"/>
  <c r="AE58" i="18"/>
  <c r="AC58" i="18"/>
  <c r="AA58" i="18"/>
  <c r="Y58" i="18"/>
  <c r="W58" i="18"/>
  <c r="U58" i="18"/>
  <c r="S58" i="18"/>
  <c r="Q58" i="18"/>
  <c r="O58" i="18"/>
  <c r="M58" i="18"/>
  <c r="K58" i="18"/>
  <c r="I58" i="18"/>
  <c r="AF57" i="18"/>
  <c r="AE57" i="18"/>
  <c r="AC57" i="18"/>
  <c r="AA57" i="18"/>
  <c r="Y57" i="18"/>
  <c r="W57" i="18"/>
  <c r="U57" i="18"/>
  <c r="S57" i="18"/>
  <c r="Q57" i="18"/>
  <c r="O57" i="18"/>
  <c r="M57" i="18"/>
  <c r="K57" i="18"/>
  <c r="I57" i="18"/>
  <c r="AF56" i="18"/>
  <c r="AE56" i="18"/>
  <c r="AC56" i="18"/>
  <c r="AA56" i="18"/>
  <c r="Y56" i="18"/>
  <c r="W56" i="18"/>
  <c r="U56" i="18"/>
  <c r="S56" i="18"/>
  <c r="Q56" i="18"/>
  <c r="O56" i="18"/>
  <c r="M56" i="18"/>
  <c r="K56" i="18"/>
  <c r="I56" i="18"/>
  <c r="AF55" i="18"/>
  <c r="AE55" i="18"/>
  <c r="AC55" i="18"/>
  <c r="AA55" i="18"/>
  <c r="Y55" i="18"/>
  <c r="W55" i="18"/>
  <c r="U55" i="18"/>
  <c r="S55" i="18"/>
  <c r="Q55" i="18"/>
  <c r="O55" i="18"/>
  <c r="M55" i="18"/>
  <c r="K55" i="18"/>
  <c r="I55" i="18"/>
  <c r="AF52" i="18"/>
  <c r="AE52" i="18"/>
  <c r="AC52" i="18"/>
  <c r="AA52" i="18"/>
  <c r="Y52" i="18"/>
  <c r="W52" i="18"/>
  <c r="U52" i="18"/>
  <c r="S52" i="18"/>
  <c r="Q52" i="18"/>
  <c r="O52" i="18"/>
  <c r="M52" i="18"/>
  <c r="K52" i="18"/>
  <c r="I52" i="18"/>
  <c r="AF51" i="18"/>
  <c r="AE51" i="18"/>
  <c r="AC51" i="18"/>
  <c r="AA51" i="18"/>
  <c r="Y51" i="18"/>
  <c r="W51" i="18"/>
  <c r="U51" i="18"/>
  <c r="S51" i="18"/>
  <c r="Q51" i="18"/>
  <c r="O51" i="18"/>
  <c r="M51" i="18"/>
  <c r="K51" i="18"/>
  <c r="I51" i="18"/>
  <c r="AF50" i="18"/>
  <c r="AE50" i="18"/>
  <c r="AC50" i="18"/>
  <c r="AA50" i="18"/>
  <c r="Y50" i="18"/>
  <c r="W50" i="18"/>
  <c r="U50" i="18"/>
  <c r="S50" i="18"/>
  <c r="Q50" i="18"/>
  <c r="O50" i="18"/>
  <c r="M50" i="18"/>
  <c r="K50" i="18"/>
  <c r="I50" i="18"/>
  <c r="AF49" i="18"/>
  <c r="AE49" i="18"/>
  <c r="AC49" i="18"/>
  <c r="AA49" i="18"/>
  <c r="Y49" i="18"/>
  <c r="W49" i="18"/>
  <c r="U49" i="18"/>
  <c r="S49" i="18"/>
  <c r="Q49" i="18"/>
  <c r="O49" i="18"/>
  <c r="M49" i="18"/>
  <c r="K49" i="18"/>
  <c r="I49" i="18"/>
  <c r="AF47" i="18"/>
  <c r="AE47" i="18"/>
  <c r="AC47" i="18"/>
  <c r="AA47" i="18"/>
  <c r="Y47" i="18"/>
  <c r="W47" i="18"/>
  <c r="U47" i="18"/>
  <c r="S47" i="18"/>
  <c r="Q47" i="18"/>
  <c r="O47" i="18"/>
  <c r="M47" i="18"/>
  <c r="K47" i="18"/>
  <c r="I47" i="18"/>
  <c r="AF46" i="18"/>
  <c r="AE46" i="18"/>
  <c r="AC46" i="18"/>
  <c r="AA46" i="18"/>
  <c r="Y46" i="18"/>
  <c r="W46" i="18"/>
  <c r="U46" i="18"/>
  <c r="S46" i="18"/>
  <c r="Q46" i="18"/>
  <c r="O46" i="18"/>
  <c r="M46" i="18"/>
  <c r="K46" i="18"/>
  <c r="I46" i="18"/>
  <c r="AF45" i="18"/>
  <c r="AE45" i="18"/>
  <c r="AC45" i="18"/>
  <c r="AA45" i="18"/>
  <c r="Y45" i="18"/>
  <c r="W45" i="18"/>
  <c r="U45" i="18"/>
  <c r="S45" i="18"/>
  <c r="Q45" i="18"/>
  <c r="O45" i="18"/>
  <c r="M45" i="18"/>
  <c r="K45" i="18"/>
  <c r="I45" i="18"/>
  <c r="AF44" i="18"/>
  <c r="AE44" i="18"/>
  <c r="AC44" i="18"/>
  <c r="AA44" i="18"/>
  <c r="Y44" i="18"/>
  <c r="W44" i="18"/>
  <c r="U44" i="18"/>
  <c r="S44" i="18"/>
  <c r="Q44" i="18"/>
  <c r="O44" i="18"/>
  <c r="M44" i="18"/>
  <c r="K44" i="18"/>
  <c r="I44" i="18"/>
  <c r="AF43" i="18"/>
  <c r="AE43" i="18"/>
  <c r="AC43" i="18"/>
  <c r="AA43" i="18"/>
  <c r="Y43" i="18"/>
  <c r="W43" i="18"/>
  <c r="U43" i="18"/>
  <c r="S43" i="18"/>
  <c r="Q43" i="18"/>
  <c r="O43" i="18"/>
  <c r="M43" i="18"/>
  <c r="K43" i="18"/>
  <c r="I43" i="18"/>
  <c r="AF42" i="18"/>
  <c r="AE42" i="18"/>
  <c r="AC42" i="18"/>
  <c r="AA42" i="18"/>
  <c r="Y42" i="18"/>
  <c r="W42" i="18"/>
  <c r="U42" i="18"/>
  <c r="S42" i="18"/>
  <c r="Q42" i="18"/>
  <c r="O42" i="18"/>
  <c r="M42" i="18"/>
  <c r="K42" i="18"/>
  <c r="I42" i="18"/>
  <c r="AF41" i="18"/>
  <c r="AE41" i="18"/>
  <c r="AC41" i="18"/>
  <c r="AA41" i="18"/>
  <c r="Y41" i="18"/>
  <c r="W41" i="18"/>
  <c r="U41" i="18"/>
  <c r="S41" i="18"/>
  <c r="Q41" i="18"/>
  <c r="O41" i="18"/>
  <c r="M41" i="18"/>
  <c r="K41" i="18"/>
  <c r="I41" i="18"/>
  <c r="AF40" i="18"/>
  <c r="AE40" i="18"/>
  <c r="AC40" i="18"/>
  <c r="AA40" i="18"/>
  <c r="Y40" i="18"/>
  <c r="W40" i="18"/>
  <c r="U40" i="18"/>
  <c r="S40" i="18"/>
  <c r="Q40" i="18"/>
  <c r="O40" i="18"/>
  <c r="M40" i="18"/>
  <c r="K40" i="18"/>
  <c r="I40" i="18"/>
  <c r="AF39" i="18"/>
  <c r="AE39" i="18"/>
  <c r="AC39" i="18"/>
  <c r="AA39" i="18"/>
  <c r="Y39" i="18"/>
  <c r="W39" i="18"/>
  <c r="U39" i="18"/>
  <c r="S39" i="18"/>
  <c r="Q39" i="18"/>
  <c r="O39" i="18"/>
  <c r="M39" i="18"/>
  <c r="K39" i="18"/>
  <c r="I39" i="18"/>
  <c r="AF38" i="18"/>
  <c r="AE38" i="18"/>
  <c r="AC38" i="18"/>
  <c r="AA38" i="18"/>
  <c r="Y38" i="18"/>
  <c r="W38" i="18"/>
  <c r="U38" i="18"/>
  <c r="S38" i="18"/>
  <c r="Q38" i="18"/>
  <c r="O38" i="18"/>
  <c r="M38" i="18"/>
  <c r="K38" i="18"/>
  <c r="I38" i="18"/>
  <c r="AF37" i="18"/>
  <c r="AE37" i="18"/>
  <c r="AC37" i="18"/>
  <c r="AA37" i="18"/>
  <c r="Y37" i="18"/>
  <c r="W37" i="18"/>
  <c r="U37" i="18"/>
  <c r="S37" i="18"/>
  <c r="Q37" i="18"/>
  <c r="O37" i="18"/>
  <c r="M37" i="18"/>
  <c r="K37" i="18"/>
  <c r="I37" i="18"/>
  <c r="AF36" i="18"/>
  <c r="AE36" i="18"/>
  <c r="AC36" i="18"/>
  <c r="AA36" i="18"/>
  <c r="Y36" i="18"/>
  <c r="W36" i="18"/>
  <c r="U36" i="18"/>
  <c r="S36" i="18"/>
  <c r="Q36" i="18"/>
  <c r="O36" i="18"/>
  <c r="M36" i="18"/>
  <c r="K36" i="18"/>
  <c r="I36" i="18"/>
  <c r="AF35" i="18"/>
  <c r="AE35" i="18"/>
  <c r="AC35" i="18"/>
  <c r="AA35" i="18"/>
  <c r="Y35" i="18"/>
  <c r="W35" i="18"/>
  <c r="U35" i="18"/>
  <c r="S35" i="18"/>
  <c r="Q35" i="18"/>
  <c r="O35" i="18"/>
  <c r="M35" i="18"/>
  <c r="K35" i="18"/>
  <c r="I35" i="18"/>
  <c r="AF34" i="18"/>
  <c r="AE34" i="18"/>
  <c r="AC34" i="18"/>
  <c r="AA34" i="18"/>
  <c r="Y34" i="18"/>
  <c r="W34" i="18"/>
  <c r="U34" i="18"/>
  <c r="S34" i="18"/>
  <c r="Q34" i="18"/>
  <c r="O34" i="18"/>
  <c r="M34" i="18"/>
  <c r="K34" i="18"/>
  <c r="I34" i="18"/>
  <c r="AF33" i="18"/>
  <c r="AE33" i="18"/>
  <c r="AC33" i="18"/>
  <c r="AA33" i="18"/>
  <c r="Y33" i="18"/>
  <c r="W33" i="18"/>
  <c r="U33" i="18"/>
  <c r="S33" i="18"/>
  <c r="Q33" i="18"/>
  <c r="O33" i="18"/>
  <c r="M33" i="18"/>
  <c r="K33" i="18"/>
  <c r="I33" i="18"/>
  <c r="AF32" i="18"/>
  <c r="AE32" i="18"/>
  <c r="AC32" i="18"/>
  <c r="AA32" i="18"/>
  <c r="Y32" i="18"/>
  <c r="W32" i="18"/>
  <c r="U32" i="18"/>
  <c r="S32" i="18"/>
  <c r="Q32" i="18"/>
  <c r="O32" i="18"/>
  <c r="M32" i="18"/>
  <c r="K32" i="18"/>
  <c r="I32" i="18"/>
  <c r="AF31" i="18"/>
  <c r="AE31" i="18"/>
  <c r="AC31" i="18"/>
  <c r="AA31" i="18"/>
  <c r="Y31" i="18"/>
  <c r="W31" i="18"/>
  <c r="U31" i="18"/>
  <c r="S31" i="18"/>
  <c r="Q31" i="18"/>
  <c r="O31" i="18"/>
  <c r="M31" i="18"/>
  <c r="K31" i="18"/>
  <c r="I31" i="18"/>
  <c r="AF29" i="18"/>
  <c r="AE29" i="18"/>
  <c r="AC29" i="18"/>
  <c r="AA29" i="18"/>
  <c r="Y29" i="18"/>
  <c r="W29" i="18"/>
  <c r="U29" i="18"/>
  <c r="S29" i="18"/>
  <c r="Q29" i="18"/>
  <c r="O29" i="18"/>
  <c r="M29" i="18"/>
  <c r="K29" i="18"/>
  <c r="I29" i="18"/>
  <c r="AF28" i="18"/>
  <c r="AE28" i="18"/>
  <c r="AC28" i="18"/>
  <c r="AA28" i="18"/>
  <c r="Y28" i="18"/>
  <c r="W28" i="18"/>
  <c r="U28" i="18"/>
  <c r="S28" i="18"/>
  <c r="Q28" i="18"/>
  <c r="O28" i="18"/>
  <c r="M28" i="18"/>
  <c r="K28" i="18"/>
  <c r="I28" i="18"/>
  <c r="AF27" i="18"/>
  <c r="AE27" i="18"/>
  <c r="AC27" i="18"/>
  <c r="AA27" i="18"/>
  <c r="Y27" i="18"/>
  <c r="W27" i="18"/>
  <c r="U27" i="18"/>
  <c r="S27" i="18"/>
  <c r="Q27" i="18"/>
  <c r="O27" i="18"/>
  <c r="M27" i="18"/>
  <c r="K27" i="18"/>
  <c r="I27" i="18"/>
  <c r="AF26" i="18"/>
  <c r="AE26" i="18"/>
  <c r="AC26" i="18"/>
  <c r="AA26" i="18"/>
  <c r="Y26" i="18"/>
  <c r="W26" i="18"/>
  <c r="U26" i="18"/>
  <c r="S26" i="18"/>
  <c r="Q26" i="18"/>
  <c r="O26" i="18"/>
  <c r="M26" i="18"/>
  <c r="K26" i="18"/>
  <c r="I26" i="18"/>
  <c r="AF24" i="18"/>
  <c r="AE24" i="18"/>
  <c r="AC24" i="18"/>
  <c r="AA24" i="18"/>
  <c r="Y24" i="18"/>
  <c r="W24" i="18"/>
  <c r="U24" i="18"/>
  <c r="S24" i="18"/>
  <c r="Q24" i="18"/>
  <c r="O24" i="18"/>
  <c r="M24" i="18"/>
  <c r="K24" i="18"/>
  <c r="I24" i="18"/>
  <c r="AF23" i="18"/>
  <c r="AE23" i="18"/>
  <c r="AC23" i="18"/>
  <c r="AA23" i="18"/>
  <c r="Y23" i="18"/>
  <c r="W23" i="18"/>
  <c r="U23" i="18"/>
  <c r="S23" i="18"/>
  <c r="Q23" i="18"/>
  <c r="O23" i="18"/>
  <c r="M23" i="18"/>
  <c r="K23" i="18"/>
  <c r="I23" i="18"/>
  <c r="AF22" i="18"/>
  <c r="AE22" i="18"/>
  <c r="AC22" i="18"/>
  <c r="AA22" i="18"/>
  <c r="Y22" i="18"/>
  <c r="W22" i="18"/>
  <c r="U22" i="18"/>
  <c r="S22" i="18"/>
  <c r="Q22" i="18"/>
  <c r="O22" i="18"/>
  <c r="M22" i="18"/>
  <c r="K22" i="18"/>
  <c r="I22" i="18"/>
  <c r="AF21" i="18"/>
  <c r="AE21" i="18"/>
  <c r="AC21" i="18"/>
  <c r="AA21" i="18"/>
  <c r="Y21" i="18"/>
  <c r="W21" i="18"/>
  <c r="U21" i="18"/>
  <c r="S21" i="18"/>
  <c r="Q21" i="18"/>
  <c r="O21" i="18"/>
  <c r="M21" i="18"/>
  <c r="K21" i="18"/>
  <c r="I21" i="18"/>
  <c r="AF20" i="18"/>
  <c r="AE20" i="18"/>
  <c r="AC20" i="18"/>
  <c r="AA20" i="18"/>
  <c r="Y20" i="18"/>
  <c r="W20" i="18"/>
  <c r="U20" i="18"/>
  <c r="S20" i="18"/>
  <c r="Q20" i="18"/>
  <c r="O20" i="18"/>
  <c r="M20" i="18"/>
  <c r="K20" i="18"/>
  <c r="I20" i="18"/>
  <c r="AF19" i="18"/>
  <c r="AE19" i="18"/>
  <c r="AC19" i="18"/>
  <c r="AA19" i="18"/>
  <c r="Y19" i="18"/>
  <c r="W19" i="18"/>
  <c r="U19" i="18"/>
  <c r="S19" i="18"/>
  <c r="Q19" i="18"/>
  <c r="O19" i="18"/>
  <c r="M19" i="18"/>
  <c r="K19" i="18"/>
  <c r="I19" i="18"/>
  <c r="AF18" i="18"/>
  <c r="AE18" i="18"/>
  <c r="AC18" i="18"/>
  <c r="AA18" i="18"/>
  <c r="Y18" i="18"/>
  <c r="W18" i="18"/>
  <c r="U18" i="18"/>
  <c r="S18" i="18"/>
  <c r="Q18" i="18"/>
  <c r="O18" i="18"/>
  <c r="M18" i="18"/>
  <c r="K18" i="18"/>
  <c r="I18" i="18"/>
  <c r="AF17" i="18"/>
  <c r="AE17" i="18"/>
  <c r="AC17" i="18"/>
  <c r="AA17" i="18"/>
  <c r="Y17" i="18"/>
  <c r="W17" i="18"/>
  <c r="U17" i="18"/>
  <c r="S17" i="18"/>
  <c r="Q17" i="18"/>
  <c r="O17" i="18"/>
  <c r="M17" i="18"/>
  <c r="K17" i="18"/>
  <c r="I17" i="18"/>
  <c r="AF16" i="18"/>
  <c r="AE16" i="18"/>
  <c r="AC16" i="18"/>
  <c r="AA16" i="18"/>
  <c r="Y16" i="18"/>
  <c r="W16" i="18"/>
  <c r="U16" i="18"/>
  <c r="S16" i="18"/>
  <c r="Q16" i="18"/>
  <c r="O16" i="18"/>
  <c r="M16" i="18"/>
  <c r="K16" i="18"/>
  <c r="I16" i="18"/>
  <c r="AF14" i="18"/>
  <c r="AE14" i="18"/>
  <c r="AC14" i="18"/>
  <c r="AA14" i="18"/>
  <c r="Y14" i="18"/>
  <c r="W14" i="18"/>
  <c r="U14" i="18"/>
  <c r="S14" i="18"/>
  <c r="Q14" i="18"/>
  <c r="O14" i="18"/>
  <c r="M14" i="18"/>
  <c r="K14" i="18"/>
  <c r="I14" i="18"/>
  <c r="AF13" i="18"/>
  <c r="AE13" i="18"/>
  <c r="AC13" i="18"/>
  <c r="AA13" i="18"/>
  <c r="Y13" i="18"/>
  <c r="W13" i="18"/>
  <c r="U13" i="18"/>
  <c r="S13" i="18"/>
  <c r="Q13" i="18"/>
  <c r="O13" i="18"/>
  <c r="M13" i="18"/>
  <c r="K13" i="18"/>
  <c r="I13" i="18"/>
  <c r="AF12" i="18"/>
  <c r="AE12" i="18"/>
  <c r="AC12" i="18"/>
  <c r="AA12" i="18"/>
  <c r="Y12" i="18"/>
  <c r="W12" i="18"/>
  <c r="U12" i="18"/>
  <c r="S12" i="18"/>
  <c r="Q12" i="18"/>
  <c r="O12" i="18"/>
  <c r="M12" i="18"/>
  <c r="K12" i="18"/>
  <c r="I12" i="18"/>
  <c r="AF11" i="18"/>
  <c r="AE11" i="18"/>
  <c r="AC11" i="18"/>
  <c r="AA11" i="18"/>
  <c r="Y11" i="18"/>
  <c r="W11" i="18"/>
  <c r="U11" i="18"/>
  <c r="S11" i="18"/>
  <c r="Q11" i="18"/>
  <c r="O11" i="18"/>
  <c r="M11" i="18"/>
  <c r="K11" i="18"/>
  <c r="I11" i="18"/>
  <c r="AF10" i="18"/>
  <c r="AE10" i="18"/>
  <c r="AC10" i="18"/>
  <c r="AA10" i="18"/>
  <c r="Y10" i="18"/>
  <c r="W10" i="18"/>
  <c r="U10" i="18"/>
  <c r="S10" i="18"/>
  <c r="Q10" i="18"/>
  <c r="O10" i="18"/>
  <c r="M10" i="18"/>
  <c r="K10" i="18"/>
  <c r="I10" i="18"/>
  <c r="AF9" i="18"/>
  <c r="AE9" i="18"/>
  <c r="AC9" i="18"/>
  <c r="AA9" i="18"/>
  <c r="Y9" i="18"/>
  <c r="W9" i="18"/>
  <c r="U9" i="18"/>
  <c r="S9" i="18"/>
  <c r="Q9" i="18"/>
  <c r="O9" i="18"/>
  <c r="K9" i="18"/>
  <c r="I9" i="18"/>
  <c r="AF8" i="18"/>
  <c r="AE8" i="18"/>
  <c r="AC8" i="18"/>
  <c r="AA8" i="18"/>
  <c r="Y8" i="18"/>
  <c r="W8" i="18"/>
  <c r="U8" i="18"/>
  <c r="S8" i="18"/>
  <c r="Q8" i="18"/>
  <c r="O8" i="18"/>
  <c r="K8" i="18"/>
  <c r="I8" i="18"/>
  <c r="AF7" i="18"/>
  <c r="AE7" i="18"/>
  <c r="AC7" i="18"/>
  <c r="AA7" i="18"/>
  <c r="Y7" i="18"/>
  <c r="W7" i="18"/>
  <c r="U7" i="18"/>
  <c r="S7" i="18"/>
  <c r="Q7" i="18"/>
  <c r="O7" i="18"/>
  <c r="M7" i="18"/>
  <c r="K7" i="18"/>
  <c r="I7" i="18"/>
  <c r="AF6" i="18"/>
  <c r="AE6" i="18"/>
  <c r="AC6" i="18"/>
  <c r="AA6" i="18"/>
  <c r="Y6" i="18"/>
  <c r="W6" i="18"/>
  <c r="U6" i="18"/>
  <c r="S6" i="18"/>
  <c r="Q6" i="18"/>
  <c r="O6" i="18"/>
  <c r="M6" i="18"/>
  <c r="K6" i="18"/>
  <c r="I6" i="18"/>
  <c r="AE4" i="18"/>
  <c r="AC4" i="18"/>
  <c r="AA4" i="18"/>
  <c r="Y4" i="18"/>
  <c r="W4" i="18"/>
  <c r="U4" i="18"/>
  <c r="S4" i="18"/>
  <c r="Q4" i="18"/>
  <c r="O4" i="18"/>
  <c r="M4" i="18"/>
  <c r="K4" i="18"/>
  <c r="I4" i="18"/>
  <c r="AD165" i="17"/>
  <c r="AB165" i="17"/>
  <c r="Z165" i="17"/>
  <c r="X165" i="17"/>
  <c r="V165" i="17"/>
  <c r="T165" i="17"/>
  <c r="R165" i="17"/>
  <c r="P165" i="17"/>
  <c r="N165" i="17"/>
  <c r="L165" i="17"/>
  <c r="J165" i="17"/>
  <c r="H165" i="17"/>
  <c r="AF163" i="17"/>
  <c r="AE163" i="17"/>
  <c r="AC163" i="17"/>
  <c r="AA163" i="17"/>
  <c r="Y163" i="17"/>
  <c r="W163" i="17"/>
  <c r="U163" i="17"/>
  <c r="S163" i="17"/>
  <c r="Q163" i="17"/>
  <c r="O163" i="17"/>
  <c r="M163" i="17"/>
  <c r="K163" i="17"/>
  <c r="I163" i="17"/>
  <c r="AF162" i="17"/>
  <c r="AE162" i="17"/>
  <c r="AC162" i="17"/>
  <c r="AA162" i="17"/>
  <c r="Y162" i="17"/>
  <c r="W162" i="17"/>
  <c r="U162" i="17"/>
  <c r="S162" i="17"/>
  <c r="Q162" i="17"/>
  <c r="O162" i="17"/>
  <c r="M162" i="17"/>
  <c r="K162" i="17"/>
  <c r="I162" i="17"/>
  <c r="AF161" i="17"/>
  <c r="AE161" i="17"/>
  <c r="AC161" i="17"/>
  <c r="AA161" i="17"/>
  <c r="Y161" i="17"/>
  <c r="W161" i="17"/>
  <c r="U161" i="17"/>
  <c r="S161" i="17"/>
  <c r="Q161" i="17"/>
  <c r="O161" i="17"/>
  <c r="M161" i="17"/>
  <c r="K161" i="17"/>
  <c r="I161" i="17"/>
  <c r="AF160" i="17"/>
  <c r="AE160" i="17"/>
  <c r="AC160" i="17"/>
  <c r="AA160" i="17"/>
  <c r="Y160" i="17"/>
  <c r="W160" i="17"/>
  <c r="U160" i="17"/>
  <c r="S160" i="17"/>
  <c r="Q160" i="17"/>
  <c r="O160" i="17"/>
  <c r="M160" i="17"/>
  <c r="K160" i="17"/>
  <c r="I160" i="17"/>
  <c r="AF159" i="17"/>
  <c r="AE159" i="17"/>
  <c r="AC159" i="17"/>
  <c r="AA159" i="17"/>
  <c r="Y159" i="17"/>
  <c r="W159" i="17"/>
  <c r="U159" i="17"/>
  <c r="S159" i="17"/>
  <c r="Q159" i="17"/>
  <c r="O159" i="17"/>
  <c r="M159" i="17"/>
  <c r="K159" i="17"/>
  <c r="I159" i="17"/>
  <c r="AF156" i="17"/>
  <c r="AE156" i="17"/>
  <c r="AC156" i="17"/>
  <c r="AA156" i="17"/>
  <c r="Y156" i="17"/>
  <c r="W156" i="17"/>
  <c r="U156" i="17"/>
  <c r="S156" i="17"/>
  <c r="Q156" i="17"/>
  <c r="O156" i="17"/>
  <c r="M156" i="17"/>
  <c r="K156" i="17"/>
  <c r="I156" i="17"/>
  <c r="AF155" i="17"/>
  <c r="AE155" i="17"/>
  <c r="AC155" i="17"/>
  <c r="AA155" i="17"/>
  <c r="Y155" i="17"/>
  <c r="W155" i="17"/>
  <c r="U155" i="17"/>
  <c r="S155" i="17"/>
  <c r="Q155" i="17"/>
  <c r="O155" i="17"/>
  <c r="M155" i="17"/>
  <c r="K155" i="17"/>
  <c r="I155" i="17"/>
  <c r="AF154" i="17"/>
  <c r="AE154" i="17"/>
  <c r="AC154" i="17"/>
  <c r="AA154" i="17"/>
  <c r="Y154" i="17"/>
  <c r="W154" i="17"/>
  <c r="U154" i="17"/>
  <c r="S154" i="17"/>
  <c r="Q154" i="17"/>
  <c r="O154" i="17"/>
  <c r="M154" i="17"/>
  <c r="K154" i="17"/>
  <c r="I154" i="17"/>
  <c r="AF153" i="17"/>
  <c r="AE153" i="17"/>
  <c r="AC153" i="17"/>
  <c r="AA153" i="17"/>
  <c r="Y153" i="17"/>
  <c r="W153" i="17"/>
  <c r="U153" i="17"/>
  <c r="S153" i="17"/>
  <c r="Q153" i="17"/>
  <c r="O153" i="17"/>
  <c r="M153" i="17"/>
  <c r="K153" i="17"/>
  <c r="I153" i="17"/>
  <c r="AF152" i="17"/>
  <c r="AE152" i="17"/>
  <c r="AC152" i="17"/>
  <c r="AA152" i="17"/>
  <c r="Y152" i="17"/>
  <c r="W152" i="17"/>
  <c r="U152" i="17"/>
  <c r="S152" i="17"/>
  <c r="Q152" i="17"/>
  <c r="O152" i="17"/>
  <c r="M152" i="17"/>
  <c r="K152" i="17"/>
  <c r="I152" i="17"/>
  <c r="AF151" i="17"/>
  <c r="AE151" i="17"/>
  <c r="AC151" i="17"/>
  <c r="AA151" i="17"/>
  <c r="Y151" i="17"/>
  <c r="W151" i="17"/>
  <c r="U151" i="17"/>
  <c r="S151" i="17"/>
  <c r="Q151" i="17"/>
  <c r="O151" i="17"/>
  <c r="M151" i="17"/>
  <c r="K151" i="17"/>
  <c r="I151" i="17"/>
  <c r="AF150" i="17"/>
  <c r="AE150" i="17"/>
  <c r="AC150" i="17"/>
  <c r="AA150" i="17"/>
  <c r="Y150" i="17"/>
  <c r="W150" i="17"/>
  <c r="U150" i="17"/>
  <c r="S150" i="17"/>
  <c r="Q150" i="17"/>
  <c r="O150" i="17"/>
  <c r="M150" i="17"/>
  <c r="K150" i="17"/>
  <c r="I150" i="17"/>
  <c r="AD148" i="17"/>
  <c r="AD166" i="17" s="1"/>
  <c r="AB148" i="17"/>
  <c r="AB166" i="17" s="1"/>
  <c r="Z148" i="17"/>
  <c r="Z166" i="17" s="1"/>
  <c r="X148" i="17"/>
  <c r="V148" i="17"/>
  <c r="T148" i="17"/>
  <c r="T166" i="17" s="1"/>
  <c r="R148" i="17"/>
  <c r="P148" i="17"/>
  <c r="P166" i="17" s="1"/>
  <c r="N148" i="17"/>
  <c r="L148" i="17"/>
  <c r="L166" i="17" s="1"/>
  <c r="J148" i="17"/>
  <c r="J166" i="17" s="1"/>
  <c r="AF144" i="17"/>
  <c r="AE144" i="17"/>
  <c r="AC144" i="17"/>
  <c r="AA144" i="17"/>
  <c r="Y144" i="17"/>
  <c r="W144" i="17"/>
  <c r="U144" i="17"/>
  <c r="S144" i="17"/>
  <c r="Q144" i="17"/>
  <c r="O144" i="17"/>
  <c r="M144" i="17"/>
  <c r="K144" i="17"/>
  <c r="I144" i="17"/>
  <c r="AF143" i="17"/>
  <c r="AE143" i="17"/>
  <c r="AC143" i="17"/>
  <c r="AA143" i="17"/>
  <c r="Y143" i="17"/>
  <c r="W143" i="17"/>
  <c r="U143" i="17"/>
  <c r="S143" i="17"/>
  <c r="Q143" i="17"/>
  <c r="O143" i="17"/>
  <c r="M143" i="17"/>
  <c r="K143" i="17"/>
  <c r="I143" i="17"/>
  <c r="AF139" i="17"/>
  <c r="AE139" i="17"/>
  <c r="AC139" i="17"/>
  <c r="AA139" i="17"/>
  <c r="Y139" i="17"/>
  <c r="W139" i="17"/>
  <c r="U139" i="17"/>
  <c r="S139" i="17"/>
  <c r="Q139" i="17"/>
  <c r="O139" i="17"/>
  <c r="M139" i="17"/>
  <c r="K139" i="17"/>
  <c r="I139" i="17"/>
  <c r="AF137" i="17"/>
  <c r="AE137" i="17"/>
  <c r="AC137" i="17"/>
  <c r="AA137" i="17"/>
  <c r="Y137" i="17"/>
  <c r="W137" i="17"/>
  <c r="U137" i="17"/>
  <c r="S137" i="17"/>
  <c r="Q137" i="17"/>
  <c r="O137" i="17"/>
  <c r="M137" i="17"/>
  <c r="K137" i="17"/>
  <c r="I137" i="17"/>
  <c r="AF136" i="17"/>
  <c r="AE136" i="17"/>
  <c r="AC136" i="17"/>
  <c r="AA136" i="17"/>
  <c r="Y136" i="17"/>
  <c r="W136" i="17"/>
  <c r="U136" i="17"/>
  <c r="S136" i="17"/>
  <c r="Q136" i="17"/>
  <c r="O136" i="17"/>
  <c r="M136" i="17"/>
  <c r="K136" i="17"/>
  <c r="I136" i="17"/>
  <c r="AF135" i="17"/>
  <c r="AE135" i="17"/>
  <c r="AC135" i="17"/>
  <c r="AA135" i="17"/>
  <c r="Y135" i="17"/>
  <c r="W135" i="17"/>
  <c r="U135" i="17"/>
  <c r="S135" i="17"/>
  <c r="Q135" i="17"/>
  <c r="O135" i="17"/>
  <c r="M135" i="17"/>
  <c r="K135" i="17"/>
  <c r="I135" i="17"/>
  <c r="AF134" i="17"/>
  <c r="AE134" i="17"/>
  <c r="AC134" i="17"/>
  <c r="AA134" i="17"/>
  <c r="Y134" i="17"/>
  <c r="W134" i="17"/>
  <c r="U134" i="17"/>
  <c r="S134" i="17"/>
  <c r="Q134" i="17"/>
  <c r="O134" i="17"/>
  <c r="M134" i="17"/>
  <c r="K134" i="17"/>
  <c r="I134" i="17"/>
  <c r="AF133" i="17"/>
  <c r="AE133" i="17"/>
  <c r="AC133" i="17"/>
  <c r="AA133" i="17"/>
  <c r="Y133" i="17"/>
  <c r="W133" i="17"/>
  <c r="U133" i="17"/>
  <c r="S133" i="17"/>
  <c r="Q133" i="17"/>
  <c r="O133" i="17"/>
  <c r="M133" i="17"/>
  <c r="K133" i="17"/>
  <c r="I133" i="17"/>
  <c r="AF120" i="17"/>
  <c r="AE120" i="17"/>
  <c r="AC120" i="17"/>
  <c r="AA120" i="17"/>
  <c r="Y120" i="17"/>
  <c r="W120" i="17"/>
  <c r="U120" i="17"/>
  <c r="S120" i="17"/>
  <c r="Q120" i="17"/>
  <c r="O120" i="17"/>
  <c r="M120" i="17"/>
  <c r="K120" i="17"/>
  <c r="I120" i="17"/>
  <c r="AF132" i="17"/>
  <c r="AE132" i="17"/>
  <c r="AC132" i="17"/>
  <c r="AA132" i="17"/>
  <c r="Y132" i="17"/>
  <c r="W132" i="17"/>
  <c r="U132" i="17"/>
  <c r="S132" i="17"/>
  <c r="Q132" i="17"/>
  <c r="O132" i="17"/>
  <c r="M132" i="17"/>
  <c r="K132" i="17"/>
  <c r="I132" i="17"/>
  <c r="AF131" i="17"/>
  <c r="AE131" i="17"/>
  <c r="AC131" i="17"/>
  <c r="AA131" i="17"/>
  <c r="Y131" i="17"/>
  <c r="W131" i="17"/>
  <c r="U131" i="17"/>
  <c r="S131" i="17"/>
  <c r="Q131" i="17"/>
  <c r="O131" i="17"/>
  <c r="M131" i="17"/>
  <c r="K131" i="17"/>
  <c r="I131" i="17"/>
  <c r="AF130" i="17"/>
  <c r="AE130" i="17"/>
  <c r="AC130" i="17"/>
  <c r="AA130" i="17"/>
  <c r="Y130" i="17"/>
  <c r="W130" i="17"/>
  <c r="U130" i="17"/>
  <c r="S130" i="17"/>
  <c r="Q130" i="17"/>
  <c r="O130" i="17"/>
  <c r="M130" i="17"/>
  <c r="K130" i="17"/>
  <c r="I130" i="17"/>
  <c r="AF114" i="17"/>
  <c r="AE114" i="17"/>
  <c r="AC114" i="17"/>
  <c r="AA114" i="17"/>
  <c r="Y114" i="17"/>
  <c r="W114" i="17"/>
  <c r="U114" i="17"/>
  <c r="S114" i="17"/>
  <c r="Q114" i="17"/>
  <c r="O114" i="17"/>
  <c r="M114" i="17"/>
  <c r="K114" i="17"/>
  <c r="I114" i="17"/>
  <c r="AF113" i="17"/>
  <c r="AE113" i="17"/>
  <c r="AC113" i="17"/>
  <c r="AA113" i="17"/>
  <c r="Y113" i="17"/>
  <c r="W113" i="17"/>
  <c r="U113" i="17"/>
  <c r="S113" i="17"/>
  <c r="Q113" i="17"/>
  <c r="O113" i="17"/>
  <c r="M113" i="17"/>
  <c r="K113" i="17"/>
  <c r="I113" i="17"/>
  <c r="AF95" i="17"/>
  <c r="AE95" i="17"/>
  <c r="AC95" i="17"/>
  <c r="AA95" i="17"/>
  <c r="Y95" i="17"/>
  <c r="W95" i="17"/>
  <c r="U95" i="17"/>
  <c r="S95" i="17"/>
  <c r="Q95" i="17"/>
  <c r="O95" i="17"/>
  <c r="M95" i="17"/>
  <c r="K95" i="17"/>
  <c r="I95" i="17"/>
  <c r="AF94" i="17"/>
  <c r="AE94" i="17"/>
  <c r="AC94" i="17"/>
  <c r="AA94" i="17"/>
  <c r="Y94" i="17"/>
  <c r="W94" i="17"/>
  <c r="U94" i="17"/>
  <c r="S94" i="17"/>
  <c r="Q94" i="17"/>
  <c r="O94" i="17"/>
  <c r="M94" i="17"/>
  <c r="K94" i="17"/>
  <c r="I94" i="17"/>
  <c r="AF93" i="17"/>
  <c r="AE93" i="17"/>
  <c r="AC93" i="17"/>
  <c r="AA93" i="17"/>
  <c r="Y93" i="17"/>
  <c r="W93" i="17"/>
  <c r="U93" i="17"/>
  <c r="S93" i="17"/>
  <c r="Q93" i="17"/>
  <c r="O93" i="17"/>
  <c r="M93" i="17"/>
  <c r="K93" i="17"/>
  <c r="I93" i="17"/>
  <c r="AF92" i="17"/>
  <c r="AE92" i="17"/>
  <c r="AC92" i="17"/>
  <c r="AA92" i="17"/>
  <c r="Y92" i="17"/>
  <c r="W92" i="17"/>
  <c r="U92" i="17"/>
  <c r="S92" i="17"/>
  <c r="Q92" i="17"/>
  <c r="O92" i="17"/>
  <c r="M92" i="17"/>
  <c r="K92" i="17"/>
  <c r="I92" i="17"/>
  <c r="AF90" i="17"/>
  <c r="AE90" i="17"/>
  <c r="AC90" i="17"/>
  <c r="AA90" i="17"/>
  <c r="Y90" i="17"/>
  <c r="W90" i="17"/>
  <c r="U90" i="17"/>
  <c r="S90" i="17"/>
  <c r="Q90" i="17"/>
  <c r="O90" i="17"/>
  <c r="M90" i="17"/>
  <c r="K90" i="17"/>
  <c r="I90" i="17"/>
  <c r="AF89" i="17"/>
  <c r="AE89" i="17"/>
  <c r="AC89" i="17"/>
  <c r="AA89" i="17"/>
  <c r="Y89" i="17"/>
  <c r="W89" i="17"/>
  <c r="U89" i="17"/>
  <c r="S89" i="17"/>
  <c r="Q89" i="17"/>
  <c r="O89" i="17"/>
  <c r="M89" i="17"/>
  <c r="K89" i="17"/>
  <c r="I89" i="17"/>
  <c r="AF88" i="17"/>
  <c r="AE88" i="17"/>
  <c r="AC88" i="17"/>
  <c r="AA88" i="17"/>
  <c r="Y88" i="17"/>
  <c r="W88" i="17"/>
  <c r="U88" i="17"/>
  <c r="S88" i="17"/>
  <c r="Q88" i="17"/>
  <c r="O88" i="17"/>
  <c r="M88" i="17"/>
  <c r="K88" i="17"/>
  <c r="I88" i="17"/>
  <c r="AF87" i="17"/>
  <c r="AE87" i="17"/>
  <c r="AC87" i="17"/>
  <c r="AA87" i="17"/>
  <c r="Y87" i="17"/>
  <c r="W87" i="17"/>
  <c r="U87" i="17"/>
  <c r="S87" i="17"/>
  <c r="Q87" i="17"/>
  <c r="O87" i="17"/>
  <c r="M87" i="17"/>
  <c r="K87" i="17"/>
  <c r="I87" i="17"/>
  <c r="AF86" i="17"/>
  <c r="AE86" i="17"/>
  <c r="AC86" i="17"/>
  <c r="AA86" i="17"/>
  <c r="Y86" i="17"/>
  <c r="W86" i="17"/>
  <c r="U86" i="17"/>
  <c r="S86" i="17"/>
  <c r="Q86" i="17"/>
  <c r="O86" i="17"/>
  <c r="M86" i="17"/>
  <c r="K86" i="17"/>
  <c r="I86" i="17"/>
  <c r="AF84" i="17"/>
  <c r="AE84" i="17"/>
  <c r="AC84" i="17"/>
  <c r="AA84" i="17"/>
  <c r="Y84" i="17"/>
  <c r="W84" i="17"/>
  <c r="U84" i="17"/>
  <c r="S84" i="17"/>
  <c r="Q84" i="17"/>
  <c r="O84" i="17"/>
  <c r="M84" i="17"/>
  <c r="K84" i="17"/>
  <c r="I84" i="17"/>
  <c r="AF81" i="17"/>
  <c r="AE81" i="17"/>
  <c r="AC81" i="17"/>
  <c r="AA81" i="17"/>
  <c r="Y81" i="17"/>
  <c r="W81" i="17"/>
  <c r="U81" i="17"/>
  <c r="S81" i="17"/>
  <c r="Q81" i="17"/>
  <c r="O81" i="17"/>
  <c r="M81" i="17"/>
  <c r="K81" i="17"/>
  <c r="I81" i="17"/>
  <c r="AF80" i="17"/>
  <c r="AE80" i="17"/>
  <c r="AC80" i="17"/>
  <c r="AA80" i="17"/>
  <c r="Y80" i="17"/>
  <c r="W80" i="17"/>
  <c r="U80" i="17"/>
  <c r="S80" i="17"/>
  <c r="Q80" i="17"/>
  <c r="O80" i="17"/>
  <c r="M80" i="17"/>
  <c r="K80" i="17"/>
  <c r="I80" i="17"/>
  <c r="AF78" i="17"/>
  <c r="AE78" i="17"/>
  <c r="AC78" i="17"/>
  <c r="AA78" i="17"/>
  <c r="Y78" i="17"/>
  <c r="W78" i="17"/>
  <c r="U78" i="17"/>
  <c r="S78" i="17"/>
  <c r="Q78" i="17"/>
  <c r="O78" i="17"/>
  <c r="M78" i="17"/>
  <c r="K78" i="17"/>
  <c r="I78" i="17"/>
  <c r="AF77" i="17"/>
  <c r="AE77" i="17"/>
  <c r="AC77" i="17"/>
  <c r="AA77" i="17"/>
  <c r="Y77" i="17"/>
  <c r="W77" i="17"/>
  <c r="U77" i="17"/>
  <c r="S77" i="17"/>
  <c r="Q77" i="17"/>
  <c r="O77" i="17"/>
  <c r="M77" i="17"/>
  <c r="K77" i="17"/>
  <c r="I77" i="17"/>
  <c r="AF75" i="17"/>
  <c r="AE75" i="17"/>
  <c r="AC75" i="17"/>
  <c r="AA75" i="17"/>
  <c r="Y75" i="17"/>
  <c r="W75" i="17"/>
  <c r="U75" i="17"/>
  <c r="S75" i="17"/>
  <c r="Q75" i="17"/>
  <c r="O75" i="17"/>
  <c r="M75" i="17"/>
  <c r="K75" i="17"/>
  <c r="I75" i="17"/>
  <c r="AF74" i="17"/>
  <c r="AE74" i="17"/>
  <c r="AC74" i="17"/>
  <c r="AA74" i="17"/>
  <c r="Y74" i="17"/>
  <c r="W74" i="17"/>
  <c r="U74" i="17"/>
  <c r="S74" i="17"/>
  <c r="Q74" i="17"/>
  <c r="O74" i="17"/>
  <c r="M74" i="17"/>
  <c r="K74" i="17"/>
  <c r="I74" i="17"/>
  <c r="AF72" i="17"/>
  <c r="AE72" i="17"/>
  <c r="AC72" i="17"/>
  <c r="AA72" i="17"/>
  <c r="Y72" i="17"/>
  <c r="W72" i="17"/>
  <c r="U72" i="17"/>
  <c r="S72" i="17"/>
  <c r="Q72" i="17"/>
  <c r="O72" i="17"/>
  <c r="M72" i="17"/>
  <c r="K72" i="17"/>
  <c r="I72" i="17"/>
  <c r="AF71" i="17"/>
  <c r="AE71" i="17"/>
  <c r="AC71" i="17"/>
  <c r="AA71" i="17"/>
  <c r="Y71" i="17"/>
  <c r="W71" i="17"/>
  <c r="U71" i="17"/>
  <c r="S71" i="17"/>
  <c r="Q71" i="17"/>
  <c r="O71" i="17"/>
  <c r="M71" i="17"/>
  <c r="K71" i="17"/>
  <c r="I71" i="17"/>
  <c r="AF70" i="17"/>
  <c r="AE70" i="17"/>
  <c r="AC70" i="17"/>
  <c r="AA70" i="17"/>
  <c r="Y70" i="17"/>
  <c r="W70" i="17"/>
  <c r="U70" i="17"/>
  <c r="S70" i="17"/>
  <c r="Q70" i="17"/>
  <c r="O70" i="17"/>
  <c r="M70" i="17"/>
  <c r="K70" i="17"/>
  <c r="I70" i="17"/>
  <c r="AF68" i="17"/>
  <c r="AE68" i="17"/>
  <c r="AC68" i="17"/>
  <c r="AA68" i="17"/>
  <c r="Y68" i="17"/>
  <c r="W68" i="17"/>
  <c r="U68" i="17"/>
  <c r="S68" i="17"/>
  <c r="Q68" i="17"/>
  <c r="O68" i="17"/>
  <c r="M68" i="17"/>
  <c r="K68" i="17"/>
  <c r="I68" i="17"/>
  <c r="AF67" i="17"/>
  <c r="AE67" i="17"/>
  <c r="AC67" i="17"/>
  <c r="AA67" i="17"/>
  <c r="Y67" i="17"/>
  <c r="W67" i="17"/>
  <c r="U67" i="17"/>
  <c r="S67" i="17"/>
  <c r="Q67" i="17"/>
  <c r="O67" i="17"/>
  <c r="M67" i="17"/>
  <c r="K67" i="17"/>
  <c r="I67" i="17"/>
  <c r="AF66" i="17"/>
  <c r="AE66" i="17"/>
  <c r="AC66" i="17"/>
  <c r="AA66" i="17"/>
  <c r="Y66" i="17"/>
  <c r="W66" i="17"/>
  <c r="U66" i="17"/>
  <c r="S66" i="17"/>
  <c r="Q66" i="17"/>
  <c r="O66" i="17"/>
  <c r="M66" i="17"/>
  <c r="K66" i="17"/>
  <c r="I66" i="17"/>
  <c r="AF64" i="17"/>
  <c r="AE64" i="17"/>
  <c r="AC64" i="17"/>
  <c r="AA64" i="17"/>
  <c r="Y64" i="17"/>
  <c r="W64" i="17"/>
  <c r="U64" i="17"/>
  <c r="S64" i="17"/>
  <c r="Q64" i="17"/>
  <c r="O64" i="17"/>
  <c r="M64" i="17"/>
  <c r="K64" i="17"/>
  <c r="I64" i="17"/>
  <c r="AF63" i="17"/>
  <c r="AE63" i="17"/>
  <c r="AC63" i="17"/>
  <c r="AA63" i="17"/>
  <c r="Y63" i="17"/>
  <c r="W63" i="17"/>
  <c r="U63" i="17"/>
  <c r="S63" i="17"/>
  <c r="Q63" i="17"/>
  <c r="O63" i="17"/>
  <c r="M63" i="17"/>
  <c r="K63" i="17"/>
  <c r="I63" i="17"/>
  <c r="AF62" i="17"/>
  <c r="AE62" i="17"/>
  <c r="AC62" i="17"/>
  <c r="AA62" i="17"/>
  <c r="Y62" i="17"/>
  <c r="W62" i="17"/>
  <c r="U62" i="17"/>
  <c r="S62" i="17"/>
  <c r="Q62" i="17"/>
  <c r="O62" i="17"/>
  <c r="M62" i="17"/>
  <c r="K62" i="17"/>
  <c r="I62" i="17"/>
  <c r="AF60" i="17"/>
  <c r="AE60" i="17"/>
  <c r="AC60" i="17"/>
  <c r="AA60" i="17"/>
  <c r="Y60" i="17"/>
  <c r="W60" i="17"/>
  <c r="U60" i="17"/>
  <c r="S60" i="17"/>
  <c r="Q60" i="17"/>
  <c r="O60" i="17"/>
  <c r="M60" i="17"/>
  <c r="K60" i="17"/>
  <c r="I60" i="17"/>
  <c r="AF58" i="17"/>
  <c r="AE58" i="17"/>
  <c r="AC58" i="17"/>
  <c r="AA58" i="17"/>
  <c r="Y58" i="17"/>
  <c r="W58" i="17"/>
  <c r="U58" i="17"/>
  <c r="S58" i="17"/>
  <c r="Q58" i="17"/>
  <c r="O58" i="17"/>
  <c r="M58" i="17"/>
  <c r="K58" i="17"/>
  <c r="I58" i="17"/>
  <c r="AF57" i="17"/>
  <c r="AE57" i="17"/>
  <c r="AC57" i="17"/>
  <c r="AA57" i="17"/>
  <c r="Y57" i="17"/>
  <c r="W57" i="17"/>
  <c r="U57" i="17"/>
  <c r="S57" i="17"/>
  <c r="Q57" i="17"/>
  <c r="O57" i="17"/>
  <c r="M57" i="17"/>
  <c r="K57" i="17"/>
  <c r="I57" i="17"/>
  <c r="AF56" i="17"/>
  <c r="AE56" i="17"/>
  <c r="AC56" i="17"/>
  <c r="AA56" i="17"/>
  <c r="Y56" i="17"/>
  <c r="W56" i="17"/>
  <c r="U56" i="17"/>
  <c r="S56" i="17"/>
  <c r="Q56" i="17"/>
  <c r="O56" i="17"/>
  <c r="M56" i="17"/>
  <c r="K56" i="17"/>
  <c r="I56" i="17"/>
  <c r="AF55" i="17"/>
  <c r="AE55" i="17"/>
  <c r="AC55" i="17"/>
  <c r="AA55" i="17"/>
  <c r="Y55" i="17"/>
  <c r="W55" i="17"/>
  <c r="U55" i="17"/>
  <c r="S55" i="17"/>
  <c r="Q55" i="17"/>
  <c r="O55" i="17"/>
  <c r="M55" i="17"/>
  <c r="K55" i="17"/>
  <c r="I55" i="17"/>
  <c r="AF52" i="17"/>
  <c r="AE52" i="17"/>
  <c r="AC52" i="17"/>
  <c r="AA52" i="17"/>
  <c r="Y52" i="17"/>
  <c r="W52" i="17"/>
  <c r="U52" i="17"/>
  <c r="S52" i="17"/>
  <c r="Q52" i="17"/>
  <c r="O52" i="17"/>
  <c r="M52" i="17"/>
  <c r="K52" i="17"/>
  <c r="I52" i="17"/>
  <c r="AF51" i="17"/>
  <c r="AE51" i="17"/>
  <c r="AC51" i="17"/>
  <c r="AA51" i="17"/>
  <c r="Y51" i="17"/>
  <c r="W51" i="17"/>
  <c r="U51" i="17"/>
  <c r="S51" i="17"/>
  <c r="Q51" i="17"/>
  <c r="O51" i="17"/>
  <c r="M51" i="17"/>
  <c r="K51" i="17"/>
  <c r="I51" i="17"/>
  <c r="AF50" i="17"/>
  <c r="AE50" i="17"/>
  <c r="AC50" i="17"/>
  <c r="AA50" i="17"/>
  <c r="Y50" i="17"/>
  <c r="W50" i="17"/>
  <c r="U50" i="17"/>
  <c r="S50" i="17"/>
  <c r="Q50" i="17"/>
  <c r="O50" i="17"/>
  <c r="M50" i="17"/>
  <c r="K50" i="17"/>
  <c r="I50" i="17"/>
  <c r="AF49" i="17"/>
  <c r="AE49" i="17"/>
  <c r="AC49" i="17"/>
  <c r="AA49" i="17"/>
  <c r="Y49" i="17"/>
  <c r="W49" i="17"/>
  <c r="U49" i="17"/>
  <c r="S49" i="17"/>
  <c r="Q49" i="17"/>
  <c r="O49" i="17"/>
  <c r="M49" i="17"/>
  <c r="K49" i="17"/>
  <c r="I49" i="17"/>
  <c r="AF47" i="17"/>
  <c r="AE47" i="17"/>
  <c r="AC47" i="17"/>
  <c r="AA47" i="17"/>
  <c r="Y47" i="17"/>
  <c r="W47" i="17"/>
  <c r="U47" i="17"/>
  <c r="S47" i="17"/>
  <c r="Q47" i="17"/>
  <c r="O47" i="17"/>
  <c r="M47" i="17"/>
  <c r="K47" i="17"/>
  <c r="I47" i="17"/>
  <c r="AF46" i="17"/>
  <c r="AE46" i="17"/>
  <c r="AC46" i="17"/>
  <c r="AA46" i="17"/>
  <c r="Y46" i="17"/>
  <c r="W46" i="17"/>
  <c r="U46" i="17"/>
  <c r="S46" i="17"/>
  <c r="Q46" i="17"/>
  <c r="O46" i="17"/>
  <c r="M46" i="17"/>
  <c r="K46" i="17"/>
  <c r="I46" i="17"/>
  <c r="AF45" i="17"/>
  <c r="AE45" i="17"/>
  <c r="AC45" i="17"/>
  <c r="AA45" i="17"/>
  <c r="Y45" i="17"/>
  <c r="W45" i="17"/>
  <c r="U45" i="17"/>
  <c r="S45" i="17"/>
  <c r="Q45" i="17"/>
  <c r="O45" i="17"/>
  <c r="M45" i="17"/>
  <c r="K45" i="17"/>
  <c r="I45" i="17"/>
  <c r="AF44" i="17"/>
  <c r="AE44" i="17"/>
  <c r="AC44" i="17"/>
  <c r="AA44" i="17"/>
  <c r="Y44" i="17"/>
  <c r="W44" i="17"/>
  <c r="U44" i="17"/>
  <c r="S44" i="17"/>
  <c r="Q44" i="17"/>
  <c r="O44" i="17"/>
  <c r="M44" i="17"/>
  <c r="K44" i="17"/>
  <c r="I44" i="17"/>
  <c r="AF43" i="17"/>
  <c r="AE43" i="17"/>
  <c r="AC43" i="17"/>
  <c r="AA43" i="17"/>
  <c r="Y43" i="17"/>
  <c r="W43" i="17"/>
  <c r="U43" i="17"/>
  <c r="S43" i="17"/>
  <c r="Q43" i="17"/>
  <c r="O43" i="17"/>
  <c r="M43" i="17"/>
  <c r="K43" i="17"/>
  <c r="I43" i="17"/>
  <c r="AF42" i="17"/>
  <c r="AE42" i="17"/>
  <c r="AC42" i="17"/>
  <c r="AA42" i="17"/>
  <c r="Y42" i="17"/>
  <c r="W42" i="17"/>
  <c r="U42" i="17"/>
  <c r="S42" i="17"/>
  <c r="Q42" i="17"/>
  <c r="O42" i="17"/>
  <c r="M42" i="17"/>
  <c r="K42" i="17"/>
  <c r="I42" i="17"/>
  <c r="AF41" i="17"/>
  <c r="AE41" i="17"/>
  <c r="AC41" i="17"/>
  <c r="AA41" i="17"/>
  <c r="Y41" i="17"/>
  <c r="W41" i="17"/>
  <c r="U41" i="17"/>
  <c r="S41" i="17"/>
  <c r="Q41" i="17"/>
  <c r="O41" i="17"/>
  <c r="M41" i="17"/>
  <c r="K41" i="17"/>
  <c r="I41" i="17"/>
  <c r="AF40" i="17"/>
  <c r="AE40" i="17"/>
  <c r="AC40" i="17"/>
  <c r="AA40" i="17"/>
  <c r="Y40" i="17"/>
  <c r="W40" i="17"/>
  <c r="U40" i="17"/>
  <c r="S40" i="17"/>
  <c r="Q40" i="17"/>
  <c r="O40" i="17"/>
  <c r="M40" i="17"/>
  <c r="K40" i="17"/>
  <c r="I40" i="17"/>
  <c r="AF39" i="17"/>
  <c r="AE39" i="17"/>
  <c r="AC39" i="17"/>
  <c r="AA39" i="17"/>
  <c r="Y39" i="17"/>
  <c r="W39" i="17"/>
  <c r="U39" i="17"/>
  <c r="S39" i="17"/>
  <c r="Q39" i="17"/>
  <c r="O39" i="17"/>
  <c r="M39" i="17"/>
  <c r="K39" i="17"/>
  <c r="I39" i="17"/>
  <c r="AF38" i="17"/>
  <c r="AE38" i="17"/>
  <c r="AC38" i="17"/>
  <c r="AA38" i="17"/>
  <c r="Y38" i="17"/>
  <c r="W38" i="17"/>
  <c r="U38" i="17"/>
  <c r="S38" i="17"/>
  <c r="Q38" i="17"/>
  <c r="O38" i="17"/>
  <c r="M38" i="17"/>
  <c r="K38" i="17"/>
  <c r="I38" i="17"/>
  <c r="AF37" i="17"/>
  <c r="AE37" i="17"/>
  <c r="AC37" i="17"/>
  <c r="AA37" i="17"/>
  <c r="Y37" i="17"/>
  <c r="W37" i="17"/>
  <c r="U37" i="17"/>
  <c r="S37" i="17"/>
  <c r="Q37" i="17"/>
  <c r="O37" i="17"/>
  <c r="M37" i="17"/>
  <c r="K37" i="17"/>
  <c r="I37" i="17"/>
  <c r="AF36" i="17"/>
  <c r="AE36" i="17"/>
  <c r="AC36" i="17"/>
  <c r="AA36" i="17"/>
  <c r="Y36" i="17"/>
  <c r="W36" i="17"/>
  <c r="U36" i="17"/>
  <c r="S36" i="17"/>
  <c r="Q36" i="17"/>
  <c r="O36" i="17"/>
  <c r="M36" i="17"/>
  <c r="K36" i="17"/>
  <c r="I36" i="17"/>
  <c r="AF35" i="17"/>
  <c r="AE35" i="17"/>
  <c r="AC35" i="17"/>
  <c r="AA35" i="17"/>
  <c r="Y35" i="17"/>
  <c r="W35" i="17"/>
  <c r="U35" i="17"/>
  <c r="S35" i="17"/>
  <c r="Q35" i="17"/>
  <c r="O35" i="17"/>
  <c r="M35" i="17"/>
  <c r="K35" i="17"/>
  <c r="I35" i="17"/>
  <c r="AF34" i="17"/>
  <c r="AE34" i="17"/>
  <c r="AC34" i="17"/>
  <c r="AA34" i="17"/>
  <c r="Y34" i="17"/>
  <c r="W34" i="17"/>
  <c r="U34" i="17"/>
  <c r="S34" i="17"/>
  <c r="Q34" i="17"/>
  <c r="O34" i="17"/>
  <c r="M34" i="17"/>
  <c r="K34" i="17"/>
  <c r="I34" i="17"/>
  <c r="AF33" i="17"/>
  <c r="AE33" i="17"/>
  <c r="AC33" i="17"/>
  <c r="AA33" i="17"/>
  <c r="Y33" i="17"/>
  <c r="W33" i="17"/>
  <c r="U33" i="17"/>
  <c r="S33" i="17"/>
  <c r="Q33" i="17"/>
  <c r="O33" i="17"/>
  <c r="M33" i="17"/>
  <c r="K33" i="17"/>
  <c r="I33" i="17"/>
  <c r="AF32" i="17"/>
  <c r="AE32" i="17"/>
  <c r="AC32" i="17"/>
  <c r="AA32" i="17"/>
  <c r="Y32" i="17"/>
  <c r="W32" i="17"/>
  <c r="U32" i="17"/>
  <c r="S32" i="17"/>
  <c r="Q32" i="17"/>
  <c r="O32" i="17"/>
  <c r="M32" i="17"/>
  <c r="K32" i="17"/>
  <c r="I32" i="17"/>
  <c r="AF31" i="17"/>
  <c r="AE31" i="17"/>
  <c r="AC31" i="17"/>
  <c r="AA31" i="17"/>
  <c r="Y31" i="17"/>
  <c r="W31" i="17"/>
  <c r="U31" i="17"/>
  <c r="S31" i="17"/>
  <c r="Q31" i="17"/>
  <c r="O31" i="17"/>
  <c r="M31" i="17"/>
  <c r="K31" i="17"/>
  <c r="I31" i="17"/>
  <c r="AF29" i="17"/>
  <c r="AE29" i="17"/>
  <c r="AC29" i="17"/>
  <c r="AA29" i="17"/>
  <c r="Y29" i="17"/>
  <c r="W29" i="17"/>
  <c r="U29" i="17"/>
  <c r="S29" i="17"/>
  <c r="Q29" i="17"/>
  <c r="O29" i="17"/>
  <c r="M29" i="17"/>
  <c r="K29" i="17"/>
  <c r="I29" i="17"/>
  <c r="AF28" i="17"/>
  <c r="AE28" i="17"/>
  <c r="AC28" i="17"/>
  <c r="AA28" i="17"/>
  <c r="Y28" i="17"/>
  <c r="W28" i="17"/>
  <c r="U28" i="17"/>
  <c r="S28" i="17"/>
  <c r="Q28" i="17"/>
  <c r="O28" i="17"/>
  <c r="M28" i="17"/>
  <c r="K28" i="17"/>
  <c r="I28" i="17"/>
  <c r="AF27" i="17"/>
  <c r="AE27" i="17"/>
  <c r="AC27" i="17"/>
  <c r="AA27" i="17"/>
  <c r="Y27" i="17"/>
  <c r="W27" i="17"/>
  <c r="U27" i="17"/>
  <c r="S27" i="17"/>
  <c r="Q27" i="17"/>
  <c r="O27" i="17"/>
  <c r="M27" i="17"/>
  <c r="K27" i="17"/>
  <c r="I27" i="17"/>
  <c r="AF26" i="17"/>
  <c r="AE26" i="17"/>
  <c r="AC26" i="17"/>
  <c r="AA26" i="17"/>
  <c r="Y26" i="17"/>
  <c r="W26" i="17"/>
  <c r="U26" i="17"/>
  <c r="S26" i="17"/>
  <c r="Q26" i="17"/>
  <c r="O26" i="17"/>
  <c r="M26" i="17"/>
  <c r="K26" i="17"/>
  <c r="I26" i="17"/>
  <c r="AF24" i="17"/>
  <c r="AE24" i="17"/>
  <c r="AC24" i="17"/>
  <c r="AA24" i="17"/>
  <c r="Y24" i="17"/>
  <c r="W24" i="17"/>
  <c r="U24" i="17"/>
  <c r="S24" i="17"/>
  <c r="Q24" i="17"/>
  <c r="O24" i="17"/>
  <c r="M24" i="17"/>
  <c r="K24" i="17"/>
  <c r="I24" i="17"/>
  <c r="AF23" i="17"/>
  <c r="AE23" i="17"/>
  <c r="AC23" i="17"/>
  <c r="AA23" i="17"/>
  <c r="Y23" i="17"/>
  <c r="W23" i="17"/>
  <c r="U23" i="17"/>
  <c r="S23" i="17"/>
  <c r="Q23" i="17"/>
  <c r="O23" i="17"/>
  <c r="M23" i="17"/>
  <c r="K23" i="17"/>
  <c r="I23" i="17"/>
  <c r="AF22" i="17"/>
  <c r="AE22" i="17"/>
  <c r="AC22" i="17"/>
  <c r="AA22" i="17"/>
  <c r="Y22" i="17"/>
  <c r="W22" i="17"/>
  <c r="U22" i="17"/>
  <c r="S22" i="17"/>
  <c r="Q22" i="17"/>
  <c r="O22" i="17"/>
  <c r="M22" i="17"/>
  <c r="K22" i="17"/>
  <c r="I22" i="17"/>
  <c r="AF21" i="17"/>
  <c r="AE21" i="17"/>
  <c r="AC21" i="17"/>
  <c r="AA21" i="17"/>
  <c r="Y21" i="17"/>
  <c r="W21" i="17"/>
  <c r="U21" i="17"/>
  <c r="S21" i="17"/>
  <c r="Q21" i="17"/>
  <c r="O21" i="17"/>
  <c r="M21" i="17"/>
  <c r="K21" i="17"/>
  <c r="I21" i="17"/>
  <c r="AF20" i="17"/>
  <c r="AE20" i="17"/>
  <c r="AC20" i="17"/>
  <c r="AA20" i="17"/>
  <c r="Y20" i="17"/>
  <c r="W20" i="17"/>
  <c r="U20" i="17"/>
  <c r="S20" i="17"/>
  <c r="Q20" i="17"/>
  <c r="O20" i="17"/>
  <c r="M20" i="17"/>
  <c r="K20" i="17"/>
  <c r="I20" i="17"/>
  <c r="AF19" i="17"/>
  <c r="AE19" i="17"/>
  <c r="AC19" i="17"/>
  <c r="AA19" i="17"/>
  <c r="Y19" i="17"/>
  <c r="W19" i="17"/>
  <c r="U19" i="17"/>
  <c r="S19" i="17"/>
  <c r="Q19" i="17"/>
  <c r="O19" i="17"/>
  <c r="M19" i="17"/>
  <c r="K19" i="17"/>
  <c r="I19" i="17"/>
  <c r="AF18" i="17"/>
  <c r="AE18" i="17"/>
  <c r="AC18" i="17"/>
  <c r="AA18" i="17"/>
  <c r="Y18" i="17"/>
  <c r="W18" i="17"/>
  <c r="U18" i="17"/>
  <c r="S18" i="17"/>
  <c r="Q18" i="17"/>
  <c r="O18" i="17"/>
  <c r="M18" i="17"/>
  <c r="K18" i="17"/>
  <c r="I18" i="17"/>
  <c r="AF17" i="17"/>
  <c r="AE17" i="17"/>
  <c r="AC17" i="17"/>
  <c r="AA17" i="17"/>
  <c r="Y17" i="17"/>
  <c r="W17" i="17"/>
  <c r="U17" i="17"/>
  <c r="S17" i="17"/>
  <c r="Q17" i="17"/>
  <c r="O17" i="17"/>
  <c r="M17" i="17"/>
  <c r="K17" i="17"/>
  <c r="I17" i="17"/>
  <c r="AF16" i="17"/>
  <c r="AE16" i="17"/>
  <c r="AC16" i="17"/>
  <c r="AA16" i="17"/>
  <c r="Y16" i="17"/>
  <c r="W16" i="17"/>
  <c r="U16" i="17"/>
  <c r="S16" i="17"/>
  <c r="Q16" i="17"/>
  <c r="O16" i="17"/>
  <c r="M16" i="17"/>
  <c r="K16" i="17"/>
  <c r="I16" i="17"/>
  <c r="AF14" i="17"/>
  <c r="AE14" i="17"/>
  <c r="AC14" i="17"/>
  <c r="AA14" i="17"/>
  <c r="Y14" i="17"/>
  <c r="W14" i="17"/>
  <c r="U14" i="17"/>
  <c r="S14" i="17"/>
  <c r="Q14" i="17"/>
  <c r="O14" i="17"/>
  <c r="M14" i="17"/>
  <c r="K14" i="17"/>
  <c r="I14" i="17"/>
  <c r="AF13" i="17"/>
  <c r="AE13" i="17"/>
  <c r="AC13" i="17"/>
  <c r="AA13" i="17"/>
  <c r="Y13" i="17"/>
  <c r="W13" i="17"/>
  <c r="U13" i="17"/>
  <c r="S13" i="17"/>
  <c r="Q13" i="17"/>
  <c r="O13" i="17"/>
  <c r="M13" i="17"/>
  <c r="K13" i="17"/>
  <c r="I13" i="17"/>
  <c r="AF12" i="17"/>
  <c r="AE12" i="17"/>
  <c r="AC12" i="17"/>
  <c r="AA12" i="17"/>
  <c r="Y12" i="17"/>
  <c r="W12" i="17"/>
  <c r="U12" i="17"/>
  <c r="S12" i="17"/>
  <c r="Q12" i="17"/>
  <c r="O12" i="17"/>
  <c r="M12" i="17"/>
  <c r="K12" i="17"/>
  <c r="I12" i="17"/>
  <c r="AF11" i="17"/>
  <c r="AE11" i="17"/>
  <c r="AC11" i="17"/>
  <c r="AA11" i="17"/>
  <c r="Y11" i="17"/>
  <c r="W11" i="17"/>
  <c r="U11" i="17"/>
  <c r="S11" i="17"/>
  <c r="Q11" i="17"/>
  <c r="O11" i="17"/>
  <c r="M11" i="17"/>
  <c r="K11" i="17"/>
  <c r="I11" i="17"/>
  <c r="AF10" i="17"/>
  <c r="AE10" i="17"/>
  <c r="AC10" i="17"/>
  <c r="AA10" i="17"/>
  <c r="Y10" i="17"/>
  <c r="W10" i="17"/>
  <c r="U10" i="17"/>
  <c r="S10" i="17"/>
  <c r="Q10" i="17"/>
  <c r="O10" i="17"/>
  <c r="M10" i="17"/>
  <c r="K10" i="17"/>
  <c r="I10" i="17"/>
  <c r="AF9" i="17"/>
  <c r="AE9" i="17"/>
  <c r="AC9" i="17"/>
  <c r="AA9" i="17"/>
  <c r="Y9" i="17"/>
  <c r="W9" i="17"/>
  <c r="U9" i="17"/>
  <c r="S9" i="17"/>
  <c r="Q9" i="17"/>
  <c r="O9" i="17"/>
  <c r="M9" i="17"/>
  <c r="K9" i="17"/>
  <c r="I9" i="17"/>
  <c r="AF8" i="17"/>
  <c r="AE8" i="17"/>
  <c r="AC8" i="17"/>
  <c r="AA8" i="17"/>
  <c r="Y8" i="17"/>
  <c r="W8" i="17"/>
  <c r="U8" i="17"/>
  <c r="S8" i="17"/>
  <c r="Q8" i="17"/>
  <c r="O8" i="17"/>
  <c r="M8" i="17"/>
  <c r="K8" i="17"/>
  <c r="I8" i="17"/>
  <c r="AF7" i="17"/>
  <c r="AE7" i="17"/>
  <c r="AC7" i="17"/>
  <c r="AA7" i="17"/>
  <c r="Y7" i="17"/>
  <c r="W7" i="17"/>
  <c r="U7" i="17"/>
  <c r="S7" i="17"/>
  <c r="Q7" i="17"/>
  <c r="O7" i="17"/>
  <c r="M7" i="17"/>
  <c r="K7" i="17"/>
  <c r="I7" i="17"/>
  <c r="AF6" i="17"/>
  <c r="AE6" i="17"/>
  <c r="AC6" i="17"/>
  <c r="AA6" i="17"/>
  <c r="Y6" i="17"/>
  <c r="W6" i="17"/>
  <c r="U6" i="17"/>
  <c r="S6" i="17"/>
  <c r="Q6" i="17"/>
  <c r="O6" i="17"/>
  <c r="M6" i="17"/>
  <c r="K6" i="17"/>
  <c r="I6" i="17"/>
  <c r="AF4" i="17"/>
  <c r="AE4" i="17"/>
  <c r="AC4" i="17"/>
  <c r="AA4" i="17"/>
  <c r="Y4" i="17"/>
  <c r="W4" i="17"/>
  <c r="U4" i="17"/>
  <c r="S4" i="17"/>
  <c r="Q4" i="17"/>
  <c r="O4" i="17"/>
  <c r="M4" i="17"/>
  <c r="K4" i="17"/>
  <c r="I4" i="17"/>
  <c r="AF163" i="16"/>
  <c r="AF162" i="16"/>
  <c r="AF161" i="16"/>
  <c r="AF160" i="16"/>
  <c r="AF159" i="16"/>
  <c r="AF156" i="16"/>
  <c r="AF155" i="16"/>
  <c r="AF154" i="16"/>
  <c r="AF153" i="16"/>
  <c r="AF152" i="16"/>
  <c r="AF151" i="16"/>
  <c r="AF150" i="16"/>
  <c r="AF144" i="16"/>
  <c r="AF143" i="16"/>
  <c r="AF139" i="16"/>
  <c r="AF137" i="16"/>
  <c r="AF136" i="16"/>
  <c r="AF135" i="16"/>
  <c r="AF134" i="16"/>
  <c r="AF133" i="16"/>
  <c r="AF120" i="16"/>
  <c r="AF132" i="16"/>
  <c r="AF131" i="16"/>
  <c r="AF130" i="16"/>
  <c r="AF114" i="16"/>
  <c r="AF113" i="16"/>
  <c r="AF95" i="16"/>
  <c r="AF94" i="16"/>
  <c r="AF93" i="16"/>
  <c r="AF92" i="16"/>
  <c r="AF90" i="16"/>
  <c r="AF89" i="16"/>
  <c r="AF88" i="16"/>
  <c r="AF87" i="16"/>
  <c r="AF86" i="16"/>
  <c r="AF84" i="16"/>
  <c r="AF81" i="16"/>
  <c r="AF80" i="16"/>
  <c r="AF78" i="16"/>
  <c r="AF77" i="16"/>
  <c r="AF75" i="16"/>
  <c r="AF74" i="16"/>
  <c r="AF72" i="16"/>
  <c r="AF71" i="16"/>
  <c r="AF70" i="16"/>
  <c r="AF68" i="16"/>
  <c r="AF67" i="16"/>
  <c r="AF66" i="16"/>
  <c r="AF64" i="16"/>
  <c r="AF63" i="16"/>
  <c r="AF62" i="16"/>
  <c r="AF60" i="16"/>
  <c r="AF58" i="16"/>
  <c r="AF57" i="16"/>
  <c r="AF56" i="16"/>
  <c r="AF55" i="16"/>
  <c r="AF52" i="16"/>
  <c r="AF51" i="16"/>
  <c r="AF50" i="16"/>
  <c r="AF49" i="16"/>
  <c r="AF47" i="16"/>
  <c r="AF46" i="16"/>
  <c r="AF45" i="16"/>
  <c r="AF44" i="16"/>
  <c r="AF43" i="16"/>
  <c r="AF42" i="16"/>
  <c r="AF41" i="16"/>
  <c r="AF40" i="16"/>
  <c r="AF39" i="16"/>
  <c r="AF38" i="16"/>
  <c r="AF37" i="16"/>
  <c r="AF36" i="16"/>
  <c r="AF35" i="16"/>
  <c r="AF34" i="16"/>
  <c r="AF33" i="16"/>
  <c r="AF32" i="16"/>
  <c r="AF31" i="16"/>
  <c r="AF29" i="16"/>
  <c r="AF28" i="16"/>
  <c r="AF27" i="16"/>
  <c r="AF26" i="16"/>
  <c r="AF24" i="16"/>
  <c r="AF23" i="16"/>
  <c r="AF22" i="16"/>
  <c r="AF21" i="16"/>
  <c r="AF20" i="16"/>
  <c r="AF19" i="16"/>
  <c r="AF18" i="16"/>
  <c r="AF17" i="16"/>
  <c r="AF16" i="16"/>
  <c r="AF14" i="16"/>
  <c r="AF13" i="16"/>
  <c r="AF12" i="16"/>
  <c r="AF11" i="16"/>
  <c r="AF10" i="16"/>
  <c r="AF9" i="16"/>
  <c r="AF8" i="16"/>
  <c r="AF7" i="16"/>
  <c r="AF6" i="16"/>
  <c r="AF4" i="16"/>
  <c r="AD165" i="16"/>
  <c r="AB165" i="16"/>
  <c r="Z165" i="16"/>
  <c r="X165" i="16"/>
  <c r="V165" i="16"/>
  <c r="T165" i="16"/>
  <c r="R165" i="16"/>
  <c r="P165" i="16"/>
  <c r="N165" i="16"/>
  <c r="L165" i="16"/>
  <c r="J165" i="16"/>
  <c r="H165" i="16"/>
  <c r="AE163" i="16"/>
  <c r="AC163" i="16"/>
  <c r="AA163" i="16"/>
  <c r="Y163" i="16"/>
  <c r="W163" i="16"/>
  <c r="U163" i="16"/>
  <c r="S163" i="16"/>
  <c r="Q163" i="16"/>
  <c r="O163" i="16"/>
  <c r="M163" i="16"/>
  <c r="K163" i="16"/>
  <c r="I163" i="16"/>
  <c r="AE162" i="16"/>
  <c r="AC162" i="16"/>
  <c r="AA162" i="16"/>
  <c r="Y162" i="16"/>
  <c r="W162" i="16"/>
  <c r="U162" i="16"/>
  <c r="S162" i="16"/>
  <c r="Q162" i="16"/>
  <c r="O162" i="16"/>
  <c r="M162" i="16"/>
  <c r="K162" i="16"/>
  <c r="I162" i="16"/>
  <c r="AE161" i="16"/>
  <c r="AC161" i="16"/>
  <c r="AA161" i="16"/>
  <c r="Y161" i="16"/>
  <c r="W161" i="16"/>
  <c r="U161" i="16"/>
  <c r="S161" i="16"/>
  <c r="Q161" i="16"/>
  <c r="O161" i="16"/>
  <c r="M161" i="16"/>
  <c r="K161" i="16"/>
  <c r="I161" i="16"/>
  <c r="AE160" i="16"/>
  <c r="AC160" i="16"/>
  <c r="AA160" i="16"/>
  <c r="Y160" i="16"/>
  <c r="W160" i="16"/>
  <c r="U160" i="16"/>
  <c r="S160" i="16"/>
  <c r="Q160" i="16"/>
  <c r="O160" i="16"/>
  <c r="M160" i="16"/>
  <c r="K160" i="16"/>
  <c r="I160" i="16"/>
  <c r="AE159" i="16"/>
  <c r="AC159" i="16"/>
  <c r="AA159" i="16"/>
  <c r="Y159" i="16"/>
  <c r="W159" i="16"/>
  <c r="U159" i="16"/>
  <c r="S159" i="16"/>
  <c r="Q159" i="16"/>
  <c r="O159" i="16"/>
  <c r="M159" i="16"/>
  <c r="K159" i="16"/>
  <c r="I159" i="16"/>
  <c r="AE156" i="16"/>
  <c r="AC156" i="16"/>
  <c r="AA156" i="16"/>
  <c r="Y156" i="16"/>
  <c r="W156" i="16"/>
  <c r="U156" i="16"/>
  <c r="S156" i="16"/>
  <c r="Q156" i="16"/>
  <c r="O156" i="16"/>
  <c r="M156" i="16"/>
  <c r="K156" i="16"/>
  <c r="I156" i="16"/>
  <c r="AE155" i="16"/>
  <c r="AC155" i="16"/>
  <c r="AA155" i="16"/>
  <c r="Y155" i="16"/>
  <c r="W155" i="16"/>
  <c r="U155" i="16"/>
  <c r="S155" i="16"/>
  <c r="Q155" i="16"/>
  <c r="O155" i="16"/>
  <c r="M155" i="16"/>
  <c r="K155" i="16"/>
  <c r="I155" i="16"/>
  <c r="AE154" i="16"/>
  <c r="AC154" i="16"/>
  <c r="AA154" i="16"/>
  <c r="Y154" i="16"/>
  <c r="W154" i="16"/>
  <c r="U154" i="16"/>
  <c r="S154" i="16"/>
  <c r="Q154" i="16"/>
  <c r="O154" i="16"/>
  <c r="M154" i="16"/>
  <c r="K154" i="16"/>
  <c r="I154" i="16"/>
  <c r="AE153" i="16"/>
  <c r="AC153" i="16"/>
  <c r="AA153" i="16"/>
  <c r="Y153" i="16"/>
  <c r="W153" i="16"/>
  <c r="U153" i="16"/>
  <c r="S153" i="16"/>
  <c r="Q153" i="16"/>
  <c r="O153" i="16"/>
  <c r="M153" i="16"/>
  <c r="K153" i="16"/>
  <c r="I153" i="16"/>
  <c r="AE152" i="16"/>
  <c r="AC152" i="16"/>
  <c r="AA152" i="16"/>
  <c r="Y152" i="16"/>
  <c r="W152" i="16"/>
  <c r="U152" i="16"/>
  <c r="S152" i="16"/>
  <c r="Q152" i="16"/>
  <c r="O152" i="16"/>
  <c r="M152" i="16"/>
  <c r="K152" i="16"/>
  <c r="I152" i="16"/>
  <c r="AE151" i="16"/>
  <c r="AC151" i="16"/>
  <c r="AA151" i="16"/>
  <c r="Y151" i="16"/>
  <c r="W151" i="16"/>
  <c r="U151" i="16"/>
  <c r="S151" i="16"/>
  <c r="Q151" i="16"/>
  <c r="O151" i="16"/>
  <c r="M151" i="16"/>
  <c r="K151" i="16"/>
  <c r="I151" i="16"/>
  <c r="AE150" i="16"/>
  <c r="AC150" i="16"/>
  <c r="AA150" i="16"/>
  <c r="Y150" i="16"/>
  <c r="W150" i="16"/>
  <c r="U150" i="16"/>
  <c r="S150" i="16"/>
  <c r="Q150" i="16"/>
  <c r="O150" i="16"/>
  <c r="M150" i="16"/>
  <c r="K150" i="16"/>
  <c r="I150" i="16"/>
  <c r="AD148" i="16"/>
  <c r="AB148" i="16"/>
  <c r="Z148" i="16"/>
  <c r="X148" i="16"/>
  <c r="V148" i="16"/>
  <c r="T148" i="16"/>
  <c r="R148" i="16"/>
  <c r="P148" i="16"/>
  <c r="N148" i="16"/>
  <c r="L148" i="16"/>
  <c r="J148" i="16"/>
  <c r="H148" i="16"/>
  <c r="AE144" i="16"/>
  <c r="AC144" i="16"/>
  <c r="AA144" i="16"/>
  <c r="Y144" i="16"/>
  <c r="W144" i="16"/>
  <c r="U144" i="16"/>
  <c r="S144" i="16"/>
  <c r="Q144" i="16"/>
  <c r="O144" i="16"/>
  <c r="M144" i="16"/>
  <c r="K144" i="16"/>
  <c r="I144" i="16"/>
  <c r="AE143" i="16"/>
  <c r="AC143" i="16"/>
  <c r="AA143" i="16"/>
  <c r="Y143" i="16"/>
  <c r="W143" i="16"/>
  <c r="U143" i="16"/>
  <c r="S143" i="16"/>
  <c r="Q143" i="16"/>
  <c r="O143" i="16"/>
  <c r="M143" i="16"/>
  <c r="K143" i="16"/>
  <c r="I143" i="16"/>
  <c r="AE139" i="16"/>
  <c r="AC139" i="16"/>
  <c r="AA139" i="16"/>
  <c r="Y139" i="16"/>
  <c r="W139" i="16"/>
  <c r="U139" i="16"/>
  <c r="S139" i="16"/>
  <c r="Q139" i="16"/>
  <c r="O139" i="16"/>
  <c r="M139" i="16"/>
  <c r="K139" i="16"/>
  <c r="I139" i="16"/>
  <c r="AE137" i="16"/>
  <c r="AC137" i="16"/>
  <c r="AA137" i="16"/>
  <c r="Y137" i="16"/>
  <c r="W137" i="16"/>
  <c r="U137" i="16"/>
  <c r="S137" i="16"/>
  <c r="Q137" i="16"/>
  <c r="O137" i="16"/>
  <c r="M137" i="16"/>
  <c r="K137" i="16"/>
  <c r="I137" i="16"/>
  <c r="AE136" i="16"/>
  <c r="AC136" i="16"/>
  <c r="AA136" i="16"/>
  <c r="Y136" i="16"/>
  <c r="W136" i="16"/>
  <c r="U136" i="16"/>
  <c r="S136" i="16"/>
  <c r="Q136" i="16"/>
  <c r="O136" i="16"/>
  <c r="M136" i="16"/>
  <c r="K136" i="16"/>
  <c r="I136" i="16"/>
  <c r="AE135" i="16"/>
  <c r="AC135" i="16"/>
  <c r="AA135" i="16"/>
  <c r="Y135" i="16"/>
  <c r="W135" i="16"/>
  <c r="U135" i="16"/>
  <c r="S135" i="16"/>
  <c r="Q135" i="16"/>
  <c r="O135" i="16"/>
  <c r="M135" i="16"/>
  <c r="K135" i="16"/>
  <c r="I135" i="16"/>
  <c r="AE134" i="16"/>
  <c r="AC134" i="16"/>
  <c r="AA134" i="16"/>
  <c r="Y134" i="16"/>
  <c r="W134" i="16"/>
  <c r="U134" i="16"/>
  <c r="S134" i="16"/>
  <c r="Q134" i="16"/>
  <c r="O134" i="16"/>
  <c r="M134" i="16"/>
  <c r="K134" i="16"/>
  <c r="I134" i="16"/>
  <c r="AE133" i="16"/>
  <c r="AC133" i="16"/>
  <c r="AA133" i="16"/>
  <c r="Y133" i="16"/>
  <c r="W133" i="16"/>
  <c r="U133" i="16"/>
  <c r="S133" i="16"/>
  <c r="Q133" i="16"/>
  <c r="O133" i="16"/>
  <c r="M133" i="16"/>
  <c r="K133" i="16"/>
  <c r="I133" i="16"/>
  <c r="AE120" i="16"/>
  <c r="AC120" i="16"/>
  <c r="AA120" i="16"/>
  <c r="Y120" i="16"/>
  <c r="W120" i="16"/>
  <c r="U120" i="16"/>
  <c r="S120" i="16"/>
  <c r="Q120" i="16"/>
  <c r="O120" i="16"/>
  <c r="M120" i="16"/>
  <c r="K120" i="16"/>
  <c r="I120" i="16"/>
  <c r="AE132" i="16"/>
  <c r="AC132" i="16"/>
  <c r="AA132" i="16"/>
  <c r="Y132" i="16"/>
  <c r="W132" i="16"/>
  <c r="U132" i="16"/>
  <c r="S132" i="16"/>
  <c r="Q132" i="16"/>
  <c r="O132" i="16"/>
  <c r="M132" i="16"/>
  <c r="K132" i="16"/>
  <c r="I132" i="16"/>
  <c r="AE131" i="16"/>
  <c r="AC131" i="16"/>
  <c r="AA131" i="16"/>
  <c r="Y131" i="16"/>
  <c r="W131" i="16"/>
  <c r="U131" i="16"/>
  <c r="S131" i="16"/>
  <c r="Q131" i="16"/>
  <c r="O131" i="16"/>
  <c r="M131" i="16"/>
  <c r="K131" i="16"/>
  <c r="I131" i="16"/>
  <c r="AE130" i="16"/>
  <c r="AC130" i="16"/>
  <c r="AA130" i="16"/>
  <c r="Y130" i="16"/>
  <c r="W130" i="16"/>
  <c r="U130" i="16"/>
  <c r="S130" i="16"/>
  <c r="Q130" i="16"/>
  <c r="O130" i="16"/>
  <c r="M130" i="16"/>
  <c r="K130" i="16"/>
  <c r="I130" i="16"/>
  <c r="AE114" i="16"/>
  <c r="AC114" i="16"/>
  <c r="AA114" i="16"/>
  <c r="Y114" i="16"/>
  <c r="W114" i="16"/>
  <c r="U114" i="16"/>
  <c r="S114" i="16"/>
  <c r="Q114" i="16"/>
  <c r="O114" i="16"/>
  <c r="M114" i="16"/>
  <c r="K114" i="16"/>
  <c r="I114" i="16"/>
  <c r="AE113" i="16"/>
  <c r="AC113" i="16"/>
  <c r="AA113" i="16"/>
  <c r="Y113" i="16"/>
  <c r="W113" i="16"/>
  <c r="U113" i="16"/>
  <c r="S113" i="16"/>
  <c r="Q113" i="16"/>
  <c r="O113" i="16"/>
  <c r="M113" i="16"/>
  <c r="K113" i="16"/>
  <c r="I113" i="16"/>
  <c r="AE95" i="16"/>
  <c r="AC95" i="16"/>
  <c r="AA95" i="16"/>
  <c r="Y95" i="16"/>
  <c r="W95" i="16"/>
  <c r="U95" i="16"/>
  <c r="S95" i="16"/>
  <c r="Q95" i="16"/>
  <c r="O95" i="16"/>
  <c r="M95" i="16"/>
  <c r="K95" i="16"/>
  <c r="I95" i="16"/>
  <c r="AE94" i="16"/>
  <c r="AC94" i="16"/>
  <c r="AA94" i="16"/>
  <c r="Y94" i="16"/>
  <c r="W94" i="16"/>
  <c r="U94" i="16"/>
  <c r="S94" i="16"/>
  <c r="Q94" i="16"/>
  <c r="O94" i="16"/>
  <c r="M94" i="16"/>
  <c r="K94" i="16"/>
  <c r="I94" i="16"/>
  <c r="AE93" i="16"/>
  <c r="AC93" i="16"/>
  <c r="AA93" i="16"/>
  <c r="Y93" i="16"/>
  <c r="W93" i="16"/>
  <c r="U93" i="16"/>
  <c r="S93" i="16"/>
  <c r="Q93" i="16"/>
  <c r="O93" i="16"/>
  <c r="M93" i="16"/>
  <c r="K93" i="16"/>
  <c r="I93" i="16"/>
  <c r="AE92" i="16"/>
  <c r="AC92" i="16"/>
  <c r="AA92" i="16"/>
  <c r="Y92" i="16"/>
  <c r="W92" i="16"/>
  <c r="U92" i="16"/>
  <c r="S92" i="16"/>
  <c r="Q92" i="16"/>
  <c r="O92" i="16"/>
  <c r="M92" i="16"/>
  <c r="K92" i="16"/>
  <c r="I92" i="16"/>
  <c r="AE90" i="16"/>
  <c r="AC90" i="16"/>
  <c r="AA90" i="16"/>
  <c r="Y90" i="16"/>
  <c r="W90" i="16"/>
  <c r="U90" i="16"/>
  <c r="S90" i="16"/>
  <c r="Q90" i="16"/>
  <c r="O90" i="16"/>
  <c r="M90" i="16"/>
  <c r="K90" i="16"/>
  <c r="I90" i="16"/>
  <c r="AE89" i="16"/>
  <c r="AC89" i="16"/>
  <c r="AA89" i="16"/>
  <c r="Y89" i="16"/>
  <c r="W89" i="16"/>
  <c r="U89" i="16"/>
  <c r="S89" i="16"/>
  <c r="Q89" i="16"/>
  <c r="O89" i="16"/>
  <c r="M89" i="16"/>
  <c r="K89" i="16"/>
  <c r="I89" i="16"/>
  <c r="AE88" i="16"/>
  <c r="AC88" i="16"/>
  <c r="AA88" i="16"/>
  <c r="Y88" i="16"/>
  <c r="W88" i="16"/>
  <c r="U88" i="16"/>
  <c r="S88" i="16"/>
  <c r="Q88" i="16"/>
  <c r="O88" i="16"/>
  <c r="M88" i="16"/>
  <c r="K88" i="16"/>
  <c r="I88" i="16"/>
  <c r="AE87" i="16"/>
  <c r="AC87" i="16"/>
  <c r="AA87" i="16"/>
  <c r="Y87" i="16"/>
  <c r="W87" i="16"/>
  <c r="U87" i="16"/>
  <c r="S87" i="16"/>
  <c r="Q87" i="16"/>
  <c r="O87" i="16"/>
  <c r="M87" i="16"/>
  <c r="K87" i="16"/>
  <c r="I87" i="16"/>
  <c r="AE86" i="16"/>
  <c r="AC86" i="16"/>
  <c r="AA86" i="16"/>
  <c r="Y86" i="16"/>
  <c r="W86" i="16"/>
  <c r="U86" i="16"/>
  <c r="S86" i="16"/>
  <c r="Q86" i="16"/>
  <c r="O86" i="16"/>
  <c r="M86" i="16"/>
  <c r="K86" i="16"/>
  <c r="I86" i="16"/>
  <c r="AE84" i="16"/>
  <c r="AC84" i="16"/>
  <c r="AA84" i="16"/>
  <c r="Y84" i="16"/>
  <c r="W84" i="16"/>
  <c r="U84" i="16"/>
  <c r="S84" i="16"/>
  <c r="Q84" i="16"/>
  <c r="O84" i="16"/>
  <c r="M84" i="16"/>
  <c r="K84" i="16"/>
  <c r="I84" i="16"/>
  <c r="AE81" i="16"/>
  <c r="AC81" i="16"/>
  <c r="AA81" i="16"/>
  <c r="Y81" i="16"/>
  <c r="W81" i="16"/>
  <c r="U81" i="16"/>
  <c r="S81" i="16"/>
  <c r="Q81" i="16"/>
  <c r="O81" i="16"/>
  <c r="M81" i="16"/>
  <c r="K81" i="16"/>
  <c r="I81" i="16"/>
  <c r="AE80" i="16"/>
  <c r="AC80" i="16"/>
  <c r="AA80" i="16"/>
  <c r="Y80" i="16"/>
  <c r="W80" i="16"/>
  <c r="U80" i="16"/>
  <c r="S80" i="16"/>
  <c r="Q80" i="16"/>
  <c r="O80" i="16"/>
  <c r="M80" i="16"/>
  <c r="K80" i="16"/>
  <c r="I80" i="16"/>
  <c r="AE78" i="16"/>
  <c r="AC78" i="16"/>
  <c r="AA78" i="16"/>
  <c r="Y78" i="16"/>
  <c r="W78" i="16"/>
  <c r="U78" i="16"/>
  <c r="S78" i="16"/>
  <c r="Q78" i="16"/>
  <c r="O78" i="16"/>
  <c r="M78" i="16"/>
  <c r="K78" i="16"/>
  <c r="I78" i="16"/>
  <c r="AE77" i="16"/>
  <c r="AC77" i="16"/>
  <c r="AA77" i="16"/>
  <c r="Y77" i="16"/>
  <c r="W77" i="16"/>
  <c r="U77" i="16"/>
  <c r="S77" i="16"/>
  <c r="Q77" i="16"/>
  <c r="O77" i="16"/>
  <c r="M77" i="16"/>
  <c r="K77" i="16"/>
  <c r="I77" i="16"/>
  <c r="AE75" i="16"/>
  <c r="AC75" i="16"/>
  <c r="AA75" i="16"/>
  <c r="Y75" i="16"/>
  <c r="W75" i="16"/>
  <c r="U75" i="16"/>
  <c r="S75" i="16"/>
  <c r="Q75" i="16"/>
  <c r="O75" i="16"/>
  <c r="M75" i="16"/>
  <c r="K75" i="16"/>
  <c r="I75" i="16"/>
  <c r="AE74" i="16"/>
  <c r="AC74" i="16"/>
  <c r="AA74" i="16"/>
  <c r="Y74" i="16"/>
  <c r="W74" i="16"/>
  <c r="U74" i="16"/>
  <c r="S74" i="16"/>
  <c r="Q74" i="16"/>
  <c r="O74" i="16"/>
  <c r="M74" i="16"/>
  <c r="K74" i="16"/>
  <c r="I74" i="16"/>
  <c r="AE72" i="16"/>
  <c r="AC72" i="16"/>
  <c r="AA72" i="16"/>
  <c r="Y72" i="16"/>
  <c r="W72" i="16"/>
  <c r="U72" i="16"/>
  <c r="S72" i="16"/>
  <c r="Q72" i="16"/>
  <c r="O72" i="16"/>
  <c r="M72" i="16"/>
  <c r="K72" i="16"/>
  <c r="I72" i="16"/>
  <c r="AE71" i="16"/>
  <c r="AC71" i="16"/>
  <c r="AA71" i="16"/>
  <c r="Y71" i="16"/>
  <c r="W71" i="16"/>
  <c r="U71" i="16"/>
  <c r="S71" i="16"/>
  <c r="Q71" i="16"/>
  <c r="O71" i="16"/>
  <c r="M71" i="16"/>
  <c r="K71" i="16"/>
  <c r="I71" i="16"/>
  <c r="AE70" i="16"/>
  <c r="AC70" i="16"/>
  <c r="AA70" i="16"/>
  <c r="Y70" i="16"/>
  <c r="W70" i="16"/>
  <c r="U70" i="16"/>
  <c r="S70" i="16"/>
  <c r="Q70" i="16"/>
  <c r="O70" i="16"/>
  <c r="M70" i="16"/>
  <c r="K70" i="16"/>
  <c r="I70" i="16"/>
  <c r="AE68" i="16"/>
  <c r="AC68" i="16"/>
  <c r="AA68" i="16"/>
  <c r="Y68" i="16"/>
  <c r="W68" i="16"/>
  <c r="U68" i="16"/>
  <c r="S68" i="16"/>
  <c r="Q68" i="16"/>
  <c r="O68" i="16"/>
  <c r="M68" i="16"/>
  <c r="K68" i="16"/>
  <c r="I68" i="16"/>
  <c r="AE67" i="16"/>
  <c r="AC67" i="16"/>
  <c r="AA67" i="16"/>
  <c r="Y67" i="16"/>
  <c r="W67" i="16"/>
  <c r="U67" i="16"/>
  <c r="S67" i="16"/>
  <c r="Q67" i="16"/>
  <c r="O67" i="16"/>
  <c r="M67" i="16"/>
  <c r="K67" i="16"/>
  <c r="I67" i="16"/>
  <c r="AE66" i="16"/>
  <c r="AC66" i="16"/>
  <c r="AA66" i="16"/>
  <c r="Y66" i="16"/>
  <c r="W66" i="16"/>
  <c r="U66" i="16"/>
  <c r="S66" i="16"/>
  <c r="Q66" i="16"/>
  <c r="O66" i="16"/>
  <c r="M66" i="16"/>
  <c r="K66" i="16"/>
  <c r="I66" i="16"/>
  <c r="AE64" i="16"/>
  <c r="AC64" i="16"/>
  <c r="AA64" i="16"/>
  <c r="Y64" i="16"/>
  <c r="W64" i="16"/>
  <c r="U64" i="16"/>
  <c r="S64" i="16"/>
  <c r="Q64" i="16"/>
  <c r="O64" i="16"/>
  <c r="M64" i="16"/>
  <c r="K64" i="16"/>
  <c r="I64" i="16"/>
  <c r="AE63" i="16"/>
  <c r="AC63" i="16"/>
  <c r="AA63" i="16"/>
  <c r="Y63" i="16"/>
  <c r="W63" i="16"/>
  <c r="U63" i="16"/>
  <c r="S63" i="16"/>
  <c r="Q63" i="16"/>
  <c r="O63" i="16"/>
  <c r="M63" i="16"/>
  <c r="K63" i="16"/>
  <c r="I63" i="16"/>
  <c r="AE62" i="16"/>
  <c r="AC62" i="16"/>
  <c r="AA62" i="16"/>
  <c r="Y62" i="16"/>
  <c r="W62" i="16"/>
  <c r="U62" i="16"/>
  <c r="S62" i="16"/>
  <c r="Q62" i="16"/>
  <c r="O62" i="16"/>
  <c r="M62" i="16"/>
  <c r="K62" i="16"/>
  <c r="I62" i="16"/>
  <c r="AE60" i="16"/>
  <c r="AC60" i="16"/>
  <c r="AA60" i="16"/>
  <c r="Y60" i="16"/>
  <c r="W60" i="16"/>
  <c r="U60" i="16"/>
  <c r="S60" i="16"/>
  <c r="Q60" i="16"/>
  <c r="O60" i="16"/>
  <c r="M60" i="16"/>
  <c r="K60" i="16"/>
  <c r="I60" i="16"/>
  <c r="AE58" i="16"/>
  <c r="AC58" i="16"/>
  <c r="AA58" i="16"/>
  <c r="Y58" i="16"/>
  <c r="W58" i="16"/>
  <c r="U58" i="16"/>
  <c r="S58" i="16"/>
  <c r="Q58" i="16"/>
  <c r="O58" i="16"/>
  <c r="M58" i="16"/>
  <c r="K58" i="16"/>
  <c r="I58" i="16"/>
  <c r="AE57" i="16"/>
  <c r="AC57" i="16"/>
  <c r="AA57" i="16"/>
  <c r="Y57" i="16"/>
  <c r="W57" i="16"/>
  <c r="U57" i="16"/>
  <c r="S57" i="16"/>
  <c r="Q57" i="16"/>
  <c r="O57" i="16"/>
  <c r="M57" i="16"/>
  <c r="K57" i="16"/>
  <c r="I57" i="16"/>
  <c r="AE56" i="16"/>
  <c r="AC56" i="16"/>
  <c r="AA56" i="16"/>
  <c r="Y56" i="16"/>
  <c r="W56" i="16"/>
  <c r="U56" i="16"/>
  <c r="S56" i="16"/>
  <c r="Q56" i="16"/>
  <c r="O56" i="16"/>
  <c r="M56" i="16"/>
  <c r="K56" i="16"/>
  <c r="I56" i="16"/>
  <c r="AE55" i="16"/>
  <c r="AC55" i="16"/>
  <c r="AA55" i="16"/>
  <c r="Y55" i="16"/>
  <c r="W55" i="16"/>
  <c r="U55" i="16"/>
  <c r="S55" i="16"/>
  <c r="Q55" i="16"/>
  <c r="O55" i="16"/>
  <c r="M55" i="16"/>
  <c r="K55" i="16"/>
  <c r="I55" i="16"/>
  <c r="AE52" i="16"/>
  <c r="AC52" i="16"/>
  <c r="AA52" i="16"/>
  <c r="Y52" i="16"/>
  <c r="W52" i="16"/>
  <c r="U52" i="16"/>
  <c r="S52" i="16"/>
  <c r="Q52" i="16"/>
  <c r="O52" i="16"/>
  <c r="M52" i="16"/>
  <c r="K52" i="16"/>
  <c r="I52" i="16"/>
  <c r="AE51" i="16"/>
  <c r="AC51" i="16"/>
  <c r="AA51" i="16"/>
  <c r="Y51" i="16"/>
  <c r="W51" i="16"/>
  <c r="U51" i="16"/>
  <c r="S51" i="16"/>
  <c r="Q51" i="16"/>
  <c r="O51" i="16"/>
  <c r="M51" i="16"/>
  <c r="K51" i="16"/>
  <c r="I51" i="16"/>
  <c r="AE50" i="16"/>
  <c r="AC50" i="16"/>
  <c r="AA50" i="16"/>
  <c r="Y50" i="16"/>
  <c r="W50" i="16"/>
  <c r="U50" i="16"/>
  <c r="S50" i="16"/>
  <c r="Q50" i="16"/>
  <c r="O50" i="16"/>
  <c r="M50" i="16"/>
  <c r="K50" i="16"/>
  <c r="I50" i="16"/>
  <c r="AE49" i="16"/>
  <c r="AC49" i="16"/>
  <c r="AA49" i="16"/>
  <c r="Y49" i="16"/>
  <c r="W49" i="16"/>
  <c r="U49" i="16"/>
  <c r="S49" i="16"/>
  <c r="Q49" i="16"/>
  <c r="O49" i="16"/>
  <c r="M49" i="16"/>
  <c r="K49" i="16"/>
  <c r="I49" i="16"/>
  <c r="AE47" i="16"/>
  <c r="AC47" i="16"/>
  <c r="AA47" i="16"/>
  <c r="Y47" i="16"/>
  <c r="W47" i="16"/>
  <c r="U47" i="16"/>
  <c r="S47" i="16"/>
  <c r="Q47" i="16"/>
  <c r="O47" i="16"/>
  <c r="M47" i="16"/>
  <c r="K47" i="16"/>
  <c r="I47" i="16"/>
  <c r="AE46" i="16"/>
  <c r="AC46" i="16"/>
  <c r="AA46" i="16"/>
  <c r="Y46" i="16"/>
  <c r="W46" i="16"/>
  <c r="U46" i="16"/>
  <c r="S46" i="16"/>
  <c r="Q46" i="16"/>
  <c r="O46" i="16"/>
  <c r="M46" i="16"/>
  <c r="K46" i="16"/>
  <c r="I46" i="16"/>
  <c r="AE45" i="16"/>
  <c r="AC45" i="16"/>
  <c r="AA45" i="16"/>
  <c r="Y45" i="16"/>
  <c r="W45" i="16"/>
  <c r="U45" i="16"/>
  <c r="S45" i="16"/>
  <c r="Q45" i="16"/>
  <c r="O45" i="16"/>
  <c r="M45" i="16"/>
  <c r="K45" i="16"/>
  <c r="I45" i="16"/>
  <c r="AE44" i="16"/>
  <c r="AC44" i="16"/>
  <c r="AA44" i="16"/>
  <c r="Y44" i="16"/>
  <c r="W44" i="16"/>
  <c r="U44" i="16"/>
  <c r="S44" i="16"/>
  <c r="Q44" i="16"/>
  <c r="O44" i="16"/>
  <c r="M44" i="16"/>
  <c r="K44" i="16"/>
  <c r="I44" i="16"/>
  <c r="AE43" i="16"/>
  <c r="AC43" i="16"/>
  <c r="AA43" i="16"/>
  <c r="Y43" i="16"/>
  <c r="W43" i="16"/>
  <c r="U43" i="16"/>
  <c r="S43" i="16"/>
  <c r="Q43" i="16"/>
  <c r="O43" i="16"/>
  <c r="M43" i="16"/>
  <c r="K43" i="16"/>
  <c r="I43" i="16"/>
  <c r="AE42" i="16"/>
  <c r="AC42" i="16"/>
  <c r="AA42" i="16"/>
  <c r="Y42" i="16"/>
  <c r="W42" i="16"/>
  <c r="U42" i="16"/>
  <c r="S42" i="16"/>
  <c r="Q42" i="16"/>
  <c r="O42" i="16"/>
  <c r="M42" i="16"/>
  <c r="K42" i="16"/>
  <c r="I42" i="16"/>
  <c r="AE41" i="16"/>
  <c r="AC41" i="16"/>
  <c r="AA41" i="16"/>
  <c r="Y41" i="16"/>
  <c r="W41" i="16"/>
  <c r="U41" i="16"/>
  <c r="S41" i="16"/>
  <c r="Q41" i="16"/>
  <c r="O41" i="16"/>
  <c r="M41" i="16"/>
  <c r="K41" i="16"/>
  <c r="I41" i="16"/>
  <c r="AE40" i="16"/>
  <c r="AC40" i="16"/>
  <c r="AA40" i="16"/>
  <c r="Y40" i="16"/>
  <c r="W40" i="16"/>
  <c r="U40" i="16"/>
  <c r="S40" i="16"/>
  <c r="Q40" i="16"/>
  <c r="O40" i="16"/>
  <c r="M40" i="16"/>
  <c r="K40" i="16"/>
  <c r="I40" i="16"/>
  <c r="AE39" i="16"/>
  <c r="AC39" i="16"/>
  <c r="AA39" i="16"/>
  <c r="Y39" i="16"/>
  <c r="W39" i="16"/>
  <c r="U39" i="16"/>
  <c r="S39" i="16"/>
  <c r="Q39" i="16"/>
  <c r="O39" i="16"/>
  <c r="M39" i="16"/>
  <c r="K39" i="16"/>
  <c r="I39" i="16"/>
  <c r="AE38" i="16"/>
  <c r="AC38" i="16"/>
  <c r="AA38" i="16"/>
  <c r="Y38" i="16"/>
  <c r="W38" i="16"/>
  <c r="U38" i="16"/>
  <c r="S38" i="16"/>
  <c r="Q38" i="16"/>
  <c r="O38" i="16"/>
  <c r="M38" i="16"/>
  <c r="K38" i="16"/>
  <c r="I38" i="16"/>
  <c r="AE37" i="16"/>
  <c r="AC37" i="16"/>
  <c r="AA37" i="16"/>
  <c r="Y37" i="16"/>
  <c r="W37" i="16"/>
  <c r="U37" i="16"/>
  <c r="S37" i="16"/>
  <c r="Q37" i="16"/>
  <c r="O37" i="16"/>
  <c r="M37" i="16"/>
  <c r="K37" i="16"/>
  <c r="I37" i="16"/>
  <c r="AE36" i="16"/>
  <c r="AC36" i="16"/>
  <c r="AA36" i="16"/>
  <c r="Y36" i="16"/>
  <c r="W36" i="16"/>
  <c r="U36" i="16"/>
  <c r="S36" i="16"/>
  <c r="Q36" i="16"/>
  <c r="O36" i="16"/>
  <c r="M36" i="16"/>
  <c r="K36" i="16"/>
  <c r="I36" i="16"/>
  <c r="AE35" i="16"/>
  <c r="AC35" i="16"/>
  <c r="AA35" i="16"/>
  <c r="Y35" i="16"/>
  <c r="W35" i="16"/>
  <c r="U35" i="16"/>
  <c r="S35" i="16"/>
  <c r="Q35" i="16"/>
  <c r="O35" i="16"/>
  <c r="M35" i="16"/>
  <c r="K35" i="16"/>
  <c r="I35" i="16"/>
  <c r="AE34" i="16"/>
  <c r="AC34" i="16"/>
  <c r="AA34" i="16"/>
  <c r="Y34" i="16"/>
  <c r="W34" i="16"/>
  <c r="U34" i="16"/>
  <c r="S34" i="16"/>
  <c r="Q34" i="16"/>
  <c r="O34" i="16"/>
  <c r="M34" i="16"/>
  <c r="K34" i="16"/>
  <c r="I34" i="16"/>
  <c r="AE33" i="16"/>
  <c r="AC33" i="16"/>
  <c r="AA33" i="16"/>
  <c r="Y33" i="16"/>
  <c r="W33" i="16"/>
  <c r="U33" i="16"/>
  <c r="S33" i="16"/>
  <c r="Q33" i="16"/>
  <c r="O33" i="16"/>
  <c r="M33" i="16"/>
  <c r="K33" i="16"/>
  <c r="I33" i="16"/>
  <c r="AE32" i="16"/>
  <c r="AC32" i="16"/>
  <c r="AA32" i="16"/>
  <c r="Y32" i="16"/>
  <c r="W32" i="16"/>
  <c r="U32" i="16"/>
  <c r="S32" i="16"/>
  <c r="Q32" i="16"/>
  <c r="O32" i="16"/>
  <c r="M32" i="16"/>
  <c r="K32" i="16"/>
  <c r="I32" i="16"/>
  <c r="AE31" i="16"/>
  <c r="AC31" i="16"/>
  <c r="AA31" i="16"/>
  <c r="Y31" i="16"/>
  <c r="W31" i="16"/>
  <c r="U31" i="16"/>
  <c r="S31" i="16"/>
  <c r="Q31" i="16"/>
  <c r="O31" i="16"/>
  <c r="M31" i="16"/>
  <c r="K31" i="16"/>
  <c r="I31" i="16"/>
  <c r="AE29" i="16"/>
  <c r="AC29" i="16"/>
  <c r="AA29" i="16"/>
  <c r="Y29" i="16"/>
  <c r="W29" i="16"/>
  <c r="U29" i="16"/>
  <c r="S29" i="16"/>
  <c r="Q29" i="16"/>
  <c r="O29" i="16"/>
  <c r="M29" i="16"/>
  <c r="K29" i="16"/>
  <c r="I29" i="16"/>
  <c r="AE28" i="16"/>
  <c r="AC28" i="16"/>
  <c r="AA28" i="16"/>
  <c r="Y28" i="16"/>
  <c r="W28" i="16"/>
  <c r="U28" i="16"/>
  <c r="S28" i="16"/>
  <c r="Q28" i="16"/>
  <c r="O28" i="16"/>
  <c r="M28" i="16"/>
  <c r="K28" i="16"/>
  <c r="I28" i="16"/>
  <c r="AE27" i="16"/>
  <c r="AC27" i="16"/>
  <c r="AA27" i="16"/>
  <c r="Y27" i="16"/>
  <c r="W27" i="16"/>
  <c r="U27" i="16"/>
  <c r="S27" i="16"/>
  <c r="Q27" i="16"/>
  <c r="O27" i="16"/>
  <c r="M27" i="16"/>
  <c r="K27" i="16"/>
  <c r="I27" i="16"/>
  <c r="AE26" i="16"/>
  <c r="AC26" i="16"/>
  <c r="AA26" i="16"/>
  <c r="Y26" i="16"/>
  <c r="W26" i="16"/>
  <c r="U26" i="16"/>
  <c r="S26" i="16"/>
  <c r="Q26" i="16"/>
  <c r="O26" i="16"/>
  <c r="M26" i="16"/>
  <c r="K26" i="16"/>
  <c r="I26" i="16"/>
  <c r="AE24" i="16"/>
  <c r="AC24" i="16"/>
  <c r="AA24" i="16"/>
  <c r="Y24" i="16"/>
  <c r="W24" i="16"/>
  <c r="U24" i="16"/>
  <c r="S24" i="16"/>
  <c r="Q24" i="16"/>
  <c r="O24" i="16"/>
  <c r="M24" i="16"/>
  <c r="K24" i="16"/>
  <c r="I24" i="16"/>
  <c r="AE23" i="16"/>
  <c r="AC23" i="16"/>
  <c r="AA23" i="16"/>
  <c r="Y23" i="16"/>
  <c r="W23" i="16"/>
  <c r="U23" i="16"/>
  <c r="S23" i="16"/>
  <c r="Q23" i="16"/>
  <c r="O23" i="16"/>
  <c r="M23" i="16"/>
  <c r="K23" i="16"/>
  <c r="I23" i="16"/>
  <c r="AE22" i="16"/>
  <c r="AC22" i="16"/>
  <c r="AA22" i="16"/>
  <c r="Y22" i="16"/>
  <c r="W22" i="16"/>
  <c r="U22" i="16"/>
  <c r="S22" i="16"/>
  <c r="Q22" i="16"/>
  <c r="O22" i="16"/>
  <c r="M22" i="16"/>
  <c r="K22" i="16"/>
  <c r="I22" i="16"/>
  <c r="AE21" i="16"/>
  <c r="AC21" i="16"/>
  <c r="AA21" i="16"/>
  <c r="Y21" i="16"/>
  <c r="W21" i="16"/>
  <c r="U21" i="16"/>
  <c r="S21" i="16"/>
  <c r="Q21" i="16"/>
  <c r="O21" i="16"/>
  <c r="M21" i="16"/>
  <c r="K21" i="16"/>
  <c r="I21" i="16"/>
  <c r="AE20" i="16"/>
  <c r="AC20" i="16"/>
  <c r="AA20" i="16"/>
  <c r="Y20" i="16"/>
  <c r="W20" i="16"/>
  <c r="U20" i="16"/>
  <c r="S20" i="16"/>
  <c r="Q20" i="16"/>
  <c r="O20" i="16"/>
  <c r="M20" i="16"/>
  <c r="K20" i="16"/>
  <c r="I20" i="16"/>
  <c r="AE19" i="16"/>
  <c r="AC19" i="16"/>
  <c r="AA19" i="16"/>
  <c r="Y19" i="16"/>
  <c r="W19" i="16"/>
  <c r="U19" i="16"/>
  <c r="S19" i="16"/>
  <c r="Q19" i="16"/>
  <c r="O19" i="16"/>
  <c r="M19" i="16"/>
  <c r="K19" i="16"/>
  <c r="I19" i="16"/>
  <c r="AE18" i="16"/>
  <c r="AC18" i="16"/>
  <c r="AA18" i="16"/>
  <c r="Y18" i="16"/>
  <c r="W18" i="16"/>
  <c r="U18" i="16"/>
  <c r="S18" i="16"/>
  <c r="Q18" i="16"/>
  <c r="O18" i="16"/>
  <c r="M18" i="16"/>
  <c r="K18" i="16"/>
  <c r="I18" i="16"/>
  <c r="AE17" i="16"/>
  <c r="AC17" i="16"/>
  <c r="AA17" i="16"/>
  <c r="Y17" i="16"/>
  <c r="W17" i="16"/>
  <c r="U17" i="16"/>
  <c r="S17" i="16"/>
  <c r="Q17" i="16"/>
  <c r="O17" i="16"/>
  <c r="M17" i="16"/>
  <c r="K17" i="16"/>
  <c r="I17" i="16"/>
  <c r="AE16" i="16"/>
  <c r="AC16" i="16"/>
  <c r="AA16" i="16"/>
  <c r="Y16" i="16"/>
  <c r="W16" i="16"/>
  <c r="U16" i="16"/>
  <c r="S16" i="16"/>
  <c r="Q16" i="16"/>
  <c r="O16" i="16"/>
  <c r="M16" i="16"/>
  <c r="K16" i="16"/>
  <c r="I16" i="16"/>
  <c r="AE14" i="16"/>
  <c r="AC14" i="16"/>
  <c r="AA14" i="16"/>
  <c r="Y14" i="16"/>
  <c r="W14" i="16"/>
  <c r="U14" i="16"/>
  <c r="S14" i="16"/>
  <c r="Q14" i="16"/>
  <c r="O14" i="16"/>
  <c r="M14" i="16"/>
  <c r="K14" i="16"/>
  <c r="I14" i="16"/>
  <c r="AE13" i="16"/>
  <c r="AC13" i="16"/>
  <c r="AA13" i="16"/>
  <c r="Y13" i="16"/>
  <c r="W13" i="16"/>
  <c r="U13" i="16"/>
  <c r="S13" i="16"/>
  <c r="Q13" i="16"/>
  <c r="O13" i="16"/>
  <c r="M13" i="16"/>
  <c r="K13" i="16"/>
  <c r="I13" i="16"/>
  <c r="AE12" i="16"/>
  <c r="AC12" i="16"/>
  <c r="AA12" i="16"/>
  <c r="Y12" i="16"/>
  <c r="W12" i="16"/>
  <c r="U12" i="16"/>
  <c r="S12" i="16"/>
  <c r="Q12" i="16"/>
  <c r="O12" i="16"/>
  <c r="M12" i="16"/>
  <c r="K12" i="16"/>
  <c r="I12" i="16"/>
  <c r="AE11" i="16"/>
  <c r="AC11" i="16"/>
  <c r="AA11" i="16"/>
  <c r="Y11" i="16"/>
  <c r="W11" i="16"/>
  <c r="U11" i="16"/>
  <c r="S11" i="16"/>
  <c r="Q11" i="16"/>
  <c r="O11" i="16"/>
  <c r="M11" i="16"/>
  <c r="K11" i="16"/>
  <c r="I11" i="16"/>
  <c r="AE10" i="16"/>
  <c r="AC10" i="16"/>
  <c r="AA10" i="16"/>
  <c r="Y10" i="16"/>
  <c r="W10" i="16"/>
  <c r="U10" i="16"/>
  <c r="S10" i="16"/>
  <c r="Q10" i="16"/>
  <c r="O10" i="16"/>
  <c r="M10" i="16"/>
  <c r="K10" i="16"/>
  <c r="I10" i="16"/>
  <c r="AE9" i="16"/>
  <c r="AC9" i="16"/>
  <c r="AA9" i="16"/>
  <c r="Y9" i="16"/>
  <c r="W9" i="16"/>
  <c r="U9" i="16"/>
  <c r="S9" i="16"/>
  <c r="Q9" i="16"/>
  <c r="O9" i="16"/>
  <c r="M9" i="16"/>
  <c r="K9" i="16"/>
  <c r="I9" i="16"/>
  <c r="AE8" i="16"/>
  <c r="AC8" i="16"/>
  <c r="AA8" i="16"/>
  <c r="Y8" i="16"/>
  <c r="W8" i="16"/>
  <c r="U8" i="16"/>
  <c r="S8" i="16"/>
  <c r="Q8" i="16"/>
  <c r="O8" i="16"/>
  <c r="M8" i="16"/>
  <c r="K8" i="16"/>
  <c r="I8" i="16"/>
  <c r="AE7" i="16"/>
  <c r="AC7" i="16"/>
  <c r="AA7" i="16"/>
  <c r="Y7" i="16"/>
  <c r="W7" i="16"/>
  <c r="U7" i="16"/>
  <c r="S7" i="16"/>
  <c r="Q7" i="16"/>
  <c r="O7" i="16"/>
  <c r="M7" i="16"/>
  <c r="K7" i="16"/>
  <c r="I7" i="16"/>
  <c r="AE6" i="16"/>
  <c r="AC6" i="16"/>
  <c r="AA6" i="16"/>
  <c r="Y6" i="16"/>
  <c r="W6" i="16"/>
  <c r="U6" i="16"/>
  <c r="S6" i="16"/>
  <c r="Q6" i="16"/>
  <c r="O6" i="16"/>
  <c r="M6" i="16"/>
  <c r="K6" i="16"/>
  <c r="I6" i="16"/>
  <c r="AE4" i="16"/>
  <c r="AC4" i="16"/>
  <c r="AA4" i="16"/>
  <c r="Y4" i="16"/>
  <c r="W4" i="16"/>
  <c r="U4" i="16"/>
  <c r="S4" i="16"/>
  <c r="Q4" i="16"/>
  <c r="O4" i="16"/>
  <c r="M4" i="16"/>
  <c r="K4" i="16"/>
  <c r="I4" i="16"/>
  <c r="AD165" i="15"/>
  <c r="AB165" i="15"/>
  <c r="Z165" i="15"/>
  <c r="X165" i="15"/>
  <c r="V165" i="15"/>
  <c r="T165" i="15"/>
  <c r="R165" i="15"/>
  <c r="P165" i="15"/>
  <c r="N165" i="15"/>
  <c r="L165" i="15"/>
  <c r="J165" i="15"/>
  <c r="H165" i="15"/>
  <c r="AH165" i="15"/>
  <c r="AD148" i="15"/>
  <c r="AH148" i="15"/>
  <c r="AB148" i="15"/>
  <c r="Z148" i="15"/>
  <c r="X148" i="15"/>
  <c r="V148" i="15"/>
  <c r="T148" i="15"/>
  <c r="R148" i="15"/>
  <c r="P148" i="15"/>
  <c r="N148" i="15"/>
  <c r="L148" i="15"/>
  <c r="J148" i="15"/>
  <c r="H148" i="15"/>
  <c r="AE163" i="15"/>
  <c r="AE162" i="15"/>
  <c r="AE161" i="15"/>
  <c r="AE160" i="15"/>
  <c r="AE159" i="15"/>
  <c r="AE156" i="15"/>
  <c r="AE155" i="15"/>
  <c r="AE154" i="15"/>
  <c r="AE153" i="15"/>
  <c r="AE152" i="15"/>
  <c r="AE151" i="15"/>
  <c r="AE150" i="15"/>
  <c r="AE144" i="15"/>
  <c r="AE143" i="15"/>
  <c r="AE139" i="15"/>
  <c r="AE137" i="15"/>
  <c r="AE136" i="15"/>
  <c r="AE135" i="15"/>
  <c r="AE134" i="15"/>
  <c r="AE133" i="15"/>
  <c r="AE120" i="15"/>
  <c r="AE132" i="15"/>
  <c r="AE131" i="15"/>
  <c r="AE130" i="15"/>
  <c r="AE114" i="15"/>
  <c r="AE113" i="15"/>
  <c r="AE95" i="15"/>
  <c r="AE94" i="15"/>
  <c r="AE93" i="15"/>
  <c r="AE92" i="15"/>
  <c r="AE90" i="15"/>
  <c r="AE89" i="15"/>
  <c r="AE88" i="15"/>
  <c r="AE87" i="15"/>
  <c r="AE86" i="15"/>
  <c r="AE84" i="15"/>
  <c r="AE81" i="15"/>
  <c r="AE80" i="15"/>
  <c r="AE78" i="15"/>
  <c r="AE77" i="15"/>
  <c r="AE75" i="15"/>
  <c r="AE74" i="15"/>
  <c r="AE72" i="15"/>
  <c r="AE71" i="15"/>
  <c r="AE70" i="15"/>
  <c r="AE68" i="15"/>
  <c r="AE67" i="15"/>
  <c r="AE66" i="15"/>
  <c r="AE64" i="15"/>
  <c r="AE63" i="15"/>
  <c r="AE62" i="15"/>
  <c r="AE60" i="15"/>
  <c r="AE58" i="15"/>
  <c r="AE57" i="15"/>
  <c r="AE56" i="15"/>
  <c r="AE55" i="15"/>
  <c r="AE52" i="15"/>
  <c r="AE51" i="15"/>
  <c r="AE50" i="15"/>
  <c r="AE49" i="15"/>
  <c r="AE47" i="15"/>
  <c r="AE46" i="15"/>
  <c r="AE45" i="15"/>
  <c r="AE44" i="15"/>
  <c r="AE43" i="15"/>
  <c r="AE42" i="15"/>
  <c r="AE41" i="15"/>
  <c r="AE40" i="15"/>
  <c r="AE39" i="15"/>
  <c r="AE38" i="15"/>
  <c r="AE37" i="15"/>
  <c r="AE36" i="15"/>
  <c r="AE35" i="15"/>
  <c r="AE34" i="15"/>
  <c r="AE33" i="15"/>
  <c r="AE32" i="15"/>
  <c r="AE31" i="15"/>
  <c r="AE29" i="15"/>
  <c r="AE28" i="15"/>
  <c r="AE27" i="15"/>
  <c r="AE26" i="15"/>
  <c r="AE24" i="15"/>
  <c r="AE23" i="15"/>
  <c r="AE22" i="15"/>
  <c r="AE21" i="15"/>
  <c r="AE20" i="15"/>
  <c r="AE19" i="15"/>
  <c r="AE18" i="15"/>
  <c r="AE17" i="15"/>
  <c r="AE16" i="15"/>
  <c r="AE14" i="15"/>
  <c r="AE13" i="15"/>
  <c r="AE12" i="15"/>
  <c r="AE11" i="15"/>
  <c r="AE10" i="15"/>
  <c r="AE9" i="15"/>
  <c r="AE8" i="15"/>
  <c r="AE7" i="15"/>
  <c r="AE6" i="15"/>
  <c r="AE4" i="15"/>
  <c r="AC163" i="15"/>
  <c r="AC162" i="15"/>
  <c r="AC161" i="15"/>
  <c r="AC160" i="15"/>
  <c r="AC159" i="15"/>
  <c r="AC156" i="15"/>
  <c r="AC155" i="15"/>
  <c r="AC154" i="15"/>
  <c r="AC153" i="15"/>
  <c r="AC152" i="15"/>
  <c r="AC151" i="15"/>
  <c r="AC150" i="15"/>
  <c r="AC144" i="15"/>
  <c r="AC143" i="15"/>
  <c r="AC139" i="15"/>
  <c r="AC137" i="15"/>
  <c r="AC136" i="15"/>
  <c r="AC135" i="15"/>
  <c r="AC134" i="15"/>
  <c r="AC133" i="15"/>
  <c r="AC120" i="15"/>
  <c r="AC132" i="15"/>
  <c r="AC131" i="15"/>
  <c r="AC130" i="15"/>
  <c r="AC114" i="15"/>
  <c r="AC113" i="15"/>
  <c r="AC95" i="15"/>
  <c r="AC94" i="15"/>
  <c r="AC93" i="15"/>
  <c r="AC92" i="15"/>
  <c r="AC90" i="15"/>
  <c r="AC89" i="15"/>
  <c r="AC88" i="15"/>
  <c r="AC87" i="15"/>
  <c r="AC86" i="15"/>
  <c r="AC84" i="15"/>
  <c r="AC81" i="15"/>
  <c r="AC80" i="15"/>
  <c r="AC78" i="15"/>
  <c r="AC77" i="15"/>
  <c r="AC75" i="15"/>
  <c r="AC74" i="15"/>
  <c r="AC72" i="15"/>
  <c r="AC71" i="15"/>
  <c r="AC70" i="15"/>
  <c r="AC68" i="15"/>
  <c r="AC67" i="15"/>
  <c r="AC66" i="15"/>
  <c r="AC64" i="15"/>
  <c r="AC63" i="15"/>
  <c r="AC62" i="15"/>
  <c r="AC60" i="15"/>
  <c r="AC58" i="15"/>
  <c r="AC57" i="15"/>
  <c r="AC56" i="15"/>
  <c r="AC55" i="15"/>
  <c r="AC52" i="15"/>
  <c r="AC51" i="15"/>
  <c r="AC50" i="15"/>
  <c r="AC49" i="15"/>
  <c r="AC47" i="15"/>
  <c r="AC46" i="15"/>
  <c r="AC45" i="15"/>
  <c r="AC44" i="15"/>
  <c r="AC43" i="15"/>
  <c r="AC42" i="15"/>
  <c r="AC41" i="15"/>
  <c r="AC40" i="15"/>
  <c r="AC39" i="15"/>
  <c r="AC38" i="15"/>
  <c r="AC37" i="15"/>
  <c r="AC36" i="15"/>
  <c r="AC35" i="15"/>
  <c r="AC34" i="15"/>
  <c r="AC33" i="15"/>
  <c r="AC32" i="15"/>
  <c r="AC31" i="15"/>
  <c r="AC29" i="15"/>
  <c r="AC28" i="15"/>
  <c r="AC27" i="15"/>
  <c r="AC26" i="15"/>
  <c r="AC24" i="15"/>
  <c r="AC23" i="15"/>
  <c r="AC22" i="15"/>
  <c r="AC21" i="15"/>
  <c r="AC20" i="15"/>
  <c r="AC19" i="15"/>
  <c r="AC18" i="15"/>
  <c r="AC17" i="15"/>
  <c r="AC16" i="15"/>
  <c r="AC14" i="15"/>
  <c r="AC13" i="15"/>
  <c r="AC12" i="15"/>
  <c r="AC11" i="15"/>
  <c r="AC10" i="15"/>
  <c r="AC9" i="15"/>
  <c r="AC8" i="15"/>
  <c r="AC7" i="15"/>
  <c r="AC6" i="15"/>
  <c r="AC4" i="15"/>
  <c r="AA163" i="15"/>
  <c r="AA162" i="15"/>
  <c r="AA161" i="15"/>
  <c r="AA160" i="15"/>
  <c r="AA159" i="15"/>
  <c r="AA156" i="15"/>
  <c r="AA155" i="15"/>
  <c r="AA154" i="15"/>
  <c r="AA153" i="15"/>
  <c r="AA152" i="15"/>
  <c r="AA151" i="15"/>
  <c r="AA150" i="15"/>
  <c r="AA144" i="15"/>
  <c r="AA143" i="15"/>
  <c r="AA139" i="15"/>
  <c r="AA137" i="15"/>
  <c r="AA136" i="15"/>
  <c r="AA135" i="15"/>
  <c r="AA134" i="15"/>
  <c r="AA133" i="15"/>
  <c r="AA120" i="15"/>
  <c r="AA132" i="15"/>
  <c r="AA131" i="15"/>
  <c r="AA130" i="15"/>
  <c r="AA114" i="15"/>
  <c r="AA113" i="15"/>
  <c r="AA95" i="15"/>
  <c r="AA94" i="15"/>
  <c r="AA93" i="15"/>
  <c r="AA92" i="15"/>
  <c r="AA90" i="15"/>
  <c r="AA89" i="15"/>
  <c r="AA88" i="15"/>
  <c r="AA87" i="15"/>
  <c r="AA86" i="15"/>
  <c r="AA84" i="15"/>
  <c r="AA81" i="15"/>
  <c r="AA80" i="15"/>
  <c r="AA78" i="15"/>
  <c r="AA77" i="15"/>
  <c r="AA75" i="15"/>
  <c r="AA74" i="15"/>
  <c r="AA72" i="15"/>
  <c r="AA71" i="15"/>
  <c r="AA70" i="15"/>
  <c r="AA68" i="15"/>
  <c r="AA67" i="15"/>
  <c r="AA66" i="15"/>
  <c r="AA64" i="15"/>
  <c r="AA63" i="15"/>
  <c r="AA62" i="15"/>
  <c r="AA60" i="15"/>
  <c r="AA58" i="15"/>
  <c r="AA57" i="15"/>
  <c r="AA56" i="15"/>
  <c r="AA55" i="15"/>
  <c r="AA52" i="15"/>
  <c r="AA51" i="15"/>
  <c r="AA50" i="15"/>
  <c r="AA49" i="15"/>
  <c r="AA47" i="15"/>
  <c r="AA46" i="15"/>
  <c r="AA45" i="15"/>
  <c r="AA44" i="15"/>
  <c r="AA43" i="15"/>
  <c r="AA42" i="15"/>
  <c r="AA41" i="15"/>
  <c r="AA40" i="15"/>
  <c r="AA39" i="15"/>
  <c r="AA38" i="15"/>
  <c r="AA37" i="15"/>
  <c r="AA36" i="15"/>
  <c r="AA35" i="15"/>
  <c r="AA34" i="15"/>
  <c r="AA33" i="15"/>
  <c r="AA32" i="15"/>
  <c r="AA31" i="15"/>
  <c r="AA29" i="15"/>
  <c r="AA28" i="15"/>
  <c r="AA27" i="15"/>
  <c r="AA26" i="15"/>
  <c r="AA24" i="15"/>
  <c r="AA23" i="15"/>
  <c r="AA22" i="15"/>
  <c r="AA21" i="15"/>
  <c r="AA20" i="15"/>
  <c r="AA19" i="15"/>
  <c r="AA18" i="15"/>
  <c r="AA17" i="15"/>
  <c r="AA16" i="15"/>
  <c r="AA14" i="15"/>
  <c r="AA13" i="15"/>
  <c r="AA12" i="15"/>
  <c r="AA11" i="15"/>
  <c r="AA10" i="15"/>
  <c r="AA9" i="15"/>
  <c r="AA8" i="15"/>
  <c r="AA7" i="15"/>
  <c r="AA6" i="15"/>
  <c r="AA4" i="15"/>
  <c r="Y163" i="15"/>
  <c r="Y162" i="15"/>
  <c r="Y161" i="15"/>
  <c r="Y160" i="15"/>
  <c r="Y159" i="15"/>
  <c r="Y156" i="15"/>
  <c r="Y155" i="15"/>
  <c r="Y154" i="15"/>
  <c r="Y153" i="15"/>
  <c r="Y152" i="15"/>
  <c r="Y151" i="15"/>
  <c r="Y150" i="15"/>
  <c r="Y144" i="15"/>
  <c r="Y143" i="15"/>
  <c r="Y139" i="15"/>
  <c r="Y137" i="15"/>
  <c r="Y136" i="15"/>
  <c r="Y135" i="15"/>
  <c r="Y134" i="15"/>
  <c r="Y133" i="15"/>
  <c r="Y120" i="15"/>
  <c r="Y132" i="15"/>
  <c r="Y131" i="15"/>
  <c r="Y130" i="15"/>
  <c r="Y114" i="15"/>
  <c r="Y113" i="15"/>
  <c r="Y95" i="15"/>
  <c r="Y94" i="15"/>
  <c r="Y93" i="15"/>
  <c r="Y92" i="15"/>
  <c r="Y90" i="15"/>
  <c r="Y89" i="15"/>
  <c r="Y88" i="15"/>
  <c r="Y87" i="15"/>
  <c r="Y86" i="15"/>
  <c r="Y84" i="15"/>
  <c r="Y81" i="15"/>
  <c r="Y80" i="15"/>
  <c r="Y78" i="15"/>
  <c r="Y77" i="15"/>
  <c r="Y75" i="15"/>
  <c r="Y74" i="15"/>
  <c r="Y72" i="15"/>
  <c r="Y71" i="15"/>
  <c r="Y70" i="15"/>
  <c r="Y68" i="15"/>
  <c r="Y67" i="15"/>
  <c r="Y66" i="15"/>
  <c r="Y64" i="15"/>
  <c r="Y63" i="15"/>
  <c r="Y62" i="15"/>
  <c r="Y60" i="15"/>
  <c r="Y58" i="15"/>
  <c r="Y57" i="15"/>
  <c r="Y56" i="15"/>
  <c r="Y55" i="15"/>
  <c r="Y52" i="15"/>
  <c r="Y51" i="15"/>
  <c r="Y50" i="15"/>
  <c r="Y49" i="15"/>
  <c r="Y47" i="15"/>
  <c r="Y46" i="15"/>
  <c r="Y45" i="15"/>
  <c r="Y44" i="15"/>
  <c r="Y43" i="15"/>
  <c r="Y42" i="15"/>
  <c r="Y41" i="15"/>
  <c r="Y40" i="15"/>
  <c r="Y39" i="15"/>
  <c r="Y38" i="15"/>
  <c r="Y37" i="15"/>
  <c r="Y36" i="15"/>
  <c r="Y35" i="15"/>
  <c r="Y34" i="15"/>
  <c r="Y33" i="15"/>
  <c r="Y32" i="15"/>
  <c r="Y31" i="15"/>
  <c r="Y29" i="15"/>
  <c r="Y28" i="15"/>
  <c r="Y27" i="15"/>
  <c r="Y26" i="15"/>
  <c r="Y24" i="15"/>
  <c r="Y23" i="15"/>
  <c r="Y22" i="15"/>
  <c r="Y21" i="15"/>
  <c r="Y20" i="15"/>
  <c r="Y19" i="15"/>
  <c r="Y18" i="15"/>
  <c r="Y17" i="15"/>
  <c r="Y16" i="15"/>
  <c r="Y14" i="15"/>
  <c r="Y13" i="15"/>
  <c r="Y12" i="15"/>
  <c r="Y11" i="15"/>
  <c r="Y10" i="15"/>
  <c r="Y9" i="15"/>
  <c r="Y8" i="15"/>
  <c r="Y7" i="15"/>
  <c r="Y6" i="15"/>
  <c r="Y4" i="15"/>
  <c r="W163" i="15"/>
  <c r="W162" i="15"/>
  <c r="W161" i="15"/>
  <c r="W160" i="15"/>
  <c r="W159" i="15"/>
  <c r="W156" i="15"/>
  <c r="W155" i="15"/>
  <c r="W154" i="15"/>
  <c r="W153" i="15"/>
  <c r="W152" i="15"/>
  <c r="W151" i="15"/>
  <c r="W150" i="15"/>
  <c r="W144" i="15"/>
  <c r="W143" i="15"/>
  <c r="W139" i="15"/>
  <c r="W137" i="15"/>
  <c r="W136" i="15"/>
  <c r="W135" i="15"/>
  <c r="W134" i="15"/>
  <c r="W133" i="15"/>
  <c r="W120" i="15"/>
  <c r="W132" i="15"/>
  <c r="W131" i="15"/>
  <c r="W130" i="15"/>
  <c r="W114" i="15"/>
  <c r="W113" i="15"/>
  <c r="W95" i="15"/>
  <c r="W94" i="15"/>
  <c r="W93" i="15"/>
  <c r="W92" i="15"/>
  <c r="W90" i="15"/>
  <c r="W89" i="15"/>
  <c r="W88" i="15"/>
  <c r="W87" i="15"/>
  <c r="W86" i="15"/>
  <c r="W84" i="15"/>
  <c r="W81" i="15"/>
  <c r="W80" i="15"/>
  <c r="W78" i="15"/>
  <c r="W77" i="15"/>
  <c r="W75" i="15"/>
  <c r="W74" i="15"/>
  <c r="W72" i="15"/>
  <c r="W71" i="15"/>
  <c r="W70" i="15"/>
  <c r="W68" i="15"/>
  <c r="W67" i="15"/>
  <c r="W66" i="15"/>
  <c r="W64" i="15"/>
  <c r="W63" i="15"/>
  <c r="W62" i="15"/>
  <c r="W60" i="15"/>
  <c r="W58" i="15"/>
  <c r="W57" i="15"/>
  <c r="W56" i="15"/>
  <c r="W55" i="15"/>
  <c r="W52" i="15"/>
  <c r="W51" i="15"/>
  <c r="W50" i="15"/>
  <c r="W49" i="15"/>
  <c r="W47" i="15"/>
  <c r="W46" i="15"/>
  <c r="W45" i="15"/>
  <c r="W44" i="15"/>
  <c r="W43" i="15"/>
  <c r="W42" i="15"/>
  <c r="W41" i="15"/>
  <c r="W40" i="15"/>
  <c r="W39" i="15"/>
  <c r="W38" i="15"/>
  <c r="W37" i="15"/>
  <c r="W36" i="15"/>
  <c r="W35" i="15"/>
  <c r="W34" i="15"/>
  <c r="W33" i="15"/>
  <c r="W32" i="15"/>
  <c r="W31" i="15"/>
  <c r="W29" i="15"/>
  <c r="W28" i="15"/>
  <c r="W27" i="15"/>
  <c r="W26" i="15"/>
  <c r="W24" i="15"/>
  <c r="W23" i="15"/>
  <c r="W22" i="15"/>
  <c r="W21" i="15"/>
  <c r="W20" i="15"/>
  <c r="W19" i="15"/>
  <c r="W18" i="15"/>
  <c r="W17" i="15"/>
  <c r="W16" i="15"/>
  <c r="W14" i="15"/>
  <c r="W13" i="15"/>
  <c r="W12" i="15"/>
  <c r="W11" i="15"/>
  <c r="W10" i="15"/>
  <c r="W9" i="15"/>
  <c r="W8" i="15"/>
  <c r="W7" i="15"/>
  <c r="W6" i="15"/>
  <c r="W4" i="15"/>
  <c r="U163" i="15"/>
  <c r="U162" i="15"/>
  <c r="U161" i="15"/>
  <c r="U160" i="15"/>
  <c r="U159" i="15"/>
  <c r="U156" i="15"/>
  <c r="U155" i="15"/>
  <c r="U154" i="15"/>
  <c r="U153" i="15"/>
  <c r="U152" i="15"/>
  <c r="U151" i="15"/>
  <c r="U150" i="15"/>
  <c r="U144" i="15"/>
  <c r="U143" i="15"/>
  <c r="U139" i="15"/>
  <c r="U137" i="15"/>
  <c r="U136" i="15"/>
  <c r="U135" i="15"/>
  <c r="U134" i="15"/>
  <c r="U133" i="15"/>
  <c r="U120" i="15"/>
  <c r="U132" i="15"/>
  <c r="U131" i="15"/>
  <c r="U130" i="15"/>
  <c r="U114" i="15"/>
  <c r="U113" i="15"/>
  <c r="U95" i="15"/>
  <c r="U94" i="15"/>
  <c r="U93" i="15"/>
  <c r="U92" i="15"/>
  <c r="U90" i="15"/>
  <c r="U89" i="15"/>
  <c r="U88" i="15"/>
  <c r="U87" i="15"/>
  <c r="U86" i="15"/>
  <c r="U84" i="15"/>
  <c r="U81" i="15"/>
  <c r="U80" i="15"/>
  <c r="U78" i="15"/>
  <c r="U77" i="15"/>
  <c r="U75" i="15"/>
  <c r="U74" i="15"/>
  <c r="U72" i="15"/>
  <c r="U71" i="15"/>
  <c r="U70" i="15"/>
  <c r="U68" i="15"/>
  <c r="U67" i="15"/>
  <c r="U66" i="15"/>
  <c r="U64" i="15"/>
  <c r="U63" i="15"/>
  <c r="U62" i="15"/>
  <c r="U60" i="15"/>
  <c r="U58" i="15"/>
  <c r="U57" i="15"/>
  <c r="U56" i="15"/>
  <c r="U55" i="15"/>
  <c r="U52" i="15"/>
  <c r="U51" i="15"/>
  <c r="U50" i="15"/>
  <c r="U49" i="15"/>
  <c r="U47" i="15"/>
  <c r="U46" i="15"/>
  <c r="U45" i="15"/>
  <c r="U44" i="15"/>
  <c r="U43" i="15"/>
  <c r="U42" i="15"/>
  <c r="U41" i="15"/>
  <c r="U40" i="15"/>
  <c r="U39" i="15"/>
  <c r="U38" i="15"/>
  <c r="U37" i="15"/>
  <c r="U36" i="15"/>
  <c r="U35" i="15"/>
  <c r="U34" i="15"/>
  <c r="U33" i="15"/>
  <c r="U32" i="15"/>
  <c r="U31" i="15"/>
  <c r="U29" i="15"/>
  <c r="U28" i="15"/>
  <c r="U27" i="15"/>
  <c r="U26" i="15"/>
  <c r="U24" i="15"/>
  <c r="U23" i="15"/>
  <c r="U22" i="15"/>
  <c r="U21" i="15"/>
  <c r="U20" i="15"/>
  <c r="U19" i="15"/>
  <c r="U18" i="15"/>
  <c r="U17" i="15"/>
  <c r="U16" i="15"/>
  <c r="U14" i="15"/>
  <c r="U13" i="15"/>
  <c r="U12" i="15"/>
  <c r="U11" i="15"/>
  <c r="U10" i="15"/>
  <c r="U9" i="15"/>
  <c r="U8" i="15"/>
  <c r="U7" i="15"/>
  <c r="U6" i="15"/>
  <c r="U4" i="15"/>
  <c r="S163" i="15"/>
  <c r="S162" i="15"/>
  <c r="S161" i="15"/>
  <c r="S160" i="15"/>
  <c r="S159" i="15"/>
  <c r="S156" i="15"/>
  <c r="S155" i="15"/>
  <c r="S154" i="15"/>
  <c r="S153" i="15"/>
  <c r="S152" i="15"/>
  <c r="S151" i="15"/>
  <c r="S150" i="15"/>
  <c r="S144" i="15"/>
  <c r="S143" i="15"/>
  <c r="S139" i="15"/>
  <c r="S137" i="15"/>
  <c r="S136" i="15"/>
  <c r="S135" i="15"/>
  <c r="S134" i="15"/>
  <c r="S133" i="15"/>
  <c r="S120" i="15"/>
  <c r="S132" i="15"/>
  <c r="S131" i="15"/>
  <c r="S130" i="15"/>
  <c r="S114" i="15"/>
  <c r="S113" i="15"/>
  <c r="S95" i="15"/>
  <c r="S94" i="15"/>
  <c r="S93" i="15"/>
  <c r="S92" i="15"/>
  <c r="S90" i="15"/>
  <c r="S89" i="15"/>
  <c r="S88" i="15"/>
  <c r="S87" i="15"/>
  <c r="S86" i="15"/>
  <c r="S84" i="15"/>
  <c r="S81" i="15"/>
  <c r="S80" i="15"/>
  <c r="S78" i="15"/>
  <c r="S77" i="15"/>
  <c r="S75" i="15"/>
  <c r="S74" i="15"/>
  <c r="S72" i="15"/>
  <c r="S71" i="15"/>
  <c r="S70" i="15"/>
  <c r="S68" i="15"/>
  <c r="S67" i="15"/>
  <c r="S66" i="15"/>
  <c r="S64" i="15"/>
  <c r="S63" i="15"/>
  <c r="S62" i="15"/>
  <c r="S60" i="15"/>
  <c r="S58" i="15"/>
  <c r="S57" i="15"/>
  <c r="S56" i="15"/>
  <c r="S55" i="15"/>
  <c r="S52" i="15"/>
  <c r="S51" i="15"/>
  <c r="S50" i="15"/>
  <c r="S49" i="15"/>
  <c r="S47" i="15"/>
  <c r="S46" i="15"/>
  <c r="S45" i="15"/>
  <c r="S44" i="15"/>
  <c r="S43" i="15"/>
  <c r="S42" i="15"/>
  <c r="S41" i="15"/>
  <c r="S40" i="15"/>
  <c r="S39" i="15"/>
  <c r="S38" i="15"/>
  <c r="S37" i="15"/>
  <c r="S36" i="15"/>
  <c r="S35" i="15"/>
  <c r="S34" i="15"/>
  <c r="S33" i="15"/>
  <c r="S32" i="15"/>
  <c r="S31" i="15"/>
  <c r="S29" i="15"/>
  <c r="S28" i="15"/>
  <c r="S27" i="15"/>
  <c r="S26" i="15"/>
  <c r="S24" i="15"/>
  <c r="S23" i="15"/>
  <c r="S22" i="15"/>
  <c r="S21" i="15"/>
  <c r="S20" i="15"/>
  <c r="S19" i="15"/>
  <c r="S18" i="15"/>
  <c r="S17" i="15"/>
  <c r="S16" i="15"/>
  <c r="S14" i="15"/>
  <c r="S13" i="15"/>
  <c r="S12" i="15"/>
  <c r="S11" i="15"/>
  <c r="S10" i="15"/>
  <c r="S9" i="15"/>
  <c r="S8" i="15"/>
  <c r="S7" i="15"/>
  <c r="S6" i="15"/>
  <c r="S4" i="15"/>
  <c r="Q163" i="15"/>
  <c r="Q162" i="15"/>
  <c r="Q161" i="15"/>
  <c r="Q160" i="15"/>
  <c r="Q159" i="15"/>
  <c r="Q156" i="15"/>
  <c r="Q155" i="15"/>
  <c r="Q154" i="15"/>
  <c r="Q153" i="15"/>
  <c r="Q152" i="15"/>
  <c r="Q151" i="15"/>
  <c r="Q150" i="15"/>
  <c r="Q144" i="15"/>
  <c r="Q143" i="15"/>
  <c r="Q139" i="15"/>
  <c r="Q137" i="15"/>
  <c r="Q136" i="15"/>
  <c r="Q135" i="15"/>
  <c r="Q134" i="15"/>
  <c r="Q133" i="15"/>
  <c r="Q120" i="15"/>
  <c r="Q132" i="15"/>
  <c r="Q131" i="15"/>
  <c r="Q130" i="15"/>
  <c r="Q114" i="15"/>
  <c r="Q113" i="15"/>
  <c r="Q95" i="15"/>
  <c r="Q94" i="15"/>
  <c r="Q93" i="15"/>
  <c r="Q92" i="15"/>
  <c r="Q90" i="15"/>
  <c r="Q89" i="15"/>
  <c r="Q88" i="15"/>
  <c r="Q87" i="15"/>
  <c r="Q86" i="15"/>
  <c r="Q84" i="15"/>
  <c r="Q81" i="15"/>
  <c r="Q80" i="15"/>
  <c r="Q78" i="15"/>
  <c r="Q77" i="15"/>
  <c r="Q75" i="15"/>
  <c r="Q74" i="15"/>
  <c r="Q72" i="15"/>
  <c r="Q71" i="15"/>
  <c r="Q70" i="15"/>
  <c r="Q68" i="15"/>
  <c r="Q67" i="15"/>
  <c r="Q66" i="15"/>
  <c r="Q64" i="15"/>
  <c r="Q63" i="15"/>
  <c r="Q62" i="15"/>
  <c r="Q60" i="15"/>
  <c r="Q58" i="15"/>
  <c r="Q57" i="15"/>
  <c r="Q56" i="15"/>
  <c r="Q55" i="15"/>
  <c r="Q52" i="15"/>
  <c r="Q51" i="15"/>
  <c r="Q50" i="15"/>
  <c r="Q49" i="15"/>
  <c r="Q47" i="15"/>
  <c r="Q46" i="15"/>
  <c r="Q45" i="15"/>
  <c r="Q44" i="15"/>
  <c r="Q43" i="15"/>
  <c r="Q42" i="15"/>
  <c r="Q41" i="15"/>
  <c r="Q40" i="15"/>
  <c r="Q39" i="15"/>
  <c r="Q38" i="15"/>
  <c r="Q37" i="15"/>
  <c r="Q36" i="15"/>
  <c r="Q35" i="15"/>
  <c r="Q34" i="15"/>
  <c r="Q33" i="15"/>
  <c r="Q32" i="15"/>
  <c r="Q31" i="15"/>
  <c r="Q29" i="15"/>
  <c r="Q28" i="15"/>
  <c r="Q27" i="15"/>
  <c r="Q26" i="15"/>
  <c r="Q24" i="15"/>
  <c r="Q23" i="15"/>
  <c r="Q22" i="15"/>
  <c r="Q21" i="15"/>
  <c r="Q20" i="15"/>
  <c r="Q19" i="15"/>
  <c r="Q18" i="15"/>
  <c r="Q17" i="15"/>
  <c r="Q16" i="15"/>
  <c r="Q14" i="15"/>
  <c r="Q13" i="15"/>
  <c r="Q12" i="15"/>
  <c r="Q11" i="15"/>
  <c r="Q10" i="15"/>
  <c r="Q9" i="15"/>
  <c r="Q8" i="15"/>
  <c r="Q7" i="15"/>
  <c r="Q6" i="15"/>
  <c r="Q4" i="15"/>
  <c r="O163" i="15"/>
  <c r="O162" i="15"/>
  <c r="O161" i="15"/>
  <c r="O160" i="15"/>
  <c r="O159" i="15"/>
  <c r="O156" i="15"/>
  <c r="O155" i="15"/>
  <c r="O154" i="15"/>
  <c r="O153" i="15"/>
  <c r="O152" i="15"/>
  <c r="O151" i="15"/>
  <c r="O150" i="15"/>
  <c r="O144" i="15"/>
  <c r="O143" i="15"/>
  <c r="O139" i="15"/>
  <c r="O137" i="15"/>
  <c r="O136" i="15"/>
  <c r="O135" i="15"/>
  <c r="O134" i="15"/>
  <c r="O133" i="15"/>
  <c r="O120" i="15"/>
  <c r="O132" i="15"/>
  <c r="O131" i="15"/>
  <c r="O130" i="15"/>
  <c r="O114" i="15"/>
  <c r="O113" i="15"/>
  <c r="O95" i="15"/>
  <c r="O94" i="15"/>
  <c r="O93" i="15"/>
  <c r="O92" i="15"/>
  <c r="O90" i="15"/>
  <c r="O89" i="15"/>
  <c r="O88" i="15"/>
  <c r="O87" i="15"/>
  <c r="O86" i="15"/>
  <c r="O84" i="15"/>
  <c r="O81" i="15"/>
  <c r="O80" i="15"/>
  <c r="O78" i="15"/>
  <c r="O77" i="15"/>
  <c r="O75" i="15"/>
  <c r="O74" i="15"/>
  <c r="O72" i="15"/>
  <c r="O71" i="15"/>
  <c r="O70" i="15"/>
  <c r="O68" i="15"/>
  <c r="O67" i="15"/>
  <c r="O66" i="15"/>
  <c r="O64" i="15"/>
  <c r="O63" i="15"/>
  <c r="O62" i="15"/>
  <c r="O60" i="15"/>
  <c r="O58" i="15"/>
  <c r="O57" i="15"/>
  <c r="O56" i="15"/>
  <c r="O55" i="15"/>
  <c r="O52" i="15"/>
  <c r="O51" i="15"/>
  <c r="O50" i="15"/>
  <c r="O49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29" i="15"/>
  <c r="O28" i="15"/>
  <c r="O27" i="15"/>
  <c r="O26" i="15"/>
  <c r="O24" i="15"/>
  <c r="O23" i="15"/>
  <c r="O22" i="15"/>
  <c r="O21" i="15"/>
  <c r="O20" i="15"/>
  <c r="O19" i="15"/>
  <c r="O18" i="15"/>
  <c r="O17" i="15"/>
  <c r="O16" i="15"/>
  <c r="O14" i="15"/>
  <c r="O13" i="15"/>
  <c r="O12" i="15"/>
  <c r="O11" i="15"/>
  <c r="O10" i="15"/>
  <c r="O9" i="15"/>
  <c r="O8" i="15"/>
  <c r="O7" i="15"/>
  <c r="O6" i="15"/>
  <c r="O4" i="15"/>
  <c r="M163" i="15"/>
  <c r="M162" i="15"/>
  <c r="M161" i="15"/>
  <c r="M160" i="15"/>
  <c r="M159" i="15"/>
  <c r="M156" i="15"/>
  <c r="M155" i="15"/>
  <c r="M154" i="15"/>
  <c r="M153" i="15"/>
  <c r="M152" i="15"/>
  <c r="M151" i="15"/>
  <c r="M150" i="15"/>
  <c r="M144" i="15"/>
  <c r="M143" i="15"/>
  <c r="M139" i="15"/>
  <c r="M137" i="15"/>
  <c r="M136" i="15"/>
  <c r="M135" i="15"/>
  <c r="M134" i="15"/>
  <c r="M133" i="15"/>
  <c r="M120" i="15"/>
  <c r="M132" i="15"/>
  <c r="M131" i="15"/>
  <c r="M130" i="15"/>
  <c r="M114" i="15"/>
  <c r="M113" i="15"/>
  <c r="M95" i="15"/>
  <c r="M94" i="15"/>
  <c r="M93" i="15"/>
  <c r="M92" i="15"/>
  <c r="M90" i="15"/>
  <c r="M89" i="15"/>
  <c r="M88" i="15"/>
  <c r="M87" i="15"/>
  <c r="M86" i="15"/>
  <c r="M84" i="15"/>
  <c r="M81" i="15"/>
  <c r="M80" i="15"/>
  <c r="M78" i="15"/>
  <c r="M77" i="15"/>
  <c r="M75" i="15"/>
  <c r="M74" i="15"/>
  <c r="M72" i="15"/>
  <c r="M71" i="15"/>
  <c r="M70" i="15"/>
  <c r="M68" i="15"/>
  <c r="M67" i="15"/>
  <c r="M66" i="15"/>
  <c r="M64" i="15"/>
  <c r="M63" i="15"/>
  <c r="M62" i="15"/>
  <c r="M60" i="15"/>
  <c r="M58" i="15"/>
  <c r="M57" i="15"/>
  <c r="M56" i="15"/>
  <c r="M55" i="15"/>
  <c r="M52" i="15"/>
  <c r="M51" i="15"/>
  <c r="M50" i="15"/>
  <c r="M49" i="15"/>
  <c r="M47" i="15"/>
  <c r="M46" i="15"/>
  <c r="M45" i="15"/>
  <c r="M44" i="15"/>
  <c r="M43" i="15"/>
  <c r="M42" i="15"/>
  <c r="M41" i="15"/>
  <c r="M40" i="15"/>
  <c r="M39" i="15"/>
  <c r="M38" i="15"/>
  <c r="M37" i="15"/>
  <c r="M36" i="15"/>
  <c r="M35" i="15"/>
  <c r="M34" i="15"/>
  <c r="M33" i="15"/>
  <c r="M32" i="15"/>
  <c r="M31" i="15"/>
  <c r="M29" i="15"/>
  <c r="M28" i="15"/>
  <c r="M27" i="15"/>
  <c r="M26" i="15"/>
  <c r="M24" i="15"/>
  <c r="M23" i="15"/>
  <c r="M22" i="15"/>
  <c r="M21" i="15"/>
  <c r="M20" i="15"/>
  <c r="M19" i="15"/>
  <c r="M18" i="15"/>
  <c r="M17" i="15"/>
  <c r="M16" i="15"/>
  <c r="M14" i="15"/>
  <c r="M13" i="15"/>
  <c r="M12" i="15"/>
  <c r="M11" i="15"/>
  <c r="M10" i="15"/>
  <c r="M9" i="15"/>
  <c r="M8" i="15"/>
  <c r="M7" i="15"/>
  <c r="M6" i="15"/>
  <c r="M4" i="15"/>
  <c r="K163" i="15"/>
  <c r="K162" i="15"/>
  <c r="K161" i="15"/>
  <c r="K160" i="15"/>
  <c r="K159" i="15"/>
  <c r="K156" i="15"/>
  <c r="K155" i="15"/>
  <c r="K154" i="15"/>
  <c r="K153" i="15"/>
  <c r="K152" i="15"/>
  <c r="K151" i="15"/>
  <c r="K150" i="15"/>
  <c r="K144" i="15"/>
  <c r="K143" i="15"/>
  <c r="K139" i="15"/>
  <c r="K137" i="15"/>
  <c r="K136" i="15"/>
  <c r="K135" i="15"/>
  <c r="K134" i="15"/>
  <c r="K133" i="15"/>
  <c r="K120" i="15"/>
  <c r="K132" i="15"/>
  <c r="K131" i="15"/>
  <c r="K130" i="15"/>
  <c r="K114" i="15"/>
  <c r="K113" i="15"/>
  <c r="K95" i="15"/>
  <c r="K94" i="15"/>
  <c r="K93" i="15"/>
  <c r="K92" i="15"/>
  <c r="K90" i="15"/>
  <c r="K89" i="15"/>
  <c r="K88" i="15"/>
  <c r="K87" i="15"/>
  <c r="K86" i="15"/>
  <c r="K84" i="15"/>
  <c r="K81" i="15"/>
  <c r="K80" i="15"/>
  <c r="K78" i="15"/>
  <c r="K77" i="15"/>
  <c r="K75" i="15"/>
  <c r="K74" i="15"/>
  <c r="K72" i="15"/>
  <c r="K71" i="15"/>
  <c r="K70" i="15"/>
  <c r="K68" i="15"/>
  <c r="K67" i="15"/>
  <c r="K66" i="15"/>
  <c r="K64" i="15"/>
  <c r="K63" i="15"/>
  <c r="K62" i="15"/>
  <c r="K60" i="15"/>
  <c r="K58" i="15"/>
  <c r="K57" i="15"/>
  <c r="K56" i="15"/>
  <c r="K55" i="15"/>
  <c r="K52" i="15"/>
  <c r="K51" i="15"/>
  <c r="K50" i="15"/>
  <c r="K49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K34" i="15"/>
  <c r="K33" i="15"/>
  <c r="K32" i="15"/>
  <c r="K31" i="15"/>
  <c r="K29" i="15"/>
  <c r="K28" i="15"/>
  <c r="K27" i="15"/>
  <c r="K26" i="15"/>
  <c r="K24" i="15"/>
  <c r="K23" i="15"/>
  <c r="K22" i="15"/>
  <c r="K21" i="15"/>
  <c r="K20" i="15"/>
  <c r="K19" i="15"/>
  <c r="K18" i="15"/>
  <c r="K17" i="15"/>
  <c r="K16" i="15"/>
  <c r="K14" i="15"/>
  <c r="K13" i="15"/>
  <c r="K12" i="15"/>
  <c r="K11" i="15"/>
  <c r="K10" i="15"/>
  <c r="K9" i="15"/>
  <c r="K8" i="15"/>
  <c r="K7" i="15"/>
  <c r="K6" i="15"/>
  <c r="K4" i="15"/>
  <c r="I163" i="15"/>
  <c r="I162" i="15"/>
  <c r="I161" i="15"/>
  <c r="I160" i="15"/>
  <c r="I159" i="15"/>
  <c r="I156" i="15"/>
  <c r="I155" i="15"/>
  <c r="I154" i="15"/>
  <c r="I153" i="15"/>
  <c r="I152" i="15"/>
  <c r="I151" i="15"/>
  <c r="I150" i="15"/>
  <c r="I144" i="15"/>
  <c r="I143" i="15"/>
  <c r="I139" i="15"/>
  <c r="I137" i="15"/>
  <c r="I136" i="15"/>
  <c r="I135" i="15"/>
  <c r="I134" i="15"/>
  <c r="I133" i="15"/>
  <c r="I120" i="15"/>
  <c r="I132" i="15"/>
  <c r="I131" i="15"/>
  <c r="I130" i="15"/>
  <c r="I114" i="15"/>
  <c r="I113" i="15"/>
  <c r="I95" i="15"/>
  <c r="I94" i="15"/>
  <c r="I93" i="15"/>
  <c r="I92" i="15"/>
  <c r="I90" i="15"/>
  <c r="I89" i="15"/>
  <c r="I88" i="15"/>
  <c r="I87" i="15"/>
  <c r="I86" i="15"/>
  <c r="I84" i="15"/>
  <c r="I81" i="15"/>
  <c r="I80" i="15"/>
  <c r="I78" i="15"/>
  <c r="I77" i="15"/>
  <c r="I75" i="15"/>
  <c r="I74" i="15"/>
  <c r="I72" i="15"/>
  <c r="I71" i="15"/>
  <c r="I70" i="15"/>
  <c r="I68" i="15"/>
  <c r="I67" i="15"/>
  <c r="I66" i="15"/>
  <c r="I64" i="15"/>
  <c r="I63" i="15"/>
  <c r="I62" i="15"/>
  <c r="I60" i="15"/>
  <c r="I58" i="15"/>
  <c r="I57" i="15"/>
  <c r="I56" i="15"/>
  <c r="I55" i="15"/>
  <c r="I52" i="15"/>
  <c r="I51" i="15"/>
  <c r="I50" i="15"/>
  <c r="I49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29" i="15"/>
  <c r="I28" i="15"/>
  <c r="I27" i="15"/>
  <c r="I26" i="15"/>
  <c r="I24" i="15"/>
  <c r="I23" i="15"/>
  <c r="I22" i="15"/>
  <c r="I21" i="15"/>
  <c r="I20" i="15"/>
  <c r="I19" i="15"/>
  <c r="I18" i="15"/>
  <c r="I17" i="15"/>
  <c r="I16" i="15"/>
  <c r="I14" i="15"/>
  <c r="I13" i="15"/>
  <c r="I12" i="15"/>
  <c r="I11" i="15"/>
  <c r="I10" i="15"/>
  <c r="I9" i="15"/>
  <c r="I8" i="15"/>
  <c r="I7" i="15"/>
  <c r="I6" i="15"/>
  <c r="I4" i="15"/>
  <c r="AF163" i="15"/>
  <c r="AF162" i="15"/>
  <c r="AF161" i="15"/>
  <c r="AF160" i="15"/>
  <c r="AF159" i="15"/>
  <c r="AF156" i="15"/>
  <c r="AF155" i="15"/>
  <c r="AF154" i="15"/>
  <c r="AF153" i="15"/>
  <c r="AF152" i="15"/>
  <c r="AF151" i="15"/>
  <c r="AF150" i="15"/>
  <c r="AF144" i="15"/>
  <c r="AF143" i="15"/>
  <c r="AF139" i="15"/>
  <c r="AF137" i="15"/>
  <c r="AF136" i="15"/>
  <c r="AF135" i="15"/>
  <c r="AF134" i="15"/>
  <c r="AF133" i="15"/>
  <c r="AF120" i="15"/>
  <c r="AF132" i="15"/>
  <c r="AF131" i="15"/>
  <c r="AF130" i="15"/>
  <c r="AF114" i="15"/>
  <c r="AF113" i="15"/>
  <c r="AF95" i="15"/>
  <c r="AF94" i="15"/>
  <c r="AF93" i="15"/>
  <c r="AF92" i="15"/>
  <c r="AF90" i="15"/>
  <c r="AF89" i="15"/>
  <c r="AF88" i="15"/>
  <c r="AF87" i="15"/>
  <c r="AF86" i="15"/>
  <c r="AF84" i="15"/>
  <c r="AF81" i="15"/>
  <c r="AF80" i="15"/>
  <c r="AF78" i="15"/>
  <c r="AF77" i="15"/>
  <c r="AF75" i="15"/>
  <c r="AF74" i="15"/>
  <c r="AF72" i="15"/>
  <c r="AF71" i="15"/>
  <c r="AF70" i="15"/>
  <c r="AF68" i="15"/>
  <c r="AF67" i="15"/>
  <c r="AF66" i="15"/>
  <c r="AF64" i="15"/>
  <c r="AF63" i="15"/>
  <c r="AF62" i="15"/>
  <c r="AF60" i="15"/>
  <c r="AF58" i="15"/>
  <c r="AF57" i="15"/>
  <c r="AF56" i="15"/>
  <c r="AF55" i="15"/>
  <c r="AF52" i="15"/>
  <c r="AF51" i="15"/>
  <c r="AF50" i="15"/>
  <c r="AF49" i="15"/>
  <c r="AF47" i="15"/>
  <c r="AF46" i="15"/>
  <c r="AF45" i="15"/>
  <c r="AF44" i="15"/>
  <c r="AF43" i="15"/>
  <c r="AF42" i="15"/>
  <c r="AF41" i="15"/>
  <c r="AF40" i="15"/>
  <c r="AF39" i="15"/>
  <c r="AF38" i="15"/>
  <c r="AF37" i="15"/>
  <c r="AF36" i="15"/>
  <c r="AF35" i="15"/>
  <c r="AF34" i="15"/>
  <c r="AF33" i="15"/>
  <c r="AF32" i="15"/>
  <c r="AF31" i="15"/>
  <c r="AF29" i="15"/>
  <c r="AF28" i="15"/>
  <c r="AF27" i="15"/>
  <c r="AF26" i="15"/>
  <c r="AF24" i="15"/>
  <c r="AF23" i="15"/>
  <c r="AF22" i="15"/>
  <c r="AF21" i="15"/>
  <c r="AF20" i="15"/>
  <c r="AF19" i="15"/>
  <c r="AF18" i="15"/>
  <c r="AF17" i="15"/>
  <c r="AF16" i="15"/>
  <c r="AF14" i="15"/>
  <c r="AF13" i="15"/>
  <c r="AF12" i="15"/>
  <c r="AF11" i="15"/>
  <c r="AF10" i="15"/>
  <c r="AF9" i="15"/>
  <c r="AF8" i="15"/>
  <c r="AF7" i="15"/>
  <c r="AF6" i="15"/>
  <c r="AF4" i="15"/>
  <c r="AD165" i="14"/>
  <c r="AB165" i="14"/>
  <c r="Z165" i="14"/>
  <c r="X165" i="14"/>
  <c r="V165" i="14"/>
  <c r="T165" i="14"/>
  <c r="R165" i="14"/>
  <c r="P165" i="14"/>
  <c r="N165" i="14"/>
  <c r="L165" i="14"/>
  <c r="J165" i="14"/>
  <c r="H165" i="14"/>
  <c r="AD148" i="14"/>
  <c r="AB148" i="14"/>
  <c r="Z148" i="14"/>
  <c r="X148" i="14"/>
  <c r="V148" i="14"/>
  <c r="T148" i="14"/>
  <c r="R148" i="14"/>
  <c r="P148" i="14"/>
  <c r="N148" i="14"/>
  <c r="L148" i="14"/>
  <c r="J148" i="14"/>
  <c r="H148" i="14"/>
  <c r="AE163" i="14"/>
  <c r="AE162" i="14"/>
  <c r="AE161" i="14"/>
  <c r="AE160" i="14"/>
  <c r="AE159" i="14"/>
  <c r="AE156" i="14"/>
  <c r="AE155" i="14"/>
  <c r="AE154" i="14"/>
  <c r="AE153" i="14"/>
  <c r="AE152" i="14"/>
  <c r="AE151" i="14"/>
  <c r="AE150" i="14"/>
  <c r="AE144" i="14"/>
  <c r="AE143" i="14"/>
  <c r="AE139" i="14"/>
  <c r="AE137" i="14"/>
  <c r="AE136" i="14"/>
  <c r="AE135" i="14"/>
  <c r="AE134" i="14"/>
  <c r="AE133" i="14"/>
  <c r="AE120" i="14"/>
  <c r="AE132" i="14"/>
  <c r="AE131" i="14"/>
  <c r="AE130" i="14"/>
  <c r="AE114" i="14"/>
  <c r="AE113" i="14"/>
  <c r="AE95" i="14"/>
  <c r="AE94" i="14"/>
  <c r="AE93" i="14"/>
  <c r="AE92" i="14"/>
  <c r="AE90" i="14"/>
  <c r="AE89" i="14"/>
  <c r="AE88" i="14"/>
  <c r="AE87" i="14"/>
  <c r="AE86" i="14"/>
  <c r="AE84" i="14"/>
  <c r="AE81" i="14"/>
  <c r="AE80" i="14"/>
  <c r="AE78" i="14"/>
  <c r="AE77" i="14"/>
  <c r="AE75" i="14"/>
  <c r="AE74" i="14"/>
  <c r="AE72" i="14"/>
  <c r="AE71" i="14"/>
  <c r="AE70" i="14"/>
  <c r="AE68" i="14"/>
  <c r="AE67" i="14"/>
  <c r="AE66" i="14"/>
  <c r="AE64" i="14"/>
  <c r="AE63" i="14"/>
  <c r="AE62" i="14"/>
  <c r="AE60" i="14"/>
  <c r="AE58" i="14"/>
  <c r="AE57" i="14"/>
  <c r="AE56" i="14"/>
  <c r="AE55" i="14"/>
  <c r="AE52" i="14"/>
  <c r="AE51" i="14"/>
  <c r="AE50" i="14"/>
  <c r="AE49" i="14"/>
  <c r="AE47" i="14"/>
  <c r="AE46" i="14"/>
  <c r="AE45" i="14"/>
  <c r="AE44" i="14"/>
  <c r="AE43" i="14"/>
  <c r="AE42" i="14"/>
  <c r="AE41" i="14"/>
  <c r="AE40" i="14"/>
  <c r="AE39" i="14"/>
  <c r="AE38" i="14"/>
  <c r="AE37" i="14"/>
  <c r="AE36" i="14"/>
  <c r="AE35" i="14"/>
  <c r="AE34" i="14"/>
  <c r="AE33" i="14"/>
  <c r="AE32" i="14"/>
  <c r="AE31" i="14"/>
  <c r="AE29" i="14"/>
  <c r="AE28" i="14"/>
  <c r="AE27" i="14"/>
  <c r="AE26" i="14"/>
  <c r="AE24" i="14"/>
  <c r="AE23" i="14"/>
  <c r="AE22" i="14"/>
  <c r="AE21" i="14"/>
  <c r="AE20" i="14"/>
  <c r="AE19" i="14"/>
  <c r="AE18" i="14"/>
  <c r="AE17" i="14"/>
  <c r="AE16" i="14"/>
  <c r="AE14" i="14"/>
  <c r="AE13" i="14"/>
  <c r="AE12" i="14"/>
  <c r="AE11" i="14"/>
  <c r="AE10" i="14"/>
  <c r="AE8" i="14"/>
  <c r="AE7" i="14"/>
  <c r="AE6" i="14"/>
  <c r="AE4" i="14"/>
  <c r="AC163" i="14"/>
  <c r="AC162" i="14"/>
  <c r="AC161" i="14"/>
  <c r="AC160" i="14"/>
  <c r="AC159" i="14"/>
  <c r="AC156" i="14"/>
  <c r="AC155" i="14"/>
  <c r="AC154" i="14"/>
  <c r="AC153" i="14"/>
  <c r="AC152" i="14"/>
  <c r="AC151" i="14"/>
  <c r="AC150" i="14"/>
  <c r="AC144" i="14"/>
  <c r="AC143" i="14"/>
  <c r="AC139" i="14"/>
  <c r="AC137" i="14"/>
  <c r="AC136" i="14"/>
  <c r="AC135" i="14"/>
  <c r="AC134" i="14"/>
  <c r="AC133" i="14"/>
  <c r="AC120" i="14"/>
  <c r="AC132" i="14"/>
  <c r="AC131" i="14"/>
  <c r="AC130" i="14"/>
  <c r="AC114" i="14"/>
  <c r="AC113" i="14"/>
  <c r="AC95" i="14"/>
  <c r="AC94" i="14"/>
  <c r="AC93" i="14"/>
  <c r="AC92" i="14"/>
  <c r="AC90" i="14"/>
  <c r="AC89" i="14"/>
  <c r="AC88" i="14"/>
  <c r="AC87" i="14"/>
  <c r="AC86" i="14"/>
  <c r="AC84" i="14"/>
  <c r="AC81" i="14"/>
  <c r="AC80" i="14"/>
  <c r="AC78" i="14"/>
  <c r="AC77" i="14"/>
  <c r="AC75" i="14"/>
  <c r="AC74" i="14"/>
  <c r="AC72" i="14"/>
  <c r="AC71" i="14"/>
  <c r="AC70" i="14"/>
  <c r="AC68" i="14"/>
  <c r="AC67" i="14"/>
  <c r="AC66" i="14"/>
  <c r="AC64" i="14"/>
  <c r="AC63" i="14"/>
  <c r="AC62" i="14"/>
  <c r="AC60" i="14"/>
  <c r="AC58" i="14"/>
  <c r="AC57" i="14"/>
  <c r="AC56" i="14"/>
  <c r="AC55" i="14"/>
  <c r="AC52" i="14"/>
  <c r="AC51" i="14"/>
  <c r="AC50" i="14"/>
  <c r="AC49" i="14"/>
  <c r="AC47" i="14"/>
  <c r="AC46" i="14"/>
  <c r="AC45" i="14"/>
  <c r="AC44" i="14"/>
  <c r="AC43" i="14"/>
  <c r="AC42" i="14"/>
  <c r="AC41" i="14"/>
  <c r="AC40" i="14"/>
  <c r="AC39" i="14"/>
  <c r="AC38" i="14"/>
  <c r="AC37" i="14"/>
  <c r="AC36" i="14"/>
  <c r="AC35" i="14"/>
  <c r="AC34" i="14"/>
  <c r="AC33" i="14"/>
  <c r="AC32" i="14"/>
  <c r="AC31" i="14"/>
  <c r="AC29" i="14"/>
  <c r="AC28" i="14"/>
  <c r="AC27" i="14"/>
  <c r="AC26" i="14"/>
  <c r="AC24" i="14"/>
  <c r="AC23" i="14"/>
  <c r="AC22" i="14"/>
  <c r="AC21" i="14"/>
  <c r="AC20" i="14"/>
  <c r="AC19" i="14"/>
  <c r="AC18" i="14"/>
  <c r="AC17" i="14"/>
  <c r="AC16" i="14"/>
  <c r="AC14" i="14"/>
  <c r="AC13" i="14"/>
  <c r="AC12" i="14"/>
  <c r="AC11" i="14"/>
  <c r="AC10" i="14"/>
  <c r="AC9" i="14"/>
  <c r="AC8" i="14"/>
  <c r="AC7" i="14"/>
  <c r="AC6" i="14"/>
  <c r="AC4" i="14"/>
  <c r="AA163" i="14"/>
  <c r="AA162" i="14"/>
  <c r="AA161" i="14"/>
  <c r="AA160" i="14"/>
  <c r="AA159" i="14"/>
  <c r="AA156" i="14"/>
  <c r="AA155" i="14"/>
  <c r="AA154" i="14"/>
  <c r="AA153" i="14"/>
  <c r="AA152" i="14"/>
  <c r="AA151" i="14"/>
  <c r="AA150" i="14"/>
  <c r="AA144" i="14"/>
  <c r="AA143" i="14"/>
  <c r="AA139" i="14"/>
  <c r="AA137" i="14"/>
  <c r="AA136" i="14"/>
  <c r="AA135" i="14"/>
  <c r="AA134" i="14"/>
  <c r="AA133" i="14"/>
  <c r="AA120" i="14"/>
  <c r="AA132" i="14"/>
  <c r="AA131" i="14"/>
  <c r="AA130" i="14"/>
  <c r="AA114" i="14"/>
  <c r="AA113" i="14"/>
  <c r="AA95" i="14"/>
  <c r="AA94" i="14"/>
  <c r="AA93" i="14"/>
  <c r="AA92" i="14"/>
  <c r="AA90" i="14"/>
  <c r="AA89" i="14"/>
  <c r="AA88" i="14"/>
  <c r="AA87" i="14"/>
  <c r="AA86" i="14"/>
  <c r="AA84" i="14"/>
  <c r="AA81" i="14"/>
  <c r="AA80" i="14"/>
  <c r="AA78" i="14"/>
  <c r="AA77" i="14"/>
  <c r="AA75" i="14"/>
  <c r="AA74" i="14"/>
  <c r="AA72" i="14"/>
  <c r="AA71" i="14"/>
  <c r="AA70" i="14"/>
  <c r="AA68" i="14"/>
  <c r="AA67" i="14"/>
  <c r="AA66" i="14"/>
  <c r="AA64" i="14"/>
  <c r="AA63" i="14"/>
  <c r="AA62" i="14"/>
  <c r="AA60" i="14"/>
  <c r="AA58" i="14"/>
  <c r="AA57" i="14"/>
  <c r="AA56" i="14"/>
  <c r="AA55" i="14"/>
  <c r="AA52" i="14"/>
  <c r="AA51" i="14"/>
  <c r="AA50" i="14"/>
  <c r="AA49" i="14"/>
  <c r="AA47" i="14"/>
  <c r="AA46" i="14"/>
  <c r="AA45" i="14"/>
  <c r="AA44" i="14"/>
  <c r="AA43" i="14"/>
  <c r="AA42" i="14"/>
  <c r="AA41" i="14"/>
  <c r="AA40" i="14"/>
  <c r="AA39" i="14"/>
  <c r="AA38" i="14"/>
  <c r="AA37" i="14"/>
  <c r="AA36" i="14"/>
  <c r="AA35" i="14"/>
  <c r="AA34" i="14"/>
  <c r="AA33" i="14"/>
  <c r="AA32" i="14"/>
  <c r="AA31" i="14"/>
  <c r="AA29" i="14"/>
  <c r="AA28" i="14"/>
  <c r="AA27" i="14"/>
  <c r="AA26" i="14"/>
  <c r="AA24" i="14"/>
  <c r="AA23" i="14"/>
  <c r="AA22" i="14"/>
  <c r="AA21" i="14"/>
  <c r="AA20" i="14"/>
  <c r="AA19" i="14"/>
  <c r="AA18" i="14"/>
  <c r="AA17" i="14"/>
  <c r="AA16" i="14"/>
  <c r="AA14" i="14"/>
  <c r="AA13" i="14"/>
  <c r="AA12" i="14"/>
  <c r="AA11" i="14"/>
  <c r="AA10" i="14"/>
  <c r="AA9" i="14"/>
  <c r="AA8" i="14"/>
  <c r="AA7" i="14"/>
  <c r="AA6" i="14"/>
  <c r="AA4" i="14"/>
  <c r="Y163" i="14"/>
  <c r="Y162" i="14"/>
  <c r="Y161" i="14"/>
  <c r="Y160" i="14"/>
  <c r="Y159" i="14"/>
  <c r="Y156" i="14"/>
  <c r="Y155" i="14"/>
  <c r="Y154" i="14"/>
  <c r="Y153" i="14"/>
  <c r="Y152" i="14"/>
  <c r="Y151" i="14"/>
  <c r="Y150" i="14"/>
  <c r="Y144" i="14"/>
  <c r="Y143" i="14"/>
  <c r="Y139" i="14"/>
  <c r="Y137" i="14"/>
  <c r="Y136" i="14"/>
  <c r="Y135" i="14"/>
  <c r="Y134" i="14"/>
  <c r="Y133" i="14"/>
  <c r="Y120" i="14"/>
  <c r="Y132" i="14"/>
  <c r="Y131" i="14"/>
  <c r="Y130" i="14"/>
  <c r="Y114" i="14"/>
  <c r="Y113" i="14"/>
  <c r="Y95" i="14"/>
  <c r="Y94" i="14"/>
  <c r="Y93" i="14"/>
  <c r="Y92" i="14"/>
  <c r="Y90" i="14"/>
  <c r="Y89" i="14"/>
  <c r="Y88" i="14"/>
  <c r="Y87" i="14"/>
  <c r="Y86" i="14"/>
  <c r="Y84" i="14"/>
  <c r="Y81" i="14"/>
  <c r="Y80" i="14"/>
  <c r="Y78" i="14"/>
  <c r="Y77" i="14"/>
  <c r="Y75" i="14"/>
  <c r="Y74" i="14"/>
  <c r="Y72" i="14"/>
  <c r="Y71" i="14"/>
  <c r="Y70" i="14"/>
  <c r="Y68" i="14"/>
  <c r="Y67" i="14"/>
  <c r="Y66" i="14"/>
  <c r="Y64" i="14"/>
  <c r="Y63" i="14"/>
  <c r="Y62" i="14"/>
  <c r="Y60" i="14"/>
  <c r="Y58" i="14"/>
  <c r="Y57" i="14"/>
  <c r="Y56" i="14"/>
  <c r="Y55" i="14"/>
  <c r="Y52" i="14"/>
  <c r="Y51" i="14"/>
  <c r="Y50" i="14"/>
  <c r="Y49" i="14"/>
  <c r="Y47" i="14"/>
  <c r="Y46" i="14"/>
  <c r="Y45" i="14"/>
  <c r="Y44" i="14"/>
  <c r="Y43" i="14"/>
  <c r="Y42" i="14"/>
  <c r="Y41" i="14"/>
  <c r="Y40" i="14"/>
  <c r="Y39" i="14"/>
  <c r="Y38" i="14"/>
  <c r="Y37" i="14"/>
  <c r="Y36" i="14"/>
  <c r="Y35" i="14"/>
  <c r="Y34" i="14"/>
  <c r="Y33" i="14"/>
  <c r="Y32" i="14"/>
  <c r="Y31" i="14"/>
  <c r="Y29" i="14"/>
  <c r="Y28" i="14"/>
  <c r="Y27" i="14"/>
  <c r="Y26" i="14"/>
  <c r="Y24" i="14"/>
  <c r="Y23" i="14"/>
  <c r="Y22" i="14"/>
  <c r="Y21" i="14"/>
  <c r="Y20" i="14"/>
  <c r="Y19" i="14"/>
  <c r="Y18" i="14"/>
  <c r="Y17" i="14"/>
  <c r="Y16" i="14"/>
  <c r="Y14" i="14"/>
  <c r="Y13" i="14"/>
  <c r="Y12" i="14"/>
  <c r="Y11" i="14"/>
  <c r="Y10" i="14"/>
  <c r="Y9" i="14"/>
  <c r="Y8" i="14"/>
  <c r="Y7" i="14"/>
  <c r="Y6" i="14"/>
  <c r="Y4" i="14"/>
  <c r="W163" i="14"/>
  <c r="W162" i="14"/>
  <c r="W161" i="14"/>
  <c r="W160" i="14"/>
  <c r="W159" i="14"/>
  <c r="W156" i="14"/>
  <c r="W155" i="14"/>
  <c r="W154" i="14"/>
  <c r="W153" i="14"/>
  <c r="W152" i="14"/>
  <c r="W151" i="14"/>
  <c r="W150" i="14"/>
  <c r="W144" i="14"/>
  <c r="W143" i="14"/>
  <c r="W139" i="14"/>
  <c r="W137" i="14"/>
  <c r="W136" i="14"/>
  <c r="W135" i="14"/>
  <c r="W134" i="14"/>
  <c r="W133" i="14"/>
  <c r="W120" i="14"/>
  <c r="W132" i="14"/>
  <c r="W131" i="14"/>
  <c r="W130" i="14"/>
  <c r="W114" i="14"/>
  <c r="W113" i="14"/>
  <c r="W95" i="14"/>
  <c r="W94" i="14"/>
  <c r="W93" i="14"/>
  <c r="W92" i="14"/>
  <c r="W90" i="14"/>
  <c r="W89" i="14"/>
  <c r="W88" i="14"/>
  <c r="W87" i="14"/>
  <c r="W86" i="14"/>
  <c r="W84" i="14"/>
  <c r="W81" i="14"/>
  <c r="W80" i="14"/>
  <c r="W78" i="14"/>
  <c r="W77" i="14"/>
  <c r="W75" i="14"/>
  <c r="W74" i="14"/>
  <c r="W72" i="14"/>
  <c r="W71" i="14"/>
  <c r="W70" i="14"/>
  <c r="W68" i="14"/>
  <c r="W67" i="14"/>
  <c r="W66" i="14"/>
  <c r="W64" i="14"/>
  <c r="W63" i="14"/>
  <c r="W62" i="14"/>
  <c r="W60" i="14"/>
  <c r="W58" i="14"/>
  <c r="W57" i="14"/>
  <c r="W56" i="14"/>
  <c r="W55" i="14"/>
  <c r="W52" i="14"/>
  <c r="W51" i="14"/>
  <c r="W50" i="14"/>
  <c r="W49" i="14"/>
  <c r="W47" i="14"/>
  <c r="W46" i="14"/>
  <c r="W45" i="14"/>
  <c r="W44" i="14"/>
  <c r="W43" i="14"/>
  <c r="W42" i="14"/>
  <c r="W41" i="14"/>
  <c r="W40" i="14"/>
  <c r="W39" i="14"/>
  <c r="W38" i="14"/>
  <c r="W37" i="14"/>
  <c r="W36" i="14"/>
  <c r="W35" i="14"/>
  <c r="W34" i="14"/>
  <c r="W33" i="14"/>
  <c r="W32" i="14"/>
  <c r="W31" i="14"/>
  <c r="W29" i="14"/>
  <c r="W28" i="14"/>
  <c r="W27" i="14"/>
  <c r="W26" i="14"/>
  <c r="W24" i="14"/>
  <c r="W23" i="14"/>
  <c r="W22" i="14"/>
  <c r="W21" i="14"/>
  <c r="W20" i="14"/>
  <c r="W19" i="14"/>
  <c r="W18" i="14"/>
  <c r="W17" i="14"/>
  <c r="W16" i="14"/>
  <c r="W14" i="14"/>
  <c r="W13" i="14"/>
  <c r="W12" i="14"/>
  <c r="W11" i="14"/>
  <c r="W10" i="14"/>
  <c r="W9" i="14"/>
  <c r="W8" i="14"/>
  <c r="W7" i="14"/>
  <c r="W6" i="14"/>
  <c r="W4" i="14"/>
  <c r="U163" i="14"/>
  <c r="U162" i="14"/>
  <c r="U161" i="14"/>
  <c r="U160" i="14"/>
  <c r="U159" i="14"/>
  <c r="U156" i="14"/>
  <c r="U155" i="14"/>
  <c r="U154" i="14"/>
  <c r="U153" i="14"/>
  <c r="U152" i="14"/>
  <c r="U151" i="14"/>
  <c r="U150" i="14"/>
  <c r="U144" i="14"/>
  <c r="U143" i="14"/>
  <c r="U139" i="14"/>
  <c r="U137" i="14"/>
  <c r="U136" i="14"/>
  <c r="U135" i="14"/>
  <c r="U134" i="14"/>
  <c r="U133" i="14"/>
  <c r="U120" i="14"/>
  <c r="U132" i="14"/>
  <c r="U131" i="14"/>
  <c r="U130" i="14"/>
  <c r="U114" i="14"/>
  <c r="U113" i="14"/>
  <c r="U95" i="14"/>
  <c r="U94" i="14"/>
  <c r="U93" i="14"/>
  <c r="U92" i="14"/>
  <c r="U90" i="14"/>
  <c r="U89" i="14"/>
  <c r="U88" i="14"/>
  <c r="U87" i="14"/>
  <c r="U86" i="14"/>
  <c r="U84" i="14"/>
  <c r="U81" i="14"/>
  <c r="U80" i="14"/>
  <c r="U78" i="14"/>
  <c r="U77" i="14"/>
  <c r="U75" i="14"/>
  <c r="U74" i="14"/>
  <c r="U72" i="14"/>
  <c r="U71" i="14"/>
  <c r="U70" i="14"/>
  <c r="U68" i="14"/>
  <c r="U67" i="14"/>
  <c r="U66" i="14"/>
  <c r="U64" i="14"/>
  <c r="U63" i="14"/>
  <c r="U62" i="14"/>
  <c r="U60" i="14"/>
  <c r="U58" i="14"/>
  <c r="U57" i="14"/>
  <c r="U56" i="14"/>
  <c r="U55" i="14"/>
  <c r="U52" i="14"/>
  <c r="U51" i="14"/>
  <c r="U50" i="14"/>
  <c r="U49" i="14"/>
  <c r="U47" i="14"/>
  <c r="U46" i="14"/>
  <c r="U45" i="14"/>
  <c r="U44" i="14"/>
  <c r="U43" i="14"/>
  <c r="U42" i="14"/>
  <c r="U41" i="14"/>
  <c r="U40" i="14"/>
  <c r="U39" i="14"/>
  <c r="U38" i="14"/>
  <c r="U37" i="14"/>
  <c r="U36" i="14"/>
  <c r="U35" i="14"/>
  <c r="U34" i="14"/>
  <c r="U33" i="14"/>
  <c r="U32" i="14"/>
  <c r="U31" i="14"/>
  <c r="U29" i="14"/>
  <c r="U28" i="14"/>
  <c r="U27" i="14"/>
  <c r="U26" i="14"/>
  <c r="U24" i="14"/>
  <c r="U23" i="14"/>
  <c r="U22" i="14"/>
  <c r="U21" i="14"/>
  <c r="U20" i="14"/>
  <c r="U19" i="14"/>
  <c r="U18" i="14"/>
  <c r="U17" i="14"/>
  <c r="U16" i="14"/>
  <c r="U14" i="14"/>
  <c r="U13" i="14"/>
  <c r="U12" i="14"/>
  <c r="U11" i="14"/>
  <c r="U10" i="14"/>
  <c r="U9" i="14"/>
  <c r="U8" i="14"/>
  <c r="U7" i="14"/>
  <c r="U6" i="14"/>
  <c r="U4" i="14"/>
  <c r="S163" i="14"/>
  <c r="S162" i="14"/>
  <c r="S161" i="14"/>
  <c r="S160" i="14"/>
  <c r="S159" i="14"/>
  <c r="S156" i="14"/>
  <c r="S155" i="14"/>
  <c r="S154" i="14"/>
  <c r="S153" i="14"/>
  <c r="S152" i="14"/>
  <c r="S151" i="14"/>
  <c r="S150" i="14"/>
  <c r="S144" i="14"/>
  <c r="S143" i="14"/>
  <c r="S139" i="14"/>
  <c r="S137" i="14"/>
  <c r="S136" i="14"/>
  <c r="S135" i="14"/>
  <c r="S134" i="14"/>
  <c r="S133" i="14"/>
  <c r="S120" i="14"/>
  <c r="S132" i="14"/>
  <c r="S131" i="14"/>
  <c r="S130" i="14"/>
  <c r="S114" i="14"/>
  <c r="S113" i="14"/>
  <c r="S95" i="14"/>
  <c r="S94" i="14"/>
  <c r="S93" i="14"/>
  <c r="S92" i="14"/>
  <c r="S90" i="14"/>
  <c r="S89" i="14"/>
  <c r="S88" i="14"/>
  <c r="S87" i="14"/>
  <c r="S86" i="14"/>
  <c r="S84" i="14"/>
  <c r="S81" i="14"/>
  <c r="S80" i="14"/>
  <c r="S78" i="14"/>
  <c r="S77" i="14"/>
  <c r="S75" i="14"/>
  <c r="S74" i="14"/>
  <c r="S72" i="14"/>
  <c r="S71" i="14"/>
  <c r="S70" i="14"/>
  <c r="S68" i="14"/>
  <c r="S67" i="14"/>
  <c r="S66" i="14"/>
  <c r="S64" i="14"/>
  <c r="S63" i="14"/>
  <c r="S62" i="14"/>
  <c r="S60" i="14"/>
  <c r="S58" i="14"/>
  <c r="S57" i="14"/>
  <c r="S56" i="14"/>
  <c r="S55" i="14"/>
  <c r="S52" i="14"/>
  <c r="S51" i="14"/>
  <c r="S50" i="14"/>
  <c r="S49" i="14"/>
  <c r="S47" i="14"/>
  <c r="S46" i="14"/>
  <c r="S45" i="14"/>
  <c r="S44" i="14"/>
  <c r="S43" i="14"/>
  <c r="S42" i="14"/>
  <c r="S41" i="14"/>
  <c r="S40" i="14"/>
  <c r="S39" i="14"/>
  <c r="S38" i="14"/>
  <c r="S37" i="14"/>
  <c r="S36" i="14"/>
  <c r="S35" i="14"/>
  <c r="S34" i="14"/>
  <c r="S33" i="14"/>
  <c r="S32" i="14"/>
  <c r="S31" i="14"/>
  <c r="S29" i="14"/>
  <c r="S28" i="14"/>
  <c r="S27" i="14"/>
  <c r="S26" i="14"/>
  <c r="S24" i="14"/>
  <c r="S23" i="14"/>
  <c r="S22" i="14"/>
  <c r="S21" i="14"/>
  <c r="S20" i="14"/>
  <c r="S19" i="14"/>
  <c r="S18" i="14"/>
  <c r="S17" i="14"/>
  <c r="S16" i="14"/>
  <c r="S14" i="14"/>
  <c r="S13" i="14"/>
  <c r="S12" i="14"/>
  <c r="S11" i="14"/>
  <c r="S10" i="14"/>
  <c r="S9" i="14"/>
  <c r="S8" i="14"/>
  <c r="S7" i="14"/>
  <c r="S6" i="14"/>
  <c r="S4" i="14"/>
  <c r="Q163" i="14"/>
  <c r="Q162" i="14"/>
  <c r="Q161" i="14"/>
  <c r="Q160" i="14"/>
  <c r="Q159" i="14"/>
  <c r="Q156" i="14"/>
  <c r="Q155" i="14"/>
  <c r="Q154" i="14"/>
  <c r="Q153" i="14"/>
  <c r="Q152" i="14"/>
  <c r="Q151" i="14"/>
  <c r="Q150" i="14"/>
  <c r="Q144" i="14"/>
  <c r="Q143" i="14"/>
  <c r="Q139" i="14"/>
  <c r="Q137" i="14"/>
  <c r="Q136" i="14"/>
  <c r="Q135" i="14"/>
  <c r="Q134" i="14"/>
  <c r="Q133" i="14"/>
  <c r="Q120" i="14"/>
  <c r="Q132" i="14"/>
  <c r="Q131" i="14"/>
  <c r="Q130" i="14"/>
  <c r="Q114" i="14"/>
  <c r="Q113" i="14"/>
  <c r="Q95" i="14"/>
  <c r="Q94" i="14"/>
  <c r="Q93" i="14"/>
  <c r="Q92" i="14"/>
  <c r="Q90" i="14"/>
  <c r="Q89" i="14"/>
  <c r="Q88" i="14"/>
  <c r="Q87" i="14"/>
  <c r="Q86" i="14"/>
  <c r="Q84" i="14"/>
  <c r="Q81" i="14"/>
  <c r="Q80" i="14"/>
  <c r="Q78" i="14"/>
  <c r="Q77" i="14"/>
  <c r="Q75" i="14"/>
  <c r="Q74" i="14"/>
  <c r="Q72" i="14"/>
  <c r="Q71" i="14"/>
  <c r="Q70" i="14"/>
  <c r="Q68" i="14"/>
  <c r="Q67" i="14"/>
  <c r="Q66" i="14"/>
  <c r="Q64" i="14"/>
  <c r="Q63" i="14"/>
  <c r="Q62" i="14"/>
  <c r="Q60" i="14"/>
  <c r="Q58" i="14"/>
  <c r="Q57" i="14"/>
  <c r="Q56" i="14"/>
  <c r="Q55" i="14"/>
  <c r="Q52" i="14"/>
  <c r="Q51" i="14"/>
  <c r="Q50" i="14"/>
  <c r="Q49" i="14"/>
  <c r="Q47" i="14"/>
  <c r="Q46" i="14"/>
  <c r="Q45" i="14"/>
  <c r="Q44" i="14"/>
  <c r="Q43" i="14"/>
  <c r="Q42" i="14"/>
  <c r="Q41" i="14"/>
  <c r="Q40" i="14"/>
  <c r="Q39" i="14"/>
  <c r="Q38" i="14"/>
  <c r="Q37" i="14"/>
  <c r="Q36" i="14"/>
  <c r="Q35" i="14"/>
  <c r="Q34" i="14"/>
  <c r="Q33" i="14"/>
  <c r="Q32" i="14"/>
  <c r="Q31" i="14"/>
  <c r="Q29" i="14"/>
  <c r="Q28" i="14"/>
  <c r="Q27" i="14"/>
  <c r="Q26" i="14"/>
  <c r="Q24" i="14"/>
  <c r="Q23" i="14"/>
  <c r="Q22" i="14"/>
  <c r="Q21" i="14"/>
  <c r="Q20" i="14"/>
  <c r="Q19" i="14"/>
  <c r="Q18" i="14"/>
  <c r="Q17" i="14"/>
  <c r="Q16" i="14"/>
  <c r="Q14" i="14"/>
  <c r="Q13" i="14"/>
  <c r="Q12" i="14"/>
  <c r="Q11" i="14"/>
  <c r="Q10" i="14"/>
  <c r="Q9" i="14"/>
  <c r="Q8" i="14"/>
  <c r="Q7" i="14"/>
  <c r="Q6" i="14"/>
  <c r="Q4" i="14"/>
  <c r="O163" i="14"/>
  <c r="O162" i="14"/>
  <c r="O161" i="14"/>
  <c r="O160" i="14"/>
  <c r="O159" i="14"/>
  <c r="O156" i="14"/>
  <c r="O155" i="14"/>
  <c r="O154" i="14"/>
  <c r="O153" i="14"/>
  <c r="O152" i="14"/>
  <c r="O151" i="14"/>
  <c r="O150" i="14"/>
  <c r="O144" i="14"/>
  <c r="O143" i="14"/>
  <c r="O139" i="14"/>
  <c r="O137" i="14"/>
  <c r="O136" i="14"/>
  <c r="O135" i="14"/>
  <c r="O134" i="14"/>
  <c r="O133" i="14"/>
  <c r="O120" i="14"/>
  <c r="O132" i="14"/>
  <c r="O131" i="14"/>
  <c r="O130" i="14"/>
  <c r="O114" i="14"/>
  <c r="O113" i="14"/>
  <c r="O95" i="14"/>
  <c r="O94" i="14"/>
  <c r="O93" i="14"/>
  <c r="O92" i="14"/>
  <c r="O90" i="14"/>
  <c r="O89" i="14"/>
  <c r="O88" i="14"/>
  <c r="O87" i="14"/>
  <c r="O86" i="14"/>
  <c r="O84" i="14"/>
  <c r="O81" i="14"/>
  <c r="O80" i="14"/>
  <c r="O78" i="14"/>
  <c r="O77" i="14"/>
  <c r="O75" i="14"/>
  <c r="O74" i="14"/>
  <c r="O72" i="14"/>
  <c r="O71" i="14"/>
  <c r="O70" i="14"/>
  <c r="O68" i="14"/>
  <c r="O67" i="14"/>
  <c r="O66" i="14"/>
  <c r="O64" i="14"/>
  <c r="O63" i="14"/>
  <c r="O62" i="14"/>
  <c r="O60" i="14"/>
  <c r="O58" i="14"/>
  <c r="O57" i="14"/>
  <c r="O56" i="14"/>
  <c r="O55" i="14"/>
  <c r="O52" i="14"/>
  <c r="O51" i="14"/>
  <c r="O50" i="14"/>
  <c r="O49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29" i="14"/>
  <c r="O28" i="14"/>
  <c r="O27" i="14"/>
  <c r="O26" i="14"/>
  <c r="O24" i="14"/>
  <c r="O23" i="14"/>
  <c r="O22" i="14"/>
  <c r="O21" i="14"/>
  <c r="O20" i="14"/>
  <c r="O19" i="14"/>
  <c r="O18" i="14"/>
  <c r="O17" i="14"/>
  <c r="O16" i="14"/>
  <c r="O14" i="14"/>
  <c r="O13" i="14"/>
  <c r="O12" i="14"/>
  <c r="O11" i="14"/>
  <c r="O10" i="14"/>
  <c r="O9" i="14"/>
  <c r="O8" i="14"/>
  <c r="O7" i="14"/>
  <c r="O6" i="14"/>
  <c r="O4" i="14"/>
  <c r="M163" i="14"/>
  <c r="M162" i="14"/>
  <c r="M161" i="14"/>
  <c r="M160" i="14"/>
  <c r="M159" i="14"/>
  <c r="M156" i="14"/>
  <c r="M155" i="14"/>
  <c r="M154" i="14"/>
  <c r="M153" i="14"/>
  <c r="M152" i="14"/>
  <c r="M151" i="14"/>
  <c r="M150" i="14"/>
  <c r="M144" i="14"/>
  <c r="M143" i="14"/>
  <c r="M139" i="14"/>
  <c r="M137" i="14"/>
  <c r="M136" i="14"/>
  <c r="M135" i="14"/>
  <c r="M134" i="14"/>
  <c r="M133" i="14"/>
  <c r="M120" i="14"/>
  <c r="M132" i="14"/>
  <c r="M131" i="14"/>
  <c r="M130" i="14"/>
  <c r="M114" i="14"/>
  <c r="M113" i="14"/>
  <c r="M95" i="14"/>
  <c r="M94" i="14"/>
  <c r="M93" i="14"/>
  <c r="M92" i="14"/>
  <c r="M90" i="14"/>
  <c r="M89" i="14"/>
  <c r="M88" i="14"/>
  <c r="M87" i="14"/>
  <c r="M86" i="14"/>
  <c r="M84" i="14"/>
  <c r="M81" i="14"/>
  <c r="M80" i="14"/>
  <c r="M78" i="14"/>
  <c r="M77" i="14"/>
  <c r="M75" i="14"/>
  <c r="M74" i="14"/>
  <c r="M72" i="14"/>
  <c r="M71" i="14"/>
  <c r="M70" i="14"/>
  <c r="M68" i="14"/>
  <c r="M67" i="14"/>
  <c r="M66" i="14"/>
  <c r="M64" i="14"/>
  <c r="M63" i="14"/>
  <c r="M62" i="14"/>
  <c r="M60" i="14"/>
  <c r="M58" i="14"/>
  <c r="M57" i="14"/>
  <c r="M56" i="14"/>
  <c r="M55" i="14"/>
  <c r="M52" i="14"/>
  <c r="M51" i="14"/>
  <c r="M50" i="14"/>
  <c r="M49" i="14"/>
  <c r="M47" i="14"/>
  <c r="M46" i="14"/>
  <c r="M45" i="14"/>
  <c r="M44" i="14"/>
  <c r="M43" i="14"/>
  <c r="M42" i="14"/>
  <c r="M41" i="14"/>
  <c r="M40" i="14"/>
  <c r="M39" i="14"/>
  <c r="M38" i="14"/>
  <c r="M37" i="14"/>
  <c r="M36" i="14"/>
  <c r="M35" i="14"/>
  <c r="M34" i="14"/>
  <c r="M33" i="14"/>
  <c r="M32" i="14"/>
  <c r="M31" i="14"/>
  <c r="M29" i="14"/>
  <c r="M28" i="14"/>
  <c r="M27" i="14"/>
  <c r="M26" i="14"/>
  <c r="M24" i="14"/>
  <c r="M23" i="14"/>
  <c r="M22" i="14"/>
  <c r="M21" i="14"/>
  <c r="M20" i="14"/>
  <c r="M19" i="14"/>
  <c r="M18" i="14"/>
  <c r="M17" i="14"/>
  <c r="M16" i="14"/>
  <c r="M14" i="14"/>
  <c r="M13" i="14"/>
  <c r="M12" i="14"/>
  <c r="M11" i="14"/>
  <c r="M10" i="14"/>
  <c r="M9" i="14"/>
  <c r="M8" i="14"/>
  <c r="M7" i="14"/>
  <c r="M6" i="14"/>
  <c r="M4" i="14"/>
  <c r="K163" i="14"/>
  <c r="K162" i="14"/>
  <c r="K161" i="14"/>
  <c r="K160" i="14"/>
  <c r="K159" i="14"/>
  <c r="K156" i="14"/>
  <c r="K155" i="14"/>
  <c r="K154" i="14"/>
  <c r="K153" i="14"/>
  <c r="K152" i="14"/>
  <c r="K151" i="14"/>
  <c r="K150" i="14"/>
  <c r="K144" i="14"/>
  <c r="K143" i="14"/>
  <c r="K139" i="14"/>
  <c r="K137" i="14"/>
  <c r="K136" i="14"/>
  <c r="K135" i="14"/>
  <c r="K134" i="14"/>
  <c r="K133" i="14"/>
  <c r="K120" i="14"/>
  <c r="K132" i="14"/>
  <c r="K131" i="14"/>
  <c r="K130" i="14"/>
  <c r="K114" i="14"/>
  <c r="K113" i="14"/>
  <c r="K95" i="14"/>
  <c r="K94" i="14"/>
  <c r="K93" i="14"/>
  <c r="K92" i="14"/>
  <c r="K90" i="14"/>
  <c r="K89" i="14"/>
  <c r="K88" i="14"/>
  <c r="K87" i="14"/>
  <c r="K86" i="14"/>
  <c r="K84" i="14"/>
  <c r="K81" i="14"/>
  <c r="K80" i="14"/>
  <c r="K78" i="14"/>
  <c r="K77" i="14"/>
  <c r="K75" i="14"/>
  <c r="K74" i="14"/>
  <c r="K72" i="14"/>
  <c r="K71" i="14"/>
  <c r="K70" i="14"/>
  <c r="K68" i="14"/>
  <c r="K67" i="14"/>
  <c r="K66" i="14"/>
  <c r="K64" i="14"/>
  <c r="K63" i="14"/>
  <c r="K62" i="14"/>
  <c r="K60" i="14"/>
  <c r="K58" i="14"/>
  <c r="K57" i="14"/>
  <c r="K56" i="14"/>
  <c r="K55" i="14"/>
  <c r="K52" i="14"/>
  <c r="K51" i="14"/>
  <c r="K50" i="14"/>
  <c r="K49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4" i="14"/>
  <c r="K33" i="14"/>
  <c r="K32" i="14"/>
  <c r="K31" i="14"/>
  <c r="K29" i="14"/>
  <c r="K28" i="14"/>
  <c r="K27" i="14"/>
  <c r="K26" i="14"/>
  <c r="K24" i="14"/>
  <c r="K23" i="14"/>
  <c r="K22" i="14"/>
  <c r="K21" i="14"/>
  <c r="K20" i="14"/>
  <c r="K19" i="14"/>
  <c r="K18" i="14"/>
  <c r="K17" i="14"/>
  <c r="K16" i="14"/>
  <c r="K14" i="14"/>
  <c r="K13" i="14"/>
  <c r="K12" i="14"/>
  <c r="K11" i="14"/>
  <c r="K10" i="14"/>
  <c r="K9" i="14"/>
  <c r="K8" i="14"/>
  <c r="K7" i="14"/>
  <c r="K6" i="14"/>
  <c r="K4" i="14"/>
  <c r="I163" i="14"/>
  <c r="I162" i="14"/>
  <c r="I161" i="14"/>
  <c r="I160" i="14"/>
  <c r="I159" i="14"/>
  <c r="I156" i="14"/>
  <c r="I155" i="14"/>
  <c r="I154" i="14"/>
  <c r="I153" i="14"/>
  <c r="I152" i="14"/>
  <c r="I151" i="14"/>
  <c r="I150" i="14"/>
  <c r="I144" i="14"/>
  <c r="I143" i="14"/>
  <c r="I139" i="14"/>
  <c r="I137" i="14"/>
  <c r="I136" i="14"/>
  <c r="I135" i="14"/>
  <c r="I134" i="14"/>
  <c r="I133" i="14"/>
  <c r="I120" i="14"/>
  <c r="I132" i="14"/>
  <c r="I131" i="14"/>
  <c r="I130" i="14"/>
  <c r="I114" i="14"/>
  <c r="I113" i="14"/>
  <c r="I95" i="14"/>
  <c r="I94" i="14"/>
  <c r="I93" i="14"/>
  <c r="I92" i="14"/>
  <c r="I90" i="14"/>
  <c r="I89" i="14"/>
  <c r="I88" i="14"/>
  <c r="I87" i="14"/>
  <c r="I86" i="14"/>
  <c r="I84" i="14"/>
  <c r="I81" i="14"/>
  <c r="I80" i="14"/>
  <c r="I78" i="14"/>
  <c r="I77" i="14"/>
  <c r="I75" i="14"/>
  <c r="I74" i="14"/>
  <c r="I72" i="14"/>
  <c r="I71" i="14"/>
  <c r="I70" i="14"/>
  <c r="I68" i="14"/>
  <c r="I67" i="14"/>
  <c r="I66" i="14"/>
  <c r="I64" i="14"/>
  <c r="I63" i="14"/>
  <c r="I62" i="14"/>
  <c r="I60" i="14"/>
  <c r="I58" i="14"/>
  <c r="I57" i="14"/>
  <c r="I56" i="14"/>
  <c r="I55" i="14"/>
  <c r="I52" i="14"/>
  <c r="I51" i="14"/>
  <c r="I50" i="14"/>
  <c r="I49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29" i="14"/>
  <c r="I28" i="14"/>
  <c r="I27" i="14"/>
  <c r="I26" i="14"/>
  <c r="I24" i="14"/>
  <c r="I23" i="14"/>
  <c r="I22" i="14"/>
  <c r="I21" i="14"/>
  <c r="I20" i="14"/>
  <c r="I19" i="14"/>
  <c r="I18" i="14"/>
  <c r="I17" i="14"/>
  <c r="I16" i="14"/>
  <c r="I14" i="14"/>
  <c r="I13" i="14"/>
  <c r="I12" i="14"/>
  <c r="I11" i="14"/>
  <c r="I10" i="14"/>
  <c r="I9" i="14"/>
  <c r="I8" i="14"/>
  <c r="I7" i="14"/>
  <c r="I6" i="14"/>
  <c r="I4" i="14"/>
  <c r="AF163" i="14"/>
  <c r="AF162" i="14"/>
  <c r="AF161" i="14"/>
  <c r="AF160" i="14"/>
  <c r="AF159" i="14"/>
  <c r="AF156" i="14"/>
  <c r="AF155" i="14"/>
  <c r="AF154" i="14"/>
  <c r="AF153" i="14"/>
  <c r="AF152" i="14"/>
  <c r="AF151" i="14"/>
  <c r="AF150" i="14"/>
  <c r="AF144" i="14"/>
  <c r="AF143" i="14"/>
  <c r="AF139" i="14"/>
  <c r="AF137" i="14"/>
  <c r="AF136" i="14"/>
  <c r="AF135" i="14"/>
  <c r="AF134" i="14"/>
  <c r="AF133" i="14"/>
  <c r="AF120" i="14"/>
  <c r="AF132" i="14"/>
  <c r="AF131" i="14"/>
  <c r="AF130" i="14"/>
  <c r="AF114" i="14"/>
  <c r="AF113" i="14"/>
  <c r="AF95" i="14"/>
  <c r="AF94" i="14"/>
  <c r="AF93" i="14"/>
  <c r="AF92" i="14"/>
  <c r="AF90" i="14"/>
  <c r="AF89" i="14"/>
  <c r="AF88" i="14"/>
  <c r="AF87" i="14"/>
  <c r="AF86" i="14"/>
  <c r="AF84" i="14"/>
  <c r="AF81" i="14"/>
  <c r="AF80" i="14"/>
  <c r="AF78" i="14"/>
  <c r="AF77" i="14"/>
  <c r="AF75" i="14"/>
  <c r="AF74" i="14"/>
  <c r="AF72" i="14"/>
  <c r="AF71" i="14"/>
  <c r="AF70" i="14"/>
  <c r="AF68" i="14"/>
  <c r="AF67" i="14"/>
  <c r="AF66" i="14"/>
  <c r="AF64" i="14"/>
  <c r="AF63" i="14"/>
  <c r="AF62" i="14"/>
  <c r="AF60" i="14"/>
  <c r="AF58" i="14"/>
  <c r="AF57" i="14"/>
  <c r="AF56" i="14"/>
  <c r="AF55" i="14"/>
  <c r="AF52" i="14"/>
  <c r="AF51" i="14"/>
  <c r="AF50" i="14"/>
  <c r="AF49" i="14"/>
  <c r="AF47" i="14"/>
  <c r="AF46" i="14"/>
  <c r="AF45" i="14"/>
  <c r="AF44" i="14"/>
  <c r="AF43" i="14"/>
  <c r="AF42" i="14"/>
  <c r="AF41" i="14"/>
  <c r="AF40" i="14"/>
  <c r="AF39" i="14"/>
  <c r="AF38" i="14"/>
  <c r="AF37" i="14"/>
  <c r="AF36" i="14"/>
  <c r="AF35" i="14"/>
  <c r="AF34" i="14"/>
  <c r="AF33" i="14"/>
  <c r="AF32" i="14"/>
  <c r="AF31" i="14"/>
  <c r="AF29" i="14"/>
  <c r="AF28" i="14"/>
  <c r="AF27" i="14"/>
  <c r="AF26" i="14"/>
  <c r="AF24" i="14"/>
  <c r="AF23" i="14"/>
  <c r="AF22" i="14"/>
  <c r="AF21" i="14"/>
  <c r="AF20" i="14"/>
  <c r="AF19" i="14"/>
  <c r="AF18" i="14"/>
  <c r="AF16" i="14"/>
  <c r="AF14" i="14"/>
  <c r="AF13" i="14"/>
  <c r="AF12" i="14"/>
  <c r="AF11" i="14"/>
  <c r="AF10" i="14"/>
  <c r="AF9" i="14"/>
  <c r="AF8" i="14"/>
  <c r="AF7" i="14"/>
  <c r="AF6" i="14"/>
  <c r="AF4" i="14"/>
  <c r="AG92" i="15" l="1"/>
  <c r="AG29" i="14"/>
  <c r="AH166" i="15"/>
  <c r="H166" i="15"/>
  <c r="AG80" i="14"/>
  <c r="AG11" i="14"/>
  <c r="AG20" i="14"/>
  <c r="J166" i="14"/>
  <c r="Z166" i="14"/>
  <c r="AG163" i="15"/>
  <c r="T166" i="15"/>
  <c r="AG10" i="15"/>
  <c r="AG19" i="15"/>
  <c r="AG37" i="15"/>
  <c r="AG131" i="15"/>
  <c r="AG155" i="15"/>
  <c r="AG20" i="15"/>
  <c r="AG29" i="15"/>
  <c r="AG80" i="15"/>
  <c r="H166" i="18"/>
  <c r="AG133" i="20"/>
  <c r="AG160" i="20"/>
  <c r="AG47" i="20"/>
  <c r="AG93" i="20"/>
  <c r="AG6" i="19"/>
  <c r="AG14" i="19"/>
  <c r="AG23" i="19"/>
  <c r="AG50" i="19"/>
  <c r="AG72" i="19"/>
  <c r="AG86" i="19"/>
  <c r="AG95" i="19"/>
  <c r="AG134" i="19"/>
  <c r="AC165" i="19"/>
  <c r="AG163" i="19"/>
  <c r="AG160" i="17"/>
  <c r="AG90" i="15"/>
  <c r="AG38" i="15"/>
  <c r="L166" i="15"/>
  <c r="AG19" i="14"/>
  <c r="AG56" i="14"/>
  <c r="AG38" i="14"/>
  <c r="AG46" i="14"/>
  <c r="AG57" i="14"/>
  <c r="AG68" i="14"/>
  <c r="AG132" i="14"/>
  <c r="AG143" i="14"/>
  <c r="AG92" i="14"/>
  <c r="AG163" i="14"/>
  <c r="AA165" i="14"/>
  <c r="AG10" i="14"/>
  <c r="AG78" i="14"/>
  <c r="K148" i="14"/>
  <c r="AG131" i="14"/>
  <c r="P166" i="18"/>
  <c r="AD166" i="19"/>
  <c r="V166" i="20"/>
  <c r="R166" i="18"/>
  <c r="U165" i="17"/>
  <c r="R166" i="17"/>
  <c r="W165" i="14"/>
  <c r="S165" i="14"/>
  <c r="J166" i="20"/>
  <c r="H166" i="20"/>
  <c r="M165" i="19"/>
  <c r="K165" i="19"/>
  <c r="AG155" i="19"/>
  <c r="P166" i="16"/>
  <c r="O165" i="14"/>
  <c r="K165" i="14"/>
  <c r="AG41" i="19"/>
  <c r="AC148" i="15"/>
  <c r="AG23" i="18"/>
  <c r="AG34" i="18"/>
  <c r="AG50" i="18"/>
  <c r="AG72" i="18"/>
  <c r="AA165" i="18"/>
  <c r="AG153" i="18"/>
  <c r="AE148" i="18"/>
  <c r="U165" i="18"/>
  <c r="AG14" i="18"/>
  <c r="AG33" i="18"/>
  <c r="AG41" i="18"/>
  <c r="AG51" i="18"/>
  <c r="AG86" i="18"/>
  <c r="AG95" i="18"/>
  <c r="AG134" i="18"/>
  <c r="K165" i="18"/>
  <c r="AG6" i="18"/>
  <c r="AG62" i="18"/>
  <c r="AG11" i="20"/>
  <c r="AG20" i="20"/>
  <c r="AG29" i="20"/>
  <c r="AG46" i="20"/>
  <c r="AG57" i="20"/>
  <c r="AG68" i="20"/>
  <c r="AG80" i="20"/>
  <c r="AG92" i="20"/>
  <c r="AG132" i="20"/>
  <c r="AG143" i="20"/>
  <c r="X166" i="15"/>
  <c r="R166" i="15"/>
  <c r="O165" i="15"/>
  <c r="S165" i="15"/>
  <c r="AG56" i="15"/>
  <c r="AG78" i="15"/>
  <c r="AG11" i="15"/>
  <c r="AG46" i="15"/>
  <c r="AG68" i="15"/>
  <c r="AG132" i="15"/>
  <c r="AG143" i="15"/>
  <c r="V166" i="15"/>
  <c r="AF165" i="15"/>
  <c r="AG154" i="15"/>
  <c r="W148" i="15"/>
  <c r="W165" i="15"/>
  <c r="AA148" i="15"/>
  <c r="AA165" i="15"/>
  <c r="AE148" i="15"/>
  <c r="AE165" i="15"/>
  <c r="I165" i="15"/>
  <c r="M165" i="15"/>
  <c r="Q165" i="15"/>
  <c r="U165" i="15"/>
  <c r="Y165" i="15"/>
  <c r="Z166" i="15"/>
  <c r="AG153" i="15"/>
  <c r="AG17" i="20"/>
  <c r="AG26" i="20"/>
  <c r="AG43" i="20"/>
  <c r="AG52" i="20"/>
  <c r="AG75" i="20"/>
  <c r="AG136" i="20"/>
  <c r="AG34" i="20"/>
  <c r="AG42" i="20"/>
  <c r="AG51" i="20"/>
  <c r="AG66" i="20"/>
  <c r="AG135" i="20"/>
  <c r="AG14" i="20"/>
  <c r="AG23" i="20"/>
  <c r="AG33" i="20"/>
  <c r="AG41" i="20"/>
  <c r="AG50" i="20"/>
  <c r="AG72" i="20"/>
  <c r="AG86" i="20"/>
  <c r="AG95" i="20"/>
  <c r="AG134" i="20"/>
  <c r="K165" i="20"/>
  <c r="AA165" i="20"/>
  <c r="AG163" i="20"/>
  <c r="AG19" i="20"/>
  <c r="AG56" i="20"/>
  <c r="AG67" i="20"/>
  <c r="AG90" i="20"/>
  <c r="AG131" i="20"/>
  <c r="AG139" i="20"/>
  <c r="S165" i="20"/>
  <c r="O165" i="20"/>
  <c r="AG159" i="20"/>
  <c r="AG156" i="20"/>
  <c r="AG35" i="20"/>
  <c r="AG88" i="20"/>
  <c r="W165" i="20"/>
  <c r="AG27" i="20"/>
  <c r="AG87" i="20"/>
  <c r="AG152" i="20"/>
  <c r="AG162" i="20"/>
  <c r="AG10" i="20"/>
  <c r="AG45" i="20"/>
  <c r="AG21" i="20"/>
  <c r="AG31" i="20"/>
  <c r="AG39" i="20"/>
  <c r="AG58" i="20"/>
  <c r="AG70" i="20"/>
  <c r="AG81" i="20"/>
  <c r="AG120" i="20"/>
  <c r="AG144" i="20"/>
  <c r="U165" i="20"/>
  <c r="AG162" i="19"/>
  <c r="AG39" i="19"/>
  <c r="AG70" i="19"/>
  <c r="AG81" i="19"/>
  <c r="AG93" i="19"/>
  <c r="AG120" i="19"/>
  <c r="AG144" i="19"/>
  <c r="U165" i="19"/>
  <c r="AG58" i="19"/>
  <c r="AG11" i="19"/>
  <c r="AG13" i="19"/>
  <c r="AG20" i="19"/>
  <c r="AG22" i="19"/>
  <c r="AG29" i="19"/>
  <c r="AG32" i="19"/>
  <c r="AG40" i="19"/>
  <c r="AG46" i="19"/>
  <c r="AG49" i="19"/>
  <c r="AG57" i="19"/>
  <c r="AG68" i="19"/>
  <c r="AG71" i="19"/>
  <c r="AG80" i="19"/>
  <c r="AG92" i="19"/>
  <c r="AG94" i="19"/>
  <c r="AG132" i="19"/>
  <c r="AG133" i="19"/>
  <c r="AG143" i="19"/>
  <c r="AG160" i="19"/>
  <c r="AG21" i="19"/>
  <c r="AG10" i="19"/>
  <c r="AG37" i="19"/>
  <c r="AG45" i="19"/>
  <c r="AG56" i="19"/>
  <c r="AG67" i="19"/>
  <c r="AG78" i="19"/>
  <c r="AG90" i="19"/>
  <c r="AG131" i="19"/>
  <c r="AG139" i="19"/>
  <c r="S165" i="19"/>
  <c r="AG151" i="19"/>
  <c r="Y165" i="19"/>
  <c r="O165" i="19"/>
  <c r="AG159" i="19"/>
  <c r="AG161" i="19"/>
  <c r="AG152" i="19"/>
  <c r="AG47" i="19"/>
  <c r="AG156" i="19"/>
  <c r="AG26" i="19"/>
  <c r="AG43" i="19"/>
  <c r="AG52" i="19"/>
  <c r="AG75" i="19"/>
  <c r="AG88" i="19"/>
  <c r="AG136" i="19"/>
  <c r="W165" i="19"/>
  <c r="AG9" i="19"/>
  <c r="AG18" i="19"/>
  <c r="AG24" i="19"/>
  <c r="AG27" i="19"/>
  <c r="AG34" i="19"/>
  <c r="AG36" i="19"/>
  <c r="AG42" i="19"/>
  <c r="AG44" i="19"/>
  <c r="AG51" i="19"/>
  <c r="AG55" i="19"/>
  <c r="AG63" i="19"/>
  <c r="AG66" i="19"/>
  <c r="AG77" i="19"/>
  <c r="AG87" i="19"/>
  <c r="AG89" i="19"/>
  <c r="AG130" i="19"/>
  <c r="AG135" i="19"/>
  <c r="AG137" i="19"/>
  <c r="AG154" i="19"/>
  <c r="AG143" i="18"/>
  <c r="AG70" i="18"/>
  <c r="AG10" i="18"/>
  <c r="AG45" i="18"/>
  <c r="AG67" i="18"/>
  <c r="AG90" i="18"/>
  <c r="AG139" i="18"/>
  <c r="AG160" i="18"/>
  <c r="AG47" i="18"/>
  <c r="AG58" i="18"/>
  <c r="AG120" i="18"/>
  <c r="AG144" i="18"/>
  <c r="AG29" i="18"/>
  <c r="AG68" i="18"/>
  <c r="AG156" i="18"/>
  <c r="AG159" i="18"/>
  <c r="AG39" i="18"/>
  <c r="AG81" i="18"/>
  <c r="AG93" i="18"/>
  <c r="AG11" i="18"/>
  <c r="AG46" i="18"/>
  <c r="AG20" i="18"/>
  <c r="AG26" i="18"/>
  <c r="AG43" i="18"/>
  <c r="AG57" i="18"/>
  <c r="AG64" i="18"/>
  <c r="AG80" i="18"/>
  <c r="AG88" i="18"/>
  <c r="AG132" i="18"/>
  <c r="AG136" i="18"/>
  <c r="AG152" i="18"/>
  <c r="AG21" i="18"/>
  <c r="AG92" i="18"/>
  <c r="AG24" i="18"/>
  <c r="AG35" i="18"/>
  <c r="AG42" i="18"/>
  <c r="AG52" i="18"/>
  <c r="AG63" i="18"/>
  <c r="AG75" i="18"/>
  <c r="AG87" i="18"/>
  <c r="AG159" i="17"/>
  <c r="AG64" i="17"/>
  <c r="AG132" i="17"/>
  <c r="AG136" i="17"/>
  <c r="AG17" i="17"/>
  <c r="AG35" i="17"/>
  <c r="AG52" i="17"/>
  <c r="AG75" i="17"/>
  <c r="K165" i="17"/>
  <c r="AA165" i="17"/>
  <c r="AG153" i="17"/>
  <c r="H166" i="17"/>
  <c r="AG90" i="17"/>
  <c r="AG20" i="17"/>
  <c r="AG26" i="17"/>
  <c r="AG6" i="17"/>
  <c r="AG14" i="17"/>
  <c r="AG23" i="17"/>
  <c r="AG41" i="17"/>
  <c r="AG50" i="17"/>
  <c r="AG72" i="17"/>
  <c r="AG86" i="17"/>
  <c r="AG95" i="17"/>
  <c r="AG134" i="17"/>
  <c r="AG152" i="17"/>
  <c r="AG45" i="17"/>
  <c r="AG57" i="17"/>
  <c r="AG80" i="17"/>
  <c r="AG88" i="17"/>
  <c r="AG10" i="17"/>
  <c r="AG67" i="17"/>
  <c r="AG139" i="17"/>
  <c r="AG156" i="17"/>
  <c r="AG43" i="17"/>
  <c r="X166" i="17"/>
  <c r="L166" i="16"/>
  <c r="AB166" i="16"/>
  <c r="N166" i="16"/>
  <c r="AD166" i="16"/>
  <c r="W165" i="16"/>
  <c r="AG89" i="14"/>
  <c r="AG154" i="14"/>
  <c r="AG137" i="14"/>
  <c r="AG67" i="14"/>
  <c r="AG139" i="14"/>
  <c r="AG88" i="14"/>
  <c r="AG44" i="14"/>
  <c r="AG27" i="14"/>
  <c r="AG155" i="14"/>
  <c r="AG64" i="14"/>
  <c r="AG136" i="14"/>
  <c r="I165" i="14"/>
  <c r="AG18" i="14"/>
  <c r="AG66" i="14"/>
  <c r="AG130" i="14"/>
  <c r="M165" i="14"/>
  <c r="Q165" i="14"/>
  <c r="AG55" i="14"/>
  <c r="U165" i="14"/>
  <c r="AG36" i="14"/>
  <c r="Y165" i="14"/>
  <c r="V166" i="14"/>
  <c r="AG35" i="14"/>
  <c r="AG45" i="14"/>
  <c r="AG37" i="14"/>
  <c r="AG90" i="14"/>
  <c r="T166" i="14"/>
  <c r="AF165" i="14"/>
  <c r="AG26" i="14"/>
  <c r="AG75" i="14"/>
  <c r="AG52" i="14"/>
  <c r="AE165" i="14"/>
  <c r="X166" i="14"/>
  <c r="AE165" i="20"/>
  <c r="AF165" i="20"/>
  <c r="Z166" i="20"/>
  <c r="AG154" i="20"/>
  <c r="AG16" i="20"/>
  <c r="AG62" i="20"/>
  <c r="AG6" i="20"/>
  <c r="AG28" i="20"/>
  <c r="AA148" i="20"/>
  <c r="AA166" i="20" s="1"/>
  <c r="AG12" i="20"/>
  <c r="AB166" i="20"/>
  <c r="T166" i="20"/>
  <c r="L166" i="20"/>
  <c r="AG150" i="19"/>
  <c r="AE165" i="19"/>
  <c r="AA165" i="19"/>
  <c r="AF165" i="19"/>
  <c r="AG114" i="19"/>
  <c r="AG84" i="19"/>
  <c r="AG31" i="19"/>
  <c r="Q148" i="19"/>
  <c r="AG60" i="19"/>
  <c r="Y148" i="19"/>
  <c r="Y166" i="19" s="1"/>
  <c r="AE148" i="19"/>
  <c r="AG28" i="19"/>
  <c r="W148" i="19"/>
  <c r="O148" i="19"/>
  <c r="U148" i="19"/>
  <c r="S148" i="19"/>
  <c r="AG64" i="19"/>
  <c r="AC148" i="19"/>
  <c r="AA148" i="19"/>
  <c r="AA166" i="19" s="1"/>
  <c r="M148" i="19"/>
  <c r="AG12" i="19"/>
  <c r="AB166" i="19"/>
  <c r="T166" i="19"/>
  <c r="AG4" i="19"/>
  <c r="L166" i="19"/>
  <c r="AC165" i="18"/>
  <c r="AG154" i="18"/>
  <c r="AG114" i="18"/>
  <c r="AG17" i="18"/>
  <c r="AG8" i="18"/>
  <c r="AG135" i="18"/>
  <c r="Y148" i="18"/>
  <c r="Q148" i="18"/>
  <c r="AG28" i="18"/>
  <c r="W148" i="18"/>
  <c r="AG38" i="18"/>
  <c r="AA148" i="18"/>
  <c r="AG74" i="18"/>
  <c r="AB166" i="18"/>
  <c r="AG154" i="17"/>
  <c r="AC165" i="17"/>
  <c r="AG62" i="17"/>
  <c r="AG8" i="17"/>
  <c r="AE148" i="17"/>
  <c r="AG28" i="17"/>
  <c r="Y148" i="17"/>
  <c r="AG38" i="17"/>
  <c r="W148" i="17"/>
  <c r="AA148" i="17"/>
  <c r="Q148" i="17"/>
  <c r="O148" i="16"/>
  <c r="AG8" i="16"/>
  <c r="AG23" i="16"/>
  <c r="AG37" i="16"/>
  <c r="AG45" i="16"/>
  <c r="AG56" i="16"/>
  <c r="AG90" i="16"/>
  <c r="AG154" i="16"/>
  <c r="AG14" i="16"/>
  <c r="AG19" i="16"/>
  <c r="AG28" i="16"/>
  <c r="AG41" i="16"/>
  <c r="AG50" i="16"/>
  <c r="AG67" i="16"/>
  <c r="AG72" i="16"/>
  <c r="AG95" i="16"/>
  <c r="AG134" i="16"/>
  <c r="AG150" i="16"/>
  <c r="AG156" i="16"/>
  <c r="AG162" i="16"/>
  <c r="AG9" i="16"/>
  <c r="AG13" i="16"/>
  <c r="AG18" i="16"/>
  <c r="AG22" i="16"/>
  <c r="AG27" i="16"/>
  <c r="AG32" i="16"/>
  <c r="AG36" i="16"/>
  <c r="AG40" i="16"/>
  <c r="AG44" i="16"/>
  <c r="AG49" i="16"/>
  <c r="AG55" i="16"/>
  <c r="AG60" i="16"/>
  <c r="AG66" i="16"/>
  <c r="AG71" i="16"/>
  <c r="AG80" i="16"/>
  <c r="AG84" i="16"/>
  <c r="AG87" i="16"/>
  <c r="AG89" i="16"/>
  <c r="AG92" i="16"/>
  <c r="AG94" i="16"/>
  <c r="AG113" i="16"/>
  <c r="AG130" i="16"/>
  <c r="AG132" i="16"/>
  <c r="AG133" i="16"/>
  <c r="AG135" i="16"/>
  <c r="AG137" i="16"/>
  <c r="AG143" i="16"/>
  <c r="H166" i="16"/>
  <c r="X166" i="16"/>
  <c r="AG151" i="16"/>
  <c r="AG155" i="16"/>
  <c r="AG161" i="16"/>
  <c r="AG33" i="16"/>
  <c r="AG62" i="16"/>
  <c r="AG78" i="16"/>
  <c r="AG86" i="16"/>
  <c r="AG131" i="16"/>
  <c r="AG139" i="16"/>
  <c r="AG152" i="16"/>
  <c r="AG160" i="16"/>
  <c r="AA148" i="16"/>
  <c r="S148" i="16"/>
  <c r="AG7" i="16"/>
  <c r="AG10" i="16"/>
  <c r="AG11" i="16"/>
  <c r="AG16" i="16"/>
  <c r="AG17" i="16"/>
  <c r="AG20" i="16"/>
  <c r="AG21" i="16"/>
  <c r="AG24" i="16"/>
  <c r="AG26" i="16"/>
  <c r="AG29" i="16"/>
  <c r="AG31" i="16"/>
  <c r="AG34" i="16"/>
  <c r="AG35" i="16"/>
  <c r="AG38" i="16"/>
  <c r="AG39" i="16"/>
  <c r="AG42" i="16"/>
  <c r="AG43" i="16"/>
  <c r="AG46" i="16"/>
  <c r="AG47" i="16"/>
  <c r="AG51" i="16"/>
  <c r="AG52" i="16"/>
  <c r="AG57" i="16"/>
  <c r="AG58" i="16"/>
  <c r="AG63" i="16"/>
  <c r="AG64" i="16"/>
  <c r="AG68" i="16"/>
  <c r="AG70" i="16"/>
  <c r="AG74" i="16"/>
  <c r="AG75" i="16"/>
  <c r="AG77" i="16"/>
  <c r="AG81" i="16"/>
  <c r="AG88" i="16"/>
  <c r="AG93" i="16"/>
  <c r="AG114" i="16"/>
  <c r="AG120" i="16"/>
  <c r="AG136" i="16"/>
  <c r="AG144" i="16"/>
  <c r="J166" i="16"/>
  <c r="Z166" i="16"/>
  <c r="AG153" i="16"/>
  <c r="AG159" i="16"/>
  <c r="AG163" i="16"/>
  <c r="M148" i="16"/>
  <c r="AC148" i="16"/>
  <c r="AG12" i="16"/>
  <c r="R166" i="16"/>
  <c r="K165" i="16"/>
  <c r="AA165" i="16"/>
  <c r="S165" i="16"/>
  <c r="T166" i="16"/>
  <c r="M165" i="16"/>
  <c r="AC165" i="16"/>
  <c r="U165" i="16"/>
  <c r="W148" i="16"/>
  <c r="V166" i="16"/>
  <c r="O165" i="16"/>
  <c r="AE165" i="16"/>
  <c r="U148" i="16"/>
  <c r="AG6" i="16"/>
  <c r="AE148" i="16"/>
  <c r="AF165" i="16"/>
  <c r="I165" i="16"/>
  <c r="Y165" i="16"/>
  <c r="Q165" i="16"/>
  <c r="I148" i="16"/>
  <c r="Y148" i="16"/>
  <c r="Q148" i="16"/>
  <c r="AC165" i="15"/>
  <c r="AB166" i="15"/>
  <c r="U148" i="15"/>
  <c r="M148" i="15"/>
  <c r="Y148" i="15"/>
  <c r="Q148" i="15"/>
  <c r="AD166" i="15"/>
  <c r="S148" i="15"/>
  <c r="P166" i="15"/>
  <c r="N166" i="15"/>
  <c r="O148" i="15"/>
  <c r="O166" i="15" s="1"/>
  <c r="AG153" i="14"/>
  <c r="AC165" i="14"/>
  <c r="AG28" i="14"/>
  <c r="AE148" i="14"/>
  <c r="AC148" i="14"/>
  <c r="AA148" i="14"/>
  <c r="Y148" i="14"/>
  <c r="W148" i="14"/>
  <c r="U148" i="14"/>
  <c r="S148" i="14"/>
  <c r="Q148" i="14"/>
  <c r="O148" i="14"/>
  <c r="M148" i="14"/>
  <c r="AD166" i="14"/>
  <c r="AB166" i="14"/>
  <c r="R166" i="14"/>
  <c r="P166" i="14"/>
  <c r="N166" i="14"/>
  <c r="L166" i="14"/>
  <c r="AG114" i="20"/>
  <c r="AG8" i="20"/>
  <c r="AG38" i="20"/>
  <c r="AG74" i="20"/>
  <c r="AG64" i="20"/>
  <c r="K148" i="20"/>
  <c r="AG19" i="19"/>
  <c r="AG33" i="19"/>
  <c r="AG62" i="19"/>
  <c r="AG38" i="19"/>
  <c r="K148" i="19"/>
  <c r="AG16" i="18"/>
  <c r="K148" i="18"/>
  <c r="AG114" i="17"/>
  <c r="AG33" i="17"/>
  <c r="K148" i="17"/>
  <c r="K148" i="16"/>
  <c r="AF148" i="16"/>
  <c r="AG4" i="16"/>
  <c r="J166" i="15"/>
  <c r="K148" i="15"/>
  <c r="AG17" i="14"/>
  <c r="AG9" i="14"/>
  <c r="AG77" i="14"/>
  <c r="AG113" i="20"/>
  <c r="AG7" i="20"/>
  <c r="AG113" i="19"/>
  <c r="AG17" i="19"/>
  <c r="AG16" i="19"/>
  <c r="AG35" i="19"/>
  <c r="AG8" i="19"/>
  <c r="AG7" i="19"/>
  <c r="AG74" i="19"/>
  <c r="AF148" i="19"/>
  <c r="AG113" i="18"/>
  <c r="AG31" i="18"/>
  <c r="AG7" i="18"/>
  <c r="AF148" i="18"/>
  <c r="M148" i="20"/>
  <c r="AG77" i="20"/>
  <c r="AG151" i="20"/>
  <c r="AG161" i="20"/>
  <c r="AG60" i="20"/>
  <c r="AE148" i="20"/>
  <c r="AG89" i="20"/>
  <c r="U148" i="20"/>
  <c r="AG130" i="20"/>
  <c r="AG137" i="20"/>
  <c r="I165" i="20"/>
  <c r="W148" i="20"/>
  <c r="AG18" i="20"/>
  <c r="AG55" i="20"/>
  <c r="M165" i="20"/>
  <c r="AG153" i="20"/>
  <c r="AC165" i="20"/>
  <c r="AG155" i="20"/>
  <c r="AC148" i="20"/>
  <c r="S148" i="20"/>
  <c r="AG13" i="20"/>
  <c r="AG49" i="20"/>
  <c r="AG94" i="20"/>
  <c r="Q165" i="20"/>
  <c r="AG150" i="20"/>
  <c r="AG36" i="20"/>
  <c r="AG22" i="20"/>
  <c r="O148" i="20"/>
  <c r="AG9" i="20"/>
  <c r="AG44" i="20"/>
  <c r="Q148" i="20"/>
  <c r="AF148" i="20"/>
  <c r="AG32" i="20"/>
  <c r="AG71" i="20"/>
  <c r="AG4" i="20"/>
  <c r="AG24" i="20"/>
  <c r="AG37" i="20"/>
  <c r="AG40" i="20"/>
  <c r="AG63" i="20"/>
  <c r="AG78" i="20"/>
  <c r="AG84" i="20"/>
  <c r="I148" i="20"/>
  <c r="I148" i="19"/>
  <c r="AG153" i="19"/>
  <c r="I165" i="19"/>
  <c r="Q165" i="19"/>
  <c r="AG19" i="18"/>
  <c r="AG37" i="18"/>
  <c r="AG56" i="18"/>
  <c r="AG78" i="18"/>
  <c r="AG131" i="18"/>
  <c r="W165" i="18"/>
  <c r="AG162" i="18"/>
  <c r="O148" i="18"/>
  <c r="M148" i="18"/>
  <c r="AC148" i="18"/>
  <c r="S148" i="18"/>
  <c r="AG18" i="18"/>
  <c r="AG36" i="18"/>
  <c r="AG55" i="18"/>
  <c r="AG77" i="18"/>
  <c r="AG130" i="18"/>
  <c r="AG161" i="18"/>
  <c r="AG12" i="18"/>
  <c r="AG13" i="18"/>
  <c r="AG32" i="18"/>
  <c r="AG49" i="18"/>
  <c r="AG71" i="18"/>
  <c r="AG94" i="18"/>
  <c r="Q165" i="18"/>
  <c r="AF165" i="18"/>
  <c r="AG155" i="18"/>
  <c r="M165" i="18"/>
  <c r="I148" i="18"/>
  <c r="S165" i="18"/>
  <c r="AG150" i="18"/>
  <c r="U148" i="18"/>
  <c r="AG9" i="18"/>
  <c r="AG27" i="18"/>
  <c r="AG44" i="18"/>
  <c r="AG66" i="18"/>
  <c r="AG89" i="18"/>
  <c r="AG137" i="18"/>
  <c r="V166" i="18"/>
  <c r="AG151" i="18"/>
  <c r="O165" i="18"/>
  <c r="AE165" i="18"/>
  <c r="AG163" i="18"/>
  <c r="AG4" i="18"/>
  <c r="AG22" i="18"/>
  <c r="AG40" i="18"/>
  <c r="AG60" i="18"/>
  <c r="AG84" i="18"/>
  <c r="AG133" i="18"/>
  <c r="N166" i="18"/>
  <c r="I165" i="18"/>
  <c r="Y165" i="18"/>
  <c r="AG7" i="17"/>
  <c r="AG24" i="17"/>
  <c r="AG42" i="17"/>
  <c r="AG63" i="17"/>
  <c r="AG87" i="17"/>
  <c r="AG135" i="17"/>
  <c r="AG16" i="17"/>
  <c r="AG34" i="17"/>
  <c r="AG51" i="17"/>
  <c r="AG74" i="17"/>
  <c r="AG113" i="17"/>
  <c r="AF148" i="17"/>
  <c r="AG21" i="17"/>
  <c r="AG31" i="17"/>
  <c r="AG39" i="17"/>
  <c r="AG47" i="17"/>
  <c r="AG58" i="17"/>
  <c r="AG70" i="17"/>
  <c r="AG81" i="17"/>
  <c r="AG93" i="17"/>
  <c r="AG120" i="17"/>
  <c r="AG144" i="17"/>
  <c r="AG11" i="17"/>
  <c r="AG29" i="17"/>
  <c r="AG46" i="17"/>
  <c r="AG68" i="17"/>
  <c r="AG92" i="17"/>
  <c r="AG143" i="17"/>
  <c r="O148" i="17"/>
  <c r="M148" i="17"/>
  <c r="AC148" i="17"/>
  <c r="S148" i="17"/>
  <c r="AG18" i="17"/>
  <c r="AG36" i="17"/>
  <c r="AG55" i="17"/>
  <c r="AG77" i="17"/>
  <c r="AG130" i="17"/>
  <c r="AG161" i="17"/>
  <c r="AG12" i="17"/>
  <c r="AG13" i="17"/>
  <c r="AG32" i="17"/>
  <c r="AG49" i="17"/>
  <c r="AG71" i="17"/>
  <c r="AG94" i="17"/>
  <c r="Q165" i="17"/>
  <c r="AF165" i="17"/>
  <c r="AG155" i="17"/>
  <c r="M165" i="17"/>
  <c r="I148" i="17"/>
  <c r="S165" i="17"/>
  <c r="AG150" i="17"/>
  <c r="U148" i="17"/>
  <c r="AG9" i="17"/>
  <c r="AG27" i="17"/>
  <c r="AG44" i="17"/>
  <c r="AG66" i="17"/>
  <c r="AG89" i="17"/>
  <c r="AG137" i="17"/>
  <c r="V166" i="17"/>
  <c r="AG151" i="17"/>
  <c r="O165" i="17"/>
  <c r="AE165" i="17"/>
  <c r="AG163" i="17"/>
  <c r="AG19" i="17"/>
  <c r="AG37" i="17"/>
  <c r="AG56" i="17"/>
  <c r="AG78" i="17"/>
  <c r="AG131" i="17"/>
  <c r="W165" i="17"/>
  <c r="AG162" i="17"/>
  <c r="AG4" i="17"/>
  <c r="AG22" i="17"/>
  <c r="AG40" i="17"/>
  <c r="AG60" i="17"/>
  <c r="AG84" i="17"/>
  <c r="AG133" i="17"/>
  <c r="N166" i="17"/>
  <c r="I165" i="17"/>
  <c r="Y165" i="17"/>
  <c r="AG26" i="15"/>
  <c r="AG75" i="15"/>
  <c r="AG114" i="15"/>
  <c r="AG52" i="15"/>
  <c r="AG27" i="15"/>
  <c r="AG44" i="15"/>
  <c r="AG89" i="15"/>
  <c r="AG66" i="15"/>
  <c r="AG137" i="15"/>
  <c r="AG67" i="15"/>
  <c r="AG45" i="15"/>
  <c r="AG28" i="15"/>
  <c r="AG139" i="15"/>
  <c r="AG8" i="15"/>
  <c r="AG35" i="15"/>
  <c r="AG64" i="15"/>
  <c r="AG88" i="15"/>
  <c r="AG17" i="15"/>
  <c r="AG43" i="15"/>
  <c r="AG18" i="15"/>
  <c r="AG130" i="15"/>
  <c r="AG55" i="15"/>
  <c r="AG36" i="15"/>
  <c r="AG57" i="15"/>
  <c r="AG9" i="15"/>
  <c r="AG77" i="15"/>
  <c r="AF148" i="15"/>
  <c r="AG136" i="15"/>
  <c r="AG58" i="15"/>
  <c r="AG160" i="15"/>
  <c r="AG12" i="15"/>
  <c r="AG31" i="15"/>
  <c r="AG47" i="15"/>
  <c r="AG93" i="15"/>
  <c r="AG144" i="15"/>
  <c r="AG150" i="15"/>
  <c r="AG21" i="15"/>
  <c r="AG39" i="15"/>
  <c r="AG70" i="15"/>
  <c r="AG81" i="15"/>
  <c r="AG120" i="15"/>
  <c r="AG159" i="15"/>
  <c r="AG4" i="15"/>
  <c r="AG13" i="15"/>
  <c r="AG22" i="15"/>
  <c r="AG32" i="15"/>
  <c r="AG40" i="15"/>
  <c r="AG49" i="15"/>
  <c r="AG60" i="15"/>
  <c r="AG71" i="15"/>
  <c r="AG84" i="15"/>
  <c r="AG94" i="15"/>
  <c r="AG133" i="15"/>
  <c r="AG6" i="15"/>
  <c r="AG14" i="15"/>
  <c r="AG23" i="15"/>
  <c r="AG33" i="15"/>
  <c r="AG41" i="15"/>
  <c r="AG50" i="15"/>
  <c r="AG62" i="15"/>
  <c r="AG72" i="15"/>
  <c r="AG86" i="15"/>
  <c r="AG95" i="15"/>
  <c r="AG134" i="15"/>
  <c r="AG151" i="15"/>
  <c r="AG161" i="15"/>
  <c r="K165" i="15"/>
  <c r="AG156" i="15"/>
  <c r="AG7" i="15"/>
  <c r="AG16" i="15"/>
  <c r="AG24" i="15"/>
  <c r="AG34" i="15"/>
  <c r="AG42" i="15"/>
  <c r="AG51" i="15"/>
  <c r="AG63" i="15"/>
  <c r="AG74" i="15"/>
  <c r="AG87" i="15"/>
  <c r="AG113" i="15"/>
  <c r="AG135" i="15"/>
  <c r="AG152" i="15"/>
  <c r="AG162" i="15"/>
  <c r="I148" i="15"/>
  <c r="AG114" i="14"/>
  <c r="AG8" i="14"/>
  <c r="AF148" i="14"/>
  <c r="H166" i="14"/>
  <c r="AG58" i="14"/>
  <c r="AG43" i="14"/>
  <c r="AG160" i="14"/>
  <c r="AG12" i="14"/>
  <c r="AG21" i="14"/>
  <c r="AG31" i="14"/>
  <c r="AG39" i="14"/>
  <c r="AG47" i="14"/>
  <c r="AG70" i="14"/>
  <c r="AG81" i="14"/>
  <c r="AG93" i="14"/>
  <c r="AG120" i="14"/>
  <c r="AG144" i="14"/>
  <c r="AG159" i="14"/>
  <c r="AG150" i="14"/>
  <c r="AG156" i="14"/>
  <c r="AG4" i="14"/>
  <c r="AG13" i="14"/>
  <c r="AG22" i="14"/>
  <c r="AG32" i="14"/>
  <c r="AG40" i="14"/>
  <c r="AG49" i="14"/>
  <c r="AG60" i="14"/>
  <c r="AG71" i="14"/>
  <c r="AG84" i="14"/>
  <c r="AG94" i="14"/>
  <c r="AG133" i="14"/>
  <c r="AG6" i="14"/>
  <c r="AG14" i="14"/>
  <c r="AG23" i="14"/>
  <c r="AG33" i="14"/>
  <c r="AG41" i="14"/>
  <c r="AG50" i="14"/>
  <c r="AG62" i="14"/>
  <c r="AG72" i="14"/>
  <c r="AG86" i="14"/>
  <c r="AG95" i="14"/>
  <c r="AG134" i="14"/>
  <c r="AG151" i="14"/>
  <c r="AG161" i="14"/>
  <c r="AG7" i="14"/>
  <c r="AG16" i="14"/>
  <c r="AG24" i="14"/>
  <c r="AG34" i="14"/>
  <c r="AG42" i="14"/>
  <c r="AG51" i="14"/>
  <c r="AG63" i="14"/>
  <c r="AG74" i="14"/>
  <c r="AG87" i="14"/>
  <c r="AG113" i="14"/>
  <c r="AG135" i="14"/>
  <c r="AG152" i="14"/>
  <c r="AG162" i="14"/>
  <c r="I148" i="14"/>
  <c r="AD165" i="13"/>
  <c r="AB165" i="13"/>
  <c r="Z165" i="13"/>
  <c r="X165" i="13"/>
  <c r="V165" i="13"/>
  <c r="T165" i="13"/>
  <c r="R165" i="13"/>
  <c r="P165" i="13"/>
  <c r="N165" i="13"/>
  <c r="L165" i="13"/>
  <c r="J165" i="13"/>
  <c r="H165" i="13"/>
  <c r="V148" i="13"/>
  <c r="T148" i="13"/>
  <c r="R148" i="13"/>
  <c r="P148" i="13"/>
  <c r="N148" i="13"/>
  <c r="L148" i="13"/>
  <c r="J148" i="13"/>
  <c r="H148" i="13"/>
  <c r="X148" i="13"/>
  <c r="Z148" i="13"/>
  <c r="AB148" i="13"/>
  <c r="AD148" i="13"/>
  <c r="AE163" i="13"/>
  <c r="AE162" i="13"/>
  <c r="AE161" i="13"/>
  <c r="AE160" i="13"/>
  <c r="AE159" i="13"/>
  <c r="AE156" i="13"/>
  <c r="AE155" i="13"/>
  <c r="AE154" i="13"/>
  <c r="AE153" i="13"/>
  <c r="AE152" i="13"/>
  <c r="AE151" i="13"/>
  <c r="AE150" i="13"/>
  <c r="AE144" i="13"/>
  <c r="AE143" i="13"/>
  <c r="AE139" i="13"/>
  <c r="AE137" i="13"/>
  <c r="AE136" i="13"/>
  <c r="AE135" i="13"/>
  <c r="AE134" i="13"/>
  <c r="AE133" i="13"/>
  <c r="AE120" i="13"/>
  <c r="AE132" i="13"/>
  <c r="AE131" i="13"/>
  <c r="AE130" i="13"/>
  <c r="AE115" i="13"/>
  <c r="AE114" i="13"/>
  <c r="AE113" i="13"/>
  <c r="AE95" i="13"/>
  <c r="AE94" i="13"/>
  <c r="AE93" i="13"/>
  <c r="AE92" i="13"/>
  <c r="AE90" i="13"/>
  <c r="AE89" i="13"/>
  <c r="AE88" i="13"/>
  <c r="AE87" i="13"/>
  <c r="AE86" i="13"/>
  <c r="AE84" i="13"/>
  <c r="AE81" i="13"/>
  <c r="AE80" i="13"/>
  <c r="AE78" i="13"/>
  <c r="AE77" i="13"/>
  <c r="AE75" i="13"/>
  <c r="AE74" i="13"/>
  <c r="AE72" i="13"/>
  <c r="AE71" i="13"/>
  <c r="AE70" i="13"/>
  <c r="AE68" i="13"/>
  <c r="AE67" i="13"/>
  <c r="AE66" i="13"/>
  <c r="AE64" i="13"/>
  <c r="AE63" i="13"/>
  <c r="AE62" i="13"/>
  <c r="AE60" i="13"/>
  <c r="AE58" i="13"/>
  <c r="AE57" i="13"/>
  <c r="AE56" i="13"/>
  <c r="AE55" i="13"/>
  <c r="AE52" i="13"/>
  <c r="AE51" i="13"/>
  <c r="AE50" i="13"/>
  <c r="AE49" i="13"/>
  <c r="AE47" i="13"/>
  <c r="AE46" i="13"/>
  <c r="AE45" i="13"/>
  <c r="AE44" i="13"/>
  <c r="AE43" i="13"/>
  <c r="AE42" i="13"/>
  <c r="AE41" i="13"/>
  <c r="AE40" i="13"/>
  <c r="AE39" i="13"/>
  <c r="AE38" i="13"/>
  <c r="AE37" i="13"/>
  <c r="AE36" i="13"/>
  <c r="AE35" i="13"/>
  <c r="AE34" i="13"/>
  <c r="AE33" i="13"/>
  <c r="AE32" i="13"/>
  <c r="AE31" i="13"/>
  <c r="AE29" i="13"/>
  <c r="AE28" i="13"/>
  <c r="AE27" i="13"/>
  <c r="AE26" i="13"/>
  <c r="AE24" i="13"/>
  <c r="AE23" i="13"/>
  <c r="AE22" i="13"/>
  <c r="AE21" i="13"/>
  <c r="AE20" i="13"/>
  <c r="AE19" i="13"/>
  <c r="AE18" i="13"/>
  <c r="AE17" i="13"/>
  <c r="AE16" i="13"/>
  <c r="AE14" i="13"/>
  <c r="AE13" i="13"/>
  <c r="AE12" i="13"/>
  <c r="AE11" i="13"/>
  <c r="AE10" i="13"/>
  <c r="AE9" i="13"/>
  <c r="AE8" i="13"/>
  <c r="AE7" i="13"/>
  <c r="AE6" i="13"/>
  <c r="AE4" i="13"/>
  <c r="AC163" i="13"/>
  <c r="AC162" i="13"/>
  <c r="AC161" i="13"/>
  <c r="AC160" i="13"/>
  <c r="AC159" i="13"/>
  <c r="AC156" i="13"/>
  <c r="AC155" i="13"/>
  <c r="AC154" i="13"/>
  <c r="AC153" i="13"/>
  <c r="AC152" i="13"/>
  <c r="AC151" i="13"/>
  <c r="AC150" i="13"/>
  <c r="AC144" i="13"/>
  <c r="AC143" i="13"/>
  <c r="AC139" i="13"/>
  <c r="AC137" i="13"/>
  <c r="AC136" i="13"/>
  <c r="AC135" i="13"/>
  <c r="AC134" i="13"/>
  <c r="AC133" i="13"/>
  <c r="AC120" i="13"/>
  <c r="AC132" i="13"/>
  <c r="AC131" i="13"/>
  <c r="AC130" i="13"/>
  <c r="AC115" i="13"/>
  <c r="AC114" i="13"/>
  <c r="AC113" i="13"/>
  <c r="AC95" i="13"/>
  <c r="AC94" i="13"/>
  <c r="AC93" i="13"/>
  <c r="AC92" i="13"/>
  <c r="AC90" i="13"/>
  <c r="AC89" i="13"/>
  <c r="AC88" i="13"/>
  <c r="AC87" i="13"/>
  <c r="AC86" i="13"/>
  <c r="AC84" i="13"/>
  <c r="AC81" i="13"/>
  <c r="AC80" i="13"/>
  <c r="AC78" i="13"/>
  <c r="AC77" i="13"/>
  <c r="AC75" i="13"/>
  <c r="AC74" i="13"/>
  <c r="AC72" i="13"/>
  <c r="AC71" i="13"/>
  <c r="AC70" i="13"/>
  <c r="AC68" i="13"/>
  <c r="AC67" i="13"/>
  <c r="AC66" i="13"/>
  <c r="AC64" i="13"/>
  <c r="AC63" i="13"/>
  <c r="AC62" i="13"/>
  <c r="AC60" i="13"/>
  <c r="AC58" i="13"/>
  <c r="AC57" i="13"/>
  <c r="AC56" i="13"/>
  <c r="AC55" i="13"/>
  <c r="AC52" i="13"/>
  <c r="AC51" i="13"/>
  <c r="AC50" i="13"/>
  <c r="AC49" i="13"/>
  <c r="AC47" i="13"/>
  <c r="AC46" i="13"/>
  <c r="AC45" i="13"/>
  <c r="AC44" i="13"/>
  <c r="AC43" i="13"/>
  <c r="AC42" i="13"/>
  <c r="AC41" i="13"/>
  <c r="AC40" i="13"/>
  <c r="AC39" i="13"/>
  <c r="AC38" i="13"/>
  <c r="AC37" i="13"/>
  <c r="AC36" i="13"/>
  <c r="AC35" i="13"/>
  <c r="AC34" i="13"/>
  <c r="AC33" i="13"/>
  <c r="AC32" i="13"/>
  <c r="AC31" i="13"/>
  <c r="AC29" i="13"/>
  <c r="AC28" i="13"/>
  <c r="AC27" i="13"/>
  <c r="AC26" i="13"/>
  <c r="AC24" i="13"/>
  <c r="AC23" i="13"/>
  <c r="AC22" i="13"/>
  <c r="AC21" i="13"/>
  <c r="AC20" i="13"/>
  <c r="AC19" i="13"/>
  <c r="AC18" i="13"/>
  <c r="AC17" i="13"/>
  <c r="AC16" i="13"/>
  <c r="AC14" i="13"/>
  <c r="AC13" i="13"/>
  <c r="AC12" i="13"/>
  <c r="AC11" i="13"/>
  <c r="AC10" i="13"/>
  <c r="AC9" i="13"/>
  <c r="AC8" i="13"/>
  <c r="AC7" i="13"/>
  <c r="AC6" i="13"/>
  <c r="AC4" i="13"/>
  <c r="AA163" i="13"/>
  <c r="AA162" i="13"/>
  <c r="AA161" i="13"/>
  <c r="AA160" i="13"/>
  <c r="AA159" i="13"/>
  <c r="AA156" i="13"/>
  <c r="AA155" i="13"/>
  <c r="AA154" i="13"/>
  <c r="AA153" i="13"/>
  <c r="AA152" i="13"/>
  <c r="AA151" i="13"/>
  <c r="AA150" i="13"/>
  <c r="AA144" i="13"/>
  <c r="AA143" i="13"/>
  <c r="AA139" i="13"/>
  <c r="AA137" i="13"/>
  <c r="AA136" i="13"/>
  <c r="AA135" i="13"/>
  <c r="AA134" i="13"/>
  <c r="AA133" i="13"/>
  <c r="AA120" i="13"/>
  <c r="AA132" i="13"/>
  <c r="AA131" i="13"/>
  <c r="AA130" i="13"/>
  <c r="AA115" i="13"/>
  <c r="AA114" i="13"/>
  <c r="AA113" i="13"/>
  <c r="AA95" i="13"/>
  <c r="AA94" i="13"/>
  <c r="AA93" i="13"/>
  <c r="AA92" i="13"/>
  <c r="AA90" i="13"/>
  <c r="AA89" i="13"/>
  <c r="AA88" i="13"/>
  <c r="AA87" i="13"/>
  <c r="AA86" i="13"/>
  <c r="AA84" i="13"/>
  <c r="AA81" i="13"/>
  <c r="AA80" i="13"/>
  <c r="AA78" i="13"/>
  <c r="AA77" i="13"/>
  <c r="AA75" i="13"/>
  <c r="AA74" i="13"/>
  <c r="AA72" i="13"/>
  <c r="AA71" i="13"/>
  <c r="AA70" i="13"/>
  <c r="AA68" i="13"/>
  <c r="AA67" i="13"/>
  <c r="AA66" i="13"/>
  <c r="AA64" i="13"/>
  <c r="AA63" i="13"/>
  <c r="AA62" i="13"/>
  <c r="AA60" i="13"/>
  <c r="AA58" i="13"/>
  <c r="AA57" i="13"/>
  <c r="AA56" i="13"/>
  <c r="AA55" i="13"/>
  <c r="AA52" i="13"/>
  <c r="AA51" i="13"/>
  <c r="AA50" i="13"/>
  <c r="AA49" i="13"/>
  <c r="AA47" i="13"/>
  <c r="AA46" i="13"/>
  <c r="AA45" i="13"/>
  <c r="AA44" i="13"/>
  <c r="AA43" i="13"/>
  <c r="AA42" i="13"/>
  <c r="AA41" i="13"/>
  <c r="AA40" i="13"/>
  <c r="AA39" i="13"/>
  <c r="AA38" i="13"/>
  <c r="AA37" i="13"/>
  <c r="AA36" i="13"/>
  <c r="AA35" i="13"/>
  <c r="AA34" i="13"/>
  <c r="AA33" i="13"/>
  <c r="AA32" i="13"/>
  <c r="AA31" i="13"/>
  <c r="AA29" i="13"/>
  <c r="AA28" i="13"/>
  <c r="AA27" i="13"/>
  <c r="AA26" i="13"/>
  <c r="AA24" i="13"/>
  <c r="AA23" i="13"/>
  <c r="AA22" i="13"/>
  <c r="AA21" i="13"/>
  <c r="AA20" i="13"/>
  <c r="AA19" i="13"/>
  <c r="AA18" i="13"/>
  <c r="AA17" i="13"/>
  <c r="AA16" i="13"/>
  <c r="AA14" i="13"/>
  <c r="AA13" i="13"/>
  <c r="AA12" i="13"/>
  <c r="AA11" i="13"/>
  <c r="AA10" i="13"/>
  <c r="AA9" i="13"/>
  <c r="AA8" i="13"/>
  <c r="AA7" i="13"/>
  <c r="AA6" i="13"/>
  <c r="AA4" i="13"/>
  <c r="Y163" i="13"/>
  <c r="Y162" i="13"/>
  <c r="Y161" i="13"/>
  <c r="Y160" i="13"/>
  <c r="Y159" i="13"/>
  <c r="Y156" i="13"/>
  <c r="Y155" i="13"/>
  <c r="Y154" i="13"/>
  <c r="Y153" i="13"/>
  <c r="Y152" i="13"/>
  <c r="Y151" i="13"/>
  <c r="Y150" i="13"/>
  <c r="Y144" i="13"/>
  <c r="Y143" i="13"/>
  <c r="Y139" i="13"/>
  <c r="Y137" i="13"/>
  <c r="Y136" i="13"/>
  <c r="Y135" i="13"/>
  <c r="Y134" i="13"/>
  <c r="Y133" i="13"/>
  <c r="Y120" i="13"/>
  <c r="Y132" i="13"/>
  <c r="Y131" i="13"/>
  <c r="Y130" i="13"/>
  <c r="Y115" i="13"/>
  <c r="Y114" i="13"/>
  <c r="Y113" i="13"/>
  <c r="Y95" i="13"/>
  <c r="Y94" i="13"/>
  <c r="Y93" i="13"/>
  <c r="Y92" i="13"/>
  <c r="Y90" i="13"/>
  <c r="Y89" i="13"/>
  <c r="Y88" i="13"/>
  <c r="Y87" i="13"/>
  <c r="Y86" i="13"/>
  <c r="Y84" i="13"/>
  <c r="Y81" i="13"/>
  <c r="Y80" i="13"/>
  <c r="Y78" i="13"/>
  <c r="Y77" i="13"/>
  <c r="Y75" i="13"/>
  <c r="Y74" i="13"/>
  <c r="Y72" i="13"/>
  <c r="Y71" i="13"/>
  <c r="Y70" i="13"/>
  <c r="Y68" i="13"/>
  <c r="Y67" i="13"/>
  <c r="Y66" i="13"/>
  <c r="Y64" i="13"/>
  <c r="Y63" i="13"/>
  <c r="Y62" i="13"/>
  <c r="Y60" i="13"/>
  <c r="Y58" i="13"/>
  <c r="Y57" i="13"/>
  <c r="Y56" i="13"/>
  <c r="Y55" i="13"/>
  <c r="Y52" i="13"/>
  <c r="Y51" i="13"/>
  <c r="Y50" i="13"/>
  <c r="Y49" i="13"/>
  <c r="Y47" i="13"/>
  <c r="Y46" i="13"/>
  <c r="Y45" i="13"/>
  <c r="Y44" i="13"/>
  <c r="Y43" i="13"/>
  <c r="Y42" i="13"/>
  <c r="Y41" i="13"/>
  <c r="Y40" i="13"/>
  <c r="Y39" i="13"/>
  <c r="Y38" i="13"/>
  <c r="Y37" i="13"/>
  <c r="Y36" i="13"/>
  <c r="Y35" i="13"/>
  <c r="Y34" i="13"/>
  <c r="Y33" i="13"/>
  <c r="Y32" i="13"/>
  <c r="Y31" i="13"/>
  <c r="Y29" i="13"/>
  <c r="Y28" i="13"/>
  <c r="Y27" i="13"/>
  <c r="Y26" i="13"/>
  <c r="Y24" i="13"/>
  <c r="Y23" i="13"/>
  <c r="Y22" i="13"/>
  <c r="Y21" i="13"/>
  <c r="Y20" i="13"/>
  <c r="Y19" i="13"/>
  <c r="Y18" i="13"/>
  <c r="Y17" i="13"/>
  <c r="Y16" i="13"/>
  <c r="Y14" i="13"/>
  <c r="Y13" i="13"/>
  <c r="Y12" i="13"/>
  <c r="Y11" i="13"/>
  <c r="Y10" i="13"/>
  <c r="Y9" i="13"/>
  <c r="Y8" i="13"/>
  <c r="Y7" i="13"/>
  <c r="Y6" i="13"/>
  <c r="Y4" i="13"/>
  <c r="W163" i="13"/>
  <c r="W162" i="13"/>
  <c r="W161" i="13"/>
  <c r="W160" i="13"/>
  <c r="W159" i="13"/>
  <c r="W156" i="13"/>
  <c r="W155" i="13"/>
  <c r="W154" i="13"/>
  <c r="W153" i="13"/>
  <c r="W152" i="13"/>
  <c r="W151" i="13"/>
  <c r="W150" i="13"/>
  <c r="W144" i="13"/>
  <c r="W143" i="13"/>
  <c r="W139" i="13"/>
  <c r="W137" i="13"/>
  <c r="W136" i="13"/>
  <c r="W135" i="13"/>
  <c r="W134" i="13"/>
  <c r="W133" i="13"/>
  <c r="W120" i="13"/>
  <c r="W132" i="13"/>
  <c r="W131" i="13"/>
  <c r="W130" i="13"/>
  <c r="W115" i="13"/>
  <c r="W114" i="13"/>
  <c r="W113" i="13"/>
  <c r="W95" i="13"/>
  <c r="W94" i="13"/>
  <c r="W93" i="13"/>
  <c r="W92" i="13"/>
  <c r="W90" i="13"/>
  <c r="W89" i="13"/>
  <c r="W88" i="13"/>
  <c r="W87" i="13"/>
  <c r="W86" i="13"/>
  <c r="W84" i="13"/>
  <c r="W81" i="13"/>
  <c r="W80" i="13"/>
  <c r="W78" i="13"/>
  <c r="W77" i="13"/>
  <c r="W75" i="13"/>
  <c r="W74" i="13"/>
  <c r="W72" i="13"/>
  <c r="W71" i="13"/>
  <c r="W70" i="13"/>
  <c r="W68" i="13"/>
  <c r="W67" i="13"/>
  <c r="W66" i="13"/>
  <c r="W64" i="13"/>
  <c r="W63" i="13"/>
  <c r="W62" i="13"/>
  <c r="W60" i="13"/>
  <c r="W58" i="13"/>
  <c r="W57" i="13"/>
  <c r="W56" i="13"/>
  <c r="W55" i="13"/>
  <c r="W52" i="13"/>
  <c r="W51" i="13"/>
  <c r="W50" i="13"/>
  <c r="W49" i="13"/>
  <c r="W47" i="13"/>
  <c r="W46" i="13"/>
  <c r="W45" i="13"/>
  <c r="W44" i="13"/>
  <c r="W43" i="13"/>
  <c r="W42" i="13"/>
  <c r="W41" i="13"/>
  <c r="W40" i="13"/>
  <c r="W39" i="13"/>
  <c r="W38" i="13"/>
  <c r="W37" i="13"/>
  <c r="W36" i="13"/>
  <c r="W35" i="13"/>
  <c r="W34" i="13"/>
  <c r="W33" i="13"/>
  <c r="W32" i="13"/>
  <c r="W31" i="13"/>
  <c r="W29" i="13"/>
  <c r="W28" i="13"/>
  <c r="W27" i="13"/>
  <c r="W26" i="13"/>
  <c r="W24" i="13"/>
  <c r="W23" i="13"/>
  <c r="W22" i="13"/>
  <c r="W21" i="13"/>
  <c r="W20" i="13"/>
  <c r="W19" i="13"/>
  <c r="W18" i="13"/>
  <c r="W17" i="13"/>
  <c r="W16" i="13"/>
  <c r="W14" i="13"/>
  <c r="W13" i="13"/>
  <c r="W12" i="13"/>
  <c r="W11" i="13"/>
  <c r="W10" i="13"/>
  <c r="W9" i="13"/>
  <c r="W8" i="13"/>
  <c r="W7" i="13"/>
  <c r="W6" i="13"/>
  <c r="W4" i="13"/>
  <c r="U163" i="13"/>
  <c r="U162" i="13"/>
  <c r="U161" i="13"/>
  <c r="U160" i="13"/>
  <c r="U159" i="13"/>
  <c r="U156" i="13"/>
  <c r="U155" i="13"/>
  <c r="U154" i="13"/>
  <c r="U153" i="13"/>
  <c r="U152" i="13"/>
  <c r="U151" i="13"/>
  <c r="U150" i="13"/>
  <c r="U144" i="13"/>
  <c r="U143" i="13"/>
  <c r="U139" i="13"/>
  <c r="U137" i="13"/>
  <c r="U136" i="13"/>
  <c r="U135" i="13"/>
  <c r="U134" i="13"/>
  <c r="U133" i="13"/>
  <c r="U120" i="13"/>
  <c r="U132" i="13"/>
  <c r="U131" i="13"/>
  <c r="U130" i="13"/>
  <c r="U115" i="13"/>
  <c r="U114" i="13"/>
  <c r="U113" i="13"/>
  <c r="U95" i="13"/>
  <c r="U94" i="13"/>
  <c r="U93" i="13"/>
  <c r="U92" i="13"/>
  <c r="U90" i="13"/>
  <c r="U89" i="13"/>
  <c r="U88" i="13"/>
  <c r="U87" i="13"/>
  <c r="U86" i="13"/>
  <c r="U84" i="13"/>
  <c r="U81" i="13"/>
  <c r="U80" i="13"/>
  <c r="U78" i="13"/>
  <c r="U77" i="13"/>
  <c r="U75" i="13"/>
  <c r="U74" i="13"/>
  <c r="U72" i="13"/>
  <c r="U71" i="13"/>
  <c r="U70" i="13"/>
  <c r="U68" i="13"/>
  <c r="U67" i="13"/>
  <c r="U66" i="13"/>
  <c r="U64" i="13"/>
  <c r="U63" i="13"/>
  <c r="U62" i="13"/>
  <c r="U60" i="13"/>
  <c r="U58" i="13"/>
  <c r="U57" i="13"/>
  <c r="U56" i="13"/>
  <c r="U55" i="13"/>
  <c r="U52" i="13"/>
  <c r="U51" i="13"/>
  <c r="U50" i="13"/>
  <c r="U49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29" i="13"/>
  <c r="U28" i="13"/>
  <c r="U27" i="13"/>
  <c r="U26" i="13"/>
  <c r="U24" i="13"/>
  <c r="U23" i="13"/>
  <c r="U22" i="13"/>
  <c r="U21" i="13"/>
  <c r="U20" i="13"/>
  <c r="U19" i="13"/>
  <c r="U18" i="13"/>
  <c r="U17" i="13"/>
  <c r="U16" i="13"/>
  <c r="U14" i="13"/>
  <c r="U13" i="13"/>
  <c r="U12" i="13"/>
  <c r="U11" i="13"/>
  <c r="U10" i="13"/>
  <c r="U9" i="13"/>
  <c r="U8" i="13"/>
  <c r="U7" i="13"/>
  <c r="U6" i="13"/>
  <c r="U4" i="13"/>
  <c r="S163" i="13"/>
  <c r="S162" i="13"/>
  <c r="S161" i="13"/>
  <c r="S160" i="13"/>
  <c r="S159" i="13"/>
  <c r="S156" i="13"/>
  <c r="S155" i="13"/>
  <c r="S154" i="13"/>
  <c r="S153" i="13"/>
  <c r="S152" i="13"/>
  <c r="S151" i="13"/>
  <c r="S150" i="13"/>
  <c r="S144" i="13"/>
  <c r="S143" i="13"/>
  <c r="S139" i="13"/>
  <c r="S137" i="13"/>
  <c r="S136" i="13"/>
  <c r="S135" i="13"/>
  <c r="S134" i="13"/>
  <c r="S133" i="13"/>
  <c r="S120" i="13"/>
  <c r="S132" i="13"/>
  <c r="S131" i="13"/>
  <c r="S130" i="13"/>
  <c r="S115" i="13"/>
  <c r="S114" i="13"/>
  <c r="S113" i="13"/>
  <c r="S95" i="13"/>
  <c r="S94" i="13"/>
  <c r="S93" i="13"/>
  <c r="S92" i="13"/>
  <c r="S90" i="13"/>
  <c r="S89" i="13"/>
  <c r="S88" i="13"/>
  <c r="S87" i="13"/>
  <c r="S86" i="13"/>
  <c r="S84" i="13"/>
  <c r="S81" i="13"/>
  <c r="S80" i="13"/>
  <c r="S78" i="13"/>
  <c r="S77" i="13"/>
  <c r="S75" i="13"/>
  <c r="S74" i="13"/>
  <c r="S72" i="13"/>
  <c r="S71" i="13"/>
  <c r="S70" i="13"/>
  <c r="S68" i="13"/>
  <c r="S67" i="13"/>
  <c r="S66" i="13"/>
  <c r="S64" i="13"/>
  <c r="S63" i="13"/>
  <c r="S62" i="13"/>
  <c r="S60" i="13"/>
  <c r="S58" i="13"/>
  <c r="S57" i="13"/>
  <c r="S56" i="13"/>
  <c r="S55" i="13"/>
  <c r="S52" i="13"/>
  <c r="S51" i="13"/>
  <c r="S50" i="13"/>
  <c r="S49" i="13"/>
  <c r="S47" i="13"/>
  <c r="S46" i="13"/>
  <c r="S45" i="13"/>
  <c r="S44" i="13"/>
  <c r="S43" i="13"/>
  <c r="S42" i="13"/>
  <c r="S41" i="13"/>
  <c r="S40" i="13"/>
  <c r="S39" i="13"/>
  <c r="S38" i="13"/>
  <c r="S37" i="13"/>
  <c r="S36" i="13"/>
  <c r="S35" i="13"/>
  <c r="S34" i="13"/>
  <c r="S33" i="13"/>
  <c r="S32" i="13"/>
  <c r="S31" i="13"/>
  <c r="S29" i="13"/>
  <c r="S28" i="13"/>
  <c r="S27" i="13"/>
  <c r="S26" i="13"/>
  <c r="S24" i="13"/>
  <c r="S23" i="13"/>
  <c r="S22" i="13"/>
  <c r="S21" i="13"/>
  <c r="S20" i="13"/>
  <c r="S19" i="13"/>
  <c r="S18" i="13"/>
  <c r="S17" i="13"/>
  <c r="S16" i="13"/>
  <c r="S14" i="13"/>
  <c r="S13" i="13"/>
  <c r="S12" i="13"/>
  <c r="S11" i="13"/>
  <c r="S10" i="13"/>
  <c r="S9" i="13"/>
  <c r="S8" i="13"/>
  <c r="S7" i="13"/>
  <c r="S6" i="13"/>
  <c r="S4" i="13"/>
  <c r="Q163" i="13"/>
  <c r="Q162" i="13"/>
  <c r="Q161" i="13"/>
  <c r="Q160" i="13"/>
  <c r="Q159" i="13"/>
  <c r="Q156" i="13"/>
  <c r="Q155" i="13"/>
  <c r="Q154" i="13"/>
  <c r="Q153" i="13"/>
  <c r="Q152" i="13"/>
  <c r="Q151" i="13"/>
  <c r="Q150" i="13"/>
  <c r="Q144" i="13"/>
  <c r="Q143" i="13"/>
  <c r="Q139" i="13"/>
  <c r="Q137" i="13"/>
  <c r="Q136" i="13"/>
  <c r="Q135" i="13"/>
  <c r="Q134" i="13"/>
  <c r="Q133" i="13"/>
  <c r="Q120" i="13"/>
  <c r="Q132" i="13"/>
  <c r="Q131" i="13"/>
  <c r="Q130" i="13"/>
  <c r="Q115" i="13"/>
  <c r="Q114" i="13"/>
  <c r="Q113" i="13"/>
  <c r="Q95" i="13"/>
  <c r="Q94" i="13"/>
  <c r="Q93" i="13"/>
  <c r="Q92" i="13"/>
  <c r="Q90" i="13"/>
  <c r="Q89" i="13"/>
  <c r="Q88" i="13"/>
  <c r="Q87" i="13"/>
  <c r="Q86" i="13"/>
  <c r="Q84" i="13"/>
  <c r="Q81" i="13"/>
  <c r="Q80" i="13"/>
  <c r="Q78" i="13"/>
  <c r="Q77" i="13"/>
  <c r="Q75" i="13"/>
  <c r="Q74" i="13"/>
  <c r="Q72" i="13"/>
  <c r="Q71" i="13"/>
  <c r="Q70" i="13"/>
  <c r="Q68" i="13"/>
  <c r="Q67" i="13"/>
  <c r="Q66" i="13"/>
  <c r="Q64" i="13"/>
  <c r="Q63" i="13"/>
  <c r="Q62" i="13"/>
  <c r="Q60" i="13"/>
  <c r="Q58" i="13"/>
  <c r="Q57" i="13"/>
  <c r="Q56" i="13"/>
  <c r="Q55" i="13"/>
  <c r="Q52" i="13"/>
  <c r="Q51" i="13"/>
  <c r="Q50" i="13"/>
  <c r="Q49" i="13"/>
  <c r="Q47" i="13"/>
  <c r="Q46" i="13"/>
  <c r="Q45" i="13"/>
  <c r="Q44" i="13"/>
  <c r="Q43" i="13"/>
  <c r="Q42" i="13"/>
  <c r="Q41" i="13"/>
  <c r="Q40" i="13"/>
  <c r="Q39" i="13"/>
  <c r="Q38" i="13"/>
  <c r="Q37" i="13"/>
  <c r="Q36" i="13"/>
  <c r="Q35" i="13"/>
  <c r="Q34" i="13"/>
  <c r="Q33" i="13"/>
  <c r="Q32" i="13"/>
  <c r="Q31" i="13"/>
  <c r="Q29" i="13"/>
  <c r="Q28" i="13"/>
  <c r="Q27" i="13"/>
  <c r="Q26" i="13"/>
  <c r="Q24" i="13"/>
  <c r="Q23" i="13"/>
  <c r="Q22" i="13"/>
  <c r="Q21" i="13"/>
  <c r="Q20" i="13"/>
  <c r="Q19" i="13"/>
  <c r="Q18" i="13"/>
  <c r="Q17" i="13"/>
  <c r="Q16" i="13"/>
  <c r="Q14" i="13"/>
  <c r="Q13" i="13"/>
  <c r="Q12" i="13"/>
  <c r="Q11" i="13"/>
  <c r="Q10" i="13"/>
  <c r="Q9" i="13"/>
  <c r="Q8" i="13"/>
  <c r="Q7" i="13"/>
  <c r="Q6" i="13"/>
  <c r="Q4" i="13"/>
  <c r="O163" i="13"/>
  <c r="O162" i="13"/>
  <c r="O161" i="13"/>
  <c r="O160" i="13"/>
  <c r="O159" i="13"/>
  <c r="O156" i="13"/>
  <c r="O155" i="13"/>
  <c r="O154" i="13"/>
  <c r="O153" i="13"/>
  <c r="O152" i="13"/>
  <c r="O151" i="13"/>
  <c r="O150" i="13"/>
  <c r="O144" i="13"/>
  <c r="O143" i="13"/>
  <c r="O139" i="13"/>
  <c r="O137" i="13"/>
  <c r="O136" i="13"/>
  <c r="O135" i="13"/>
  <c r="O134" i="13"/>
  <c r="O133" i="13"/>
  <c r="O120" i="13"/>
  <c r="O132" i="13"/>
  <c r="O131" i="13"/>
  <c r="O130" i="13"/>
  <c r="O115" i="13"/>
  <c r="O114" i="13"/>
  <c r="O113" i="13"/>
  <c r="O95" i="13"/>
  <c r="O94" i="13"/>
  <c r="O93" i="13"/>
  <c r="O92" i="13"/>
  <c r="O90" i="13"/>
  <c r="O89" i="13"/>
  <c r="O88" i="13"/>
  <c r="O87" i="13"/>
  <c r="O86" i="13"/>
  <c r="O84" i="13"/>
  <c r="O81" i="13"/>
  <c r="O80" i="13"/>
  <c r="O78" i="13"/>
  <c r="O77" i="13"/>
  <c r="O75" i="13"/>
  <c r="O74" i="13"/>
  <c r="O72" i="13"/>
  <c r="O71" i="13"/>
  <c r="O70" i="13"/>
  <c r="O68" i="13"/>
  <c r="O67" i="13"/>
  <c r="O66" i="13"/>
  <c r="O64" i="13"/>
  <c r="O63" i="13"/>
  <c r="O62" i="13"/>
  <c r="O60" i="13"/>
  <c r="O58" i="13"/>
  <c r="O57" i="13"/>
  <c r="O56" i="13"/>
  <c r="O55" i="13"/>
  <c r="O52" i="13"/>
  <c r="O51" i="13"/>
  <c r="O50" i="13"/>
  <c r="O49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29" i="13"/>
  <c r="O28" i="13"/>
  <c r="O27" i="13"/>
  <c r="O26" i="13"/>
  <c r="O24" i="13"/>
  <c r="O23" i="13"/>
  <c r="O22" i="13"/>
  <c r="O21" i="13"/>
  <c r="O20" i="13"/>
  <c r="O19" i="13"/>
  <c r="O18" i="13"/>
  <c r="O17" i="13"/>
  <c r="O16" i="13"/>
  <c r="O14" i="13"/>
  <c r="O13" i="13"/>
  <c r="O12" i="13"/>
  <c r="O11" i="13"/>
  <c r="O10" i="13"/>
  <c r="O9" i="13"/>
  <c r="O8" i="13"/>
  <c r="O7" i="13"/>
  <c r="O6" i="13"/>
  <c r="O4" i="13"/>
  <c r="M163" i="13"/>
  <c r="M162" i="13"/>
  <c r="M161" i="13"/>
  <c r="M160" i="13"/>
  <c r="M159" i="13"/>
  <c r="M156" i="13"/>
  <c r="M155" i="13"/>
  <c r="M154" i="13"/>
  <c r="M153" i="13"/>
  <c r="M152" i="13"/>
  <c r="M151" i="13"/>
  <c r="M150" i="13"/>
  <c r="M144" i="13"/>
  <c r="M143" i="13"/>
  <c r="M139" i="13"/>
  <c r="M137" i="13"/>
  <c r="M136" i="13"/>
  <c r="M135" i="13"/>
  <c r="M134" i="13"/>
  <c r="M133" i="13"/>
  <c r="M120" i="13"/>
  <c r="M132" i="13"/>
  <c r="M131" i="13"/>
  <c r="M130" i="13"/>
  <c r="M115" i="13"/>
  <c r="M114" i="13"/>
  <c r="M113" i="13"/>
  <c r="M95" i="13"/>
  <c r="M94" i="13"/>
  <c r="M93" i="13"/>
  <c r="M92" i="13"/>
  <c r="M90" i="13"/>
  <c r="M89" i="13"/>
  <c r="M88" i="13"/>
  <c r="M87" i="13"/>
  <c r="M86" i="13"/>
  <c r="M84" i="13"/>
  <c r="M81" i="13"/>
  <c r="M80" i="13"/>
  <c r="M78" i="13"/>
  <c r="M77" i="13"/>
  <c r="M75" i="13"/>
  <c r="M74" i="13"/>
  <c r="M72" i="13"/>
  <c r="M71" i="13"/>
  <c r="M70" i="13"/>
  <c r="M68" i="13"/>
  <c r="M67" i="13"/>
  <c r="M66" i="13"/>
  <c r="M64" i="13"/>
  <c r="M63" i="13"/>
  <c r="M62" i="13"/>
  <c r="M60" i="13"/>
  <c r="M58" i="13"/>
  <c r="M57" i="13"/>
  <c r="M56" i="13"/>
  <c r="M55" i="13"/>
  <c r="M52" i="13"/>
  <c r="M51" i="13"/>
  <c r="M50" i="13"/>
  <c r="M49" i="13"/>
  <c r="M47" i="13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29" i="13"/>
  <c r="M28" i="13"/>
  <c r="M27" i="13"/>
  <c r="M26" i="13"/>
  <c r="M24" i="13"/>
  <c r="M23" i="13"/>
  <c r="M22" i="13"/>
  <c r="M21" i="13"/>
  <c r="M20" i="13"/>
  <c r="M19" i="13"/>
  <c r="M18" i="13"/>
  <c r="M17" i="13"/>
  <c r="M16" i="13"/>
  <c r="M14" i="13"/>
  <c r="M13" i="13"/>
  <c r="M12" i="13"/>
  <c r="M11" i="13"/>
  <c r="M10" i="13"/>
  <c r="M9" i="13"/>
  <c r="M8" i="13"/>
  <c r="M7" i="13"/>
  <c r="M6" i="13"/>
  <c r="M4" i="13"/>
  <c r="K163" i="13"/>
  <c r="K162" i="13"/>
  <c r="K161" i="13"/>
  <c r="K160" i="13"/>
  <c r="K159" i="13"/>
  <c r="K156" i="13"/>
  <c r="K155" i="13"/>
  <c r="K154" i="13"/>
  <c r="K153" i="13"/>
  <c r="K152" i="13"/>
  <c r="K151" i="13"/>
  <c r="K150" i="13"/>
  <c r="K144" i="13"/>
  <c r="K143" i="13"/>
  <c r="K139" i="13"/>
  <c r="K137" i="13"/>
  <c r="K136" i="13"/>
  <c r="K135" i="13"/>
  <c r="K134" i="13"/>
  <c r="K133" i="13"/>
  <c r="K120" i="13"/>
  <c r="K132" i="13"/>
  <c r="K131" i="13"/>
  <c r="K130" i="13"/>
  <c r="K115" i="13"/>
  <c r="K114" i="13"/>
  <c r="K113" i="13"/>
  <c r="K95" i="13"/>
  <c r="K94" i="13"/>
  <c r="K93" i="13"/>
  <c r="K92" i="13"/>
  <c r="K90" i="13"/>
  <c r="K89" i="13"/>
  <c r="K88" i="13"/>
  <c r="K87" i="13"/>
  <c r="K86" i="13"/>
  <c r="K84" i="13"/>
  <c r="K81" i="13"/>
  <c r="K80" i="13"/>
  <c r="K78" i="13"/>
  <c r="K77" i="13"/>
  <c r="K75" i="13"/>
  <c r="K74" i="13"/>
  <c r="K72" i="13"/>
  <c r="K71" i="13"/>
  <c r="K70" i="13"/>
  <c r="K68" i="13"/>
  <c r="K67" i="13"/>
  <c r="K66" i="13"/>
  <c r="K64" i="13"/>
  <c r="K63" i="13"/>
  <c r="K62" i="13"/>
  <c r="K60" i="13"/>
  <c r="K58" i="13"/>
  <c r="K57" i="13"/>
  <c r="K56" i="13"/>
  <c r="K55" i="13"/>
  <c r="K52" i="13"/>
  <c r="K51" i="13"/>
  <c r="K50" i="13"/>
  <c r="K49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29" i="13"/>
  <c r="K28" i="13"/>
  <c r="K27" i="13"/>
  <c r="K26" i="13"/>
  <c r="K24" i="13"/>
  <c r="K23" i="13"/>
  <c r="K22" i="13"/>
  <c r="K21" i="13"/>
  <c r="K20" i="13"/>
  <c r="K19" i="13"/>
  <c r="K18" i="13"/>
  <c r="K17" i="13"/>
  <c r="K16" i="13"/>
  <c r="K14" i="13"/>
  <c r="K13" i="13"/>
  <c r="K12" i="13"/>
  <c r="K11" i="13"/>
  <c r="K10" i="13"/>
  <c r="K9" i="13"/>
  <c r="K8" i="13"/>
  <c r="K7" i="13"/>
  <c r="K6" i="13"/>
  <c r="K4" i="13"/>
  <c r="I163" i="13"/>
  <c r="I162" i="13"/>
  <c r="I161" i="13"/>
  <c r="I160" i="13"/>
  <c r="I159" i="13"/>
  <c r="I156" i="13"/>
  <c r="I155" i="13"/>
  <c r="I154" i="13"/>
  <c r="I153" i="13"/>
  <c r="I152" i="13"/>
  <c r="I151" i="13"/>
  <c r="I150" i="13"/>
  <c r="I144" i="13"/>
  <c r="I143" i="13"/>
  <c r="I139" i="13"/>
  <c r="I137" i="13"/>
  <c r="I136" i="13"/>
  <c r="I135" i="13"/>
  <c r="I134" i="13"/>
  <c r="I133" i="13"/>
  <c r="I120" i="13"/>
  <c r="I132" i="13"/>
  <c r="I131" i="13"/>
  <c r="I130" i="13"/>
  <c r="I115" i="13"/>
  <c r="I114" i="13"/>
  <c r="I113" i="13"/>
  <c r="I95" i="13"/>
  <c r="I94" i="13"/>
  <c r="I93" i="13"/>
  <c r="I92" i="13"/>
  <c r="I90" i="13"/>
  <c r="I89" i="13"/>
  <c r="I88" i="13"/>
  <c r="I87" i="13"/>
  <c r="I86" i="13"/>
  <c r="I84" i="13"/>
  <c r="I81" i="13"/>
  <c r="I80" i="13"/>
  <c r="I78" i="13"/>
  <c r="I77" i="13"/>
  <c r="I75" i="13"/>
  <c r="I74" i="13"/>
  <c r="I72" i="13"/>
  <c r="I71" i="13"/>
  <c r="I70" i="13"/>
  <c r="I68" i="13"/>
  <c r="I67" i="13"/>
  <c r="I66" i="13"/>
  <c r="I64" i="13"/>
  <c r="I63" i="13"/>
  <c r="I62" i="13"/>
  <c r="I60" i="13"/>
  <c r="I58" i="13"/>
  <c r="I57" i="13"/>
  <c r="I56" i="13"/>
  <c r="I55" i="13"/>
  <c r="I52" i="13"/>
  <c r="I51" i="13"/>
  <c r="I50" i="13"/>
  <c r="I49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29" i="13"/>
  <c r="I28" i="13"/>
  <c r="I27" i="13"/>
  <c r="I26" i="13"/>
  <c r="I24" i="13"/>
  <c r="I23" i="13"/>
  <c r="I22" i="13"/>
  <c r="I21" i="13"/>
  <c r="I20" i="13"/>
  <c r="I19" i="13"/>
  <c r="I18" i="13"/>
  <c r="I17" i="13"/>
  <c r="I16" i="13"/>
  <c r="I14" i="13"/>
  <c r="I13" i="13"/>
  <c r="I12" i="13"/>
  <c r="I11" i="13"/>
  <c r="I10" i="13"/>
  <c r="I9" i="13"/>
  <c r="I8" i="13"/>
  <c r="I7" i="13"/>
  <c r="I6" i="13"/>
  <c r="I4" i="13"/>
  <c r="AF163" i="13"/>
  <c r="AF162" i="13"/>
  <c r="AF161" i="13"/>
  <c r="AF160" i="13"/>
  <c r="AF159" i="13"/>
  <c r="AF156" i="13"/>
  <c r="AF155" i="13"/>
  <c r="AF154" i="13"/>
  <c r="AF153" i="13"/>
  <c r="AF152" i="13"/>
  <c r="AF151" i="13"/>
  <c r="AF150" i="13"/>
  <c r="AF144" i="13"/>
  <c r="AF143" i="13"/>
  <c r="AF139" i="13"/>
  <c r="AF137" i="13"/>
  <c r="AF136" i="13"/>
  <c r="AF135" i="13"/>
  <c r="AF134" i="13"/>
  <c r="AF133" i="13"/>
  <c r="AF120" i="13"/>
  <c r="AF132" i="13"/>
  <c r="AF131" i="13"/>
  <c r="AF130" i="13"/>
  <c r="AF114" i="13"/>
  <c r="AF113" i="13"/>
  <c r="AF95" i="13"/>
  <c r="AF94" i="13"/>
  <c r="AF93" i="13"/>
  <c r="AF92" i="13"/>
  <c r="AF90" i="13"/>
  <c r="AF89" i="13"/>
  <c r="AF88" i="13"/>
  <c r="AF87" i="13"/>
  <c r="AF86" i="13"/>
  <c r="AF84" i="13"/>
  <c r="AF81" i="13"/>
  <c r="AF80" i="13"/>
  <c r="AF78" i="13"/>
  <c r="AF77" i="13"/>
  <c r="AF75" i="13"/>
  <c r="AF74" i="13"/>
  <c r="AF72" i="13"/>
  <c r="AF71" i="13"/>
  <c r="AF70" i="13"/>
  <c r="AF68" i="13"/>
  <c r="AF67" i="13"/>
  <c r="AF66" i="13"/>
  <c r="AF64" i="13"/>
  <c r="AF63" i="13"/>
  <c r="AF62" i="13"/>
  <c r="AF60" i="13"/>
  <c r="AF58" i="13"/>
  <c r="AF57" i="13"/>
  <c r="AF56" i="13"/>
  <c r="AF55" i="13"/>
  <c r="AF52" i="13"/>
  <c r="AF51" i="13"/>
  <c r="AF50" i="13"/>
  <c r="AF49" i="13"/>
  <c r="AF47" i="13"/>
  <c r="AF46" i="13"/>
  <c r="AF45" i="13"/>
  <c r="AF44" i="13"/>
  <c r="AF43" i="13"/>
  <c r="AF42" i="13"/>
  <c r="AF41" i="13"/>
  <c r="AF40" i="13"/>
  <c r="AF39" i="13"/>
  <c r="AF38" i="13"/>
  <c r="AF37" i="13"/>
  <c r="AF36" i="13"/>
  <c r="AF35" i="13"/>
  <c r="AF34" i="13"/>
  <c r="AF33" i="13"/>
  <c r="AF32" i="13"/>
  <c r="AF31" i="13"/>
  <c r="AF29" i="13"/>
  <c r="AF28" i="13"/>
  <c r="AF27" i="13"/>
  <c r="AF26" i="13"/>
  <c r="AF24" i="13"/>
  <c r="AF23" i="13"/>
  <c r="AF22" i="13"/>
  <c r="AF21" i="13"/>
  <c r="AF20" i="13"/>
  <c r="AF19" i="13"/>
  <c r="AF18" i="13"/>
  <c r="AF17" i="13"/>
  <c r="AF16" i="13"/>
  <c r="AF14" i="13"/>
  <c r="AF13" i="13"/>
  <c r="AF12" i="13"/>
  <c r="AF11" i="13"/>
  <c r="AF10" i="13"/>
  <c r="AF9" i="13"/>
  <c r="AF8" i="13"/>
  <c r="AF7" i="13"/>
  <c r="AF6" i="13"/>
  <c r="AF4" i="13"/>
  <c r="H165" i="12"/>
  <c r="J165" i="12"/>
  <c r="L165" i="12"/>
  <c r="N165" i="12"/>
  <c r="P165" i="12"/>
  <c r="R165" i="12"/>
  <c r="T165" i="12"/>
  <c r="V165" i="12"/>
  <c r="Z165" i="12"/>
  <c r="AB165" i="12"/>
  <c r="AD165" i="12"/>
  <c r="AD148" i="12"/>
  <c r="AB148" i="12"/>
  <c r="Z148" i="12"/>
  <c r="V148" i="12"/>
  <c r="T148" i="12"/>
  <c r="R148" i="12"/>
  <c r="P148" i="12"/>
  <c r="N148" i="12"/>
  <c r="L148" i="12"/>
  <c r="J148" i="12"/>
  <c r="H148" i="12"/>
  <c r="AE163" i="12"/>
  <c r="AE162" i="12"/>
  <c r="AE161" i="12"/>
  <c r="AE160" i="12"/>
  <c r="AE159" i="12"/>
  <c r="AE156" i="12"/>
  <c r="AE155" i="12"/>
  <c r="AE154" i="12"/>
  <c r="AE153" i="12"/>
  <c r="AE152" i="12"/>
  <c r="AE151" i="12"/>
  <c r="AE150" i="12"/>
  <c r="AE144" i="12"/>
  <c r="AE143" i="12"/>
  <c r="AE139" i="12"/>
  <c r="AE137" i="12"/>
  <c r="AE136" i="12"/>
  <c r="AE135" i="12"/>
  <c r="AE134" i="12"/>
  <c r="AE133" i="12"/>
  <c r="AE120" i="12"/>
  <c r="AE132" i="12"/>
  <c r="AE131" i="12"/>
  <c r="AE130" i="12"/>
  <c r="AE114" i="12"/>
  <c r="AE113" i="12"/>
  <c r="AE95" i="12"/>
  <c r="AE94" i="12"/>
  <c r="AE93" i="12"/>
  <c r="AE92" i="12"/>
  <c r="AE90" i="12"/>
  <c r="AE89" i="12"/>
  <c r="AE88" i="12"/>
  <c r="AE87" i="12"/>
  <c r="AE86" i="12"/>
  <c r="AE84" i="12"/>
  <c r="AE81" i="12"/>
  <c r="AE80" i="12"/>
  <c r="AE78" i="12"/>
  <c r="AE77" i="12"/>
  <c r="AE75" i="12"/>
  <c r="AE74" i="12"/>
  <c r="AE72" i="12"/>
  <c r="AE71" i="12"/>
  <c r="AE70" i="12"/>
  <c r="AE68" i="12"/>
  <c r="AE67" i="12"/>
  <c r="AE66" i="12"/>
  <c r="AE64" i="12"/>
  <c r="AE63" i="12"/>
  <c r="AE62" i="12"/>
  <c r="AE60" i="12"/>
  <c r="AE58" i="12"/>
  <c r="AE57" i="12"/>
  <c r="AE56" i="12"/>
  <c r="AE55" i="12"/>
  <c r="AE52" i="12"/>
  <c r="AE51" i="12"/>
  <c r="AE50" i="12"/>
  <c r="AE49" i="12"/>
  <c r="AE47" i="12"/>
  <c r="AE46" i="12"/>
  <c r="AE45" i="12"/>
  <c r="AE44" i="12"/>
  <c r="AE43" i="12"/>
  <c r="AE42" i="12"/>
  <c r="AE41" i="12"/>
  <c r="AE40" i="12"/>
  <c r="AE39" i="12"/>
  <c r="AE38" i="12"/>
  <c r="AE37" i="12"/>
  <c r="AE36" i="12"/>
  <c r="AE35" i="12"/>
  <c r="AE34" i="12"/>
  <c r="AE33" i="12"/>
  <c r="AE32" i="12"/>
  <c r="AE31" i="12"/>
  <c r="AE29" i="12"/>
  <c r="AE28" i="12"/>
  <c r="AE27" i="12"/>
  <c r="AE26" i="12"/>
  <c r="AE24" i="12"/>
  <c r="AE23" i="12"/>
  <c r="AE22" i="12"/>
  <c r="AE21" i="12"/>
  <c r="AE20" i="12"/>
  <c r="AE19" i="12"/>
  <c r="AE18" i="12"/>
  <c r="AE17" i="12"/>
  <c r="AE16" i="12"/>
  <c r="AE14" i="12"/>
  <c r="AE13" i="12"/>
  <c r="AE12" i="12"/>
  <c r="AE11" i="12"/>
  <c r="AE10" i="12"/>
  <c r="AE9" i="12"/>
  <c r="AE8" i="12"/>
  <c r="AE7" i="12"/>
  <c r="AE6" i="12"/>
  <c r="AE4" i="12"/>
  <c r="AC163" i="12"/>
  <c r="AC162" i="12"/>
  <c r="AC161" i="12"/>
  <c r="AC160" i="12"/>
  <c r="AC159" i="12"/>
  <c r="AC156" i="12"/>
  <c r="AC155" i="12"/>
  <c r="AC154" i="12"/>
  <c r="AC153" i="12"/>
  <c r="AC152" i="12"/>
  <c r="AC151" i="12"/>
  <c r="AC150" i="12"/>
  <c r="AC144" i="12"/>
  <c r="AC143" i="12"/>
  <c r="AC139" i="12"/>
  <c r="AC137" i="12"/>
  <c r="AC136" i="12"/>
  <c r="AC135" i="12"/>
  <c r="AC134" i="12"/>
  <c r="AC133" i="12"/>
  <c r="AC120" i="12"/>
  <c r="AC132" i="12"/>
  <c r="AC131" i="12"/>
  <c r="AC130" i="12"/>
  <c r="AC114" i="12"/>
  <c r="AC113" i="12"/>
  <c r="AC95" i="12"/>
  <c r="AC94" i="12"/>
  <c r="AC93" i="12"/>
  <c r="AC92" i="12"/>
  <c r="AC90" i="12"/>
  <c r="AC89" i="12"/>
  <c r="AC88" i="12"/>
  <c r="AC87" i="12"/>
  <c r="AC86" i="12"/>
  <c r="AC84" i="12"/>
  <c r="AC81" i="12"/>
  <c r="AC80" i="12"/>
  <c r="AC78" i="12"/>
  <c r="AC77" i="12"/>
  <c r="AC75" i="12"/>
  <c r="AC74" i="12"/>
  <c r="AC72" i="12"/>
  <c r="AC71" i="12"/>
  <c r="AC70" i="12"/>
  <c r="AC68" i="12"/>
  <c r="AC67" i="12"/>
  <c r="AC66" i="12"/>
  <c r="AC64" i="12"/>
  <c r="AC63" i="12"/>
  <c r="AC62" i="12"/>
  <c r="AC60" i="12"/>
  <c r="AC58" i="12"/>
  <c r="AC57" i="12"/>
  <c r="AC56" i="12"/>
  <c r="AC55" i="12"/>
  <c r="AC52" i="12"/>
  <c r="AC51" i="12"/>
  <c r="AC50" i="12"/>
  <c r="AC49" i="12"/>
  <c r="AC47" i="12"/>
  <c r="AC46" i="12"/>
  <c r="AC45" i="12"/>
  <c r="AC44" i="12"/>
  <c r="AC43" i="12"/>
  <c r="AC42" i="12"/>
  <c r="AC41" i="12"/>
  <c r="AC40" i="12"/>
  <c r="AC39" i="12"/>
  <c r="AC38" i="12"/>
  <c r="AC37" i="12"/>
  <c r="AC36" i="12"/>
  <c r="AC35" i="12"/>
  <c r="AC34" i="12"/>
  <c r="AC33" i="12"/>
  <c r="AC32" i="12"/>
  <c r="AC31" i="12"/>
  <c r="AC29" i="12"/>
  <c r="AC28" i="12"/>
  <c r="AC27" i="12"/>
  <c r="AC26" i="12"/>
  <c r="AC24" i="12"/>
  <c r="AC23" i="12"/>
  <c r="AC22" i="12"/>
  <c r="AC21" i="12"/>
  <c r="AC20" i="12"/>
  <c r="AC19" i="12"/>
  <c r="AC18" i="12"/>
  <c r="AC17" i="12"/>
  <c r="AC16" i="12"/>
  <c r="AC14" i="12"/>
  <c r="AC13" i="12"/>
  <c r="AC12" i="12"/>
  <c r="AC11" i="12"/>
  <c r="AC10" i="12"/>
  <c r="AC8" i="12"/>
  <c r="AC7" i="12"/>
  <c r="AC6" i="12"/>
  <c r="AC4" i="12"/>
  <c r="AA163" i="12"/>
  <c r="AA162" i="12"/>
  <c r="AA161" i="12"/>
  <c r="AA160" i="12"/>
  <c r="AA159" i="12"/>
  <c r="AA156" i="12"/>
  <c r="AA155" i="12"/>
  <c r="AA154" i="12"/>
  <c r="AA153" i="12"/>
  <c r="AA152" i="12"/>
  <c r="AA151" i="12"/>
  <c r="AA150" i="12"/>
  <c r="AA144" i="12"/>
  <c r="AA143" i="12"/>
  <c r="AA139" i="12"/>
  <c r="AA137" i="12"/>
  <c r="AA136" i="12"/>
  <c r="AA135" i="12"/>
  <c r="AA134" i="12"/>
  <c r="AA133" i="12"/>
  <c r="AA120" i="12"/>
  <c r="AA132" i="12"/>
  <c r="AA131" i="12"/>
  <c r="AA130" i="12"/>
  <c r="AA114" i="12"/>
  <c r="AA113" i="12"/>
  <c r="AA95" i="12"/>
  <c r="AA94" i="12"/>
  <c r="AA93" i="12"/>
  <c r="AA92" i="12"/>
  <c r="AA90" i="12"/>
  <c r="AA89" i="12"/>
  <c r="AA88" i="12"/>
  <c r="AA87" i="12"/>
  <c r="AA86" i="12"/>
  <c r="AA84" i="12"/>
  <c r="AA81" i="12"/>
  <c r="AA80" i="12"/>
  <c r="AA78" i="12"/>
  <c r="AA77" i="12"/>
  <c r="AA75" i="12"/>
  <c r="AA74" i="12"/>
  <c r="AA72" i="12"/>
  <c r="AA71" i="12"/>
  <c r="AA70" i="12"/>
  <c r="AA68" i="12"/>
  <c r="AA67" i="12"/>
  <c r="AA66" i="12"/>
  <c r="AA64" i="12"/>
  <c r="AA63" i="12"/>
  <c r="AA62" i="12"/>
  <c r="AA60" i="12"/>
  <c r="AA58" i="12"/>
  <c r="AA57" i="12"/>
  <c r="AA56" i="12"/>
  <c r="AA55" i="12"/>
  <c r="AA52" i="12"/>
  <c r="AA51" i="12"/>
  <c r="AA50" i="12"/>
  <c r="AA49" i="12"/>
  <c r="AA47" i="12"/>
  <c r="AA46" i="12"/>
  <c r="AA45" i="12"/>
  <c r="AA44" i="12"/>
  <c r="AA43" i="12"/>
  <c r="AA42" i="12"/>
  <c r="AA41" i="12"/>
  <c r="AA40" i="12"/>
  <c r="AA39" i="12"/>
  <c r="AA38" i="12"/>
  <c r="AA37" i="12"/>
  <c r="AA36" i="12"/>
  <c r="AA35" i="12"/>
  <c r="AA34" i="12"/>
  <c r="AA33" i="12"/>
  <c r="AA32" i="12"/>
  <c r="AA31" i="12"/>
  <c r="AA29" i="12"/>
  <c r="AA28" i="12"/>
  <c r="AA27" i="12"/>
  <c r="AA26" i="12"/>
  <c r="AA24" i="12"/>
  <c r="AA23" i="12"/>
  <c r="AA22" i="12"/>
  <c r="AA21" i="12"/>
  <c r="AA20" i="12"/>
  <c r="AA19" i="12"/>
  <c r="AA18" i="12"/>
  <c r="AA17" i="12"/>
  <c r="AA16" i="12"/>
  <c r="AA14" i="12"/>
  <c r="AA13" i="12"/>
  <c r="AA12" i="12"/>
  <c r="AA11" i="12"/>
  <c r="AA10" i="12"/>
  <c r="AA8" i="12"/>
  <c r="AA7" i="12"/>
  <c r="AA6" i="12"/>
  <c r="AA4" i="12"/>
  <c r="Y163" i="12"/>
  <c r="Y162" i="12"/>
  <c r="Y161" i="12"/>
  <c r="Y160" i="12"/>
  <c r="Y159" i="12"/>
  <c r="Y156" i="12"/>
  <c r="Y155" i="12"/>
  <c r="Y154" i="12"/>
  <c r="Y153" i="12"/>
  <c r="Y152" i="12"/>
  <c r="Y151" i="12"/>
  <c r="Y150" i="12"/>
  <c r="Y144" i="12"/>
  <c r="Y143" i="12"/>
  <c r="Y139" i="12"/>
  <c r="Y137" i="12"/>
  <c r="Y136" i="12"/>
  <c r="Y135" i="12"/>
  <c r="Y134" i="12"/>
  <c r="Y133" i="12"/>
  <c r="Y120" i="12"/>
  <c r="Y132" i="12"/>
  <c r="Y131" i="12"/>
  <c r="Y130" i="12"/>
  <c r="Y114" i="12"/>
  <c r="Y113" i="12"/>
  <c r="Y95" i="12"/>
  <c r="Y94" i="12"/>
  <c r="Y93" i="12"/>
  <c r="Y92" i="12"/>
  <c r="Y90" i="12"/>
  <c r="Y89" i="12"/>
  <c r="Y88" i="12"/>
  <c r="Y87" i="12"/>
  <c r="Y86" i="12"/>
  <c r="Y84" i="12"/>
  <c r="Y81" i="12"/>
  <c r="Y80" i="12"/>
  <c r="Y78" i="12"/>
  <c r="Y77" i="12"/>
  <c r="Y75" i="12"/>
  <c r="Y74" i="12"/>
  <c r="Y72" i="12"/>
  <c r="Y71" i="12"/>
  <c r="Y70" i="12"/>
  <c r="Y68" i="12"/>
  <c r="Y67" i="12"/>
  <c r="Y66" i="12"/>
  <c r="Y64" i="12"/>
  <c r="Y63" i="12"/>
  <c r="Y62" i="12"/>
  <c r="Y60" i="12"/>
  <c r="Y58" i="12"/>
  <c r="Y57" i="12"/>
  <c r="Y56" i="12"/>
  <c r="Y55" i="12"/>
  <c r="Y52" i="12"/>
  <c r="Y51" i="12"/>
  <c r="Y50" i="12"/>
  <c r="Y49" i="12"/>
  <c r="Y47" i="12"/>
  <c r="Y46" i="12"/>
  <c r="Y45" i="12"/>
  <c r="Y44" i="12"/>
  <c r="Y43" i="12"/>
  <c r="Y42" i="12"/>
  <c r="Y41" i="12"/>
  <c r="Y40" i="12"/>
  <c r="Y39" i="12"/>
  <c r="Y38" i="12"/>
  <c r="Y37" i="12"/>
  <c r="Y36" i="12"/>
  <c r="Y35" i="12"/>
  <c r="Y34" i="12"/>
  <c r="Y33" i="12"/>
  <c r="Y32" i="12"/>
  <c r="Y31" i="12"/>
  <c r="Y29" i="12"/>
  <c r="Y28" i="12"/>
  <c r="Y27" i="12"/>
  <c r="Y26" i="12"/>
  <c r="Y24" i="12"/>
  <c r="Y23" i="12"/>
  <c r="Y22" i="12"/>
  <c r="Y21" i="12"/>
  <c r="Y20" i="12"/>
  <c r="Y19" i="12"/>
  <c r="Y18" i="12"/>
  <c r="Y17" i="12"/>
  <c r="Y16" i="12"/>
  <c r="Y14" i="12"/>
  <c r="Y13" i="12"/>
  <c r="Y12" i="12"/>
  <c r="Y11" i="12"/>
  <c r="Y10" i="12"/>
  <c r="Y9" i="12"/>
  <c r="Y8" i="12"/>
  <c r="Y7" i="12"/>
  <c r="Y6" i="12"/>
  <c r="Y4" i="12"/>
  <c r="W163" i="12"/>
  <c r="W162" i="12"/>
  <c r="W161" i="12"/>
  <c r="W160" i="12"/>
  <c r="W159" i="12"/>
  <c r="W156" i="12"/>
  <c r="W155" i="12"/>
  <c r="W154" i="12"/>
  <c r="W153" i="12"/>
  <c r="W152" i="12"/>
  <c r="W151" i="12"/>
  <c r="W150" i="12"/>
  <c r="W144" i="12"/>
  <c r="W143" i="12"/>
  <c r="W139" i="12"/>
  <c r="W137" i="12"/>
  <c r="W136" i="12"/>
  <c r="W135" i="12"/>
  <c r="W134" i="12"/>
  <c r="W133" i="12"/>
  <c r="W120" i="12"/>
  <c r="W132" i="12"/>
  <c r="W131" i="12"/>
  <c r="W130" i="12"/>
  <c r="W114" i="12"/>
  <c r="W113" i="12"/>
  <c r="W95" i="12"/>
  <c r="W94" i="12"/>
  <c r="W93" i="12"/>
  <c r="W92" i="12"/>
  <c r="W90" i="12"/>
  <c r="W89" i="12"/>
  <c r="W88" i="12"/>
  <c r="W87" i="12"/>
  <c r="W86" i="12"/>
  <c r="W84" i="12"/>
  <c r="W81" i="12"/>
  <c r="W80" i="12"/>
  <c r="W78" i="12"/>
  <c r="W77" i="12"/>
  <c r="W75" i="12"/>
  <c r="W74" i="12"/>
  <c r="W72" i="12"/>
  <c r="W71" i="12"/>
  <c r="W70" i="12"/>
  <c r="W68" i="12"/>
  <c r="W67" i="12"/>
  <c r="W66" i="12"/>
  <c r="W64" i="12"/>
  <c r="W63" i="12"/>
  <c r="W62" i="12"/>
  <c r="W60" i="12"/>
  <c r="W58" i="12"/>
  <c r="W57" i="12"/>
  <c r="W56" i="12"/>
  <c r="W55" i="12"/>
  <c r="W52" i="12"/>
  <c r="W51" i="12"/>
  <c r="W50" i="12"/>
  <c r="W49" i="12"/>
  <c r="W47" i="12"/>
  <c r="W46" i="12"/>
  <c r="W45" i="12"/>
  <c r="W44" i="12"/>
  <c r="W43" i="12"/>
  <c r="W42" i="12"/>
  <c r="W41" i="12"/>
  <c r="W40" i="12"/>
  <c r="W39" i="12"/>
  <c r="W38" i="12"/>
  <c r="W37" i="12"/>
  <c r="W36" i="12"/>
  <c r="W35" i="12"/>
  <c r="W34" i="12"/>
  <c r="W33" i="12"/>
  <c r="W32" i="12"/>
  <c r="W31" i="12"/>
  <c r="W29" i="12"/>
  <c r="W28" i="12"/>
  <c r="W27" i="12"/>
  <c r="W26" i="12"/>
  <c r="W24" i="12"/>
  <c r="W23" i="12"/>
  <c r="W22" i="12"/>
  <c r="W21" i="12"/>
  <c r="W20" i="12"/>
  <c r="W19" i="12"/>
  <c r="W18" i="12"/>
  <c r="W17" i="12"/>
  <c r="W16" i="12"/>
  <c r="W14" i="12"/>
  <c r="W13" i="12"/>
  <c r="W12" i="12"/>
  <c r="W11" i="12"/>
  <c r="W10" i="12"/>
  <c r="W9" i="12"/>
  <c r="W8" i="12"/>
  <c r="W7" i="12"/>
  <c r="W6" i="12"/>
  <c r="W4" i="12"/>
  <c r="U163" i="12"/>
  <c r="U162" i="12"/>
  <c r="U161" i="12"/>
  <c r="U160" i="12"/>
  <c r="U159" i="12"/>
  <c r="U156" i="12"/>
  <c r="U155" i="12"/>
  <c r="U154" i="12"/>
  <c r="U153" i="12"/>
  <c r="U152" i="12"/>
  <c r="U151" i="12"/>
  <c r="U150" i="12"/>
  <c r="U144" i="12"/>
  <c r="U143" i="12"/>
  <c r="U139" i="12"/>
  <c r="U137" i="12"/>
  <c r="U136" i="12"/>
  <c r="U135" i="12"/>
  <c r="U134" i="12"/>
  <c r="U133" i="12"/>
  <c r="U120" i="12"/>
  <c r="U132" i="12"/>
  <c r="U131" i="12"/>
  <c r="U130" i="12"/>
  <c r="U114" i="12"/>
  <c r="U113" i="12"/>
  <c r="U95" i="12"/>
  <c r="U94" i="12"/>
  <c r="U93" i="12"/>
  <c r="U92" i="12"/>
  <c r="U90" i="12"/>
  <c r="U89" i="12"/>
  <c r="U88" i="12"/>
  <c r="U87" i="12"/>
  <c r="U86" i="12"/>
  <c r="U84" i="12"/>
  <c r="U81" i="12"/>
  <c r="U80" i="12"/>
  <c r="U78" i="12"/>
  <c r="U77" i="12"/>
  <c r="U75" i="12"/>
  <c r="U74" i="12"/>
  <c r="U72" i="12"/>
  <c r="U71" i="12"/>
  <c r="U70" i="12"/>
  <c r="U68" i="12"/>
  <c r="U67" i="12"/>
  <c r="U66" i="12"/>
  <c r="U64" i="12"/>
  <c r="U63" i="12"/>
  <c r="U62" i="12"/>
  <c r="U60" i="12"/>
  <c r="U58" i="12"/>
  <c r="U57" i="12"/>
  <c r="U56" i="12"/>
  <c r="U55" i="12"/>
  <c r="U52" i="12"/>
  <c r="U51" i="12"/>
  <c r="U50" i="12"/>
  <c r="U49" i="12"/>
  <c r="U47" i="12"/>
  <c r="U46" i="12"/>
  <c r="U45" i="12"/>
  <c r="U44" i="12"/>
  <c r="U43" i="12"/>
  <c r="U42" i="12"/>
  <c r="U41" i="12"/>
  <c r="U40" i="12"/>
  <c r="U39" i="12"/>
  <c r="U38" i="12"/>
  <c r="U37" i="12"/>
  <c r="U36" i="12"/>
  <c r="U35" i="12"/>
  <c r="U34" i="12"/>
  <c r="U33" i="12"/>
  <c r="U32" i="12"/>
  <c r="U31" i="12"/>
  <c r="U29" i="12"/>
  <c r="U28" i="12"/>
  <c r="U27" i="12"/>
  <c r="U26" i="12"/>
  <c r="U24" i="12"/>
  <c r="U23" i="12"/>
  <c r="U22" i="12"/>
  <c r="U21" i="12"/>
  <c r="U20" i="12"/>
  <c r="U19" i="12"/>
  <c r="U18" i="12"/>
  <c r="U17" i="12"/>
  <c r="U16" i="12"/>
  <c r="U14" i="12"/>
  <c r="U13" i="12"/>
  <c r="U12" i="12"/>
  <c r="U11" i="12"/>
  <c r="U10" i="12"/>
  <c r="U9" i="12"/>
  <c r="U8" i="12"/>
  <c r="U7" i="12"/>
  <c r="U6" i="12"/>
  <c r="U4" i="12"/>
  <c r="S163" i="12"/>
  <c r="S162" i="12"/>
  <c r="S161" i="12"/>
  <c r="S160" i="12"/>
  <c r="S159" i="12"/>
  <c r="S156" i="12"/>
  <c r="S155" i="12"/>
  <c r="S154" i="12"/>
  <c r="S153" i="12"/>
  <c r="S152" i="12"/>
  <c r="S151" i="12"/>
  <c r="S150" i="12"/>
  <c r="S144" i="12"/>
  <c r="S143" i="12"/>
  <c r="S139" i="12"/>
  <c r="S137" i="12"/>
  <c r="S136" i="12"/>
  <c r="S135" i="12"/>
  <c r="S134" i="12"/>
  <c r="S133" i="12"/>
  <c r="S120" i="12"/>
  <c r="S132" i="12"/>
  <c r="S131" i="12"/>
  <c r="S130" i="12"/>
  <c r="S114" i="12"/>
  <c r="S113" i="12"/>
  <c r="S95" i="12"/>
  <c r="S94" i="12"/>
  <c r="S93" i="12"/>
  <c r="S92" i="12"/>
  <c r="S90" i="12"/>
  <c r="S89" i="12"/>
  <c r="S88" i="12"/>
  <c r="S87" i="12"/>
  <c r="S86" i="12"/>
  <c r="S84" i="12"/>
  <c r="S81" i="12"/>
  <c r="S80" i="12"/>
  <c r="S78" i="12"/>
  <c r="S77" i="12"/>
  <c r="S75" i="12"/>
  <c r="S74" i="12"/>
  <c r="S72" i="12"/>
  <c r="S71" i="12"/>
  <c r="S70" i="12"/>
  <c r="S68" i="12"/>
  <c r="S67" i="12"/>
  <c r="S66" i="12"/>
  <c r="S64" i="12"/>
  <c r="S63" i="12"/>
  <c r="S62" i="12"/>
  <c r="S60" i="12"/>
  <c r="S58" i="12"/>
  <c r="S57" i="12"/>
  <c r="S56" i="12"/>
  <c r="S55" i="12"/>
  <c r="S52" i="12"/>
  <c r="S51" i="12"/>
  <c r="S50" i="12"/>
  <c r="S49" i="12"/>
  <c r="S47" i="12"/>
  <c r="S46" i="12"/>
  <c r="S45" i="12"/>
  <c r="S44" i="12"/>
  <c r="S43" i="12"/>
  <c r="S42" i="12"/>
  <c r="S41" i="12"/>
  <c r="S40" i="12"/>
  <c r="S39" i="12"/>
  <c r="S38" i="12"/>
  <c r="S37" i="12"/>
  <c r="S36" i="12"/>
  <c r="S35" i="12"/>
  <c r="S34" i="12"/>
  <c r="S33" i="12"/>
  <c r="S32" i="12"/>
  <c r="S31" i="12"/>
  <c r="S29" i="12"/>
  <c r="S28" i="12"/>
  <c r="S27" i="12"/>
  <c r="S26" i="12"/>
  <c r="S24" i="12"/>
  <c r="S23" i="12"/>
  <c r="S22" i="12"/>
  <c r="S21" i="12"/>
  <c r="S20" i="12"/>
  <c r="S19" i="12"/>
  <c r="S18" i="12"/>
  <c r="S17" i="12"/>
  <c r="S16" i="12"/>
  <c r="S14" i="12"/>
  <c r="S13" i="12"/>
  <c r="S12" i="12"/>
  <c r="S11" i="12"/>
  <c r="S10" i="12"/>
  <c r="S9" i="12"/>
  <c r="S8" i="12"/>
  <c r="S7" i="12"/>
  <c r="S6" i="12"/>
  <c r="S4" i="12"/>
  <c r="Q163" i="12"/>
  <c r="Q162" i="12"/>
  <c r="Q161" i="12"/>
  <c r="Q160" i="12"/>
  <c r="Q159" i="12"/>
  <c r="Q156" i="12"/>
  <c r="Q155" i="12"/>
  <c r="Q154" i="12"/>
  <c r="Q153" i="12"/>
  <c r="Q152" i="12"/>
  <c r="Q151" i="12"/>
  <c r="Q150" i="12"/>
  <c r="Q144" i="12"/>
  <c r="Q143" i="12"/>
  <c r="Q139" i="12"/>
  <c r="Q137" i="12"/>
  <c r="Q136" i="12"/>
  <c r="Q135" i="12"/>
  <c r="Q134" i="12"/>
  <c r="Q133" i="12"/>
  <c r="Q120" i="12"/>
  <c r="Q132" i="12"/>
  <c r="Q131" i="12"/>
  <c r="Q130" i="12"/>
  <c r="Q114" i="12"/>
  <c r="Q113" i="12"/>
  <c r="Q95" i="12"/>
  <c r="Q94" i="12"/>
  <c r="Q93" i="12"/>
  <c r="Q92" i="12"/>
  <c r="Q90" i="12"/>
  <c r="Q89" i="12"/>
  <c r="Q88" i="12"/>
  <c r="Q87" i="12"/>
  <c r="Q86" i="12"/>
  <c r="Q84" i="12"/>
  <c r="Q81" i="12"/>
  <c r="Q80" i="12"/>
  <c r="Q78" i="12"/>
  <c r="Q77" i="12"/>
  <c r="Q75" i="12"/>
  <c r="Q74" i="12"/>
  <c r="Q72" i="12"/>
  <c r="Q71" i="12"/>
  <c r="Q70" i="12"/>
  <c r="Q68" i="12"/>
  <c r="Q67" i="12"/>
  <c r="Q66" i="12"/>
  <c r="Q64" i="12"/>
  <c r="Q63" i="12"/>
  <c r="Q62" i="12"/>
  <c r="Q60" i="12"/>
  <c r="Q58" i="12"/>
  <c r="Q57" i="12"/>
  <c r="Q56" i="12"/>
  <c r="Q55" i="12"/>
  <c r="Q52" i="12"/>
  <c r="Q51" i="12"/>
  <c r="Q50" i="12"/>
  <c r="Q49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29" i="12"/>
  <c r="Q28" i="12"/>
  <c r="Q27" i="12"/>
  <c r="Q26" i="12"/>
  <c r="Q24" i="12"/>
  <c r="Q23" i="12"/>
  <c r="Q22" i="12"/>
  <c r="Q21" i="12"/>
  <c r="Q20" i="12"/>
  <c r="Q19" i="12"/>
  <c r="Q18" i="12"/>
  <c r="Q17" i="12"/>
  <c r="Q16" i="12"/>
  <c r="Q14" i="12"/>
  <c r="Q13" i="12"/>
  <c r="Q12" i="12"/>
  <c r="Q11" i="12"/>
  <c r="Q10" i="12"/>
  <c r="Q9" i="12"/>
  <c r="Q8" i="12"/>
  <c r="Q7" i="12"/>
  <c r="Q6" i="12"/>
  <c r="Q4" i="12"/>
  <c r="O163" i="12"/>
  <c r="O162" i="12"/>
  <c r="O161" i="12"/>
  <c r="O160" i="12"/>
  <c r="O159" i="12"/>
  <c r="O156" i="12"/>
  <c r="O155" i="12"/>
  <c r="O154" i="12"/>
  <c r="O153" i="12"/>
  <c r="O152" i="12"/>
  <c r="O151" i="12"/>
  <c r="O150" i="12"/>
  <c r="O144" i="12"/>
  <c r="O143" i="12"/>
  <c r="O139" i="12"/>
  <c r="O137" i="12"/>
  <c r="O136" i="12"/>
  <c r="O135" i="12"/>
  <c r="O134" i="12"/>
  <c r="O133" i="12"/>
  <c r="O120" i="12"/>
  <c r="O132" i="12"/>
  <c r="O131" i="12"/>
  <c r="O130" i="12"/>
  <c r="O114" i="12"/>
  <c r="O113" i="12"/>
  <c r="O95" i="12"/>
  <c r="O94" i="12"/>
  <c r="O93" i="12"/>
  <c r="O92" i="12"/>
  <c r="O90" i="12"/>
  <c r="O89" i="12"/>
  <c r="O88" i="12"/>
  <c r="O87" i="12"/>
  <c r="O86" i="12"/>
  <c r="O84" i="12"/>
  <c r="O81" i="12"/>
  <c r="O80" i="12"/>
  <c r="O78" i="12"/>
  <c r="O77" i="12"/>
  <c r="O75" i="12"/>
  <c r="O74" i="12"/>
  <c r="O72" i="12"/>
  <c r="O71" i="12"/>
  <c r="O70" i="12"/>
  <c r="O68" i="12"/>
  <c r="O67" i="12"/>
  <c r="O66" i="12"/>
  <c r="O64" i="12"/>
  <c r="O63" i="12"/>
  <c r="O62" i="12"/>
  <c r="O60" i="12"/>
  <c r="O58" i="12"/>
  <c r="O57" i="12"/>
  <c r="O56" i="12"/>
  <c r="O55" i="12"/>
  <c r="O52" i="12"/>
  <c r="O51" i="12"/>
  <c r="O50" i="12"/>
  <c r="O49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29" i="12"/>
  <c r="O28" i="12"/>
  <c r="O27" i="12"/>
  <c r="O26" i="12"/>
  <c r="O24" i="12"/>
  <c r="O23" i="12"/>
  <c r="O22" i="12"/>
  <c r="O21" i="12"/>
  <c r="O20" i="12"/>
  <c r="O19" i="12"/>
  <c r="O18" i="12"/>
  <c r="O17" i="12"/>
  <c r="O16" i="12"/>
  <c r="O14" i="12"/>
  <c r="O13" i="12"/>
  <c r="O12" i="12"/>
  <c r="O11" i="12"/>
  <c r="O10" i="12"/>
  <c r="O9" i="12"/>
  <c r="O8" i="12"/>
  <c r="O7" i="12"/>
  <c r="O6" i="12"/>
  <c r="O4" i="12"/>
  <c r="M163" i="12"/>
  <c r="M162" i="12"/>
  <c r="M161" i="12"/>
  <c r="M160" i="12"/>
  <c r="M159" i="12"/>
  <c r="M156" i="12"/>
  <c r="M155" i="12"/>
  <c r="M154" i="12"/>
  <c r="M153" i="12"/>
  <c r="M152" i="12"/>
  <c r="M151" i="12"/>
  <c r="M150" i="12"/>
  <c r="M144" i="12"/>
  <c r="M143" i="12"/>
  <c r="M139" i="12"/>
  <c r="M137" i="12"/>
  <c r="M136" i="12"/>
  <c r="M135" i="12"/>
  <c r="M134" i="12"/>
  <c r="M133" i="12"/>
  <c r="M120" i="12"/>
  <c r="M132" i="12"/>
  <c r="M131" i="12"/>
  <c r="M130" i="12"/>
  <c r="M114" i="12"/>
  <c r="M113" i="12"/>
  <c r="M95" i="12"/>
  <c r="M94" i="12"/>
  <c r="M93" i="12"/>
  <c r="M92" i="12"/>
  <c r="M90" i="12"/>
  <c r="M89" i="12"/>
  <c r="M88" i="12"/>
  <c r="M87" i="12"/>
  <c r="M86" i="12"/>
  <c r="M84" i="12"/>
  <c r="M81" i="12"/>
  <c r="M80" i="12"/>
  <c r="M78" i="12"/>
  <c r="M77" i="12"/>
  <c r="M75" i="12"/>
  <c r="M74" i="12"/>
  <c r="M72" i="12"/>
  <c r="M71" i="12"/>
  <c r="M70" i="12"/>
  <c r="M68" i="12"/>
  <c r="M67" i="12"/>
  <c r="M66" i="12"/>
  <c r="M64" i="12"/>
  <c r="M63" i="12"/>
  <c r="M62" i="12"/>
  <c r="M60" i="12"/>
  <c r="M58" i="12"/>
  <c r="M57" i="12"/>
  <c r="M56" i="12"/>
  <c r="M55" i="12"/>
  <c r="M52" i="12"/>
  <c r="M51" i="12"/>
  <c r="M50" i="12"/>
  <c r="M49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29" i="12"/>
  <c r="M28" i="12"/>
  <c r="M27" i="12"/>
  <c r="M26" i="12"/>
  <c r="M24" i="12"/>
  <c r="M23" i="12"/>
  <c r="M22" i="12"/>
  <c r="M21" i="12"/>
  <c r="M20" i="12"/>
  <c r="M19" i="12"/>
  <c r="M18" i="12"/>
  <c r="M17" i="12"/>
  <c r="M16" i="12"/>
  <c r="M14" i="12"/>
  <c r="M13" i="12"/>
  <c r="M12" i="12"/>
  <c r="M11" i="12"/>
  <c r="M10" i="12"/>
  <c r="M9" i="12"/>
  <c r="M8" i="12"/>
  <c r="M7" i="12"/>
  <c r="M6" i="12"/>
  <c r="M4" i="12"/>
  <c r="K163" i="12"/>
  <c r="K162" i="12"/>
  <c r="K161" i="12"/>
  <c r="K160" i="12"/>
  <c r="K159" i="12"/>
  <c r="K156" i="12"/>
  <c r="K155" i="12"/>
  <c r="K154" i="12"/>
  <c r="K153" i="12"/>
  <c r="K152" i="12"/>
  <c r="K151" i="12"/>
  <c r="K150" i="12"/>
  <c r="K144" i="12"/>
  <c r="K143" i="12"/>
  <c r="K139" i="12"/>
  <c r="K137" i="12"/>
  <c r="K136" i="12"/>
  <c r="K135" i="12"/>
  <c r="K134" i="12"/>
  <c r="K133" i="12"/>
  <c r="K120" i="12"/>
  <c r="K132" i="12"/>
  <c r="K131" i="12"/>
  <c r="K130" i="12"/>
  <c r="K114" i="12"/>
  <c r="K113" i="12"/>
  <c r="K95" i="12"/>
  <c r="K94" i="12"/>
  <c r="K93" i="12"/>
  <c r="K92" i="12"/>
  <c r="K90" i="12"/>
  <c r="K89" i="12"/>
  <c r="K88" i="12"/>
  <c r="K87" i="12"/>
  <c r="K86" i="12"/>
  <c r="K84" i="12"/>
  <c r="K81" i="12"/>
  <c r="K80" i="12"/>
  <c r="K78" i="12"/>
  <c r="K77" i="12"/>
  <c r="K75" i="12"/>
  <c r="K74" i="12"/>
  <c r="K72" i="12"/>
  <c r="K71" i="12"/>
  <c r="K70" i="12"/>
  <c r="K68" i="12"/>
  <c r="K67" i="12"/>
  <c r="K66" i="12"/>
  <c r="K64" i="12"/>
  <c r="K63" i="12"/>
  <c r="K62" i="12"/>
  <c r="K60" i="12"/>
  <c r="K58" i="12"/>
  <c r="K57" i="12"/>
  <c r="K56" i="12"/>
  <c r="K55" i="12"/>
  <c r="K52" i="12"/>
  <c r="K51" i="12"/>
  <c r="K50" i="12"/>
  <c r="K49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29" i="12"/>
  <c r="K28" i="12"/>
  <c r="K27" i="12"/>
  <c r="K26" i="12"/>
  <c r="K24" i="12"/>
  <c r="K23" i="12"/>
  <c r="K22" i="12"/>
  <c r="K21" i="12"/>
  <c r="K20" i="12"/>
  <c r="K19" i="12"/>
  <c r="K18" i="12"/>
  <c r="K17" i="12"/>
  <c r="K16" i="12"/>
  <c r="K14" i="12"/>
  <c r="K13" i="12"/>
  <c r="K12" i="12"/>
  <c r="K11" i="12"/>
  <c r="K10" i="12"/>
  <c r="K9" i="12"/>
  <c r="K8" i="12"/>
  <c r="K7" i="12"/>
  <c r="K6" i="12"/>
  <c r="K4" i="12"/>
  <c r="I163" i="12"/>
  <c r="I162" i="12"/>
  <c r="I161" i="12"/>
  <c r="I160" i="12"/>
  <c r="I159" i="12"/>
  <c r="I156" i="12"/>
  <c r="I155" i="12"/>
  <c r="I154" i="12"/>
  <c r="I153" i="12"/>
  <c r="I152" i="12"/>
  <c r="I151" i="12"/>
  <c r="I150" i="12"/>
  <c r="I144" i="12"/>
  <c r="I143" i="12"/>
  <c r="I139" i="12"/>
  <c r="I137" i="12"/>
  <c r="I136" i="12"/>
  <c r="I135" i="12"/>
  <c r="I134" i="12"/>
  <c r="I133" i="12"/>
  <c r="I120" i="12"/>
  <c r="I132" i="12"/>
  <c r="I131" i="12"/>
  <c r="I130" i="12"/>
  <c r="I114" i="12"/>
  <c r="I113" i="12"/>
  <c r="I95" i="12"/>
  <c r="I94" i="12"/>
  <c r="I93" i="12"/>
  <c r="I92" i="12"/>
  <c r="I90" i="12"/>
  <c r="I89" i="12"/>
  <c r="I88" i="12"/>
  <c r="I87" i="12"/>
  <c r="I86" i="12"/>
  <c r="I84" i="12"/>
  <c r="I81" i="12"/>
  <c r="I80" i="12"/>
  <c r="I78" i="12"/>
  <c r="I77" i="12"/>
  <c r="I75" i="12"/>
  <c r="I74" i="12"/>
  <c r="I72" i="12"/>
  <c r="I71" i="12"/>
  <c r="I70" i="12"/>
  <c r="I68" i="12"/>
  <c r="I67" i="12"/>
  <c r="I66" i="12"/>
  <c r="I64" i="12"/>
  <c r="I63" i="12"/>
  <c r="I62" i="12"/>
  <c r="I60" i="12"/>
  <c r="I58" i="12"/>
  <c r="I57" i="12"/>
  <c r="I56" i="12"/>
  <c r="I55" i="12"/>
  <c r="I52" i="12"/>
  <c r="I51" i="12"/>
  <c r="I50" i="12"/>
  <c r="I49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29" i="12"/>
  <c r="I28" i="12"/>
  <c r="I27" i="12"/>
  <c r="I26" i="12"/>
  <c r="I24" i="12"/>
  <c r="I23" i="12"/>
  <c r="I22" i="12"/>
  <c r="I21" i="12"/>
  <c r="I20" i="12"/>
  <c r="I19" i="12"/>
  <c r="I18" i="12"/>
  <c r="I17" i="12"/>
  <c r="I16" i="12"/>
  <c r="I14" i="12"/>
  <c r="I13" i="12"/>
  <c r="I12" i="12"/>
  <c r="I11" i="12"/>
  <c r="I10" i="12"/>
  <c r="I9" i="12"/>
  <c r="I8" i="12"/>
  <c r="I7" i="12"/>
  <c r="I6" i="12"/>
  <c r="I4" i="12"/>
  <c r="AF163" i="12"/>
  <c r="AF162" i="12"/>
  <c r="AF161" i="12"/>
  <c r="AF160" i="12"/>
  <c r="AF159" i="12"/>
  <c r="AF156" i="12"/>
  <c r="AF155" i="12"/>
  <c r="AF154" i="12"/>
  <c r="AF153" i="12"/>
  <c r="AF152" i="12"/>
  <c r="AF151" i="12"/>
  <c r="AF150" i="12"/>
  <c r="AF144" i="12"/>
  <c r="AF143" i="12"/>
  <c r="AF139" i="12"/>
  <c r="AF137" i="12"/>
  <c r="AF136" i="12"/>
  <c r="AF135" i="12"/>
  <c r="AF134" i="12"/>
  <c r="AF133" i="12"/>
  <c r="AF120" i="12"/>
  <c r="AF132" i="12"/>
  <c r="AF131" i="12"/>
  <c r="AF130" i="12"/>
  <c r="AF114" i="12"/>
  <c r="AF113" i="12"/>
  <c r="AF95" i="12"/>
  <c r="AF94" i="12"/>
  <c r="AF93" i="12"/>
  <c r="AF92" i="12"/>
  <c r="AF90" i="12"/>
  <c r="AF89" i="12"/>
  <c r="AF88" i="12"/>
  <c r="AF87" i="12"/>
  <c r="AF86" i="12"/>
  <c r="AF84" i="12"/>
  <c r="AF81" i="12"/>
  <c r="AF80" i="12"/>
  <c r="AF78" i="12"/>
  <c r="AF77" i="12"/>
  <c r="AF75" i="12"/>
  <c r="AF74" i="12"/>
  <c r="AF72" i="12"/>
  <c r="AF71" i="12"/>
  <c r="AF70" i="12"/>
  <c r="AF68" i="12"/>
  <c r="AF67" i="12"/>
  <c r="AF66" i="12"/>
  <c r="AF64" i="12"/>
  <c r="AF63" i="12"/>
  <c r="AF62" i="12"/>
  <c r="AF60" i="12"/>
  <c r="AF58" i="12"/>
  <c r="AF57" i="12"/>
  <c r="AF56" i="12"/>
  <c r="AF55" i="12"/>
  <c r="AF52" i="12"/>
  <c r="AF51" i="12"/>
  <c r="AF50" i="12"/>
  <c r="AF49" i="12"/>
  <c r="AF47" i="12"/>
  <c r="AF46" i="12"/>
  <c r="AF45" i="12"/>
  <c r="AF44" i="12"/>
  <c r="AF43" i="12"/>
  <c r="AF42" i="12"/>
  <c r="AF41" i="12"/>
  <c r="AF40" i="12"/>
  <c r="AF39" i="12"/>
  <c r="AF38" i="12"/>
  <c r="AF37" i="12"/>
  <c r="AF36" i="12"/>
  <c r="AF35" i="12"/>
  <c r="AF34" i="12"/>
  <c r="AF33" i="12"/>
  <c r="AF32" i="12"/>
  <c r="AF31" i="12"/>
  <c r="AF29" i="12"/>
  <c r="AF28" i="12"/>
  <c r="AF27" i="12"/>
  <c r="AF26" i="12"/>
  <c r="AF24" i="12"/>
  <c r="AF23" i="12"/>
  <c r="AF22" i="12"/>
  <c r="AF20" i="12"/>
  <c r="AF19" i="12"/>
  <c r="AF18" i="12"/>
  <c r="AF17" i="12"/>
  <c r="AF16" i="12"/>
  <c r="AF14" i="12"/>
  <c r="AF13" i="12"/>
  <c r="AF12" i="12"/>
  <c r="AF11" i="12"/>
  <c r="AF10" i="12"/>
  <c r="AF9" i="12"/>
  <c r="AF8" i="12"/>
  <c r="AF7" i="12"/>
  <c r="AF6" i="12"/>
  <c r="AF4" i="12"/>
  <c r="AD165" i="11"/>
  <c r="AB165" i="11"/>
  <c r="Z165" i="11"/>
  <c r="X165" i="11"/>
  <c r="V165" i="11"/>
  <c r="T165" i="11"/>
  <c r="R165" i="11"/>
  <c r="P165" i="11"/>
  <c r="N165" i="11"/>
  <c r="L165" i="11"/>
  <c r="J165" i="11"/>
  <c r="H165" i="11"/>
  <c r="H148" i="11"/>
  <c r="J148" i="11"/>
  <c r="L148" i="11"/>
  <c r="N148" i="11"/>
  <c r="P148" i="11"/>
  <c r="R148" i="11"/>
  <c r="T148" i="11"/>
  <c r="V148" i="11"/>
  <c r="X148" i="11"/>
  <c r="Z148" i="11"/>
  <c r="AB148" i="11"/>
  <c r="AD148" i="11"/>
  <c r="AE163" i="11"/>
  <c r="AE162" i="11"/>
  <c r="AE161" i="11"/>
  <c r="AE160" i="11"/>
  <c r="AE159" i="11"/>
  <c r="AE156" i="11"/>
  <c r="AE155" i="11"/>
  <c r="AE154" i="11"/>
  <c r="AE153" i="11"/>
  <c r="AE152" i="11"/>
  <c r="AE151" i="11"/>
  <c r="AE150" i="11"/>
  <c r="AE144" i="11"/>
  <c r="AE143" i="11"/>
  <c r="AE139" i="11"/>
  <c r="AE137" i="11"/>
  <c r="AE136" i="11"/>
  <c r="AE135" i="11"/>
  <c r="AE134" i="11"/>
  <c r="AE133" i="11"/>
  <c r="AE120" i="11"/>
  <c r="AE132" i="11"/>
  <c r="AE131" i="11"/>
  <c r="AE130" i="11"/>
  <c r="AE115" i="11"/>
  <c r="AE114" i="11"/>
  <c r="AE113" i="11"/>
  <c r="AE95" i="11"/>
  <c r="AE94" i="11"/>
  <c r="AE93" i="11"/>
  <c r="AE92" i="11"/>
  <c r="AE90" i="11"/>
  <c r="AE89" i="11"/>
  <c r="AE88" i="11"/>
  <c r="AE87" i="11"/>
  <c r="AE86" i="11"/>
  <c r="AE84" i="11"/>
  <c r="AE81" i="11"/>
  <c r="AE80" i="11"/>
  <c r="AE78" i="11"/>
  <c r="AE77" i="11"/>
  <c r="AE75" i="11"/>
  <c r="AE74" i="11"/>
  <c r="AE72" i="11"/>
  <c r="AE71" i="11"/>
  <c r="AE70" i="11"/>
  <c r="AE68" i="11"/>
  <c r="AE67" i="11"/>
  <c r="AE66" i="11"/>
  <c r="AE64" i="11"/>
  <c r="AE63" i="11"/>
  <c r="AE62" i="11"/>
  <c r="AE60" i="11"/>
  <c r="AE58" i="11"/>
  <c r="AE57" i="11"/>
  <c r="AE56" i="11"/>
  <c r="AE55" i="11"/>
  <c r="AE52" i="11"/>
  <c r="AE51" i="11"/>
  <c r="AE50" i="11"/>
  <c r="AE49" i="11"/>
  <c r="AE47" i="11"/>
  <c r="AE46" i="11"/>
  <c r="AE45" i="11"/>
  <c r="AE44" i="11"/>
  <c r="AE43" i="11"/>
  <c r="AE42" i="11"/>
  <c r="AE41" i="11"/>
  <c r="AE40" i="11"/>
  <c r="AE39" i="11"/>
  <c r="AE38" i="11"/>
  <c r="AE37" i="11"/>
  <c r="AE36" i="11"/>
  <c r="AE35" i="11"/>
  <c r="AE34" i="11"/>
  <c r="AE33" i="11"/>
  <c r="AE32" i="11"/>
  <c r="AE31" i="11"/>
  <c r="AE29" i="11"/>
  <c r="AE28" i="11"/>
  <c r="AE27" i="11"/>
  <c r="AE26" i="11"/>
  <c r="AE24" i="11"/>
  <c r="AE23" i="11"/>
  <c r="AE22" i="11"/>
  <c r="AE21" i="11"/>
  <c r="AE20" i="11"/>
  <c r="AE19" i="11"/>
  <c r="AE18" i="11"/>
  <c r="AE17" i="11"/>
  <c r="AE16" i="11"/>
  <c r="AE14" i="11"/>
  <c r="AE13" i="11"/>
  <c r="AE12" i="11"/>
  <c r="AE11" i="11"/>
  <c r="AE10" i="11"/>
  <c r="AE9" i="11"/>
  <c r="AE8" i="11"/>
  <c r="AE7" i="11"/>
  <c r="AE6" i="11"/>
  <c r="AE4" i="11"/>
  <c r="AC163" i="11"/>
  <c r="AC162" i="11"/>
  <c r="AC161" i="11"/>
  <c r="AC160" i="11"/>
  <c r="AC159" i="11"/>
  <c r="AC156" i="11"/>
  <c r="AC155" i="11"/>
  <c r="AC154" i="11"/>
  <c r="AC153" i="11"/>
  <c r="AC152" i="11"/>
  <c r="AC151" i="11"/>
  <c r="AC150" i="11"/>
  <c r="AC144" i="11"/>
  <c r="AC143" i="11"/>
  <c r="AC139" i="11"/>
  <c r="AC137" i="11"/>
  <c r="AC136" i="11"/>
  <c r="AC135" i="11"/>
  <c r="AC134" i="11"/>
  <c r="AC133" i="11"/>
  <c r="AC120" i="11"/>
  <c r="AC132" i="11"/>
  <c r="AC131" i="11"/>
  <c r="AC130" i="11"/>
  <c r="AC115" i="11"/>
  <c r="AC114" i="11"/>
  <c r="AC113" i="11"/>
  <c r="AC95" i="11"/>
  <c r="AC94" i="11"/>
  <c r="AC93" i="11"/>
  <c r="AC92" i="11"/>
  <c r="AC90" i="11"/>
  <c r="AC89" i="11"/>
  <c r="AC88" i="11"/>
  <c r="AC87" i="11"/>
  <c r="AC86" i="11"/>
  <c r="AC84" i="11"/>
  <c r="AC81" i="11"/>
  <c r="AC80" i="11"/>
  <c r="AC78" i="11"/>
  <c r="AC77" i="11"/>
  <c r="AC75" i="11"/>
  <c r="AC74" i="11"/>
  <c r="AC72" i="11"/>
  <c r="AC71" i="11"/>
  <c r="AC70" i="11"/>
  <c r="AC68" i="11"/>
  <c r="AC67" i="11"/>
  <c r="AC66" i="11"/>
  <c r="AC64" i="11"/>
  <c r="AC63" i="11"/>
  <c r="AC62" i="11"/>
  <c r="AC60" i="11"/>
  <c r="AC58" i="11"/>
  <c r="AC57" i="11"/>
  <c r="AC56" i="11"/>
  <c r="AC55" i="11"/>
  <c r="AC52" i="11"/>
  <c r="AC51" i="11"/>
  <c r="AC50" i="11"/>
  <c r="AC49" i="11"/>
  <c r="AC47" i="11"/>
  <c r="AC46" i="11"/>
  <c r="AC45" i="11"/>
  <c r="AC44" i="11"/>
  <c r="AC43" i="11"/>
  <c r="AC42" i="11"/>
  <c r="AC41" i="11"/>
  <c r="AC40" i="11"/>
  <c r="AC39" i="11"/>
  <c r="AC38" i="11"/>
  <c r="AC37" i="11"/>
  <c r="AC36" i="11"/>
  <c r="AC35" i="11"/>
  <c r="AC34" i="11"/>
  <c r="AC33" i="11"/>
  <c r="AC32" i="11"/>
  <c r="AC31" i="11"/>
  <c r="AC29" i="11"/>
  <c r="AC28" i="11"/>
  <c r="AC27" i="11"/>
  <c r="AC26" i="11"/>
  <c r="AC24" i="11"/>
  <c r="AC23" i="11"/>
  <c r="AC22" i="11"/>
  <c r="AC21" i="11"/>
  <c r="AC20" i="11"/>
  <c r="AC19" i="11"/>
  <c r="AC18" i="11"/>
  <c r="AC17" i="11"/>
  <c r="AC16" i="11"/>
  <c r="AC14" i="11"/>
  <c r="AC13" i="11"/>
  <c r="AC12" i="11"/>
  <c r="AC11" i="11"/>
  <c r="AC10" i="11"/>
  <c r="AC9" i="11"/>
  <c r="AC8" i="11"/>
  <c r="AC7" i="11"/>
  <c r="AC6" i="11"/>
  <c r="AC4" i="11"/>
  <c r="AA163" i="11"/>
  <c r="AA162" i="11"/>
  <c r="AA161" i="11"/>
  <c r="AA160" i="11"/>
  <c r="AA159" i="11"/>
  <c r="AA156" i="11"/>
  <c r="AA155" i="11"/>
  <c r="AA154" i="11"/>
  <c r="AA153" i="11"/>
  <c r="AA152" i="11"/>
  <c r="AA151" i="11"/>
  <c r="AA150" i="11"/>
  <c r="AA144" i="11"/>
  <c r="AA143" i="11"/>
  <c r="AA139" i="11"/>
  <c r="AA137" i="11"/>
  <c r="AA136" i="11"/>
  <c r="AA135" i="11"/>
  <c r="AA134" i="11"/>
  <c r="AA133" i="11"/>
  <c r="AA120" i="11"/>
  <c r="AA132" i="11"/>
  <c r="AA131" i="11"/>
  <c r="AA130" i="11"/>
  <c r="AA115" i="11"/>
  <c r="AA114" i="11"/>
  <c r="AA113" i="11"/>
  <c r="AA95" i="11"/>
  <c r="AA94" i="11"/>
  <c r="AA93" i="11"/>
  <c r="AA92" i="11"/>
  <c r="AA90" i="11"/>
  <c r="AA89" i="11"/>
  <c r="AA88" i="11"/>
  <c r="AA87" i="11"/>
  <c r="AA86" i="11"/>
  <c r="AA84" i="11"/>
  <c r="AA81" i="11"/>
  <c r="AA80" i="11"/>
  <c r="AA78" i="11"/>
  <c r="AA77" i="11"/>
  <c r="AA75" i="11"/>
  <c r="AA74" i="11"/>
  <c r="AA72" i="11"/>
  <c r="AA71" i="11"/>
  <c r="AA70" i="11"/>
  <c r="AA68" i="11"/>
  <c r="AA67" i="11"/>
  <c r="AA66" i="11"/>
  <c r="AA64" i="11"/>
  <c r="AA63" i="11"/>
  <c r="AA62" i="11"/>
  <c r="AA60" i="11"/>
  <c r="AA58" i="11"/>
  <c r="AA57" i="11"/>
  <c r="AA56" i="11"/>
  <c r="AA55" i="11"/>
  <c r="AA52" i="11"/>
  <c r="AA51" i="11"/>
  <c r="AA50" i="11"/>
  <c r="AA49" i="11"/>
  <c r="AA47" i="11"/>
  <c r="AA46" i="11"/>
  <c r="AA45" i="11"/>
  <c r="AA44" i="11"/>
  <c r="AA43" i="11"/>
  <c r="AA42" i="11"/>
  <c r="AA41" i="11"/>
  <c r="AA40" i="11"/>
  <c r="AA39" i="11"/>
  <c r="AA38" i="11"/>
  <c r="AA37" i="11"/>
  <c r="AA36" i="11"/>
  <c r="AA35" i="11"/>
  <c r="AA34" i="11"/>
  <c r="AA33" i="11"/>
  <c r="AA32" i="11"/>
  <c r="AA31" i="11"/>
  <c r="AA29" i="11"/>
  <c r="AA28" i="11"/>
  <c r="AA27" i="11"/>
  <c r="AA26" i="11"/>
  <c r="AA24" i="11"/>
  <c r="AA23" i="11"/>
  <c r="AA22" i="11"/>
  <c r="AA21" i="11"/>
  <c r="AA20" i="11"/>
  <c r="AA19" i="11"/>
  <c r="AA18" i="11"/>
  <c r="AA17" i="11"/>
  <c r="AA16" i="11"/>
  <c r="AA14" i="11"/>
  <c r="AA13" i="11"/>
  <c r="AA12" i="11"/>
  <c r="AA11" i="11"/>
  <c r="AA10" i="11"/>
  <c r="AA9" i="11"/>
  <c r="AA8" i="11"/>
  <c r="AA7" i="11"/>
  <c r="AA6" i="11"/>
  <c r="AA4" i="11"/>
  <c r="Y163" i="11"/>
  <c r="Y162" i="11"/>
  <c r="Y161" i="11"/>
  <c r="Y160" i="11"/>
  <c r="Y159" i="11"/>
  <c r="Y156" i="11"/>
  <c r="Y155" i="11"/>
  <c r="Y154" i="11"/>
  <c r="Y153" i="11"/>
  <c r="Y152" i="11"/>
  <c r="Y151" i="11"/>
  <c r="Y150" i="11"/>
  <c r="Y144" i="11"/>
  <c r="Y143" i="11"/>
  <c r="Y139" i="11"/>
  <c r="Y137" i="11"/>
  <c r="Y136" i="11"/>
  <c r="Y135" i="11"/>
  <c r="Y134" i="11"/>
  <c r="Y133" i="11"/>
  <c r="Y120" i="11"/>
  <c r="Y132" i="11"/>
  <c r="Y131" i="11"/>
  <c r="Y130" i="11"/>
  <c r="Y115" i="11"/>
  <c r="Y114" i="11"/>
  <c r="Y113" i="11"/>
  <c r="Y95" i="11"/>
  <c r="Y94" i="11"/>
  <c r="Y93" i="11"/>
  <c r="Y92" i="11"/>
  <c r="Y90" i="11"/>
  <c r="Y89" i="11"/>
  <c r="Y88" i="11"/>
  <c r="Y87" i="11"/>
  <c r="Y86" i="11"/>
  <c r="Y84" i="11"/>
  <c r="Y81" i="11"/>
  <c r="Y80" i="11"/>
  <c r="Y78" i="11"/>
  <c r="Y77" i="11"/>
  <c r="Y75" i="11"/>
  <c r="Y74" i="11"/>
  <c r="Y72" i="11"/>
  <c r="Y71" i="11"/>
  <c r="Y70" i="11"/>
  <c r="Y68" i="11"/>
  <c r="Y67" i="11"/>
  <c r="Y66" i="11"/>
  <c r="Y64" i="11"/>
  <c r="Y63" i="11"/>
  <c r="Y62" i="11"/>
  <c r="Y60" i="11"/>
  <c r="Y58" i="11"/>
  <c r="Y57" i="11"/>
  <c r="Y56" i="11"/>
  <c r="Y55" i="11"/>
  <c r="Y52" i="11"/>
  <c r="Y51" i="11"/>
  <c r="Y50" i="11"/>
  <c r="Y49" i="11"/>
  <c r="Y47" i="11"/>
  <c r="Y46" i="11"/>
  <c r="Y45" i="11"/>
  <c r="Y44" i="11"/>
  <c r="Y43" i="11"/>
  <c r="Y42" i="11"/>
  <c r="Y41" i="11"/>
  <c r="Y40" i="11"/>
  <c r="Y39" i="11"/>
  <c r="Y38" i="11"/>
  <c r="Y37" i="11"/>
  <c r="Y36" i="11"/>
  <c r="Y35" i="11"/>
  <c r="Y34" i="11"/>
  <c r="Y33" i="11"/>
  <c r="Y32" i="11"/>
  <c r="Y31" i="11"/>
  <c r="Y29" i="11"/>
  <c r="Y28" i="11"/>
  <c r="Y27" i="11"/>
  <c r="Y26" i="11"/>
  <c r="Y24" i="11"/>
  <c r="Y23" i="11"/>
  <c r="Y22" i="11"/>
  <c r="Y21" i="11"/>
  <c r="Y20" i="11"/>
  <c r="Y19" i="11"/>
  <c r="Y18" i="11"/>
  <c r="Y17" i="11"/>
  <c r="Y16" i="11"/>
  <c r="Y14" i="11"/>
  <c r="Y13" i="11"/>
  <c r="Y12" i="11"/>
  <c r="Y11" i="11"/>
  <c r="Y10" i="11"/>
  <c r="Y8" i="11"/>
  <c r="Y7" i="11"/>
  <c r="Y6" i="11"/>
  <c r="Y4" i="11"/>
  <c r="W163" i="11"/>
  <c r="W162" i="11"/>
  <c r="W161" i="11"/>
  <c r="W160" i="11"/>
  <c r="W159" i="11"/>
  <c r="W156" i="11"/>
  <c r="W155" i="11"/>
  <c r="W154" i="11"/>
  <c r="W153" i="11"/>
  <c r="W152" i="11"/>
  <c r="W151" i="11"/>
  <c r="W150" i="11"/>
  <c r="W144" i="11"/>
  <c r="W143" i="11"/>
  <c r="W139" i="11"/>
  <c r="W137" i="11"/>
  <c r="W136" i="11"/>
  <c r="W135" i="11"/>
  <c r="W134" i="11"/>
  <c r="W133" i="11"/>
  <c r="W120" i="11"/>
  <c r="W132" i="11"/>
  <c r="W131" i="11"/>
  <c r="W130" i="11"/>
  <c r="W115" i="11"/>
  <c r="W114" i="11"/>
  <c r="W113" i="11"/>
  <c r="W95" i="11"/>
  <c r="W94" i="11"/>
  <c r="W93" i="11"/>
  <c r="W92" i="11"/>
  <c r="W90" i="11"/>
  <c r="W89" i="11"/>
  <c r="W88" i="11"/>
  <c r="W87" i="11"/>
  <c r="W86" i="11"/>
  <c r="W84" i="11"/>
  <c r="W81" i="11"/>
  <c r="W80" i="11"/>
  <c r="W78" i="11"/>
  <c r="W77" i="11"/>
  <c r="W75" i="11"/>
  <c r="W74" i="11"/>
  <c r="W72" i="11"/>
  <c r="W71" i="11"/>
  <c r="W70" i="11"/>
  <c r="W68" i="11"/>
  <c r="W67" i="11"/>
  <c r="W66" i="11"/>
  <c r="W64" i="11"/>
  <c r="W63" i="11"/>
  <c r="W62" i="11"/>
  <c r="W60" i="11"/>
  <c r="W58" i="11"/>
  <c r="W57" i="11"/>
  <c r="W56" i="11"/>
  <c r="W55" i="11"/>
  <c r="W52" i="11"/>
  <c r="W51" i="11"/>
  <c r="W50" i="11"/>
  <c r="W49" i="11"/>
  <c r="W47" i="11"/>
  <c r="W46" i="11"/>
  <c r="W45" i="11"/>
  <c r="W44" i="11"/>
  <c r="W43" i="11"/>
  <c r="W42" i="11"/>
  <c r="W41" i="11"/>
  <c r="W40" i="11"/>
  <c r="W39" i="11"/>
  <c r="W38" i="11"/>
  <c r="W37" i="11"/>
  <c r="W36" i="11"/>
  <c r="W35" i="11"/>
  <c r="W34" i="11"/>
  <c r="W33" i="11"/>
  <c r="W32" i="11"/>
  <c r="W31" i="11"/>
  <c r="W29" i="11"/>
  <c r="W28" i="11"/>
  <c r="W27" i="11"/>
  <c r="W26" i="11"/>
  <c r="W24" i="11"/>
  <c r="W23" i="11"/>
  <c r="W22" i="11"/>
  <c r="W21" i="11"/>
  <c r="W20" i="11"/>
  <c r="W19" i="11"/>
  <c r="W18" i="11"/>
  <c r="W17" i="11"/>
  <c r="W16" i="11"/>
  <c r="W14" i="11"/>
  <c r="W13" i="11"/>
  <c r="W12" i="11"/>
  <c r="W11" i="11"/>
  <c r="W10" i="11"/>
  <c r="W9" i="11"/>
  <c r="W8" i="11"/>
  <c r="W7" i="11"/>
  <c r="W6" i="11"/>
  <c r="W4" i="11"/>
  <c r="U163" i="11"/>
  <c r="U162" i="11"/>
  <c r="U161" i="11"/>
  <c r="U160" i="11"/>
  <c r="U159" i="11"/>
  <c r="U156" i="11"/>
  <c r="U155" i="11"/>
  <c r="U154" i="11"/>
  <c r="U153" i="11"/>
  <c r="U152" i="11"/>
  <c r="U151" i="11"/>
  <c r="U150" i="11"/>
  <c r="U144" i="11"/>
  <c r="U143" i="11"/>
  <c r="U139" i="11"/>
  <c r="U137" i="11"/>
  <c r="U136" i="11"/>
  <c r="U135" i="11"/>
  <c r="U134" i="11"/>
  <c r="U133" i="11"/>
  <c r="U120" i="11"/>
  <c r="U132" i="11"/>
  <c r="U131" i="11"/>
  <c r="U130" i="11"/>
  <c r="U115" i="11"/>
  <c r="U114" i="11"/>
  <c r="U113" i="11"/>
  <c r="U95" i="11"/>
  <c r="U94" i="11"/>
  <c r="U93" i="11"/>
  <c r="U92" i="11"/>
  <c r="U90" i="11"/>
  <c r="U89" i="11"/>
  <c r="U88" i="11"/>
  <c r="U87" i="11"/>
  <c r="U86" i="11"/>
  <c r="U84" i="11"/>
  <c r="U81" i="11"/>
  <c r="U80" i="11"/>
  <c r="U78" i="11"/>
  <c r="U77" i="11"/>
  <c r="U75" i="11"/>
  <c r="U74" i="11"/>
  <c r="U72" i="11"/>
  <c r="U71" i="11"/>
  <c r="U70" i="11"/>
  <c r="U68" i="11"/>
  <c r="U67" i="11"/>
  <c r="U66" i="11"/>
  <c r="U64" i="11"/>
  <c r="U63" i="11"/>
  <c r="U62" i="11"/>
  <c r="U60" i="11"/>
  <c r="U58" i="11"/>
  <c r="U57" i="11"/>
  <c r="U56" i="11"/>
  <c r="U55" i="11"/>
  <c r="U52" i="11"/>
  <c r="U51" i="11"/>
  <c r="U50" i="11"/>
  <c r="U49" i="11"/>
  <c r="U47" i="11"/>
  <c r="U46" i="11"/>
  <c r="U45" i="11"/>
  <c r="U44" i="11"/>
  <c r="U43" i="11"/>
  <c r="U42" i="11"/>
  <c r="U41" i="11"/>
  <c r="U40" i="11"/>
  <c r="U39" i="11"/>
  <c r="U38" i="11"/>
  <c r="U37" i="11"/>
  <c r="U36" i="11"/>
  <c r="U35" i="11"/>
  <c r="U34" i="11"/>
  <c r="U33" i="11"/>
  <c r="U32" i="11"/>
  <c r="U31" i="11"/>
  <c r="U29" i="11"/>
  <c r="U28" i="11"/>
  <c r="U27" i="11"/>
  <c r="U26" i="11"/>
  <c r="U24" i="11"/>
  <c r="U23" i="11"/>
  <c r="U22" i="11"/>
  <c r="U21" i="11"/>
  <c r="U20" i="11"/>
  <c r="U19" i="11"/>
  <c r="U18" i="11"/>
  <c r="U17" i="11"/>
  <c r="U16" i="11"/>
  <c r="U14" i="11"/>
  <c r="U13" i="11"/>
  <c r="U12" i="11"/>
  <c r="U11" i="11"/>
  <c r="U10" i="11"/>
  <c r="U9" i="11"/>
  <c r="U8" i="11"/>
  <c r="U7" i="11"/>
  <c r="U6" i="11"/>
  <c r="U4" i="11"/>
  <c r="S163" i="11"/>
  <c r="S162" i="11"/>
  <c r="S161" i="11"/>
  <c r="S160" i="11"/>
  <c r="S159" i="11"/>
  <c r="S156" i="11"/>
  <c r="S155" i="11"/>
  <c r="S154" i="11"/>
  <c r="S153" i="11"/>
  <c r="S152" i="11"/>
  <c r="S151" i="11"/>
  <c r="S150" i="11"/>
  <c r="S144" i="11"/>
  <c r="S143" i="11"/>
  <c r="S139" i="11"/>
  <c r="S137" i="11"/>
  <c r="S136" i="11"/>
  <c r="S135" i="11"/>
  <c r="S134" i="11"/>
  <c r="S133" i="11"/>
  <c r="S120" i="11"/>
  <c r="S132" i="11"/>
  <c r="S131" i="11"/>
  <c r="S130" i="11"/>
  <c r="S115" i="11"/>
  <c r="S114" i="11"/>
  <c r="S113" i="11"/>
  <c r="S95" i="11"/>
  <c r="S94" i="11"/>
  <c r="S93" i="11"/>
  <c r="S92" i="11"/>
  <c r="S90" i="11"/>
  <c r="S89" i="11"/>
  <c r="S88" i="11"/>
  <c r="S87" i="11"/>
  <c r="S86" i="11"/>
  <c r="S84" i="11"/>
  <c r="S81" i="11"/>
  <c r="S80" i="11"/>
  <c r="S78" i="11"/>
  <c r="S77" i="11"/>
  <c r="S75" i="11"/>
  <c r="S74" i="11"/>
  <c r="S72" i="11"/>
  <c r="S71" i="11"/>
  <c r="S70" i="11"/>
  <c r="S68" i="11"/>
  <c r="S67" i="11"/>
  <c r="S66" i="11"/>
  <c r="S64" i="11"/>
  <c r="S63" i="11"/>
  <c r="S62" i="11"/>
  <c r="S60" i="11"/>
  <c r="S58" i="11"/>
  <c r="S57" i="11"/>
  <c r="S56" i="11"/>
  <c r="S55" i="11"/>
  <c r="S52" i="11"/>
  <c r="S51" i="11"/>
  <c r="S50" i="11"/>
  <c r="S49" i="11"/>
  <c r="S47" i="11"/>
  <c r="S46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S31" i="11"/>
  <c r="S29" i="11"/>
  <c r="S28" i="11"/>
  <c r="S27" i="11"/>
  <c r="S26" i="11"/>
  <c r="S24" i="11"/>
  <c r="S23" i="11"/>
  <c r="S22" i="11"/>
  <c r="S21" i="11"/>
  <c r="S20" i="11"/>
  <c r="S19" i="11"/>
  <c r="S18" i="11"/>
  <c r="S17" i="11"/>
  <c r="S16" i="11"/>
  <c r="S14" i="11"/>
  <c r="S13" i="11"/>
  <c r="S12" i="11"/>
  <c r="S11" i="11"/>
  <c r="S10" i="11"/>
  <c r="S9" i="11"/>
  <c r="S8" i="11"/>
  <c r="S7" i="11"/>
  <c r="S6" i="11"/>
  <c r="S4" i="11"/>
  <c r="Q163" i="11"/>
  <c r="Q162" i="11"/>
  <c r="Q161" i="11"/>
  <c r="Q160" i="11"/>
  <c r="Q159" i="11"/>
  <c r="Q156" i="11"/>
  <c r="Q155" i="11"/>
  <c r="Q154" i="11"/>
  <c r="Q153" i="11"/>
  <c r="Q152" i="11"/>
  <c r="Q151" i="11"/>
  <c r="Q150" i="11"/>
  <c r="Q144" i="11"/>
  <c r="Q143" i="11"/>
  <c r="Q139" i="11"/>
  <c r="Q137" i="11"/>
  <c r="Q136" i="11"/>
  <c r="Q135" i="11"/>
  <c r="Q134" i="11"/>
  <c r="Q133" i="11"/>
  <c r="Q120" i="11"/>
  <c r="Q132" i="11"/>
  <c r="Q131" i="11"/>
  <c r="Q130" i="11"/>
  <c r="Q115" i="11"/>
  <c r="Q114" i="11"/>
  <c r="Q113" i="11"/>
  <c r="Q95" i="11"/>
  <c r="Q94" i="11"/>
  <c r="Q93" i="11"/>
  <c r="Q92" i="11"/>
  <c r="Q90" i="11"/>
  <c r="Q89" i="11"/>
  <c r="Q88" i="11"/>
  <c r="Q87" i="11"/>
  <c r="Q86" i="11"/>
  <c r="Q84" i="11"/>
  <c r="Q81" i="11"/>
  <c r="Q80" i="11"/>
  <c r="Q78" i="11"/>
  <c r="Q77" i="11"/>
  <c r="Q75" i="11"/>
  <c r="Q74" i="11"/>
  <c r="Q72" i="11"/>
  <c r="Q71" i="11"/>
  <c r="Q70" i="11"/>
  <c r="Q68" i="11"/>
  <c r="Q67" i="11"/>
  <c r="Q66" i="11"/>
  <c r="Q64" i="11"/>
  <c r="Q63" i="11"/>
  <c r="Q62" i="11"/>
  <c r="Q60" i="11"/>
  <c r="Q58" i="11"/>
  <c r="Q57" i="11"/>
  <c r="Q56" i="11"/>
  <c r="Q55" i="11"/>
  <c r="Q52" i="11"/>
  <c r="Q51" i="11"/>
  <c r="Q50" i="11"/>
  <c r="Q49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29" i="11"/>
  <c r="Q28" i="11"/>
  <c r="Q27" i="11"/>
  <c r="Q26" i="11"/>
  <c r="Q24" i="11"/>
  <c r="Q23" i="11"/>
  <c r="Q22" i="11"/>
  <c r="Q21" i="11"/>
  <c r="Q20" i="11"/>
  <c r="Q19" i="11"/>
  <c r="Q18" i="11"/>
  <c r="Q17" i="11"/>
  <c r="Q16" i="11"/>
  <c r="Q14" i="11"/>
  <c r="Q13" i="11"/>
  <c r="Q12" i="11"/>
  <c r="Q11" i="11"/>
  <c r="Q10" i="11"/>
  <c r="Q9" i="11"/>
  <c r="Q8" i="11"/>
  <c r="Q7" i="11"/>
  <c r="Q6" i="11"/>
  <c r="Q4" i="11"/>
  <c r="O163" i="11"/>
  <c r="O162" i="11"/>
  <c r="O161" i="11"/>
  <c r="O160" i="11"/>
  <c r="O159" i="11"/>
  <c r="O156" i="11"/>
  <c r="O155" i="11"/>
  <c r="O154" i="11"/>
  <c r="O153" i="11"/>
  <c r="O152" i="11"/>
  <c r="O151" i="11"/>
  <c r="O150" i="11"/>
  <c r="O144" i="11"/>
  <c r="O143" i="11"/>
  <c r="O139" i="11"/>
  <c r="O137" i="11"/>
  <c r="O136" i="11"/>
  <c r="O135" i="11"/>
  <c r="O134" i="11"/>
  <c r="O133" i="11"/>
  <c r="O120" i="11"/>
  <c r="O132" i="11"/>
  <c r="O131" i="11"/>
  <c r="O130" i="11"/>
  <c r="O115" i="11"/>
  <c r="O114" i="11"/>
  <c r="O113" i="11"/>
  <c r="O95" i="11"/>
  <c r="O94" i="11"/>
  <c r="O93" i="11"/>
  <c r="O92" i="11"/>
  <c r="O90" i="11"/>
  <c r="O89" i="11"/>
  <c r="O88" i="11"/>
  <c r="O87" i="11"/>
  <c r="O86" i="11"/>
  <c r="O84" i="11"/>
  <c r="O81" i="11"/>
  <c r="O80" i="11"/>
  <c r="O78" i="11"/>
  <c r="O77" i="11"/>
  <c r="O75" i="11"/>
  <c r="O74" i="11"/>
  <c r="O72" i="11"/>
  <c r="O71" i="11"/>
  <c r="O70" i="11"/>
  <c r="O68" i="11"/>
  <c r="O67" i="11"/>
  <c r="O66" i="11"/>
  <c r="O64" i="11"/>
  <c r="O63" i="11"/>
  <c r="O62" i="11"/>
  <c r="O60" i="11"/>
  <c r="O58" i="11"/>
  <c r="O57" i="11"/>
  <c r="O56" i="11"/>
  <c r="O55" i="11"/>
  <c r="O52" i="11"/>
  <c r="O51" i="11"/>
  <c r="O50" i="11"/>
  <c r="O49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29" i="11"/>
  <c r="O28" i="11"/>
  <c r="O27" i="11"/>
  <c r="O26" i="11"/>
  <c r="O24" i="11"/>
  <c r="O23" i="11"/>
  <c r="O22" i="11"/>
  <c r="O21" i="11"/>
  <c r="O20" i="11"/>
  <c r="O19" i="11"/>
  <c r="O18" i="11"/>
  <c r="O17" i="11"/>
  <c r="O16" i="11"/>
  <c r="O14" i="11"/>
  <c r="O13" i="11"/>
  <c r="O12" i="11"/>
  <c r="O11" i="11"/>
  <c r="O10" i="11"/>
  <c r="O9" i="11"/>
  <c r="O8" i="11"/>
  <c r="O7" i="11"/>
  <c r="O6" i="11"/>
  <c r="O4" i="11"/>
  <c r="M163" i="11"/>
  <c r="M162" i="11"/>
  <c r="M161" i="11"/>
  <c r="M160" i="11"/>
  <c r="M159" i="11"/>
  <c r="M156" i="11"/>
  <c r="M155" i="11"/>
  <c r="M154" i="11"/>
  <c r="M153" i="11"/>
  <c r="M152" i="11"/>
  <c r="M151" i="11"/>
  <c r="M150" i="11"/>
  <c r="M144" i="11"/>
  <c r="M143" i="11"/>
  <c r="M139" i="11"/>
  <c r="M137" i="11"/>
  <c r="M136" i="11"/>
  <c r="M135" i="11"/>
  <c r="M134" i="11"/>
  <c r="M133" i="11"/>
  <c r="M120" i="11"/>
  <c r="M132" i="11"/>
  <c r="M131" i="11"/>
  <c r="M130" i="11"/>
  <c r="M115" i="11"/>
  <c r="M114" i="11"/>
  <c r="M113" i="11"/>
  <c r="M95" i="11"/>
  <c r="M94" i="11"/>
  <c r="M93" i="11"/>
  <c r="M92" i="11"/>
  <c r="M90" i="11"/>
  <c r="M89" i="11"/>
  <c r="M88" i="11"/>
  <c r="M87" i="11"/>
  <c r="M86" i="11"/>
  <c r="M84" i="11"/>
  <c r="M81" i="11"/>
  <c r="M80" i="11"/>
  <c r="M78" i="11"/>
  <c r="M77" i="11"/>
  <c r="M75" i="11"/>
  <c r="M74" i="11"/>
  <c r="M72" i="11"/>
  <c r="M71" i="11"/>
  <c r="M70" i="11"/>
  <c r="M68" i="11"/>
  <c r="M67" i="11"/>
  <c r="M66" i="11"/>
  <c r="M64" i="11"/>
  <c r="M63" i="11"/>
  <c r="M62" i="11"/>
  <c r="M60" i="11"/>
  <c r="M58" i="11"/>
  <c r="M57" i="11"/>
  <c r="M56" i="11"/>
  <c r="M55" i="11"/>
  <c r="M52" i="11"/>
  <c r="M51" i="11"/>
  <c r="M50" i="11"/>
  <c r="M49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29" i="11"/>
  <c r="M28" i="11"/>
  <c r="M27" i="11"/>
  <c r="M26" i="11"/>
  <c r="M24" i="11"/>
  <c r="M23" i="11"/>
  <c r="M22" i="11"/>
  <c r="M21" i="11"/>
  <c r="M20" i="11"/>
  <c r="M19" i="11"/>
  <c r="M18" i="11"/>
  <c r="M17" i="11"/>
  <c r="M16" i="11"/>
  <c r="M14" i="11"/>
  <c r="M13" i="11"/>
  <c r="M12" i="11"/>
  <c r="M11" i="11"/>
  <c r="M10" i="11"/>
  <c r="M9" i="11"/>
  <c r="M8" i="11"/>
  <c r="M7" i="11"/>
  <c r="M6" i="11"/>
  <c r="M4" i="11"/>
  <c r="K163" i="11"/>
  <c r="K162" i="11"/>
  <c r="K161" i="11"/>
  <c r="K160" i="11"/>
  <c r="K159" i="11"/>
  <c r="K156" i="11"/>
  <c r="K155" i="11"/>
  <c r="K154" i="11"/>
  <c r="K153" i="11"/>
  <c r="K152" i="11"/>
  <c r="K151" i="11"/>
  <c r="K150" i="11"/>
  <c r="K144" i="11"/>
  <c r="K143" i="11"/>
  <c r="K139" i="11"/>
  <c r="K137" i="11"/>
  <c r="K136" i="11"/>
  <c r="K135" i="11"/>
  <c r="K134" i="11"/>
  <c r="K133" i="11"/>
  <c r="K120" i="11"/>
  <c r="K132" i="11"/>
  <c r="K131" i="11"/>
  <c r="K130" i="11"/>
  <c r="K115" i="11"/>
  <c r="K114" i="11"/>
  <c r="K113" i="11"/>
  <c r="K95" i="11"/>
  <c r="K94" i="11"/>
  <c r="K93" i="11"/>
  <c r="K92" i="11"/>
  <c r="K90" i="11"/>
  <c r="K89" i="11"/>
  <c r="K88" i="11"/>
  <c r="K87" i="11"/>
  <c r="K86" i="11"/>
  <c r="K84" i="11"/>
  <c r="K81" i="11"/>
  <c r="K80" i="11"/>
  <c r="K78" i="11"/>
  <c r="K77" i="11"/>
  <c r="K75" i="11"/>
  <c r="K74" i="11"/>
  <c r="K72" i="11"/>
  <c r="K71" i="11"/>
  <c r="K70" i="11"/>
  <c r="K68" i="11"/>
  <c r="K67" i="11"/>
  <c r="K66" i="11"/>
  <c r="K64" i="11"/>
  <c r="K63" i="11"/>
  <c r="K62" i="11"/>
  <c r="K60" i="11"/>
  <c r="K58" i="11"/>
  <c r="K57" i="11"/>
  <c r="K56" i="11"/>
  <c r="K55" i="11"/>
  <c r="K52" i="11"/>
  <c r="K51" i="11"/>
  <c r="K50" i="11"/>
  <c r="K49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29" i="11"/>
  <c r="K28" i="11"/>
  <c r="K27" i="11"/>
  <c r="K26" i="11"/>
  <c r="K24" i="11"/>
  <c r="K23" i="11"/>
  <c r="K22" i="11"/>
  <c r="K21" i="11"/>
  <c r="K20" i="11"/>
  <c r="K19" i="11"/>
  <c r="K18" i="11"/>
  <c r="K17" i="11"/>
  <c r="K16" i="11"/>
  <c r="K14" i="11"/>
  <c r="K13" i="11"/>
  <c r="K12" i="11"/>
  <c r="K11" i="11"/>
  <c r="K10" i="11"/>
  <c r="K9" i="11"/>
  <c r="K8" i="11"/>
  <c r="K7" i="11"/>
  <c r="K6" i="11"/>
  <c r="K4" i="11"/>
  <c r="I163" i="11"/>
  <c r="I162" i="11"/>
  <c r="I161" i="11"/>
  <c r="I160" i="11"/>
  <c r="I159" i="11"/>
  <c r="I156" i="11"/>
  <c r="I155" i="11"/>
  <c r="I154" i="11"/>
  <c r="I153" i="11"/>
  <c r="I152" i="11"/>
  <c r="I151" i="11"/>
  <c r="I150" i="11"/>
  <c r="I144" i="11"/>
  <c r="I143" i="11"/>
  <c r="I139" i="11"/>
  <c r="I137" i="11"/>
  <c r="I136" i="11"/>
  <c r="I135" i="11"/>
  <c r="I134" i="11"/>
  <c r="I133" i="11"/>
  <c r="I120" i="11"/>
  <c r="I132" i="11"/>
  <c r="I131" i="11"/>
  <c r="I130" i="11"/>
  <c r="I115" i="11"/>
  <c r="I114" i="11"/>
  <c r="I113" i="11"/>
  <c r="I95" i="11"/>
  <c r="I94" i="11"/>
  <c r="I93" i="11"/>
  <c r="I92" i="11"/>
  <c r="I90" i="11"/>
  <c r="I89" i="11"/>
  <c r="I88" i="11"/>
  <c r="I87" i="11"/>
  <c r="I86" i="11"/>
  <c r="I84" i="11"/>
  <c r="I81" i="11"/>
  <c r="I80" i="11"/>
  <c r="I78" i="11"/>
  <c r="I77" i="11"/>
  <c r="I75" i="11"/>
  <c r="I74" i="11"/>
  <c r="I72" i="11"/>
  <c r="I71" i="11"/>
  <c r="I70" i="11"/>
  <c r="I68" i="11"/>
  <c r="I67" i="11"/>
  <c r="I66" i="11"/>
  <c r="I64" i="11"/>
  <c r="I63" i="11"/>
  <c r="I62" i="11"/>
  <c r="I60" i="11"/>
  <c r="I58" i="11"/>
  <c r="I57" i="11"/>
  <c r="I56" i="11"/>
  <c r="I55" i="11"/>
  <c r="I52" i="11"/>
  <c r="I51" i="11"/>
  <c r="I50" i="11"/>
  <c r="I49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29" i="11"/>
  <c r="I28" i="11"/>
  <c r="I27" i="11"/>
  <c r="I26" i="11"/>
  <c r="I24" i="11"/>
  <c r="I23" i="11"/>
  <c r="I22" i="11"/>
  <c r="I21" i="11"/>
  <c r="I20" i="11"/>
  <c r="I19" i="11"/>
  <c r="I18" i="11"/>
  <c r="I17" i="11"/>
  <c r="I16" i="11"/>
  <c r="I14" i="11"/>
  <c r="I13" i="11"/>
  <c r="I12" i="11"/>
  <c r="I11" i="11"/>
  <c r="I10" i="11"/>
  <c r="I9" i="11"/>
  <c r="I8" i="11"/>
  <c r="I7" i="11"/>
  <c r="I6" i="11"/>
  <c r="I4" i="11"/>
  <c r="AF163" i="11"/>
  <c r="AF162" i="11"/>
  <c r="AF161" i="11"/>
  <c r="AF160" i="11"/>
  <c r="AF159" i="11"/>
  <c r="AF156" i="11"/>
  <c r="AF155" i="11"/>
  <c r="AF154" i="11"/>
  <c r="AF153" i="11"/>
  <c r="AF152" i="11"/>
  <c r="AF151" i="11"/>
  <c r="AF150" i="11"/>
  <c r="AF144" i="11"/>
  <c r="AF143" i="11"/>
  <c r="AF139" i="11"/>
  <c r="AF137" i="11"/>
  <c r="AF136" i="11"/>
  <c r="AF135" i="11"/>
  <c r="AF134" i="11"/>
  <c r="AF133" i="11"/>
  <c r="AF120" i="11"/>
  <c r="AF132" i="11"/>
  <c r="AF131" i="11"/>
  <c r="AF130" i="11"/>
  <c r="AF114" i="11"/>
  <c r="AF113" i="11"/>
  <c r="AF95" i="11"/>
  <c r="AF94" i="11"/>
  <c r="AF93" i="11"/>
  <c r="AF92" i="11"/>
  <c r="AF90" i="11"/>
  <c r="AF89" i="11"/>
  <c r="AF88" i="11"/>
  <c r="AF87" i="11"/>
  <c r="AF86" i="11"/>
  <c r="AF84" i="11"/>
  <c r="AF81" i="11"/>
  <c r="AF80" i="11"/>
  <c r="AF78" i="11"/>
  <c r="AF77" i="11"/>
  <c r="AF75" i="11"/>
  <c r="AF74" i="11"/>
  <c r="AF72" i="11"/>
  <c r="AF71" i="11"/>
  <c r="AF70" i="11"/>
  <c r="AF68" i="11"/>
  <c r="AF67" i="11"/>
  <c r="AF66" i="11"/>
  <c r="AF64" i="11"/>
  <c r="AF63" i="11"/>
  <c r="AF62" i="11"/>
  <c r="AF60" i="11"/>
  <c r="AF58" i="11"/>
  <c r="AF57" i="11"/>
  <c r="AF56" i="11"/>
  <c r="AF55" i="11"/>
  <c r="AF52" i="11"/>
  <c r="AF51" i="11"/>
  <c r="AF50" i="11"/>
  <c r="AF49" i="11"/>
  <c r="AF47" i="11"/>
  <c r="AF46" i="11"/>
  <c r="AF45" i="11"/>
  <c r="AF44" i="11"/>
  <c r="AF43" i="11"/>
  <c r="AF42" i="11"/>
  <c r="AF41" i="11"/>
  <c r="AF40" i="11"/>
  <c r="AF39" i="11"/>
  <c r="AF38" i="11"/>
  <c r="AF37" i="11"/>
  <c r="AF36" i="11"/>
  <c r="AF35" i="11"/>
  <c r="AF34" i="11"/>
  <c r="AF33" i="11"/>
  <c r="AF32" i="11"/>
  <c r="AF31" i="11"/>
  <c r="AF29" i="11"/>
  <c r="AF28" i="11"/>
  <c r="AF27" i="11"/>
  <c r="AF26" i="11"/>
  <c r="AF24" i="11"/>
  <c r="AF23" i="11"/>
  <c r="AF22" i="11"/>
  <c r="AF21" i="11"/>
  <c r="AF20" i="11"/>
  <c r="AF19" i="11"/>
  <c r="AF18" i="11"/>
  <c r="AF16" i="11"/>
  <c r="AF14" i="11"/>
  <c r="AF13" i="11"/>
  <c r="AF12" i="11"/>
  <c r="AF11" i="11"/>
  <c r="AF10" i="11"/>
  <c r="AF9" i="11"/>
  <c r="AF8" i="11"/>
  <c r="AF7" i="11"/>
  <c r="AF6" i="11"/>
  <c r="AF4" i="11"/>
  <c r="H148" i="10"/>
  <c r="AD165" i="10"/>
  <c r="AB165" i="10"/>
  <c r="Z165" i="10"/>
  <c r="X165" i="10"/>
  <c r="V165" i="10"/>
  <c r="T165" i="10"/>
  <c r="R165" i="10"/>
  <c r="P165" i="10"/>
  <c r="N165" i="10"/>
  <c r="L165" i="10"/>
  <c r="J165" i="10"/>
  <c r="H165" i="10"/>
  <c r="AD148" i="10"/>
  <c r="AB148" i="10"/>
  <c r="Z148" i="10"/>
  <c r="X148" i="10"/>
  <c r="V148" i="10"/>
  <c r="T148" i="10"/>
  <c r="R148" i="10"/>
  <c r="P148" i="10"/>
  <c r="N148" i="10"/>
  <c r="L148" i="10"/>
  <c r="J148" i="10"/>
  <c r="AE163" i="10"/>
  <c r="AE162" i="10"/>
  <c r="AE161" i="10"/>
  <c r="AE160" i="10"/>
  <c r="AE159" i="10"/>
  <c r="AE156" i="10"/>
  <c r="AE155" i="10"/>
  <c r="AE154" i="10"/>
  <c r="AE153" i="10"/>
  <c r="AE152" i="10"/>
  <c r="AE151" i="10"/>
  <c r="AE150" i="10"/>
  <c r="AE144" i="10"/>
  <c r="AE143" i="10"/>
  <c r="AE139" i="10"/>
  <c r="AE137" i="10"/>
  <c r="AE136" i="10"/>
  <c r="AE135" i="10"/>
  <c r="AE134" i="10"/>
  <c r="AE133" i="10"/>
  <c r="AE120" i="10"/>
  <c r="AE132" i="10"/>
  <c r="AE131" i="10"/>
  <c r="AE130" i="10"/>
  <c r="AE114" i="10"/>
  <c r="AE113" i="10"/>
  <c r="AE95" i="10"/>
  <c r="AE94" i="10"/>
  <c r="AE93" i="10"/>
  <c r="AE92" i="10"/>
  <c r="AE90" i="10"/>
  <c r="AE89" i="10"/>
  <c r="AE88" i="10"/>
  <c r="AE87" i="10"/>
  <c r="AE86" i="10"/>
  <c r="AE84" i="10"/>
  <c r="AE81" i="10"/>
  <c r="AE80" i="10"/>
  <c r="AE78" i="10"/>
  <c r="AE77" i="10"/>
  <c r="AE75" i="10"/>
  <c r="AE74" i="10"/>
  <c r="AE72" i="10"/>
  <c r="AE71" i="10"/>
  <c r="AE70" i="10"/>
  <c r="AE68" i="10"/>
  <c r="AE67" i="10"/>
  <c r="AE66" i="10"/>
  <c r="AE64" i="10"/>
  <c r="AE63" i="10"/>
  <c r="AE62" i="10"/>
  <c r="AE60" i="10"/>
  <c r="AE58" i="10"/>
  <c r="AE57" i="10"/>
  <c r="AE56" i="10"/>
  <c r="AE55" i="10"/>
  <c r="AE52" i="10"/>
  <c r="AE51" i="10"/>
  <c r="AE50" i="10"/>
  <c r="AE49" i="10"/>
  <c r="AE47" i="10"/>
  <c r="AE46" i="10"/>
  <c r="AE45" i="10"/>
  <c r="AE44" i="10"/>
  <c r="AE43" i="10"/>
  <c r="AE42" i="10"/>
  <c r="AE41" i="10"/>
  <c r="AE40" i="10"/>
  <c r="AE39" i="10"/>
  <c r="AE38" i="10"/>
  <c r="AE37" i="10"/>
  <c r="AE36" i="10"/>
  <c r="AE35" i="10"/>
  <c r="AE34" i="10"/>
  <c r="AE33" i="10"/>
  <c r="AE32" i="10"/>
  <c r="AE31" i="10"/>
  <c r="AE29" i="10"/>
  <c r="AE28" i="10"/>
  <c r="AE27" i="10"/>
  <c r="AE26" i="10"/>
  <c r="AE24" i="10"/>
  <c r="AE23" i="10"/>
  <c r="AE22" i="10"/>
  <c r="AE21" i="10"/>
  <c r="AE20" i="10"/>
  <c r="AE19" i="10"/>
  <c r="AE18" i="10"/>
  <c r="AE17" i="10"/>
  <c r="AE16" i="10"/>
  <c r="AE14" i="10"/>
  <c r="AE13" i="10"/>
  <c r="AE12" i="10"/>
  <c r="AE11" i="10"/>
  <c r="AE10" i="10"/>
  <c r="AE9" i="10"/>
  <c r="AE8" i="10"/>
  <c r="AE7" i="10"/>
  <c r="AE6" i="10"/>
  <c r="AE4" i="10"/>
  <c r="AC163" i="10"/>
  <c r="AC162" i="10"/>
  <c r="AC161" i="10"/>
  <c r="AC160" i="10"/>
  <c r="AC159" i="10"/>
  <c r="AC156" i="10"/>
  <c r="AC155" i="10"/>
  <c r="AC154" i="10"/>
  <c r="AC153" i="10"/>
  <c r="AC152" i="10"/>
  <c r="AC151" i="10"/>
  <c r="AC150" i="10"/>
  <c r="AC144" i="10"/>
  <c r="AC143" i="10"/>
  <c r="AC139" i="10"/>
  <c r="AC137" i="10"/>
  <c r="AC136" i="10"/>
  <c r="AC135" i="10"/>
  <c r="AC134" i="10"/>
  <c r="AC133" i="10"/>
  <c r="AC120" i="10"/>
  <c r="AC132" i="10"/>
  <c r="AC131" i="10"/>
  <c r="AC130" i="10"/>
  <c r="AC114" i="10"/>
  <c r="AC113" i="10"/>
  <c r="AC95" i="10"/>
  <c r="AC94" i="10"/>
  <c r="AC93" i="10"/>
  <c r="AC92" i="10"/>
  <c r="AC90" i="10"/>
  <c r="AC89" i="10"/>
  <c r="AC88" i="10"/>
  <c r="AC87" i="10"/>
  <c r="AC86" i="10"/>
  <c r="AC84" i="10"/>
  <c r="AC81" i="10"/>
  <c r="AC80" i="10"/>
  <c r="AC78" i="10"/>
  <c r="AC77" i="10"/>
  <c r="AC75" i="10"/>
  <c r="AC74" i="10"/>
  <c r="AC72" i="10"/>
  <c r="AC71" i="10"/>
  <c r="AC70" i="10"/>
  <c r="AC68" i="10"/>
  <c r="AC67" i="10"/>
  <c r="AC66" i="10"/>
  <c r="AC64" i="10"/>
  <c r="AC63" i="10"/>
  <c r="AC62" i="10"/>
  <c r="AC60" i="10"/>
  <c r="AC58" i="10"/>
  <c r="AC57" i="10"/>
  <c r="AC56" i="10"/>
  <c r="AC55" i="10"/>
  <c r="AC52" i="10"/>
  <c r="AC51" i="10"/>
  <c r="AC50" i="10"/>
  <c r="AC49" i="10"/>
  <c r="AC47" i="10"/>
  <c r="AC46" i="10"/>
  <c r="AC45" i="10"/>
  <c r="AC44" i="10"/>
  <c r="AC43" i="10"/>
  <c r="AC42" i="10"/>
  <c r="AC41" i="10"/>
  <c r="AC40" i="10"/>
  <c r="AC39" i="10"/>
  <c r="AC38" i="10"/>
  <c r="AC37" i="10"/>
  <c r="AC36" i="10"/>
  <c r="AC35" i="10"/>
  <c r="AC34" i="10"/>
  <c r="AC33" i="10"/>
  <c r="AC32" i="10"/>
  <c r="AC31" i="10"/>
  <c r="AC29" i="10"/>
  <c r="AC28" i="10"/>
  <c r="AC27" i="10"/>
  <c r="AC26" i="10"/>
  <c r="AC24" i="10"/>
  <c r="AC23" i="10"/>
  <c r="AC22" i="10"/>
  <c r="AC21" i="10"/>
  <c r="AC20" i="10"/>
  <c r="AC19" i="10"/>
  <c r="AC18" i="10"/>
  <c r="AC17" i="10"/>
  <c r="AC16" i="10"/>
  <c r="AC14" i="10"/>
  <c r="AC13" i="10"/>
  <c r="AC12" i="10"/>
  <c r="AC11" i="10"/>
  <c r="AC10" i="10"/>
  <c r="AC9" i="10"/>
  <c r="AC8" i="10"/>
  <c r="AC7" i="10"/>
  <c r="AC6" i="10"/>
  <c r="AC4" i="10"/>
  <c r="AA163" i="10"/>
  <c r="AA162" i="10"/>
  <c r="AA161" i="10"/>
  <c r="AA160" i="10"/>
  <c r="AA159" i="10"/>
  <c r="AA156" i="10"/>
  <c r="AA155" i="10"/>
  <c r="AA154" i="10"/>
  <c r="AA153" i="10"/>
  <c r="AA152" i="10"/>
  <c r="AA151" i="10"/>
  <c r="AA150" i="10"/>
  <c r="AA144" i="10"/>
  <c r="AA143" i="10"/>
  <c r="AA139" i="10"/>
  <c r="AA137" i="10"/>
  <c r="AA136" i="10"/>
  <c r="AA135" i="10"/>
  <c r="AA134" i="10"/>
  <c r="AA133" i="10"/>
  <c r="AA120" i="10"/>
  <c r="AA132" i="10"/>
  <c r="AA131" i="10"/>
  <c r="AA130" i="10"/>
  <c r="AA114" i="10"/>
  <c r="AA113" i="10"/>
  <c r="AA95" i="10"/>
  <c r="AA94" i="10"/>
  <c r="AA93" i="10"/>
  <c r="AA92" i="10"/>
  <c r="AA90" i="10"/>
  <c r="AA89" i="10"/>
  <c r="AA88" i="10"/>
  <c r="AA87" i="10"/>
  <c r="AA86" i="10"/>
  <c r="AA84" i="10"/>
  <c r="AA81" i="10"/>
  <c r="AA80" i="10"/>
  <c r="AA78" i="10"/>
  <c r="AA77" i="10"/>
  <c r="AA75" i="10"/>
  <c r="AA74" i="10"/>
  <c r="AA72" i="10"/>
  <c r="AA71" i="10"/>
  <c r="AA70" i="10"/>
  <c r="AA68" i="10"/>
  <c r="AA67" i="10"/>
  <c r="AA66" i="10"/>
  <c r="AA64" i="10"/>
  <c r="AA63" i="10"/>
  <c r="AA62" i="10"/>
  <c r="AA60" i="10"/>
  <c r="AA58" i="10"/>
  <c r="AA57" i="10"/>
  <c r="AA56" i="10"/>
  <c r="AA55" i="10"/>
  <c r="AA52" i="10"/>
  <c r="AA51" i="10"/>
  <c r="AA50" i="10"/>
  <c r="AA49" i="10"/>
  <c r="AA47" i="10"/>
  <c r="AA46" i="10"/>
  <c r="AA45" i="10"/>
  <c r="AA44" i="10"/>
  <c r="AA43" i="10"/>
  <c r="AA42" i="10"/>
  <c r="AA41" i="10"/>
  <c r="AA40" i="10"/>
  <c r="AA39" i="10"/>
  <c r="AA38" i="10"/>
  <c r="AA37" i="10"/>
  <c r="AA36" i="10"/>
  <c r="AA35" i="10"/>
  <c r="AA34" i="10"/>
  <c r="AA33" i="10"/>
  <c r="AA32" i="10"/>
  <c r="AA31" i="10"/>
  <c r="AA29" i="10"/>
  <c r="AA28" i="10"/>
  <c r="AA27" i="10"/>
  <c r="AA26" i="10"/>
  <c r="AA24" i="10"/>
  <c r="AA23" i="10"/>
  <c r="AA22" i="10"/>
  <c r="AA21" i="10"/>
  <c r="AA20" i="10"/>
  <c r="AA19" i="10"/>
  <c r="AA18" i="10"/>
  <c r="AA17" i="10"/>
  <c r="AA16" i="10"/>
  <c r="AA14" i="10"/>
  <c r="AA13" i="10"/>
  <c r="AA12" i="10"/>
  <c r="AA11" i="10"/>
  <c r="AA10" i="10"/>
  <c r="AA9" i="10"/>
  <c r="AA8" i="10"/>
  <c r="AA7" i="10"/>
  <c r="AA6" i="10"/>
  <c r="AA4" i="10"/>
  <c r="Y163" i="10"/>
  <c r="Y162" i="10"/>
  <c r="Y161" i="10"/>
  <c r="Y160" i="10"/>
  <c r="Y159" i="10"/>
  <c r="Y156" i="10"/>
  <c r="Y155" i="10"/>
  <c r="Y154" i="10"/>
  <c r="Y153" i="10"/>
  <c r="Y152" i="10"/>
  <c r="Y151" i="10"/>
  <c r="Y150" i="10"/>
  <c r="Y144" i="10"/>
  <c r="Y143" i="10"/>
  <c r="Y139" i="10"/>
  <c r="Y137" i="10"/>
  <c r="Y136" i="10"/>
  <c r="Y135" i="10"/>
  <c r="Y134" i="10"/>
  <c r="Y133" i="10"/>
  <c r="Y120" i="10"/>
  <c r="Y132" i="10"/>
  <c r="Y131" i="10"/>
  <c r="Y130" i="10"/>
  <c r="Y114" i="10"/>
  <c r="Y113" i="10"/>
  <c r="Y95" i="10"/>
  <c r="Y94" i="10"/>
  <c r="Y93" i="10"/>
  <c r="Y92" i="10"/>
  <c r="Y90" i="10"/>
  <c r="Y89" i="10"/>
  <c r="Y88" i="10"/>
  <c r="Y87" i="10"/>
  <c r="Y86" i="10"/>
  <c r="Y84" i="10"/>
  <c r="Y81" i="10"/>
  <c r="Y80" i="10"/>
  <c r="Y78" i="10"/>
  <c r="Y77" i="10"/>
  <c r="Y75" i="10"/>
  <c r="Y74" i="10"/>
  <c r="Y72" i="10"/>
  <c r="Y71" i="10"/>
  <c r="Y70" i="10"/>
  <c r="Y68" i="10"/>
  <c r="Y67" i="10"/>
  <c r="Y66" i="10"/>
  <c r="Y64" i="10"/>
  <c r="Y63" i="10"/>
  <c r="Y62" i="10"/>
  <c r="Y60" i="10"/>
  <c r="Y58" i="10"/>
  <c r="Y57" i="10"/>
  <c r="Y56" i="10"/>
  <c r="Y55" i="10"/>
  <c r="Y52" i="10"/>
  <c r="Y51" i="10"/>
  <c r="Y50" i="10"/>
  <c r="Y49" i="10"/>
  <c r="Y47" i="10"/>
  <c r="Y46" i="10"/>
  <c r="Y45" i="10"/>
  <c r="Y44" i="10"/>
  <c r="Y43" i="10"/>
  <c r="Y42" i="10"/>
  <c r="Y41" i="10"/>
  <c r="Y40" i="10"/>
  <c r="Y39" i="10"/>
  <c r="Y38" i="10"/>
  <c r="Y37" i="10"/>
  <c r="Y36" i="10"/>
  <c r="Y35" i="10"/>
  <c r="Y34" i="10"/>
  <c r="Y33" i="10"/>
  <c r="Y32" i="10"/>
  <c r="Y31" i="10"/>
  <c r="Y29" i="10"/>
  <c r="Y28" i="10"/>
  <c r="Y27" i="10"/>
  <c r="Y26" i="10"/>
  <c r="Y24" i="10"/>
  <c r="Y23" i="10"/>
  <c r="Y22" i="10"/>
  <c r="Y21" i="10"/>
  <c r="Y20" i="10"/>
  <c r="Y19" i="10"/>
  <c r="Y18" i="10"/>
  <c r="Y17" i="10"/>
  <c r="Y16" i="10"/>
  <c r="Y14" i="10"/>
  <c r="Y13" i="10"/>
  <c r="Y12" i="10"/>
  <c r="Y11" i="10"/>
  <c r="Y10" i="10"/>
  <c r="Y9" i="10"/>
  <c r="Y8" i="10"/>
  <c r="Y7" i="10"/>
  <c r="Y6" i="10"/>
  <c r="Y4" i="10"/>
  <c r="W163" i="10"/>
  <c r="W162" i="10"/>
  <c r="W161" i="10"/>
  <c r="W160" i="10"/>
  <c r="W159" i="10"/>
  <c r="W156" i="10"/>
  <c r="W155" i="10"/>
  <c r="W154" i="10"/>
  <c r="W153" i="10"/>
  <c r="W152" i="10"/>
  <c r="W151" i="10"/>
  <c r="W150" i="10"/>
  <c r="W144" i="10"/>
  <c r="W143" i="10"/>
  <c r="W139" i="10"/>
  <c r="W137" i="10"/>
  <c r="W136" i="10"/>
  <c r="W135" i="10"/>
  <c r="W134" i="10"/>
  <c r="W133" i="10"/>
  <c r="W120" i="10"/>
  <c r="W132" i="10"/>
  <c r="W131" i="10"/>
  <c r="W130" i="10"/>
  <c r="W114" i="10"/>
  <c r="W113" i="10"/>
  <c r="W95" i="10"/>
  <c r="W94" i="10"/>
  <c r="W93" i="10"/>
  <c r="W92" i="10"/>
  <c r="W90" i="10"/>
  <c r="W89" i="10"/>
  <c r="W88" i="10"/>
  <c r="W87" i="10"/>
  <c r="W86" i="10"/>
  <c r="W84" i="10"/>
  <c r="W81" i="10"/>
  <c r="W80" i="10"/>
  <c r="W78" i="10"/>
  <c r="W77" i="10"/>
  <c r="W75" i="10"/>
  <c r="W74" i="10"/>
  <c r="W72" i="10"/>
  <c r="W71" i="10"/>
  <c r="W70" i="10"/>
  <c r="W68" i="10"/>
  <c r="W67" i="10"/>
  <c r="W66" i="10"/>
  <c r="W64" i="10"/>
  <c r="W63" i="10"/>
  <c r="W62" i="10"/>
  <c r="W60" i="10"/>
  <c r="W58" i="10"/>
  <c r="W57" i="10"/>
  <c r="W56" i="10"/>
  <c r="W55" i="10"/>
  <c r="W52" i="10"/>
  <c r="W51" i="10"/>
  <c r="W50" i="10"/>
  <c r="W49" i="10"/>
  <c r="W47" i="10"/>
  <c r="W46" i="10"/>
  <c r="W45" i="10"/>
  <c r="W44" i="10"/>
  <c r="W43" i="10"/>
  <c r="W42" i="10"/>
  <c r="W41" i="10"/>
  <c r="W40" i="10"/>
  <c r="W39" i="10"/>
  <c r="W38" i="10"/>
  <c r="W37" i="10"/>
  <c r="W36" i="10"/>
  <c r="W35" i="10"/>
  <c r="W34" i="10"/>
  <c r="W33" i="10"/>
  <c r="W32" i="10"/>
  <c r="W31" i="10"/>
  <c r="W29" i="10"/>
  <c r="W28" i="10"/>
  <c r="W27" i="10"/>
  <c r="W26" i="10"/>
  <c r="W24" i="10"/>
  <c r="W23" i="10"/>
  <c r="W22" i="10"/>
  <c r="W21" i="10"/>
  <c r="W20" i="10"/>
  <c r="W19" i="10"/>
  <c r="W18" i="10"/>
  <c r="W17" i="10"/>
  <c r="W16" i="10"/>
  <c r="W14" i="10"/>
  <c r="W13" i="10"/>
  <c r="W12" i="10"/>
  <c r="W11" i="10"/>
  <c r="W10" i="10"/>
  <c r="W8" i="10"/>
  <c r="W7" i="10"/>
  <c r="W6" i="10"/>
  <c r="W4" i="10"/>
  <c r="U163" i="10"/>
  <c r="U162" i="10"/>
  <c r="U161" i="10"/>
  <c r="U160" i="10"/>
  <c r="U159" i="10"/>
  <c r="U156" i="10"/>
  <c r="U155" i="10"/>
  <c r="U154" i="10"/>
  <c r="U153" i="10"/>
  <c r="U152" i="10"/>
  <c r="U151" i="10"/>
  <c r="U150" i="10"/>
  <c r="U144" i="10"/>
  <c r="U143" i="10"/>
  <c r="U139" i="10"/>
  <c r="U137" i="10"/>
  <c r="U136" i="10"/>
  <c r="U135" i="10"/>
  <c r="U134" i="10"/>
  <c r="U133" i="10"/>
  <c r="U120" i="10"/>
  <c r="U132" i="10"/>
  <c r="U131" i="10"/>
  <c r="U130" i="10"/>
  <c r="U114" i="10"/>
  <c r="U113" i="10"/>
  <c r="U95" i="10"/>
  <c r="U94" i="10"/>
  <c r="U93" i="10"/>
  <c r="U92" i="10"/>
  <c r="U90" i="10"/>
  <c r="U89" i="10"/>
  <c r="U88" i="10"/>
  <c r="U87" i="10"/>
  <c r="U86" i="10"/>
  <c r="U84" i="10"/>
  <c r="U81" i="10"/>
  <c r="U80" i="10"/>
  <c r="U78" i="10"/>
  <c r="U77" i="10"/>
  <c r="U75" i="10"/>
  <c r="U74" i="10"/>
  <c r="U72" i="10"/>
  <c r="U71" i="10"/>
  <c r="U70" i="10"/>
  <c r="U68" i="10"/>
  <c r="U67" i="10"/>
  <c r="U66" i="10"/>
  <c r="U64" i="10"/>
  <c r="U63" i="10"/>
  <c r="U62" i="10"/>
  <c r="U60" i="10"/>
  <c r="U58" i="10"/>
  <c r="U57" i="10"/>
  <c r="U56" i="10"/>
  <c r="U55" i="10"/>
  <c r="U52" i="10"/>
  <c r="U51" i="10"/>
  <c r="U50" i="10"/>
  <c r="U49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29" i="10"/>
  <c r="U28" i="10"/>
  <c r="U27" i="10"/>
  <c r="U26" i="10"/>
  <c r="U24" i="10"/>
  <c r="U23" i="10"/>
  <c r="U22" i="10"/>
  <c r="U21" i="10"/>
  <c r="U20" i="10"/>
  <c r="U19" i="10"/>
  <c r="U18" i="10"/>
  <c r="U17" i="10"/>
  <c r="U16" i="10"/>
  <c r="U14" i="10"/>
  <c r="U13" i="10"/>
  <c r="U12" i="10"/>
  <c r="U11" i="10"/>
  <c r="U10" i="10"/>
  <c r="U9" i="10"/>
  <c r="U8" i="10"/>
  <c r="U7" i="10"/>
  <c r="U6" i="10"/>
  <c r="U4" i="10"/>
  <c r="S163" i="10"/>
  <c r="S162" i="10"/>
  <c r="S161" i="10"/>
  <c r="S160" i="10"/>
  <c r="S159" i="10"/>
  <c r="S156" i="10"/>
  <c r="S155" i="10"/>
  <c r="S154" i="10"/>
  <c r="S153" i="10"/>
  <c r="S152" i="10"/>
  <c r="S151" i="10"/>
  <c r="S150" i="10"/>
  <c r="S144" i="10"/>
  <c r="S143" i="10"/>
  <c r="S139" i="10"/>
  <c r="S137" i="10"/>
  <c r="S136" i="10"/>
  <c r="S135" i="10"/>
  <c r="S134" i="10"/>
  <c r="S133" i="10"/>
  <c r="S120" i="10"/>
  <c r="S132" i="10"/>
  <c r="S131" i="10"/>
  <c r="S130" i="10"/>
  <c r="S114" i="10"/>
  <c r="S113" i="10"/>
  <c r="S95" i="10"/>
  <c r="S94" i="10"/>
  <c r="S93" i="10"/>
  <c r="S92" i="10"/>
  <c r="S90" i="10"/>
  <c r="S89" i="10"/>
  <c r="S88" i="10"/>
  <c r="S87" i="10"/>
  <c r="S86" i="10"/>
  <c r="S84" i="10"/>
  <c r="S81" i="10"/>
  <c r="S80" i="10"/>
  <c r="S78" i="10"/>
  <c r="S77" i="10"/>
  <c r="S75" i="10"/>
  <c r="S74" i="10"/>
  <c r="S72" i="10"/>
  <c r="S71" i="10"/>
  <c r="S70" i="10"/>
  <c r="S68" i="10"/>
  <c r="S67" i="10"/>
  <c r="S66" i="10"/>
  <c r="S64" i="10"/>
  <c r="S63" i="10"/>
  <c r="S62" i="10"/>
  <c r="S60" i="10"/>
  <c r="S58" i="10"/>
  <c r="S57" i="10"/>
  <c r="S56" i="10"/>
  <c r="S55" i="10"/>
  <c r="S52" i="10"/>
  <c r="S51" i="10"/>
  <c r="S50" i="10"/>
  <c r="S49" i="10"/>
  <c r="S47" i="10"/>
  <c r="S46" i="10"/>
  <c r="S45" i="10"/>
  <c r="S44" i="10"/>
  <c r="S43" i="10"/>
  <c r="S42" i="10"/>
  <c r="S41" i="10"/>
  <c r="S40" i="10"/>
  <c r="S39" i="10"/>
  <c r="S38" i="10"/>
  <c r="S37" i="10"/>
  <c r="S36" i="10"/>
  <c r="S35" i="10"/>
  <c r="S34" i="10"/>
  <c r="S33" i="10"/>
  <c r="S32" i="10"/>
  <c r="S31" i="10"/>
  <c r="S29" i="10"/>
  <c r="S28" i="10"/>
  <c r="S27" i="10"/>
  <c r="S26" i="10"/>
  <c r="S24" i="10"/>
  <c r="S23" i="10"/>
  <c r="S22" i="10"/>
  <c r="S21" i="10"/>
  <c r="S20" i="10"/>
  <c r="S19" i="10"/>
  <c r="S18" i="10"/>
  <c r="S17" i="10"/>
  <c r="S16" i="10"/>
  <c r="S14" i="10"/>
  <c r="S13" i="10"/>
  <c r="S12" i="10"/>
  <c r="S11" i="10"/>
  <c r="S10" i="10"/>
  <c r="S9" i="10"/>
  <c r="S8" i="10"/>
  <c r="S7" i="10"/>
  <c r="S6" i="10"/>
  <c r="S4" i="10"/>
  <c r="Q163" i="10"/>
  <c r="Q162" i="10"/>
  <c r="Q161" i="10"/>
  <c r="Q160" i="10"/>
  <c r="Q159" i="10"/>
  <c r="Q156" i="10"/>
  <c r="Q155" i="10"/>
  <c r="Q154" i="10"/>
  <c r="Q153" i="10"/>
  <c r="Q152" i="10"/>
  <c r="Q151" i="10"/>
  <c r="Q150" i="10"/>
  <c r="Q144" i="10"/>
  <c r="Q143" i="10"/>
  <c r="Q139" i="10"/>
  <c r="Q137" i="10"/>
  <c r="Q136" i="10"/>
  <c r="Q135" i="10"/>
  <c r="Q134" i="10"/>
  <c r="Q133" i="10"/>
  <c r="Q120" i="10"/>
  <c r="Q132" i="10"/>
  <c r="Q131" i="10"/>
  <c r="Q130" i="10"/>
  <c r="Q114" i="10"/>
  <c r="Q113" i="10"/>
  <c r="Q95" i="10"/>
  <c r="Q94" i="10"/>
  <c r="Q93" i="10"/>
  <c r="Q92" i="10"/>
  <c r="Q90" i="10"/>
  <c r="Q89" i="10"/>
  <c r="Q88" i="10"/>
  <c r="Q87" i="10"/>
  <c r="Q86" i="10"/>
  <c r="Q84" i="10"/>
  <c r="Q81" i="10"/>
  <c r="Q80" i="10"/>
  <c r="Q78" i="10"/>
  <c r="Q77" i="10"/>
  <c r="Q75" i="10"/>
  <c r="Q74" i="10"/>
  <c r="Q72" i="10"/>
  <c r="Q71" i="10"/>
  <c r="Q70" i="10"/>
  <c r="Q68" i="10"/>
  <c r="Q67" i="10"/>
  <c r="Q66" i="10"/>
  <c r="Q64" i="10"/>
  <c r="Q63" i="10"/>
  <c r="Q62" i="10"/>
  <c r="Q60" i="10"/>
  <c r="Q58" i="10"/>
  <c r="Q57" i="10"/>
  <c r="Q56" i="10"/>
  <c r="Q55" i="10"/>
  <c r="Q52" i="10"/>
  <c r="Q51" i="10"/>
  <c r="Q50" i="10"/>
  <c r="Q49" i="10"/>
  <c r="Q47" i="10"/>
  <c r="Q46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29" i="10"/>
  <c r="Q28" i="10"/>
  <c r="Q27" i="10"/>
  <c r="Q26" i="10"/>
  <c r="Q24" i="10"/>
  <c r="Q23" i="10"/>
  <c r="Q22" i="10"/>
  <c r="Q21" i="10"/>
  <c r="Q20" i="10"/>
  <c r="Q19" i="10"/>
  <c r="Q18" i="10"/>
  <c r="Q17" i="10"/>
  <c r="Q16" i="10"/>
  <c r="Q14" i="10"/>
  <c r="Q13" i="10"/>
  <c r="Q12" i="10"/>
  <c r="Q11" i="10"/>
  <c r="Q10" i="10"/>
  <c r="Q9" i="10"/>
  <c r="Q8" i="10"/>
  <c r="Q7" i="10"/>
  <c r="Q6" i="10"/>
  <c r="Q4" i="10"/>
  <c r="O163" i="10"/>
  <c r="O162" i="10"/>
  <c r="O161" i="10"/>
  <c r="O160" i="10"/>
  <c r="O159" i="10"/>
  <c r="O156" i="10"/>
  <c r="O155" i="10"/>
  <c r="O154" i="10"/>
  <c r="O153" i="10"/>
  <c r="O152" i="10"/>
  <c r="O151" i="10"/>
  <c r="O150" i="10"/>
  <c r="O144" i="10"/>
  <c r="O143" i="10"/>
  <c r="O139" i="10"/>
  <c r="O137" i="10"/>
  <c r="O136" i="10"/>
  <c r="O135" i="10"/>
  <c r="O134" i="10"/>
  <c r="O133" i="10"/>
  <c r="O120" i="10"/>
  <c r="O132" i="10"/>
  <c r="O131" i="10"/>
  <c r="O130" i="10"/>
  <c r="O114" i="10"/>
  <c r="O113" i="10"/>
  <c r="O95" i="10"/>
  <c r="O94" i="10"/>
  <c r="O93" i="10"/>
  <c r="O92" i="10"/>
  <c r="O90" i="10"/>
  <c r="O89" i="10"/>
  <c r="O88" i="10"/>
  <c r="O87" i="10"/>
  <c r="O86" i="10"/>
  <c r="O84" i="10"/>
  <c r="O81" i="10"/>
  <c r="O80" i="10"/>
  <c r="O78" i="10"/>
  <c r="O77" i="10"/>
  <c r="O75" i="10"/>
  <c r="O74" i="10"/>
  <c r="O72" i="10"/>
  <c r="O71" i="10"/>
  <c r="O70" i="10"/>
  <c r="O68" i="10"/>
  <c r="O67" i="10"/>
  <c r="O66" i="10"/>
  <c r="O64" i="10"/>
  <c r="O63" i="10"/>
  <c r="O62" i="10"/>
  <c r="O60" i="10"/>
  <c r="O58" i="10"/>
  <c r="O57" i="10"/>
  <c r="O56" i="10"/>
  <c r="O55" i="10"/>
  <c r="O52" i="10"/>
  <c r="O51" i="10"/>
  <c r="O50" i="10"/>
  <c r="O49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29" i="10"/>
  <c r="O28" i="10"/>
  <c r="O27" i="10"/>
  <c r="O26" i="10"/>
  <c r="O24" i="10"/>
  <c r="O23" i="10"/>
  <c r="O22" i="10"/>
  <c r="O21" i="10"/>
  <c r="O20" i="10"/>
  <c r="O19" i="10"/>
  <c r="O18" i="10"/>
  <c r="O17" i="10"/>
  <c r="O16" i="10"/>
  <c r="O14" i="10"/>
  <c r="O13" i="10"/>
  <c r="O12" i="10"/>
  <c r="O11" i="10"/>
  <c r="O10" i="10"/>
  <c r="O9" i="10"/>
  <c r="O8" i="10"/>
  <c r="O7" i="10"/>
  <c r="O6" i="10"/>
  <c r="O4" i="10"/>
  <c r="M163" i="10"/>
  <c r="M162" i="10"/>
  <c r="M161" i="10"/>
  <c r="M160" i="10"/>
  <c r="M159" i="10"/>
  <c r="M156" i="10"/>
  <c r="M155" i="10"/>
  <c r="M154" i="10"/>
  <c r="M153" i="10"/>
  <c r="M152" i="10"/>
  <c r="M151" i="10"/>
  <c r="M150" i="10"/>
  <c r="M144" i="10"/>
  <c r="M143" i="10"/>
  <c r="M139" i="10"/>
  <c r="M137" i="10"/>
  <c r="M136" i="10"/>
  <c r="M135" i="10"/>
  <c r="M134" i="10"/>
  <c r="M133" i="10"/>
  <c r="M120" i="10"/>
  <c r="M132" i="10"/>
  <c r="M131" i="10"/>
  <c r="M130" i="10"/>
  <c r="M114" i="10"/>
  <c r="M113" i="10"/>
  <c r="M95" i="10"/>
  <c r="M94" i="10"/>
  <c r="M93" i="10"/>
  <c r="M92" i="10"/>
  <c r="M90" i="10"/>
  <c r="M89" i="10"/>
  <c r="M88" i="10"/>
  <c r="M87" i="10"/>
  <c r="M86" i="10"/>
  <c r="M84" i="10"/>
  <c r="M81" i="10"/>
  <c r="M80" i="10"/>
  <c r="M78" i="10"/>
  <c r="M77" i="10"/>
  <c r="M75" i="10"/>
  <c r="M74" i="10"/>
  <c r="M72" i="10"/>
  <c r="M71" i="10"/>
  <c r="M70" i="10"/>
  <c r="M68" i="10"/>
  <c r="M67" i="10"/>
  <c r="M66" i="10"/>
  <c r="M64" i="10"/>
  <c r="M63" i="10"/>
  <c r="M62" i="10"/>
  <c r="M60" i="10"/>
  <c r="M58" i="10"/>
  <c r="M57" i="10"/>
  <c r="M56" i="10"/>
  <c r="M55" i="10"/>
  <c r="M52" i="10"/>
  <c r="M51" i="10"/>
  <c r="M50" i="10"/>
  <c r="M49" i="10"/>
  <c r="M47" i="10"/>
  <c r="M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29" i="10"/>
  <c r="M28" i="10"/>
  <c r="M27" i="10"/>
  <c r="M26" i="10"/>
  <c r="M24" i="10"/>
  <c r="M23" i="10"/>
  <c r="M22" i="10"/>
  <c r="M21" i="10"/>
  <c r="M20" i="10"/>
  <c r="M19" i="10"/>
  <c r="M18" i="10"/>
  <c r="M17" i="10"/>
  <c r="M16" i="10"/>
  <c r="M14" i="10"/>
  <c r="M13" i="10"/>
  <c r="M12" i="10"/>
  <c r="M11" i="10"/>
  <c r="M10" i="10"/>
  <c r="M9" i="10"/>
  <c r="M8" i="10"/>
  <c r="M7" i="10"/>
  <c r="M6" i="10"/>
  <c r="M4" i="10"/>
  <c r="K163" i="10"/>
  <c r="K162" i="10"/>
  <c r="K161" i="10"/>
  <c r="K160" i="10"/>
  <c r="K159" i="10"/>
  <c r="K156" i="10"/>
  <c r="K155" i="10"/>
  <c r="K154" i="10"/>
  <c r="K153" i="10"/>
  <c r="K152" i="10"/>
  <c r="K151" i="10"/>
  <c r="K150" i="10"/>
  <c r="K144" i="10"/>
  <c r="K143" i="10"/>
  <c r="K139" i="10"/>
  <c r="K137" i="10"/>
  <c r="K136" i="10"/>
  <c r="K135" i="10"/>
  <c r="K134" i="10"/>
  <c r="K133" i="10"/>
  <c r="K120" i="10"/>
  <c r="K132" i="10"/>
  <c r="K131" i="10"/>
  <c r="K130" i="10"/>
  <c r="K114" i="10"/>
  <c r="K113" i="10"/>
  <c r="K95" i="10"/>
  <c r="K94" i="10"/>
  <c r="K93" i="10"/>
  <c r="K92" i="10"/>
  <c r="K90" i="10"/>
  <c r="K89" i="10"/>
  <c r="K88" i="10"/>
  <c r="K87" i="10"/>
  <c r="K86" i="10"/>
  <c r="K84" i="10"/>
  <c r="K81" i="10"/>
  <c r="K80" i="10"/>
  <c r="K78" i="10"/>
  <c r="K77" i="10"/>
  <c r="K75" i="10"/>
  <c r="K74" i="10"/>
  <c r="K72" i="10"/>
  <c r="K71" i="10"/>
  <c r="K70" i="10"/>
  <c r="K68" i="10"/>
  <c r="K67" i="10"/>
  <c r="K66" i="10"/>
  <c r="K64" i="10"/>
  <c r="K63" i="10"/>
  <c r="K62" i="10"/>
  <c r="K60" i="10"/>
  <c r="K58" i="10"/>
  <c r="K57" i="10"/>
  <c r="K56" i="10"/>
  <c r="K55" i="10"/>
  <c r="K52" i="10"/>
  <c r="K51" i="10"/>
  <c r="K50" i="10"/>
  <c r="K49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29" i="10"/>
  <c r="K28" i="10"/>
  <c r="K27" i="10"/>
  <c r="K26" i="10"/>
  <c r="K24" i="10"/>
  <c r="K23" i="10"/>
  <c r="K22" i="10"/>
  <c r="K21" i="10"/>
  <c r="K20" i="10"/>
  <c r="K19" i="10"/>
  <c r="K18" i="10"/>
  <c r="K17" i="10"/>
  <c r="K16" i="10"/>
  <c r="K14" i="10"/>
  <c r="K13" i="10"/>
  <c r="K12" i="10"/>
  <c r="K11" i="10"/>
  <c r="K10" i="10"/>
  <c r="K9" i="10"/>
  <c r="K8" i="10"/>
  <c r="K7" i="10"/>
  <c r="K6" i="10"/>
  <c r="K4" i="10"/>
  <c r="I163" i="10"/>
  <c r="I162" i="10"/>
  <c r="I161" i="10"/>
  <c r="I160" i="10"/>
  <c r="I159" i="10"/>
  <c r="I156" i="10"/>
  <c r="I155" i="10"/>
  <c r="I154" i="10"/>
  <c r="I153" i="10"/>
  <c r="I152" i="10"/>
  <c r="I151" i="10"/>
  <c r="I150" i="10"/>
  <c r="I144" i="10"/>
  <c r="I143" i="10"/>
  <c r="I139" i="10"/>
  <c r="I137" i="10"/>
  <c r="I136" i="10"/>
  <c r="I135" i="10"/>
  <c r="I134" i="10"/>
  <c r="I133" i="10"/>
  <c r="I120" i="10"/>
  <c r="I132" i="10"/>
  <c r="I131" i="10"/>
  <c r="I130" i="10"/>
  <c r="I114" i="10"/>
  <c r="I113" i="10"/>
  <c r="I95" i="10"/>
  <c r="I94" i="10"/>
  <c r="I93" i="10"/>
  <c r="I92" i="10"/>
  <c r="I90" i="10"/>
  <c r="I89" i="10"/>
  <c r="I88" i="10"/>
  <c r="I87" i="10"/>
  <c r="I86" i="10"/>
  <c r="I84" i="10"/>
  <c r="I81" i="10"/>
  <c r="I80" i="10"/>
  <c r="I78" i="10"/>
  <c r="I77" i="10"/>
  <c r="I75" i="10"/>
  <c r="I74" i="10"/>
  <c r="I72" i="10"/>
  <c r="I71" i="10"/>
  <c r="I70" i="10"/>
  <c r="I68" i="10"/>
  <c r="I67" i="10"/>
  <c r="I66" i="10"/>
  <c r="I64" i="10"/>
  <c r="I63" i="10"/>
  <c r="I62" i="10"/>
  <c r="I60" i="10"/>
  <c r="I58" i="10"/>
  <c r="I57" i="10"/>
  <c r="I56" i="10"/>
  <c r="I55" i="10"/>
  <c r="I52" i="10"/>
  <c r="I51" i="10"/>
  <c r="I50" i="10"/>
  <c r="I49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29" i="10"/>
  <c r="I28" i="10"/>
  <c r="I27" i="10"/>
  <c r="I26" i="10"/>
  <c r="I24" i="10"/>
  <c r="I23" i="10"/>
  <c r="I22" i="10"/>
  <c r="I21" i="10"/>
  <c r="I20" i="10"/>
  <c r="I19" i="10"/>
  <c r="I18" i="10"/>
  <c r="I17" i="10"/>
  <c r="I16" i="10"/>
  <c r="I14" i="10"/>
  <c r="I13" i="10"/>
  <c r="I12" i="10"/>
  <c r="I11" i="10"/>
  <c r="I10" i="10"/>
  <c r="I9" i="10"/>
  <c r="I8" i="10"/>
  <c r="I7" i="10"/>
  <c r="I6" i="10"/>
  <c r="I4" i="10"/>
  <c r="AF163" i="10"/>
  <c r="AF162" i="10"/>
  <c r="AF161" i="10"/>
  <c r="AF160" i="10"/>
  <c r="AF159" i="10"/>
  <c r="AF156" i="10"/>
  <c r="AF155" i="10"/>
  <c r="AF154" i="10"/>
  <c r="AF153" i="10"/>
  <c r="AF152" i="10"/>
  <c r="AF151" i="10"/>
  <c r="AF150" i="10"/>
  <c r="AF144" i="10"/>
  <c r="AF143" i="10"/>
  <c r="AF139" i="10"/>
  <c r="AF137" i="10"/>
  <c r="AF136" i="10"/>
  <c r="AF135" i="10"/>
  <c r="AF134" i="10"/>
  <c r="AF133" i="10"/>
  <c r="AF120" i="10"/>
  <c r="AF132" i="10"/>
  <c r="AF131" i="10"/>
  <c r="AF130" i="10"/>
  <c r="AF114" i="10"/>
  <c r="AF113" i="10"/>
  <c r="AF95" i="10"/>
  <c r="AF94" i="10"/>
  <c r="AF93" i="10"/>
  <c r="AF92" i="10"/>
  <c r="AF90" i="10"/>
  <c r="AF89" i="10"/>
  <c r="AF88" i="10"/>
  <c r="AF87" i="10"/>
  <c r="AF86" i="10"/>
  <c r="AF84" i="10"/>
  <c r="AF81" i="10"/>
  <c r="AF80" i="10"/>
  <c r="AF78" i="10"/>
  <c r="AF77" i="10"/>
  <c r="AF75" i="10"/>
  <c r="AF74" i="10"/>
  <c r="AF72" i="10"/>
  <c r="AF71" i="10"/>
  <c r="AF70" i="10"/>
  <c r="AF68" i="10"/>
  <c r="AF67" i="10"/>
  <c r="AF66" i="10"/>
  <c r="AF64" i="10"/>
  <c r="AF63" i="10"/>
  <c r="AF62" i="10"/>
  <c r="AF60" i="10"/>
  <c r="AF58" i="10"/>
  <c r="AF57" i="10"/>
  <c r="AF56" i="10"/>
  <c r="AF55" i="10"/>
  <c r="AF52" i="10"/>
  <c r="AF51" i="10"/>
  <c r="AF50" i="10"/>
  <c r="AF49" i="10"/>
  <c r="AF47" i="10"/>
  <c r="AF46" i="10"/>
  <c r="AF45" i="10"/>
  <c r="AF44" i="10"/>
  <c r="AF43" i="10"/>
  <c r="AF42" i="10"/>
  <c r="AF41" i="10"/>
  <c r="AF40" i="10"/>
  <c r="AF39" i="10"/>
  <c r="AF38" i="10"/>
  <c r="AF37" i="10"/>
  <c r="AF36" i="10"/>
  <c r="AF35" i="10"/>
  <c r="AF34" i="10"/>
  <c r="AF33" i="10"/>
  <c r="AF32" i="10"/>
  <c r="AF31" i="10"/>
  <c r="AF29" i="10"/>
  <c r="AF28" i="10"/>
  <c r="AF27" i="10"/>
  <c r="AF26" i="10"/>
  <c r="AF24" i="10"/>
  <c r="AF23" i="10"/>
  <c r="AF22" i="10"/>
  <c r="AF21" i="10"/>
  <c r="AF20" i="10"/>
  <c r="AF19" i="10"/>
  <c r="AF18" i="10"/>
  <c r="AF17" i="10"/>
  <c r="AF16" i="10"/>
  <c r="AF14" i="10"/>
  <c r="AF13" i="10"/>
  <c r="AF12" i="10"/>
  <c r="AF11" i="10"/>
  <c r="AF10" i="10"/>
  <c r="AF9" i="10"/>
  <c r="AF8" i="10"/>
  <c r="AF7" i="10"/>
  <c r="AF6" i="10"/>
  <c r="AF4" i="10"/>
  <c r="AD165" i="9"/>
  <c r="AB165" i="9"/>
  <c r="Z165" i="9"/>
  <c r="X165" i="9"/>
  <c r="V165" i="9"/>
  <c r="T165" i="9"/>
  <c r="P165" i="9"/>
  <c r="N165" i="9"/>
  <c r="L165" i="9"/>
  <c r="J165" i="9"/>
  <c r="H165" i="9"/>
  <c r="AD148" i="9"/>
  <c r="AB148" i="9"/>
  <c r="Z148" i="9"/>
  <c r="X148" i="9"/>
  <c r="V148" i="9"/>
  <c r="T148" i="9"/>
  <c r="P148" i="9"/>
  <c r="N148" i="9"/>
  <c r="L148" i="9"/>
  <c r="J148" i="9"/>
  <c r="H148" i="9"/>
  <c r="AE163" i="9"/>
  <c r="AE162" i="9"/>
  <c r="AE161" i="9"/>
  <c r="AE160" i="9"/>
  <c r="AE159" i="9"/>
  <c r="AE156" i="9"/>
  <c r="AE155" i="9"/>
  <c r="AE154" i="9"/>
  <c r="AE153" i="9"/>
  <c r="AE152" i="9"/>
  <c r="AE151" i="9"/>
  <c r="AE150" i="9"/>
  <c r="AE144" i="9"/>
  <c r="AE143" i="9"/>
  <c r="AE139" i="9"/>
  <c r="AE137" i="9"/>
  <c r="AE136" i="9"/>
  <c r="AE135" i="9"/>
  <c r="AE134" i="9"/>
  <c r="AE133" i="9"/>
  <c r="AE120" i="9"/>
  <c r="AE132" i="9"/>
  <c r="AE131" i="9"/>
  <c r="AE130" i="9"/>
  <c r="AE114" i="9"/>
  <c r="AE113" i="9"/>
  <c r="AE95" i="9"/>
  <c r="AE94" i="9"/>
  <c r="AE93" i="9"/>
  <c r="AE92" i="9"/>
  <c r="AE90" i="9"/>
  <c r="AE89" i="9"/>
  <c r="AE88" i="9"/>
  <c r="AE87" i="9"/>
  <c r="AE86" i="9"/>
  <c r="AE84" i="9"/>
  <c r="AE81" i="9"/>
  <c r="AE80" i="9"/>
  <c r="AE78" i="9"/>
  <c r="AE75" i="9"/>
  <c r="AE74" i="9"/>
  <c r="AE72" i="9"/>
  <c r="AE71" i="9"/>
  <c r="AE70" i="9"/>
  <c r="AE68" i="9"/>
  <c r="AE67" i="9"/>
  <c r="AE66" i="9"/>
  <c r="AE64" i="9"/>
  <c r="AE63" i="9"/>
  <c r="AE62" i="9"/>
  <c r="AE60" i="9"/>
  <c r="AE58" i="9"/>
  <c r="AE57" i="9"/>
  <c r="AE56" i="9"/>
  <c r="AE55" i="9"/>
  <c r="AE52" i="9"/>
  <c r="AE51" i="9"/>
  <c r="AE50" i="9"/>
  <c r="AE49" i="9"/>
  <c r="AE47" i="9"/>
  <c r="AE46" i="9"/>
  <c r="AE45" i="9"/>
  <c r="AE44" i="9"/>
  <c r="AE43" i="9"/>
  <c r="AE42" i="9"/>
  <c r="AE41" i="9"/>
  <c r="AE40" i="9"/>
  <c r="AE39" i="9"/>
  <c r="AE38" i="9"/>
  <c r="AE37" i="9"/>
  <c r="AE36" i="9"/>
  <c r="AE35" i="9"/>
  <c r="AE34" i="9"/>
  <c r="AE33" i="9"/>
  <c r="AE32" i="9"/>
  <c r="AE31" i="9"/>
  <c r="AE29" i="9"/>
  <c r="AE28" i="9"/>
  <c r="AE27" i="9"/>
  <c r="AE26" i="9"/>
  <c r="AE24" i="9"/>
  <c r="AE23" i="9"/>
  <c r="AE22" i="9"/>
  <c r="AE21" i="9"/>
  <c r="AE20" i="9"/>
  <c r="AE19" i="9"/>
  <c r="AE18" i="9"/>
  <c r="AE17" i="9"/>
  <c r="AE16" i="9"/>
  <c r="AE14" i="9"/>
  <c r="AE13" i="9"/>
  <c r="AE12" i="9"/>
  <c r="AE11" i="9"/>
  <c r="AE10" i="9"/>
  <c r="AE9" i="9"/>
  <c r="AE8" i="9"/>
  <c r="AE7" i="9"/>
  <c r="AE6" i="9"/>
  <c r="AE4" i="9"/>
  <c r="AC163" i="9"/>
  <c r="AC162" i="9"/>
  <c r="AC161" i="9"/>
  <c r="AC160" i="9"/>
  <c r="AC159" i="9"/>
  <c r="AC156" i="9"/>
  <c r="AC155" i="9"/>
  <c r="AC154" i="9"/>
  <c r="AC153" i="9"/>
  <c r="AC152" i="9"/>
  <c r="AC151" i="9"/>
  <c r="AC150" i="9"/>
  <c r="AC144" i="9"/>
  <c r="AC143" i="9"/>
  <c r="AC139" i="9"/>
  <c r="AC137" i="9"/>
  <c r="AC136" i="9"/>
  <c r="AC135" i="9"/>
  <c r="AC134" i="9"/>
  <c r="AC133" i="9"/>
  <c r="AC120" i="9"/>
  <c r="AC132" i="9"/>
  <c r="AC131" i="9"/>
  <c r="AC130" i="9"/>
  <c r="AC114" i="9"/>
  <c r="AC113" i="9"/>
  <c r="AC95" i="9"/>
  <c r="AC94" i="9"/>
  <c r="AC93" i="9"/>
  <c r="AC92" i="9"/>
  <c r="AC90" i="9"/>
  <c r="AC89" i="9"/>
  <c r="AC88" i="9"/>
  <c r="AC87" i="9"/>
  <c r="AC86" i="9"/>
  <c r="AC84" i="9"/>
  <c r="AC81" i="9"/>
  <c r="AC80" i="9"/>
  <c r="AC78" i="9"/>
  <c r="AC75" i="9"/>
  <c r="AC74" i="9"/>
  <c r="AC72" i="9"/>
  <c r="AC71" i="9"/>
  <c r="AC70" i="9"/>
  <c r="AC68" i="9"/>
  <c r="AC67" i="9"/>
  <c r="AC66" i="9"/>
  <c r="AC64" i="9"/>
  <c r="AC63" i="9"/>
  <c r="AC62" i="9"/>
  <c r="AC60" i="9"/>
  <c r="AC58" i="9"/>
  <c r="AC57" i="9"/>
  <c r="AC56" i="9"/>
  <c r="AC55" i="9"/>
  <c r="AC52" i="9"/>
  <c r="AC51" i="9"/>
  <c r="AC50" i="9"/>
  <c r="AC49" i="9"/>
  <c r="AC47" i="9"/>
  <c r="AC46" i="9"/>
  <c r="AC45" i="9"/>
  <c r="AC44" i="9"/>
  <c r="AC43" i="9"/>
  <c r="AC42" i="9"/>
  <c r="AC41" i="9"/>
  <c r="AC40" i="9"/>
  <c r="AC39" i="9"/>
  <c r="AC38" i="9"/>
  <c r="AC37" i="9"/>
  <c r="AC36" i="9"/>
  <c r="AC35" i="9"/>
  <c r="AC34" i="9"/>
  <c r="AC33" i="9"/>
  <c r="AC32" i="9"/>
  <c r="AC31" i="9"/>
  <c r="AC29" i="9"/>
  <c r="AC28" i="9"/>
  <c r="AC27" i="9"/>
  <c r="AC26" i="9"/>
  <c r="AC24" i="9"/>
  <c r="AC23" i="9"/>
  <c r="AC22" i="9"/>
  <c r="AC21" i="9"/>
  <c r="AC20" i="9"/>
  <c r="AC19" i="9"/>
  <c r="AC18" i="9"/>
  <c r="AC17" i="9"/>
  <c r="AC16" i="9"/>
  <c r="AC14" i="9"/>
  <c r="AC13" i="9"/>
  <c r="AC12" i="9"/>
  <c r="AC11" i="9"/>
  <c r="AC10" i="9"/>
  <c r="AC9" i="9"/>
  <c r="AC8" i="9"/>
  <c r="AC7" i="9"/>
  <c r="AC6" i="9"/>
  <c r="AC4" i="9"/>
  <c r="AA163" i="9"/>
  <c r="AA162" i="9"/>
  <c r="AA161" i="9"/>
  <c r="AA160" i="9"/>
  <c r="AA159" i="9"/>
  <c r="AA156" i="9"/>
  <c r="AA155" i="9"/>
  <c r="AA154" i="9"/>
  <c r="AA153" i="9"/>
  <c r="AA152" i="9"/>
  <c r="AA151" i="9"/>
  <c r="AA150" i="9"/>
  <c r="AA144" i="9"/>
  <c r="AA143" i="9"/>
  <c r="AA139" i="9"/>
  <c r="AA137" i="9"/>
  <c r="AA136" i="9"/>
  <c r="AA135" i="9"/>
  <c r="AA134" i="9"/>
  <c r="AA133" i="9"/>
  <c r="AA120" i="9"/>
  <c r="AA132" i="9"/>
  <c r="AA131" i="9"/>
  <c r="AA130" i="9"/>
  <c r="AA114" i="9"/>
  <c r="AA113" i="9"/>
  <c r="AA95" i="9"/>
  <c r="AA94" i="9"/>
  <c r="AA93" i="9"/>
  <c r="AA92" i="9"/>
  <c r="AA90" i="9"/>
  <c r="AA89" i="9"/>
  <c r="AA88" i="9"/>
  <c r="AA87" i="9"/>
  <c r="AA86" i="9"/>
  <c r="AA84" i="9"/>
  <c r="AA81" i="9"/>
  <c r="AA80" i="9"/>
  <c r="AA78" i="9"/>
  <c r="AA75" i="9"/>
  <c r="AA74" i="9"/>
  <c r="AA72" i="9"/>
  <c r="AA71" i="9"/>
  <c r="AA70" i="9"/>
  <c r="AA68" i="9"/>
  <c r="AA67" i="9"/>
  <c r="AA66" i="9"/>
  <c r="AA64" i="9"/>
  <c r="AA63" i="9"/>
  <c r="AA62" i="9"/>
  <c r="AA60" i="9"/>
  <c r="AA58" i="9"/>
  <c r="AA57" i="9"/>
  <c r="AA56" i="9"/>
  <c r="AA55" i="9"/>
  <c r="AA52" i="9"/>
  <c r="AA51" i="9"/>
  <c r="AA50" i="9"/>
  <c r="AA49" i="9"/>
  <c r="AA47" i="9"/>
  <c r="AA46" i="9"/>
  <c r="AA45" i="9"/>
  <c r="AA44" i="9"/>
  <c r="AA43" i="9"/>
  <c r="AA42" i="9"/>
  <c r="AA41" i="9"/>
  <c r="AA40" i="9"/>
  <c r="AA39" i="9"/>
  <c r="AA38" i="9"/>
  <c r="AA37" i="9"/>
  <c r="AA36" i="9"/>
  <c r="AA35" i="9"/>
  <c r="AA34" i="9"/>
  <c r="AA33" i="9"/>
  <c r="AA32" i="9"/>
  <c r="AA31" i="9"/>
  <c r="AA29" i="9"/>
  <c r="AA28" i="9"/>
  <c r="AA27" i="9"/>
  <c r="AA26" i="9"/>
  <c r="AA24" i="9"/>
  <c r="AA23" i="9"/>
  <c r="AA22" i="9"/>
  <c r="AA21" i="9"/>
  <c r="AA20" i="9"/>
  <c r="AA19" i="9"/>
  <c r="AA18" i="9"/>
  <c r="AA17" i="9"/>
  <c r="AA16" i="9"/>
  <c r="AA14" i="9"/>
  <c r="AA13" i="9"/>
  <c r="AA12" i="9"/>
  <c r="AA11" i="9"/>
  <c r="AA10" i="9"/>
  <c r="AA9" i="9"/>
  <c r="AA8" i="9"/>
  <c r="AA7" i="9"/>
  <c r="AA6" i="9"/>
  <c r="AA4" i="9"/>
  <c r="Y163" i="9"/>
  <c r="Y162" i="9"/>
  <c r="Y161" i="9"/>
  <c r="Y160" i="9"/>
  <c r="Y159" i="9"/>
  <c r="Y156" i="9"/>
  <c r="Y155" i="9"/>
  <c r="Y154" i="9"/>
  <c r="Y153" i="9"/>
  <c r="Y152" i="9"/>
  <c r="Y151" i="9"/>
  <c r="Y150" i="9"/>
  <c r="Y144" i="9"/>
  <c r="Y143" i="9"/>
  <c r="Y139" i="9"/>
  <c r="Y137" i="9"/>
  <c r="Y136" i="9"/>
  <c r="Y135" i="9"/>
  <c r="Y134" i="9"/>
  <c r="Y133" i="9"/>
  <c r="Y120" i="9"/>
  <c r="Y132" i="9"/>
  <c r="Y131" i="9"/>
  <c r="Y130" i="9"/>
  <c r="Y114" i="9"/>
  <c r="Y113" i="9"/>
  <c r="Y95" i="9"/>
  <c r="Y94" i="9"/>
  <c r="Y93" i="9"/>
  <c r="Y92" i="9"/>
  <c r="Y90" i="9"/>
  <c r="Y89" i="9"/>
  <c r="Y88" i="9"/>
  <c r="Y87" i="9"/>
  <c r="Y86" i="9"/>
  <c r="Y84" i="9"/>
  <c r="Y81" i="9"/>
  <c r="Y80" i="9"/>
  <c r="Y78" i="9"/>
  <c r="Y75" i="9"/>
  <c r="Y74" i="9"/>
  <c r="Y72" i="9"/>
  <c r="Y71" i="9"/>
  <c r="Y70" i="9"/>
  <c r="Y68" i="9"/>
  <c r="Y67" i="9"/>
  <c r="Y66" i="9"/>
  <c r="Y64" i="9"/>
  <c r="Y63" i="9"/>
  <c r="Y62" i="9"/>
  <c r="Y60" i="9"/>
  <c r="Y58" i="9"/>
  <c r="Y57" i="9"/>
  <c r="Y56" i="9"/>
  <c r="Y55" i="9"/>
  <c r="Y52" i="9"/>
  <c r="Y51" i="9"/>
  <c r="Y50" i="9"/>
  <c r="Y49" i="9"/>
  <c r="Y47" i="9"/>
  <c r="Y46" i="9"/>
  <c r="Y45" i="9"/>
  <c r="Y44" i="9"/>
  <c r="Y43" i="9"/>
  <c r="Y42" i="9"/>
  <c r="Y41" i="9"/>
  <c r="Y40" i="9"/>
  <c r="Y39" i="9"/>
  <c r="Y38" i="9"/>
  <c r="Y37" i="9"/>
  <c r="Y36" i="9"/>
  <c r="Y35" i="9"/>
  <c r="Y34" i="9"/>
  <c r="Y33" i="9"/>
  <c r="Y32" i="9"/>
  <c r="Y31" i="9"/>
  <c r="Y29" i="9"/>
  <c r="Y28" i="9"/>
  <c r="Y27" i="9"/>
  <c r="Y26" i="9"/>
  <c r="Y24" i="9"/>
  <c r="Y23" i="9"/>
  <c r="Y22" i="9"/>
  <c r="Y21" i="9"/>
  <c r="Y20" i="9"/>
  <c r="Y19" i="9"/>
  <c r="Y18" i="9"/>
  <c r="Y17" i="9"/>
  <c r="Y16" i="9"/>
  <c r="Y14" i="9"/>
  <c r="Y13" i="9"/>
  <c r="Y12" i="9"/>
  <c r="Y11" i="9"/>
  <c r="Y10" i="9"/>
  <c r="Y9" i="9"/>
  <c r="Y8" i="9"/>
  <c r="Y7" i="9"/>
  <c r="Y6" i="9"/>
  <c r="Y4" i="9"/>
  <c r="W163" i="9"/>
  <c r="W162" i="9"/>
  <c r="W161" i="9"/>
  <c r="W160" i="9"/>
  <c r="W159" i="9"/>
  <c r="W156" i="9"/>
  <c r="W155" i="9"/>
  <c r="W154" i="9"/>
  <c r="W153" i="9"/>
  <c r="W152" i="9"/>
  <c r="W151" i="9"/>
  <c r="W150" i="9"/>
  <c r="W144" i="9"/>
  <c r="W143" i="9"/>
  <c r="W139" i="9"/>
  <c r="W137" i="9"/>
  <c r="W136" i="9"/>
  <c r="W135" i="9"/>
  <c r="W134" i="9"/>
  <c r="W133" i="9"/>
  <c r="W120" i="9"/>
  <c r="W132" i="9"/>
  <c r="W131" i="9"/>
  <c r="W130" i="9"/>
  <c r="W114" i="9"/>
  <c r="W113" i="9"/>
  <c r="W95" i="9"/>
  <c r="W94" i="9"/>
  <c r="W93" i="9"/>
  <c r="W92" i="9"/>
  <c r="W90" i="9"/>
  <c r="W89" i="9"/>
  <c r="W88" i="9"/>
  <c r="W87" i="9"/>
  <c r="W86" i="9"/>
  <c r="W84" i="9"/>
  <c r="W81" i="9"/>
  <c r="W80" i="9"/>
  <c r="W78" i="9"/>
  <c r="W75" i="9"/>
  <c r="W74" i="9"/>
  <c r="W72" i="9"/>
  <c r="W71" i="9"/>
  <c r="W70" i="9"/>
  <c r="W68" i="9"/>
  <c r="W67" i="9"/>
  <c r="W66" i="9"/>
  <c r="W64" i="9"/>
  <c r="W63" i="9"/>
  <c r="W62" i="9"/>
  <c r="W60" i="9"/>
  <c r="W58" i="9"/>
  <c r="W57" i="9"/>
  <c r="W56" i="9"/>
  <c r="W55" i="9"/>
  <c r="W52" i="9"/>
  <c r="W51" i="9"/>
  <c r="W50" i="9"/>
  <c r="W49" i="9"/>
  <c r="W47" i="9"/>
  <c r="W46" i="9"/>
  <c r="W45" i="9"/>
  <c r="W44" i="9"/>
  <c r="W43" i="9"/>
  <c r="W42" i="9"/>
  <c r="W41" i="9"/>
  <c r="W40" i="9"/>
  <c r="W39" i="9"/>
  <c r="W38" i="9"/>
  <c r="W37" i="9"/>
  <c r="W36" i="9"/>
  <c r="W35" i="9"/>
  <c r="W34" i="9"/>
  <c r="W33" i="9"/>
  <c r="W32" i="9"/>
  <c r="W31" i="9"/>
  <c r="W29" i="9"/>
  <c r="W28" i="9"/>
  <c r="W27" i="9"/>
  <c r="W26" i="9"/>
  <c r="W24" i="9"/>
  <c r="W23" i="9"/>
  <c r="W22" i="9"/>
  <c r="W21" i="9"/>
  <c r="W20" i="9"/>
  <c r="W19" i="9"/>
  <c r="W18" i="9"/>
  <c r="W17" i="9"/>
  <c r="W16" i="9"/>
  <c r="W14" i="9"/>
  <c r="W13" i="9"/>
  <c r="W12" i="9"/>
  <c r="W11" i="9"/>
  <c r="W10" i="9"/>
  <c r="W9" i="9"/>
  <c r="W8" i="9"/>
  <c r="W7" i="9"/>
  <c r="W6" i="9"/>
  <c r="W4" i="9"/>
  <c r="U163" i="9"/>
  <c r="U162" i="9"/>
  <c r="U161" i="9"/>
  <c r="U160" i="9"/>
  <c r="U159" i="9"/>
  <c r="U156" i="9"/>
  <c r="U155" i="9"/>
  <c r="U154" i="9"/>
  <c r="U153" i="9"/>
  <c r="U152" i="9"/>
  <c r="U151" i="9"/>
  <c r="U150" i="9"/>
  <c r="U144" i="9"/>
  <c r="U143" i="9"/>
  <c r="U139" i="9"/>
  <c r="U137" i="9"/>
  <c r="U136" i="9"/>
  <c r="U135" i="9"/>
  <c r="U134" i="9"/>
  <c r="U133" i="9"/>
  <c r="U120" i="9"/>
  <c r="U132" i="9"/>
  <c r="U131" i="9"/>
  <c r="U130" i="9"/>
  <c r="U114" i="9"/>
  <c r="U113" i="9"/>
  <c r="U95" i="9"/>
  <c r="U94" i="9"/>
  <c r="U93" i="9"/>
  <c r="U92" i="9"/>
  <c r="U90" i="9"/>
  <c r="U89" i="9"/>
  <c r="U88" i="9"/>
  <c r="U87" i="9"/>
  <c r="U86" i="9"/>
  <c r="U84" i="9"/>
  <c r="U81" i="9"/>
  <c r="U80" i="9"/>
  <c r="U78" i="9"/>
  <c r="U75" i="9"/>
  <c r="U74" i="9"/>
  <c r="U72" i="9"/>
  <c r="U71" i="9"/>
  <c r="U70" i="9"/>
  <c r="U68" i="9"/>
  <c r="U67" i="9"/>
  <c r="U66" i="9"/>
  <c r="U64" i="9"/>
  <c r="U63" i="9"/>
  <c r="U62" i="9"/>
  <c r="U60" i="9"/>
  <c r="U58" i="9"/>
  <c r="U57" i="9"/>
  <c r="U56" i="9"/>
  <c r="U55" i="9"/>
  <c r="U52" i="9"/>
  <c r="U51" i="9"/>
  <c r="U50" i="9"/>
  <c r="U49" i="9"/>
  <c r="U47" i="9"/>
  <c r="U46" i="9"/>
  <c r="U45" i="9"/>
  <c r="U44" i="9"/>
  <c r="U43" i="9"/>
  <c r="U42" i="9"/>
  <c r="U41" i="9"/>
  <c r="U40" i="9"/>
  <c r="U39" i="9"/>
  <c r="U38" i="9"/>
  <c r="U37" i="9"/>
  <c r="U36" i="9"/>
  <c r="U35" i="9"/>
  <c r="U34" i="9"/>
  <c r="U33" i="9"/>
  <c r="U32" i="9"/>
  <c r="U31" i="9"/>
  <c r="U29" i="9"/>
  <c r="U28" i="9"/>
  <c r="U27" i="9"/>
  <c r="U26" i="9"/>
  <c r="U24" i="9"/>
  <c r="U23" i="9"/>
  <c r="U22" i="9"/>
  <c r="U21" i="9"/>
  <c r="U20" i="9"/>
  <c r="U19" i="9"/>
  <c r="U18" i="9"/>
  <c r="U17" i="9"/>
  <c r="U16" i="9"/>
  <c r="U14" i="9"/>
  <c r="U13" i="9"/>
  <c r="U12" i="9"/>
  <c r="U11" i="9"/>
  <c r="U10" i="9"/>
  <c r="U8" i="9"/>
  <c r="U7" i="9"/>
  <c r="U6" i="9"/>
  <c r="U4" i="9"/>
  <c r="Q163" i="9"/>
  <c r="Q162" i="9"/>
  <c r="Q161" i="9"/>
  <c r="Q160" i="9"/>
  <c r="Q159" i="9"/>
  <c r="Q156" i="9"/>
  <c r="Q155" i="9"/>
  <c r="Q154" i="9"/>
  <c r="Q153" i="9"/>
  <c r="Q152" i="9"/>
  <c r="Q151" i="9"/>
  <c r="Q150" i="9"/>
  <c r="Q144" i="9"/>
  <c r="Q143" i="9"/>
  <c r="Q139" i="9"/>
  <c r="Q137" i="9"/>
  <c r="Q136" i="9"/>
  <c r="Q135" i="9"/>
  <c r="Q134" i="9"/>
  <c r="Q133" i="9"/>
  <c r="Q120" i="9"/>
  <c r="Q132" i="9"/>
  <c r="Q131" i="9"/>
  <c r="Q130" i="9"/>
  <c r="Q114" i="9"/>
  <c r="Q113" i="9"/>
  <c r="Q95" i="9"/>
  <c r="Q94" i="9"/>
  <c r="Q93" i="9"/>
  <c r="Q92" i="9"/>
  <c r="Q90" i="9"/>
  <c r="Q89" i="9"/>
  <c r="Q88" i="9"/>
  <c r="Q87" i="9"/>
  <c r="Q86" i="9"/>
  <c r="Q84" i="9"/>
  <c r="Q81" i="9"/>
  <c r="Q80" i="9"/>
  <c r="Q78" i="9"/>
  <c r="Q75" i="9"/>
  <c r="Q74" i="9"/>
  <c r="Q72" i="9"/>
  <c r="Q71" i="9"/>
  <c r="Q70" i="9"/>
  <c r="Q68" i="9"/>
  <c r="Q67" i="9"/>
  <c r="Q66" i="9"/>
  <c r="Q64" i="9"/>
  <c r="Q63" i="9"/>
  <c r="Q62" i="9"/>
  <c r="Q60" i="9"/>
  <c r="Q58" i="9"/>
  <c r="Q57" i="9"/>
  <c r="Q56" i="9"/>
  <c r="Q55" i="9"/>
  <c r="Q52" i="9"/>
  <c r="Q51" i="9"/>
  <c r="Q50" i="9"/>
  <c r="Q49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29" i="9"/>
  <c r="Q28" i="9"/>
  <c r="Q27" i="9"/>
  <c r="Q26" i="9"/>
  <c r="Q24" i="9"/>
  <c r="Q23" i="9"/>
  <c r="Q22" i="9"/>
  <c r="Q21" i="9"/>
  <c r="Q20" i="9"/>
  <c r="Q19" i="9"/>
  <c r="Q18" i="9"/>
  <c r="Q17" i="9"/>
  <c r="Q16" i="9"/>
  <c r="Q14" i="9"/>
  <c r="Q13" i="9"/>
  <c r="Q12" i="9"/>
  <c r="Q11" i="9"/>
  <c r="Q10" i="9"/>
  <c r="Q9" i="9"/>
  <c r="Q8" i="9"/>
  <c r="Q7" i="9"/>
  <c r="Q6" i="9"/>
  <c r="Q4" i="9"/>
  <c r="O163" i="9"/>
  <c r="O162" i="9"/>
  <c r="O161" i="9"/>
  <c r="O160" i="9"/>
  <c r="O159" i="9"/>
  <c r="O156" i="9"/>
  <c r="O155" i="9"/>
  <c r="O154" i="9"/>
  <c r="O153" i="9"/>
  <c r="O152" i="9"/>
  <c r="O151" i="9"/>
  <c r="O150" i="9"/>
  <c r="O144" i="9"/>
  <c r="O143" i="9"/>
  <c r="O139" i="9"/>
  <c r="O137" i="9"/>
  <c r="O136" i="9"/>
  <c r="O135" i="9"/>
  <c r="O134" i="9"/>
  <c r="O133" i="9"/>
  <c r="O120" i="9"/>
  <c r="O132" i="9"/>
  <c r="O131" i="9"/>
  <c r="O130" i="9"/>
  <c r="O114" i="9"/>
  <c r="O113" i="9"/>
  <c r="O95" i="9"/>
  <c r="O94" i="9"/>
  <c r="O93" i="9"/>
  <c r="O92" i="9"/>
  <c r="O90" i="9"/>
  <c r="O89" i="9"/>
  <c r="O88" i="9"/>
  <c r="O87" i="9"/>
  <c r="O86" i="9"/>
  <c r="O84" i="9"/>
  <c r="O81" i="9"/>
  <c r="O80" i="9"/>
  <c r="O78" i="9"/>
  <c r="O75" i="9"/>
  <c r="O74" i="9"/>
  <c r="O72" i="9"/>
  <c r="O71" i="9"/>
  <c r="O70" i="9"/>
  <c r="O68" i="9"/>
  <c r="O67" i="9"/>
  <c r="O66" i="9"/>
  <c r="O64" i="9"/>
  <c r="O63" i="9"/>
  <c r="O62" i="9"/>
  <c r="O60" i="9"/>
  <c r="O58" i="9"/>
  <c r="O57" i="9"/>
  <c r="O56" i="9"/>
  <c r="O55" i="9"/>
  <c r="O52" i="9"/>
  <c r="O51" i="9"/>
  <c r="O50" i="9"/>
  <c r="O49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29" i="9"/>
  <c r="O28" i="9"/>
  <c r="O27" i="9"/>
  <c r="O26" i="9"/>
  <c r="O24" i="9"/>
  <c r="O23" i="9"/>
  <c r="O22" i="9"/>
  <c r="O21" i="9"/>
  <c r="O20" i="9"/>
  <c r="O19" i="9"/>
  <c r="O18" i="9"/>
  <c r="O17" i="9"/>
  <c r="O16" i="9"/>
  <c r="O14" i="9"/>
  <c r="O13" i="9"/>
  <c r="O12" i="9"/>
  <c r="O11" i="9"/>
  <c r="O10" i="9"/>
  <c r="O9" i="9"/>
  <c r="O8" i="9"/>
  <c r="O7" i="9"/>
  <c r="O6" i="9"/>
  <c r="O4" i="9"/>
  <c r="M163" i="9"/>
  <c r="M162" i="9"/>
  <c r="M161" i="9"/>
  <c r="M160" i="9"/>
  <c r="M159" i="9"/>
  <c r="M156" i="9"/>
  <c r="M155" i="9"/>
  <c r="M154" i="9"/>
  <c r="M153" i="9"/>
  <c r="M152" i="9"/>
  <c r="M151" i="9"/>
  <c r="M150" i="9"/>
  <c r="M144" i="9"/>
  <c r="M143" i="9"/>
  <c r="M139" i="9"/>
  <c r="M137" i="9"/>
  <c r="M136" i="9"/>
  <c r="M135" i="9"/>
  <c r="M134" i="9"/>
  <c r="M133" i="9"/>
  <c r="M120" i="9"/>
  <c r="M132" i="9"/>
  <c r="M131" i="9"/>
  <c r="M130" i="9"/>
  <c r="M114" i="9"/>
  <c r="M113" i="9"/>
  <c r="M95" i="9"/>
  <c r="M94" i="9"/>
  <c r="M93" i="9"/>
  <c r="M92" i="9"/>
  <c r="M90" i="9"/>
  <c r="M89" i="9"/>
  <c r="M88" i="9"/>
  <c r="M87" i="9"/>
  <c r="M86" i="9"/>
  <c r="M84" i="9"/>
  <c r="M81" i="9"/>
  <c r="M80" i="9"/>
  <c r="M78" i="9"/>
  <c r="M75" i="9"/>
  <c r="M74" i="9"/>
  <c r="M72" i="9"/>
  <c r="M71" i="9"/>
  <c r="M70" i="9"/>
  <c r="M68" i="9"/>
  <c r="M67" i="9"/>
  <c r="M66" i="9"/>
  <c r="M64" i="9"/>
  <c r="M63" i="9"/>
  <c r="M62" i="9"/>
  <c r="M60" i="9"/>
  <c r="M58" i="9"/>
  <c r="M57" i="9"/>
  <c r="M56" i="9"/>
  <c r="M55" i="9"/>
  <c r="M52" i="9"/>
  <c r="M51" i="9"/>
  <c r="M50" i="9"/>
  <c r="M49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29" i="9"/>
  <c r="M28" i="9"/>
  <c r="M27" i="9"/>
  <c r="M26" i="9"/>
  <c r="M24" i="9"/>
  <c r="M23" i="9"/>
  <c r="M22" i="9"/>
  <c r="M21" i="9"/>
  <c r="M20" i="9"/>
  <c r="M19" i="9"/>
  <c r="M18" i="9"/>
  <c r="M17" i="9"/>
  <c r="M16" i="9"/>
  <c r="M14" i="9"/>
  <c r="M13" i="9"/>
  <c r="M12" i="9"/>
  <c r="M11" i="9"/>
  <c r="M10" i="9"/>
  <c r="M9" i="9"/>
  <c r="M8" i="9"/>
  <c r="M7" i="9"/>
  <c r="M6" i="9"/>
  <c r="M4" i="9"/>
  <c r="K163" i="9"/>
  <c r="K162" i="9"/>
  <c r="K161" i="9"/>
  <c r="K160" i="9"/>
  <c r="K159" i="9"/>
  <c r="K156" i="9"/>
  <c r="K155" i="9"/>
  <c r="K154" i="9"/>
  <c r="K153" i="9"/>
  <c r="K152" i="9"/>
  <c r="K151" i="9"/>
  <c r="K150" i="9"/>
  <c r="K144" i="9"/>
  <c r="K143" i="9"/>
  <c r="K139" i="9"/>
  <c r="K137" i="9"/>
  <c r="K136" i="9"/>
  <c r="K135" i="9"/>
  <c r="K134" i="9"/>
  <c r="K133" i="9"/>
  <c r="K120" i="9"/>
  <c r="K132" i="9"/>
  <c r="K131" i="9"/>
  <c r="K130" i="9"/>
  <c r="K114" i="9"/>
  <c r="K113" i="9"/>
  <c r="K95" i="9"/>
  <c r="K94" i="9"/>
  <c r="K93" i="9"/>
  <c r="K92" i="9"/>
  <c r="K90" i="9"/>
  <c r="K89" i="9"/>
  <c r="K88" i="9"/>
  <c r="K87" i="9"/>
  <c r="K86" i="9"/>
  <c r="K84" i="9"/>
  <c r="K81" i="9"/>
  <c r="K80" i="9"/>
  <c r="K78" i="9"/>
  <c r="K75" i="9"/>
  <c r="K74" i="9"/>
  <c r="K72" i="9"/>
  <c r="K71" i="9"/>
  <c r="K70" i="9"/>
  <c r="K68" i="9"/>
  <c r="K67" i="9"/>
  <c r="K66" i="9"/>
  <c r="K64" i="9"/>
  <c r="K63" i="9"/>
  <c r="K62" i="9"/>
  <c r="K60" i="9"/>
  <c r="K58" i="9"/>
  <c r="K57" i="9"/>
  <c r="K56" i="9"/>
  <c r="K55" i="9"/>
  <c r="K52" i="9"/>
  <c r="K51" i="9"/>
  <c r="K50" i="9"/>
  <c r="K49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29" i="9"/>
  <c r="K28" i="9"/>
  <c r="K27" i="9"/>
  <c r="K26" i="9"/>
  <c r="K24" i="9"/>
  <c r="K23" i="9"/>
  <c r="K22" i="9"/>
  <c r="K21" i="9"/>
  <c r="K20" i="9"/>
  <c r="K19" i="9"/>
  <c r="K18" i="9"/>
  <c r="K17" i="9"/>
  <c r="K16" i="9"/>
  <c r="K14" i="9"/>
  <c r="K13" i="9"/>
  <c r="K12" i="9"/>
  <c r="K11" i="9"/>
  <c r="K10" i="9"/>
  <c r="K9" i="9"/>
  <c r="K8" i="9"/>
  <c r="K7" i="9"/>
  <c r="K6" i="9"/>
  <c r="K4" i="9"/>
  <c r="I163" i="9"/>
  <c r="I162" i="9"/>
  <c r="I161" i="9"/>
  <c r="I160" i="9"/>
  <c r="I159" i="9"/>
  <c r="I156" i="9"/>
  <c r="I155" i="9"/>
  <c r="I154" i="9"/>
  <c r="I153" i="9"/>
  <c r="I152" i="9"/>
  <c r="I151" i="9"/>
  <c r="I150" i="9"/>
  <c r="I144" i="9"/>
  <c r="I143" i="9"/>
  <c r="I139" i="9"/>
  <c r="I137" i="9"/>
  <c r="I136" i="9"/>
  <c r="I135" i="9"/>
  <c r="I134" i="9"/>
  <c r="I133" i="9"/>
  <c r="I120" i="9"/>
  <c r="I132" i="9"/>
  <c r="I131" i="9"/>
  <c r="I130" i="9"/>
  <c r="I114" i="9"/>
  <c r="I113" i="9"/>
  <c r="I95" i="9"/>
  <c r="I94" i="9"/>
  <c r="I93" i="9"/>
  <c r="I92" i="9"/>
  <c r="I90" i="9"/>
  <c r="I89" i="9"/>
  <c r="I88" i="9"/>
  <c r="I87" i="9"/>
  <c r="I86" i="9"/>
  <c r="I84" i="9"/>
  <c r="I81" i="9"/>
  <c r="I80" i="9"/>
  <c r="I78" i="9"/>
  <c r="I75" i="9"/>
  <c r="I74" i="9"/>
  <c r="I72" i="9"/>
  <c r="I71" i="9"/>
  <c r="I70" i="9"/>
  <c r="I68" i="9"/>
  <c r="I67" i="9"/>
  <c r="I66" i="9"/>
  <c r="I64" i="9"/>
  <c r="I63" i="9"/>
  <c r="I62" i="9"/>
  <c r="I60" i="9"/>
  <c r="I58" i="9"/>
  <c r="I57" i="9"/>
  <c r="I56" i="9"/>
  <c r="I55" i="9"/>
  <c r="I52" i="9"/>
  <c r="I51" i="9"/>
  <c r="I50" i="9"/>
  <c r="I49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29" i="9"/>
  <c r="I28" i="9"/>
  <c r="I27" i="9"/>
  <c r="I26" i="9"/>
  <c r="I24" i="9"/>
  <c r="I23" i="9"/>
  <c r="I22" i="9"/>
  <c r="I21" i="9"/>
  <c r="I20" i="9"/>
  <c r="I19" i="9"/>
  <c r="I18" i="9"/>
  <c r="I17" i="9"/>
  <c r="I16" i="9"/>
  <c r="I14" i="9"/>
  <c r="I13" i="9"/>
  <c r="I12" i="9"/>
  <c r="I11" i="9"/>
  <c r="I10" i="9"/>
  <c r="I9" i="9"/>
  <c r="I8" i="9"/>
  <c r="I7" i="9"/>
  <c r="I6" i="9"/>
  <c r="I4" i="9"/>
  <c r="AF163" i="9"/>
  <c r="AF162" i="9"/>
  <c r="AF161" i="9"/>
  <c r="AF160" i="9"/>
  <c r="AF159" i="9"/>
  <c r="AF156" i="9"/>
  <c r="AF155" i="9"/>
  <c r="AF154" i="9"/>
  <c r="AF153" i="9"/>
  <c r="AF152" i="9"/>
  <c r="AF151" i="9"/>
  <c r="AF150" i="9"/>
  <c r="AF144" i="9"/>
  <c r="AF143" i="9"/>
  <c r="AF139" i="9"/>
  <c r="AF137" i="9"/>
  <c r="AF136" i="9"/>
  <c r="AF135" i="9"/>
  <c r="AF134" i="9"/>
  <c r="AF133" i="9"/>
  <c r="AF120" i="9"/>
  <c r="AF132" i="9"/>
  <c r="AF131" i="9"/>
  <c r="AF130" i="9"/>
  <c r="AF114" i="9"/>
  <c r="AF113" i="9"/>
  <c r="AF95" i="9"/>
  <c r="AF94" i="9"/>
  <c r="AF93" i="9"/>
  <c r="AF92" i="9"/>
  <c r="AF90" i="9"/>
  <c r="AF89" i="9"/>
  <c r="AF88" i="9"/>
  <c r="AF87" i="9"/>
  <c r="AF86" i="9"/>
  <c r="AF84" i="9"/>
  <c r="AF81" i="9"/>
  <c r="AF80" i="9"/>
  <c r="AF78" i="9"/>
  <c r="AG77" i="9"/>
  <c r="AF77" i="9"/>
  <c r="AF75" i="9"/>
  <c r="AF74" i="9"/>
  <c r="AF72" i="9"/>
  <c r="AF71" i="9"/>
  <c r="AF70" i="9"/>
  <c r="AF68" i="9"/>
  <c r="AF67" i="9"/>
  <c r="AF66" i="9"/>
  <c r="AF64" i="9"/>
  <c r="AF63" i="9"/>
  <c r="AF62" i="9"/>
  <c r="AF60" i="9"/>
  <c r="AF58" i="9"/>
  <c r="AF57" i="9"/>
  <c r="AF56" i="9"/>
  <c r="AF55" i="9"/>
  <c r="AF52" i="9"/>
  <c r="AF51" i="9"/>
  <c r="AF50" i="9"/>
  <c r="AF49" i="9"/>
  <c r="AF47" i="9"/>
  <c r="AF46" i="9"/>
  <c r="AF45" i="9"/>
  <c r="AF44" i="9"/>
  <c r="AF43" i="9"/>
  <c r="AF42" i="9"/>
  <c r="AF41" i="9"/>
  <c r="AF40" i="9"/>
  <c r="AF39" i="9"/>
  <c r="AF38" i="9"/>
  <c r="AF37" i="9"/>
  <c r="AF36" i="9"/>
  <c r="AF35" i="9"/>
  <c r="AF34" i="9"/>
  <c r="AF33" i="9"/>
  <c r="AF32" i="9"/>
  <c r="AF31" i="9"/>
  <c r="AF29" i="9"/>
  <c r="AF28" i="9"/>
  <c r="AF27" i="9"/>
  <c r="AF26" i="9"/>
  <c r="AF24" i="9"/>
  <c r="AF23" i="9"/>
  <c r="AF22" i="9"/>
  <c r="AF21" i="9"/>
  <c r="AF20" i="9"/>
  <c r="AF19" i="9"/>
  <c r="AF18" i="9"/>
  <c r="AF17" i="9"/>
  <c r="AF16" i="9"/>
  <c r="AF14" i="9"/>
  <c r="AF13" i="9"/>
  <c r="AF12" i="9"/>
  <c r="AF11" i="9"/>
  <c r="AF10" i="9"/>
  <c r="AF9" i="9"/>
  <c r="AF8" i="9"/>
  <c r="AF7" i="9"/>
  <c r="AF6" i="9"/>
  <c r="AF4" i="9"/>
  <c r="AD165" i="8"/>
  <c r="AB165" i="8"/>
  <c r="Z165" i="8"/>
  <c r="X165" i="8"/>
  <c r="V165" i="8"/>
  <c r="T165" i="8"/>
  <c r="R165" i="8"/>
  <c r="P165" i="8"/>
  <c r="N165" i="8"/>
  <c r="L165" i="8"/>
  <c r="J165" i="8"/>
  <c r="H165" i="8"/>
  <c r="AD148" i="8"/>
  <c r="AB148" i="8"/>
  <c r="Z148" i="8"/>
  <c r="X148" i="8"/>
  <c r="V148" i="8"/>
  <c r="T148" i="8"/>
  <c r="P148" i="8"/>
  <c r="N148" i="8"/>
  <c r="L148" i="8"/>
  <c r="J148" i="8"/>
  <c r="H148" i="8"/>
  <c r="AE163" i="8"/>
  <c r="AE162" i="8"/>
  <c r="AE161" i="8"/>
  <c r="AE160" i="8"/>
  <c r="AE159" i="8"/>
  <c r="AE156" i="8"/>
  <c r="AE155" i="8"/>
  <c r="AE154" i="8"/>
  <c r="AE153" i="8"/>
  <c r="AE152" i="8"/>
  <c r="AE151" i="8"/>
  <c r="AE150" i="8"/>
  <c r="AE144" i="8"/>
  <c r="AE143" i="8"/>
  <c r="AE139" i="8"/>
  <c r="AE137" i="8"/>
  <c r="AE136" i="8"/>
  <c r="AE135" i="8"/>
  <c r="AE134" i="8"/>
  <c r="AE133" i="8"/>
  <c r="AE120" i="8"/>
  <c r="AE132" i="8"/>
  <c r="AE131" i="8"/>
  <c r="AE130" i="8"/>
  <c r="AE114" i="8"/>
  <c r="AE113" i="8"/>
  <c r="AE95" i="8"/>
  <c r="AE94" i="8"/>
  <c r="AE93" i="8"/>
  <c r="AE92" i="8"/>
  <c r="AE90" i="8"/>
  <c r="AE89" i="8"/>
  <c r="AE88" i="8"/>
  <c r="AE87" i="8"/>
  <c r="AE86" i="8"/>
  <c r="AE84" i="8"/>
  <c r="AE81" i="8"/>
  <c r="AE80" i="8"/>
  <c r="AE78" i="8"/>
  <c r="AE77" i="8"/>
  <c r="AE75" i="8"/>
  <c r="AE74" i="8"/>
  <c r="AE72" i="8"/>
  <c r="AE71" i="8"/>
  <c r="AE70" i="8"/>
  <c r="AE68" i="8"/>
  <c r="AE67" i="8"/>
  <c r="AE66" i="8"/>
  <c r="AE64" i="8"/>
  <c r="AE63" i="8"/>
  <c r="AE62" i="8"/>
  <c r="AE60" i="8"/>
  <c r="AE58" i="8"/>
  <c r="AE57" i="8"/>
  <c r="AE56" i="8"/>
  <c r="AE55" i="8"/>
  <c r="AE52" i="8"/>
  <c r="AE51" i="8"/>
  <c r="AE50" i="8"/>
  <c r="AE49" i="8"/>
  <c r="AE47" i="8"/>
  <c r="AE46" i="8"/>
  <c r="AE45" i="8"/>
  <c r="AE44" i="8"/>
  <c r="AE43" i="8"/>
  <c r="AE42" i="8"/>
  <c r="AE41" i="8"/>
  <c r="AE40" i="8"/>
  <c r="AE39" i="8"/>
  <c r="AE38" i="8"/>
  <c r="AE37" i="8"/>
  <c r="AE36" i="8"/>
  <c r="AE35" i="8"/>
  <c r="AE34" i="8"/>
  <c r="AE33" i="8"/>
  <c r="AE32" i="8"/>
  <c r="AE31" i="8"/>
  <c r="AE29" i="8"/>
  <c r="AE28" i="8"/>
  <c r="AE27" i="8"/>
  <c r="AE26" i="8"/>
  <c r="AE24" i="8"/>
  <c r="AE23" i="8"/>
  <c r="AE22" i="8"/>
  <c r="AE21" i="8"/>
  <c r="AE20" i="8"/>
  <c r="AE19" i="8"/>
  <c r="AE18" i="8"/>
  <c r="AE17" i="8"/>
  <c r="AE16" i="8"/>
  <c r="AE14" i="8"/>
  <c r="AE13" i="8"/>
  <c r="AE12" i="8"/>
  <c r="AE11" i="8"/>
  <c r="AE10" i="8"/>
  <c r="AE9" i="8"/>
  <c r="AE8" i="8"/>
  <c r="AE7" i="8"/>
  <c r="AE6" i="8"/>
  <c r="AE4" i="8"/>
  <c r="AC163" i="8"/>
  <c r="AC162" i="8"/>
  <c r="AC161" i="8"/>
  <c r="AC160" i="8"/>
  <c r="AC159" i="8"/>
  <c r="AC156" i="8"/>
  <c r="AC155" i="8"/>
  <c r="AC154" i="8"/>
  <c r="AC153" i="8"/>
  <c r="AC152" i="8"/>
  <c r="AC151" i="8"/>
  <c r="AC150" i="8"/>
  <c r="AC144" i="8"/>
  <c r="AC143" i="8"/>
  <c r="AC139" i="8"/>
  <c r="AC137" i="8"/>
  <c r="AC136" i="8"/>
  <c r="AC135" i="8"/>
  <c r="AC134" i="8"/>
  <c r="AC133" i="8"/>
  <c r="AC120" i="8"/>
  <c r="AC132" i="8"/>
  <c r="AC131" i="8"/>
  <c r="AC130" i="8"/>
  <c r="AC114" i="8"/>
  <c r="AC113" i="8"/>
  <c r="AC95" i="8"/>
  <c r="AC94" i="8"/>
  <c r="AC93" i="8"/>
  <c r="AC92" i="8"/>
  <c r="AC90" i="8"/>
  <c r="AC89" i="8"/>
  <c r="AC88" i="8"/>
  <c r="AC87" i="8"/>
  <c r="AC86" i="8"/>
  <c r="AC84" i="8"/>
  <c r="AC81" i="8"/>
  <c r="AC80" i="8"/>
  <c r="AC78" i="8"/>
  <c r="AC77" i="8"/>
  <c r="AC75" i="8"/>
  <c r="AC74" i="8"/>
  <c r="AC72" i="8"/>
  <c r="AC71" i="8"/>
  <c r="AC70" i="8"/>
  <c r="AC68" i="8"/>
  <c r="AC67" i="8"/>
  <c r="AC66" i="8"/>
  <c r="AC64" i="8"/>
  <c r="AC63" i="8"/>
  <c r="AC62" i="8"/>
  <c r="AC60" i="8"/>
  <c r="AC58" i="8"/>
  <c r="AC57" i="8"/>
  <c r="AC56" i="8"/>
  <c r="AC55" i="8"/>
  <c r="AC52" i="8"/>
  <c r="AC51" i="8"/>
  <c r="AC50" i="8"/>
  <c r="AC49" i="8"/>
  <c r="AC47" i="8"/>
  <c r="AC46" i="8"/>
  <c r="AC45" i="8"/>
  <c r="AC44" i="8"/>
  <c r="AC43" i="8"/>
  <c r="AC42" i="8"/>
  <c r="AC41" i="8"/>
  <c r="AC40" i="8"/>
  <c r="AC39" i="8"/>
  <c r="AC38" i="8"/>
  <c r="AC37" i="8"/>
  <c r="AC36" i="8"/>
  <c r="AC35" i="8"/>
  <c r="AC34" i="8"/>
  <c r="AC33" i="8"/>
  <c r="AC32" i="8"/>
  <c r="AC31" i="8"/>
  <c r="AC29" i="8"/>
  <c r="AC28" i="8"/>
  <c r="AC27" i="8"/>
  <c r="AC26" i="8"/>
  <c r="AC24" i="8"/>
  <c r="AC23" i="8"/>
  <c r="AC22" i="8"/>
  <c r="AC21" i="8"/>
  <c r="AC20" i="8"/>
  <c r="AC19" i="8"/>
  <c r="AC18" i="8"/>
  <c r="AC17" i="8"/>
  <c r="AC16" i="8"/>
  <c r="AC14" i="8"/>
  <c r="AC13" i="8"/>
  <c r="AC12" i="8"/>
  <c r="AC11" i="8"/>
  <c r="AC10" i="8"/>
  <c r="AC9" i="8"/>
  <c r="AC8" i="8"/>
  <c r="AC7" i="8"/>
  <c r="AC6" i="8"/>
  <c r="AC4" i="8"/>
  <c r="AA163" i="8"/>
  <c r="AA162" i="8"/>
  <c r="AA161" i="8"/>
  <c r="AA160" i="8"/>
  <c r="AA159" i="8"/>
  <c r="AA156" i="8"/>
  <c r="AA155" i="8"/>
  <c r="AA154" i="8"/>
  <c r="AA153" i="8"/>
  <c r="AA152" i="8"/>
  <c r="AA151" i="8"/>
  <c r="AA150" i="8"/>
  <c r="AA144" i="8"/>
  <c r="AA143" i="8"/>
  <c r="AA139" i="8"/>
  <c r="AA137" i="8"/>
  <c r="AA136" i="8"/>
  <c r="AA135" i="8"/>
  <c r="AA134" i="8"/>
  <c r="AA133" i="8"/>
  <c r="AA120" i="8"/>
  <c r="AA132" i="8"/>
  <c r="AA131" i="8"/>
  <c r="AA130" i="8"/>
  <c r="AA114" i="8"/>
  <c r="AA113" i="8"/>
  <c r="AA95" i="8"/>
  <c r="AA94" i="8"/>
  <c r="AA93" i="8"/>
  <c r="AA92" i="8"/>
  <c r="AA90" i="8"/>
  <c r="AA89" i="8"/>
  <c r="AA88" i="8"/>
  <c r="AA87" i="8"/>
  <c r="AA86" i="8"/>
  <c r="AA84" i="8"/>
  <c r="AA81" i="8"/>
  <c r="AA80" i="8"/>
  <c r="AA78" i="8"/>
  <c r="AA77" i="8"/>
  <c r="AA75" i="8"/>
  <c r="AA74" i="8"/>
  <c r="AA72" i="8"/>
  <c r="AA71" i="8"/>
  <c r="AA70" i="8"/>
  <c r="AA68" i="8"/>
  <c r="AA67" i="8"/>
  <c r="AA66" i="8"/>
  <c r="AA64" i="8"/>
  <c r="AA63" i="8"/>
  <c r="AA62" i="8"/>
  <c r="AA60" i="8"/>
  <c r="AA58" i="8"/>
  <c r="AA57" i="8"/>
  <c r="AA56" i="8"/>
  <c r="AA55" i="8"/>
  <c r="AA52" i="8"/>
  <c r="AA51" i="8"/>
  <c r="AA50" i="8"/>
  <c r="AA49" i="8"/>
  <c r="AA47" i="8"/>
  <c r="AA46" i="8"/>
  <c r="AA45" i="8"/>
  <c r="AA44" i="8"/>
  <c r="AA43" i="8"/>
  <c r="AA42" i="8"/>
  <c r="AA41" i="8"/>
  <c r="AA40" i="8"/>
  <c r="AA39" i="8"/>
  <c r="AA38" i="8"/>
  <c r="AA37" i="8"/>
  <c r="AA36" i="8"/>
  <c r="AA35" i="8"/>
  <c r="AA34" i="8"/>
  <c r="AA33" i="8"/>
  <c r="AA32" i="8"/>
  <c r="AA31" i="8"/>
  <c r="AA29" i="8"/>
  <c r="AA28" i="8"/>
  <c r="AA27" i="8"/>
  <c r="AA26" i="8"/>
  <c r="AA24" i="8"/>
  <c r="AA23" i="8"/>
  <c r="AA22" i="8"/>
  <c r="AA21" i="8"/>
  <c r="AA20" i="8"/>
  <c r="AA19" i="8"/>
  <c r="AA18" i="8"/>
  <c r="AA17" i="8"/>
  <c r="AA16" i="8"/>
  <c r="AA14" i="8"/>
  <c r="AA13" i="8"/>
  <c r="AA12" i="8"/>
  <c r="AA11" i="8"/>
  <c r="AA10" i="8"/>
  <c r="AA9" i="8"/>
  <c r="AA8" i="8"/>
  <c r="AA7" i="8"/>
  <c r="AA6" i="8"/>
  <c r="AA4" i="8"/>
  <c r="Y163" i="8"/>
  <c r="Y162" i="8"/>
  <c r="Y161" i="8"/>
  <c r="Y160" i="8"/>
  <c r="Y159" i="8"/>
  <c r="Y156" i="8"/>
  <c r="Y155" i="8"/>
  <c r="Y154" i="8"/>
  <c r="Y153" i="8"/>
  <c r="Y152" i="8"/>
  <c r="Y151" i="8"/>
  <c r="Y150" i="8"/>
  <c r="Y144" i="8"/>
  <c r="Y143" i="8"/>
  <c r="Y139" i="8"/>
  <c r="Y137" i="8"/>
  <c r="Y136" i="8"/>
  <c r="Y135" i="8"/>
  <c r="Y134" i="8"/>
  <c r="Y133" i="8"/>
  <c r="Y120" i="8"/>
  <c r="Y132" i="8"/>
  <c r="Y131" i="8"/>
  <c r="Y130" i="8"/>
  <c r="Y114" i="8"/>
  <c r="Y113" i="8"/>
  <c r="Y95" i="8"/>
  <c r="Y94" i="8"/>
  <c r="Y93" i="8"/>
  <c r="Y92" i="8"/>
  <c r="Y90" i="8"/>
  <c r="Y89" i="8"/>
  <c r="Y88" i="8"/>
  <c r="Y87" i="8"/>
  <c r="Y86" i="8"/>
  <c r="Y84" i="8"/>
  <c r="Y81" i="8"/>
  <c r="Y80" i="8"/>
  <c r="Y78" i="8"/>
  <c r="Y77" i="8"/>
  <c r="Y75" i="8"/>
  <c r="Y74" i="8"/>
  <c r="Y72" i="8"/>
  <c r="Y71" i="8"/>
  <c r="Y70" i="8"/>
  <c r="Y68" i="8"/>
  <c r="Y67" i="8"/>
  <c r="Y66" i="8"/>
  <c r="Y64" i="8"/>
  <c r="Y63" i="8"/>
  <c r="Y62" i="8"/>
  <c r="Y60" i="8"/>
  <c r="Y58" i="8"/>
  <c r="Y57" i="8"/>
  <c r="Y56" i="8"/>
  <c r="Y55" i="8"/>
  <c r="Y52" i="8"/>
  <c r="Y51" i="8"/>
  <c r="Y50" i="8"/>
  <c r="Y49" i="8"/>
  <c r="Y47" i="8"/>
  <c r="Y46" i="8"/>
  <c r="Y45" i="8"/>
  <c r="Y44" i="8"/>
  <c r="Y43" i="8"/>
  <c r="Y42" i="8"/>
  <c r="Y41" i="8"/>
  <c r="Y40" i="8"/>
  <c r="Y39" i="8"/>
  <c r="Y38" i="8"/>
  <c r="Y37" i="8"/>
  <c r="Y36" i="8"/>
  <c r="Y35" i="8"/>
  <c r="Y34" i="8"/>
  <c r="Y33" i="8"/>
  <c r="Y32" i="8"/>
  <c r="Y31" i="8"/>
  <c r="Y29" i="8"/>
  <c r="Y28" i="8"/>
  <c r="Y27" i="8"/>
  <c r="Y26" i="8"/>
  <c r="Y24" i="8"/>
  <c r="Y23" i="8"/>
  <c r="Y22" i="8"/>
  <c r="Y21" i="8"/>
  <c r="Y20" i="8"/>
  <c r="Y19" i="8"/>
  <c r="Y18" i="8"/>
  <c r="Y17" i="8"/>
  <c r="Y16" i="8"/>
  <c r="Y14" i="8"/>
  <c r="Y13" i="8"/>
  <c r="Y12" i="8"/>
  <c r="Y11" i="8"/>
  <c r="Y10" i="8"/>
  <c r="Y9" i="8"/>
  <c r="Y8" i="8"/>
  <c r="Y7" i="8"/>
  <c r="Y6" i="8"/>
  <c r="Y4" i="8"/>
  <c r="W163" i="8"/>
  <c r="W162" i="8"/>
  <c r="W161" i="8"/>
  <c r="W160" i="8"/>
  <c r="W159" i="8"/>
  <c r="W156" i="8"/>
  <c r="W155" i="8"/>
  <c r="W154" i="8"/>
  <c r="W153" i="8"/>
  <c r="W152" i="8"/>
  <c r="W151" i="8"/>
  <c r="W150" i="8"/>
  <c r="W144" i="8"/>
  <c r="W143" i="8"/>
  <c r="W139" i="8"/>
  <c r="W137" i="8"/>
  <c r="W136" i="8"/>
  <c r="W135" i="8"/>
  <c r="W134" i="8"/>
  <c r="W133" i="8"/>
  <c r="W120" i="8"/>
  <c r="W132" i="8"/>
  <c r="W131" i="8"/>
  <c r="W130" i="8"/>
  <c r="W114" i="8"/>
  <c r="W113" i="8"/>
  <c r="W95" i="8"/>
  <c r="W94" i="8"/>
  <c r="W93" i="8"/>
  <c r="W92" i="8"/>
  <c r="W90" i="8"/>
  <c r="W89" i="8"/>
  <c r="W88" i="8"/>
  <c r="W87" i="8"/>
  <c r="W86" i="8"/>
  <c r="W84" i="8"/>
  <c r="W81" i="8"/>
  <c r="W80" i="8"/>
  <c r="W78" i="8"/>
  <c r="W77" i="8"/>
  <c r="W75" i="8"/>
  <c r="W74" i="8"/>
  <c r="W72" i="8"/>
  <c r="W71" i="8"/>
  <c r="W70" i="8"/>
  <c r="W68" i="8"/>
  <c r="W67" i="8"/>
  <c r="W66" i="8"/>
  <c r="W64" i="8"/>
  <c r="W63" i="8"/>
  <c r="W62" i="8"/>
  <c r="W60" i="8"/>
  <c r="W58" i="8"/>
  <c r="W57" i="8"/>
  <c r="W56" i="8"/>
  <c r="W55" i="8"/>
  <c r="W52" i="8"/>
  <c r="W51" i="8"/>
  <c r="W50" i="8"/>
  <c r="W49" i="8"/>
  <c r="W47" i="8"/>
  <c r="W46" i="8"/>
  <c r="W45" i="8"/>
  <c r="W44" i="8"/>
  <c r="W43" i="8"/>
  <c r="W42" i="8"/>
  <c r="W41" i="8"/>
  <c r="W40" i="8"/>
  <c r="W39" i="8"/>
  <c r="W38" i="8"/>
  <c r="W37" i="8"/>
  <c r="W36" i="8"/>
  <c r="W35" i="8"/>
  <c r="W34" i="8"/>
  <c r="W33" i="8"/>
  <c r="W32" i="8"/>
  <c r="W31" i="8"/>
  <c r="W29" i="8"/>
  <c r="W28" i="8"/>
  <c r="W27" i="8"/>
  <c r="W26" i="8"/>
  <c r="W24" i="8"/>
  <c r="W23" i="8"/>
  <c r="W22" i="8"/>
  <c r="W21" i="8"/>
  <c r="W20" i="8"/>
  <c r="W19" i="8"/>
  <c r="W18" i="8"/>
  <c r="W17" i="8"/>
  <c r="W16" i="8"/>
  <c r="W14" i="8"/>
  <c r="W13" i="8"/>
  <c r="W12" i="8"/>
  <c r="W11" i="8"/>
  <c r="W10" i="8"/>
  <c r="W9" i="8"/>
  <c r="W8" i="8"/>
  <c r="W7" i="8"/>
  <c r="W6" i="8"/>
  <c r="W4" i="8"/>
  <c r="U163" i="8"/>
  <c r="U162" i="8"/>
  <c r="U161" i="8"/>
  <c r="U160" i="8"/>
  <c r="U159" i="8"/>
  <c r="U156" i="8"/>
  <c r="U155" i="8"/>
  <c r="U154" i="8"/>
  <c r="U153" i="8"/>
  <c r="U152" i="8"/>
  <c r="U151" i="8"/>
  <c r="U150" i="8"/>
  <c r="U144" i="8"/>
  <c r="U143" i="8"/>
  <c r="U139" i="8"/>
  <c r="U137" i="8"/>
  <c r="U136" i="8"/>
  <c r="U135" i="8"/>
  <c r="U134" i="8"/>
  <c r="U133" i="8"/>
  <c r="U120" i="8"/>
  <c r="U132" i="8"/>
  <c r="U131" i="8"/>
  <c r="U130" i="8"/>
  <c r="U114" i="8"/>
  <c r="U113" i="8"/>
  <c r="U95" i="8"/>
  <c r="U94" i="8"/>
  <c r="U93" i="8"/>
  <c r="U92" i="8"/>
  <c r="U90" i="8"/>
  <c r="U89" i="8"/>
  <c r="U88" i="8"/>
  <c r="U87" i="8"/>
  <c r="U86" i="8"/>
  <c r="U84" i="8"/>
  <c r="U81" i="8"/>
  <c r="U80" i="8"/>
  <c r="U78" i="8"/>
  <c r="U77" i="8"/>
  <c r="U75" i="8"/>
  <c r="U74" i="8"/>
  <c r="U72" i="8"/>
  <c r="U71" i="8"/>
  <c r="U70" i="8"/>
  <c r="U68" i="8"/>
  <c r="U67" i="8"/>
  <c r="U66" i="8"/>
  <c r="U64" i="8"/>
  <c r="U63" i="8"/>
  <c r="U62" i="8"/>
  <c r="U60" i="8"/>
  <c r="U58" i="8"/>
  <c r="U57" i="8"/>
  <c r="U56" i="8"/>
  <c r="U55" i="8"/>
  <c r="U52" i="8"/>
  <c r="U51" i="8"/>
  <c r="U50" i="8"/>
  <c r="U49" i="8"/>
  <c r="U47" i="8"/>
  <c r="U46" i="8"/>
  <c r="U45" i="8"/>
  <c r="U44" i="8"/>
  <c r="U43" i="8"/>
  <c r="U42" i="8"/>
  <c r="U41" i="8"/>
  <c r="U40" i="8"/>
  <c r="U39" i="8"/>
  <c r="U38" i="8"/>
  <c r="U37" i="8"/>
  <c r="U36" i="8"/>
  <c r="U35" i="8"/>
  <c r="U34" i="8"/>
  <c r="U33" i="8"/>
  <c r="U32" i="8"/>
  <c r="U31" i="8"/>
  <c r="U29" i="8"/>
  <c r="U28" i="8"/>
  <c r="U27" i="8"/>
  <c r="U26" i="8"/>
  <c r="U24" i="8"/>
  <c r="U23" i="8"/>
  <c r="U22" i="8"/>
  <c r="U21" i="8"/>
  <c r="U20" i="8"/>
  <c r="U19" i="8"/>
  <c r="U18" i="8"/>
  <c r="U17" i="8"/>
  <c r="U16" i="8"/>
  <c r="U14" i="8"/>
  <c r="U13" i="8"/>
  <c r="U12" i="8"/>
  <c r="U11" i="8"/>
  <c r="U10" i="8"/>
  <c r="U9" i="8"/>
  <c r="U8" i="8"/>
  <c r="U7" i="8"/>
  <c r="U6" i="8"/>
  <c r="U4" i="8"/>
  <c r="S163" i="8"/>
  <c r="S162" i="8"/>
  <c r="S161" i="8"/>
  <c r="S160" i="8"/>
  <c r="S159" i="8"/>
  <c r="S156" i="8"/>
  <c r="S155" i="8"/>
  <c r="S154" i="8"/>
  <c r="S153" i="8"/>
  <c r="S152" i="8"/>
  <c r="S151" i="8"/>
  <c r="S150" i="8"/>
  <c r="S144" i="8"/>
  <c r="S143" i="8"/>
  <c r="S139" i="8"/>
  <c r="S137" i="8"/>
  <c r="S136" i="8"/>
  <c r="S135" i="8"/>
  <c r="S134" i="8"/>
  <c r="S133" i="8"/>
  <c r="S120" i="8"/>
  <c r="S132" i="8"/>
  <c r="S131" i="8"/>
  <c r="S130" i="8"/>
  <c r="S114" i="8"/>
  <c r="S113" i="8"/>
  <c r="S95" i="8"/>
  <c r="S94" i="8"/>
  <c r="S93" i="8"/>
  <c r="S92" i="8"/>
  <c r="S90" i="8"/>
  <c r="S89" i="8"/>
  <c r="S88" i="8"/>
  <c r="S87" i="8"/>
  <c r="S86" i="8"/>
  <c r="S84" i="8"/>
  <c r="S81" i="8"/>
  <c r="S80" i="8"/>
  <c r="S78" i="8"/>
  <c r="S77" i="8"/>
  <c r="S75" i="8"/>
  <c r="S74" i="8"/>
  <c r="S72" i="8"/>
  <c r="S71" i="8"/>
  <c r="S70" i="8"/>
  <c r="S68" i="8"/>
  <c r="S67" i="8"/>
  <c r="S66" i="8"/>
  <c r="S64" i="8"/>
  <c r="S63" i="8"/>
  <c r="S62" i="8"/>
  <c r="S60" i="8"/>
  <c r="S58" i="8"/>
  <c r="S57" i="8"/>
  <c r="S56" i="8"/>
  <c r="S55" i="8"/>
  <c r="S52" i="8"/>
  <c r="S51" i="8"/>
  <c r="S50" i="8"/>
  <c r="S49" i="8"/>
  <c r="S47" i="8"/>
  <c r="S46" i="8"/>
  <c r="S45" i="8"/>
  <c r="S44" i="8"/>
  <c r="S43" i="8"/>
  <c r="S42" i="8"/>
  <c r="S41" i="8"/>
  <c r="S40" i="8"/>
  <c r="S39" i="8"/>
  <c r="S38" i="8"/>
  <c r="S37" i="8"/>
  <c r="S36" i="8"/>
  <c r="S35" i="8"/>
  <c r="S34" i="8"/>
  <c r="S33" i="8"/>
  <c r="S32" i="8"/>
  <c r="S31" i="8"/>
  <c r="S29" i="8"/>
  <c r="S28" i="8"/>
  <c r="S27" i="8"/>
  <c r="S26" i="8"/>
  <c r="S24" i="8"/>
  <c r="S23" i="8"/>
  <c r="S22" i="8"/>
  <c r="S21" i="8"/>
  <c r="S20" i="8"/>
  <c r="S19" i="8"/>
  <c r="S18" i="8"/>
  <c r="S17" i="8"/>
  <c r="S16" i="8"/>
  <c r="S14" i="8"/>
  <c r="S13" i="8"/>
  <c r="S12" i="8"/>
  <c r="S11" i="8"/>
  <c r="S10" i="8"/>
  <c r="S7" i="8"/>
  <c r="S6" i="8"/>
  <c r="S4" i="8"/>
  <c r="Q163" i="8"/>
  <c r="Q162" i="8"/>
  <c r="Q161" i="8"/>
  <c r="Q160" i="8"/>
  <c r="Q159" i="8"/>
  <c r="Q156" i="8"/>
  <c r="Q155" i="8"/>
  <c r="Q154" i="8"/>
  <c r="Q153" i="8"/>
  <c r="Q152" i="8"/>
  <c r="Q151" i="8"/>
  <c r="Q150" i="8"/>
  <c r="Q144" i="8"/>
  <c r="Q143" i="8"/>
  <c r="Q139" i="8"/>
  <c r="Q137" i="8"/>
  <c r="Q136" i="8"/>
  <c r="Q135" i="8"/>
  <c r="Q134" i="8"/>
  <c r="Q133" i="8"/>
  <c r="Q120" i="8"/>
  <c r="Q132" i="8"/>
  <c r="Q131" i="8"/>
  <c r="Q130" i="8"/>
  <c r="Q114" i="8"/>
  <c r="Q113" i="8"/>
  <c r="Q95" i="8"/>
  <c r="Q94" i="8"/>
  <c r="Q93" i="8"/>
  <c r="Q92" i="8"/>
  <c r="Q90" i="8"/>
  <c r="Q89" i="8"/>
  <c r="Q88" i="8"/>
  <c r="Q87" i="8"/>
  <c r="Q86" i="8"/>
  <c r="Q84" i="8"/>
  <c r="Q81" i="8"/>
  <c r="Q80" i="8"/>
  <c r="Q78" i="8"/>
  <c r="Q77" i="8"/>
  <c r="Q75" i="8"/>
  <c r="Q74" i="8"/>
  <c r="Q72" i="8"/>
  <c r="Q71" i="8"/>
  <c r="Q70" i="8"/>
  <c r="Q68" i="8"/>
  <c r="Q67" i="8"/>
  <c r="Q66" i="8"/>
  <c r="Q64" i="8"/>
  <c r="Q63" i="8"/>
  <c r="Q62" i="8"/>
  <c r="Q60" i="8"/>
  <c r="Q58" i="8"/>
  <c r="Q57" i="8"/>
  <c r="Q56" i="8"/>
  <c r="Q55" i="8"/>
  <c r="Q52" i="8"/>
  <c r="Q51" i="8"/>
  <c r="Q50" i="8"/>
  <c r="Q49" i="8"/>
  <c r="Q47" i="8"/>
  <c r="Q46" i="8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Q32" i="8"/>
  <c r="Q31" i="8"/>
  <c r="Q29" i="8"/>
  <c r="Q28" i="8"/>
  <c r="Q27" i="8"/>
  <c r="Q26" i="8"/>
  <c r="Q24" i="8"/>
  <c r="Q23" i="8"/>
  <c r="Q22" i="8"/>
  <c r="Q21" i="8"/>
  <c r="Q20" i="8"/>
  <c r="Q19" i="8"/>
  <c r="Q18" i="8"/>
  <c r="Q17" i="8"/>
  <c r="Q16" i="8"/>
  <c r="Q14" i="8"/>
  <c r="Q13" i="8"/>
  <c r="Q12" i="8"/>
  <c r="Q11" i="8"/>
  <c r="Q10" i="8"/>
  <c r="Q9" i="8"/>
  <c r="Q8" i="8"/>
  <c r="Q7" i="8"/>
  <c r="Q6" i="8"/>
  <c r="Q4" i="8"/>
  <c r="O163" i="8"/>
  <c r="O162" i="8"/>
  <c r="O161" i="8"/>
  <c r="O160" i="8"/>
  <c r="O159" i="8"/>
  <c r="O156" i="8"/>
  <c r="O155" i="8"/>
  <c r="O154" i="8"/>
  <c r="O153" i="8"/>
  <c r="O152" i="8"/>
  <c r="O151" i="8"/>
  <c r="O150" i="8"/>
  <c r="O144" i="8"/>
  <c r="O143" i="8"/>
  <c r="O139" i="8"/>
  <c r="O137" i="8"/>
  <c r="O136" i="8"/>
  <c r="O135" i="8"/>
  <c r="O134" i="8"/>
  <c r="O133" i="8"/>
  <c r="O120" i="8"/>
  <c r="O132" i="8"/>
  <c r="O131" i="8"/>
  <c r="O130" i="8"/>
  <c r="O114" i="8"/>
  <c r="O113" i="8"/>
  <c r="O95" i="8"/>
  <c r="O94" i="8"/>
  <c r="O93" i="8"/>
  <c r="O92" i="8"/>
  <c r="O90" i="8"/>
  <c r="O89" i="8"/>
  <c r="O88" i="8"/>
  <c r="O87" i="8"/>
  <c r="O86" i="8"/>
  <c r="O84" i="8"/>
  <c r="O81" i="8"/>
  <c r="O80" i="8"/>
  <c r="O78" i="8"/>
  <c r="O77" i="8"/>
  <c r="O75" i="8"/>
  <c r="O74" i="8"/>
  <c r="O72" i="8"/>
  <c r="O71" i="8"/>
  <c r="O70" i="8"/>
  <c r="O68" i="8"/>
  <c r="O67" i="8"/>
  <c r="O66" i="8"/>
  <c r="O64" i="8"/>
  <c r="O63" i="8"/>
  <c r="O62" i="8"/>
  <c r="O60" i="8"/>
  <c r="O58" i="8"/>
  <c r="O57" i="8"/>
  <c r="O56" i="8"/>
  <c r="O55" i="8"/>
  <c r="O52" i="8"/>
  <c r="O51" i="8"/>
  <c r="O50" i="8"/>
  <c r="O49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29" i="8"/>
  <c r="O28" i="8"/>
  <c r="O27" i="8"/>
  <c r="O26" i="8"/>
  <c r="O24" i="8"/>
  <c r="O23" i="8"/>
  <c r="O22" i="8"/>
  <c r="O21" i="8"/>
  <c r="O20" i="8"/>
  <c r="O19" i="8"/>
  <c r="O18" i="8"/>
  <c r="O17" i="8"/>
  <c r="O16" i="8"/>
  <c r="O14" i="8"/>
  <c r="O13" i="8"/>
  <c r="O12" i="8"/>
  <c r="O11" i="8"/>
  <c r="O10" i="8"/>
  <c r="O9" i="8"/>
  <c r="O8" i="8"/>
  <c r="O7" i="8"/>
  <c r="O6" i="8"/>
  <c r="O4" i="8"/>
  <c r="M163" i="8"/>
  <c r="M162" i="8"/>
  <c r="M161" i="8"/>
  <c r="M160" i="8"/>
  <c r="M159" i="8"/>
  <c r="M156" i="8"/>
  <c r="M155" i="8"/>
  <c r="M154" i="8"/>
  <c r="M153" i="8"/>
  <c r="M152" i="8"/>
  <c r="M151" i="8"/>
  <c r="M150" i="8"/>
  <c r="M144" i="8"/>
  <c r="M143" i="8"/>
  <c r="M139" i="8"/>
  <c r="M137" i="8"/>
  <c r="M136" i="8"/>
  <c r="M135" i="8"/>
  <c r="M134" i="8"/>
  <c r="M133" i="8"/>
  <c r="M120" i="8"/>
  <c r="M132" i="8"/>
  <c r="M131" i="8"/>
  <c r="M130" i="8"/>
  <c r="M114" i="8"/>
  <c r="M113" i="8"/>
  <c r="M95" i="8"/>
  <c r="M94" i="8"/>
  <c r="M93" i="8"/>
  <c r="M92" i="8"/>
  <c r="M90" i="8"/>
  <c r="M89" i="8"/>
  <c r="M88" i="8"/>
  <c r="M87" i="8"/>
  <c r="M86" i="8"/>
  <c r="M84" i="8"/>
  <c r="M81" i="8"/>
  <c r="M80" i="8"/>
  <c r="M78" i="8"/>
  <c r="M77" i="8"/>
  <c r="M75" i="8"/>
  <c r="M74" i="8"/>
  <c r="M72" i="8"/>
  <c r="M71" i="8"/>
  <c r="M70" i="8"/>
  <c r="M68" i="8"/>
  <c r="M67" i="8"/>
  <c r="M66" i="8"/>
  <c r="M64" i="8"/>
  <c r="M63" i="8"/>
  <c r="M62" i="8"/>
  <c r="M60" i="8"/>
  <c r="M58" i="8"/>
  <c r="M57" i="8"/>
  <c r="M56" i="8"/>
  <c r="M55" i="8"/>
  <c r="M52" i="8"/>
  <c r="M51" i="8"/>
  <c r="M50" i="8"/>
  <c r="M49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29" i="8"/>
  <c r="M28" i="8"/>
  <c r="M27" i="8"/>
  <c r="M26" i="8"/>
  <c r="M24" i="8"/>
  <c r="M23" i="8"/>
  <c r="M22" i="8"/>
  <c r="M21" i="8"/>
  <c r="M20" i="8"/>
  <c r="M19" i="8"/>
  <c r="M18" i="8"/>
  <c r="M17" i="8"/>
  <c r="M16" i="8"/>
  <c r="M14" i="8"/>
  <c r="M13" i="8"/>
  <c r="M12" i="8"/>
  <c r="M11" i="8"/>
  <c r="M10" i="8"/>
  <c r="M9" i="8"/>
  <c r="M8" i="8"/>
  <c r="M7" i="8"/>
  <c r="M6" i="8"/>
  <c r="M4" i="8"/>
  <c r="K163" i="8"/>
  <c r="K162" i="8"/>
  <c r="K161" i="8"/>
  <c r="K160" i="8"/>
  <c r="K159" i="8"/>
  <c r="K156" i="8"/>
  <c r="K155" i="8"/>
  <c r="K154" i="8"/>
  <c r="K153" i="8"/>
  <c r="K152" i="8"/>
  <c r="K151" i="8"/>
  <c r="K150" i="8"/>
  <c r="K144" i="8"/>
  <c r="K143" i="8"/>
  <c r="K139" i="8"/>
  <c r="K137" i="8"/>
  <c r="K136" i="8"/>
  <c r="K135" i="8"/>
  <c r="K134" i="8"/>
  <c r="K133" i="8"/>
  <c r="K120" i="8"/>
  <c r="K132" i="8"/>
  <c r="K131" i="8"/>
  <c r="K130" i="8"/>
  <c r="K114" i="8"/>
  <c r="K113" i="8"/>
  <c r="K95" i="8"/>
  <c r="K94" i="8"/>
  <c r="K93" i="8"/>
  <c r="K92" i="8"/>
  <c r="K90" i="8"/>
  <c r="K89" i="8"/>
  <c r="K88" i="8"/>
  <c r="K87" i="8"/>
  <c r="K86" i="8"/>
  <c r="K84" i="8"/>
  <c r="K81" i="8"/>
  <c r="K80" i="8"/>
  <c r="K78" i="8"/>
  <c r="K77" i="8"/>
  <c r="K75" i="8"/>
  <c r="K74" i="8"/>
  <c r="K72" i="8"/>
  <c r="K71" i="8"/>
  <c r="K70" i="8"/>
  <c r="K68" i="8"/>
  <c r="K67" i="8"/>
  <c r="K66" i="8"/>
  <c r="K64" i="8"/>
  <c r="K63" i="8"/>
  <c r="K62" i="8"/>
  <c r="K60" i="8"/>
  <c r="K58" i="8"/>
  <c r="K57" i="8"/>
  <c r="K56" i="8"/>
  <c r="K55" i="8"/>
  <c r="K52" i="8"/>
  <c r="K51" i="8"/>
  <c r="K50" i="8"/>
  <c r="K49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29" i="8"/>
  <c r="K28" i="8"/>
  <c r="K27" i="8"/>
  <c r="K26" i="8"/>
  <c r="K24" i="8"/>
  <c r="K23" i="8"/>
  <c r="K22" i="8"/>
  <c r="K21" i="8"/>
  <c r="K20" i="8"/>
  <c r="K19" i="8"/>
  <c r="K18" i="8"/>
  <c r="K17" i="8"/>
  <c r="K16" i="8"/>
  <c r="K14" i="8"/>
  <c r="K13" i="8"/>
  <c r="K12" i="8"/>
  <c r="K11" i="8"/>
  <c r="K10" i="8"/>
  <c r="K9" i="8"/>
  <c r="K8" i="8"/>
  <c r="K7" i="8"/>
  <c r="K6" i="8"/>
  <c r="K4" i="8"/>
  <c r="I163" i="8"/>
  <c r="I162" i="8"/>
  <c r="I161" i="8"/>
  <c r="I160" i="8"/>
  <c r="I159" i="8"/>
  <c r="I156" i="8"/>
  <c r="I155" i="8"/>
  <c r="I154" i="8"/>
  <c r="I153" i="8"/>
  <c r="I152" i="8"/>
  <c r="I151" i="8"/>
  <c r="I150" i="8"/>
  <c r="I144" i="8"/>
  <c r="I143" i="8"/>
  <c r="I139" i="8"/>
  <c r="I137" i="8"/>
  <c r="I136" i="8"/>
  <c r="I135" i="8"/>
  <c r="I134" i="8"/>
  <c r="I133" i="8"/>
  <c r="I120" i="8"/>
  <c r="I132" i="8"/>
  <c r="I131" i="8"/>
  <c r="I130" i="8"/>
  <c r="I114" i="8"/>
  <c r="I113" i="8"/>
  <c r="I95" i="8"/>
  <c r="I94" i="8"/>
  <c r="I93" i="8"/>
  <c r="I92" i="8"/>
  <c r="I90" i="8"/>
  <c r="I89" i="8"/>
  <c r="I88" i="8"/>
  <c r="I87" i="8"/>
  <c r="I86" i="8"/>
  <c r="I84" i="8"/>
  <c r="I81" i="8"/>
  <c r="I80" i="8"/>
  <c r="I78" i="8"/>
  <c r="I77" i="8"/>
  <c r="I75" i="8"/>
  <c r="I74" i="8"/>
  <c r="I72" i="8"/>
  <c r="I71" i="8"/>
  <c r="I70" i="8"/>
  <c r="I68" i="8"/>
  <c r="I67" i="8"/>
  <c r="I66" i="8"/>
  <c r="I64" i="8"/>
  <c r="I63" i="8"/>
  <c r="I62" i="8"/>
  <c r="I60" i="8"/>
  <c r="I58" i="8"/>
  <c r="I57" i="8"/>
  <c r="I56" i="8"/>
  <c r="I55" i="8"/>
  <c r="I52" i="8"/>
  <c r="I51" i="8"/>
  <c r="I50" i="8"/>
  <c r="I49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29" i="8"/>
  <c r="I28" i="8"/>
  <c r="I27" i="8"/>
  <c r="I26" i="8"/>
  <c r="I24" i="8"/>
  <c r="I23" i="8"/>
  <c r="I22" i="8"/>
  <c r="I21" i="8"/>
  <c r="I20" i="8"/>
  <c r="I19" i="8"/>
  <c r="I18" i="8"/>
  <c r="I17" i="8"/>
  <c r="I16" i="8"/>
  <c r="I14" i="8"/>
  <c r="I13" i="8"/>
  <c r="I12" i="8"/>
  <c r="I11" i="8"/>
  <c r="I10" i="8"/>
  <c r="I9" i="8"/>
  <c r="I8" i="8"/>
  <c r="I7" i="8"/>
  <c r="I6" i="8"/>
  <c r="I4" i="8"/>
  <c r="AF163" i="8"/>
  <c r="AF162" i="8"/>
  <c r="AF161" i="8"/>
  <c r="AF160" i="8"/>
  <c r="AF159" i="8"/>
  <c r="AF156" i="8"/>
  <c r="AF155" i="8"/>
  <c r="AF154" i="8"/>
  <c r="AF153" i="8"/>
  <c r="AF152" i="8"/>
  <c r="AF151" i="8"/>
  <c r="AF150" i="8"/>
  <c r="AF144" i="8"/>
  <c r="AF143" i="8"/>
  <c r="AF139" i="8"/>
  <c r="AF137" i="8"/>
  <c r="AF136" i="8"/>
  <c r="AF135" i="8"/>
  <c r="AF134" i="8"/>
  <c r="AF133" i="8"/>
  <c r="AF120" i="8"/>
  <c r="AF132" i="8"/>
  <c r="AF131" i="8"/>
  <c r="AF130" i="8"/>
  <c r="AF114" i="8"/>
  <c r="AF113" i="8"/>
  <c r="AF95" i="8"/>
  <c r="AF94" i="8"/>
  <c r="AF93" i="8"/>
  <c r="AF92" i="8"/>
  <c r="AF90" i="8"/>
  <c r="AF89" i="8"/>
  <c r="AF88" i="8"/>
  <c r="AF87" i="8"/>
  <c r="AF86" i="8"/>
  <c r="AF84" i="8"/>
  <c r="AF81" i="8"/>
  <c r="AF80" i="8"/>
  <c r="AF78" i="8"/>
  <c r="AF77" i="8"/>
  <c r="AF75" i="8"/>
  <c r="AF74" i="8"/>
  <c r="AF72" i="8"/>
  <c r="AF71" i="8"/>
  <c r="AF70" i="8"/>
  <c r="AF68" i="8"/>
  <c r="AF67" i="8"/>
  <c r="AF66" i="8"/>
  <c r="AF64" i="8"/>
  <c r="AF63" i="8"/>
  <c r="AF62" i="8"/>
  <c r="AF60" i="8"/>
  <c r="AF58" i="8"/>
  <c r="AF57" i="8"/>
  <c r="AF56" i="8"/>
  <c r="AF55" i="8"/>
  <c r="AF52" i="8"/>
  <c r="AF51" i="8"/>
  <c r="AF50" i="8"/>
  <c r="AF49" i="8"/>
  <c r="AF47" i="8"/>
  <c r="AF46" i="8"/>
  <c r="AF45" i="8"/>
  <c r="AF44" i="8"/>
  <c r="AF43" i="8"/>
  <c r="AF42" i="8"/>
  <c r="AF41" i="8"/>
  <c r="AF40" i="8"/>
  <c r="AF39" i="8"/>
  <c r="AF38" i="8"/>
  <c r="AF37" i="8"/>
  <c r="AF36" i="8"/>
  <c r="AF35" i="8"/>
  <c r="AF34" i="8"/>
  <c r="AF33" i="8"/>
  <c r="AF32" i="8"/>
  <c r="AF31" i="8"/>
  <c r="AF29" i="8"/>
  <c r="AF28" i="8"/>
  <c r="AF27" i="8"/>
  <c r="AF26" i="8"/>
  <c r="AF24" i="8"/>
  <c r="AF23" i="8"/>
  <c r="AF22" i="8"/>
  <c r="AF21" i="8"/>
  <c r="AF20" i="8"/>
  <c r="AF19" i="8"/>
  <c r="AF18" i="8"/>
  <c r="AF17" i="8"/>
  <c r="AF16" i="8"/>
  <c r="AF14" i="8"/>
  <c r="AF13" i="8"/>
  <c r="AF12" i="8"/>
  <c r="AF11" i="8"/>
  <c r="AF10" i="8"/>
  <c r="AF9" i="8"/>
  <c r="AF8" i="8"/>
  <c r="AF7" i="8"/>
  <c r="AF6" i="8"/>
  <c r="AF4" i="8"/>
  <c r="AD165" i="7"/>
  <c r="AB165" i="7"/>
  <c r="Z165" i="7"/>
  <c r="X165" i="7"/>
  <c r="V165" i="7"/>
  <c r="T165" i="7"/>
  <c r="R165" i="7"/>
  <c r="P165" i="7"/>
  <c r="N165" i="7"/>
  <c r="L165" i="7"/>
  <c r="J165" i="7"/>
  <c r="H165" i="7"/>
  <c r="AD148" i="7"/>
  <c r="AB148" i="7"/>
  <c r="Z148" i="7"/>
  <c r="X148" i="7"/>
  <c r="V148" i="7"/>
  <c r="T148" i="7"/>
  <c r="T166" i="7" s="1"/>
  <c r="R148" i="7"/>
  <c r="P148" i="7"/>
  <c r="N148" i="7"/>
  <c r="L148" i="7"/>
  <c r="J148" i="7"/>
  <c r="H148" i="7"/>
  <c r="AE163" i="7"/>
  <c r="AE162" i="7"/>
  <c r="AE161" i="7"/>
  <c r="AE160" i="7"/>
  <c r="AE159" i="7"/>
  <c r="AE156" i="7"/>
  <c r="AE155" i="7"/>
  <c r="AE154" i="7"/>
  <c r="AE153" i="7"/>
  <c r="AE152" i="7"/>
  <c r="AE151" i="7"/>
  <c r="AE150" i="7"/>
  <c r="AE144" i="7"/>
  <c r="AE143" i="7"/>
  <c r="AE139" i="7"/>
  <c r="AE137" i="7"/>
  <c r="AE136" i="7"/>
  <c r="AE135" i="7"/>
  <c r="AE134" i="7"/>
  <c r="AE133" i="7"/>
  <c r="AE120" i="7"/>
  <c r="AE132" i="7"/>
  <c r="AE131" i="7"/>
  <c r="AE130" i="7"/>
  <c r="AE114" i="7"/>
  <c r="AE113" i="7"/>
  <c r="AE95" i="7"/>
  <c r="AE94" i="7"/>
  <c r="AE93" i="7"/>
  <c r="AE92" i="7"/>
  <c r="AE90" i="7"/>
  <c r="AE89" i="7"/>
  <c r="AE88" i="7"/>
  <c r="AE87" i="7"/>
  <c r="AE86" i="7"/>
  <c r="AE84" i="7"/>
  <c r="AE81" i="7"/>
  <c r="AE80" i="7"/>
  <c r="AE78" i="7"/>
  <c r="AE77" i="7"/>
  <c r="AE75" i="7"/>
  <c r="AE74" i="7"/>
  <c r="AE72" i="7"/>
  <c r="AE71" i="7"/>
  <c r="AE70" i="7"/>
  <c r="AE68" i="7"/>
  <c r="AE67" i="7"/>
  <c r="AE66" i="7"/>
  <c r="AE64" i="7"/>
  <c r="AE63" i="7"/>
  <c r="AE62" i="7"/>
  <c r="AE60" i="7"/>
  <c r="AE58" i="7"/>
  <c r="AE57" i="7"/>
  <c r="AE56" i="7"/>
  <c r="AE55" i="7"/>
  <c r="AE52" i="7"/>
  <c r="AE51" i="7"/>
  <c r="AE50" i="7"/>
  <c r="AE49" i="7"/>
  <c r="AE47" i="7"/>
  <c r="AE46" i="7"/>
  <c r="AE45" i="7"/>
  <c r="AE44" i="7"/>
  <c r="AE43" i="7"/>
  <c r="AE42" i="7"/>
  <c r="AE41" i="7"/>
  <c r="AE40" i="7"/>
  <c r="AE39" i="7"/>
  <c r="AE38" i="7"/>
  <c r="AE37" i="7"/>
  <c r="AE36" i="7"/>
  <c r="AE35" i="7"/>
  <c r="AE34" i="7"/>
  <c r="AE33" i="7"/>
  <c r="AE32" i="7"/>
  <c r="AE31" i="7"/>
  <c r="AE29" i="7"/>
  <c r="AE28" i="7"/>
  <c r="AE27" i="7"/>
  <c r="AE26" i="7"/>
  <c r="AE24" i="7"/>
  <c r="AE23" i="7"/>
  <c r="AE22" i="7"/>
  <c r="AE21" i="7"/>
  <c r="AE20" i="7"/>
  <c r="AE19" i="7"/>
  <c r="AE18" i="7"/>
  <c r="AE17" i="7"/>
  <c r="AE16" i="7"/>
  <c r="AE14" i="7"/>
  <c r="AE13" i="7"/>
  <c r="AE12" i="7"/>
  <c r="AE11" i="7"/>
  <c r="AE10" i="7"/>
  <c r="AE9" i="7"/>
  <c r="AE8" i="7"/>
  <c r="AE7" i="7"/>
  <c r="AE6" i="7"/>
  <c r="AE4" i="7"/>
  <c r="AC163" i="7"/>
  <c r="AC162" i="7"/>
  <c r="AC161" i="7"/>
  <c r="AC160" i="7"/>
  <c r="AC159" i="7"/>
  <c r="AC156" i="7"/>
  <c r="AC155" i="7"/>
  <c r="AC154" i="7"/>
  <c r="AC153" i="7"/>
  <c r="AC152" i="7"/>
  <c r="AC151" i="7"/>
  <c r="AC150" i="7"/>
  <c r="AC144" i="7"/>
  <c r="AC143" i="7"/>
  <c r="AC139" i="7"/>
  <c r="AC137" i="7"/>
  <c r="AC136" i="7"/>
  <c r="AC135" i="7"/>
  <c r="AC134" i="7"/>
  <c r="AC133" i="7"/>
  <c r="AC120" i="7"/>
  <c r="AC132" i="7"/>
  <c r="AC131" i="7"/>
  <c r="AC130" i="7"/>
  <c r="AC114" i="7"/>
  <c r="AC113" i="7"/>
  <c r="AC95" i="7"/>
  <c r="AC94" i="7"/>
  <c r="AC93" i="7"/>
  <c r="AC92" i="7"/>
  <c r="AC90" i="7"/>
  <c r="AC89" i="7"/>
  <c r="AC88" i="7"/>
  <c r="AC87" i="7"/>
  <c r="AC86" i="7"/>
  <c r="AC84" i="7"/>
  <c r="AC81" i="7"/>
  <c r="AC80" i="7"/>
  <c r="AC78" i="7"/>
  <c r="AC77" i="7"/>
  <c r="AC75" i="7"/>
  <c r="AC74" i="7"/>
  <c r="AC72" i="7"/>
  <c r="AC71" i="7"/>
  <c r="AC70" i="7"/>
  <c r="AC68" i="7"/>
  <c r="AC67" i="7"/>
  <c r="AC66" i="7"/>
  <c r="AC64" i="7"/>
  <c r="AC63" i="7"/>
  <c r="AC62" i="7"/>
  <c r="AC60" i="7"/>
  <c r="AC58" i="7"/>
  <c r="AC57" i="7"/>
  <c r="AC56" i="7"/>
  <c r="AC55" i="7"/>
  <c r="AC52" i="7"/>
  <c r="AC51" i="7"/>
  <c r="AC50" i="7"/>
  <c r="AC49" i="7"/>
  <c r="AC47" i="7"/>
  <c r="AC46" i="7"/>
  <c r="AC45" i="7"/>
  <c r="AC44" i="7"/>
  <c r="AC43" i="7"/>
  <c r="AC42" i="7"/>
  <c r="AC41" i="7"/>
  <c r="AC40" i="7"/>
  <c r="AC39" i="7"/>
  <c r="AC38" i="7"/>
  <c r="AC37" i="7"/>
  <c r="AC36" i="7"/>
  <c r="AC35" i="7"/>
  <c r="AC34" i="7"/>
  <c r="AC33" i="7"/>
  <c r="AC32" i="7"/>
  <c r="AC31" i="7"/>
  <c r="AC29" i="7"/>
  <c r="AC28" i="7"/>
  <c r="AC27" i="7"/>
  <c r="AC26" i="7"/>
  <c r="AC24" i="7"/>
  <c r="AC23" i="7"/>
  <c r="AC22" i="7"/>
  <c r="AC21" i="7"/>
  <c r="AC20" i="7"/>
  <c r="AC19" i="7"/>
  <c r="AC18" i="7"/>
  <c r="AC17" i="7"/>
  <c r="AC16" i="7"/>
  <c r="AC14" i="7"/>
  <c r="AC13" i="7"/>
  <c r="AC12" i="7"/>
  <c r="AC11" i="7"/>
  <c r="AC10" i="7"/>
  <c r="AC9" i="7"/>
  <c r="AC8" i="7"/>
  <c r="AC7" i="7"/>
  <c r="AC6" i="7"/>
  <c r="AC4" i="7"/>
  <c r="AA163" i="7"/>
  <c r="AA162" i="7"/>
  <c r="AA161" i="7"/>
  <c r="AA160" i="7"/>
  <c r="AA159" i="7"/>
  <c r="AA156" i="7"/>
  <c r="AA155" i="7"/>
  <c r="AA154" i="7"/>
  <c r="AA153" i="7"/>
  <c r="AA152" i="7"/>
  <c r="AA151" i="7"/>
  <c r="AA150" i="7"/>
  <c r="AA144" i="7"/>
  <c r="AA143" i="7"/>
  <c r="AA139" i="7"/>
  <c r="AA137" i="7"/>
  <c r="AA136" i="7"/>
  <c r="AA135" i="7"/>
  <c r="AA134" i="7"/>
  <c r="AA133" i="7"/>
  <c r="AA120" i="7"/>
  <c r="AA132" i="7"/>
  <c r="AA131" i="7"/>
  <c r="AA130" i="7"/>
  <c r="AA114" i="7"/>
  <c r="AA113" i="7"/>
  <c r="AA95" i="7"/>
  <c r="AA94" i="7"/>
  <c r="AA93" i="7"/>
  <c r="AA92" i="7"/>
  <c r="AA90" i="7"/>
  <c r="AA89" i="7"/>
  <c r="AA88" i="7"/>
  <c r="AA87" i="7"/>
  <c r="AA86" i="7"/>
  <c r="AA84" i="7"/>
  <c r="AA81" i="7"/>
  <c r="AA80" i="7"/>
  <c r="AA78" i="7"/>
  <c r="AA77" i="7"/>
  <c r="AA75" i="7"/>
  <c r="AA74" i="7"/>
  <c r="AA72" i="7"/>
  <c r="AA71" i="7"/>
  <c r="AA70" i="7"/>
  <c r="AA68" i="7"/>
  <c r="AA67" i="7"/>
  <c r="AA66" i="7"/>
  <c r="AA64" i="7"/>
  <c r="AA63" i="7"/>
  <c r="AA62" i="7"/>
  <c r="AA60" i="7"/>
  <c r="AA58" i="7"/>
  <c r="AA57" i="7"/>
  <c r="AA56" i="7"/>
  <c r="AA55" i="7"/>
  <c r="AA52" i="7"/>
  <c r="AA51" i="7"/>
  <c r="AA50" i="7"/>
  <c r="AA49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AA33" i="7"/>
  <c r="AA32" i="7"/>
  <c r="AA31" i="7"/>
  <c r="AA29" i="7"/>
  <c r="AA28" i="7"/>
  <c r="AA27" i="7"/>
  <c r="AA26" i="7"/>
  <c r="AA24" i="7"/>
  <c r="AA23" i="7"/>
  <c r="AA22" i="7"/>
  <c r="AA21" i="7"/>
  <c r="AA20" i="7"/>
  <c r="AA19" i="7"/>
  <c r="AA18" i="7"/>
  <c r="AA17" i="7"/>
  <c r="AA16" i="7"/>
  <c r="AA14" i="7"/>
  <c r="AA13" i="7"/>
  <c r="AA12" i="7"/>
  <c r="AA11" i="7"/>
  <c r="AA10" i="7"/>
  <c r="AA9" i="7"/>
  <c r="AA8" i="7"/>
  <c r="AA7" i="7"/>
  <c r="AA6" i="7"/>
  <c r="AA4" i="7"/>
  <c r="Y163" i="7"/>
  <c r="Y162" i="7"/>
  <c r="Y161" i="7"/>
  <c r="Y160" i="7"/>
  <c r="Y159" i="7"/>
  <c r="Y156" i="7"/>
  <c r="Y155" i="7"/>
  <c r="Y154" i="7"/>
  <c r="Y153" i="7"/>
  <c r="Y152" i="7"/>
  <c r="Y151" i="7"/>
  <c r="Y150" i="7"/>
  <c r="Y144" i="7"/>
  <c r="Y143" i="7"/>
  <c r="Y139" i="7"/>
  <c r="Y137" i="7"/>
  <c r="Y136" i="7"/>
  <c r="Y135" i="7"/>
  <c r="Y134" i="7"/>
  <c r="Y133" i="7"/>
  <c r="Y120" i="7"/>
  <c r="Y132" i="7"/>
  <c r="Y131" i="7"/>
  <c r="Y130" i="7"/>
  <c r="Y114" i="7"/>
  <c r="Y113" i="7"/>
  <c r="Y95" i="7"/>
  <c r="Y94" i="7"/>
  <c r="Y93" i="7"/>
  <c r="Y92" i="7"/>
  <c r="Y90" i="7"/>
  <c r="Y89" i="7"/>
  <c r="Y88" i="7"/>
  <c r="Y87" i="7"/>
  <c r="Y86" i="7"/>
  <c r="Y84" i="7"/>
  <c r="Y81" i="7"/>
  <c r="Y80" i="7"/>
  <c r="Y78" i="7"/>
  <c r="Y77" i="7"/>
  <c r="Y75" i="7"/>
  <c r="Y74" i="7"/>
  <c r="Y72" i="7"/>
  <c r="Y71" i="7"/>
  <c r="Y70" i="7"/>
  <c r="Y68" i="7"/>
  <c r="Y67" i="7"/>
  <c r="Y66" i="7"/>
  <c r="Y64" i="7"/>
  <c r="Y63" i="7"/>
  <c r="Y62" i="7"/>
  <c r="Y60" i="7"/>
  <c r="Y58" i="7"/>
  <c r="Y57" i="7"/>
  <c r="Y56" i="7"/>
  <c r="Y55" i="7"/>
  <c r="Y52" i="7"/>
  <c r="Y51" i="7"/>
  <c r="Y50" i="7"/>
  <c r="Y49" i="7"/>
  <c r="Y47" i="7"/>
  <c r="Y46" i="7"/>
  <c r="Y45" i="7"/>
  <c r="Y44" i="7"/>
  <c r="Y43" i="7"/>
  <c r="Y42" i="7"/>
  <c r="Y41" i="7"/>
  <c r="Y40" i="7"/>
  <c r="Y39" i="7"/>
  <c r="Y38" i="7"/>
  <c r="Y37" i="7"/>
  <c r="Y36" i="7"/>
  <c r="Y35" i="7"/>
  <c r="Y34" i="7"/>
  <c r="Y33" i="7"/>
  <c r="Y32" i="7"/>
  <c r="Y31" i="7"/>
  <c r="Y29" i="7"/>
  <c r="Y28" i="7"/>
  <c r="Y27" i="7"/>
  <c r="Y26" i="7"/>
  <c r="Y24" i="7"/>
  <c r="Y23" i="7"/>
  <c r="Y22" i="7"/>
  <c r="Y21" i="7"/>
  <c r="Y20" i="7"/>
  <c r="Y19" i="7"/>
  <c r="Y18" i="7"/>
  <c r="Y17" i="7"/>
  <c r="Y16" i="7"/>
  <c r="Y14" i="7"/>
  <c r="Y13" i="7"/>
  <c r="Y12" i="7"/>
  <c r="Y11" i="7"/>
  <c r="Y10" i="7"/>
  <c r="Y9" i="7"/>
  <c r="Y8" i="7"/>
  <c r="Y7" i="7"/>
  <c r="Y6" i="7"/>
  <c r="Y4" i="7"/>
  <c r="W163" i="7"/>
  <c r="W162" i="7"/>
  <c r="W161" i="7"/>
  <c r="W160" i="7"/>
  <c r="W159" i="7"/>
  <c r="W156" i="7"/>
  <c r="W155" i="7"/>
  <c r="W154" i="7"/>
  <c r="W153" i="7"/>
  <c r="W152" i="7"/>
  <c r="W151" i="7"/>
  <c r="W150" i="7"/>
  <c r="W144" i="7"/>
  <c r="W143" i="7"/>
  <c r="W139" i="7"/>
  <c r="W137" i="7"/>
  <c r="W136" i="7"/>
  <c r="W135" i="7"/>
  <c r="W134" i="7"/>
  <c r="W133" i="7"/>
  <c r="W120" i="7"/>
  <c r="W132" i="7"/>
  <c r="W131" i="7"/>
  <c r="W130" i="7"/>
  <c r="W114" i="7"/>
  <c r="W113" i="7"/>
  <c r="W95" i="7"/>
  <c r="W94" i="7"/>
  <c r="W93" i="7"/>
  <c r="W92" i="7"/>
  <c r="W90" i="7"/>
  <c r="W89" i="7"/>
  <c r="W88" i="7"/>
  <c r="W87" i="7"/>
  <c r="W86" i="7"/>
  <c r="W84" i="7"/>
  <c r="W81" i="7"/>
  <c r="W80" i="7"/>
  <c r="W78" i="7"/>
  <c r="W77" i="7"/>
  <c r="W75" i="7"/>
  <c r="W74" i="7"/>
  <c r="W72" i="7"/>
  <c r="W71" i="7"/>
  <c r="W70" i="7"/>
  <c r="W68" i="7"/>
  <c r="W67" i="7"/>
  <c r="W66" i="7"/>
  <c r="W64" i="7"/>
  <c r="W63" i="7"/>
  <c r="W62" i="7"/>
  <c r="W60" i="7"/>
  <c r="W58" i="7"/>
  <c r="W57" i="7"/>
  <c r="W56" i="7"/>
  <c r="W55" i="7"/>
  <c r="W52" i="7"/>
  <c r="W51" i="7"/>
  <c r="W50" i="7"/>
  <c r="W49" i="7"/>
  <c r="W47" i="7"/>
  <c r="W46" i="7"/>
  <c r="W45" i="7"/>
  <c r="W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W29" i="7"/>
  <c r="W28" i="7"/>
  <c r="W27" i="7"/>
  <c r="W26" i="7"/>
  <c r="W24" i="7"/>
  <c r="W23" i="7"/>
  <c r="W22" i="7"/>
  <c r="W21" i="7"/>
  <c r="W20" i="7"/>
  <c r="W19" i="7"/>
  <c r="W18" i="7"/>
  <c r="W17" i="7"/>
  <c r="W16" i="7"/>
  <c r="W14" i="7"/>
  <c r="W13" i="7"/>
  <c r="W12" i="7"/>
  <c r="W11" i="7"/>
  <c r="W10" i="7"/>
  <c r="W9" i="7"/>
  <c r="W8" i="7"/>
  <c r="W7" i="7"/>
  <c r="W6" i="7"/>
  <c r="W4" i="7"/>
  <c r="U163" i="7"/>
  <c r="U162" i="7"/>
  <c r="U161" i="7"/>
  <c r="U160" i="7"/>
  <c r="U159" i="7"/>
  <c r="U156" i="7"/>
  <c r="U155" i="7"/>
  <c r="U154" i="7"/>
  <c r="U153" i="7"/>
  <c r="U152" i="7"/>
  <c r="U151" i="7"/>
  <c r="U150" i="7"/>
  <c r="U144" i="7"/>
  <c r="U143" i="7"/>
  <c r="U139" i="7"/>
  <c r="U137" i="7"/>
  <c r="U136" i="7"/>
  <c r="U135" i="7"/>
  <c r="U134" i="7"/>
  <c r="U133" i="7"/>
  <c r="U120" i="7"/>
  <c r="U132" i="7"/>
  <c r="U131" i="7"/>
  <c r="U130" i="7"/>
  <c r="U114" i="7"/>
  <c r="U113" i="7"/>
  <c r="U95" i="7"/>
  <c r="U94" i="7"/>
  <c r="U93" i="7"/>
  <c r="U92" i="7"/>
  <c r="U90" i="7"/>
  <c r="U89" i="7"/>
  <c r="U88" i="7"/>
  <c r="U87" i="7"/>
  <c r="U86" i="7"/>
  <c r="U84" i="7"/>
  <c r="U81" i="7"/>
  <c r="U80" i="7"/>
  <c r="U78" i="7"/>
  <c r="U77" i="7"/>
  <c r="U75" i="7"/>
  <c r="U74" i="7"/>
  <c r="U72" i="7"/>
  <c r="U71" i="7"/>
  <c r="U70" i="7"/>
  <c r="U68" i="7"/>
  <c r="U67" i="7"/>
  <c r="U66" i="7"/>
  <c r="U64" i="7"/>
  <c r="U63" i="7"/>
  <c r="U62" i="7"/>
  <c r="U60" i="7"/>
  <c r="U58" i="7"/>
  <c r="U57" i="7"/>
  <c r="U56" i="7"/>
  <c r="U55" i="7"/>
  <c r="U52" i="7"/>
  <c r="U51" i="7"/>
  <c r="U50" i="7"/>
  <c r="U49" i="7"/>
  <c r="U47" i="7"/>
  <c r="U46" i="7"/>
  <c r="U45" i="7"/>
  <c r="U44" i="7"/>
  <c r="U43" i="7"/>
  <c r="U42" i="7"/>
  <c r="U41" i="7"/>
  <c r="U40" i="7"/>
  <c r="U39" i="7"/>
  <c r="U38" i="7"/>
  <c r="U37" i="7"/>
  <c r="U36" i="7"/>
  <c r="U35" i="7"/>
  <c r="U34" i="7"/>
  <c r="U33" i="7"/>
  <c r="U32" i="7"/>
  <c r="U31" i="7"/>
  <c r="U29" i="7"/>
  <c r="U28" i="7"/>
  <c r="U27" i="7"/>
  <c r="U26" i="7"/>
  <c r="U24" i="7"/>
  <c r="U23" i="7"/>
  <c r="U22" i="7"/>
  <c r="U21" i="7"/>
  <c r="U20" i="7"/>
  <c r="U19" i="7"/>
  <c r="U18" i="7"/>
  <c r="U17" i="7"/>
  <c r="U16" i="7"/>
  <c r="U14" i="7"/>
  <c r="U13" i="7"/>
  <c r="U12" i="7"/>
  <c r="U11" i="7"/>
  <c r="U10" i="7"/>
  <c r="U9" i="7"/>
  <c r="U8" i="7"/>
  <c r="U7" i="7"/>
  <c r="U6" i="7"/>
  <c r="U4" i="7"/>
  <c r="S163" i="7"/>
  <c r="S162" i="7"/>
  <c r="S161" i="7"/>
  <c r="S160" i="7"/>
  <c r="S159" i="7"/>
  <c r="S156" i="7"/>
  <c r="S155" i="7"/>
  <c r="S154" i="7"/>
  <c r="S153" i="7"/>
  <c r="S152" i="7"/>
  <c r="S151" i="7"/>
  <c r="S150" i="7"/>
  <c r="S144" i="7"/>
  <c r="S143" i="7"/>
  <c r="S139" i="7"/>
  <c r="S137" i="7"/>
  <c r="S136" i="7"/>
  <c r="S135" i="7"/>
  <c r="S134" i="7"/>
  <c r="S133" i="7"/>
  <c r="S120" i="7"/>
  <c r="S132" i="7"/>
  <c r="S131" i="7"/>
  <c r="S130" i="7"/>
  <c r="S114" i="7"/>
  <c r="S113" i="7"/>
  <c r="S95" i="7"/>
  <c r="S94" i="7"/>
  <c r="S93" i="7"/>
  <c r="S92" i="7"/>
  <c r="S90" i="7"/>
  <c r="S89" i="7"/>
  <c r="S88" i="7"/>
  <c r="S87" i="7"/>
  <c r="S86" i="7"/>
  <c r="S84" i="7"/>
  <c r="S81" i="7"/>
  <c r="S80" i="7"/>
  <c r="S78" i="7"/>
  <c r="S77" i="7"/>
  <c r="S75" i="7"/>
  <c r="S74" i="7"/>
  <c r="S72" i="7"/>
  <c r="S71" i="7"/>
  <c r="S70" i="7"/>
  <c r="S68" i="7"/>
  <c r="S67" i="7"/>
  <c r="S66" i="7"/>
  <c r="S64" i="7"/>
  <c r="S63" i="7"/>
  <c r="S62" i="7"/>
  <c r="S60" i="7"/>
  <c r="S58" i="7"/>
  <c r="S57" i="7"/>
  <c r="S56" i="7"/>
  <c r="S55" i="7"/>
  <c r="S52" i="7"/>
  <c r="S51" i="7"/>
  <c r="S50" i="7"/>
  <c r="S49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29" i="7"/>
  <c r="S28" i="7"/>
  <c r="S27" i="7"/>
  <c r="S26" i="7"/>
  <c r="S24" i="7"/>
  <c r="S23" i="7"/>
  <c r="S22" i="7"/>
  <c r="S21" i="7"/>
  <c r="S20" i="7"/>
  <c r="S19" i="7"/>
  <c r="S18" i="7"/>
  <c r="S17" i="7"/>
  <c r="S16" i="7"/>
  <c r="S14" i="7"/>
  <c r="S13" i="7"/>
  <c r="S12" i="7"/>
  <c r="S11" i="7"/>
  <c r="S10" i="7"/>
  <c r="S9" i="7"/>
  <c r="S8" i="7"/>
  <c r="S7" i="7"/>
  <c r="S6" i="7"/>
  <c r="S4" i="7"/>
  <c r="Q163" i="7"/>
  <c r="Q162" i="7"/>
  <c r="Q161" i="7"/>
  <c r="Q160" i="7"/>
  <c r="Q159" i="7"/>
  <c r="Q156" i="7"/>
  <c r="Q155" i="7"/>
  <c r="Q154" i="7"/>
  <c r="Q153" i="7"/>
  <c r="Q152" i="7"/>
  <c r="Q151" i="7"/>
  <c r="Q150" i="7"/>
  <c r="Q144" i="7"/>
  <c r="Q143" i="7"/>
  <c r="Q139" i="7"/>
  <c r="Q137" i="7"/>
  <c r="Q136" i="7"/>
  <c r="Q135" i="7"/>
  <c r="Q134" i="7"/>
  <c r="Q133" i="7"/>
  <c r="Q120" i="7"/>
  <c r="Q132" i="7"/>
  <c r="Q131" i="7"/>
  <c r="Q130" i="7"/>
  <c r="Q114" i="7"/>
  <c r="Q113" i="7"/>
  <c r="Q95" i="7"/>
  <c r="Q94" i="7"/>
  <c r="Q93" i="7"/>
  <c r="Q92" i="7"/>
  <c r="Q90" i="7"/>
  <c r="Q89" i="7"/>
  <c r="Q88" i="7"/>
  <c r="Q87" i="7"/>
  <c r="Q86" i="7"/>
  <c r="Q84" i="7"/>
  <c r="Q81" i="7"/>
  <c r="Q80" i="7"/>
  <c r="Q78" i="7"/>
  <c r="Q77" i="7"/>
  <c r="Q75" i="7"/>
  <c r="Q74" i="7"/>
  <c r="Q72" i="7"/>
  <c r="Q71" i="7"/>
  <c r="Q70" i="7"/>
  <c r="Q68" i="7"/>
  <c r="Q67" i="7"/>
  <c r="Q66" i="7"/>
  <c r="Q64" i="7"/>
  <c r="Q63" i="7"/>
  <c r="Q62" i="7"/>
  <c r="Q60" i="7"/>
  <c r="Q58" i="7"/>
  <c r="Q57" i="7"/>
  <c r="Q56" i="7"/>
  <c r="Q55" i="7"/>
  <c r="Q52" i="7"/>
  <c r="Q51" i="7"/>
  <c r="Q50" i="7"/>
  <c r="Q49" i="7"/>
  <c r="Q47" i="7"/>
  <c r="Q46" i="7"/>
  <c r="Q45" i="7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29" i="7"/>
  <c r="Q28" i="7"/>
  <c r="Q27" i="7"/>
  <c r="Q26" i="7"/>
  <c r="Q24" i="7"/>
  <c r="Q23" i="7"/>
  <c r="Q22" i="7"/>
  <c r="Q21" i="7"/>
  <c r="Q20" i="7"/>
  <c r="Q19" i="7"/>
  <c r="Q18" i="7"/>
  <c r="Q17" i="7"/>
  <c r="Q16" i="7"/>
  <c r="Q14" i="7"/>
  <c r="Q13" i="7"/>
  <c r="Q12" i="7"/>
  <c r="Q11" i="7"/>
  <c r="Q10" i="7"/>
  <c r="Q9" i="7"/>
  <c r="Q8" i="7"/>
  <c r="Q7" i="7"/>
  <c r="Q6" i="7"/>
  <c r="Q4" i="7"/>
  <c r="O163" i="7"/>
  <c r="O162" i="7"/>
  <c r="O161" i="7"/>
  <c r="O160" i="7"/>
  <c r="O159" i="7"/>
  <c r="O156" i="7"/>
  <c r="O155" i="7"/>
  <c r="O154" i="7"/>
  <c r="O153" i="7"/>
  <c r="O152" i="7"/>
  <c r="O151" i="7"/>
  <c r="O150" i="7"/>
  <c r="O144" i="7"/>
  <c r="O143" i="7"/>
  <c r="O139" i="7"/>
  <c r="O137" i="7"/>
  <c r="O136" i="7"/>
  <c r="O135" i="7"/>
  <c r="O134" i="7"/>
  <c r="O133" i="7"/>
  <c r="O120" i="7"/>
  <c r="O132" i="7"/>
  <c r="O131" i="7"/>
  <c r="O130" i="7"/>
  <c r="O114" i="7"/>
  <c r="O113" i="7"/>
  <c r="O95" i="7"/>
  <c r="O94" i="7"/>
  <c r="O93" i="7"/>
  <c r="O92" i="7"/>
  <c r="O90" i="7"/>
  <c r="O89" i="7"/>
  <c r="O88" i="7"/>
  <c r="O87" i="7"/>
  <c r="O86" i="7"/>
  <c r="O84" i="7"/>
  <c r="O81" i="7"/>
  <c r="O80" i="7"/>
  <c r="O78" i="7"/>
  <c r="O77" i="7"/>
  <c r="O75" i="7"/>
  <c r="O74" i="7"/>
  <c r="O72" i="7"/>
  <c r="O71" i="7"/>
  <c r="O70" i="7"/>
  <c r="O68" i="7"/>
  <c r="O67" i="7"/>
  <c r="O66" i="7"/>
  <c r="O64" i="7"/>
  <c r="O63" i="7"/>
  <c r="O62" i="7"/>
  <c r="O60" i="7"/>
  <c r="O58" i="7"/>
  <c r="O57" i="7"/>
  <c r="O56" i="7"/>
  <c r="O55" i="7"/>
  <c r="O52" i="7"/>
  <c r="O51" i="7"/>
  <c r="O50" i="7"/>
  <c r="O49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29" i="7"/>
  <c r="O28" i="7"/>
  <c r="O27" i="7"/>
  <c r="O26" i="7"/>
  <c r="O24" i="7"/>
  <c r="O23" i="7"/>
  <c r="O22" i="7"/>
  <c r="O21" i="7"/>
  <c r="O20" i="7"/>
  <c r="O19" i="7"/>
  <c r="O18" i="7"/>
  <c r="O17" i="7"/>
  <c r="O16" i="7"/>
  <c r="O14" i="7"/>
  <c r="O13" i="7"/>
  <c r="O12" i="7"/>
  <c r="O11" i="7"/>
  <c r="O10" i="7"/>
  <c r="O9" i="7"/>
  <c r="O8" i="7"/>
  <c r="O7" i="7"/>
  <c r="O6" i="7"/>
  <c r="O4" i="7"/>
  <c r="M163" i="7"/>
  <c r="M162" i="7"/>
  <c r="M161" i="7"/>
  <c r="M160" i="7"/>
  <c r="M159" i="7"/>
  <c r="M156" i="7"/>
  <c r="M155" i="7"/>
  <c r="M154" i="7"/>
  <c r="M153" i="7"/>
  <c r="M152" i="7"/>
  <c r="M151" i="7"/>
  <c r="M150" i="7"/>
  <c r="M144" i="7"/>
  <c r="M143" i="7"/>
  <c r="M139" i="7"/>
  <c r="M137" i="7"/>
  <c r="M136" i="7"/>
  <c r="M135" i="7"/>
  <c r="M134" i="7"/>
  <c r="M133" i="7"/>
  <c r="M120" i="7"/>
  <c r="M132" i="7"/>
  <c r="M131" i="7"/>
  <c r="M130" i="7"/>
  <c r="M114" i="7"/>
  <c r="M113" i="7"/>
  <c r="M95" i="7"/>
  <c r="M94" i="7"/>
  <c r="M93" i="7"/>
  <c r="M92" i="7"/>
  <c r="M90" i="7"/>
  <c r="M89" i="7"/>
  <c r="M88" i="7"/>
  <c r="M87" i="7"/>
  <c r="M86" i="7"/>
  <c r="M84" i="7"/>
  <c r="M81" i="7"/>
  <c r="M80" i="7"/>
  <c r="M78" i="7"/>
  <c r="M77" i="7"/>
  <c r="M75" i="7"/>
  <c r="M74" i="7"/>
  <c r="M72" i="7"/>
  <c r="M71" i="7"/>
  <c r="M70" i="7"/>
  <c r="M68" i="7"/>
  <c r="M67" i="7"/>
  <c r="M66" i="7"/>
  <c r="M64" i="7"/>
  <c r="M63" i="7"/>
  <c r="M62" i="7"/>
  <c r="M60" i="7"/>
  <c r="M58" i="7"/>
  <c r="M57" i="7"/>
  <c r="M56" i="7"/>
  <c r="M55" i="7"/>
  <c r="M52" i="7"/>
  <c r="M51" i="7"/>
  <c r="M50" i="7"/>
  <c r="M49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29" i="7"/>
  <c r="M28" i="7"/>
  <c r="M27" i="7"/>
  <c r="M26" i="7"/>
  <c r="M24" i="7"/>
  <c r="M23" i="7"/>
  <c r="M22" i="7"/>
  <c r="M21" i="7"/>
  <c r="M20" i="7"/>
  <c r="M19" i="7"/>
  <c r="M18" i="7"/>
  <c r="M17" i="7"/>
  <c r="M16" i="7"/>
  <c r="M14" i="7"/>
  <c r="M13" i="7"/>
  <c r="M12" i="7"/>
  <c r="M11" i="7"/>
  <c r="M10" i="7"/>
  <c r="M9" i="7"/>
  <c r="M8" i="7"/>
  <c r="M7" i="7"/>
  <c r="M6" i="7"/>
  <c r="M4" i="7"/>
  <c r="K163" i="7"/>
  <c r="K162" i="7"/>
  <c r="K161" i="7"/>
  <c r="K160" i="7"/>
  <c r="K159" i="7"/>
  <c r="K156" i="7"/>
  <c r="K155" i="7"/>
  <c r="K154" i="7"/>
  <c r="K153" i="7"/>
  <c r="K152" i="7"/>
  <c r="K151" i="7"/>
  <c r="K150" i="7"/>
  <c r="K144" i="7"/>
  <c r="K143" i="7"/>
  <c r="K139" i="7"/>
  <c r="K137" i="7"/>
  <c r="K136" i="7"/>
  <c r="K135" i="7"/>
  <c r="K134" i="7"/>
  <c r="K133" i="7"/>
  <c r="K120" i="7"/>
  <c r="K132" i="7"/>
  <c r="K131" i="7"/>
  <c r="K130" i="7"/>
  <c r="K114" i="7"/>
  <c r="K113" i="7"/>
  <c r="K95" i="7"/>
  <c r="K94" i="7"/>
  <c r="K93" i="7"/>
  <c r="K92" i="7"/>
  <c r="K90" i="7"/>
  <c r="K89" i="7"/>
  <c r="K88" i="7"/>
  <c r="K87" i="7"/>
  <c r="K86" i="7"/>
  <c r="K84" i="7"/>
  <c r="K81" i="7"/>
  <c r="K80" i="7"/>
  <c r="K78" i="7"/>
  <c r="K77" i="7"/>
  <c r="K75" i="7"/>
  <c r="K74" i="7"/>
  <c r="K72" i="7"/>
  <c r="K71" i="7"/>
  <c r="K70" i="7"/>
  <c r="K68" i="7"/>
  <c r="K67" i="7"/>
  <c r="K66" i="7"/>
  <c r="K64" i="7"/>
  <c r="K63" i="7"/>
  <c r="K62" i="7"/>
  <c r="K60" i="7"/>
  <c r="K58" i="7"/>
  <c r="K57" i="7"/>
  <c r="K56" i="7"/>
  <c r="K55" i="7"/>
  <c r="K52" i="7"/>
  <c r="K51" i="7"/>
  <c r="K50" i="7"/>
  <c r="K49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29" i="7"/>
  <c r="K28" i="7"/>
  <c r="K27" i="7"/>
  <c r="K26" i="7"/>
  <c r="K24" i="7"/>
  <c r="K23" i="7"/>
  <c r="K22" i="7"/>
  <c r="K21" i="7"/>
  <c r="K20" i="7"/>
  <c r="K19" i="7"/>
  <c r="K18" i="7"/>
  <c r="K17" i="7"/>
  <c r="K16" i="7"/>
  <c r="K14" i="7"/>
  <c r="K13" i="7"/>
  <c r="K12" i="7"/>
  <c r="K11" i="7"/>
  <c r="K10" i="7"/>
  <c r="K9" i="7"/>
  <c r="K8" i="7"/>
  <c r="K7" i="7"/>
  <c r="K6" i="7"/>
  <c r="K4" i="7"/>
  <c r="I163" i="7"/>
  <c r="I162" i="7"/>
  <c r="I161" i="7"/>
  <c r="I160" i="7"/>
  <c r="I159" i="7"/>
  <c r="I156" i="7"/>
  <c r="I155" i="7"/>
  <c r="I154" i="7"/>
  <c r="I153" i="7"/>
  <c r="I152" i="7"/>
  <c r="I151" i="7"/>
  <c r="I150" i="7"/>
  <c r="I144" i="7"/>
  <c r="I143" i="7"/>
  <c r="I139" i="7"/>
  <c r="I137" i="7"/>
  <c r="I136" i="7"/>
  <c r="I135" i="7"/>
  <c r="I134" i="7"/>
  <c r="I133" i="7"/>
  <c r="I120" i="7"/>
  <c r="I132" i="7"/>
  <c r="I131" i="7"/>
  <c r="I130" i="7"/>
  <c r="I114" i="7"/>
  <c r="I113" i="7"/>
  <c r="I95" i="7"/>
  <c r="I94" i="7"/>
  <c r="I93" i="7"/>
  <c r="I92" i="7"/>
  <c r="I90" i="7"/>
  <c r="I89" i="7"/>
  <c r="I88" i="7"/>
  <c r="I87" i="7"/>
  <c r="I86" i="7"/>
  <c r="I84" i="7"/>
  <c r="I81" i="7"/>
  <c r="I80" i="7"/>
  <c r="I78" i="7"/>
  <c r="I77" i="7"/>
  <c r="I75" i="7"/>
  <c r="I74" i="7"/>
  <c r="I72" i="7"/>
  <c r="I71" i="7"/>
  <c r="I70" i="7"/>
  <c r="I68" i="7"/>
  <c r="I67" i="7"/>
  <c r="I66" i="7"/>
  <c r="I64" i="7"/>
  <c r="I63" i="7"/>
  <c r="I62" i="7"/>
  <c r="I60" i="7"/>
  <c r="I58" i="7"/>
  <c r="I57" i="7"/>
  <c r="I56" i="7"/>
  <c r="I55" i="7"/>
  <c r="I52" i="7"/>
  <c r="I51" i="7"/>
  <c r="I50" i="7"/>
  <c r="I49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29" i="7"/>
  <c r="I28" i="7"/>
  <c r="I27" i="7"/>
  <c r="I26" i="7"/>
  <c r="I24" i="7"/>
  <c r="I23" i="7"/>
  <c r="I22" i="7"/>
  <c r="I21" i="7"/>
  <c r="I20" i="7"/>
  <c r="I19" i="7"/>
  <c r="I18" i="7"/>
  <c r="I17" i="7"/>
  <c r="I16" i="7"/>
  <c r="I14" i="7"/>
  <c r="I13" i="7"/>
  <c r="I12" i="7"/>
  <c r="I11" i="7"/>
  <c r="I10" i="7"/>
  <c r="I9" i="7"/>
  <c r="I8" i="7"/>
  <c r="I7" i="7"/>
  <c r="I6" i="7"/>
  <c r="I4" i="7"/>
  <c r="AF163" i="7"/>
  <c r="AF162" i="7"/>
  <c r="AF161" i="7"/>
  <c r="AF160" i="7"/>
  <c r="AF159" i="7"/>
  <c r="AF156" i="7"/>
  <c r="AF155" i="7"/>
  <c r="AF154" i="7"/>
  <c r="AF153" i="7"/>
  <c r="AF152" i="7"/>
  <c r="AF151" i="7"/>
  <c r="AF150" i="7"/>
  <c r="AF144" i="7"/>
  <c r="AF143" i="7"/>
  <c r="AF139" i="7"/>
  <c r="AF137" i="7"/>
  <c r="AF136" i="7"/>
  <c r="AF135" i="7"/>
  <c r="AF134" i="7"/>
  <c r="AF133" i="7"/>
  <c r="AF120" i="7"/>
  <c r="AF132" i="7"/>
  <c r="AF131" i="7"/>
  <c r="AF130" i="7"/>
  <c r="AF114" i="7"/>
  <c r="AF113" i="7"/>
  <c r="AF95" i="7"/>
  <c r="AF94" i="7"/>
  <c r="AF93" i="7"/>
  <c r="AF92" i="7"/>
  <c r="AF90" i="7"/>
  <c r="AF89" i="7"/>
  <c r="AF88" i="7"/>
  <c r="AF87" i="7"/>
  <c r="AF86" i="7"/>
  <c r="AF84" i="7"/>
  <c r="AF81" i="7"/>
  <c r="AF80" i="7"/>
  <c r="AF78" i="7"/>
  <c r="AF77" i="7"/>
  <c r="AF75" i="7"/>
  <c r="AF74" i="7"/>
  <c r="AF72" i="7"/>
  <c r="AF71" i="7"/>
  <c r="AF70" i="7"/>
  <c r="AF68" i="7"/>
  <c r="AF67" i="7"/>
  <c r="AF66" i="7"/>
  <c r="AF64" i="7"/>
  <c r="AF63" i="7"/>
  <c r="AF62" i="7"/>
  <c r="AF60" i="7"/>
  <c r="AF58" i="7"/>
  <c r="AF57" i="7"/>
  <c r="AF56" i="7"/>
  <c r="AF55" i="7"/>
  <c r="AF52" i="7"/>
  <c r="AF51" i="7"/>
  <c r="AF50" i="7"/>
  <c r="AF49" i="7"/>
  <c r="AF47" i="7"/>
  <c r="AF46" i="7"/>
  <c r="AF45" i="7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29" i="7"/>
  <c r="AF28" i="7"/>
  <c r="AF27" i="7"/>
  <c r="AF26" i="7"/>
  <c r="AF24" i="7"/>
  <c r="AF23" i="7"/>
  <c r="AF22" i="7"/>
  <c r="AF21" i="7"/>
  <c r="AF20" i="7"/>
  <c r="AF19" i="7"/>
  <c r="AF18" i="7"/>
  <c r="AF17" i="7"/>
  <c r="AF16" i="7"/>
  <c r="AF14" i="7"/>
  <c r="AF13" i="7"/>
  <c r="AF12" i="7"/>
  <c r="AF11" i="7"/>
  <c r="AF10" i="7"/>
  <c r="AF9" i="7"/>
  <c r="AF8" i="7"/>
  <c r="AF7" i="7"/>
  <c r="AF6" i="7"/>
  <c r="AF4" i="7"/>
  <c r="AD165" i="6"/>
  <c r="AD166" i="6" s="1"/>
  <c r="AB165" i="6"/>
  <c r="Z165" i="6"/>
  <c r="X165" i="6"/>
  <c r="V165" i="6"/>
  <c r="T165" i="6"/>
  <c r="R165" i="6"/>
  <c r="P165" i="6"/>
  <c r="N165" i="6"/>
  <c r="L165" i="6"/>
  <c r="J165" i="6"/>
  <c r="H165" i="6"/>
  <c r="AB148" i="6"/>
  <c r="Z148" i="6"/>
  <c r="X148" i="6"/>
  <c r="V148" i="6"/>
  <c r="T148" i="6"/>
  <c r="R148" i="6"/>
  <c r="P148" i="6"/>
  <c r="N148" i="6"/>
  <c r="L148" i="6"/>
  <c r="H148" i="6"/>
  <c r="AE163" i="6"/>
  <c r="AE162" i="6"/>
  <c r="AE161" i="6"/>
  <c r="AE160" i="6"/>
  <c r="AE159" i="6"/>
  <c r="AE156" i="6"/>
  <c r="AE155" i="6"/>
  <c r="AE154" i="6"/>
  <c r="AE153" i="6"/>
  <c r="AE152" i="6"/>
  <c r="AE151" i="6"/>
  <c r="AE150" i="6"/>
  <c r="AE144" i="6"/>
  <c r="AE143" i="6"/>
  <c r="AE139" i="6"/>
  <c r="AE137" i="6"/>
  <c r="AE136" i="6"/>
  <c r="AE135" i="6"/>
  <c r="AE134" i="6"/>
  <c r="AE133" i="6"/>
  <c r="AE120" i="6"/>
  <c r="AE132" i="6"/>
  <c r="AE131" i="6"/>
  <c r="AE130" i="6"/>
  <c r="AE114" i="6"/>
  <c r="AE113" i="6"/>
  <c r="AE95" i="6"/>
  <c r="AE94" i="6"/>
  <c r="AE93" i="6"/>
  <c r="AE92" i="6"/>
  <c r="AE90" i="6"/>
  <c r="AE89" i="6"/>
  <c r="AE88" i="6"/>
  <c r="AE87" i="6"/>
  <c r="AE86" i="6"/>
  <c r="AE84" i="6"/>
  <c r="AE81" i="6"/>
  <c r="AE80" i="6"/>
  <c r="AE78" i="6"/>
  <c r="AE77" i="6"/>
  <c r="AE75" i="6"/>
  <c r="AE74" i="6"/>
  <c r="AE72" i="6"/>
  <c r="AE71" i="6"/>
  <c r="AE70" i="6"/>
  <c r="AE68" i="6"/>
  <c r="AE67" i="6"/>
  <c r="AE66" i="6"/>
  <c r="AE64" i="6"/>
  <c r="AE63" i="6"/>
  <c r="AE62" i="6"/>
  <c r="AE60" i="6"/>
  <c r="AE58" i="6"/>
  <c r="AE57" i="6"/>
  <c r="AE56" i="6"/>
  <c r="AE55" i="6"/>
  <c r="AE52" i="6"/>
  <c r="AE51" i="6"/>
  <c r="AE50" i="6"/>
  <c r="AE49" i="6"/>
  <c r="AE47" i="6"/>
  <c r="AE46" i="6"/>
  <c r="AE45" i="6"/>
  <c r="AE44" i="6"/>
  <c r="AE43" i="6"/>
  <c r="AE42" i="6"/>
  <c r="AE41" i="6"/>
  <c r="AE40" i="6"/>
  <c r="AE39" i="6"/>
  <c r="AE38" i="6"/>
  <c r="AE37" i="6"/>
  <c r="AE36" i="6"/>
  <c r="AE35" i="6"/>
  <c r="AE34" i="6"/>
  <c r="AE33" i="6"/>
  <c r="AE32" i="6"/>
  <c r="AE31" i="6"/>
  <c r="AE29" i="6"/>
  <c r="AE28" i="6"/>
  <c r="AE27" i="6"/>
  <c r="AE26" i="6"/>
  <c r="AE24" i="6"/>
  <c r="AE23" i="6"/>
  <c r="AE22" i="6"/>
  <c r="AE21" i="6"/>
  <c r="AE20" i="6"/>
  <c r="AE19" i="6"/>
  <c r="AE18" i="6"/>
  <c r="AE17" i="6"/>
  <c r="AE16" i="6"/>
  <c r="AE14" i="6"/>
  <c r="AE13" i="6"/>
  <c r="AE12" i="6"/>
  <c r="AE11" i="6"/>
  <c r="AE10" i="6"/>
  <c r="AE9" i="6"/>
  <c r="AE8" i="6"/>
  <c r="AE7" i="6"/>
  <c r="AE6" i="6"/>
  <c r="AE4" i="6"/>
  <c r="AC163" i="6"/>
  <c r="AC162" i="6"/>
  <c r="AC161" i="6"/>
  <c r="AC160" i="6"/>
  <c r="AC159" i="6"/>
  <c r="AC156" i="6"/>
  <c r="AC155" i="6"/>
  <c r="AC154" i="6"/>
  <c r="AC153" i="6"/>
  <c r="AC152" i="6"/>
  <c r="AC151" i="6"/>
  <c r="AC150" i="6"/>
  <c r="AC144" i="6"/>
  <c r="AC143" i="6"/>
  <c r="AC139" i="6"/>
  <c r="AC137" i="6"/>
  <c r="AC136" i="6"/>
  <c r="AC135" i="6"/>
  <c r="AC134" i="6"/>
  <c r="AC133" i="6"/>
  <c r="AC120" i="6"/>
  <c r="AC132" i="6"/>
  <c r="AC131" i="6"/>
  <c r="AC130" i="6"/>
  <c r="AC114" i="6"/>
  <c r="AC113" i="6"/>
  <c r="AC95" i="6"/>
  <c r="AC94" i="6"/>
  <c r="AC93" i="6"/>
  <c r="AC92" i="6"/>
  <c r="AC90" i="6"/>
  <c r="AC89" i="6"/>
  <c r="AC88" i="6"/>
  <c r="AC87" i="6"/>
  <c r="AC86" i="6"/>
  <c r="AC84" i="6"/>
  <c r="AC81" i="6"/>
  <c r="AC80" i="6"/>
  <c r="AC78" i="6"/>
  <c r="AC77" i="6"/>
  <c r="AC75" i="6"/>
  <c r="AC74" i="6"/>
  <c r="AC72" i="6"/>
  <c r="AC71" i="6"/>
  <c r="AC70" i="6"/>
  <c r="AC68" i="6"/>
  <c r="AC67" i="6"/>
  <c r="AC66" i="6"/>
  <c r="AC64" i="6"/>
  <c r="AC63" i="6"/>
  <c r="AC62" i="6"/>
  <c r="AC60" i="6"/>
  <c r="AC58" i="6"/>
  <c r="AC57" i="6"/>
  <c r="AC56" i="6"/>
  <c r="AC55" i="6"/>
  <c r="AC52" i="6"/>
  <c r="AC51" i="6"/>
  <c r="AC50" i="6"/>
  <c r="AC49" i="6"/>
  <c r="AC47" i="6"/>
  <c r="AC46" i="6"/>
  <c r="AC45" i="6"/>
  <c r="AC44" i="6"/>
  <c r="AC43" i="6"/>
  <c r="AC42" i="6"/>
  <c r="AC41" i="6"/>
  <c r="AC40" i="6"/>
  <c r="AC39" i="6"/>
  <c r="AC38" i="6"/>
  <c r="AC37" i="6"/>
  <c r="AC36" i="6"/>
  <c r="AC35" i="6"/>
  <c r="AC34" i="6"/>
  <c r="AC33" i="6"/>
  <c r="AC32" i="6"/>
  <c r="AC31" i="6"/>
  <c r="AC29" i="6"/>
  <c r="AC28" i="6"/>
  <c r="AC27" i="6"/>
  <c r="AC26" i="6"/>
  <c r="AC24" i="6"/>
  <c r="AC23" i="6"/>
  <c r="AC22" i="6"/>
  <c r="AC21" i="6"/>
  <c r="AC20" i="6"/>
  <c r="AC19" i="6"/>
  <c r="AC18" i="6"/>
  <c r="AC17" i="6"/>
  <c r="AC16" i="6"/>
  <c r="AC14" i="6"/>
  <c r="AC13" i="6"/>
  <c r="AC12" i="6"/>
  <c r="AC11" i="6"/>
  <c r="AC10" i="6"/>
  <c r="AC9" i="6"/>
  <c r="AC8" i="6"/>
  <c r="AC7" i="6"/>
  <c r="AC6" i="6"/>
  <c r="AC4" i="6"/>
  <c r="AA163" i="6"/>
  <c r="AA162" i="6"/>
  <c r="AA161" i="6"/>
  <c r="AA160" i="6"/>
  <c r="AA159" i="6"/>
  <c r="AA156" i="6"/>
  <c r="AA155" i="6"/>
  <c r="AA154" i="6"/>
  <c r="AA153" i="6"/>
  <c r="AA152" i="6"/>
  <c r="AA151" i="6"/>
  <c r="AA150" i="6"/>
  <c r="AA144" i="6"/>
  <c r="AA143" i="6"/>
  <c r="AA139" i="6"/>
  <c r="AA137" i="6"/>
  <c r="AA136" i="6"/>
  <c r="AA135" i="6"/>
  <c r="AA134" i="6"/>
  <c r="AA133" i="6"/>
  <c r="AA120" i="6"/>
  <c r="AA132" i="6"/>
  <c r="AA131" i="6"/>
  <c r="AA130" i="6"/>
  <c r="AA114" i="6"/>
  <c r="AA113" i="6"/>
  <c r="AA95" i="6"/>
  <c r="AA94" i="6"/>
  <c r="AA93" i="6"/>
  <c r="AA92" i="6"/>
  <c r="AA90" i="6"/>
  <c r="AA89" i="6"/>
  <c r="AA88" i="6"/>
  <c r="AA87" i="6"/>
  <c r="AA86" i="6"/>
  <c r="AA84" i="6"/>
  <c r="AA81" i="6"/>
  <c r="AA80" i="6"/>
  <c r="AA78" i="6"/>
  <c r="AA77" i="6"/>
  <c r="AA75" i="6"/>
  <c r="AA74" i="6"/>
  <c r="AA72" i="6"/>
  <c r="AA71" i="6"/>
  <c r="AA70" i="6"/>
  <c r="AA68" i="6"/>
  <c r="AA67" i="6"/>
  <c r="AA66" i="6"/>
  <c r="AA64" i="6"/>
  <c r="AA63" i="6"/>
  <c r="AA62" i="6"/>
  <c r="AA60" i="6"/>
  <c r="AA58" i="6"/>
  <c r="AA57" i="6"/>
  <c r="AA56" i="6"/>
  <c r="AA55" i="6"/>
  <c r="AA52" i="6"/>
  <c r="AA51" i="6"/>
  <c r="AA50" i="6"/>
  <c r="AA49" i="6"/>
  <c r="AA47" i="6"/>
  <c r="AA46" i="6"/>
  <c r="AA45" i="6"/>
  <c r="AA44" i="6"/>
  <c r="AA43" i="6"/>
  <c r="AA42" i="6"/>
  <c r="AA41" i="6"/>
  <c r="AA40" i="6"/>
  <c r="AA39" i="6"/>
  <c r="AA38" i="6"/>
  <c r="AA37" i="6"/>
  <c r="AA36" i="6"/>
  <c r="AA35" i="6"/>
  <c r="AA34" i="6"/>
  <c r="AA33" i="6"/>
  <c r="AA32" i="6"/>
  <c r="AA31" i="6"/>
  <c r="AA29" i="6"/>
  <c r="AA28" i="6"/>
  <c r="AA27" i="6"/>
  <c r="AA26" i="6"/>
  <c r="AA24" i="6"/>
  <c r="AA23" i="6"/>
  <c r="AA22" i="6"/>
  <c r="AA21" i="6"/>
  <c r="AA20" i="6"/>
  <c r="AA19" i="6"/>
  <c r="AA18" i="6"/>
  <c r="AA17" i="6"/>
  <c r="AA16" i="6"/>
  <c r="AA14" i="6"/>
  <c r="AA13" i="6"/>
  <c r="AA12" i="6"/>
  <c r="AA11" i="6"/>
  <c r="AA10" i="6"/>
  <c r="AA9" i="6"/>
  <c r="AA8" i="6"/>
  <c r="AA7" i="6"/>
  <c r="AA6" i="6"/>
  <c r="AA4" i="6"/>
  <c r="Y163" i="6"/>
  <c r="Y162" i="6"/>
  <c r="Y161" i="6"/>
  <c r="Y160" i="6"/>
  <c r="Y159" i="6"/>
  <c r="Y156" i="6"/>
  <c r="Y155" i="6"/>
  <c r="Y154" i="6"/>
  <c r="Y153" i="6"/>
  <c r="Y152" i="6"/>
  <c r="Y151" i="6"/>
  <c r="Y150" i="6"/>
  <c r="Y144" i="6"/>
  <c r="Y143" i="6"/>
  <c r="Y139" i="6"/>
  <c r="Y137" i="6"/>
  <c r="Y136" i="6"/>
  <c r="Y135" i="6"/>
  <c r="Y134" i="6"/>
  <c r="Y133" i="6"/>
  <c r="Y120" i="6"/>
  <c r="Y132" i="6"/>
  <c r="Y131" i="6"/>
  <c r="Y130" i="6"/>
  <c r="Y114" i="6"/>
  <c r="Y113" i="6"/>
  <c r="Y95" i="6"/>
  <c r="Y94" i="6"/>
  <c r="Y93" i="6"/>
  <c r="Y92" i="6"/>
  <c r="Y90" i="6"/>
  <c r="Y89" i="6"/>
  <c r="Y88" i="6"/>
  <c r="Y87" i="6"/>
  <c r="Y86" i="6"/>
  <c r="Y84" i="6"/>
  <c r="Y81" i="6"/>
  <c r="Y80" i="6"/>
  <c r="Y78" i="6"/>
  <c r="Y77" i="6"/>
  <c r="Y75" i="6"/>
  <c r="Y74" i="6"/>
  <c r="Y72" i="6"/>
  <c r="Y71" i="6"/>
  <c r="Y70" i="6"/>
  <c r="Y68" i="6"/>
  <c r="Y67" i="6"/>
  <c r="Y66" i="6"/>
  <c r="Y64" i="6"/>
  <c r="Y63" i="6"/>
  <c r="Y62" i="6"/>
  <c r="Y60" i="6"/>
  <c r="Y58" i="6"/>
  <c r="Y57" i="6"/>
  <c r="Y56" i="6"/>
  <c r="Y55" i="6"/>
  <c r="Y52" i="6"/>
  <c r="Y51" i="6"/>
  <c r="Y50" i="6"/>
  <c r="Y49" i="6"/>
  <c r="Y47" i="6"/>
  <c r="Y46" i="6"/>
  <c r="Y45" i="6"/>
  <c r="Y44" i="6"/>
  <c r="Y43" i="6"/>
  <c r="Y42" i="6"/>
  <c r="Y41" i="6"/>
  <c r="Y40" i="6"/>
  <c r="Y39" i="6"/>
  <c r="Y38" i="6"/>
  <c r="Y37" i="6"/>
  <c r="Y36" i="6"/>
  <c r="Y35" i="6"/>
  <c r="Y34" i="6"/>
  <c r="Y33" i="6"/>
  <c r="Y32" i="6"/>
  <c r="Y31" i="6"/>
  <c r="Y29" i="6"/>
  <c r="Y28" i="6"/>
  <c r="Y27" i="6"/>
  <c r="Y26" i="6"/>
  <c r="Y24" i="6"/>
  <c r="Y23" i="6"/>
  <c r="Y22" i="6"/>
  <c r="Y21" i="6"/>
  <c r="Y20" i="6"/>
  <c r="Y19" i="6"/>
  <c r="Y18" i="6"/>
  <c r="Y17" i="6"/>
  <c r="Y16" i="6"/>
  <c r="Y14" i="6"/>
  <c r="Y13" i="6"/>
  <c r="Y12" i="6"/>
  <c r="Y11" i="6"/>
  <c r="Y10" i="6"/>
  <c r="Y9" i="6"/>
  <c r="Y8" i="6"/>
  <c r="Y7" i="6"/>
  <c r="Y6" i="6"/>
  <c r="Y4" i="6"/>
  <c r="W163" i="6"/>
  <c r="W162" i="6"/>
  <c r="W161" i="6"/>
  <c r="W160" i="6"/>
  <c r="W159" i="6"/>
  <c r="W156" i="6"/>
  <c r="W155" i="6"/>
  <c r="W154" i="6"/>
  <c r="W153" i="6"/>
  <c r="W152" i="6"/>
  <c r="W151" i="6"/>
  <c r="W150" i="6"/>
  <c r="W144" i="6"/>
  <c r="W143" i="6"/>
  <c r="W139" i="6"/>
  <c r="W137" i="6"/>
  <c r="W136" i="6"/>
  <c r="W135" i="6"/>
  <c r="W134" i="6"/>
  <c r="W133" i="6"/>
  <c r="W120" i="6"/>
  <c r="W132" i="6"/>
  <c r="W131" i="6"/>
  <c r="W130" i="6"/>
  <c r="W114" i="6"/>
  <c r="W113" i="6"/>
  <c r="W95" i="6"/>
  <c r="W94" i="6"/>
  <c r="W93" i="6"/>
  <c r="W92" i="6"/>
  <c r="W90" i="6"/>
  <c r="W89" i="6"/>
  <c r="W88" i="6"/>
  <c r="W87" i="6"/>
  <c r="W86" i="6"/>
  <c r="W84" i="6"/>
  <c r="W81" i="6"/>
  <c r="W80" i="6"/>
  <c r="W78" i="6"/>
  <c r="W77" i="6"/>
  <c r="W75" i="6"/>
  <c r="W74" i="6"/>
  <c r="W72" i="6"/>
  <c r="W71" i="6"/>
  <c r="W70" i="6"/>
  <c r="W68" i="6"/>
  <c r="W67" i="6"/>
  <c r="W66" i="6"/>
  <c r="W64" i="6"/>
  <c r="W63" i="6"/>
  <c r="W62" i="6"/>
  <c r="W60" i="6"/>
  <c r="W58" i="6"/>
  <c r="W57" i="6"/>
  <c r="W56" i="6"/>
  <c r="W55" i="6"/>
  <c r="W52" i="6"/>
  <c r="W51" i="6"/>
  <c r="W50" i="6"/>
  <c r="W49" i="6"/>
  <c r="W47" i="6"/>
  <c r="W46" i="6"/>
  <c r="W45" i="6"/>
  <c r="W44" i="6"/>
  <c r="W43" i="6"/>
  <c r="W42" i="6"/>
  <c r="W41" i="6"/>
  <c r="W40" i="6"/>
  <c r="W39" i="6"/>
  <c r="W38" i="6"/>
  <c r="W37" i="6"/>
  <c r="W36" i="6"/>
  <c r="W35" i="6"/>
  <c r="W34" i="6"/>
  <c r="W33" i="6"/>
  <c r="W32" i="6"/>
  <c r="W31" i="6"/>
  <c r="W29" i="6"/>
  <c r="W28" i="6"/>
  <c r="W27" i="6"/>
  <c r="W26" i="6"/>
  <c r="W24" i="6"/>
  <c r="W23" i="6"/>
  <c r="W22" i="6"/>
  <c r="W21" i="6"/>
  <c r="W20" i="6"/>
  <c r="W19" i="6"/>
  <c r="W18" i="6"/>
  <c r="W17" i="6"/>
  <c r="W16" i="6"/>
  <c r="W14" i="6"/>
  <c r="W13" i="6"/>
  <c r="W12" i="6"/>
  <c r="W11" i="6"/>
  <c r="W10" i="6"/>
  <c r="W9" i="6"/>
  <c r="W8" i="6"/>
  <c r="W7" i="6"/>
  <c r="W6" i="6"/>
  <c r="W4" i="6"/>
  <c r="U163" i="6"/>
  <c r="U162" i="6"/>
  <c r="U161" i="6"/>
  <c r="U160" i="6"/>
  <c r="U159" i="6"/>
  <c r="U156" i="6"/>
  <c r="U155" i="6"/>
  <c r="U154" i="6"/>
  <c r="U153" i="6"/>
  <c r="U152" i="6"/>
  <c r="U151" i="6"/>
  <c r="U150" i="6"/>
  <c r="U144" i="6"/>
  <c r="U143" i="6"/>
  <c r="U139" i="6"/>
  <c r="U137" i="6"/>
  <c r="U136" i="6"/>
  <c r="U135" i="6"/>
  <c r="U134" i="6"/>
  <c r="U133" i="6"/>
  <c r="U120" i="6"/>
  <c r="U132" i="6"/>
  <c r="U131" i="6"/>
  <c r="U130" i="6"/>
  <c r="U114" i="6"/>
  <c r="U113" i="6"/>
  <c r="U95" i="6"/>
  <c r="U94" i="6"/>
  <c r="U93" i="6"/>
  <c r="U92" i="6"/>
  <c r="U90" i="6"/>
  <c r="U89" i="6"/>
  <c r="U88" i="6"/>
  <c r="U87" i="6"/>
  <c r="U86" i="6"/>
  <c r="U84" i="6"/>
  <c r="U81" i="6"/>
  <c r="U80" i="6"/>
  <c r="U78" i="6"/>
  <c r="U77" i="6"/>
  <c r="U75" i="6"/>
  <c r="U74" i="6"/>
  <c r="U72" i="6"/>
  <c r="U71" i="6"/>
  <c r="U70" i="6"/>
  <c r="U68" i="6"/>
  <c r="U67" i="6"/>
  <c r="U66" i="6"/>
  <c r="U64" i="6"/>
  <c r="U63" i="6"/>
  <c r="U62" i="6"/>
  <c r="U60" i="6"/>
  <c r="U58" i="6"/>
  <c r="U57" i="6"/>
  <c r="U56" i="6"/>
  <c r="U55" i="6"/>
  <c r="U52" i="6"/>
  <c r="U51" i="6"/>
  <c r="U50" i="6"/>
  <c r="U49" i="6"/>
  <c r="U47" i="6"/>
  <c r="U46" i="6"/>
  <c r="U45" i="6"/>
  <c r="U44" i="6"/>
  <c r="U43" i="6"/>
  <c r="U42" i="6"/>
  <c r="U41" i="6"/>
  <c r="U40" i="6"/>
  <c r="U39" i="6"/>
  <c r="U38" i="6"/>
  <c r="U37" i="6"/>
  <c r="U36" i="6"/>
  <c r="U35" i="6"/>
  <c r="U34" i="6"/>
  <c r="U33" i="6"/>
  <c r="U32" i="6"/>
  <c r="U31" i="6"/>
  <c r="U29" i="6"/>
  <c r="U28" i="6"/>
  <c r="U27" i="6"/>
  <c r="U26" i="6"/>
  <c r="U24" i="6"/>
  <c r="U23" i="6"/>
  <c r="U22" i="6"/>
  <c r="U21" i="6"/>
  <c r="U20" i="6"/>
  <c r="U19" i="6"/>
  <c r="U18" i="6"/>
  <c r="U17" i="6"/>
  <c r="U16" i="6"/>
  <c r="U14" i="6"/>
  <c r="U13" i="6"/>
  <c r="U12" i="6"/>
  <c r="U11" i="6"/>
  <c r="U10" i="6"/>
  <c r="U9" i="6"/>
  <c r="U8" i="6"/>
  <c r="U7" i="6"/>
  <c r="U6" i="6"/>
  <c r="U4" i="6"/>
  <c r="S163" i="6"/>
  <c r="S162" i="6"/>
  <c r="S161" i="6"/>
  <c r="S160" i="6"/>
  <c r="S159" i="6"/>
  <c r="S156" i="6"/>
  <c r="S155" i="6"/>
  <c r="S154" i="6"/>
  <c r="S153" i="6"/>
  <c r="S152" i="6"/>
  <c r="S151" i="6"/>
  <c r="S150" i="6"/>
  <c r="S144" i="6"/>
  <c r="S143" i="6"/>
  <c r="S139" i="6"/>
  <c r="S137" i="6"/>
  <c r="S136" i="6"/>
  <c r="S135" i="6"/>
  <c r="S134" i="6"/>
  <c r="S133" i="6"/>
  <c r="S120" i="6"/>
  <c r="S132" i="6"/>
  <c r="S131" i="6"/>
  <c r="S130" i="6"/>
  <c r="S114" i="6"/>
  <c r="S113" i="6"/>
  <c r="S95" i="6"/>
  <c r="S94" i="6"/>
  <c r="S93" i="6"/>
  <c r="S92" i="6"/>
  <c r="S90" i="6"/>
  <c r="S89" i="6"/>
  <c r="S88" i="6"/>
  <c r="S87" i="6"/>
  <c r="S86" i="6"/>
  <c r="S84" i="6"/>
  <c r="S81" i="6"/>
  <c r="S80" i="6"/>
  <c r="S78" i="6"/>
  <c r="S77" i="6"/>
  <c r="S75" i="6"/>
  <c r="S74" i="6"/>
  <c r="S72" i="6"/>
  <c r="S71" i="6"/>
  <c r="S70" i="6"/>
  <c r="S68" i="6"/>
  <c r="S67" i="6"/>
  <c r="S66" i="6"/>
  <c r="S64" i="6"/>
  <c r="S63" i="6"/>
  <c r="S62" i="6"/>
  <c r="S60" i="6"/>
  <c r="S58" i="6"/>
  <c r="S57" i="6"/>
  <c r="S56" i="6"/>
  <c r="S55" i="6"/>
  <c r="S52" i="6"/>
  <c r="S51" i="6"/>
  <c r="S50" i="6"/>
  <c r="S49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29" i="6"/>
  <c r="S28" i="6"/>
  <c r="S27" i="6"/>
  <c r="S26" i="6"/>
  <c r="S24" i="6"/>
  <c r="S23" i="6"/>
  <c r="S22" i="6"/>
  <c r="S21" i="6"/>
  <c r="S20" i="6"/>
  <c r="S19" i="6"/>
  <c r="S18" i="6"/>
  <c r="S17" i="6"/>
  <c r="S16" i="6"/>
  <c r="S14" i="6"/>
  <c r="S13" i="6"/>
  <c r="S12" i="6"/>
  <c r="S11" i="6"/>
  <c r="S10" i="6"/>
  <c r="S9" i="6"/>
  <c r="S8" i="6"/>
  <c r="S7" i="6"/>
  <c r="S6" i="6"/>
  <c r="S4" i="6"/>
  <c r="Q163" i="6"/>
  <c r="Q162" i="6"/>
  <c r="Q161" i="6"/>
  <c r="Q160" i="6"/>
  <c r="Q159" i="6"/>
  <c r="Q156" i="6"/>
  <c r="Q155" i="6"/>
  <c r="Q154" i="6"/>
  <c r="Q153" i="6"/>
  <c r="Q152" i="6"/>
  <c r="Q151" i="6"/>
  <c r="Q150" i="6"/>
  <c r="Q144" i="6"/>
  <c r="Q143" i="6"/>
  <c r="Q139" i="6"/>
  <c r="Q137" i="6"/>
  <c r="Q136" i="6"/>
  <c r="Q135" i="6"/>
  <c r="Q134" i="6"/>
  <c r="Q133" i="6"/>
  <c r="Q120" i="6"/>
  <c r="Q132" i="6"/>
  <c r="Q131" i="6"/>
  <c r="Q130" i="6"/>
  <c r="Q114" i="6"/>
  <c r="Q113" i="6"/>
  <c r="Q95" i="6"/>
  <c r="Q94" i="6"/>
  <c r="Q93" i="6"/>
  <c r="Q92" i="6"/>
  <c r="Q90" i="6"/>
  <c r="Q89" i="6"/>
  <c r="Q88" i="6"/>
  <c r="Q87" i="6"/>
  <c r="Q86" i="6"/>
  <c r="Q84" i="6"/>
  <c r="Q81" i="6"/>
  <c r="Q80" i="6"/>
  <c r="Q78" i="6"/>
  <c r="Q77" i="6"/>
  <c r="Q75" i="6"/>
  <c r="Q74" i="6"/>
  <c r="Q72" i="6"/>
  <c r="Q71" i="6"/>
  <c r="Q70" i="6"/>
  <c r="Q68" i="6"/>
  <c r="Q67" i="6"/>
  <c r="Q66" i="6"/>
  <c r="Q64" i="6"/>
  <c r="Q63" i="6"/>
  <c r="Q62" i="6"/>
  <c r="Q60" i="6"/>
  <c r="Q58" i="6"/>
  <c r="Q57" i="6"/>
  <c r="Q56" i="6"/>
  <c r="Q55" i="6"/>
  <c r="Q52" i="6"/>
  <c r="Q51" i="6"/>
  <c r="Q50" i="6"/>
  <c r="Q49" i="6"/>
  <c r="Q47" i="6"/>
  <c r="Q46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29" i="6"/>
  <c r="Q28" i="6"/>
  <c r="Q27" i="6"/>
  <c r="Q26" i="6"/>
  <c r="Q24" i="6"/>
  <c r="Q23" i="6"/>
  <c r="Q22" i="6"/>
  <c r="Q21" i="6"/>
  <c r="Q20" i="6"/>
  <c r="Q19" i="6"/>
  <c r="Q18" i="6"/>
  <c r="Q17" i="6"/>
  <c r="Q16" i="6"/>
  <c r="Q14" i="6"/>
  <c r="Q13" i="6"/>
  <c r="Q12" i="6"/>
  <c r="Q11" i="6"/>
  <c r="Q10" i="6"/>
  <c r="Q9" i="6"/>
  <c r="Q8" i="6"/>
  <c r="Q7" i="6"/>
  <c r="Q6" i="6"/>
  <c r="Q4" i="6"/>
  <c r="O163" i="6"/>
  <c r="O162" i="6"/>
  <c r="O161" i="6"/>
  <c r="O160" i="6"/>
  <c r="O159" i="6"/>
  <c r="O156" i="6"/>
  <c r="O155" i="6"/>
  <c r="O154" i="6"/>
  <c r="O153" i="6"/>
  <c r="O152" i="6"/>
  <c r="O151" i="6"/>
  <c r="O150" i="6"/>
  <c r="O144" i="6"/>
  <c r="O143" i="6"/>
  <c r="O139" i="6"/>
  <c r="O137" i="6"/>
  <c r="O136" i="6"/>
  <c r="O135" i="6"/>
  <c r="O134" i="6"/>
  <c r="O133" i="6"/>
  <c r="O120" i="6"/>
  <c r="O132" i="6"/>
  <c r="O131" i="6"/>
  <c r="O130" i="6"/>
  <c r="O114" i="6"/>
  <c r="O113" i="6"/>
  <c r="O95" i="6"/>
  <c r="O94" i="6"/>
  <c r="O93" i="6"/>
  <c r="O92" i="6"/>
  <c r="O90" i="6"/>
  <c r="O89" i="6"/>
  <c r="O88" i="6"/>
  <c r="O87" i="6"/>
  <c r="O86" i="6"/>
  <c r="O84" i="6"/>
  <c r="O81" i="6"/>
  <c r="O80" i="6"/>
  <c r="O78" i="6"/>
  <c r="O77" i="6"/>
  <c r="O75" i="6"/>
  <c r="O74" i="6"/>
  <c r="O72" i="6"/>
  <c r="O71" i="6"/>
  <c r="O70" i="6"/>
  <c r="O68" i="6"/>
  <c r="O67" i="6"/>
  <c r="O66" i="6"/>
  <c r="O64" i="6"/>
  <c r="O63" i="6"/>
  <c r="O62" i="6"/>
  <c r="O60" i="6"/>
  <c r="O58" i="6"/>
  <c r="O57" i="6"/>
  <c r="O56" i="6"/>
  <c r="O55" i="6"/>
  <c r="O52" i="6"/>
  <c r="O51" i="6"/>
  <c r="O50" i="6"/>
  <c r="O49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29" i="6"/>
  <c r="O28" i="6"/>
  <c r="O27" i="6"/>
  <c r="O26" i="6"/>
  <c r="O24" i="6"/>
  <c r="O23" i="6"/>
  <c r="O22" i="6"/>
  <c r="O21" i="6"/>
  <c r="O20" i="6"/>
  <c r="O19" i="6"/>
  <c r="O18" i="6"/>
  <c r="O17" i="6"/>
  <c r="O16" i="6"/>
  <c r="O14" i="6"/>
  <c r="O13" i="6"/>
  <c r="O12" i="6"/>
  <c r="O11" i="6"/>
  <c r="O10" i="6"/>
  <c r="O9" i="6"/>
  <c r="O8" i="6"/>
  <c r="O7" i="6"/>
  <c r="O6" i="6"/>
  <c r="O4" i="6"/>
  <c r="M163" i="6"/>
  <c r="M162" i="6"/>
  <c r="M161" i="6"/>
  <c r="M160" i="6"/>
  <c r="M159" i="6"/>
  <c r="M156" i="6"/>
  <c r="M155" i="6"/>
  <c r="M154" i="6"/>
  <c r="M153" i="6"/>
  <c r="M152" i="6"/>
  <c r="M151" i="6"/>
  <c r="M150" i="6"/>
  <c r="M144" i="6"/>
  <c r="M143" i="6"/>
  <c r="M139" i="6"/>
  <c r="M137" i="6"/>
  <c r="M136" i="6"/>
  <c r="M135" i="6"/>
  <c r="M134" i="6"/>
  <c r="M133" i="6"/>
  <c r="M120" i="6"/>
  <c r="M132" i="6"/>
  <c r="M131" i="6"/>
  <c r="M130" i="6"/>
  <c r="M114" i="6"/>
  <c r="M113" i="6"/>
  <c r="M95" i="6"/>
  <c r="M94" i="6"/>
  <c r="M93" i="6"/>
  <c r="M92" i="6"/>
  <c r="M90" i="6"/>
  <c r="M89" i="6"/>
  <c r="M88" i="6"/>
  <c r="M87" i="6"/>
  <c r="M86" i="6"/>
  <c r="M84" i="6"/>
  <c r="M81" i="6"/>
  <c r="M80" i="6"/>
  <c r="M78" i="6"/>
  <c r="M77" i="6"/>
  <c r="M75" i="6"/>
  <c r="M74" i="6"/>
  <c r="M72" i="6"/>
  <c r="M71" i="6"/>
  <c r="M70" i="6"/>
  <c r="M68" i="6"/>
  <c r="M67" i="6"/>
  <c r="M66" i="6"/>
  <c r="M64" i="6"/>
  <c r="M63" i="6"/>
  <c r="M62" i="6"/>
  <c r="M60" i="6"/>
  <c r="M58" i="6"/>
  <c r="M57" i="6"/>
  <c r="M56" i="6"/>
  <c r="M55" i="6"/>
  <c r="M52" i="6"/>
  <c r="M51" i="6"/>
  <c r="M50" i="6"/>
  <c r="M49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29" i="6"/>
  <c r="M28" i="6"/>
  <c r="M27" i="6"/>
  <c r="M26" i="6"/>
  <c r="M24" i="6"/>
  <c r="M23" i="6"/>
  <c r="M22" i="6"/>
  <c r="M21" i="6"/>
  <c r="M20" i="6"/>
  <c r="M19" i="6"/>
  <c r="M18" i="6"/>
  <c r="M17" i="6"/>
  <c r="M16" i="6"/>
  <c r="M14" i="6"/>
  <c r="M13" i="6"/>
  <c r="M12" i="6"/>
  <c r="M11" i="6"/>
  <c r="M10" i="6"/>
  <c r="M9" i="6"/>
  <c r="M8" i="6"/>
  <c r="M7" i="6"/>
  <c r="M6" i="6"/>
  <c r="M4" i="6"/>
  <c r="K163" i="6"/>
  <c r="K162" i="6"/>
  <c r="K161" i="6"/>
  <c r="K160" i="6"/>
  <c r="K159" i="6"/>
  <c r="K156" i="6"/>
  <c r="K155" i="6"/>
  <c r="K154" i="6"/>
  <c r="K153" i="6"/>
  <c r="K152" i="6"/>
  <c r="K151" i="6"/>
  <c r="K150" i="6"/>
  <c r="K144" i="6"/>
  <c r="K143" i="6"/>
  <c r="K139" i="6"/>
  <c r="K137" i="6"/>
  <c r="K136" i="6"/>
  <c r="K135" i="6"/>
  <c r="K134" i="6"/>
  <c r="K133" i="6"/>
  <c r="K120" i="6"/>
  <c r="K132" i="6"/>
  <c r="K131" i="6"/>
  <c r="K130" i="6"/>
  <c r="K114" i="6"/>
  <c r="K113" i="6"/>
  <c r="K95" i="6"/>
  <c r="K94" i="6"/>
  <c r="K93" i="6"/>
  <c r="K92" i="6"/>
  <c r="K90" i="6"/>
  <c r="K89" i="6"/>
  <c r="K88" i="6"/>
  <c r="K87" i="6"/>
  <c r="K86" i="6"/>
  <c r="K84" i="6"/>
  <c r="K81" i="6"/>
  <c r="K80" i="6"/>
  <c r="K78" i="6"/>
  <c r="K77" i="6"/>
  <c r="K75" i="6"/>
  <c r="K74" i="6"/>
  <c r="K72" i="6"/>
  <c r="K71" i="6"/>
  <c r="K70" i="6"/>
  <c r="K68" i="6"/>
  <c r="K67" i="6"/>
  <c r="K66" i="6"/>
  <c r="K64" i="6"/>
  <c r="K63" i="6"/>
  <c r="K62" i="6"/>
  <c r="K60" i="6"/>
  <c r="K58" i="6"/>
  <c r="K57" i="6"/>
  <c r="K56" i="6"/>
  <c r="K55" i="6"/>
  <c r="K52" i="6"/>
  <c r="K51" i="6"/>
  <c r="K50" i="6"/>
  <c r="K49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29" i="6"/>
  <c r="K28" i="6"/>
  <c r="K27" i="6"/>
  <c r="K26" i="6"/>
  <c r="K24" i="6"/>
  <c r="K23" i="6"/>
  <c r="K22" i="6"/>
  <c r="K21" i="6"/>
  <c r="K20" i="6"/>
  <c r="K19" i="6"/>
  <c r="K18" i="6"/>
  <c r="K17" i="6"/>
  <c r="K16" i="6"/>
  <c r="K14" i="6"/>
  <c r="K13" i="6"/>
  <c r="K12" i="6"/>
  <c r="K11" i="6"/>
  <c r="K10" i="6"/>
  <c r="K9" i="6"/>
  <c r="K8" i="6"/>
  <c r="K7" i="6"/>
  <c r="K6" i="6"/>
  <c r="K4" i="6"/>
  <c r="I163" i="6"/>
  <c r="I162" i="6"/>
  <c r="I161" i="6"/>
  <c r="I160" i="6"/>
  <c r="I159" i="6"/>
  <c r="I156" i="6"/>
  <c r="I155" i="6"/>
  <c r="I154" i="6"/>
  <c r="I153" i="6"/>
  <c r="I152" i="6"/>
  <c r="I151" i="6"/>
  <c r="I150" i="6"/>
  <c r="I144" i="6"/>
  <c r="I143" i="6"/>
  <c r="I139" i="6"/>
  <c r="I137" i="6"/>
  <c r="I136" i="6"/>
  <c r="I135" i="6"/>
  <c r="I134" i="6"/>
  <c r="I133" i="6"/>
  <c r="I120" i="6"/>
  <c r="I132" i="6"/>
  <c r="I131" i="6"/>
  <c r="I130" i="6"/>
  <c r="I114" i="6"/>
  <c r="I113" i="6"/>
  <c r="I95" i="6"/>
  <c r="I94" i="6"/>
  <c r="I93" i="6"/>
  <c r="I92" i="6"/>
  <c r="I90" i="6"/>
  <c r="I89" i="6"/>
  <c r="I88" i="6"/>
  <c r="I87" i="6"/>
  <c r="I86" i="6"/>
  <c r="I84" i="6"/>
  <c r="I81" i="6"/>
  <c r="I80" i="6"/>
  <c r="I78" i="6"/>
  <c r="I77" i="6"/>
  <c r="I75" i="6"/>
  <c r="I74" i="6"/>
  <c r="I72" i="6"/>
  <c r="I71" i="6"/>
  <c r="I70" i="6"/>
  <c r="I68" i="6"/>
  <c r="I67" i="6"/>
  <c r="I66" i="6"/>
  <c r="I64" i="6"/>
  <c r="I63" i="6"/>
  <c r="I62" i="6"/>
  <c r="I60" i="6"/>
  <c r="I58" i="6"/>
  <c r="I57" i="6"/>
  <c r="I56" i="6"/>
  <c r="I55" i="6"/>
  <c r="I52" i="6"/>
  <c r="I51" i="6"/>
  <c r="I50" i="6"/>
  <c r="I49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29" i="6"/>
  <c r="I28" i="6"/>
  <c r="I27" i="6"/>
  <c r="I26" i="6"/>
  <c r="I24" i="6"/>
  <c r="I23" i="6"/>
  <c r="I22" i="6"/>
  <c r="I21" i="6"/>
  <c r="I20" i="6"/>
  <c r="I19" i="6"/>
  <c r="I18" i="6"/>
  <c r="I17" i="6"/>
  <c r="I16" i="6"/>
  <c r="I14" i="6"/>
  <c r="I13" i="6"/>
  <c r="I12" i="6"/>
  <c r="I11" i="6"/>
  <c r="I10" i="6"/>
  <c r="I9" i="6"/>
  <c r="I8" i="6"/>
  <c r="I7" i="6"/>
  <c r="I6" i="6"/>
  <c r="I4" i="6"/>
  <c r="AF163" i="6"/>
  <c r="AF162" i="6"/>
  <c r="AF161" i="6"/>
  <c r="AF160" i="6"/>
  <c r="AF159" i="6"/>
  <c r="AF156" i="6"/>
  <c r="AF155" i="6"/>
  <c r="AF154" i="6"/>
  <c r="AF153" i="6"/>
  <c r="AF152" i="6"/>
  <c r="AF151" i="6"/>
  <c r="AF150" i="6"/>
  <c r="AF144" i="6"/>
  <c r="AF143" i="6"/>
  <c r="AF139" i="6"/>
  <c r="AF137" i="6"/>
  <c r="AF136" i="6"/>
  <c r="AF135" i="6"/>
  <c r="AF134" i="6"/>
  <c r="AF133" i="6"/>
  <c r="AF120" i="6"/>
  <c r="AF132" i="6"/>
  <c r="AF131" i="6"/>
  <c r="AF130" i="6"/>
  <c r="AF114" i="6"/>
  <c r="AF113" i="6"/>
  <c r="AF95" i="6"/>
  <c r="AF94" i="6"/>
  <c r="AF93" i="6"/>
  <c r="AF92" i="6"/>
  <c r="AF90" i="6"/>
  <c r="AF89" i="6"/>
  <c r="AF88" i="6"/>
  <c r="AF87" i="6"/>
  <c r="AF86" i="6"/>
  <c r="AF84" i="6"/>
  <c r="AF81" i="6"/>
  <c r="AF80" i="6"/>
  <c r="AF78" i="6"/>
  <c r="AF77" i="6"/>
  <c r="AF75" i="6"/>
  <c r="AF74" i="6"/>
  <c r="AF72" i="6"/>
  <c r="AF71" i="6"/>
  <c r="AF70" i="6"/>
  <c r="AF68" i="6"/>
  <c r="AF67" i="6"/>
  <c r="AF66" i="6"/>
  <c r="AF64" i="6"/>
  <c r="AF63" i="6"/>
  <c r="AF62" i="6"/>
  <c r="AF60" i="6"/>
  <c r="AF58" i="6"/>
  <c r="AF57" i="6"/>
  <c r="AF56" i="6"/>
  <c r="AF55" i="6"/>
  <c r="AF52" i="6"/>
  <c r="AF51" i="6"/>
  <c r="AF50" i="6"/>
  <c r="AF49" i="6"/>
  <c r="AF47" i="6"/>
  <c r="AF46" i="6"/>
  <c r="AF45" i="6"/>
  <c r="AF44" i="6"/>
  <c r="AF43" i="6"/>
  <c r="AF42" i="6"/>
  <c r="AF41" i="6"/>
  <c r="AF40" i="6"/>
  <c r="AF39" i="6"/>
  <c r="AF38" i="6"/>
  <c r="AF37" i="6"/>
  <c r="AF36" i="6"/>
  <c r="AF35" i="6"/>
  <c r="AF34" i="6"/>
  <c r="AF33" i="6"/>
  <c r="AF32" i="6"/>
  <c r="AF31" i="6"/>
  <c r="AF29" i="6"/>
  <c r="AF28" i="6"/>
  <c r="AF27" i="6"/>
  <c r="AF26" i="6"/>
  <c r="AF24" i="6"/>
  <c r="AF23" i="6"/>
  <c r="AF22" i="6"/>
  <c r="AF21" i="6"/>
  <c r="AF20" i="6"/>
  <c r="AF19" i="6"/>
  <c r="AF18" i="6"/>
  <c r="AF17" i="6"/>
  <c r="AF16" i="6"/>
  <c r="AF14" i="6"/>
  <c r="AF13" i="6"/>
  <c r="AF12" i="6"/>
  <c r="AF11" i="6"/>
  <c r="AF10" i="6"/>
  <c r="AF9" i="6"/>
  <c r="AF8" i="6"/>
  <c r="AF7" i="6"/>
  <c r="AF6" i="6"/>
  <c r="AF4" i="6"/>
  <c r="S166" i="20" l="1"/>
  <c r="AA166" i="17"/>
  <c r="S166" i="16"/>
  <c r="AF166" i="19"/>
  <c r="AC166" i="19"/>
  <c r="AE166" i="17"/>
  <c r="V166" i="8"/>
  <c r="AC166" i="15"/>
  <c r="K166" i="14"/>
  <c r="P166" i="13"/>
  <c r="AG52" i="10"/>
  <c r="AG26" i="10"/>
  <c r="AG64" i="10"/>
  <c r="AB166" i="9"/>
  <c r="O166" i="14"/>
  <c r="AG34" i="6"/>
  <c r="AG42" i="6"/>
  <c r="AG51" i="6"/>
  <c r="AG87" i="6"/>
  <c r="AG135" i="6"/>
  <c r="AG24" i="6"/>
  <c r="AG132" i="7"/>
  <c r="AG92" i="8"/>
  <c r="AG27" i="8"/>
  <c r="AG36" i="8"/>
  <c r="AG66" i="8"/>
  <c r="AG19" i="8"/>
  <c r="AG131" i="8"/>
  <c r="AG52" i="9"/>
  <c r="AG137" i="9"/>
  <c r="AG37" i="9"/>
  <c r="AG63" i="9"/>
  <c r="AG20" i="10"/>
  <c r="X166" i="10"/>
  <c r="AG130" i="11"/>
  <c r="AG47" i="11"/>
  <c r="AG132" i="13"/>
  <c r="Q166" i="19"/>
  <c r="AE166" i="19"/>
  <c r="AG137" i="7"/>
  <c r="N166" i="8"/>
  <c r="V166" i="9"/>
  <c r="I166" i="14"/>
  <c r="AF166" i="14"/>
  <c r="AA166" i="14"/>
  <c r="O166" i="19"/>
  <c r="K166" i="19"/>
  <c r="U166" i="20"/>
  <c r="W166" i="20"/>
  <c r="M166" i="19"/>
  <c r="AC166" i="17"/>
  <c r="M166" i="17"/>
  <c r="U166" i="17"/>
  <c r="K166" i="17"/>
  <c r="K166" i="15"/>
  <c r="Q166" i="14"/>
  <c r="U166" i="14"/>
  <c r="S166" i="14"/>
  <c r="W166" i="14"/>
  <c r="AG137" i="13"/>
  <c r="AG47" i="13"/>
  <c r="AG130" i="13"/>
  <c r="AB166" i="13"/>
  <c r="AG66" i="13"/>
  <c r="AG21" i="13"/>
  <c r="Z166" i="13"/>
  <c r="AG162" i="13"/>
  <c r="AG29" i="12"/>
  <c r="AG46" i="12"/>
  <c r="AG80" i="12"/>
  <c r="AG92" i="12"/>
  <c r="AG66" i="12"/>
  <c r="AG89" i="12"/>
  <c r="AG163" i="12"/>
  <c r="AG10" i="12"/>
  <c r="AG37" i="12"/>
  <c r="AG90" i="12"/>
  <c r="AG143" i="12"/>
  <c r="AG18" i="12"/>
  <c r="AG27" i="12"/>
  <c r="AG56" i="11"/>
  <c r="AG137" i="11"/>
  <c r="AG139" i="11"/>
  <c r="AA165" i="11"/>
  <c r="AG17" i="11"/>
  <c r="AF148" i="11"/>
  <c r="AG27" i="11"/>
  <c r="AG93" i="11"/>
  <c r="AG10" i="11"/>
  <c r="AG37" i="11"/>
  <c r="K148" i="11"/>
  <c r="AG131" i="11"/>
  <c r="AG44" i="10"/>
  <c r="AG35" i="10"/>
  <c r="AG43" i="10"/>
  <c r="AG75" i="10"/>
  <c r="AG88" i="10"/>
  <c r="AG163" i="10"/>
  <c r="AG27" i="10"/>
  <c r="AG55" i="10"/>
  <c r="AG46" i="10"/>
  <c r="AG68" i="10"/>
  <c r="AG17" i="9"/>
  <c r="L166" i="9"/>
  <c r="AG162" i="9"/>
  <c r="AG45" i="9"/>
  <c r="AG139" i="9"/>
  <c r="AD166" i="9"/>
  <c r="AA165" i="9"/>
  <c r="N166" i="9"/>
  <c r="P166" i="9"/>
  <c r="AG42" i="9"/>
  <c r="AG55" i="9"/>
  <c r="AG26" i="8"/>
  <c r="AG137" i="8"/>
  <c r="AG10" i="8"/>
  <c r="AG37" i="8"/>
  <c r="AG56" i="8"/>
  <c r="AG67" i="8"/>
  <c r="AG90" i="8"/>
  <c r="AG163" i="8"/>
  <c r="AG77" i="7"/>
  <c r="AG56" i="7"/>
  <c r="AG63" i="6"/>
  <c r="I148" i="6"/>
  <c r="AG43" i="6"/>
  <c r="AA166" i="18"/>
  <c r="AG154" i="12"/>
  <c r="V166" i="12"/>
  <c r="R166" i="11"/>
  <c r="U165" i="10"/>
  <c r="I166" i="20"/>
  <c r="Q166" i="16"/>
  <c r="Q166" i="15"/>
  <c r="M166" i="15"/>
  <c r="AF166" i="15"/>
  <c r="I166" i="15"/>
  <c r="N166" i="12"/>
  <c r="Q165" i="11"/>
  <c r="P166" i="11"/>
  <c r="AG154" i="11"/>
  <c r="AG153" i="11"/>
  <c r="K165" i="10"/>
  <c r="AB166" i="10"/>
  <c r="AA166" i="16"/>
  <c r="S166" i="18"/>
  <c r="U166" i="18"/>
  <c r="AE166" i="18"/>
  <c r="K166" i="18"/>
  <c r="Y166" i="17"/>
  <c r="AG152" i="7"/>
  <c r="AB166" i="7"/>
  <c r="AG88" i="7"/>
  <c r="AG162" i="7"/>
  <c r="L166" i="7"/>
  <c r="AG43" i="7"/>
  <c r="W166" i="15"/>
  <c r="Y166" i="15"/>
  <c r="AA166" i="15"/>
  <c r="U166" i="15"/>
  <c r="S166" i="15"/>
  <c r="AE166" i="15"/>
  <c r="AF166" i="20"/>
  <c r="K166" i="20"/>
  <c r="O166" i="20"/>
  <c r="AE166" i="20"/>
  <c r="AG165" i="19"/>
  <c r="I166" i="19"/>
  <c r="S166" i="19"/>
  <c r="U166" i="19"/>
  <c r="W166" i="19"/>
  <c r="O166" i="18"/>
  <c r="AC166" i="18"/>
  <c r="W166" i="18"/>
  <c r="O166" i="16"/>
  <c r="W166" i="16"/>
  <c r="M166" i="14"/>
  <c r="AC166" i="14"/>
  <c r="AE166" i="14"/>
  <c r="Y166" i="14"/>
  <c r="O165" i="13"/>
  <c r="S165" i="13"/>
  <c r="AG153" i="13"/>
  <c r="W165" i="13"/>
  <c r="S148" i="13"/>
  <c r="Y165" i="13"/>
  <c r="AG57" i="13"/>
  <c r="AC165" i="13"/>
  <c r="AG10" i="13"/>
  <c r="AG19" i="13"/>
  <c r="AG37" i="13"/>
  <c r="AG45" i="13"/>
  <c r="AG56" i="13"/>
  <c r="AG67" i="13"/>
  <c r="AG78" i="13"/>
  <c r="AG90" i="13"/>
  <c r="Q165" i="13"/>
  <c r="AG163" i="13"/>
  <c r="AG20" i="13"/>
  <c r="I165" i="13"/>
  <c r="M165" i="13"/>
  <c r="U165" i="13"/>
  <c r="AG81" i="13"/>
  <c r="AG43" i="12"/>
  <c r="K148" i="12"/>
  <c r="AG36" i="12"/>
  <c r="AG55" i="12"/>
  <c r="O165" i="12"/>
  <c r="S165" i="12"/>
  <c r="W165" i="12"/>
  <c r="AG67" i="12"/>
  <c r="AG131" i="12"/>
  <c r="AG139" i="12"/>
  <c r="AG19" i="12"/>
  <c r="AG45" i="12"/>
  <c r="AG75" i="12"/>
  <c r="AG57" i="12"/>
  <c r="AG132" i="12"/>
  <c r="AG153" i="12"/>
  <c r="AC165" i="12"/>
  <c r="AG17" i="12"/>
  <c r="AG35" i="12"/>
  <c r="AG64" i="12"/>
  <c r="AG88" i="12"/>
  <c r="M148" i="12"/>
  <c r="AG26" i="12"/>
  <c r="AG136" i="12"/>
  <c r="I165" i="12"/>
  <c r="M165" i="12"/>
  <c r="Q165" i="12"/>
  <c r="U165" i="12"/>
  <c r="Y165" i="12"/>
  <c r="AG52" i="12"/>
  <c r="L166" i="12"/>
  <c r="AG55" i="11"/>
  <c r="AE165" i="11"/>
  <c r="V166" i="11"/>
  <c r="X166" i="11"/>
  <c r="AG11" i="11"/>
  <c r="AG46" i="11"/>
  <c r="AG80" i="11"/>
  <c r="O165" i="11"/>
  <c r="Y165" i="11"/>
  <c r="Z166" i="11"/>
  <c r="AG38" i="11"/>
  <c r="I165" i="11"/>
  <c r="S148" i="11"/>
  <c r="AG58" i="11"/>
  <c r="AG29" i="11"/>
  <c r="AG68" i="11"/>
  <c r="S165" i="11"/>
  <c r="AC165" i="11"/>
  <c r="AG20" i="11"/>
  <c r="AG57" i="11"/>
  <c r="AG92" i="11"/>
  <c r="K165" i="11"/>
  <c r="M165" i="11"/>
  <c r="AG70" i="11"/>
  <c r="AG67" i="11"/>
  <c r="AG78" i="11"/>
  <c r="U165" i="11"/>
  <c r="AG39" i="11"/>
  <c r="AG155" i="11"/>
  <c r="W165" i="11"/>
  <c r="O165" i="10"/>
  <c r="AA148" i="10"/>
  <c r="AG162" i="10"/>
  <c r="AG152" i="10"/>
  <c r="AG89" i="10"/>
  <c r="AE165" i="10"/>
  <c r="AG67" i="10"/>
  <c r="I165" i="10"/>
  <c r="AG8" i="10"/>
  <c r="S165" i="10"/>
  <c r="AG153" i="10"/>
  <c r="AG17" i="10"/>
  <c r="AG136" i="10"/>
  <c r="P166" i="10"/>
  <c r="M165" i="10"/>
  <c r="Q165" i="10"/>
  <c r="AG36" i="10"/>
  <c r="AG66" i="10"/>
  <c r="AG130" i="10"/>
  <c r="AG137" i="10"/>
  <c r="Y165" i="10"/>
  <c r="AC165" i="10"/>
  <c r="AG154" i="10"/>
  <c r="W165" i="10"/>
  <c r="AG18" i="10"/>
  <c r="AG132" i="10"/>
  <c r="AG38" i="10"/>
  <c r="N166" i="10"/>
  <c r="Q165" i="9"/>
  <c r="W165" i="9"/>
  <c r="AG75" i="9"/>
  <c r="AG36" i="9"/>
  <c r="AF165" i="9"/>
  <c r="M165" i="9"/>
  <c r="AG66" i="9"/>
  <c r="AG90" i="9"/>
  <c r="AG10" i="9"/>
  <c r="AG56" i="9"/>
  <c r="K165" i="9"/>
  <c r="AG19" i="9"/>
  <c r="AG163" i="9"/>
  <c r="Y165" i="9"/>
  <c r="I165" i="9"/>
  <c r="AG92" i="9"/>
  <c r="AG51" i="9"/>
  <c r="O165" i="9"/>
  <c r="AG152" i="9"/>
  <c r="U165" i="9"/>
  <c r="AA148" i="9"/>
  <c r="Z166" i="9"/>
  <c r="AG64" i="8"/>
  <c r="AG17" i="8"/>
  <c r="AG75" i="8"/>
  <c r="U165" i="8"/>
  <c r="Y165" i="8"/>
  <c r="AG44" i="8"/>
  <c r="I165" i="8"/>
  <c r="K165" i="8"/>
  <c r="M165" i="8"/>
  <c r="Q165" i="8"/>
  <c r="T166" i="8"/>
  <c r="AG143" i="8"/>
  <c r="AG136" i="8"/>
  <c r="X166" i="8"/>
  <c r="AF165" i="8"/>
  <c r="AG43" i="8"/>
  <c r="AG52" i="8"/>
  <c r="AG88" i="8"/>
  <c r="S165" i="8"/>
  <c r="AG18" i="8"/>
  <c r="AG55" i="8"/>
  <c r="AG130" i="8"/>
  <c r="W165" i="8"/>
  <c r="AA165" i="8"/>
  <c r="AG89" i="8"/>
  <c r="AE165" i="8"/>
  <c r="Z166" i="8"/>
  <c r="O165" i="8"/>
  <c r="AG45" i="8"/>
  <c r="AG139" i="8"/>
  <c r="AG78" i="8"/>
  <c r="AG80" i="8"/>
  <c r="AF165" i="7"/>
  <c r="K165" i="7"/>
  <c r="S165" i="7"/>
  <c r="AA165" i="7"/>
  <c r="AG52" i="7"/>
  <c r="AG17" i="7"/>
  <c r="AG35" i="7"/>
  <c r="AG26" i="7"/>
  <c r="W165" i="7"/>
  <c r="O165" i="7"/>
  <c r="AG136" i="7"/>
  <c r="AE165" i="7"/>
  <c r="I165" i="7"/>
  <c r="M165" i="7"/>
  <c r="AG18" i="7"/>
  <c r="AG36" i="7"/>
  <c r="AG66" i="7"/>
  <c r="AG89" i="7"/>
  <c r="AG130" i="7"/>
  <c r="Q165" i="7"/>
  <c r="U165" i="7"/>
  <c r="Y165" i="7"/>
  <c r="AG10" i="7"/>
  <c r="AG37" i="7"/>
  <c r="AG90" i="7"/>
  <c r="AG139" i="7"/>
  <c r="AG67" i="7"/>
  <c r="AG131" i="7"/>
  <c r="AG45" i="7"/>
  <c r="AG75" i="7"/>
  <c r="AF165" i="6"/>
  <c r="K165" i="6"/>
  <c r="S148" i="6"/>
  <c r="AA165" i="6"/>
  <c r="AE148" i="6"/>
  <c r="AB166" i="6"/>
  <c r="Q165" i="6"/>
  <c r="N166" i="6"/>
  <c r="W165" i="6"/>
  <c r="AG17" i="6"/>
  <c r="AG26" i="6"/>
  <c r="AG35" i="6"/>
  <c r="AG52" i="6"/>
  <c r="AG64" i="6"/>
  <c r="AG75" i="6"/>
  <c r="AG88" i="6"/>
  <c r="AE165" i="6"/>
  <c r="Y165" i="6"/>
  <c r="I165" i="6"/>
  <c r="M165" i="6"/>
  <c r="U165" i="6"/>
  <c r="AC165" i="6"/>
  <c r="AG9" i="10"/>
  <c r="L166" i="10"/>
  <c r="AC166" i="20"/>
  <c r="Y166" i="18"/>
  <c r="Q166" i="18"/>
  <c r="W166" i="17"/>
  <c r="Q166" i="17"/>
  <c r="AG148" i="16"/>
  <c r="AG165" i="16"/>
  <c r="AF166" i="16"/>
  <c r="K166" i="16"/>
  <c r="Y166" i="16"/>
  <c r="AC166" i="16"/>
  <c r="I166" i="16"/>
  <c r="U166" i="16"/>
  <c r="M166" i="16"/>
  <c r="AE166" i="16"/>
  <c r="AF165" i="13"/>
  <c r="AA165" i="13"/>
  <c r="AE165" i="13"/>
  <c r="AD166" i="13"/>
  <c r="AG28" i="13"/>
  <c r="AE148" i="13"/>
  <c r="AC148" i="13"/>
  <c r="AA148" i="13"/>
  <c r="Y148" i="13"/>
  <c r="W148" i="13"/>
  <c r="W166" i="13" s="1"/>
  <c r="U148" i="13"/>
  <c r="Q148" i="13"/>
  <c r="O148" i="13"/>
  <c r="M148" i="13"/>
  <c r="X166" i="13"/>
  <c r="V166" i="13"/>
  <c r="T166" i="13"/>
  <c r="R166" i="13"/>
  <c r="N166" i="13"/>
  <c r="L166" i="13"/>
  <c r="AE165" i="12"/>
  <c r="AF165" i="12"/>
  <c r="AA165" i="12"/>
  <c r="O148" i="12"/>
  <c r="AE148" i="12"/>
  <c r="W148" i="12"/>
  <c r="AC148" i="12"/>
  <c r="AA148" i="12"/>
  <c r="Y148" i="12"/>
  <c r="U148" i="12"/>
  <c r="T166" i="12"/>
  <c r="AD166" i="12"/>
  <c r="AB166" i="12"/>
  <c r="Z166" i="12"/>
  <c r="S148" i="12"/>
  <c r="R166" i="12"/>
  <c r="P166" i="12"/>
  <c r="Q148" i="12"/>
  <c r="AF165" i="11"/>
  <c r="M148" i="11"/>
  <c r="AC148" i="11"/>
  <c r="N166" i="11"/>
  <c r="Y148" i="11"/>
  <c r="Q148" i="11"/>
  <c r="Q166" i="11" s="1"/>
  <c r="AG28" i="11"/>
  <c r="O148" i="11"/>
  <c r="AE148" i="11"/>
  <c r="AB166" i="11"/>
  <c r="AA148" i="11"/>
  <c r="AG12" i="11"/>
  <c r="W148" i="11"/>
  <c r="U148" i="11"/>
  <c r="T166" i="11"/>
  <c r="AD166" i="11"/>
  <c r="L166" i="11"/>
  <c r="AA165" i="10"/>
  <c r="AF165" i="10"/>
  <c r="AE148" i="10"/>
  <c r="AG114" i="10"/>
  <c r="AD166" i="10"/>
  <c r="Z166" i="10"/>
  <c r="W148" i="10"/>
  <c r="Q148" i="10"/>
  <c r="Y148" i="10"/>
  <c r="AG77" i="10"/>
  <c r="AC148" i="10"/>
  <c r="U148" i="10"/>
  <c r="S148" i="10"/>
  <c r="O148" i="10"/>
  <c r="M148" i="10"/>
  <c r="V166" i="10"/>
  <c r="T166" i="10"/>
  <c r="R166" i="10"/>
  <c r="AE165" i="9"/>
  <c r="AC165" i="9"/>
  <c r="AG154" i="9"/>
  <c r="AG130" i="9"/>
  <c r="AG9" i="9"/>
  <c r="AC148" i="9"/>
  <c r="W148" i="9"/>
  <c r="Q148" i="9"/>
  <c r="M148" i="9"/>
  <c r="AG28" i="9"/>
  <c r="Y148" i="9"/>
  <c r="O148" i="9"/>
  <c r="AG74" i="9"/>
  <c r="AE148" i="9"/>
  <c r="X166" i="9"/>
  <c r="U148" i="9"/>
  <c r="U166" i="9" s="1"/>
  <c r="T166" i="9"/>
  <c r="AC165" i="8"/>
  <c r="AE148" i="8"/>
  <c r="AC148" i="8"/>
  <c r="AA148" i="8"/>
  <c r="Y148" i="8"/>
  <c r="W148" i="8"/>
  <c r="U148" i="8"/>
  <c r="S148" i="8"/>
  <c r="Q148" i="8"/>
  <c r="O148" i="8"/>
  <c r="AG11" i="8"/>
  <c r="L166" i="8"/>
  <c r="AD166" i="8"/>
  <c r="AB166" i="8"/>
  <c r="R166" i="8"/>
  <c r="P166" i="8"/>
  <c r="M148" i="8"/>
  <c r="AG154" i="7"/>
  <c r="AC165" i="7"/>
  <c r="W148" i="7"/>
  <c r="M148" i="7"/>
  <c r="Y148" i="7"/>
  <c r="AE148" i="7"/>
  <c r="AA148" i="7"/>
  <c r="Z166" i="7"/>
  <c r="X166" i="7"/>
  <c r="V166" i="7"/>
  <c r="U148" i="7"/>
  <c r="S148" i="7"/>
  <c r="Q148" i="7"/>
  <c r="O148" i="7"/>
  <c r="AD166" i="7"/>
  <c r="AC148" i="7"/>
  <c r="R166" i="7"/>
  <c r="P166" i="7"/>
  <c r="N166" i="7"/>
  <c r="AG113" i="6"/>
  <c r="O148" i="6"/>
  <c r="AG16" i="6"/>
  <c r="W148" i="6"/>
  <c r="W166" i="6" s="1"/>
  <c r="AG7" i="6"/>
  <c r="L166" i="6"/>
  <c r="P166" i="6"/>
  <c r="AG74" i="6"/>
  <c r="AA148" i="6"/>
  <c r="AA166" i="6" s="1"/>
  <c r="AC148" i="6"/>
  <c r="Y148" i="6"/>
  <c r="X166" i="6"/>
  <c r="U148" i="6"/>
  <c r="Q148" i="6"/>
  <c r="M148" i="6"/>
  <c r="M166" i="6" s="1"/>
  <c r="Z166" i="6"/>
  <c r="V166" i="6"/>
  <c r="T166" i="6"/>
  <c r="R166" i="6"/>
  <c r="AG148" i="19"/>
  <c r="AF166" i="17"/>
  <c r="K148" i="13"/>
  <c r="J166" i="13"/>
  <c r="AG114" i="12"/>
  <c r="J166" i="12"/>
  <c r="J166" i="11"/>
  <c r="K148" i="10"/>
  <c r="J166" i="10"/>
  <c r="AG114" i="9"/>
  <c r="AG16" i="9"/>
  <c r="K148" i="9"/>
  <c r="J166" i="9"/>
  <c r="AG35" i="8"/>
  <c r="AG9" i="8"/>
  <c r="K148" i="8"/>
  <c r="J166" i="8"/>
  <c r="AG8" i="7"/>
  <c r="J166" i="7"/>
  <c r="AG114" i="6"/>
  <c r="AG8" i="6"/>
  <c r="K148" i="6"/>
  <c r="J166" i="6"/>
  <c r="AF166" i="18"/>
  <c r="AG148" i="18"/>
  <c r="Q166" i="20"/>
  <c r="AG148" i="20"/>
  <c r="AG165" i="20"/>
  <c r="M166" i="20"/>
  <c r="M166" i="18"/>
  <c r="AG165" i="18"/>
  <c r="I166" i="18"/>
  <c r="AG148" i="17"/>
  <c r="O166" i="17"/>
  <c r="AG165" i="17"/>
  <c r="I166" i="17"/>
  <c r="S166" i="17"/>
  <c r="AG165" i="15"/>
  <c r="AG148" i="15"/>
  <c r="AG165" i="14"/>
  <c r="AG148" i="14"/>
  <c r="AG12" i="13"/>
  <c r="AF148" i="13"/>
  <c r="H166" i="13"/>
  <c r="AG152" i="13"/>
  <c r="AG46" i="13"/>
  <c r="AG9" i="13"/>
  <c r="AG77" i="13"/>
  <c r="AG136" i="13"/>
  <c r="AG39" i="13"/>
  <c r="AG11" i="13"/>
  <c r="AG44" i="13"/>
  <c r="AG35" i="13"/>
  <c r="AG64" i="13"/>
  <c r="AG114" i="13"/>
  <c r="AG38" i="13"/>
  <c r="AG27" i="13"/>
  <c r="AG55" i="13"/>
  <c r="AG89" i="13"/>
  <c r="AG31" i="13"/>
  <c r="AG70" i="13"/>
  <c r="AG93" i="13"/>
  <c r="AG155" i="13"/>
  <c r="AG154" i="13"/>
  <c r="AG7" i="13"/>
  <c r="AG58" i="13"/>
  <c r="AG143" i="13"/>
  <c r="AG18" i="13"/>
  <c r="AG36" i="13"/>
  <c r="AG151" i="13"/>
  <c r="AG17" i="13"/>
  <c r="AG43" i="13"/>
  <c r="AG8" i="13"/>
  <c r="AG26" i="13"/>
  <c r="AG52" i="13"/>
  <c r="AG75" i="13"/>
  <c r="AG88" i="13"/>
  <c r="AG135" i="13"/>
  <c r="AG29" i="13"/>
  <c r="AG68" i="13"/>
  <c r="AG92" i="13"/>
  <c r="AG80" i="13"/>
  <c r="AG133" i="13"/>
  <c r="AG34" i="13"/>
  <c r="AG63" i="13"/>
  <c r="AG87" i="13"/>
  <c r="AG131" i="13"/>
  <c r="AG139" i="13"/>
  <c r="AG150" i="13"/>
  <c r="AG160" i="13"/>
  <c r="AG16" i="13"/>
  <c r="AG24" i="13"/>
  <c r="AG42" i="13"/>
  <c r="AG51" i="13"/>
  <c r="AG74" i="13"/>
  <c r="AG113" i="13"/>
  <c r="AG134" i="13"/>
  <c r="AG161" i="13"/>
  <c r="AG156" i="13"/>
  <c r="AG4" i="13"/>
  <c r="AG13" i="13"/>
  <c r="AG22" i="13"/>
  <c r="AG32" i="13"/>
  <c r="AG40" i="13"/>
  <c r="AG49" i="13"/>
  <c r="AG60" i="13"/>
  <c r="AG71" i="13"/>
  <c r="AG84" i="13"/>
  <c r="AG94" i="13"/>
  <c r="AG120" i="13"/>
  <c r="AG144" i="13"/>
  <c r="AG159" i="13"/>
  <c r="AG6" i="13"/>
  <c r="AG14" i="13"/>
  <c r="AG23" i="13"/>
  <c r="AG33" i="13"/>
  <c r="AG41" i="13"/>
  <c r="AG50" i="13"/>
  <c r="AG62" i="13"/>
  <c r="AG72" i="13"/>
  <c r="AG86" i="13"/>
  <c r="AG95" i="13"/>
  <c r="K165" i="13"/>
  <c r="I148" i="13"/>
  <c r="AG130" i="12"/>
  <c r="AG9" i="12"/>
  <c r="AG8" i="12"/>
  <c r="I148" i="12"/>
  <c r="AG77" i="12"/>
  <c r="AF148" i="12"/>
  <c r="H166" i="12"/>
  <c r="AG28" i="12"/>
  <c r="AG78" i="12"/>
  <c r="AG155" i="12"/>
  <c r="AG56" i="12"/>
  <c r="AG44" i="12"/>
  <c r="AG137" i="12"/>
  <c r="AG20" i="12"/>
  <c r="AG68" i="12"/>
  <c r="AG11" i="12"/>
  <c r="AG38" i="12"/>
  <c r="AG58" i="12"/>
  <c r="AG160" i="12"/>
  <c r="AG31" i="12"/>
  <c r="AG47" i="12"/>
  <c r="AG81" i="12"/>
  <c r="AG159" i="12"/>
  <c r="AG21" i="12"/>
  <c r="AG39" i="12"/>
  <c r="AG70" i="12"/>
  <c r="AG93" i="12"/>
  <c r="AG120" i="12"/>
  <c r="AG144" i="12"/>
  <c r="AG150" i="12"/>
  <c r="AG4" i="12"/>
  <c r="AG13" i="12"/>
  <c r="AG22" i="12"/>
  <c r="AG32" i="12"/>
  <c r="AG40" i="12"/>
  <c r="AG49" i="12"/>
  <c r="AG60" i="12"/>
  <c r="AG71" i="12"/>
  <c r="AG84" i="12"/>
  <c r="AG94" i="12"/>
  <c r="AG133" i="12"/>
  <c r="AG156" i="12"/>
  <c r="AG6" i="12"/>
  <c r="AG14" i="12"/>
  <c r="AG23" i="12"/>
  <c r="AG33" i="12"/>
  <c r="AG41" i="12"/>
  <c r="AG50" i="12"/>
  <c r="AG62" i="12"/>
  <c r="AG72" i="12"/>
  <c r="AG86" i="12"/>
  <c r="AG95" i="12"/>
  <c r="AG134" i="12"/>
  <c r="AG151" i="12"/>
  <c r="AG161" i="12"/>
  <c r="K165" i="12"/>
  <c r="AG7" i="12"/>
  <c r="AG16" i="12"/>
  <c r="AG24" i="12"/>
  <c r="AG34" i="12"/>
  <c r="AG42" i="12"/>
  <c r="AG51" i="12"/>
  <c r="AG63" i="12"/>
  <c r="AG74" i="12"/>
  <c r="AG87" i="12"/>
  <c r="AG113" i="12"/>
  <c r="AG135" i="12"/>
  <c r="AG152" i="12"/>
  <c r="AG162" i="12"/>
  <c r="AG12" i="12"/>
  <c r="I148" i="11"/>
  <c r="H166" i="11"/>
  <c r="AG31" i="11"/>
  <c r="AG132" i="11"/>
  <c r="AG152" i="11"/>
  <c r="AG162" i="11"/>
  <c r="AG89" i="11"/>
  <c r="AG9" i="11"/>
  <c r="AG36" i="11"/>
  <c r="AG163" i="11"/>
  <c r="AG21" i="11"/>
  <c r="AG143" i="11"/>
  <c r="AG19" i="11"/>
  <c r="AG45" i="11"/>
  <c r="AG90" i="11"/>
  <c r="AG18" i="11"/>
  <c r="AG44" i="11"/>
  <c r="AG77" i="11"/>
  <c r="AG136" i="11"/>
  <c r="AG81" i="11"/>
  <c r="AG133" i="11"/>
  <c r="AG160" i="11"/>
  <c r="AG161" i="11"/>
  <c r="AG150" i="11"/>
  <c r="AG66" i="11"/>
  <c r="AG156" i="11"/>
  <c r="AG13" i="11"/>
  <c r="AG22" i="11"/>
  <c r="AG32" i="11"/>
  <c r="AG40" i="11"/>
  <c r="AG49" i="11"/>
  <c r="AG60" i="11"/>
  <c r="AG71" i="11"/>
  <c r="AG84" i="11"/>
  <c r="AG94" i="11"/>
  <c r="AG120" i="11"/>
  <c r="AG144" i="11"/>
  <c r="AG159" i="11"/>
  <c r="AG6" i="11"/>
  <c r="AG14" i="11"/>
  <c r="AG23" i="11"/>
  <c r="AG33" i="11"/>
  <c r="AG41" i="11"/>
  <c r="AG50" i="11"/>
  <c r="AG62" i="11"/>
  <c r="AG72" i="11"/>
  <c r="AG86" i="11"/>
  <c r="AG95" i="11"/>
  <c r="AG7" i="11"/>
  <c r="AG16" i="11"/>
  <c r="AG24" i="11"/>
  <c r="AG34" i="11"/>
  <c r="AG42" i="11"/>
  <c r="AG51" i="11"/>
  <c r="AG63" i="11"/>
  <c r="AG74" i="11"/>
  <c r="AG87" i="11"/>
  <c r="AG113" i="11"/>
  <c r="AG134" i="11"/>
  <c r="AG151" i="11"/>
  <c r="AG8" i="11"/>
  <c r="AG26" i="11"/>
  <c r="AG35" i="11"/>
  <c r="AG43" i="11"/>
  <c r="AG52" i="11"/>
  <c r="AG64" i="11"/>
  <c r="AG75" i="11"/>
  <c r="AG88" i="11"/>
  <c r="AG114" i="11"/>
  <c r="AG135" i="11"/>
  <c r="AG4" i="11"/>
  <c r="AG28" i="10"/>
  <c r="AF148" i="10"/>
  <c r="H166" i="10"/>
  <c r="AG10" i="10"/>
  <c r="AG19" i="10"/>
  <c r="AG37" i="10"/>
  <c r="AG155" i="10"/>
  <c r="AG80" i="10"/>
  <c r="AG29" i="10"/>
  <c r="AG57" i="10"/>
  <c r="AG92" i="10"/>
  <c r="AG45" i="10"/>
  <c r="AG56" i="10"/>
  <c r="AG11" i="10"/>
  <c r="AG143" i="10"/>
  <c r="AG47" i="10"/>
  <c r="AG160" i="10"/>
  <c r="AG151" i="10"/>
  <c r="AG7" i="10"/>
  <c r="AG16" i="10"/>
  <c r="AG24" i="10"/>
  <c r="AG34" i="10"/>
  <c r="AG42" i="10"/>
  <c r="AG51" i="10"/>
  <c r="AG63" i="10"/>
  <c r="AG74" i="10"/>
  <c r="AG87" i="10"/>
  <c r="AG113" i="10"/>
  <c r="AG135" i="10"/>
  <c r="AG12" i="10"/>
  <c r="AG21" i="10"/>
  <c r="AG31" i="10"/>
  <c r="AG39" i="10"/>
  <c r="AG58" i="10"/>
  <c r="AG70" i="10"/>
  <c r="AG81" i="10"/>
  <c r="AG93" i="10"/>
  <c r="AG120" i="10"/>
  <c r="AG144" i="10"/>
  <c r="AG159" i="10"/>
  <c r="AG161" i="10"/>
  <c r="AG78" i="10"/>
  <c r="AG90" i="10"/>
  <c r="AG131" i="10"/>
  <c r="AG139" i="10"/>
  <c r="AG156" i="10"/>
  <c r="AG4" i="10"/>
  <c r="AG13" i="10"/>
  <c r="AG22" i="10"/>
  <c r="AG32" i="10"/>
  <c r="AG40" i="10"/>
  <c r="AG49" i="10"/>
  <c r="AG60" i="10"/>
  <c r="AG71" i="10"/>
  <c r="AG84" i="10"/>
  <c r="AG94" i="10"/>
  <c r="AG133" i="10"/>
  <c r="AG6" i="10"/>
  <c r="AG14" i="10"/>
  <c r="AG23" i="10"/>
  <c r="AG33" i="10"/>
  <c r="AG41" i="10"/>
  <c r="AG50" i="10"/>
  <c r="AG62" i="10"/>
  <c r="AG72" i="10"/>
  <c r="AG86" i="10"/>
  <c r="AG95" i="10"/>
  <c r="AG134" i="10"/>
  <c r="I148" i="10"/>
  <c r="AG150" i="10"/>
  <c r="AF148" i="9"/>
  <c r="H166" i="9"/>
  <c r="AG27" i="9"/>
  <c r="AG155" i="9"/>
  <c r="AG8" i="9"/>
  <c r="AG43" i="9"/>
  <c r="AG7" i="9"/>
  <c r="AG24" i="9"/>
  <c r="AG34" i="9"/>
  <c r="AG88" i="9"/>
  <c r="AG136" i="9"/>
  <c r="AG153" i="9"/>
  <c r="AG18" i="9"/>
  <c r="AG78" i="9"/>
  <c r="AG131" i="9"/>
  <c r="AG64" i="9"/>
  <c r="AG67" i="9"/>
  <c r="AG132" i="9"/>
  <c r="AG6" i="9"/>
  <c r="AG14" i="9"/>
  <c r="AG23" i="9"/>
  <c r="AG33" i="9"/>
  <c r="AG41" i="9"/>
  <c r="AG50" i="9"/>
  <c r="AG62" i="9"/>
  <c r="AG72" i="9"/>
  <c r="AG87" i="9"/>
  <c r="AG113" i="9"/>
  <c r="AG135" i="9"/>
  <c r="AG26" i="9"/>
  <c r="AG44" i="9"/>
  <c r="AG47" i="9"/>
  <c r="AG35" i="9"/>
  <c r="AG143" i="9"/>
  <c r="AG89" i="9"/>
  <c r="AG80" i="9"/>
  <c r="AG159" i="9"/>
  <c r="AG21" i="9"/>
  <c r="AG12" i="9"/>
  <c r="AG31" i="9"/>
  <c r="AG39" i="9"/>
  <c r="AG58" i="9"/>
  <c r="AG70" i="9"/>
  <c r="AG156" i="9"/>
  <c r="AG11" i="9"/>
  <c r="AG20" i="9"/>
  <c r="AG29" i="9"/>
  <c r="AG38" i="9"/>
  <c r="AG46" i="9"/>
  <c r="AG57" i="9"/>
  <c r="AG68" i="9"/>
  <c r="AG81" i="9"/>
  <c r="AG93" i="9"/>
  <c r="AG120" i="9"/>
  <c r="AG144" i="9"/>
  <c r="AG84" i="9"/>
  <c r="AG94" i="9"/>
  <c r="AG133" i="9"/>
  <c r="AG160" i="9"/>
  <c r="AG4" i="9"/>
  <c r="AG13" i="9"/>
  <c r="AG22" i="9"/>
  <c r="AG32" i="9"/>
  <c r="AG40" i="9"/>
  <c r="AG49" i="9"/>
  <c r="AG60" i="9"/>
  <c r="AG71" i="9"/>
  <c r="AG86" i="9"/>
  <c r="AG95" i="9"/>
  <c r="AG134" i="9"/>
  <c r="AG151" i="9"/>
  <c r="AG161" i="9"/>
  <c r="I148" i="9"/>
  <c r="AG150" i="9"/>
  <c r="H166" i="8"/>
  <c r="AG114" i="8"/>
  <c r="AG8" i="8"/>
  <c r="AG28" i="8"/>
  <c r="AG77" i="8"/>
  <c r="AF148" i="8"/>
  <c r="I148" i="8"/>
  <c r="AG155" i="8"/>
  <c r="AG46" i="8"/>
  <c r="AG57" i="8"/>
  <c r="AG20" i="8"/>
  <c r="AG38" i="8"/>
  <c r="AG68" i="8"/>
  <c r="AG132" i="8"/>
  <c r="AG29" i="8"/>
  <c r="AG153" i="8"/>
  <c r="AG12" i="8"/>
  <c r="AG93" i="8"/>
  <c r="AG6" i="8"/>
  <c r="AG14" i="8"/>
  <c r="AG23" i="8"/>
  <c r="AG33" i="8"/>
  <c r="AG41" i="8"/>
  <c r="AG50" i="8"/>
  <c r="AG62" i="8"/>
  <c r="AG72" i="8"/>
  <c r="AG86" i="8"/>
  <c r="AG95" i="8"/>
  <c r="AG134" i="8"/>
  <c r="AG151" i="8"/>
  <c r="AG161" i="8"/>
  <c r="AG7" i="8"/>
  <c r="AG16" i="8"/>
  <c r="AG24" i="8"/>
  <c r="AG34" i="8"/>
  <c r="AG42" i="8"/>
  <c r="AG51" i="8"/>
  <c r="AG63" i="8"/>
  <c r="AG74" i="8"/>
  <c r="AG87" i="8"/>
  <c r="AG113" i="8"/>
  <c r="AG135" i="8"/>
  <c r="AG152" i="8"/>
  <c r="AG162" i="8"/>
  <c r="AG21" i="8"/>
  <c r="AG31" i="8"/>
  <c r="AG39" i="8"/>
  <c r="AG47" i="8"/>
  <c r="AG58" i="8"/>
  <c r="AG70" i="8"/>
  <c r="AG81" i="8"/>
  <c r="AG120" i="8"/>
  <c r="AG144" i="8"/>
  <c r="AG159" i="8"/>
  <c r="AG150" i="8"/>
  <c r="AG154" i="8"/>
  <c r="AG156" i="8"/>
  <c r="AG4" i="8"/>
  <c r="AG13" i="8"/>
  <c r="AG22" i="8"/>
  <c r="AG32" i="8"/>
  <c r="AG40" i="8"/>
  <c r="AG49" i="8"/>
  <c r="AG60" i="8"/>
  <c r="AG71" i="8"/>
  <c r="AG84" i="8"/>
  <c r="AG94" i="8"/>
  <c r="AG133" i="8"/>
  <c r="AG160" i="8"/>
  <c r="AG114" i="7"/>
  <c r="AG28" i="7"/>
  <c r="AG64" i="7"/>
  <c r="I148" i="7"/>
  <c r="AF148" i="7"/>
  <c r="H166" i="7"/>
  <c r="AG27" i="7"/>
  <c r="AG19" i="7"/>
  <c r="AG9" i="7"/>
  <c r="AG44" i="7"/>
  <c r="AG55" i="7"/>
  <c r="AG155" i="7"/>
  <c r="AG78" i="7"/>
  <c r="AG20" i="7"/>
  <c r="AG68" i="7"/>
  <c r="AG92" i="7"/>
  <c r="AG160" i="7"/>
  <c r="AG151" i="7"/>
  <c r="AG161" i="7"/>
  <c r="AG7" i="7"/>
  <c r="AG16" i="7"/>
  <c r="AG24" i="7"/>
  <c r="AG34" i="7"/>
  <c r="AG42" i="7"/>
  <c r="AG51" i="7"/>
  <c r="AG63" i="7"/>
  <c r="AG74" i="7"/>
  <c r="AG87" i="7"/>
  <c r="AG113" i="7"/>
  <c r="AG135" i="7"/>
  <c r="AG38" i="7"/>
  <c r="AG11" i="7"/>
  <c r="AG29" i="7"/>
  <c r="AG46" i="7"/>
  <c r="AG57" i="7"/>
  <c r="AG80" i="7"/>
  <c r="AG143" i="7"/>
  <c r="AG153" i="7"/>
  <c r="AG163" i="7"/>
  <c r="AG58" i="7"/>
  <c r="AG12" i="7"/>
  <c r="AG31" i="7"/>
  <c r="AG47" i="7"/>
  <c r="AG81" i="7"/>
  <c r="AG120" i="7"/>
  <c r="AG159" i="7"/>
  <c r="AG21" i="7"/>
  <c r="AG39" i="7"/>
  <c r="AG70" i="7"/>
  <c r="AG93" i="7"/>
  <c r="AG144" i="7"/>
  <c r="AG150" i="7"/>
  <c r="AG156" i="7"/>
  <c r="AG13" i="7"/>
  <c r="AG22" i="7"/>
  <c r="AG32" i="7"/>
  <c r="AG40" i="7"/>
  <c r="AG49" i="7"/>
  <c r="AG60" i="7"/>
  <c r="AG71" i="7"/>
  <c r="AG84" i="7"/>
  <c r="AG94" i="7"/>
  <c r="AG133" i="7"/>
  <c r="K148" i="7"/>
  <c r="AG6" i="7"/>
  <c r="AG14" i="7"/>
  <c r="AG23" i="7"/>
  <c r="AG33" i="7"/>
  <c r="AG41" i="7"/>
  <c r="AG50" i="7"/>
  <c r="AG62" i="7"/>
  <c r="AG72" i="7"/>
  <c r="AG86" i="7"/>
  <c r="AG95" i="7"/>
  <c r="AG134" i="7"/>
  <c r="AG4" i="7"/>
  <c r="AF148" i="6"/>
  <c r="H166" i="6"/>
  <c r="AG12" i="6"/>
  <c r="AG4" i="6"/>
  <c r="AG13" i="6"/>
  <c r="AG22" i="6"/>
  <c r="AG32" i="6"/>
  <c r="AG40" i="6"/>
  <c r="AG49" i="6"/>
  <c r="AG60" i="6"/>
  <c r="AG71" i="6"/>
  <c r="AG84" i="6"/>
  <c r="AG94" i="6"/>
  <c r="AG160" i="6"/>
  <c r="AG29" i="6"/>
  <c r="AG6" i="6"/>
  <c r="AG14" i="6"/>
  <c r="AG23" i="6"/>
  <c r="AG33" i="6"/>
  <c r="AG41" i="6"/>
  <c r="AG50" i="6"/>
  <c r="AG62" i="6"/>
  <c r="AG72" i="6"/>
  <c r="AG86" i="6"/>
  <c r="AG95" i="6"/>
  <c r="AG134" i="6"/>
  <c r="AG151" i="6"/>
  <c r="AG161" i="6"/>
  <c r="AG90" i="6"/>
  <c r="AG152" i="6"/>
  <c r="AG162" i="6"/>
  <c r="S165" i="6"/>
  <c r="AG136" i="6"/>
  <c r="AG36" i="6"/>
  <c r="AG10" i="6"/>
  <c r="AG56" i="6"/>
  <c r="AG155" i="6"/>
  <c r="AG153" i="6"/>
  <c r="AG18" i="6"/>
  <c r="AG44" i="6"/>
  <c r="AG77" i="6"/>
  <c r="AG130" i="6"/>
  <c r="AG9" i="6"/>
  <c r="AG27" i="6"/>
  <c r="AG55" i="6"/>
  <c r="AG66" i="6"/>
  <c r="AG89" i="6"/>
  <c r="AG137" i="6"/>
  <c r="AG28" i="6"/>
  <c r="AG78" i="6"/>
  <c r="AG139" i="6"/>
  <c r="AG19" i="6"/>
  <c r="AG37" i="6"/>
  <c r="AG45" i="6"/>
  <c r="AG67" i="6"/>
  <c r="AG11" i="6"/>
  <c r="AG57" i="6"/>
  <c r="AG92" i="6"/>
  <c r="AG20" i="6"/>
  <c r="AG38" i="6"/>
  <c r="AG46" i="6"/>
  <c r="AG80" i="6"/>
  <c r="AG132" i="6"/>
  <c r="AG143" i="6"/>
  <c r="O165" i="6"/>
  <c r="AG154" i="6"/>
  <c r="AG131" i="6"/>
  <c r="AG68" i="6"/>
  <c r="AG163" i="6"/>
  <c r="AG31" i="6"/>
  <c r="AG58" i="6"/>
  <c r="AG81" i="6"/>
  <c r="AG93" i="6"/>
  <c r="AG144" i="6"/>
  <c r="AG159" i="6"/>
  <c r="AG120" i="6"/>
  <c r="AG21" i="6"/>
  <c r="AG39" i="6"/>
  <c r="AG47" i="6"/>
  <c r="AG70" i="6"/>
  <c r="AG150" i="6"/>
  <c r="AG156" i="6"/>
  <c r="AG133" i="6"/>
  <c r="AD165" i="5"/>
  <c r="AB165" i="5"/>
  <c r="Z165" i="5"/>
  <c r="X165" i="5"/>
  <c r="V165" i="5"/>
  <c r="T165" i="5"/>
  <c r="R165" i="5"/>
  <c r="P165" i="5"/>
  <c r="N165" i="5"/>
  <c r="L165" i="5"/>
  <c r="J165" i="5"/>
  <c r="H165" i="5"/>
  <c r="AD148" i="5"/>
  <c r="AB148" i="5"/>
  <c r="Z148" i="5"/>
  <c r="X148" i="5"/>
  <c r="V148" i="5"/>
  <c r="T148" i="5"/>
  <c r="R148" i="5"/>
  <c r="P148" i="5"/>
  <c r="N148" i="5"/>
  <c r="L148" i="5"/>
  <c r="J148" i="5"/>
  <c r="H148" i="5"/>
  <c r="AE163" i="5"/>
  <c r="AE162" i="5"/>
  <c r="AE161" i="5"/>
  <c r="AE160" i="5"/>
  <c r="AE159" i="5"/>
  <c r="AE156" i="5"/>
  <c r="AE155" i="5"/>
  <c r="AE154" i="5"/>
  <c r="AE153" i="5"/>
  <c r="AE152" i="5"/>
  <c r="AE151" i="5"/>
  <c r="AE150" i="5"/>
  <c r="AE144" i="5"/>
  <c r="AE143" i="5"/>
  <c r="AE139" i="5"/>
  <c r="AE137" i="5"/>
  <c r="AE136" i="5"/>
  <c r="AE135" i="5"/>
  <c r="AE134" i="5"/>
  <c r="AE133" i="5"/>
  <c r="AE120" i="5"/>
  <c r="AE132" i="5"/>
  <c r="AE131" i="5"/>
  <c r="AE130" i="5"/>
  <c r="AE114" i="5"/>
  <c r="AE113" i="5"/>
  <c r="AE95" i="5"/>
  <c r="AE94" i="5"/>
  <c r="AE93" i="5"/>
  <c r="AE92" i="5"/>
  <c r="AE90" i="5"/>
  <c r="AE89" i="5"/>
  <c r="AE88" i="5"/>
  <c r="AE87" i="5"/>
  <c r="AE86" i="5"/>
  <c r="AE84" i="5"/>
  <c r="AE81" i="5"/>
  <c r="AE80" i="5"/>
  <c r="AE78" i="5"/>
  <c r="AE77" i="5"/>
  <c r="AE75" i="5"/>
  <c r="AE74" i="5"/>
  <c r="AE72" i="5"/>
  <c r="AE71" i="5"/>
  <c r="AE70" i="5"/>
  <c r="AE68" i="5"/>
  <c r="AE67" i="5"/>
  <c r="AE66" i="5"/>
  <c r="AE64" i="5"/>
  <c r="AE63" i="5"/>
  <c r="AE62" i="5"/>
  <c r="AE60" i="5"/>
  <c r="AE58" i="5"/>
  <c r="AE57" i="5"/>
  <c r="AE56" i="5"/>
  <c r="AE55" i="5"/>
  <c r="AE52" i="5"/>
  <c r="AE51" i="5"/>
  <c r="AE50" i="5"/>
  <c r="AE49" i="5"/>
  <c r="AE47" i="5"/>
  <c r="AE46" i="5"/>
  <c r="AE45" i="5"/>
  <c r="AE44" i="5"/>
  <c r="AE43" i="5"/>
  <c r="AE42" i="5"/>
  <c r="AE41" i="5"/>
  <c r="AE40" i="5"/>
  <c r="AE39" i="5"/>
  <c r="AE38" i="5"/>
  <c r="AE37" i="5"/>
  <c r="AE36" i="5"/>
  <c r="AE35" i="5"/>
  <c r="AE34" i="5"/>
  <c r="AE33" i="5"/>
  <c r="AE32" i="5"/>
  <c r="AE31" i="5"/>
  <c r="AE29" i="5"/>
  <c r="AE28" i="5"/>
  <c r="AE27" i="5"/>
  <c r="AE26" i="5"/>
  <c r="AE24" i="5"/>
  <c r="AE23" i="5"/>
  <c r="AE22" i="5"/>
  <c r="AE21" i="5"/>
  <c r="AE20" i="5"/>
  <c r="AE19" i="5"/>
  <c r="AE18" i="5"/>
  <c r="AE17" i="5"/>
  <c r="AE16" i="5"/>
  <c r="AE14" i="5"/>
  <c r="AE13" i="5"/>
  <c r="AE12" i="5"/>
  <c r="AE11" i="5"/>
  <c r="AE10" i="5"/>
  <c r="AE9" i="5"/>
  <c r="AE8" i="5"/>
  <c r="AE7" i="5"/>
  <c r="AE6" i="5"/>
  <c r="AE4" i="5"/>
  <c r="AC163" i="5"/>
  <c r="AC162" i="5"/>
  <c r="AC161" i="5"/>
  <c r="AC160" i="5"/>
  <c r="AC159" i="5"/>
  <c r="AC156" i="5"/>
  <c r="AC155" i="5"/>
  <c r="AC154" i="5"/>
  <c r="AC153" i="5"/>
  <c r="AC152" i="5"/>
  <c r="AC151" i="5"/>
  <c r="AC150" i="5"/>
  <c r="AC144" i="5"/>
  <c r="AC143" i="5"/>
  <c r="AC139" i="5"/>
  <c r="AC137" i="5"/>
  <c r="AC136" i="5"/>
  <c r="AC135" i="5"/>
  <c r="AC134" i="5"/>
  <c r="AC133" i="5"/>
  <c r="AC120" i="5"/>
  <c r="AC132" i="5"/>
  <c r="AC131" i="5"/>
  <c r="AC130" i="5"/>
  <c r="AC114" i="5"/>
  <c r="AC113" i="5"/>
  <c r="AC95" i="5"/>
  <c r="AC94" i="5"/>
  <c r="AC93" i="5"/>
  <c r="AC92" i="5"/>
  <c r="AC90" i="5"/>
  <c r="AC89" i="5"/>
  <c r="AC88" i="5"/>
  <c r="AC87" i="5"/>
  <c r="AC86" i="5"/>
  <c r="AC84" i="5"/>
  <c r="AC81" i="5"/>
  <c r="AC80" i="5"/>
  <c r="AC78" i="5"/>
  <c r="AC77" i="5"/>
  <c r="AC75" i="5"/>
  <c r="AC74" i="5"/>
  <c r="AC72" i="5"/>
  <c r="AC71" i="5"/>
  <c r="AC70" i="5"/>
  <c r="AC68" i="5"/>
  <c r="AC67" i="5"/>
  <c r="AC66" i="5"/>
  <c r="AC64" i="5"/>
  <c r="AC63" i="5"/>
  <c r="AC62" i="5"/>
  <c r="AC60" i="5"/>
  <c r="AC58" i="5"/>
  <c r="AC57" i="5"/>
  <c r="AC56" i="5"/>
  <c r="AC55" i="5"/>
  <c r="AC52" i="5"/>
  <c r="AC51" i="5"/>
  <c r="AC50" i="5"/>
  <c r="AC49" i="5"/>
  <c r="AC47" i="5"/>
  <c r="AC46" i="5"/>
  <c r="AC45" i="5"/>
  <c r="AC44" i="5"/>
  <c r="AC43" i="5"/>
  <c r="AC42" i="5"/>
  <c r="AC41" i="5"/>
  <c r="AC40" i="5"/>
  <c r="AC39" i="5"/>
  <c r="AC38" i="5"/>
  <c r="AC37" i="5"/>
  <c r="AC36" i="5"/>
  <c r="AC35" i="5"/>
  <c r="AC34" i="5"/>
  <c r="AC33" i="5"/>
  <c r="AC32" i="5"/>
  <c r="AC31" i="5"/>
  <c r="AC29" i="5"/>
  <c r="AC28" i="5"/>
  <c r="AC27" i="5"/>
  <c r="AC26" i="5"/>
  <c r="AC24" i="5"/>
  <c r="AC23" i="5"/>
  <c r="AC22" i="5"/>
  <c r="AC21" i="5"/>
  <c r="AC20" i="5"/>
  <c r="AC19" i="5"/>
  <c r="AC18" i="5"/>
  <c r="AC17" i="5"/>
  <c r="AC16" i="5"/>
  <c r="AC14" i="5"/>
  <c r="AC13" i="5"/>
  <c r="AC12" i="5"/>
  <c r="AC11" i="5"/>
  <c r="AC10" i="5"/>
  <c r="AC9" i="5"/>
  <c r="AC8" i="5"/>
  <c r="AC7" i="5"/>
  <c r="AC6" i="5"/>
  <c r="AC4" i="5"/>
  <c r="AA163" i="5"/>
  <c r="AA162" i="5"/>
  <c r="AA161" i="5"/>
  <c r="AA160" i="5"/>
  <c r="AA159" i="5"/>
  <c r="AA156" i="5"/>
  <c r="AA155" i="5"/>
  <c r="AA154" i="5"/>
  <c r="AA153" i="5"/>
  <c r="AA152" i="5"/>
  <c r="AA151" i="5"/>
  <c r="AA150" i="5"/>
  <c r="AA144" i="5"/>
  <c r="AA143" i="5"/>
  <c r="AA139" i="5"/>
  <c r="AA137" i="5"/>
  <c r="AA136" i="5"/>
  <c r="AA135" i="5"/>
  <c r="AA134" i="5"/>
  <c r="AA133" i="5"/>
  <c r="AA120" i="5"/>
  <c r="AA132" i="5"/>
  <c r="AA131" i="5"/>
  <c r="AA130" i="5"/>
  <c r="AA114" i="5"/>
  <c r="AA113" i="5"/>
  <c r="AA95" i="5"/>
  <c r="AA94" i="5"/>
  <c r="AA93" i="5"/>
  <c r="AA92" i="5"/>
  <c r="AA90" i="5"/>
  <c r="AA89" i="5"/>
  <c r="AA88" i="5"/>
  <c r="AA87" i="5"/>
  <c r="AA86" i="5"/>
  <c r="AA84" i="5"/>
  <c r="AA81" i="5"/>
  <c r="AA80" i="5"/>
  <c r="AA78" i="5"/>
  <c r="AA77" i="5"/>
  <c r="AA75" i="5"/>
  <c r="AA74" i="5"/>
  <c r="AA72" i="5"/>
  <c r="AA71" i="5"/>
  <c r="AA70" i="5"/>
  <c r="AA68" i="5"/>
  <c r="AA67" i="5"/>
  <c r="AA66" i="5"/>
  <c r="AA64" i="5"/>
  <c r="AA63" i="5"/>
  <c r="AA62" i="5"/>
  <c r="AA60" i="5"/>
  <c r="AA58" i="5"/>
  <c r="AA57" i="5"/>
  <c r="AA56" i="5"/>
  <c r="AA55" i="5"/>
  <c r="AA52" i="5"/>
  <c r="AA51" i="5"/>
  <c r="AA50" i="5"/>
  <c r="AA49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31" i="5"/>
  <c r="AA29" i="5"/>
  <c r="AA28" i="5"/>
  <c r="AA27" i="5"/>
  <c r="AA26" i="5"/>
  <c r="AA24" i="5"/>
  <c r="AA23" i="5"/>
  <c r="AA22" i="5"/>
  <c r="AA21" i="5"/>
  <c r="AA20" i="5"/>
  <c r="AA19" i="5"/>
  <c r="AA18" i="5"/>
  <c r="AA17" i="5"/>
  <c r="AA16" i="5"/>
  <c r="AA14" i="5"/>
  <c r="AA13" i="5"/>
  <c r="AA12" i="5"/>
  <c r="AA11" i="5"/>
  <c r="AA10" i="5"/>
  <c r="AA9" i="5"/>
  <c r="AA8" i="5"/>
  <c r="AA7" i="5"/>
  <c r="AA6" i="5"/>
  <c r="AA4" i="5"/>
  <c r="Y163" i="5"/>
  <c r="Y162" i="5"/>
  <c r="Y161" i="5"/>
  <c r="Y160" i="5"/>
  <c r="Y159" i="5"/>
  <c r="Y156" i="5"/>
  <c r="Y155" i="5"/>
  <c r="Y154" i="5"/>
  <c r="Y153" i="5"/>
  <c r="Y152" i="5"/>
  <c r="Y151" i="5"/>
  <c r="Y150" i="5"/>
  <c r="Y144" i="5"/>
  <c r="Y143" i="5"/>
  <c r="Y139" i="5"/>
  <c r="Y137" i="5"/>
  <c r="Y136" i="5"/>
  <c r="Y135" i="5"/>
  <c r="Y134" i="5"/>
  <c r="Y133" i="5"/>
  <c r="Y120" i="5"/>
  <c r="Y132" i="5"/>
  <c r="Y131" i="5"/>
  <c r="Y130" i="5"/>
  <c r="Y114" i="5"/>
  <c r="Y113" i="5"/>
  <c r="Y95" i="5"/>
  <c r="Y94" i="5"/>
  <c r="Y93" i="5"/>
  <c r="Y92" i="5"/>
  <c r="Y90" i="5"/>
  <c r="Y89" i="5"/>
  <c r="Y88" i="5"/>
  <c r="Y87" i="5"/>
  <c r="Y86" i="5"/>
  <c r="Y84" i="5"/>
  <c r="Y81" i="5"/>
  <c r="Y80" i="5"/>
  <c r="Y78" i="5"/>
  <c r="Y77" i="5"/>
  <c r="Y75" i="5"/>
  <c r="Y74" i="5"/>
  <c r="Y72" i="5"/>
  <c r="Y71" i="5"/>
  <c r="Y70" i="5"/>
  <c r="Y68" i="5"/>
  <c r="Y67" i="5"/>
  <c r="Y66" i="5"/>
  <c r="Y64" i="5"/>
  <c r="Y63" i="5"/>
  <c r="Y62" i="5"/>
  <c r="Y60" i="5"/>
  <c r="Y58" i="5"/>
  <c r="Y57" i="5"/>
  <c r="Y56" i="5"/>
  <c r="Y55" i="5"/>
  <c r="Y52" i="5"/>
  <c r="Y51" i="5"/>
  <c r="Y50" i="5"/>
  <c r="Y49" i="5"/>
  <c r="Y47" i="5"/>
  <c r="Y46" i="5"/>
  <c r="Y45" i="5"/>
  <c r="Y44" i="5"/>
  <c r="Y43" i="5"/>
  <c r="Y42" i="5"/>
  <c r="Y41" i="5"/>
  <c r="Y40" i="5"/>
  <c r="Y39" i="5"/>
  <c r="Y38" i="5"/>
  <c r="Y37" i="5"/>
  <c r="Y36" i="5"/>
  <c r="Y35" i="5"/>
  <c r="Y34" i="5"/>
  <c r="Y33" i="5"/>
  <c r="Y32" i="5"/>
  <c r="Y31" i="5"/>
  <c r="Y29" i="5"/>
  <c r="Y28" i="5"/>
  <c r="Y27" i="5"/>
  <c r="Y26" i="5"/>
  <c r="Y24" i="5"/>
  <c r="Y23" i="5"/>
  <c r="Y22" i="5"/>
  <c r="Y21" i="5"/>
  <c r="Y20" i="5"/>
  <c r="Y19" i="5"/>
  <c r="Y18" i="5"/>
  <c r="Y17" i="5"/>
  <c r="Y16" i="5"/>
  <c r="Y14" i="5"/>
  <c r="Y13" i="5"/>
  <c r="Y12" i="5"/>
  <c r="Y11" i="5"/>
  <c r="Y10" i="5"/>
  <c r="Y9" i="5"/>
  <c r="Y8" i="5"/>
  <c r="Y7" i="5"/>
  <c r="Y6" i="5"/>
  <c r="Y4" i="5"/>
  <c r="W163" i="5"/>
  <c r="W162" i="5"/>
  <c r="W161" i="5"/>
  <c r="W160" i="5"/>
  <c r="W159" i="5"/>
  <c r="W156" i="5"/>
  <c r="W155" i="5"/>
  <c r="W154" i="5"/>
  <c r="W153" i="5"/>
  <c r="W152" i="5"/>
  <c r="W151" i="5"/>
  <c r="W150" i="5"/>
  <c r="W144" i="5"/>
  <c r="W143" i="5"/>
  <c r="W139" i="5"/>
  <c r="W137" i="5"/>
  <c r="W136" i="5"/>
  <c r="W135" i="5"/>
  <c r="W134" i="5"/>
  <c r="W133" i="5"/>
  <c r="W120" i="5"/>
  <c r="W132" i="5"/>
  <c r="W131" i="5"/>
  <c r="W130" i="5"/>
  <c r="W114" i="5"/>
  <c r="W113" i="5"/>
  <c r="W95" i="5"/>
  <c r="W94" i="5"/>
  <c r="W93" i="5"/>
  <c r="W92" i="5"/>
  <c r="W90" i="5"/>
  <c r="W89" i="5"/>
  <c r="W88" i="5"/>
  <c r="W87" i="5"/>
  <c r="W86" i="5"/>
  <c r="W84" i="5"/>
  <c r="W81" i="5"/>
  <c r="W80" i="5"/>
  <c r="W78" i="5"/>
  <c r="W77" i="5"/>
  <c r="W75" i="5"/>
  <c r="W74" i="5"/>
  <c r="W72" i="5"/>
  <c r="W71" i="5"/>
  <c r="W70" i="5"/>
  <c r="W68" i="5"/>
  <c r="W67" i="5"/>
  <c r="W66" i="5"/>
  <c r="W64" i="5"/>
  <c r="W63" i="5"/>
  <c r="W62" i="5"/>
  <c r="W60" i="5"/>
  <c r="W58" i="5"/>
  <c r="W57" i="5"/>
  <c r="W56" i="5"/>
  <c r="W55" i="5"/>
  <c r="W52" i="5"/>
  <c r="W51" i="5"/>
  <c r="W50" i="5"/>
  <c r="W49" i="5"/>
  <c r="W47" i="5"/>
  <c r="W46" i="5"/>
  <c r="W45" i="5"/>
  <c r="W44" i="5"/>
  <c r="W43" i="5"/>
  <c r="W42" i="5"/>
  <c r="W41" i="5"/>
  <c r="W40" i="5"/>
  <c r="W39" i="5"/>
  <c r="W38" i="5"/>
  <c r="W37" i="5"/>
  <c r="W36" i="5"/>
  <c r="W35" i="5"/>
  <c r="W34" i="5"/>
  <c r="W33" i="5"/>
  <c r="W32" i="5"/>
  <c r="W31" i="5"/>
  <c r="W29" i="5"/>
  <c r="W28" i="5"/>
  <c r="W27" i="5"/>
  <c r="W26" i="5"/>
  <c r="W24" i="5"/>
  <c r="W23" i="5"/>
  <c r="W22" i="5"/>
  <c r="W21" i="5"/>
  <c r="W20" i="5"/>
  <c r="W19" i="5"/>
  <c r="W18" i="5"/>
  <c r="W17" i="5"/>
  <c r="W16" i="5"/>
  <c r="W14" i="5"/>
  <c r="W13" i="5"/>
  <c r="W12" i="5"/>
  <c r="W11" i="5"/>
  <c r="W10" i="5"/>
  <c r="W9" i="5"/>
  <c r="W8" i="5"/>
  <c r="W7" i="5"/>
  <c r="W6" i="5"/>
  <c r="W4" i="5"/>
  <c r="U163" i="5"/>
  <c r="U162" i="5"/>
  <c r="U161" i="5"/>
  <c r="U160" i="5"/>
  <c r="U159" i="5"/>
  <c r="U156" i="5"/>
  <c r="U155" i="5"/>
  <c r="U154" i="5"/>
  <c r="U153" i="5"/>
  <c r="U152" i="5"/>
  <c r="U151" i="5"/>
  <c r="U150" i="5"/>
  <c r="U144" i="5"/>
  <c r="U143" i="5"/>
  <c r="U139" i="5"/>
  <c r="U137" i="5"/>
  <c r="U136" i="5"/>
  <c r="U135" i="5"/>
  <c r="U134" i="5"/>
  <c r="U133" i="5"/>
  <c r="U120" i="5"/>
  <c r="U132" i="5"/>
  <c r="U131" i="5"/>
  <c r="U130" i="5"/>
  <c r="U114" i="5"/>
  <c r="U113" i="5"/>
  <c r="U95" i="5"/>
  <c r="U94" i="5"/>
  <c r="U93" i="5"/>
  <c r="U92" i="5"/>
  <c r="U90" i="5"/>
  <c r="U89" i="5"/>
  <c r="U88" i="5"/>
  <c r="U87" i="5"/>
  <c r="U86" i="5"/>
  <c r="U84" i="5"/>
  <c r="U81" i="5"/>
  <c r="U80" i="5"/>
  <c r="U78" i="5"/>
  <c r="U77" i="5"/>
  <c r="U75" i="5"/>
  <c r="U74" i="5"/>
  <c r="U72" i="5"/>
  <c r="U71" i="5"/>
  <c r="U70" i="5"/>
  <c r="U68" i="5"/>
  <c r="U67" i="5"/>
  <c r="U66" i="5"/>
  <c r="U64" i="5"/>
  <c r="U63" i="5"/>
  <c r="U62" i="5"/>
  <c r="U60" i="5"/>
  <c r="U58" i="5"/>
  <c r="U57" i="5"/>
  <c r="U56" i="5"/>
  <c r="U55" i="5"/>
  <c r="U52" i="5"/>
  <c r="U51" i="5"/>
  <c r="U50" i="5"/>
  <c r="U49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29" i="5"/>
  <c r="U28" i="5"/>
  <c r="U27" i="5"/>
  <c r="U26" i="5"/>
  <c r="U24" i="5"/>
  <c r="U23" i="5"/>
  <c r="U22" i="5"/>
  <c r="U21" i="5"/>
  <c r="U20" i="5"/>
  <c r="U19" i="5"/>
  <c r="U18" i="5"/>
  <c r="U17" i="5"/>
  <c r="U16" i="5"/>
  <c r="U14" i="5"/>
  <c r="U13" i="5"/>
  <c r="U12" i="5"/>
  <c r="U11" i="5"/>
  <c r="U10" i="5"/>
  <c r="U9" i="5"/>
  <c r="U8" i="5"/>
  <c r="U7" i="5"/>
  <c r="U6" i="5"/>
  <c r="U4" i="5"/>
  <c r="S163" i="5"/>
  <c r="S162" i="5"/>
  <c r="S161" i="5"/>
  <c r="S160" i="5"/>
  <c r="S159" i="5"/>
  <c r="S156" i="5"/>
  <c r="S155" i="5"/>
  <c r="S154" i="5"/>
  <c r="S153" i="5"/>
  <c r="S152" i="5"/>
  <c r="S151" i="5"/>
  <c r="S150" i="5"/>
  <c r="S144" i="5"/>
  <c r="S143" i="5"/>
  <c r="S139" i="5"/>
  <c r="S137" i="5"/>
  <c r="S136" i="5"/>
  <c r="S135" i="5"/>
  <c r="S134" i="5"/>
  <c r="S133" i="5"/>
  <c r="S120" i="5"/>
  <c r="S132" i="5"/>
  <c r="S131" i="5"/>
  <c r="S130" i="5"/>
  <c r="S114" i="5"/>
  <c r="S113" i="5"/>
  <c r="S95" i="5"/>
  <c r="S94" i="5"/>
  <c r="S93" i="5"/>
  <c r="S92" i="5"/>
  <c r="S90" i="5"/>
  <c r="S89" i="5"/>
  <c r="S88" i="5"/>
  <c r="S87" i="5"/>
  <c r="S86" i="5"/>
  <c r="S84" i="5"/>
  <c r="S81" i="5"/>
  <c r="S80" i="5"/>
  <c r="S78" i="5"/>
  <c r="S77" i="5"/>
  <c r="S75" i="5"/>
  <c r="S74" i="5"/>
  <c r="S72" i="5"/>
  <c r="S71" i="5"/>
  <c r="S70" i="5"/>
  <c r="S68" i="5"/>
  <c r="S67" i="5"/>
  <c r="S66" i="5"/>
  <c r="S64" i="5"/>
  <c r="S63" i="5"/>
  <c r="S62" i="5"/>
  <c r="S60" i="5"/>
  <c r="S58" i="5"/>
  <c r="S57" i="5"/>
  <c r="S56" i="5"/>
  <c r="S55" i="5"/>
  <c r="S52" i="5"/>
  <c r="S51" i="5"/>
  <c r="S50" i="5"/>
  <c r="S49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29" i="5"/>
  <c r="S28" i="5"/>
  <c r="S27" i="5"/>
  <c r="S26" i="5"/>
  <c r="S24" i="5"/>
  <c r="S23" i="5"/>
  <c r="S22" i="5"/>
  <c r="S21" i="5"/>
  <c r="S20" i="5"/>
  <c r="S19" i="5"/>
  <c r="S18" i="5"/>
  <c r="S17" i="5"/>
  <c r="S16" i="5"/>
  <c r="S14" i="5"/>
  <c r="S13" i="5"/>
  <c r="S12" i="5"/>
  <c r="S11" i="5"/>
  <c r="S10" i="5"/>
  <c r="S9" i="5"/>
  <c r="S8" i="5"/>
  <c r="S7" i="5"/>
  <c r="S6" i="5"/>
  <c r="S4" i="5"/>
  <c r="Q163" i="5"/>
  <c r="Q162" i="5"/>
  <c r="Q161" i="5"/>
  <c r="Q160" i="5"/>
  <c r="Q159" i="5"/>
  <c r="Q156" i="5"/>
  <c r="Q155" i="5"/>
  <c r="Q154" i="5"/>
  <c r="Q153" i="5"/>
  <c r="Q152" i="5"/>
  <c r="Q151" i="5"/>
  <c r="Q150" i="5"/>
  <c r="Q144" i="5"/>
  <c r="Q143" i="5"/>
  <c r="Q139" i="5"/>
  <c r="Q137" i="5"/>
  <c r="Q136" i="5"/>
  <c r="Q135" i="5"/>
  <c r="Q134" i="5"/>
  <c r="Q133" i="5"/>
  <c r="Q120" i="5"/>
  <c r="Q132" i="5"/>
  <c r="Q131" i="5"/>
  <c r="Q130" i="5"/>
  <c r="Q114" i="5"/>
  <c r="Q113" i="5"/>
  <c r="Q95" i="5"/>
  <c r="Q94" i="5"/>
  <c r="Q93" i="5"/>
  <c r="Q92" i="5"/>
  <c r="Q90" i="5"/>
  <c r="Q89" i="5"/>
  <c r="Q88" i="5"/>
  <c r="Q87" i="5"/>
  <c r="Q86" i="5"/>
  <c r="Q84" i="5"/>
  <c r="Q81" i="5"/>
  <c r="Q80" i="5"/>
  <c r="Q78" i="5"/>
  <c r="Q77" i="5"/>
  <c r="Q75" i="5"/>
  <c r="Q74" i="5"/>
  <c r="Q72" i="5"/>
  <c r="Q71" i="5"/>
  <c r="Q70" i="5"/>
  <c r="Q68" i="5"/>
  <c r="Q67" i="5"/>
  <c r="Q66" i="5"/>
  <c r="Q64" i="5"/>
  <c r="Q63" i="5"/>
  <c r="Q62" i="5"/>
  <c r="Q60" i="5"/>
  <c r="Q58" i="5"/>
  <c r="Q57" i="5"/>
  <c r="Q56" i="5"/>
  <c r="Q55" i="5"/>
  <c r="Q52" i="5"/>
  <c r="Q51" i="5"/>
  <c r="Q50" i="5"/>
  <c r="Q49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29" i="5"/>
  <c r="Q28" i="5"/>
  <c r="Q27" i="5"/>
  <c r="Q26" i="5"/>
  <c r="Q24" i="5"/>
  <c r="Q23" i="5"/>
  <c r="Q22" i="5"/>
  <c r="Q21" i="5"/>
  <c r="Q20" i="5"/>
  <c r="Q19" i="5"/>
  <c r="Q18" i="5"/>
  <c r="Q17" i="5"/>
  <c r="Q16" i="5"/>
  <c r="Q14" i="5"/>
  <c r="Q13" i="5"/>
  <c r="Q12" i="5"/>
  <c r="Q11" i="5"/>
  <c r="Q10" i="5"/>
  <c r="Q7" i="5"/>
  <c r="Q6" i="5"/>
  <c r="Q4" i="5"/>
  <c r="O163" i="5"/>
  <c r="O162" i="5"/>
  <c r="O161" i="5"/>
  <c r="O160" i="5"/>
  <c r="O159" i="5"/>
  <c r="O156" i="5"/>
  <c r="O155" i="5"/>
  <c r="O154" i="5"/>
  <c r="O153" i="5"/>
  <c r="O152" i="5"/>
  <c r="O151" i="5"/>
  <c r="O150" i="5"/>
  <c r="O144" i="5"/>
  <c r="O143" i="5"/>
  <c r="O139" i="5"/>
  <c r="O137" i="5"/>
  <c r="O136" i="5"/>
  <c r="O135" i="5"/>
  <c r="O134" i="5"/>
  <c r="O133" i="5"/>
  <c r="O120" i="5"/>
  <c r="O132" i="5"/>
  <c r="O131" i="5"/>
  <c r="O130" i="5"/>
  <c r="O114" i="5"/>
  <c r="O113" i="5"/>
  <c r="O95" i="5"/>
  <c r="O94" i="5"/>
  <c r="O93" i="5"/>
  <c r="O92" i="5"/>
  <c r="O90" i="5"/>
  <c r="O89" i="5"/>
  <c r="O88" i="5"/>
  <c r="O87" i="5"/>
  <c r="O86" i="5"/>
  <c r="O84" i="5"/>
  <c r="O81" i="5"/>
  <c r="O80" i="5"/>
  <c r="O78" i="5"/>
  <c r="O77" i="5"/>
  <c r="O75" i="5"/>
  <c r="O74" i="5"/>
  <c r="O72" i="5"/>
  <c r="O71" i="5"/>
  <c r="O70" i="5"/>
  <c r="O68" i="5"/>
  <c r="O67" i="5"/>
  <c r="O66" i="5"/>
  <c r="O64" i="5"/>
  <c r="O63" i="5"/>
  <c r="O62" i="5"/>
  <c r="O60" i="5"/>
  <c r="O58" i="5"/>
  <c r="O57" i="5"/>
  <c r="O56" i="5"/>
  <c r="O55" i="5"/>
  <c r="O52" i="5"/>
  <c r="O51" i="5"/>
  <c r="O50" i="5"/>
  <c r="O49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29" i="5"/>
  <c r="O28" i="5"/>
  <c r="O27" i="5"/>
  <c r="O26" i="5"/>
  <c r="O24" i="5"/>
  <c r="O23" i="5"/>
  <c r="O22" i="5"/>
  <c r="O21" i="5"/>
  <c r="O20" i="5"/>
  <c r="O19" i="5"/>
  <c r="O18" i="5"/>
  <c r="O17" i="5"/>
  <c r="O16" i="5"/>
  <c r="O14" i="5"/>
  <c r="O13" i="5"/>
  <c r="O12" i="5"/>
  <c r="O11" i="5"/>
  <c r="O10" i="5"/>
  <c r="O9" i="5"/>
  <c r="O8" i="5"/>
  <c r="O7" i="5"/>
  <c r="O6" i="5"/>
  <c r="O4" i="5"/>
  <c r="M163" i="5"/>
  <c r="M162" i="5"/>
  <c r="M161" i="5"/>
  <c r="M160" i="5"/>
  <c r="M159" i="5"/>
  <c r="M156" i="5"/>
  <c r="M155" i="5"/>
  <c r="M154" i="5"/>
  <c r="M153" i="5"/>
  <c r="M152" i="5"/>
  <c r="M151" i="5"/>
  <c r="M150" i="5"/>
  <c r="M144" i="5"/>
  <c r="M143" i="5"/>
  <c r="M139" i="5"/>
  <c r="M137" i="5"/>
  <c r="M136" i="5"/>
  <c r="M135" i="5"/>
  <c r="M134" i="5"/>
  <c r="M133" i="5"/>
  <c r="M120" i="5"/>
  <c r="M132" i="5"/>
  <c r="M131" i="5"/>
  <c r="M130" i="5"/>
  <c r="M114" i="5"/>
  <c r="M113" i="5"/>
  <c r="M95" i="5"/>
  <c r="M94" i="5"/>
  <c r="M93" i="5"/>
  <c r="M92" i="5"/>
  <c r="M90" i="5"/>
  <c r="M89" i="5"/>
  <c r="M88" i="5"/>
  <c r="M87" i="5"/>
  <c r="M86" i="5"/>
  <c r="M84" i="5"/>
  <c r="M81" i="5"/>
  <c r="M80" i="5"/>
  <c r="M78" i="5"/>
  <c r="M77" i="5"/>
  <c r="M75" i="5"/>
  <c r="M74" i="5"/>
  <c r="M72" i="5"/>
  <c r="M71" i="5"/>
  <c r="M70" i="5"/>
  <c r="M68" i="5"/>
  <c r="M67" i="5"/>
  <c r="M66" i="5"/>
  <c r="M64" i="5"/>
  <c r="M63" i="5"/>
  <c r="M62" i="5"/>
  <c r="M60" i="5"/>
  <c r="M58" i="5"/>
  <c r="M57" i="5"/>
  <c r="M56" i="5"/>
  <c r="M55" i="5"/>
  <c r="M52" i="5"/>
  <c r="M51" i="5"/>
  <c r="M50" i="5"/>
  <c r="M49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29" i="5"/>
  <c r="M28" i="5"/>
  <c r="M27" i="5"/>
  <c r="M26" i="5"/>
  <c r="M24" i="5"/>
  <c r="M23" i="5"/>
  <c r="M22" i="5"/>
  <c r="M21" i="5"/>
  <c r="M20" i="5"/>
  <c r="M19" i="5"/>
  <c r="M18" i="5"/>
  <c r="M17" i="5"/>
  <c r="M16" i="5"/>
  <c r="M14" i="5"/>
  <c r="M13" i="5"/>
  <c r="M12" i="5"/>
  <c r="M11" i="5"/>
  <c r="M10" i="5"/>
  <c r="M9" i="5"/>
  <c r="M8" i="5"/>
  <c r="M7" i="5"/>
  <c r="M6" i="5"/>
  <c r="M4" i="5"/>
  <c r="K163" i="5"/>
  <c r="K162" i="5"/>
  <c r="K161" i="5"/>
  <c r="K160" i="5"/>
  <c r="K159" i="5"/>
  <c r="K156" i="5"/>
  <c r="K155" i="5"/>
  <c r="K154" i="5"/>
  <c r="K153" i="5"/>
  <c r="K152" i="5"/>
  <c r="K151" i="5"/>
  <c r="K150" i="5"/>
  <c r="K144" i="5"/>
  <c r="K143" i="5"/>
  <c r="K139" i="5"/>
  <c r="K137" i="5"/>
  <c r="K136" i="5"/>
  <c r="K135" i="5"/>
  <c r="K134" i="5"/>
  <c r="K133" i="5"/>
  <c r="K120" i="5"/>
  <c r="K132" i="5"/>
  <c r="K131" i="5"/>
  <c r="K130" i="5"/>
  <c r="K114" i="5"/>
  <c r="K113" i="5"/>
  <c r="K95" i="5"/>
  <c r="K94" i="5"/>
  <c r="K93" i="5"/>
  <c r="K92" i="5"/>
  <c r="K90" i="5"/>
  <c r="K89" i="5"/>
  <c r="K88" i="5"/>
  <c r="K87" i="5"/>
  <c r="K86" i="5"/>
  <c r="K84" i="5"/>
  <c r="K81" i="5"/>
  <c r="K80" i="5"/>
  <c r="K78" i="5"/>
  <c r="K77" i="5"/>
  <c r="K75" i="5"/>
  <c r="K74" i="5"/>
  <c r="K72" i="5"/>
  <c r="K71" i="5"/>
  <c r="K70" i="5"/>
  <c r="K68" i="5"/>
  <c r="K67" i="5"/>
  <c r="K66" i="5"/>
  <c r="K64" i="5"/>
  <c r="K63" i="5"/>
  <c r="K62" i="5"/>
  <c r="K60" i="5"/>
  <c r="K58" i="5"/>
  <c r="K57" i="5"/>
  <c r="K56" i="5"/>
  <c r="K55" i="5"/>
  <c r="K52" i="5"/>
  <c r="K51" i="5"/>
  <c r="K50" i="5"/>
  <c r="K49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29" i="5"/>
  <c r="K28" i="5"/>
  <c r="K27" i="5"/>
  <c r="K26" i="5"/>
  <c r="K24" i="5"/>
  <c r="K23" i="5"/>
  <c r="K22" i="5"/>
  <c r="K21" i="5"/>
  <c r="K20" i="5"/>
  <c r="K19" i="5"/>
  <c r="K18" i="5"/>
  <c r="K17" i="5"/>
  <c r="K16" i="5"/>
  <c r="K14" i="5"/>
  <c r="K13" i="5"/>
  <c r="K12" i="5"/>
  <c r="K11" i="5"/>
  <c r="K10" i="5"/>
  <c r="K9" i="5"/>
  <c r="K8" i="5"/>
  <c r="K7" i="5"/>
  <c r="K6" i="5"/>
  <c r="K4" i="5"/>
  <c r="I163" i="5"/>
  <c r="I162" i="5"/>
  <c r="I161" i="5"/>
  <c r="I160" i="5"/>
  <c r="I159" i="5"/>
  <c r="I156" i="5"/>
  <c r="I155" i="5"/>
  <c r="I154" i="5"/>
  <c r="I153" i="5"/>
  <c r="I152" i="5"/>
  <c r="I151" i="5"/>
  <c r="I150" i="5"/>
  <c r="I144" i="5"/>
  <c r="I143" i="5"/>
  <c r="I139" i="5"/>
  <c r="I137" i="5"/>
  <c r="I136" i="5"/>
  <c r="I135" i="5"/>
  <c r="I134" i="5"/>
  <c r="I133" i="5"/>
  <c r="I120" i="5"/>
  <c r="I132" i="5"/>
  <c r="I131" i="5"/>
  <c r="I130" i="5"/>
  <c r="I114" i="5"/>
  <c r="I113" i="5"/>
  <c r="I95" i="5"/>
  <c r="I94" i="5"/>
  <c r="I93" i="5"/>
  <c r="I92" i="5"/>
  <c r="I90" i="5"/>
  <c r="I89" i="5"/>
  <c r="I88" i="5"/>
  <c r="I87" i="5"/>
  <c r="I86" i="5"/>
  <c r="I84" i="5"/>
  <c r="I81" i="5"/>
  <c r="I80" i="5"/>
  <c r="I78" i="5"/>
  <c r="I77" i="5"/>
  <c r="I75" i="5"/>
  <c r="I74" i="5"/>
  <c r="I72" i="5"/>
  <c r="I71" i="5"/>
  <c r="I70" i="5"/>
  <c r="I68" i="5"/>
  <c r="I67" i="5"/>
  <c r="I66" i="5"/>
  <c r="I64" i="5"/>
  <c r="I63" i="5"/>
  <c r="I62" i="5"/>
  <c r="I60" i="5"/>
  <c r="I58" i="5"/>
  <c r="I57" i="5"/>
  <c r="I56" i="5"/>
  <c r="I55" i="5"/>
  <c r="I52" i="5"/>
  <c r="I51" i="5"/>
  <c r="I50" i="5"/>
  <c r="I49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29" i="5"/>
  <c r="I28" i="5"/>
  <c r="I27" i="5"/>
  <c r="I26" i="5"/>
  <c r="I24" i="5"/>
  <c r="I23" i="5"/>
  <c r="I22" i="5"/>
  <c r="I21" i="5"/>
  <c r="I20" i="5"/>
  <c r="I19" i="5"/>
  <c r="I18" i="5"/>
  <c r="I17" i="5"/>
  <c r="I16" i="5"/>
  <c r="I14" i="5"/>
  <c r="I13" i="5"/>
  <c r="I12" i="5"/>
  <c r="I11" i="5"/>
  <c r="I10" i="5"/>
  <c r="I9" i="5"/>
  <c r="I8" i="5"/>
  <c r="I7" i="5"/>
  <c r="I6" i="5"/>
  <c r="I4" i="5"/>
  <c r="AF163" i="5"/>
  <c r="AF162" i="5"/>
  <c r="AF161" i="5"/>
  <c r="AF160" i="5"/>
  <c r="AF159" i="5"/>
  <c r="AF156" i="5"/>
  <c r="AF155" i="5"/>
  <c r="AF154" i="5"/>
  <c r="AF153" i="5"/>
  <c r="AF152" i="5"/>
  <c r="AF151" i="5"/>
  <c r="AF150" i="5"/>
  <c r="AF144" i="5"/>
  <c r="AF143" i="5"/>
  <c r="AF139" i="5"/>
  <c r="AF137" i="5"/>
  <c r="AF136" i="5"/>
  <c r="AF135" i="5"/>
  <c r="AF134" i="5"/>
  <c r="AF133" i="5"/>
  <c r="AF120" i="5"/>
  <c r="AF132" i="5"/>
  <c r="AF131" i="5"/>
  <c r="AF130" i="5"/>
  <c r="AF114" i="5"/>
  <c r="AF113" i="5"/>
  <c r="AF95" i="5"/>
  <c r="AF94" i="5"/>
  <c r="AF93" i="5"/>
  <c r="AF92" i="5"/>
  <c r="AF90" i="5"/>
  <c r="AF89" i="5"/>
  <c r="AF88" i="5"/>
  <c r="AF87" i="5"/>
  <c r="AF86" i="5"/>
  <c r="AF84" i="5"/>
  <c r="AF81" i="5"/>
  <c r="AF80" i="5"/>
  <c r="AF78" i="5"/>
  <c r="AF77" i="5"/>
  <c r="AF75" i="5"/>
  <c r="AF74" i="5"/>
  <c r="AF72" i="5"/>
  <c r="AF71" i="5"/>
  <c r="AF70" i="5"/>
  <c r="AF68" i="5"/>
  <c r="AF67" i="5"/>
  <c r="AF66" i="5"/>
  <c r="AF64" i="5"/>
  <c r="AF63" i="5"/>
  <c r="AF62" i="5"/>
  <c r="AF60" i="5"/>
  <c r="AF58" i="5"/>
  <c r="AF57" i="5"/>
  <c r="AF56" i="5"/>
  <c r="AF55" i="5"/>
  <c r="AF52" i="5"/>
  <c r="AF51" i="5"/>
  <c r="AF50" i="5"/>
  <c r="AF49" i="5"/>
  <c r="AF47" i="5"/>
  <c r="AF46" i="5"/>
  <c r="AF45" i="5"/>
  <c r="AF44" i="5"/>
  <c r="AF43" i="5"/>
  <c r="AF42" i="5"/>
  <c r="AF41" i="5"/>
  <c r="AF40" i="5"/>
  <c r="AF39" i="5"/>
  <c r="AF38" i="5"/>
  <c r="AF37" i="5"/>
  <c r="AF36" i="5"/>
  <c r="AF35" i="5"/>
  <c r="AF34" i="5"/>
  <c r="AF33" i="5"/>
  <c r="AF32" i="5"/>
  <c r="AF31" i="5"/>
  <c r="AF29" i="5"/>
  <c r="AF28" i="5"/>
  <c r="AF27" i="5"/>
  <c r="AF26" i="5"/>
  <c r="AF24" i="5"/>
  <c r="AF23" i="5"/>
  <c r="AF22" i="5"/>
  <c r="AF21" i="5"/>
  <c r="AF20" i="5"/>
  <c r="AF19" i="5"/>
  <c r="AF18" i="5"/>
  <c r="AF17" i="5"/>
  <c r="AF16" i="5"/>
  <c r="AF14" i="5"/>
  <c r="AF13" i="5"/>
  <c r="AF12" i="5"/>
  <c r="AF11" i="5"/>
  <c r="AF10" i="5"/>
  <c r="AF9" i="5"/>
  <c r="AF8" i="5"/>
  <c r="AF7" i="5"/>
  <c r="AF6" i="5"/>
  <c r="AF4" i="5"/>
  <c r="AD165" i="4"/>
  <c r="AB165" i="4"/>
  <c r="Z165" i="4"/>
  <c r="X165" i="4"/>
  <c r="V165" i="4"/>
  <c r="T165" i="4"/>
  <c r="R165" i="4"/>
  <c r="P165" i="4"/>
  <c r="N165" i="4"/>
  <c r="L165" i="4"/>
  <c r="J165" i="4"/>
  <c r="H165" i="4"/>
  <c r="AD148" i="4"/>
  <c r="AB148" i="4"/>
  <c r="Z148" i="4"/>
  <c r="X148" i="4"/>
  <c r="V148" i="4"/>
  <c r="T148" i="4"/>
  <c r="R148" i="4"/>
  <c r="P148" i="4"/>
  <c r="N148" i="4"/>
  <c r="L148" i="4"/>
  <c r="J148" i="4"/>
  <c r="H148" i="4"/>
  <c r="AE163" i="4"/>
  <c r="AE162" i="4"/>
  <c r="AE161" i="4"/>
  <c r="AE160" i="4"/>
  <c r="AE159" i="4"/>
  <c r="AE156" i="4"/>
  <c r="AE155" i="4"/>
  <c r="AE154" i="4"/>
  <c r="AE153" i="4"/>
  <c r="AE152" i="4"/>
  <c r="AE151" i="4"/>
  <c r="AE150" i="4"/>
  <c r="AE144" i="4"/>
  <c r="AE143" i="4"/>
  <c r="AE139" i="4"/>
  <c r="AE137" i="4"/>
  <c r="AE136" i="4"/>
  <c r="AE135" i="4"/>
  <c r="AE134" i="4"/>
  <c r="AE133" i="4"/>
  <c r="AE120" i="4"/>
  <c r="AE132" i="4"/>
  <c r="AE131" i="4"/>
  <c r="AE130" i="4"/>
  <c r="AE114" i="4"/>
  <c r="AE113" i="4"/>
  <c r="AE95" i="4"/>
  <c r="AE94" i="4"/>
  <c r="AE93" i="4"/>
  <c r="AE92" i="4"/>
  <c r="AE90" i="4"/>
  <c r="AE89" i="4"/>
  <c r="AE88" i="4"/>
  <c r="AE87" i="4"/>
  <c r="AE86" i="4"/>
  <c r="AE84" i="4"/>
  <c r="AE81" i="4"/>
  <c r="AE80" i="4"/>
  <c r="AE78" i="4"/>
  <c r="AE77" i="4"/>
  <c r="AE75" i="4"/>
  <c r="AE74" i="4"/>
  <c r="AE72" i="4"/>
  <c r="AE71" i="4"/>
  <c r="AE70" i="4"/>
  <c r="AE68" i="4"/>
  <c r="AE67" i="4"/>
  <c r="AE66" i="4"/>
  <c r="AE64" i="4"/>
  <c r="AE63" i="4"/>
  <c r="AE62" i="4"/>
  <c r="AE60" i="4"/>
  <c r="AE58" i="4"/>
  <c r="AE57" i="4"/>
  <c r="AE56" i="4"/>
  <c r="AE55" i="4"/>
  <c r="AE52" i="4"/>
  <c r="AE51" i="4"/>
  <c r="AE50" i="4"/>
  <c r="AE49" i="4"/>
  <c r="AE47" i="4"/>
  <c r="AE46" i="4"/>
  <c r="AE45" i="4"/>
  <c r="AE44" i="4"/>
  <c r="AE43" i="4"/>
  <c r="AE42" i="4"/>
  <c r="AE41" i="4"/>
  <c r="AE40" i="4"/>
  <c r="AE39" i="4"/>
  <c r="AE38" i="4"/>
  <c r="AE37" i="4"/>
  <c r="AE36" i="4"/>
  <c r="AE35" i="4"/>
  <c r="AE34" i="4"/>
  <c r="AE33" i="4"/>
  <c r="AE32" i="4"/>
  <c r="AE31" i="4"/>
  <c r="AE29" i="4"/>
  <c r="AE28" i="4"/>
  <c r="AE27" i="4"/>
  <c r="AE26" i="4"/>
  <c r="AE24" i="4"/>
  <c r="AE23" i="4"/>
  <c r="AE22" i="4"/>
  <c r="AE21" i="4"/>
  <c r="AE20" i="4"/>
  <c r="AE19" i="4"/>
  <c r="AE18" i="4"/>
  <c r="AE17" i="4"/>
  <c r="AE16" i="4"/>
  <c r="AE14" i="4"/>
  <c r="AE13" i="4"/>
  <c r="AE12" i="4"/>
  <c r="AE11" i="4"/>
  <c r="AE10" i="4"/>
  <c r="AE9" i="4"/>
  <c r="AE8" i="4"/>
  <c r="AE7" i="4"/>
  <c r="AE6" i="4"/>
  <c r="AE4" i="4"/>
  <c r="AC163" i="4"/>
  <c r="AC162" i="4"/>
  <c r="AC161" i="4"/>
  <c r="AC160" i="4"/>
  <c r="AC159" i="4"/>
  <c r="AC156" i="4"/>
  <c r="AC155" i="4"/>
  <c r="AC154" i="4"/>
  <c r="AC153" i="4"/>
  <c r="AC152" i="4"/>
  <c r="AC151" i="4"/>
  <c r="AC150" i="4"/>
  <c r="AC144" i="4"/>
  <c r="AC143" i="4"/>
  <c r="AC139" i="4"/>
  <c r="AC137" i="4"/>
  <c r="AC136" i="4"/>
  <c r="AC135" i="4"/>
  <c r="AC134" i="4"/>
  <c r="AC133" i="4"/>
  <c r="AC120" i="4"/>
  <c r="AC132" i="4"/>
  <c r="AC131" i="4"/>
  <c r="AC130" i="4"/>
  <c r="AC114" i="4"/>
  <c r="AC113" i="4"/>
  <c r="AC95" i="4"/>
  <c r="AC94" i="4"/>
  <c r="AC93" i="4"/>
  <c r="AC92" i="4"/>
  <c r="AC90" i="4"/>
  <c r="AC89" i="4"/>
  <c r="AC88" i="4"/>
  <c r="AC87" i="4"/>
  <c r="AC86" i="4"/>
  <c r="AC84" i="4"/>
  <c r="AC81" i="4"/>
  <c r="AC80" i="4"/>
  <c r="AC78" i="4"/>
  <c r="AC77" i="4"/>
  <c r="AC75" i="4"/>
  <c r="AC74" i="4"/>
  <c r="AC72" i="4"/>
  <c r="AC71" i="4"/>
  <c r="AC70" i="4"/>
  <c r="AC68" i="4"/>
  <c r="AC67" i="4"/>
  <c r="AC66" i="4"/>
  <c r="AC64" i="4"/>
  <c r="AC63" i="4"/>
  <c r="AC62" i="4"/>
  <c r="AC60" i="4"/>
  <c r="AC58" i="4"/>
  <c r="AC57" i="4"/>
  <c r="AC56" i="4"/>
  <c r="AC55" i="4"/>
  <c r="AC52" i="4"/>
  <c r="AC51" i="4"/>
  <c r="AC50" i="4"/>
  <c r="AC49" i="4"/>
  <c r="AC47" i="4"/>
  <c r="AC46" i="4"/>
  <c r="AC45" i="4"/>
  <c r="AC44" i="4"/>
  <c r="AC43" i="4"/>
  <c r="AC42" i="4"/>
  <c r="AC41" i="4"/>
  <c r="AC40" i="4"/>
  <c r="AC39" i="4"/>
  <c r="AC38" i="4"/>
  <c r="AC37" i="4"/>
  <c r="AC36" i="4"/>
  <c r="AC35" i="4"/>
  <c r="AC34" i="4"/>
  <c r="AC33" i="4"/>
  <c r="AC32" i="4"/>
  <c r="AC31" i="4"/>
  <c r="AC29" i="4"/>
  <c r="AC28" i="4"/>
  <c r="AC27" i="4"/>
  <c r="AC26" i="4"/>
  <c r="AC24" i="4"/>
  <c r="AC23" i="4"/>
  <c r="AC22" i="4"/>
  <c r="AC21" i="4"/>
  <c r="AC20" i="4"/>
  <c r="AC19" i="4"/>
  <c r="AC18" i="4"/>
  <c r="AC17" i="4"/>
  <c r="AC16" i="4"/>
  <c r="AC14" i="4"/>
  <c r="AC13" i="4"/>
  <c r="AC12" i="4"/>
  <c r="AC11" i="4"/>
  <c r="AC10" i="4"/>
  <c r="AC9" i="4"/>
  <c r="AC8" i="4"/>
  <c r="AC7" i="4"/>
  <c r="AC6" i="4"/>
  <c r="AC4" i="4"/>
  <c r="AA163" i="4"/>
  <c r="AA162" i="4"/>
  <c r="AA161" i="4"/>
  <c r="AA160" i="4"/>
  <c r="AA159" i="4"/>
  <c r="AA156" i="4"/>
  <c r="AA155" i="4"/>
  <c r="AA154" i="4"/>
  <c r="AA153" i="4"/>
  <c r="AA152" i="4"/>
  <c r="AA151" i="4"/>
  <c r="AA150" i="4"/>
  <c r="AA144" i="4"/>
  <c r="AA143" i="4"/>
  <c r="AA139" i="4"/>
  <c r="AA137" i="4"/>
  <c r="AA136" i="4"/>
  <c r="AA135" i="4"/>
  <c r="AA134" i="4"/>
  <c r="AA133" i="4"/>
  <c r="AA120" i="4"/>
  <c r="AA132" i="4"/>
  <c r="AA131" i="4"/>
  <c r="AA130" i="4"/>
  <c r="AA114" i="4"/>
  <c r="AA113" i="4"/>
  <c r="AA95" i="4"/>
  <c r="AA94" i="4"/>
  <c r="AA93" i="4"/>
  <c r="AA92" i="4"/>
  <c r="AA90" i="4"/>
  <c r="AA89" i="4"/>
  <c r="AA88" i="4"/>
  <c r="AA87" i="4"/>
  <c r="AA86" i="4"/>
  <c r="AA84" i="4"/>
  <c r="AA81" i="4"/>
  <c r="AA80" i="4"/>
  <c r="AA78" i="4"/>
  <c r="AA77" i="4"/>
  <c r="AA75" i="4"/>
  <c r="AA74" i="4"/>
  <c r="AA72" i="4"/>
  <c r="AA71" i="4"/>
  <c r="AA70" i="4"/>
  <c r="AA68" i="4"/>
  <c r="AA67" i="4"/>
  <c r="AA66" i="4"/>
  <c r="AA64" i="4"/>
  <c r="AA63" i="4"/>
  <c r="AA62" i="4"/>
  <c r="AA60" i="4"/>
  <c r="AA58" i="4"/>
  <c r="AA57" i="4"/>
  <c r="AA56" i="4"/>
  <c r="AA55" i="4"/>
  <c r="AA52" i="4"/>
  <c r="AA51" i="4"/>
  <c r="AA50" i="4"/>
  <c r="AA49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29" i="4"/>
  <c r="AA28" i="4"/>
  <c r="AA27" i="4"/>
  <c r="AA26" i="4"/>
  <c r="AA24" i="4"/>
  <c r="AA23" i="4"/>
  <c r="AA22" i="4"/>
  <c r="AA21" i="4"/>
  <c r="AA20" i="4"/>
  <c r="AA19" i="4"/>
  <c r="AA18" i="4"/>
  <c r="AA17" i="4"/>
  <c r="AA16" i="4"/>
  <c r="AA14" i="4"/>
  <c r="AA13" i="4"/>
  <c r="AA12" i="4"/>
  <c r="AA11" i="4"/>
  <c r="AA10" i="4"/>
  <c r="AA9" i="4"/>
  <c r="AA8" i="4"/>
  <c r="AA7" i="4"/>
  <c r="AA6" i="4"/>
  <c r="AA4" i="4"/>
  <c r="Y163" i="4"/>
  <c r="Y162" i="4"/>
  <c r="Y161" i="4"/>
  <c r="Y160" i="4"/>
  <c r="Y159" i="4"/>
  <c r="Y156" i="4"/>
  <c r="Y155" i="4"/>
  <c r="Y154" i="4"/>
  <c r="Y153" i="4"/>
  <c r="Y152" i="4"/>
  <c r="Y151" i="4"/>
  <c r="Y150" i="4"/>
  <c r="Y144" i="4"/>
  <c r="Y143" i="4"/>
  <c r="Y139" i="4"/>
  <c r="Y137" i="4"/>
  <c r="Y136" i="4"/>
  <c r="Y135" i="4"/>
  <c r="Y134" i="4"/>
  <c r="Y133" i="4"/>
  <c r="Y120" i="4"/>
  <c r="Y132" i="4"/>
  <c r="Y131" i="4"/>
  <c r="Y130" i="4"/>
  <c r="Y114" i="4"/>
  <c r="Y113" i="4"/>
  <c r="Y95" i="4"/>
  <c r="Y94" i="4"/>
  <c r="Y93" i="4"/>
  <c r="Y92" i="4"/>
  <c r="Y90" i="4"/>
  <c r="Y89" i="4"/>
  <c r="Y88" i="4"/>
  <c r="Y87" i="4"/>
  <c r="Y86" i="4"/>
  <c r="Y84" i="4"/>
  <c r="Y81" i="4"/>
  <c r="Y80" i="4"/>
  <c r="Y78" i="4"/>
  <c r="Y77" i="4"/>
  <c r="Y75" i="4"/>
  <c r="Y74" i="4"/>
  <c r="Y72" i="4"/>
  <c r="Y71" i="4"/>
  <c r="Y70" i="4"/>
  <c r="Y68" i="4"/>
  <c r="Y67" i="4"/>
  <c r="Y66" i="4"/>
  <c r="Y64" i="4"/>
  <c r="Y63" i="4"/>
  <c r="Y62" i="4"/>
  <c r="Y60" i="4"/>
  <c r="Y58" i="4"/>
  <c r="Y57" i="4"/>
  <c r="Y56" i="4"/>
  <c r="Y55" i="4"/>
  <c r="Y52" i="4"/>
  <c r="Y51" i="4"/>
  <c r="Y50" i="4"/>
  <c r="Y49" i="4"/>
  <c r="Y47" i="4"/>
  <c r="Y46" i="4"/>
  <c r="Y45" i="4"/>
  <c r="Y44" i="4"/>
  <c r="Y43" i="4"/>
  <c r="Y42" i="4"/>
  <c r="Y41" i="4"/>
  <c r="Y40" i="4"/>
  <c r="Y39" i="4"/>
  <c r="Y38" i="4"/>
  <c r="Y37" i="4"/>
  <c r="Y36" i="4"/>
  <c r="Y35" i="4"/>
  <c r="Y34" i="4"/>
  <c r="Y33" i="4"/>
  <c r="Y32" i="4"/>
  <c r="Y31" i="4"/>
  <c r="Y29" i="4"/>
  <c r="Y28" i="4"/>
  <c r="Y27" i="4"/>
  <c r="Y26" i="4"/>
  <c r="Y24" i="4"/>
  <c r="Y23" i="4"/>
  <c r="Y22" i="4"/>
  <c r="Y21" i="4"/>
  <c r="Y20" i="4"/>
  <c r="Y19" i="4"/>
  <c r="Y18" i="4"/>
  <c r="Y17" i="4"/>
  <c r="Y16" i="4"/>
  <c r="Y14" i="4"/>
  <c r="Y13" i="4"/>
  <c r="Y12" i="4"/>
  <c r="Y11" i="4"/>
  <c r="Y10" i="4"/>
  <c r="Y9" i="4"/>
  <c r="Y8" i="4"/>
  <c r="Y7" i="4"/>
  <c r="Y6" i="4"/>
  <c r="Y4" i="4"/>
  <c r="W163" i="4"/>
  <c r="W162" i="4"/>
  <c r="W161" i="4"/>
  <c r="W160" i="4"/>
  <c r="W159" i="4"/>
  <c r="W156" i="4"/>
  <c r="W155" i="4"/>
  <c r="W154" i="4"/>
  <c r="W153" i="4"/>
  <c r="W152" i="4"/>
  <c r="W151" i="4"/>
  <c r="W150" i="4"/>
  <c r="W144" i="4"/>
  <c r="W143" i="4"/>
  <c r="W139" i="4"/>
  <c r="W137" i="4"/>
  <c r="W136" i="4"/>
  <c r="W135" i="4"/>
  <c r="W134" i="4"/>
  <c r="W133" i="4"/>
  <c r="W120" i="4"/>
  <c r="W132" i="4"/>
  <c r="W131" i="4"/>
  <c r="W130" i="4"/>
  <c r="W114" i="4"/>
  <c r="W113" i="4"/>
  <c r="W95" i="4"/>
  <c r="W94" i="4"/>
  <c r="W93" i="4"/>
  <c r="W92" i="4"/>
  <c r="W90" i="4"/>
  <c r="W89" i="4"/>
  <c r="W88" i="4"/>
  <c r="W87" i="4"/>
  <c r="W86" i="4"/>
  <c r="W84" i="4"/>
  <c r="W81" i="4"/>
  <c r="W80" i="4"/>
  <c r="W78" i="4"/>
  <c r="W77" i="4"/>
  <c r="W75" i="4"/>
  <c r="W74" i="4"/>
  <c r="W72" i="4"/>
  <c r="W71" i="4"/>
  <c r="W70" i="4"/>
  <c r="W68" i="4"/>
  <c r="W67" i="4"/>
  <c r="W66" i="4"/>
  <c r="W64" i="4"/>
  <c r="W63" i="4"/>
  <c r="W62" i="4"/>
  <c r="W60" i="4"/>
  <c r="W58" i="4"/>
  <c r="W57" i="4"/>
  <c r="W56" i="4"/>
  <c r="W55" i="4"/>
  <c r="W52" i="4"/>
  <c r="W51" i="4"/>
  <c r="W50" i="4"/>
  <c r="W49" i="4"/>
  <c r="W47" i="4"/>
  <c r="W46" i="4"/>
  <c r="W45" i="4"/>
  <c r="W44" i="4"/>
  <c r="W43" i="4"/>
  <c r="W42" i="4"/>
  <c r="W41" i="4"/>
  <c r="W40" i="4"/>
  <c r="W39" i="4"/>
  <c r="W38" i="4"/>
  <c r="W37" i="4"/>
  <c r="W36" i="4"/>
  <c r="W35" i="4"/>
  <c r="W34" i="4"/>
  <c r="W33" i="4"/>
  <c r="W32" i="4"/>
  <c r="W31" i="4"/>
  <c r="W29" i="4"/>
  <c r="W28" i="4"/>
  <c r="W27" i="4"/>
  <c r="W26" i="4"/>
  <c r="W24" i="4"/>
  <c r="W23" i="4"/>
  <c r="W22" i="4"/>
  <c r="W21" i="4"/>
  <c r="W20" i="4"/>
  <c r="W19" i="4"/>
  <c r="W18" i="4"/>
  <c r="W17" i="4"/>
  <c r="W16" i="4"/>
  <c r="W14" i="4"/>
  <c r="W13" i="4"/>
  <c r="W12" i="4"/>
  <c r="W11" i="4"/>
  <c r="W10" i="4"/>
  <c r="W9" i="4"/>
  <c r="W8" i="4"/>
  <c r="W7" i="4"/>
  <c r="W6" i="4"/>
  <c r="W4" i="4"/>
  <c r="U163" i="4"/>
  <c r="U162" i="4"/>
  <c r="U161" i="4"/>
  <c r="U160" i="4"/>
  <c r="U159" i="4"/>
  <c r="U156" i="4"/>
  <c r="U155" i="4"/>
  <c r="U154" i="4"/>
  <c r="U153" i="4"/>
  <c r="U152" i="4"/>
  <c r="U151" i="4"/>
  <c r="U150" i="4"/>
  <c r="U144" i="4"/>
  <c r="U143" i="4"/>
  <c r="U139" i="4"/>
  <c r="U137" i="4"/>
  <c r="U136" i="4"/>
  <c r="U135" i="4"/>
  <c r="U134" i="4"/>
  <c r="U133" i="4"/>
  <c r="U120" i="4"/>
  <c r="U132" i="4"/>
  <c r="U131" i="4"/>
  <c r="U130" i="4"/>
  <c r="U114" i="4"/>
  <c r="U113" i="4"/>
  <c r="U95" i="4"/>
  <c r="U94" i="4"/>
  <c r="U93" i="4"/>
  <c r="U92" i="4"/>
  <c r="U90" i="4"/>
  <c r="U89" i="4"/>
  <c r="U88" i="4"/>
  <c r="U87" i="4"/>
  <c r="U86" i="4"/>
  <c r="U84" i="4"/>
  <c r="U81" i="4"/>
  <c r="U80" i="4"/>
  <c r="U78" i="4"/>
  <c r="U77" i="4"/>
  <c r="U75" i="4"/>
  <c r="U74" i="4"/>
  <c r="U72" i="4"/>
  <c r="U71" i="4"/>
  <c r="U70" i="4"/>
  <c r="U68" i="4"/>
  <c r="U67" i="4"/>
  <c r="U66" i="4"/>
  <c r="U64" i="4"/>
  <c r="U63" i="4"/>
  <c r="U62" i="4"/>
  <c r="U60" i="4"/>
  <c r="U58" i="4"/>
  <c r="U57" i="4"/>
  <c r="U56" i="4"/>
  <c r="U55" i="4"/>
  <c r="U52" i="4"/>
  <c r="U51" i="4"/>
  <c r="U50" i="4"/>
  <c r="U49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29" i="4"/>
  <c r="U28" i="4"/>
  <c r="U27" i="4"/>
  <c r="U26" i="4"/>
  <c r="U24" i="4"/>
  <c r="U23" i="4"/>
  <c r="U22" i="4"/>
  <c r="U21" i="4"/>
  <c r="U20" i="4"/>
  <c r="U19" i="4"/>
  <c r="U18" i="4"/>
  <c r="U17" i="4"/>
  <c r="U16" i="4"/>
  <c r="U14" i="4"/>
  <c r="U13" i="4"/>
  <c r="U12" i="4"/>
  <c r="U11" i="4"/>
  <c r="U10" i="4"/>
  <c r="U9" i="4"/>
  <c r="U8" i="4"/>
  <c r="U7" i="4"/>
  <c r="U6" i="4"/>
  <c r="U4" i="4"/>
  <c r="S163" i="4"/>
  <c r="S162" i="4"/>
  <c r="S161" i="4"/>
  <c r="S160" i="4"/>
  <c r="S159" i="4"/>
  <c r="S156" i="4"/>
  <c r="S155" i="4"/>
  <c r="S154" i="4"/>
  <c r="S153" i="4"/>
  <c r="S152" i="4"/>
  <c r="S151" i="4"/>
  <c r="S150" i="4"/>
  <c r="S144" i="4"/>
  <c r="S143" i="4"/>
  <c r="S139" i="4"/>
  <c r="S137" i="4"/>
  <c r="S136" i="4"/>
  <c r="S135" i="4"/>
  <c r="S134" i="4"/>
  <c r="S133" i="4"/>
  <c r="S120" i="4"/>
  <c r="S132" i="4"/>
  <c r="S131" i="4"/>
  <c r="S130" i="4"/>
  <c r="S114" i="4"/>
  <c r="S113" i="4"/>
  <c r="S95" i="4"/>
  <c r="S94" i="4"/>
  <c r="S93" i="4"/>
  <c r="S92" i="4"/>
  <c r="S90" i="4"/>
  <c r="S89" i="4"/>
  <c r="S88" i="4"/>
  <c r="S87" i="4"/>
  <c r="S86" i="4"/>
  <c r="S84" i="4"/>
  <c r="S81" i="4"/>
  <c r="S80" i="4"/>
  <c r="S78" i="4"/>
  <c r="S77" i="4"/>
  <c r="S75" i="4"/>
  <c r="S74" i="4"/>
  <c r="S72" i="4"/>
  <c r="S71" i="4"/>
  <c r="S70" i="4"/>
  <c r="S68" i="4"/>
  <c r="S67" i="4"/>
  <c r="S66" i="4"/>
  <c r="S64" i="4"/>
  <c r="S63" i="4"/>
  <c r="S62" i="4"/>
  <c r="S60" i="4"/>
  <c r="S58" i="4"/>
  <c r="S57" i="4"/>
  <c r="S56" i="4"/>
  <c r="S55" i="4"/>
  <c r="S52" i="4"/>
  <c r="S51" i="4"/>
  <c r="S50" i="4"/>
  <c r="S49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29" i="4"/>
  <c r="S28" i="4"/>
  <c r="S27" i="4"/>
  <c r="S26" i="4"/>
  <c r="S24" i="4"/>
  <c r="S23" i="4"/>
  <c r="S22" i="4"/>
  <c r="S21" i="4"/>
  <c r="S20" i="4"/>
  <c r="S19" i="4"/>
  <c r="S18" i="4"/>
  <c r="S17" i="4"/>
  <c r="S16" i="4"/>
  <c r="S14" i="4"/>
  <c r="S13" i="4"/>
  <c r="S12" i="4"/>
  <c r="S11" i="4"/>
  <c r="S10" i="4"/>
  <c r="S9" i="4"/>
  <c r="S8" i="4"/>
  <c r="S7" i="4"/>
  <c r="S6" i="4"/>
  <c r="S4" i="4"/>
  <c r="Q163" i="4"/>
  <c r="Q162" i="4"/>
  <c r="Q161" i="4"/>
  <c r="Q160" i="4"/>
  <c r="Q159" i="4"/>
  <c r="Q156" i="4"/>
  <c r="Q155" i="4"/>
  <c r="Q154" i="4"/>
  <c r="Q153" i="4"/>
  <c r="Q152" i="4"/>
  <c r="Q151" i="4"/>
  <c r="Q150" i="4"/>
  <c r="Q144" i="4"/>
  <c r="Q143" i="4"/>
  <c r="Q139" i="4"/>
  <c r="Q137" i="4"/>
  <c r="Q136" i="4"/>
  <c r="Q135" i="4"/>
  <c r="Q134" i="4"/>
  <c r="Q133" i="4"/>
  <c r="Q120" i="4"/>
  <c r="Q132" i="4"/>
  <c r="Q131" i="4"/>
  <c r="Q130" i="4"/>
  <c r="Q114" i="4"/>
  <c r="Q113" i="4"/>
  <c r="Q95" i="4"/>
  <c r="Q94" i="4"/>
  <c r="Q93" i="4"/>
  <c r="Q92" i="4"/>
  <c r="Q90" i="4"/>
  <c r="Q89" i="4"/>
  <c r="Q88" i="4"/>
  <c r="Q87" i="4"/>
  <c r="Q86" i="4"/>
  <c r="Q84" i="4"/>
  <c r="Q81" i="4"/>
  <c r="Q80" i="4"/>
  <c r="Q78" i="4"/>
  <c r="Q77" i="4"/>
  <c r="Q75" i="4"/>
  <c r="Q74" i="4"/>
  <c r="Q72" i="4"/>
  <c r="Q71" i="4"/>
  <c r="Q70" i="4"/>
  <c r="Q68" i="4"/>
  <c r="Q67" i="4"/>
  <c r="Q66" i="4"/>
  <c r="Q64" i="4"/>
  <c r="Q63" i="4"/>
  <c r="Q62" i="4"/>
  <c r="Q60" i="4"/>
  <c r="Q58" i="4"/>
  <c r="Q57" i="4"/>
  <c r="Q56" i="4"/>
  <c r="Q55" i="4"/>
  <c r="Q52" i="4"/>
  <c r="Q51" i="4"/>
  <c r="Q50" i="4"/>
  <c r="Q49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29" i="4"/>
  <c r="Q28" i="4"/>
  <c r="Q27" i="4"/>
  <c r="Q26" i="4"/>
  <c r="Q24" i="4"/>
  <c r="Q23" i="4"/>
  <c r="Q22" i="4"/>
  <c r="Q21" i="4"/>
  <c r="Q20" i="4"/>
  <c r="Q19" i="4"/>
  <c r="Q18" i="4"/>
  <c r="Q17" i="4"/>
  <c r="Q16" i="4"/>
  <c r="Q14" i="4"/>
  <c r="Q13" i="4"/>
  <c r="Q12" i="4"/>
  <c r="Q11" i="4"/>
  <c r="Q10" i="4"/>
  <c r="Q9" i="4"/>
  <c r="Q8" i="4"/>
  <c r="Q7" i="4"/>
  <c r="Q6" i="4"/>
  <c r="Q4" i="4"/>
  <c r="O163" i="4"/>
  <c r="O162" i="4"/>
  <c r="O161" i="4"/>
  <c r="O160" i="4"/>
  <c r="O159" i="4"/>
  <c r="O156" i="4"/>
  <c r="O155" i="4"/>
  <c r="O154" i="4"/>
  <c r="O153" i="4"/>
  <c r="O152" i="4"/>
  <c r="O151" i="4"/>
  <c r="O150" i="4"/>
  <c r="O144" i="4"/>
  <c r="O143" i="4"/>
  <c r="O139" i="4"/>
  <c r="O137" i="4"/>
  <c r="O136" i="4"/>
  <c r="O135" i="4"/>
  <c r="O134" i="4"/>
  <c r="O133" i="4"/>
  <c r="O120" i="4"/>
  <c r="O132" i="4"/>
  <c r="O131" i="4"/>
  <c r="O130" i="4"/>
  <c r="O114" i="4"/>
  <c r="O113" i="4"/>
  <c r="O95" i="4"/>
  <c r="O94" i="4"/>
  <c r="O93" i="4"/>
  <c r="O92" i="4"/>
  <c r="O90" i="4"/>
  <c r="O89" i="4"/>
  <c r="O88" i="4"/>
  <c r="O87" i="4"/>
  <c r="O86" i="4"/>
  <c r="O84" i="4"/>
  <c r="O81" i="4"/>
  <c r="O80" i="4"/>
  <c r="O78" i="4"/>
  <c r="O77" i="4"/>
  <c r="O75" i="4"/>
  <c r="O74" i="4"/>
  <c r="O72" i="4"/>
  <c r="O71" i="4"/>
  <c r="O70" i="4"/>
  <c r="O68" i="4"/>
  <c r="O67" i="4"/>
  <c r="O66" i="4"/>
  <c r="O64" i="4"/>
  <c r="O63" i="4"/>
  <c r="O62" i="4"/>
  <c r="O60" i="4"/>
  <c r="O58" i="4"/>
  <c r="O57" i="4"/>
  <c r="O56" i="4"/>
  <c r="O55" i="4"/>
  <c r="O52" i="4"/>
  <c r="O51" i="4"/>
  <c r="O50" i="4"/>
  <c r="O49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29" i="4"/>
  <c r="O28" i="4"/>
  <c r="O27" i="4"/>
  <c r="O26" i="4"/>
  <c r="O24" i="4"/>
  <c r="O23" i="4"/>
  <c r="O22" i="4"/>
  <c r="O21" i="4"/>
  <c r="O20" i="4"/>
  <c r="O19" i="4"/>
  <c r="O18" i="4"/>
  <c r="O17" i="4"/>
  <c r="O16" i="4"/>
  <c r="O14" i="4"/>
  <c r="O13" i="4"/>
  <c r="O12" i="4"/>
  <c r="O11" i="4"/>
  <c r="O10" i="4"/>
  <c r="O9" i="4"/>
  <c r="O8" i="4"/>
  <c r="O7" i="4"/>
  <c r="O6" i="4"/>
  <c r="O4" i="4"/>
  <c r="M163" i="4"/>
  <c r="M162" i="4"/>
  <c r="M161" i="4"/>
  <c r="M160" i="4"/>
  <c r="M159" i="4"/>
  <c r="M156" i="4"/>
  <c r="M155" i="4"/>
  <c r="M154" i="4"/>
  <c r="M153" i="4"/>
  <c r="M152" i="4"/>
  <c r="M151" i="4"/>
  <c r="M150" i="4"/>
  <c r="M144" i="4"/>
  <c r="M143" i="4"/>
  <c r="M139" i="4"/>
  <c r="M137" i="4"/>
  <c r="M136" i="4"/>
  <c r="M135" i="4"/>
  <c r="M134" i="4"/>
  <c r="M133" i="4"/>
  <c r="M120" i="4"/>
  <c r="M132" i="4"/>
  <c r="M131" i="4"/>
  <c r="M130" i="4"/>
  <c r="M114" i="4"/>
  <c r="M113" i="4"/>
  <c r="M95" i="4"/>
  <c r="M94" i="4"/>
  <c r="M93" i="4"/>
  <c r="M92" i="4"/>
  <c r="M90" i="4"/>
  <c r="M89" i="4"/>
  <c r="M88" i="4"/>
  <c r="M87" i="4"/>
  <c r="M86" i="4"/>
  <c r="M84" i="4"/>
  <c r="M81" i="4"/>
  <c r="M80" i="4"/>
  <c r="M78" i="4"/>
  <c r="M77" i="4"/>
  <c r="M75" i="4"/>
  <c r="M74" i="4"/>
  <c r="M72" i="4"/>
  <c r="M71" i="4"/>
  <c r="M70" i="4"/>
  <c r="M68" i="4"/>
  <c r="M67" i="4"/>
  <c r="M66" i="4"/>
  <c r="M64" i="4"/>
  <c r="M63" i="4"/>
  <c r="M62" i="4"/>
  <c r="M60" i="4"/>
  <c r="M58" i="4"/>
  <c r="M57" i="4"/>
  <c r="M56" i="4"/>
  <c r="M55" i="4"/>
  <c r="M52" i="4"/>
  <c r="M51" i="4"/>
  <c r="M50" i="4"/>
  <c r="M49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29" i="4"/>
  <c r="M28" i="4"/>
  <c r="M27" i="4"/>
  <c r="M26" i="4"/>
  <c r="M24" i="4"/>
  <c r="M23" i="4"/>
  <c r="M22" i="4"/>
  <c r="M21" i="4"/>
  <c r="M20" i="4"/>
  <c r="M19" i="4"/>
  <c r="M18" i="4"/>
  <c r="M17" i="4"/>
  <c r="M16" i="4"/>
  <c r="M14" i="4"/>
  <c r="M13" i="4"/>
  <c r="M12" i="4"/>
  <c r="M11" i="4"/>
  <c r="M10" i="4"/>
  <c r="M9" i="4"/>
  <c r="M8" i="4"/>
  <c r="M7" i="4"/>
  <c r="M6" i="4"/>
  <c r="M4" i="4"/>
  <c r="K163" i="4"/>
  <c r="K162" i="4"/>
  <c r="K161" i="4"/>
  <c r="K160" i="4"/>
  <c r="K159" i="4"/>
  <c r="K156" i="4"/>
  <c r="K155" i="4"/>
  <c r="K154" i="4"/>
  <c r="K153" i="4"/>
  <c r="K152" i="4"/>
  <c r="K151" i="4"/>
  <c r="K150" i="4"/>
  <c r="K144" i="4"/>
  <c r="K143" i="4"/>
  <c r="K139" i="4"/>
  <c r="K137" i="4"/>
  <c r="K136" i="4"/>
  <c r="K135" i="4"/>
  <c r="K134" i="4"/>
  <c r="K133" i="4"/>
  <c r="K120" i="4"/>
  <c r="K132" i="4"/>
  <c r="K131" i="4"/>
  <c r="K130" i="4"/>
  <c r="K114" i="4"/>
  <c r="K113" i="4"/>
  <c r="K95" i="4"/>
  <c r="K94" i="4"/>
  <c r="K93" i="4"/>
  <c r="K92" i="4"/>
  <c r="K90" i="4"/>
  <c r="K89" i="4"/>
  <c r="K88" i="4"/>
  <c r="K87" i="4"/>
  <c r="K86" i="4"/>
  <c r="K84" i="4"/>
  <c r="K81" i="4"/>
  <c r="K80" i="4"/>
  <c r="K78" i="4"/>
  <c r="K77" i="4"/>
  <c r="K75" i="4"/>
  <c r="K74" i="4"/>
  <c r="K72" i="4"/>
  <c r="K71" i="4"/>
  <c r="K70" i="4"/>
  <c r="K68" i="4"/>
  <c r="K67" i="4"/>
  <c r="K66" i="4"/>
  <c r="K64" i="4"/>
  <c r="K63" i="4"/>
  <c r="K62" i="4"/>
  <c r="K60" i="4"/>
  <c r="K58" i="4"/>
  <c r="K57" i="4"/>
  <c r="K56" i="4"/>
  <c r="K55" i="4"/>
  <c r="K52" i="4"/>
  <c r="K51" i="4"/>
  <c r="K50" i="4"/>
  <c r="K49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29" i="4"/>
  <c r="K28" i="4"/>
  <c r="K27" i="4"/>
  <c r="K26" i="4"/>
  <c r="K24" i="4"/>
  <c r="K23" i="4"/>
  <c r="K22" i="4"/>
  <c r="K21" i="4"/>
  <c r="K20" i="4"/>
  <c r="K19" i="4"/>
  <c r="K18" i="4"/>
  <c r="K17" i="4"/>
  <c r="K16" i="4"/>
  <c r="K14" i="4"/>
  <c r="K13" i="4"/>
  <c r="K12" i="4"/>
  <c r="K11" i="4"/>
  <c r="K10" i="4"/>
  <c r="K9" i="4"/>
  <c r="K8" i="4"/>
  <c r="K7" i="4"/>
  <c r="K6" i="4"/>
  <c r="K4" i="4"/>
  <c r="I163" i="4"/>
  <c r="I162" i="4"/>
  <c r="I161" i="4"/>
  <c r="I160" i="4"/>
  <c r="I159" i="4"/>
  <c r="I156" i="4"/>
  <c r="I155" i="4"/>
  <c r="I154" i="4"/>
  <c r="I153" i="4"/>
  <c r="I152" i="4"/>
  <c r="I151" i="4"/>
  <c r="I150" i="4"/>
  <c r="I144" i="4"/>
  <c r="I143" i="4"/>
  <c r="I139" i="4"/>
  <c r="I137" i="4"/>
  <c r="I136" i="4"/>
  <c r="I135" i="4"/>
  <c r="I134" i="4"/>
  <c r="I133" i="4"/>
  <c r="I120" i="4"/>
  <c r="I132" i="4"/>
  <c r="I131" i="4"/>
  <c r="I130" i="4"/>
  <c r="I114" i="4"/>
  <c r="I113" i="4"/>
  <c r="I95" i="4"/>
  <c r="I94" i="4"/>
  <c r="I93" i="4"/>
  <c r="I92" i="4"/>
  <c r="I90" i="4"/>
  <c r="I89" i="4"/>
  <c r="I88" i="4"/>
  <c r="I87" i="4"/>
  <c r="I86" i="4"/>
  <c r="I84" i="4"/>
  <c r="I81" i="4"/>
  <c r="I80" i="4"/>
  <c r="I78" i="4"/>
  <c r="I77" i="4"/>
  <c r="I75" i="4"/>
  <c r="I74" i="4"/>
  <c r="I72" i="4"/>
  <c r="I71" i="4"/>
  <c r="I70" i="4"/>
  <c r="I68" i="4"/>
  <c r="I67" i="4"/>
  <c r="I66" i="4"/>
  <c r="I64" i="4"/>
  <c r="I63" i="4"/>
  <c r="I62" i="4"/>
  <c r="I60" i="4"/>
  <c r="I58" i="4"/>
  <c r="I57" i="4"/>
  <c r="I56" i="4"/>
  <c r="I55" i="4"/>
  <c r="I52" i="4"/>
  <c r="I51" i="4"/>
  <c r="I50" i="4"/>
  <c r="I49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29" i="4"/>
  <c r="I28" i="4"/>
  <c r="I27" i="4"/>
  <c r="I26" i="4"/>
  <c r="I24" i="4"/>
  <c r="I23" i="4"/>
  <c r="I22" i="4"/>
  <c r="I21" i="4"/>
  <c r="I20" i="4"/>
  <c r="I19" i="4"/>
  <c r="I18" i="4"/>
  <c r="I17" i="4"/>
  <c r="I16" i="4"/>
  <c r="I14" i="4"/>
  <c r="I13" i="4"/>
  <c r="I12" i="4"/>
  <c r="I11" i="4"/>
  <c r="I10" i="4"/>
  <c r="I9" i="4"/>
  <c r="I8" i="4"/>
  <c r="I7" i="4"/>
  <c r="I6" i="4"/>
  <c r="I4" i="4"/>
  <c r="AF4" i="4"/>
  <c r="AF163" i="4"/>
  <c r="AF162" i="4"/>
  <c r="AF161" i="4"/>
  <c r="AF160" i="4"/>
  <c r="AF159" i="4"/>
  <c r="AF156" i="4"/>
  <c r="AF155" i="4"/>
  <c r="AF154" i="4"/>
  <c r="AF153" i="4"/>
  <c r="AF152" i="4"/>
  <c r="AF151" i="4"/>
  <c r="AF150" i="4"/>
  <c r="AF144" i="4"/>
  <c r="AF143" i="4"/>
  <c r="AF139" i="4"/>
  <c r="AF137" i="4"/>
  <c r="AF136" i="4"/>
  <c r="AF135" i="4"/>
  <c r="AF134" i="4"/>
  <c r="AF133" i="4"/>
  <c r="AF120" i="4"/>
  <c r="AF132" i="4"/>
  <c r="AF131" i="4"/>
  <c r="AF130" i="4"/>
  <c r="AF114" i="4"/>
  <c r="AF113" i="4"/>
  <c r="AF95" i="4"/>
  <c r="AF94" i="4"/>
  <c r="AF93" i="4"/>
  <c r="AF92" i="4"/>
  <c r="AF90" i="4"/>
  <c r="AF89" i="4"/>
  <c r="AF88" i="4"/>
  <c r="AF87" i="4"/>
  <c r="AF86" i="4"/>
  <c r="AF84" i="4"/>
  <c r="AF81" i="4"/>
  <c r="AF80" i="4"/>
  <c r="AF78" i="4"/>
  <c r="AF77" i="4"/>
  <c r="AF75" i="4"/>
  <c r="AF74" i="4"/>
  <c r="AF72" i="4"/>
  <c r="AF71" i="4"/>
  <c r="AF70" i="4"/>
  <c r="AF68" i="4"/>
  <c r="AF67" i="4"/>
  <c r="AF66" i="4"/>
  <c r="AF64" i="4"/>
  <c r="AF63" i="4"/>
  <c r="AF62" i="4"/>
  <c r="AF60" i="4"/>
  <c r="AF58" i="4"/>
  <c r="AF57" i="4"/>
  <c r="AF56" i="4"/>
  <c r="AF55" i="4"/>
  <c r="AF52" i="4"/>
  <c r="AF51" i="4"/>
  <c r="AF50" i="4"/>
  <c r="AF49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29" i="4"/>
  <c r="AF28" i="4"/>
  <c r="AF27" i="4"/>
  <c r="AF26" i="4"/>
  <c r="AF24" i="4"/>
  <c r="AF23" i="4"/>
  <c r="AF22" i="4"/>
  <c r="AF21" i="4"/>
  <c r="AF20" i="4"/>
  <c r="AF19" i="4"/>
  <c r="AF18" i="4"/>
  <c r="AF17" i="4"/>
  <c r="AF16" i="4"/>
  <c r="AF14" i="4"/>
  <c r="AF13" i="4"/>
  <c r="AF12" i="4"/>
  <c r="AF11" i="4"/>
  <c r="AF10" i="4"/>
  <c r="AF9" i="4"/>
  <c r="AF8" i="4"/>
  <c r="AF7" i="4"/>
  <c r="AF6" i="4"/>
  <c r="AD165" i="3"/>
  <c r="AB165" i="3"/>
  <c r="Z165" i="3"/>
  <c r="X165" i="3"/>
  <c r="V165" i="3"/>
  <c r="T165" i="3"/>
  <c r="R165" i="3"/>
  <c r="P165" i="3"/>
  <c r="N165" i="3"/>
  <c r="L165" i="3"/>
  <c r="J165" i="3"/>
  <c r="H165" i="3"/>
  <c r="AF163" i="3"/>
  <c r="AF162" i="3"/>
  <c r="AF161" i="3"/>
  <c r="AF160" i="3"/>
  <c r="AF159" i="3"/>
  <c r="AF156" i="3"/>
  <c r="AF155" i="3"/>
  <c r="AF154" i="3"/>
  <c r="AF153" i="3"/>
  <c r="AF152" i="3"/>
  <c r="AF151" i="3"/>
  <c r="AF150" i="3"/>
  <c r="AF144" i="3"/>
  <c r="AF143" i="3"/>
  <c r="AF139" i="3"/>
  <c r="AF137" i="3"/>
  <c r="AF136" i="3"/>
  <c r="AF135" i="3"/>
  <c r="AF134" i="3"/>
  <c r="AF133" i="3"/>
  <c r="AF120" i="3"/>
  <c r="AF132" i="3"/>
  <c r="AF131" i="3"/>
  <c r="AF130" i="3"/>
  <c r="AF113" i="3"/>
  <c r="AF95" i="3"/>
  <c r="AF94" i="3"/>
  <c r="AF93" i="3"/>
  <c r="AF92" i="3"/>
  <c r="AF90" i="3"/>
  <c r="AF89" i="3"/>
  <c r="AF88" i="3"/>
  <c r="AF87" i="3"/>
  <c r="AF86" i="3"/>
  <c r="AF84" i="3"/>
  <c r="AF81" i="3"/>
  <c r="AF80" i="3"/>
  <c r="AF78" i="3"/>
  <c r="AF77" i="3"/>
  <c r="AF75" i="3"/>
  <c r="AF72" i="3"/>
  <c r="AF71" i="3"/>
  <c r="AF70" i="3"/>
  <c r="AF68" i="3"/>
  <c r="AF67" i="3"/>
  <c r="AF66" i="3"/>
  <c r="AF64" i="3"/>
  <c r="AF63" i="3"/>
  <c r="AF62" i="3"/>
  <c r="AF60" i="3"/>
  <c r="AF58" i="3"/>
  <c r="AF57" i="3"/>
  <c r="AF56" i="3"/>
  <c r="AF55" i="3"/>
  <c r="AF52" i="3"/>
  <c r="AF51" i="3"/>
  <c r="AF50" i="3"/>
  <c r="AF49" i="3"/>
  <c r="AF47" i="3"/>
  <c r="AF46" i="3"/>
  <c r="AF45" i="3"/>
  <c r="AF44" i="3"/>
  <c r="AF43" i="3"/>
  <c r="AF42" i="3"/>
  <c r="AF41" i="3"/>
  <c r="AF40" i="3"/>
  <c r="AF39" i="3"/>
  <c r="AF38" i="3"/>
  <c r="AF37" i="3"/>
  <c r="AF36" i="3"/>
  <c r="AF35" i="3"/>
  <c r="AF34" i="3"/>
  <c r="AF33" i="3"/>
  <c r="AF32" i="3"/>
  <c r="AF31" i="3"/>
  <c r="AF29" i="3"/>
  <c r="AF28" i="3"/>
  <c r="AF27" i="3"/>
  <c r="AF26" i="3"/>
  <c r="AF24" i="3"/>
  <c r="AF23" i="3"/>
  <c r="AF22" i="3"/>
  <c r="AF21" i="3"/>
  <c r="AF20" i="3"/>
  <c r="AF19" i="3"/>
  <c r="AF18" i="3"/>
  <c r="AF17" i="3"/>
  <c r="AF16" i="3"/>
  <c r="AF14" i="3"/>
  <c r="AF13" i="3"/>
  <c r="AF11" i="3"/>
  <c r="AF10" i="3"/>
  <c r="AF6" i="3"/>
  <c r="AG163" i="2"/>
  <c r="AF163" i="2"/>
  <c r="AG162" i="2"/>
  <c r="AF162" i="2"/>
  <c r="AG161" i="2"/>
  <c r="AF161" i="2"/>
  <c r="AG160" i="2"/>
  <c r="AF160" i="2"/>
  <c r="AG159" i="2"/>
  <c r="AF159" i="2"/>
  <c r="AG156" i="2"/>
  <c r="AF156" i="2"/>
  <c r="AG155" i="2"/>
  <c r="AF155" i="2"/>
  <c r="AG154" i="2"/>
  <c r="AF154" i="2"/>
  <c r="AG153" i="2"/>
  <c r="AF153" i="2"/>
  <c r="AG152" i="2"/>
  <c r="AF152" i="2"/>
  <c r="AG151" i="2"/>
  <c r="AF151" i="2"/>
  <c r="AG150" i="2"/>
  <c r="AF150" i="2"/>
  <c r="AF144" i="2"/>
  <c r="AF143" i="2"/>
  <c r="AF139" i="2"/>
  <c r="AF137" i="2"/>
  <c r="AF136" i="2"/>
  <c r="AF135" i="2"/>
  <c r="AF134" i="2"/>
  <c r="AF133" i="2"/>
  <c r="AF120" i="2"/>
  <c r="AF132" i="2"/>
  <c r="AF131" i="2"/>
  <c r="AF130" i="2"/>
  <c r="AF114" i="2"/>
  <c r="AF113" i="2"/>
  <c r="AF95" i="2"/>
  <c r="AF94" i="2"/>
  <c r="AF93" i="2"/>
  <c r="AF92" i="2"/>
  <c r="AF90" i="2"/>
  <c r="AF89" i="2"/>
  <c r="AF88" i="2"/>
  <c r="AF87" i="2"/>
  <c r="AF86" i="2"/>
  <c r="AF84" i="2"/>
  <c r="AF81" i="2"/>
  <c r="AF80" i="2"/>
  <c r="AF78" i="2"/>
  <c r="AF77" i="2"/>
  <c r="AF75" i="2"/>
  <c r="AF74" i="2"/>
  <c r="AF72" i="2"/>
  <c r="AF71" i="2"/>
  <c r="AF70" i="2"/>
  <c r="AF68" i="2"/>
  <c r="AF67" i="2"/>
  <c r="AF66" i="2"/>
  <c r="AF64" i="2"/>
  <c r="AF63" i="2"/>
  <c r="AF62" i="2"/>
  <c r="AF60" i="2"/>
  <c r="AF58" i="2"/>
  <c r="AF57" i="2"/>
  <c r="AF56" i="2"/>
  <c r="AF55" i="2"/>
  <c r="AF52" i="2"/>
  <c r="AF51" i="2"/>
  <c r="AF50" i="2"/>
  <c r="AF49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29" i="2"/>
  <c r="AF28" i="2"/>
  <c r="AF27" i="2"/>
  <c r="AF26" i="2"/>
  <c r="AF24" i="2"/>
  <c r="AF23" i="2"/>
  <c r="AF22" i="2"/>
  <c r="AF21" i="2"/>
  <c r="AF20" i="2"/>
  <c r="AF19" i="2"/>
  <c r="AF18" i="2"/>
  <c r="AF17" i="2"/>
  <c r="AF16" i="2"/>
  <c r="AF14" i="2"/>
  <c r="AF13" i="2"/>
  <c r="AF12" i="2"/>
  <c r="AF11" i="2"/>
  <c r="AF10" i="2"/>
  <c r="AF9" i="2"/>
  <c r="AF8" i="2"/>
  <c r="AF7" i="2"/>
  <c r="AF6" i="2"/>
  <c r="AF4" i="2"/>
  <c r="BF4" i="2"/>
  <c r="AD148" i="3"/>
  <c r="AB148" i="3"/>
  <c r="Z148" i="3"/>
  <c r="X148" i="3"/>
  <c r="V148" i="3"/>
  <c r="T148" i="3"/>
  <c r="R148" i="3"/>
  <c r="P148" i="3"/>
  <c r="N148" i="3"/>
  <c r="L148" i="3"/>
  <c r="J148" i="3"/>
  <c r="H148" i="3"/>
  <c r="AE166" i="11" l="1"/>
  <c r="S166" i="11"/>
  <c r="K166" i="11"/>
  <c r="Y166" i="10"/>
  <c r="W166" i="7"/>
  <c r="K166" i="12"/>
  <c r="AG55" i="5"/>
  <c r="AG132" i="5"/>
  <c r="AG131" i="5"/>
  <c r="AG136" i="5"/>
  <c r="J166" i="5"/>
  <c r="I166" i="6"/>
  <c r="AE166" i="6"/>
  <c r="S166" i="7"/>
  <c r="U166" i="11"/>
  <c r="AC166" i="12"/>
  <c r="M166" i="12"/>
  <c r="I166" i="12"/>
  <c r="AE166" i="12"/>
  <c r="AA166" i="11"/>
  <c r="AC166" i="11"/>
  <c r="AC166" i="10"/>
  <c r="AE166" i="10"/>
  <c r="K166" i="10"/>
  <c r="I166" i="8"/>
  <c r="T166" i="4"/>
  <c r="P166" i="5"/>
  <c r="Q166" i="6"/>
  <c r="O166" i="7"/>
  <c r="M166" i="8"/>
  <c r="S166" i="8"/>
  <c r="AF166" i="9"/>
  <c r="K166" i="9"/>
  <c r="O166" i="10"/>
  <c r="O166" i="11"/>
  <c r="O166" i="13"/>
  <c r="Q166" i="13"/>
  <c r="M166" i="13"/>
  <c r="AE166" i="13"/>
  <c r="O166" i="12"/>
  <c r="Q166" i="12"/>
  <c r="I166" i="11"/>
  <c r="AG148" i="11"/>
  <c r="Y166" i="11"/>
  <c r="U166" i="10"/>
  <c r="I166" i="10"/>
  <c r="AA166" i="10"/>
  <c r="M166" i="9"/>
  <c r="AA166" i="9"/>
  <c r="W166" i="9"/>
  <c r="AC166" i="8"/>
  <c r="O166" i="8"/>
  <c r="Y166" i="7"/>
  <c r="I166" i="7"/>
  <c r="O166" i="6"/>
  <c r="S166" i="6"/>
  <c r="AG80" i="5"/>
  <c r="AG36" i="5"/>
  <c r="AG19" i="5"/>
  <c r="AG166" i="19"/>
  <c r="Y166" i="13"/>
  <c r="S166" i="13"/>
  <c r="U166" i="12"/>
  <c r="S166" i="10"/>
  <c r="AF166" i="8"/>
  <c r="Y166" i="8"/>
  <c r="W166" i="8"/>
  <c r="AF166" i="7"/>
  <c r="U166" i="7"/>
  <c r="Y166" i="6"/>
  <c r="U166" i="6"/>
  <c r="AF166" i="6"/>
  <c r="Y165" i="5"/>
  <c r="R166" i="5"/>
  <c r="K166" i="13"/>
  <c r="I166" i="13"/>
  <c r="AF166" i="12"/>
  <c r="AF166" i="11"/>
  <c r="AF166" i="10"/>
  <c r="Q166" i="9"/>
  <c r="O166" i="9"/>
  <c r="Q166" i="7"/>
  <c r="M166" i="7"/>
  <c r="K166" i="7"/>
  <c r="K166" i="6"/>
  <c r="H166" i="5"/>
  <c r="AB166" i="4"/>
  <c r="AC166" i="7"/>
  <c r="AA166" i="7"/>
  <c r="AE166" i="7"/>
  <c r="N166" i="4"/>
  <c r="M165" i="4"/>
  <c r="S165" i="4"/>
  <c r="P166" i="4"/>
  <c r="H166" i="4"/>
  <c r="AA166" i="13"/>
  <c r="AC166" i="13"/>
  <c r="AF166" i="13"/>
  <c r="U166" i="13"/>
  <c r="Y166" i="12"/>
  <c r="AA166" i="12"/>
  <c r="S166" i="12"/>
  <c r="W166" i="12"/>
  <c r="M166" i="11"/>
  <c r="W166" i="11"/>
  <c r="Q166" i="10"/>
  <c r="M166" i="10"/>
  <c r="W166" i="10"/>
  <c r="AC166" i="9"/>
  <c r="I166" i="9"/>
  <c r="AE166" i="9"/>
  <c r="Y166" i="9"/>
  <c r="AA166" i="8"/>
  <c r="AE166" i="8"/>
  <c r="Q166" i="8"/>
  <c r="K166" i="8"/>
  <c r="U166" i="8"/>
  <c r="AC166" i="6"/>
  <c r="AG43" i="5"/>
  <c r="AG17" i="5"/>
  <c r="AG75" i="5"/>
  <c r="AG27" i="5"/>
  <c r="AG89" i="5"/>
  <c r="W165" i="5"/>
  <c r="AG66" i="5"/>
  <c r="AG18" i="5"/>
  <c r="O165" i="5"/>
  <c r="AG56" i="5"/>
  <c r="AG38" i="5"/>
  <c r="S165" i="5"/>
  <c r="AG163" i="5"/>
  <c r="U148" i="5"/>
  <c r="AG153" i="5"/>
  <c r="AG26" i="5"/>
  <c r="V166" i="5"/>
  <c r="AD166" i="5"/>
  <c r="AG35" i="5"/>
  <c r="AG52" i="5"/>
  <c r="AG88" i="5"/>
  <c r="Q165" i="5"/>
  <c r="AG77" i="5"/>
  <c r="U165" i="5"/>
  <c r="AG44" i="5"/>
  <c r="AC165" i="5"/>
  <c r="I165" i="5"/>
  <c r="M165" i="5"/>
  <c r="AG130" i="5"/>
  <c r="AG137" i="5"/>
  <c r="W165" i="4"/>
  <c r="O165" i="4"/>
  <c r="K165" i="4"/>
  <c r="U165" i="4"/>
  <c r="Y165" i="4"/>
  <c r="AG162" i="4"/>
  <c r="L166" i="4"/>
  <c r="I165" i="4"/>
  <c r="AG35" i="4"/>
  <c r="AG43" i="4"/>
  <c r="AG75" i="4"/>
  <c r="AG88" i="4"/>
  <c r="Q165" i="4"/>
  <c r="AG136" i="4"/>
  <c r="AF148" i="3"/>
  <c r="AE165" i="5"/>
  <c r="AF165" i="5"/>
  <c r="AA165" i="5"/>
  <c r="Y148" i="5"/>
  <c r="AC148" i="5"/>
  <c r="W148" i="5"/>
  <c r="T166" i="5"/>
  <c r="Q148" i="5"/>
  <c r="O148" i="5"/>
  <c r="AE148" i="5"/>
  <c r="AE166" i="5" s="1"/>
  <c r="AB166" i="5"/>
  <c r="Z166" i="5"/>
  <c r="AA148" i="5"/>
  <c r="X166" i="5"/>
  <c r="S148" i="5"/>
  <c r="S166" i="5" s="1"/>
  <c r="N166" i="5"/>
  <c r="AE165" i="4"/>
  <c r="AC165" i="4"/>
  <c r="AF165" i="4"/>
  <c r="AA165" i="4"/>
  <c r="Y148" i="4"/>
  <c r="AD166" i="4"/>
  <c r="AC148" i="4"/>
  <c r="AE148" i="4"/>
  <c r="AA148" i="4"/>
  <c r="Z166" i="4"/>
  <c r="U148" i="4"/>
  <c r="R166" i="4"/>
  <c r="S148" i="4"/>
  <c r="Q148" i="4"/>
  <c r="O148" i="4"/>
  <c r="X166" i="4"/>
  <c r="W148" i="4"/>
  <c r="V166" i="4"/>
  <c r="T166" i="3"/>
  <c r="R166" i="3"/>
  <c r="P166" i="3"/>
  <c r="AG165" i="2"/>
  <c r="AG166" i="16"/>
  <c r="AG8" i="5"/>
  <c r="M148" i="5"/>
  <c r="AG64" i="5"/>
  <c r="L166" i="5"/>
  <c r="AG17" i="4"/>
  <c r="M148" i="4"/>
  <c r="AG114" i="5"/>
  <c r="K148" i="5"/>
  <c r="J166" i="4"/>
  <c r="AG166" i="18"/>
  <c r="AG166" i="20"/>
  <c r="AG166" i="17"/>
  <c r="AG166" i="15"/>
  <c r="AG166" i="14"/>
  <c r="AG148" i="13"/>
  <c r="AG165" i="13"/>
  <c r="AG165" i="12"/>
  <c r="AG148" i="12"/>
  <c r="AG165" i="11"/>
  <c r="AG165" i="10"/>
  <c r="AG148" i="10"/>
  <c r="AG165" i="9"/>
  <c r="AG148" i="9"/>
  <c r="AG148" i="8"/>
  <c r="AG165" i="8"/>
  <c r="AG165" i="7"/>
  <c r="AG148" i="7"/>
  <c r="AG148" i="6"/>
  <c r="AG165" i="6"/>
  <c r="AG9" i="5"/>
  <c r="AF148" i="5"/>
  <c r="I148" i="5"/>
  <c r="AG155" i="5"/>
  <c r="AG154" i="5"/>
  <c r="AG10" i="5"/>
  <c r="AG37" i="5"/>
  <c r="AG78" i="5"/>
  <c r="AG29" i="5"/>
  <c r="AG68" i="5"/>
  <c r="AG143" i="5"/>
  <c r="AG150" i="5"/>
  <c r="AG160" i="5"/>
  <c r="AG28" i="5"/>
  <c r="AG45" i="5"/>
  <c r="AG67" i="5"/>
  <c r="AG90" i="5"/>
  <c r="AG139" i="5"/>
  <c r="AG20" i="5"/>
  <c r="AG46" i="5"/>
  <c r="AG57" i="5"/>
  <c r="AG92" i="5"/>
  <c r="AG144" i="5"/>
  <c r="AG11" i="5"/>
  <c r="AG21" i="5"/>
  <c r="AG31" i="5"/>
  <c r="AG47" i="5"/>
  <c r="AG58" i="5"/>
  <c r="AG81" i="5"/>
  <c r="AG120" i="5"/>
  <c r="AG12" i="5"/>
  <c r="AG39" i="5"/>
  <c r="AG70" i="5"/>
  <c r="AG93" i="5"/>
  <c r="AG159" i="5"/>
  <c r="AG156" i="5"/>
  <c r="AG13" i="5"/>
  <c r="AG22" i="5"/>
  <c r="AG32" i="5"/>
  <c r="AG40" i="5"/>
  <c r="AG49" i="5"/>
  <c r="AG60" i="5"/>
  <c r="AG71" i="5"/>
  <c r="AG84" i="5"/>
  <c r="AG94" i="5"/>
  <c r="AG133" i="5"/>
  <c r="AG6" i="5"/>
  <c r="AG14" i="5"/>
  <c r="AG23" i="5"/>
  <c r="AG33" i="5"/>
  <c r="AG41" i="5"/>
  <c r="AG50" i="5"/>
  <c r="AG62" i="5"/>
  <c r="AG72" i="5"/>
  <c r="AG86" i="5"/>
  <c r="AG95" i="5"/>
  <c r="AG134" i="5"/>
  <c r="AG151" i="5"/>
  <c r="AG161" i="5"/>
  <c r="K165" i="5"/>
  <c r="AG7" i="5"/>
  <c r="AG16" i="5"/>
  <c r="AG24" i="5"/>
  <c r="AG34" i="5"/>
  <c r="AG42" i="5"/>
  <c r="AG51" i="5"/>
  <c r="AG63" i="5"/>
  <c r="AG74" i="5"/>
  <c r="AG87" i="5"/>
  <c r="AG113" i="5"/>
  <c r="AG135" i="5"/>
  <c r="AG152" i="5"/>
  <c r="AG162" i="5"/>
  <c r="AG4" i="5"/>
  <c r="AG114" i="4"/>
  <c r="AG8" i="4"/>
  <c r="AG64" i="4"/>
  <c r="AF148" i="4"/>
  <c r="I148" i="4"/>
  <c r="AG26" i="4"/>
  <c r="AG52" i="4"/>
  <c r="AG151" i="4"/>
  <c r="AG7" i="4"/>
  <c r="AG16" i="4"/>
  <c r="AG24" i="4"/>
  <c r="AG34" i="4"/>
  <c r="AG42" i="4"/>
  <c r="AG51" i="4"/>
  <c r="AG63" i="4"/>
  <c r="AG74" i="4"/>
  <c r="AG87" i="4"/>
  <c r="AG113" i="4"/>
  <c r="AG135" i="4"/>
  <c r="AG4" i="4"/>
  <c r="AG22" i="4"/>
  <c r="AG40" i="4"/>
  <c r="AG160" i="4"/>
  <c r="AG14" i="4"/>
  <c r="AG33" i="4"/>
  <c r="AG50" i="4"/>
  <c r="AG72" i="4"/>
  <c r="AG95" i="4"/>
  <c r="AG62" i="4"/>
  <c r="AG134" i="4"/>
  <c r="AG41" i="4"/>
  <c r="AG86" i="4"/>
  <c r="AG152" i="4"/>
  <c r="AG47" i="4"/>
  <c r="AG60" i="4"/>
  <c r="AG84" i="4"/>
  <c r="AG133" i="4"/>
  <c r="AG13" i="4"/>
  <c r="AG32" i="4"/>
  <c r="AG49" i="4"/>
  <c r="AG94" i="4"/>
  <c r="AG150" i="4"/>
  <c r="AG71" i="4"/>
  <c r="AG23" i="4"/>
  <c r="AG6" i="4"/>
  <c r="AG161" i="4"/>
  <c r="AG163" i="4"/>
  <c r="AG21" i="4"/>
  <c r="AG39" i="4"/>
  <c r="AG58" i="4"/>
  <c r="AG81" i="4"/>
  <c r="AG120" i="4"/>
  <c r="AG159" i="4"/>
  <c r="AG12" i="4"/>
  <c r="AG70" i="4"/>
  <c r="AG144" i="4"/>
  <c r="AG9" i="4"/>
  <c r="AG18" i="4"/>
  <c r="AG27" i="4"/>
  <c r="AG36" i="4"/>
  <c r="AG44" i="4"/>
  <c r="AG55" i="4"/>
  <c r="AG66" i="4"/>
  <c r="AG77" i="4"/>
  <c r="AG89" i="4"/>
  <c r="AG130" i="4"/>
  <c r="AG137" i="4"/>
  <c r="AG154" i="4"/>
  <c r="AG31" i="4"/>
  <c r="AG93" i="4"/>
  <c r="K148" i="4"/>
  <c r="AG10" i="4"/>
  <c r="AG19" i="4"/>
  <c r="AG28" i="4"/>
  <c r="AG37" i="4"/>
  <c r="AG45" i="4"/>
  <c r="AG56" i="4"/>
  <c r="AG67" i="4"/>
  <c r="AG78" i="4"/>
  <c r="AG90" i="4"/>
  <c r="AG131" i="4"/>
  <c r="AG139" i="4"/>
  <c r="AG155" i="4"/>
  <c r="AG11" i="4"/>
  <c r="AG20" i="4"/>
  <c r="AG29" i="4"/>
  <c r="AG38" i="4"/>
  <c r="AG46" i="4"/>
  <c r="AG57" i="4"/>
  <c r="AG68" i="4"/>
  <c r="AG80" i="4"/>
  <c r="AG92" i="4"/>
  <c r="AG132" i="4"/>
  <c r="AG143" i="4"/>
  <c r="AG156" i="4"/>
  <c r="AG153" i="4"/>
  <c r="AF165" i="3"/>
  <c r="V166" i="3"/>
  <c r="H166" i="3"/>
  <c r="X166" i="3"/>
  <c r="J166" i="3"/>
  <c r="Z166" i="3"/>
  <c r="L166" i="3"/>
  <c r="AB166" i="3"/>
  <c r="N166" i="3"/>
  <c r="AD166" i="3"/>
  <c r="AF148" i="2"/>
  <c r="AF165" i="2"/>
  <c r="K166" i="5" l="1"/>
  <c r="U166" i="5"/>
  <c r="K166" i="4"/>
  <c r="S166" i="4"/>
  <c r="AA166" i="5"/>
  <c r="I166" i="5"/>
  <c r="Y166" i="5"/>
  <c r="O166" i="5"/>
  <c r="W166" i="4"/>
  <c r="AC166" i="5"/>
  <c r="W166" i="5"/>
  <c r="Y166" i="4"/>
  <c r="Q166" i="5"/>
  <c r="M166" i="4"/>
  <c r="U166" i="4"/>
  <c r="O166" i="4"/>
  <c r="Q166" i="4"/>
  <c r="M166" i="5"/>
  <c r="AC166" i="4"/>
  <c r="AF166" i="4"/>
  <c r="AA166" i="4"/>
  <c r="I166" i="4"/>
  <c r="AE166" i="4"/>
  <c r="AF166" i="5"/>
  <c r="AF166" i="3"/>
  <c r="AG166" i="13"/>
  <c r="AG166" i="12"/>
  <c r="AG166" i="11"/>
  <c r="AG166" i="10"/>
  <c r="AG166" i="9"/>
  <c r="AG166" i="8"/>
  <c r="AG166" i="7"/>
  <c r="AG166" i="6"/>
  <c r="AG148" i="5"/>
  <c r="AG165" i="5"/>
  <c r="AG148" i="4"/>
  <c r="AG165" i="4"/>
  <c r="AF166" i="2"/>
  <c r="AG166" i="5" l="1"/>
  <c r="AG166" i="4"/>
  <c r="AE163" i="3" l="1"/>
  <c r="AE162" i="3"/>
  <c r="AE161" i="3"/>
  <c r="AE160" i="3"/>
  <c r="AE159" i="3"/>
  <c r="AE156" i="3"/>
  <c r="AE155" i="3"/>
  <c r="AE154" i="3"/>
  <c r="AE153" i="3"/>
  <c r="AE152" i="3"/>
  <c r="AE151" i="3"/>
  <c r="AE150" i="3"/>
  <c r="AE144" i="3"/>
  <c r="AE143" i="3"/>
  <c r="AE139" i="3"/>
  <c r="AE137" i="3"/>
  <c r="AE136" i="3"/>
  <c r="AE135" i="3"/>
  <c r="AE134" i="3"/>
  <c r="AE133" i="3"/>
  <c r="AE120" i="3"/>
  <c r="AE132" i="3"/>
  <c r="AE131" i="3"/>
  <c r="AE130" i="3"/>
  <c r="AE114" i="3"/>
  <c r="AE113" i="3"/>
  <c r="AE95" i="3"/>
  <c r="AE94" i="3"/>
  <c r="AE93" i="3"/>
  <c r="AE92" i="3"/>
  <c r="AE90" i="3"/>
  <c r="AE89" i="3"/>
  <c r="AE88" i="3"/>
  <c r="AE87" i="3"/>
  <c r="AE86" i="3"/>
  <c r="AE84" i="3"/>
  <c r="AE81" i="3"/>
  <c r="AE80" i="3"/>
  <c r="AE78" i="3"/>
  <c r="AE77" i="3"/>
  <c r="AE75" i="3"/>
  <c r="AE74" i="3"/>
  <c r="AE72" i="3"/>
  <c r="AE71" i="3"/>
  <c r="AE70" i="3"/>
  <c r="AE68" i="3"/>
  <c r="AE67" i="3"/>
  <c r="AE66" i="3"/>
  <c r="AE64" i="3"/>
  <c r="AE63" i="3"/>
  <c r="AE62" i="3"/>
  <c r="AE60" i="3"/>
  <c r="AE58" i="3"/>
  <c r="AE57" i="3"/>
  <c r="AE56" i="3"/>
  <c r="AE55" i="3"/>
  <c r="AE52" i="3"/>
  <c r="AE51" i="3"/>
  <c r="AE50" i="3"/>
  <c r="AE49" i="3"/>
  <c r="AE47" i="3"/>
  <c r="AE46" i="3"/>
  <c r="AE45" i="3"/>
  <c r="AE44" i="3"/>
  <c r="AE43" i="3"/>
  <c r="AE42" i="3"/>
  <c r="AE41" i="3"/>
  <c r="AE40" i="3"/>
  <c r="AE39" i="3"/>
  <c r="AE38" i="3"/>
  <c r="AE37" i="3"/>
  <c r="AE36" i="3"/>
  <c r="AE35" i="3"/>
  <c r="AE34" i="3"/>
  <c r="AE33" i="3"/>
  <c r="AE32" i="3"/>
  <c r="AE31" i="3"/>
  <c r="AE29" i="3"/>
  <c r="AE28" i="3"/>
  <c r="AE27" i="3"/>
  <c r="AE26" i="3"/>
  <c r="AE24" i="3"/>
  <c r="AE23" i="3"/>
  <c r="AE22" i="3"/>
  <c r="AE21" i="3"/>
  <c r="AE20" i="3"/>
  <c r="AE19" i="3"/>
  <c r="AE18" i="3"/>
  <c r="AE17" i="3"/>
  <c r="AE16" i="3"/>
  <c r="AE14" i="3"/>
  <c r="AE13" i="3"/>
  <c r="AE12" i="3"/>
  <c r="AE11" i="3"/>
  <c r="AE10" i="3"/>
  <c r="AE9" i="3"/>
  <c r="AE8" i="3"/>
  <c r="AE7" i="3"/>
  <c r="AE6" i="3"/>
  <c r="AE4" i="3"/>
  <c r="AC163" i="3"/>
  <c r="AC162" i="3"/>
  <c r="AC161" i="3"/>
  <c r="AC160" i="3"/>
  <c r="AC159" i="3"/>
  <c r="AC156" i="3"/>
  <c r="AC155" i="3"/>
  <c r="AC154" i="3"/>
  <c r="AC153" i="3"/>
  <c r="AC152" i="3"/>
  <c r="AC151" i="3"/>
  <c r="AC150" i="3"/>
  <c r="AC144" i="3"/>
  <c r="AC143" i="3"/>
  <c r="AC139" i="3"/>
  <c r="AC137" i="3"/>
  <c r="AC136" i="3"/>
  <c r="AC135" i="3"/>
  <c r="AC134" i="3"/>
  <c r="AC133" i="3"/>
  <c r="AC120" i="3"/>
  <c r="AC132" i="3"/>
  <c r="AC131" i="3"/>
  <c r="AC130" i="3"/>
  <c r="AC114" i="3"/>
  <c r="AC113" i="3"/>
  <c r="AC95" i="3"/>
  <c r="AC94" i="3"/>
  <c r="AC93" i="3"/>
  <c r="AC92" i="3"/>
  <c r="AC90" i="3"/>
  <c r="AC89" i="3"/>
  <c r="AC88" i="3"/>
  <c r="AC87" i="3"/>
  <c r="AC86" i="3"/>
  <c r="AC84" i="3"/>
  <c r="AC81" i="3"/>
  <c r="AC80" i="3"/>
  <c r="AC78" i="3"/>
  <c r="AC77" i="3"/>
  <c r="AC75" i="3"/>
  <c r="AC74" i="3"/>
  <c r="AC72" i="3"/>
  <c r="AC71" i="3"/>
  <c r="AC70" i="3"/>
  <c r="AC68" i="3"/>
  <c r="AC67" i="3"/>
  <c r="AC66" i="3"/>
  <c r="AC64" i="3"/>
  <c r="AC63" i="3"/>
  <c r="AC62" i="3"/>
  <c r="AC60" i="3"/>
  <c r="AC58" i="3"/>
  <c r="AC57" i="3"/>
  <c r="AC56" i="3"/>
  <c r="AC55" i="3"/>
  <c r="AC52" i="3"/>
  <c r="AC51" i="3"/>
  <c r="AC50" i="3"/>
  <c r="AC49" i="3"/>
  <c r="AC47" i="3"/>
  <c r="AC46" i="3"/>
  <c r="AC45" i="3"/>
  <c r="AC44" i="3"/>
  <c r="AC43" i="3"/>
  <c r="AC42" i="3"/>
  <c r="AC41" i="3"/>
  <c r="AC40" i="3"/>
  <c r="AC39" i="3"/>
  <c r="AC38" i="3"/>
  <c r="AC37" i="3"/>
  <c r="AC36" i="3"/>
  <c r="AC35" i="3"/>
  <c r="AC34" i="3"/>
  <c r="AC33" i="3"/>
  <c r="AC32" i="3"/>
  <c r="AC31" i="3"/>
  <c r="AC29" i="3"/>
  <c r="AC28" i="3"/>
  <c r="AC27" i="3"/>
  <c r="AC26" i="3"/>
  <c r="AC24" i="3"/>
  <c r="AC23" i="3"/>
  <c r="AC22" i="3"/>
  <c r="AC21" i="3"/>
  <c r="AC20" i="3"/>
  <c r="AC19" i="3"/>
  <c r="AC18" i="3"/>
  <c r="AC17" i="3"/>
  <c r="AC16" i="3"/>
  <c r="AC14" i="3"/>
  <c r="AC13" i="3"/>
  <c r="AC12" i="3"/>
  <c r="AC11" i="3"/>
  <c r="AC10" i="3"/>
  <c r="AC9" i="3"/>
  <c r="AC8" i="3"/>
  <c r="AC7" i="3"/>
  <c r="AC6" i="3"/>
  <c r="AC4" i="3"/>
  <c r="AA163" i="3"/>
  <c r="AA162" i="3"/>
  <c r="AA161" i="3"/>
  <c r="AA160" i="3"/>
  <c r="AA159" i="3"/>
  <c r="AA156" i="3"/>
  <c r="AA155" i="3"/>
  <c r="AA154" i="3"/>
  <c r="AA153" i="3"/>
  <c r="AA152" i="3"/>
  <c r="AA151" i="3"/>
  <c r="AA150" i="3"/>
  <c r="AA144" i="3"/>
  <c r="AA143" i="3"/>
  <c r="AA139" i="3"/>
  <c r="AA137" i="3"/>
  <c r="AA136" i="3"/>
  <c r="AA135" i="3"/>
  <c r="AA134" i="3"/>
  <c r="AA133" i="3"/>
  <c r="AA120" i="3"/>
  <c r="AA132" i="3"/>
  <c r="AA131" i="3"/>
  <c r="AA130" i="3"/>
  <c r="AA114" i="3"/>
  <c r="AA113" i="3"/>
  <c r="AA95" i="3"/>
  <c r="AA94" i="3"/>
  <c r="AA93" i="3"/>
  <c r="AA92" i="3"/>
  <c r="AA90" i="3"/>
  <c r="AA89" i="3"/>
  <c r="AA88" i="3"/>
  <c r="AA87" i="3"/>
  <c r="AA86" i="3"/>
  <c r="AA84" i="3"/>
  <c r="AA81" i="3"/>
  <c r="AA80" i="3"/>
  <c r="AA78" i="3"/>
  <c r="AA77" i="3"/>
  <c r="AA75" i="3"/>
  <c r="AA74" i="3"/>
  <c r="AA72" i="3"/>
  <c r="AA71" i="3"/>
  <c r="AA70" i="3"/>
  <c r="AA68" i="3"/>
  <c r="AA67" i="3"/>
  <c r="AA66" i="3"/>
  <c r="AA64" i="3"/>
  <c r="AA63" i="3"/>
  <c r="AA62" i="3"/>
  <c r="AA60" i="3"/>
  <c r="AA58" i="3"/>
  <c r="AA57" i="3"/>
  <c r="AA56" i="3"/>
  <c r="AA55" i="3"/>
  <c r="AA52" i="3"/>
  <c r="AA51" i="3"/>
  <c r="AA50" i="3"/>
  <c r="AA49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29" i="3"/>
  <c r="AA28" i="3"/>
  <c r="AA27" i="3"/>
  <c r="AA26" i="3"/>
  <c r="AA24" i="3"/>
  <c r="AA23" i="3"/>
  <c r="AA22" i="3"/>
  <c r="AA21" i="3"/>
  <c r="AA20" i="3"/>
  <c r="AA19" i="3"/>
  <c r="AA18" i="3"/>
  <c r="AA17" i="3"/>
  <c r="AA16" i="3"/>
  <c r="AA14" i="3"/>
  <c r="AA13" i="3"/>
  <c r="AA12" i="3"/>
  <c r="AA11" i="3"/>
  <c r="AA10" i="3"/>
  <c r="AA9" i="3"/>
  <c r="AA8" i="3"/>
  <c r="AA7" i="3"/>
  <c r="AA6" i="3"/>
  <c r="AA4" i="3"/>
  <c r="Y163" i="3"/>
  <c r="Y162" i="3"/>
  <c r="Y161" i="3"/>
  <c r="Y160" i="3"/>
  <c r="Y159" i="3"/>
  <c r="Y156" i="3"/>
  <c r="Y155" i="3"/>
  <c r="Y154" i="3"/>
  <c r="Y153" i="3"/>
  <c r="Y152" i="3"/>
  <c r="Y151" i="3"/>
  <c r="Y150" i="3"/>
  <c r="Y144" i="3"/>
  <c r="Y143" i="3"/>
  <c r="Y139" i="3"/>
  <c r="Y137" i="3"/>
  <c r="Y136" i="3"/>
  <c r="Y135" i="3"/>
  <c r="Y134" i="3"/>
  <c r="Y133" i="3"/>
  <c r="Y120" i="3"/>
  <c r="Y132" i="3"/>
  <c r="Y131" i="3"/>
  <c r="Y130" i="3"/>
  <c r="Y114" i="3"/>
  <c r="Y113" i="3"/>
  <c r="Y95" i="3"/>
  <c r="Y94" i="3"/>
  <c r="Y93" i="3"/>
  <c r="Y92" i="3"/>
  <c r="Y90" i="3"/>
  <c r="Y89" i="3"/>
  <c r="Y88" i="3"/>
  <c r="Y87" i="3"/>
  <c r="Y86" i="3"/>
  <c r="Y84" i="3"/>
  <c r="Y81" i="3"/>
  <c r="Y80" i="3"/>
  <c r="Y78" i="3"/>
  <c r="Y77" i="3"/>
  <c r="Y75" i="3"/>
  <c r="Y74" i="3"/>
  <c r="Y72" i="3"/>
  <c r="Y71" i="3"/>
  <c r="Y70" i="3"/>
  <c r="Y68" i="3"/>
  <c r="Y67" i="3"/>
  <c r="Y66" i="3"/>
  <c r="Y64" i="3"/>
  <c r="Y63" i="3"/>
  <c r="Y62" i="3"/>
  <c r="Y60" i="3"/>
  <c r="Y58" i="3"/>
  <c r="Y57" i="3"/>
  <c r="Y56" i="3"/>
  <c r="Y55" i="3"/>
  <c r="Y52" i="3"/>
  <c r="Y51" i="3"/>
  <c r="Y50" i="3"/>
  <c r="Y49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29" i="3"/>
  <c r="Y28" i="3"/>
  <c r="Y27" i="3"/>
  <c r="Y26" i="3"/>
  <c r="Y24" i="3"/>
  <c r="Y23" i="3"/>
  <c r="Y22" i="3"/>
  <c r="Y21" i="3"/>
  <c r="Y20" i="3"/>
  <c r="Y19" i="3"/>
  <c r="Y18" i="3"/>
  <c r="Y17" i="3"/>
  <c r="Y16" i="3"/>
  <c r="Y14" i="3"/>
  <c r="Y13" i="3"/>
  <c r="Y12" i="3"/>
  <c r="Y11" i="3"/>
  <c r="Y10" i="3"/>
  <c r="Y9" i="3"/>
  <c r="Y8" i="3"/>
  <c r="Y7" i="3"/>
  <c r="Y6" i="3"/>
  <c r="Y4" i="3"/>
  <c r="W163" i="3"/>
  <c r="W162" i="3"/>
  <c r="W161" i="3"/>
  <c r="W160" i="3"/>
  <c r="W159" i="3"/>
  <c r="W156" i="3"/>
  <c r="W155" i="3"/>
  <c r="W154" i="3"/>
  <c r="W153" i="3"/>
  <c r="W152" i="3"/>
  <c r="W151" i="3"/>
  <c r="W150" i="3"/>
  <c r="W144" i="3"/>
  <c r="W143" i="3"/>
  <c r="W139" i="3"/>
  <c r="W137" i="3"/>
  <c r="W136" i="3"/>
  <c r="W135" i="3"/>
  <c r="W134" i="3"/>
  <c r="W133" i="3"/>
  <c r="W120" i="3"/>
  <c r="W132" i="3"/>
  <c r="W131" i="3"/>
  <c r="W130" i="3"/>
  <c r="W114" i="3"/>
  <c r="W113" i="3"/>
  <c r="W95" i="3"/>
  <c r="W94" i="3"/>
  <c r="W93" i="3"/>
  <c r="W92" i="3"/>
  <c r="W90" i="3"/>
  <c r="W89" i="3"/>
  <c r="W88" i="3"/>
  <c r="W87" i="3"/>
  <c r="W86" i="3"/>
  <c r="W84" i="3"/>
  <c r="W81" i="3"/>
  <c r="W80" i="3"/>
  <c r="W78" i="3"/>
  <c r="W77" i="3"/>
  <c r="W75" i="3"/>
  <c r="W74" i="3"/>
  <c r="W72" i="3"/>
  <c r="W71" i="3"/>
  <c r="W70" i="3"/>
  <c r="W68" i="3"/>
  <c r="W67" i="3"/>
  <c r="W66" i="3"/>
  <c r="W64" i="3"/>
  <c r="W63" i="3"/>
  <c r="W62" i="3"/>
  <c r="W60" i="3"/>
  <c r="W58" i="3"/>
  <c r="W57" i="3"/>
  <c r="W56" i="3"/>
  <c r="W55" i="3"/>
  <c r="W52" i="3"/>
  <c r="W51" i="3"/>
  <c r="W50" i="3"/>
  <c r="W49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29" i="3"/>
  <c r="W28" i="3"/>
  <c r="W27" i="3"/>
  <c r="W26" i="3"/>
  <c r="W24" i="3"/>
  <c r="W23" i="3"/>
  <c r="W22" i="3"/>
  <c r="W21" i="3"/>
  <c r="W20" i="3"/>
  <c r="W19" i="3"/>
  <c r="W18" i="3"/>
  <c r="W17" i="3"/>
  <c r="W16" i="3"/>
  <c r="W14" i="3"/>
  <c r="W13" i="3"/>
  <c r="W12" i="3"/>
  <c r="W11" i="3"/>
  <c r="W10" i="3"/>
  <c r="W9" i="3"/>
  <c r="W8" i="3"/>
  <c r="W7" i="3"/>
  <c r="W6" i="3"/>
  <c r="W4" i="3"/>
  <c r="U163" i="3"/>
  <c r="U162" i="3"/>
  <c r="U161" i="3"/>
  <c r="U160" i="3"/>
  <c r="U159" i="3"/>
  <c r="U156" i="3"/>
  <c r="U155" i="3"/>
  <c r="U154" i="3"/>
  <c r="U153" i="3"/>
  <c r="U152" i="3"/>
  <c r="U151" i="3"/>
  <c r="U150" i="3"/>
  <c r="U144" i="3"/>
  <c r="U143" i="3"/>
  <c r="U139" i="3"/>
  <c r="U137" i="3"/>
  <c r="U136" i="3"/>
  <c r="U135" i="3"/>
  <c r="U134" i="3"/>
  <c r="U133" i="3"/>
  <c r="U120" i="3"/>
  <c r="U132" i="3"/>
  <c r="U131" i="3"/>
  <c r="U130" i="3"/>
  <c r="U114" i="3"/>
  <c r="U113" i="3"/>
  <c r="U95" i="3"/>
  <c r="U94" i="3"/>
  <c r="U93" i="3"/>
  <c r="U92" i="3"/>
  <c r="U90" i="3"/>
  <c r="U89" i="3"/>
  <c r="U88" i="3"/>
  <c r="U87" i="3"/>
  <c r="U86" i="3"/>
  <c r="U84" i="3"/>
  <c r="U81" i="3"/>
  <c r="U80" i="3"/>
  <c r="U78" i="3"/>
  <c r="U77" i="3"/>
  <c r="U75" i="3"/>
  <c r="U74" i="3"/>
  <c r="U72" i="3"/>
  <c r="U71" i="3"/>
  <c r="U70" i="3"/>
  <c r="U68" i="3"/>
  <c r="U67" i="3"/>
  <c r="U66" i="3"/>
  <c r="U64" i="3"/>
  <c r="U63" i="3"/>
  <c r="U62" i="3"/>
  <c r="U60" i="3"/>
  <c r="U58" i="3"/>
  <c r="U57" i="3"/>
  <c r="U56" i="3"/>
  <c r="U55" i="3"/>
  <c r="U52" i="3"/>
  <c r="U51" i="3"/>
  <c r="U50" i="3"/>
  <c r="U49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29" i="3"/>
  <c r="U28" i="3"/>
  <c r="U27" i="3"/>
  <c r="U26" i="3"/>
  <c r="U24" i="3"/>
  <c r="U23" i="3"/>
  <c r="U22" i="3"/>
  <c r="U21" i="3"/>
  <c r="U20" i="3"/>
  <c r="U19" i="3"/>
  <c r="U18" i="3"/>
  <c r="U17" i="3"/>
  <c r="U16" i="3"/>
  <c r="U14" i="3"/>
  <c r="U13" i="3"/>
  <c r="U12" i="3"/>
  <c r="U11" i="3"/>
  <c r="U10" i="3"/>
  <c r="U9" i="3"/>
  <c r="U8" i="3"/>
  <c r="U7" i="3"/>
  <c r="U6" i="3"/>
  <c r="U4" i="3"/>
  <c r="S163" i="3"/>
  <c r="S162" i="3"/>
  <c r="S161" i="3"/>
  <c r="S160" i="3"/>
  <c r="S159" i="3"/>
  <c r="S156" i="3"/>
  <c r="S155" i="3"/>
  <c r="S154" i="3"/>
  <c r="S153" i="3"/>
  <c r="S152" i="3"/>
  <c r="S151" i="3"/>
  <c r="S150" i="3"/>
  <c r="S144" i="3"/>
  <c r="S143" i="3"/>
  <c r="S139" i="3"/>
  <c r="S137" i="3"/>
  <c r="S136" i="3"/>
  <c r="S135" i="3"/>
  <c r="S134" i="3"/>
  <c r="S133" i="3"/>
  <c r="S120" i="3"/>
  <c r="S132" i="3"/>
  <c r="S131" i="3"/>
  <c r="S130" i="3"/>
  <c r="S114" i="3"/>
  <c r="S113" i="3"/>
  <c r="S95" i="3"/>
  <c r="S94" i="3"/>
  <c r="S93" i="3"/>
  <c r="S92" i="3"/>
  <c r="S90" i="3"/>
  <c r="S89" i="3"/>
  <c r="S88" i="3"/>
  <c r="S87" i="3"/>
  <c r="S86" i="3"/>
  <c r="S84" i="3"/>
  <c r="S81" i="3"/>
  <c r="S80" i="3"/>
  <c r="S78" i="3"/>
  <c r="S77" i="3"/>
  <c r="S75" i="3"/>
  <c r="S74" i="3"/>
  <c r="S72" i="3"/>
  <c r="S71" i="3"/>
  <c r="S70" i="3"/>
  <c r="S68" i="3"/>
  <c r="S67" i="3"/>
  <c r="S66" i="3"/>
  <c r="S64" i="3"/>
  <c r="S63" i="3"/>
  <c r="S62" i="3"/>
  <c r="S60" i="3"/>
  <c r="S58" i="3"/>
  <c r="S57" i="3"/>
  <c r="S56" i="3"/>
  <c r="S55" i="3"/>
  <c r="S52" i="3"/>
  <c r="S51" i="3"/>
  <c r="S50" i="3"/>
  <c r="S49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29" i="3"/>
  <c r="S28" i="3"/>
  <c r="S27" i="3"/>
  <c r="S26" i="3"/>
  <c r="S24" i="3"/>
  <c r="S23" i="3"/>
  <c r="S22" i="3"/>
  <c r="S21" i="3"/>
  <c r="S20" i="3"/>
  <c r="S19" i="3"/>
  <c r="S18" i="3"/>
  <c r="S17" i="3"/>
  <c r="S16" i="3"/>
  <c r="S14" i="3"/>
  <c r="S13" i="3"/>
  <c r="S12" i="3"/>
  <c r="S11" i="3"/>
  <c r="S10" i="3"/>
  <c r="S9" i="3"/>
  <c r="S8" i="3"/>
  <c r="S7" i="3"/>
  <c r="S6" i="3"/>
  <c r="S4" i="3"/>
  <c r="Q163" i="3"/>
  <c r="Q162" i="3"/>
  <c r="Q161" i="3"/>
  <c r="Q160" i="3"/>
  <c r="Q159" i="3"/>
  <c r="Q156" i="3"/>
  <c r="Q155" i="3"/>
  <c r="Q154" i="3"/>
  <c r="Q153" i="3"/>
  <c r="Q152" i="3"/>
  <c r="Q151" i="3"/>
  <c r="Q150" i="3"/>
  <c r="Q144" i="3"/>
  <c r="Q143" i="3"/>
  <c r="Q139" i="3"/>
  <c r="Q137" i="3"/>
  <c r="Q136" i="3"/>
  <c r="Q135" i="3"/>
  <c r="Q134" i="3"/>
  <c r="Q133" i="3"/>
  <c r="Q120" i="3"/>
  <c r="Q132" i="3"/>
  <c r="Q131" i="3"/>
  <c r="Q130" i="3"/>
  <c r="Q114" i="3"/>
  <c r="Q113" i="3"/>
  <c r="Q95" i="3"/>
  <c r="Q94" i="3"/>
  <c r="Q93" i="3"/>
  <c r="Q92" i="3"/>
  <c r="Q90" i="3"/>
  <c r="Q89" i="3"/>
  <c r="Q88" i="3"/>
  <c r="Q87" i="3"/>
  <c r="Q86" i="3"/>
  <c r="Q84" i="3"/>
  <c r="Q81" i="3"/>
  <c r="Q80" i="3"/>
  <c r="Q78" i="3"/>
  <c r="Q77" i="3"/>
  <c r="Q75" i="3"/>
  <c r="Q74" i="3"/>
  <c r="Q72" i="3"/>
  <c r="Q71" i="3"/>
  <c r="Q70" i="3"/>
  <c r="Q68" i="3"/>
  <c r="Q67" i="3"/>
  <c r="Q66" i="3"/>
  <c r="Q64" i="3"/>
  <c r="Q63" i="3"/>
  <c r="Q62" i="3"/>
  <c r="Q60" i="3"/>
  <c r="Q58" i="3"/>
  <c r="Q57" i="3"/>
  <c r="Q56" i="3"/>
  <c r="Q55" i="3"/>
  <c r="Q52" i="3"/>
  <c r="Q51" i="3"/>
  <c r="Q50" i="3"/>
  <c r="Q49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29" i="3"/>
  <c r="Q28" i="3"/>
  <c r="Q27" i="3"/>
  <c r="Q26" i="3"/>
  <c r="Q24" i="3"/>
  <c r="Q23" i="3"/>
  <c r="Q22" i="3"/>
  <c r="Q21" i="3"/>
  <c r="Q20" i="3"/>
  <c r="Q19" i="3"/>
  <c r="Q18" i="3"/>
  <c r="Q17" i="3"/>
  <c r="Q16" i="3"/>
  <c r="Q14" i="3"/>
  <c r="Q13" i="3"/>
  <c r="Q12" i="3"/>
  <c r="Q11" i="3"/>
  <c r="Q10" i="3"/>
  <c r="Q9" i="3"/>
  <c r="Q8" i="3"/>
  <c r="Q7" i="3"/>
  <c r="Q6" i="3"/>
  <c r="Q4" i="3"/>
  <c r="O163" i="3"/>
  <c r="O162" i="3"/>
  <c r="O161" i="3"/>
  <c r="O160" i="3"/>
  <c r="O159" i="3"/>
  <c r="O156" i="3"/>
  <c r="O155" i="3"/>
  <c r="O154" i="3"/>
  <c r="O153" i="3"/>
  <c r="O152" i="3"/>
  <c r="O151" i="3"/>
  <c r="O150" i="3"/>
  <c r="O144" i="3"/>
  <c r="O143" i="3"/>
  <c r="O139" i="3"/>
  <c r="O137" i="3"/>
  <c r="O136" i="3"/>
  <c r="O135" i="3"/>
  <c r="O134" i="3"/>
  <c r="O133" i="3"/>
  <c r="O120" i="3"/>
  <c r="O132" i="3"/>
  <c r="O131" i="3"/>
  <c r="O130" i="3"/>
  <c r="O114" i="3"/>
  <c r="O113" i="3"/>
  <c r="O95" i="3"/>
  <c r="O94" i="3"/>
  <c r="O93" i="3"/>
  <c r="O92" i="3"/>
  <c r="O90" i="3"/>
  <c r="O89" i="3"/>
  <c r="O88" i="3"/>
  <c r="O87" i="3"/>
  <c r="O86" i="3"/>
  <c r="O84" i="3"/>
  <c r="O81" i="3"/>
  <c r="O80" i="3"/>
  <c r="O78" i="3"/>
  <c r="O77" i="3"/>
  <c r="O75" i="3"/>
  <c r="O74" i="3"/>
  <c r="O72" i="3"/>
  <c r="O71" i="3"/>
  <c r="O70" i="3"/>
  <c r="O68" i="3"/>
  <c r="O67" i="3"/>
  <c r="O66" i="3"/>
  <c r="O64" i="3"/>
  <c r="O63" i="3"/>
  <c r="O62" i="3"/>
  <c r="O60" i="3"/>
  <c r="O58" i="3"/>
  <c r="O57" i="3"/>
  <c r="O56" i="3"/>
  <c r="O55" i="3"/>
  <c r="O52" i="3"/>
  <c r="O51" i="3"/>
  <c r="O50" i="3"/>
  <c r="O49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29" i="3"/>
  <c r="O28" i="3"/>
  <c r="O27" i="3"/>
  <c r="O26" i="3"/>
  <c r="O24" i="3"/>
  <c r="O23" i="3"/>
  <c r="O22" i="3"/>
  <c r="O21" i="3"/>
  <c r="O20" i="3"/>
  <c r="O19" i="3"/>
  <c r="O18" i="3"/>
  <c r="O17" i="3"/>
  <c r="O16" i="3"/>
  <c r="O14" i="3"/>
  <c r="O13" i="3"/>
  <c r="O12" i="3"/>
  <c r="O11" i="3"/>
  <c r="O10" i="3"/>
  <c r="O7" i="3"/>
  <c r="O6" i="3"/>
  <c r="O4" i="3"/>
  <c r="M163" i="3"/>
  <c r="M162" i="3"/>
  <c r="M161" i="3"/>
  <c r="M160" i="3"/>
  <c r="M159" i="3"/>
  <c r="M156" i="3"/>
  <c r="M155" i="3"/>
  <c r="M154" i="3"/>
  <c r="M153" i="3"/>
  <c r="M152" i="3"/>
  <c r="M151" i="3"/>
  <c r="M150" i="3"/>
  <c r="M144" i="3"/>
  <c r="M143" i="3"/>
  <c r="M139" i="3"/>
  <c r="M137" i="3"/>
  <c r="M136" i="3"/>
  <c r="M135" i="3"/>
  <c r="M134" i="3"/>
  <c r="M133" i="3"/>
  <c r="M120" i="3"/>
  <c r="M132" i="3"/>
  <c r="M131" i="3"/>
  <c r="M130" i="3"/>
  <c r="M114" i="3"/>
  <c r="M113" i="3"/>
  <c r="M95" i="3"/>
  <c r="M94" i="3"/>
  <c r="M93" i="3"/>
  <c r="M92" i="3"/>
  <c r="M90" i="3"/>
  <c r="M89" i="3"/>
  <c r="M88" i="3"/>
  <c r="M87" i="3"/>
  <c r="M86" i="3"/>
  <c r="M84" i="3"/>
  <c r="M81" i="3"/>
  <c r="M80" i="3"/>
  <c r="M78" i="3"/>
  <c r="M77" i="3"/>
  <c r="M75" i="3"/>
  <c r="M74" i="3"/>
  <c r="M72" i="3"/>
  <c r="M71" i="3"/>
  <c r="M70" i="3"/>
  <c r="M68" i="3"/>
  <c r="M67" i="3"/>
  <c r="M66" i="3"/>
  <c r="M64" i="3"/>
  <c r="M63" i="3"/>
  <c r="M62" i="3"/>
  <c r="M60" i="3"/>
  <c r="M58" i="3"/>
  <c r="M57" i="3"/>
  <c r="M56" i="3"/>
  <c r="M55" i="3"/>
  <c r="M52" i="3"/>
  <c r="M51" i="3"/>
  <c r="M50" i="3"/>
  <c r="M49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29" i="3"/>
  <c r="M28" i="3"/>
  <c r="M27" i="3"/>
  <c r="M26" i="3"/>
  <c r="M24" i="3"/>
  <c r="M23" i="3"/>
  <c r="M22" i="3"/>
  <c r="M21" i="3"/>
  <c r="M20" i="3"/>
  <c r="M19" i="3"/>
  <c r="M18" i="3"/>
  <c r="M17" i="3"/>
  <c r="M16" i="3"/>
  <c r="M14" i="3"/>
  <c r="M13" i="3"/>
  <c r="M12" i="3"/>
  <c r="M11" i="3"/>
  <c r="M10" i="3"/>
  <c r="M7" i="3"/>
  <c r="M6" i="3"/>
  <c r="M4" i="3"/>
  <c r="K163" i="3"/>
  <c r="K162" i="3"/>
  <c r="K161" i="3"/>
  <c r="K160" i="3"/>
  <c r="K159" i="3"/>
  <c r="K156" i="3"/>
  <c r="K155" i="3"/>
  <c r="K154" i="3"/>
  <c r="K153" i="3"/>
  <c r="K152" i="3"/>
  <c r="K151" i="3"/>
  <c r="K150" i="3"/>
  <c r="K165" i="3" s="1"/>
  <c r="K144" i="3"/>
  <c r="K143" i="3"/>
  <c r="K139" i="3"/>
  <c r="K137" i="3"/>
  <c r="K136" i="3"/>
  <c r="K135" i="3"/>
  <c r="K134" i="3"/>
  <c r="K133" i="3"/>
  <c r="K120" i="3"/>
  <c r="K132" i="3"/>
  <c r="K131" i="3"/>
  <c r="K130" i="3"/>
  <c r="K114" i="3"/>
  <c r="K113" i="3"/>
  <c r="K95" i="3"/>
  <c r="K94" i="3"/>
  <c r="K93" i="3"/>
  <c r="K92" i="3"/>
  <c r="K90" i="3"/>
  <c r="K89" i="3"/>
  <c r="K88" i="3"/>
  <c r="K87" i="3"/>
  <c r="K86" i="3"/>
  <c r="K84" i="3"/>
  <c r="K81" i="3"/>
  <c r="K80" i="3"/>
  <c r="K78" i="3"/>
  <c r="K77" i="3"/>
  <c r="K75" i="3"/>
  <c r="K74" i="3"/>
  <c r="K72" i="3"/>
  <c r="K71" i="3"/>
  <c r="K70" i="3"/>
  <c r="K68" i="3"/>
  <c r="K67" i="3"/>
  <c r="K66" i="3"/>
  <c r="K64" i="3"/>
  <c r="K63" i="3"/>
  <c r="K62" i="3"/>
  <c r="K60" i="3"/>
  <c r="K58" i="3"/>
  <c r="K57" i="3"/>
  <c r="K56" i="3"/>
  <c r="K55" i="3"/>
  <c r="K52" i="3"/>
  <c r="K51" i="3"/>
  <c r="K50" i="3"/>
  <c r="K49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29" i="3"/>
  <c r="K28" i="3"/>
  <c r="K27" i="3"/>
  <c r="K26" i="3"/>
  <c r="K24" i="3"/>
  <c r="K23" i="3"/>
  <c r="K22" i="3"/>
  <c r="K21" i="3"/>
  <c r="K20" i="3"/>
  <c r="K19" i="3"/>
  <c r="K18" i="3"/>
  <c r="K17" i="3"/>
  <c r="K16" i="3"/>
  <c r="K14" i="3"/>
  <c r="K13" i="3"/>
  <c r="K11" i="3"/>
  <c r="K10" i="3"/>
  <c r="K7" i="3"/>
  <c r="K6" i="3"/>
  <c r="K4" i="3"/>
  <c r="I163" i="3"/>
  <c r="I162" i="3"/>
  <c r="AG162" i="3" s="1"/>
  <c r="I161" i="3"/>
  <c r="I160" i="3"/>
  <c r="I159" i="3"/>
  <c r="I156" i="3"/>
  <c r="I155" i="3"/>
  <c r="I154" i="3"/>
  <c r="I153" i="3"/>
  <c r="I152" i="3"/>
  <c r="AG152" i="3" s="1"/>
  <c r="I151" i="3"/>
  <c r="I150" i="3"/>
  <c r="I144" i="3"/>
  <c r="I143" i="3"/>
  <c r="I139" i="3"/>
  <c r="I137" i="3"/>
  <c r="I136" i="3"/>
  <c r="I135" i="3"/>
  <c r="AG135" i="3" s="1"/>
  <c r="I134" i="3"/>
  <c r="I133" i="3"/>
  <c r="I120" i="3"/>
  <c r="I132" i="3"/>
  <c r="I131" i="3"/>
  <c r="I130" i="3"/>
  <c r="I114" i="3"/>
  <c r="I113" i="3"/>
  <c r="I95" i="3"/>
  <c r="I94" i="3"/>
  <c r="I93" i="3"/>
  <c r="I92" i="3"/>
  <c r="I90" i="3"/>
  <c r="I89" i="3"/>
  <c r="I88" i="3"/>
  <c r="I87" i="3"/>
  <c r="AG87" i="3" s="1"/>
  <c r="I86" i="3"/>
  <c r="I84" i="3"/>
  <c r="I81" i="3"/>
  <c r="I80" i="3"/>
  <c r="I78" i="3"/>
  <c r="I77" i="3"/>
  <c r="I75" i="3"/>
  <c r="I74" i="3"/>
  <c r="I72" i="3"/>
  <c r="I71" i="3"/>
  <c r="I70" i="3"/>
  <c r="I68" i="3"/>
  <c r="I67" i="3"/>
  <c r="I66" i="3"/>
  <c r="I64" i="3"/>
  <c r="I63" i="3"/>
  <c r="AG63" i="3" s="1"/>
  <c r="I62" i="3"/>
  <c r="I60" i="3"/>
  <c r="I58" i="3"/>
  <c r="I57" i="3"/>
  <c r="I56" i="3"/>
  <c r="I55" i="3"/>
  <c r="I52" i="3"/>
  <c r="I51" i="3"/>
  <c r="I50" i="3"/>
  <c r="I49" i="3"/>
  <c r="I47" i="3"/>
  <c r="I46" i="3"/>
  <c r="I45" i="3"/>
  <c r="I44" i="3"/>
  <c r="I43" i="3"/>
  <c r="I42" i="3"/>
  <c r="AG42" i="3" s="1"/>
  <c r="I41" i="3"/>
  <c r="I40" i="3"/>
  <c r="I39" i="3"/>
  <c r="I38" i="3"/>
  <c r="I37" i="3"/>
  <c r="I36" i="3"/>
  <c r="I35" i="3"/>
  <c r="I34" i="3"/>
  <c r="AG34" i="3" s="1"/>
  <c r="I33" i="3"/>
  <c r="I32" i="3"/>
  <c r="I31" i="3"/>
  <c r="I29" i="3"/>
  <c r="I28" i="3"/>
  <c r="I27" i="3"/>
  <c r="I26" i="3"/>
  <c r="I24" i="3"/>
  <c r="I23" i="3"/>
  <c r="I22" i="3"/>
  <c r="I21" i="3"/>
  <c r="I20" i="3"/>
  <c r="I19" i="3"/>
  <c r="I18" i="3"/>
  <c r="I17" i="3"/>
  <c r="I16" i="3"/>
  <c r="I14" i="3"/>
  <c r="I13" i="3"/>
  <c r="I12" i="3"/>
  <c r="I11" i="3"/>
  <c r="I10" i="3"/>
  <c r="I9" i="3"/>
  <c r="I8" i="3"/>
  <c r="I7" i="3"/>
  <c r="I6" i="3"/>
  <c r="I4" i="3"/>
  <c r="BD165" i="20"/>
  <c r="BB165" i="20"/>
  <c r="AZ165" i="20"/>
  <c r="AX165" i="20"/>
  <c r="AV165" i="20"/>
  <c r="AT165" i="20"/>
  <c r="AR165" i="20"/>
  <c r="AP165" i="20"/>
  <c r="AN165" i="20"/>
  <c r="AL165" i="20"/>
  <c r="AJ165" i="20"/>
  <c r="AH165" i="20"/>
  <c r="BF163" i="20"/>
  <c r="BE163" i="20"/>
  <c r="BC163" i="20"/>
  <c r="BA163" i="20"/>
  <c r="AY163" i="20"/>
  <c r="AW163" i="20"/>
  <c r="AU163" i="20"/>
  <c r="AS163" i="20"/>
  <c r="AQ163" i="20"/>
  <c r="AO163" i="20"/>
  <c r="AM163" i="20"/>
  <c r="AK163" i="20"/>
  <c r="AI163" i="20"/>
  <c r="BF162" i="20"/>
  <c r="BE162" i="20"/>
  <c r="BC162" i="20"/>
  <c r="BA162" i="20"/>
  <c r="AY162" i="20"/>
  <c r="AW162" i="20"/>
  <c r="AU162" i="20"/>
  <c r="AS162" i="20"/>
  <c r="AQ162" i="20"/>
  <c r="AO162" i="20"/>
  <c r="AM162" i="20"/>
  <c r="AK162" i="20"/>
  <c r="AI162" i="20"/>
  <c r="BF161" i="20"/>
  <c r="BE161" i="20"/>
  <c r="BC161" i="20"/>
  <c r="BA161" i="20"/>
  <c r="AY161" i="20"/>
  <c r="AW161" i="20"/>
  <c r="AU161" i="20"/>
  <c r="AS161" i="20"/>
  <c r="AQ161" i="20"/>
  <c r="AO161" i="20"/>
  <c r="AM161" i="20"/>
  <c r="AK161" i="20"/>
  <c r="AI161" i="20"/>
  <c r="BF160" i="20"/>
  <c r="BE160" i="20"/>
  <c r="BC160" i="20"/>
  <c r="BA160" i="20"/>
  <c r="AY160" i="20"/>
  <c r="AW160" i="20"/>
  <c r="AU160" i="20"/>
  <c r="AS160" i="20"/>
  <c r="AQ160" i="20"/>
  <c r="AO160" i="20"/>
  <c r="AM160" i="20"/>
  <c r="AK160" i="20"/>
  <c r="AI160" i="20"/>
  <c r="BF159" i="20"/>
  <c r="BE159" i="20"/>
  <c r="BC159" i="20"/>
  <c r="BA159" i="20"/>
  <c r="AY159" i="20"/>
  <c r="AW159" i="20"/>
  <c r="AU159" i="20"/>
  <c r="AS159" i="20"/>
  <c r="AQ159" i="20"/>
  <c r="AO159" i="20"/>
  <c r="AM159" i="20"/>
  <c r="AK159" i="20"/>
  <c r="AI159" i="20"/>
  <c r="BF156" i="20"/>
  <c r="BE156" i="20"/>
  <c r="BC156" i="20"/>
  <c r="BA156" i="20"/>
  <c r="AY156" i="20"/>
  <c r="AW156" i="20"/>
  <c r="AU156" i="20"/>
  <c r="AS156" i="20"/>
  <c r="AQ156" i="20"/>
  <c r="AO156" i="20"/>
  <c r="AM156" i="20"/>
  <c r="AK156" i="20"/>
  <c r="AI156" i="20"/>
  <c r="BF155" i="20"/>
  <c r="BE155" i="20"/>
  <c r="BC155" i="20"/>
  <c r="BA155" i="20"/>
  <c r="AY155" i="20"/>
  <c r="AW155" i="20"/>
  <c r="AU155" i="20"/>
  <c r="AS155" i="20"/>
  <c r="AQ155" i="20"/>
  <c r="AO155" i="20"/>
  <c r="AM155" i="20"/>
  <c r="AK155" i="20"/>
  <c r="AI155" i="20"/>
  <c r="BF154" i="20"/>
  <c r="BE154" i="20"/>
  <c r="BC154" i="20"/>
  <c r="BA154" i="20"/>
  <c r="AY154" i="20"/>
  <c r="AW154" i="20"/>
  <c r="AU154" i="20"/>
  <c r="AS154" i="20"/>
  <c r="AQ154" i="20"/>
  <c r="AO154" i="20"/>
  <c r="AM154" i="20"/>
  <c r="AK154" i="20"/>
  <c r="AI154" i="20"/>
  <c r="BF153" i="20"/>
  <c r="BE153" i="20"/>
  <c r="BC153" i="20"/>
  <c r="BA153" i="20"/>
  <c r="AY153" i="20"/>
  <c r="AW153" i="20"/>
  <c r="AU153" i="20"/>
  <c r="AS153" i="20"/>
  <c r="AQ153" i="20"/>
  <c r="AO153" i="20"/>
  <c r="AM153" i="20"/>
  <c r="AK153" i="20"/>
  <c r="AI153" i="20"/>
  <c r="BF152" i="20"/>
  <c r="BE152" i="20"/>
  <c r="BC152" i="20"/>
  <c r="BA152" i="20"/>
  <c r="AY152" i="20"/>
  <c r="AW152" i="20"/>
  <c r="AU152" i="20"/>
  <c r="AS152" i="20"/>
  <c r="AQ152" i="20"/>
  <c r="AO152" i="20"/>
  <c r="AM152" i="20"/>
  <c r="AK152" i="20"/>
  <c r="AI152" i="20"/>
  <c r="BF151" i="20"/>
  <c r="BE151" i="20"/>
  <c r="BC151" i="20"/>
  <c r="BA151" i="20"/>
  <c r="AY151" i="20"/>
  <c r="AW151" i="20"/>
  <c r="AU151" i="20"/>
  <c r="AS151" i="20"/>
  <c r="AQ151" i="20"/>
  <c r="AO151" i="20"/>
  <c r="AM151" i="20"/>
  <c r="AK151" i="20"/>
  <c r="AI151" i="20"/>
  <c r="BF150" i="20"/>
  <c r="BE150" i="20"/>
  <c r="BC150" i="20"/>
  <c r="BA150" i="20"/>
  <c r="AY150" i="20"/>
  <c r="AW150" i="20"/>
  <c r="AU150" i="20"/>
  <c r="AS150" i="20"/>
  <c r="AQ150" i="20"/>
  <c r="AO150" i="20"/>
  <c r="AM150" i="20"/>
  <c r="AK150" i="20"/>
  <c r="AI150" i="20"/>
  <c r="BD148" i="20"/>
  <c r="BD166" i="20" s="1"/>
  <c r="BB148" i="20"/>
  <c r="BB166" i="20" s="1"/>
  <c r="AZ148" i="20"/>
  <c r="AV148" i="20"/>
  <c r="AT148" i="20"/>
  <c r="AR148" i="20"/>
  <c r="AP148" i="20"/>
  <c r="AP166" i="20" s="1"/>
  <c r="AN148" i="20"/>
  <c r="AL148" i="20"/>
  <c r="AJ148" i="20"/>
  <c r="AH148" i="20"/>
  <c r="BF144" i="20"/>
  <c r="BE144" i="20"/>
  <c r="BC144" i="20"/>
  <c r="BA144" i="20"/>
  <c r="AY144" i="20"/>
  <c r="AW144" i="20"/>
  <c r="AU144" i="20"/>
  <c r="AS144" i="20"/>
  <c r="AQ144" i="20"/>
  <c r="AO144" i="20"/>
  <c r="AM144" i="20"/>
  <c r="AK144" i="20"/>
  <c r="AI144" i="20"/>
  <c r="BF143" i="20"/>
  <c r="BE143" i="20"/>
  <c r="BC143" i="20"/>
  <c r="BA143" i="20"/>
  <c r="AY143" i="20"/>
  <c r="AW143" i="20"/>
  <c r="AU143" i="20"/>
  <c r="AS143" i="20"/>
  <c r="AQ143" i="20"/>
  <c r="AO143" i="20"/>
  <c r="AM143" i="20"/>
  <c r="AK143" i="20"/>
  <c r="AI143" i="20"/>
  <c r="BF139" i="20"/>
  <c r="BE139" i="20"/>
  <c r="BC139" i="20"/>
  <c r="BA139" i="20"/>
  <c r="AY139" i="20"/>
  <c r="AW139" i="20"/>
  <c r="AU139" i="20"/>
  <c r="AS139" i="20"/>
  <c r="AQ139" i="20"/>
  <c r="AO139" i="20"/>
  <c r="AM139" i="20"/>
  <c r="AK139" i="20"/>
  <c r="AI139" i="20"/>
  <c r="BF137" i="20"/>
  <c r="BE137" i="20"/>
  <c r="BC137" i="20"/>
  <c r="BA137" i="20"/>
  <c r="AY137" i="20"/>
  <c r="AW137" i="20"/>
  <c r="AU137" i="20"/>
  <c r="AS137" i="20"/>
  <c r="AQ137" i="20"/>
  <c r="AO137" i="20"/>
  <c r="AM137" i="20"/>
  <c r="AK137" i="20"/>
  <c r="AI137" i="20"/>
  <c r="BF136" i="20"/>
  <c r="BE136" i="20"/>
  <c r="BC136" i="20"/>
  <c r="BA136" i="20"/>
  <c r="AY136" i="20"/>
  <c r="AW136" i="20"/>
  <c r="AU136" i="20"/>
  <c r="AS136" i="20"/>
  <c r="AQ136" i="20"/>
  <c r="AO136" i="20"/>
  <c r="AM136" i="20"/>
  <c r="AK136" i="20"/>
  <c r="AI136" i="20"/>
  <c r="BF135" i="20"/>
  <c r="BE135" i="20"/>
  <c r="BC135" i="20"/>
  <c r="BA135" i="20"/>
  <c r="AY135" i="20"/>
  <c r="AW135" i="20"/>
  <c r="AU135" i="20"/>
  <c r="AS135" i="20"/>
  <c r="AQ135" i="20"/>
  <c r="AO135" i="20"/>
  <c r="AM135" i="20"/>
  <c r="AK135" i="20"/>
  <c r="AI135" i="20"/>
  <c r="BF134" i="20"/>
  <c r="BE134" i="20"/>
  <c r="BC134" i="20"/>
  <c r="BA134" i="20"/>
  <c r="AY134" i="20"/>
  <c r="AW134" i="20"/>
  <c r="AU134" i="20"/>
  <c r="AS134" i="20"/>
  <c r="AQ134" i="20"/>
  <c r="AO134" i="20"/>
  <c r="AM134" i="20"/>
  <c r="AK134" i="20"/>
  <c r="AI134" i="20"/>
  <c r="BF133" i="20"/>
  <c r="BE133" i="20"/>
  <c r="BC133" i="20"/>
  <c r="BA133" i="20"/>
  <c r="AY133" i="20"/>
  <c r="AW133" i="20"/>
  <c r="AU133" i="20"/>
  <c r="AS133" i="20"/>
  <c r="AQ133" i="20"/>
  <c r="AO133" i="20"/>
  <c r="AM133" i="20"/>
  <c r="AK133" i="20"/>
  <c r="AI133" i="20"/>
  <c r="BF120" i="20"/>
  <c r="BE120" i="20"/>
  <c r="BC120" i="20"/>
  <c r="BA120" i="20"/>
  <c r="AY120" i="20"/>
  <c r="AW120" i="20"/>
  <c r="AU120" i="20"/>
  <c r="AS120" i="20"/>
  <c r="AQ120" i="20"/>
  <c r="AO120" i="20"/>
  <c r="AM120" i="20"/>
  <c r="AK120" i="20"/>
  <c r="AI120" i="20"/>
  <c r="BF132" i="20"/>
  <c r="BE132" i="20"/>
  <c r="BC132" i="20"/>
  <c r="BA132" i="20"/>
  <c r="AY132" i="20"/>
  <c r="AW132" i="20"/>
  <c r="AU132" i="20"/>
  <c r="AS132" i="20"/>
  <c r="AQ132" i="20"/>
  <c r="AO132" i="20"/>
  <c r="AM132" i="20"/>
  <c r="AK132" i="20"/>
  <c r="AI132" i="20"/>
  <c r="BF131" i="20"/>
  <c r="BE131" i="20"/>
  <c r="BC131" i="20"/>
  <c r="BA131" i="20"/>
  <c r="AY131" i="20"/>
  <c r="AW131" i="20"/>
  <c r="AU131" i="20"/>
  <c r="AS131" i="20"/>
  <c r="AQ131" i="20"/>
  <c r="AO131" i="20"/>
  <c r="AM131" i="20"/>
  <c r="AK131" i="20"/>
  <c r="AI131" i="20"/>
  <c r="BF130" i="20"/>
  <c r="BE130" i="20"/>
  <c r="BC130" i="20"/>
  <c r="BA130" i="20"/>
  <c r="AY130" i="20"/>
  <c r="AW130" i="20"/>
  <c r="AU130" i="20"/>
  <c r="AS130" i="20"/>
  <c r="AQ130" i="20"/>
  <c r="AO130" i="20"/>
  <c r="AM130" i="20"/>
  <c r="AK130" i="20"/>
  <c r="AI130" i="20"/>
  <c r="AK115" i="20"/>
  <c r="AI115" i="20"/>
  <c r="BF114" i="20"/>
  <c r="BE114" i="20"/>
  <c r="BC114" i="20"/>
  <c r="BA114" i="20"/>
  <c r="AY114" i="20"/>
  <c r="AW114" i="20"/>
  <c r="AU114" i="20"/>
  <c r="AS114" i="20"/>
  <c r="AQ114" i="20"/>
  <c r="AO114" i="20"/>
  <c r="AM114" i="20"/>
  <c r="AK114" i="20"/>
  <c r="AI114" i="20"/>
  <c r="BF113" i="20"/>
  <c r="BE113" i="20"/>
  <c r="BC113" i="20"/>
  <c r="BA113" i="20"/>
  <c r="AY113" i="20"/>
  <c r="AW113" i="20"/>
  <c r="AU113" i="20"/>
  <c r="AS113" i="20"/>
  <c r="AQ113" i="20"/>
  <c r="AO113" i="20"/>
  <c r="AM113" i="20"/>
  <c r="AK113" i="20"/>
  <c r="AI113" i="20"/>
  <c r="BF95" i="20"/>
  <c r="BE95" i="20"/>
  <c r="BC95" i="20"/>
  <c r="BA95" i="20"/>
  <c r="AY95" i="20"/>
  <c r="AW95" i="20"/>
  <c r="AU95" i="20"/>
  <c r="AS95" i="20"/>
  <c r="AQ95" i="20"/>
  <c r="AO95" i="20"/>
  <c r="AM95" i="20"/>
  <c r="AK95" i="20"/>
  <c r="AI95" i="20"/>
  <c r="BF94" i="20"/>
  <c r="BE94" i="20"/>
  <c r="BC94" i="20"/>
  <c r="BA94" i="20"/>
  <c r="AY94" i="20"/>
  <c r="AW94" i="20"/>
  <c r="AU94" i="20"/>
  <c r="AS94" i="20"/>
  <c r="AQ94" i="20"/>
  <c r="AO94" i="20"/>
  <c r="AM94" i="20"/>
  <c r="AK94" i="20"/>
  <c r="AI94" i="20"/>
  <c r="BF93" i="20"/>
  <c r="BE93" i="20"/>
  <c r="BC93" i="20"/>
  <c r="BA93" i="20"/>
  <c r="AY93" i="20"/>
  <c r="AW93" i="20"/>
  <c r="AU93" i="20"/>
  <c r="AS93" i="20"/>
  <c r="AQ93" i="20"/>
  <c r="AO93" i="20"/>
  <c r="AM93" i="20"/>
  <c r="AK93" i="20"/>
  <c r="AI93" i="20"/>
  <c r="BF92" i="20"/>
  <c r="BE92" i="20"/>
  <c r="BC92" i="20"/>
  <c r="BA92" i="20"/>
  <c r="AY92" i="20"/>
  <c r="AW92" i="20"/>
  <c r="AU92" i="20"/>
  <c r="AS92" i="20"/>
  <c r="AQ92" i="20"/>
  <c r="AO92" i="20"/>
  <c r="AM92" i="20"/>
  <c r="AK92" i="20"/>
  <c r="AI92" i="20"/>
  <c r="BF90" i="20"/>
  <c r="BE90" i="20"/>
  <c r="BC90" i="20"/>
  <c r="BA90" i="20"/>
  <c r="AY90" i="20"/>
  <c r="AW90" i="20"/>
  <c r="AU90" i="20"/>
  <c r="AS90" i="20"/>
  <c r="AQ90" i="20"/>
  <c r="AO90" i="20"/>
  <c r="AM90" i="20"/>
  <c r="AK90" i="20"/>
  <c r="AI90" i="20"/>
  <c r="BF89" i="20"/>
  <c r="BE89" i="20"/>
  <c r="BC89" i="20"/>
  <c r="BA89" i="20"/>
  <c r="AY89" i="20"/>
  <c r="AW89" i="20"/>
  <c r="AU89" i="20"/>
  <c r="AS89" i="20"/>
  <c r="AQ89" i="20"/>
  <c r="AO89" i="20"/>
  <c r="AM89" i="20"/>
  <c r="AK89" i="20"/>
  <c r="AI89" i="20"/>
  <c r="BF88" i="20"/>
  <c r="BE88" i="20"/>
  <c r="BC88" i="20"/>
  <c r="BA88" i="20"/>
  <c r="AY88" i="20"/>
  <c r="AW88" i="20"/>
  <c r="AU88" i="20"/>
  <c r="AS88" i="20"/>
  <c r="AQ88" i="20"/>
  <c r="AO88" i="20"/>
  <c r="AM88" i="20"/>
  <c r="AK88" i="20"/>
  <c r="AI88" i="20"/>
  <c r="BF87" i="20"/>
  <c r="BE87" i="20"/>
  <c r="BC87" i="20"/>
  <c r="BA87" i="20"/>
  <c r="AY87" i="20"/>
  <c r="AW87" i="20"/>
  <c r="AU87" i="20"/>
  <c r="AS87" i="20"/>
  <c r="AQ87" i="20"/>
  <c r="AO87" i="20"/>
  <c r="AM87" i="20"/>
  <c r="AK87" i="20"/>
  <c r="AI87" i="20"/>
  <c r="BF86" i="20"/>
  <c r="BE86" i="20"/>
  <c r="BC86" i="20"/>
  <c r="BA86" i="20"/>
  <c r="AY86" i="20"/>
  <c r="AW86" i="20"/>
  <c r="AU86" i="20"/>
  <c r="AS86" i="20"/>
  <c r="AQ86" i="20"/>
  <c r="AO86" i="20"/>
  <c r="AM86" i="20"/>
  <c r="AK86" i="20"/>
  <c r="AI86" i="20"/>
  <c r="BF84" i="20"/>
  <c r="BE84" i="20"/>
  <c r="BC84" i="20"/>
  <c r="BA84" i="20"/>
  <c r="AY84" i="20"/>
  <c r="AW84" i="20"/>
  <c r="AU84" i="20"/>
  <c r="AS84" i="20"/>
  <c r="AQ84" i="20"/>
  <c r="AO84" i="20"/>
  <c r="AM84" i="20"/>
  <c r="AK84" i="20"/>
  <c r="AI84" i="20"/>
  <c r="BF81" i="20"/>
  <c r="BE81" i="20"/>
  <c r="BC81" i="20"/>
  <c r="BA81" i="20"/>
  <c r="AY81" i="20"/>
  <c r="AW81" i="20"/>
  <c r="AU81" i="20"/>
  <c r="AS81" i="20"/>
  <c r="AQ81" i="20"/>
  <c r="AO81" i="20"/>
  <c r="AM81" i="20"/>
  <c r="AK81" i="20"/>
  <c r="AI81" i="20"/>
  <c r="BF80" i="20"/>
  <c r="BE80" i="20"/>
  <c r="BC80" i="20"/>
  <c r="BA80" i="20"/>
  <c r="AY80" i="20"/>
  <c r="AW80" i="20"/>
  <c r="AU80" i="20"/>
  <c r="AS80" i="20"/>
  <c r="AQ80" i="20"/>
  <c r="AO80" i="20"/>
  <c r="AM80" i="20"/>
  <c r="AK80" i="20"/>
  <c r="AI80" i="20"/>
  <c r="BF78" i="20"/>
  <c r="BE78" i="20"/>
  <c r="BC78" i="20"/>
  <c r="BA78" i="20"/>
  <c r="AY78" i="20"/>
  <c r="AW78" i="20"/>
  <c r="AU78" i="20"/>
  <c r="AS78" i="20"/>
  <c r="AQ78" i="20"/>
  <c r="AO78" i="20"/>
  <c r="AM78" i="20"/>
  <c r="AK78" i="20"/>
  <c r="AI78" i="20"/>
  <c r="BF77" i="20"/>
  <c r="BE77" i="20"/>
  <c r="BC77" i="20"/>
  <c r="BA77" i="20"/>
  <c r="AY77" i="20"/>
  <c r="AW77" i="20"/>
  <c r="AU77" i="20"/>
  <c r="AS77" i="20"/>
  <c r="AQ77" i="20"/>
  <c r="AO77" i="20"/>
  <c r="AM77" i="20"/>
  <c r="AK77" i="20"/>
  <c r="AI77" i="20"/>
  <c r="BF75" i="20"/>
  <c r="BE75" i="20"/>
  <c r="BC75" i="20"/>
  <c r="BA75" i="20"/>
  <c r="AY75" i="20"/>
  <c r="AW75" i="20"/>
  <c r="AU75" i="20"/>
  <c r="AS75" i="20"/>
  <c r="AQ75" i="20"/>
  <c r="AO75" i="20"/>
  <c r="AM75" i="20"/>
  <c r="AK75" i="20"/>
  <c r="AI75" i="20"/>
  <c r="BF74" i="20"/>
  <c r="BE74" i="20"/>
  <c r="BC74" i="20"/>
  <c r="BA74" i="20"/>
  <c r="AY74" i="20"/>
  <c r="AW74" i="20"/>
  <c r="AU74" i="20"/>
  <c r="AS74" i="20"/>
  <c r="AQ74" i="20"/>
  <c r="AO74" i="20"/>
  <c r="AM74" i="20"/>
  <c r="AK74" i="20"/>
  <c r="AI74" i="20"/>
  <c r="BF72" i="20"/>
  <c r="BE72" i="20"/>
  <c r="BC72" i="20"/>
  <c r="BA72" i="20"/>
  <c r="AY72" i="20"/>
  <c r="AW72" i="20"/>
  <c r="AU72" i="20"/>
  <c r="AS72" i="20"/>
  <c r="AQ72" i="20"/>
  <c r="AO72" i="20"/>
  <c r="AM72" i="20"/>
  <c r="AK72" i="20"/>
  <c r="AI72" i="20"/>
  <c r="BF71" i="20"/>
  <c r="BE71" i="20"/>
  <c r="BC71" i="20"/>
  <c r="BA71" i="20"/>
  <c r="AY71" i="20"/>
  <c r="AW71" i="20"/>
  <c r="AU71" i="20"/>
  <c r="AS71" i="20"/>
  <c r="AQ71" i="20"/>
  <c r="AO71" i="20"/>
  <c r="AM71" i="20"/>
  <c r="AK71" i="20"/>
  <c r="AI71" i="20"/>
  <c r="BF70" i="20"/>
  <c r="BE70" i="20"/>
  <c r="BC70" i="20"/>
  <c r="BA70" i="20"/>
  <c r="AY70" i="20"/>
  <c r="AW70" i="20"/>
  <c r="AU70" i="20"/>
  <c r="AS70" i="20"/>
  <c r="AQ70" i="20"/>
  <c r="AO70" i="20"/>
  <c r="AM70" i="20"/>
  <c r="AK70" i="20"/>
  <c r="AI70" i="20"/>
  <c r="BF68" i="20"/>
  <c r="BE68" i="20"/>
  <c r="BC68" i="20"/>
  <c r="BA68" i="20"/>
  <c r="AY68" i="20"/>
  <c r="AW68" i="20"/>
  <c r="AU68" i="20"/>
  <c r="AS68" i="20"/>
  <c r="AQ68" i="20"/>
  <c r="AO68" i="20"/>
  <c r="AM68" i="20"/>
  <c r="AK68" i="20"/>
  <c r="AI68" i="20"/>
  <c r="BF67" i="20"/>
  <c r="BE67" i="20"/>
  <c r="BC67" i="20"/>
  <c r="BA67" i="20"/>
  <c r="AY67" i="20"/>
  <c r="AW67" i="20"/>
  <c r="AU67" i="20"/>
  <c r="AS67" i="20"/>
  <c r="AQ67" i="20"/>
  <c r="AO67" i="20"/>
  <c r="AM67" i="20"/>
  <c r="AK67" i="20"/>
  <c r="AI67" i="20"/>
  <c r="BF66" i="20"/>
  <c r="BE66" i="20"/>
  <c r="BC66" i="20"/>
  <c r="BA66" i="20"/>
  <c r="AY66" i="20"/>
  <c r="AW66" i="20"/>
  <c r="AU66" i="20"/>
  <c r="AS66" i="20"/>
  <c r="AQ66" i="20"/>
  <c r="AO66" i="20"/>
  <c r="AM66" i="20"/>
  <c r="AK66" i="20"/>
  <c r="AI66" i="20"/>
  <c r="BF64" i="20"/>
  <c r="BE64" i="20"/>
  <c r="BC64" i="20"/>
  <c r="BA64" i="20"/>
  <c r="AY64" i="20"/>
  <c r="AW64" i="20"/>
  <c r="AU64" i="20"/>
  <c r="AS64" i="20"/>
  <c r="AQ64" i="20"/>
  <c r="AO64" i="20"/>
  <c r="AM64" i="20"/>
  <c r="AK64" i="20"/>
  <c r="AI64" i="20"/>
  <c r="BF63" i="20"/>
  <c r="BE63" i="20"/>
  <c r="BC63" i="20"/>
  <c r="BA63" i="20"/>
  <c r="AY63" i="20"/>
  <c r="AW63" i="20"/>
  <c r="AU63" i="20"/>
  <c r="AS63" i="20"/>
  <c r="AQ63" i="20"/>
  <c r="AO63" i="20"/>
  <c r="AM63" i="20"/>
  <c r="AK63" i="20"/>
  <c r="AI63" i="20"/>
  <c r="BF62" i="20"/>
  <c r="BE62" i="20"/>
  <c r="BC62" i="20"/>
  <c r="BA62" i="20"/>
  <c r="AY62" i="20"/>
  <c r="AW62" i="20"/>
  <c r="AU62" i="20"/>
  <c r="AS62" i="20"/>
  <c r="AQ62" i="20"/>
  <c r="AO62" i="20"/>
  <c r="AM62" i="20"/>
  <c r="AK62" i="20"/>
  <c r="AI62" i="20"/>
  <c r="BF60" i="20"/>
  <c r="BE60" i="20"/>
  <c r="BC60" i="20"/>
  <c r="BA60" i="20"/>
  <c r="AY60" i="20"/>
  <c r="AW60" i="20"/>
  <c r="AU60" i="20"/>
  <c r="AS60" i="20"/>
  <c r="AQ60" i="20"/>
  <c r="AO60" i="20"/>
  <c r="AM60" i="20"/>
  <c r="AK60" i="20"/>
  <c r="AI60" i="20"/>
  <c r="BF58" i="20"/>
  <c r="BE58" i="20"/>
  <c r="BC58" i="20"/>
  <c r="BA58" i="20"/>
  <c r="AY58" i="20"/>
  <c r="AW58" i="20"/>
  <c r="AU58" i="20"/>
  <c r="AS58" i="20"/>
  <c r="AQ58" i="20"/>
  <c r="AO58" i="20"/>
  <c r="AM58" i="20"/>
  <c r="AK58" i="20"/>
  <c r="AI58" i="20"/>
  <c r="BF57" i="20"/>
  <c r="BE57" i="20"/>
  <c r="BC57" i="20"/>
  <c r="BA57" i="20"/>
  <c r="AY57" i="20"/>
  <c r="AW57" i="20"/>
  <c r="AU57" i="20"/>
  <c r="AS57" i="20"/>
  <c r="AQ57" i="20"/>
  <c r="AO57" i="20"/>
  <c r="AM57" i="20"/>
  <c r="AK57" i="20"/>
  <c r="AI57" i="20"/>
  <c r="BF56" i="20"/>
  <c r="BE56" i="20"/>
  <c r="BC56" i="20"/>
  <c r="BA56" i="20"/>
  <c r="AY56" i="20"/>
  <c r="AW56" i="20"/>
  <c r="AU56" i="20"/>
  <c r="AS56" i="20"/>
  <c r="AQ56" i="20"/>
  <c r="AO56" i="20"/>
  <c r="AM56" i="20"/>
  <c r="AK56" i="20"/>
  <c r="AI56" i="20"/>
  <c r="BF55" i="20"/>
  <c r="BE55" i="20"/>
  <c r="BC55" i="20"/>
  <c r="BA55" i="20"/>
  <c r="AY55" i="20"/>
  <c r="AW55" i="20"/>
  <c r="AU55" i="20"/>
  <c r="AS55" i="20"/>
  <c r="AQ55" i="20"/>
  <c r="AO55" i="20"/>
  <c r="AM55" i="20"/>
  <c r="AK55" i="20"/>
  <c r="AI55" i="20"/>
  <c r="BF52" i="20"/>
  <c r="BE52" i="20"/>
  <c r="BC52" i="20"/>
  <c r="BA52" i="20"/>
  <c r="AY52" i="20"/>
  <c r="AW52" i="20"/>
  <c r="AU52" i="20"/>
  <c r="AS52" i="20"/>
  <c r="AQ52" i="20"/>
  <c r="AO52" i="20"/>
  <c r="AM52" i="20"/>
  <c r="AK52" i="20"/>
  <c r="AI52" i="20"/>
  <c r="BF51" i="20"/>
  <c r="BE51" i="20"/>
  <c r="BC51" i="20"/>
  <c r="BA51" i="20"/>
  <c r="AY51" i="20"/>
  <c r="AW51" i="20"/>
  <c r="AU51" i="20"/>
  <c r="AS51" i="20"/>
  <c r="AQ51" i="20"/>
  <c r="AO51" i="20"/>
  <c r="AM51" i="20"/>
  <c r="AK51" i="20"/>
  <c r="AI51" i="20"/>
  <c r="BF50" i="20"/>
  <c r="BE50" i="20"/>
  <c r="BC50" i="20"/>
  <c r="BA50" i="20"/>
  <c r="AY50" i="20"/>
  <c r="AW50" i="20"/>
  <c r="AU50" i="20"/>
  <c r="AS50" i="20"/>
  <c r="AQ50" i="20"/>
  <c r="AO50" i="20"/>
  <c r="AM50" i="20"/>
  <c r="AK50" i="20"/>
  <c r="AI50" i="20"/>
  <c r="BF49" i="20"/>
  <c r="BE49" i="20"/>
  <c r="BC49" i="20"/>
  <c r="BA49" i="20"/>
  <c r="AY49" i="20"/>
  <c r="AW49" i="20"/>
  <c r="AU49" i="20"/>
  <c r="AS49" i="20"/>
  <c r="AQ49" i="20"/>
  <c r="AO49" i="20"/>
  <c r="AM49" i="20"/>
  <c r="AK49" i="20"/>
  <c r="AI49" i="20"/>
  <c r="BF47" i="20"/>
  <c r="BE47" i="20"/>
  <c r="BC47" i="20"/>
  <c r="BA47" i="20"/>
  <c r="AY47" i="20"/>
  <c r="AW47" i="20"/>
  <c r="AU47" i="20"/>
  <c r="AS47" i="20"/>
  <c r="AQ47" i="20"/>
  <c r="AO47" i="20"/>
  <c r="AM47" i="20"/>
  <c r="AK47" i="20"/>
  <c r="AI47" i="20"/>
  <c r="BF46" i="20"/>
  <c r="BE46" i="20"/>
  <c r="BC46" i="20"/>
  <c r="BA46" i="20"/>
  <c r="AY46" i="20"/>
  <c r="AW46" i="20"/>
  <c r="AU46" i="20"/>
  <c r="AS46" i="20"/>
  <c r="AQ46" i="20"/>
  <c r="AO46" i="20"/>
  <c r="AM46" i="20"/>
  <c r="AK46" i="20"/>
  <c r="AI46" i="20"/>
  <c r="BF45" i="20"/>
  <c r="BE45" i="20"/>
  <c r="BC45" i="20"/>
  <c r="BA45" i="20"/>
  <c r="AY45" i="20"/>
  <c r="AW45" i="20"/>
  <c r="AU45" i="20"/>
  <c r="AS45" i="20"/>
  <c r="AQ45" i="20"/>
  <c r="AO45" i="20"/>
  <c r="AM45" i="20"/>
  <c r="AK45" i="20"/>
  <c r="AI45" i="20"/>
  <c r="BF44" i="20"/>
  <c r="BE44" i="20"/>
  <c r="BC44" i="20"/>
  <c r="BA44" i="20"/>
  <c r="AY44" i="20"/>
  <c r="AW44" i="20"/>
  <c r="AU44" i="20"/>
  <c r="AS44" i="20"/>
  <c r="AQ44" i="20"/>
  <c r="AO44" i="20"/>
  <c r="AM44" i="20"/>
  <c r="AK44" i="20"/>
  <c r="AI44" i="20"/>
  <c r="BF43" i="20"/>
  <c r="BE43" i="20"/>
  <c r="BC43" i="20"/>
  <c r="BA43" i="20"/>
  <c r="AY43" i="20"/>
  <c r="AW43" i="20"/>
  <c r="AU43" i="20"/>
  <c r="AS43" i="20"/>
  <c r="AQ43" i="20"/>
  <c r="AO43" i="20"/>
  <c r="AM43" i="20"/>
  <c r="AK43" i="20"/>
  <c r="AI43" i="20"/>
  <c r="BF42" i="20"/>
  <c r="BE42" i="20"/>
  <c r="BC42" i="20"/>
  <c r="BA42" i="20"/>
  <c r="AY42" i="20"/>
  <c r="AW42" i="20"/>
  <c r="AU42" i="20"/>
  <c r="AS42" i="20"/>
  <c r="AQ42" i="20"/>
  <c r="AO42" i="20"/>
  <c r="AM42" i="20"/>
  <c r="AK42" i="20"/>
  <c r="AI42" i="20"/>
  <c r="BF41" i="20"/>
  <c r="BE41" i="20"/>
  <c r="BC41" i="20"/>
  <c r="BA41" i="20"/>
  <c r="AY41" i="20"/>
  <c r="AW41" i="20"/>
  <c r="AU41" i="20"/>
  <c r="AS41" i="20"/>
  <c r="AQ41" i="20"/>
  <c r="AO41" i="20"/>
  <c r="AM41" i="20"/>
  <c r="AK41" i="20"/>
  <c r="AI41" i="20"/>
  <c r="BF40" i="20"/>
  <c r="BE40" i="20"/>
  <c r="BC40" i="20"/>
  <c r="BA40" i="20"/>
  <c r="AY40" i="20"/>
  <c r="AW40" i="20"/>
  <c r="AU40" i="20"/>
  <c r="AS40" i="20"/>
  <c r="AQ40" i="20"/>
  <c r="AO40" i="20"/>
  <c r="AM40" i="20"/>
  <c r="AK40" i="20"/>
  <c r="AI40" i="20"/>
  <c r="BF39" i="20"/>
  <c r="BE39" i="20"/>
  <c r="BC39" i="20"/>
  <c r="BA39" i="20"/>
  <c r="AY39" i="20"/>
  <c r="AW39" i="20"/>
  <c r="AU39" i="20"/>
  <c r="AS39" i="20"/>
  <c r="AQ39" i="20"/>
  <c r="AO39" i="20"/>
  <c r="AM39" i="20"/>
  <c r="AK39" i="20"/>
  <c r="AI39" i="20"/>
  <c r="BF38" i="20"/>
  <c r="BE38" i="20"/>
  <c r="BC38" i="20"/>
  <c r="BA38" i="20"/>
  <c r="AY38" i="20"/>
  <c r="AW38" i="20"/>
  <c r="AU38" i="20"/>
  <c r="AS38" i="20"/>
  <c r="AQ38" i="20"/>
  <c r="AO38" i="20"/>
  <c r="AM38" i="20"/>
  <c r="AK38" i="20"/>
  <c r="AI38" i="20"/>
  <c r="BF37" i="20"/>
  <c r="BE37" i="20"/>
  <c r="BC37" i="20"/>
  <c r="BA37" i="20"/>
  <c r="AY37" i="20"/>
  <c r="AW37" i="20"/>
  <c r="AU37" i="20"/>
  <c r="AS37" i="20"/>
  <c r="AQ37" i="20"/>
  <c r="AO37" i="20"/>
  <c r="AM37" i="20"/>
  <c r="AK37" i="20"/>
  <c r="AI37" i="20"/>
  <c r="BF36" i="20"/>
  <c r="BE36" i="20"/>
  <c r="BC36" i="20"/>
  <c r="BA36" i="20"/>
  <c r="AY36" i="20"/>
  <c r="AW36" i="20"/>
  <c r="AU36" i="20"/>
  <c r="AS36" i="20"/>
  <c r="AQ36" i="20"/>
  <c r="AO36" i="20"/>
  <c r="AM36" i="20"/>
  <c r="AK36" i="20"/>
  <c r="AI36" i="20"/>
  <c r="BF35" i="20"/>
  <c r="BE35" i="20"/>
  <c r="BC35" i="20"/>
  <c r="BA35" i="20"/>
  <c r="AY35" i="20"/>
  <c r="AW35" i="20"/>
  <c r="AU35" i="20"/>
  <c r="AS35" i="20"/>
  <c r="AQ35" i="20"/>
  <c r="AO35" i="20"/>
  <c r="AM35" i="20"/>
  <c r="AK35" i="20"/>
  <c r="AI35" i="20"/>
  <c r="BF34" i="20"/>
  <c r="BE34" i="20"/>
  <c r="BC34" i="20"/>
  <c r="BA34" i="20"/>
  <c r="AY34" i="20"/>
  <c r="AW34" i="20"/>
  <c r="AU34" i="20"/>
  <c r="AS34" i="20"/>
  <c r="AQ34" i="20"/>
  <c r="AO34" i="20"/>
  <c r="AM34" i="20"/>
  <c r="AK34" i="20"/>
  <c r="AI34" i="20"/>
  <c r="BF33" i="20"/>
  <c r="BE33" i="20"/>
  <c r="BC33" i="20"/>
  <c r="BA33" i="20"/>
  <c r="AY33" i="20"/>
  <c r="AW33" i="20"/>
  <c r="AU33" i="20"/>
  <c r="AS33" i="20"/>
  <c r="AQ33" i="20"/>
  <c r="AO33" i="20"/>
  <c r="AM33" i="20"/>
  <c r="AK33" i="20"/>
  <c r="AI33" i="20"/>
  <c r="BF32" i="20"/>
  <c r="BE32" i="20"/>
  <c r="BC32" i="20"/>
  <c r="BA32" i="20"/>
  <c r="AY32" i="20"/>
  <c r="AW32" i="20"/>
  <c r="AU32" i="20"/>
  <c r="AS32" i="20"/>
  <c r="AQ32" i="20"/>
  <c r="AO32" i="20"/>
  <c r="AM32" i="20"/>
  <c r="AK32" i="20"/>
  <c r="AI32" i="20"/>
  <c r="BF31" i="20"/>
  <c r="BE31" i="20"/>
  <c r="BC31" i="20"/>
  <c r="BA31" i="20"/>
  <c r="AY31" i="20"/>
  <c r="AW31" i="20"/>
  <c r="AU31" i="20"/>
  <c r="AS31" i="20"/>
  <c r="AQ31" i="20"/>
  <c r="AO31" i="20"/>
  <c r="AM31" i="20"/>
  <c r="AK31" i="20"/>
  <c r="AI31" i="20"/>
  <c r="BF29" i="20"/>
  <c r="BE29" i="20"/>
  <c r="BC29" i="20"/>
  <c r="BA29" i="20"/>
  <c r="AY29" i="20"/>
  <c r="AW29" i="20"/>
  <c r="AU29" i="20"/>
  <c r="AS29" i="20"/>
  <c r="AQ29" i="20"/>
  <c r="AO29" i="20"/>
  <c r="AM29" i="20"/>
  <c r="AK29" i="20"/>
  <c r="AI29" i="20"/>
  <c r="BF28" i="20"/>
  <c r="BE28" i="20"/>
  <c r="BC28" i="20"/>
  <c r="BA28" i="20"/>
  <c r="AY28" i="20"/>
  <c r="AW28" i="20"/>
  <c r="AU28" i="20"/>
  <c r="AS28" i="20"/>
  <c r="AQ28" i="20"/>
  <c r="AO28" i="20"/>
  <c r="AM28" i="20"/>
  <c r="AK28" i="20"/>
  <c r="AI28" i="20"/>
  <c r="BF27" i="20"/>
  <c r="BE27" i="20"/>
  <c r="BC27" i="20"/>
  <c r="BA27" i="20"/>
  <c r="AY27" i="20"/>
  <c r="AW27" i="20"/>
  <c r="AU27" i="20"/>
  <c r="AS27" i="20"/>
  <c r="AQ27" i="20"/>
  <c r="AO27" i="20"/>
  <c r="AM27" i="20"/>
  <c r="AK27" i="20"/>
  <c r="AI27" i="20"/>
  <c r="BF26" i="20"/>
  <c r="BE26" i="20"/>
  <c r="BC26" i="20"/>
  <c r="BA26" i="20"/>
  <c r="AY26" i="20"/>
  <c r="AW26" i="20"/>
  <c r="AU26" i="20"/>
  <c r="AS26" i="20"/>
  <c r="AQ26" i="20"/>
  <c r="AO26" i="20"/>
  <c r="AM26" i="20"/>
  <c r="AK26" i="20"/>
  <c r="AI26" i="20"/>
  <c r="BF24" i="20"/>
  <c r="BE24" i="20"/>
  <c r="BC24" i="20"/>
  <c r="BA24" i="20"/>
  <c r="AY24" i="20"/>
  <c r="AW24" i="20"/>
  <c r="AU24" i="20"/>
  <c r="AS24" i="20"/>
  <c r="AQ24" i="20"/>
  <c r="AO24" i="20"/>
  <c r="AM24" i="20"/>
  <c r="AK24" i="20"/>
  <c r="AI24" i="20"/>
  <c r="BF23" i="20"/>
  <c r="BE23" i="20"/>
  <c r="BC23" i="20"/>
  <c r="BA23" i="20"/>
  <c r="AY23" i="20"/>
  <c r="AW23" i="20"/>
  <c r="AU23" i="20"/>
  <c r="AS23" i="20"/>
  <c r="AQ23" i="20"/>
  <c r="AO23" i="20"/>
  <c r="AM23" i="20"/>
  <c r="AK23" i="20"/>
  <c r="AI23" i="20"/>
  <c r="BF22" i="20"/>
  <c r="BE22" i="20"/>
  <c r="BC22" i="20"/>
  <c r="BA22" i="20"/>
  <c r="AY22" i="20"/>
  <c r="AW22" i="20"/>
  <c r="AU22" i="20"/>
  <c r="AS22" i="20"/>
  <c r="AQ22" i="20"/>
  <c r="AO22" i="20"/>
  <c r="AM22" i="20"/>
  <c r="AK22" i="20"/>
  <c r="AI22" i="20"/>
  <c r="BF21" i="20"/>
  <c r="BE21" i="20"/>
  <c r="BC21" i="20"/>
  <c r="BA21" i="20"/>
  <c r="AY21" i="20"/>
  <c r="AW21" i="20"/>
  <c r="AU21" i="20"/>
  <c r="AS21" i="20"/>
  <c r="AQ21" i="20"/>
  <c r="AO21" i="20"/>
  <c r="AM21" i="20"/>
  <c r="AK21" i="20"/>
  <c r="AI21" i="20"/>
  <c r="BF20" i="20"/>
  <c r="BE20" i="20"/>
  <c r="BC20" i="20"/>
  <c r="BA20" i="20"/>
  <c r="AY20" i="20"/>
  <c r="AW20" i="20"/>
  <c r="AU20" i="20"/>
  <c r="AS20" i="20"/>
  <c r="AQ20" i="20"/>
  <c r="AO20" i="20"/>
  <c r="AM20" i="20"/>
  <c r="AK20" i="20"/>
  <c r="AI20" i="20"/>
  <c r="BF19" i="20"/>
  <c r="BE19" i="20"/>
  <c r="BC19" i="20"/>
  <c r="BA19" i="20"/>
  <c r="AY19" i="20"/>
  <c r="AW19" i="20"/>
  <c r="AU19" i="20"/>
  <c r="AS19" i="20"/>
  <c r="AQ19" i="20"/>
  <c r="AO19" i="20"/>
  <c r="AM19" i="20"/>
  <c r="AK19" i="20"/>
  <c r="AI19" i="20"/>
  <c r="BF18" i="20"/>
  <c r="BE18" i="20"/>
  <c r="BC18" i="20"/>
  <c r="BA18" i="20"/>
  <c r="AY18" i="20"/>
  <c r="AW18" i="20"/>
  <c r="AU18" i="20"/>
  <c r="AS18" i="20"/>
  <c r="AQ18" i="20"/>
  <c r="AO18" i="20"/>
  <c r="AM18" i="20"/>
  <c r="AK18" i="20"/>
  <c r="AI18" i="20"/>
  <c r="BF17" i="20"/>
  <c r="BE17" i="20"/>
  <c r="BC17" i="20"/>
  <c r="BA17" i="20"/>
  <c r="AY17" i="20"/>
  <c r="AW17" i="20"/>
  <c r="AU17" i="20"/>
  <c r="AS17" i="20"/>
  <c r="AQ17" i="20"/>
  <c r="AO17" i="20"/>
  <c r="AM17" i="20"/>
  <c r="AK17" i="20"/>
  <c r="AI17" i="20"/>
  <c r="BF16" i="20"/>
  <c r="BE16" i="20"/>
  <c r="BC16" i="20"/>
  <c r="BA16" i="20"/>
  <c r="AY16" i="20"/>
  <c r="AW16" i="20"/>
  <c r="AU16" i="20"/>
  <c r="AS16" i="20"/>
  <c r="AQ16" i="20"/>
  <c r="AO16" i="20"/>
  <c r="AM16" i="20"/>
  <c r="AK16" i="20"/>
  <c r="AI16" i="20"/>
  <c r="BF14" i="20"/>
  <c r="BE14" i="20"/>
  <c r="BC14" i="20"/>
  <c r="BA14" i="20"/>
  <c r="AY14" i="20"/>
  <c r="AW14" i="20"/>
  <c r="AU14" i="20"/>
  <c r="AS14" i="20"/>
  <c r="AQ14" i="20"/>
  <c r="AO14" i="20"/>
  <c r="AM14" i="20"/>
  <c r="AK14" i="20"/>
  <c r="AI14" i="20"/>
  <c r="BF13" i="20"/>
  <c r="BE13" i="20"/>
  <c r="BC13" i="20"/>
  <c r="BA13" i="20"/>
  <c r="AY13" i="20"/>
  <c r="AW13" i="20"/>
  <c r="AU13" i="20"/>
  <c r="AS13" i="20"/>
  <c r="AQ13" i="20"/>
  <c r="AO13" i="20"/>
  <c r="AM13" i="20"/>
  <c r="AK13" i="20"/>
  <c r="AI13" i="20"/>
  <c r="BF12" i="20"/>
  <c r="BE12" i="20"/>
  <c r="BC12" i="20"/>
  <c r="BA12" i="20"/>
  <c r="AY12" i="20"/>
  <c r="AW12" i="20"/>
  <c r="AU12" i="20"/>
  <c r="AS12" i="20"/>
  <c r="AQ12" i="20"/>
  <c r="AO12" i="20"/>
  <c r="AM12" i="20"/>
  <c r="AK12" i="20"/>
  <c r="AI12" i="20"/>
  <c r="BF11" i="20"/>
  <c r="BE11" i="20"/>
  <c r="BC11" i="20"/>
  <c r="BA11" i="20"/>
  <c r="AY11" i="20"/>
  <c r="AW11" i="20"/>
  <c r="AU11" i="20"/>
  <c r="AS11" i="20"/>
  <c r="AQ11" i="20"/>
  <c r="AO11" i="20"/>
  <c r="AM11" i="20"/>
  <c r="AK11" i="20"/>
  <c r="AI11" i="20"/>
  <c r="BF10" i="20"/>
  <c r="BE10" i="20"/>
  <c r="BC10" i="20"/>
  <c r="BA10" i="20"/>
  <c r="AY10" i="20"/>
  <c r="AW10" i="20"/>
  <c r="AU10" i="20"/>
  <c r="AS10" i="20"/>
  <c r="AQ10" i="20"/>
  <c r="AO10" i="20"/>
  <c r="AM10" i="20"/>
  <c r="AK10" i="20"/>
  <c r="AI10" i="20"/>
  <c r="BF9" i="20"/>
  <c r="BE9" i="20"/>
  <c r="BC9" i="20"/>
  <c r="BA9" i="20"/>
  <c r="AY9" i="20"/>
  <c r="AW9" i="20"/>
  <c r="AU9" i="20"/>
  <c r="AS9" i="20"/>
  <c r="AQ9" i="20"/>
  <c r="AO9" i="20"/>
  <c r="AM9" i="20"/>
  <c r="AK9" i="20"/>
  <c r="AI9" i="20"/>
  <c r="BF8" i="20"/>
  <c r="BE8" i="20"/>
  <c r="BC8" i="20"/>
  <c r="BA8" i="20"/>
  <c r="AY8" i="20"/>
  <c r="AW8" i="20"/>
  <c r="AU8" i="20"/>
  <c r="AS8" i="20"/>
  <c r="AQ8" i="20"/>
  <c r="AO8" i="20"/>
  <c r="AM8" i="20"/>
  <c r="AK8" i="20"/>
  <c r="AI8" i="20"/>
  <c r="BF7" i="20"/>
  <c r="BE7" i="20"/>
  <c r="BC7" i="20"/>
  <c r="BA7" i="20"/>
  <c r="AY7" i="20"/>
  <c r="AW7" i="20"/>
  <c r="AU7" i="20"/>
  <c r="AS7" i="20"/>
  <c r="AQ7" i="20"/>
  <c r="AO7" i="20"/>
  <c r="AM7" i="20"/>
  <c r="AK7" i="20"/>
  <c r="AI7" i="20"/>
  <c r="BF6" i="20"/>
  <c r="BE6" i="20"/>
  <c r="BC6" i="20"/>
  <c r="BA6" i="20"/>
  <c r="AY6" i="20"/>
  <c r="AW6" i="20"/>
  <c r="AU6" i="20"/>
  <c r="AS6" i="20"/>
  <c r="AQ6" i="20"/>
  <c r="AO6" i="20"/>
  <c r="AM6" i="20"/>
  <c r="AK6" i="20"/>
  <c r="AI6" i="20"/>
  <c r="BF4" i="20"/>
  <c r="BE4" i="20"/>
  <c r="BC4" i="20"/>
  <c r="BA4" i="20"/>
  <c r="AY4" i="20"/>
  <c r="AW4" i="20"/>
  <c r="AU4" i="20"/>
  <c r="AS4" i="20"/>
  <c r="AQ4" i="20"/>
  <c r="AO4" i="20"/>
  <c r="AM4" i="20"/>
  <c r="AK4" i="20"/>
  <c r="AI4" i="20"/>
  <c r="BD165" i="19"/>
  <c r="BB165" i="19"/>
  <c r="AZ165" i="19"/>
  <c r="AX165" i="19"/>
  <c r="AV165" i="19"/>
  <c r="AT165" i="19"/>
  <c r="AR165" i="19"/>
  <c r="AP165" i="19"/>
  <c r="AN165" i="19"/>
  <c r="AL165" i="19"/>
  <c r="AJ165" i="19"/>
  <c r="AH165" i="19"/>
  <c r="BF163" i="19"/>
  <c r="BE163" i="19"/>
  <c r="BC163" i="19"/>
  <c r="BA163" i="19"/>
  <c r="AY163" i="19"/>
  <c r="AW163" i="19"/>
  <c r="AU163" i="19"/>
  <c r="AS163" i="19"/>
  <c r="AQ163" i="19"/>
  <c r="AO163" i="19"/>
  <c r="AM163" i="19"/>
  <c r="AK163" i="19"/>
  <c r="AI163" i="19"/>
  <c r="BF162" i="19"/>
  <c r="BE162" i="19"/>
  <c r="BC162" i="19"/>
  <c r="BA162" i="19"/>
  <c r="AY162" i="19"/>
  <c r="AW162" i="19"/>
  <c r="AU162" i="19"/>
  <c r="AS162" i="19"/>
  <c r="AQ162" i="19"/>
  <c r="AO162" i="19"/>
  <c r="AM162" i="19"/>
  <c r="AK162" i="19"/>
  <c r="AI162" i="19"/>
  <c r="BF161" i="19"/>
  <c r="BE161" i="19"/>
  <c r="BC161" i="19"/>
  <c r="BA161" i="19"/>
  <c r="AY161" i="19"/>
  <c r="AW161" i="19"/>
  <c r="AU161" i="19"/>
  <c r="AS161" i="19"/>
  <c r="AQ161" i="19"/>
  <c r="AO161" i="19"/>
  <c r="AM161" i="19"/>
  <c r="AK161" i="19"/>
  <c r="AI161" i="19"/>
  <c r="BF160" i="19"/>
  <c r="BE160" i="19"/>
  <c r="BC160" i="19"/>
  <c r="BA160" i="19"/>
  <c r="AY160" i="19"/>
  <c r="AW160" i="19"/>
  <c r="AU160" i="19"/>
  <c r="AS160" i="19"/>
  <c r="AQ160" i="19"/>
  <c r="AO160" i="19"/>
  <c r="AM160" i="19"/>
  <c r="AK160" i="19"/>
  <c r="AI160" i="19"/>
  <c r="BF159" i="19"/>
  <c r="BE159" i="19"/>
  <c r="BC159" i="19"/>
  <c r="BA159" i="19"/>
  <c r="AY159" i="19"/>
  <c r="AW159" i="19"/>
  <c r="AU159" i="19"/>
  <c r="AS159" i="19"/>
  <c r="AQ159" i="19"/>
  <c r="AO159" i="19"/>
  <c r="AM159" i="19"/>
  <c r="AK159" i="19"/>
  <c r="AI159" i="19"/>
  <c r="BF156" i="19"/>
  <c r="BE156" i="19"/>
  <c r="BC156" i="19"/>
  <c r="BA156" i="19"/>
  <c r="AY156" i="19"/>
  <c r="AW156" i="19"/>
  <c r="AU156" i="19"/>
  <c r="AS156" i="19"/>
  <c r="AQ156" i="19"/>
  <c r="AO156" i="19"/>
  <c r="AM156" i="19"/>
  <c r="AK156" i="19"/>
  <c r="AI156" i="19"/>
  <c r="BF155" i="19"/>
  <c r="BE155" i="19"/>
  <c r="BC155" i="19"/>
  <c r="BA155" i="19"/>
  <c r="AY155" i="19"/>
  <c r="AW155" i="19"/>
  <c r="AU155" i="19"/>
  <c r="AS155" i="19"/>
  <c r="AQ155" i="19"/>
  <c r="AO155" i="19"/>
  <c r="AM155" i="19"/>
  <c r="AK155" i="19"/>
  <c r="AI155" i="19"/>
  <c r="BE154" i="19"/>
  <c r="BA154" i="19"/>
  <c r="AY154" i="19"/>
  <c r="AW154" i="19"/>
  <c r="AU154" i="19"/>
  <c r="AS154" i="19"/>
  <c r="AQ154" i="19"/>
  <c r="AO154" i="19"/>
  <c r="AM154" i="19"/>
  <c r="AK154" i="19"/>
  <c r="AI154" i="19"/>
  <c r="BE153" i="19"/>
  <c r="BA153" i="19"/>
  <c r="AY153" i="19"/>
  <c r="AW153" i="19"/>
  <c r="AU153" i="19"/>
  <c r="AS153" i="19"/>
  <c r="AQ153" i="19"/>
  <c r="AO153" i="19"/>
  <c r="AM153" i="19"/>
  <c r="AK153" i="19"/>
  <c r="AI153" i="19"/>
  <c r="BF152" i="19"/>
  <c r="BE152" i="19"/>
  <c r="BC152" i="19"/>
  <c r="BA152" i="19"/>
  <c r="AY152" i="19"/>
  <c r="AW152" i="19"/>
  <c r="AU152" i="19"/>
  <c r="AS152" i="19"/>
  <c r="AQ152" i="19"/>
  <c r="AO152" i="19"/>
  <c r="AM152" i="19"/>
  <c r="AK152" i="19"/>
  <c r="AI152" i="19"/>
  <c r="BF151" i="19"/>
  <c r="BE151" i="19"/>
  <c r="BC151" i="19"/>
  <c r="BA151" i="19"/>
  <c r="AY151" i="19"/>
  <c r="AW151" i="19"/>
  <c r="AU151" i="19"/>
  <c r="AS151" i="19"/>
  <c r="AQ151" i="19"/>
  <c r="AO151" i="19"/>
  <c r="AM151" i="19"/>
  <c r="AK151" i="19"/>
  <c r="AI151" i="19"/>
  <c r="BF150" i="19"/>
  <c r="BE150" i="19"/>
  <c r="BC150" i="19"/>
  <c r="BA150" i="19"/>
  <c r="AY150" i="19"/>
  <c r="AW150" i="19"/>
  <c r="AU150" i="19"/>
  <c r="AS150" i="19"/>
  <c r="AQ150" i="19"/>
  <c r="AO150" i="19"/>
  <c r="AM150" i="19"/>
  <c r="AK150" i="19"/>
  <c r="AI150" i="19"/>
  <c r="BD148" i="19"/>
  <c r="BB148" i="19"/>
  <c r="AZ148" i="19"/>
  <c r="AX148" i="19"/>
  <c r="AV148" i="19"/>
  <c r="AV166" i="19" s="1"/>
  <c r="AR148" i="19"/>
  <c r="AP148" i="19"/>
  <c r="AN148" i="19"/>
  <c r="AL148" i="19"/>
  <c r="AJ148" i="19"/>
  <c r="AH148" i="19"/>
  <c r="BF144" i="19"/>
  <c r="BE144" i="19"/>
  <c r="BC144" i="19"/>
  <c r="BA144" i="19"/>
  <c r="AY144" i="19"/>
  <c r="AW144" i="19"/>
  <c r="AU144" i="19"/>
  <c r="AS144" i="19"/>
  <c r="AQ144" i="19"/>
  <c r="AO144" i="19"/>
  <c r="AM144" i="19"/>
  <c r="AK144" i="19"/>
  <c r="AI144" i="19"/>
  <c r="BF143" i="19"/>
  <c r="BE143" i="19"/>
  <c r="BC143" i="19"/>
  <c r="BA143" i="19"/>
  <c r="AY143" i="19"/>
  <c r="AW143" i="19"/>
  <c r="AU143" i="19"/>
  <c r="AS143" i="19"/>
  <c r="AQ143" i="19"/>
  <c r="AO143" i="19"/>
  <c r="AM143" i="19"/>
  <c r="AK143" i="19"/>
  <c r="AI143" i="19"/>
  <c r="BF139" i="19"/>
  <c r="BE139" i="19"/>
  <c r="BC139" i="19"/>
  <c r="BA139" i="19"/>
  <c r="AY139" i="19"/>
  <c r="AW139" i="19"/>
  <c r="AU139" i="19"/>
  <c r="AS139" i="19"/>
  <c r="AQ139" i="19"/>
  <c r="AO139" i="19"/>
  <c r="AM139" i="19"/>
  <c r="AK139" i="19"/>
  <c r="AI139" i="19"/>
  <c r="BF137" i="19"/>
  <c r="BE137" i="19"/>
  <c r="BC137" i="19"/>
  <c r="BA137" i="19"/>
  <c r="AY137" i="19"/>
  <c r="AW137" i="19"/>
  <c r="AU137" i="19"/>
  <c r="AS137" i="19"/>
  <c r="AQ137" i="19"/>
  <c r="AO137" i="19"/>
  <c r="AM137" i="19"/>
  <c r="AK137" i="19"/>
  <c r="AI137" i="19"/>
  <c r="BF136" i="19"/>
  <c r="BE136" i="19"/>
  <c r="BC136" i="19"/>
  <c r="BA136" i="19"/>
  <c r="AY136" i="19"/>
  <c r="AW136" i="19"/>
  <c r="AU136" i="19"/>
  <c r="AS136" i="19"/>
  <c r="AQ136" i="19"/>
  <c r="AO136" i="19"/>
  <c r="AM136" i="19"/>
  <c r="AK136" i="19"/>
  <c r="AI136" i="19"/>
  <c r="BF135" i="19"/>
  <c r="BE135" i="19"/>
  <c r="BC135" i="19"/>
  <c r="BA135" i="19"/>
  <c r="AY135" i="19"/>
  <c r="AW135" i="19"/>
  <c r="AU135" i="19"/>
  <c r="AS135" i="19"/>
  <c r="AQ135" i="19"/>
  <c r="AO135" i="19"/>
  <c r="AM135" i="19"/>
  <c r="AK135" i="19"/>
  <c r="AI135" i="19"/>
  <c r="BF134" i="19"/>
  <c r="BE134" i="19"/>
  <c r="BC134" i="19"/>
  <c r="BA134" i="19"/>
  <c r="AY134" i="19"/>
  <c r="AW134" i="19"/>
  <c r="AU134" i="19"/>
  <c r="AS134" i="19"/>
  <c r="AQ134" i="19"/>
  <c r="AO134" i="19"/>
  <c r="AM134" i="19"/>
  <c r="AK134" i="19"/>
  <c r="AI134" i="19"/>
  <c r="BF133" i="19"/>
  <c r="BE133" i="19"/>
  <c r="BC133" i="19"/>
  <c r="BA133" i="19"/>
  <c r="AY133" i="19"/>
  <c r="AW133" i="19"/>
  <c r="AU133" i="19"/>
  <c r="AS133" i="19"/>
  <c r="AQ133" i="19"/>
  <c r="AO133" i="19"/>
  <c r="AM133" i="19"/>
  <c r="AK133" i="19"/>
  <c r="AI133" i="19"/>
  <c r="BF120" i="19"/>
  <c r="BE120" i="19"/>
  <c r="BC120" i="19"/>
  <c r="BA120" i="19"/>
  <c r="AY120" i="19"/>
  <c r="AW120" i="19"/>
  <c r="AU120" i="19"/>
  <c r="AS120" i="19"/>
  <c r="AQ120" i="19"/>
  <c r="AO120" i="19"/>
  <c r="AM120" i="19"/>
  <c r="AK120" i="19"/>
  <c r="AI120" i="19"/>
  <c r="BF132" i="19"/>
  <c r="BE132" i="19"/>
  <c r="BC132" i="19"/>
  <c r="BA132" i="19"/>
  <c r="AY132" i="19"/>
  <c r="AW132" i="19"/>
  <c r="AU132" i="19"/>
  <c r="AS132" i="19"/>
  <c r="AQ132" i="19"/>
  <c r="AO132" i="19"/>
  <c r="AM132" i="19"/>
  <c r="AK132" i="19"/>
  <c r="AI132" i="19"/>
  <c r="BF131" i="19"/>
  <c r="BE131" i="19"/>
  <c r="BC131" i="19"/>
  <c r="BA131" i="19"/>
  <c r="AY131" i="19"/>
  <c r="AW131" i="19"/>
  <c r="AU131" i="19"/>
  <c r="AS131" i="19"/>
  <c r="AQ131" i="19"/>
  <c r="AO131" i="19"/>
  <c r="AM131" i="19"/>
  <c r="AK131" i="19"/>
  <c r="AI131" i="19"/>
  <c r="BF130" i="19"/>
  <c r="BE130" i="19"/>
  <c r="BC130" i="19"/>
  <c r="BA130" i="19"/>
  <c r="AY130" i="19"/>
  <c r="AW130" i="19"/>
  <c r="AU130" i="19"/>
  <c r="AS130" i="19"/>
  <c r="AQ130" i="19"/>
  <c r="AO130" i="19"/>
  <c r="AM130" i="19"/>
  <c r="AK130" i="19"/>
  <c r="AI130" i="19"/>
  <c r="BF114" i="19"/>
  <c r="BE114" i="19"/>
  <c r="BC114" i="19"/>
  <c r="BA114" i="19"/>
  <c r="AY114" i="19"/>
  <c r="AW114" i="19"/>
  <c r="AU114" i="19"/>
  <c r="AS114" i="19"/>
  <c r="AQ114" i="19"/>
  <c r="AO114" i="19"/>
  <c r="AM114" i="19"/>
  <c r="AK114" i="19"/>
  <c r="AI114" i="19"/>
  <c r="BF113" i="19"/>
  <c r="BE113" i="19"/>
  <c r="BC113" i="19"/>
  <c r="BA113" i="19"/>
  <c r="AY113" i="19"/>
  <c r="AW113" i="19"/>
  <c r="AU113" i="19"/>
  <c r="AS113" i="19"/>
  <c r="AQ113" i="19"/>
  <c r="AO113" i="19"/>
  <c r="AM113" i="19"/>
  <c r="AK113" i="19"/>
  <c r="AI113" i="19"/>
  <c r="BF95" i="19"/>
  <c r="BE95" i="19"/>
  <c r="BC95" i="19"/>
  <c r="BA95" i="19"/>
  <c r="AY95" i="19"/>
  <c r="AW95" i="19"/>
  <c r="AU95" i="19"/>
  <c r="AS95" i="19"/>
  <c r="AQ95" i="19"/>
  <c r="AO95" i="19"/>
  <c r="AM95" i="19"/>
  <c r="AK95" i="19"/>
  <c r="AI95" i="19"/>
  <c r="BF94" i="19"/>
  <c r="BE94" i="19"/>
  <c r="BC94" i="19"/>
  <c r="BA94" i="19"/>
  <c r="AY94" i="19"/>
  <c r="AW94" i="19"/>
  <c r="AU94" i="19"/>
  <c r="AS94" i="19"/>
  <c r="AQ94" i="19"/>
  <c r="AO94" i="19"/>
  <c r="AM94" i="19"/>
  <c r="AK94" i="19"/>
  <c r="AI94" i="19"/>
  <c r="BF93" i="19"/>
  <c r="BE93" i="19"/>
  <c r="BC93" i="19"/>
  <c r="BA93" i="19"/>
  <c r="AY93" i="19"/>
  <c r="AW93" i="19"/>
  <c r="AU93" i="19"/>
  <c r="AS93" i="19"/>
  <c r="AQ93" i="19"/>
  <c r="AO93" i="19"/>
  <c r="AM93" i="19"/>
  <c r="AK93" i="19"/>
  <c r="AI93" i="19"/>
  <c r="BF92" i="19"/>
  <c r="BE92" i="19"/>
  <c r="BC92" i="19"/>
  <c r="BA92" i="19"/>
  <c r="AY92" i="19"/>
  <c r="AW92" i="19"/>
  <c r="AU92" i="19"/>
  <c r="AS92" i="19"/>
  <c r="AQ92" i="19"/>
  <c r="AO92" i="19"/>
  <c r="AM92" i="19"/>
  <c r="AK92" i="19"/>
  <c r="AI92" i="19"/>
  <c r="BF90" i="19"/>
  <c r="BE90" i="19"/>
  <c r="BC90" i="19"/>
  <c r="BA90" i="19"/>
  <c r="AY90" i="19"/>
  <c r="AW90" i="19"/>
  <c r="AU90" i="19"/>
  <c r="AS90" i="19"/>
  <c r="AQ90" i="19"/>
  <c r="AO90" i="19"/>
  <c r="AM90" i="19"/>
  <c r="AK90" i="19"/>
  <c r="AI90" i="19"/>
  <c r="BF89" i="19"/>
  <c r="BE89" i="19"/>
  <c r="BC89" i="19"/>
  <c r="BA89" i="19"/>
  <c r="AY89" i="19"/>
  <c r="AW89" i="19"/>
  <c r="AU89" i="19"/>
  <c r="AS89" i="19"/>
  <c r="AQ89" i="19"/>
  <c r="AO89" i="19"/>
  <c r="AM89" i="19"/>
  <c r="AK89" i="19"/>
  <c r="AI89" i="19"/>
  <c r="BF88" i="19"/>
  <c r="BE88" i="19"/>
  <c r="BC88" i="19"/>
  <c r="BA88" i="19"/>
  <c r="AY88" i="19"/>
  <c r="AW88" i="19"/>
  <c r="AU88" i="19"/>
  <c r="AS88" i="19"/>
  <c r="AQ88" i="19"/>
  <c r="AO88" i="19"/>
  <c r="AM88" i="19"/>
  <c r="AK88" i="19"/>
  <c r="AI88" i="19"/>
  <c r="BF87" i="19"/>
  <c r="BE87" i="19"/>
  <c r="BC87" i="19"/>
  <c r="BA87" i="19"/>
  <c r="AY87" i="19"/>
  <c r="AW87" i="19"/>
  <c r="AU87" i="19"/>
  <c r="AS87" i="19"/>
  <c r="AQ87" i="19"/>
  <c r="AO87" i="19"/>
  <c r="AM87" i="19"/>
  <c r="AK87" i="19"/>
  <c r="AI87" i="19"/>
  <c r="BF86" i="19"/>
  <c r="BE86" i="19"/>
  <c r="BC86" i="19"/>
  <c r="BA86" i="19"/>
  <c r="AY86" i="19"/>
  <c r="AW86" i="19"/>
  <c r="AU86" i="19"/>
  <c r="AS86" i="19"/>
  <c r="AQ86" i="19"/>
  <c r="AO86" i="19"/>
  <c r="AM86" i="19"/>
  <c r="AK86" i="19"/>
  <c r="AI86" i="19"/>
  <c r="BF84" i="19"/>
  <c r="BE84" i="19"/>
  <c r="BC84" i="19"/>
  <c r="BA84" i="19"/>
  <c r="AY84" i="19"/>
  <c r="AW84" i="19"/>
  <c r="AU84" i="19"/>
  <c r="AS84" i="19"/>
  <c r="AQ84" i="19"/>
  <c r="AO84" i="19"/>
  <c r="AM84" i="19"/>
  <c r="AK84" i="19"/>
  <c r="AI84" i="19"/>
  <c r="BF81" i="19"/>
  <c r="BE81" i="19"/>
  <c r="BC81" i="19"/>
  <c r="BA81" i="19"/>
  <c r="AY81" i="19"/>
  <c r="AW81" i="19"/>
  <c r="AU81" i="19"/>
  <c r="AS81" i="19"/>
  <c r="AQ81" i="19"/>
  <c r="AO81" i="19"/>
  <c r="AM81" i="19"/>
  <c r="AK81" i="19"/>
  <c r="AI81" i="19"/>
  <c r="BF80" i="19"/>
  <c r="BE80" i="19"/>
  <c r="BC80" i="19"/>
  <c r="BA80" i="19"/>
  <c r="AY80" i="19"/>
  <c r="AW80" i="19"/>
  <c r="AU80" i="19"/>
  <c r="AS80" i="19"/>
  <c r="AQ80" i="19"/>
  <c r="AO80" i="19"/>
  <c r="AM80" i="19"/>
  <c r="AK80" i="19"/>
  <c r="AI80" i="19"/>
  <c r="BF78" i="19"/>
  <c r="BE78" i="19"/>
  <c r="BC78" i="19"/>
  <c r="BA78" i="19"/>
  <c r="AY78" i="19"/>
  <c r="AW78" i="19"/>
  <c r="AU78" i="19"/>
  <c r="AS78" i="19"/>
  <c r="AQ78" i="19"/>
  <c r="AO78" i="19"/>
  <c r="AM78" i="19"/>
  <c r="AK78" i="19"/>
  <c r="AI78" i="19"/>
  <c r="BF77" i="19"/>
  <c r="BE77" i="19"/>
  <c r="BC77" i="19"/>
  <c r="BA77" i="19"/>
  <c r="AY77" i="19"/>
  <c r="AW77" i="19"/>
  <c r="AU77" i="19"/>
  <c r="AS77" i="19"/>
  <c r="AQ77" i="19"/>
  <c r="AO77" i="19"/>
  <c r="AM77" i="19"/>
  <c r="AK77" i="19"/>
  <c r="AI77" i="19"/>
  <c r="BF75" i="19"/>
  <c r="BE75" i="19"/>
  <c r="BC75" i="19"/>
  <c r="BA75" i="19"/>
  <c r="AY75" i="19"/>
  <c r="AW75" i="19"/>
  <c r="AU75" i="19"/>
  <c r="AS75" i="19"/>
  <c r="AQ75" i="19"/>
  <c r="AO75" i="19"/>
  <c r="AM75" i="19"/>
  <c r="AK75" i="19"/>
  <c r="AI75" i="19"/>
  <c r="BF74" i="19"/>
  <c r="BE74" i="19"/>
  <c r="BC74" i="19"/>
  <c r="BA74" i="19"/>
  <c r="AY74" i="19"/>
  <c r="AW74" i="19"/>
  <c r="AU74" i="19"/>
  <c r="AS74" i="19"/>
  <c r="AQ74" i="19"/>
  <c r="AO74" i="19"/>
  <c r="AM74" i="19"/>
  <c r="AK74" i="19"/>
  <c r="AI74" i="19"/>
  <c r="BF72" i="19"/>
  <c r="BE72" i="19"/>
  <c r="BC72" i="19"/>
  <c r="BA72" i="19"/>
  <c r="AY72" i="19"/>
  <c r="AW72" i="19"/>
  <c r="AU72" i="19"/>
  <c r="AS72" i="19"/>
  <c r="AQ72" i="19"/>
  <c r="AO72" i="19"/>
  <c r="AM72" i="19"/>
  <c r="AK72" i="19"/>
  <c r="AI72" i="19"/>
  <c r="BF71" i="19"/>
  <c r="BE71" i="19"/>
  <c r="BC71" i="19"/>
  <c r="BA71" i="19"/>
  <c r="AY71" i="19"/>
  <c r="AW71" i="19"/>
  <c r="AU71" i="19"/>
  <c r="AS71" i="19"/>
  <c r="AQ71" i="19"/>
  <c r="AO71" i="19"/>
  <c r="AM71" i="19"/>
  <c r="AK71" i="19"/>
  <c r="AI71" i="19"/>
  <c r="BF70" i="19"/>
  <c r="BE70" i="19"/>
  <c r="BC70" i="19"/>
  <c r="BA70" i="19"/>
  <c r="AY70" i="19"/>
  <c r="AW70" i="19"/>
  <c r="AU70" i="19"/>
  <c r="AS70" i="19"/>
  <c r="AQ70" i="19"/>
  <c r="AO70" i="19"/>
  <c r="AM70" i="19"/>
  <c r="AK70" i="19"/>
  <c r="AI70" i="19"/>
  <c r="BF68" i="19"/>
  <c r="BE68" i="19"/>
  <c r="BC68" i="19"/>
  <c r="BA68" i="19"/>
  <c r="AY68" i="19"/>
  <c r="AW68" i="19"/>
  <c r="AU68" i="19"/>
  <c r="AS68" i="19"/>
  <c r="AQ68" i="19"/>
  <c r="AO68" i="19"/>
  <c r="AM68" i="19"/>
  <c r="AK68" i="19"/>
  <c r="AI68" i="19"/>
  <c r="BF67" i="19"/>
  <c r="BE67" i="19"/>
  <c r="BC67" i="19"/>
  <c r="BA67" i="19"/>
  <c r="AY67" i="19"/>
  <c r="AW67" i="19"/>
  <c r="AU67" i="19"/>
  <c r="AS67" i="19"/>
  <c r="AQ67" i="19"/>
  <c r="AO67" i="19"/>
  <c r="AM67" i="19"/>
  <c r="AK67" i="19"/>
  <c r="AI67" i="19"/>
  <c r="BF66" i="19"/>
  <c r="BE66" i="19"/>
  <c r="BC66" i="19"/>
  <c r="BA66" i="19"/>
  <c r="AY66" i="19"/>
  <c r="AW66" i="19"/>
  <c r="AU66" i="19"/>
  <c r="AS66" i="19"/>
  <c r="AQ66" i="19"/>
  <c r="AO66" i="19"/>
  <c r="AM66" i="19"/>
  <c r="AK66" i="19"/>
  <c r="AI66" i="19"/>
  <c r="BF64" i="19"/>
  <c r="BE64" i="19"/>
  <c r="BC64" i="19"/>
  <c r="BA64" i="19"/>
  <c r="AY64" i="19"/>
  <c r="AW64" i="19"/>
  <c r="AU64" i="19"/>
  <c r="AS64" i="19"/>
  <c r="AQ64" i="19"/>
  <c r="AO64" i="19"/>
  <c r="AM64" i="19"/>
  <c r="AK64" i="19"/>
  <c r="AI64" i="19"/>
  <c r="BF63" i="19"/>
  <c r="BE63" i="19"/>
  <c r="BC63" i="19"/>
  <c r="BA63" i="19"/>
  <c r="AY63" i="19"/>
  <c r="AW63" i="19"/>
  <c r="AU63" i="19"/>
  <c r="AS63" i="19"/>
  <c r="AQ63" i="19"/>
  <c r="AO63" i="19"/>
  <c r="AM63" i="19"/>
  <c r="AK63" i="19"/>
  <c r="AI63" i="19"/>
  <c r="BF62" i="19"/>
  <c r="BE62" i="19"/>
  <c r="BC62" i="19"/>
  <c r="BA62" i="19"/>
  <c r="AY62" i="19"/>
  <c r="AW62" i="19"/>
  <c r="AU62" i="19"/>
  <c r="AS62" i="19"/>
  <c r="AQ62" i="19"/>
  <c r="AO62" i="19"/>
  <c r="AM62" i="19"/>
  <c r="AK62" i="19"/>
  <c r="AI62" i="19"/>
  <c r="BF60" i="19"/>
  <c r="BE60" i="19"/>
  <c r="BC60" i="19"/>
  <c r="BA60" i="19"/>
  <c r="AY60" i="19"/>
  <c r="AW60" i="19"/>
  <c r="AU60" i="19"/>
  <c r="AS60" i="19"/>
  <c r="AQ60" i="19"/>
  <c r="AO60" i="19"/>
  <c r="AM60" i="19"/>
  <c r="AK60" i="19"/>
  <c r="AI60" i="19"/>
  <c r="BF58" i="19"/>
  <c r="BE58" i="19"/>
  <c r="BC58" i="19"/>
  <c r="BA58" i="19"/>
  <c r="AY58" i="19"/>
  <c r="AW58" i="19"/>
  <c r="AU58" i="19"/>
  <c r="AS58" i="19"/>
  <c r="AQ58" i="19"/>
  <c r="AO58" i="19"/>
  <c r="AM58" i="19"/>
  <c r="AK58" i="19"/>
  <c r="AI58" i="19"/>
  <c r="BF57" i="19"/>
  <c r="BE57" i="19"/>
  <c r="BC57" i="19"/>
  <c r="BA57" i="19"/>
  <c r="AY57" i="19"/>
  <c r="AW57" i="19"/>
  <c r="AU57" i="19"/>
  <c r="AS57" i="19"/>
  <c r="AQ57" i="19"/>
  <c r="AO57" i="19"/>
  <c r="AM57" i="19"/>
  <c r="AK57" i="19"/>
  <c r="AI57" i="19"/>
  <c r="BF56" i="19"/>
  <c r="BE56" i="19"/>
  <c r="BC56" i="19"/>
  <c r="BA56" i="19"/>
  <c r="AY56" i="19"/>
  <c r="AW56" i="19"/>
  <c r="AU56" i="19"/>
  <c r="AS56" i="19"/>
  <c r="AQ56" i="19"/>
  <c r="AO56" i="19"/>
  <c r="AM56" i="19"/>
  <c r="AK56" i="19"/>
  <c r="AI56" i="19"/>
  <c r="BF55" i="19"/>
  <c r="BE55" i="19"/>
  <c r="BC55" i="19"/>
  <c r="BA55" i="19"/>
  <c r="AY55" i="19"/>
  <c r="AW55" i="19"/>
  <c r="AU55" i="19"/>
  <c r="AS55" i="19"/>
  <c r="AQ55" i="19"/>
  <c r="AO55" i="19"/>
  <c r="AM55" i="19"/>
  <c r="AK55" i="19"/>
  <c r="AI55" i="19"/>
  <c r="BF52" i="19"/>
  <c r="BE52" i="19"/>
  <c r="BC52" i="19"/>
  <c r="BA52" i="19"/>
  <c r="AY52" i="19"/>
  <c r="AW52" i="19"/>
  <c r="AU52" i="19"/>
  <c r="AS52" i="19"/>
  <c r="AQ52" i="19"/>
  <c r="AO52" i="19"/>
  <c r="AM52" i="19"/>
  <c r="AK52" i="19"/>
  <c r="AI52" i="19"/>
  <c r="BF51" i="19"/>
  <c r="BE51" i="19"/>
  <c r="BC51" i="19"/>
  <c r="BA51" i="19"/>
  <c r="AY51" i="19"/>
  <c r="AW51" i="19"/>
  <c r="AU51" i="19"/>
  <c r="AS51" i="19"/>
  <c r="AQ51" i="19"/>
  <c r="AO51" i="19"/>
  <c r="AM51" i="19"/>
  <c r="AK51" i="19"/>
  <c r="AI51" i="19"/>
  <c r="BF50" i="19"/>
  <c r="BE50" i="19"/>
  <c r="BC50" i="19"/>
  <c r="BA50" i="19"/>
  <c r="AY50" i="19"/>
  <c r="AW50" i="19"/>
  <c r="AU50" i="19"/>
  <c r="AS50" i="19"/>
  <c r="AQ50" i="19"/>
  <c r="AO50" i="19"/>
  <c r="AM50" i="19"/>
  <c r="AK50" i="19"/>
  <c r="AI50" i="19"/>
  <c r="BF49" i="19"/>
  <c r="BE49" i="19"/>
  <c r="BC49" i="19"/>
  <c r="BA49" i="19"/>
  <c r="AY49" i="19"/>
  <c r="AW49" i="19"/>
  <c r="AU49" i="19"/>
  <c r="AS49" i="19"/>
  <c r="AQ49" i="19"/>
  <c r="AO49" i="19"/>
  <c r="AM49" i="19"/>
  <c r="AK49" i="19"/>
  <c r="AI49" i="19"/>
  <c r="BF47" i="19"/>
  <c r="BE47" i="19"/>
  <c r="BC47" i="19"/>
  <c r="BA47" i="19"/>
  <c r="AY47" i="19"/>
  <c r="AW47" i="19"/>
  <c r="AU47" i="19"/>
  <c r="AS47" i="19"/>
  <c r="AQ47" i="19"/>
  <c r="AO47" i="19"/>
  <c r="AM47" i="19"/>
  <c r="AK47" i="19"/>
  <c r="AI47" i="19"/>
  <c r="BF46" i="19"/>
  <c r="BE46" i="19"/>
  <c r="BC46" i="19"/>
  <c r="BA46" i="19"/>
  <c r="AY46" i="19"/>
  <c r="AW46" i="19"/>
  <c r="AU46" i="19"/>
  <c r="AS46" i="19"/>
  <c r="AQ46" i="19"/>
  <c r="AO46" i="19"/>
  <c r="AM46" i="19"/>
  <c r="AK46" i="19"/>
  <c r="AI46" i="19"/>
  <c r="BF45" i="19"/>
  <c r="BE45" i="19"/>
  <c r="BC45" i="19"/>
  <c r="BA45" i="19"/>
  <c r="AY45" i="19"/>
  <c r="AW45" i="19"/>
  <c r="AU45" i="19"/>
  <c r="AS45" i="19"/>
  <c r="AQ45" i="19"/>
  <c r="AO45" i="19"/>
  <c r="AM45" i="19"/>
  <c r="AK45" i="19"/>
  <c r="AI45" i="19"/>
  <c r="BF44" i="19"/>
  <c r="BE44" i="19"/>
  <c r="BC44" i="19"/>
  <c r="BA44" i="19"/>
  <c r="AY44" i="19"/>
  <c r="AW44" i="19"/>
  <c r="AU44" i="19"/>
  <c r="AS44" i="19"/>
  <c r="AQ44" i="19"/>
  <c r="AO44" i="19"/>
  <c r="AM44" i="19"/>
  <c r="AK44" i="19"/>
  <c r="AI44" i="19"/>
  <c r="BF43" i="19"/>
  <c r="BE43" i="19"/>
  <c r="BC43" i="19"/>
  <c r="BA43" i="19"/>
  <c r="AY43" i="19"/>
  <c r="AW43" i="19"/>
  <c r="AU43" i="19"/>
  <c r="AS43" i="19"/>
  <c r="AQ43" i="19"/>
  <c r="AO43" i="19"/>
  <c r="AM43" i="19"/>
  <c r="AK43" i="19"/>
  <c r="AI43" i="19"/>
  <c r="BF42" i="19"/>
  <c r="BE42" i="19"/>
  <c r="BC42" i="19"/>
  <c r="BA42" i="19"/>
  <c r="AY42" i="19"/>
  <c r="AW42" i="19"/>
  <c r="AU42" i="19"/>
  <c r="AS42" i="19"/>
  <c r="AQ42" i="19"/>
  <c r="AO42" i="19"/>
  <c r="AM42" i="19"/>
  <c r="AK42" i="19"/>
  <c r="AI42" i="19"/>
  <c r="BF41" i="19"/>
  <c r="BE41" i="19"/>
  <c r="BC41" i="19"/>
  <c r="BA41" i="19"/>
  <c r="AY41" i="19"/>
  <c r="AW41" i="19"/>
  <c r="AU41" i="19"/>
  <c r="AS41" i="19"/>
  <c r="AQ41" i="19"/>
  <c r="AO41" i="19"/>
  <c r="AM41" i="19"/>
  <c r="AK41" i="19"/>
  <c r="AI41" i="19"/>
  <c r="BF40" i="19"/>
  <c r="BE40" i="19"/>
  <c r="BC40" i="19"/>
  <c r="BA40" i="19"/>
  <c r="AY40" i="19"/>
  <c r="AW40" i="19"/>
  <c r="AU40" i="19"/>
  <c r="AS40" i="19"/>
  <c r="AQ40" i="19"/>
  <c r="AO40" i="19"/>
  <c r="AM40" i="19"/>
  <c r="AK40" i="19"/>
  <c r="AI40" i="19"/>
  <c r="BF39" i="19"/>
  <c r="BE39" i="19"/>
  <c r="BC39" i="19"/>
  <c r="BA39" i="19"/>
  <c r="AY39" i="19"/>
  <c r="AW39" i="19"/>
  <c r="AU39" i="19"/>
  <c r="AS39" i="19"/>
  <c r="AQ39" i="19"/>
  <c r="AO39" i="19"/>
  <c r="AM39" i="19"/>
  <c r="AK39" i="19"/>
  <c r="AI39" i="19"/>
  <c r="BF38" i="19"/>
  <c r="BE38" i="19"/>
  <c r="BC38" i="19"/>
  <c r="BA38" i="19"/>
  <c r="AY38" i="19"/>
  <c r="AW38" i="19"/>
  <c r="AU38" i="19"/>
  <c r="AS38" i="19"/>
  <c r="AQ38" i="19"/>
  <c r="AO38" i="19"/>
  <c r="AM38" i="19"/>
  <c r="AK38" i="19"/>
  <c r="AI38" i="19"/>
  <c r="BF37" i="19"/>
  <c r="BE37" i="19"/>
  <c r="BC37" i="19"/>
  <c r="BA37" i="19"/>
  <c r="AY37" i="19"/>
  <c r="AW37" i="19"/>
  <c r="AU37" i="19"/>
  <c r="AS37" i="19"/>
  <c r="AQ37" i="19"/>
  <c r="AO37" i="19"/>
  <c r="AM37" i="19"/>
  <c r="AK37" i="19"/>
  <c r="AI37" i="19"/>
  <c r="BF36" i="19"/>
  <c r="BE36" i="19"/>
  <c r="BC36" i="19"/>
  <c r="BA36" i="19"/>
  <c r="AY36" i="19"/>
  <c r="AW36" i="19"/>
  <c r="AU36" i="19"/>
  <c r="AS36" i="19"/>
  <c r="AQ36" i="19"/>
  <c r="AO36" i="19"/>
  <c r="AM36" i="19"/>
  <c r="AK36" i="19"/>
  <c r="AI36" i="19"/>
  <c r="BF35" i="19"/>
  <c r="BE35" i="19"/>
  <c r="BC35" i="19"/>
  <c r="BA35" i="19"/>
  <c r="AY35" i="19"/>
  <c r="AW35" i="19"/>
  <c r="AU35" i="19"/>
  <c r="AS35" i="19"/>
  <c r="AQ35" i="19"/>
  <c r="AO35" i="19"/>
  <c r="AM35" i="19"/>
  <c r="AK35" i="19"/>
  <c r="AI35" i="19"/>
  <c r="BF34" i="19"/>
  <c r="BE34" i="19"/>
  <c r="BC34" i="19"/>
  <c r="BA34" i="19"/>
  <c r="AY34" i="19"/>
  <c r="AW34" i="19"/>
  <c r="AU34" i="19"/>
  <c r="AS34" i="19"/>
  <c r="AQ34" i="19"/>
  <c r="AO34" i="19"/>
  <c r="AM34" i="19"/>
  <c r="AK34" i="19"/>
  <c r="AI34" i="19"/>
  <c r="BF33" i="19"/>
  <c r="BE33" i="19"/>
  <c r="BC33" i="19"/>
  <c r="BA33" i="19"/>
  <c r="AY33" i="19"/>
  <c r="AW33" i="19"/>
  <c r="AU33" i="19"/>
  <c r="AS33" i="19"/>
  <c r="AQ33" i="19"/>
  <c r="AO33" i="19"/>
  <c r="AM33" i="19"/>
  <c r="AK33" i="19"/>
  <c r="AI33" i="19"/>
  <c r="BF32" i="19"/>
  <c r="BE32" i="19"/>
  <c r="BC32" i="19"/>
  <c r="BA32" i="19"/>
  <c r="AY32" i="19"/>
  <c r="AW32" i="19"/>
  <c r="AU32" i="19"/>
  <c r="AS32" i="19"/>
  <c r="AQ32" i="19"/>
  <c r="AO32" i="19"/>
  <c r="AM32" i="19"/>
  <c r="AK32" i="19"/>
  <c r="AI32" i="19"/>
  <c r="BF31" i="19"/>
  <c r="BE31" i="19"/>
  <c r="BC31" i="19"/>
  <c r="BA31" i="19"/>
  <c r="AY31" i="19"/>
  <c r="AW31" i="19"/>
  <c r="AU31" i="19"/>
  <c r="AS31" i="19"/>
  <c r="AQ31" i="19"/>
  <c r="AO31" i="19"/>
  <c r="AM31" i="19"/>
  <c r="AK31" i="19"/>
  <c r="AI31" i="19"/>
  <c r="BF29" i="19"/>
  <c r="BE29" i="19"/>
  <c r="BC29" i="19"/>
  <c r="BA29" i="19"/>
  <c r="AY29" i="19"/>
  <c r="AW29" i="19"/>
  <c r="AU29" i="19"/>
  <c r="AS29" i="19"/>
  <c r="AQ29" i="19"/>
  <c r="AO29" i="19"/>
  <c r="AM29" i="19"/>
  <c r="AK29" i="19"/>
  <c r="AI29" i="19"/>
  <c r="BF28" i="19"/>
  <c r="BE28" i="19"/>
  <c r="BC28" i="19"/>
  <c r="BA28" i="19"/>
  <c r="AY28" i="19"/>
  <c r="AW28" i="19"/>
  <c r="AU28" i="19"/>
  <c r="AS28" i="19"/>
  <c r="AQ28" i="19"/>
  <c r="AO28" i="19"/>
  <c r="AM28" i="19"/>
  <c r="AK28" i="19"/>
  <c r="AI28" i="19"/>
  <c r="BF27" i="19"/>
  <c r="BE27" i="19"/>
  <c r="BC27" i="19"/>
  <c r="BA27" i="19"/>
  <c r="AY27" i="19"/>
  <c r="AW27" i="19"/>
  <c r="AU27" i="19"/>
  <c r="AS27" i="19"/>
  <c r="AQ27" i="19"/>
  <c r="AO27" i="19"/>
  <c r="AM27" i="19"/>
  <c r="AK27" i="19"/>
  <c r="AI27" i="19"/>
  <c r="BF26" i="19"/>
  <c r="BE26" i="19"/>
  <c r="BC26" i="19"/>
  <c r="BA26" i="19"/>
  <c r="AY26" i="19"/>
  <c r="AW26" i="19"/>
  <c r="AU26" i="19"/>
  <c r="AS26" i="19"/>
  <c r="AQ26" i="19"/>
  <c r="AO26" i="19"/>
  <c r="AM26" i="19"/>
  <c r="AK26" i="19"/>
  <c r="AI26" i="19"/>
  <c r="BF24" i="19"/>
  <c r="BE24" i="19"/>
  <c r="BC24" i="19"/>
  <c r="BA24" i="19"/>
  <c r="AY24" i="19"/>
  <c r="AW24" i="19"/>
  <c r="AU24" i="19"/>
  <c r="AS24" i="19"/>
  <c r="AQ24" i="19"/>
  <c r="AO24" i="19"/>
  <c r="AM24" i="19"/>
  <c r="AK24" i="19"/>
  <c r="AI24" i="19"/>
  <c r="BF23" i="19"/>
  <c r="BE23" i="19"/>
  <c r="BC23" i="19"/>
  <c r="BA23" i="19"/>
  <c r="AY23" i="19"/>
  <c r="AW23" i="19"/>
  <c r="AU23" i="19"/>
  <c r="AS23" i="19"/>
  <c r="AQ23" i="19"/>
  <c r="AO23" i="19"/>
  <c r="AM23" i="19"/>
  <c r="AK23" i="19"/>
  <c r="AI23" i="19"/>
  <c r="BF22" i="19"/>
  <c r="BE22" i="19"/>
  <c r="BC22" i="19"/>
  <c r="BA22" i="19"/>
  <c r="AY22" i="19"/>
  <c r="AW22" i="19"/>
  <c r="AU22" i="19"/>
  <c r="AS22" i="19"/>
  <c r="AQ22" i="19"/>
  <c r="AO22" i="19"/>
  <c r="AM22" i="19"/>
  <c r="AK22" i="19"/>
  <c r="AI22" i="19"/>
  <c r="BF21" i="19"/>
  <c r="BE21" i="19"/>
  <c r="BC21" i="19"/>
  <c r="BA21" i="19"/>
  <c r="AY21" i="19"/>
  <c r="AW21" i="19"/>
  <c r="AU21" i="19"/>
  <c r="AS21" i="19"/>
  <c r="AQ21" i="19"/>
  <c r="AO21" i="19"/>
  <c r="AM21" i="19"/>
  <c r="AK21" i="19"/>
  <c r="AI21" i="19"/>
  <c r="BF20" i="19"/>
  <c r="BE20" i="19"/>
  <c r="BC20" i="19"/>
  <c r="BA20" i="19"/>
  <c r="AY20" i="19"/>
  <c r="AW20" i="19"/>
  <c r="AU20" i="19"/>
  <c r="AS20" i="19"/>
  <c r="AQ20" i="19"/>
  <c r="AO20" i="19"/>
  <c r="AM20" i="19"/>
  <c r="AK20" i="19"/>
  <c r="AI20" i="19"/>
  <c r="BF19" i="19"/>
  <c r="BE19" i="19"/>
  <c r="BC19" i="19"/>
  <c r="BA19" i="19"/>
  <c r="AY19" i="19"/>
  <c r="AW19" i="19"/>
  <c r="AU19" i="19"/>
  <c r="AS19" i="19"/>
  <c r="AQ19" i="19"/>
  <c r="AO19" i="19"/>
  <c r="AM19" i="19"/>
  <c r="AK19" i="19"/>
  <c r="AI19" i="19"/>
  <c r="BF18" i="19"/>
  <c r="BE18" i="19"/>
  <c r="BC18" i="19"/>
  <c r="BA18" i="19"/>
  <c r="AY18" i="19"/>
  <c r="AW18" i="19"/>
  <c r="AU18" i="19"/>
  <c r="AS18" i="19"/>
  <c r="AQ18" i="19"/>
  <c r="AO18" i="19"/>
  <c r="AM18" i="19"/>
  <c r="AK18" i="19"/>
  <c r="AI18" i="19"/>
  <c r="BF17" i="19"/>
  <c r="BE17" i="19"/>
  <c r="BC17" i="19"/>
  <c r="BA17" i="19"/>
  <c r="AY17" i="19"/>
  <c r="AW17" i="19"/>
  <c r="AU17" i="19"/>
  <c r="AS17" i="19"/>
  <c r="AQ17" i="19"/>
  <c r="AO17" i="19"/>
  <c r="AM17" i="19"/>
  <c r="AK17" i="19"/>
  <c r="AI17" i="19"/>
  <c r="BF16" i="19"/>
  <c r="BE16" i="19"/>
  <c r="BC16" i="19"/>
  <c r="BA16" i="19"/>
  <c r="AY16" i="19"/>
  <c r="AW16" i="19"/>
  <c r="AU16" i="19"/>
  <c r="AS16" i="19"/>
  <c r="AQ16" i="19"/>
  <c r="AO16" i="19"/>
  <c r="AM16" i="19"/>
  <c r="AK16" i="19"/>
  <c r="AI16" i="19"/>
  <c r="BF14" i="19"/>
  <c r="BE14" i="19"/>
  <c r="BC14" i="19"/>
  <c r="BA14" i="19"/>
  <c r="AY14" i="19"/>
  <c r="AW14" i="19"/>
  <c r="AU14" i="19"/>
  <c r="AS14" i="19"/>
  <c r="AQ14" i="19"/>
  <c r="AO14" i="19"/>
  <c r="AM14" i="19"/>
  <c r="AK14" i="19"/>
  <c r="AI14" i="19"/>
  <c r="BF13" i="19"/>
  <c r="BE13" i="19"/>
  <c r="BC13" i="19"/>
  <c r="BA13" i="19"/>
  <c r="AY13" i="19"/>
  <c r="AW13" i="19"/>
  <c r="AU13" i="19"/>
  <c r="AS13" i="19"/>
  <c r="AQ13" i="19"/>
  <c r="AO13" i="19"/>
  <c r="AM13" i="19"/>
  <c r="AK13" i="19"/>
  <c r="AI13" i="19"/>
  <c r="BF12" i="19"/>
  <c r="BE12" i="19"/>
  <c r="BC12" i="19"/>
  <c r="BA12" i="19"/>
  <c r="AY12" i="19"/>
  <c r="AW12" i="19"/>
  <c r="AU12" i="19"/>
  <c r="AS12" i="19"/>
  <c r="AQ12" i="19"/>
  <c r="AO12" i="19"/>
  <c r="AM12" i="19"/>
  <c r="AK12" i="19"/>
  <c r="AI12" i="19"/>
  <c r="BF11" i="19"/>
  <c r="BE11" i="19"/>
  <c r="BC11" i="19"/>
  <c r="BA11" i="19"/>
  <c r="AY11" i="19"/>
  <c r="AW11" i="19"/>
  <c r="AU11" i="19"/>
  <c r="AS11" i="19"/>
  <c r="AQ11" i="19"/>
  <c r="AO11" i="19"/>
  <c r="AM11" i="19"/>
  <c r="AK11" i="19"/>
  <c r="AI11" i="19"/>
  <c r="BF10" i="19"/>
  <c r="BE10" i="19"/>
  <c r="BC10" i="19"/>
  <c r="BA10" i="19"/>
  <c r="AY10" i="19"/>
  <c r="AW10" i="19"/>
  <c r="AU10" i="19"/>
  <c r="AS10" i="19"/>
  <c r="AQ10" i="19"/>
  <c r="AO10" i="19"/>
  <c r="AM10" i="19"/>
  <c r="AK10" i="19"/>
  <c r="AI10" i="19"/>
  <c r="BF9" i="19"/>
  <c r="BE9" i="19"/>
  <c r="BC9" i="19"/>
  <c r="BA9" i="19"/>
  <c r="AY9" i="19"/>
  <c r="AU9" i="19"/>
  <c r="AS9" i="19"/>
  <c r="AQ9" i="19"/>
  <c r="AO9" i="19"/>
  <c r="AM9" i="19"/>
  <c r="AK9" i="19"/>
  <c r="AI9" i="19"/>
  <c r="BF8" i="19"/>
  <c r="BE8" i="19"/>
  <c r="BC8" i="19"/>
  <c r="BA8" i="19"/>
  <c r="AY8" i="19"/>
  <c r="AW8" i="19"/>
  <c r="AU8" i="19"/>
  <c r="AS8" i="19"/>
  <c r="AQ8" i="19"/>
  <c r="AO8" i="19"/>
  <c r="AM8" i="19"/>
  <c r="AK8" i="19"/>
  <c r="AI8" i="19"/>
  <c r="BE7" i="19"/>
  <c r="BC7" i="19"/>
  <c r="BA7" i="19"/>
  <c r="AY7" i="19"/>
  <c r="AW7" i="19"/>
  <c r="AS7" i="19"/>
  <c r="AQ7" i="19"/>
  <c r="AO7" i="19"/>
  <c r="AM7" i="19"/>
  <c r="AK7" i="19"/>
  <c r="AI7" i="19"/>
  <c r="BF6" i="19"/>
  <c r="BE6" i="19"/>
  <c r="BC6" i="19"/>
  <c r="BA6" i="19"/>
  <c r="AY6" i="19"/>
  <c r="AW6" i="19"/>
  <c r="AU6" i="19"/>
  <c r="AS6" i="19"/>
  <c r="AQ6" i="19"/>
  <c r="AO6" i="19"/>
  <c r="AM6" i="19"/>
  <c r="AK6" i="19"/>
  <c r="AI6" i="19"/>
  <c r="BF4" i="19"/>
  <c r="BE4" i="19"/>
  <c r="BC4" i="19"/>
  <c r="BA4" i="19"/>
  <c r="AY4" i="19"/>
  <c r="AW4" i="19"/>
  <c r="AU4" i="19"/>
  <c r="AS4" i="19"/>
  <c r="AQ4" i="19"/>
  <c r="AO4" i="19"/>
  <c r="AM4" i="19"/>
  <c r="AK4" i="19"/>
  <c r="AI4" i="19"/>
  <c r="BD165" i="18"/>
  <c r="BB165" i="18"/>
  <c r="AZ165" i="18"/>
  <c r="AX165" i="18"/>
  <c r="AV165" i="18"/>
  <c r="AT165" i="18"/>
  <c r="AR165" i="18"/>
  <c r="AP165" i="18"/>
  <c r="AN165" i="18"/>
  <c r="AL165" i="18"/>
  <c r="AJ165" i="18"/>
  <c r="AH165" i="18"/>
  <c r="BF163" i="18"/>
  <c r="BE163" i="18"/>
  <c r="BC163" i="18"/>
  <c r="BA163" i="18"/>
  <c r="AY163" i="18"/>
  <c r="AW163" i="18"/>
  <c r="AU163" i="18"/>
  <c r="AS163" i="18"/>
  <c r="AQ163" i="18"/>
  <c r="AO163" i="18"/>
  <c r="AM163" i="18"/>
  <c r="AK163" i="18"/>
  <c r="AI163" i="18"/>
  <c r="BF162" i="18"/>
  <c r="BE162" i="18"/>
  <c r="BC162" i="18"/>
  <c r="BA162" i="18"/>
  <c r="AY162" i="18"/>
  <c r="AW162" i="18"/>
  <c r="AU162" i="18"/>
  <c r="AS162" i="18"/>
  <c r="AQ162" i="18"/>
  <c r="AO162" i="18"/>
  <c r="AM162" i="18"/>
  <c r="AK162" i="18"/>
  <c r="AI162" i="18"/>
  <c r="BF161" i="18"/>
  <c r="BE161" i="18"/>
  <c r="BC161" i="18"/>
  <c r="BA161" i="18"/>
  <c r="AY161" i="18"/>
  <c r="AW161" i="18"/>
  <c r="AU161" i="18"/>
  <c r="AS161" i="18"/>
  <c r="AQ161" i="18"/>
  <c r="AO161" i="18"/>
  <c r="AM161" i="18"/>
  <c r="AK161" i="18"/>
  <c r="AI161" i="18"/>
  <c r="BF160" i="18"/>
  <c r="BE160" i="18"/>
  <c r="BC160" i="18"/>
  <c r="BA160" i="18"/>
  <c r="AY160" i="18"/>
  <c r="AW160" i="18"/>
  <c r="AU160" i="18"/>
  <c r="AS160" i="18"/>
  <c r="AQ160" i="18"/>
  <c r="AO160" i="18"/>
  <c r="AM160" i="18"/>
  <c r="AK160" i="18"/>
  <c r="AI160" i="18"/>
  <c r="BF159" i="18"/>
  <c r="BE159" i="18"/>
  <c r="BC159" i="18"/>
  <c r="BA159" i="18"/>
  <c r="AY159" i="18"/>
  <c r="AW159" i="18"/>
  <c r="AU159" i="18"/>
  <c r="AS159" i="18"/>
  <c r="AQ159" i="18"/>
  <c r="AO159" i="18"/>
  <c r="AM159" i="18"/>
  <c r="AK159" i="18"/>
  <c r="AI159" i="18"/>
  <c r="BF156" i="18"/>
  <c r="BE156" i="18"/>
  <c r="BC156" i="18"/>
  <c r="BA156" i="18"/>
  <c r="AY156" i="18"/>
  <c r="AW156" i="18"/>
  <c r="AU156" i="18"/>
  <c r="AS156" i="18"/>
  <c r="AQ156" i="18"/>
  <c r="AO156" i="18"/>
  <c r="AM156" i="18"/>
  <c r="AK156" i="18"/>
  <c r="AI156" i="18"/>
  <c r="BF155" i="18"/>
  <c r="BE155" i="18"/>
  <c r="BC155" i="18"/>
  <c r="BA155" i="18"/>
  <c r="AY155" i="18"/>
  <c r="AW155" i="18"/>
  <c r="AU155" i="18"/>
  <c r="AS155" i="18"/>
  <c r="AQ155" i="18"/>
  <c r="AO155" i="18"/>
  <c r="AM155" i="18"/>
  <c r="AK155" i="18"/>
  <c r="AI155" i="18"/>
  <c r="BF154" i="18"/>
  <c r="BE154" i="18"/>
  <c r="BC154" i="18"/>
  <c r="BA154" i="18"/>
  <c r="AY154" i="18"/>
  <c r="AW154" i="18"/>
  <c r="AU154" i="18"/>
  <c r="AS154" i="18"/>
  <c r="AQ154" i="18"/>
  <c r="AO154" i="18"/>
  <c r="AM154" i="18"/>
  <c r="AK154" i="18"/>
  <c r="AI154" i="18"/>
  <c r="BF153" i="18"/>
  <c r="BE153" i="18"/>
  <c r="BC153" i="18"/>
  <c r="BA153" i="18"/>
  <c r="AY153" i="18"/>
  <c r="AW153" i="18"/>
  <c r="AU153" i="18"/>
  <c r="AS153" i="18"/>
  <c r="AQ153" i="18"/>
  <c r="AO153" i="18"/>
  <c r="AM153" i="18"/>
  <c r="AK153" i="18"/>
  <c r="AI153" i="18"/>
  <c r="BF152" i="18"/>
  <c r="BE152" i="18"/>
  <c r="BC152" i="18"/>
  <c r="BA152" i="18"/>
  <c r="AY152" i="18"/>
  <c r="AW152" i="18"/>
  <c r="AU152" i="18"/>
  <c r="AS152" i="18"/>
  <c r="AQ152" i="18"/>
  <c r="AO152" i="18"/>
  <c r="AM152" i="18"/>
  <c r="AK152" i="18"/>
  <c r="AI152" i="18"/>
  <c r="BF151" i="18"/>
  <c r="BE151" i="18"/>
  <c r="BC151" i="18"/>
  <c r="BA151" i="18"/>
  <c r="AY151" i="18"/>
  <c r="AW151" i="18"/>
  <c r="AU151" i="18"/>
  <c r="AS151" i="18"/>
  <c r="AQ151" i="18"/>
  <c r="AO151" i="18"/>
  <c r="AM151" i="18"/>
  <c r="AK151" i="18"/>
  <c r="AI151" i="18"/>
  <c r="BF150" i="18"/>
  <c r="BE150" i="18"/>
  <c r="BC150" i="18"/>
  <c r="BA150" i="18"/>
  <c r="AY150" i="18"/>
  <c r="AW150" i="18"/>
  <c r="AU150" i="18"/>
  <c r="AS150" i="18"/>
  <c r="AQ150" i="18"/>
  <c r="AO150" i="18"/>
  <c r="AM150" i="18"/>
  <c r="AK150" i="18"/>
  <c r="AI150" i="18"/>
  <c r="BD148" i="18"/>
  <c r="BD166" i="18" s="1"/>
  <c r="BB148" i="18"/>
  <c r="AZ148" i="18"/>
  <c r="AZ166" i="18" s="1"/>
  <c r="AX148" i="18"/>
  <c r="AX166" i="18" s="1"/>
  <c r="AV148" i="18"/>
  <c r="AV166" i="18" s="1"/>
  <c r="AT148" i="18"/>
  <c r="AT166" i="18" s="1"/>
  <c r="AR148" i="18"/>
  <c r="AR166" i="18" s="1"/>
  <c r="AP148" i="18"/>
  <c r="AP166" i="18" s="1"/>
  <c r="AN148" i="18"/>
  <c r="AN166" i="18" s="1"/>
  <c r="AL148" i="18"/>
  <c r="AJ148" i="18"/>
  <c r="AJ166" i="18" s="1"/>
  <c r="AH148" i="18"/>
  <c r="AH166" i="18" s="1"/>
  <c r="BF144" i="18"/>
  <c r="BE144" i="18"/>
  <c r="BC144" i="18"/>
  <c r="BA144" i="18"/>
  <c r="AY144" i="18"/>
  <c r="AW144" i="18"/>
  <c r="AU144" i="18"/>
  <c r="AS144" i="18"/>
  <c r="AQ144" i="18"/>
  <c r="AO144" i="18"/>
  <c r="AM144" i="18"/>
  <c r="AK144" i="18"/>
  <c r="AI144" i="18"/>
  <c r="BF143" i="18"/>
  <c r="BE143" i="18"/>
  <c r="BC143" i="18"/>
  <c r="BA143" i="18"/>
  <c r="AY143" i="18"/>
  <c r="AW143" i="18"/>
  <c r="AU143" i="18"/>
  <c r="AS143" i="18"/>
  <c r="AQ143" i="18"/>
  <c r="AO143" i="18"/>
  <c r="AM143" i="18"/>
  <c r="AK143" i="18"/>
  <c r="AI143" i="18"/>
  <c r="BF139" i="18"/>
  <c r="BE139" i="18"/>
  <c r="BC139" i="18"/>
  <c r="BA139" i="18"/>
  <c r="AY139" i="18"/>
  <c r="AW139" i="18"/>
  <c r="AU139" i="18"/>
  <c r="AS139" i="18"/>
  <c r="AQ139" i="18"/>
  <c r="AO139" i="18"/>
  <c r="AM139" i="18"/>
  <c r="AK139" i="18"/>
  <c r="AI139" i="18"/>
  <c r="BF137" i="18"/>
  <c r="BE137" i="18"/>
  <c r="BC137" i="18"/>
  <c r="BA137" i="18"/>
  <c r="AY137" i="18"/>
  <c r="AW137" i="18"/>
  <c r="AU137" i="18"/>
  <c r="AS137" i="18"/>
  <c r="AQ137" i="18"/>
  <c r="AO137" i="18"/>
  <c r="AM137" i="18"/>
  <c r="AK137" i="18"/>
  <c r="AI137" i="18"/>
  <c r="BF136" i="18"/>
  <c r="BE136" i="18"/>
  <c r="BC136" i="18"/>
  <c r="BA136" i="18"/>
  <c r="AY136" i="18"/>
  <c r="AW136" i="18"/>
  <c r="AU136" i="18"/>
  <c r="AS136" i="18"/>
  <c r="AQ136" i="18"/>
  <c r="AO136" i="18"/>
  <c r="AM136" i="18"/>
  <c r="AK136" i="18"/>
  <c r="AI136" i="18"/>
  <c r="BF135" i="18"/>
  <c r="BE135" i="18"/>
  <c r="BC135" i="18"/>
  <c r="BA135" i="18"/>
  <c r="AY135" i="18"/>
  <c r="AW135" i="18"/>
  <c r="AU135" i="18"/>
  <c r="AS135" i="18"/>
  <c r="AQ135" i="18"/>
  <c r="AO135" i="18"/>
  <c r="AM135" i="18"/>
  <c r="AK135" i="18"/>
  <c r="AI135" i="18"/>
  <c r="BF134" i="18"/>
  <c r="BE134" i="18"/>
  <c r="BC134" i="18"/>
  <c r="BA134" i="18"/>
  <c r="AY134" i="18"/>
  <c r="AW134" i="18"/>
  <c r="AU134" i="18"/>
  <c r="AS134" i="18"/>
  <c r="AQ134" i="18"/>
  <c r="AO134" i="18"/>
  <c r="AM134" i="18"/>
  <c r="AK134" i="18"/>
  <c r="AI134" i="18"/>
  <c r="BF133" i="18"/>
  <c r="BE133" i="18"/>
  <c r="BC133" i="18"/>
  <c r="BA133" i="18"/>
  <c r="AY133" i="18"/>
  <c r="AW133" i="18"/>
  <c r="AU133" i="18"/>
  <c r="AS133" i="18"/>
  <c r="AQ133" i="18"/>
  <c r="AO133" i="18"/>
  <c r="AM133" i="18"/>
  <c r="AK133" i="18"/>
  <c r="AI133" i="18"/>
  <c r="BF120" i="18"/>
  <c r="BE120" i="18"/>
  <c r="BC120" i="18"/>
  <c r="BA120" i="18"/>
  <c r="AY120" i="18"/>
  <c r="AW120" i="18"/>
  <c r="AU120" i="18"/>
  <c r="AS120" i="18"/>
  <c r="AQ120" i="18"/>
  <c r="AO120" i="18"/>
  <c r="AM120" i="18"/>
  <c r="AK120" i="18"/>
  <c r="AI120" i="18"/>
  <c r="BF132" i="18"/>
  <c r="BE132" i="18"/>
  <c r="BC132" i="18"/>
  <c r="BA132" i="18"/>
  <c r="AY132" i="18"/>
  <c r="AW132" i="18"/>
  <c r="AU132" i="18"/>
  <c r="AS132" i="18"/>
  <c r="AQ132" i="18"/>
  <c r="AO132" i="18"/>
  <c r="AM132" i="18"/>
  <c r="AK132" i="18"/>
  <c r="AI132" i="18"/>
  <c r="BF131" i="18"/>
  <c r="BE131" i="18"/>
  <c r="BC131" i="18"/>
  <c r="BA131" i="18"/>
  <c r="AY131" i="18"/>
  <c r="AW131" i="18"/>
  <c r="AU131" i="18"/>
  <c r="AS131" i="18"/>
  <c r="AQ131" i="18"/>
  <c r="AO131" i="18"/>
  <c r="AM131" i="18"/>
  <c r="AK131" i="18"/>
  <c r="AI131" i="18"/>
  <c r="BF130" i="18"/>
  <c r="BE130" i="18"/>
  <c r="BC130" i="18"/>
  <c r="BA130" i="18"/>
  <c r="AY130" i="18"/>
  <c r="AW130" i="18"/>
  <c r="AU130" i="18"/>
  <c r="AS130" i="18"/>
  <c r="AQ130" i="18"/>
  <c r="AO130" i="18"/>
  <c r="AM130" i="18"/>
  <c r="AK130" i="18"/>
  <c r="AI130" i="18"/>
  <c r="AK115" i="18"/>
  <c r="AI115" i="18"/>
  <c r="BF114" i="18"/>
  <c r="BE114" i="18"/>
  <c r="BC114" i="18"/>
  <c r="BA114" i="18"/>
  <c r="AY114" i="18"/>
  <c r="AW114" i="18"/>
  <c r="AU114" i="18"/>
  <c r="AS114" i="18"/>
  <c r="AQ114" i="18"/>
  <c r="AO114" i="18"/>
  <c r="AM114" i="18"/>
  <c r="AK114" i="18"/>
  <c r="AI114" i="18"/>
  <c r="BF113" i="18"/>
  <c r="BE113" i="18"/>
  <c r="BC113" i="18"/>
  <c r="BA113" i="18"/>
  <c r="AY113" i="18"/>
  <c r="AW113" i="18"/>
  <c r="AU113" i="18"/>
  <c r="AS113" i="18"/>
  <c r="AQ113" i="18"/>
  <c r="AO113" i="18"/>
  <c r="AM113" i="18"/>
  <c r="AK113" i="18"/>
  <c r="AI113" i="18"/>
  <c r="BF95" i="18"/>
  <c r="BE95" i="18"/>
  <c r="BC95" i="18"/>
  <c r="BA95" i="18"/>
  <c r="AY95" i="18"/>
  <c r="AW95" i="18"/>
  <c r="AU95" i="18"/>
  <c r="AS95" i="18"/>
  <c r="AQ95" i="18"/>
  <c r="AO95" i="18"/>
  <c r="AM95" i="18"/>
  <c r="AK95" i="18"/>
  <c r="AI95" i="18"/>
  <c r="BF94" i="18"/>
  <c r="BE94" i="18"/>
  <c r="BC94" i="18"/>
  <c r="BA94" i="18"/>
  <c r="AY94" i="18"/>
  <c r="AW94" i="18"/>
  <c r="AU94" i="18"/>
  <c r="AS94" i="18"/>
  <c r="AQ94" i="18"/>
  <c r="AO94" i="18"/>
  <c r="AM94" i="18"/>
  <c r="AK94" i="18"/>
  <c r="AI94" i="18"/>
  <c r="BF93" i="18"/>
  <c r="BE93" i="18"/>
  <c r="BC93" i="18"/>
  <c r="BA93" i="18"/>
  <c r="AY93" i="18"/>
  <c r="AW93" i="18"/>
  <c r="AU93" i="18"/>
  <c r="AS93" i="18"/>
  <c r="AQ93" i="18"/>
  <c r="AO93" i="18"/>
  <c r="AM93" i="18"/>
  <c r="AK93" i="18"/>
  <c r="AI93" i="18"/>
  <c r="BF92" i="18"/>
  <c r="BE92" i="18"/>
  <c r="BC92" i="18"/>
  <c r="BA92" i="18"/>
  <c r="AY92" i="18"/>
  <c r="AW92" i="18"/>
  <c r="AU92" i="18"/>
  <c r="AS92" i="18"/>
  <c r="AQ92" i="18"/>
  <c r="AO92" i="18"/>
  <c r="AM92" i="18"/>
  <c r="AK92" i="18"/>
  <c r="AI92" i="18"/>
  <c r="BF90" i="18"/>
  <c r="BE90" i="18"/>
  <c r="BC90" i="18"/>
  <c r="BA90" i="18"/>
  <c r="AY90" i="18"/>
  <c r="AW90" i="18"/>
  <c r="AU90" i="18"/>
  <c r="AS90" i="18"/>
  <c r="AQ90" i="18"/>
  <c r="AO90" i="18"/>
  <c r="AM90" i="18"/>
  <c r="AK90" i="18"/>
  <c r="AI90" i="18"/>
  <c r="BF89" i="18"/>
  <c r="BE89" i="18"/>
  <c r="BC89" i="18"/>
  <c r="BA89" i="18"/>
  <c r="AY89" i="18"/>
  <c r="AW89" i="18"/>
  <c r="AU89" i="18"/>
  <c r="AS89" i="18"/>
  <c r="AQ89" i="18"/>
  <c r="AO89" i="18"/>
  <c r="AM89" i="18"/>
  <c r="AK89" i="18"/>
  <c r="AI89" i="18"/>
  <c r="BF88" i="18"/>
  <c r="BE88" i="18"/>
  <c r="BC88" i="18"/>
  <c r="BA88" i="18"/>
  <c r="AY88" i="18"/>
  <c r="AW88" i="18"/>
  <c r="AU88" i="18"/>
  <c r="AS88" i="18"/>
  <c r="AQ88" i="18"/>
  <c r="AO88" i="18"/>
  <c r="AM88" i="18"/>
  <c r="AK88" i="18"/>
  <c r="AI88" i="18"/>
  <c r="BF87" i="18"/>
  <c r="BE87" i="18"/>
  <c r="BC87" i="18"/>
  <c r="BA87" i="18"/>
  <c r="AY87" i="18"/>
  <c r="AW87" i="18"/>
  <c r="AU87" i="18"/>
  <c r="AS87" i="18"/>
  <c r="AQ87" i="18"/>
  <c r="AO87" i="18"/>
  <c r="AM87" i="18"/>
  <c r="AK87" i="18"/>
  <c r="AI87" i="18"/>
  <c r="BF86" i="18"/>
  <c r="BE86" i="18"/>
  <c r="BC86" i="18"/>
  <c r="BA86" i="18"/>
  <c r="AY86" i="18"/>
  <c r="AW86" i="18"/>
  <c r="AU86" i="18"/>
  <c r="AS86" i="18"/>
  <c r="AQ86" i="18"/>
  <c r="AO86" i="18"/>
  <c r="AM86" i="18"/>
  <c r="AK86" i="18"/>
  <c r="AI86" i="18"/>
  <c r="BF84" i="18"/>
  <c r="BE84" i="18"/>
  <c r="BC84" i="18"/>
  <c r="BA84" i="18"/>
  <c r="AY84" i="18"/>
  <c r="AW84" i="18"/>
  <c r="AU84" i="18"/>
  <c r="AS84" i="18"/>
  <c r="AQ84" i="18"/>
  <c r="AO84" i="18"/>
  <c r="AM84" i="18"/>
  <c r="AK84" i="18"/>
  <c r="AI84" i="18"/>
  <c r="BF81" i="18"/>
  <c r="BE81" i="18"/>
  <c r="BC81" i="18"/>
  <c r="BA81" i="18"/>
  <c r="AY81" i="18"/>
  <c r="AW81" i="18"/>
  <c r="AU81" i="18"/>
  <c r="AS81" i="18"/>
  <c r="AQ81" i="18"/>
  <c r="AO81" i="18"/>
  <c r="AM81" i="18"/>
  <c r="AK81" i="18"/>
  <c r="AI81" i="18"/>
  <c r="BF80" i="18"/>
  <c r="BE80" i="18"/>
  <c r="BC80" i="18"/>
  <c r="BA80" i="18"/>
  <c r="AY80" i="18"/>
  <c r="AW80" i="18"/>
  <c r="AU80" i="18"/>
  <c r="AS80" i="18"/>
  <c r="AQ80" i="18"/>
  <c r="AO80" i="18"/>
  <c r="AM80" i="18"/>
  <c r="AK80" i="18"/>
  <c r="AI80" i="18"/>
  <c r="BF78" i="18"/>
  <c r="BE78" i="18"/>
  <c r="BC78" i="18"/>
  <c r="BA78" i="18"/>
  <c r="AY78" i="18"/>
  <c r="AW78" i="18"/>
  <c r="AU78" i="18"/>
  <c r="AS78" i="18"/>
  <c r="AQ78" i="18"/>
  <c r="AO78" i="18"/>
  <c r="AM78" i="18"/>
  <c r="AK78" i="18"/>
  <c r="AI78" i="18"/>
  <c r="BF77" i="18"/>
  <c r="BE77" i="18"/>
  <c r="BC77" i="18"/>
  <c r="BA77" i="18"/>
  <c r="AY77" i="18"/>
  <c r="AW77" i="18"/>
  <c r="AU77" i="18"/>
  <c r="AS77" i="18"/>
  <c r="AQ77" i="18"/>
  <c r="AO77" i="18"/>
  <c r="AM77" i="18"/>
  <c r="AK77" i="18"/>
  <c r="AI77" i="18"/>
  <c r="BF75" i="18"/>
  <c r="BE75" i="18"/>
  <c r="BC75" i="18"/>
  <c r="BA75" i="18"/>
  <c r="AY75" i="18"/>
  <c r="AW75" i="18"/>
  <c r="AU75" i="18"/>
  <c r="AS75" i="18"/>
  <c r="AQ75" i="18"/>
  <c r="AO75" i="18"/>
  <c r="AM75" i="18"/>
  <c r="AK75" i="18"/>
  <c r="AI75" i="18"/>
  <c r="BF74" i="18"/>
  <c r="BE74" i="18"/>
  <c r="BC74" i="18"/>
  <c r="BA74" i="18"/>
  <c r="AY74" i="18"/>
  <c r="AW74" i="18"/>
  <c r="AU74" i="18"/>
  <c r="AS74" i="18"/>
  <c r="AQ74" i="18"/>
  <c r="AO74" i="18"/>
  <c r="AM74" i="18"/>
  <c r="AK74" i="18"/>
  <c r="AI74" i="18"/>
  <c r="BF72" i="18"/>
  <c r="BE72" i="18"/>
  <c r="BC72" i="18"/>
  <c r="BA72" i="18"/>
  <c r="AY72" i="18"/>
  <c r="AW72" i="18"/>
  <c r="AU72" i="18"/>
  <c r="AS72" i="18"/>
  <c r="AQ72" i="18"/>
  <c r="AO72" i="18"/>
  <c r="AM72" i="18"/>
  <c r="AK72" i="18"/>
  <c r="AI72" i="18"/>
  <c r="BF71" i="18"/>
  <c r="BE71" i="18"/>
  <c r="BC71" i="18"/>
  <c r="BA71" i="18"/>
  <c r="AY71" i="18"/>
  <c r="AW71" i="18"/>
  <c r="AU71" i="18"/>
  <c r="AS71" i="18"/>
  <c r="AQ71" i="18"/>
  <c r="AO71" i="18"/>
  <c r="AM71" i="18"/>
  <c r="AK71" i="18"/>
  <c r="AI71" i="18"/>
  <c r="BF70" i="18"/>
  <c r="BE70" i="18"/>
  <c r="BC70" i="18"/>
  <c r="BA70" i="18"/>
  <c r="AY70" i="18"/>
  <c r="AW70" i="18"/>
  <c r="AU70" i="18"/>
  <c r="AS70" i="18"/>
  <c r="AQ70" i="18"/>
  <c r="AO70" i="18"/>
  <c r="AM70" i="18"/>
  <c r="AK70" i="18"/>
  <c r="AI70" i="18"/>
  <c r="BF68" i="18"/>
  <c r="BE68" i="18"/>
  <c r="BC68" i="18"/>
  <c r="BA68" i="18"/>
  <c r="AY68" i="18"/>
  <c r="AW68" i="18"/>
  <c r="AU68" i="18"/>
  <c r="AS68" i="18"/>
  <c r="AQ68" i="18"/>
  <c r="AO68" i="18"/>
  <c r="AM68" i="18"/>
  <c r="AK68" i="18"/>
  <c r="AI68" i="18"/>
  <c r="BF67" i="18"/>
  <c r="BE67" i="18"/>
  <c r="BC67" i="18"/>
  <c r="BA67" i="18"/>
  <c r="AY67" i="18"/>
  <c r="AW67" i="18"/>
  <c r="AU67" i="18"/>
  <c r="AS67" i="18"/>
  <c r="AQ67" i="18"/>
  <c r="AO67" i="18"/>
  <c r="AM67" i="18"/>
  <c r="AK67" i="18"/>
  <c r="AI67" i="18"/>
  <c r="BF66" i="18"/>
  <c r="BE66" i="18"/>
  <c r="BC66" i="18"/>
  <c r="BA66" i="18"/>
  <c r="AY66" i="18"/>
  <c r="AW66" i="18"/>
  <c r="AU66" i="18"/>
  <c r="AS66" i="18"/>
  <c r="AQ66" i="18"/>
  <c r="AO66" i="18"/>
  <c r="AM66" i="18"/>
  <c r="AK66" i="18"/>
  <c r="AI66" i="18"/>
  <c r="BF64" i="18"/>
  <c r="BE64" i="18"/>
  <c r="BC64" i="18"/>
  <c r="BA64" i="18"/>
  <c r="AY64" i="18"/>
  <c r="AW64" i="18"/>
  <c r="AU64" i="18"/>
  <c r="AS64" i="18"/>
  <c r="AQ64" i="18"/>
  <c r="AO64" i="18"/>
  <c r="AM64" i="18"/>
  <c r="AK64" i="18"/>
  <c r="AI64" i="18"/>
  <c r="BF63" i="18"/>
  <c r="BE63" i="18"/>
  <c r="BC63" i="18"/>
  <c r="BA63" i="18"/>
  <c r="AY63" i="18"/>
  <c r="AW63" i="18"/>
  <c r="AU63" i="18"/>
  <c r="AS63" i="18"/>
  <c r="AQ63" i="18"/>
  <c r="AO63" i="18"/>
  <c r="AM63" i="18"/>
  <c r="AK63" i="18"/>
  <c r="AI63" i="18"/>
  <c r="BF62" i="18"/>
  <c r="BE62" i="18"/>
  <c r="BC62" i="18"/>
  <c r="BA62" i="18"/>
  <c r="AY62" i="18"/>
  <c r="AW62" i="18"/>
  <c r="AU62" i="18"/>
  <c r="AS62" i="18"/>
  <c r="AQ62" i="18"/>
  <c r="AO62" i="18"/>
  <c r="AM62" i="18"/>
  <c r="AK62" i="18"/>
  <c r="AI62" i="18"/>
  <c r="BF60" i="18"/>
  <c r="BE60" i="18"/>
  <c r="BC60" i="18"/>
  <c r="BA60" i="18"/>
  <c r="AY60" i="18"/>
  <c r="AW60" i="18"/>
  <c r="AU60" i="18"/>
  <c r="AS60" i="18"/>
  <c r="AQ60" i="18"/>
  <c r="AO60" i="18"/>
  <c r="AM60" i="18"/>
  <c r="AK60" i="18"/>
  <c r="AI60" i="18"/>
  <c r="BF58" i="18"/>
  <c r="BE58" i="18"/>
  <c r="BC58" i="18"/>
  <c r="BA58" i="18"/>
  <c r="AY58" i="18"/>
  <c r="AW58" i="18"/>
  <c r="AU58" i="18"/>
  <c r="AS58" i="18"/>
  <c r="AQ58" i="18"/>
  <c r="AO58" i="18"/>
  <c r="AM58" i="18"/>
  <c r="AK58" i="18"/>
  <c r="AI58" i="18"/>
  <c r="BF57" i="18"/>
  <c r="BE57" i="18"/>
  <c r="BC57" i="18"/>
  <c r="BA57" i="18"/>
  <c r="AY57" i="18"/>
  <c r="AW57" i="18"/>
  <c r="AU57" i="18"/>
  <c r="AS57" i="18"/>
  <c r="AQ57" i="18"/>
  <c r="AO57" i="18"/>
  <c r="AM57" i="18"/>
  <c r="AK57" i="18"/>
  <c r="AI57" i="18"/>
  <c r="BF56" i="18"/>
  <c r="BE56" i="18"/>
  <c r="BC56" i="18"/>
  <c r="BA56" i="18"/>
  <c r="AY56" i="18"/>
  <c r="AW56" i="18"/>
  <c r="AU56" i="18"/>
  <c r="AS56" i="18"/>
  <c r="AQ56" i="18"/>
  <c r="AO56" i="18"/>
  <c r="AM56" i="18"/>
  <c r="AK56" i="18"/>
  <c r="AI56" i="18"/>
  <c r="BF55" i="18"/>
  <c r="BE55" i="18"/>
  <c r="BC55" i="18"/>
  <c r="BA55" i="18"/>
  <c r="AY55" i="18"/>
  <c r="AW55" i="18"/>
  <c r="AU55" i="18"/>
  <c r="AS55" i="18"/>
  <c r="AQ55" i="18"/>
  <c r="AO55" i="18"/>
  <c r="AM55" i="18"/>
  <c r="AK55" i="18"/>
  <c r="AI55" i="18"/>
  <c r="BF52" i="18"/>
  <c r="BE52" i="18"/>
  <c r="BC52" i="18"/>
  <c r="BA52" i="18"/>
  <c r="AY52" i="18"/>
  <c r="AW52" i="18"/>
  <c r="AU52" i="18"/>
  <c r="AS52" i="18"/>
  <c r="AQ52" i="18"/>
  <c r="AO52" i="18"/>
  <c r="AM52" i="18"/>
  <c r="AK52" i="18"/>
  <c r="AI52" i="18"/>
  <c r="BF51" i="18"/>
  <c r="BE51" i="18"/>
  <c r="BC51" i="18"/>
  <c r="BA51" i="18"/>
  <c r="AY51" i="18"/>
  <c r="AW51" i="18"/>
  <c r="AU51" i="18"/>
  <c r="AS51" i="18"/>
  <c r="AQ51" i="18"/>
  <c r="AO51" i="18"/>
  <c r="AM51" i="18"/>
  <c r="AK51" i="18"/>
  <c r="AI51" i="18"/>
  <c r="BF50" i="18"/>
  <c r="BE50" i="18"/>
  <c r="BC50" i="18"/>
  <c r="BA50" i="18"/>
  <c r="AY50" i="18"/>
  <c r="AW50" i="18"/>
  <c r="AU50" i="18"/>
  <c r="AS50" i="18"/>
  <c r="AQ50" i="18"/>
  <c r="AO50" i="18"/>
  <c r="AM50" i="18"/>
  <c r="AK50" i="18"/>
  <c r="AI50" i="18"/>
  <c r="BF49" i="18"/>
  <c r="BE49" i="18"/>
  <c r="BC49" i="18"/>
  <c r="BA49" i="18"/>
  <c r="AY49" i="18"/>
  <c r="AW49" i="18"/>
  <c r="AU49" i="18"/>
  <c r="AS49" i="18"/>
  <c r="AQ49" i="18"/>
  <c r="AO49" i="18"/>
  <c r="AM49" i="18"/>
  <c r="AK49" i="18"/>
  <c r="AI49" i="18"/>
  <c r="BF47" i="18"/>
  <c r="BE47" i="18"/>
  <c r="BC47" i="18"/>
  <c r="BA47" i="18"/>
  <c r="AY47" i="18"/>
  <c r="AW47" i="18"/>
  <c r="AU47" i="18"/>
  <c r="AS47" i="18"/>
  <c r="AQ47" i="18"/>
  <c r="AO47" i="18"/>
  <c r="AM47" i="18"/>
  <c r="AK47" i="18"/>
  <c r="AI47" i="18"/>
  <c r="BF46" i="18"/>
  <c r="BE46" i="18"/>
  <c r="BC46" i="18"/>
  <c r="BA46" i="18"/>
  <c r="AY46" i="18"/>
  <c r="AW46" i="18"/>
  <c r="AU46" i="18"/>
  <c r="AS46" i="18"/>
  <c r="AQ46" i="18"/>
  <c r="AO46" i="18"/>
  <c r="AM46" i="18"/>
  <c r="AK46" i="18"/>
  <c r="AI46" i="18"/>
  <c r="BF45" i="18"/>
  <c r="BE45" i="18"/>
  <c r="BC45" i="18"/>
  <c r="BA45" i="18"/>
  <c r="AY45" i="18"/>
  <c r="AW45" i="18"/>
  <c r="AU45" i="18"/>
  <c r="AS45" i="18"/>
  <c r="AQ45" i="18"/>
  <c r="AO45" i="18"/>
  <c r="AM45" i="18"/>
  <c r="AK45" i="18"/>
  <c r="AI45" i="18"/>
  <c r="BF44" i="18"/>
  <c r="BE44" i="18"/>
  <c r="BC44" i="18"/>
  <c r="BA44" i="18"/>
  <c r="AY44" i="18"/>
  <c r="AW44" i="18"/>
  <c r="AU44" i="18"/>
  <c r="AS44" i="18"/>
  <c r="AQ44" i="18"/>
  <c r="AO44" i="18"/>
  <c r="AM44" i="18"/>
  <c r="AK44" i="18"/>
  <c r="AI44" i="18"/>
  <c r="BF43" i="18"/>
  <c r="BE43" i="18"/>
  <c r="BC43" i="18"/>
  <c r="BA43" i="18"/>
  <c r="AY43" i="18"/>
  <c r="AW43" i="18"/>
  <c r="AU43" i="18"/>
  <c r="AS43" i="18"/>
  <c r="AQ43" i="18"/>
  <c r="AO43" i="18"/>
  <c r="AM43" i="18"/>
  <c r="AK43" i="18"/>
  <c r="AI43" i="18"/>
  <c r="BF42" i="18"/>
  <c r="BE42" i="18"/>
  <c r="BC42" i="18"/>
  <c r="BA42" i="18"/>
  <c r="AY42" i="18"/>
  <c r="AW42" i="18"/>
  <c r="AU42" i="18"/>
  <c r="AS42" i="18"/>
  <c r="AQ42" i="18"/>
  <c r="AO42" i="18"/>
  <c r="AM42" i="18"/>
  <c r="AK42" i="18"/>
  <c r="AI42" i="18"/>
  <c r="BF41" i="18"/>
  <c r="BE41" i="18"/>
  <c r="BC41" i="18"/>
  <c r="BA41" i="18"/>
  <c r="AY41" i="18"/>
  <c r="AW41" i="18"/>
  <c r="AU41" i="18"/>
  <c r="AS41" i="18"/>
  <c r="AQ41" i="18"/>
  <c r="AO41" i="18"/>
  <c r="AM41" i="18"/>
  <c r="AK41" i="18"/>
  <c r="AI41" i="18"/>
  <c r="BF40" i="18"/>
  <c r="BE40" i="18"/>
  <c r="BC40" i="18"/>
  <c r="BA40" i="18"/>
  <c r="AY40" i="18"/>
  <c r="AW40" i="18"/>
  <c r="AU40" i="18"/>
  <c r="AS40" i="18"/>
  <c r="AQ40" i="18"/>
  <c r="AO40" i="18"/>
  <c r="AM40" i="18"/>
  <c r="AK40" i="18"/>
  <c r="AI40" i="18"/>
  <c r="BF39" i="18"/>
  <c r="BE39" i="18"/>
  <c r="BC39" i="18"/>
  <c r="BA39" i="18"/>
  <c r="AY39" i="18"/>
  <c r="AW39" i="18"/>
  <c r="AU39" i="18"/>
  <c r="AS39" i="18"/>
  <c r="AQ39" i="18"/>
  <c r="AO39" i="18"/>
  <c r="AM39" i="18"/>
  <c r="AK39" i="18"/>
  <c r="AI39" i="18"/>
  <c r="BF38" i="18"/>
  <c r="BE38" i="18"/>
  <c r="BC38" i="18"/>
  <c r="BA38" i="18"/>
  <c r="AY38" i="18"/>
  <c r="AW38" i="18"/>
  <c r="AU38" i="18"/>
  <c r="AS38" i="18"/>
  <c r="AQ38" i="18"/>
  <c r="AO38" i="18"/>
  <c r="AM38" i="18"/>
  <c r="AK38" i="18"/>
  <c r="AI38" i="18"/>
  <c r="BF37" i="18"/>
  <c r="BE37" i="18"/>
  <c r="BC37" i="18"/>
  <c r="BA37" i="18"/>
  <c r="AY37" i="18"/>
  <c r="AW37" i="18"/>
  <c r="AU37" i="18"/>
  <c r="AS37" i="18"/>
  <c r="AQ37" i="18"/>
  <c r="AO37" i="18"/>
  <c r="AM37" i="18"/>
  <c r="AK37" i="18"/>
  <c r="AI37" i="18"/>
  <c r="BF36" i="18"/>
  <c r="BE36" i="18"/>
  <c r="BC36" i="18"/>
  <c r="BA36" i="18"/>
  <c r="AY36" i="18"/>
  <c r="AW36" i="18"/>
  <c r="AU36" i="18"/>
  <c r="AS36" i="18"/>
  <c r="AQ36" i="18"/>
  <c r="AO36" i="18"/>
  <c r="AM36" i="18"/>
  <c r="AK36" i="18"/>
  <c r="AI36" i="18"/>
  <c r="BF35" i="18"/>
  <c r="BE35" i="18"/>
  <c r="BC35" i="18"/>
  <c r="BA35" i="18"/>
  <c r="AY35" i="18"/>
  <c r="AW35" i="18"/>
  <c r="AU35" i="18"/>
  <c r="AS35" i="18"/>
  <c r="AQ35" i="18"/>
  <c r="AO35" i="18"/>
  <c r="AM35" i="18"/>
  <c r="AK35" i="18"/>
  <c r="AI35" i="18"/>
  <c r="BF34" i="18"/>
  <c r="BE34" i="18"/>
  <c r="BC34" i="18"/>
  <c r="BA34" i="18"/>
  <c r="AY34" i="18"/>
  <c r="AW34" i="18"/>
  <c r="AU34" i="18"/>
  <c r="AS34" i="18"/>
  <c r="AQ34" i="18"/>
  <c r="AO34" i="18"/>
  <c r="AM34" i="18"/>
  <c r="AK34" i="18"/>
  <c r="AI34" i="18"/>
  <c r="BF33" i="18"/>
  <c r="BE33" i="18"/>
  <c r="BC33" i="18"/>
  <c r="BA33" i="18"/>
  <c r="AY33" i="18"/>
  <c r="AW33" i="18"/>
  <c r="AU33" i="18"/>
  <c r="AS33" i="18"/>
  <c r="AQ33" i="18"/>
  <c r="AO33" i="18"/>
  <c r="AM33" i="18"/>
  <c r="AK33" i="18"/>
  <c r="AI33" i="18"/>
  <c r="BF32" i="18"/>
  <c r="BE32" i="18"/>
  <c r="BC32" i="18"/>
  <c r="BA32" i="18"/>
  <c r="AY32" i="18"/>
  <c r="AW32" i="18"/>
  <c r="AU32" i="18"/>
  <c r="AS32" i="18"/>
  <c r="AQ32" i="18"/>
  <c r="AO32" i="18"/>
  <c r="AM32" i="18"/>
  <c r="AK32" i="18"/>
  <c r="AI32" i="18"/>
  <c r="BF31" i="18"/>
  <c r="BE31" i="18"/>
  <c r="BC31" i="18"/>
  <c r="BA31" i="18"/>
  <c r="AY31" i="18"/>
  <c r="AW31" i="18"/>
  <c r="AU31" i="18"/>
  <c r="AS31" i="18"/>
  <c r="AQ31" i="18"/>
  <c r="AO31" i="18"/>
  <c r="AM31" i="18"/>
  <c r="AK31" i="18"/>
  <c r="AI31" i="18"/>
  <c r="BF29" i="18"/>
  <c r="BE29" i="18"/>
  <c r="BC29" i="18"/>
  <c r="BA29" i="18"/>
  <c r="AY29" i="18"/>
  <c r="AW29" i="18"/>
  <c r="AU29" i="18"/>
  <c r="AS29" i="18"/>
  <c r="AQ29" i="18"/>
  <c r="AO29" i="18"/>
  <c r="AM29" i="18"/>
  <c r="AK29" i="18"/>
  <c r="AI29" i="18"/>
  <c r="BF28" i="18"/>
  <c r="BE28" i="18"/>
  <c r="BC28" i="18"/>
  <c r="BA28" i="18"/>
  <c r="AY28" i="18"/>
  <c r="AW28" i="18"/>
  <c r="AU28" i="18"/>
  <c r="AS28" i="18"/>
  <c r="AQ28" i="18"/>
  <c r="AO28" i="18"/>
  <c r="AM28" i="18"/>
  <c r="AK28" i="18"/>
  <c r="AI28" i="18"/>
  <c r="BF27" i="18"/>
  <c r="BE27" i="18"/>
  <c r="BC27" i="18"/>
  <c r="BA27" i="18"/>
  <c r="AY27" i="18"/>
  <c r="AW27" i="18"/>
  <c r="AU27" i="18"/>
  <c r="AS27" i="18"/>
  <c r="AQ27" i="18"/>
  <c r="AO27" i="18"/>
  <c r="AM27" i="18"/>
  <c r="AK27" i="18"/>
  <c r="AI27" i="18"/>
  <c r="BF26" i="18"/>
  <c r="BE26" i="18"/>
  <c r="BC26" i="18"/>
  <c r="BA26" i="18"/>
  <c r="AY26" i="18"/>
  <c r="AW26" i="18"/>
  <c r="AU26" i="18"/>
  <c r="AS26" i="18"/>
  <c r="AQ26" i="18"/>
  <c r="AO26" i="18"/>
  <c r="AM26" i="18"/>
  <c r="AK26" i="18"/>
  <c r="AI26" i="18"/>
  <c r="BF24" i="18"/>
  <c r="BE24" i="18"/>
  <c r="BC24" i="18"/>
  <c r="BA24" i="18"/>
  <c r="AY24" i="18"/>
  <c r="AW24" i="18"/>
  <c r="AU24" i="18"/>
  <c r="AS24" i="18"/>
  <c r="AQ24" i="18"/>
  <c r="AO24" i="18"/>
  <c r="AM24" i="18"/>
  <c r="AK24" i="18"/>
  <c r="AI24" i="18"/>
  <c r="BF23" i="18"/>
  <c r="BE23" i="18"/>
  <c r="BC23" i="18"/>
  <c r="BA23" i="18"/>
  <c r="AY23" i="18"/>
  <c r="AW23" i="18"/>
  <c r="AU23" i="18"/>
  <c r="AS23" i="18"/>
  <c r="AQ23" i="18"/>
  <c r="AO23" i="18"/>
  <c r="AM23" i="18"/>
  <c r="AK23" i="18"/>
  <c r="AI23" i="18"/>
  <c r="BF22" i="18"/>
  <c r="BE22" i="18"/>
  <c r="BC22" i="18"/>
  <c r="BA22" i="18"/>
  <c r="AY22" i="18"/>
  <c r="AW22" i="18"/>
  <c r="AU22" i="18"/>
  <c r="AS22" i="18"/>
  <c r="AQ22" i="18"/>
  <c r="AO22" i="18"/>
  <c r="AM22" i="18"/>
  <c r="AK22" i="18"/>
  <c r="AI22" i="18"/>
  <c r="BF21" i="18"/>
  <c r="BE21" i="18"/>
  <c r="BC21" i="18"/>
  <c r="BA21" i="18"/>
  <c r="AY21" i="18"/>
  <c r="AW21" i="18"/>
  <c r="AU21" i="18"/>
  <c r="AS21" i="18"/>
  <c r="AQ21" i="18"/>
  <c r="AO21" i="18"/>
  <c r="AM21" i="18"/>
  <c r="AK21" i="18"/>
  <c r="AI21" i="18"/>
  <c r="BF20" i="18"/>
  <c r="BE20" i="18"/>
  <c r="BC20" i="18"/>
  <c r="BA20" i="18"/>
  <c r="AY20" i="18"/>
  <c r="AW20" i="18"/>
  <c r="AU20" i="18"/>
  <c r="AS20" i="18"/>
  <c r="AQ20" i="18"/>
  <c r="AO20" i="18"/>
  <c r="AM20" i="18"/>
  <c r="AK20" i="18"/>
  <c r="AI20" i="18"/>
  <c r="BF19" i="18"/>
  <c r="BE19" i="18"/>
  <c r="BC19" i="18"/>
  <c r="BA19" i="18"/>
  <c r="AY19" i="18"/>
  <c r="AW19" i="18"/>
  <c r="AU19" i="18"/>
  <c r="AS19" i="18"/>
  <c r="AQ19" i="18"/>
  <c r="AO19" i="18"/>
  <c r="AM19" i="18"/>
  <c r="AK19" i="18"/>
  <c r="AI19" i="18"/>
  <c r="BF18" i="18"/>
  <c r="BE18" i="18"/>
  <c r="BC18" i="18"/>
  <c r="BA18" i="18"/>
  <c r="AY18" i="18"/>
  <c r="AW18" i="18"/>
  <c r="AU18" i="18"/>
  <c r="AS18" i="18"/>
  <c r="AQ18" i="18"/>
  <c r="AO18" i="18"/>
  <c r="AM18" i="18"/>
  <c r="AK18" i="18"/>
  <c r="AI18" i="18"/>
  <c r="BF17" i="18"/>
  <c r="BE17" i="18"/>
  <c r="BC17" i="18"/>
  <c r="BA17" i="18"/>
  <c r="AY17" i="18"/>
  <c r="AW17" i="18"/>
  <c r="AU17" i="18"/>
  <c r="AS17" i="18"/>
  <c r="AQ17" i="18"/>
  <c r="AO17" i="18"/>
  <c r="AM17" i="18"/>
  <c r="AK17" i="18"/>
  <c r="AI17" i="18"/>
  <c r="BF16" i="18"/>
  <c r="BE16" i="18"/>
  <c r="BC16" i="18"/>
  <c r="BA16" i="18"/>
  <c r="AY16" i="18"/>
  <c r="AW16" i="18"/>
  <c r="AU16" i="18"/>
  <c r="AS16" i="18"/>
  <c r="AQ16" i="18"/>
  <c r="AO16" i="18"/>
  <c r="AM16" i="18"/>
  <c r="AK16" i="18"/>
  <c r="AI16" i="18"/>
  <c r="BF14" i="18"/>
  <c r="BE14" i="18"/>
  <c r="BC14" i="18"/>
  <c r="BA14" i="18"/>
  <c r="AY14" i="18"/>
  <c r="AW14" i="18"/>
  <c r="AU14" i="18"/>
  <c r="AS14" i="18"/>
  <c r="AQ14" i="18"/>
  <c r="AO14" i="18"/>
  <c r="AM14" i="18"/>
  <c r="AK14" i="18"/>
  <c r="AI14" i="18"/>
  <c r="BF13" i="18"/>
  <c r="BE13" i="18"/>
  <c r="BC13" i="18"/>
  <c r="BA13" i="18"/>
  <c r="AY13" i="18"/>
  <c r="AW13" i="18"/>
  <c r="AU13" i="18"/>
  <c r="AS13" i="18"/>
  <c r="AQ13" i="18"/>
  <c r="AO13" i="18"/>
  <c r="AM13" i="18"/>
  <c r="AK13" i="18"/>
  <c r="AI13" i="18"/>
  <c r="BF12" i="18"/>
  <c r="BE12" i="18"/>
  <c r="BC12" i="18"/>
  <c r="BA12" i="18"/>
  <c r="AY12" i="18"/>
  <c r="AW12" i="18"/>
  <c r="AU12" i="18"/>
  <c r="AS12" i="18"/>
  <c r="AQ12" i="18"/>
  <c r="AO12" i="18"/>
  <c r="AM12" i="18"/>
  <c r="AK12" i="18"/>
  <c r="AI12" i="18"/>
  <c r="BF11" i="18"/>
  <c r="BE11" i="18"/>
  <c r="BC11" i="18"/>
  <c r="BA11" i="18"/>
  <c r="AY11" i="18"/>
  <c r="AW11" i="18"/>
  <c r="AU11" i="18"/>
  <c r="AS11" i="18"/>
  <c r="AQ11" i="18"/>
  <c r="AO11" i="18"/>
  <c r="AM11" i="18"/>
  <c r="AK11" i="18"/>
  <c r="AI11" i="18"/>
  <c r="BF10" i="18"/>
  <c r="BE10" i="18"/>
  <c r="BC10" i="18"/>
  <c r="BA10" i="18"/>
  <c r="AY10" i="18"/>
  <c r="AW10" i="18"/>
  <c r="AU10" i="18"/>
  <c r="AS10" i="18"/>
  <c r="AQ10" i="18"/>
  <c r="AO10" i="18"/>
  <c r="AM10" i="18"/>
  <c r="AK10" i="18"/>
  <c r="AI10" i="18"/>
  <c r="BF9" i="18"/>
  <c r="BE9" i="18"/>
  <c r="BC9" i="18"/>
  <c r="BA9" i="18"/>
  <c r="AY9" i="18"/>
  <c r="AW9" i="18"/>
  <c r="AU9" i="18"/>
  <c r="AS9" i="18"/>
  <c r="AQ9" i="18"/>
  <c r="AO9" i="18"/>
  <c r="AM9" i="18"/>
  <c r="AK9" i="18"/>
  <c r="AI9" i="18"/>
  <c r="BF8" i="18"/>
  <c r="BE8" i="18"/>
  <c r="BC8" i="18"/>
  <c r="BA8" i="18"/>
  <c r="AY8" i="18"/>
  <c r="AW8" i="18"/>
  <c r="AU8" i="18"/>
  <c r="AS8" i="18"/>
  <c r="AQ8" i="18"/>
  <c r="AO8" i="18"/>
  <c r="AM8" i="18"/>
  <c r="AK8" i="18"/>
  <c r="AI8" i="18"/>
  <c r="BF7" i="18"/>
  <c r="BE7" i="18"/>
  <c r="BC7" i="18"/>
  <c r="BA7" i="18"/>
  <c r="AY7" i="18"/>
  <c r="AW7" i="18"/>
  <c r="AU7" i="18"/>
  <c r="AS7" i="18"/>
  <c r="AQ7" i="18"/>
  <c r="AO7" i="18"/>
  <c r="AM7" i="18"/>
  <c r="AK7" i="18"/>
  <c r="AI7" i="18"/>
  <c r="BF6" i="18"/>
  <c r="BE6" i="18"/>
  <c r="BC6" i="18"/>
  <c r="BA6" i="18"/>
  <c r="AY6" i="18"/>
  <c r="AW6" i="18"/>
  <c r="AU6" i="18"/>
  <c r="AS6" i="18"/>
  <c r="AQ6" i="18"/>
  <c r="AO6" i="18"/>
  <c r="AM6" i="18"/>
  <c r="AK6" i="18"/>
  <c r="AI6" i="18"/>
  <c r="BF4" i="18"/>
  <c r="BE4" i="18"/>
  <c r="BC4" i="18"/>
  <c r="BA4" i="18"/>
  <c r="AY4" i="18"/>
  <c r="AW4" i="18"/>
  <c r="AU4" i="18"/>
  <c r="AS4" i="18"/>
  <c r="AQ4" i="18"/>
  <c r="AO4" i="18"/>
  <c r="AM4" i="18"/>
  <c r="AK4" i="18"/>
  <c r="AI4" i="18"/>
  <c r="BD165" i="17"/>
  <c r="BB165" i="17"/>
  <c r="AZ165" i="17"/>
  <c r="AX165" i="17"/>
  <c r="AV165" i="17"/>
  <c r="AT165" i="17"/>
  <c r="AR165" i="17"/>
  <c r="AP165" i="17"/>
  <c r="AN165" i="17"/>
  <c r="AL165" i="17"/>
  <c r="AJ165" i="17"/>
  <c r="AH165" i="17"/>
  <c r="BF163" i="17"/>
  <c r="BE163" i="17"/>
  <c r="BC163" i="17"/>
  <c r="BA163" i="17"/>
  <c r="AY163" i="17"/>
  <c r="AW163" i="17"/>
  <c r="AU163" i="17"/>
  <c r="AS163" i="17"/>
  <c r="AQ163" i="17"/>
  <c r="AO163" i="17"/>
  <c r="AM163" i="17"/>
  <c r="AK163" i="17"/>
  <c r="AI163" i="17"/>
  <c r="BF162" i="17"/>
  <c r="BE162" i="17"/>
  <c r="BC162" i="17"/>
  <c r="BA162" i="17"/>
  <c r="AY162" i="17"/>
  <c r="AW162" i="17"/>
  <c r="AU162" i="17"/>
  <c r="AS162" i="17"/>
  <c r="AQ162" i="17"/>
  <c r="AO162" i="17"/>
  <c r="AM162" i="17"/>
  <c r="AK162" i="17"/>
  <c r="AI162" i="17"/>
  <c r="BF161" i="17"/>
  <c r="BE161" i="17"/>
  <c r="BC161" i="17"/>
  <c r="BA161" i="17"/>
  <c r="AY161" i="17"/>
  <c r="AW161" i="17"/>
  <c r="AU161" i="17"/>
  <c r="AS161" i="17"/>
  <c r="AQ161" i="17"/>
  <c r="AO161" i="17"/>
  <c r="AM161" i="17"/>
  <c r="AK161" i="17"/>
  <c r="AI161" i="17"/>
  <c r="BF160" i="17"/>
  <c r="BE160" i="17"/>
  <c r="BC160" i="17"/>
  <c r="BA160" i="17"/>
  <c r="AY160" i="17"/>
  <c r="AW160" i="17"/>
  <c r="AU160" i="17"/>
  <c r="AS160" i="17"/>
  <c r="AQ160" i="17"/>
  <c r="AO160" i="17"/>
  <c r="AM160" i="17"/>
  <c r="AK160" i="17"/>
  <c r="AI160" i="17"/>
  <c r="BF159" i="17"/>
  <c r="BE159" i="17"/>
  <c r="BC159" i="17"/>
  <c r="BA159" i="17"/>
  <c r="AY159" i="17"/>
  <c r="AW159" i="17"/>
  <c r="AU159" i="17"/>
  <c r="AS159" i="17"/>
  <c r="AQ159" i="17"/>
  <c r="AO159" i="17"/>
  <c r="AM159" i="17"/>
  <c r="AK159" i="17"/>
  <c r="AI159" i="17"/>
  <c r="BF156" i="17"/>
  <c r="BE156" i="17"/>
  <c r="BC156" i="17"/>
  <c r="BA156" i="17"/>
  <c r="AY156" i="17"/>
  <c r="AW156" i="17"/>
  <c r="AU156" i="17"/>
  <c r="AS156" i="17"/>
  <c r="AQ156" i="17"/>
  <c r="AO156" i="17"/>
  <c r="AM156" i="17"/>
  <c r="AK156" i="17"/>
  <c r="AI156" i="17"/>
  <c r="BF155" i="17"/>
  <c r="BE155" i="17"/>
  <c r="BC155" i="17"/>
  <c r="BA155" i="17"/>
  <c r="AY155" i="17"/>
  <c r="AW155" i="17"/>
  <c r="AU155" i="17"/>
  <c r="AS155" i="17"/>
  <c r="AQ155" i="17"/>
  <c r="AO155" i="17"/>
  <c r="AM155" i="17"/>
  <c r="AK155" i="17"/>
  <c r="AI155" i="17"/>
  <c r="BF154" i="17"/>
  <c r="BE154" i="17"/>
  <c r="BC154" i="17"/>
  <c r="BA154" i="17"/>
  <c r="AY154" i="17"/>
  <c r="AW154" i="17"/>
  <c r="AU154" i="17"/>
  <c r="AS154" i="17"/>
  <c r="AQ154" i="17"/>
  <c r="AO154" i="17"/>
  <c r="AM154" i="17"/>
  <c r="AK154" i="17"/>
  <c r="AI154" i="17"/>
  <c r="BF153" i="17"/>
  <c r="BE153" i="17"/>
  <c r="BC153" i="17"/>
  <c r="BA153" i="17"/>
  <c r="AY153" i="17"/>
  <c r="AW153" i="17"/>
  <c r="AU153" i="17"/>
  <c r="AS153" i="17"/>
  <c r="AQ153" i="17"/>
  <c r="AO153" i="17"/>
  <c r="AM153" i="17"/>
  <c r="AK153" i="17"/>
  <c r="AI153" i="17"/>
  <c r="BF152" i="17"/>
  <c r="BE152" i="17"/>
  <c r="BC152" i="17"/>
  <c r="BA152" i="17"/>
  <c r="AY152" i="17"/>
  <c r="AW152" i="17"/>
  <c r="AU152" i="17"/>
  <c r="AS152" i="17"/>
  <c r="AQ152" i="17"/>
  <c r="AO152" i="17"/>
  <c r="AM152" i="17"/>
  <c r="AK152" i="17"/>
  <c r="AI152" i="17"/>
  <c r="BF151" i="17"/>
  <c r="BE151" i="17"/>
  <c r="BC151" i="17"/>
  <c r="BA151" i="17"/>
  <c r="AY151" i="17"/>
  <c r="AW151" i="17"/>
  <c r="AU151" i="17"/>
  <c r="AS151" i="17"/>
  <c r="AQ151" i="17"/>
  <c r="AO151" i="17"/>
  <c r="AM151" i="17"/>
  <c r="AK151" i="17"/>
  <c r="AI151" i="17"/>
  <c r="BF150" i="17"/>
  <c r="BE150" i="17"/>
  <c r="BC150" i="17"/>
  <c r="BA150" i="17"/>
  <c r="AY150" i="17"/>
  <c r="AW150" i="17"/>
  <c r="AU150" i="17"/>
  <c r="AS150" i="17"/>
  <c r="AQ150" i="17"/>
  <c r="AO150" i="17"/>
  <c r="AM150" i="17"/>
  <c r="AK150" i="17"/>
  <c r="AI150" i="17"/>
  <c r="BD148" i="17"/>
  <c r="BB148" i="17"/>
  <c r="AZ148" i="17"/>
  <c r="AZ166" i="17" s="1"/>
  <c r="AX148" i="17"/>
  <c r="AX166" i="17" s="1"/>
  <c r="AV148" i="17"/>
  <c r="AT148" i="17"/>
  <c r="AR148" i="17"/>
  <c r="AP148" i="17"/>
  <c r="AP166" i="17" s="1"/>
  <c r="AN148" i="17"/>
  <c r="AL148" i="17"/>
  <c r="AL166" i="17" s="1"/>
  <c r="AJ148" i="17"/>
  <c r="AJ166" i="17" s="1"/>
  <c r="AH148" i="17"/>
  <c r="AH166" i="17" s="1"/>
  <c r="BF144" i="17"/>
  <c r="BE144" i="17"/>
  <c r="BC144" i="17"/>
  <c r="BA144" i="17"/>
  <c r="AY144" i="17"/>
  <c r="AW144" i="17"/>
  <c r="AU144" i="17"/>
  <c r="AS144" i="17"/>
  <c r="AQ144" i="17"/>
  <c r="AO144" i="17"/>
  <c r="AM144" i="17"/>
  <c r="AK144" i="17"/>
  <c r="AI144" i="17"/>
  <c r="BF143" i="17"/>
  <c r="BE143" i="17"/>
  <c r="BC143" i="17"/>
  <c r="BA143" i="17"/>
  <c r="AY143" i="17"/>
  <c r="AW143" i="17"/>
  <c r="AU143" i="17"/>
  <c r="AS143" i="17"/>
  <c r="AQ143" i="17"/>
  <c r="AO143" i="17"/>
  <c r="AM143" i="17"/>
  <c r="AK143" i="17"/>
  <c r="AI143" i="17"/>
  <c r="BF139" i="17"/>
  <c r="BE139" i="17"/>
  <c r="BC139" i="17"/>
  <c r="BA139" i="17"/>
  <c r="AY139" i="17"/>
  <c r="AW139" i="17"/>
  <c r="AU139" i="17"/>
  <c r="AS139" i="17"/>
  <c r="AQ139" i="17"/>
  <c r="AO139" i="17"/>
  <c r="AM139" i="17"/>
  <c r="AK139" i="17"/>
  <c r="AI139" i="17"/>
  <c r="BF137" i="17"/>
  <c r="BE137" i="17"/>
  <c r="BC137" i="17"/>
  <c r="BA137" i="17"/>
  <c r="AY137" i="17"/>
  <c r="AW137" i="17"/>
  <c r="AU137" i="17"/>
  <c r="AS137" i="17"/>
  <c r="AQ137" i="17"/>
  <c r="AO137" i="17"/>
  <c r="AM137" i="17"/>
  <c r="AK137" i="17"/>
  <c r="AI137" i="17"/>
  <c r="BF136" i="17"/>
  <c r="BE136" i="17"/>
  <c r="BC136" i="17"/>
  <c r="BA136" i="17"/>
  <c r="AY136" i="17"/>
  <c r="AW136" i="17"/>
  <c r="AU136" i="17"/>
  <c r="AS136" i="17"/>
  <c r="AQ136" i="17"/>
  <c r="AO136" i="17"/>
  <c r="AM136" i="17"/>
  <c r="AK136" i="17"/>
  <c r="AI136" i="17"/>
  <c r="BF135" i="17"/>
  <c r="BE135" i="17"/>
  <c r="BC135" i="17"/>
  <c r="BA135" i="17"/>
  <c r="AY135" i="17"/>
  <c r="AW135" i="17"/>
  <c r="AU135" i="17"/>
  <c r="AS135" i="17"/>
  <c r="AQ135" i="17"/>
  <c r="AO135" i="17"/>
  <c r="AM135" i="17"/>
  <c r="AK135" i="17"/>
  <c r="AI135" i="17"/>
  <c r="BF134" i="17"/>
  <c r="BE134" i="17"/>
  <c r="BC134" i="17"/>
  <c r="BA134" i="17"/>
  <c r="AY134" i="17"/>
  <c r="AW134" i="17"/>
  <c r="AU134" i="17"/>
  <c r="AS134" i="17"/>
  <c r="AQ134" i="17"/>
  <c r="AO134" i="17"/>
  <c r="AM134" i="17"/>
  <c r="AK134" i="17"/>
  <c r="AI134" i="17"/>
  <c r="BF133" i="17"/>
  <c r="BE133" i="17"/>
  <c r="BC133" i="17"/>
  <c r="BA133" i="17"/>
  <c r="AY133" i="17"/>
  <c r="AW133" i="17"/>
  <c r="AU133" i="17"/>
  <c r="AS133" i="17"/>
  <c r="AQ133" i="17"/>
  <c r="AO133" i="17"/>
  <c r="AM133" i="17"/>
  <c r="AK133" i="17"/>
  <c r="AI133" i="17"/>
  <c r="BF120" i="17"/>
  <c r="BE120" i="17"/>
  <c r="BC120" i="17"/>
  <c r="BA120" i="17"/>
  <c r="AY120" i="17"/>
  <c r="AW120" i="17"/>
  <c r="AU120" i="17"/>
  <c r="AS120" i="17"/>
  <c r="AQ120" i="17"/>
  <c r="AO120" i="17"/>
  <c r="AM120" i="17"/>
  <c r="AK120" i="17"/>
  <c r="AI120" i="17"/>
  <c r="BF132" i="17"/>
  <c r="BE132" i="17"/>
  <c r="BC132" i="17"/>
  <c r="BA132" i="17"/>
  <c r="AY132" i="17"/>
  <c r="AW132" i="17"/>
  <c r="AU132" i="17"/>
  <c r="AS132" i="17"/>
  <c r="AQ132" i="17"/>
  <c r="AO132" i="17"/>
  <c r="AM132" i="17"/>
  <c r="AK132" i="17"/>
  <c r="AI132" i="17"/>
  <c r="BF131" i="17"/>
  <c r="BE131" i="17"/>
  <c r="BC131" i="17"/>
  <c r="BA131" i="17"/>
  <c r="AY131" i="17"/>
  <c r="AW131" i="17"/>
  <c r="AU131" i="17"/>
  <c r="AS131" i="17"/>
  <c r="AQ131" i="17"/>
  <c r="AO131" i="17"/>
  <c r="AM131" i="17"/>
  <c r="AK131" i="17"/>
  <c r="AI131" i="17"/>
  <c r="BF130" i="17"/>
  <c r="BE130" i="17"/>
  <c r="BC130" i="17"/>
  <c r="BA130" i="17"/>
  <c r="AY130" i="17"/>
  <c r="AW130" i="17"/>
  <c r="AU130" i="17"/>
  <c r="AS130" i="17"/>
  <c r="AQ130" i="17"/>
  <c r="AO130" i="17"/>
  <c r="AM130" i="17"/>
  <c r="AK130" i="17"/>
  <c r="AI130" i="17"/>
  <c r="BF114" i="17"/>
  <c r="BE114" i="17"/>
  <c r="BC114" i="17"/>
  <c r="BA114" i="17"/>
  <c r="AY114" i="17"/>
  <c r="AW114" i="17"/>
  <c r="AU114" i="17"/>
  <c r="AS114" i="17"/>
  <c r="AQ114" i="17"/>
  <c r="AO114" i="17"/>
  <c r="AM114" i="17"/>
  <c r="AK114" i="17"/>
  <c r="AI114" i="17"/>
  <c r="BF113" i="17"/>
  <c r="BE113" i="17"/>
  <c r="BC113" i="17"/>
  <c r="BA113" i="17"/>
  <c r="AY113" i="17"/>
  <c r="AW113" i="17"/>
  <c r="AU113" i="17"/>
  <c r="AS113" i="17"/>
  <c r="AQ113" i="17"/>
  <c r="AO113" i="17"/>
  <c r="AM113" i="17"/>
  <c r="AK113" i="17"/>
  <c r="AI113" i="17"/>
  <c r="BF95" i="17"/>
  <c r="BE95" i="17"/>
  <c r="BC95" i="17"/>
  <c r="BA95" i="17"/>
  <c r="AY95" i="17"/>
  <c r="AW95" i="17"/>
  <c r="AU95" i="17"/>
  <c r="AS95" i="17"/>
  <c r="AQ95" i="17"/>
  <c r="AO95" i="17"/>
  <c r="AM95" i="17"/>
  <c r="AK95" i="17"/>
  <c r="AI95" i="17"/>
  <c r="BF94" i="17"/>
  <c r="BE94" i="17"/>
  <c r="BC94" i="17"/>
  <c r="BA94" i="17"/>
  <c r="AY94" i="17"/>
  <c r="AW94" i="17"/>
  <c r="AU94" i="17"/>
  <c r="AS94" i="17"/>
  <c r="AQ94" i="17"/>
  <c r="AO94" i="17"/>
  <c r="AM94" i="17"/>
  <c r="AK94" i="17"/>
  <c r="AI94" i="17"/>
  <c r="BF93" i="17"/>
  <c r="BE93" i="17"/>
  <c r="BC93" i="17"/>
  <c r="BA93" i="17"/>
  <c r="AY93" i="17"/>
  <c r="AW93" i="17"/>
  <c r="AU93" i="17"/>
  <c r="AS93" i="17"/>
  <c r="AQ93" i="17"/>
  <c r="AO93" i="17"/>
  <c r="AM93" i="17"/>
  <c r="AK93" i="17"/>
  <c r="AI93" i="17"/>
  <c r="BF92" i="17"/>
  <c r="BE92" i="17"/>
  <c r="BC92" i="17"/>
  <c r="BA92" i="17"/>
  <c r="AY92" i="17"/>
  <c r="AW92" i="17"/>
  <c r="AU92" i="17"/>
  <c r="AS92" i="17"/>
  <c r="AQ92" i="17"/>
  <c r="AO92" i="17"/>
  <c r="AM92" i="17"/>
  <c r="AK92" i="17"/>
  <c r="AI92" i="17"/>
  <c r="BF90" i="17"/>
  <c r="BE90" i="17"/>
  <c r="BC90" i="17"/>
  <c r="BA90" i="17"/>
  <c r="AY90" i="17"/>
  <c r="AW90" i="17"/>
  <c r="AU90" i="17"/>
  <c r="AS90" i="17"/>
  <c r="AQ90" i="17"/>
  <c r="AO90" i="17"/>
  <c r="AM90" i="17"/>
  <c r="AK90" i="17"/>
  <c r="AI90" i="17"/>
  <c r="BF89" i="17"/>
  <c r="BE89" i="17"/>
  <c r="BC89" i="17"/>
  <c r="BA89" i="17"/>
  <c r="AY89" i="17"/>
  <c r="AW89" i="17"/>
  <c r="AU89" i="17"/>
  <c r="AS89" i="17"/>
  <c r="AQ89" i="17"/>
  <c r="AO89" i="17"/>
  <c r="AM89" i="17"/>
  <c r="AK89" i="17"/>
  <c r="AI89" i="17"/>
  <c r="BF88" i="17"/>
  <c r="BE88" i="17"/>
  <c r="BC88" i="17"/>
  <c r="BA88" i="17"/>
  <c r="AY88" i="17"/>
  <c r="AW88" i="17"/>
  <c r="AU88" i="17"/>
  <c r="AS88" i="17"/>
  <c r="AQ88" i="17"/>
  <c r="AO88" i="17"/>
  <c r="AM88" i="17"/>
  <c r="AK88" i="17"/>
  <c r="AI88" i="17"/>
  <c r="BF87" i="17"/>
  <c r="BE87" i="17"/>
  <c r="BC87" i="17"/>
  <c r="BA87" i="17"/>
  <c r="AY87" i="17"/>
  <c r="AW87" i="17"/>
  <c r="AU87" i="17"/>
  <c r="AS87" i="17"/>
  <c r="AQ87" i="17"/>
  <c r="AO87" i="17"/>
  <c r="AM87" i="17"/>
  <c r="AK87" i="17"/>
  <c r="AI87" i="17"/>
  <c r="BF86" i="17"/>
  <c r="BE86" i="17"/>
  <c r="BC86" i="17"/>
  <c r="BA86" i="17"/>
  <c r="AY86" i="17"/>
  <c r="AW86" i="17"/>
  <c r="AU86" i="17"/>
  <c r="AS86" i="17"/>
  <c r="AQ86" i="17"/>
  <c r="AO86" i="17"/>
  <c r="AM86" i="17"/>
  <c r="AK86" i="17"/>
  <c r="AI86" i="17"/>
  <c r="BF84" i="17"/>
  <c r="BE84" i="17"/>
  <c r="BC84" i="17"/>
  <c r="BA84" i="17"/>
  <c r="AY84" i="17"/>
  <c r="AW84" i="17"/>
  <c r="AU84" i="17"/>
  <c r="AS84" i="17"/>
  <c r="AQ84" i="17"/>
  <c r="AO84" i="17"/>
  <c r="AM84" i="17"/>
  <c r="AK84" i="17"/>
  <c r="AI84" i="17"/>
  <c r="BF81" i="17"/>
  <c r="BE81" i="17"/>
  <c r="BC81" i="17"/>
  <c r="BA81" i="17"/>
  <c r="AY81" i="17"/>
  <c r="AW81" i="17"/>
  <c r="AU81" i="17"/>
  <c r="AS81" i="17"/>
  <c r="AQ81" i="17"/>
  <c r="AO81" i="17"/>
  <c r="AM81" i="17"/>
  <c r="AK81" i="17"/>
  <c r="AI81" i="17"/>
  <c r="BF80" i="17"/>
  <c r="BE80" i="17"/>
  <c r="BC80" i="17"/>
  <c r="BA80" i="17"/>
  <c r="AY80" i="17"/>
  <c r="AW80" i="17"/>
  <c r="AU80" i="17"/>
  <c r="AS80" i="17"/>
  <c r="AQ80" i="17"/>
  <c r="AO80" i="17"/>
  <c r="AM80" i="17"/>
  <c r="AK80" i="17"/>
  <c r="AI80" i="17"/>
  <c r="BF78" i="17"/>
  <c r="BE78" i="17"/>
  <c r="BC78" i="17"/>
  <c r="BA78" i="17"/>
  <c r="AY78" i="17"/>
  <c r="AW78" i="17"/>
  <c r="AU78" i="17"/>
  <c r="AS78" i="17"/>
  <c r="AQ78" i="17"/>
  <c r="AO78" i="17"/>
  <c r="AM78" i="17"/>
  <c r="AK78" i="17"/>
  <c r="AI78" i="17"/>
  <c r="BF77" i="17"/>
  <c r="BE77" i="17"/>
  <c r="BC77" i="17"/>
  <c r="BA77" i="17"/>
  <c r="AY77" i="17"/>
  <c r="AW77" i="17"/>
  <c r="AU77" i="17"/>
  <c r="AS77" i="17"/>
  <c r="AQ77" i="17"/>
  <c r="AO77" i="17"/>
  <c r="AM77" i="17"/>
  <c r="AK77" i="17"/>
  <c r="AI77" i="17"/>
  <c r="BF75" i="17"/>
  <c r="BE75" i="17"/>
  <c r="BC75" i="17"/>
  <c r="BA75" i="17"/>
  <c r="AY75" i="17"/>
  <c r="AW75" i="17"/>
  <c r="AU75" i="17"/>
  <c r="AS75" i="17"/>
  <c r="AQ75" i="17"/>
  <c r="AO75" i="17"/>
  <c r="AM75" i="17"/>
  <c r="AK75" i="17"/>
  <c r="AI75" i="17"/>
  <c r="BF74" i="17"/>
  <c r="BE74" i="17"/>
  <c r="BC74" i="17"/>
  <c r="BA74" i="17"/>
  <c r="AY74" i="17"/>
  <c r="AW74" i="17"/>
  <c r="AU74" i="17"/>
  <c r="AS74" i="17"/>
  <c r="AQ74" i="17"/>
  <c r="AO74" i="17"/>
  <c r="AM74" i="17"/>
  <c r="AK74" i="17"/>
  <c r="AI74" i="17"/>
  <c r="BF72" i="17"/>
  <c r="BE72" i="17"/>
  <c r="BC72" i="17"/>
  <c r="BA72" i="17"/>
  <c r="AY72" i="17"/>
  <c r="AW72" i="17"/>
  <c r="AU72" i="17"/>
  <c r="AS72" i="17"/>
  <c r="AQ72" i="17"/>
  <c r="AO72" i="17"/>
  <c r="AM72" i="17"/>
  <c r="AK72" i="17"/>
  <c r="AI72" i="17"/>
  <c r="BF71" i="17"/>
  <c r="BE71" i="17"/>
  <c r="BC71" i="17"/>
  <c r="BA71" i="17"/>
  <c r="AY71" i="17"/>
  <c r="AW71" i="17"/>
  <c r="AU71" i="17"/>
  <c r="AS71" i="17"/>
  <c r="AQ71" i="17"/>
  <c r="AO71" i="17"/>
  <c r="AM71" i="17"/>
  <c r="AK71" i="17"/>
  <c r="AI71" i="17"/>
  <c r="BF70" i="17"/>
  <c r="BE70" i="17"/>
  <c r="BC70" i="17"/>
  <c r="BA70" i="17"/>
  <c r="AY70" i="17"/>
  <c r="AW70" i="17"/>
  <c r="AU70" i="17"/>
  <c r="AS70" i="17"/>
  <c r="AQ70" i="17"/>
  <c r="AO70" i="17"/>
  <c r="AM70" i="17"/>
  <c r="AK70" i="17"/>
  <c r="AI70" i="17"/>
  <c r="BF68" i="17"/>
  <c r="BE68" i="17"/>
  <c r="BC68" i="17"/>
  <c r="BA68" i="17"/>
  <c r="AY68" i="17"/>
  <c r="AW68" i="17"/>
  <c r="AU68" i="17"/>
  <c r="AS68" i="17"/>
  <c r="AQ68" i="17"/>
  <c r="AO68" i="17"/>
  <c r="AM68" i="17"/>
  <c r="AK68" i="17"/>
  <c r="AI68" i="17"/>
  <c r="BF67" i="17"/>
  <c r="BE67" i="17"/>
  <c r="BC67" i="17"/>
  <c r="BA67" i="17"/>
  <c r="AY67" i="17"/>
  <c r="AW67" i="17"/>
  <c r="AU67" i="17"/>
  <c r="AS67" i="17"/>
  <c r="AQ67" i="17"/>
  <c r="AO67" i="17"/>
  <c r="AM67" i="17"/>
  <c r="AK67" i="17"/>
  <c r="AI67" i="17"/>
  <c r="BF66" i="17"/>
  <c r="BE66" i="17"/>
  <c r="BC66" i="17"/>
  <c r="BA66" i="17"/>
  <c r="AY66" i="17"/>
  <c r="AW66" i="17"/>
  <c r="AU66" i="17"/>
  <c r="AS66" i="17"/>
  <c r="AQ66" i="17"/>
  <c r="AO66" i="17"/>
  <c r="AM66" i="17"/>
  <c r="AK66" i="17"/>
  <c r="AI66" i="17"/>
  <c r="BF64" i="17"/>
  <c r="BE64" i="17"/>
  <c r="BC64" i="17"/>
  <c r="BA64" i="17"/>
  <c r="AY64" i="17"/>
  <c r="AW64" i="17"/>
  <c r="AU64" i="17"/>
  <c r="AS64" i="17"/>
  <c r="AQ64" i="17"/>
  <c r="AO64" i="17"/>
  <c r="AM64" i="17"/>
  <c r="AK64" i="17"/>
  <c r="AI64" i="17"/>
  <c r="BF63" i="17"/>
  <c r="BE63" i="17"/>
  <c r="BC63" i="17"/>
  <c r="BA63" i="17"/>
  <c r="AY63" i="17"/>
  <c r="AW63" i="17"/>
  <c r="AU63" i="17"/>
  <c r="AS63" i="17"/>
  <c r="AQ63" i="17"/>
  <c r="AO63" i="17"/>
  <c r="AM63" i="17"/>
  <c r="AK63" i="17"/>
  <c r="AI63" i="17"/>
  <c r="BF62" i="17"/>
  <c r="BE62" i="17"/>
  <c r="BC62" i="17"/>
  <c r="BA62" i="17"/>
  <c r="AY62" i="17"/>
  <c r="AW62" i="17"/>
  <c r="AU62" i="17"/>
  <c r="AS62" i="17"/>
  <c r="AQ62" i="17"/>
  <c r="AO62" i="17"/>
  <c r="AM62" i="17"/>
  <c r="AK62" i="17"/>
  <c r="AI62" i="17"/>
  <c r="BF60" i="17"/>
  <c r="BE60" i="17"/>
  <c r="BC60" i="17"/>
  <c r="BA60" i="17"/>
  <c r="AY60" i="17"/>
  <c r="AW60" i="17"/>
  <c r="AU60" i="17"/>
  <c r="AS60" i="17"/>
  <c r="AQ60" i="17"/>
  <c r="AO60" i="17"/>
  <c r="AM60" i="17"/>
  <c r="AK60" i="17"/>
  <c r="AI60" i="17"/>
  <c r="BF58" i="17"/>
  <c r="BE58" i="17"/>
  <c r="BC58" i="17"/>
  <c r="BA58" i="17"/>
  <c r="AY58" i="17"/>
  <c r="AW58" i="17"/>
  <c r="AU58" i="17"/>
  <c r="AS58" i="17"/>
  <c r="AQ58" i="17"/>
  <c r="AO58" i="17"/>
  <c r="AM58" i="17"/>
  <c r="AK58" i="17"/>
  <c r="AI58" i="17"/>
  <c r="BF57" i="17"/>
  <c r="BE57" i="17"/>
  <c r="BC57" i="17"/>
  <c r="BA57" i="17"/>
  <c r="AY57" i="17"/>
  <c r="AW57" i="17"/>
  <c r="AU57" i="17"/>
  <c r="AS57" i="17"/>
  <c r="AQ57" i="17"/>
  <c r="AO57" i="17"/>
  <c r="AM57" i="17"/>
  <c r="AK57" i="17"/>
  <c r="AI57" i="17"/>
  <c r="BF56" i="17"/>
  <c r="BE56" i="17"/>
  <c r="BC56" i="17"/>
  <c r="BA56" i="17"/>
  <c r="AY56" i="17"/>
  <c r="AW56" i="17"/>
  <c r="AU56" i="17"/>
  <c r="AS56" i="17"/>
  <c r="AQ56" i="17"/>
  <c r="AO56" i="17"/>
  <c r="AM56" i="17"/>
  <c r="AK56" i="17"/>
  <c r="AI56" i="17"/>
  <c r="BF55" i="17"/>
  <c r="BE55" i="17"/>
  <c r="BC55" i="17"/>
  <c r="BA55" i="17"/>
  <c r="AY55" i="17"/>
  <c r="AW55" i="17"/>
  <c r="AU55" i="17"/>
  <c r="AS55" i="17"/>
  <c r="AQ55" i="17"/>
  <c r="AO55" i="17"/>
  <c r="AM55" i="17"/>
  <c r="AK55" i="17"/>
  <c r="AI55" i="17"/>
  <c r="BF52" i="17"/>
  <c r="BE52" i="17"/>
  <c r="BC52" i="17"/>
  <c r="BA52" i="17"/>
  <c r="AY52" i="17"/>
  <c r="AW52" i="17"/>
  <c r="AU52" i="17"/>
  <c r="AS52" i="17"/>
  <c r="AQ52" i="17"/>
  <c r="AO52" i="17"/>
  <c r="AM52" i="17"/>
  <c r="AK52" i="17"/>
  <c r="AI52" i="17"/>
  <c r="BF51" i="17"/>
  <c r="BE51" i="17"/>
  <c r="BC51" i="17"/>
  <c r="BA51" i="17"/>
  <c r="AY51" i="17"/>
  <c r="AW51" i="17"/>
  <c r="AU51" i="17"/>
  <c r="AS51" i="17"/>
  <c r="AQ51" i="17"/>
  <c r="AO51" i="17"/>
  <c r="AM51" i="17"/>
  <c r="AK51" i="17"/>
  <c r="AI51" i="17"/>
  <c r="BF50" i="17"/>
  <c r="BE50" i="17"/>
  <c r="BC50" i="17"/>
  <c r="BA50" i="17"/>
  <c r="AY50" i="17"/>
  <c r="AW50" i="17"/>
  <c r="AU50" i="17"/>
  <c r="AS50" i="17"/>
  <c r="AQ50" i="17"/>
  <c r="AO50" i="17"/>
  <c r="AM50" i="17"/>
  <c r="AK50" i="17"/>
  <c r="AI50" i="17"/>
  <c r="BF49" i="17"/>
  <c r="BE49" i="17"/>
  <c r="BC49" i="17"/>
  <c r="BA49" i="17"/>
  <c r="AY49" i="17"/>
  <c r="AW49" i="17"/>
  <c r="AU49" i="17"/>
  <c r="AS49" i="17"/>
  <c r="AQ49" i="17"/>
  <c r="AO49" i="17"/>
  <c r="AM49" i="17"/>
  <c r="AK49" i="17"/>
  <c r="AI49" i="17"/>
  <c r="BF47" i="17"/>
  <c r="BE47" i="17"/>
  <c r="BC47" i="17"/>
  <c r="BA47" i="17"/>
  <c r="AY47" i="17"/>
  <c r="AW47" i="17"/>
  <c r="AU47" i="17"/>
  <c r="AS47" i="17"/>
  <c r="AQ47" i="17"/>
  <c r="AO47" i="17"/>
  <c r="AM47" i="17"/>
  <c r="AK47" i="17"/>
  <c r="AI47" i="17"/>
  <c r="BF46" i="17"/>
  <c r="BE46" i="17"/>
  <c r="BC46" i="17"/>
  <c r="BA46" i="17"/>
  <c r="AY46" i="17"/>
  <c r="AW46" i="17"/>
  <c r="AU46" i="17"/>
  <c r="AS46" i="17"/>
  <c r="AQ46" i="17"/>
  <c r="AO46" i="17"/>
  <c r="AM46" i="17"/>
  <c r="AK46" i="17"/>
  <c r="AI46" i="17"/>
  <c r="BF45" i="17"/>
  <c r="BE45" i="17"/>
  <c r="BC45" i="17"/>
  <c r="BA45" i="17"/>
  <c r="AY45" i="17"/>
  <c r="AW45" i="17"/>
  <c r="AU45" i="17"/>
  <c r="AS45" i="17"/>
  <c r="AQ45" i="17"/>
  <c r="AO45" i="17"/>
  <c r="AM45" i="17"/>
  <c r="AK45" i="17"/>
  <c r="AI45" i="17"/>
  <c r="BF44" i="17"/>
  <c r="BE44" i="17"/>
  <c r="BC44" i="17"/>
  <c r="BA44" i="17"/>
  <c r="AY44" i="17"/>
  <c r="AW44" i="17"/>
  <c r="AU44" i="17"/>
  <c r="AS44" i="17"/>
  <c r="AQ44" i="17"/>
  <c r="AO44" i="17"/>
  <c r="AM44" i="17"/>
  <c r="AK44" i="17"/>
  <c r="AI44" i="17"/>
  <c r="BF43" i="17"/>
  <c r="BE43" i="17"/>
  <c r="BC43" i="17"/>
  <c r="BA43" i="17"/>
  <c r="AY43" i="17"/>
  <c r="AW43" i="17"/>
  <c r="AU43" i="17"/>
  <c r="AS43" i="17"/>
  <c r="AQ43" i="17"/>
  <c r="AO43" i="17"/>
  <c r="AM43" i="17"/>
  <c r="AK43" i="17"/>
  <c r="AI43" i="17"/>
  <c r="BF42" i="17"/>
  <c r="BE42" i="17"/>
  <c r="BC42" i="17"/>
  <c r="BA42" i="17"/>
  <c r="AY42" i="17"/>
  <c r="AW42" i="17"/>
  <c r="AU42" i="17"/>
  <c r="AS42" i="17"/>
  <c r="AQ42" i="17"/>
  <c r="AO42" i="17"/>
  <c r="AM42" i="17"/>
  <c r="AK42" i="17"/>
  <c r="AI42" i="17"/>
  <c r="BF41" i="17"/>
  <c r="BE41" i="17"/>
  <c r="BC41" i="17"/>
  <c r="BA41" i="17"/>
  <c r="AY41" i="17"/>
  <c r="AW41" i="17"/>
  <c r="AU41" i="17"/>
  <c r="AS41" i="17"/>
  <c r="AQ41" i="17"/>
  <c r="AO41" i="17"/>
  <c r="AM41" i="17"/>
  <c r="AK41" i="17"/>
  <c r="AI41" i="17"/>
  <c r="BF40" i="17"/>
  <c r="BE40" i="17"/>
  <c r="BC40" i="17"/>
  <c r="BA40" i="17"/>
  <c r="AY40" i="17"/>
  <c r="AW40" i="17"/>
  <c r="AU40" i="17"/>
  <c r="AS40" i="17"/>
  <c r="AQ40" i="17"/>
  <c r="AO40" i="17"/>
  <c r="AM40" i="17"/>
  <c r="AK40" i="17"/>
  <c r="AI40" i="17"/>
  <c r="BF39" i="17"/>
  <c r="BE39" i="17"/>
  <c r="BC39" i="17"/>
  <c r="BA39" i="17"/>
  <c r="AY39" i="17"/>
  <c r="AW39" i="17"/>
  <c r="AU39" i="17"/>
  <c r="AS39" i="17"/>
  <c r="AQ39" i="17"/>
  <c r="AO39" i="17"/>
  <c r="AM39" i="17"/>
  <c r="AK39" i="17"/>
  <c r="AI39" i="17"/>
  <c r="BF38" i="17"/>
  <c r="BE38" i="17"/>
  <c r="BC38" i="17"/>
  <c r="BA38" i="17"/>
  <c r="AY38" i="17"/>
  <c r="AW38" i="17"/>
  <c r="AU38" i="17"/>
  <c r="AS38" i="17"/>
  <c r="AQ38" i="17"/>
  <c r="AO38" i="17"/>
  <c r="AM38" i="17"/>
  <c r="AK38" i="17"/>
  <c r="AI38" i="17"/>
  <c r="BF37" i="17"/>
  <c r="BE37" i="17"/>
  <c r="BC37" i="17"/>
  <c r="BA37" i="17"/>
  <c r="AY37" i="17"/>
  <c r="AW37" i="17"/>
  <c r="AU37" i="17"/>
  <c r="AS37" i="17"/>
  <c r="AQ37" i="17"/>
  <c r="AO37" i="17"/>
  <c r="AM37" i="17"/>
  <c r="AK37" i="17"/>
  <c r="AI37" i="17"/>
  <c r="BF36" i="17"/>
  <c r="BE36" i="17"/>
  <c r="BC36" i="17"/>
  <c r="BA36" i="17"/>
  <c r="AY36" i="17"/>
  <c r="AW36" i="17"/>
  <c r="AU36" i="17"/>
  <c r="AS36" i="17"/>
  <c r="AQ36" i="17"/>
  <c r="AO36" i="17"/>
  <c r="AM36" i="17"/>
  <c r="AK36" i="17"/>
  <c r="AI36" i="17"/>
  <c r="BF35" i="17"/>
  <c r="BE35" i="17"/>
  <c r="BC35" i="17"/>
  <c r="BA35" i="17"/>
  <c r="AY35" i="17"/>
  <c r="AW35" i="17"/>
  <c r="AU35" i="17"/>
  <c r="AS35" i="17"/>
  <c r="AQ35" i="17"/>
  <c r="AO35" i="17"/>
  <c r="AM35" i="17"/>
  <c r="AK35" i="17"/>
  <c r="AI35" i="17"/>
  <c r="BF34" i="17"/>
  <c r="BE34" i="17"/>
  <c r="BC34" i="17"/>
  <c r="BA34" i="17"/>
  <c r="AY34" i="17"/>
  <c r="AW34" i="17"/>
  <c r="AU34" i="17"/>
  <c r="AS34" i="17"/>
  <c r="AQ34" i="17"/>
  <c r="AO34" i="17"/>
  <c r="AM34" i="17"/>
  <c r="AK34" i="17"/>
  <c r="AI34" i="17"/>
  <c r="BF33" i="17"/>
  <c r="BE33" i="17"/>
  <c r="BC33" i="17"/>
  <c r="BA33" i="17"/>
  <c r="AY33" i="17"/>
  <c r="AW33" i="17"/>
  <c r="AU33" i="17"/>
  <c r="AS33" i="17"/>
  <c r="AQ33" i="17"/>
  <c r="AO33" i="17"/>
  <c r="AM33" i="17"/>
  <c r="AK33" i="17"/>
  <c r="AI33" i="17"/>
  <c r="BF32" i="17"/>
  <c r="BE32" i="17"/>
  <c r="BC32" i="17"/>
  <c r="BA32" i="17"/>
  <c r="AY32" i="17"/>
  <c r="AW32" i="17"/>
  <c r="AU32" i="17"/>
  <c r="AS32" i="17"/>
  <c r="AQ32" i="17"/>
  <c r="AO32" i="17"/>
  <c r="AM32" i="17"/>
  <c r="AK32" i="17"/>
  <c r="AI32" i="17"/>
  <c r="BF31" i="17"/>
  <c r="BE31" i="17"/>
  <c r="BC31" i="17"/>
  <c r="BA31" i="17"/>
  <c r="AY31" i="17"/>
  <c r="AW31" i="17"/>
  <c r="AU31" i="17"/>
  <c r="AS31" i="17"/>
  <c r="AQ31" i="17"/>
  <c r="AO31" i="17"/>
  <c r="AM31" i="17"/>
  <c r="AK31" i="17"/>
  <c r="AI31" i="17"/>
  <c r="BF29" i="17"/>
  <c r="BE29" i="17"/>
  <c r="BC29" i="17"/>
  <c r="BA29" i="17"/>
  <c r="AY29" i="17"/>
  <c r="AW29" i="17"/>
  <c r="AU29" i="17"/>
  <c r="AS29" i="17"/>
  <c r="AQ29" i="17"/>
  <c r="AO29" i="17"/>
  <c r="AM29" i="17"/>
  <c r="AK29" i="17"/>
  <c r="AI29" i="17"/>
  <c r="BF28" i="17"/>
  <c r="BE28" i="17"/>
  <c r="BC28" i="17"/>
  <c r="BA28" i="17"/>
  <c r="AY28" i="17"/>
  <c r="AW28" i="17"/>
  <c r="AU28" i="17"/>
  <c r="AS28" i="17"/>
  <c r="AQ28" i="17"/>
  <c r="AO28" i="17"/>
  <c r="AM28" i="17"/>
  <c r="AK28" i="17"/>
  <c r="AI28" i="17"/>
  <c r="BF27" i="17"/>
  <c r="BE27" i="17"/>
  <c r="BC27" i="17"/>
  <c r="BA27" i="17"/>
  <c r="AY27" i="17"/>
  <c r="AW27" i="17"/>
  <c r="AU27" i="17"/>
  <c r="AS27" i="17"/>
  <c r="AQ27" i="17"/>
  <c r="AO27" i="17"/>
  <c r="AM27" i="17"/>
  <c r="AK27" i="17"/>
  <c r="AI27" i="17"/>
  <c r="BF26" i="17"/>
  <c r="BE26" i="17"/>
  <c r="BC26" i="17"/>
  <c r="BA26" i="17"/>
  <c r="AY26" i="17"/>
  <c r="AW26" i="17"/>
  <c r="AU26" i="17"/>
  <c r="AS26" i="17"/>
  <c r="AQ26" i="17"/>
  <c r="AO26" i="17"/>
  <c r="AM26" i="17"/>
  <c r="AK26" i="17"/>
  <c r="AI26" i="17"/>
  <c r="BF24" i="17"/>
  <c r="BE24" i="17"/>
  <c r="BC24" i="17"/>
  <c r="BA24" i="17"/>
  <c r="AY24" i="17"/>
  <c r="AW24" i="17"/>
  <c r="AU24" i="17"/>
  <c r="AS24" i="17"/>
  <c r="AQ24" i="17"/>
  <c r="AO24" i="17"/>
  <c r="AM24" i="17"/>
  <c r="AK24" i="17"/>
  <c r="AI24" i="17"/>
  <c r="BF23" i="17"/>
  <c r="BE23" i="17"/>
  <c r="BC23" i="17"/>
  <c r="BA23" i="17"/>
  <c r="AY23" i="17"/>
  <c r="AW23" i="17"/>
  <c r="AU23" i="17"/>
  <c r="AS23" i="17"/>
  <c r="AQ23" i="17"/>
  <c r="AO23" i="17"/>
  <c r="AM23" i="17"/>
  <c r="AK23" i="17"/>
  <c r="AI23" i="17"/>
  <c r="BF22" i="17"/>
  <c r="BE22" i="17"/>
  <c r="BC22" i="17"/>
  <c r="BA22" i="17"/>
  <c r="AY22" i="17"/>
  <c r="AW22" i="17"/>
  <c r="AU22" i="17"/>
  <c r="AS22" i="17"/>
  <c r="AQ22" i="17"/>
  <c r="AO22" i="17"/>
  <c r="AM22" i="17"/>
  <c r="AK22" i="17"/>
  <c r="AI22" i="17"/>
  <c r="BF21" i="17"/>
  <c r="BE21" i="17"/>
  <c r="BC21" i="17"/>
  <c r="BA21" i="17"/>
  <c r="AY21" i="17"/>
  <c r="AW21" i="17"/>
  <c r="AU21" i="17"/>
  <c r="AS21" i="17"/>
  <c r="AQ21" i="17"/>
  <c r="AO21" i="17"/>
  <c r="AM21" i="17"/>
  <c r="AK21" i="17"/>
  <c r="AI21" i="17"/>
  <c r="BF20" i="17"/>
  <c r="BE20" i="17"/>
  <c r="BC20" i="17"/>
  <c r="BA20" i="17"/>
  <c r="AY20" i="17"/>
  <c r="AW20" i="17"/>
  <c r="AU20" i="17"/>
  <c r="AS20" i="17"/>
  <c r="AQ20" i="17"/>
  <c r="AO20" i="17"/>
  <c r="AM20" i="17"/>
  <c r="AK20" i="17"/>
  <c r="AI20" i="17"/>
  <c r="BF19" i="17"/>
  <c r="BE19" i="17"/>
  <c r="BC19" i="17"/>
  <c r="BA19" i="17"/>
  <c r="AY19" i="17"/>
  <c r="AW19" i="17"/>
  <c r="AU19" i="17"/>
  <c r="AS19" i="17"/>
  <c r="AQ19" i="17"/>
  <c r="AO19" i="17"/>
  <c r="AM19" i="17"/>
  <c r="AK19" i="17"/>
  <c r="AI19" i="17"/>
  <c r="BF18" i="17"/>
  <c r="BE18" i="17"/>
  <c r="BC18" i="17"/>
  <c r="BA18" i="17"/>
  <c r="AY18" i="17"/>
  <c r="AW18" i="17"/>
  <c r="AU18" i="17"/>
  <c r="AS18" i="17"/>
  <c r="AQ18" i="17"/>
  <c r="AO18" i="17"/>
  <c r="AM18" i="17"/>
  <c r="AK18" i="17"/>
  <c r="AI18" i="17"/>
  <c r="BF17" i="17"/>
  <c r="BE17" i="17"/>
  <c r="BC17" i="17"/>
  <c r="BA17" i="17"/>
  <c r="AY17" i="17"/>
  <c r="AW17" i="17"/>
  <c r="AU17" i="17"/>
  <c r="AS17" i="17"/>
  <c r="AQ17" i="17"/>
  <c r="AO17" i="17"/>
  <c r="AM17" i="17"/>
  <c r="AK17" i="17"/>
  <c r="AI17" i="17"/>
  <c r="BF16" i="17"/>
  <c r="BE16" i="17"/>
  <c r="BC16" i="17"/>
  <c r="BA16" i="17"/>
  <c r="AY16" i="17"/>
  <c r="AW16" i="17"/>
  <c r="AU16" i="17"/>
  <c r="AS16" i="17"/>
  <c r="AQ16" i="17"/>
  <c r="AO16" i="17"/>
  <c r="AM16" i="17"/>
  <c r="AK16" i="17"/>
  <c r="AI16" i="17"/>
  <c r="BF14" i="17"/>
  <c r="BE14" i="17"/>
  <c r="BC14" i="17"/>
  <c r="BA14" i="17"/>
  <c r="AY14" i="17"/>
  <c r="AW14" i="17"/>
  <c r="AU14" i="17"/>
  <c r="AS14" i="17"/>
  <c r="AQ14" i="17"/>
  <c r="AO14" i="17"/>
  <c r="AM14" i="17"/>
  <c r="AK14" i="17"/>
  <c r="AI14" i="17"/>
  <c r="BF13" i="17"/>
  <c r="BE13" i="17"/>
  <c r="BC13" i="17"/>
  <c r="BA13" i="17"/>
  <c r="AY13" i="17"/>
  <c r="AW13" i="17"/>
  <c r="AU13" i="17"/>
  <c r="AS13" i="17"/>
  <c r="AQ13" i="17"/>
  <c r="AO13" i="17"/>
  <c r="AM13" i="17"/>
  <c r="AK13" i="17"/>
  <c r="AI13" i="17"/>
  <c r="BF12" i="17"/>
  <c r="BE12" i="17"/>
  <c r="BC12" i="17"/>
  <c r="BA12" i="17"/>
  <c r="AY12" i="17"/>
  <c r="AW12" i="17"/>
  <c r="AU12" i="17"/>
  <c r="AS12" i="17"/>
  <c r="AQ12" i="17"/>
  <c r="AO12" i="17"/>
  <c r="AM12" i="17"/>
  <c r="AK12" i="17"/>
  <c r="AI12" i="17"/>
  <c r="BF11" i="17"/>
  <c r="BE11" i="17"/>
  <c r="BC11" i="17"/>
  <c r="BA11" i="17"/>
  <c r="AY11" i="17"/>
  <c r="AW11" i="17"/>
  <c r="AU11" i="17"/>
  <c r="AS11" i="17"/>
  <c r="AQ11" i="17"/>
  <c r="AO11" i="17"/>
  <c r="AM11" i="17"/>
  <c r="AK11" i="17"/>
  <c r="AI11" i="17"/>
  <c r="BF10" i="17"/>
  <c r="BE10" i="17"/>
  <c r="BC10" i="17"/>
  <c r="BA10" i="17"/>
  <c r="AY10" i="17"/>
  <c r="AW10" i="17"/>
  <c r="AU10" i="17"/>
  <c r="AS10" i="17"/>
  <c r="AQ10" i="17"/>
  <c r="AO10" i="17"/>
  <c r="AM10" i="17"/>
  <c r="AK10" i="17"/>
  <c r="AI10" i="17"/>
  <c r="BF9" i="17"/>
  <c r="BE9" i="17"/>
  <c r="BC9" i="17"/>
  <c r="BA9" i="17"/>
  <c r="AY9" i="17"/>
  <c r="AW9" i="17"/>
  <c r="AU9" i="17"/>
  <c r="AS9" i="17"/>
  <c r="AQ9" i="17"/>
  <c r="AO9" i="17"/>
  <c r="AM9" i="17"/>
  <c r="AK9" i="17"/>
  <c r="AI9" i="17"/>
  <c r="BF8" i="17"/>
  <c r="BE8" i="17"/>
  <c r="BC8" i="17"/>
  <c r="BA8" i="17"/>
  <c r="AY8" i="17"/>
  <c r="AW8" i="17"/>
  <c r="AU8" i="17"/>
  <c r="AS8" i="17"/>
  <c r="AQ8" i="17"/>
  <c r="AO8" i="17"/>
  <c r="AM8" i="17"/>
  <c r="AK8" i="17"/>
  <c r="AI8" i="17"/>
  <c r="BF7" i="17"/>
  <c r="BE7" i="17"/>
  <c r="BC7" i="17"/>
  <c r="BA7" i="17"/>
  <c r="AY7" i="17"/>
  <c r="AW7" i="17"/>
  <c r="AU7" i="17"/>
  <c r="AS7" i="17"/>
  <c r="AQ7" i="17"/>
  <c r="AO7" i="17"/>
  <c r="AM7" i="17"/>
  <c r="AK7" i="17"/>
  <c r="AI7" i="17"/>
  <c r="BF6" i="17"/>
  <c r="BE6" i="17"/>
  <c r="BC6" i="17"/>
  <c r="BA6" i="17"/>
  <c r="AY6" i="17"/>
  <c r="AW6" i="17"/>
  <c r="AU6" i="17"/>
  <c r="AS6" i="17"/>
  <c r="AQ6" i="17"/>
  <c r="AO6" i="17"/>
  <c r="AM6" i="17"/>
  <c r="AK6" i="17"/>
  <c r="AI6" i="17"/>
  <c r="BF4" i="17"/>
  <c r="BE4" i="17"/>
  <c r="BC4" i="17"/>
  <c r="BA4" i="17"/>
  <c r="AY4" i="17"/>
  <c r="AW4" i="17"/>
  <c r="AU4" i="17"/>
  <c r="AS4" i="17"/>
  <c r="AQ4" i="17"/>
  <c r="AO4" i="17"/>
  <c r="AM4" i="17"/>
  <c r="AK4" i="17"/>
  <c r="AI4" i="17"/>
  <c r="BD165" i="16"/>
  <c r="BB165" i="16"/>
  <c r="AZ165" i="16"/>
  <c r="AX165" i="16"/>
  <c r="AV165" i="16"/>
  <c r="AT165" i="16"/>
  <c r="AR165" i="16"/>
  <c r="AP165" i="16"/>
  <c r="AN165" i="16"/>
  <c r="AL165" i="16"/>
  <c r="AJ165" i="16"/>
  <c r="AH165" i="16"/>
  <c r="BF163" i="16"/>
  <c r="BE163" i="16"/>
  <c r="BC163" i="16"/>
  <c r="BA163" i="16"/>
  <c r="AY163" i="16"/>
  <c r="AW163" i="16"/>
  <c r="AU163" i="16"/>
  <c r="AS163" i="16"/>
  <c r="AQ163" i="16"/>
  <c r="AO163" i="16"/>
  <c r="AM163" i="16"/>
  <c r="AK163" i="16"/>
  <c r="AI163" i="16"/>
  <c r="BF162" i="16"/>
  <c r="BE162" i="16"/>
  <c r="BC162" i="16"/>
  <c r="BA162" i="16"/>
  <c r="AY162" i="16"/>
  <c r="AW162" i="16"/>
  <c r="AU162" i="16"/>
  <c r="AS162" i="16"/>
  <c r="AQ162" i="16"/>
  <c r="AO162" i="16"/>
  <c r="AM162" i="16"/>
  <c r="AK162" i="16"/>
  <c r="AI162" i="16"/>
  <c r="BF161" i="16"/>
  <c r="BE161" i="16"/>
  <c r="BC161" i="16"/>
  <c r="BA161" i="16"/>
  <c r="AY161" i="16"/>
  <c r="AW161" i="16"/>
  <c r="AU161" i="16"/>
  <c r="AS161" i="16"/>
  <c r="AQ161" i="16"/>
  <c r="AO161" i="16"/>
  <c r="AM161" i="16"/>
  <c r="AK161" i="16"/>
  <c r="AI161" i="16"/>
  <c r="BF160" i="16"/>
  <c r="BE160" i="16"/>
  <c r="BC160" i="16"/>
  <c r="BA160" i="16"/>
  <c r="AY160" i="16"/>
  <c r="AW160" i="16"/>
  <c r="AU160" i="16"/>
  <c r="AS160" i="16"/>
  <c r="AQ160" i="16"/>
  <c r="AO160" i="16"/>
  <c r="AM160" i="16"/>
  <c r="AK160" i="16"/>
  <c r="AI160" i="16"/>
  <c r="BF159" i="16"/>
  <c r="BE159" i="16"/>
  <c r="BC159" i="16"/>
  <c r="BA159" i="16"/>
  <c r="AY159" i="16"/>
  <c r="AW159" i="16"/>
  <c r="AU159" i="16"/>
  <c r="AS159" i="16"/>
  <c r="AQ159" i="16"/>
  <c r="AO159" i="16"/>
  <c r="AM159" i="16"/>
  <c r="AK159" i="16"/>
  <c r="AI159" i="16"/>
  <c r="BF156" i="16"/>
  <c r="BE156" i="16"/>
  <c r="BC156" i="16"/>
  <c r="BA156" i="16"/>
  <c r="AY156" i="16"/>
  <c r="AW156" i="16"/>
  <c r="AU156" i="16"/>
  <c r="AS156" i="16"/>
  <c r="AQ156" i="16"/>
  <c r="AO156" i="16"/>
  <c r="AM156" i="16"/>
  <c r="AK156" i="16"/>
  <c r="AI156" i="16"/>
  <c r="BF155" i="16"/>
  <c r="BE155" i="16"/>
  <c r="BC155" i="16"/>
  <c r="BA155" i="16"/>
  <c r="AY155" i="16"/>
  <c r="AW155" i="16"/>
  <c r="AU155" i="16"/>
  <c r="AS155" i="16"/>
  <c r="AQ155" i="16"/>
  <c r="AO155" i="16"/>
  <c r="AM155" i="16"/>
  <c r="AK155" i="16"/>
  <c r="AI155" i="16"/>
  <c r="BF154" i="16"/>
  <c r="BE154" i="16"/>
  <c r="BC154" i="16"/>
  <c r="BA154" i="16"/>
  <c r="AY154" i="16"/>
  <c r="AW154" i="16"/>
  <c r="AU154" i="16"/>
  <c r="AS154" i="16"/>
  <c r="AQ154" i="16"/>
  <c r="AO154" i="16"/>
  <c r="AM154" i="16"/>
  <c r="AK154" i="16"/>
  <c r="AI154" i="16"/>
  <c r="BF153" i="16"/>
  <c r="BE153" i="16"/>
  <c r="BC153" i="16"/>
  <c r="BA153" i="16"/>
  <c r="AY153" i="16"/>
  <c r="AW153" i="16"/>
  <c r="AU153" i="16"/>
  <c r="AS153" i="16"/>
  <c r="AQ153" i="16"/>
  <c r="AO153" i="16"/>
  <c r="AM153" i="16"/>
  <c r="AK153" i="16"/>
  <c r="AI153" i="16"/>
  <c r="BF152" i="16"/>
  <c r="BE152" i="16"/>
  <c r="BC152" i="16"/>
  <c r="BA152" i="16"/>
  <c r="AY152" i="16"/>
  <c r="AW152" i="16"/>
  <c r="AU152" i="16"/>
  <c r="AS152" i="16"/>
  <c r="AQ152" i="16"/>
  <c r="AO152" i="16"/>
  <c r="AM152" i="16"/>
  <c r="AK152" i="16"/>
  <c r="AI152" i="16"/>
  <c r="BF151" i="16"/>
  <c r="BE151" i="16"/>
  <c r="BC151" i="16"/>
  <c r="BA151" i="16"/>
  <c r="AY151" i="16"/>
  <c r="AW151" i="16"/>
  <c r="AU151" i="16"/>
  <c r="AS151" i="16"/>
  <c r="AQ151" i="16"/>
  <c r="AO151" i="16"/>
  <c r="AM151" i="16"/>
  <c r="AK151" i="16"/>
  <c r="AI151" i="16"/>
  <c r="BF150" i="16"/>
  <c r="BE150" i="16"/>
  <c r="BC150" i="16"/>
  <c r="BA150" i="16"/>
  <c r="AY150" i="16"/>
  <c r="AW150" i="16"/>
  <c r="AU150" i="16"/>
  <c r="AS150" i="16"/>
  <c r="AQ150" i="16"/>
  <c r="AO150" i="16"/>
  <c r="AM150" i="16"/>
  <c r="AK150" i="16"/>
  <c r="AI150" i="16"/>
  <c r="BB148" i="16"/>
  <c r="AZ148" i="16"/>
  <c r="AX148" i="16"/>
  <c r="AV148" i="16"/>
  <c r="AT148" i="16"/>
  <c r="AR148" i="16"/>
  <c r="AP148" i="16"/>
  <c r="AN148" i="16"/>
  <c r="AL148" i="16"/>
  <c r="AJ148" i="16"/>
  <c r="AH148" i="16"/>
  <c r="BF144" i="16"/>
  <c r="BE144" i="16"/>
  <c r="BC144" i="16"/>
  <c r="BA144" i="16"/>
  <c r="AY144" i="16"/>
  <c r="AW144" i="16"/>
  <c r="AU144" i="16"/>
  <c r="AS144" i="16"/>
  <c r="AQ144" i="16"/>
  <c r="AO144" i="16"/>
  <c r="AM144" i="16"/>
  <c r="AK144" i="16"/>
  <c r="AI144" i="16"/>
  <c r="BF143" i="16"/>
  <c r="BE143" i="16"/>
  <c r="BC143" i="16"/>
  <c r="BA143" i="16"/>
  <c r="AY143" i="16"/>
  <c r="AW143" i="16"/>
  <c r="AU143" i="16"/>
  <c r="AS143" i="16"/>
  <c r="AQ143" i="16"/>
  <c r="AO143" i="16"/>
  <c r="AM143" i="16"/>
  <c r="AK143" i="16"/>
  <c r="AI143" i="16"/>
  <c r="BF139" i="16"/>
  <c r="BE139" i="16"/>
  <c r="BC139" i="16"/>
  <c r="BA139" i="16"/>
  <c r="AY139" i="16"/>
  <c r="AW139" i="16"/>
  <c r="AU139" i="16"/>
  <c r="AS139" i="16"/>
  <c r="AQ139" i="16"/>
  <c r="AO139" i="16"/>
  <c r="AM139" i="16"/>
  <c r="AK139" i="16"/>
  <c r="AI139" i="16"/>
  <c r="BF137" i="16"/>
  <c r="BE137" i="16"/>
  <c r="BC137" i="16"/>
  <c r="BA137" i="16"/>
  <c r="AY137" i="16"/>
  <c r="AW137" i="16"/>
  <c r="AU137" i="16"/>
  <c r="AS137" i="16"/>
  <c r="AQ137" i="16"/>
  <c r="AO137" i="16"/>
  <c r="AM137" i="16"/>
  <c r="AK137" i="16"/>
  <c r="AI137" i="16"/>
  <c r="BF136" i="16"/>
  <c r="BE136" i="16"/>
  <c r="BC136" i="16"/>
  <c r="BA136" i="16"/>
  <c r="AY136" i="16"/>
  <c r="AW136" i="16"/>
  <c r="AU136" i="16"/>
  <c r="AS136" i="16"/>
  <c r="AQ136" i="16"/>
  <c r="AO136" i="16"/>
  <c r="AM136" i="16"/>
  <c r="AK136" i="16"/>
  <c r="AI136" i="16"/>
  <c r="BF135" i="16"/>
  <c r="BE135" i="16"/>
  <c r="BC135" i="16"/>
  <c r="BA135" i="16"/>
  <c r="AY135" i="16"/>
  <c r="AW135" i="16"/>
  <c r="AU135" i="16"/>
  <c r="AS135" i="16"/>
  <c r="AQ135" i="16"/>
  <c r="AO135" i="16"/>
  <c r="AM135" i="16"/>
  <c r="AK135" i="16"/>
  <c r="AI135" i="16"/>
  <c r="BF134" i="16"/>
  <c r="BE134" i="16"/>
  <c r="BC134" i="16"/>
  <c r="BA134" i="16"/>
  <c r="AY134" i="16"/>
  <c r="AW134" i="16"/>
  <c r="AU134" i="16"/>
  <c r="AS134" i="16"/>
  <c r="AQ134" i="16"/>
  <c r="AO134" i="16"/>
  <c r="AM134" i="16"/>
  <c r="AK134" i="16"/>
  <c r="AI134" i="16"/>
  <c r="BF133" i="16"/>
  <c r="BE133" i="16"/>
  <c r="BC133" i="16"/>
  <c r="BA133" i="16"/>
  <c r="AY133" i="16"/>
  <c r="AW133" i="16"/>
  <c r="AU133" i="16"/>
  <c r="AS133" i="16"/>
  <c r="AQ133" i="16"/>
  <c r="AO133" i="16"/>
  <c r="AM133" i="16"/>
  <c r="AK133" i="16"/>
  <c r="AI133" i="16"/>
  <c r="BF120" i="16"/>
  <c r="BE120" i="16"/>
  <c r="BC120" i="16"/>
  <c r="BA120" i="16"/>
  <c r="AY120" i="16"/>
  <c r="AW120" i="16"/>
  <c r="AU120" i="16"/>
  <c r="AS120" i="16"/>
  <c r="AQ120" i="16"/>
  <c r="AO120" i="16"/>
  <c r="AM120" i="16"/>
  <c r="AK120" i="16"/>
  <c r="AI120" i="16"/>
  <c r="BF132" i="16"/>
  <c r="BE132" i="16"/>
  <c r="BC132" i="16"/>
  <c r="BA132" i="16"/>
  <c r="AY132" i="16"/>
  <c r="AW132" i="16"/>
  <c r="AU132" i="16"/>
  <c r="AS132" i="16"/>
  <c r="AQ132" i="16"/>
  <c r="AO132" i="16"/>
  <c r="AM132" i="16"/>
  <c r="AK132" i="16"/>
  <c r="AI132" i="16"/>
  <c r="BF131" i="16"/>
  <c r="BE131" i="16"/>
  <c r="BC131" i="16"/>
  <c r="BA131" i="16"/>
  <c r="AY131" i="16"/>
  <c r="AW131" i="16"/>
  <c r="AU131" i="16"/>
  <c r="AS131" i="16"/>
  <c r="AQ131" i="16"/>
  <c r="AO131" i="16"/>
  <c r="AM131" i="16"/>
  <c r="AK131" i="16"/>
  <c r="AI131" i="16"/>
  <c r="BF130" i="16"/>
  <c r="BE130" i="16"/>
  <c r="BC130" i="16"/>
  <c r="BA130" i="16"/>
  <c r="AY130" i="16"/>
  <c r="AW130" i="16"/>
  <c r="AU130" i="16"/>
  <c r="AS130" i="16"/>
  <c r="AQ130" i="16"/>
  <c r="AO130" i="16"/>
  <c r="AM130" i="16"/>
  <c r="AK130" i="16"/>
  <c r="AI130" i="16"/>
  <c r="BF114" i="16"/>
  <c r="BE114" i="16"/>
  <c r="BC114" i="16"/>
  <c r="BA114" i="16"/>
  <c r="AY114" i="16"/>
  <c r="AW114" i="16"/>
  <c r="AU114" i="16"/>
  <c r="AS114" i="16"/>
  <c r="AQ114" i="16"/>
  <c r="AO114" i="16"/>
  <c r="AM114" i="16"/>
  <c r="AK114" i="16"/>
  <c r="AI114" i="16"/>
  <c r="BF113" i="16"/>
  <c r="BE113" i="16"/>
  <c r="BC113" i="16"/>
  <c r="BA113" i="16"/>
  <c r="AY113" i="16"/>
  <c r="AW113" i="16"/>
  <c r="AU113" i="16"/>
  <c r="AS113" i="16"/>
  <c r="AQ113" i="16"/>
  <c r="AO113" i="16"/>
  <c r="AM113" i="16"/>
  <c r="AK113" i="16"/>
  <c r="AI113" i="16"/>
  <c r="BF95" i="16"/>
  <c r="BE95" i="16"/>
  <c r="BC95" i="16"/>
  <c r="BA95" i="16"/>
  <c r="AY95" i="16"/>
  <c r="AW95" i="16"/>
  <c r="AU95" i="16"/>
  <c r="AS95" i="16"/>
  <c r="AQ95" i="16"/>
  <c r="AO95" i="16"/>
  <c r="AM95" i="16"/>
  <c r="AK95" i="16"/>
  <c r="AI95" i="16"/>
  <c r="BF94" i="16"/>
  <c r="BE94" i="16"/>
  <c r="BC94" i="16"/>
  <c r="BA94" i="16"/>
  <c r="AY94" i="16"/>
  <c r="AW94" i="16"/>
  <c r="AU94" i="16"/>
  <c r="AS94" i="16"/>
  <c r="AQ94" i="16"/>
  <c r="AO94" i="16"/>
  <c r="AM94" i="16"/>
  <c r="AK94" i="16"/>
  <c r="AI94" i="16"/>
  <c r="BF93" i="16"/>
  <c r="BE93" i="16"/>
  <c r="BC93" i="16"/>
  <c r="BA93" i="16"/>
  <c r="AY93" i="16"/>
  <c r="AW93" i="16"/>
  <c r="AU93" i="16"/>
  <c r="AS93" i="16"/>
  <c r="AQ93" i="16"/>
  <c r="AO93" i="16"/>
  <c r="AM93" i="16"/>
  <c r="AK93" i="16"/>
  <c r="AI93" i="16"/>
  <c r="BF92" i="16"/>
  <c r="BE92" i="16"/>
  <c r="BC92" i="16"/>
  <c r="BA92" i="16"/>
  <c r="AY92" i="16"/>
  <c r="AW92" i="16"/>
  <c r="AU92" i="16"/>
  <c r="AS92" i="16"/>
  <c r="AQ92" i="16"/>
  <c r="AO92" i="16"/>
  <c r="AM92" i="16"/>
  <c r="AK92" i="16"/>
  <c r="AI92" i="16"/>
  <c r="BF90" i="16"/>
  <c r="BE90" i="16"/>
  <c r="BC90" i="16"/>
  <c r="BA90" i="16"/>
  <c r="AY90" i="16"/>
  <c r="AW90" i="16"/>
  <c r="AU90" i="16"/>
  <c r="AS90" i="16"/>
  <c r="AQ90" i="16"/>
  <c r="AO90" i="16"/>
  <c r="AM90" i="16"/>
  <c r="AK90" i="16"/>
  <c r="AI90" i="16"/>
  <c r="BF89" i="16"/>
  <c r="BE89" i="16"/>
  <c r="BC89" i="16"/>
  <c r="BA89" i="16"/>
  <c r="AY89" i="16"/>
  <c r="AW89" i="16"/>
  <c r="AU89" i="16"/>
  <c r="AS89" i="16"/>
  <c r="AQ89" i="16"/>
  <c r="AO89" i="16"/>
  <c r="AM89" i="16"/>
  <c r="AK89" i="16"/>
  <c r="AI89" i="16"/>
  <c r="BF88" i="16"/>
  <c r="BE88" i="16"/>
  <c r="BC88" i="16"/>
  <c r="BA88" i="16"/>
  <c r="AY88" i="16"/>
  <c r="AW88" i="16"/>
  <c r="AU88" i="16"/>
  <c r="AS88" i="16"/>
  <c r="AQ88" i="16"/>
  <c r="AO88" i="16"/>
  <c r="AM88" i="16"/>
  <c r="AK88" i="16"/>
  <c r="AI88" i="16"/>
  <c r="BF87" i="16"/>
  <c r="BE87" i="16"/>
  <c r="BC87" i="16"/>
  <c r="BA87" i="16"/>
  <c r="AY87" i="16"/>
  <c r="AW87" i="16"/>
  <c r="AU87" i="16"/>
  <c r="AS87" i="16"/>
  <c r="AQ87" i="16"/>
  <c r="AO87" i="16"/>
  <c r="AM87" i="16"/>
  <c r="AK87" i="16"/>
  <c r="AI87" i="16"/>
  <c r="BF86" i="16"/>
  <c r="BE86" i="16"/>
  <c r="BC86" i="16"/>
  <c r="BA86" i="16"/>
  <c r="AY86" i="16"/>
  <c r="AW86" i="16"/>
  <c r="AU86" i="16"/>
  <c r="AS86" i="16"/>
  <c r="AQ86" i="16"/>
  <c r="AO86" i="16"/>
  <c r="AM86" i="16"/>
  <c r="AK86" i="16"/>
  <c r="AI86" i="16"/>
  <c r="BF84" i="16"/>
  <c r="BE84" i="16"/>
  <c r="BC84" i="16"/>
  <c r="BA84" i="16"/>
  <c r="AY84" i="16"/>
  <c r="AW84" i="16"/>
  <c r="AU84" i="16"/>
  <c r="AS84" i="16"/>
  <c r="AQ84" i="16"/>
  <c r="AO84" i="16"/>
  <c r="AM84" i="16"/>
  <c r="AK84" i="16"/>
  <c r="AI84" i="16"/>
  <c r="BF81" i="16"/>
  <c r="BE81" i="16"/>
  <c r="BC81" i="16"/>
  <c r="BA81" i="16"/>
  <c r="AY81" i="16"/>
  <c r="AW81" i="16"/>
  <c r="AU81" i="16"/>
  <c r="AS81" i="16"/>
  <c r="AQ81" i="16"/>
  <c r="AO81" i="16"/>
  <c r="AM81" i="16"/>
  <c r="AK81" i="16"/>
  <c r="AI81" i="16"/>
  <c r="BF80" i="16"/>
  <c r="BE80" i="16"/>
  <c r="BC80" i="16"/>
  <c r="BA80" i="16"/>
  <c r="AY80" i="16"/>
  <c r="AW80" i="16"/>
  <c r="AU80" i="16"/>
  <c r="AS80" i="16"/>
  <c r="AQ80" i="16"/>
  <c r="AO80" i="16"/>
  <c r="AM80" i="16"/>
  <c r="AK80" i="16"/>
  <c r="AI80" i="16"/>
  <c r="BF78" i="16"/>
  <c r="BE78" i="16"/>
  <c r="BC78" i="16"/>
  <c r="BA78" i="16"/>
  <c r="AY78" i="16"/>
  <c r="AW78" i="16"/>
  <c r="AU78" i="16"/>
  <c r="AS78" i="16"/>
  <c r="AQ78" i="16"/>
  <c r="AO78" i="16"/>
  <c r="AM78" i="16"/>
  <c r="AK78" i="16"/>
  <c r="AI78" i="16"/>
  <c r="BF77" i="16"/>
  <c r="BE77" i="16"/>
  <c r="BC77" i="16"/>
  <c r="BA77" i="16"/>
  <c r="AY77" i="16"/>
  <c r="AW77" i="16"/>
  <c r="AU77" i="16"/>
  <c r="AS77" i="16"/>
  <c r="AQ77" i="16"/>
  <c r="AO77" i="16"/>
  <c r="AM77" i="16"/>
  <c r="AK77" i="16"/>
  <c r="AI77" i="16"/>
  <c r="BF75" i="16"/>
  <c r="BE75" i="16"/>
  <c r="BC75" i="16"/>
  <c r="BA75" i="16"/>
  <c r="AY75" i="16"/>
  <c r="AW75" i="16"/>
  <c r="AU75" i="16"/>
  <c r="AS75" i="16"/>
  <c r="AQ75" i="16"/>
  <c r="AO75" i="16"/>
  <c r="AM75" i="16"/>
  <c r="AK75" i="16"/>
  <c r="AI75" i="16"/>
  <c r="BF74" i="16"/>
  <c r="BE74" i="16"/>
  <c r="BC74" i="16"/>
  <c r="BA74" i="16"/>
  <c r="AY74" i="16"/>
  <c r="AW74" i="16"/>
  <c r="AU74" i="16"/>
  <c r="AS74" i="16"/>
  <c r="AQ74" i="16"/>
  <c r="AO74" i="16"/>
  <c r="AM74" i="16"/>
  <c r="AK74" i="16"/>
  <c r="AI74" i="16"/>
  <c r="BF72" i="16"/>
  <c r="BE72" i="16"/>
  <c r="BC72" i="16"/>
  <c r="BA72" i="16"/>
  <c r="AY72" i="16"/>
  <c r="AW72" i="16"/>
  <c r="AU72" i="16"/>
  <c r="AS72" i="16"/>
  <c r="AQ72" i="16"/>
  <c r="AO72" i="16"/>
  <c r="AM72" i="16"/>
  <c r="AK72" i="16"/>
  <c r="AI72" i="16"/>
  <c r="BF71" i="16"/>
  <c r="BE71" i="16"/>
  <c r="BC71" i="16"/>
  <c r="BA71" i="16"/>
  <c r="AY71" i="16"/>
  <c r="AW71" i="16"/>
  <c r="AU71" i="16"/>
  <c r="AS71" i="16"/>
  <c r="AQ71" i="16"/>
  <c r="AO71" i="16"/>
  <c r="AM71" i="16"/>
  <c r="AK71" i="16"/>
  <c r="AI71" i="16"/>
  <c r="BF70" i="16"/>
  <c r="BE70" i="16"/>
  <c r="BC70" i="16"/>
  <c r="BA70" i="16"/>
  <c r="AY70" i="16"/>
  <c r="AW70" i="16"/>
  <c r="AU70" i="16"/>
  <c r="AS70" i="16"/>
  <c r="AQ70" i="16"/>
  <c r="AO70" i="16"/>
  <c r="AM70" i="16"/>
  <c r="AK70" i="16"/>
  <c r="AI70" i="16"/>
  <c r="BF68" i="16"/>
  <c r="BE68" i="16"/>
  <c r="BC68" i="16"/>
  <c r="BA68" i="16"/>
  <c r="AY68" i="16"/>
  <c r="AW68" i="16"/>
  <c r="AU68" i="16"/>
  <c r="AS68" i="16"/>
  <c r="AQ68" i="16"/>
  <c r="AO68" i="16"/>
  <c r="AM68" i="16"/>
  <c r="AK68" i="16"/>
  <c r="AI68" i="16"/>
  <c r="BF67" i="16"/>
  <c r="BE67" i="16"/>
  <c r="BC67" i="16"/>
  <c r="BA67" i="16"/>
  <c r="AY67" i="16"/>
  <c r="AW67" i="16"/>
  <c r="AU67" i="16"/>
  <c r="AS67" i="16"/>
  <c r="AQ67" i="16"/>
  <c r="AO67" i="16"/>
  <c r="AM67" i="16"/>
  <c r="AK67" i="16"/>
  <c r="AI67" i="16"/>
  <c r="BF66" i="16"/>
  <c r="BE66" i="16"/>
  <c r="BC66" i="16"/>
  <c r="BA66" i="16"/>
  <c r="AY66" i="16"/>
  <c r="AW66" i="16"/>
  <c r="AU66" i="16"/>
  <c r="AS66" i="16"/>
  <c r="AQ66" i="16"/>
  <c r="AO66" i="16"/>
  <c r="AM66" i="16"/>
  <c r="AK66" i="16"/>
  <c r="AI66" i="16"/>
  <c r="BF64" i="16"/>
  <c r="BE64" i="16"/>
  <c r="BC64" i="16"/>
  <c r="BA64" i="16"/>
  <c r="AY64" i="16"/>
  <c r="AW64" i="16"/>
  <c r="AU64" i="16"/>
  <c r="AS64" i="16"/>
  <c r="AQ64" i="16"/>
  <c r="AO64" i="16"/>
  <c r="AM64" i="16"/>
  <c r="AK64" i="16"/>
  <c r="AI64" i="16"/>
  <c r="BF63" i="16"/>
  <c r="BE63" i="16"/>
  <c r="BC63" i="16"/>
  <c r="BA63" i="16"/>
  <c r="AY63" i="16"/>
  <c r="AW63" i="16"/>
  <c r="AU63" i="16"/>
  <c r="AS63" i="16"/>
  <c r="AQ63" i="16"/>
  <c r="AO63" i="16"/>
  <c r="AM63" i="16"/>
  <c r="AK63" i="16"/>
  <c r="AI63" i="16"/>
  <c r="BF62" i="16"/>
  <c r="BE62" i="16"/>
  <c r="BC62" i="16"/>
  <c r="BA62" i="16"/>
  <c r="AY62" i="16"/>
  <c r="AW62" i="16"/>
  <c r="AU62" i="16"/>
  <c r="AS62" i="16"/>
  <c r="AQ62" i="16"/>
  <c r="AO62" i="16"/>
  <c r="AM62" i="16"/>
  <c r="AK62" i="16"/>
  <c r="AI62" i="16"/>
  <c r="BF60" i="16"/>
  <c r="BE60" i="16"/>
  <c r="BC60" i="16"/>
  <c r="BA60" i="16"/>
  <c r="AY60" i="16"/>
  <c r="AW60" i="16"/>
  <c r="AU60" i="16"/>
  <c r="AS60" i="16"/>
  <c r="AQ60" i="16"/>
  <c r="AO60" i="16"/>
  <c r="AM60" i="16"/>
  <c r="AK60" i="16"/>
  <c r="AI60" i="16"/>
  <c r="BF58" i="16"/>
  <c r="BE58" i="16"/>
  <c r="BC58" i="16"/>
  <c r="BA58" i="16"/>
  <c r="AY58" i="16"/>
  <c r="AW58" i="16"/>
  <c r="AU58" i="16"/>
  <c r="AS58" i="16"/>
  <c r="AQ58" i="16"/>
  <c r="AO58" i="16"/>
  <c r="AM58" i="16"/>
  <c r="AK58" i="16"/>
  <c r="AI58" i="16"/>
  <c r="BF57" i="16"/>
  <c r="BE57" i="16"/>
  <c r="BC57" i="16"/>
  <c r="BA57" i="16"/>
  <c r="AY57" i="16"/>
  <c r="AW57" i="16"/>
  <c r="AU57" i="16"/>
  <c r="AS57" i="16"/>
  <c r="AQ57" i="16"/>
  <c r="AO57" i="16"/>
  <c r="AM57" i="16"/>
  <c r="AK57" i="16"/>
  <c r="AI57" i="16"/>
  <c r="BF56" i="16"/>
  <c r="BE56" i="16"/>
  <c r="BC56" i="16"/>
  <c r="BA56" i="16"/>
  <c r="AY56" i="16"/>
  <c r="AW56" i="16"/>
  <c r="AU56" i="16"/>
  <c r="AS56" i="16"/>
  <c r="AQ56" i="16"/>
  <c r="AO56" i="16"/>
  <c r="AM56" i="16"/>
  <c r="AK56" i="16"/>
  <c r="AI56" i="16"/>
  <c r="BF55" i="16"/>
  <c r="BE55" i="16"/>
  <c r="BC55" i="16"/>
  <c r="BA55" i="16"/>
  <c r="AY55" i="16"/>
  <c r="AW55" i="16"/>
  <c r="AU55" i="16"/>
  <c r="AS55" i="16"/>
  <c r="AQ55" i="16"/>
  <c r="AO55" i="16"/>
  <c r="AM55" i="16"/>
  <c r="AK55" i="16"/>
  <c r="AI55" i="16"/>
  <c r="BF52" i="16"/>
  <c r="BE52" i="16"/>
  <c r="BC52" i="16"/>
  <c r="BA52" i="16"/>
  <c r="AY52" i="16"/>
  <c r="AW52" i="16"/>
  <c r="AU52" i="16"/>
  <c r="AS52" i="16"/>
  <c r="AQ52" i="16"/>
  <c r="AO52" i="16"/>
  <c r="AM52" i="16"/>
  <c r="AK52" i="16"/>
  <c r="AI52" i="16"/>
  <c r="BF51" i="16"/>
  <c r="BE51" i="16"/>
  <c r="BC51" i="16"/>
  <c r="BA51" i="16"/>
  <c r="AY51" i="16"/>
  <c r="AW51" i="16"/>
  <c r="AU51" i="16"/>
  <c r="AS51" i="16"/>
  <c r="AQ51" i="16"/>
  <c r="AO51" i="16"/>
  <c r="AM51" i="16"/>
  <c r="AK51" i="16"/>
  <c r="AI51" i="16"/>
  <c r="BF50" i="16"/>
  <c r="BE50" i="16"/>
  <c r="BC50" i="16"/>
  <c r="BA50" i="16"/>
  <c r="AY50" i="16"/>
  <c r="AW50" i="16"/>
  <c r="AU50" i="16"/>
  <c r="AS50" i="16"/>
  <c r="AQ50" i="16"/>
  <c r="AO50" i="16"/>
  <c r="AM50" i="16"/>
  <c r="AK50" i="16"/>
  <c r="AI50" i="16"/>
  <c r="BF49" i="16"/>
  <c r="BE49" i="16"/>
  <c r="BC49" i="16"/>
  <c r="BA49" i="16"/>
  <c r="AY49" i="16"/>
  <c r="AW49" i="16"/>
  <c r="AU49" i="16"/>
  <c r="AS49" i="16"/>
  <c r="AQ49" i="16"/>
  <c r="AO49" i="16"/>
  <c r="AM49" i="16"/>
  <c r="AK49" i="16"/>
  <c r="AI49" i="16"/>
  <c r="BF47" i="16"/>
  <c r="BE47" i="16"/>
  <c r="BC47" i="16"/>
  <c r="BA47" i="16"/>
  <c r="AY47" i="16"/>
  <c r="AW47" i="16"/>
  <c r="AU47" i="16"/>
  <c r="AS47" i="16"/>
  <c r="AQ47" i="16"/>
  <c r="AO47" i="16"/>
  <c r="AM47" i="16"/>
  <c r="AK47" i="16"/>
  <c r="AI47" i="16"/>
  <c r="BF46" i="16"/>
  <c r="BE46" i="16"/>
  <c r="BC46" i="16"/>
  <c r="BA46" i="16"/>
  <c r="AY46" i="16"/>
  <c r="AW46" i="16"/>
  <c r="AU46" i="16"/>
  <c r="AS46" i="16"/>
  <c r="AQ46" i="16"/>
  <c r="AO46" i="16"/>
  <c r="AM46" i="16"/>
  <c r="AK46" i="16"/>
  <c r="AI46" i="16"/>
  <c r="BF45" i="16"/>
  <c r="BE45" i="16"/>
  <c r="BC45" i="16"/>
  <c r="BA45" i="16"/>
  <c r="AY45" i="16"/>
  <c r="AW45" i="16"/>
  <c r="AU45" i="16"/>
  <c r="AS45" i="16"/>
  <c r="AQ45" i="16"/>
  <c r="AO45" i="16"/>
  <c r="AM45" i="16"/>
  <c r="AK45" i="16"/>
  <c r="AI45" i="16"/>
  <c r="BF44" i="16"/>
  <c r="BE44" i="16"/>
  <c r="BC44" i="16"/>
  <c r="BA44" i="16"/>
  <c r="AY44" i="16"/>
  <c r="AW44" i="16"/>
  <c r="AU44" i="16"/>
  <c r="AS44" i="16"/>
  <c r="AQ44" i="16"/>
  <c r="AO44" i="16"/>
  <c r="AM44" i="16"/>
  <c r="AK44" i="16"/>
  <c r="AI44" i="16"/>
  <c r="BF43" i="16"/>
  <c r="BE43" i="16"/>
  <c r="BC43" i="16"/>
  <c r="BA43" i="16"/>
  <c r="AY43" i="16"/>
  <c r="AW43" i="16"/>
  <c r="AU43" i="16"/>
  <c r="AS43" i="16"/>
  <c r="AQ43" i="16"/>
  <c r="AO43" i="16"/>
  <c r="AM43" i="16"/>
  <c r="AK43" i="16"/>
  <c r="AI43" i="16"/>
  <c r="BF42" i="16"/>
  <c r="BE42" i="16"/>
  <c r="BC42" i="16"/>
  <c r="BA42" i="16"/>
  <c r="AY42" i="16"/>
  <c r="AW42" i="16"/>
  <c r="AU42" i="16"/>
  <c r="AS42" i="16"/>
  <c r="AQ42" i="16"/>
  <c r="AO42" i="16"/>
  <c r="AM42" i="16"/>
  <c r="AK42" i="16"/>
  <c r="AI42" i="16"/>
  <c r="BF41" i="16"/>
  <c r="BE41" i="16"/>
  <c r="BC41" i="16"/>
  <c r="BA41" i="16"/>
  <c r="AY41" i="16"/>
  <c r="AW41" i="16"/>
  <c r="AU41" i="16"/>
  <c r="AS41" i="16"/>
  <c r="AQ41" i="16"/>
  <c r="AO41" i="16"/>
  <c r="AM41" i="16"/>
  <c r="AK41" i="16"/>
  <c r="AI41" i="16"/>
  <c r="BF40" i="16"/>
  <c r="BE40" i="16"/>
  <c r="BC40" i="16"/>
  <c r="BA40" i="16"/>
  <c r="AY40" i="16"/>
  <c r="AW40" i="16"/>
  <c r="AU40" i="16"/>
  <c r="AS40" i="16"/>
  <c r="AQ40" i="16"/>
  <c r="AO40" i="16"/>
  <c r="AM40" i="16"/>
  <c r="AK40" i="16"/>
  <c r="AI40" i="16"/>
  <c r="BF39" i="16"/>
  <c r="BE39" i="16"/>
  <c r="BC39" i="16"/>
  <c r="BA39" i="16"/>
  <c r="AY39" i="16"/>
  <c r="AW39" i="16"/>
  <c r="AU39" i="16"/>
  <c r="AS39" i="16"/>
  <c r="AQ39" i="16"/>
  <c r="AO39" i="16"/>
  <c r="AM39" i="16"/>
  <c r="AK39" i="16"/>
  <c r="AI39" i="16"/>
  <c r="BF38" i="16"/>
  <c r="BE38" i="16"/>
  <c r="BC38" i="16"/>
  <c r="BA38" i="16"/>
  <c r="AY38" i="16"/>
  <c r="AW38" i="16"/>
  <c r="AU38" i="16"/>
  <c r="AS38" i="16"/>
  <c r="AQ38" i="16"/>
  <c r="AO38" i="16"/>
  <c r="AM38" i="16"/>
  <c r="AK38" i="16"/>
  <c r="AI38" i="16"/>
  <c r="BF37" i="16"/>
  <c r="BE37" i="16"/>
  <c r="BC37" i="16"/>
  <c r="BA37" i="16"/>
  <c r="AY37" i="16"/>
  <c r="AW37" i="16"/>
  <c r="AU37" i="16"/>
  <c r="AS37" i="16"/>
  <c r="AQ37" i="16"/>
  <c r="AO37" i="16"/>
  <c r="AM37" i="16"/>
  <c r="AK37" i="16"/>
  <c r="AI37" i="16"/>
  <c r="BF36" i="16"/>
  <c r="BE36" i="16"/>
  <c r="BC36" i="16"/>
  <c r="BA36" i="16"/>
  <c r="AY36" i="16"/>
  <c r="AW36" i="16"/>
  <c r="AU36" i="16"/>
  <c r="AS36" i="16"/>
  <c r="AQ36" i="16"/>
  <c r="AO36" i="16"/>
  <c r="AM36" i="16"/>
  <c r="AK36" i="16"/>
  <c r="AI36" i="16"/>
  <c r="BF35" i="16"/>
  <c r="BE35" i="16"/>
  <c r="BC35" i="16"/>
  <c r="BA35" i="16"/>
  <c r="AY35" i="16"/>
  <c r="AW35" i="16"/>
  <c r="AU35" i="16"/>
  <c r="AS35" i="16"/>
  <c r="AQ35" i="16"/>
  <c r="AO35" i="16"/>
  <c r="AM35" i="16"/>
  <c r="AK35" i="16"/>
  <c r="AI35" i="16"/>
  <c r="BF34" i="16"/>
  <c r="BE34" i="16"/>
  <c r="BC34" i="16"/>
  <c r="BA34" i="16"/>
  <c r="AY34" i="16"/>
  <c r="AW34" i="16"/>
  <c r="AU34" i="16"/>
  <c r="AS34" i="16"/>
  <c r="AQ34" i="16"/>
  <c r="AO34" i="16"/>
  <c r="AM34" i="16"/>
  <c r="AK34" i="16"/>
  <c r="AI34" i="16"/>
  <c r="BF33" i="16"/>
  <c r="BE33" i="16"/>
  <c r="BC33" i="16"/>
  <c r="BA33" i="16"/>
  <c r="AY33" i="16"/>
  <c r="AW33" i="16"/>
  <c r="AU33" i="16"/>
  <c r="AS33" i="16"/>
  <c r="AQ33" i="16"/>
  <c r="AO33" i="16"/>
  <c r="AM33" i="16"/>
  <c r="AK33" i="16"/>
  <c r="AI33" i="16"/>
  <c r="BF32" i="16"/>
  <c r="BE32" i="16"/>
  <c r="BC32" i="16"/>
  <c r="BA32" i="16"/>
  <c r="AY32" i="16"/>
  <c r="AW32" i="16"/>
  <c r="AU32" i="16"/>
  <c r="AS32" i="16"/>
  <c r="AQ32" i="16"/>
  <c r="AO32" i="16"/>
  <c r="AM32" i="16"/>
  <c r="AK32" i="16"/>
  <c r="AI32" i="16"/>
  <c r="BF31" i="16"/>
  <c r="BE31" i="16"/>
  <c r="BC31" i="16"/>
  <c r="BA31" i="16"/>
  <c r="AY31" i="16"/>
  <c r="AW31" i="16"/>
  <c r="AU31" i="16"/>
  <c r="AS31" i="16"/>
  <c r="AQ31" i="16"/>
  <c r="AO31" i="16"/>
  <c r="AM31" i="16"/>
  <c r="AK31" i="16"/>
  <c r="AI31" i="16"/>
  <c r="BF29" i="16"/>
  <c r="BE29" i="16"/>
  <c r="BC29" i="16"/>
  <c r="BA29" i="16"/>
  <c r="AY29" i="16"/>
  <c r="AW29" i="16"/>
  <c r="AU29" i="16"/>
  <c r="AS29" i="16"/>
  <c r="AQ29" i="16"/>
  <c r="AO29" i="16"/>
  <c r="AM29" i="16"/>
  <c r="AK29" i="16"/>
  <c r="AI29" i="16"/>
  <c r="BF28" i="16"/>
  <c r="BE28" i="16"/>
  <c r="BC28" i="16"/>
  <c r="BA28" i="16"/>
  <c r="AY28" i="16"/>
  <c r="AW28" i="16"/>
  <c r="AU28" i="16"/>
  <c r="AS28" i="16"/>
  <c r="AQ28" i="16"/>
  <c r="AO28" i="16"/>
  <c r="AM28" i="16"/>
  <c r="AK28" i="16"/>
  <c r="AI28" i="16"/>
  <c r="BF27" i="16"/>
  <c r="BE27" i="16"/>
  <c r="BC27" i="16"/>
  <c r="BA27" i="16"/>
  <c r="AY27" i="16"/>
  <c r="AW27" i="16"/>
  <c r="AU27" i="16"/>
  <c r="AS27" i="16"/>
  <c r="AQ27" i="16"/>
  <c r="AO27" i="16"/>
  <c r="AM27" i="16"/>
  <c r="AK27" i="16"/>
  <c r="AI27" i="16"/>
  <c r="BF26" i="16"/>
  <c r="BE26" i="16"/>
  <c r="BC26" i="16"/>
  <c r="BA26" i="16"/>
  <c r="AY26" i="16"/>
  <c r="AW26" i="16"/>
  <c r="AU26" i="16"/>
  <c r="AS26" i="16"/>
  <c r="AQ26" i="16"/>
  <c r="AO26" i="16"/>
  <c r="AM26" i="16"/>
  <c r="AK26" i="16"/>
  <c r="AI26" i="16"/>
  <c r="BF24" i="16"/>
  <c r="BE24" i="16"/>
  <c r="BC24" i="16"/>
  <c r="BA24" i="16"/>
  <c r="AY24" i="16"/>
  <c r="AW24" i="16"/>
  <c r="AU24" i="16"/>
  <c r="AS24" i="16"/>
  <c r="AQ24" i="16"/>
  <c r="AO24" i="16"/>
  <c r="AM24" i="16"/>
  <c r="AK24" i="16"/>
  <c r="AI24" i="16"/>
  <c r="BF23" i="16"/>
  <c r="BE23" i="16"/>
  <c r="BC23" i="16"/>
  <c r="BA23" i="16"/>
  <c r="AY23" i="16"/>
  <c r="AW23" i="16"/>
  <c r="AU23" i="16"/>
  <c r="AS23" i="16"/>
  <c r="AQ23" i="16"/>
  <c r="AO23" i="16"/>
  <c r="AM23" i="16"/>
  <c r="AK23" i="16"/>
  <c r="AI23" i="16"/>
  <c r="BF22" i="16"/>
  <c r="BE22" i="16"/>
  <c r="BC22" i="16"/>
  <c r="BA22" i="16"/>
  <c r="AY22" i="16"/>
  <c r="AW22" i="16"/>
  <c r="AU22" i="16"/>
  <c r="AS22" i="16"/>
  <c r="AQ22" i="16"/>
  <c r="AO22" i="16"/>
  <c r="AM22" i="16"/>
  <c r="AK22" i="16"/>
  <c r="AI22" i="16"/>
  <c r="BF21" i="16"/>
  <c r="BE21" i="16"/>
  <c r="BC21" i="16"/>
  <c r="BA21" i="16"/>
  <c r="AY21" i="16"/>
  <c r="AW21" i="16"/>
  <c r="AU21" i="16"/>
  <c r="AS21" i="16"/>
  <c r="AQ21" i="16"/>
  <c r="AO21" i="16"/>
  <c r="AM21" i="16"/>
  <c r="AK21" i="16"/>
  <c r="AI21" i="16"/>
  <c r="BF20" i="16"/>
  <c r="BE20" i="16"/>
  <c r="BC20" i="16"/>
  <c r="BA20" i="16"/>
  <c r="AY20" i="16"/>
  <c r="AW20" i="16"/>
  <c r="AU20" i="16"/>
  <c r="AS20" i="16"/>
  <c r="AQ20" i="16"/>
  <c r="AO20" i="16"/>
  <c r="AM20" i="16"/>
  <c r="AK20" i="16"/>
  <c r="AI20" i="16"/>
  <c r="BF19" i="16"/>
  <c r="BE19" i="16"/>
  <c r="BC19" i="16"/>
  <c r="BA19" i="16"/>
  <c r="AY19" i="16"/>
  <c r="AW19" i="16"/>
  <c r="AU19" i="16"/>
  <c r="AS19" i="16"/>
  <c r="AQ19" i="16"/>
  <c r="AO19" i="16"/>
  <c r="AM19" i="16"/>
  <c r="AK19" i="16"/>
  <c r="AI19" i="16"/>
  <c r="BF18" i="16"/>
  <c r="BE18" i="16"/>
  <c r="BC18" i="16"/>
  <c r="BA18" i="16"/>
  <c r="AY18" i="16"/>
  <c r="AW18" i="16"/>
  <c r="AU18" i="16"/>
  <c r="AS18" i="16"/>
  <c r="AQ18" i="16"/>
  <c r="AO18" i="16"/>
  <c r="AM18" i="16"/>
  <c r="AK18" i="16"/>
  <c r="AI18" i="16"/>
  <c r="BF17" i="16"/>
  <c r="BE17" i="16"/>
  <c r="BC17" i="16"/>
  <c r="BA17" i="16"/>
  <c r="AY17" i="16"/>
  <c r="AW17" i="16"/>
  <c r="AU17" i="16"/>
  <c r="AS17" i="16"/>
  <c r="AQ17" i="16"/>
  <c r="AO17" i="16"/>
  <c r="AM17" i="16"/>
  <c r="AK17" i="16"/>
  <c r="AI17" i="16"/>
  <c r="BF16" i="16"/>
  <c r="BE16" i="16"/>
  <c r="BC16" i="16"/>
  <c r="BA16" i="16"/>
  <c r="AY16" i="16"/>
  <c r="AW16" i="16"/>
  <c r="AU16" i="16"/>
  <c r="AS16" i="16"/>
  <c r="AQ16" i="16"/>
  <c r="AO16" i="16"/>
  <c r="AM16" i="16"/>
  <c r="AK16" i="16"/>
  <c r="AI16" i="16"/>
  <c r="BF14" i="16"/>
  <c r="BE14" i="16"/>
  <c r="BC14" i="16"/>
  <c r="BA14" i="16"/>
  <c r="AY14" i="16"/>
  <c r="AW14" i="16"/>
  <c r="AU14" i="16"/>
  <c r="AS14" i="16"/>
  <c r="AQ14" i="16"/>
  <c r="AO14" i="16"/>
  <c r="AM14" i="16"/>
  <c r="AK14" i="16"/>
  <c r="AI14" i="16"/>
  <c r="BF13" i="16"/>
  <c r="BE13" i="16"/>
  <c r="BC13" i="16"/>
  <c r="BA13" i="16"/>
  <c r="AY13" i="16"/>
  <c r="AW13" i="16"/>
  <c r="AU13" i="16"/>
  <c r="AS13" i="16"/>
  <c r="AQ13" i="16"/>
  <c r="AO13" i="16"/>
  <c r="AM13" i="16"/>
  <c r="AK13" i="16"/>
  <c r="AI13" i="16"/>
  <c r="BF12" i="16"/>
  <c r="BE12" i="16"/>
  <c r="BC12" i="16"/>
  <c r="BA12" i="16"/>
  <c r="AY12" i="16"/>
  <c r="AW12" i="16"/>
  <c r="AU12" i="16"/>
  <c r="AS12" i="16"/>
  <c r="AQ12" i="16"/>
  <c r="AO12" i="16"/>
  <c r="AM12" i="16"/>
  <c r="AK12" i="16"/>
  <c r="AI12" i="16"/>
  <c r="BF11" i="16"/>
  <c r="BE11" i="16"/>
  <c r="BC11" i="16"/>
  <c r="BA11" i="16"/>
  <c r="AY11" i="16"/>
  <c r="AW11" i="16"/>
  <c r="AU11" i="16"/>
  <c r="AS11" i="16"/>
  <c r="AQ11" i="16"/>
  <c r="AO11" i="16"/>
  <c r="AM11" i="16"/>
  <c r="AK11" i="16"/>
  <c r="AI11" i="16"/>
  <c r="BF10" i="16"/>
  <c r="BE10" i="16"/>
  <c r="BC10" i="16"/>
  <c r="BA10" i="16"/>
  <c r="AY10" i="16"/>
  <c r="AW10" i="16"/>
  <c r="AU10" i="16"/>
  <c r="AS10" i="16"/>
  <c r="AQ10" i="16"/>
  <c r="AO10" i="16"/>
  <c r="AM10" i="16"/>
  <c r="AK10" i="16"/>
  <c r="AI10" i="16"/>
  <c r="BC9" i="16"/>
  <c r="BA9" i="16"/>
  <c r="AY9" i="16"/>
  <c r="AW9" i="16"/>
  <c r="AU9" i="16"/>
  <c r="AS9" i="16"/>
  <c r="AQ9" i="16"/>
  <c r="AO9" i="16"/>
  <c r="AM9" i="16"/>
  <c r="AK9" i="16"/>
  <c r="AI9" i="16"/>
  <c r="BF8" i="16"/>
  <c r="BE8" i="16"/>
  <c r="BC8" i="16"/>
  <c r="BA8" i="16"/>
  <c r="AY8" i="16"/>
  <c r="AW8" i="16"/>
  <c r="AU8" i="16"/>
  <c r="AS8" i="16"/>
  <c r="AQ8" i="16"/>
  <c r="AO8" i="16"/>
  <c r="AM8" i="16"/>
  <c r="AK8" i="16"/>
  <c r="AI8" i="16"/>
  <c r="BF7" i="16"/>
  <c r="BE7" i="16"/>
  <c r="BC7" i="16"/>
  <c r="BA7" i="16"/>
  <c r="AY7" i="16"/>
  <c r="AW7" i="16"/>
  <c r="AU7" i="16"/>
  <c r="AS7" i="16"/>
  <c r="AQ7" i="16"/>
  <c r="AO7" i="16"/>
  <c r="AM7" i="16"/>
  <c r="AK7" i="16"/>
  <c r="AI7" i="16"/>
  <c r="BF6" i="16"/>
  <c r="BE6" i="16"/>
  <c r="BC6" i="16"/>
  <c r="BA6" i="16"/>
  <c r="AY6" i="16"/>
  <c r="AW6" i="16"/>
  <c r="AU6" i="16"/>
  <c r="AS6" i="16"/>
  <c r="AQ6" i="16"/>
  <c r="AO6" i="16"/>
  <c r="AM6" i="16"/>
  <c r="AK6" i="16"/>
  <c r="AI6" i="16"/>
  <c r="BF4" i="16"/>
  <c r="BE4" i="16"/>
  <c r="BC4" i="16"/>
  <c r="BA4" i="16"/>
  <c r="AY4" i="16"/>
  <c r="AW4" i="16"/>
  <c r="AU4" i="16"/>
  <c r="AS4" i="16"/>
  <c r="AQ4" i="16"/>
  <c r="AO4" i="16"/>
  <c r="AM4" i="16"/>
  <c r="AK4" i="16"/>
  <c r="AI4" i="16"/>
  <c r="BD165" i="15"/>
  <c r="AZ165" i="15"/>
  <c r="AX165" i="15"/>
  <c r="AV165" i="15"/>
  <c r="AT165" i="15"/>
  <c r="AR165" i="15"/>
  <c r="AP165" i="15"/>
  <c r="AN165" i="15"/>
  <c r="AL165" i="15"/>
  <c r="AJ165" i="15"/>
  <c r="BF163" i="15"/>
  <c r="BE163" i="15"/>
  <c r="BC163" i="15"/>
  <c r="BA163" i="15"/>
  <c r="AY163" i="15"/>
  <c r="AW163" i="15"/>
  <c r="AU163" i="15"/>
  <c r="AS163" i="15"/>
  <c r="AQ163" i="15"/>
  <c r="AO163" i="15"/>
  <c r="AM163" i="15"/>
  <c r="AK163" i="15"/>
  <c r="AI163" i="15"/>
  <c r="BF162" i="15"/>
  <c r="BE162" i="15"/>
  <c r="BC162" i="15"/>
  <c r="BA162" i="15"/>
  <c r="AY162" i="15"/>
  <c r="AW162" i="15"/>
  <c r="AU162" i="15"/>
  <c r="AS162" i="15"/>
  <c r="AQ162" i="15"/>
  <c r="AO162" i="15"/>
  <c r="AM162" i="15"/>
  <c r="AK162" i="15"/>
  <c r="AI162" i="15"/>
  <c r="BF161" i="15"/>
  <c r="BE161" i="15"/>
  <c r="BC161" i="15"/>
  <c r="BA161" i="15"/>
  <c r="AY161" i="15"/>
  <c r="AW161" i="15"/>
  <c r="AU161" i="15"/>
  <c r="AS161" i="15"/>
  <c r="AQ161" i="15"/>
  <c r="AO161" i="15"/>
  <c r="AM161" i="15"/>
  <c r="AK161" i="15"/>
  <c r="AI161" i="15"/>
  <c r="BF160" i="15"/>
  <c r="BE160" i="15"/>
  <c r="BC160" i="15"/>
  <c r="BA160" i="15"/>
  <c r="AY160" i="15"/>
  <c r="AW160" i="15"/>
  <c r="AU160" i="15"/>
  <c r="AS160" i="15"/>
  <c r="AQ160" i="15"/>
  <c r="AO160" i="15"/>
  <c r="AM160" i="15"/>
  <c r="AK160" i="15"/>
  <c r="AI160" i="15"/>
  <c r="BF159" i="15"/>
  <c r="BE159" i="15"/>
  <c r="BC159" i="15"/>
  <c r="BA159" i="15"/>
  <c r="AY159" i="15"/>
  <c r="AW159" i="15"/>
  <c r="AU159" i="15"/>
  <c r="AS159" i="15"/>
  <c r="AQ159" i="15"/>
  <c r="AO159" i="15"/>
  <c r="AM159" i="15"/>
  <c r="AK159" i="15"/>
  <c r="AI159" i="15"/>
  <c r="BF156" i="15"/>
  <c r="BE156" i="15"/>
  <c r="BC156" i="15"/>
  <c r="BA156" i="15"/>
  <c r="AY156" i="15"/>
  <c r="AW156" i="15"/>
  <c r="AU156" i="15"/>
  <c r="AS156" i="15"/>
  <c r="AQ156" i="15"/>
  <c r="AO156" i="15"/>
  <c r="AM156" i="15"/>
  <c r="AK156" i="15"/>
  <c r="AI156" i="15"/>
  <c r="BF155" i="15"/>
  <c r="BE155" i="15"/>
  <c r="BC155" i="15"/>
  <c r="BA155" i="15"/>
  <c r="AY155" i="15"/>
  <c r="AW155" i="15"/>
  <c r="AU155" i="15"/>
  <c r="AS155" i="15"/>
  <c r="AQ155" i="15"/>
  <c r="AO155" i="15"/>
  <c r="AM155" i="15"/>
  <c r="AK155" i="15"/>
  <c r="AI155" i="15"/>
  <c r="BF154" i="15"/>
  <c r="BE154" i="15"/>
  <c r="BC154" i="15"/>
  <c r="BA154" i="15"/>
  <c r="AY154" i="15"/>
  <c r="AW154" i="15"/>
  <c r="AU154" i="15"/>
  <c r="AS154" i="15"/>
  <c r="AQ154" i="15"/>
  <c r="AO154" i="15"/>
  <c r="AM154" i="15"/>
  <c r="AK154" i="15"/>
  <c r="AI154" i="15"/>
  <c r="BF153" i="15"/>
  <c r="BE153" i="15"/>
  <c r="BC153" i="15"/>
  <c r="BA153" i="15"/>
  <c r="AY153" i="15"/>
  <c r="AW153" i="15"/>
  <c r="AU153" i="15"/>
  <c r="AS153" i="15"/>
  <c r="AQ153" i="15"/>
  <c r="AO153" i="15"/>
  <c r="AM153" i="15"/>
  <c r="AK153" i="15"/>
  <c r="AI153" i="15"/>
  <c r="BF152" i="15"/>
  <c r="BE152" i="15"/>
  <c r="BC152" i="15"/>
  <c r="BA152" i="15"/>
  <c r="AY152" i="15"/>
  <c r="AW152" i="15"/>
  <c r="AU152" i="15"/>
  <c r="AS152" i="15"/>
  <c r="AQ152" i="15"/>
  <c r="AO152" i="15"/>
  <c r="AM152" i="15"/>
  <c r="AK152" i="15"/>
  <c r="AI152" i="15"/>
  <c r="BF151" i="15"/>
  <c r="BE151" i="15"/>
  <c r="BC151" i="15"/>
  <c r="BA151" i="15"/>
  <c r="AY151" i="15"/>
  <c r="AW151" i="15"/>
  <c r="AU151" i="15"/>
  <c r="AS151" i="15"/>
  <c r="AQ151" i="15"/>
  <c r="AO151" i="15"/>
  <c r="AM151" i="15"/>
  <c r="AK151" i="15"/>
  <c r="AI151" i="15"/>
  <c r="BF150" i="15"/>
  <c r="BE150" i="15"/>
  <c r="BC150" i="15"/>
  <c r="BA150" i="15"/>
  <c r="AY150" i="15"/>
  <c r="AW150" i="15"/>
  <c r="AU150" i="15"/>
  <c r="AS150" i="15"/>
  <c r="AQ150" i="15"/>
  <c r="AO150" i="15"/>
  <c r="AM150" i="15"/>
  <c r="AK150" i="15"/>
  <c r="AI150" i="15"/>
  <c r="BD148" i="15"/>
  <c r="BB148" i="15"/>
  <c r="AZ148" i="15"/>
  <c r="AV148" i="15"/>
  <c r="AR148" i="15"/>
  <c r="AP148" i="15"/>
  <c r="AN148" i="15"/>
  <c r="AL148" i="15"/>
  <c r="AJ148" i="15"/>
  <c r="BF144" i="15"/>
  <c r="BE144" i="15"/>
  <c r="BC144" i="15"/>
  <c r="BA144" i="15"/>
  <c r="AY144" i="15"/>
  <c r="AW144" i="15"/>
  <c r="AU144" i="15"/>
  <c r="AS144" i="15"/>
  <c r="AQ144" i="15"/>
  <c r="AO144" i="15"/>
  <c r="AM144" i="15"/>
  <c r="AK144" i="15"/>
  <c r="AI144" i="15"/>
  <c r="BF143" i="15"/>
  <c r="BE143" i="15"/>
  <c r="BC143" i="15"/>
  <c r="BA143" i="15"/>
  <c r="AY143" i="15"/>
  <c r="AW143" i="15"/>
  <c r="AU143" i="15"/>
  <c r="AS143" i="15"/>
  <c r="AQ143" i="15"/>
  <c r="AO143" i="15"/>
  <c r="AM143" i="15"/>
  <c r="AK143" i="15"/>
  <c r="AI143" i="15"/>
  <c r="BF139" i="15"/>
  <c r="BE139" i="15"/>
  <c r="BC139" i="15"/>
  <c r="BA139" i="15"/>
  <c r="AY139" i="15"/>
  <c r="AW139" i="15"/>
  <c r="AU139" i="15"/>
  <c r="AS139" i="15"/>
  <c r="AQ139" i="15"/>
  <c r="AO139" i="15"/>
  <c r="AM139" i="15"/>
  <c r="AK139" i="15"/>
  <c r="AI139" i="15"/>
  <c r="BF137" i="15"/>
  <c r="BE137" i="15"/>
  <c r="BC137" i="15"/>
  <c r="BA137" i="15"/>
  <c r="AY137" i="15"/>
  <c r="AW137" i="15"/>
  <c r="AU137" i="15"/>
  <c r="AS137" i="15"/>
  <c r="AQ137" i="15"/>
  <c r="AO137" i="15"/>
  <c r="AM137" i="15"/>
  <c r="AK137" i="15"/>
  <c r="AI137" i="15"/>
  <c r="BF136" i="15"/>
  <c r="BE136" i="15"/>
  <c r="BC136" i="15"/>
  <c r="BA136" i="15"/>
  <c r="AY136" i="15"/>
  <c r="AW136" i="15"/>
  <c r="AU136" i="15"/>
  <c r="AS136" i="15"/>
  <c r="AQ136" i="15"/>
  <c r="AO136" i="15"/>
  <c r="AM136" i="15"/>
  <c r="AK136" i="15"/>
  <c r="AI136" i="15"/>
  <c r="BF135" i="15"/>
  <c r="BE135" i="15"/>
  <c r="BC135" i="15"/>
  <c r="BA135" i="15"/>
  <c r="AY135" i="15"/>
  <c r="AW135" i="15"/>
  <c r="AU135" i="15"/>
  <c r="AS135" i="15"/>
  <c r="AQ135" i="15"/>
  <c r="AO135" i="15"/>
  <c r="AM135" i="15"/>
  <c r="AK135" i="15"/>
  <c r="AI135" i="15"/>
  <c r="BF134" i="15"/>
  <c r="BE134" i="15"/>
  <c r="BC134" i="15"/>
  <c r="BA134" i="15"/>
  <c r="AY134" i="15"/>
  <c r="AW134" i="15"/>
  <c r="AU134" i="15"/>
  <c r="AS134" i="15"/>
  <c r="AQ134" i="15"/>
  <c r="AO134" i="15"/>
  <c r="AM134" i="15"/>
  <c r="AK134" i="15"/>
  <c r="AI134" i="15"/>
  <c r="BF133" i="15"/>
  <c r="BE133" i="15"/>
  <c r="BC133" i="15"/>
  <c r="BA133" i="15"/>
  <c r="AY133" i="15"/>
  <c r="AW133" i="15"/>
  <c r="AU133" i="15"/>
  <c r="AS133" i="15"/>
  <c r="AQ133" i="15"/>
  <c r="AO133" i="15"/>
  <c r="AM133" i="15"/>
  <c r="AK133" i="15"/>
  <c r="AI133" i="15"/>
  <c r="BF120" i="15"/>
  <c r="BE120" i="15"/>
  <c r="BC120" i="15"/>
  <c r="BA120" i="15"/>
  <c r="AY120" i="15"/>
  <c r="AW120" i="15"/>
  <c r="AU120" i="15"/>
  <c r="AS120" i="15"/>
  <c r="AQ120" i="15"/>
  <c r="AO120" i="15"/>
  <c r="AM120" i="15"/>
  <c r="AK120" i="15"/>
  <c r="AI120" i="15"/>
  <c r="BF132" i="15"/>
  <c r="BE132" i="15"/>
  <c r="BC132" i="15"/>
  <c r="BA132" i="15"/>
  <c r="AY132" i="15"/>
  <c r="AW132" i="15"/>
  <c r="AU132" i="15"/>
  <c r="AS132" i="15"/>
  <c r="AQ132" i="15"/>
  <c r="AO132" i="15"/>
  <c r="AM132" i="15"/>
  <c r="AK132" i="15"/>
  <c r="AI132" i="15"/>
  <c r="BF131" i="15"/>
  <c r="BE131" i="15"/>
  <c r="BC131" i="15"/>
  <c r="BA131" i="15"/>
  <c r="AY131" i="15"/>
  <c r="AW131" i="15"/>
  <c r="AU131" i="15"/>
  <c r="AS131" i="15"/>
  <c r="AQ131" i="15"/>
  <c r="AO131" i="15"/>
  <c r="AM131" i="15"/>
  <c r="AK131" i="15"/>
  <c r="AI131" i="15"/>
  <c r="BF130" i="15"/>
  <c r="BE130" i="15"/>
  <c r="BC130" i="15"/>
  <c r="BA130" i="15"/>
  <c r="AY130" i="15"/>
  <c r="AW130" i="15"/>
  <c r="AU130" i="15"/>
  <c r="AS130" i="15"/>
  <c r="AQ130" i="15"/>
  <c r="AO130" i="15"/>
  <c r="AM130" i="15"/>
  <c r="AK130" i="15"/>
  <c r="AI130" i="15"/>
  <c r="BF114" i="15"/>
  <c r="BE114" i="15"/>
  <c r="BC114" i="15"/>
  <c r="BA114" i="15"/>
  <c r="AY114" i="15"/>
  <c r="AW114" i="15"/>
  <c r="AU114" i="15"/>
  <c r="AS114" i="15"/>
  <c r="AQ114" i="15"/>
  <c r="AO114" i="15"/>
  <c r="AM114" i="15"/>
  <c r="AK114" i="15"/>
  <c r="AI114" i="15"/>
  <c r="BF113" i="15"/>
  <c r="BE113" i="15"/>
  <c r="BC113" i="15"/>
  <c r="BA113" i="15"/>
  <c r="AY113" i="15"/>
  <c r="AW113" i="15"/>
  <c r="AU113" i="15"/>
  <c r="AS113" i="15"/>
  <c r="AQ113" i="15"/>
  <c r="AO113" i="15"/>
  <c r="AM113" i="15"/>
  <c r="AK113" i="15"/>
  <c r="AI113" i="15"/>
  <c r="BF95" i="15"/>
  <c r="BE95" i="15"/>
  <c r="BC95" i="15"/>
  <c r="BA95" i="15"/>
  <c r="AY95" i="15"/>
  <c r="AW95" i="15"/>
  <c r="AU95" i="15"/>
  <c r="AS95" i="15"/>
  <c r="AQ95" i="15"/>
  <c r="AO95" i="15"/>
  <c r="AM95" i="15"/>
  <c r="AK95" i="15"/>
  <c r="AI95" i="15"/>
  <c r="BF94" i="15"/>
  <c r="BE94" i="15"/>
  <c r="BC94" i="15"/>
  <c r="BA94" i="15"/>
  <c r="AY94" i="15"/>
  <c r="AW94" i="15"/>
  <c r="AU94" i="15"/>
  <c r="AS94" i="15"/>
  <c r="AQ94" i="15"/>
  <c r="AO94" i="15"/>
  <c r="AM94" i="15"/>
  <c r="AK94" i="15"/>
  <c r="AI94" i="15"/>
  <c r="BF93" i="15"/>
  <c r="BE93" i="15"/>
  <c r="BC93" i="15"/>
  <c r="BA93" i="15"/>
  <c r="AY93" i="15"/>
  <c r="AW93" i="15"/>
  <c r="AU93" i="15"/>
  <c r="AS93" i="15"/>
  <c r="AQ93" i="15"/>
  <c r="AO93" i="15"/>
  <c r="AM93" i="15"/>
  <c r="AK93" i="15"/>
  <c r="AI93" i="15"/>
  <c r="BF92" i="15"/>
  <c r="BE92" i="15"/>
  <c r="BC92" i="15"/>
  <c r="BA92" i="15"/>
  <c r="AY92" i="15"/>
  <c r="AW92" i="15"/>
  <c r="AU92" i="15"/>
  <c r="AS92" i="15"/>
  <c r="AQ92" i="15"/>
  <c r="AO92" i="15"/>
  <c r="AM92" i="15"/>
  <c r="AK92" i="15"/>
  <c r="AI92" i="15"/>
  <c r="BF90" i="15"/>
  <c r="BE90" i="15"/>
  <c r="BC90" i="15"/>
  <c r="BA90" i="15"/>
  <c r="AY90" i="15"/>
  <c r="AW90" i="15"/>
  <c r="AU90" i="15"/>
  <c r="AS90" i="15"/>
  <c r="AQ90" i="15"/>
  <c r="AO90" i="15"/>
  <c r="AM90" i="15"/>
  <c r="AK90" i="15"/>
  <c r="AI90" i="15"/>
  <c r="BF89" i="15"/>
  <c r="BE89" i="15"/>
  <c r="BC89" i="15"/>
  <c r="BA89" i="15"/>
  <c r="AY89" i="15"/>
  <c r="AW89" i="15"/>
  <c r="AU89" i="15"/>
  <c r="AS89" i="15"/>
  <c r="AQ89" i="15"/>
  <c r="AO89" i="15"/>
  <c r="AM89" i="15"/>
  <c r="AK89" i="15"/>
  <c r="AI89" i="15"/>
  <c r="BF88" i="15"/>
  <c r="BE88" i="15"/>
  <c r="BC88" i="15"/>
  <c r="BA88" i="15"/>
  <c r="AY88" i="15"/>
  <c r="AW88" i="15"/>
  <c r="AU88" i="15"/>
  <c r="AS88" i="15"/>
  <c r="AQ88" i="15"/>
  <c r="AO88" i="15"/>
  <c r="AM88" i="15"/>
  <c r="AK88" i="15"/>
  <c r="AI88" i="15"/>
  <c r="BF87" i="15"/>
  <c r="BE87" i="15"/>
  <c r="BC87" i="15"/>
  <c r="BA87" i="15"/>
  <c r="AY87" i="15"/>
  <c r="AW87" i="15"/>
  <c r="AU87" i="15"/>
  <c r="AS87" i="15"/>
  <c r="AQ87" i="15"/>
  <c r="AO87" i="15"/>
  <c r="AM87" i="15"/>
  <c r="AK87" i="15"/>
  <c r="AI87" i="15"/>
  <c r="BF86" i="15"/>
  <c r="BE86" i="15"/>
  <c r="BC86" i="15"/>
  <c r="BA86" i="15"/>
  <c r="AY86" i="15"/>
  <c r="AW86" i="15"/>
  <c r="AU86" i="15"/>
  <c r="AS86" i="15"/>
  <c r="AQ86" i="15"/>
  <c r="AO86" i="15"/>
  <c r="AM86" i="15"/>
  <c r="AK86" i="15"/>
  <c r="AI86" i="15"/>
  <c r="BF84" i="15"/>
  <c r="BE84" i="15"/>
  <c r="BC84" i="15"/>
  <c r="BA84" i="15"/>
  <c r="AY84" i="15"/>
  <c r="AW84" i="15"/>
  <c r="AU84" i="15"/>
  <c r="AS84" i="15"/>
  <c r="AQ84" i="15"/>
  <c r="AO84" i="15"/>
  <c r="AM84" i="15"/>
  <c r="AK84" i="15"/>
  <c r="AI84" i="15"/>
  <c r="BF81" i="15"/>
  <c r="BE81" i="15"/>
  <c r="BC81" i="15"/>
  <c r="BA81" i="15"/>
  <c r="AY81" i="15"/>
  <c r="AW81" i="15"/>
  <c r="AU81" i="15"/>
  <c r="AS81" i="15"/>
  <c r="AQ81" i="15"/>
  <c r="AO81" i="15"/>
  <c r="AM81" i="15"/>
  <c r="AK81" i="15"/>
  <c r="AI81" i="15"/>
  <c r="BF80" i="15"/>
  <c r="BE80" i="15"/>
  <c r="BC80" i="15"/>
  <c r="BA80" i="15"/>
  <c r="AY80" i="15"/>
  <c r="AW80" i="15"/>
  <c r="AU80" i="15"/>
  <c r="AS80" i="15"/>
  <c r="AQ80" i="15"/>
  <c r="AO80" i="15"/>
  <c r="AM80" i="15"/>
  <c r="AK80" i="15"/>
  <c r="AI80" i="15"/>
  <c r="BF78" i="15"/>
  <c r="BE78" i="15"/>
  <c r="BC78" i="15"/>
  <c r="BA78" i="15"/>
  <c r="AY78" i="15"/>
  <c r="AW78" i="15"/>
  <c r="AU78" i="15"/>
  <c r="AS78" i="15"/>
  <c r="AQ78" i="15"/>
  <c r="AO78" i="15"/>
  <c r="AM78" i="15"/>
  <c r="AK78" i="15"/>
  <c r="AI78" i="15"/>
  <c r="BF77" i="15"/>
  <c r="BE77" i="15"/>
  <c r="BC77" i="15"/>
  <c r="BA77" i="15"/>
  <c r="AY77" i="15"/>
  <c r="AW77" i="15"/>
  <c r="AU77" i="15"/>
  <c r="AS77" i="15"/>
  <c r="AQ77" i="15"/>
  <c r="AO77" i="15"/>
  <c r="AM77" i="15"/>
  <c r="AK77" i="15"/>
  <c r="AI77" i="15"/>
  <c r="BF75" i="15"/>
  <c r="BE75" i="15"/>
  <c r="BC75" i="15"/>
  <c r="BA75" i="15"/>
  <c r="AY75" i="15"/>
  <c r="AW75" i="15"/>
  <c r="AU75" i="15"/>
  <c r="AS75" i="15"/>
  <c r="AQ75" i="15"/>
  <c r="AO75" i="15"/>
  <c r="AM75" i="15"/>
  <c r="AK75" i="15"/>
  <c r="AI75" i="15"/>
  <c r="BF74" i="15"/>
  <c r="BE74" i="15"/>
  <c r="BC74" i="15"/>
  <c r="BA74" i="15"/>
  <c r="AY74" i="15"/>
  <c r="AW74" i="15"/>
  <c r="AU74" i="15"/>
  <c r="AS74" i="15"/>
  <c r="AQ74" i="15"/>
  <c r="AO74" i="15"/>
  <c r="AM74" i="15"/>
  <c r="AK74" i="15"/>
  <c r="AI74" i="15"/>
  <c r="BF72" i="15"/>
  <c r="BE72" i="15"/>
  <c r="BC72" i="15"/>
  <c r="BA72" i="15"/>
  <c r="AY72" i="15"/>
  <c r="AW72" i="15"/>
  <c r="AU72" i="15"/>
  <c r="AS72" i="15"/>
  <c r="AQ72" i="15"/>
  <c r="AO72" i="15"/>
  <c r="AM72" i="15"/>
  <c r="AK72" i="15"/>
  <c r="AI72" i="15"/>
  <c r="BF71" i="15"/>
  <c r="BE71" i="15"/>
  <c r="BC71" i="15"/>
  <c r="BA71" i="15"/>
  <c r="AY71" i="15"/>
  <c r="AW71" i="15"/>
  <c r="AU71" i="15"/>
  <c r="AS71" i="15"/>
  <c r="AQ71" i="15"/>
  <c r="AO71" i="15"/>
  <c r="AM71" i="15"/>
  <c r="AK71" i="15"/>
  <c r="AI71" i="15"/>
  <c r="BF70" i="15"/>
  <c r="BE70" i="15"/>
  <c r="BC70" i="15"/>
  <c r="BA70" i="15"/>
  <c r="AY70" i="15"/>
  <c r="AW70" i="15"/>
  <c r="AU70" i="15"/>
  <c r="AS70" i="15"/>
  <c r="AQ70" i="15"/>
  <c r="AO70" i="15"/>
  <c r="AM70" i="15"/>
  <c r="AK70" i="15"/>
  <c r="AI70" i="15"/>
  <c r="BF68" i="15"/>
  <c r="BE68" i="15"/>
  <c r="BC68" i="15"/>
  <c r="BA68" i="15"/>
  <c r="AY68" i="15"/>
  <c r="AW68" i="15"/>
  <c r="AU68" i="15"/>
  <c r="AS68" i="15"/>
  <c r="AQ68" i="15"/>
  <c r="AO68" i="15"/>
  <c r="AM68" i="15"/>
  <c r="AK68" i="15"/>
  <c r="AI68" i="15"/>
  <c r="BF67" i="15"/>
  <c r="BE67" i="15"/>
  <c r="BC67" i="15"/>
  <c r="BA67" i="15"/>
  <c r="AY67" i="15"/>
  <c r="AW67" i="15"/>
  <c r="AU67" i="15"/>
  <c r="AS67" i="15"/>
  <c r="AQ67" i="15"/>
  <c r="AO67" i="15"/>
  <c r="AM67" i="15"/>
  <c r="AK67" i="15"/>
  <c r="AI67" i="15"/>
  <c r="BF66" i="15"/>
  <c r="BE66" i="15"/>
  <c r="BC66" i="15"/>
  <c r="BA66" i="15"/>
  <c r="AY66" i="15"/>
  <c r="AW66" i="15"/>
  <c r="AU66" i="15"/>
  <c r="AS66" i="15"/>
  <c r="AQ66" i="15"/>
  <c r="AO66" i="15"/>
  <c r="AM66" i="15"/>
  <c r="AK66" i="15"/>
  <c r="AI66" i="15"/>
  <c r="BF64" i="15"/>
  <c r="BE64" i="15"/>
  <c r="BC64" i="15"/>
  <c r="BA64" i="15"/>
  <c r="AY64" i="15"/>
  <c r="AW64" i="15"/>
  <c r="AU64" i="15"/>
  <c r="AS64" i="15"/>
  <c r="AQ64" i="15"/>
  <c r="AO64" i="15"/>
  <c r="AM64" i="15"/>
  <c r="AK64" i="15"/>
  <c r="AI64" i="15"/>
  <c r="BF63" i="15"/>
  <c r="BE63" i="15"/>
  <c r="BC63" i="15"/>
  <c r="BA63" i="15"/>
  <c r="AY63" i="15"/>
  <c r="AW63" i="15"/>
  <c r="AU63" i="15"/>
  <c r="AS63" i="15"/>
  <c r="AQ63" i="15"/>
  <c r="AO63" i="15"/>
  <c r="AM63" i="15"/>
  <c r="AK63" i="15"/>
  <c r="AI63" i="15"/>
  <c r="BF62" i="15"/>
  <c r="BE62" i="15"/>
  <c r="BC62" i="15"/>
  <c r="BA62" i="15"/>
  <c r="AY62" i="15"/>
  <c r="AW62" i="15"/>
  <c r="AU62" i="15"/>
  <c r="AS62" i="15"/>
  <c r="AQ62" i="15"/>
  <c r="AO62" i="15"/>
  <c r="AM62" i="15"/>
  <c r="AK62" i="15"/>
  <c r="AI62" i="15"/>
  <c r="BF60" i="15"/>
  <c r="BE60" i="15"/>
  <c r="BC60" i="15"/>
  <c r="BA60" i="15"/>
  <c r="AY60" i="15"/>
  <c r="AW60" i="15"/>
  <c r="AU60" i="15"/>
  <c r="AS60" i="15"/>
  <c r="AQ60" i="15"/>
  <c r="AO60" i="15"/>
  <c r="AM60" i="15"/>
  <c r="AK60" i="15"/>
  <c r="AI60" i="15"/>
  <c r="BF58" i="15"/>
  <c r="BE58" i="15"/>
  <c r="BC58" i="15"/>
  <c r="BA58" i="15"/>
  <c r="AY58" i="15"/>
  <c r="AW58" i="15"/>
  <c r="AU58" i="15"/>
  <c r="AS58" i="15"/>
  <c r="AQ58" i="15"/>
  <c r="AO58" i="15"/>
  <c r="AM58" i="15"/>
  <c r="AK58" i="15"/>
  <c r="AI58" i="15"/>
  <c r="BF57" i="15"/>
  <c r="BE57" i="15"/>
  <c r="BC57" i="15"/>
  <c r="BA57" i="15"/>
  <c r="AY57" i="15"/>
  <c r="AW57" i="15"/>
  <c r="AU57" i="15"/>
  <c r="AS57" i="15"/>
  <c r="AQ57" i="15"/>
  <c r="AO57" i="15"/>
  <c r="AM57" i="15"/>
  <c r="AK57" i="15"/>
  <c r="AI57" i="15"/>
  <c r="BF56" i="15"/>
  <c r="BE56" i="15"/>
  <c r="BC56" i="15"/>
  <c r="BA56" i="15"/>
  <c r="AY56" i="15"/>
  <c r="AW56" i="15"/>
  <c r="AU56" i="15"/>
  <c r="AS56" i="15"/>
  <c r="AQ56" i="15"/>
  <c r="AO56" i="15"/>
  <c r="AM56" i="15"/>
  <c r="AK56" i="15"/>
  <c r="AI56" i="15"/>
  <c r="BF55" i="15"/>
  <c r="BE55" i="15"/>
  <c r="BC55" i="15"/>
  <c r="BA55" i="15"/>
  <c r="AY55" i="15"/>
  <c r="AW55" i="15"/>
  <c r="AU55" i="15"/>
  <c r="AS55" i="15"/>
  <c r="AQ55" i="15"/>
  <c r="AO55" i="15"/>
  <c r="AM55" i="15"/>
  <c r="AK55" i="15"/>
  <c r="AI55" i="15"/>
  <c r="BF52" i="15"/>
  <c r="BE52" i="15"/>
  <c r="BC52" i="15"/>
  <c r="BA52" i="15"/>
  <c r="AY52" i="15"/>
  <c r="AW52" i="15"/>
  <c r="AU52" i="15"/>
  <c r="AS52" i="15"/>
  <c r="AQ52" i="15"/>
  <c r="AO52" i="15"/>
  <c r="AM52" i="15"/>
  <c r="AK52" i="15"/>
  <c r="AI52" i="15"/>
  <c r="BF51" i="15"/>
  <c r="BE51" i="15"/>
  <c r="BC51" i="15"/>
  <c r="BA51" i="15"/>
  <c r="AY51" i="15"/>
  <c r="AW51" i="15"/>
  <c r="AU51" i="15"/>
  <c r="AS51" i="15"/>
  <c r="AQ51" i="15"/>
  <c r="AO51" i="15"/>
  <c r="AM51" i="15"/>
  <c r="AK51" i="15"/>
  <c r="AI51" i="15"/>
  <c r="BF50" i="15"/>
  <c r="BE50" i="15"/>
  <c r="BC50" i="15"/>
  <c r="BA50" i="15"/>
  <c r="AY50" i="15"/>
  <c r="AW50" i="15"/>
  <c r="AU50" i="15"/>
  <c r="AS50" i="15"/>
  <c r="AQ50" i="15"/>
  <c r="AO50" i="15"/>
  <c r="AM50" i="15"/>
  <c r="AK50" i="15"/>
  <c r="AI50" i="15"/>
  <c r="BF49" i="15"/>
  <c r="BE49" i="15"/>
  <c r="BC49" i="15"/>
  <c r="BA49" i="15"/>
  <c r="AY49" i="15"/>
  <c r="AW49" i="15"/>
  <c r="AU49" i="15"/>
  <c r="AS49" i="15"/>
  <c r="AQ49" i="15"/>
  <c r="AO49" i="15"/>
  <c r="AM49" i="15"/>
  <c r="AK49" i="15"/>
  <c r="AI49" i="15"/>
  <c r="BF47" i="15"/>
  <c r="BE47" i="15"/>
  <c r="BC47" i="15"/>
  <c r="BA47" i="15"/>
  <c r="AY47" i="15"/>
  <c r="AW47" i="15"/>
  <c r="AU47" i="15"/>
  <c r="AS47" i="15"/>
  <c r="AQ47" i="15"/>
  <c r="AO47" i="15"/>
  <c r="AM47" i="15"/>
  <c r="AK47" i="15"/>
  <c r="AI47" i="15"/>
  <c r="BF46" i="15"/>
  <c r="BE46" i="15"/>
  <c r="BC46" i="15"/>
  <c r="BA46" i="15"/>
  <c r="AY46" i="15"/>
  <c r="AW46" i="15"/>
  <c r="AU46" i="15"/>
  <c r="AS46" i="15"/>
  <c r="AQ46" i="15"/>
  <c r="AO46" i="15"/>
  <c r="AM46" i="15"/>
  <c r="AK46" i="15"/>
  <c r="AI46" i="15"/>
  <c r="BF45" i="15"/>
  <c r="BE45" i="15"/>
  <c r="BC45" i="15"/>
  <c r="BA45" i="15"/>
  <c r="AY45" i="15"/>
  <c r="AW45" i="15"/>
  <c r="AU45" i="15"/>
  <c r="AS45" i="15"/>
  <c r="AQ45" i="15"/>
  <c r="AO45" i="15"/>
  <c r="AM45" i="15"/>
  <c r="AK45" i="15"/>
  <c r="AI45" i="15"/>
  <c r="BF44" i="15"/>
  <c r="BE44" i="15"/>
  <c r="BC44" i="15"/>
  <c r="BA44" i="15"/>
  <c r="AY44" i="15"/>
  <c r="AW44" i="15"/>
  <c r="AU44" i="15"/>
  <c r="AS44" i="15"/>
  <c r="AQ44" i="15"/>
  <c r="AO44" i="15"/>
  <c r="AM44" i="15"/>
  <c r="AK44" i="15"/>
  <c r="AI44" i="15"/>
  <c r="BF43" i="15"/>
  <c r="BE43" i="15"/>
  <c r="BC43" i="15"/>
  <c r="BA43" i="15"/>
  <c r="AY43" i="15"/>
  <c r="AW43" i="15"/>
  <c r="AU43" i="15"/>
  <c r="AS43" i="15"/>
  <c r="AQ43" i="15"/>
  <c r="AO43" i="15"/>
  <c r="AM43" i="15"/>
  <c r="AK43" i="15"/>
  <c r="AI43" i="15"/>
  <c r="BF42" i="15"/>
  <c r="BE42" i="15"/>
  <c r="BC42" i="15"/>
  <c r="BA42" i="15"/>
  <c r="AY42" i="15"/>
  <c r="AW42" i="15"/>
  <c r="AU42" i="15"/>
  <c r="AS42" i="15"/>
  <c r="AQ42" i="15"/>
  <c r="AO42" i="15"/>
  <c r="AM42" i="15"/>
  <c r="AK42" i="15"/>
  <c r="AI42" i="15"/>
  <c r="BF41" i="15"/>
  <c r="BE41" i="15"/>
  <c r="BC41" i="15"/>
  <c r="BA41" i="15"/>
  <c r="AY41" i="15"/>
  <c r="AW41" i="15"/>
  <c r="AU41" i="15"/>
  <c r="AS41" i="15"/>
  <c r="AQ41" i="15"/>
  <c r="AO41" i="15"/>
  <c r="AM41" i="15"/>
  <c r="AK41" i="15"/>
  <c r="AI41" i="15"/>
  <c r="BF40" i="15"/>
  <c r="BE40" i="15"/>
  <c r="BC40" i="15"/>
  <c r="BA40" i="15"/>
  <c r="AY40" i="15"/>
  <c r="AW40" i="15"/>
  <c r="AU40" i="15"/>
  <c r="AS40" i="15"/>
  <c r="AQ40" i="15"/>
  <c r="AO40" i="15"/>
  <c r="AM40" i="15"/>
  <c r="AK40" i="15"/>
  <c r="AI40" i="15"/>
  <c r="BF39" i="15"/>
  <c r="BE39" i="15"/>
  <c r="BC39" i="15"/>
  <c r="BA39" i="15"/>
  <c r="AY39" i="15"/>
  <c r="AW39" i="15"/>
  <c r="AU39" i="15"/>
  <c r="AS39" i="15"/>
  <c r="AQ39" i="15"/>
  <c r="AO39" i="15"/>
  <c r="AM39" i="15"/>
  <c r="AK39" i="15"/>
  <c r="AI39" i="15"/>
  <c r="BF38" i="15"/>
  <c r="BE38" i="15"/>
  <c r="BC38" i="15"/>
  <c r="BA38" i="15"/>
  <c r="AY38" i="15"/>
  <c r="AW38" i="15"/>
  <c r="AU38" i="15"/>
  <c r="AS38" i="15"/>
  <c r="AQ38" i="15"/>
  <c r="AO38" i="15"/>
  <c r="AM38" i="15"/>
  <c r="AK38" i="15"/>
  <c r="AI38" i="15"/>
  <c r="BF37" i="15"/>
  <c r="BE37" i="15"/>
  <c r="BC37" i="15"/>
  <c r="BA37" i="15"/>
  <c r="AY37" i="15"/>
  <c r="AW37" i="15"/>
  <c r="AU37" i="15"/>
  <c r="AS37" i="15"/>
  <c r="AQ37" i="15"/>
  <c r="AO37" i="15"/>
  <c r="AM37" i="15"/>
  <c r="AK37" i="15"/>
  <c r="AI37" i="15"/>
  <c r="BF36" i="15"/>
  <c r="BE36" i="15"/>
  <c r="BC36" i="15"/>
  <c r="BA36" i="15"/>
  <c r="AY36" i="15"/>
  <c r="AW36" i="15"/>
  <c r="AU36" i="15"/>
  <c r="AS36" i="15"/>
  <c r="AQ36" i="15"/>
  <c r="AO36" i="15"/>
  <c r="AM36" i="15"/>
  <c r="AK36" i="15"/>
  <c r="AI36" i="15"/>
  <c r="BF35" i="15"/>
  <c r="BE35" i="15"/>
  <c r="BC35" i="15"/>
  <c r="BA35" i="15"/>
  <c r="AY35" i="15"/>
  <c r="AW35" i="15"/>
  <c r="AU35" i="15"/>
  <c r="AS35" i="15"/>
  <c r="AQ35" i="15"/>
  <c r="AO35" i="15"/>
  <c r="AM35" i="15"/>
  <c r="AK35" i="15"/>
  <c r="AI35" i="15"/>
  <c r="BF34" i="15"/>
  <c r="BE34" i="15"/>
  <c r="BC34" i="15"/>
  <c r="BA34" i="15"/>
  <c r="AY34" i="15"/>
  <c r="AW34" i="15"/>
  <c r="AU34" i="15"/>
  <c r="AS34" i="15"/>
  <c r="AQ34" i="15"/>
  <c r="AO34" i="15"/>
  <c r="AM34" i="15"/>
  <c r="AK34" i="15"/>
  <c r="AI34" i="15"/>
  <c r="BF33" i="15"/>
  <c r="BE33" i="15"/>
  <c r="BC33" i="15"/>
  <c r="BA33" i="15"/>
  <c r="AY33" i="15"/>
  <c r="AW33" i="15"/>
  <c r="AU33" i="15"/>
  <c r="AS33" i="15"/>
  <c r="AQ33" i="15"/>
  <c r="AO33" i="15"/>
  <c r="AM33" i="15"/>
  <c r="AK33" i="15"/>
  <c r="AI33" i="15"/>
  <c r="BF32" i="15"/>
  <c r="BE32" i="15"/>
  <c r="BC32" i="15"/>
  <c r="BA32" i="15"/>
  <c r="AY32" i="15"/>
  <c r="AW32" i="15"/>
  <c r="AU32" i="15"/>
  <c r="AS32" i="15"/>
  <c r="AQ32" i="15"/>
  <c r="AO32" i="15"/>
  <c r="AM32" i="15"/>
  <c r="AK32" i="15"/>
  <c r="AI32" i="15"/>
  <c r="BF31" i="15"/>
  <c r="BE31" i="15"/>
  <c r="BC31" i="15"/>
  <c r="BA31" i="15"/>
  <c r="AY31" i="15"/>
  <c r="AW31" i="15"/>
  <c r="AU31" i="15"/>
  <c r="AS31" i="15"/>
  <c r="AQ31" i="15"/>
  <c r="AO31" i="15"/>
  <c r="AM31" i="15"/>
  <c r="AK31" i="15"/>
  <c r="AI31" i="15"/>
  <c r="BF29" i="15"/>
  <c r="BE29" i="15"/>
  <c r="BC29" i="15"/>
  <c r="BA29" i="15"/>
  <c r="AY29" i="15"/>
  <c r="AW29" i="15"/>
  <c r="AU29" i="15"/>
  <c r="AS29" i="15"/>
  <c r="AQ29" i="15"/>
  <c r="AO29" i="15"/>
  <c r="AM29" i="15"/>
  <c r="AK29" i="15"/>
  <c r="AI29" i="15"/>
  <c r="BF28" i="15"/>
  <c r="BE28" i="15"/>
  <c r="BC28" i="15"/>
  <c r="BA28" i="15"/>
  <c r="AY28" i="15"/>
  <c r="AW28" i="15"/>
  <c r="AU28" i="15"/>
  <c r="AS28" i="15"/>
  <c r="AQ28" i="15"/>
  <c r="AO28" i="15"/>
  <c r="AM28" i="15"/>
  <c r="AK28" i="15"/>
  <c r="AI28" i="15"/>
  <c r="BF27" i="15"/>
  <c r="BE27" i="15"/>
  <c r="BC27" i="15"/>
  <c r="BA27" i="15"/>
  <c r="AY27" i="15"/>
  <c r="AW27" i="15"/>
  <c r="AU27" i="15"/>
  <c r="AS27" i="15"/>
  <c r="AQ27" i="15"/>
  <c r="AO27" i="15"/>
  <c r="AM27" i="15"/>
  <c r="AK27" i="15"/>
  <c r="AI27" i="15"/>
  <c r="BF26" i="15"/>
  <c r="BE26" i="15"/>
  <c r="BC26" i="15"/>
  <c r="BA26" i="15"/>
  <c r="AY26" i="15"/>
  <c r="AW26" i="15"/>
  <c r="AU26" i="15"/>
  <c r="AS26" i="15"/>
  <c r="AQ26" i="15"/>
  <c r="AO26" i="15"/>
  <c r="AM26" i="15"/>
  <c r="AK26" i="15"/>
  <c r="AI26" i="15"/>
  <c r="BF24" i="15"/>
  <c r="BE24" i="15"/>
  <c r="BC24" i="15"/>
  <c r="BA24" i="15"/>
  <c r="AY24" i="15"/>
  <c r="AW24" i="15"/>
  <c r="AU24" i="15"/>
  <c r="AS24" i="15"/>
  <c r="AQ24" i="15"/>
  <c r="AO24" i="15"/>
  <c r="AM24" i="15"/>
  <c r="AK24" i="15"/>
  <c r="AI24" i="15"/>
  <c r="BF23" i="15"/>
  <c r="BE23" i="15"/>
  <c r="BC23" i="15"/>
  <c r="BA23" i="15"/>
  <c r="AY23" i="15"/>
  <c r="AW23" i="15"/>
  <c r="AU23" i="15"/>
  <c r="AS23" i="15"/>
  <c r="AQ23" i="15"/>
  <c r="AO23" i="15"/>
  <c r="AM23" i="15"/>
  <c r="AK23" i="15"/>
  <c r="AI23" i="15"/>
  <c r="BF22" i="15"/>
  <c r="BE22" i="15"/>
  <c r="BC22" i="15"/>
  <c r="BA22" i="15"/>
  <c r="AY22" i="15"/>
  <c r="AW22" i="15"/>
  <c r="AU22" i="15"/>
  <c r="AS22" i="15"/>
  <c r="AQ22" i="15"/>
  <c r="AO22" i="15"/>
  <c r="AM22" i="15"/>
  <c r="AK22" i="15"/>
  <c r="AI22" i="15"/>
  <c r="BF21" i="15"/>
  <c r="BE21" i="15"/>
  <c r="BC21" i="15"/>
  <c r="BA21" i="15"/>
  <c r="AY21" i="15"/>
  <c r="AW21" i="15"/>
  <c r="AU21" i="15"/>
  <c r="AS21" i="15"/>
  <c r="AQ21" i="15"/>
  <c r="AO21" i="15"/>
  <c r="AM21" i="15"/>
  <c r="AK21" i="15"/>
  <c r="AI21" i="15"/>
  <c r="BF20" i="15"/>
  <c r="BE20" i="15"/>
  <c r="BC20" i="15"/>
  <c r="BA20" i="15"/>
  <c r="AY20" i="15"/>
  <c r="AW20" i="15"/>
  <c r="AU20" i="15"/>
  <c r="AS20" i="15"/>
  <c r="AQ20" i="15"/>
  <c r="AO20" i="15"/>
  <c r="AM20" i="15"/>
  <c r="AK20" i="15"/>
  <c r="AI20" i="15"/>
  <c r="BF19" i="15"/>
  <c r="BE19" i="15"/>
  <c r="BC19" i="15"/>
  <c r="BA19" i="15"/>
  <c r="AY19" i="15"/>
  <c r="AW19" i="15"/>
  <c r="AU19" i="15"/>
  <c r="AS19" i="15"/>
  <c r="AQ19" i="15"/>
  <c r="AO19" i="15"/>
  <c r="AM19" i="15"/>
  <c r="AK19" i="15"/>
  <c r="AI19" i="15"/>
  <c r="BF18" i="15"/>
  <c r="BE18" i="15"/>
  <c r="BC18" i="15"/>
  <c r="BA18" i="15"/>
  <c r="AY18" i="15"/>
  <c r="AW18" i="15"/>
  <c r="AU18" i="15"/>
  <c r="AS18" i="15"/>
  <c r="AQ18" i="15"/>
  <c r="AO18" i="15"/>
  <c r="AM18" i="15"/>
  <c r="AK18" i="15"/>
  <c r="AI18" i="15"/>
  <c r="BF17" i="15"/>
  <c r="BE17" i="15"/>
  <c r="BC17" i="15"/>
  <c r="BA17" i="15"/>
  <c r="AY17" i="15"/>
  <c r="AW17" i="15"/>
  <c r="AU17" i="15"/>
  <c r="AS17" i="15"/>
  <c r="AQ17" i="15"/>
  <c r="AO17" i="15"/>
  <c r="AM17" i="15"/>
  <c r="AK17" i="15"/>
  <c r="AI17" i="15"/>
  <c r="BF16" i="15"/>
  <c r="BE16" i="15"/>
  <c r="BC16" i="15"/>
  <c r="BA16" i="15"/>
  <c r="AY16" i="15"/>
  <c r="AW16" i="15"/>
  <c r="AU16" i="15"/>
  <c r="AS16" i="15"/>
  <c r="AQ16" i="15"/>
  <c r="AO16" i="15"/>
  <c r="AM16" i="15"/>
  <c r="AK16" i="15"/>
  <c r="AI16" i="15"/>
  <c r="BF14" i="15"/>
  <c r="BE14" i="15"/>
  <c r="BC14" i="15"/>
  <c r="BA14" i="15"/>
  <c r="AY14" i="15"/>
  <c r="AW14" i="15"/>
  <c r="AU14" i="15"/>
  <c r="AS14" i="15"/>
  <c r="AQ14" i="15"/>
  <c r="AO14" i="15"/>
  <c r="AM14" i="15"/>
  <c r="AK14" i="15"/>
  <c r="AI14" i="15"/>
  <c r="BF13" i="15"/>
  <c r="BE13" i="15"/>
  <c r="BC13" i="15"/>
  <c r="BA13" i="15"/>
  <c r="AY13" i="15"/>
  <c r="AW13" i="15"/>
  <c r="AU13" i="15"/>
  <c r="AS13" i="15"/>
  <c r="AQ13" i="15"/>
  <c r="AO13" i="15"/>
  <c r="AM13" i="15"/>
  <c r="AK13" i="15"/>
  <c r="AI13" i="15"/>
  <c r="BF12" i="15"/>
  <c r="BE12" i="15"/>
  <c r="BC12" i="15"/>
  <c r="BA12" i="15"/>
  <c r="AY12" i="15"/>
  <c r="AW12" i="15"/>
  <c r="AU12" i="15"/>
  <c r="AS12" i="15"/>
  <c r="AQ12" i="15"/>
  <c r="AO12" i="15"/>
  <c r="AM12" i="15"/>
  <c r="AK12" i="15"/>
  <c r="AI12" i="15"/>
  <c r="BF11" i="15"/>
  <c r="BE11" i="15"/>
  <c r="BC11" i="15"/>
  <c r="BA11" i="15"/>
  <c r="AY11" i="15"/>
  <c r="AW11" i="15"/>
  <c r="AU11" i="15"/>
  <c r="AS11" i="15"/>
  <c r="AQ11" i="15"/>
  <c r="AO11" i="15"/>
  <c r="AM11" i="15"/>
  <c r="AK11" i="15"/>
  <c r="AI11" i="15"/>
  <c r="BF10" i="15"/>
  <c r="BE10" i="15"/>
  <c r="BC10" i="15"/>
  <c r="BA10" i="15"/>
  <c r="AY10" i="15"/>
  <c r="AW10" i="15"/>
  <c r="AU10" i="15"/>
  <c r="AS10" i="15"/>
  <c r="AQ10" i="15"/>
  <c r="AO10" i="15"/>
  <c r="AM10" i="15"/>
  <c r="AK10" i="15"/>
  <c r="AI10" i="15"/>
  <c r="BF9" i="15"/>
  <c r="BE9" i="15"/>
  <c r="BC9" i="15"/>
  <c r="BA9" i="15"/>
  <c r="AY9" i="15"/>
  <c r="AW9" i="15"/>
  <c r="AU9" i="15"/>
  <c r="AS9" i="15"/>
  <c r="AQ9" i="15"/>
  <c r="AO9" i="15"/>
  <c r="AM9" i="15"/>
  <c r="AK9" i="15"/>
  <c r="AI9" i="15"/>
  <c r="BE8" i="15"/>
  <c r="BC8" i="15"/>
  <c r="BA8" i="15"/>
  <c r="AW8" i="15"/>
  <c r="AU8" i="15"/>
  <c r="AS8" i="15"/>
  <c r="AQ8" i="15"/>
  <c r="AO8" i="15"/>
  <c r="AM8" i="15"/>
  <c r="AI8" i="15"/>
  <c r="BF7" i="15"/>
  <c r="BE7" i="15"/>
  <c r="BC7" i="15"/>
  <c r="BA7" i="15"/>
  <c r="AY7" i="15"/>
  <c r="AW7" i="15"/>
  <c r="AU7" i="15"/>
  <c r="AS7" i="15"/>
  <c r="AQ7" i="15"/>
  <c r="AO7" i="15"/>
  <c r="AM7" i="15"/>
  <c r="AK7" i="15"/>
  <c r="AI7" i="15"/>
  <c r="BF6" i="15"/>
  <c r="BE6" i="15"/>
  <c r="BC6" i="15"/>
  <c r="BA6" i="15"/>
  <c r="AY6" i="15"/>
  <c r="AW6" i="15"/>
  <c r="AU6" i="15"/>
  <c r="AS6" i="15"/>
  <c r="AQ6" i="15"/>
  <c r="AO6" i="15"/>
  <c r="AM6" i="15"/>
  <c r="AK6" i="15"/>
  <c r="AI6" i="15"/>
  <c r="BE4" i="15"/>
  <c r="BC4" i="15"/>
  <c r="BA4" i="15"/>
  <c r="AY4" i="15"/>
  <c r="AW4" i="15"/>
  <c r="AS4" i="15"/>
  <c r="AQ4" i="15"/>
  <c r="AO4" i="15"/>
  <c r="AM4" i="15"/>
  <c r="AK4" i="15"/>
  <c r="AI4" i="15"/>
  <c r="BD165" i="14"/>
  <c r="BB165" i="14"/>
  <c r="AZ165" i="14"/>
  <c r="AX165" i="14"/>
  <c r="AV165" i="14"/>
  <c r="AT165" i="14"/>
  <c r="AR165" i="14"/>
  <c r="AP165" i="14"/>
  <c r="AN165" i="14"/>
  <c r="AL165" i="14"/>
  <c r="AJ165" i="14"/>
  <c r="AH165" i="14"/>
  <c r="BF163" i="14"/>
  <c r="BE163" i="14"/>
  <c r="BC163" i="14"/>
  <c r="BA163" i="14"/>
  <c r="AY163" i="14"/>
  <c r="AW163" i="14"/>
  <c r="AU163" i="14"/>
  <c r="AS163" i="14"/>
  <c r="AQ163" i="14"/>
  <c r="AO163" i="14"/>
  <c r="AM163" i="14"/>
  <c r="AK163" i="14"/>
  <c r="AI163" i="14"/>
  <c r="BF162" i="14"/>
  <c r="BE162" i="14"/>
  <c r="BC162" i="14"/>
  <c r="BA162" i="14"/>
  <c r="AY162" i="14"/>
  <c r="AW162" i="14"/>
  <c r="AU162" i="14"/>
  <c r="AS162" i="14"/>
  <c r="AQ162" i="14"/>
  <c r="AO162" i="14"/>
  <c r="AM162" i="14"/>
  <c r="AK162" i="14"/>
  <c r="AI162" i="14"/>
  <c r="BF161" i="14"/>
  <c r="BE161" i="14"/>
  <c r="BC161" i="14"/>
  <c r="BA161" i="14"/>
  <c r="AY161" i="14"/>
  <c r="AW161" i="14"/>
  <c r="AU161" i="14"/>
  <c r="AS161" i="14"/>
  <c r="AQ161" i="14"/>
  <c r="AO161" i="14"/>
  <c r="AM161" i="14"/>
  <c r="AK161" i="14"/>
  <c r="AI161" i="14"/>
  <c r="BF160" i="14"/>
  <c r="BE160" i="14"/>
  <c r="BC160" i="14"/>
  <c r="BA160" i="14"/>
  <c r="AY160" i="14"/>
  <c r="AW160" i="14"/>
  <c r="AU160" i="14"/>
  <c r="AS160" i="14"/>
  <c r="AQ160" i="14"/>
  <c r="AO160" i="14"/>
  <c r="AM160" i="14"/>
  <c r="AK160" i="14"/>
  <c r="AI160" i="14"/>
  <c r="BF159" i="14"/>
  <c r="BE159" i="14"/>
  <c r="BC159" i="14"/>
  <c r="BA159" i="14"/>
  <c r="AY159" i="14"/>
  <c r="AW159" i="14"/>
  <c r="AU159" i="14"/>
  <c r="AS159" i="14"/>
  <c r="AQ159" i="14"/>
  <c r="AO159" i="14"/>
  <c r="AM159" i="14"/>
  <c r="AK159" i="14"/>
  <c r="AI159" i="14"/>
  <c r="BF156" i="14"/>
  <c r="BE156" i="14"/>
  <c r="BC156" i="14"/>
  <c r="BA156" i="14"/>
  <c r="AY156" i="14"/>
  <c r="AW156" i="14"/>
  <c r="AU156" i="14"/>
  <c r="AS156" i="14"/>
  <c r="AQ156" i="14"/>
  <c r="AO156" i="14"/>
  <c r="AM156" i="14"/>
  <c r="AK156" i="14"/>
  <c r="AI156" i="14"/>
  <c r="BF155" i="14"/>
  <c r="BE155" i="14"/>
  <c r="BC155" i="14"/>
  <c r="BA155" i="14"/>
  <c r="AY155" i="14"/>
  <c r="AW155" i="14"/>
  <c r="AU155" i="14"/>
  <c r="AS155" i="14"/>
  <c r="AQ155" i="14"/>
  <c r="AO155" i="14"/>
  <c r="AM155" i="14"/>
  <c r="AK155" i="14"/>
  <c r="AI155" i="14"/>
  <c r="BF154" i="14"/>
  <c r="BE154" i="14"/>
  <c r="BC154" i="14"/>
  <c r="BA154" i="14"/>
  <c r="AY154" i="14"/>
  <c r="AW154" i="14"/>
  <c r="AU154" i="14"/>
  <c r="AS154" i="14"/>
  <c r="AQ154" i="14"/>
  <c r="AO154" i="14"/>
  <c r="AM154" i="14"/>
  <c r="AK154" i="14"/>
  <c r="AI154" i="14"/>
  <c r="BF153" i="14"/>
  <c r="BE153" i="14"/>
  <c r="BC153" i="14"/>
  <c r="BA153" i="14"/>
  <c r="AY153" i="14"/>
  <c r="AW153" i="14"/>
  <c r="AU153" i="14"/>
  <c r="AS153" i="14"/>
  <c r="AQ153" i="14"/>
  <c r="AO153" i="14"/>
  <c r="AM153" i="14"/>
  <c r="AK153" i="14"/>
  <c r="AI153" i="14"/>
  <c r="BF152" i="14"/>
  <c r="BE152" i="14"/>
  <c r="BC152" i="14"/>
  <c r="BA152" i="14"/>
  <c r="AY152" i="14"/>
  <c r="AW152" i="14"/>
  <c r="AU152" i="14"/>
  <c r="AS152" i="14"/>
  <c r="AQ152" i="14"/>
  <c r="AO152" i="14"/>
  <c r="AM152" i="14"/>
  <c r="AK152" i="14"/>
  <c r="AI152" i="14"/>
  <c r="BF151" i="14"/>
  <c r="BE151" i="14"/>
  <c r="BC151" i="14"/>
  <c r="BA151" i="14"/>
  <c r="AY151" i="14"/>
  <c r="AW151" i="14"/>
  <c r="AU151" i="14"/>
  <c r="AS151" i="14"/>
  <c r="AQ151" i="14"/>
  <c r="AO151" i="14"/>
  <c r="AM151" i="14"/>
  <c r="AK151" i="14"/>
  <c r="AI151" i="14"/>
  <c r="BF150" i="14"/>
  <c r="BE150" i="14"/>
  <c r="BC150" i="14"/>
  <c r="BA150" i="14"/>
  <c r="AY150" i="14"/>
  <c r="AW150" i="14"/>
  <c r="AU150" i="14"/>
  <c r="AS150" i="14"/>
  <c r="AQ150" i="14"/>
  <c r="AO150" i="14"/>
  <c r="AM150" i="14"/>
  <c r="AK150" i="14"/>
  <c r="AI150" i="14"/>
  <c r="BD148" i="14"/>
  <c r="BD166" i="14" s="1"/>
  <c r="BB148" i="14"/>
  <c r="BB166" i="14" s="1"/>
  <c r="AZ148" i="14"/>
  <c r="AZ166" i="14" s="1"/>
  <c r="AX148" i="14"/>
  <c r="AX166" i="14" s="1"/>
  <c r="AV148" i="14"/>
  <c r="AT148" i="14"/>
  <c r="AR148" i="14"/>
  <c r="AR166" i="14" s="1"/>
  <c r="AP148" i="14"/>
  <c r="AP166" i="14" s="1"/>
  <c r="AN148" i="14"/>
  <c r="AN166" i="14" s="1"/>
  <c r="AL148" i="14"/>
  <c r="AL166" i="14" s="1"/>
  <c r="AJ148" i="14"/>
  <c r="AJ166" i="14" s="1"/>
  <c r="AH148" i="14"/>
  <c r="AH166" i="14" s="1"/>
  <c r="BF144" i="14"/>
  <c r="BE144" i="14"/>
  <c r="BC144" i="14"/>
  <c r="BA144" i="14"/>
  <c r="AY144" i="14"/>
  <c r="AW144" i="14"/>
  <c r="AU144" i="14"/>
  <c r="AS144" i="14"/>
  <c r="AQ144" i="14"/>
  <c r="AO144" i="14"/>
  <c r="AM144" i="14"/>
  <c r="AK144" i="14"/>
  <c r="AI144" i="14"/>
  <c r="BF143" i="14"/>
  <c r="BE143" i="14"/>
  <c r="BC143" i="14"/>
  <c r="BA143" i="14"/>
  <c r="AY143" i="14"/>
  <c r="AW143" i="14"/>
  <c r="AU143" i="14"/>
  <c r="AS143" i="14"/>
  <c r="AQ143" i="14"/>
  <c r="AO143" i="14"/>
  <c r="AM143" i="14"/>
  <c r="AK143" i="14"/>
  <c r="AI143" i="14"/>
  <c r="BF139" i="14"/>
  <c r="BE139" i="14"/>
  <c r="BC139" i="14"/>
  <c r="BA139" i="14"/>
  <c r="AY139" i="14"/>
  <c r="AW139" i="14"/>
  <c r="AU139" i="14"/>
  <c r="AS139" i="14"/>
  <c r="AQ139" i="14"/>
  <c r="AO139" i="14"/>
  <c r="AM139" i="14"/>
  <c r="AK139" i="14"/>
  <c r="AI139" i="14"/>
  <c r="BF137" i="14"/>
  <c r="BE137" i="14"/>
  <c r="BC137" i="14"/>
  <c r="BA137" i="14"/>
  <c r="AY137" i="14"/>
  <c r="AW137" i="14"/>
  <c r="AU137" i="14"/>
  <c r="AS137" i="14"/>
  <c r="AQ137" i="14"/>
  <c r="AO137" i="14"/>
  <c r="AM137" i="14"/>
  <c r="AK137" i="14"/>
  <c r="AI137" i="14"/>
  <c r="BF136" i="14"/>
  <c r="BE136" i="14"/>
  <c r="BC136" i="14"/>
  <c r="BA136" i="14"/>
  <c r="AY136" i="14"/>
  <c r="AW136" i="14"/>
  <c r="AU136" i="14"/>
  <c r="AS136" i="14"/>
  <c r="AQ136" i="14"/>
  <c r="AO136" i="14"/>
  <c r="AM136" i="14"/>
  <c r="AK136" i="14"/>
  <c r="AI136" i="14"/>
  <c r="BF135" i="14"/>
  <c r="BE135" i="14"/>
  <c r="BC135" i="14"/>
  <c r="BA135" i="14"/>
  <c r="AY135" i="14"/>
  <c r="AW135" i="14"/>
  <c r="AU135" i="14"/>
  <c r="AS135" i="14"/>
  <c r="AQ135" i="14"/>
  <c r="AO135" i="14"/>
  <c r="AM135" i="14"/>
  <c r="AK135" i="14"/>
  <c r="AI135" i="14"/>
  <c r="BF134" i="14"/>
  <c r="BE134" i="14"/>
  <c r="BC134" i="14"/>
  <c r="BA134" i="14"/>
  <c r="AY134" i="14"/>
  <c r="AW134" i="14"/>
  <c r="AU134" i="14"/>
  <c r="AS134" i="14"/>
  <c r="AQ134" i="14"/>
  <c r="AO134" i="14"/>
  <c r="AM134" i="14"/>
  <c r="AK134" i="14"/>
  <c r="AI134" i="14"/>
  <c r="BF133" i="14"/>
  <c r="BE133" i="14"/>
  <c r="BC133" i="14"/>
  <c r="BA133" i="14"/>
  <c r="AY133" i="14"/>
  <c r="AW133" i="14"/>
  <c r="AU133" i="14"/>
  <c r="AS133" i="14"/>
  <c r="AQ133" i="14"/>
  <c r="AO133" i="14"/>
  <c r="AM133" i="14"/>
  <c r="AK133" i="14"/>
  <c r="AI133" i="14"/>
  <c r="BF120" i="14"/>
  <c r="BE120" i="14"/>
  <c r="BC120" i="14"/>
  <c r="BA120" i="14"/>
  <c r="AY120" i="14"/>
  <c r="AW120" i="14"/>
  <c r="AU120" i="14"/>
  <c r="AS120" i="14"/>
  <c r="AQ120" i="14"/>
  <c r="AO120" i="14"/>
  <c r="AM120" i="14"/>
  <c r="AK120" i="14"/>
  <c r="AI120" i="14"/>
  <c r="BF132" i="14"/>
  <c r="BE132" i="14"/>
  <c r="BC132" i="14"/>
  <c r="BA132" i="14"/>
  <c r="AY132" i="14"/>
  <c r="AW132" i="14"/>
  <c r="AU132" i="14"/>
  <c r="AS132" i="14"/>
  <c r="AQ132" i="14"/>
  <c r="AO132" i="14"/>
  <c r="AM132" i="14"/>
  <c r="AK132" i="14"/>
  <c r="AI132" i="14"/>
  <c r="BF131" i="14"/>
  <c r="BE131" i="14"/>
  <c r="BC131" i="14"/>
  <c r="BA131" i="14"/>
  <c r="AY131" i="14"/>
  <c r="AW131" i="14"/>
  <c r="AU131" i="14"/>
  <c r="AS131" i="14"/>
  <c r="AQ131" i="14"/>
  <c r="AO131" i="14"/>
  <c r="AM131" i="14"/>
  <c r="AK131" i="14"/>
  <c r="AI131" i="14"/>
  <c r="BF130" i="14"/>
  <c r="BE130" i="14"/>
  <c r="BC130" i="14"/>
  <c r="BA130" i="14"/>
  <c r="AY130" i="14"/>
  <c r="AW130" i="14"/>
  <c r="AU130" i="14"/>
  <c r="AS130" i="14"/>
  <c r="AQ130" i="14"/>
  <c r="AO130" i="14"/>
  <c r="AM130" i="14"/>
  <c r="AK130" i="14"/>
  <c r="AI130" i="14"/>
  <c r="BF114" i="14"/>
  <c r="BE114" i="14"/>
  <c r="BC114" i="14"/>
  <c r="BA114" i="14"/>
  <c r="AY114" i="14"/>
  <c r="AW114" i="14"/>
  <c r="AU114" i="14"/>
  <c r="AS114" i="14"/>
  <c r="AQ114" i="14"/>
  <c r="AO114" i="14"/>
  <c r="AM114" i="14"/>
  <c r="AK114" i="14"/>
  <c r="AI114" i="14"/>
  <c r="BF113" i="14"/>
  <c r="BE113" i="14"/>
  <c r="BC113" i="14"/>
  <c r="BA113" i="14"/>
  <c r="AY113" i="14"/>
  <c r="AW113" i="14"/>
  <c r="AU113" i="14"/>
  <c r="AS113" i="14"/>
  <c r="AQ113" i="14"/>
  <c r="AO113" i="14"/>
  <c r="AM113" i="14"/>
  <c r="AK113" i="14"/>
  <c r="AI113" i="14"/>
  <c r="BF95" i="14"/>
  <c r="BE95" i="14"/>
  <c r="BC95" i="14"/>
  <c r="BA95" i="14"/>
  <c r="AY95" i="14"/>
  <c r="AW95" i="14"/>
  <c r="AU95" i="14"/>
  <c r="AS95" i="14"/>
  <c r="AQ95" i="14"/>
  <c r="AO95" i="14"/>
  <c r="AM95" i="14"/>
  <c r="AK95" i="14"/>
  <c r="AI95" i="14"/>
  <c r="BF94" i="14"/>
  <c r="BE94" i="14"/>
  <c r="BC94" i="14"/>
  <c r="BA94" i="14"/>
  <c r="AY94" i="14"/>
  <c r="AW94" i="14"/>
  <c r="AU94" i="14"/>
  <c r="AS94" i="14"/>
  <c r="AQ94" i="14"/>
  <c r="AO94" i="14"/>
  <c r="AM94" i="14"/>
  <c r="AK94" i="14"/>
  <c r="AI94" i="14"/>
  <c r="BF93" i="14"/>
  <c r="BE93" i="14"/>
  <c r="BC93" i="14"/>
  <c r="BA93" i="14"/>
  <c r="AY93" i="14"/>
  <c r="AW93" i="14"/>
  <c r="AU93" i="14"/>
  <c r="AS93" i="14"/>
  <c r="AQ93" i="14"/>
  <c r="AO93" i="14"/>
  <c r="AM93" i="14"/>
  <c r="AK93" i="14"/>
  <c r="AI93" i="14"/>
  <c r="BF92" i="14"/>
  <c r="BE92" i="14"/>
  <c r="BC92" i="14"/>
  <c r="BA92" i="14"/>
  <c r="AY92" i="14"/>
  <c r="AW92" i="14"/>
  <c r="AU92" i="14"/>
  <c r="AS92" i="14"/>
  <c r="AQ92" i="14"/>
  <c r="AO92" i="14"/>
  <c r="AM92" i="14"/>
  <c r="AK92" i="14"/>
  <c r="AI92" i="14"/>
  <c r="BF90" i="14"/>
  <c r="BE90" i="14"/>
  <c r="BC90" i="14"/>
  <c r="BA90" i="14"/>
  <c r="AY90" i="14"/>
  <c r="AW90" i="14"/>
  <c r="AU90" i="14"/>
  <c r="AS90" i="14"/>
  <c r="AQ90" i="14"/>
  <c r="AO90" i="14"/>
  <c r="AM90" i="14"/>
  <c r="AK90" i="14"/>
  <c r="AI90" i="14"/>
  <c r="BF89" i="14"/>
  <c r="BE89" i="14"/>
  <c r="BC89" i="14"/>
  <c r="BA89" i="14"/>
  <c r="AY89" i="14"/>
  <c r="AW89" i="14"/>
  <c r="AU89" i="14"/>
  <c r="AS89" i="14"/>
  <c r="AQ89" i="14"/>
  <c r="AO89" i="14"/>
  <c r="AM89" i="14"/>
  <c r="AK89" i="14"/>
  <c r="AI89" i="14"/>
  <c r="BF88" i="14"/>
  <c r="BE88" i="14"/>
  <c r="BC88" i="14"/>
  <c r="BA88" i="14"/>
  <c r="AY88" i="14"/>
  <c r="AW88" i="14"/>
  <c r="AU88" i="14"/>
  <c r="AS88" i="14"/>
  <c r="AQ88" i="14"/>
  <c r="AO88" i="14"/>
  <c r="AM88" i="14"/>
  <c r="AK88" i="14"/>
  <c r="AI88" i="14"/>
  <c r="BF87" i="14"/>
  <c r="BE87" i="14"/>
  <c r="BC87" i="14"/>
  <c r="BA87" i="14"/>
  <c r="AY87" i="14"/>
  <c r="AW87" i="14"/>
  <c r="AU87" i="14"/>
  <c r="AS87" i="14"/>
  <c r="AQ87" i="14"/>
  <c r="AO87" i="14"/>
  <c r="AM87" i="14"/>
  <c r="AK87" i="14"/>
  <c r="AI87" i="14"/>
  <c r="BF86" i="14"/>
  <c r="BE86" i="14"/>
  <c r="BC86" i="14"/>
  <c r="BA86" i="14"/>
  <c r="AY86" i="14"/>
  <c r="AW86" i="14"/>
  <c r="AU86" i="14"/>
  <c r="AS86" i="14"/>
  <c r="AQ86" i="14"/>
  <c r="AO86" i="14"/>
  <c r="AM86" i="14"/>
  <c r="AK86" i="14"/>
  <c r="AI86" i="14"/>
  <c r="BF84" i="14"/>
  <c r="BE84" i="14"/>
  <c r="BC84" i="14"/>
  <c r="BA84" i="14"/>
  <c r="AY84" i="14"/>
  <c r="AW84" i="14"/>
  <c r="AU84" i="14"/>
  <c r="AS84" i="14"/>
  <c r="AQ84" i="14"/>
  <c r="AO84" i="14"/>
  <c r="AM84" i="14"/>
  <c r="AK84" i="14"/>
  <c r="AI84" i="14"/>
  <c r="BF81" i="14"/>
  <c r="BE81" i="14"/>
  <c r="BC81" i="14"/>
  <c r="BA81" i="14"/>
  <c r="AY81" i="14"/>
  <c r="AW81" i="14"/>
  <c r="AU81" i="14"/>
  <c r="AS81" i="14"/>
  <c r="AQ81" i="14"/>
  <c r="AO81" i="14"/>
  <c r="AM81" i="14"/>
  <c r="AK81" i="14"/>
  <c r="AI81" i="14"/>
  <c r="BF80" i="14"/>
  <c r="BE80" i="14"/>
  <c r="BC80" i="14"/>
  <c r="BA80" i="14"/>
  <c r="AY80" i="14"/>
  <c r="AW80" i="14"/>
  <c r="AU80" i="14"/>
  <c r="AS80" i="14"/>
  <c r="AQ80" i="14"/>
  <c r="AO80" i="14"/>
  <c r="AM80" i="14"/>
  <c r="AK80" i="14"/>
  <c r="AI80" i="14"/>
  <c r="BF78" i="14"/>
  <c r="BE78" i="14"/>
  <c r="BC78" i="14"/>
  <c r="BA78" i="14"/>
  <c r="AY78" i="14"/>
  <c r="AW78" i="14"/>
  <c r="AU78" i="14"/>
  <c r="AS78" i="14"/>
  <c r="AQ78" i="14"/>
  <c r="AO78" i="14"/>
  <c r="AM78" i="14"/>
  <c r="AK78" i="14"/>
  <c r="AI78" i="14"/>
  <c r="BF77" i="14"/>
  <c r="BE77" i="14"/>
  <c r="BC77" i="14"/>
  <c r="BA77" i="14"/>
  <c r="AY77" i="14"/>
  <c r="AW77" i="14"/>
  <c r="AU77" i="14"/>
  <c r="AS77" i="14"/>
  <c r="AQ77" i="14"/>
  <c r="AO77" i="14"/>
  <c r="AM77" i="14"/>
  <c r="AK77" i="14"/>
  <c r="AI77" i="14"/>
  <c r="BF75" i="14"/>
  <c r="BE75" i="14"/>
  <c r="BC75" i="14"/>
  <c r="BA75" i="14"/>
  <c r="AY75" i="14"/>
  <c r="AW75" i="14"/>
  <c r="AU75" i="14"/>
  <c r="AS75" i="14"/>
  <c r="AQ75" i="14"/>
  <c r="AO75" i="14"/>
  <c r="AM75" i="14"/>
  <c r="AK75" i="14"/>
  <c r="AI75" i="14"/>
  <c r="BF74" i="14"/>
  <c r="BE74" i="14"/>
  <c r="BC74" i="14"/>
  <c r="BA74" i="14"/>
  <c r="AY74" i="14"/>
  <c r="AW74" i="14"/>
  <c r="AU74" i="14"/>
  <c r="AS74" i="14"/>
  <c r="AQ74" i="14"/>
  <c r="AO74" i="14"/>
  <c r="AM74" i="14"/>
  <c r="AK74" i="14"/>
  <c r="AI74" i="14"/>
  <c r="BF72" i="14"/>
  <c r="BE72" i="14"/>
  <c r="BC72" i="14"/>
  <c r="BA72" i="14"/>
  <c r="AY72" i="14"/>
  <c r="AW72" i="14"/>
  <c r="AU72" i="14"/>
  <c r="AS72" i="14"/>
  <c r="AQ72" i="14"/>
  <c r="AO72" i="14"/>
  <c r="AM72" i="14"/>
  <c r="AK72" i="14"/>
  <c r="AI72" i="14"/>
  <c r="BF71" i="14"/>
  <c r="BE71" i="14"/>
  <c r="BC71" i="14"/>
  <c r="BA71" i="14"/>
  <c r="AY71" i="14"/>
  <c r="AW71" i="14"/>
  <c r="AU71" i="14"/>
  <c r="AS71" i="14"/>
  <c r="AQ71" i="14"/>
  <c r="AO71" i="14"/>
  <c r="AM71" i="14"/>
  <c r="AK71" i="14"/>
  <c r="AI71" i="14"/>
  <c r="BF70" i="14"/>
  <c r="BE70" i="14"/>
  <c r="BC70" i="14"/>
  <c r="BA70" i="14"/>
  <c r="AY70" i="14"/>
  <c r="AW70" i="14"/>
  <c r="AU70" i="14"/>
  <c r="AS70" i="14"/>
  <c r="AQ70" i="14"/>
  <c r="AO70" i="14"/>
  <c r="AM70" i="14"/>
  <c r="AK70" i="14"/>
  <c r="AI70" i="14"/>
  <c r="BF68" i="14"/>
  <c r="BE68" i="14"/>
  <c r="BC68" i="14"/>
  <c r="BA68" i="14"/>
  <c r="AY68" i="14"/>
  <c r="AW68" i="14"/>
  <c r="AU68" i="14"/>
  <c r="AS68" i="14"/>
  <c r="AQ68" i="14"/>
  <c r="AO68" i="14"/>
  <c r="AM68" i="14"/>
  <c r="AK68" i="14"/>
  <c r="AI68" i="14"/>
  <c r="BF67" i="14"/>
  <c r="BE67" i="14"/>
  <c r="BC67" i="14"/>
  <c r="BA67" i="14"/>
  <c r="AY67" i="14"/>
  <c r="AW67" i="14"/>
  <c r="AU67" i="14"/>
  <c r="AS67" i="14"/>
  <c r="AQ67" i="14"/>
  <c r="AO67" i="14"/>
  <c r="AM67" i="14"/>
  <c r="AK67" i="14"/>
  <c r="AI67" i="14"/>
  <c r="BF66" i="14"/>
  <c r="BE66" i="14"/>
  <c r="BC66" i="14"/>
  <c r="BA66" i="14"/>
  <c r="AY66" i="14"/>
  <c r="AW66" i="14"/>
  <c r="AU66" i="14"/>
  <c r="AS66" i="14"/>
  <c r="AQ66" i="14"/>
  <c r="AO66" i="14"/>
  <c r="AM66" i="14"/>
  <c r="AK66" i="14"/>
  <c r="AI66" i="14"/>
  <c r="BF64" i="14"/>
  <c r="BE64" i="14"/>
  <c r="BC64" i="14"/>
  <c r="BA64" i="14"/>
  <c r="AY64" i="14"/>
  <c r="AW64" i="14"/>
  <c r="AU64" i="14"/>
  <c r="AS64" i="14"/>
  <c r="AQ64" i="14"/>
  <c r="AO64" i="14"/>
  <c r="AM64" i="14"/>
  <c r="AK64" i="14"/>
  <c r="AI64" i="14"/>
  <c r="BF63" i="14"/>
  <c r="BE63" i="14"/>
  <c r="BC63" i="14"/>
  <c r="BA63" i="14"/>
  <c r="AY63" i="14"/>
  <c r="AW63" i="14"/>
  <c r="AU63" i="14"/>
  <c r="AS63" i="14"/>
  <c r="AQ63" i="14"/>
  <c r="AO63" i="14"/>
  <c r="AM63" i="14"/>
  <c r="AK63" i="14"/>
  <c r="AI63" i="14"/>
  <c r="BF62" i="14"/>
  <c r="BE62" i="14"/>
  <c r="BC62" i="14"/>
  <c r="BA62" i="14"/>
  <c r="AY62" i="14"/>
  <c r="AW62" i="14"/>
  <c r="AU62" i="14"/>
  <c r="AS62" i="14"/>
  <c r="AQ62" i="14"/>
  <c r="AO62" i="14"/>
  <c r="AM62" i="14"/>
  <c r="AK62" i="14"/>
  <c r="AI62" i="14"/>
  <c r="BF60" i="14"/>
  <c r="BE60" i="14"/>
  <c r="BC60" i="14"/>
  <c r="BA60" i="14"/>
  <c r="AY60" i="14"/>
  <c r="AW60" i="14"/>
  <c r="AU60" i="14"/>
  <c r="AS60" i="14"/>
  <c r="AQ60" i="14"/>
  <c r="AO60" i="14"/>
  <c r="AM60" i="14"/>
  <c r="AK60" i="14"/>
  <c r="AI60" i="14"/>
  <c r="BF58" i="14"/>
  <c r="BE58" i="14"/>
  <c r="BC58" i="14"/>
  <c r="BA58" i="14"/>
  <c r="AY58" i="14"/>
  <c r="AW58" i="14"/>
  <c r="AU58" i="14"/>
  <c r="AS58" i="14"/>
  <c r="AQ58" i="14"/>
  <c r="AO58" i="14"/>
  <c r="AM58" i="14"/>
  <c r="AK58" i="14"/>
  <c r="AI58" i="14"/>
  <c r="BF57" i="14"/>
  <c r="BE57" i="14"/>
  <c r="BC57" i="14"/>
  <c r="BA57" i="14"/>
  <c r="AY57" i="14"/>
  <c r="AW57" i="14"/>
  <c r="AU57" i="14"/>
  <c r="AS57" i="14"/>
  <c r="AQ57" i="14"/>
  <c r="AO57" i="14"/>
  <c r="AM57" i="14"/>
  <c r="AK57" i="14"/>
  <c r="AI57" i="14"/>
  <c r="BF56" i="14"/>
  <c r="BE56" i="14"/>
  <c r="BC56" i="14"/>
  <c r="BA56" i="14"/>
  <c r="AY56" i="14"/>
  <c r="AW56" i="14"/>
  <c r="AU56" i="14"/>
  <c r="AS56" i="14"/>
  <c r="AQ56" i="14"/>
  <c r="AO56" i="14"/>
  <c r="AM56" i="14"/>
  <c r="AK56" i="14"/>
  <c r="AI56" i="14"/>
  <c r="BF55" i="14"/>
  <c r="BE55" i="14"/>
  <c r="BC55" i="14"/>
  <c r="BA55" i="14"/>
  <c r="AY55" i="14"/>
  <c r="AW55" i="14"/>
  <c r="AU55" i="14"/>
  <c r="AS55" i="14"/>
  <c r="AQ55" i="14"/>
  <c r="AO55" i="14"/>
  <c r="AM55" i="14"/>
  <c r="AK55" i="14"/>
  <c r="AI55" i="14"/>
  <c r="BF52" i="14"/>
  <c r="BE52" i="14"/>
  <c r="BC52" i="14"/>
  <c r="BA52" i="14"/>
  <c r="AY52" i="14"/>
  <c r="AW52" i="14"/>
  <c r="AU52" i="14"/>
  <c r="AS52" i="14"/>
  <c r="AQ52" i="14"/>
  <c r="AO52" i="14"/>
  <c r="AM52" i="14"/>
  <c r="AK52" i="14"/>
  <c r="AI52" i="14"/>
  <c r="BF51" i="14"/>
  <c r="BE51" i="14"/>
  <c r="BC51" i="14"/>
  <c r="BA51" i="14"/>
  <c r="AY51" i="14"/>
  <c r="AW51" i="14"/>
  <c r="AU51" i="14"/>
  <c r="AS51" i="14"/>
  <c r="AQ51" i="14"/>
  <c r="AO51" i="14"/>
  <c r="AM51" i="14"/>
  <c r="AK51" i="14"/>
  <c r="AI51" i="14"/>
  <c r="BF50" i="14"/>
  <c r="BE50" i="14"/>
  <c r="BC50" i="14"/>
  <c r="BA50" i="14"/>
  <c r="AY50" i="14"/>
  <c r="AW50" i="14"/>
  <c r="AU50" i="14"/>
  <c r="AS50" i="14"/>
  <c r="AQ50" i="14"/>
  <c r="AO50" i="14"/>
  <c r="AM50" i="14"/>
  <c r="AK50" i="14"/>
  <c r="AI50" i="14"/>
  <c r="BF49" i="14"/>
  <c r="BE49" i="14"/>
  <c r="BC49" i="14"/>
  <c r="BA49" i="14"/>
  <c r="AY49" i="14"/>
  <c r="AW49" i="14"/>
  <c r="AU49" i="14"/>
  <c r="AS49" i="14"/>
  <c r="AQ49" i="14"/>
  <c r="AO49" i="14"/>
  <c r="AM49" i="14"/>
  <c r="AK49" i="14"/>
  <c r="AI49" i="14"/>
  <c r="BF47" i="14"/>
  <c r="BE47" i="14"/>
  <c r="BC47" i="14"/>
  <c r="BA47" i="14"/>
  <c r="AY47" i="14"/>
  <c r="AW47" i="14"/>
  <c r="AU47" i="14"/>
  <c r="AS47" i="14"/>
  <c r="AQ47" i="14"/>
  <c r="AO47" i="14"/>
  <c r="AM47" i="14"/>
  <c r="AK47" i="14"/>
  <c r="AI47" i="14"/>
  <c r="BF46" i="14"/>
  <c r="BE46" i="14"/>
  <c r="BC46" i="14"/>
  <c r="BA46" i="14"/>
  <c r="AY46" i="14"/>
  <c r="AW46" i="14"/>
  <c r="AU46" i="14"/>
  <c r="AS46" i="14"/>
  <c r="AQ46" i="14"/>
  <c r="AO46" i="14"/>
  <c r="AM46" i="14"/>
  <c r="AK46" i="14"/>
  <c r="AI46" i="14"/>
  <c r="BF45" i="14"/>
  <c r="BE45" i="14"/>
  <c r="BC45" i="14"/>
  <c r="BA45" i="14"/>
  <c r="AY45" i="14"/>
  <c r="AW45" i="14"/>
  <c r="AU45" i="14"/>
  <c r="AS45" i="14"/>
  <c r="AQ45" i="14"/>
  <c r="AO45" i="14"/>
  <c r="AM45" i="14"/>
  <c r="AK45" i="14"/>
  <c r="AI45" i="14"/>
  <c r="BF44" i="14"/>
  <c r="BE44" i="14"/>
  <c r="BC44" i="14"/>
  <c r="BA44" i="14"/>
  <c r="AY44" i="14"/>
  <c r="AW44" i="14"/>
  <c r="AU44" i="14"/>
  <c r="AS44" i="14"/>
  <c r="AQ44" i="14"/>
  <c r="AO44" i="14"/>
  <c r="AM44" i="14"/>
  <c r="AK44" i="14"/>
  <c r="AI44" i="14"/>
  <c r="BF43" i="14"/>
  <c r="BE43" i="14"/>
  <c r="BC43" i="14"/>
  <c r="BA43" i="14"/>
  <c r="AY43" i="14"/>
  <c r="AW43" i="14"/>
  <c r="AU43" i="14"/>
  <c r="AS43" i="14"/>
  <c r="AQ43" i="14"/>
  <c r="AO43" i="14"/>
  <c r="AM43" i="14"/>
  <c r="AK43" i="14"/>
  <c r="AI43" i="14"/>
  <c r="BF42" i="14"/>
  <c r="BE42" i="14"/>
  <c r="BC42" i="14"/>
  <c r="BA42" i="14"/>
  <c r="AY42" i="14"/>
  <c r="AW42" i="14"/>
  <c r="AU42" i="14"/>
  <c r="AS42" i="14"/>
  <c r="AQ42" i="14"/>
  <c r="AO42" i="14"/>
  <c r="AM42" i="14"/>
  <c r="AK42" i="14"/>
  <c r="AI42" i="14"/>
  <c r="BF41" i="14"/>
  <c r="BE41" i="14"/>
  <c r="BC41" i="14"/>
  <c r="BA41" i="14"/>
  <c r="AY41" i="14"/>
  <c r="AW41" i="14"/>
  <c r="AU41" i="14"/>
  <c r="AS41" i="14"/>
  <c r="AQ41" i="14"/>
  <c r="AO41" i="14"/>
  <c r="AM41" i="14"/>
  <c r="AK41" i="14"/>
  <c r="AI41" i="14"/>
  <c r="BF40" i="14"/>
  <c r="BE40" i="14"/>
  <c r="BC40" i="14"/>
  <c r="BA40" i="14"/>
  <c r="AY40" i="14"/>
  <c r="AW40" i="14"/>
  <c r="AU40" i="14"/>
  <c r="AS40" i="14"/>
  <c r="AQ40" i="14"/>
  <c r="AO40" i="14"/>
  <c r="AM40" i="14"/>
  <c r="AK40" i="14"/>
  <c r="AI40" i="14"/>
  <c r="BF39" i="14"/>
  <c r="BE39" i="14"/>
  <c r="BC39" i="14"/>
  <c r="BA39" i="14"/>
  <c r="AY39" i="14"/>
  <c r="AW39" i="14"/>
  <c r="AU39" i="14"/>
  <c r="AS39" i="14"/>
  <c r="AQ39" i="14"/>
  <c r="AO39" i="14"/>
  <c r="AM39" i="14"/>
  <c r="AK39" i="14"/>
  <c r="AI39" i="14"/>
  <c r="BF38" i="14"/>
  <c r="BE38" i="14"/>
  <c r="BC38" i="14"/>
  <c r="BA38" i="14"/>
  <c r="AY38" i="14"/>
  <c r="AW38" i="14"/>
  <c r="AU38" i="14"/>
  <c r="AS38" i="14"/>
  <c r="AQ38" i="14"/>
  <c r="AO38" i="14"/>
  <c r="AM38" i="14"/>
  <c r="AK38" i="14"/>
  <c r="AI38" i="14"/>
  <c r="BF37" i="14"/>
  <c r="BE37" i="14"/>
  <c r="BC37" i="14"/>
  <c r="BA37" i="14"/>
  <c r="AY37" i="14"/>
  <c r="AW37" i="14"/>
  <c r="AU37" i="14"/>
  <c r="AS37" i="14"/>
  <c r="AQ37" i="14"/>
  <c r="AO37" i="14"/>
  <c r="AM37" i="14"/>
  <c r="AK37" i="14"/>
  <c r="AI37" i="14"/>
  <c r="BF36" i="14"/>
  <c r="BE36" i="14"/>
  <c r="BC36" i="14"/>
  <c r="BA36" i="14"/>
  <c r="AY36" i="14"/>
  <c r="AW36" i="14"/>
  <c r="AU36" i="14"/>
  <c r="AS36" i="14"/>
  <c r="AQ36" i="14"/>
  <c r="AO36" i="14"/>
  <c r="AM36" i="14"/>
  <c r="AK36" i="14"/>
  <c r="AI36" i="14"/>
  <c r="BF35" i="14"/>
  <c r="BE35" i="14"/>
  <c r="BC35" i="14"/>
  <c r="BA35" i="14"/>
  <c r="AY35" i="14"/>
  <c r="AW35" i="14"/>
  <c r="AU35" i="14"/>
  <c r="AS35" i="14"/>
  <c r="AQ35" i="14"/>
  <c r="AO35" i="14"/>
  <c r="AM35" i="14"/>
  <c r="AK35" i="14"/>
  <c r="AI35" i="14"/>
  <c r="BF34" i="14"/>
  <c r="BE34" i="14"/>
  <c r="BC34" i="14"/>
  <c r="BA34" i="14"/>
  <c r="AY34" i="14"/>
  <c r="AW34" i="14"/>
  <c r="AU34" i="14"/>
  <c r="AS34" i="14"/>
  <c r="AQ34" i="14"/>
  <c r="AO34" i="14"/>
  <c r="AM34" i="14"/>
  <c r="AK34" i="14"/>
  <c r="AI34" i="14"/>
  <c r="BF33" i="14"/>
  <c r="BE33" i="14"/>
  <c r="BC33" i="14"/>
  <c r="BA33" i="14"/>
  <c r="AY33" i="14"/>
  <c r="AW33" i="14"/>
  <c r="AU33" i="14"/>
  <c r="AS33" i="14"/>
  <c r="AQ33" i="14"/>
  <c r="AO33" i="14"/>
  <c r="AM33" i="14"/>
  <c r="AK33" i="14"/>
  <c r="AI33" i="14"/>
  <c r="BF32" i="14"/>
  <c r="BE32" i="14"/>
  <c r="BC32" i="14"/>
  <c r="BA32" i="14"/>
  <c r="AY32" i="14"/>
  <c r="AW32" i="14"/>
  <c r="AU32" i="14"/>
  <c r="AS32" i="14"/>
  <c r="AQ32" i="14"/>
  <c r="AO32" i="14"/>
  <c r="AM32" i="14"/>
  <c r="AK32" i="14"/>
  <c r="AI32" i="14"/>
  <c r="BF31" i="14"/>
  <c r="BE31" i="14"/>
  <c r="BC31" i="14"/>
  <c r="BA31" i="14"/>
  <c r="AY31" i="14"/>
  <c r="AW31" i="14"/>
  <c r="AU31" i="14"/>
  <c r="AS31" i="14"/>
  <c r="AQ31" i="14"/>
  <c r="AO31" i="14"/>
  <c r="AM31" i="14"/>
  <c r="AK31" i="14"/>
  <c r="AI31" i="14"/>
  <c r="BF29" i="14"/>
  <c r="BE29" i="14"/>
  <c r="BC29" i="14"/>
  <c r="BA29" i="14"/>
  <c r="AY29" i="14"/>
  <c r="AW29" i="14"/>
  <c r="AU29" i="14"/>
  <c r="AS29" i="14"/>
  <c r="AQ29" i="14"/>
  <c r="AO29" i="14"/>
  <c r="AM29" i="14"/>
  <c r="AK29" i="14"/>
  <c r="AI29" i="14"/>
  <c r="BF28" i="14"/>
  <c r="BE28" i="14"/>
  <c r="BC28" i="14"/>
  <c r="BA28" i="14"/>
  <c r="AY28" i="14"/>
  <c r="AW28" i="14"/>
  <c r="AU28" i="14"/>
  <c r="AS28" i="14"/>
  <c r="AQ28" i="14"/>
  <c r="AO28" i="14"/>
  <c r="AM28" i="14"/>
  <c r="AK28" i="14"/>
  <c r="AI28" i="14"/>
  <c r="BF27" i="14"/>
  <c r="BE27" i="14"/>
  <c r="BC27" i="14"/>
  <c r="BA27" i="14"/>
  <c r="AY27" i="14"/>
  <c r="AW27" i="14"/>
  <c r="AU27" i="14"/>
  <c r="AS27" i="14"/>
  <c r="AQ27" i="14"/>
  <c r="AO27" i="14"/>
  <c r="AM27" i="14"/>
  <c r="AK27" i="14"/>
  <c r="AI27" i="14"/>
  <c r="BF26" i="14"/>
  <c r="BE26" i="14"/>
  <c r="BC26" i="14"/>
  <c r="BA26" i="14"/>
  <c r="AY26" i="14"/>
  <c r="AW26" i="14"/>
  <c r="AU26" i="14"/>
  <c r="AS26" i="14"/>
  <c r="AQ26" i="14"/>
  <c r="AO26" i="14"/>
  <c r="AM26" i="14"/>
  <c r="AK26" i="14"/>
  <c r="AI26" i="14"/>
  <c r="BF24" i="14"/>
  <c r="BE24" i="14"/>
  <c r="BC24" i="14"/>
  <c r="BA24" i="14"/>
  <c r="AY24" i="14"/>
  <c r="AW24" i="14"/>
  <c r="AU24" i="14"/>
  <c r="AS24" i="14"/>
  <c r="AQ24" i="14"/>
  <c r="AO24" i="14"/>
  <c r="AM24" i="14"/>
  <c r="AK24" i="14"/>
  <c r="AI24" i="14"/>
  <c r="BF23" i="14"/>
  <c r="BE23" i="14"/>
  <c r="BC23" i="14"/>
  <c r="BA23" i="14"/>
  <c r="AY23" i="14"/>
  <c r="AW23" i="14"/>
  <c r="AU23" i="14"/>
  <c r="AS23" i="14"/>
  <c r="AQ23" i="14"/>
  <c r="AO23" i="14"/>
  <c r="AM23" i="14"/>
  <c r="AK23" i="14"/>
  <c r="AI23" i="14"/>
  <c r="BF22" i="14"/>
  <c r="BE22" i="14"/>
  <c r="BC22" i="14"/>
  <c r="BA22" i="14"/>
  <c r="AY22" i="14"/>
  <c r="AW22" i="14"/>
  <c r="AU22" i="14"/>
  <c r="AS22" i="14"/>
  <c r="AQ22" i="14"/>
  <c r="AO22" i="14"/>
  <c r="AM22" i="14"/>
  <c r="AK22" i="14"/>
  <c r="AI22" i="14"/>
  <c r="BF21" i="14"/>
  <c r="BE21" i="14"/>
  <c r="BC21" i="14"/>
  <c r="BA21" i="14"/>
  <c r="AY21" i="14"/>
  <c r="AW21" i="14"/>
  <c r="AU21" i="14"/>
  <c r="AS21" i="14"/>
  <c r="AQ21" i="14"/>
  <c r="AO21" i="14"/>
  <c r="AM21" i="14"/>
  <c r="AK21" i="14"/>
  <c r="AI21" i="14"/>
  <c r="BF20" i="14"/>
  <c r="BE20" i="14"/>
  <c r="BC20" i="14"/>
  <c r="BA20" i="14"/>
  <c r="AY20" i="14"/>
  <c r="AW20" i="14"/>
  <c r="AU20" i="14"/>
  <c r="AS20" i="14"/>
  <c r="AQ20" i="14"/>
  <c r="AO20" i="14"/>
  <c r="AM20" i="14"/>
  <c r="AK20" i="14"/>
  <c r="AI20" i="14"/>
  <c r="BF19" i="14"/>
  <c r="BE19" i="14"/>
  <c r="BC19" i="14"/>
  <c r="BA19" i="14"/>
  <c r="AY19" i="14"/>
  <c r="AW19" i="14"/>
  <c r="AU19" i="14"/>
  <c r="AS19" i="14"/>
  <c r="AQ19" i="14"/>
  <c r="AO19" i="14"/>
  <c r="AM19" i="14"/>
  <c r="AK19" i="14"/>
  <c r="AI19" i="14"/>
  <c r="BF18" i="14"/>
  <c r="BE18" i="14"/>
  <c r="BC18" i="14"/>
  <c r="BA18" i="14"/>
  <c r="AY18" i="14"/>
  <c r="AW18" i="14"/>
  <c r="AU18" i="14"/>
  <c r="AS18" i="14"/>
  <c r="AQ18" i="14"/>
  <c r="AO18" i="14"/>
  <c r="AM18" i="14"/>
  <c r="AK18" i="14"/>
  <c r="AI18" i="14"/>
  <c r="BF17" i="14"/>
  <c r="BE17" i="14"/>
  <c r="BC17" i="14"/>
  <c r="BA17" i="14"/>
  <c r="AY17" i="14"/>
  <c r="AW17" i="14"/>
  <c r="AU17" i="14"/>
  <c r="AS17" i="14"/>
  <c r="AQ17" i="14"/>
  <c r="AO17" i="14"/>
  <c r="AM17" i="14"/>
  <c r="AK17" i="14"/>
  <c r="AI17" i="14"/>
  <c r="BF16" i="14"/>
  <c r="BE16" i="14"/>
  <c r="BC16" i="14"/>
  <c r="BA16" i="14"/>
  <c r="AY16" i="14"/>
  <c r="AW16" i="14"/>
  <c r="AU16" i="14"/>
  <c r="AS16" i="14"/>
  <c r="AQ16" i="14"/>
  <c r="AO16" i="14"/>
  <c r="AM16" i="14"/>
  <c r="AK16" i="14"/>
  <c r="AI16" i="14"/>
  <c r="BF14" i="14"/>
  <c r="BE14" i="14"/>
  <c r="BC14" i="14"/>
  <c r="BA14" i="14"/>
  <c r="AY14" i="14"/>
  <c r="AW14" i="14"/>
  <c r="AU14" i="14"/>
  <c r="AS14" i="14"/>
  <c r="AQ14" i="14"/>
  <c r="AO14" i="14"/>
  <c r="AM14" i="14"/>
  <c r="AK14" i="14"/>
  <c r="AI14" i="14"/>
  <c r="BF13" i="14"/>
  <c r="BE13" i="14"/>
  <c r="BC13" i="14"/>
  <c r="BA13" i="14"/>
  <c r="AY13" i="14"/>
  <c r="AW13" i="14"/>
  <c r="AU13" i="14"/>
  <c r="AS13" i="14"/>
  <c r="AQ13" i="14"/>
  <c r="AO13" i="14"/>
  <c r="AM13" i="14"/>
  <c r="AK13" i="14"/>
  <c r="AI13" i="14"/>
  <c r="BF12" i="14"/>
  <c r="BE12" i="14"/>
  <c r="BC12" i="14"/>
  <c r="BA12" i="14"/>
  <c r="AY12" i="14"/>
  <c r="AW12" i="14"/>
  <c r="AU12" i="14"/>
  <c r="AS12" i="14"/>
  <c r="AQ12" i="14"/>
  <c r="AO12" i="14"/>
  <c r="AM12" i="14"/>
  <c r="AK12" i="14"/>
  <c r="AI12" i="14"/>
  <c r="BF11" i="14"/>
  <c r="BE11" i="14"/>
  <c r="BC11" i="14"/>
  <c r="BA11" i="14"/>
  <c r="AY11" i="14"/>
  <c r="AW11" i="14"/>
  <c r="AU11" i="14"/>
  <c r="AS11" i="14"/>
  <c r="AQ11" i="14"/>
  <c r="AO11" i="14"/>
  <c r="AM11" i="14"/>
  <c r="AK11" i="14"/>
  <c r="AI11" i="14"/>
  <c r="BF10" i="14"/>
  <c r="BE10" i="14"/>
  <c r="BC10" i="14"/>
  <c r="BA10" i="14"/>
  <c r="AY10" i="14"/>
  <c r="AW10" i="14"/>
  <c r="AU10" i="14"/>
  <c r="AS10" i="14"/>
  <c r="AQ10" i="14"/>
  <c r="AO10" i="14"/>
  <c r="AM10" i="14"/>
  <c r="AK10" i="14"/>
  <c r="AI10" i="14"/>
  <c r="BF9" i="14"/>
  <c r="BE9" i="14"/>
  <c r="BC9" i="14"/>
  <c r="BA9" i="14"/>
  <c r="AY9" i="14"/>
  <c r="AW9" i="14"/>
  <c r="AU9" i="14"/>
  <c r="AS9" i="14"/>
  <c r="AQ9" i="14"/>
  <c r="AO9" i="14"/>
  <c r="AM9" i="14"/>
  <c r="AK9" i="14"/>
  <c r="AI9" i="14"/>
  <c r="BF8" i="14"/>
  <c r="BE8" i="14"/>
  <c r="BC8" i="14"/>
  <c r="BA8" i="14"/>
  <c r="AY8" i="14"/>
  <c r="AW8" i="14"/>
  <c r="AU8" i="14"/>
  <c r="AS8" i="14"/>
  <c r="AQ8" i="14"/>
  <c r="AO8" i="14"/>
  <c r="AM8" i="14"/>
  <c r="AK8" i="14"/>
  <c r="AI8" i="14"/>
  <c r="BF7" i="14"/>
  <c r="BE7" i="14"/>
  <c r="BC7" i="14"/>
  <c r="BA7" i="14"/>
  <c r="AY7" i="14"/>
  <c r="AW7" i="14"/>
  <c r="AU7" i="14"/>
  <c r="AS7" i="14"/>
  <c r="AQ7" i="14"/>
  <c r="AO7" i="14"/>
  <c r="AM7" i="14"/>
  <c r="AK7" i="14"/>
  <c r="AI7" i="14"/>
  <c r="BF6" i="14"/>
  <c r="BE6" i="14"/>
  <c r="BC6" i="14"/>
  <c r="BA6" i="14"/>
  <c r="AY6" i="14"/>
  <c r="AW6" i="14"/>
  <c r="AU6" i="14"/>
  <c r="AS6" i="14"/>
  <c r="AQ6" i="14"/>
  <c r="AO6" i="14"/>
  <c r="AM6" i="14"/>
  <c r="AK6" i="14"/>
  <c r="AI6" i="14"/>
  <c r="BF4" i="14"/>
  <c r="BE4" i="14"/>
  <c r="BC4" i="14"/>
  <c r="BA4" i="14"/>
  <c r="AY4" i="14"/>
  <c r="AW4" i="14"/>
  <c r="AU4" i="14"/>
  <c r="AS4" i="14"/>
  <c r="AQ4" i="14"/>
  <c r="AO4" i="14"/>
  <c r="AM4" i="14"/>
  <c r="AK4" i="14"/>
  <c r="AI4" i="14"/>
  <c r="BD165" i="13"/>
  <c r="BB165" i="13"/>
  <c r="AZ165" i="13"/>
  <c r="AX165" i="13"/>
  <c r="AV165" i="13"/>
  <c r="AT165" i="13"/>
  <c r="AR165" i="13"/>
  <c r="AP165" i="13"/>
  <c r="AN165" i="13"/>
  <c r="AL165" i="13"/>
  <c r="AJ165" i="13"/>
  <c r="AH165" i="13"/>
  <c r="BF163" i="13"/>
  <c r="BE163" i="13"/>
  <c r="BC163" i="13"/>
  <c r="BA163" i="13"/>
  <c r="AY163" i="13"/>
  <c r="AW163" i="13"/>
  <c r="AU163" i="13"/>
  <c r="AS163" i="13"/>
  <c r="AQ163" i="13"/>
  <c r="AO163" i="13"/>
  <c r="AM163" i="13"/>
  <c r="AK163" i="13"/>
  <c r="AI163" i="13"/>
  <c r="BF162" i="13"/>
  <c r="BE162" i="13"/>
  <c r="BC162" i="13"/>
  <c r="BA162" i="13"/>
  <c r="AY162" i="13"/>
  <c r="AW162" i="13"/>
  <c r="AU162" i="13"/>
  <c r="AS162" i="13"/>
  <c r="AQ162" i="13"/>
  <c r="AO162" i="13"/>
  <c r="AM162" i="13"/>
  <c r="AK162" i="13"/>
  <c r="AI162" i="13"/>
  <c r="BF161" i="13"/>
  <c r="BE161" i="13"/>
  <c r="BC161" i="13"/>
  <c r="BA161" i="13"/>
  <c r="AY161" i="13"/>
  <c r="AW161" i="13"/>
  <c r="AU161" i="13"/>
  <c r="AS161" i="13"/>
  <c r="AQ161" i="13"/>
  <c r="AO161" i="13"/>
  <c r="AM161" i="13"/>
  <c r="AK161" i="13"/>
  <c r="AI161" i="13"/>
  <c r="BF160" i="13"/>
  <c r="BE160" i="13"/>
  <c r="BC160" i="13"/>
  <c r="BA160" i="13"/>
  <c r="AY160" i="13"/>
  <c r="AW160" i="13"/>
  <c r="AU160" i="13"/>
  <c r="AS160" i="13"/>
  <c r="AQ160" i="13"/>
  <c r="AO160" i="13"/>
  <c r="AM160" i="13"/>
  <c r="AK160" i="13"/>
  <c r="AI160" i="13"/>
  <c r="BF159" i="13"/>
  <c r="BE159" i="13"/>
  <c r="BC159" i="13"/>
  <c r="BA159" i="13"/>
  <c r="AY159" i="13"/>
  <c r="AW159" i="13"/>
  <c r="AU159" i="13"/>
  <c r="AS159" i="13"/>
  <c r="AQ159" i="13"/>
  <c r="AO159" i="13"/>
  <c r="AM159" i="13"/>
  <c r="AK159" i="13"/>
  <c r="AI159" i="13"/>
  <c r="BF156" i="13"/>
  <c r="BE156" i="13"/>
  <c r="BC156" i="13"/>
  <c r="BA156" i="13"/>
  <c r="AY156" i="13"/>
  <c r="AW156" i="13"/>
  <c r="AU156" i="13"/>
  <c r="AS156" i="13"/>
  <c r="AQ156" i="13"/>
  <c r="AO156" i="13"/>
  <c r="AM156" i="13"/>
  <c r="AK156" i="13"/>
  <c r="AI156" i="13"/>
  <c r="BF155" i="13"/>
  <c r="BE155" i="13"/>
  <c r="BC155" i="13"/>
  <c r="BA155" i="13"/>
  <c r="AY155" i="13"/>
  <c r="AW155" i="13"/>
  <c r="AU155" i="13"/>
  <c r="AS155" i="13"/>
  <c r="AQ155" i="13"/>
  <c r="AO155" i="13"/>
  <c r="AM155" i="13"/>
  <c r="AK155" i="13"/>
  <c r="AI155" i="13"/>
  <c r="BF154" i="13"/>
  <c r="BE154" i="13"/>
  <c r="BC154" i="13"/>
  <c r="BA154" i="13"/>
  <c r="AY154" i="13"/>
  <c r="AW154" i="13"/>
  <c r="AU154" i="13"/>
  <c r="AS154" i="13"/>
  <c r="AQ154" i="13"/>
  <c r="AO154" i="13"/>
  <c r="AM154" i="13"/>
  <c r="AK154" i="13"/>
  <c r="AI154" i="13"/>
  <c r="BF153" i="13"/>
  <c r="BE153" i="13"/>
  <c r="BC153" i="13"/>
  <c r="BA153" i="13"/>
  <c r="AY153" i="13"/>
  <c r="AW153" i="13"/>
  <c r="AU153" i="13"/>
  <c r="AS153" i="13"/>
  <c r="AQ153" i="13"/>
  <c r="AO153" i="13"/>
  <c r="AM153" i="13"/>
  <c r="AK153" i="13"/>
  <c r="AI153" i="13"/>
  <c r="BF152" i="13"/>
  <c r="BE152" i="13"/>
  <c r="BC152" i="13"/>
  <c r="BA152" i="13"/>
  <c r="AY152" i="13"/>
  <c r="AW152" i="13"/>
  <c r="AU152" i="13"/>
  <c r="AS152" i="13"/>
  <c r="AQ152" i="13"/>
  <c r="AO152" i="13"/>
  <c r="AM152" i="13"/>
  <c r="AK152" i="13"/>
  <c r="AI152" i="13"/>
  <c r="BF151" i="13"/>
  <c r="BE151" i="13"/>
  <c r="BC151" i="13"/>
  <c r="BA151" i="13"/>
  <c r="AY151" i="13"/>
  <c r="AW151" i="13"/>
  <c r="AU151" i="13"/>
  <c r="AS151" i="13"/>
  <c r="AQ151" i="13"/>
  <c r="AO151" i="13"/>
  <c r="AM151" i="13"/>
  <c r="AK151" i="13"/>
  <c r="AI151" i="13"/>
  <c r="BF150" i="13"/>
  <c r="BE150" i="13"/>
  <c r="BC150" i="13"/>
  <c r="BA150" i="13"/>
  <c r="AY150" i="13"/>
  <c r="AW150" i="13"/>
  <c r="AU150" i="13"/>
  <c r="AS150" i="13"/>
  <c r="AQ150" i="13"/>
  <c r="AO150" i="13"/>
  <c r="AM150" i="13"/>
  <c r="AK150" i="13"/>
  <c r="AI150" i="13"/>
  <c r="BD148" i="13"/>
  <c r="BD166" i="13" s="1"/>
  <c r="BB148" i="13"/>
  <c r="BB166" i="13" s="1"/>
  <c r="AZ148" i="13"/>
  <c r="AZ166" i="13" s="1"/>
  <c r="AX148" i="13"/>
  <c r="AV148" i="13"/>
  <c r="AT148" i="13"/>
  <c r="AT166" i="13" s="1"/>
  <c r="AR148" i="13"/>
  <c r="AP148" i="13"/>
  <c r="AP166" i="13" s="1"/>
  <c r="AN148" i="13"/>
  <c r="AN166" i="13" s="1"/>
  <c r="AL148" i="13"/>
  <c r="AJ148" i="13"/>
  <c r="AH148" i="13"/>
  <c r="AH166" i="13" s="1"/>
  <c r="BF144" i="13"/>
  <c r="BE144" i="13"/>
  <c r="BC144" i="13"/>
  <c r="BA144" i="13"/>
  <c r="AY144" i="13"/>
  <c r="AW144" i="13"/>
  <c r="AU144" i="13"/>
  <c r="AS144" i="13"/>
  <c r="AQ144" i="13"/>
  <c r="AO144" i="13"/>
  <c r="AM144" i="13"/>
  <c r="AK144" i="13"/>
  <c r="AI144" i="13"/>
  <c r="BF143" i="13"/>
  <c r="BE143" i="13"/>
  <c r="BC143" i="13"/>
  <c r="BA143" i="13"/>
  <c r="AY143" i="13"/>
  <c r="AW143" i="13"/>
  <c r="AU143" i="13"/>
  <c r="AS143" i="13"/>
  <c r="AQ143" i="13"/>
  <c r="AO143" i="13"/>
  <c r="AM143" i="13"/>
  <c r="AK143" i="13"/>
  <c r="AI143" i="13"/>
  <c r="BF139" i="13"/>
  <c r="BE139" i="13"/>
  <c r="BC139" i="13"/>
  <c r="BA139" i="13"/>
  <c r="AY139" i="13"/>
  <c r="AW139" i="13"/>
  <c r="AU139" i="13"/>
  <c r="AS139" i="13"/>
  <c r="AQ139" i="13"/>
  <c r="AO139" i="13"/>
  <c r="AM139" i="13"/>
  <c r="AK139" i="13"/>
  <c r="AI139" i="13"/>
  <c r="BF137" i="13"/>
  <c r="BE137" i="13"/>
  <c r="BC137" i="13"/>
  <c r="BA137" i="13"/>
  <c r="AY137" i="13"/>
  <c r="AW137" i="13"/>
  <c r="AU137" i="13"/>
  <c r="AS137" i="13"/>
  <c r="AQ137" i="13"/>
  <c r="AO137" i="13"/>
  <c r="AM137" i="13"/>
  <c r="AK137" i="13"/>
  <c r="AI137" i="13"/>
  <c r="BF136" i="13"/>
  <c r="BE136" i="13"/>
  <c r="BC136" i="13"/>
  <c r="BA136" i="13"/>
  <c r="AY136" i="13"/>
  <c r="AW136" i="13"/>
  <c r="AU136" i="13"/>
  <c r="AS136" i="13"/>
  <c r="AQ136" i="13"/>
  <c r="AO136" i="13"/>
  <c r="AM136" i="13"/>
  <c r="AK136" i="13"/>
  <c r="AI136" i="13"/>
  <c r="BF135" i="13"/>
  <c r="BE135" i="13"/>
  <c r="BC135" i="13"/>
  <c r="BA135" i="13"/>
  <c r="AY135" i="13"/>
  <c r="AW135" i="13"/>
  <c r="AU135" i="13"/>
  <c r="AS135" i="13"/>
  <c r="AQ135" i="13"/>
  <c r="AO135" i="13"/>
  <c r="AM135" i="13"/>
  <c r="AK135" i="13"/>
  <c r="AI135" i="13"/>
  <c r="BF134" i="13"/>
  <c r="BE134" i="13"/>
  <c r="BC134" i="13"/>
  <c r="BA134" i="13"/>
  <c r="AY134" i="13"/>
  <c r="AW134" i="13"/>
  <c r="AU134" i="13"/>
  <c r="AS134" i="13"/>
  <c r="AQ134" i="13"/>
  <c r="AO134" i="13"/>
  <c r="AM134" i="13"/>
  <c r="AK134" i="13"/>
  <c r="AI134" i="13"/>
  <c r="BF133" i="13"/>
  <c r="BE133" i="13"/>
  <c r="BC133" i="13"/>
  <c r="BA133" i="13"/>
  <c r="AY133" i="13"/>
  <c r="AW133" i="13"/>
  <c r="AU133" i="13"/>
  <c r="AS133" i="13"/>
  <c r="AQ133" i="13"/>
  <c r="AO133" i="13"/>
  <c r="AM133" i="13"/>
  <c r="AK133" i="13"/>
  <c r="AI133" i="13"/>
  <c r="BF120" i="13"/>
  <c r="BE120" i="13"/>
  <c r="BC120" i="13"/>
  <c r="BA120" i="13"/>
  <c r="AY120" i="13"/>
  <c r="AW120" i="13"/>
  <c r="AU120" i="13"/>
  <c r="AS120" i="13"/>
  <c r="AQ120" i="13"/>
  <c r="AO120" i="13"/>
  <c r="AM120" i="13"/>
  <c r="AK120" i="13"/>
  <c r="AI120" i="13"/>
  <c r="BF132" i="13"/>
  <c r="BE132" i="13"/>
  <c r="BC132" i="13"/>
  <c r="BA132" i="13"/>
  <c r="AY132" i="13"/>
  <c r="AW132" i="13"/>
  <c r="AU132" i="13"/>
  <c r="AS132" i="13"/>
  <c r="AQ132" i="13"/>
  <c r="AO132" i="13"/>
  <c r="AM132" i="13"/>
  <c r="AK132" i="13"/>
  <c r="AI132" i="13"/>
  <c r="BF131" i="13"/>
  <c r="BE131" i="13"/>
  <c r="BC131" i="13"/>
  <c r="BA131" i="13"/>
  <c r="AY131" i="13"/>
  <c r="AW131" i="13"/>
  <c r="AU131" i="13"/>
  <c r="AS131" i="13"/>
  <c r="AQ131" i="13"/>
  <c r="AO131" i="13"/>
  <c r="AM131" i="13"/>
  <c r="AK131" i="13"/>
  <c r="AI131" i="13"/>
  <c r="BF130" i="13"/>
  <c r="BE130" i="13"/>
  <c r="BC130" i="13"/>
  <c r="BA130" i="13"/>
  <c r="AY130" i="13"/>
  <c r="AW130" i="13"/>
  <c r="AU130" i="13"/>
  <c r="AS130" i="13"/>
  <c r="AQ130" i="13"/>
  <c r="AO130" i="13"/>
  <c r="AM130" i="13"/>
  <c r="AK130" i="13"/>
  <c r="AI130" i="13"/>
  <c r="AK115" i="13"/>
  <c r="AI115" i="13"/>
  <c r="BF114" i="13"/>
  <c r="BE114" i="13"/>
  <c r="BC114" i="13"/>
  <c r="BA114" i="13"/>
  <c r="AY114" i="13"/>
  <c r="AW114" i="13"/>
  <c r="AU114" i="13"/>
  <c r="AS114" i="13"/>
  <c r="AQ114" i="13"/>
  <c r="AO114" i="13"/>
  <c r="AM114" i="13"/>
  <c r="AK114" i="13"/>
  <c r="AI114" i="13"/>
  <c r="BF113" i="13"/>
  <c r="BE113" i="13"/>
  <c r="BC113" i="13"/>
  <c r="BA113" i="13"/>
  <c r="AY113" i="13"/>
  <c r="AW113" i="13"/>
  <c r="AU113" i="13"/>
  <c r="AS113" i="13"/>
  <c r="AQ113" i="13"/>
  <c r="AO113" i="13"/>
  <c r="AM113" i="13"/>
  <c r="AK113" i="13"/>
  <c r="AI113" i="13"/>
  <c r="BF95" i="13"/>
  <c r="BE95" i="13"/>
  <c r="BC95" i="13"/>
  <c r="BA95" i="13"/>
  <c r="AY95" i="13"/>
  <c r="AW95" i="13"/>
  <c r="AU95" i="13"/>
  <c r="AS95" i="13"/>
  <c r="AQ95" i="13"/>
  <c r="AO95" i="13"/>
  <c r="AM95" i="13"/>
  <c r="AK95" i="13"/>
  <c r="AI95" i="13"/>
  <c r="BF94" i="13"/>
  <c r="BE94" i="13"/>
  <c r="BC94" i="13"/>
  <c r="BA94" i="13"/>
  <c r="AY94" i="13"/>
  <c r="AW94" i="13"/>
  <c r="AU94" i="13"/>
  <c r="AS94" i="13"/>
  <c r="AQ94" i="13"/>
  <c r="AO94" i="13"/>
  <c r="AM94" i="13"/>
  <c r="AK94" i="13"/>
  <c r="AI94" i="13"/>
  <c r="BF93" i="13"/>
  <c r="BE93" i="13"/>
  <c r="BC93" i="13"/>
  <c r="BA93" i="13"/>
  <c r="AY93" i="13"/>
  <c r="AW93" i="13"/>
  <c r="AU93" i="13"/>
  <c r="AS93" i="13"/>
  <c r="AQ93" i="13"/>
  <c r="AO93" i="13"/>
  <c r="AM93" i="13"/>
  <c r="AK93" i="13"/>
  <c r="AI93" i="13"/>
  <c r="BF92" i="13"/>
  <c r="BE92" i="13"/>
  <c r="BC92" i="13"/>
  <c r="BA92" i="13"/>
  <c r="AY92" i="13"/>
  <c r="AW92" i="13"/>
  <c r="AU92" i="13"/>
  <c r="AS92" i="13"/>
  <c r="AQ92" i="13"/>
  <c r="AO92" i="13"/>
  <c r="AM92" i="13"/>
  <c r="AK92" i="13"/>
  <c r="AI92" i="13"/>
  <c r="BF90" i="13"/>
  <c r="BE90" i="13"/>
  <c r="BC90" i="13"/>
  <c r="BA90" i="13"/>
  <c r="AY90" i="13"/>
  <c r="AW90" i="13"/>
  <c r="AU90" i="13"/>
  <c r="AS90" i="13"/>
  <c r="AQ90" i="13"/>
  <c r="AO90" i="13"/>
  <c r="AM90" i="13"/>
  <c r="AK90" i="13"/>
  <c r="AI90" i="13"/>
  <c r="BF89" i="13"/>
  <c r="BE89" i="13"/>
  <c r="BC89" i="13"/>
  <c r="BA89" i="13"/>
  <c r="AY89" i="13"/>
  <c r="AW89" i="13"/>
  <c r="AU89" i="13"/>
  <c r="AS89" i="13"/>
  <c r="AQ89" i="13"/>
  <c r="AO89" i="13"/>
  <c r="AM89" i="13"/>
  <c r="AK89" i="13"/>
  <c r="AI89" i="13"/>
  <c r="BF88" i="13"/>
  <c r="BE88" i="13"/>
  <c r="BC88" i="13"/>
  <c r="BA88" i="13"/>
  <c r="AY88" i="13"/>
  <c r="AW88" i="13"/>
  <c r="AU88" i="13"/>
  <c r="AS88" i="13"/>
  <c r="AQ88" i="13"/>
  <c r="AO88" i="13"/>
  <c r="AM88" i="13"/>
  <c r="AK88" i="13"/>
  <c r="AI88" i="13"/>
  <c r="BF87" i="13"/>
  <c r="BE87" i="13"/>
  <c r="BC87" i="13"/>
  <c r="BA87" i="13"/>
  <c r="AY87" i="13"/>
  <c r="AW87" i="13"/>
  <c r="AU87" i="13"/>
  <c r="AS87" i="13"/>
  <c r="AQ87" i="13"/>
  <c r="AO87" i="13"/>
  <c r="AM87" i="13"/>
  <c r="AK87" i="13"/>
  <c r="AI87" i="13"/>
  <c r="BF86" i="13"/>
  <c r="BE86" i="13"/>
  <c r="BC86" i="13"/>
  <c r="BA86" i="13"/>
  <c r="AY86" i="13"/>
  <c r="AW86" i="13"/>
  <c r="AU86" i="13"/>
  <c r="AS86" i="13"/>
  <c r="AQ86" i="13"/>
  <c r="AO86" i="13"/>
  <c r="AM86" i="13"/>
  <c r="AK86" i="13"/>
  <c r="AI86" i="13"/>
  <c r="BF84" i="13"/>
  <c r="BE84" i="13"/>
  <c r="BC84" i="13"/>
  <c r="BA84" i="13"/>
  <c r="AY84" i="13"/>
  <c r="AW84" i="13"/>
  <c r="AU84" i="13"/>
  <c r="AS84" i="13"/>
  <c r="AQ84" i="13"/>
  <c r="AO84" i="13"/>
  <c r="AM84" i="13"/>
  <c r="AK84" i="13"/>
  <c r="AI84" i="13"/>
  <c r="BF81" i="13"/>
  <c r="BE81" i="13"/>
  <c r="BC81" i="13"/>
  <c r="BA81" i="13"/>
  <c r="AY81" i="13"/>
  <c r="AW81" i="13"/>
  <c r="AU81" i="13"/>
  <c r="AS81" i="13"/>
  <c r="AQ81" i="13"/>
  <c r="AO81" i="13"/>
  <c r="AM81" i="13"/>
  <c r="AK81" i="13"/>
  <c r="AI81" i="13"/>
  <c r="BF80" i="13"/>
  <c r="BE80" i="13"/>
  <c r="BC80" i="13"/>
  <c r="BA80" i="13"/>
  <c r="AY80" i="13"/>
  <c r="AW80" i="13"/>
  <c r="AU80" i="13"/>
  <c r="AS80" i="13"/>
  <c r="AQ80" i="13"/>
  <c r="AO80" i="13"/>
  <c r="AM80" i="13"/>
  <c r="AK80" i="13"/>
  <c r="AI80" i="13"/>
  <c r="BF78" i="13"/>
  <c r="BE78" i="13"/>
  <c r="BC78" i="13"/>
  <c r="BA78" i="13"/>
  <c r="AY78" i="13"/>
  <c r="AW78" i="13"/>
  <c r="AU78" i="13"/>
  <c r="AS78" i="13"/>
  <c r="AQ78" i="13"/>
  <c r="AO78" i="13"/>
  <c r="AM78" i="13"/>
  <c r="AK78" i="13"/>
  <c r="AI78" i="13"/>
  <c r="BF77" i="13"/>
  <c r="BE77" i="13"/>
  <c r="BC77" i="13"/>
  <c r="BA77" i="13"/>
  <c r="AY77" i="13"/>
  <c r="AW77" i="13"/>
  <c r="AU77" i="13"/>
  <c r="AS77" i="13"/>
  <c r="AQ77" i="13"/>
  <c r="AO77" i="13"/>
  <c r="AM77" i="13"/>
  <c r="AK77" i="13"/>
  <c r="AI77" i="13"/>
  <c r="BF75" i="13"/>
  <c r="BE75" i="13"/>
  <c r="BC75" i="13"/>
  <c r="BA75" i="13"/>
  <c r="AY75" i="13"/>
  <c r="AW75" i="13"/>
  <c r="AU75" i="13"/>
  <c r="AS75" i="13"/>
  <c r="AQ75" i="13"/>
  <c r="AO75" i="13"/>
  <c r="AM75" i="13"/>
  <c r="AK75" i="13"/>
  <c r="AI75" i="13"/>
  <c r="BF74" i="13"/>
  <c r="BE74" i="13"/>
  <c r="BC74" i="13"/>
  <c r="BA74" i="13"/>
  <c r="AY74" i="13"/>
  <c r="AW74" i="13"/>
  <c r="AU74" i="13"/>
  <c r="AS74" i="13"/>
  <c r="AQ74" i="13"/>
  <c r="AO74" i="13"/>
  <c r="AM74" i="13"/>
  <c r="AK74" i="13"/>
  <c r="AI74" i="13"/>
  <c r="BF72" i="13"/>
  <c r="BE72" i="13"/>
  <c r="BC72" i="13"/>
  <c r="BA72" i="13"/>
  <c r="AY72" i="13"/>
  <c r="AW72" i="13"/>
  <c r="AU72" i="13"/>
  <c r="AS72" i="13"/>
  <c r="AQ72" i="13"/>
  <c r="AO72" i="13"/>
  <c r="AM72" i="13"/>
  <c r="AK72" i="13"/>
  <c r="AI72" i="13"/>
  <c r="BF71" i="13"/>
  <c r="BE71" i="13"/>
  <c r="BC71" i="13"/>
  <c r="BA71" i="13"/>
  <c r="AY71" i="13"/>
  <c r="AW71" i="13"/>
  <c r="AU71" i="13"/>
  <c r="AS71" i="13"/>
  <c r="AQ71" i="13"/>
  <c r="AO71" i="13"/>
  <c r="AM71" i="13"/>
  <c r="AK71" i="13"/>
  <c r="AI71" i="13"/>
  <c r="BF70" i="13"/>
  <c r="BE70" i="13"/>
  <c r="BC70" i="13"/>
  <c r="BA70" i="13"/>
  <c r="AY70" i="13"/>
  <c r="AW70" i="13"/>
  <c r="AU70" i="13"/>
  <c r="AS70" i="13"/>
  <c r="AQ70" i="13"/>
  <c r="AO70" i="13"/>
  <c r="AM70" i="13"/>
  <c r="AK70" i="13"/>
  <c r="AI70" i="13"/>
  <c r="BF68" i="13"/>
  <c r="BE68" i="13"/>
  <c r="BC68" i="13"/>
  <c r="BA68" i="13"/>
  <c r="AY68" i="13"/>
  <c r="AW68" i="13"/>
  <c r="AU68" i="13"/>
  <c r="AS68" i="13"/>
  <c r="AQ68" i="13"/>
  <c r="AO68" i="13"/>
  <c r="AM68" i="13"/>
  <c r="AK68" i="13"/>
  <c r="AI68" i="13"/>
  <c r="BF67" i="13"/>
  <c r="BE67" i="13"/>
  <c r="BC67" i="13"/>
  <c r="BA67" i="13"/>
  <c r="AY67" i="13"/>
  <c r="AW67" i="13"/>
  <c r="AU67" i="13"/>
  <c r="AS67" i="13"/>
  <c r="AQ67" i="13"/>
  <c r="AO67" i="13"/>
  <c r="AM67" i="13"/>
  <c r="AK67" i="13"/>
  <c r="AI67" i="13"/>
  <c r="BF66" i="13"/>
  <c r="BE66" i="13"/>
  <c r="BC66" i="13"/>
  <c r="BA66" i="13"/>
  <c r="AY66" i="13"/>
  <c r="AW66" i="13"/>
  <c r="AU66" i="13"/>
  <c r="AS66" i="13"/>
  <c r="AQ66" i="13"/>
  <c r="AO66" i="13"/>
  <c r="AM66" i="13"/>
  <c r="AK66" i="13"/>
  <c r="AI66" i="13"/>
  <c r="BF64" i="13"/>
  <c r="BE64" i="13"/>
  <c r="BC64" i="13"/>
  <c r="BA64" i="13"/>
  <c r="AY64" i="13"/>
  <c r="AW64" i="13"/>
  <c r="AU64" i="13"/>
  <c r="AS64" i="13"/>
  <c r="AQ64" i="13"/>
  <c r="AO64" i="13"/>
  <c r="AM64" i="13"/>
  <c r="AK64" i="13"/>
  <c r="AI64" i="13"/>
  <c r="BF63" i="13"/>
  <c r="BE63" i="13"/>
  <c r="BC63" i="13"/>
  <c r="BA63" i="13"/>
  <c r="AY63" i="13"/>
  <c r="AW63" i="13"/>
  <c r="AU63" i="13"/>
  <c r="AS63" i="13"/>
  <c r="AQ63" i="13"/>
  <c r="AO63" i="13"/>
  <c r="AM63" i="13"/>
  <c r="AK63" i="13"/>
  <c r="AI63" i="13"/>
  <c r="BF62" i="13"/>
  <c r="BE62" i="13"/>
  <c r="BC62" i="13"/>
  <c r="BA62" i="13"/>
  <c r="AY62" i="13"/>
  <c r="AW62" i="13"/>
  <c r="AU62" i="13"/>
  <c r="AS62" i="13"/>
  <c r="AQ62" i="13"/>
  <c r="AO62" i="13"/>
  <c r="AM62" i="13"/>
  <c r="AK62" i="13"/>
  <c r="AI62" i="13"/>
  <c r="BF60" i="13"/>
  <c r="BE60" i="13"/>
  <c r="BC60" i="13"/>
  <c r="BA60" i="13"/>
  <c r="AY60" i="13"/>
  <c r="AW60" i="13"/>
  <c r="AU60" i="13"/>
  <c r="AS60" i="13"/>
  <c r="AQ60" i="13"/>
  <c r="AO60" i="13"/>
  <c r="AM60" i="13"/>
  <c r="AK60" i="13"/>
  <c r="AI60" i="13"/>
  <c r="BF58" i="13"/>
  <c r="BE58" i="13"/>
  <c r="BC58" i="13"/>
  <c r="BA58" i="13"/>
  <c r="AY58" i="13"/>
  <c r="AW58" i="13"/>
  <c r="AU58" i="13"/>
  <c r="AS58" i="13"/>
  <c r="AQ58" i="13"/>
  <c r="AO58" i="13"/>
  <c r="AM58" i="13"/>
  <c r="AK58" i="13"/>
  <c r="AI58" i="13"/>
  <c r="BF57" i="13"/>
  <c r="BE57" i="13"/>
  <c r="BC57" i="13"/>
  <c r="BA57" i="13"/>
  <c r="AY57" i="13"/>
  <c r="AW57" i="13"/>
  <c r="AU57" i="13"/>
  <c r="AS57" i="13"/>
  <c r="AQ57" i="13"/>
  <c r="AO57" i="13"/>
  <c r="AM57" i="13"/>
  <c r="AK57" i="13"/>
  <c r="AI57" i="13"/>
  <c r="BF56" i="13"/>
  <c r="BE56" i="13"/>
  <c r="BC56" i="13"/>
  <c r="BA56" i="13"/>
  <c r="AY56" i="13"/>
  <c r="AW56" i="13"/>
  <c r="AU56" i="13"/>
  <c r="AS56" i="13"/>
  <c r="AQ56" i="13"/>
  <c r="AO56" i="13"/>
  <c r="AM56" i="13"/>
  <c r="AK56" i="13"/>
  <c r="AI56" i="13"/>
  <c r="BF55" i="13"/>
  <c r="BE55" i="13"/>
  <c r="BC55" i="13"/>
  <c r="BA55" i="13"/>
  <c r="AY55" i="13"/>
  <c r="AW55" i="13"/>
  <c r="AU55" i="13"/>
  <c r="AS55" i="13"/>
  <c r="AQ55" i="13"/>
  <c r="AO55" i="13"/>
  <c r="AM55" i="13"/>
  <c r="AK55" i="13"/>
  <c r="AI55" i="13"/>
  <c r="BF52" i="13"/>
  <c r="BE52" i="13"/>
  <c r="BC52" i="13"/>
  <c r="BA52" i="13"/>
  <c r="AY52" i="13"/>
  <c r="AW52" i="13"/>
  <c r="AU52" i="13"/>
  <c r="AS52" i="13"/>
  <c r="AQ52" i="13"/>
  <c r="AO52" i="13"/>
  <c r="AM52" i="13"/>
  <c r="AK52" i="13"/>
  <c r="AI52" i="13"/>
  <c r="BF51" i="13"/>
  <c r="BE51" i="13"/>
  <c r="BC51" i="13"/>
  <c r="BA51" i="13"/>
  <c r="AY51" i="13"/>
  <c r="AW51" i="13"/>
  <c r="AU51" i="13"/>
  <c r="AS51" i="13"/>
  <c r="AQ51" i="13"/>
  <c r="AO51" i="13"/>
  <c r="AM51" i="13"/>
  <c r="AK51" i="13"/>
  <c r="AI51" i="13"/>
  <c r="BF50" i="13"/>
  <c r="BE50" i="13"/>
  <c r="BC50" i="13"/>
  <c r="BA50" i="13"/>
  <c r="AY50" i="13"/>
  <c r="AW50" i="13"/>
  <c r="AU50" i="13"/>
  <c r="AS50" i="13"/>
  <c r="AQ50" i="13"/>
  <c r="AO50" i="13"/>
  <c r="AM50" i="13"/>
  <c r="AK50" i="13"/>
  <c r="AI50" i="13"/>
  <c r="BF49" i="13"/>
  <c r="BE49" i="13"/>
  <c r="BC49" i="13"/>
  <c r="BA49" i="13"/>
  <c r="AY49" i="13"/>
  <c r="AW49" i="13"/>
  <c r="AU49" i="13"/>
  <c r="AS49" i="13"/>
  <c r="AQ49" i="13"/>
  <c r="AO49" i="13"/>
  <c r="AM49" i="13"/>
  <c r="AK49" i="13"/>
  <c r="AI49" i="13"/>
  <c r="BF47" i="13"/>
  <c r="BE47" i="13"/>
  <c r="BC47" i="13"/>
  <c r="BA47" i="13"/>
  <c r="AY47" i="13"/>
  <c r="AW47" i="13"/>
  <c r="AU47" i="13"/>
  <c r="AS47" i="13"/>
  <c r="AQ47" i="13"/>
  <c r="AO47" i="13"/>
  <c r="AM47" i="13"/>
  <c r="AK47" i="13"/>
  <c r="AI47" i="13"/>
  <c r="BF46" i="13"/>
  <c r="BE46" i="13"/>
  <c r="BC46" i="13"/>
  <c r="BA46" i="13"/>
  <c r="AY46" i="13"/>
  <c r="AW46" i="13"/>
  <c r="AU46" i="13"/>
  <c r="AS46" i="13"/>
  <c r="AQ46" i="13"/>
  <c r="AO46" i="13"/>
  <c r="AM46" i="13"/>
  <c r="AK46" i="13"/>
  <c r="AI46" i="13"/>
  <c r="BF45" i="13"/>
  <c r="BE45" i="13"/>
  <c r="BC45" i="13"/>
  <c r="BA45" i="13"/>
  <c r="AY45" i="13"/>
  <c r="AW45" i="13"/>
  <c r="AU45" i="13"/>
  <c r="AS45" i="13"/>
  <c r="AQ45" i="13"/>
  <c r="AO45" i="13"/>
  <c r="AM45" i="13"/>
  <c r="AK45" i="13"/>
  <c r="AI45" i="13"/>
  <c r="BF44" i="13"/>
  <c r="BE44" i="13"/>
  <c r="BC44" i="13"/>
  <c r="BA44" i="13"/>
  <c r="AY44" i="13"/>
  <c r="AW44" i="13"/>
  <c r="AU44" i="13"/>
  <c r="AS44" i="13"/>
  <c r="AQ44" i="13"/>
  <c r="AO44" i="13"/>
  <c r="AM44" i="13"/>
  <c r="AK44" i="13"/>
  <c r="AI44" i="13"/>
  <c r="BF43" i="13"/>
  <c r="BE43" i="13"/>
  <c r="BC43" i="13"/>
  <c r="BA43" i="13"/>
  <c r="AY43" i="13"/>
  <c r="AW43" i="13"/>
  <c r="AU43" i="13"/>
  <c r="AS43" i="13"/>
  <c r="AQ43" i="13"/>
  <c r="AO43" i="13"/>
  <c r="AM43" i="13"/>
  <c r="AK43" i="13"/>
  <c r="AI43" i="13"/>
  <c r="BF42" i="13"/>
  <c r="BE42" i="13"/>
  <c r="BC42" i="13"/>
  <c r="BA42" i="13"/>
  <c r="AY42" i="13"/>
  <c r="AW42" i="13"/>
  <c r="AU42" i="13"/>
  <c r="AS42" i="13"/>
  <c r="AQ42" i="13"/>
  <c r="AO42" i="13"/>
  <c r="AM42" i="13"/>
  <c r="AK42" i="13"/>
  <c r="AI42" i="13"/>
  <c r="BF41" i="13"/>
  <c r="BE41" i="13"/>
  <c r="BC41" i="13"/>
  <c r="BA41" i="13"/>
  <c r="AY41" i="13"/>
  <c r="AW41" i="13"/>
  <c r="AU41" i="13"/>
  <c r="AS41" i="13"/>
  <c r="AQ41" i="13"/>
  <c r="AO41" i="13"/>
  <c r="AM41" i="13"/>
  <c r="AK41" i="13"/>
  <c r="AI41" i="13"/>
  <c r="BF40" i="13"/>
  <c r="BE40" i="13"/>
  <c r="BC40" i="13"/>
  <c r="BA40" i="13"/>
  <c r="AY40" i="13"/>
  <c r="AW40" i="13"/>
  <c r="AU40" i="13"/>
  <c r="AS40" i="13"/>
  <c r="AQ40" i="13"/>
  <c r="AO40" i="13"/>
  <c r="AM40" i="13"/>
  <c r="AK40" i="13"/>
  <c r="AI40" i="13"/>
  <c r="BF39" i="13"/>
  <c r="BE39" i="13"/>
  <c r="BC39" i="13"/>
  <c r="BA39" i="13"/>
  <c r="AY39" i="13"/>
  <c r="AW39" i="13"/>
  <c r="AU39" i="13"/>
  <c r="AS39" i="13"/>
  <c r="AQ39" i="13"/>
  <c r="AO39" i="13"/>
  <c r="AM39" i="13"/>
  <c r="AK39" i="13"/>
  <c r="AI39" i="13"/>
  <c r="BF38" i="13"/>
  <c r="BE38" i="13"/>
  <c r="BC38" i="13"/>
  <c r="BA38" i="13"/>
  <c r="AY38" i="13"/>
  <c r="AW38" i="13"/>
  <c r="AU38" i="13"/>
  <c r="AS38" i="13"/>
  <c r="AQ38" i="13"/>
  <c r="AO38" i="13"/>
  <c r="AM38" i="13"/>
  <c r="AK38" i="13"/>
  <c r="AI38" i="13"/>
  <c r="BF37" i="13"/>
  <c r="BE37" i="13"/>
  <c r="BC37" i="13"/>
  <c r="BA37" i="13"/>
  <c r="AY37" i="13"/>
  <c r="AW37" i="13"/>
  <c r="AU37" i="13"/>
  <c r="AS37" i="13"/>
  <c r="AQ37" i="13"/>
  <c r="AO37" i="13"/>
  <c r="AM37" i="13"/>
  <c r="AK37" i="13"/>
  <c r="AI37" i="13"/>
  <c r="BF36" i="13"/>
  <c r="BE36" i="13"/>
  <c r="BC36" i="13"/>
  <c r="BA36" i="13"/>
  <c r="AY36" i="13"/>
  <c r="AW36" i="13"/>
  <c r="AU36" i="13"/>
  <c r="AS36" i="13"/>
  <c r="AQ36" i="13"/>
  <c r="AO36" i="13"/>
  <c r="AM36" i="13"/>
  <c r="AK36" i="13"/>
  <c r="AI36" i="13"/>
  <c r="BF35" i="13"/>
  <c r="BE35" i="13"/>
  <c r="BC35" i="13"/>
  <c r="BA35" i="13"/>
  <c r="AY35" i="13"/>
  <c r="AW35" i="13"/>
  <c r="AU35" i="13"/>
  <c r="AS35" i="13"/>
  <c r="AQ35" i="13"/>
  <c r="AO35" i="13"/>
  <c r="AM35" i="13"/>
  <c r="AK35" i="13"/>
  <c r="AI35" i="13"/>
  <c r="BF34" i="13"/>
  <c r="BE34" i="13"/>
  <c r="BC34" i="13"/>
  <c r="BA34" i="13"/>
  <c r="AY34" i="13"/>
  <c r="AW34" i="13"/>
  <c r="AU34" i="13"/>
  <c r="AS34" i="13"/>
  <c r="AQ34" i="13"/>
  <c r="AO34" i="13"/>
  <c r="AM34" i="13"/>
  <c r="AK34" i="13"/>
  <c r="AI34" i="13"/>
  <c r="BF33" i="13"/>
  <c r="BE33" i="13"/>
  <c r="BC33" i="13"/>
  <c r="BA33" i="13"/>
  <c r="AY33" i="13"/>
  <c r="AW33" i="13"/>
  <c r="AU33" i="13"/>
  <c r="AS33" i="13"/>
  <c r="AQ33" i="13"/>
  <c r="AO33" i="13"/>
  <c r="AM33" i="13"/>
  <c r="AK33" i="13"/>
  <c r="AI33" i="13"/>
  <c r="BF32" i="13"/>
  <c r="BE32" i="13"/>
  <c r="BC32" i="13"/>
  <c r="BA32" i="13"/>
  <c r="AY32" i="13"/>
  <c r="AW32" i="13"/>
  <c r="AU32" i="13"/>
  <c r="AS32" i="13"/>
  <c r="AQ32" i="13"/>
  <c r="AO32" i="13"/>
  <c r="AM32" i="13"/>
  <c r="AK32" i="13"/>
  <c r="AI32" i="13"/>
  <c r="BF31" i="13"/>
  <c r="BE31" i="13"/>
  <c r="BC31" i="13"/>
  <c r="BA31" i="13"/>
  <c r="AY31" i="13"/>
  <c r="AW31" i="13"/>
  <c r="AU31" i="13"/>
  <c r="AS31" i="13"/>
  <c r="AQ31" i="13"/>
  <c r="AO31" i="13"/>
  <c r="AM31" i="13"/>
  <c r="AK31" i="13"/>
  <c r="AI31" i="13"/>
  <c r="BF29" i="13"/>
  <c r="BE29" i="13"/>
  <c r="BC29" i="13"/>
  <c r="BA29" i="13"/>
  <c r="AY29" i="13"/>
  <c r="AW29" i="13"/>
  <c r="AU29" i="13"/>
  <c r="AS29" i="13"/>
  <c r="AQ29" i="13"/>
  <c r="AO29" i="13"/>
  <c r="AM29" i="13"/>
  <c r="AK29" i="13"/>
  <c r="AI29" i="13"/>
  <c r="BF28" i="13"/>
  <c r="BE28" i="13"/>
  <c r="BC28" i="13"/>
  <c r="BA28" i="13"/>
  <c r="AY28" i="13"/>
  <c r="AW28" i="13"/>
  <c r="AU28" i="13"/>
  <c r="AS28" i="13"/>
  <c r="AQ28" i="13"/>
  <c r="AO28" i="13"/>
  <c r="AM28" i="13"/>
  <c r="AK28" i="13"/>
  <c r="AI28" i="13"/>
  <c r="BF27" i="13"/>
  <c r="BE27" i="13"/>
  <c r="BC27" i="13"/>
  <c r="BA27" i="13"/>
  <c r="AY27" i="13"/>
  <c r="AW27" i="13"/>
  <c r="AU27" i="13"/>
  <c r="AS27" i="13"/>
  <c r="AQ27" i="13"/>
  <c r="AO27" i="13"/>
  <c r="AM27" i="13"/>
  <c r="AK27" i="13"/>
  <c r="AI27" i="13"/>
  <c r="BF26" i="13"/>
  <c r="BE26" i="13"/>
  <c r="BC26" i="13"/>
  <c r="BA26" i="13"/>
  <c r="AY26" i="13"/>
  <c r="AW26" i="13"/>
  <c r="AU26" i="13"/>
  <c r="AS26" i="13"/>
  <c r="AQ26" i="13"/>
  <c r="AO26" i="13"/>
  <c r="AM26" i="13"/>
  <c r="AK26" i="13"/>
  <c r="AI26" i="13"/>
  <c r="BF24" i="13"/>
  <c r="BE24" i="13"/>
  <c r="BC24" i="13"/>
  <c r="BA24" i="13"/>
  <c r="AY24" i="13"/>
  <c r="AW24" i="13"/>
  <c r="AU24" i="13"/>
  <c r="AS24" i="13"/>
  <c r="AQ24" i="13"/>
  <c r="AO24" i="13"/>
  <c r="AM24" i="13"/>
  <c r="AK24" i="13"/>
  <c r="AI24" i="13"/>
  <c r="BF23" i="13"/>
  <c r="BE23" i="13"/>
  <c r="BC23" i="13"/>
  <c r="BA23" i="13"/>
  <c r="AY23" i="13"/>
  <c r="AW23" i="13"/>
  <c r="AU23" i="13"/>
  <c r="AS23" i="13"/>
  <c r="AQ23" i="13"/>
  <c r="AO23" i="13"/>
  <c r="AM23" i="13"/>
  <c r="AK23" i="13"/>
  <c r="AI23" i="13"/>
  <c r="BF22" i="13"/>
  <c r="BE22" i="13"/>
  <c r="BC22" i="13"/>
  <c r="BA22" i="13"/>
  <c r="AY22" i="13"/>
  <c r="AW22" i="13"/>
  <c r="AU22" i="13"/>
  <c r="AS22" i="13"/>
  <c r="AQ22" i="13"/>
  <c r="AO22" i="13"/>
  <c r="AM22" i="13"/>
  <c r="AK22" i="13"/>
  <c r="AI22" i="13"/>
  <c r="BF21" i="13"/>
  <c r="BE21" i="13"/>
  <c r="BC21" i="13"/>
  <c r="BA21" i="13"/>
  <c r="AY21" i="13"/>
  <c r="AW21" i="13"/>
  <c r="AU21" i="13"/>
  <c r="AS21" i="13"/>
  <c r="AQ21" i="13"/>
  <c r="AO21" i="13"/>
  <c r="AM21" i="13"/>
  <c r="AK21" i="13"/>
  <c r="AI21" i="13"/>
  <c r="BF20" i="13"/>
  <c r="BE20" i="13"/>
  <c r="BC20" i="13"/>
  <c r="BA20" i="13"/>
  <c r="AY20" i="13"/>
  <c r="AW20" i="13"/>
  <c r="AU20" i="13"/>
  <c r="AS20" i="13"/>
  <c r="AQ20" i="13"/>
  <c r="AO20" i="13"/>
  <c r="AM20" i="13"/>
  <c r="AK20" i="13"/>
  <c r="AI20" i="13"/>
  <c r="BF19" i="13"/>
  <c r="BE19" i="13"/>
  <c r="BC19" i="13"/>
  <c r="BA19" i="13"/>
  <c r="AY19" i="13"/>
  <c r="AW19" i="13"/>
  <c r="AU19" i="13"/>
  <c r="AS19" i="13"/>
  <c r="AQ19" i="13"/>
  <c r="AO19" i="13"/>
  <c r="AM19" i="13"/>
  <c r="AK19" i="13"/>
  <c r="AI19" i="13"/>
  <c r="BF18" i="13"/>
  <c r="BE18" i="13"/>
  <c r="BC18" i="13"/>
  <c r="BA18" i="13"/>
  <c r="AY18" i="13"/>
  <c r="AW18" i="13"/>
  <c r="AU18" i="13"/>
  <c r="AS18" i="13"/>
  <c r="AQ18" i="13"/>
  <c r="AO18" i="13"/>
  <c r="AM18" i="13"/>
  <c r="AK18" i="13"/>
  <c r="AI18" i="13"/>
  <c r="BF17" i="13"/>
  <c r="BE17" i="13"/>
  <c r="BC17" i="13"/>
  <c r="BA17" i="13"/>
  <c r="AY17" i="13"/>
  <c r="AW17" i="13"/>
  <c r="AU17" i="13"/>
  <c r="AS17" i="13"/>
  <c r="AQ17" i="13"/>
  <c r="AO17" i="13"/>
  <c r="AM17" i="13"/>
  <c r="AK17" i="13"/>
  <c r="AI17" i="13"/>
  <c r="BF16" i="13"/>
  <c r="BE16" i="13"/>
  <c r="BC16" i="13"/>
  <c r="BA16" i="13"/>
  <c r="AY16" i="13"/>
  <c r="AW16" i="13"/>
  <c r="AU16" i="13"/>
  <c r="AS16" i="13"/>
  <c r="AQ16" i="13"/>
  <c r="AO16" i="13"/>
  <c r="AM16" i="13"/>
  <c r="AK16" i="13"/>
  <c r="AI16" i="13"/>
  <c r="BF14" i="13"/>
  <c r="BE14" i="13"/>
  <c r="BC14" i="13"/>
  <c r="BA14" i="13"/>
  <c r="AY14" i="13"/>
  <c r="AW14" i="13"/>
  <c r="AU14" i="13"/>
  <c r="AS14" i="13"/>
  <c r="AQ14" i="13"/>
  <c r="AO14" i="13"/>
  <c r="AM14" i="13"/>
  <c r="AK14" i="13"/>
  <c r="AI14" i="13"/>
  <c r="BF13" i="13"/>
  <c r="BE13" i="13"/>
  <c r="BC13" i="13"/>
  <c r="BA13" i="13"/>
  <c r="AY13" i="13"/>
  <c r="AW13" i="13"/>
  <c r="AU13" i="13"/>
  <c r="AS13" i="13"/>
  <c r="AQ13" i="13"/>
  <c r="AO13" i="13"/>
  <c r="AM13" i="13"/>
  <c r="AK13" i="13"/>
  <c r="AI13" i="13"/>
  <c r="BF12" i="13"/>
  <c r="BE12" i="13"/>
  <c r="BC12" i="13"/>
  <c r="BA12" i="13"/>
  <c r="AY12" i="13"/>
  <c r="AW12" i="13"/>
  <c r="AU12" i="13"/>
  <c r="AS12" i="13"/>
  <c r="AQ12" i="13"/>
  <c r="AO12" i="13"/>
  <c r="AM12" i="13"/>
  <c r="AK12" i="13"/>
  <c r="AI12" i="13"/>
  <c r="BF11" i="13"/>
  <c r="BE11" i="13"/>
  <c r="BC11" i="13"/>
  <c r="BA11" i="13"/>
  <c r="AY11" i="13"/>
  <c r="AW11" i="13"/>
  <c r="AU11" i="13"/>
  <c r="AS11" i="13"/>
  <c r="AQ11" i="13"/>
  <c r="AO11" i="13"/>
  <c r="AM11" i="13"/>
  <c r="AK11" i="13"/>
  <c r="AI11" i="13"/>
  <c r="BF10" i="13"/>
  <c r="BE10" i="13"/>
  <c r="BC10" i="13"/>
  <c r="BA10" i="13"/>
  <c r="AY10" i="13"/>
  <c r="AW10" i="13"/>
  <c r="AU10" i="13"/>
  <c r="AS10" i="13"/>
  <c r="AQ10" i="13"/>
  <c r="AO10" i="13"/>
  <c r="AM10" i="13"/>
  <c r="AK10" i="13"/>
  <c r="AI10" i="13"/>
  <c r="BF9" i="13"/>
  <c r="BE9" i="13"/>
  <c r="BC9" i="13"/>
  <c r="BA9" i="13"/>
  <c r="AY9" i="13"/>
  <c r="AW9" i="13"/>
  <c r="AU9" i="13"/>
  <c r="AS9" i="13"/>
  <c r="AQ9" i="13"/>
  <c r="AO9" i="13"/>
  <c r="AM9" i="13"/>
  <c r="AK9" i="13"/>
  <c r="AI9" i="13"/>
  <c r="BF8" i="13"/>
  <c r="BE8" i="13"/>
  <c r="BC8" i="13"/>
  <c r="BA8" i="13"/>
  <c r="AY8" i="13"/>
  <c r="AW8" i="13"/>
  <c r="AU8" i="13"/>
  <c r="AS8" i="13"/>
  <c r="AQ8" i="13"/>
  <c r="AO8" i="13"/>
  <c r="AM8" i="13"/>
  <c r="AK8" i="13"/>
  <c r="AI8" i="13"/>
  <c r="BF7" i="13"/>
  <c r="BE7" i="13"/>
  <c r="BC7" i="13"/>
  <c r="BA7" i="13"/>
  <c r="AY7" i="13"/>
  <c r="AW7" i="13"/>
  <c r="AU7" i="13"/>
  <c r="AS7" i="13"/>
  <c r="AQ7" i="13"/>
  <c r="AO7" i="13"/>
  <c r="AM7" i="13"/>
  <c r="AK7" i="13"/>
  <c r="AI7" i="13"/>
  <c r="BF6" i="13"/>
  <c r="BE6" i="13"/>
  <c r="BC6" i="13"/>
  <c r="BA6" i="13"/>
  <c r="AY6" i="13"/>
  <c r="AW6" i="13"/>
  <c r="AU6" i="13"/>
  <c r="AS6" i="13"/>
  <c r="AQ6" i="13"/>
  <c r="AO6" i="13"/>
  <c r="AM6" i="13"/>
  <c r="AK6" i="13"/>
  <c r="AI6" i="13"/>
  <c r="BF4" i="13"/>
  <c r="BE4" i="13"/>
  <c r="BC4" i="13"/>
  <c r="BA4" i="13"/>
  <c r="AY4" i="13"/>
  <c r="AW4" i="13"/>
  <c r="AU4" i="13"/>
  <c r="AS4" i="13"/>
  <c r="AQ4" i="13"/>
  <c r="AO4" i="13"/>
  <c r="AM4" i="13"/>
  <c r="AK4" i="13"/>
  <c r="AI4" i="13"/>
  <c r="BD165" i="12"/>
  <c r="BB165" i="12"/>
  <c r="AZ165" i="12"/>
  <c r="AX165" i="12"/>
  <c r="AV165" i="12"/>
  <c r="AT165" i="12"/>
  <c r="AR165" i="12"/>
  <c r="AP165" i="12"/>
  <c r="AN165" i="12"/>
  <c r="AL165" i="12"/>
  <c r="AJ165" i="12"/>
  <c r="AH165" i="12"/>
  <c r="BF163" i="12"/>
  <c r="BE163" i="12"/>
  <c r="BC163" i="12"/>
  <c r="BA163" i="12"/>
  <c r="AY163" i="12"/>
  <c r="AW163" i="12"/>
  <c r="AU163" i="12"/>
  <c r="AS163" i="12"/>
  <c r="AQ163" i="12"/>
  <c r="AO163" i="12"/>
  <c r="AM163" i="12"/>
  <c r="AK163" i="12"/>
  <c r="AI163" i="12"/>
  <c r="BF162" i="12"/>
  <c r="BE162" i="12"/>
  <c r="BC162" i="12"/>
  <c r="BA162" i="12"/>
  <c r="AY162" i="12"/>
  <c r="AW162" i="12"/>
  <c r="AU162" i="12"/>
  <c r="AS162" i="12"/>
  <c r="AQ162" i="12"/>
  <c r="AO162" i="12"/>
  <c r="AM162" i="12"/>
  <c r="AK162" i="12"/>
  <c r="AI162" i="12"/>
  <c r="BF161" i="12"/>
  <c r="BE161" i="12"/>
  <c r="BC161" i="12"/>
  <c r="BA161" i="12"/>
  <c r="AY161" i="12"/>
  <c r="AW161" i="12"/>
  <c r="AU161" i="12"/>
  <c r="AS161" i="12"/>
  <c r="AQ161" i="12"/>
  <c r="AO161" i="12"/>
  <c r="AM161" i="12"/>
  <c r="AK161" i="12"/>
  <c r="AI161" i="12"/>
  <c r="BF160" i="12"/>
  <c r="BE160" i="12"/>
  <c r="BC160" i="12"/>
  <c r="BA160" i="12"/>
  <c r="AY160" i="12"/>
  <c r="AW160" i="12"/>
  <c r="AU160" i="12"/>
  <c r="AS160" i="12"/>
  <c r="AQ160" i="12"/>
  <c r="AO160" i="12"/>
  <c r="AM160" i="12"/>
  <c r="AK160" i="12"/>
  <c r="AI160" i="12"/>
  <c r="BF159" i="12"/>
  <c r="BE159" i="12"/>
  <c r="BC159" i="12"/>
  <c r="BA159" i="12"/>
  <c r="AY159" i="12"/>
  <c r="AW159" i="12"/>
  <c r="AU159" i="12"/>
  <c r="AS159" i="12"/>
  <c r="AQ159" i="12"/>
  <c r="AO159" i="12"/>
  <c r="AM159" i="12"/>
  <c r="AK159" i="12"/>
  <c r="AI159" i="12"/>
  <c r="BF156" i="12"/>
  <c r="BE156" i="12"/>
  <c r="BC156" i="12"/>
  <c r="BA156" i="12"/>
  <c r="AY156" i="12"/>
  <c r="AW156" i="12"/>
  <c r="AU156" i="12"/>
  <c r="AS156" i="12"/>
  <c r="AQ156" i="12"/>
  <c r="AO156" i="12"/>
  <c r="AM156" i="12"/>
  <c r="AK156" i="12"/>
  <c r="AI156" i="12"/>
  <c r="BF155" i="12"/>
  <c r="BE155" i="12"/>
  <c r="BC155" i="12"/>
  <c r="BA155" i="12"/>
  <c r="AY155" i="12"/>
  <c r="AW155" i="12"/>
  <c r="AU155" i="12"/>
  <c r="AS155" i="12"/>
  <c r="AQ155" i="12"/>
  <c r="AO155" i="12"/>
  <c r="AM155" i="12"/>
  <c r="AK155" i="12"/>
  <c r="AI155" i="12"/>
  <c r="BF154" i="12"/>
  <c r="BE154" i="12"/>
  <c r="BC154" i="12"/>
  <c r="BA154" i="12"/>
  <c r="AY154" i="12"/>
  <c r="AW154" i="12"/>
  <c r="AU154" i="12"/>
  <c r="AS154" i="12"/>
  <c r="AQ154" i="12"/>
  <c r="AO154" i="12"/>
  <c r="AM154" i="12"/>
  <c r="AK154" i="12"/>
  <c r="AI154" i="12"/>
  <c r="BF153" i="12"/>
  <c r="BE153" i="12"/>
  <c r="BC153" i="12"/>
  <c r="BA153" i="12"/>
  <c r="AY153" i="12"/>
  <c r="AW153" i="12"/>
  <c r="AU153" i="12"/>
  <c r="AS153" i="12"/>
  <c r="AQ153" i="12"/>
  <c r="AO153" i="12"/>
  <c r="AM153" i="12"/>
  <c r="AK153" i="12"/>
  <c r="AI153" i="12"/>
  <c r="BF152" i="12"/>
  <c r="BE152" i="12"/>
  <c r="BC152" i="12"/>
  <c r="BA152" i="12"/>
  <c r="AY152" i="12"/>
  <c r="AW152" i="12"/>
  <c r="AU152" i="12"/>
  <c r="AS152" i="12"/>
  <c r="AQ152" i="12"/>
  <c r="AO152" i="12"/>
  <c r="AM152" i="12"/>
  <c r="AK152" i="12"/>
  <c r="AI152" i="12"/>
  <c r="BF151" i="12"/>
  <c r="BE151" i="12"/>
  <c r="BC151" i="12"/>
  <c r="BA151" i="12"/>
  <c r="AY151" i="12"/>
  <c r="AW151" i="12"/>
  <c r="AU151" i="12"/>
  <c r="AS151" i="12"/>
  <c r="AQ151" i="12"/>
  <c r="AO151" i="12"/>
  <c r="AM151" i="12"/>
  <c r="AK151" i="12"/>
  <c r="AI151" i="12"/>
  <c r="BF150" i="12"/>
  <c r="BE150" i="12"/>
  <c r="BC150" i="12"/>
  <c r="BA150" i="12"/>
  <c r="AY150" i="12"/>
  <c r="AW150" i="12"/>
  <c r="AU150" i="12"/>
  <c r="AS150" i="12"/>
  <c r="AQ150" i="12"/>
  <c r="AO150" i="12"/>
  <c r="AM150" i="12"/>
  <c r="AK150" i="12"/>
  <c r="AI150" i="12"/>
  <c r="BD148" i="12"/>
  <c r="BD166" i="12" s="1"/>
  <c r="BB148" i="12"/>
  <c r="BB166" i="12" s="1"/>
  <c r="AZ148" i="12"/>
  <c r="AZ166" i="12" s="1"/>
  <c r="AX148" i="12"/>
  <c r="AX166" i="12" s="1"/>
  <c r="AV148" i="12"/>
  <c r="AV166" i="12" s="1"/>
  <c r="AT148" i="12"/>
  <c r="AT166" i="12" s="1"/>
  <c r="AR148" i="12"/>
  <c r="AR166" i="12" s="1"/>
  <c r="AP148" i="12"/>
  <c r="AP166" i="12" s="1"/>
  <c r="AN148" i="12"/>
  <c r="AN166" i="12" s="1"/>
  <c r="AL148" i="12"/>
  <c r="AJ148" i="12"/>
  <c r="AH148" i="12"/>
  <c r="BF144" i="12"/>
  <c r="BE144" i="12"/>
  <c r="BC144" i="12"/>
  <c r="BA144" i="12"/>
  <c r="AY144" i="12"/>
  <c r="AW144" i="12"/>
  <c r="AU144" i="12"/>
  <c r="AS144" i="12"/>
  <c r="AQ144" i="12"/>
  <c r="AO144" i="12"/>
  <c r="AM144" i="12"/>
  <c r="AK144" i="12"/>
  <c r="AI144" i="12"/>
  <c r="BF143" i="12"/>
  <c r="BE143" i="12"/>
  <c r="BC143" i="12"/>
  <c r="BA143" i="12"/>
  <c r="AY143" i="12"/>
  <c r="AW143" i="12"/>
  <c r="AU143" i="12"/>
  <c r="AS143" i="12"/>
  <c r="AQ143" i="12"/>
  <c r="AO143" i="12"/>
  <c r="AM143" i="12"/>
  <c r="AK143" i="12"/>
  <c r="AI143" i="12"/>
  <c r="BF139" i="12"/>
  <c r="BE139" i="12"/>
  <c r="BC139" i="12"/>
  <c r="BA139" i="12"/>
  <c r="AY139" i="12"/>
  <c r="AW139" i="12"/>
  <c r="AU139" i="12"/>
  <c r="AS139" i="12"/>
  <c r="AQ139" i="12"/>
  <c r="AO139" i="12"/>
  <c r="AM139" i="12"/>
  <c r="AK139" i="12"/>
  <c r="AI139" i="12"/>
  <c r="BF137" i="12"/>
  <c r="BE137" i="12"/>
  <c r="BC137" i="12"/>
  <c r="BA137" i="12"/>
  <c r="AY137" i="12"/>
  <c r="AW137" i="12"/>
  <c r="AU137" i="12"/>
  <c r="AS137" i="12"/>
  <c r="AQ137" i="12"/>
  <c r="AO137" i="12"/>
  <c r="AM137" i="12"/>
  <c r="AK137" i="12"/>
  <c r="AI137" i="12"/>
  <c r="BF136" i="12"/>
  <c r="BE136" i="12"/>
  <c r="BC136" i="12"/>
  <c r="BA136" i="12"/>
  <c r="AY136" i="12"/>
  <c r="AW136" i="12"/>
  <c r="AU136" i="12"/>
  <c r="AS136" i="12"/>
  <c r="AQ136" i="12"/>
  <c r="AO136" i="12"/>
  <c r="AM136" i="12"/>
  <c r="AK136" i="12"/>
  <c r="AI136" i="12"/>
  <c r="BF135" i="12"/>
  <c r="BE135" i="12"/>
  <c r="BC135" i="12"/>
  <c r="BA135" i="12"/>
  <c r="AY135" i="12"/>
  <c r="AW135" i="12"/>
  <c r="AU135" i="12"/>
  <c r="AS135" i="12"/>
  <c r="AQ135" i="12"/>
  <c r="AO135" i="12"/>
  <c r="AM135" i="12"/>
  <c r="AK135" i="12"/>
  <c r="AI135" i="12"/>
  <c r="BF134" i="12"/>
  <c r="BE134" i="12"/>
  <c r="BC134" i="12"/>
  <c r="BA134" i="12"/>
  <c r="AY134" i="12"/>
  <c r="AW134" i="12"/>
  <c r="AU134" i="12"/>
  <c r="AS134" i="12"/>
  <c r="AQ134" i="12"/>
  <c r="AO134" i="12"/>
  <c r="AM134" i="12"/>
  <c r="AK134" i="12"/>
  <c r="AI134" i="12"/>
  <c r="BF133" i="12"/>
  <c r="BE133" i="12"/>
  <c r="BC133" i="12"/>
  <c r="BA133" i="12"/>
  <c r="AY133" i="12"/>
  <c r="AW133" i="12"/>
  <c r="AU133" i="12"/>
  <c r="AS133" i="12"/>
  <c r="AQ133" i="12"/>
  <c r="AO133" i="12"/>
  <c r="AM133" i="12"/>
  <c r="AK133" i="12"/>
  <c r="AI133" i="12"/>
  <c r="BF120" i="12"/>
  <c r="BE120" i="12"/>
  <c r="BC120" i="12"/>
  <c r="BA120" i="12"/>
  <c r="AY120" i="12"/>
  <c r="AW120" i="12"/>
  <c r="AU120" i="12"/>
  <c r="AS120" i="12"/>
  <c r="AQ120" i="12"/>
  <c r="AO120" i="12"/>
  <c r="AM120" i="12"/>
  <c r="AK120" i="12"/>
  <c r="AI120" i="12"/>
  <c r="BF132" i="12"/>
  <c r="BE132" i="12"/>
  <c r="BC132" i="12"/>
  <c r="BA132" i="12"/>
  <c r="AY132" i="12"/>
  <c r="AW132" i="12"/>
  <c r="AU132" i="12"/>
  <c r="AS132" i="12"/>
  <c r="AQ132" i="12"/>
  <c r="AO132" i="12"/>
  <c r="AM132" i="12"/>
  <c r="AK132" i="12"/>
  <c r="AI132" i="12"/>
  <c r="BF131" i="12"/>
  <c r="BE131" i="12"/>
  <c r="BC131" i="12"/>
  <c r="BA131" i="12"/>
  <c r="AY131" i="12"/>
  <c r="AW131" i="12"/>
  <c r="AU131" i="12"/>
  <c r="AS131" i="12"/>
  <c r="AQ131" i="12"/>
  <c r="AO131" i="12"/>
  <c r="AM131" i="12"/>
  <c r="AK131" i="12"/>
  <c r="AI131" i="12"/>
  <c r="BF130" i="12"/>
  <c r="BE130" i="12"/>
  <c r="BC130" i="12"/>
  <c r="BA130" i="12"/>
  <c r="AY130" i="12"/>
  <c r="AW130" i="12"/>
  <c r="AU130" i="12"/>
  <c r="AS130" i="12"/>
  <c r="AQ130" i="12"/>
  <c r="AO130" i="12"/>
  <c r="AM130" i="12"/>
  <c r="AK130" i="12"/>
  <c r="AI130" i="12"/>
  <c r="BF114" i="12"/>
  <c r="BE114" i="12"/>
  <c r="BC114" i="12"/>
  <c r="BA114" i="12"/>
  <c r="AY114" i="12"/>
  <c r="AW114" i="12"/>
  <c r="AU114" i="12"/>
  <c r="AS114" i="12"/>
  <c r="AQ114" i="12"/>
  <c r="AO114" i="12"/>
  <c r="AM114" i="12"/>
  <c r="AK114" i="12"/>
  <c r="AI114" i="12"/>
  <c r="BF113" i="12"/>
  <c r="BE113" i="12"/>
  <c r="BC113" i="12"/>
  <c r="BA113" i="12"/>
  <c r="AY113" i="12"/>
  <c r="AW113" i="12"/>
  <c r="AU113" i="12"/>
  <c r="AS113" i="12"/>
  <c r="AQ113" i="12"/>
  <c r="AO113" i="12"/>
  <c r="AM113" i="12"/>
  <c r="AK113" i="12"/>
  <c r="AI113" i="12"/>
  <c r="BF95" i="12"/>
  <c r="BE95" i="12"/>
  <c r="BC95" i="12"/>
  <c r="BA95" i="12"/>
  <c r="AY95" i="12"/>
  <c r="AW95" i="12"/>
  <c r="AU95" i="12"/>
  <c r="AS95" i="12"/>
  <c r="AQ95" i="12"/>
  <c r="AO95" i="12"/>
  <c r="AM95" i="12"/>
  <c r="AK95" i="12"/>
  <c r="AI95" i="12"/>
  <c r="BF94" i="12"/>
  <c r="BE94" i="12"/>
  <c r="BC94" i="12"/>
  <c r="BA94" i="12"/>
  <c r="AY94" i="12"/>
  <c r="AW94" i="12"/>
  <c r="AU94" i="12"/>
  <c r="AS94" i="12"/>
  <c r="AQ94" i="12"/>
  <c r="AO94" i="12"/>
  <c r="AM94" i="12"/>
  <c r="AK94" i="12"/>
  <c r="AI94" i="12"/>
  <c r="BF93" i="12"/>
  <c r="BE93" i="12"/>
  <c r="BC93" i="12"/>
  <c r="BA93" i="12"/>
  <c r="AY93" i="12"/>
  <c r="AW93" i="12"/>
  <c r="AU93" i="12"/>
  <c r="AS93" i="12"/>
  <c r="AQ93" i="12"/>
  <c r="AO93" i="12"/>
  <c r="AM93" i="12"/>
  <c r="AK93" i="12"/>
  <c r="AI93" i="12"/>
  <c r="BF92" i="12"/>
  <c r="BE92" i="12"/>
  <c r="BC92" i="12"/>
  <c r="BA92" i="12"/>
  <c r="AY92" i="12"/>
  <c r="AW92" i="12"/>
  <c r="AU92" i="12"/>
  <c r="AS92" i="12"/>
  <c r="AQ92" i="12"/>
  <c r="AO92" i="12"/>
  <c r="AM92" i="12"/>
  <c r="AK92" i="12"/>
  <c r="AI92" i="12"/>
  <c r="BF90" i="12"/>
  <c r="BE90" i="12"/>
  <c r="BC90" i="12"/>
  <c r="BA90" i="12"/>
  <c r="AY90" i="12"/>
  <c r="AW90" i="12"/>
  <c r="AU90" i="12"/>
  <c r="AS90" i="12"/>
  <c r="AQ90" i="12"/>
  <c r="AO90" i="12"/>
  <c r="AM90" i="12"/>
  <c r="AK90" i="12"/>
  <c r="AI90" i="12"/>
  <c r="BF89" i="12"/>
  <c r="BE89" i="12"/>
  <c r="BC89" i="12"/>
  <c r="BA89" i="12"/>
  <c r="AY89" i="12"/>
  <c r="AW89" i="12"/>
  <c r="AU89" i="12"/>
  <c r="AS89" i="12"/>
  <c r="AQ89" i="12"/>
  <c r="AO89" i="12"/>
  <c r="AM89" i="12"/>
  <c r="AK89" i="12"/>
  <c r="AI89" i="12"/>
  <c r="BF88" i="12"/>
  <c r="BE88" i="12"/>
  <c r="BC88" i="12"/>
  <c r="BA88" i="12"/>
  <c r="AY88" i="12"/>
  <c r="AW88" i="12"/>
  <c r="AU88" i="12"/>
  <c r="AS88" i="12"/>
  <c r="AQ88" i="12"/>
  <c r="AO88" i="12"/>
  <c r="AM88" i="12"/>
  <c r="AK88" i="12"/>
  <c r="AI88" i="12"/>
  <c r="BF87" i="12"/>
  <c r="BE87" i="12"/>
  <c r="BC87" i="12"/>
  <c r="BA87" i="12"/>
  <c r="AY87" i="12"/>
  <c r="AW87" i="12"/>
  <c r="AU87" i="12"/>
  <c r="AS87" i="12"/>
  <c r="AQ87" i="12"/>
  <c r="AO87" i="12"/>
  <c r="AM87" i="12"/>
  <c r="AK87" i="12"/>
  <c r="AI87" i="12"/>
  <c r="BF86" i="12"/>
  <c r="BE86" i="12"/>
  <c r="BC86" i="12"/>
  <c r="BA86" i="12"/>
  <c r="AY86" i="12"/>
  <c r="AW86" i="12"/>
  <c r="AU86" i="12"/>
  <c r="AS86" i="12"/>
  <c r="AQ86" i="12"/>
  <c r="AO86" i="12"/>
  <c r="AM86" i="12"/>
  <c r="AK86" i="12"/>
  <c r="AI86" i="12"/>
  <c r="BF84" i="12"/>
  <c r="BE84" i="12"/>
  <c r="BC84" i="12"/>
  <c r="BA84" i="12"/>
  <c r="AY84" i="12"/>
  <c r="AW84" i="12"/>
  <c r="AU84" i="12"/>
  <c r="AS84" i="12"/>
  <c r="AQ84" i="12"/>
  <c r="AO84" i="12"/>
  <c r="AM84" i="12"/>
  <c r="AK84" i="12"/>
  <c r="AI84" i="12"/>
  <c r="BF81" i="12"/>
  <c r="BE81" i="12"/>
  <c r="BC81" i="12"/>
  <c r="BA81" i="12"/>
  <c r="AY81" i="12"/>
  <c r="AW81" i="12"/>
  <c r="AU81" i="12"/>
  <c r="AS81" i="12"/>
  <c r="AQ81" i="12"/>
  <c r="AO81" i="12"/>
  <c r="AM81" i="12"/>
  <c r="AK81" i="12"/>
  <c r="AI81" i="12"/>
  <c r="BF80" i="12"/>
  <c r="BE80" i="12"/>
  <c r="BC80" i="12"/>
  <c r="BA80" i="12"/>
  <c r="AY80" i="12"/>
  <c r="AW80" i="12"/>
  <c r="AU80" i="12"/>
  <c r="AS80" i="12"/>
  <c r="AQ80" i="12"/>
  <c r="AO80" i="12"/>
  <c r="AM80" i="12"/>
  <c r="AK80" i="12"/>
  <c r="AI80" i="12"/>
  <c r="BF78" i="12"/>
  <c r="BE78" i="12"/>
  <c r="BC78" i="12"/>
  <c r="BA78" i="12"/>
  <c r="AY78" i="12"/>
  <c r="AW78" i="12"/>
  <c r="AU78" i="12"/>
  <c r="AS78" i="12"/>
  <c r="AQ78" i="12"/>
  <c r="AO78" i="12"/>
  <c r="AM78" i="12"/>
  <c r="AK78" i="12"/>
  <c r="AI78" i="12"/>
  <c r="BF77" i="12"/>
  <c r="BE77" i="12"/>
  <c r="BC77" i="12"/>
  <c r="BA77" i="12"/>
  <c r="AY77" i="12"/>
  <c r="AW77" i="12"/>
  <c r="AU77" i="12"/>
  <c r="AS77" i="12"/>
  <c r="AQ77" i="12"/>
  <c r="AO77" i="12"/>
  <c r="AM77" i="12"/>
  <c r="AK77" i="12"/>
  <c r="AI77" i="12"/>
  <c r="BF75" i="12"/>
  <c r="BE75" i="12"/>
  <c r="BC75" i="12"/>
  <c r="BA75" i="12"/>
  <c r="AY75" i="12"/>
  <c r="AW75" i="12"/>
  <c r="AU75" i="12"/>
  <c r="AS75" i="12"/>
  <c r="AQ75" i="12"/>
  <c r="AO75" i="12"/>
  <c r="AM75" i="12"/>
  <c r="AK75" i="12"/>
  <c r="AI75" i="12"/>
  <c r="BF74" i="12"/>
  <c r="BE74" i="12"/>
  <c r="BC74" i="12"/>
  <c r="BA74" i="12"/>
  <c r="AY74" i="12"/>
  <c r="AW74" i="12"/>
  <c r="AU74" i="12"/>
  <c r="AS74" i="12"/>
  <c r="AQ74" i="12"/>
  <c r="AO74" i="12"/>
  <c r="AM74" i="12"/>
  <c r="AK74" i="12"/>
  <c r="AI74" i="12"/>
  <c r="BF72" i="12"/>
  <c r="BE72" i="12"/>
  <c r="BC72" i="12"/>
  <c r="BA72" i="12"/>
  <c r="AY72" i="12"/>
  <c r="AW72" i="12"/>
  <c r="AU72" i="12"/>
  <c r="AS72" i="12"/>
  <c r="AQ72" i="12"/>
  <c r="AO72" i="12"/>
  <c r="AM72" i="12"/>
  <c r="AK72" i="12"/>
  <c r="AI72" i="12"/>
  <c r="BF71" i="12"/>
  <c r="BE71" i="12"/>
  <c r="BC71" i="12"/>
  <c r="BA71" i="12"/>
  <c r="AY71" i="12"/>
  <c r="AW71" i="12"/>
  <c r="AU71" i="12"/>
  <c r="AS71" i="12"/>
  <c r="AQ71" i="12"/>
  <c r="AO71" i="12"/>
  <c r="AM71" i="12"/>
  <c r="AK71" i="12"/>
  <c r="AI71" i="12"/>
  <c r="BF70" i="12"/>
  <c r="BE70" i="12"/>
  <c r="BC70" i="12"/>
  <c r="BA70" i="12"/>
  <c r="AY70" i="12"/>
  <c r="AW70" i="12"/>
  <c r="AU70" i="12"/>
  <c r="AS70" i="12"/>
  <c r="AQ70" i="12"/>
  <c r="AO70" i="12"/>
  <c r="AM70" i="12"/>
  <c r="AK70" i="12"/>
  <c r="AI70" i="12"/>
  <c r="BF68" i="12"/>
  <c r="BE68" i="12"/>
  <c r="BC68" i="12"/>
  <c r="BA68" i="12"/>
  <c r="AY68" i="12"/>
  <c r="AW68" i="12"/>
  <c r="AU68" i="12"/>
  <c r="AS68" i="12"/>
  <c r="AQ68" i="12"/>
  <c r="AO68" i="12"/>
  <c r="AM68" i="12"/>
  <c r="AK68" i="12"/>
  <c r="AI68" i="12"/>
  <c r="BF67" i="12"/>
  <c r="BE67" i="12"/>
  <c r="BC67" i="12"/>
  <c r="BA67" i="12"/>
  <c r="AY67" i="12"/>
  <c r="AW67" i="12"/>
  <c r="AU67" i="12"/>
  <c r="AS67" i="12"/>
  <c r="AQ67" i="12"/>
  <c r="AO67" i="12"/>
  <c r="AM67" i="12"/>
  <c r="AK67" i="12"/>
  <c r="AI67" i="12"/>
  <c r="BF66" i="12"/>
  <c r="BE66" i="12"/>
  <c r="BC66" i="12"/>
  <c r="BA66" i="12"/>
  <c r="AY66" i="12"/>
  <c r="AW66" i="12"/>
  <c r="AU66" i="12"/>
  <c r="AS66" i="12"/>
  <c r="AQ66" i="12"/>
  <c r="AO66" i="12"/>
  <c r="AM66" i="12"/>
  <c r="AK66" i="12"/>
  <c r="AI66" i="12"/>
  <c r="BF64" i="12"/>
  <c r="BE64" i="12"/>
  <c r="BC64" i="12"/>
  <c r="BA64" i="12"/>
  <c r="AY64" i="12"/>
  <c r="AW64" i="12"/>
  <c r="AU64" i="12"/>
  <c r="AS64" i="12"/>
  <c r="AQ64" i="12"/>
  <c r="AO64" i="12"/>
  <c r="AM64" i="12"/>
  <c r="AK64" i="12"/>
  <c r="AI64" i="12"/>
  <c r="BF63" i="12"/>
  <c r="BE63" i="12"/>
  <c r="BC63" i="12"/>
  <c r="BA63" i="12"/>
  <c r="AY63" i="12"/>
  <c r="AW63" i="12"/>
  <c r="AU63" i="12"/>
  <c r="AS63" i="12"/>
  <c r="AQ63" i="12"/>
  <c r="AO63" i="12"/>
  <c r="AM63" i="12"/>
  <c r="AK63" i="12"/>
  <c r="AI63" i="12"/>
  <c r="BF62" i="12"/>
  <c r="BE62" i="12"/>
  <c r="BC62" i="12"/>
  <c r="BA62" i="12"/>
  <c r="AY62" i="12"/>
  <c r="AW62" i="12"/>
  <c r="AU62" i="12"/>
  <c r="AS62" i="12"/>
  <c r="AQ62" i="12"/>
  <c r="AO62" i="12"/>
  <c r="AM62" i="12"/>
  <c r="AK62" i="12"/>
  <c r="AI62" i="12"/>
  <c r="BF60" i="12"/>
  <c r="BE60" i="12"/>
  <c r="BC60" i="12"/>
  <c r="BA60" i="12"/>
  <c r="AY60" i="12"/>
  <c r="AW60" i="12"/>
  <c r="AU60" i="12"/>
  <c r="AS60" i="12"/>
  <c r="AQ60" i="12"/>
  <c r="AO60" i="12"/>
  <c r="AM60" i="12"/>
  <c r="AK60" i="12"/>
  <c r="AI60" i="12"/>
  <c r="BF58" i="12"/>
  <c r="BE58" i="12"/>
  <c r="BC58" i="12"/>
  <c r="BA58" i="12"/>
  <c r="AY58" i="12"/>
  <c r="AW58" i="12"/>
  <c r="AU58" i="12"/>
  <c r="AS58" i="12"/>
  <c r="AQ58" i="12"/>
  <c r="AO58" i="12"/>
  <c r="AM58" i="12"/>
  <c r="AK58" i="12"/>
  <c r="AI58" i="12"/>
  <c r="BF57" i="12"/>
  <c r="BE57" i="12"/>
  <c r="BC57" i="12"/>
  <c r="BA57" i="12"/>
  <c r="AY57" i="12"/>
  <c r="AW57" i="12"/>
  <c r="AU57" i="12"/>
  <c r="AS57" i="12"/>
  <c r="AQ57" i="12"/>
  <c r="AO57" i="12"/>
  <c r="AM57" i="12"/>
  <c r="AK57" i="12"/>
  <c r="AI57" i="12"/>
  <c r="BF56" i="12"/>
  <c r="BE56" i="12"/>
  <c r="BC56" i="12"/>
  <c r="BA56" i="12"/>
  <c r="AY56" i="12"/>
  <c r="AW56" i="12"/>
  <c r="AU56" i="12"/>
  <c r="AS56" i="12"/>
  <c r="AQ56" i="12"/>
  <c r="AO56" i="12"/>
  <c r="AM56" i="12"/>
  <c r="AK56" i="12"/>
  <c r="AI56" i="12"/>
  <c r="BF55" i="12"/>
  <c r="BE55" i="12"/>
  <c r="BC55" i="12"/>
  <c r="BA55" i="12"/>
  <c r="AY55" i="12"/>
  <c r="AW55" i="12"/>
  <c r="AU55" i="12"/>
  <c r="AS55" i="12"/>
  <c r="AQ55" i="12"/>
  <c r="AO55" i="12"/>
  <c r="AM55" i="12"/>
  <c r="AK55" i="12"/>
  <c r="AI55" i="12"/>
  <c r="BF52" i="12"/>
  <c r="BE52" i="12"/>
  <c r="BC52" i="12"/>
  <c r="BA52" i="12"/>
  <c r="AY52" i="12"/>
  <c r="AW52" i="12"/>
  <c r="AU52" i="12"/>
  <c r="AS52" i="12"/>
  <c r="AQ52" i="12"/>
  <c r="AO52" i="12"/>
  <c r="AM52" i="12"/>
  <c r="AK52" i="12"/>
  <c r="AI52" i="12"/>
  <c r="BF51" i="12"/>
  <c r="BE51" i="12"/>
  <c r="BC51" i="12"/>
  <c r="BA51" i="12"/>
  <c r="AY51" i="12"/>
  <c r="AW51" i="12"/>
  <c r="AU51" i="12"/>
  <c r="AS51" i="12"/>
  <c r="AQ51" i="12"/>
  <c r="AO51" i="12"/>
  <c r="AM51" i="12"/>
  <c r="AK51" i="12"/>
  <c r="AI51" i="12"/>
  <c r="BF50" i="12"/>
  <c r="BE50" i="12"/>
  <c r="BC50" i="12"/>
  <c r="BA50" i="12"/>
  <c r="AY50" i="12"/>
  <c r="AW50" i="12"/>
  <c r="AU50" i="12"/>
  <c r="AS50" i="12"/>
  <c r="AQ50" i="12"/>
  <c r="AO50" i="12"/>
  <c r="AM50" i="12"/>
  <c r="AK50" i="12"/>
  <c r="AI50" i="12"/>
  <c r="BF49" i="12"/>
  <c r="BE49" i="12"/>
  <c r="BC49" i="12"/>
  <c r="BA49" i="12"/>
  <c r="AY49" i="12"/>
  <c r="AW49" i="12"/>
  <c r="AU49" i="12"/>
  <c r="AS49" i="12"/>
  <c r="AQ49" i="12"/>
  <c r="AO49" i="12"/>
  <c r="AM49" i="12"/>
  <c r="AK49" i="12"/>
  <c r="AI49" i="12"/>
  <c r="BF47" i="12"/>
  <c r="BE47" i="12"/>
  <c r="BC47" i="12"/>
  <c r="BA47" i="12"/>
  <c r="AY47" i="12"/>
  <c r="AW47" i="12"/>
  <c r="AU47" i="12"/>
  <c r="AS47" i="12"/>
  <c r="AQ47" i="12"/>
  <c r="AO47" i="12"/>
  <c r="AM47" i="12"/>
  <c r="AK47" i="12"/>
  <c r="AI47" i="12"/>
  <c r="BF46" i="12"/>
  <c r="BE46" i="12"/>
  <c r="BC46" i="12"/>
  <c r="BA46" i="12"/>
  <c r="AY46" i="12"/>
  <c r="AW46" i="12"/>
  <c r="AU46" i="12"/>
  <c r="AS46" i="12"/>
  <c r="AQ46" i="12"/>
  <c r="AO46" i="12"/>
  <c r="AM46" i="12"/>
  <c r="AK46" i="12"/>
  <c r="AI46" i="12"/>
  <c r="BF45" i="12"/>
  <c r="BE45" i="12"/>
  <c r="BC45" i="12"/>
  <c r="BA45" i="12"/>
  <c r="AY45" i="12"/>
  <c r="AW45" i="12"/>
  <c r="AU45" i="12"/>
  <c r="AS45" i="12"/>
  <c r="AQ45" i="12"/>
  <c r="AO45" i="12"/>
  <c r="AM45" i="12"/>
  <c r="AK45" i="12"/>
  <c r="AI45" i="12"/>
  <c r="BF44" i="12"/>
  <c r="BE44" i="12"/>
  <c r="BC44" i="12"/>
  <c r="BA44" i="12"/>
  <c r="AY44" i="12"/>
  <c r="AW44" i="12"/>
  <c r="AU44" i="12"/>
  <c r="AS44" i="12"/>
  <c r="AQ44" i="12"/>
  <c r="AO44" i="12"/>
  <c r="AM44" i="12"/>
  <c r="AK44" i="12"/>
  <c r="AI44" i="12"/>
  <c r="BF43" i="12"/>
  <c r="BE43" i="12"/>
  <c r="BC43" i="12"/>
  <c r="BA43" i="12"/>
  <c r="AY43" i="12"/>
  <c r="AW43" i="12"/>
  <c r="AU43" i="12"/>
  <c r="AS43" i="12"/>
  <c r="AQ43" i="12"/>
  <c r="AO43" i="12"/>
  <c r="AM43" i="12"/>
  <c r="AK43" i="12"/>
  <c r="AI43" i="12"/>
  <c r="BF42" i="12"/>
  <c r="BE42" i="12"/>
  <c r="BC42" i="12"/>
  <c r="BA42" i="12"/>
  <c r="AY42" i="12"/>
  <c r="AW42" i="12"/>
  <c r="AU42" i="12"/>
  <c r="AS42" i="12"/>
  <c r="AQ42" i="12"/>
  <c r="AO42" i="12"/>
  <c r="AM42" i="12"/>
  <c r="AK42" i="12"/>
  <c r="AI42" i="12"/>
  <c r="BF41" i="12"/>
  <c r="BE41" i="12"/>
  <c r="BC41" i="12"/>
  <c r="BA41" i="12"/>
  <c r="AY41" i="12"/>
  <c r="AW41" i="12"/>
  <c r="AU41" i="12"/>
  <c r="AS41" i="12"/>
  <c r="AQ41" i="12"/>
  <c r="AO41" i="12"/>
  <c r="AM41" i="12"/>
  <c r="AK41" i="12"/>
  <c r="AI41" i="12"/>
  <c r="BF40" i="12"/>
  <c r="BE40" i="12"/>
  <c r="BC40" i="12"/>
  <c r="BA40" i="12"/>
  <c r="AY40" i="12"/>
  <c r="AW40" i="12"/>
  <c r="AU40" i="12"/>
  <c r="AS40" i="12"/>
  <c r="AQ40" i="12"/>
  <c r="AO40" i="12"/>
  <c r="AM40" i="12"/>
  <c r="AK40" i="12"/>
  <c r="AI40" i="12"/>
  <c r="BF39" i="12"/>
  <c r="BE39" i="12"/>
  <c r="BC39" i="12"/>
  <c r="BA39" i="12"/>
  <c r="AY39" i="12"/>
  <c r="AW39" i="12"/>
  <c r="AU39" i="12"/>
  <c r="AS39" i="12"/>
  <c r="AQ39" i="12"/>
  <c r="AO39" i="12"/>
  <c r="AM39" i="12"/>
  <c r="AK39" i="12"/>
  <c r="AI39" i="12"/>
  <c r="BF38" i="12"/>
  <c r="BE38" i="12"/>
  <c r="BC38" i="12"/>
  <c r="BA38" i="12"/>
  <c r="AY38" i="12"/>
  <c r="AW38" i="12"/>
  <c r="AU38" i="12"/>
  <c r="AS38" i="12"/>
  <c r="AQ38" i="12"/>
  <c r="AO38" i="12"/>
  <c r="AM38" i="12"/>
  <c r="AK38" i="12"/>
  <c r="AI38" i="12"/>
  <c r="BF37" i="12"/>
  <c r="BE37" i="12"/>
  <c r="BC37" i="12"/>
  <c r="BA37" i="12"/>
  <c r="AY37" i="12"/>
  <c r="AW37" i="12"/>
  <c r="AU37" i="12"/>
  <c r="AS37" i="12"/>
  <c r="AQ37" i="12"/>
  <c r="AO37" i="12"/>
  <c r="AM37" i="12"/>
  <c r="AK37" i="12"/>
  <c r="AI37" i="12"/>
  <c r="BF36" i="12"/>
  <c r="BE36" i="12"/>
  <c r="BC36" i="12"/>
  <c r="BA36" i="12"/>
  <c r="AY36" i="12"/>
  <c r="AW36" i="12"/>
  <c r="AU36" i="12"/>
  <c r="AS36" i="12"/>
  <c r="AQ36" i="12"/>
  <c r="AO36" i="12"/>
  <c r="AM36" i="12"/>
  <c r="AK36" i="12"/>
  <c r="AI36" i="12"/>
  <c r="BF35" i="12"/>
  <c r="BE35" i="12"/>
  <c r="BC35" i="12"/>
  <c r="BA35" i="12"/>
  <c r="AY35" i="12"/>
  <c r="AW35" i="12"/>
  <c r="AU35" i="12"/>
  <c r="AS35" i="12"/>
  <c r="AQ35" i="12"/>
  <c r="AO35" i="12"/>
  <c r="AM35" i="12"/>
  <c r="AK35" i="12"/>
  <c r="AI35" i="12"/>
  <c r="BF34" i="12"/>
  <c r="BE34" i="12"/>
  <c r="BC34" i="12"/>
  <c r="BA34" i="12"/>
  <c r="AY34" i="12"/>
  <c r="AW34" i="12"/>
  <c r="AU34" i="12"/>
  <c r="AS34" i="12"/>
  <c r="AQ34" i="12"/>
  <c r="AO34" i="12"/>
  <c r="AM34" i="12"/>
  <c r="AK34" i="12"/>
  <c r="AI34" i="12"/>
  <c r="BF33" i="12"/>
  <c r="BE33" i="12"/>
  <c r="BC33" i="12"/>
  <c r="BA33" i="12"/>
  <c r="AY33" i="12"/>
  <c r="AW33" i="12"/>
  <c r="AU33" i="12"/>
  <c r="AS33" i="12"/>
  <c r="AQ33" i="12"/>
  <c r="AO33" i="12"/>
  <c r="AM33" i="12"/>
  <c r="AK33" i="12"/>
  <c r="AI33" i="12"/>
  <c r="BF32" i="12"/>
  <c r="BE32" i="12"/>
  <c r="BC32" i="12"/>
  <c r="BA32" i="12"/>
  <c r="AY32" i="12"/>
  <c r="AW32" i="12"/>
  <c r="AU32" i="12"/>
  <c r="AS32" i="12"/>
  <c r="AQ32" i="12"/>
  <c r="AO32" i="12"/>
  <c r="AM32" i="12"/>
  <c r="AK32" i="12"/>
  <c r="AI32" i="12"/>
  <c r="BF31" i="12"/>
  <c r="BE31" i="12"/>
  <c r="BC31" i="12"/>
  <c r="BA31" i="12"/>
  <c r="AY31" i="12"/>
  <c r="AW31" i="12"/>
  <c r="AU31" i="12"/>
  <c r="AS31" i="12"/>
  <c r="AQ31" i="12"/>
  <c r="AO31" i="12"/>
  <c r="AM31" i="12"/>
  <c r="AK31" i="12"/>
  <c r="AI31" i="12"/>
  <c r="BF29" i="12"/>
  <c r="BE29" i="12"/>
  <c r="BC29" i="12"/>
  <c r="BA29" i="12"/>
  <c r="AY29" i="12"/>
  <c r="AW29" i="12"/>
  <c r="AU29" i="12"/>
  <c r="AS29" i="12"/>
  <c r="AQ29" i="12"/>
  <c r="AO29" i="12"/>
  <c r="AM29" i="12"/>
  <c r="AK29" i="12"/>
  <c r="AI29" i="12"/>
  <c r="BF28" i="12"/>
  <c r="BE28" i="12"/>
  <c r="BC28" i="12"/>
  <c r="BA28" i="12"/>
  <c r="AY28" i="12"/>
  <c r="AW28" i="12"/>
  <c r="AU28" i="12"/>
  <c r="AS28" i="12"/>
  <c r="AQ28" i="12"/>
  <c r="AO28" i="12"/>
  <c r="AM28" i="12"/>
  <c r="AK28" i="12"/>
  <c r="AI28" i="12"/>
  <c r="BF27" i="12"/>
  <c r="BE27" i="12"/>
  <c r="BC27" i="12"/>
  <c r="BA27" i="12"/>
  <c r="AY27" i="12"/>
  <c r="AW27" i="12"/>
  <c r="AU27" i="12"/>
  <c r="AS27" i="12"/>
  <c r="AQ27" i="12"/>
  <c r="AO27" i="12"/>
  <c r="AM27" i="12"/>
  <c r="AK27" i="12"/>
  <c r="AI27" i="12"/>
  <c r="BF26" i="12"/>
  <c r="BE26" i="12"/>
  <c r="BC26" i="12"/>
  <c r="BA26" i="12"/>
  <c r="AY26" i="12"/>
  <c r="AW26" i="12"/>
  <c r="AU26" i="12"/>
  <c r="AS26" i="12"/>
  <c r="AQ26" i="12"/>
  <c r="AO26" i="12"/>
  <c r="AM26" i="12"/>
  <c r="AK26" i="12"/>
  <c r="AI26" i="12"/>
  <c r="BF24" i="12"/>
  <c r="BE24" i="12"/>
  <c r="BC24" i="12"/>
  <c r="BA24" i="12"/>
  <c r="AY24" i="12"/>
  <c r="AW24" i="12"/>
  <c r="AU24" i="12"/>
  <c r="AS24" i="12"/>
  <c r="AQ24" i="12"/>
  <c r="AO24" i="12"/>
  <c r="AM24" i="12"/>
  <c r="AK24" i="12"/>
  <c r="AI24" i="12"/>
  <c r="BF23" i="12"/>
  <c r="BE23" i="12"/>
  <c r="BC23" i="12"/>
  <c r="BA23" i="12"/>
  <c r="AY23" i="12"/>
  <c r="AW23" i="12"/>
  <c r="AU23" i="12"/>
  <c r="AS23" i="12"/>
  <c r="AQ23" i="12"/>
  <c r="AO23" i="12"/>
  <c r="AM23" i="12"/>
  <c r="AK23" i="12"/>
  <c r="AI23" i="12"/>
  <c r="BF22" i="12"/>
  <c r="BE22" i="12"/>
  <c r="BC22" i="12"/>
  <c r="BA22" i="12"/>
  <c r="AY22" i="12"/>
  <c r="AW22" i="12"/>
  <c r="AU22" i="12"/>
  <c r="AS22" i="12"/>
  <c r="AQ22" i="12"/>
  <c r="AO22" i="12"/>
  <c r="AM22" i="12"/>
  <c r="AK22" i="12"/>
  <c r="AI22" i="12"/>
  <c r="BE21" i="12"/>
  <c r="BC21" i="12"/>
  <c r="BA21" i="12"/>
  <c r="AY21" i="12"/>
  <c r="AW21" i="12"/>
  <c r="AU21" i="12"/>
  <c r="AS21" i="12"/>
  <c r="AQ21" i="12"/>
  <c r="AO21" i="12"/>
  <c r="AM21" i="12"/>
  <c r="AK21" i="12"/>
  <c r="AI21" i="12"/>
  <c r="BF20" i="12"/>
  <c r="BE20" i="12"/>
  <c r="BC20" i="12"/>
  <c r="BA20" i="12"/>
  <c r="AY20" i="12"/>
  <c r="AW20" i="12"/>
  <c r="AU20" i="12"/>
  <c r="AS20" i="12"/>
  <c r="AQ20" i="12"/>
  <c r="AO20" i="12"/>
  <c r="AM20" i="12"/>
  <c r="AK20" i="12"/>
  <c r="AI20" i="12"/>
  <c r="BF19" i="12"/>
  <c r="BE19" i="12"/>
  <c r="BC19" i="12"/>
  <c r="BA19" i="12"/>
  <c r="AY19" i="12"/>
  <c r="AW19" i="12"/>
  <c r="AU19" i="12"/>
  <c r="AS19" i="12"/>
  <c r="AQ19" i="12"/>
  <c r="AO19" i="12"/>
  <c r="AM19" i="12"/>
  <c r="AK19" i="12"/>
  <c r="AI19" i="12"/>
  <c r="BF18" i="12"/>
  <c r="BE18" i="12"/>
  <c r="BC18" i="12"/>
  <c r="BA18" i="12"/>
  <c r="AY18" i="12"/>
  <c r="AW18" i="12"/>
  <c r="AU18" i="12"/>
  <c r="AS18" i="12"/>
  <c r="AQ18" i="12"/>
  <c r="AO18" i="12"/>
  <c r="AM18" i="12"/>
  <c r="AK18" i="12"/>
  <c r="AI18" i="12"/>
  <c r="BF17" i="12"/>
  <c r="BE17" i="12"/>
  <c r="BC17" i="12"/>
  <c r="BA17" i="12"/>
  <c r="AY17" i="12"/>
  <c r="AW17" i="12"/>
  <c r="AU17" i="12"/>
  <c r="AS17" i="12"/>
  <c r="AQ17" i="12"/>
  <c r="AO17" i="12"/>
  <c r="AM17" i="12"/>
  <c r="AK17" i="12"/>
  <c r="AI17" i="12"/>
  <c r="BF16" i="12"/>
  <c r="BE16" i="12"/>
  <c r="BC16" i="12"/>
  <c r="BA16" i="12"/>
  <c r="AY16" i="12"/>
  <c r="AW16" i="12"/>
  <c r="AU16" i="12"/>
  <c r="AS16" i="12"/>
  <c r="AQ16" i="12"/>
  <c r="AO16" i="12"/>
  <c r="AM16" i="12"/>
  <c r="AK16" i="12"/>
  <c r="AI16" i="12"/>
  <c r="BF14" i="12"/>
  <c r="BE14" i="12"/>
  <c r="BC14" i="12"/>
  <c r="BA14" i="12"/>
  <c r="AY14" i="12"/>
  <c r="AW14" i="12"/>
  <c r="AU14" i="12"/>
  <c r="AS14" i="12"/>
  <c r="AQ14" i="12"/>
  <c r="AO14" i="12"/>
  <c r="AM14" i="12"/>
  <c r="AK14" i="12"/>
  <c r="AI14" i="12"/>
  <c r="BF13" i="12"/>
  <c r="BE13" i="12"/>
  <c r="BC13" i="12"/>
  <c r="BA13" i="12"/>
  <c r="AY13" i="12"/>
  <c r="AW13" i="12"/>
  <c r="AU13" i="12"/>
  <c r="AS13" i="12"/>
  <c r="AQ13" i="12"/>
  <c r="AO13" i="12"/>
  <c r="AM13" i="12"/>
  <c r="AK13" i="12"/>
  <c r="AI13" i="12"/>
  <c r="BF12" i="12"/>
  <c r="BE12" i="12"/>
  <c r="BC12" i="12"/>
  <c r="BA12" i="12"/>
  <c r="AY12" i="12"/>
  <c r="AW12" i="12"/>
  <c r="AU12" i="12"/>
  <c r="AS12" i="12"/>
  <c r="AQ12" i="12"/>
  <c r="AO12" i="12"/>
  <c r="AM12" i="12"/>
  <c r="AK12" i="12"/>
  <c r="AI12" i="12"/>
  <c r="BF11" i="12"/>
  <c r="BE11" i="12"/>
  <c r="BC11" i="12"/>
  <c r="BA11" i="12"/>
  <c r="AY11" i="12"/>
  <c r="AW11" i="12"/>
  <c r="AU11" i="12"/>
  <c r="AS11" i="12"/>
  <c r="AQ11" i="12"/>
  <c r="AO11" i="12"/>
  <c r="AM11" i="12"/>
  <c r="AK11" i="12"/>
  <c r="AI11" i="12"/>
  <c r="BF10" i="12"/>
  <c r="BE10" i="12"/>
  <c r="BC10" i="12"/>
  <c r="BA10" i="12"/>
  <c r="AY10" i="12"/>
  <c r="AW10" i="12"/>
  <c r="AU10" i="12"/>
  <c r="AS10" i="12"/>
  <c r="AQ10" i="12"/>
  <c r="AO10" i="12"/>
  <c r="AM10" i="12"/>
  <c r="AK10" i="12"/>
  <c r="AI10" i="12"/>
  <c r="BF9" i="12"/>
  <c r="BE9" i="12"/>
  <c r="BC9" i="12"/>
  <c r="BA9" i="12"/>
  <c r="AY9" i="12"/>
  <c r="AW9" i="12"/>
  <c r="AU9" i="12"/>
  <c r="AS9" i="12"/>
  <c r="AQ9" i="12"/>
  <c r="AO9" i="12"/>
  <c r="AM9" i="12"/>
  <c r="AK9" i="12"/>
  <c r="AI9" i="12"/>
  <c r="BF8" i="12"/>
  <c r="BE8" i="12"/>
  <c r="BC8" i="12"/>
  <c r="BA8" i="12"/>
  <c r="AY8" i="12"/>
  <c r="AW8" i="12"/>
  <c r="AU8" i="12"/>
  <c r="AS8" i="12"/>
  <c r="AQ8" i="12"/>
  <c r="AO8" i="12"/>
  <c r="AM8" i="12"/>
  <c r="AK8" i="12"/>
  <c r="AI8" i="12"/>
  <c r="BF7" i="12"/>
  <c r="BE7" i="12"/>
  <c r="BC7" i="12"/>
  <c r="BA7" i="12"/>
  <c r="AY7" i="12"/>
  <c r="AW7" i="12"/>
  <c r="AU7" i="12"/>
  <c r="AS7" i="12"/>
  <c r="AQ7" i="12"/>
  <c r="AO7" i="12"/>
  <c r="AM7" i="12"/>
  <c r="AK7" i="12"/>
  <c r="AI7" i="12"/>
  <c r="BF6" i="12"/>
  <c r="BE6" i="12"/>
  <c r="BC6" i="12"/>
  <c r="BA6" i="12"/>
  <c r="AY6" i="12"/>
  <c r="AW6" i="12"/>
  <c r="AU6" i="12"/>
  <c r="AS6" i="12"/>
  <c r="AQ6" i="12"/>
  <c r="AO6" i="12"/>
  <c r="AM6" i="12"/>
  <c r="AK6" i="12"/>
  <c r="AI6" i="12"/>
  <c r="BF4" i="12"/>
  <c r="BE4" i="12"/>
  <c r="BC4" i="12"/>
  <c r="BA4" i="12"/>
  <c r="AY4" i="12"/>
  <c r="AW4" i="12"/>
  <c r="AU4" i="12"/>
  <c r="AS4" i="12"/>
  <c r="AQ4" i="12"/>
  <c r="AO4" i="12"/>
  <c r="AM4" i="12"/>
  <c r="AK4" i="12"/>
  <c r="AI4" i="12"/>
  <c r="BD165" i="11"/>
  <c r="BB165" i="11"/>
  <c r="AZ165" i="11"/>
  <c r="AX165" i="11"/>
  <c r="AV165" i="11"/>
  <c r="AT165" i="11"/>
  <c r="AR165" i="11"/>
  <c r="AP165" i="11"/>
  <c r="AN165" i="11"/>
  <c r="AL165" i="11"/>
  <c r="AJ165" i="11"/>
  <c r="AH165" i="11"/>
  <c r="BF163" i="11"/>
  <c r="BE163" i="11"/>
  <c r="BC163" i="11"/>
  <c r="BA163" i="11"/>
  <c r="AY163" i="11"/>
  <c r="AW163" i="11"/>
  <c r="AU163" i="11"/>
  <c r="AS163" i="11"/>
  <c r="AQ163" i="11"/>
  <c r="AO163" i="11"/>
  <c r="AM163" i="11"/>
  <c r="AK163" i="11"/>
  <c r="AI163" i="11"/>
  <c r="BF162" i="11"/>
  <c r="BE162" i="11"/>
  <c r="BC162" i="11"/>
  <c r="BA162" i="11"/>
  <c r="AY162" i="11"/>
  <c r="AW162" i="11"/>
  <c r="AU162" i="11"/>
  <c r="AS162" i="11"/>
  <c r="AQ162" i="11"/>
  <c r="AO162" i="11"/>
  <c r="AM162" i="11"/>
  <c r="AK162" i="11"/>
  <c r="AI162" i="11"/>
  <c r="BF161" i="11"/>
  <c r="BE161" i="11"/>
  <c r="BC161" i="11"/>
  <c r="BA161" i="11"/>
  <c r="AY161" i="11"/>
  <c r="AW161" i="11"/>
  <c r="AU161" i="11"/>
  <c r="AS161" i="11"/>
  <c r="AQ161" i="11"/>
  <c r="AO161" i="11"/>
  <c r="AM161" i="11"/>
  <c r="AK161" i="11"/>
  <c r="AI161" i="11"/>
  <c r="BF160" i="11"/>
  <c r="BE160" i="11"/>
  <c r="BC160" i="11"/>
  <c r="BA160" i="11"/>
  <c r="AY160" i="11"/>
  <c r="AW160" i="11"/>
  <c r="AU160" i="11"/>
  <c r="AS160" i="11"/>
  <c r="AQ160" i="11"/>
  <c r="AO160" i="11"/>
  <c r="AM160" i="11"/>
  <c r="AK160" i="11"/>
  <c r="AI160" i="11"/>
  <c r="BF159" i="11"/>
  <c r="BE159" i="11"/>
  <c r="BC159" i="11"/>
  <c r="BA159" i="11"/>
  <c r="AY159" i="11"/>
  <c r="AW159" i="11"/>
  <c r="AU159" i="11"/>
  <c r="AS159" i="11"/>
  <c r="AQ159" i="11"/>
  <c r="AO159" i="11"/>
  <c r="AM159" i="11"/>
  <c r="AK159" i="11"/>
  <c r="AI159" i="11"/>
  <c r="BF156" i="11"/>
  <c r="BE156" i="11"/>
  <c r="BC156" i="11"/>
  <c r="BA156" i="11"/>
  <c r="AY156" i="11"/>
  <c r="AW156" i="11"/>
  <c r="AU156" i="11"/>
  <c r="AS156" i="11"/>
  <c r="AQ156" i="11"/>
  <c r="AO156" i="11"/>
  <c r="AM156" i="11"/>
  <c r="AK156" i="11"/>
  <c r="AI156" i="11"/>
  <c r="BF155" i="11"/>
  <c r="BE155" i="11"/>
  <c r="BC155" i="11"/>
  <c r="BA155" i="11"/>
  <c r="AY155" i="11"/>
  <c r="AW155" i="11"/>
  <c r="AU155" i="11"/>
  <c r="AS155" i="11"/>
  <c r="AQ155" i="11"/>
  <c r="AO155" i="11"/>
  <c r="AM155" i="11"/>
  <c r="AK155" i="11"/>
  <c r="AI155" i="11"/>
  <c r="BF154" i="11"/>
  <c r="BE154" i="11"/>
  <c r="BC154" i="11"/>
  <c r="BA154" i="11"/>
  <c r="AY154" i="11"/>
  <c r="AW154" i="11"/>
  <c r="AU154" i="11"/>
  <c r="AS154" i="11"/>
  <c r="AQ154" i="11"/>
  <c r="AO154" i="11"/>
  <c r="AM154" i="11"/>
  <c r="AK154" i="11"/>
  <c r="AI154" i="11"/>
  <c r="BF153" i="11"/>
  <c r="BE153" i="11"/>
  <c r="BC153" i="11"/>
  <c r="BA153" i="11"/>
  <c r="AY153" i="11"/>
  <c r="AW153" i="11"/>
  <c r="AU153" i="11"/>
  <c r="AS153" i="11"/>
  <c r="AQ153" i="11"/>
  <c r="AO153" i="11"/>
  <c r="AM153" i="11"/>
  <c r="AK153" i="11"/>
  <c r="AI153" i="11"/>
  <c r="BF152" i="11"/>
  <c r="BE152" i="11"/>
  <c r="BC152" i="11"/>
  <c r="BA152" i="11"/>
  <c r="AY152" i="11"/>
  <c r="AW152" i="11"/>
  <c r="AU152" i="11"/>
  <c r="AS152" i="11"/>
  <c r="AQ152" i="11"/>
  <c r="AO152" i="11"/>
  <c r="AM152" i="11"/>
  <c r="AK152" i="11"/>
  <c r="AI152" i="11"/>
  <c r="BF151" i="11"/>
  <c r="BE151" i="11"/>
  <c r="BC151" i="11"/>
  <c r="BA151" i="11"/>
  <c r="AY151" i="11"/>
  <c r="AW151" i="11"/>
  <c r="AU151" i="11"/>
  <c r="AS151" i="11"/>
  <c r="AQ151" i="11"/>
  <c r="AO151" i="11"/>
  <c r="AM151" i="11"/>
  <c r="AK151" i="11"/>
  <c r="AI151" i="11"/>
  <c r="BF150" i="11"/>
  <c r="BE150" i="11"/>
  <c r="BC150" i="11"/>
  <c r="BA150" i="11"/>
  <c r="AY150" i="11"/>
  <c r="AW150" i="11"/>
  <c r="AU150" i="11"/>
  <c r="AS150" i="11"/>
  <c r="AQ150" i="11"/>
  <c r="AO150" i="11"/>
  <c r="AM150" i="11"/>
  <c r="AK150" i="11"/>
  <c r="AI150" i="11"/>
  <c r="BD148" i="11"/>
  <c r="BB148" i="11"/>
  <c r="AZ148" i="11"/>
  <c r="AZ166" i="11" s="1"/>
  <c r="AX148" i="11"/>
  <c r="AV148" i="11"/>
  <c r="AT148" i="11"/>
  <c r="AT166" i="11" s="1"/>
  <c r="AR148" i="11"/>
  <c r="AP148" i="11"/>
  <c r="AN148" i="11"/>
  <c r="AL148" i="11"/>
  <c r="AJ148" i="11"/>
  <c r="AH148" i="11"/>
  <c r="BF144" i="11"/>
  <c r="BE144" i="11"/>
  <c r="BC144" i="11"/>
  <c r="BA144" i="11"/>
  <c r="AY144" i="11"/>
  <c r="AW144" i="11"/>
  <c r="AU144" i="11"/>
  <c r="AS144" i="11"/>
  <c r="AQ144" i="11"/>
  <c r="AO144" i="11"/>
  <c r="AM144" i="11"/>
  <c r="AK144" i="11"/>
  <c r="AI144" i="11"/>
  <c r="BF143" i="11"/>
  <c r="BE143" i="11"/>
  <c r="BC143" i="11"/>
  <c r="BA143" i="11"/>
  <c r="AY143" i="11"/>
  <c r="AW143" i="11"/>
  <c r="AU143" i="11"/>
  <c r="AS143" i="11"/>
  <c r="AQ143" i="11"/>
  <c r="AO143" i="11"/>
  <c r="AM143" i="11"/>
  <c r="AK143" i="11"/>
  <c r="AI143" i="11"/>
  <c r="BF139" i="11"/>
  <c r="BE139" i="11"/>
  <c r="BC139" i="11"/>
  <c r="BA139" i="11"/>
  <c r="AY139" i="11"/>
  <c r="AW139" i="11"/>
  <c r="AU139" i="11"/>
  <c r="AS139" i="11"/>
  <c r="AQ139" i="11"/>
  <c r="AO139" i="11"/>
  <c r="AM139" i="11"/>
  <c r="AK139" i="11"/>
  <c r="AI139" i="11"/>
  <c r="BF137" i="11"/>
  <c r="BE137" i="11"/>
  <c r="BC137" i="11"/>
  <c r="BA137" i="11"/>
  <c r="AY137" i="11"/>
  <c r="AW137" i="11"/>
  <c r="AU137" i="11"/>
  <c r="AS137" i="11"/>
  <c r="AQ137" i="11"/>
  <c r="AO137" i="11"/>
  <c r="AM137" i="11"/>
  <c r="AK137" i="11"/>
  <c r="AI137" i="11"/>
  <c r="BF136" i="11"/>
  <c r="BE136" i="11"/>
  <c r="BC136" i="11"/>
  <c r="BA136" i="11"/>
  <c r="AY136" i="11"/>
  <c r="AW136" i="11"/>
  <c r="AU136" i="11"/>
  <c r="AS136" i="11"/>
  <c r="AQ136" i="11"/>
  <c r="AO136" i="11"/>
  <c r="AM136" i="11"/>
  <c r="AK136" i="11"/>
  <c r="AI136" i="11"/>
  <c r="BF135" i="11"/>
  <c r="BE135" i="11"/>
  <c r="BC135" i="11"/>
  <c r="BA135" i="11"/>
  <c r="AY135" i="11"/>
  <c r="AW135" i="11"/>
  <c r="AU135" i="11"/>
  <c r="AS135" i="11"/>
  <c r="AQ135" i="11"/>
  <c r="AO135" i="11"/>
  <c r="AM135" i="11"/>
  <c r="AK135" i="11"/>
  <c r="AI135" i="11"/>
  <c r="BF134" i="11"/>
  <c r="BE134" i="11"/>
  <c r="BC134" i="11"/>
  <c r="BA134" i="11"/>
  <c r="AY134" i="11"/>
  <c r="AW134" i="11"/>
  <c r="AU134" i="11"/>
  <c r="AS134" i="11"/>
  <c r="AQ134" i="11"/>
  <c r="AO134" i="11"/>
  <c r="AM134" i="11"/>
  <c r="AK134" i="11"/>
  <c r="AI134" i="11"/>
  <c r="BF133" i="11"/>
  <c r="BE133" i="11"/>
  <c r="BC133" i="11"/>
  <c r="BA133" i="11"/>
  <c r="AY133" i="11"/>
  <c r="AW133" i="11"/>
  <c r="AU133" i="11"/>
  <c r="AS133" i="11"/>
  <c r="AQ133" i="11"/>
  <c r="AO133" i="11"/>
  <c r="AM133" i="11"/>
  <c r="AK133" i="11"/>
  <c r="AI133" i="11"/>
  <c r="BF120" i="11"/>
  <c r="BE120" i="11"/>
  <c r="BC120" i="11"/>
  <c r="BA120" i="11"/>
  <c r="AY120" i="11"/>
  <c r="AW120" i="11"/>
  <c r="AU120" i="11"/>
  <c r="AS120" i="11"/>
  <c r="AQ120" i="11"/>
  <c r="AO120" i="11"/>
  <c r="AM120" i="11"/>
  <c r="AK120" i="11"/>
  <c r="AI120" i="11"/>
  <c r="BF132" i="11"/>
  <c r="BE132" i="11"/>
  <c r="BC132" i="11"/>
  <c r="BA132" i="11"/>
  <c r="AY132" i="11"/>
  <c r="AW132" i="11"/>
  <c r="AU132" i="11"/>
  <c r="AS132" i="11"/>
  <c r="AQ132" i="11"/>
  <c r="AO132" i="11"/>
  <c r="AM132" i="11"/>
  <c r="AK132" i="11"/>
  <c r="AI132" i="11"/>
  <c r="BF131" i="11"/>
  <c r="BE131" i="11"/>
  <c r="BC131" i="11"/>
  <c r="BA131" i="11"/>
  <c r="AY131" i="11"/>
  <c r="AW131" i="11"/>
  <c r="AU131" i="11"/>
  <c r="AS131" i="11"/>
  <c r="AQ131" i="11"/>
  <c r="AO131" i="11"/>
  <c r="AM131" i="11"/>
  <c r="AK131" i="11"/>
  <c r="AI131" i="11"/>
  <c r="BF130" i="11"/>
  <c r="BE130" i="11"/>
  <c r="BC130" i="11"/>
  <c r="BA130" i="11"/>
  <c r="AY130" i="11"/>
  <c r="AW130" i="11"/>
  <c r="AU130" i="11"/>
  <c r="AS130" i="11"/>
  <c r="AQ130" i="11"/>
  <c r="AO130" i="11"/>
  <c r="AM130" i="11"/>
  <c r="AK130" i="11"/>
  <c r="AI130" i="11"/>
  <c r="AK115" i="11"/>
  <c r="AI115" i="11"/>
  <c r="BF114" i="11"/>
  <c r="BE114" i="11"/>
  <c r="BC114" i="11"/>
  <c r="BA114" i="11"/>
  <c r="AY114" i="11"/>
  <c r="AW114" i="11"/>
  <c r="AU114" i="11"/>
  <c r="AS114" i="11"/>
  <c r="AQ114" i="11"/>
  <c r="AO114" i="11"/>
  <c r="AM114" i="11"/>
  <c r="AK114" i="11"/>
  <c r="AI114" i="11"/>
  <c r="BF113" i="11"/>
  <c r="BE113" i="11"/>
  <c r="BC113" i="11"/>
  <c r="BA113" i="11"/>
  <c r="AY113" i="11"/>
  <c r="AW113" i="11"/>
  <c r="AU113" i="11"/>
  <c r="AS113" i="11"/>
  <c r="AQ113" i="11"/>
  <c r="AO113" i="11"/>
  <c r="AM113" i="11"/>
  <c r="AK113" i="11"/>
  <c r="AI113" i="11"/>
  <c r="BF95" i="11"/>
  <c r="BE95" i="11"/>
  <c r="BC95" i="11"/>
  <c r="BA95" i="11"/>
  <c r="AY95" i="11"/>
  <c r="AW95" i="11"/>
  <c r="AU95" i="11"/>
  <c r="AS95" i="11"/>
  <c r="AQ95" i="11"/>
  <c r="AO95" i="11"/>
  <c r="AM95" i="11"/>
  <c r="AK95" i="11"/>
  <c r="AI95" i="11"/>
  <c r="BF94" i="11"/>
  <c r="BE94" i="11"/>
  <c r="BC94" i="11"/>
  <c r="BA94" i="11"/>
  <c r="AY94" i="11"/>
  <c r="AW94" i="11"/>
  <c r="AU94" i="11"/>
  <c r="AS94" i="11"/>
  <c r="AQ94" i="11"/>
  <c r="AO94" i="11"/>
  <c r="AM94" i="11"/>
  <c r="AK94" i="11"/>
  <c r="AI94" i="11"/>
  <c r="BF93" i="11"/>
  <c r="BE93" i="11"/>
  <c r="BC93" i="11"/>
  <c r="BA93" i="11"/>
  <c r="AY93" i="11"/>
  <c r="AW93" i="11"/>
  <c r="AU93" i="11"/>
  <c r="AS93" i="11"/>
  <c r="AQ93" i="11"/>
  <c r="AO93" i="11"/>
  <c r="AM93" i="11"/>
  <c r="AK93" i="11"/>
  <c r="AI93" i="11"/>
  <c r="BF92" i="11"/>
  <c r="BE92" i="11"/>
  <c r="BC92" i="11"/>
  <c r="BA92" i="11"/>
  <c r="AY92" i="11"/>
  <c r="AW92" i="11"/>
  <c r="AU92" i="11"/>
  <c r="AS92" i="11"/>
  <c r="AQ92" i="11"/>
  <c r="AO92" i="11"/>
  <c r="AM92" i="11"/>
  <c r="AK92" i="11"/>
  <c r="AI92" i="11"/>
  <c r="BF90" i="11"/>
  <c r="BE90" i="11"/>
  <c r="BC90" i="11"/>
  <c r="BA90" i="11"/>
  <c r="AY90" i="11"/>
  <c r="AW90" i="11"/>
  <c r="AU90" i="11"/>
  <c r="AS90" i="11"/>
  <c r="AQ90" i="11"/>
  <c r="AO90" i="11"/>
  <c r="AM90" i="11"/>
  <c r="AK90" i="11"/>
  <c r="AI90" i="11"/>
  <c r="BF89" i="11"/>
  <c r="BE89" i="11"/>
  <c r="BC89" i="11"/>
  <c r="BA89" i="11"/>
  <c r="AY89" i="11"/>
  <c r="AW89" i="11"/>
  <c r="AU89" i="11"/>
  <c r="AS89" i="11"/>
  <c r="AQ89" i="11"/>
  <c r="AO89" i="11"/>
  <c r="AM89" i="11"/>
  <c r="AK89" i="11"/>
  <c r="AI89" i="11"/>
  <c r="BF88" i="11"/>
  <c r="BE88" i="11"/>
  <c r="BC88" i="11"/>
  <c r="BA88" i="11"/>
  <c r="AY88" i="11"/>
  <c r="AW88" i="11"/>
  <c r="AU88" i="11"/>
  <c r="AS88" i="11"/>
  <c r="AQ88" i="11"/>
  <c r="AO88" i="11"/>
  <c r="AM88" i="11"/>
  <c r="AK88" i="11"/>
  <c r="AI88" i="11"/>
  <c r="BF87" i="11"/>
  <c r="BE87" i="11"/>
  <c r="BC87" i="11"/>
  <c r="BA87" i="11"/>
  <c r="AY87" i="11"/>
  <c r="AW87" i="11"/>
  <c r="AU87" i="11"/>
  <c r="AS87" i="11"/>
  <c r="AQ87" i="11"/>
  <c r="AO87" i="11"/>
  <c r="AM87" i="11"/>
  <c r="AK87" i="11"/>
  <c r="AI87" i="11"/>
  <c r="BF86" i="11"/>
  <c r="BE86" i="11"/>
  <c r="BC86" i="11"/>
  <c r="BA86" i="11"/>
  <c r="AY86" i="11"/>
  <c r="AW86" i="11"/>
  <c r="AU86" i="11"/>
  <c r="AS86" i="11"/>
  <c r="AQ86" i="11"/>
  <c r="AO86" i="11"/>
  <c r="AM86" i="11"/>
  <c r="AK86" i="11"/>
  <c r="AI86" i="11"/>
  <c r="BF84" i="11"/>
  <c r="BE84" i="11"/>
  <c r="BC84" i="11"/>
  <c r="BA84" i="11"/>
  <c r="AY84" i="11"/>
  <c r="AW84" i="11"/>
  <c r="AU84" i="11"/>
  <c r="AS84" i="11"/>
  <c r="AQ84" i="11"/>
  <c r="AO84" i="11"/>
  <c r="AM84" i="11"/>
  <c r="AK84" i="11"/>
  <c r="AI84" i="11"/>
  <c r="BF81" i="11"/>
  <c r="BE81" i="11"/>
  <c r="BC81" i="11"/>
  <c r="BA81" i="11"/>
  <c r="AY81" i="11"/>
  <c r="AW81" i="11"/>
  <c r="AU81" i="11"/>
  <c r="AS81" i="11"/>
  <c r="AQ81" i="11"/>
  <c r="AO81" i="11"/>
  <c r="AM81" i="11"/>
  <c r="AK81" i="11"/>
  <c r="AI81" i="11"/>
  <c r="BF80" i="11"/>
  <c r="BE80" i="11"/>
  <c r="BC80" i="11"/>
  <c r="BA80" i="11"/>
  <c r="AY80" i="11"/>
  <c r="AW80" i="11"/>
  <c r="AU80" i="11"/>
  <c r="AS80" i="11"/>
  <c r="AQ80" i="11"/>
  <c r="AO80" i="11"/>
  <c r="AM80" i="11"/>
  <c r="AK80" i="11"/>
  <c r="AI80" i="11"/>
  <c r="BF78" i="11"/>
  <c r="BE78" i="11"/>
  <c r="BC78" i="11"/>
  <c r="BA78" i="11"/>
  <c r="AY78" i="11"/>
  <c r="AW78" i="11"/>
  <c r="AU78" i="11"/>
  <c r="AS78" i="11"/>
  <c r="AQ78" i="11"/>
  <c r="AO78" i="11"/>
  <c r="AM78" i="11"/>
  <c r="AK78" i="11"/>
  <c r="AI78" i="11"/>
  <c r="BF77" i="11"/>
  <c r="BE77" i="11"/>
  <c r="BC77" i="11"/>
  <c r="BA77" i="11"/>
  <c r="AY77" i="11"/>
  <c r="AW77" i="11"/>
  <c r="AU77" i="11"/>
  <c r="AS77" i="11"/>
  <c r="AQ77" i="11"/>
  <c r="AO77" i="11"/>
  <c r="AM77" i="11"/>
  <c r="AK77" i="11"/>
  <c r="AI77" i="11"/>
  <c r="BF75" i="11"/>
  <c r="BE75" i="11"/>
  <c r="BC75" i="11"/>
  <c r="BA75" i="11"/>
  <c r="AY75" i="11"/>
  <c r="AW75" i="11"/>
  <c r="AU75" i="11"/>
  <c r="AS75" i="11"/>
  <c r="AQ75" i="11"/>
  <c r="AO75" i="11"/>
  <c r="AM75" i="11"/>
  <c r="AK75" i="11"/>
  <c r="AI75" i="11"/>
  <c r="BF74" i="11"/>
  <c r="BE74" i="11"/>
  <c r="BC74" i="11"/>
  <c r="BA74" i="11"/>
  <c r="AY74" i="11"/>
  <c r="AW74" i="11"/>
  <c r="AU74" i="11"/>
  <c r="AS74" i="11"/>
  <c r="AQ74" i="11"/>
  <c r="AO74" i="11"/>
  <c r="AM74" i="11"/>
  <c r="AK74" i="11"/>
  <c r="AI74" i="11"/>
  <c r="BF72" i="11"/>
  <c r="BE72" i="11"/>
  <c r="BC72" i="11"/>
  <c r="BA72" i="11"/>
  <c r="AY72" i="11"/>
  <c r="AW72" i="11"/>
  <c r="AU72" i="11"/>
  <c r="AS72" i="11"/>
  <c r="AQ72" i="11"/>
  <c r="AO72" i="11"/>
  <c r="AM72" i="11"/>
  <c r="AK72" i="11"/>
  <c r="AI72" i="11"/>
  <c r="BF71" i="11"/>
  <c r="BE71" i="11"/>
  <c r="BC71" i="11"/>
  <c r="BA71" i="11"/>
  <c r="AY71" i="11"/>
  <c r="AW71" i="11"/>
  <c r="AU71" i="11"/>
  <c r="AS71" i="11"/>
  <c r="AQ71" i="11"/>
  <c r="AO71" i="11"/>
  <c r="AM71" i="11"/>
  <c r="AK71" i="11"/>
  <c r="AI71" i="11"/>
  <c r="BF70" i="11"/>
  <c r="BE70" i="11"/>
  <c r="BC70" i="11"/>
  <c r="BA70" i="11"/>
  <c r="AY70" i="11"/>
  <c r="AW70" i="11"/>
  <c r="AU70" i="11"/>
  <c r="AS70" i="11"/>
  <c r="AQ70" i="11"/>
  <c r="AO70" i="11"/>
  <c r="AM70" i="11"/>
  <c r="AK70" i="11"/>
  <c r="AI70" i="11"/>
  <c r="BF68" i="11"/>
  <c r="BE68" i="11"/>
  <c r="BC68" i="11"/>
  <c r="BA68" i="11"/>
  <c r="AY68" i="11"/>
  <c r="AW68" i="11"/>
  <c r="AU68" i="11"/>
  <c r="AS68" i="11"/>
  <c r="AQ68" i="11"/>
  <c r="AO68" i="11"/>
  <c r="AM68" i="11"/>
  <c r="AK68" i="11"/>
  <c r="AI68" i="11"/>
  <c r="BF67" i="11"/>
  <c r="BE67" i="11"/>
  <c r="BC67" i="11"/>
  <c r="BA67" i="11"/>
  <c r="AY67" i="11"/>
  <c r="AW67" i="11"/>
  <c r="AU67" i="11"/>
  <c r="AS67" i="11"/>
  <c r="AQ67" i="11"/>
  <c r="AO67" i="11"/>
  <c r="AM67" i="11"/>
  <c r="AK67" i="11"/>
  <c r="AI67" i="11"/>
  <c r="BF66" i="11"/>
  <c r="BE66" i="11"/>
  <c r="BC66" i="11"/>
  <c r="BA66" i="11"/>
  <c r="AY66" i="11"/>
  <c r="AW66" i="11"/>
  <c r="AU66" i="11"/>
  <c r="AS66" i="11"/>
  <c r="AQ66" i="11"/>
  <c r="AO66" i="11"/>
  <c r="AM66" i="11"/>
  <c r="AK66" i="11"/>
  <c r="AI66" i="11"/>
  <c r="BF64" i="11"/>
  <c r="BE64" i="11"/>
  <c r="BC64" i="11"/>
  <c r="BA64" i="11"/>
  <c r="AY64" i="11"/>
  <c r="AW64" i="11"/>
  <c r="AU64" i="11"/>
  <c r="AS64" i="11"/>
  <c r="AQ64" i="11"/>
  <c r="AO64" i="11"/>
  <c r="AM64" i="11"/>
  <c r="AK64" i="11"/>
  <c r="AI64" i="11"/>
  <c r="BF63" i="11"/>
  <c r="BE63" i="11"/>
  <c r="BC63" i="11"/>
  <c r="BA63" i="11"/>
  <c r="AY63" i="11"/>
  <c r="AW63" i="11"/>
  <c r="AU63" i="11"/>
  <c r="AS63" i="11"/>
  <c r="AQ63" i="11"/>
  <c r="AO63" i="11"/>
  <c r="AM63" i="11"/>
  <c r="AK63" i="11"/>
  <c r="AI63" i="11"/>
  <c r="BF62" i="11"/>
  <c r="BE62" i="11"/>
  <c r="BC62" i="11"/>
  <c r="BA62" i="11"/>
  <c r="AY62" i="11"/>
  <c r="AW62" i="11"/>
  <c r="AU62" i="11"/>
  <c r="AS62" i="11"/>
  <c r="AQ62" i="11"/>
  <c r="AO62" i="11"/>
  <c r="AM62" i="11"/>
  <c r="AK62" i="11"/>
  <c r="AI62" i="11"/>
  <c r="BF60" i="11"/>
  <c r="BE60" i="11"/>
  <c r="BC60" i="11"/>
  <c r="BA60" i="11"/>
  <c r="AY60" i="11"/>
  <c r="AW60" i="11"/>
  <c r="AU60" i="11"/>
  <c r="AS60" i="11"/>
  <c r="AQ60" i="11"/>
  <c r="AO60" i="11"/>
  <c r="AM60" i="11"/>
  <c r="AK60" i="11"/>
  <c r="AI60" i="11"/>
  <c r="BF58" i="11"/>
  <c r="BE58" i="11"/>
  <c r="BC58" i="11"/>
  <c r="BA58" i="11"/>
  <c r="AY58" i="11"/>
  <c r="AW58" i="11"/>
  <c r="AU58" i="11"/>
  <c r="AS58" i="11"/>
  <c r="AQ58" i="11"/>
  <c r="AO58" i="11"/>
  <c r="AM58" i="11"/>
  <c r="AK58" i="11"/>
  <c r="AI58" i="11"/>
  <c r="BF57" i="11"/>
  <c r="BE57" i="11"/>
  <c r="BC57" i="11"/>
  <c r="BA57" i="11"/>
  <c r="AY57" i="11"/>
  <c r="AW57" i="11"/>
  <c r="AU57" i="11"/>
  <c r="AS57" i="11"/>
  <c r="AQ57" i="11"/>
  <c r="AO57" i="11"/>
  <c r="AM57" i="11"/>
  <c r="AK57" i="11"/>
  <c r="AI57" i="11"/>
  <c r="BF56" i="11"/>
  <c r="BE56" i="11"/>
  <c r="BC56" i="11"/>
  <c r="BA56" i="11"/>
  <c r="AY56" i="11"/>
  <c r="AW56" i="11"/>
  <c r="AU56" i="11"/>
  <c r="AS56" i="11"/>
  <c r="AQ56" i="11"/>
  <c r="AO56" i="11"/>
  <c r="AM56" i="11"/>
  <c r="AK56" i="11"/>
  <c r="AI56" i="11"/>
  <c r="BF55" i="11"/>
  <c r="BE55" i="11"/>
  <c r="BC55" i="11"/>
  <c r="BA55" i="11"/>
  <c r="AY55" i="11"/>
  <c r="AW55" i="11"/>
  <c r="AU55" i="11"/>
  <c r="AS55" i="11"/>
  <c r="AQ55" i="11"/>
  <c r="AO55" i="11"/>
  <c r="AM55" i="11"/>
  <c r="AK55" i="11"/>
  <c r="AI55" i="11"/>
  <c r="BF52" i="11"/>
  <c r="BE52" i="11"/>
  <c r="BC52" i="11"/>
  <c r="BA52" i="11"/>
  <c r="AY52" i="11"/>
  <c r="AW52" i="11"/>
  <c r="AU52" i="11"/>
  <c r="AS52" i="11"/>
  <c r="AQ52" i="11"/>
  <c r="AO52" i="11"/>
  <c r="AM52" i="11"/>
  <c r="AK52" i="11"/>
  <c r="AI52" i="11"/>
  <c r="BF51" i="11"/>
  <c r="BE51" i="11"/>
  <c r="BC51" i="11"/>
  <c r="BA51" i="11"/>
  <c r="AY51" i="11"/>
  <c r="AW51" i="11"/>
  <c r="AU51" i="11"/>
  <c r="AS51" i="11"/>
  <c r="AQ51" i="11"/>
  <c r="AO51" i="11"/>
  <c r="AM51" i="11"/>
  <c r="AK51" i="11"/>
  <c r="AI51" i="11"/>
  <c r="BF50" i="11"/>
  <c r="BE50" i="11"/>
  <c r="BC50" i="11"/>
  <c r="BA50" i="11"/>
  <c r="AY50" i="11"/>
  <c r="AW50" i="11"/>
  <c r="AU50" i="11"/>
  <c r="AS50" i="11"/>
  <c r="AQ50" i="11"/>
  <c r="AO50" i="11"/>
  <c r="AM50" i="11"/>
  <c r="AK50" i="11"/>
  <c r="AI50" i="11"/>
  <c r="BF49" i="11"/>
  <c r="BE49" i="11"/>
  <c r="BC49" i="11"/>
  <c r="BA49" i="11"/>
  <c r="AY49" i="11"/>
  <c r="AW49" i="11"/>
  <c r="AU49" i="11"/>
  <c r="AS49" i="11"/>
  <c r="AQ49" i="11"/>
  <c r="AO49" i="11"/>
  <c r="AM49" i="11"/>
  <c r="AK49" i="11"/>
  <c r="AI49" i="11"/>
  <c r="BF47" i="11"/>
  <c r="BE47" i="11"/>
  <c r="BC47" i="11"/>
  <c r="BA47" i="11"/>
  <c r="AY47" i="11"/>
  <c r="AW47" i="11"/>
  <c r="AU47" i="11"/>
  <c r="AS47" i="11"/>
  <c r="AQ47" i="11"/>
  <c r="AO47" i="11"/>
  <c r="AM47" i="11"/>
  <c r="AK47" i="11"/>
  <c r="AI47" i="11"/>
  <c r="BF46" i="11"/>
  <c r="BE46" i="11"/>
  <c r="BC46" i="11"/>
  <c r="BA46" i="11"/>
  <c r="AY46" i="11"/>
  <c r="AW46" i="11"/>
  <c r="AU46" i="11"/>
  <c r="AS46" i="11"/>
  <c r="AQ46" i="11"/>
  <c r="AO46" i="11"/>
  <c r="AM46" i="11"/>
  <c r="AK46" i="11"/>
  <c r="AI46" i="11"/>
  <c r="BF45" i="11"/>
  <c r="BE45" i="11"/>
  <c r="BC45" i="11"/>
  <c r="BA45" i="11"/>
  <c r="AY45" i="11"/>
  <c r="AW45" i="11"/>
  <c r="AU45" i="11"/>
  <c r="AS45" i="11"/>
  <c r="AQ45" i="11"/>
  <c r="AO45" i="11"/>
  <c r="AM45" i="11"/>
  <c r="AK45" i="11"/>
  <c r="AI45" i="11"/>
  <c r="BF44" i="11"/>
  <c r="BE44" i="11"/>
  <c r="BC44" i="11"/>
  <c r="BA44" i="11"/>
  <c r="AY44" i="11"/>
  <c r="AW44" i="11"/>
  <c r="AU44" i="11"/>
  <c r="AS44" i="11"/>
  <c r="AQ44" i="11"/>
  <c r="AO44" i="11"/>
  <c r="AM44" i="11"/>
  <c r="AK44" i="11"/>
  <c r="AI44" i="11"/>
  <c r="BF43" i="11"/>
  <c r="BE43" i="11"/>
  <c r="BC43" i="11"/>
  <c r="BA43" i="11"/>
  <c r="AY43" i="11"/>
  <c r="AW43" i="11"/>
  <c r="AU43" i="11"/>
  <c r="AS43" i="11"/>
  <c r="AQ43" i="11"/>
  <c r="AO43" i="11"/>
  <c r="AM43" i="11"/>
  <c r="AK43" i="11"/>
  <c r="AI43" i="11"/>
  <c r="BF42" i="11"/>
  <c r="BE42" i="11"/>
  <c r="BC42" i="11"/>
  <c r="BA42" i="11"/>
  <c r="AY42" i="11"/>
  <c r="AW42" i="11"/>
  <c r="AU42" i="11"/>
  <c r="AS42" i="11"/>
  <c r="AQ42" i="11"/>
  <c r="AO42" i="11"/>
  <c r="AM42" i="11"/>
  <c r="AK42" i="11"/>
  <c r="AI42" i="11"/>
  <c r="BF41" i="11"/>
  <c r="BE41" i="11"/>
  <c r="BC41" i="11"/>
  <c r="BA41" i="11"/>
  <c r="AY41" i="11"/>
  <c r="AW41" i="11"/>
  <c r="AU41" i="11"/>
  <c r="AS41" i="11"/>
  <c r="AQ41" i="11"/>
  <c r="AO41" i="11"/>
  <c r="AM41" i="11"/>
  <c r="AK41" i="11"/>
  <c r="AI41" i="11"/>
  <c r="BF40" i="11"/>
  <c r="BE40" i="11"/>
  <c r="BC40" i="11"/>
  <c r="BA40" i="11"/>
  <c r="AY40" i="11"/>
  <c r="AW40" i="11"/>
  <c r="AU40" i="11"/>
  <c r="AS40" i="11"/>
  <c r="AQ40" i="11"/>
  <c r="AO40" i="11"/>
  <c r="AM40" i="11"/>
  <c r="AK40" i="11"/>
  <c r="AI40" i="11"/>
  <c r="BF39" i="11"/>
  <c r="BE39" i="11"/>
  <c r="BC39" i="11"/>
  <c r="BA39" i="11"/>
  <c r="AY39" i="11"/>
  <c r="AW39" i="11"/>
  <c r="AU39" i="11"/>
  <c r="AS39" i="11"/>
  <c r="AQ39" i="11"/>
  <c r="AO39" i="11"/>
  <c r="AM39" i="11"/>
  <c r="AK39" i="11"/>
  <c r="AI39" i="11"/>
  <c r="BF38" i="11"/>
  <c r="BE38" i="11"/>
  <c r="BC38" i="11"/>
  <c r="BA38" i="11"/>
  <c r="AY38" i="11"/>
  <c r="AW38" i="11"/>
  <c r="AU38" i="11"/>
  <c r="AS38" i="11"/>
  <c r="AQ38" i="11"/>
  <c r="AO38" i="11"/>
  <c r="AM38" i="11"/>
  <c r="AK38" i="11"/>
  <c r="AI38" i="11"/>
  <c r="BF37" i="11"/>
  <c r="BE37" i="11"/>
  <c r="BC37" i="11"/>
  <c r="BA37" i="11"/>
  <c r="AY37" i="11"/>
  <c r="AW37" i="11"/>
  <c r="AU37" i="11"/>
  <c r="AS37" i="11"/>
  <c r="AQ37" i="11"/>
  <c r="AO37" i="11"/>
  <c r="AM37" i="11"/>
  <c r="AK37" i="11"/>
  <c r="AI37" i="11"/>
  <c r="BF36" i="11"/>
  <c r="BE36" i="11"/>
  <c r="BC36" i="11"/>
  <c r="BA36" i="11"/>
  <c r="AY36" i="11"/>
  <c r="AW36" i="11"/>
  <c r="AU36" i="11"/>
  <c r="AS36" i="11"/>
  <c r="AQ36" i="11"/>
  <c r="AO36" i="11"/>
  <c r="AM36" i="11"/>
  <c r="AK36" i="11"/>
  <c r="AI36" i="11"/>
  <c r="BF35" i="11"/>
  <c r="BE35" i="11"/>
  <c r="BC35" i="11"/>
  <c r="BA35" i="11"/>
  <c r="AY35" i="11"/>
  <c r="AW35" i="11"/>
  <c r="AU35" i="11"/>
  <c r="AS35" i="11"/>
  <c r="AQ35" i="11"/>
  <c r="AO35" i="11"/>
  <c r="AM35" i="11"/>
  <c r="AK35" i="11"/>
  <c r="AI35" i="11"/>
  <c r="BF34" i="11"/>
  <c r="BE34" i="11"/>
  <c r="BC34" i="11"/>
  <c r="BA34" i="11"/>
  <c r="AY34" i="11"/>
  <c r="AW34" i="11"/>
  <c r="AU34" i="11"/>
  <c r="AS34" i="11"/>
  <c r="AQ34" i="11"/>
  <c r="AO34" i="11"/>
  <c r="AM34" i="11"/>
  <c r="AK34" i="11"/>
  <c r="AI34" i="11"/>
  <c r="BF33" i="11"/>
  <c r="BE33" i="11"/>
  <c r="BC33" i="11"/>
  <c r="BA33" i="11"/>
  <c r="AY33" i="11"/>
  <c r="AW33" i="11"/>
  <c r="AU33" i="11"/>
  <c r="AS33" i="11"/>
  <c r="AQ33" i="11"/>
  <c r="AO33" i="11"/>
  <c r="AM33" i="11"/>
  <c r="AK33" i="11"/>
  <c r="AI33" i="11"/>
  <c r="BF32" i="11"/>
  <c r="BE32" i="11"/>
  <c r="BC32" i="11"/>
  <c r="BA32" i="11"/>
  <c r="AY32" i="11"/>
  <c r="AW32" i="11"/>
  <c r="AU32" i="11"/>
  <c r="AS32" i="11"/>
  <c r="AQ32" i="11"/>
  <c r="AO32" i="11"/>
  <c r="AM32" i="11"/>
  <c r="AK32" i="11"/>
  <c r="AI32" i="11"/>
  <c r="BF31" i="11"/>
  <c r="BE31" i="11"/>
  <c r="BC31" i="11"/>
  <c r="BA31" i="11"/>
  <c r="AY31" i="11"/>
  <c r="AW31" i="11"/>
  <c r="AU31" i="11"/>
  <c r="AS31" i="11"/>
  <c r="AQ31" i="11"/>
  <c r="AO31" i="11"/>
  <c r="AM31" i="11"/>
  <c r="AK31" i="11"/>
  <c r="AI31" i="11"/>
  <c r="BF29" i="11"/>
  <c r="BE29" i="11"/>
  <c r="BC29" i="11"/>
  <c r="BA29" i="11"/>
  <c r="AY29" i="11"/>
  <c r="AW29" i="11"/>
  <c r="AU29" i="11"/>
  <c r="AS29" i="11"/>
  <c r="AQ29" i="11"/>
  <c r="AO29" i="11"/>
  <c r="AM29" i="11"/>
  <c r="AK29" i="11"/>
  <c r="AI29" i="11"/>
  <c r="BF28" i="11"/>
  <c r="BE28" i="11"/>
  <c r="BC28" i="11"/>
  <c r="BA28" i="11"/>
  <c r="AY28" i="11"/>
  <c r="AW28" i="11"/>
  <c r="AU28" i="11"/>
  <c r="AS28" i="11"/>
  <c r="AQ28" i="11"/>
  <c r="AO28" i="11"/>
  <c r="AM28" i="11"/>
  <c r="AK28" i="11"/>
  <c r="AI28" i="11"/>
  <c r="BF27" i="11"/>
  <c r="BE27" i="11"/>
  <c r="BC27" i="11"/>
  <c r="BA27" i="11"/>
  <c r="AY27" i="11"/>
  <c r="AW27" i="11"/>
  <c r="AU27" i="11"/>
  <c r="AS27" i="11"/>
  <c r="AQ27" i="11"/>
  <c r="AO27" i="11"/>
  <c r="AM27" i="11"/>
  <c r="AK27" i="11"/>
  <c r="AI27" i="11"/>
  <c r="BF26" i="11"/>
  <c r="BE26" i="11"/>
  <c r="BC26" i="11"/>
  <c r="BA26" i="11"/>
  <c r="AY26" i="11"/>
  <c r="AW26" i="11"/>
  <c r="AU26" i="11"/>
  <c r="AS26" i="11"/>
  <c r="AQ26" i="11"/>
  <c r="AO26" i="11"/>
  <c r="AM26" i="11"/>
  <c r="AK26" i="11"/>
  <c r="AI26" i="11"/>
  <c r="BF24" i="11"/>
  <c r="BE24" i="11"/>
  <c r="BC24" i="11"/>
  <c r="BA24" i="11"/>
  <c r="AY24" i="11"/>
  <c r="AW24" i="11"/>
  <c r="AU24" i="11"/>
  <c r="AS24" i="11"/>
  <c r="AQ24" i="11"/>
  <c r="AO24" i="11"/>
  <c r="AM24" i="11"/>
  <c r="AK24" i="11"/>
  <c r="AI24" i="11"/>
  <c r="BF23" i="11"/>
  <c r="BE23" i="11"/>
  <c r="BC23" i="11"/>
  <c r="BA23" i="11"/>
  <c r="AY23" i="11"/>
  <c r="AW23" i="11"/>
  <c r="AU23" i="11"/>
  <c r="AS23" i="11"/>
  <c r="AQ23" i="11"/>
  <c r="AO23" i="11"/>
  <c r="AM23" i="11"/>
  <c r="AK23" i="11"/>
  <c r="AI23" i="11"/>
  <c r="BF22" i="11"/>
  <c r="BE22" i="11"/>
  <c r="BC22" i="11"/>
  <c r="BA22" i="11"/>
  <c r="AY22" i="11"/>
  <c r="AW22" i="11"/>
  <c r="AU22" i="11"/>
  <c r="AS22" i="11"/>
  <c r="AQ22" i="11"/>
  <c r="AO22" i="11"/>
  <c r="AM22" i="11"/>
  <c r="AK22" i="11"/>
  <c r="AI22" i="11"/>
  <c r="BF21" i="11"/>
  <c r="BE21" i="11"/>
  <c r="BC21" i="11"/>
  <c r="BA21" i="11"/>
  <c r="AY21" i="11"/>
  <c r="AW21" i="11"/>
  <c r="AU21" i="11"/>
  <c r="AS21" i="11"/>
  <c r="AQ21" i="11"/>
  <c r="AO21" i="11"/>
  <c r="AM21" i="11"/>
  <c r="AK21" i="11"/>
  <c r="AI21" i="11"/>
  <c r="BF20" i="11"/>
  <c r="BE20" i="11"/>
  <c r="BC20" i="11"/>
  <c r="BA20" i="11"/>
  <c r="AY20" i="11"/>
  <c r="AW20" i="11"/>
  <c r="AU20" i="11"/>
  <c r="AS20" i="11"/>
  <c r="AQ20" i="11"/>
  <c r="AO20" i="11"/>
  <c r="AM20" i="11"/>
  <c r="AK20" i="11"/>
  <c r="AI20" i="11"/>
  <c r="BF19" i="11"/>
  <c r="BE19" i="11"/>
  <c r="BC19" i="11"/>
  <c r="BA19" i="11"/>
  <c r="AY19" i="11"/>
  <c r="AW19" i="11"/>
  <c r="AU19" i="11"/>
  <c r="AS19" i="11"/>
  <c r="AQ19" i="11"/>
  <c r="AO19" i="11"/>
  <c r="AM19" i="11"/>
  <c r="AK19" i="11"/>
  <c r="AI19" i="11"/>
  <c r="BF18" i="11"/>
  <c r="BE18" i="11"/>
  <c r="BC18" i="11"/>
  <c r="BA18" i="11"/>
  <c r="AY18" i="11"/>
  <c r="AW18" i="11"/>
  <c r="AU18" i="11"/>
  <c r="AS18" i="11"/>
  <c r="AQ18" i="11"/>
  <c r="AO18" i="11"/>
  <c r="AM18" i="11"/>
  <c r="AK18" i="11"/>
  <c r="AI18" i="11"/>
  <c r="BF17" i="11"/>
  <c r="BE17" i="11"/>
  <c r="BC17" i="11"/>
  <c r="BA17" i="11"/>
  <c r="AY17" i="11"/>
  <c r="AW17" i="11"/>
  <c r="AU17" i="11"/>
  <c r="AS17" i="11"/>
  <c r="AQ17" i="11"/>
  <c r="AO17" i="11"/>
  <c r="AM17" i="11"/>
  <c r="AK17" i="11"/>
  <c r="AI17" i="11"/>
  <c r="BF16" i="11"/>
  <c r="BE16" i="11"/>
  <c r="BC16" i="11"/>
  <c r="BA16" i="11"/>
  <c r="AY16" i="11"/>
  <c r="AW16" i="11"/>
  <c r="AU16" i="11"/>
  <c r="AS16" i="11"/>
  <c r="AQ16" i="11"/>
  <c r="AO16" i="11"/>
  <c r="AM16" i="11"/>
  <c r="AK16" i="11"/>
  <c r="AI16" i="11"/>
  <c r="BF14" i="11"/>
  <c r="BE14" i="11"/>
  <c r="BC14" i="11"/>
  <c r="BA14" i="11"/>
  <c r="AY14" i="11"/>
  <c r="AW14" i="11"/>
  <c r="AU14" i="11"/>
  <c r="AS14" i="11"/>
  <c r="AQ14" i="11"/>
  <c r="AO14" i="11"/>
  <c r="AM14" i="11"/>
  <c r="AK14" i="11"/>
  <c r="AI14" i="11"/>
  <c r="BF13" i="11"/>
  <c r="BE13" i="11"/>
  <c r="BC13" i="11"/>
  <c r="BA13" i="11"/>
  <c r="AY13" i="11"/>
  <c r="AW13" i="11"/>
  <c r="AU13" i="11"/>
  <c r="AS13" i="11"/>
  <c r="AQ13" i="11"/>
  <c r="AO13" i="11"/>
  <c r="AM13" i="11"/>
  <c r="AK13" i="11"/>
  <c r="AI13" i="11"/>
  <c r="BF12" i="11"/>
  <c r="BE12" i="11"/>
  <c r="BC12" i="11"/>
  <c r="BA12" i="11"/>
  <c r="AY12" i="11"/>
  <c r="AW12" i="11"/>
  <c r="AU12" i="11"/>
  <c r="AS12" i="11"/>
  <c r="AQ12" i="11"/>
  <c r="AO12" i="11"/>
  <c r="AM12" i="11"/>
  <c r="AK12" i="11"/>
  <c r="AI12" i="11"/>
  <c r="BF11" i="11"/>
  <c r="BE11" i="11"/>
  <c r="BC11" i="11"/>
  <c r="BA11" i="11"/>
  <c r="AY11" i="11"/>
  <c r="AW11" i="11"/>
  <c r="AU11" i="11"/>
  <c r="AS11" i="11"/>
  <c r="AQ11" i="11"/>
  <c r="AO11" i="11"/>
  <c r="AM11" i="11"/>
  <c r="AK11" i="11"/>
  <c r="AI11" i="11"/>
  <c r="BF10" i="11"/>
  <c r="BE10" i="11"/>
  <c r="BC10" i="11"/>
  <c r="BA10" i="11"/>
  <c r="AY10" i="11"/>
  <c r="AW10" i="11"/>
  <c r="AU10" i="11"/>
  <c r="AS10" i="11"/>
  <c r="AQ10" i="11"/>
  <c r="AO10" i="11"/>
  <c r="AM10" i="11"/>
  <c r="AK10" i="11"/>
  <c r="AI10" i="11"/>
  <c r="BF9" i="11"/>
  <c r="BE9" i="11"/>
  <c r="BC9" i="11"/>
  <c r="BA9" i="11"/>
  <c r="AY9" i="11"/>
  <c r="AW9" i="11"/>
  <c r="AU9" i="11"/>
  <c r="AS9" i="11"/>
  <c r="AQ9" i="11"/>
  <c r="AO9" i="11"/>
  <c r="AM9" i="11"/>
  <c r="AK9" i="11"/>
  <c r="AI9" i="11"/>
  <c r="BF8" i="11"/>
  <c r="BE8" i="11"/>
  <c r="BC8" i="11"/>
  <c r="BA8" i="11"/>
  <c r="AY8" i="11"/>
  <c r="AW8" i="11"/>
  <c r="AU8" i="11"/>
  <c r="AS8" i="11"/>
  <c r="AQ8" i="11"/>
  <c r="AO8" i="11"/>
  <c r="AM8" i="11"/>
  <c r="AK8" i="11"/>
  <c r="AI8" i="11"/>
  <c r="BF7" i="11"/>
  <c r="BE7" i="11"/>
  <c r="BC7" i="11"/>
  <c r="BA7" i="11"/>
  <c r="AY7" i="11"/>
  <c r="AW7" i="11"/>
  <c r="AU7" i="11"/>
  <c r="AS7" i="11"/>
  <c r="AQ7" i="11"/>
  <c r="AO7" i="11"/>
  <c r="AM7" i="11"/>
  <c r="AK7" i="11"/>
  <c r="AI7" i="11"/>
  <c r="BF6" i="11"/>
  <c r="BE6" i="11"/>
  <c r="BC6" i="11"/>
  <c r="BA6" i="11"/>
  <c r="AY6" i="11"/>
  <c r="AW6" i="11"/>
  <c r="AU6" i="11"/>
  <c r="AS6" i="11"/>
  <c r="AQ6" i="11"/>
  <c r="AO6" i="11"/>
  <c r="AM6" i="11"/>
  <c r="AK6" i="11"/>
  <c r="AI6" i="11"/>
  <c r="BF4" i="11"/>
  <c r="BE4" i="11"/>
  <c r="BC4" i="11"/>
  <c r="BA4" i="11"/>
  <c r="AY4" i="11"/>
  <c r="AW4" i="11"/>
  <c r="AU4" i="11"/>
  <c r="AS4" i="11"/>
  <c r="AQ4" i="11"/>
  <c r="AO4" i="11"/>
  <c r="AM4" i="11"/>
  <c r="AK4" i="11"/>
  <c r="AI4" i="11"/>
  <c r="BD165" i="10"/>
  <c r="BB165" i="10"/>
  <c r="AZ165" i="10"/>
  <c r="AX165" i="10"/>
  <c r="AV165" i="10"/>
  <c r="AT165" i="10"/>
  <c r="AR165" i="10"/>
  <c r="AP165" i="10"/>
  <c r="AN165" i="10"/>
  <c r="AL165" i="10"/>
  <c r="AJ165" i="10"/>
  <c r="AH165" i="10"/>
  <c r="BF163" i="10"/>
  <c r="BE163" i="10"/>
  <c r="BC163" i="10"/>
  <c r="BA163" i="10"/>
  <c r="AY163" i="10"/>
  <c r="AW163" i="10"/>
  <c r="AU163" i="10"/>
  <c r="AS163" i="10"/>
  <c r="AQ163" i="10"/>
  <c r="AO163" i="10"/>
  <c r="AM163" i="10"/>
  <c r="AK163" i="10"/>
  <c r="AI163" i="10"/>
  <c r="BF162" i="10"/>
  <c r="BE162" i="10"/>
  <c r="BC162" i="10"/>
  <c r="BA162" i="10"/>
  <c r="AY162" i="10"/>
  <c r="AW162" i="10"/>
  <c r="AU162" i="10"/>
  <c r="AS162" i="10"/>
  <c r="AQ162" i="10"/>
  <c r="AO162" i="10"/>
  <c r="AM162" i="10"/>
  <c r="AK162" i="10"/>
  <c r="AI162" i="10"/>
  <c r="BF161" i="10"/>
  <c r="BE161" i="10"/>
  <c r="BC161" i="10"/>
  <c r="BA161" i="10"/>
  <c r="AY161" i="10"/>
  <c r="AW161" i="10"/>
  <c r="AU161" i="10"/>
  <c r="AS161" i="10"/>
  <c r="AQ161" i="10"/>
  <c r="AO161" i="10"/>
  <c r="AM161" i="10"/>
  <c r="AK161" i="10"/>
  <c r="AI161" i="10"/>
  <c r="BF160" i="10"/>
  <c r="BE160" i="10"/>
  <c r="BC160" i="10"/>
  <c r="BA160" i="10"/>
  <c r="AY160" i="10"/>
  <c r="AW160" i="10"/>
  <c r="AU160" i="10"/>
  <c r="AS160" i="10"/>
  <c r="AQ160" i="10"/>
  <c r="AO160" i="10"/>
  <c r="AM160" i="10"/>
  <c r="AK160" i="10"/>
  <c r="AI160" i="10"/>
  <c r="BF159" i="10"/>
  <c r="BE159" i="10"/>
  <c r="BC159" i="10"/>
  <c r="BA159" i="10"/>
  <c r="AY159" i="10"/>
  <c r="AW159" i="10"/>
  <c r="AU159" i="10"/>
  <c r="AS159" i="10"/>
  <c r="AQ159" i="10"/>
  <c r="AO159" i="10"/>
  <c r="AM159" i="10"/>
  <c r="AK159" i="10"/>
  <c r="AI159" i="10"/>
  <c r="BF156" i="10"/>
  <c r="BE156" i="10"/>
  <c r="BC156" i="10"/>
  <c r="BA156" i="10"/>
  <c r="AY156" i="10"/>
  <c r="AW156" i="10"/>
  <c r="AU156" i="10"/>
  <c r="AS156" i="10"/>
  <c r="AQ156" i="10"/>
  <c r="AO156" i="10"/>
  <c r="AM156" i="10"/>
  <c r="AK156" i="10"/>
  <c r="AI156" i="10"/>
  <c r="BF155" i="10"/>
  <c r="BE155" i="10"/>
  <c r="BC155" i="10"/>
  <c r="BA155" i="10"/>
  <c r="AY155" i="10"/>
  <c r="AW155" i="10"/>
  <c r="AU155" i="10"/>
  <c r="AS155" i="10"/>
  <c r="AQ155" i="10"/>
  <c r="AO155" i="10"/>
  <c r="AM155" i="10"/>
  <c r="AK155" i="10"/>
  <c r="AI155" i="10"/>
  <c r="BF154" i="10"/>
  <c r="BE154" i="10"/>
  <c r="BC154" i="10"/>
  <c r="BA154" i="10"/>
  <c r="AY154" i="10"/>
  <c r="AW154" i="10"/>
  <c r="AU154" i="10"/>
  <c r="AS154" i="10"/>
  <c r="AQ154" i="10"/>
  <c r="AO154" i="10"/>
  <c r="AM154" i="10"/>
  <c r="AK154" i="10"/>
  <c r="AI154" i="10"/>
  <c r="BF153" i="10"/>
  <c r="BE153" i="10"/>
  <c r="BC153" i="10"/>
  <c r="BA153" i="10"/>
  <c r="AY153" i="10"/>
  <c r="AW153" i="10"/>
  <c r="AU153" i="10"/>
  <c r="AS153" i="10"/>
  <c r="AQ153" i="10"/>
  <c r="AO153" i="10"/>
  <c r="AM153" i="10"/>
  <c r="AK153" i="10"/>
  <c r="AI153" i="10"/>
  <c r="BF152" i="10"/>
  <c r="BE152" i="10"/>
  <c r="BC152" i="10"/>
  <c r="BA152" i="10"/>
  <c r="AY152" i="10"/>
  <c r="AW152" i="10"/>
  <c r="AU152" i="10"/>
  <c r="AS152" i="10"/>
  <c r="AQ152" i="10"/>
  <c r="AO152" i="10"/>
  <c r="AM152" i="10"/>
  <c r="AK152" i="10"/>
  <c r="AI152" i="10"/>
  <c r="BF151" i="10"/>
  <c r="BE151" i="10"/>
  <c r="BC151" i="10"/>
  <c r="BA151" i="10"/>
  <c r="AY151" i="10"/>
  <c r="AW151" i="10"/>
  <c r="AU151" i="10"/>
  <c r="AS151" i="10"/>
  <c r="AQ151" i="10"/>
  <c r="AO151" i="10"/>
  <c r="AM151" i="10"/>
  <c r="AK151" i="10"/>
  <c r="AI151" i="10"/>
  <c r="BF150" i="10"/>
  <c r="BE150" i="10"/>
  <c r="BC150" i="10"/>
  <c r="BA150" i="10"/>
  <c r="AY150" i="10"/>
  <c r="AW150" i="10"/>
  <c r="AU150" i="10"/>
  <c r="AS150" i="10"/>
  <c r="AQ150" i="10"/>
  <c r="AO150" i="10"/>
  <c r="AM150" i="10"/>
  <c r="AK150" i="10"/>
  <c r="AI150" i="10"/>
  <c r="BD148" i="10"/>
  <c r="BD166" i="10" s="1"/>
  <c r="BB148" i="10"/>
  <c r="BB166" i="10" s="1"/>
  <c r="AZ148" i="10"/>
  <c r="AZ166" i="10" s="1"/>
  <c r="AT148" i="10"/>
  <c r="AR148" i="10"/>
  <c r="AR166" i="10" s="1"/>
  <c r="AP148" i="10"/>
  <c r="AN148" i="10"/>
  <c r="AL148" i="10"/>
  <c r="AJ148" i="10"/>
  <c r="AH148" i="10"/>
  <c r="BF144" i="10"/>
  <c r="BE144" i="10"/>
  <c r="BC144" i="10"/>
  <c r="BA144" i="10"/>
  <c r="AY144" i="10"/>
  <c r="AW144" i="10"/>
  <c r="AU144" i="10"/>
  <c r="AS144" i="10"/>
  <c r="AQ144" i="10"/>
  <c r="AO144" i="10"/>
  <c r="AM144" i="10"/>
  <c r="AK144" i="10"/>
  <c r="AI144" i="10"/>
  <c r="BF143" i="10"/>
  <c r="BE143" i="10"/>
  <c r="BC143" i="10"/>
  <c r="BA143" i="10"/>
  <c r="AY143" i="10"/>
  <c r="AW143" i="10"/>
  <c r="AU143" i="10"/>
  <c r="AS143" i="10"/>
  <c r="AQ143" i="10"/>
  <c r="AO143" i="10"/>
  <c r="AM143" i="10"/>
  <c r="AK143" i="10"/>
  <c r="AI143" i="10"/>
  <c r="BF139" i="10"/>
  <c r="BE139" i="10"/>
  <c r="BC139" i="10"/>
  <c r="BA139" i="10"/>
  <c r="AY139" i="10"/>
  <c r="AW139" i="10"/>
  <c r="AU139" i="10"/>
  <c r="AS139" i="10"/>
  <c r="AQ139" i="10"/>
  <c r="AO139" i="10"/>
  <c r="AM139" i="10"/>
  <c r="AK139" i="10"/>
  <c r="AI139" i="10"/>
  <c r="BF137" i="10"/>
  <c r="BE137" i="10"/>
  <c r="BC137" i="10"/>
  <c r="BA137" i="10"/>
  <c r="AY137" i="10"/>
  <c r="AW137" i="10"/>
  <c r="AU137" i="10"/>
  <c r="AS137" i="10"/>
  <c r="AQ137" i="10"/>
  <c r="AO137" i="10"/>
  <c r="AM137" i="10"/>
  <c r="AK137" i="10"/>
  <c r="AI137" i="10"/>
  <c r="BF136" i="10"/>
  <c r="BE136" i="10"/>
  <c r="BC136" i="10"/>
  <c r="BA136" i="10"/>
  <c r="AY136" i="10"/>
  <c r="AW136" i="10"/>
  <c r="AU136" i="10"/>
  <c r="AS136" i="10"/>
  <c r="AQ136" i="10"/>
  <c r="AO136" i="10"/>
  <c r="AM136" i="10"/>
  <c r="AK136" i="10"/>
  <c r="AI136" i="10"/>
  <c r="BF135" i="10"/>
  <c r="BE135" i="10"/>
  <c r="BC135" i="10"/>
  <c r="BA135" i="10"/>
  <c r="AY135" i="10"/>
  <c r="AW135" i="10"/>
  <c r="AU135" i="10"/>
  <c r="AS135" i="10"/>
  <c r="AQ135" i="10"/>
  <c r="AO135" i="10"/>
  <c r="AM135" i="10"/>
  <c r="AK135" i="10"/>
  <c r="AI135" i="10"/>
  <c r="BF134" i="10"/>
  <c r="BE134" i="10"/>
  <c r="BC134" i="10"/>
  <c r="BA134" i="10"/>
  <c r="AY134" i="10"/>
  <c r="AW134" i="10"/>
  <c r="AU134" i="10"/>
  <c r="AS134" i="10"/>
  <c r="AQ134" i="10"/>
  <c r="AO134" i="10"/>
  <c r="AM134" i="10"/>
  <c r="AK134" i="10"/>
  <c r="AI134" i="10"/>
  <c r="BF133" i="10"/>
  <c r="BE133" i="10"/>
  <c r="BC133" i="10"/>
  <c r="BA133" i="10"/>
  <c r="AY133" i="10"/>
  <c r="AW133" i="10"/>
  <c r="AU133" i="10"/>
  <c r="AS133" i="10"/>
  <c r="AQ133" i="10"/>
  <c r="AO133" i="10"/>
  <c r="AM133" i="10"/>
  <c r="AK133" i="10"/>
  <c r="AI133" i="10"/>
  <c r="BF120" i="10"/>
  <c r="BE120" i="10"/>
  <c r="BC120" i="10"/>
  <c r="BA120" i="10"/>
  <c r="AY120" i="10"/>
  <c r="AW120" i="10"/>
  <c r="AU120" i="10"/>
  <c r="AS120" i="10"/>
  <c r="AQ120" i="10"/>
  <c r="AO120" i="10"/>
  <c r="AM120" i="10"/>
  <c r="AK120" i="10"/>
  <c r="AI120" i="10"/>
  <c r="BF132" i="10"/>
  <c r="BE132" i="10"/>
  <c r="BC132" i="10"/>
  <c r="BA132" i="10"/>
  <c r="AY132" i="10"/>
  <c r="AW132" i="10"/>
  <c r="AU132" i="10"/>
  <c r="AS132" i="10"/>
  <c r="AQ132" i="10"/>
  <c r="AO132" i="10"/>
  <c r="AM132" i="10"/>
  <c r="AK132" i="10"/>
  <c r="AI132" i="10"/>
  <c r="BF131" i="10"/>
  <c r="BE131" i="10"/>
  <c r="BC131" i="10"/>
  <c r="BA131" i="10"/>
  <c r="AY131" i="10"/>
  <c r="AW131" i="10"/>
  <c r="AU131" i="10"/>
  <c r="AS131" i="10"/>
  <c r="AQ131" i="10"/>
  <c r="AO131" i="10"/>
  <c r="AM131" i="10"/>
  <c r="AK131" i="10"/>
  <c r="AI131" i="10"/>
  <c r="BF130" i="10"/>
  <c r="BE130" i="10"/>
  <c r="BC130" i="10"/>
  <c r="BA130" i="10"/>
  <c r="AY130" i="10"/>
  <c r="AW130" i="10"/>
  <c r="AU130" i="10"/>
  <c r="AS130" i="10"/>
  <c r="AQ130" i="10"/>
  <c r="AO130" i="10"/>
  <c r="AM130" i="10"/>
  <c r="AK130" i="10"/>
  <c r="AI130" i="10"/>
  <c r="BF114" i="10"/>
  <c r="BE114" i="10"/>
  <c r="BC114" i="10"/>
  <c r="BA114" i="10"/>
  <c r="AY114" i="10"/>
  <c r="AW114" i="10"/>
  <c r="AU114" i="10"/>
  <c r="AS114" i="10"/>
  <c r="AQ114" i="10"/>
  <c r="AO114" i="10"/>
  <c r="AM114" i="10"/>
  <c r="AK114" i="10"/>
  <c r="AI114" i="10"/>
  <c r="BF113" i="10"/>
  <c r="BE113" i="10"/>
  <c r="BC113" i="10"/>
  <c r="BA113" i="10"/>
  <c r="AY113" i="10"/>
  <c r="AW113" i="10"/>
  <c r="AU113" i="10"/>
  <c r="AS113" i="10"/>
  <c r="AQ113" i="10"/>
  <c r="AO113" i="10"/>
  <c r="AM113" i="10"/>
  <c r="AK113" i="10"/>
  <c r="AI113" i="10"/>
  <c r="BF95" i="10"/>
  <c r="BE95" i="10"/>
  <c r="BC95" i="10"/>
  <c r="BA95" i="10"/>
  <c r="AY95" i="10"/>
  <c r="AW95" i="10"/>
  <c r="AU95" i="10"/>
  <c r="AS95" i="10"/>
  <c r="AQ95" i="10"/>
  <c r="AO95" i="10"/>
  <c r="AM95" i="10"/>
  <c r="AK95" i="10"/>
  <c r="AI95" i="10"/>
  <c r="BF94" i="10"/>
  <c r="BE94" i="10"/>
  <c r="BC94" i="10"/>
  <c r="BA94" i="10"/>
  <c r="AY94" i="10"/>
  <c r="AW94" i="10"/>
  <c r="AU94" i="10"/>
  <c r="AS94" i="10"/>
  <c r="AQ94" i="10"/>
  <c r="AO94" i="10"/>
  <c r="AM94" i="10"/>
  <c r="AK94" i="10"/>
  <c r="AI94" i="10"/>
  <c r="BF93" i="10"/>
  <c r="BE93" i="10"/>
  <c r="BC93" i="10"/>
  <c r="BA93" i="10"/>
  <c r="AY93" i="10"/>
  <c r="AW93" i="10"/>
  <c r="AU93" i="10"/>
  <c r="AS93" i="10"/>
  <c r="AQ93" i="10"/>
  <c r="AO93" i="10"/>
  <c r="AM93" i="10"/>
  <c r="AK93" i="10"/>
  <c r="AI93" i="10"/>
  <c r="BF92" i="10"/>
  <c r="BE92" i="10"/>
  <c r="BC92" i="10"/>
  <c r="BA92" i="10"/>
  <c r="AY92" i="10"/>
  <c r="AW92" i="10"/>
  <c r="AU92" i="10"/>
  <c r="AS92" i="10"/>
  <c r="AQ92" i="10"/>
  <c r="AO92" i="10"/>
  <c r="AM92" i="10"/>
  <c r="AK92" i="10"/>
  <c r="AI92" i="10"/>
  <c r="BF90" i="10"/>
  <c r="BE90" i="10"/>
  <c r="BC90" i="10"/>
  <c r="BA90" i="10"/>
  <c r="AY90" i="10"/>
  <c r="AW90" i="10"/>
  <c r="AU90" i="10"/>
  <c r="AS90" i="10"/>
  <c r="AQ90" i="10"/>
  <c r="AO90" i="10"/>
  <c r="AM90" i="10"/>
  <c r="AK90" i="10"/>
  <c r="AI90" i="10"/>
  <c r="BF89" i="10"/>
  <c r="BE89" i="10"/>
  <c r="BC89" i="10"/>
  <c r="BA89" i="10"/>
  <c r="AY89" i="10"/>
  <c r="AW89" i="10"/>
  <c r="AU89" i="10"/>
  <c r="AS89" i="10"/>
  <c r="AQ89" i="10"/>
  <c r="AO89" i="10"/>
  <c r="AM89" i="10"/>
  <c r="AK89" i="10"/>
  <c r="AI89" i="10"/>
  <c r="BF88" i="10"/>
  <c r="BE88" i="10"/>
  <c r="BC88" i="10"/>
  <c r="BA88" i="10"/>
  <c r="AY88" i="10"/>
  <c r="AW88" i="10"/>
  <c r="AU88" i="10"/>
  <c r="AS88" i="10"/>
  <c r="AQ88" i="10"/>
  <c r="AO88" i="10"/>
  <c r="AM88" i="10"/>
  <c r="AK88" i="10"/>
  <c r="AI88" i="10"/>
  <c r="BF87" i="10"/>
  <c r="BE87" i="10"/>
  <c r="BC87" i="10"/>
  <c r="BA87" i="10"/>
  <c r="AY87" i="10"/>
  <c r="AW87" i="10"/>
  <c r="AU87" i="10"/>
  <c r="AS87" i="10"/>
  <c r="AQ87" i="10"/>
  <c r="AO87" i="10"/>
  <c r="AM87" i="10"/>
  <c r="AK87" i="10"/>
  <c r="AI87" i="10"/>
  <c r="BF86" i="10"/>
  <c r="BE86" i="10"/>
  <c r="BC86" i="10"/>
  <c r="BA86" i="10"/>
  <c r="AY86" i="10"/>
  <c r="AW86" i="10"/>
  <c r="AU86" i="10"/>
  <c r="AS86" i="10"/>
  <c r="AQ86" i="10"/>
  <c r="AO86" i="10"/>
  <c r="AM86" i="10"/>
  <c r="AK86" i="10"/>
  <c r="AI86" i="10"/>
  <c r="BF84" i="10"/>
  <c r="BE84" i="10"/>
  <c r="BC84" i="10"/>
  <c r="BA84" i="10"/>
  <c r="AY84" i="10"/>
  <c r="AW84" i="10"/>
  <c r="AU84" i="10"/>
  <c r="AS84" i="10"/>
  <c r="AQ84" i="10"/>
  <c r="AO84" i="10"/>
  <c r="AM84" i="10"/>
  <c r="AK84" i="10"/>
  <c r="AI84" i="10"/>
  <c r="BF81" i="10"/>
  <c r="BE81" i="10"/>
  <c r="BC81" i="10"/>
  <c r="BA81" i="10"/>
  <c r="AY81" i="10"/>
  <c r="AW81" i="10"/>
  <c r="AU81" i="10"/>
  <c r="AS81" i="10"/>
  <c r="AQ81" i="10"/>
  <c r="AO81" i="10"/>
  <c r="AM81" i="10"/>
  <c r="AK81" i="10"/>
  <c r="AI81" i="10"/>
  <c r="BF80" i="10"/>
  <c r="BE80" i="10"/>
  <c r="BC80" i="10"/>
  <c r="BA80" i="10"/>
  <c r="AY80" i="10"/>
  <c r="AW80" i="10"/>
  <c r="AU80" i="10"/>
  <c r="AS80" i="10"/>
  <c r="AQ80" i="10"/>
  <c r="AO80" i="10"/>
  <c r="AM80" i="10"/>
  <c r="AK80" i="10"/>
  <c r="AI80" i="10"/>
  <c r="BF78" i="10"/>
  <c r="BE78" i="10"/>
  <c r="BC78" i="10"/>
  <c r="BA78" i="10"/>
  <c r="AY78" i="10"/>
  <c r="AW78" i="10"/>
  <c r="AU78" i="10"/>
  <c r="AS78" i="10"/>
  <c r="AQ78" i="10"/>
  <c r="AO78" i="10"/>
  <c r="AM78" i="10"/>
  <c r="AK78" i="10"/>
  <c r="AI78" i="10"/>
  <c r="BF77" i="10"/>
  <c r="BE77" i="10"/>
  <c r="BC77" i="10"/>
  <c r="BA77" i="10"/>
  <c r="AY77" i="10"/>
  <c r="AW77" i="10"/>
  <c r="AU77" i="10"/>
  <c r="AS77" i="10"/>
  <c r="AQ77" i="10"/>
  <c r="AO77" i="10"/>
  <c r="AM77" i="10"/>
  <c r="AK77" i="10"/>
  <c r="AI77" i="10"/>
  <c r="BF75" i="10"/>
  <c r="BE75" i="10"/>
  <c r="BC75" i="10"/>
  <c r="BA75" i="10"/>
  <c r="AY75" i="10"/>
  <c r="AW75" i="10"/>
  <c r="AU75" i="10"/>
  <c r="AS75" i="10"/>
  <c r="AQ75" i="10"/>
  <c r="AO75" i="10"/>
  <c r="AM75" i="10"/>
  <c r="AK75" i="10"/>
  <c r="AI75" i="10"/>
  <c r="BF74" i="10"/>
  <c r="BE74" i="10"/>
  <c r="BC74" i="10"/>
  <c r="BA74" i="10"/>
  <c r="AY74" i="10"/>
  <c r="AW74" i="10"/>
  <c r="AU74" i="10"/>
  <c r="AS74" i="10"/>
  <c r="AQ74" i="10"/>
  <c r="AO74" i="10"/>
  <c r="AM74" i="10"/>
  <c r="AK74" i="10"/>
  <c r="AI74" i="10"/>
  <c r="BF72" i="10"/>
  <c r="BE72" i="10"/>
  <c r="BC72" i="10"/>
  <c r="BA72" i="10"/>
  <c r="AY72" i="10"/>
  <c r="AW72" i="10"/>
  <c r="AU72" i="10"/>
  <c r="AS72" i="10"/>
  <c r="AQ72" i="10"/>
  <c r="AO72" i="10"/>
  <c r="AM72" i="10"/>
  <c r="AK72" i="10"/>
  <c r="AI72" i="10"/>
  <c r="BF71" i="10"/>
  <c r="BE71" i="10"/>
  <c r="BC71" i="10"/>
  <c r="BA71" i="10"/>
  <c r="AY71" i="10"/>
  <c r="AW71" i="10"/>
  <c r="AU71" i="10"/>
  <c r="AS71" i="10"/>
  <c r="AQ71" i="10"/>
  <c r="AO71" i="10"/>
  <c r="AM71" i="10"/>
  <c r="AK71" i="10"/>
  <c r="AI71" i="10"/>
  <c r="BF70" i="10"/>
  <c r="BE70" i="10"/>
  <c r="BC70" i="10"/>
  <c r="BA70" i="10"/>
  <c r="AY70" i="10"/>
  <c r="AW70" i="10"/>
  <c r="AU70" i="10"/>
  <c r="AS70" i="10"/>
  <c r="AQ70" i="10"/>
  <c r="AO70" i="10"/>
  <c r="AM70" i="10"/>
  <c r="AK70" i="10"/>
  <c r="AI70" i="10"/>
  <c r="BF68" i="10"/>
  <c r="BE68" i="10"/>
  <c r="BC68" i="10"/>
  <c r="BA68" i="10"/>
  <c r="AY68" i="10"/>
  <c r="AW68" i="10"/>
  <c r="AU68" i="10"/>
  <c r="AS68" i="10"/>
  <c r="AQ68" i="10"/>
  <c r="AO68" i="10"/>
  <c r="AM68" i="10"/>
  <c r="AK68" i="10"/>
  <c r="AI68" i="10"/>
  <c r="BF67" i="10"/>
  <c r="BE67" i="10"/>
  <c r="BC67" i="10"/>
  <c r="BA67" i="10"/>
  <c r="AY67" i="10"/>
  <c r="AW67" i="10"/>
  <c r="AU67" i="10"/>
  <c r="AS67" i="10"/>
  <c r="AQ67" i="10"/>
  <c r="AO67" i="10"/>
  <c r="AM67" i="10"/>
  <c r="AK67" i="10"/>
  <c r="AI67" i="10"/>
  <c r="BF66" i="10"/>
  <c r="BE66" i="10"/>
  <c r="BC66" i="10"/>
  <c r="BA66" i="10"/>
  <c r="AY66" i="10"/>
  <c r="AW66" i="10"/>
  <c r="AU66" i="10"/>
  <c r="AS66" i="10"/>
  <c r="AQ66" i="10"/>
  <c r="AO66" i="10"/>
  <c r="AM66" i="10"/>
  <c r="AK66" i="10"/>
  <c r="AI66" i="10"/>
  <c r="BF64" i="10"/>
  <c r="BE64" i="10"/>
  <c r="BC64" i="10"/>
  <c r="BA64" i="10"/>
  <c r="AY64" i="10"/>
  <c r="AW64" i="10"/>
  <c r="AU64" i="10"/>
  <c r="AS64" i="10"/>
  <c r="AQ64" i="10"/>
  <c r="AO64" i="10"/>
  <c r="AM64" i="10"/>
  <c r="AK64" i="10"/>
  <c r="AI64" i="10"/>
  <c r="BF63" i="10"/>
  <c r="BE63" i="10"/>
  <c r="BC63" i="10"/>
  <c r="BA63" i="10"/>
  <c r="AY63" i="10"/>
  <c r="AW63" i="10"/>
  <c r="AU63" i="10"/>
  <c r="AS63" i="10"/>
  <c r="AQ63" i="10"/>
  <c r="AO63" i="10"/>
  <c r="AM63" i="10"/>
  <c r="AK63" i="10"/>
  <c r="AI63" i="10"/>
  <c r="BF62" i="10"/>
  <c r="BE62" i="10"/>
  <c r="BC62" i="10"/>
  <c r="BA62" i="10"/>
  <c r="AY62" i="10"/>
  <c r="AW62" i="10"/>
  <c r="AU62" i="10"/>
  <c r="AS62" i="10"/>
  <c r="AQ62" i="10"/>
  <c r="AO62" i="10"/>
  <c r="AM62" i="10"/>
  <c r="AK62" i="10"/>
  <c r="AI62" i="10"/>
  <c r="BF60" i="10"/>
  <c r="BE60" i="10"/>
  <c r="BC60" i="10"/>
  <c r="BA60" i="10"/>
  <c r="AY60" i="10"/>
  <c r="AW60" i="10"/>
  <c r="AU60" i="10"/>
  <c r="AS60" i="10"/>
  <c r="AQ60" i="10"/>
  <c r="AO60" i="10"/>
  <c r="AM60" i="10"/>
  <c r="AK60" i="10"/>
  <c r="AI60" i="10"/>
  <c r="BF58" i="10"/>
  <c r="BE58" i="10"/>
  <c r="BC58" i="10"/>
  <c r="BA58" i="10"/>
  <c r="AY58" i="10"/>
  <c r="AW58" i="10"/>
  <c r="AU58" i="10"/>
  <c r="AS58" i="10"/>
  <c r="AQ58" i="10"/>
  <c r="AO58" i="10"/>
  <c r="AM58" i="10"/>
  <c r="AK58" i="10"/>
  <c r="AI58" i="10"/>
  <c r="BF57" i="10"/>
  <c r="BE57" i="10"/>
  <c r="BC57" i="10"/>
  <c r="BA57" i="10"/>
  <c r="AY57" i="10"/>
  <c r="AW57" i="10"/>
  <c r="AU57" i="10"/>
  <c r="AS57" i="10"/>
  <c r="AQ57" i="10"/>
  <c r="AO57" i="10"/>
  <c r="AM57" i="10"/>
  <c r="AK57" i="10"/>
  <c r="AI57" i="10"/>
  <c r="BF56" i="10"/>
  <c r="BE56" i="10"/>
  <c r="BC56" i="10"/>
  <c r="BA56" i="10"/>
  <c r="AY56" i="10"/>
  <c r="AW56" i="10"/>
  <c r="AU56" i="10"/>
  <c r="AS56" i="10"/>
  <c r="AQ56" i="10"/>
  <c r="AO56" i="10"/>
  <c r="AM56" i="10"/>
  <c r="AK56" i="10"/>
  <c r="AI56" i="10"/>
  <c r="BF55" i="10"/>
  <c r="BE55" i="10"/>
  <c r="BC55" i="10"/>
  <c r="BA55" i="10"/>
  <c r="AY55" i="10"/>
  <c r="AW55" i="10"/>
  <c r="AU55" i="10"/>
  <c r="AS55" i="10"/>
  <c r="AQ55" i="10"/>
  <c r="AO55" i="10"/>
  <c r="AM55" i="10"/>
  <c r="AK55" i="10"/>
  <c r="AI55" i="10"/>
  <c r="BF52" i="10"/>
  <c r="BE52" i="10"/>
  <c r="BC52" i="10"/>
  <c r="BA52" i="10"/>
  <c r="AY52" i="10"/>
  <c r="AW52" i="10"/>
  <c r="AU52" i="10"/>
  <c r="AS52" i="10"/>
  <c r="AQ52" i="10"/>
  <c r="AO52" i="10"/>
  <c r="AM52" i="10"/>
  <c r="AK52" i="10"/>
  <c r="AI52" i="10"/>
  <c r="BF51" i="10"/>
  <c r="BE51" i="10"/>
  <c r="BC51" i="10"/>
  <c r="BA51" i="10"/>
  <c r="AY51" i="10"/>
  <c r="AW51" i="10"/>
  <c r="AU51" i="10"/>
  <c r="AS51" i="10"/>
  <c r="AQ51" i="10"/>
  <c r="AO51" i="10"/>
  <c r="AM51" i="10"/>
  <c r="AK51" i="10"/>
  <c r="AI51" i="10"/>
  <c r="BF50" i="10"/>
  <c r="BE50" i="10"/>
  <c r="BC50" i="10"/>
  <c r="BA50" i="10"/>
  <c r="AY50" i="10"/>
  <c r="AW50" i="10"/>
  <c r="AU50" i="10"/>
  <c r="AS50" i="10"/>
  <c r="AQ50" i="10"/>
  <c r="AO50" i="10"/>
  <c r="AM50" i="10"/>
  <c r="AK50" i="10"/>
  <c r="AI50" i="10"/>
  <c r="BF49" i="10"/>
  <c r="BE49" i="10"/>
  <c r="BC49" i="10"/>
  <c r="BA49" i="10"/>
  <c r="AY49" i="10"/>
  <c r="AW49" i="10"/>
  <c r="AU49" i="10"/>
  <c r="AS49" i="10"/>
  <c r="AQ49" i="10"/>
  <c r="AO49" i="10"/>
  <c r="AM49" i="10"/>
  <c r="AK49" i="10"/>
  <c r="AI49" i="10"/>
  <c r="BF47" i="10"/>
  <c r="BE47" i="10"/>
  <c r="BC47" i="10"/>
  <c r="BA47" i="10"/>
  <c r="AY47" i="10"/>
  <c r="AW47" i="10"/>
  <c r="AU47" i="10"/>
  <c r="AS47" i="10"/>
  <c r="AQ47" i="10"/>
  <c r="AO47" i="10"/>
  <c r="AM47" i="10"/>
  <c r="AK47" i="10"/>
  <c r="AI47" i="10"/>
  <c r="BF46" i="10"/>
  <c r="BE46" i="10"/>
  <c r="BC46" i="10"/>
  <c r="BA46" i="10"/>
  <c r="AY46" i="10"/>
  <c r="AW46" i="10"/>
  <c r="AU46" i="10"/>
  <c r="AS46" i="10"/>
  <c r="AQ46" i="10"/>
  <c r="AO46" i="10"/>
  <c r="AM46" i="10"/>
  <c r="AK46" i="10"/>
  <c r="AI46" i="10"/>
  <c r="BF45" i="10"/>
  <c r="BE45" i="10"/>
  <c r="BC45" i="10"/>
  <c r="BA45" i="10"/>
  <c r="AY45" i="10"/>
  <c r="AW45" i="10"/>
  <c r="AU45" i="10"/>
  <c r="AS45" i="10"/>
  <c r="AQ45" i="10"/>
  <c r="AO45" i="10"/>
  <c r="AM45" i="10"/>
  <c r="AK45" i="10"/>
  <c r="AI45" i="10"/>
  <c r="BF44" i="10"/>
  <c r="BE44" i="10"/>
  <c r="BC44" i="10"/>
  <c r="BA44" i="10"/>
  <c r="AY44" i="10"/>
  <c r="AW44" i="10"/>
  <c r="AU44" i="10"/>
  <c r="AS44" i="10"/>
  <c r="AQ44" i="10"/>
  <c r="AO44" i="10"/>
  <c r="AM44" i="10"/>
  <c r="AK44" i="10"/>
  <c r="AI44" i="10"/>
  <c r="BF43" i="10"/>
  <c r="BE43" i="10"/>
  <c r="BC43" i="10"/>
  <c r="BA43" i="10"/>
  <c r="AY43" i="10"/>
  <c r="AW43" i="10"/>
  <c r="AU43" i="10"/>
  <c r="AS43" i="10"/>
  <c r="AQ43" i="10"/>
  <c r="AO43" i="10"/>
  <c r="AM43" i="10"/>
  <c r="AK43" i="10"/>
  <c r="AI43" i="10"/>
  <c r="BF42" i="10"/>
  <c r="BE42" i="10"/>
  <c r="BC42" i="10"/>
  <c r="BA42" i="10"/>
  <c r="AY42" i="10"/>
  <c r="AW42" i="10"/>
  <c r="AU42" i="10"/>
  <c r="AS42" i="10"/>
  <c r="AQ42" i="10"/>
  <c r="AO42" i="10"/>
  <c r="AM42" i="10"/>
  <c r="AK42" i="10"/>
  <c r="AI42" i="10"/>
  <c r="BF41" i="10"/>
  <c r="BE41" i="10"/>
  <c r="BC41" i="10"/>
  <c r="BA41" i="10"/>
  <c r="AY41" i="10"/>
  <c r="AW41" i="10"/>
  <c r="AU41" i="10"/>
  <c r="AS41" i="10"/>
  <c r="AQ41" i="10"/>
  <c r="AO41" i="10"/>
  <c r="AM41" i="10"/>
  <c r="AK41" i="10"/>
  <c r="AI41" i="10"/>
  <c r="BF40" i="10"/>
  <c r="BE40" i="10"/>
  <c r="BC40" i="10"/>
  <c r="BA40" i="10"/>
  <c r="AY40" i="10"/>
  <c r="AW40" i="10"/>
  <c r="AU40" i="10"/>
  <c r="AS40" i="10"/>
  <c r="AQ40" i="10"/>
  <c r="AO40" i="10"/>
  <c r="AM40" i="10"/>
  <c r="AK40" i="10"/>
  <c r="AI40" i="10"/>
  <c r="BF39" i="10"/>
  <c r="BE39" i="10"/>
  <c r="BC39" i="10"/>
  <c r="BA39" i="10"/>
  <c r="AY39" i="10"/>
  <c r="AW39" i="10"/>
  <c r="AU39" i="10"/>
  <c r="AS39" i="10"/>
  <c r="AQ39" i="10"/>
  <c r="AO39" i="10"/>
  <c r="AM39" i="10"/>
  <c r="AK39" i="10"/>
  <c r="AI39" i="10"/>
  <c r="BF38" i="10"/>
  <c r="BE38" i="10"/>
  <c r="BC38" i="10"/>
  <c r="BA38" i="10"/>
  <c r="AY38" i="10"/>
  <c r="AW38" i="10"/>
  <c r="AU38" i="10"/>
  <c r="AS38" i="10"/>
  <c r="AQ38" i="10"/>
  <c r="AO38" i="10"/>
  <c r="AM38" i="10"/>
  <c r="AK38" i="10"/>
  <c r="AI38" i="10"/>
  <c r="BF37" i="10"/>
  <c r="BE37" i="10"/>
  <c r="BC37" i="10"/>
  <c r="BA37" i="10"/>
  <c r="AY37" i="10"/>
  <c r="AW37" i="10"/>
  <c r="AU37" i="10"/>
  <c r="AS37" i="10"/>
  <c r="AQ37" i="10"/>
  <c r="AO37" i="10"/>
  <c r="AM37" i="10"/>
  <c r="AK37" i="10"/>
  <c r="AI37" i="10"/>
  <c r="BF36" i="10"/>
  <c r="BE36" i="10"/>
  <c r="BC36" i="10"/>
  <c r="BA36" i="10"/>
  <c r="AY36" i="10"/>
  <c r="AW36" i="10"/>
  <c r="AU36" i="10"/>
  <c r="AS36" i="10"/>
  <c r="AQ36" i="10"/>
  <c r="AO36" i="10"/>
  <c r="AM36" i="10"/>
  <c r="AK36" i="10"/>
  <c r="AI36" i="10"/>
  <c r="BF35" i="10"/>
  <c r="BE35" i="10"/>
  <c r="BC35" i="10"/>
  <c r="BA35" i="10"/>
  <c r="AY35" i="10"/>
  <c r="AW35" i="10"/>
  <c r="AU35" i="10"/>
  <c r="AS35" i="10"/>
  <c r="AQ35" i="10"/>
  <c r="AO35" i="10"/>
  <c r="AM35" i="10"/>
  <c r="AK35" i="10"/>
  <c r="AI35" i="10"/>
  <c r="BF34" i="10"/>
  <c r="BE34" i="10"/>
  <c r="BC34" i="10"/>
  <c r="BA34" i="10"/>
  <c r="AY34" i="10"/>
  <c r="AW34" i="10"/>
  <c r="AU34" i="10"/>
  <c r="AS34" i="10"/>
  <c r="AQ34" i="10"/>
  <c r="AO34" i="10"/>
  <c r="AM34" i="10"/>
  <c r="AK34" i="10"/>
  <c r="AI34" i="10"/>
  <c r="BF33" i="10"/>
  <c r="BE33" i="10"/>
  <c r="BC33" i="10"/>
  <c r="BA33" i="10"/>
  <c r="AY33" i="10"/>
  <c r="AW33" i="10"/>
  <c r="AU33" i="10"/>
  <c r="AS33" i="10"/>
  <c r="AQ33" i="10"/>
  <c r="AO33" i="10"/>
  <c r="AM33" i="10"/>
  <c r="AK33" i="10"/>
  <c r="AI33" i="10"/>
  <c r="BF32" i="10"/>
  <c r="BE32" i="10"/>
  <c r="BC32" i="10"/>
  <c r="BA32" i="10"/>
  <c r="AY32" i="10"/>
  <c r="AW32" i="10"/>
  <c r="AU32" i="10"/>
  <c r="AS32" i="10"/>
  <c r="AQ32" i="10"/>
  <c r="AO32" i="10"/>
  <c r="AM32" i="10"/>
  <c r="AK32" i="10"/>
  <c r="AI32" i="10"/>
  <c r="BF31" i="10"/>
  <c r="BE31" i="10"/>
  <c r="BC31" i="10"/>
  <c r="BA31" i="10"/>
  <c r="AY31" i="10"/>
  <c r="AW31" i="10"/>
  <c r="AU31" i="10"/>
  <c r="AS31" i="10"/>
  <c r="AQ31" i="10"/>
  <c r="AO31" i="10"/>
  <c r="AM31" i="10"/>
  <c r="AK31" i="10"/>
  <c r="AI31" i="10"/>
  <c r="BF29" i="10"/>
  <c r="BE29" i="10"/>
  <c r="BC29" i="10"/>
  <c r="BA29" i="10"/>
  <c r="AY29" i="10"/>
  <c r="AW29" i="10"/>
  <c r="AU29" i="10"/>
  <c r="AS29" i="10"/>
  <c r="AQ29" i="10"/>
  <c r="AO29" i="10"/>
  <c r="AM29" i="10"/>
  <c r="AK29" i="10"/>
  <c r="AI29" i="10"/>
  <c r="BF28" i="10"/>
  <c r="BE28" i="10"/>
  <c r="BC28" i="10"/>
  <c r="BA28" i="10"/>
  <c r="AY28" i="10"/>
  <c r="AW28" i="10"/>
  <c r="AU28" i="10"/>
  <c r="AS28" i="10"/>
  <c r="AQ28" i="10"/>
  <c r="AO28" i="10"/>
  <c r="AM28" i="10"/>
  <c r="AK28" i="10"/>
  <c r="AI28" i="10"/>
  <c r="BF27" i="10"/>
  <c r="BE27" i="10"/>
  <c r="BC27" i="10"/>
  <c r="BA27" i="10"/>
  <c r="AY27" i="10"/>
  <c r="AW27" i="10"/>
  <c r="AU27" i="10"/>
  <c r="AS27" i="10"/>
  <c r="AQ27" i="10"/>
  <c r="AO27" i="10"/>
  <c r="AM27" i="10"/>
  <c r="AK27" i="10"/>
  <c r="AI27" i="10"/>
  <c r="BF26" i="10"/>
  <c r="BE26" i="10"/>
  <c r="BC26" i="10"/>
  <c r="BA26" i="10"/>
  <c r="AY26" i="10"/>
  <c r="AW26" i="10"/>
  <c r="AU26" i="10"/>
  <c r="AS26" i="10"/>
  <c r="AQ26" i="10"/>
  <c r="AO26" i="10"/>
  <c r="AM26" i="10"/>
  <c r="AK26" i="10"/>
  <c r="AI26" i="10"/>
  <c r="BF24" i="10"/>
  <c r="BE24" i="10"/>
  <c r="BC24" i="10"/>
  <c r="BA24" i="10"/>
  <c r="AY24" i="10"/>
  <c r="AW24" i="10"/>
  <c r="AU24" i="10"/>
  <c r="AS24" i="10"/>
  <c r="AQ24" i="10"/>
  <c r="AO24" i="10"/>
  <c r="AM24" i="10"/>
  <c r="AK24" i="10"/>
  <c r="AI24" i="10"/>
  <c r="BF23" i="10"/>
  <c r="BE23" i="10"/>
  <c r="BC23" i="10"/>
  <c r="BA23" i="10"/>
  <c r="AY23" i="10"/>
  <c r="AW23" i="10"/>
  <c r="AU23" i="10"/>
  <c r="AS23" i="10"/>
  <c r="AQ23" i="10"/>
  <c r="AO23" i="10"/>
  <c r="AM23" i="10"/>
  <c r="AK23" i="10"/>
  <c r="AI23" i="10"/>
  <c r="BF22" i="10"/>
  <c r="BE22" i="10"/>
  <c r="BC22" i="10"/>
  <c r="BA22" i="10"/>
  <c r="AY22" i="10"/>
  <c r="AW22" i="10"/>
  <c r="AU22" i="10"/>
  <c r="AS22" i="10"/>
  <c r="AQ22" i="10"/>
  <c r="AO22" i="10"/>
  <c r="AM22" i="10"/>
  <c r="AK22" i="10"/>
  <c r="AI22" i="10"/>
  <c r="BF21" i="10"/>
  <c r="BE21" i="10"/>
  <c r="BC21" i="10"/>
  <c r="BA21" i="10"/>
  <c r="AY21" i="10"/>
  <c r="AW21" i="10"/>
  <c r="AU21" i="10"/>
  <c r="AS21" i="10"/>
  <c r="AQ21" i="10"/>
  <c r="AO21" i="10"/>
  <c r="AM21" i="10"/>
  <c r="AK21" i="10"/>
  <c r="AI21" i="10"/>
  <c r="BF20" i="10"/>
  <c r="BE20" i="10"/>
  <c r="BC20" i="10"/>
  <c r="BA20" i="10"/>
  <c r="AY20" i="10"/>
  <c r="AW20" i="10"/>
  <c r="AU20" i="10"/>
  <c r="AS20" i="10"/>
  <c r="AQ20" i="10"/>
  <c r="AO20" i="10"/>
  <c r="AM20" i="10"/>
  <c r="AK20" i="10"/>
  <c r="AI20" i="10"/>
  <c r="BF19" i="10"/>
  <c r="BE19" i="10"/>
  <c r="BC19" i="10"/>
  <c r="BA19" i="10"/>
  <c r="AY19" i="10"/>
  <c r="AW19" i="10"/>
  <c r="AU19" i="10"/>
  <c r="AS19" i="10"/>
  <c r="AQ19" i="10"/>
  <c r="AO19" i="10"/>
  <c r="AM19" i="10"/>
  <c r="AK19" i="10"/>
  <c r="AI19" i="10"/>
  <c r="BF18" i="10"/>
  <c r="BE18" i="10"/>
  <c r="BC18" i="10"/>
  <c r="BA18" i="10"/>
  <c r="AY18" i="10"/>
  <c r="AW18" i="10"/>
  <c r="AU18" i="10"/>
  <c r="AS18" i="10"/>
  <c r="AQ18" i="10"/>
  <c r="AO18" i="10"/>
  <c r="AM18" i="10"/>
  <c r="AK18" i="10"/>
  <c r="AI18" i="10"/>
  <c r="BF17" i="10"/>
  <c r="BE17" i="10"/>
  <c r="BC17" i="10"/>
  <c r="BA17" i="10"/>
  <c r="AY17" i="10"/>
  <c r="AW17" i="10"/>
  <c r="AU17" i="10"/>
  <c r="AS17" i="10"/>
  <c r="AQ17" i="10"/>
  <c r="AO17" i="10"/>
  <c r="AM17" i="10"/>
  <c r="AK17" i="10"/>
  <c r="AI17" i="10"/>
  <c r="BF16" i="10"/>
  <c r="BE16" i="10"/>
  <c r="BC16" i="10"/>
  <c r="BA16" i="10"/>
  <c r="AY16" i="10"/>
  <c r="AW16" i="10"/>
  <c r="AU16" i="10"/>
  <c r="AS16" i="10"/>
  <c r="AQ16" i="10"/>
  <c r="AO16" i="10"/>
  <c r="AM16" i="10"/>
  <c r="AK16" i="10"/>
  <c r="AI16" i="10"/>
  <c r="BF14" i="10"/>
  <c r="BE14" i="10"/>
  <c r="BC14" i="10"/>
  <c r="BA14" i="10"/>
  <c r="AY14" i="10"/>
  <c r="AW14" i="10"/>
  <c r="AU14" i="10"/>
  <c r="AS14" i="10"/>
  <c r="AQ14" i="10"/>
  <c r="AO14" i="10"/>
  <c r="AM14" i="10"/>
  <c r="AK14" i="10"/>
  <c r="AI14" i="10"/>
  <c r="BF13" i="10"/>
  <c r="BE13" i="10"/>
  <c r="BC13" i="10"/>
  <c r="BA13" i="10"/>
  <c r="AY13" i="10"/>
  <c r="AW13" i="10"/>
  <c r="AU13" i="10"/>
  <c r="AS13" i="10"/>
  <c r="AQ13" i="10"/>
  <c r="AO13" i="10"/>
  <c r="AM13" i="10"/>
  <c r="AK13" i="10"/>
  <c r="AI13" i="10"/>
  <c r="BF12" i="10"/>
  <c r="BE12" i="10"/>
  <c r="BC12" i="10"/>
  <c r="BA12" i="10"/>
  <c r="AY12" i="10"/>
  <c r="AW12" i="10"/>
  <c r="AU12" i="10"/>
  <c r="AS12" i="10"/>
  <c r="AQ12" i="10"/>
  <c r="AO12" i="10"/>
  <c r="AM12" i="10"/>
  <c r="AK12" i="10"/>
  <c r="AI12" i="10"/>
  <c r="BF11" i="10"/>
  <c r="BE11" i="10"/>
  <c r="BC11" i="10"/>
  <c r="BA11" i="10"/>
  <c r="AY11" i="10"/>
  <c r="AW11" i="10"/>
  <c r="AU11" i="10"/>
  <c r="AS11" i="10"/>
  <c r="AQ11" i="10"/>
  <c r="AO11" i="10"/>
  <c r="AM11" i="10"/>
  <c r="AK11" i="10"/>
  <c r="AI11" i="10"/>
  <c r="BF10" i="10"/>
  <c r="BE10" i="10"/>
  <c r="BC10" i="10"/>
  <c r="BA10" i="10"/>
  <c r="AY10" i="10"/>
  <c r="AW10" i="10"/>
  <c r="AU10" i="10"/>
  <c r="AS10" i="10"/>
  <c r="AQ10" i="10"/>
  <c r="AO10" i="10"/>
  <c r="AM10" i="10"/>
  <c r="AK10" i="10"/>
  <c r="AI10" i="10"/>
  <c r="BE9" i="10"/>
  <c r="BC9" i="10"/>
  <c r="BA9" i="10"/>
  <c r="AW9" i="10"/>
  <c r="AU9" i="10"/>
  <c r="AS9" i="10"/>
  <c r="AQ9" i="10"/>
  <c r="AO9" i="10"/>
  <c r="AM9" i="10"/>
  <c r="AK9" i="10"/>
  <c r="AI9" i="10"/>
  <c r="BF8" i="10"/>
  <c r="BE8" i="10"/>
  <c r="BC8" i="10"/>
  <c r="BA8" i="10"/>
  <c r="AY8" i="10"/>
  <c r="AW8" i="10"/>
  <c r="AU8" i="10"/>
  <c r="AS8" i="10"/>
  <c r="AQ8" i="10"/>
  <c r="AO8" i="10"/>
  <c r="AM8" i="10"/>
  <c r="AK8" i="10"/>
  <c r="AI8" i="10"/>
  <c r="BF7" i="10"/>
  <c r="BE7" i="10"/>
  <c r="BC7" i="10"/>
  <c r="BA7" i="10"/>
  <c r="AY7" i="10"/>
  <c r="AW7" i="10"/>
  <c r="AU7" i="10"/>
  <c r="AS7" i="10"/>
  <c r="AQ7" i="10"/>
  <c r="AO7" i="10"/>
  <c r="AM7" i="10"/>
  <c r="AK7" i="10"/>
  <c r="AI7" i="10"/>
  <c r="BF6" i="10"/>
  <c r="BE6" i="10"/>
  <c r="BC6" i="10"/>
  <c r="BA6" i="10"/>
  <c r="AY6" i="10"/>
  <c r="AW6" i="10"/>
  <c r="AU6" i="10"/>
  <c r="AS6" i="10"/>
  <c r="AQ6" i="10"/>
  <c r="AO6" i="10"/>
  <c r="AM6" i="10"/>
  <c r="AK6" i="10"/>
  <c r="AI6" i="10"/>
  <c r="BE4" i="10"/>
  <c r="BC4" i="10"/>
  <c r="BA4" i="10"/>
  <c r="AY4" i="10"/>
  <c r="AU4" i="10"/>
  <c r="AS4" i="10"/>
  <c r="AQ4" i="10"/>
  <c r="AO4" i="10"/>
  <c r="AM4" i="10"/>
  <c r="AK4" i="10"/>
  <c r="AI4" i="10"/>
  <c r="BD165" i="9"/>
  <c r="BB165" i="9"/>
  <c r="AZ165" i="9"/>
  <c r="AX165" i="9"/>
  <c r="AV165" i="9"/>
  <c r="AT165" i="9"/>
  <c r="AR165" i="9"/>
  <c r="AP165" i="9"/>
  <c r="AN165" i="9"/>
  <c r="AL165" i="9"/>
  <c r="AJ165" i="9"/>
  <c r="AH165" i="9"/>
  <c r="BF163" i="9"/>
  <c r="BE163" i="9"/>
  <c r="BC163" i="9"/>
  <c r="BA163" i="9"/>
  <c r="AY163" i="9"/>
  <c r="AW163" i="9"/>
  <c r="AU163" i="9"/>
  <c r="AS163" i="9"/>
  <c r="AQ163" i="9"/>
  <c r="AO163" i="9"/>
  <c r="AM163" i="9"/>
  <c r="AK163" i="9"/>
  <c r="AI163" i="9"/>
  <c r="BF162" i="9"/>
  <c r="BE162" i="9"/>
  <c r="BC162" i="9"/>
  <c r="BA162" i="9"/>
  <c r="AY162" i="9"/>
  <c r="AW162" i="9"/>
  <c r="AU162" i="9"/>
  <c r="AS162" i="9"/>
  <c r="AQ162" i="9"/>
  <c r="AO162" i="9"/>
  <c r="AM162" i="9"/>
  <c r="AK162" i="9"/>
  <c r="AI162" i="9"/>
  <c r="BF161" i="9"/>
  <c r="BE161" i="9"/>
  <c r="BC161" i="9"/>
  <c r="BA161" i="9"/>
  <c r="AY161" i="9"/>
  <c r="AW161" i="9"/>
  <c r="AU161" i="9"/>
  <c r="AS161" i="9"/>
  <c r="AQ161" i="9"/>
  <c r="AO161" i="9"/>
  <c r="AM161" i="9"/>
  <c r="AK161" i="9"/>
  <c r="AI161" i="9"/>
  <c r="BF160" i="9"/>
  <c r="BE160" i="9"/>
  <c r="BC160" i="9"/>
  <c r="BA160" i="9"/>
  <c r="AY160" i="9"/>
  <c r="AW160" i="9"/>
  <c r="AU160" i="9"/>
  <c r="AS160" i="9"/>
  <c r="AQ160" i="9"/>
  <c r="AO160" i="9"/>
  <c r="AM160" i="9"/>
  <c r="AK160" i="9"/>
  <c r="AI160" i="9"/>
  <c r="BF159" i="9"/>
  <c r="BE159" i="9"/>
  <c r="BC159" i="9"/>
  <c r="BA159" i="9"/>
  <c r="AY159" i="9"/>
  <c r="AW159" i="9"/>
  <c r="AU159" i="9"/>
  <c r="AS159" i="9"/>
  <c r="AQ159" i="9"/>
  <c r="AO159" i="9"/>
  <c r="AM159" i="9"/>
  <c r="AK159" i="9"/>
  <c r="AI159" i="9"/>
  <c r="BF156" i="9"/>
  <c r="BE156" i="9"/>
  <c r="BC156" i="9"/>
  <c r="BA156" i="9"/>
  <c r="AY156" i="9"/>
  <c r="AW156" i="9"/>
  <c r="AU156" i="9"/>
  <c r="AS156" i="9"/>
  <c r="AQ156" i="9"/>
  <c r="AO156" i="9"/>
  <c r="AM156" i="9"/>
  <c r="AK156" i="9"/>
  <c r="AI156" i="9"/>
  <c r="BF155" i="9"/>
  <c r="BE155" i="9"/>
  <c r="BC155" i="9"/>
  <c r="BA155" i="9"/>
  <c r="AY155" i="9"/>
  <c r="AW155" i="9"/>
  <c r="AU155" i="9"/>
  <c r="AQ155" i="9"/>
  <c r="AO155" i="9"/>
  <c r="AM155" i="9"/>
  <c r="AK155" i="9"/>
  <c r="AI155" i="9"/>
  <c r="BF154" i="9"/>
  <c r="BE154" i="9"/>
  <c r="BC154" i="9"/>
  <c r="BA154" i="9"/>
  <c r="AY154" i="9"/>
  <c r="AW154" i="9"/>
  <c r="AU154" i="9"/>
  <c r="AS154" i="9"/>
  <c r="AQ154" i="9"/>
  <c r="AO154" i="9"/>
  <c r="AM154" i="9"/>
  <c r="AK154" i="9"/>
  <c r="AI154" i="9"/>
  <c r="BF153" i="9"/>
  <c r="BE153" i="9"/>
  <c r="BC153" i="9"/>
  <c r="BA153" i="9"/>
  <c r="AY153" i="9"/>
  <c r="AW153" i="9"/>
  <c r="AU153" i="9"/>
  <c r="AS153" i="9"/>
  <c r="AQ153" i="9"/>
  <c r="AO153" i="9"/>
  <c r="AM153" i="9"/>
  <c r="AK153" i="9"/>
  <c r="AI153" i="9"/>
  <c r="BF152" i="9"/>
  <c r="BE152" i="9"/>
  <c r="BC152" i="9"/>
  <c r="BA152" i="9"/>
  <c r="AY152" i="9"/>
  <c r="AW152" i="9"/>
  <c r="AU152" i="9"/>
  <c r="AS152" i="9"/>
  <c r="AQ152" i="9"/>
  <c r="AO152" i="9"/>
  <c r="AM152" i="9"/>
  <c r="AK152" i="9"/>
  <c r="AI152" i="9"/>
  <c r="BF151" i="9"/>
  <c r="BE151" i="9"/>
  <c r="BC151" i="9"/>
  <c r="BA151" i="9"/>
  <c r="AY151" i="9"/>
  <c r="AW151" i="9"/>
  <c r="AU151" i="9"/>
  <c r="AS151" i="9"/>
  <c r="AQ151" i="9"/>
  <c r="AO151" i="9"/>
  <c r="AM151" i="9"/>
  <c r="AK151" i="9"/>
  <c r="AI151" i="9"/>
  <c r="BF150" i="9"/>
  <c r="BE150" i="9"/>
  <c r="BC150" i="9"/>
  <c r="BA150" i="9"/>
  <c r="AY150" i="9"/>
  <c r="AW150" i="9"/>
  <c r="AU150" i="9"/>
  <c r="AS150" i="9"/>
  <c r="AQ150" i="9"/>
  <c r="AO150" i="9"/>
  <c r="AM150" i="9"/>
  <c r="AK150" i="9"/>
  <c r="AI150" i="9"/>
  <c r="BD148" i="9"/>
  <c r="BB148" i="9"/>
  <c r="AZ148" i="9"/>
  <c r="AX148" i="9"/>
  <c r="AV148" i="9"/>
  <c r="AT148" i="9"/>
  <c r="AR148" i="9"/>
  <c r="AP148" i="9"/>
  <c r="AN148" i="9"/>
  <c r="AL148" i="9"/>
  <c r="AJ148" i="9"/>
  <c r="AH148" i="9"/>
  <c r="BF144" i="9"/>
  <c r="BE144" i="9"/>
  <c r="BC144" i="9"/>
  <c r="BA144" i="9"/>
  <c r="AY144" i="9"/>
  <c r="AW144" i="9"/>
  <c r="AU144" i="9"/>
  <c r="AS144" i="9"/>
  <c r="AQ144" i="9"/>
  <c r="AO144" i="9"/>
  <c r="AM144" i="9"/>
  <c r="AK144" i="9"/>
  <c r="AI144" i="9"/>
  <c r="BF143" i="9"/>
  <c r="BE143" i="9"/>
  <c r="BC143" i="9"/>
  <c r="BA143" i="9"/>
  <c r="AY143" i="9"/>
  <c r="AW143" i="9"/>
  <c r="AU143" i="9"/>
  <c r="AS143" i="9"/>
  <c r="AQ143" i="9"/>
  <c r="AO143" i="9"/>
  <c r="AM143" i="9"/>
  <c r="AK143" i="9"/>
  <c r="AI143" i="9"/>
  <c r="BF139" i="9"/>
  <c r="BE139" i="9"/>
  <c r="BC139" i="9"/>
  <c r="BA139" i="9"/>
  <c r="AY139" i="9"/>
  <c r="AW139" i="9"/>
  <c r="AU139" i="9"/>
  <c r="AS139" i="9"/>
  <c r="AQ139" i="9"/>
  <c r="AO139" i="9"/>
  <c r="AM139" i="9"/>
  <c r="AK139" i="9"/>
  <c r="AI139" i="9"/>
  <c r="BF137" i="9"/>
  <c r="BE137" i="9"/>
  <c r="BC137" i="9"/>
  <c r="BA137" i="9"/>
  <c r="AY137" i="9"/>
  <c r="AW137" i="9"/>
  <c r="AU137" i="9"/>
  <c r="AS137" i="9"/>
  <c r="AQ137" i="9"/>
  <c r="AO137" i="9"/>
  <c r="AM137" i="9"/>
  <c r="AK137" i="9"/>
  <c r="AI137" i="9"/>
  <c r="BF136" i="9"/>
  <c r="BE136" i="9"/>
  <c r="BC136" i="9"/>
  <c r="BA136" i="9"/>
  <c r="AY136" i="9"/>
  <c r="AW136" i="9"/>
  <c r="AU136" i="9"/>
  <c r="AS136" i="9"/>
  <c r="AQ136" i="9"/>
  <c r="AO136" i="9"/>
  <c r="AM136" i="9"/>
  <c r="AK136" i="9"/>
  <c r="AI136" i="9"/>
  <c r="BF135" i="9"/>
  <c r="BE135" i="9"/>
  <c r="BC135" i="9"/>
  <c r="BA135" i="9"/>
  <c r="AY135" i="9"/>
  <c r="AW135" i="9"/>
  <c r="AU135" i="9"/>
  <c r="AS135" i="9"/>
  <c r="AQ135" i="9"/>
  <c r="AO135" i="9"/>
  <c r="AM135" i="9"/>
  <c r="AK135" i="9"/>
  <c r="AI135" i="9"/>
  <c r="BF134" i="9"/>
  <c r="BE134" i="9"/>
  <c r="BC134" i="9"/>
  <c r="BA134" i="9"/>
  <c r="AY134" i="9"/>
  <c r="AW134" i="9"/>
  <c r="AU134" i="9"/>
  <c r="AS134" i="9"/>
  <c r="AQ134" i="9"/>
  <c r="AO134" i="9"/>
  <c r="AM134" i="9"/>
  <c r="AK134" i="9"/>
  <c r="AI134" i="9"/>
  <c r="BF133" i="9"/>
  <c r="BE133" i="9"/>
  <c r="BC133" i="9"/>
  <c r="BA133" i="9"/>
  <c r="AY133" i="9"/>
  <c r="AW133" i="9"/>
  <c r="AU133" i="9"/>
  <c r="AS133" i="9"/>
  <c r="AQ133" i="9"/>
  <c r="AO133" i="9"/>
  <c r="AM133" i="9"/>
  <c r="AK133" i="9"/>
  <c r="AI133" i="9"/>
  <c r="BF120" i="9"/>
  <c r="BE120" i="9"/>
  <c r="BC120" i="9"/>
  <c r="BA120" i="9"/>
  <c r="AY120" i="9"/>
  <c r="AW120" i="9"/>
  <c r="AU120" i="9"/>
  <c r="AS120" i="9"/>
  <c r="AQ120" i="9"/>
  <c r="AO120" i="9"/>
  <c r="AM120" i="9"/>
  <c r="AK120" i="9"/>
  <c r="AI120" i="9"/>
  <c r="BF132" i="9"/>
  <c r="BE132" i="9"/>
  <c r="BC132" i="9"/>
  <c r="BA132" i="9"/>
  <c r="AY132" i="9"/>
  <c r="AW132" i="9"/>
  <c r="AU132" i="9"/>
  <c r="AS132" i="9"/>
  <c r="AQ132" i="9"/>
  <c r="AO132" i="9"/>
  <c r="AM132" i="9"/>
  <c r="AK132" i="9"/>
  <c r="AI132" i="9"/>
  <c r="BF131" i="9"/>
  <c r="BE131" i="9"/>
  <c r="BC131" i="9"/>
  <c r="BA131" i="9"/>
  <c r="AY131" i="9"/>
  <c r="AW131" i="9"/>
  <c r="AU131" i="9"/>
  <c r="AS131" i="9"/>
  <c r="AQ131" i="9"/>
  <c r="AO131" i="9"/>
  <c r="AM131" i="9"/>
  <c r="AK131" i="9"/>
  <c r="AI131" i="9"/>
  <c r="BF130" i="9"/>
  <c r="BE130" i="9"/>
  <c r="BC130" i="9"/>
  <c r="BA130" i="9"/>
  <c r="AY130" i="9"/>
  <c r="AW130" i="9"/>
  <c r="AU130" i="9"/>
  <c r="AS130" i="9"/>
  <c r="AQ130" i="9"/>
  <c r="AO130" i="9"/>
  <c r="AM130" i="9"/>
  <c r="AK130" i="9"/>
  <c r="AI130" i="9"/>
  <c r="BF114" i="9"/>
  <c r="BE114" i="9"/>
  <c r="BC114" i="9"/>
  <c r="BA114" i="9"/>
  <c r="AY114" i="9"/>
  <c r="AW114" i="9"/>
  <c r="AU114" i="9"/>
  <c r="AS114" i="9"/>
  <c r="AQ114" i="9"/>
  <c r="AO114" i="9"/>
  <c r="AM114" i="9"/>
  <c r="AK114" i="9"/>
  <c r="AI114" i="9"/>
  <c r="BF113" i="9"/>
  <c r="BE113" i="9"/>
  <c r="BC113" i="9"/>
  <c r="BA113" i="9"/>
  <c r="AY113" i="9"/>
  <c r="AW113" i="9"/>
  <c r="AU113" i="9"/>
  <c r="AS113" i="9"/>
  <c r="AQ113" i="9"/>
  <c r="AO113" i="9"/>
  <c r="AM113" i="9"/>
  <c r="AK113" i="9"/>
  <c r="AI113" i="9"/>
  <c r="BF95" i="9"/>
  <c r="BE95" i="9"/>
  <c r="BC95" i="9"/>
  <c r="BA95" i="9"/>
  <c r="AY95" i="9"/>
  <c r="AW95" i="9"/>
  <c r="AU95" i="9"/>
  <c r="AS95" i="9"/>
  <c r="AQ95" i="9"/>
  <c r="AO95" i="9"/>
  <c r="AM95" i="9"/>
  <c r="AK95" i="9"/>
  <c r="AI95" i="9"/>
  <c r="BF94" i="9"/>
  <c r="BE94" i="9"/>
  <c r="BC94" i="9"/>
  <c r="BA94" i="9"/>
  <c r="AY94" i="9"/>
  <c r="AW94" i="9"/>
  <c r="AU94" i="9"/>
  <c r="AS94" i="9"/>
  <c r="AQ94" i="9"/>
  <c r="AO94" i="9"/>
  <c r="AM94" i="9"/>
  <c r="AK94" i="9"/>
  <c r="AI94" i="9"/>
  <c r="BF93" i="9"/>
  <c r="BE93" i="9"/>
  <c r="BC93" i="9"/>
  <c r="BA93" i="9"/>
  <c r="AY93" i="9"/>
  <c r="AW93" i="9"/>
  <c r="AU93" i="9"/>
  <c r="AS93" i="9"/>
  <c r="AQ93" i="9"/>
  <c r="AO93" i="9"/>
  <c r="AM93" i="9"/>
  <c r="AK93" i="9"/>
  <c r="AI93" i="9"/>
  <c r="BF92" i="9"/>
  <c r="BE92" i="9"/>
  <c r="BC92" i="9"/>
  <c r="BA92" i="9"/>
  <c r="AY92" i="9"/>
  <c r="AW92" i="9"/>
  <c r="AU92" i="9"/>
  <c r="AS92" i="9"/>
  <c r="AQ92" i="9"/>
  <c r="AO92" i="9"/>
  <c r="AM92" i="9"/>
  <c r="AK92" i="9"/>
  <c r="AI92" i="9"/>
  <c r="BF90" i="9"/>
  <c r="BE90" i="9"/>
  <c r="BC90" i="9"/>
  <c r="BA90" i="9"/>
  <c r="AY90" i="9"/>
  <c r="AW90" i="9"/>
  <c r="AU90" i="9"/>
  <c r="AS90" i="9"/>
  <c r="AQ90" i="9"/>
  <c r="AO90" i="9"/>
  <c r="AM90" i="9"/>
  <c r="AK90" i="9"/>
  <c r="AI90" i="9"/>
  <c r="BF89" i="9"/>
  <c r="BE89" i="9"/>
  <c r="BC89" i="9"/>
  <c r="BA89" i="9"/>
  <c r="AY89" i="9"/>
  <c r="AW89" i="9"/>
  <c r="AU89" i="9"/>
  <c r="AS89" i="9"/>
  <c r="AQ89" i="9"/>
  <c r="AO89" i="9"/>
  <c r="AM89" i="9"/>
  <c r="AK89" i="9"/>
  <c r="AI89" i="9"/>
  <c r="BF88" i="9"/>
  <c r="BE88" i="9"/>
  <c r="BC88" i="9"/>
  <c r="BA88" i="9"/>
  <c r="AY88" i="9"/>
  <c r="AW88" i="9"/>
  <c r="AU88" i="9"/>
  <c r="AS88" i="9"/>
  <c r="AQ88" i="9"/>
  <c r="AO88" i="9"/>
  <c r="AM88" i="9"/>
  <c r="AK88" i="9"/>
  <c r="AI88" i="9"/>
  <c r="BF87" i="9"/>
  <c r="BE87" i="9"/>
  <c r="BC87" i="9"/>
  <c r="BA87" i="9"/>
  <c r="AY87" i="9"/>
  <c r="AW87" i="9"/>
  <c r="AU87" i="9"/>
  <c r="AS87" i="9"/>
  <c r="AQ87" i="9"/>
  <c r="AO87" i="9"/>
  <c r="AM87" i="9"/>
  <c r="AK87" i="9"/>
  <c r="AI87" i="9"/>
  <c r="BF86" i="9"/>
  <c r="BE86" i="9"/>
  <c r="BC86" i="9"/>
  <c r="BA86" i="9"/>
  <c r="AY86" i="9"/>
  <c r="AW86" i="9"/>
  <c r="AU86" i="9"/>
  <c r="AS86" i="9"/>
  <c r="AQ86" i="9"/>
  <c r="AO86" i="9"/>
  <c r="AM86" i="9"/>
  <c r="AK86" i="9"/>
  <c r="AI86" i="9"/>
  <c r="BF84" i="9"/>
  <c r="BE84" i="9"/>
  <c r="BC84" i="9"/>
  <c r="BA84" i="9"/>
  <c r="AY84" i="9"/>
  <c r="AW84" i="9"/>
  <c r="AU84" i="9"/>
  <c r="AS84" i="9"/>
  <c r="AQ84" i="9"/>
  <c r="AO84" i="9"/>
  <c r="AM84" i="9"/>
  <c r="AK84" i="9"/>
  <c r="AI84" i="9"/>
  <c r="BF81" i="9"/>
  <c r="BE81" i="9"/>
  <c r="BC81" i="9"/>
  <c r="BA81" i="9"/>
  <c r="AY81" i="9"/>
  <c r="AW81" i="9"/>
  <c r="AU81" i="9"/>
  <c r="AS81" i="9"/>
  <c r="AQ81" i="9"/>
  <c r="AO81" i="9"/>
  <c r="AM81" i="9"/>
  <c r="AK81" i="9"/>
  <c r="AI81" i="9"/>
  <c r="BF80" i="9"/>
  <c r="BE80" i="9"/>
  <c r="BC80" i="9"/>
  <c r="BA80" i="9"/>
  <c r="AY80" i="9"/>
  <c r="AW80" i="9"/>
  <c r="AU80" i="9"/>
  <c r="AS80" i="9"/>
  <c r="AQ80" i="9"/>
  <c r="AO80" i="9"/>
  <c r="AM80" i="9"/>
  <c r="AK80" i="9"/>
  <c r="AI80" i="9"/>
  <c r="BF78" i="9"/>
  <c r="BE78" i="9"/>
  <c r="BC78" i="9"/>
  <c r="BA78" i="9"/>
  <c r="AY78" i="9"/>
  <c r="AW78" i="9"/>
  <c r="AU78" i="9"/>
  <c r="AS78" i="9"/>
  <c r="AQ78" i="9"/>
  <c r="AO78" i="9"/>
  <c r="AM78" i="9"/>
  <c r="AK78" i="9"/>
  <c r="AI78" i="9"/>
  <c r="BF77" i="9"/>
  <c r="BE77" i="9"/>
  <c r="BC77" i="9"/>
  <c r="BA77" i="9"/>
  <c r="AY77" i="9"/>
  <c r="AW77" i="9"/>
  <c r="AU77" i="9"/>
  <c r="AS77" i="9"/>
  <c r="AQ77" i="9"/>
  <c r="AO77" i="9"/>
  <c r="AM77" i="9"/>
  <c r="BF75" i="9"/>
  <c r="BE75" i="9"/>
  <c r="BC75" i="9"/>
  <c r="BA75" i="9"/>
  <c r="AY75" i="9"/>
  <c r="AW75" i="9"/>
  <c r="AU75" i="9"/>
  <c r="AS75" i="9"/>
  <c r="AQ75" i="9"/>
  <c r="AO75" i="9"/>
  <c r="AM75" i="9"/>
  <c r="AK75" i="9"/>
  <c r="AI75" i="9"/>
  <c r="BF74" i="9"/>
  <c r="BE74" i="9"/>
  <c r="BC74" i="9"/>
  <c r="BA74" i="9"/>
  <c r="AY74" i="9"/>
  <c r="AW74" i="9"/>
  <c r="AU74" i="9"/>
  <c r="AS74" i="9"/>
  <c r="AQ74" i="9"/>
  <c r="AO74" i="9"/>
  <c r="AM74" i="9"/>
  <c r="AK74" i="9"/>
  <c r="AI74" i="9"/>
  <c r="BF72" i="9"/>
  <c r="BE72" i="9"/>
  <c r="BC72" i="9"/>
  <c r="BA72" i="9"/>
  <c r="AY72" i="9"/>
  <c r="AW72" i="9"/>
  <c r="AU72" i="9"/>
  <c r="AS72" i="9"/>
  <c r="AQ72" i="9"/>
  <c r="AO72" i="9"/>
  <c r="AM72" i="9"/>
  <c r="AK72" i="9"/>
  <c r="AI72" i="9"/>
  <c r="BF71" i="9"/>
  <c r="BE71" i="9"/>
  <c r="BC71" i="9"/>
  <c r="BA71" i="9"/>
  <c r="AY71" i="9"/>
  <c r="AW71" i="9"/>
  <c r="AU71" i="9"/>
  <c r="AS71" i="9"/>
  <c r="AQ71" i="9"/>
  <c r="AO71" i="9"/>
  <c r="AM71" i="9"/>
  <c r="AK71" i="9"/>
  <c r="AI71" i="9"/>
  <c r="BF70" i="9"/>
  <c r="BE70" i="9"/>
  <c r="BC70" i="9"/>
  <c r="BA70" i="9"/>
  <c r="AY70" i="9"/>
  <c r="AW70" i="9"/>
  <c r="AU70" i="9"/>
  <c r="AS70" i="9"/>
  <c r="AQ70" i="9"/>
  <c r="AO70" i="9"/>
  <c r="AM70" i="9"/>
  <c r="AK70" i="9"/>
  <c r="AI70" i="9"/>
  <c r="BF68" i="9"/>
  <c r="BE68" i="9"/>
  <c r="BC68" i="9"/>
  <c r="BA68" i="9"/>
  <c r="AY68" i="9"/>
  <c r="AW68" i="9"/>
  <c r="AU68" i="9"/>
  <c r="AS68" i="9"/>
  <c r="AQ68" i="9"/>
  <c r="AO68" i="9"/>
  <c r="AM68" i="9"/>
  <c r="AK68" i="9"/>
  <c r="AI68" i="9"/>
  <c r="BF67" i="9"/>
  <c r="BE67" i="9"/>
  <c r="BC67" i="9"/>
  <c r="BA67" i="9"/>
  <c r="AY67" i="9"/>
  <c r="AW67" i="9"/>
  <c r="AU67" i="9"/>
  <c r="AS67" i="9"/>
  <c r="AQ67" i="9"/>
  <c r="AO67" i="9"/>
  <c r="AM67" i="9"/>
  <c r="AK67" i="9"/>
  <c r="AI67" i="9"/>
  <c r="BF66" i="9"/>
  <c r="BE66" i="9"/>
  <c r="BC66" i="9"/>
  <c r="BA66" i="9"/>
  <c r="AY66" i="9"/>
  <c r="AW66" i="9"/>
  <c r="AU66" i="9"/>
  <c r="AS66" i="9"/>
  <c r="AQ66" i="9"/>
  <c r="AO66" i="9"/>
  <c r="AM66" i="9"/>
  <c r="AK66" i="9"/>
  <c r="AI66" i="9"/>
  <c r="BF64" i="9"/>
  <c r="BE64" i="9"/>
  <c r="BC64" i="9"/>
  <c r="BA64" i="9"/>
  <c r="AY64" i="9"/>
  <c r="AW64" i="9"/>
  <c r="AU64" i="9"/>
  <c r="AS64" i="9"/>
  <c r="AQ64" i="9"/>
  <c r="AO64" i="9"/>
  <c r="AM64" i="9"/>
  <c r="AK64" i="9"/>
  <c r="AI64" i="9"/>
  <c r="BF63" i="9"/>
  <c r="BE63" i="9"/>
  <c r="BC63" i="9"/>
  <c r="BA63" i="9"/>
  <c r="AY63" i="9"/>
  <c r="AW63" i="9"/>
  <c r="AU63" i="9"/>
  <c r="AS63" i="9"/>
  <c r="AQ63" i="9"/>
  <c r="AO63" i="9"/>
  <c r="AM63" i="9"/>
  <c r="AK63" i="9"/>
  <c r="AI63" i="9"/>
  <c r="BF62" i="9"/>
  <c r="BE62" i="9"/>
  <c r="BC62" i="9"/>
  <c r="BA62" i="9"/>
  <c r="AY62" i="9"/>
  <c r="AW62" i="9"/>
  <c r="AU62" i="9"/>
  <c r="AS62" i="9"/>
  <c r="AQ62" i="9"/>
  <c r="AO62" i="9"/>
  <c r="AM62" i="9"/>
  <c r="AK62" i="9"/>
  <c r="AI62" i="9"/>
  <c r="BF60" i="9"/>
  <c r="BE60" i="9"/>
  <c r="BC60" i="9"/>
  <c r="BA60" i="9"/>
  <c r="AY60" i="9"/>
  <c r="AW60" i="9"/>
  <c r="AU60" i="9"/>
  <c r="AS60" i="9"/>
  <c r="AQ60" i="9"/>
  <c r="AO60" i="9"/>
  <c r="AM60" i="9"/>
  <c r="AK60" i="9"/>
  <c r="AI60" i="9"/>
  <c r="BF58" i="9"/>
  <c r="BE58" i="9"/>
  <c r="BC58" i="9"/>
  <c r="BA58" i="9"/>
  <c r="AY58" i="9"/>
  <c r="AW58" i="9"/>
  <c r="AU58" i="9"/>
  <c r="AS58" i="9"/>
  <c r="AQ58" i="9"/>
  <c r="AO58" i="9"/>
  <c r="AM58" i="9"/>
  <c r="AK58" i="9"/>
  <c r="AI58" i="9"/>
  <c r="BF57" i="9"/>
  <c r="BE57" i="9"/>
  <c r="BC57" i="9"/>
  <c r="BA57" i="9"/>
  <c r="AY57" i="9"/>
  <c r="AW57" i="9"/>
  <c r="AU57" i="9"/>
  <c r="AS57" i="9"/>
  <c r="AQ57" i="9"/>
  <c r="AO57" i="9"/>
  <c r="AM57" i="9"/>
  <c r="AK57" i="9"/>
  <c r="AI57" i="9"/>
  <c r="BF56" i="9"/>
  <c r="BE56" i="9"/>
  <c r="BC56" i="9"/>
  <c r="BA56" i="9"/>
  <c r="AY56" i="9"/>
  <c r="AW56" i="9"/>
  <c r="AU56" i="9"/>
  <c r="AS56" i="9"/>
  <c r="AQ56" i="9"/>
  <c r="AO56" i="9"/>
  <c r="AM56" i="9"/>
  <c r="AK56" i="9"/>
  <c r="AI56" i="9"/>
  <c r="BF55" i="9"/>
  <c r="BE55" i="9"/>
  <c r="BC55" i="9"/>
  <c r="BA55" i="9"/>
  <c r="AY55" i="9"/>
  <c r="AW55" i="9"/>
  <c r="AU55" i="9"/>
  <c r="AS55" i="9"/>
  <c r="AQ55" i="9"/>
  <c r="AO55" i="9"/>
  <c r="AM55" i="9"/>
  <c r="AK55" i="9"/>
  <c r="AI55" i="9"/>
  <c r="BF52" i="9"/>
  <c r="BE52" i="9"/>
  <c r="BC52" i="9"/>
  <c r="BA52" i="9"/>
  <c r="AY52" i="9"/>
  <c r="AW52" i="9"/>
  <c r="AU52" i="9"/>
  <c r="AS52" i="9"/>
  <c r="AQ52" i="9"/>
  <c r="AO52" i="9"/>
  <c r="AM52" i="9"/>
  <c r="AK52" i="9"/>
  <c r="AI52" i="9"/>
  <c r="BF51" i="9"/>
  <c r="BE51" i="9"/>
  <c r="BC51" i="9"/>
  <c r="BA51" i="9"/>
  <c r="AY51" i="9"/>
  <c r="AW51" i="9"/>
  <c r="AU51" i="9"/>
  <c r="AS51" i="9"/>
  <c r="AQ51" i="9"/>
  <c r="AO51" i="9"/>
  <c r="AM51" i="9"/>
  <c r="AK51" i="9"/>
  <c r="AI51" i="9"/>
  <c r="BF50" i="9"/>
  <c r="BE50" i="9"/>
  <c r="BC50" i="9"/>
  <c r="BA50" i="9"/>
  <c r="AY50" i="9"/>
  <c r="AW50" i="9"/>
  <c r="AU50" i="9"/>
  <c r="AS50" i="9"/>
  <c r="AQ50" i="9"/>
  <c r="AO50" i="9"/>
  <c r="AM50" i="9"/>
  <c r="AK50" i="9"/>
  <c r="AI50" i="9"/>
  <c r="BF49" i="9"/>
  <c r="BE49" i="9"/>
  <c r="BC49" i="9"/>
  <c r="BA49" i="9"/>
  <c r="AY49" i="9"/>
  <c r="AW49" i="9"/>
  <c r="AU49" i="9"/>
  <c r="AS49" i="9"/>
  <c r="AQ49" i="9"/>
  <c r="AO49" i="9"/>
  <c r="AM49" i="9"/>
  <c r="AK49" i="9"/>
  <c r="AI49" i="9"/>
  <c r="BF47" i="9"/>
  <c r="BE47" i="9"/>
  <c r="BC47" i="9"/>
  <c r="BA47" i="9"/>
  <c r="AY47" i="9"/>
  <c r="AW47" i="9"/>
  <c r="AU47" i="9"/>
  <c r="AS47" i="9"/>
  <c r="AQ47" i="9"/>
  <c r="AO47" i="9"/>
  <c r="AM47" i="9"/>
  <c r="AK47" i="9"/>
  <c r="AI47" i="9"/>
  <c r="BF46" i="9"/>
  <c r="BE46" i="9"/>
  <c r="BC46" i="9"/>
  <c r="BA46" i="9"/>
  <c r="AY46" i="9"/>
  <c r="AW46" i="9"/>
  <c r="AU46" i="9"/>
  <c r="AS46" i="9"/>
  <c r="AQ46" i="9"/>
  <c r="AO46" i="9"/>
  <c r="AM46" i="9"/>
  <c r="AK46" i="9"/>
  <c r="AI46" i="9"/>
  <c r="BF45" i="9"/>
  <c r="BE45" i="9"/>
  <c r="BC45" i="9"/>
  <c r="BA45" i="9"/>
  <c r="AY45" i="9"/>
  <c r="AW45" i="9"/>
  <c r="AU45" i="9"/>
  <c r="AS45" i="9"/>
  <c r="AQ45" i="9"/>
  <c r="AO45" i="9"/>
  <c r="AM45" i="9"/>
  <c r="AK45" i="9"/>
  <c r="AI45" i="9"/>
  <c r="BF44" i="9"/>
  <c r="BE44" i="9"/>
  <c r="BC44" i="9"/>
  <c r="BA44" i="9"/>
  <c r="AY44" i="9"/>
  <c r="AW44" i="9"/>
  <c r="AU44" i="9"/>
  <c r="AS44" i="9"/>
  <c r="AQ44" i="9"/>
  <c r="AO44" i="9"/>
  <c r="AM44" i="9"/>
  <c r="AK44" i="9"/>
  <c r="AI44" i="9"/>
  <c r="BF43" i="9"/>
  <c r="BE43" i="9"/>
  <c r="BC43" i="9"/>
  <c r="BA43" i="9"/>
  <c r="AY43" i="9"/>
  <c r="AW43" i="9"/>
  <c r="AU43" i="9"/>
  <c r="AS43" i="9"/>
  <c r="AQ43" i="9"/>
  <c r="AO43" i="9"/>
  <c r="AM43" i="9"/>
  <c r="AK43" i="9"/>
  <c r="AI43" i="9"/>
  <c r="BF42" i="9"/>
  <c r="BE42" i="9"/>
  <c r="BC42" i="9"/>
  <c r="BA42" i="9"/>
  <c r="AY42" i="9"/>
  <c r="AW42" i="9"/>
  <c r="AU42" i="9"/>
  <c r="AS42" i="9"/>
  <c r="AQ42" i="9"/>
  <c r="AO42" i="9"/>
  <c r="AM42" i="9"/>
  <c r="AK42" i="9"/>
  <c r="AI42" i="9"/>
  <c r="BF41" i="9"/>
  <c r="BE41" i="9"/>
  <c r="BC41" i="9"/>
  <c r="BA41" i="9"/>
  <c r="AY41" i="9"/>
  <c r="AW41" i="9"/>
  <c r="AU41" i="9"/>
  <c r="AS41" i="9"/>
  <c r="AQ41" i="9"/>
  <c r="AO41" i="9"/>
  <c r="AM41" i="9"/>
  <c r="AK41" i="9"/>
  <c r="AI41" i="9"/>
  <c r="BF40" i="9"/>
  <c r="BE40" i="9"/>
  <c r="BC40" i="9"/>
  <c r="BA40" i="9"/>
  <c r="AY40" i="9"/>
  <c r="AW40" i="9"/>
  <c r="AU40" i="9"/>
  <c r="AS40" i="9"/>
  <c r="AQ40" i="9"/>
  <c r="AO40" i="9"/>
  <c r="AM40" i="9"/>
  <c r="AK40" i="9"/>
  <c r="AI40" i="9"/>
  <c r="BF39" i="9"/>
  <c r="BE39" i="9"/>
  <c r="BC39" i="9"/>
  <c r="BA39" i="9"/>
  <c r="AY39" i="9"/>
  <c r="AW39" i="9"/>
  <c r="AU39" i="9"/>
  <c r="AS39" i="9"/>
  <c r="AQ39" i="9"/>
  <c r="AO39" i="9"/>
  <c r="AM39" i="9"/>
  <c r="AK39" i="9"/>
  <c r="AI39" i="9"/>
  <c r="BF38" i="9"/>
  <c r="BE38" i="9"/>
  <c r="BC38" i="9"/>
  <c r="BA38" i="9"/>
  <c r="AY38" i="9"/>
  <c r="AW38" i="9"/>
  <c r="AU38" i="9"/>
  <c r="AS38" i="9"/>
  <c r="AQ38" i="9"/>
  <c r="AO38" i="9"/>
  <c r="AM38" i="9"/>
  <c r="AK38" i="9"/>
  <c r="AI38" i="9"/>
  <c r="BF37" i="9"/>
  <c r="BE37" i="9"/>
  <c r="BC37" i="9"/>
  <c r="BA37" i="9"/>
  <c r="AY37" i="9"/>
  <c r="AW37" i="9"/>
  <c r="AU37" i="9"/>
  <c r="AS37" i="9"/>
  <c r="AQ37" i="9"/>
  <c r="AO37" i="9"/>
  <c r="AM37" i="9"/>
  <c r="AK37" i="9"/>
  <c r="AI37" i="9"/>
  <c r="BF36" i="9"/>
  <c r="BE36" i="9"/>
  <c r="BC36" i="9"/>
  <c r="BA36" i="9"/>
  <c r="AY36" i="9"/>
  <c r="AW36" i="9"/>
  <c r="AU36" i="9"/>
  <c r="AS36" i="9"/>
  <c r="AQ36" i="9"/>
  <c r="AO36" i="9"/>
  <c r="AM36" i="9"/>
  <c r="AK36" i="9"/>
  <c r="AI36" i="9"/>
  <c r="BF35" i="9"/>
  <c r="BE35" i="9"/>
  <c r="BC35" i="9"/>
  <c r="BA35" i="9"/>
  <c r="AY35" i="9"/>
  <c r="AW35" i="9"/>
  <c r="AU35" i="9"/>
  <c r="AS35" i="9"/>
  <c r="AQ35" i="9"/>
  <c r="AO35" i="9"/>
  <c r="AM35" i="9"/>
  <c r="AK35" i="9"/>
  <c r="AI35" i="9"/>
  <c r="BF34" i="9"/>
  <c r="BE34" i="9"/>
  <c r="BC34" i="9"/>
  <c r="BA34" i="9"/>
  <c r="AY34" i="9"/>
  <c r="AW34" i="9"/>
  <c r="AU34" i="9"/>
  <c r="AS34" i="9"/>
  <c r="AQ34" i="9"/>
  <c r="AO34" i="9"/>
  <c r="AM34" i="9"/>
  <c r="AK34" i="9"/>
  <c r="AI34" i="9"/>
  <c r="BF33" i="9"/>
  <c r="BE33" i="9"/>
  <c r="BC33" i="9"/>
  <c r="BA33" i="9"/>
  <c r="AY33" i="9"/>
  <c r="AW33" i="9"/>
  <c r="AU33" i="9"/>
  <c r="AS33" i="9"/>
  <c r="AQ33" i="9"/>
  <c r="AO33" i="9"/>
  <c r="AM33" i="9"/>
  <c r="AK33" i="9"/>
  <c r="AI33" i="9"/>
  <c r="BF32" i="9"/>
  <c r="BE32" i="9"/>
  <c r="BC32" i="9"/>
  <c r="BA32" i="9"/>
  <c r="AY32" i="9"/>
  <c r="AW32" i="9"/>
  <c r="AU32" i="9"/>
  <c r="AS32" i="9"/>
  <c r="AQ32" i="9"/>
  <c r="AO32" i="9"/>
  <c r="AM32" i="9"/>
  <c r="AK32" i="9"/>
  <c r="AI32" i="9"/>
  <c r="BF31" i="9"/>
  <c r="BE31" i="9"/>
  <c r="BC31" i="9"/>
  <c r="BA31" i="9"/>
  <c r="AY31" i="9"/>
  <c r="AW31" i="9"/>
  <c r="AU31" i="9"/>
  <c r="AS31" i="9"/>
  <c r="AQ31" i="9"/>
  <c r="AO31" i="9"/>
  <c r="AM31" i="9"/>
  <c r="AK31" i="9"/>
  <c r="AI31" i="9"/>
  <c r="BF29" i="9"/>
  <c r="BE29" i="9"/>
  <c r="BC29" i="9"/>
  <c r="BA29" i="9"/>
  <c r="AY29" i="9"/>
  <c r="AW29" i="9"/>
  <c r="AU29" i="9"/>
  <c r="AS29" i="9"/>
  <c r="AQ29" i="9"/>
  <c r="AO29" i="9"/>
  <c r="AM29" i="9"/>
  <c r="AK29" i="9"/>
  <c r="AI29" i="9"/>
  <c r="BF28" i="9"/>
  <c r="BE28" i="9"/>
  <c r="BC28" i="9"/>
  <c r="BA28" i="9"/>
  <c r="AY28" i="9"/>
  <c r="AW28" i="9"/>
  <c r="AU28" i="9"/>
  <c r="AS28" i="9"/>
  <c r="AQ28" i="9"/>
  <c r="AO28" i="9"/>
  <c r="AM28" i="9"/>
  <c r="AK28" i="9"/>
  <c r="AI28" i="9"/>
  <c r="BF27" i="9"/>
  <c r="BE27" i="9"/>
  <c r="BC27" i="9"/>
  <c r="BA27" i="9"/>
  <c r="AY27" i="9"/>
  <c r="AW27" i="9"/>
  <c r="AU27" i="9"/>
  <c r="AS27" i="9"/>
  <c r="AQ27" i="9"/>
  <c r="AO27" i="9"/>
  <c r="AM27" i="9"/>
  <c r="AK27" i="9"/>
  <c r="AI27" i="9"/>
  <c r="BF26" i="9"/>
  <c r="BE26" i="9"/>
  <c r="BC26" i="9"/>
  <c r="BA26" i="9"/>
  <c r="AY26" i="9"/>
  <c r="AW26" i="9"/>
  <c r="AU26" i="9"/>
  <c r="AS26" i="9"/>
  <c r="AQ26" i="9"/>
  <c r="AO26" i="9"/>
  <c r="AM26" i="9"/>
  <c r="AK26" i="9"/>
  <c r="AI26" i="9"/>
  <c r="BF24" i="9"/>
  <c r="BE24" i="9"/>
  <c r="BC24" i="9"/>
  <c r="BA24" i="9"/>
  <c r="AY24" i="9"/>
  <c r="AW24" i="9"/>
  <c r="AU24" i="9"/>
  <c r="AS24" i="9"/>
  <c r="AQ24" i="9"/>
  <c r="AO24" i="9"/>
  <c r="AM24" i="9"/>
  <c r="AK24" i="9"/>
  <c r="AI24" i="9"/>
  <c r="BF23" i="9"/>
  <c r="BE23" i="9"/>
  <c r="BC23" i="9"/>
  <c r="BA23" i="9"/>
  <c r="AY23" i="9"/>
  <c r="AW23" i="9"/>
  <c r="AU23" i="9"/>
  <c r="AS23" i="9"/>
  <c r="AQ23" i="9"/>
  <c r="AO23" i="9"/>
  <c r="AM23" i="9"/>
  <c r="AK23" i="9"/>
  <c r="AI23" i="9"/>
  <c r="BF22" i="9"/>
  <c r="BE22" i="9"/>
  <c r="BC22" i="9"/>
  <c r="BA22" i="9"/>
  <c r="AY22" i="9"/>
  <c r="AW22" i="9"/>
  <c r="AU22" i="9"/>
  <c r="AS22" i="9"/>
  <c r="AQ22" i="9"/>
  <c r="AO22" i="9"/>
  <c r="AM22" i="9"/>
  <c r="AK22" i="9"/>
  <c r="AI22" i="9"/>
  <c r="BF21" i="9"/>
  <c r="BE21" i="9"/>
  <c r="BC21" i="9"/>
  <c r="BA21" i="9"/>
  <c r="AY21" i="9"/>
  <c r="AW21" i="9"/>
  <c r="AU21" i="9"/>
  <c r="AS21" i="9"/>
  <c r="AQ21" i="9"/>
  <c r="AO21" i="9"/>
  <c r="AM21" i="9"/>
  <c r="AK21" i="9"/>
  <c r="AI21" i="9"/>
  <c r="BF20" i="9"/>
  <c r="BE20" i="9"/>
  <c r="BC20" i="9"/>
  <c r="BA20" i="9"/>
  <c r="AY20" i="9"/>
  <c r="AW20" i="9"/>
  <c r="AU20" i="9"/>
  <c r="AS20" i="9"/>
  <c r="AQ20" i="9"/>
  <c r="AO20" i="9"/>
  <c r="AM20" i="9"/>
  <c r="AK20" i="9"/>
  <c r="AI20" i="9"/>
  <c r="BF19" i="9"/>
  <c r="BE19" i="9"/>
  <c r="BC19" i="9"/>
  <c r="BA19" i="9"/>
  <c r="AY19" i="9"/>
  <c r="AW19" i="9"/>
  <c r="AU19" i="9"/>
  <c r="AS19" i="9"/>
  <c r="AQ19" i="9"/>
  <c r="AO19" i="9"/>
  <c r="AM19" i="9"/>
  <c r="AK19" i="9"/>
  <c r="AI19" i="9"/>
  <c r="BF18" i="9"/>
  <c r="BE18" i="9"/>
  <c r="BC18" i="9"/>
  <c r="BA18" i="9"/>
  <c r="AY18" i="9"/>
  <c r="AW18" i="9"/>
  <c r="AU18" i="9"/>
  <c r="AS18" i="9"/>
  <c r="AQ18" i="9"/>
  <c r="AO18" i="9"/>
  <c r="AM18" i="9"/>
  <c r="AK18" i="9"/>
  <c r="AI18" i="9"/>
  <c r="BF17" i="9"/>
  <c r="BE17" i="9"/>
  <c r="BC17" i="9"/>
  <c r="BA17" i="9"/>
  <c r="AY17" i="9"/>
  <c r="AW17" i="9"/>
  <c r="AU17" i="9"/>
  <c r="AS17" i="9"/>
  <c r="AQ17" i="9"/>
  <c r="AO17" i="9"/>
  <c r="AM17" i="9"/>
  <c r="AK17" i="9"/>
  <c r="AI17" i="9"/>
  <c r="BF16" i="9"/>
  <c r="BE16" i="9"/>
  <c r="BC16" i="9"/>
  <c r="BA16" i="9"/>
  <c r="AY16" i="9"/>
  <c r="AW16" i="9"/>
  <c r="AU16" i="9"/>
  <c r="AS16" i="9"/>
  <c r="AQ16" i="9"/>
  <c r="AO16" i="9"/>
  <c r="AM16" i="9"/>
  <c r="AK16" i="9"/>
  <c r="AI16" i="9"/>
  <c r="BF14" i="9"/>
  <c r="BE14" i="9"/>
  <c r="BC14" i="9"/>
  <c r="BA14" i="9"/>
  <c r="AY14" i="9"/>
  <c r="AW14" i="9"/>
  <c r="AU14" i="9"/>
  <c r="AS14" i="9"/>
  <c r="AQ14" i="9"/>
  <c r="AO14" i="9"/>
  <c r="AM14" i="9"/>
  <c r="AK14" i="9"/>
  <c r="AI14" i="9"/>
  <c r="BF13" i="9"/>
  <c r="BE13" i="9"/>
  <c r="BC13" i="9"/>
  <c r="BA13" i="9"/>
  <c r="AY13" i="9"/>
  <c r="AW13" i="9"/>
  <c r="AU13" i="9"/>
  <c r="AS13" i="9"/>
  <c r="AQ13" i="9"/>
  <c r="AO13" i="9"/>
  <c r="AM13" i="9"/>
  <c r="AK13" i="9"/>
  <c r="AI13" i="9"/>
  <c r="BF12" i="9"/>
  <c r="BE12" i="9"/>
  <c r="BC12" i="9"/>
  <c r="BA12" i="9"/>
  <c r="AY12" i="9"/>
  <c r="AW12" i="9"/>
  <c r="AU12" i="9"/>
  <c r="AS12" i="9"/>
  <c r="AQ12" i="9"/>
  <c r="AO12" i="9"/>
  <c r="AM12" i="9"/>
  <c r="AK12" i="9"/>
  <c r="AI12" i="9"/>
  <c r="BF11" i="9"/>
  <c r="BE11" i="9"/>
  <c r="BC11" i="9"/>
  <c r="BA11" i="9"/>
  <c r="AY11" i="9"/>
  <c r="AW11" i="9"/>
  <c r="AU11" i="9"/>
  <c r="AS11" i="9"/>
  <c r="AQ11" i="9"/>
  <c r="AO11" i="9"/>
  <c r="AM11" i="9"/>
  <c r="AK11" i="9"/>
  <c r="AI11" i="9"/>
  <c r="BF10" i="9"/>
  <c r="BE10" i="9"/>
  <c r="BC10" i="9"/>
  <c r="BA10" i="9"/>
  <c r="AY10" i="9"/>
  <c r="AW10" i="9"/>
  <c r="AU10" i="9"/>
  <c r="AS10" i="9"/>
  <c r="AQ10" i="9"/>
  <c r="AO10" i="9"/>
  <c r="AM10" i="9"/>
  <c r="AK10" i="9"/>
  <c r="AI10" i="9"/>
  <c r="BF9" i="9"/>
  <c r="BE9" i="9"/>
  <c r="BC9" i="9"/>
  <c r="BA9" i="9"/>
  <c r="AY9" i="9"/>
  <c r="AW9" i="9"/>
  <c r="AU9" i="9"/>
  <c r="AS9" i="9"/>
  <c r="AQ9" i="9"/>
  <c r="AO9" i="9"/>
  <c r="AM9" i="9"/>
  <c r="AK9" i="9"/>
  <c r="AI9" i="9"/>
  <c r="BF8" i="9"/>
  <c r="BE8" i="9"/>
  <c r="BC8" i="9"/>
  <c r="BA8" i="9"/>
  <c r="AY8" i="9"/>
  <c r="AW8" i="9"/>
  <c r="AU8" i="9"/>
  <c r="AS8" i="9"/>
  <c r="AQ8" i="9"/>
  <c r="AO8" i="9"/>
  <c r="AM8" i="9"/>
  <c r="AK8" i="9"/>
  <c r="AI8" i="9"/>
  <c r="BF7" i="9"/>
  <c r="BE7" i="9"/>
  <c r="BC7" i="9"/>
  <c r="BA7" i="9"/>
  <c r="AY7" i="9"/>
  <c r="AW7" i="9"/>
  <c r="AU7" i="9"/>
  <c r="AS7" i="9"/>
  <c r="AQ7" i="9"/>
  <c r="AO7" i="9"/>
  <c r="AM7" i="9"/>
  <c r="AK7" i="9"/>
  <c r="AI7" i="9"/>
  <c r="BF6" i="9"/>
  <c r="BE6" i="9"/>
  <c r="BC6" i="9"/>
  <c r="BA6" i="9"/>
  <c r="AY6" i="9"/>
  <c r="AW6" i="9"/>
  <c r="AU6" i="9"/>
  <c r="AS6" i="9"/>
  <c r="AQ6" i="9"/>
  <c r="AO6" i="9"/>
  <c r="AM6" i="9"/>
  <c r="AK6" i="9"/>
  <c r="AI6" i="9"/>
  <c r="BF4" i="9"/>
  <c r="BE4" i="9"/>
  <c r="BC4" i="9"/>
  <c r="BA4" i="9"/>
  <c r="AY4" i="9"/>
  <c r="AW4" i="9"/>
  <c r="AU4" i="9"/>
  <c r="AS4" i="9"/>
  <c r="AQ4" i="9"/>
  <c r="AO4" i="9"/>
  <c r="AM4" i="9"/>
  <c r="AK4" i="9"/>
  <c r="AI4" i="9"/>
  <c r="BD165" i="8"/>
  <c r="BB165" i="8"/>
  <c r="AZ165" i="8"/>
  <c r="AX165" i="8"/>
  <c r="AV165" i="8"/>
  <c r="AT165" i="8"/>
  <c r="AR165" i="8"/>
  <c r="AP165" i="8"/>
  <c r="AN165" i="8"/>
  <c r="AL165" i="8"/>
  <c r="AJ165" i="8"/>
  <c r="AH165" i="8"/>
  <c r="BF163" i="8"/>
  <c r="BE163" i="8"/>
  <c r="BC163" i="8"/>
  <c r="BA163" i="8"/>
  <c r="AY163" i="8"/>
  <c r="AW163" i="8"/>
  <c r="AU163" i="8"/>
  <c r="AS163" i="8"/>
  <c r="AQ163" i="8"/>
  <c r="AO163" i="8"/>
  <c r="AM163" i="8"/>
  <c r="AK163" i="8"/>
  <c r="AI163" i="8"/>
  <c r="BF162" i="8"/>
  <c r="BE162" i="8"/>
  <c r="BC162" i="8"/>
  <c r="BA162" i="8"/>
  <c r="AY162" i="8"/>
  <c r="AW162" i="8"/>
  <c r="AU162" i="8"/>
  <c r="AS162" i="8"/>
  <c r="AQ162" i="8"/>
  <c r="AO162" i="8"/>
  <c r="AM162" i="8"/>
  <c r="AK162" i="8"/>
  <c r="AI162" i="8"/>
  <c r="BF161" i="8"/>
  <c r="BE161" i="8"/>
  <c r="BC161" i="8"/>
  <c r="BA161" i="8"/>
  <c r="AY161" i="8"/>
  <c r="AW161" i="8"/>
  <c r="AU161" i="8"/>
  <c r="AS161" i="8"/>
  <c r="AQ161" i="8"/>
  <c r="AO161" i="8"/>
  <c r="AM161" i="8"/>
  <c r="AK161" i="8"/>
  <c r="AI161" i="8"/>
  <c r="BF160" i="8"/>
  <c r="BE160" i="8"/>
  <c r="BC160" i="8"/>
  <c r="BA160" i="8"/>
  <c r="AY160" i="8"/>
  <c r="AW160" i="8"/>
  <c r="AU160" i="8"/>
  <c r="AS160" i="8"/>
  <c r="AQ160" i="8"/>
  <c r="AO160" i="8"/>
  <c r="AM160" i="8"/>
  <c r="AK160" i="8"/>
  <c r="AI160" i="8"/>
  <c r="BF159" i="8"/>
  <c r="BE159" i="8"/>
  <c r="BC159" i="8"/>
  <c r="BA159" i="8"/>
  <c r="AY159" i="8"/>
  <c r="AW159" i="8"/>
  <c r="AU159" i="8"/>
  <c r="AS159" i="8"/>
  <c r="AQ159" i="8"/>
  <c r="AO159" i="8"/>
  <c r="AM159" i="8"/>
  <c r="AK159" i="8"/>
  <c r="AI159" i="8"/>
  <c r="BF156" i="8"/>
  <c r="BE156" i="8"/>
  <c r="BC156" i="8"/>
  <c r="BA156" i="8"/>
  <c r="AY156" i="8"/>
  <c r="AW156" i="8"/>
  <c r="AU156" i="8"/>
  <c r="AS156" i="8"/>
  <c r="AQ156" i="8"/>
  <c r="AO156" i="8"/>
  <c r="AM156" i="8"/>
  <c r="AK156" i="8"/>
  <c r="AI156" i="8"/>
  <c r="BF155" i="8"/>
  <c r="BE155" i="8"/>
  <c r="BC155" i="8"/>
  <c r="BA155" i="8"/>
  <c r="AY155" i="8"/>
  <c r="AW155" i="8"/>
  <c r="AU155" i="8"/>
  <c r="AS155" i="8"/>
  <c r="AQ155" i="8"/>
  <c r="AO155" i="8"/>
  <c r="AM155" i="8"/>
  <c r="AK155" i="8"/>
  <c r="AI155" i="8"/>
  <c r="BF154" i="8"/>
  <c r="BE154" i="8"/>
  <c r="BC154" i="8"/>
  <c r="BA154" i="8"/>
  <c r="AY154" i="8"/>
  <c r="AW154" i="8"/>
  <c r="AU154" i="8"/>
  <c r="AS154" i="8"/>
  <c r="AQ154" i="8"/>
  <c r="AO154" i="8"/>
  <c r="AM154" i="8"/>
  <c r="AK154" i="8"/>
  <c r="AI154" i="8"/>
  <c r="BF153" i="8"/>
  <c r="BE153" i="8"/>
  <c r="BC153" i="8"/>
  <c r="BA153" i="8"/>
  <c r="AY153" i="8"/>
  <c r="AW153" i="8"/>
  <c r="AU153" i="8"/>
  <c r="AS153" i="8"/>
  <c r="AQ153" i="8"/>
  <c r="AO153" i="8"/>
  <c r="AM153" i="8"/>
  <c r="AK153" i="8"/>
  <c r="AI153" i="8"/>
  <c r="BF152" i="8"/>
  <c r="BE152" i="8"/>
  <c r="BC152" i="8"/>
  <c r="BA152" i="8"/>
  <c r="AY152" i="8"/>
  <c r="AW152" i="8"/>
  <c r="AU152" i="8"/>
  <c r="AS152" i="8"/>
  <c r="AQ152" i="8"/>
  <c r="AO152" i="8"/>
  <c r="AM152" i="8"/>
  <c r="AK152" i="8"/>
  <c r="AI152" i="8"/>
  <c r="BF151" i="8"/>
  <c r="BE151" i="8"/>
  <c r="BC151" i="8"/>
  <c r="BA151" i="8"/>
  <c r="AY151" i="8"/>
  <c r="AW151" i="8"/>
  <c r="AU151" i="8"/>
  <c r="AS151" i="8"/>
  <c r="AQ151" i="8"/>
  <c r="AO151" i="8"/>
  <c r="AM151" i="8"/>
  <c r="AK151" i="8"/>
  <c r="AI151" i="8"/>
  <c r="BF150" i="8"/>
  <c r="BE150" i="8"/>
  <c r="BC150" i="8"/>
  <c r="BA150" i="8"/>
  <c r="AY150" i="8"/>
  <c r="AW150" i="8"/>
  <c r="AU150" i="8"/>
  <c r="AS150" i="8"/>
  <c r="AQ150" i="8"/>
  <c r="AO150" i="8"/>
  <c r="AM150" i="8"/>
  <c r="AK150" i="8"/>
  <c r="AI150" i="8"/>
  <c r="BD148" i="8"/>
  <c r="BB148" i="8"/>
  <c r="BB166" i="8" s="1"/>
  <c r="AZ148" i="8"/>
  <c r="AZ166" i="8" s="1"/>
  <c r="AX148" i="8"/>
  <c r="AX166" i="8" s="1"/>
  <c r="AV148" i="8"/>
  <c r="AT148" i="8"/>
  <c r="AR148" i="8"/>
  <c r="AR166" i="8" s="1"/>
  <c r="AP148" i="8"/>
  <c r="AP166" i="8" s="1"/>
  <c r="AN148" i="8"/>
  <c r="AL148" i="8"/>
  <c r="AL166" i="8" s="1"/>
  <c r="AJ148" i="8"/>
  <c r="AH148" i="8"/>
  <c r="AH166" i="8" s="1"/>
  <c r="BF144" i="8"/>
  <c r="BE144" i="8"/>
  <c r="BC144" i="8"/>
  <c r="BA144" i="8"/>
  <c r="AY144" i="8"/>
  <c r="AW144" i="8"/>
  <c r="AU144" i="8"/>
  <c r="AS144" i="8"/>
  <c r="AQ144" i="8"/>
  <c r="AO144" i="8"/>
  <c r="AM144" i="8"/>
  <c r="AK144" i="8"/>
  <c r="AI144" i="8"/>
  <c r="BF143" i="8"/>
  <c r="BE143" i="8"/>
  <c r="BC143" i="8"/>
  <c r="BA143" i="8"/>
  <c r="AY143" i="8"/>
  <c r="AW143" i="8"/>
  <c r="AU143" i="8"/>
  <c r="AS143" i="8"/>
  <c r="AQ143" i="8"/>
  <c r="AO143" i="8"/>
  <c r="AM143" i="8"/>
  <c r="AK143" i="8"/>
  <c r="AI143" i="8"/>
  <c r="BF139" i="8"/>
  <c r="BE139" i="8"/>
  <c r="BC139" i="8"/>
  <c r="BA139" i="8"/>
  <c r="AY139" i="8"/>
  <c r="AW139" i="8"/>
  <c r="AU139" i="8"/>
  <c r="AS139" i="8"/>
  <c r="AQ139" i="8"/>
  <c r="AO139" i="8"/>
  <c r="AM139" i="8"/>
  <c r="AK139" i="8"/>
  <c r="AI139" i="8"/>
  <c r="BF137" i="8"/>
  <c r="BE137" i="8"/>
  <c r="BC137" i="8"/>
  <c r="BA137" i="8"/>
  <c r="AY137" i="8"/>
  <c r="AW137" i="8"/>
  <c r="AU137" i="8"/>
  <c r="AS137" i="8"/>
  <c r="AQ137" i="8"/>
  <c r="AO137" i="8"/>
  <c r="AM137" i="8"/>
  <c r="AK137" i="8"/>
  <c r="AI137" i="8"/>
  <c r="BF136" i="8"/>
  <c r="BE136" i="8"/>
  <c r="BC136" i="8"/>
  <c r="BA136" i="8"/>
  <c r="AY136" i="8"/>
  <c r="AW136" i="8"/>
  <c r="AU136" i="8"/>
  <c r="AS136" i="8"/>
  <c r="AQ136" i="8"/>
  <c r="AO136" i="8"/>
  <c r="AM136" i="8"/>
  <c r="AK136" i="8"/>
  <c r="AI136" i="8"/>
  <c r="BF135" i="8"/>
  <c r="BE135" i="8"/>
  <c r="BC135" i="8"/>
  <c r="BA135" i="8"/>
  <c r="AY135" i="8"/>
  <c r="AW135" i="8"/>
  <c r="AU135" i="8"/>
  <c r="AS135" i="8"/>
  <c r="AQ135" i="8"/>
  <c r="AO135" i="8"/>
  <c r="AM135" i="8"/>
  <c r="AK135" i="8"/>
  <c r="AI135" i="8"/>
  <c r="BF134" i="8"/>
  <c r="BE134" i="8"/>
  <c r="BC134" i="8"/>
  <c r="BA134" i="8"/>
  <c r="AY134" i="8"/>
  <c r="AW134" i="8"/>
  <c r="AU134" i="8"/>
  <c r="AS134" i="8"/>
  <c r="AQ134" i="8"/>
  <c r="AO134" i="8"/>
  <c r="AM134" i="8"/>
  <c r="AK134" i="8"/>
  <c r="AI134" i="8"/>
  <c r="BF133" i="8"/>
  <c r="BE133" i="8"/>
  <c r="BC133" i="8"/>
  <c r="BA133" i="8"/>
  <c r="AY133" i="8"/>
  <c r="AW133" i="8"/>
  <c r="AU133" i="8"/>
  <c r="AS133" i="8"/>
  <c r="AQ133" i="8"/>
  <c r="AO133" i="8"/>
  <c r="AM133" i="8"/>
  <c r="AK133" i="8"/>
  <c r="AI133" i="8"/>
  <c r="BF120" i="8"/>
  <c r="BE120" i="8"/>
  <c r="BC120" i="8"/>
  <c r="BA120" i="8"/>
  <c r="AY120" i="8"/>
  <c r="AW120" i="8"/>
  <c r="AU120" i="8"/>
  <c r="AS120" i="8"/>
  <c r="AQ120" i="8"/>
  <c r="AO120" i="8"/>
  <c r="AM120" i="8"/>
  <c r="AK120" i="8"/>
  <c r="AI120" i="8"/>
  <c r="BF132" i="8"/>
  <c r="BE132" i="8"/>
  <c r="BC132" i="8"/>
  <c r="BA132" i="8"/>
  <c r="AY132" i="8"/>
  <c r="AW132" i="8"/>
  <c r="AU132" i="8"/>
  <c r="AS132" i="8"/>
  <c r="AQ132" i="8"/>
  <c r="AO132" i="8"/>
  <c r="AM132" i="8"/>
  <c r="AK132" i="8"/>
  <c r="AI132" i="8"/>
  <c r="BF131" i="8"/>
  <c r="BE131" i="8"/>
  <c r="BC131" i="8"/>
  <c r="BA131" i="8"/>
  <c r="AY131" i="8"/>
  <c r="AW131" i="8"/>
  <c r="AU131" i="8"/>
  <c r="AS131" i="8"/>
  <c r="AQ131" i="8"/>
  <c r="AO131" i="8"/>
  <c r="AM131" i="8"/>
  <c r="AK131" i="8"/>
  <c r="AI131" i="8"/>
  <c r="BF130" i="8"/>
  <c r="BE130" i="8"/>
  <c r="BC130" i="8"/>
  <c r="BA130" i="8"/>
  <c r="AY130" i="8"/>
  <c r="AW130" i="8"/>
  <c r="AU130" i="8"/>
  <c r="AS130" i="8"/>
  <c r="AQ130" i="8"/>
  <c r="AO130" i="8"/>
  <c r="AM130" i="8"/>
  <c r="AK130" i="8"/>
  <c r="AI130" i="8"/>
  <c r="BF114" i="8"/>
  <c r="BE114" i="8"/>
  <c r="BC114" i="8"/>
  <c r="BA114" i="8"/>
  <c r="AY114" i="8"/>
  <c r="AW114" i="8"/>
  <c r="AU114" i="8"/>
  <c r="AS114" i="8"/>
  <c r="AQ114" i="8"/>
  <c r="AO114" i="8"/>
  <c r="AM114" i="8"/>
  <c r="AK114" i="8"/>
  <c r="AI114" i="8"/>
  <c r="BF113" i="8"/>
  <c r="BE113" i="8"/>
  <c r="BC113" i="8"/>
  <c r="BA113" i="8"/>
  <c r="AY113" i="8"/>
  <c r="AW113" i="8"/>
  <c r="AU113" i="8"/>
  <c r="AS113" i="8"/>
  <c r="AQ113" i="8"/>
  <c r="AO113" i="8"/>
  <c r="AM113" i="8"/>
  <c r="AK113" i="8"/>
  <c r="AI113" i="8"/>
  <c r="BF95" i="8"/>
  <c r="BE95" i="8"/>
  <c r="BC95" i="8"/>
  <c r="BA95" i="8"/>
  <c r="AY95" i="8"/>
  <c r="AW95" i="8"/>
  <c r="AU95" i="8"/>
  <c r="AS95" i="8"/>
  <c r="AQ95" i="8"/>
  <c r="AO95" i="8"/>
  <c r="AM95" i="8"/>
  <c r="AK95" i="8"/>
  <c r="AI95" i="8"/>
  <c r="BF94" i="8"/>
  <c r="BE94" i="8"/>
  <c r="BC94" i="8"/>
  <c r="BA94" i="8"/>
  <c r="AY94" i="8"/>
  <c r="AW94" i="8"/>
  <c r="AU94" i="8"/>
  <c r="AS94" i="8"/>
  <c r="AQ94" i="8"/>
  <c r="AO94" i="8"/>
  <c r="AM94" i="8"/>
  <c r="AK94" i="8"/>
  <c r="AI94" i="8"/>
  <c r="BF93" i="8"/>
  <c r="BE93" i="8"/>
  <c r="BC93" i="8"/>
  <c r="BA93" i="8"/>
  <c r="AY93" i="8"/>
  <c r="AW93" i="8"/>
  <c r="AU93" i="8"/>
  <c r="AS93" i="8"/>
  <c r="AQ93" i="8"/>
  <c r="AO93" i="8"/>
  <c r="AM93" i="8"/>
  <c r="AK93" i="8"/>
  <c r="AI93" i="8"/>
  <c r="BF92" i="8"/>
  <c r="BE92" i="8"/>
  <c r="BC92" i="8"/>
  <c r="BA92" i="8"/>
  <c r="AY92" i="8"/>
  <c r="AW92" i="8"/>
  <c r="AU92" i="8"/>
  <c r="AS92" i="8"/>
  <c r="AQ92" i="8"/>
  <c r="AO92" i="8"/>
  <c r="AM92" i="8"/>
  <c r="AK92" i="8"/>
  <c r="AI92" i="8"/>
  <c r="BF90" i="8"/>
  <c r="BE90" i="8"/>
  <c r="BC90" i="8"/>
  <c r="BA90" i="8"/>
  <c r="AY90" i="8"/>
  <c r="AW90" i="8"/>
  <c r="AU90" i="8"/>
  <c r="AS90" i="8"/>
  <c r="AQ90" i="8"/>
  <c r="AO90" i="8"/>
  <c r="AM90" i="8"/>
  <c r="AK90" i="8"/>
  <c r="AI90" i="8"/>
  <c r="BF89" i="8"/>
  <c r="BE89" i="8"/>
  <c r="BC89" i="8"/>
  <c r="BA89" i="8"/>
  <c r="AY89" i="8"/>
  <c r="AW89" i="8"/>
  <c r="AU89" i="8"/>
  <c r="AS89" i="8"/>
  <c r="AQ89" i="8"/>
  <c r="AO89" i="8"/>
  <c r="AM89" i="8"/>
  <c r="AK89" i="8"/>
  <c r="AI89" i="8"/>
  <c r="BF88" i="8"/>
  <c r="BE88" i="8"/>
  <c r="BC88" i="8"/>
  <c r="BA88" i="8"/>
  <c r="AY88" i="8"/>
  <c r="AW88" i="8"/>
  <c r="AU88" i="8"/>
  <c r="AS88" i="8"/>
  <c r="AQ88" i="8"/>
  <c r="AO88" i="8"/>
  <c r="AM88" i="8"/>
  <c r="AK88" i="8"/>
  <c r="AI88" i="8"/>
  <c r="BF87" i="8"/>
  <c r="BE87" i="8"/>
  <c r="BC87" i="8"/>
  <c r="BA87" i="8"/>
  <c r="AY87" i="8"/>
  <c r="AW87" i="8"/>
  <c r="AU87" i="8"/>
  <c r="AS87" i="8"/>
  <c r="AQ87" i="8"/>
  <c r="AO87" i="8"/>
  <c r="AM87" i="8"/>
  <c r="AK87" i="8"/>
  <c r="AI87" i="8"/>
  <c r="BF86" i="8"/>
  <c r="BE86" i="8"/>
  <c r="BC86" i="8"/>
  <c r="BA86" i="8"/>
  <c r="AY86" i="8"/>
  <c r="AW86" i="8"/>
  <c r="AU86" i="8"/>
  <c r="AS86" i="8"/>
  <c r="AQ86" i="8"/>
  <c r="AO86" i="8"/>
  <c r="AM86" i="8"/>
  <c r="AK86" i="8"/>
  <c r="AI86" i="8"/>
  <c r="BF84" i="8"/>
  <c r="BE84" i="8"/>
  <c r="BC84" i="8"/>
  <c r="BA84" i="8"/>
  <c r="AY84" i="8"/>
  <c r="AW84" i="8"/>
  <c r="AU84" i="8"/>
  <c r="AS84" i="8"/>
  <c r="AQ84" i="8"/>
  <c r="AO84" i="8"/>
  <c r="AM84" i="8"/>
  <c r="AK84" i="8"/>
  <c r="AI84" i="8"/>
  <c r="BF81" i="8"/>
  <c r="BE81" i="8"/>
  <c r="BC81" i="8"/>
  <c r="BA81" i="8"/>
  <c r="AY81" i="8"/>
  <c r="AW81" i="8"/>
  <c r="AU81" i="8"/>
  <c r="AS81" i="8"/>
  <c r="AQ81" i="8"/>
  <c r="AO81" i="8"/>
  <c r="AM81" i="8"/>
  <c r="AK81" i="8"/>
  <c r="AI81" i="8"/>
  <c r="BF80" i="8"/>
  <c r="BE80" i="8"/>
  <c r="BC80" i="8"/>
  <c r="BA80" i="8"/>
  <c r="AY80" i="8"/>
  <c r="AW80" i="8"/>
  <c r="AU80" i="8"/>
  <c r="AS80" i="8"/>
  <c r="AQ80" i="8"/>
  <c r="AO80" i="8"/>
  <c r="AM80" i="8"/>
  <c r="AK80" i="8"/>
  <c r="AI80" i="8"/>
  <c r="BF78" i="8"/>
  <c r="BE78" i="8"/>
  <c r="BC78" i="8"/>
  <c r="BA78" i="8"/>
  <c r="AY78" i="8"/>
  <c r="AW78" i="8"/>
  <c r="AU78" i="8"/>
  <c r="AS78" i="8"/>
  <c r="AQ78" i="8"/>
  <c r="AO78" i="8"/>
  <c r="AM78" i="8"/>
  <c r="AK78" i="8"/>
  <c r="AI78" i="8"/>
  <c r="BF77" i="8"/>
  <c r="BE77" i="8"/>
  <c r="BC77" i="8"/>
  <c r="BA77" i="8"/>
  <c r="AY77" i="8"/>
  <c r="AW77" i="8"/>
  <c r="AU77" i="8"/>
  <c r="AS77" i="8"/>
  <c r="AQ77" i="8"/>
  <c r="AO77" i="8"/>
  <c r="AM77" i="8"/>
  <c r="AK77" i="8"/>
  <c r="AI77" i="8"/>
  <c r="BF75" i="8"/>
  <c r="BE75" i="8"/>
  <c r="BC75" i="8"/>
  <c r="BA75" i="8"/>
  <c r="AY75" i="8"/>
  <c r="AW75" i="8"/>
  <c r="AU75" i="8"/>
  <c r="AS75" i="8"/>
  <c r="AQ75" i="8"/>
  <c r="AO75" i="8"/>
  <c r="AM75" i="8"/>
  <c r="AK75" i="8"/>
  <c r="AI75" i="8"/>
  <c r="BF74" i="8"/>
  <c r="BE74" i="8"/>
  <c r="BC74" i="8"/>
  <c r="BA74" i="8"/>
  <c r="AY74" i="8"/>
  <c r="AW74" i="8"/>
  <c r="AU74" i="8"/>
  <c r="AS74" i="8"/>
  <c r="AQ74" i="8"/>
  <c r="AO74" i="8"/>
  <c r="AM74" i="8"/>
  <c r="AK74" i="8"/>
  <c r="AI74" i="8"/>
  <c r="BF72" i="8"/>
  <c r="BE72" i="8"/>
  <c r="BC72" i="8"/>
  <c r="BA72" i="8"/>
  <c r="AY72" i="8"/>
  <c r="AW72" i="8"/>
  <c r="AU72" i="8"/>
  <c r="AS72" i="8"/>
  <c r="AQ72" i="8"/>
  <c r="AO72" i="8"/>
  <c r="AM72" i="8"/>
  <c r="AK72" i="8"/>
  <c r="AI72" i="8"/>
  <c r="BF71" i="8"/>
  <c r="BE71" i="8"/>
  <c r="BC71" i="8"/>
  <c r="BA71" i="8"/>
  <c r="AY71" i="8"/>
  <c r="AW71" i="8"/>
  <c r="AU71" i="8"/>
  <c r="AS71" i="8"/>
  <c r="AQ71" i="8"/>
  <c r="AO71" i="8"/>
  <c r="AM71" i="8"/>
  <c r="AK71" i="8"/>
  <c r="AI71" i="8"/>
  <c r="BF70" i="8"/>
  <c r="BE70" i="8"/>
  <c r="BC70" i="8"/>
  <c r="BA70" i="8"/>
  <c r="AY70" i="8"/>
  <c r="AW70" i="8"/>
  <c r="AU70" i="8"/>
  <c r="AS70" i="8"/>
  <c r="AQ70" i="8"/>
  <c r="AO70" i="8"/>
  <c r="AM70" i="8"/>
  <c r="AK70" i="8"/>
  <c r="AI70" i="8"/>
  <c r="BF68" i="8"/>
  <c r="BE68" i="8"/>
  <c r="BC68" i="8"/>
  <c r="BA68" i="8"/>
  <c r="AY68" i="8"/>
  <c r="AW68" i="8"/>
  <c r="AU68" i="8"/>
  <c r="AS68" i="8"/>
  <c r="AQ68" i="8"/>
  <c r="AO68" i="8"/>
  <c r="AM68" i="8"/>
  <c r="AK68" i="8"/>
  <c r="AI68" i="8"/>
  <c r="BF67" i="8"/>
  <c r="BE67" i="8"/>
  <c r="BC67" i="8"/>
  <c r="BA67" i="8"/>
  <c r="AY67" i="8"/>
  <c r="AW67" i="8"/>
  <c r="AU67" i="8"/>
  <c r="AS67" i="8"/>
  <c r="AQ67" i="8"/>
  <c r="AO67" i="8"/>
  <c r="AM67" i="8"/>
  <c r="AK67" i="8"/>
  <c r="AI67" i="8"/>
  <c r="BF66" i="8"/>
  <c r="BE66" i="8"/>
  <c r="BC66" i="8"/>
  <c r="BA66" i="8"/>
  <c r="AY66" i="8"/>
  <c r="AW66" i="8"/>
  <c r="AU66" i="8"/>
  <c r="AS66" i="8"/>
  <c r="AQ66" i="8"/>
  <c r="AO66" i="8"/>
  <c r="AM66" i="8"/>
  <c r="AK66" i="8"/>
  <c r="AI66" i="8"/>
  <c r="BF64" i="8"/>
  <c r="BE64" i="8"/>
  <c r="BC64" i="8"/>
  <c r="BA64" i="8"/>
  <c r="AY64" i="8"/>
  <c r="AW64" i="8"/>
  <c r="AU64" i="8"/>
  <c r="AS64" i="8"/>
  <c r="AQ64" i="8"/>
  <c r="AO64" i="8"/>
  <c r="AM64" i="8"/>
  <c r="AK64" i="8"/>
  <c r="AI64" i="8"/>
  <c r="BF63" i="8"/>
  <c r="BE63" i="8"/>
  <c r="BC63" i="8"/>
  <c r="BA63" i="8"/>
  <c r="AY63" i="8"/>
  <c r="AW63" i="8"/>
  <c r="AU63" i="8"/>
  <c r="AS63" i="8"/>
  <c r="AQ63" i="8"/>
  <c r="AO63" i="8"/>
  <c r="AM63" i="8"/>
  <c r="AK63" i="8"/>
  <c r="AI63" i="8"/>
  <c r="BF62" i="8"/>
  <c r="BE62" i="8"/>
  <c r="BC62" i="8"/>
  <c r="BA62" i="8"/>
  <c r="AY62" i="8"/>
  <c r="AW62" i="8"/>
  <c r="AU62" i="8"/>
  <c r="AS62" i="8"/>
  <c r="AQ62" i="8"/>
  <c r="AO62" i="8"/>
  <c r="AM62" i="8"/>
  <c r="AK62" i="8"/>
  <c r="AI62" i="8"/>
  <c r="BF60" i="8"/>
  <c r="BE60" i="8"/>
  <c r="BC60" i="8"/>
  <c r="BA60" i="8"/>
  <c r="AY60" i="8"/>
  <c r="AW60" i="8"/>
  <c r="AU60" i="8"/>
  <c r="AS60" i="8"/>
  <c r="AQ60" i="8"/>
  <c r="AO60" i="8"/>
  <c r="AM60" i="8"/>
  <c r="AK60" i="8"/>
  <c r="AI60" i="8"/>
  <c r="BF58" i="8"/>
  <c r="BE58" i="8"/>
  <c r="BC58" i="8"/>
  <c r="BA58" i="8"/>
  <c r="AY58" i="8"/>
  <c r="AW58" i="8"/>
  <c r="AU58" i="8"/>
  <c r="AS58" i="8"/>
  <c r="AQ58" i="8"/>
  <c r="AO58" i="8"/>
  <c r="AM58" i="8"/>
  <c r="AK58" i="8"/>
  <c r="AI58" i="8"/>
  <c r="BF57" i="8"/>
  <c r="BE57" i="8"/>
  <c r="BC57" i="8"/>
  <c r="BA57" i="8"/>
  <c r="AY57" i="8"/>
  <c r="AW57" i="8"/>
  <c r="AU57" i="8"/>
  <c r="AS57" i="8"/>
  <c r="AQ57" i="8"/>
  <c r="AO57" i="8"/>
  <c r="AM57" i="8"/>
  <c r="AK57" i="8"/>
  <c r="AI57" i="8"/>
  <c r="BF56" i="8"/>
  <c r="BE56" i="8"/>
  <c r="BC56" i="8"/>
  <c r="BA56" i="8"/>
  <c r="AY56" i="8"/>
  <c r="AW56" i="8"/>
  <c r="AU56" i="8"/>
  <c r="AS56" i="8"/>
  <c r="AQ56" i="8"/>
  <c r="AO56" i="8"/>
  <c r="AM56" i="8"/>
  <c r="AK56" i="8"/>
  <c r="AI56" i="8"/>
  <c r="BF55" i="8"/>
  <c r="BE55" i="8"/>
  <c r="BC55" i="8"/>
  <c r="BA55" i="8"/>
  <c r="AY55" i="8"/>
  <c r="AW55" i="8"/>
  <c r="AU55" i="8"/>
  <c r="AS55" i="8"/>
  <c r="AQ55" i="8"/>
  <c r="AO55" i="8"/>
  <c r="AM55" i="8"/>
  <c r="AK55" i="8"/>
  <c r="AI55" i="8"/>
  <c r="BF52" i="8"/>
  <c r="BE52" i="8"/>
  <c r="BC52" i="8"/>
  <c r="BA52" i="8"/>
  <c r="AY52" i="8"/>
  <c r="AW52" i="8"/>
  <c r="AU52" i="8"/>
  <c r="AS52" i="8"/>
  <c r="AQ52" i="8"/>
  <c r="AO52" i="8"/>
  <c r="AM52" i="8"/>
  <c r="AK52" i="8"/>
  <c r="AI52" i="8"/>
  <c r="BF51" i="8"/>
  <c r="BE51" i="8"/>
  <c r="BC51" i="8"/>
  <c r="BA51" i="8"/>
  <c r="AY51" i="8"/>
  <c r="AW51" i="8"/>
  <c r="AU51" i="8"/>
  <c r="AS51" i="8"/>
  <c r="AQ51" i="8"/>
  <c r="AO51" i="8"/>
  <c r="AM51" i="8"/>
  <c r="AK51" i="8"/>
  <c r="AI51" i="8"/>
  <c r="BF50" i="8"/>
  <c r="BE50" i="8"/>
  <c r="BC50" i="8"/>
  <c r="BA50" i="8"/>
  <c r="AY50" i="8"/>
  <c r="AW50" i="8"/>
  <c r="AU50" i="8"/>
  <c r="AS50" i="8"/>
  <c r="AQ50" i="8"/>
  <c r="AO50" i="8"/>
  <c r="AM50" i="8"/>
  <c r="AK50" i="8"/>
  <c r="AI50" i="8"/>
  <c r="BF49" i="8"/>
  <c r="BE49" i="8"/>
  <c r="BC49" i="8"/>
  <c r="BA49" i="8"/>
  <c r="AY49" i="8"/>
  <c r="AW49" i="8"/>
  <c r="AU49" i="8"/>
  <c r="AS49" i="8"/>
  <c r="AQ49" i="8"/>
  <c r="AO49" i="8"/>
  <c r="AM49" i="8"/>
  <c r="AK49" i="8"/>
  <c r="AI49" i="8"/>
  <c r="BF47" i="8"/>
  <c r="BE47" i="8"/>
  <c r="BC47" i="8"/>
  <c r="BA47" i="8"/>
  <c r="AY47" i="8"/>
  <c r="AW47" i="8"/>
  <c r="AU47" i="8"/>
  <c r="AS47" i="8"/>
  <c r="AQ47" i="8"/>
  <c r="AO47" i="8"/>
  <c r="AM47" i="8"/>
  <c r="AK47" i="8"/>
  <c r="AI47" i="8"/>
  <c r="BF46" i="8"/>
  <c r="BE46" i="8"/>
  <c r="BC46" i="8"/>
  <c r="BA46" i="8"/>
  <c r="AY46" i="8"/>
  <c r="AW46" i="8"/>
  <c r="AU46" i="8"/>
  <c r="AS46" i="8"/>
  <c r="AQ46" i="8"/>
  <c r="AO46" i="8"/>
  <c r="AM46" i="8"/>
  <c r="AK46" i="8"/>
  <c r="AI46" i="8"/>
  <c r="BF45" i="8"/>
  <c r="BE45" i="8"/>
  <c r="BC45" i="8"/>
  <c r="BA45" i="8"/>
  <c r="AY45" i="8"/>
  <c r="AW45" i="8"/>
  <c r="AU45" i="8"/>
  <c r="AS45" i="8"/>
  <c r="AQ45" i="8"/>
  <c r="AO45" i="8"/>
  <c r="AM45" i="8"/>
  <c r="AK45" i="8"/>
  <c r="AI45" i="8"/>
  <c r="BF44" i="8"/>
  <c r="BE44" i="8"/>
  <c r="BC44" i="8"/>
  <c r="BA44" i="8"/>
  <c r="AY44" i="8"/>
  <c r="AW44" i="8"/>
  <c r="AU44" i="8"/>
  <c r="AS44" i="8"/>
  <c r="AQ44" i="8"/>
  <c r="AO44" i="8"/>
  <c r="AM44" i="8"/>
  <c r="AK44" i="8"/>
  <c r="AI44" i="8"/>
  <c r="BF43" i="8"/>
  <c r="BE43" i="8"/>
  <c r="BC43" i="8"/>
  <c r="BA43" i="8"/>
  <c r="AY43" i="8"/>
  <c r="AW43" i="8"/>
  <c r="AU43" i="8"/>
  <c r="AS43" i="8"/>
  <c r="AQ43" i="8"/>
  <c r="AO43" i="8"/>
  <c r="AM43" i="8"/>
  <c r="AK43" i="8"/>
  <c r="AI43" i="8"/>
  <c r="BF42" i="8"/>
  <c r="BE42" i="8"/>
  <c r="BC42" i="8"/>
  <c r="BA42" i="8"/>
  <c r="AY42" i="8"/>
  <c r="AW42" i="8"/>
  <c r="AU42" i="8"/>
  <c r="AS42" i="8"/>
  <c r="AQ42" i="8"/>
  <c r="AO42" i="8"/>
  <c r="AM42" i="8"/>
  <c r="AK42" i="8"/>
  <c r="AI42" i="8"/>
  <c r="BF41" i="8"/>
  <c r="BE41" i="8"/>
  <c r="BC41" i="8"/>
  <c r="BA41" i="8"/>
  <c r="AY41" i="8"/>
  <c r="AW41" i="8"/>
  <c r="AU41" i="8"/>
  <c r="AS41" i="8"/>
  <c r="AQ41" i="8"/>
  <c r="AO41" i="8"/>
  <c r="AM41" i="8"/>
  <c r="AK41" i="8"/>
  <c r="AI41" i="8"/>
  <c r="BF40" i="8"/>
  <c r="BE40" i="8"/>
  <c r="BC40" i="8"/>
  <c r="BA40" i="8"/>
  <c r="AY40" i="8"/>
  <c r="AW40" i="8"/>
  <c r="AU40" i="8"/>
  <c r="AS40" i="8"/>
  <c r="AQ40" i="8"/>
  <c r="AO40" i="8"/>
  <c r="AM40" i="8"/>
  <c r="AK40" i="8"/>
  <c r="AI40" i="8"/>
  <c r="BF39" i="8"/>
  <c r="BE39" i="8"/>
  <c r="BC39" i="8"/>
  <c r="BA39" i="8"/>
  <c r="AY39" i="8"/>
  <c r="AW39" i="8"/>
  <c r="AU39" i="8"/>
  <c r="AS39" i="8"/>
  <c r="AQ39" i="8"/>
  <c r="AO39" i="8"/>
  <c r="AM39" i="8"/>
  <c r="AK39" i="8"/>
  <c r="AI39" i="8"/>
  <c r="BF38" i="8"/>
  <c r="BE38" i="8"/>
  <c r="BC38" i="8"/>
  <c r="BA38" i="8"/>
  <c r="AY38" i="8"/>
  <c r="AW38" i="8"/>
  <c r="AU38" i="8"/>
  <c r="AS38" i="8"/>
  <c r="AQ38" i="8"/>
  <c r="AO38" i="8"/>
  <c r="AM38" i="8"/>
  <c r="AK38" i="8"/>
  <c r="AI38" i="8"/>
  <c r="BF37" i="8"/>
  <c r="BE37" i="8"/>
  <c r="BC37" i="8"/>
  <c r="BA37" i="8"/>
  <c r="AY37" i="8"/>
  <c r="AW37" i="8"/>
  <c r="AU37" i="8"/>
  <c r="AS37" i="8"/>
  <c r="AQ37" i="8"/>
  <c r="AO37" i="8"/>
  <c r="AM37" i="8"/>
  <c r="AK37" i="8"/>
  <c r="AI37" i="8"/>
  <c r="BF36" i="8"/>
  <c r="BE36" i="8"/>
  <c r="BC36" i="8"/>
  <c r="BA36" i="8"/>
  <c r="AY36" i="8"/>
  <c r="AW36" i="8"/>
  <c r="AU36" i="8"/>
  <c r="AS36" i="8"/>
  <c r="AQ36" i="8"/>
  <c r="AO36" i="8"/>
  <c r="AM36" i="8"/>
  <c r="AK36" i="8"/>
  <c r="AI36" i="8"/>
  <c r="BF35" i="8"/>
  <c r="BE35" i="8"/>
  <c r="BC35" i="8"/>
  <c r="BA35" i="8"/>
  <c r="AY35" i="8"/>
  <c r="AW35" i="8"/>
  <c r="AU35" i="8"/>
  <c r="AS35" i="8"/>
  <c r="AQ35" i="8"/>
  <c r="AO35" i="8"/>
  <c r="AM35" i="8"/>
  <c r="AK35" i="8"/>
  <c r="AI35" i="8"/>
  <c r="BF34" i="8"/>
  <c r="BE34" i="8"/>
  <c r="BC34" i="8"/>
  <c r="BA34" i="8"/>
  <c r="AY34" i="8"/>
  <c r="AW34" i="8"/>
  <c r="AU34" i="8"/>
  <c r="AS34" i="8"/>
  <c r="AQ34" i="8"/>
  <c r="AO34" i="8"/>
  <c r="AM34" i="8"/>
  <c r="AK34" i="8"/>
  <c r="AI34" i="8"/>
  <c r="BF33" i="8"/>
  <c r="BE33" i="8"/>
  <c r="BC33" i="8"/>
  <c r="BA33" i="8"/>
  <c r="AY33" i="8"/>
  <c r="AW33" i="8"/>
  <c r="AU33" i="8"/>
  <c r="AS33" i="8"/>
  <c r="AQ33" i="8"/>
  <c r="AO33" i="8"/>
  <c r="AM33" i="8"/>
  <c r="AK33" i="8"/>
  <c r="AI33" i="8"/>
  <c r="BF32" i="8"/>
  <c r="BE32" i="8"/>
  <c r="BC32" i="8"/>
  <c r="BA32" i="8"/>
  <c r="AY32" i="8"/>
  <c r="AW32" i="8"/>
  <c r="AU32" i="8"/>
  <c r="AS32" i="8"/>
  <c r="AQ32" i="8"/>
  <c r="AO32" i="8"/>
  <c r="AM32" i="8"/>
  <c r="AK32" i="8"/>
  <c r="AI32" i="8"/>
  <c r="BF31" i="8"/>
  <c r="BE31" i="8"/>
  <c r="BC31" i="8"/>
  <c r="BA31" i="8"/>
  <c r="AY31" i="8"/>
  <c r="AW31" i="8"/>
  <c r="AU31" i="8"/>
  <c r="AS31" i="8"/>
  <c r="AQ31" i="8"/>
  <c r="AO31" i="8"/>
  <c r="AM31" i="8"/>
  <c r="AK31" i="8"/>
  <c r="AI31" i="8"/>
  <c r="BF29" i="8"/>
  <c r="BE29" i="8"/>
  <c r="BC29" i="8"/>
  <c r="BA29" i="8"/>
  <c r="AY29" i="8"/>
  <c r="AW29" i="8"/>
  <c r="AU29" i="8"/>
  <c r="AS29" i="8"/>
  <c r="AQ29" i="8"/>
  <c r="AO29" i="8"/>
  <c r="AM29" i="8"/>
  <c r="AK29" i="8"/>
  <c r="AI29" i="8"/>
  <c r="BF28" i="8"/>
  <c r="BE28" i="8"/>
  <c r="BC28" i="8"/>
  <c r="BA28" i="8"/>
  <c r="AY28" i="8"/>
  <c r="AW28" i="8"/>
  <c r="AU28" i="8"/>
  <c r="AS28" i="8"/>
  <c r="AQ28" i="8"/>
  <c r="AO28" i="8"/>
  <c r="AM28" i="8"/>
  <c r="AK28" i="8"/>
  <c r="AI28" i="8"/>
  <c r="BF27" i="8"/>
  <c r="BE27" i="8"/>
  <c r="BC27" i="8"/>
  <c r="BA27" i="8"/>
  <c r="AY27" i="8"/>
  <c r="AW27" i="8"/>
  <c r="AU27" i="8"/>
  <c r="AS27" i="8"/>
  <c r="AQ27" i="8"/>
  <c r="AO27" i="8"/>
  <c r="AM27" i="8"/>
  <c r="AK27" i="8"/>
  <c r="AI27" i="8"/>
  <c r="BF26" i="8"/>
  <c r="BE26" i="8"/>
  <c r="BC26" i="8"/>
  <c r="BA26" i="8"/>
  <c r="AY26" i="8"/>
  <c r="AW26" i="8"/>
  <c r="AU26" i="8"/>
  <c r="AS26" i="8"/>
  <c r="AQ26" i="8"/>
  <c r="AO26" i="8"/>
  <c r="AM26" i="8"/>
  <c r="AK26" i="8"/>
  <c r="AI26" i="8"/>
  <c r="BF24" i="8"/>
  <c r="BE24" i="8"/>
  <c r="BC24" i="8"/>
  <c r="BA24" i="8"/>
  <c r="AY24" i="8"/>
  <c r="AW24" i="8"/>
  <c r="AU24" i="8"/>
  <c r="AS24" i="8"/>
  <c r="AQ24" i="8"/>
  <c r="AO24" i="8"/>
  <c r="AM24" i="8"/>
  <c r="AK24" i="8"/>
  <c r="AI24" i="8"/>
  <c r="BF23" i="8"/>
  <c r="BE23" i="8"/>
  <c r="BC23" i="8"/>
  <c r="BA23" i="8"/>
  <c r="AY23" i="8"/>
  <c r="AW23" i="8"/>
  <c r="AU23" i="8"/>
  <c r="AS23" i="8"/>
  <c r="AQ23" i="8"/>
  <c r="AO23" i="8"/>
  <c r="AM23" i="8"/>
  <c r="AK23" i="8"/>
  <c r="AI23" i="8"/>
  <c r="BF22" i="8"/>
  <c r="BE22" i="8"/>
  <c r="BC22" i="8"/>
  <c r="BA22" i="8"/>
  <c r="AY22" i="8"/>
  <c r="AW22" i="8"/>
  <c r="AU22" i="8"/>
  <c r="AS22" i="8"/>
  <c r="AQ22" i="8"/>
  <c r="AO22" i="8"/>
  <c r="AM22" i="8"/>
  <c r="AK22" i="8"/>
  <c r="AI22" i="8"/>
  <c r="BF21" i="8"/>
  <c r="BE21" i="8"/>
  <c r="BC21" i="8"/>
  <c r="BA21" i="8"/>
  <c r="AY21" i="8"/>
  <c r="AW21" i="8"/>
  <c r="AU21" i="8"/>
  <c r="AS21" i="8"/>
  <c r="AQ21" i="8"/>
  <c r="AO21" i="8"/>
  <c r="AM21" i="8"/>
  <c r="AK21" i="8"/>
  <c r="AI21" i="8"/>
  <c r="BF20" i="8"/>
  <c r="BE20" i="8"/>
  <c r="BC20" i="8"/>
  <c r="BA20" i="8"/>
  <c r="AY20" i="8"/>
  <c r="AW20" i="8"/>
  <c r="AU20" i="8"/>
  <c r="AS20" i="8"/>
  <c r="AQ20" i="8"/>
  <c r="AO20" i="8"/>
  <c r="AM20" i="8"/>
  <c r="AK20" i="8"/>
  <c r="AI20" i="8"/>
  <c r="BF19" i="8"/>
  <c r="BE19" i="8"/>
  <c r="BC19" i="8"/>
  <c r="BA19" i="8"/>
  <c r="AY19" i="8"/>
  <c r="AW19" i="8"/>
  <c r="AU19" i="8"/>
  <c r="AS19" i="8"/>
  <c r="AQ19" i="8"/>
  <c r="AO19" i="8"/>
  <c r="AM19" i="8"/>
  <c r="AK19" i="8"/>
  <c r="AI19" i="8"/>
  <c r="BF18" i="8"/>
  <c r="BE18" i="8"/>
  <c r="BC18" i="8"/>
  <c r="BA18" i="8"/>
  <c r="AY18" i="8"/>
  <c r="AW18" i="8"/>
  <c r="AU18" i="8"/>
  <c r="AS18" i="8"/>
  <c r="AQ18" i="8"/>
  <c r="AO18" i="8"/>
  <c r="AM18" i="8"/>
  <c r="AK18" i="8"/>
  <c r="AI18" i="8"/>
  <c r="BF17" i="8"/>
  <c r="BE17" i="8"/>
  <c r="BC17" i="8"/>
  <c r="BA17" i="8"/>
  <c r="AY17" i="8"/>
  <c r="AW17" i="8"/>
  <c r="AU17" i="8"/>
  <c r="AS17" i="8"/>
  <c r="AQ17" i="8"/>
  <c r="AO17" i="8"/>
  <c r="AM17" i="8"/>
  <c r="AK17" i="8"/>
  <c r="AI17" i="8"/>
  <c r="BF16" i="8"/>
  <c r="BE16" i="8"/>
  <c r="BC16" i="8"/>
  <c r="BA16" i="8"/>
  <c r="AY16" i="8"/>
  <c r="AW16" i="8"/>
  <c r="AU16" i="8"/>
  <c r="AS16" i="8"/>
  <c r="AQ16" i="8"/>
  <c r="AO16" i="8"/>
  <c r="AM16" i="8"/>
  <c r="AK16" i="8"/>
  <c r="AI16" i="8"/>
  <c r="BF14" i="8"/>
  <c r="BE14" i="8"/>
  <c r="BC14" i="8"/>
  <c r="BA14" i="8"/>
  <c r="AY14" i="8"/>
  <c r="AW14" i="8"/>
  <c r="AU14" i="8"/>
  <c r="AS14" i="8"/>
  <c r="AQ14" i="8"/>
  <c r="AO14" i="8"/>
  <c r="AM14" i="8"/>
  <c r="AK14" i="8"/>
  <c r="AI14" i="8"/>
  <c r="BF13" i="8"/>
  <c r="BE13" i="8"/>
  <c r="BC13" i="8"/>
  <c r="BA13" i="8"/>
  <c r="AY13" i="8"/>
  <c r="AW13" i="8"/>
  <c r="AU13" i="8"/>
  <c r="AS13" i="8"/>
  <c r="AQ13" i="8"/>
  <c r="AO13" i="8"/>
  <c r="AM13" i="8"/>
  <c r="AK13" i="8"/>
  <c r="AI13" i="8"/>
  <c r="BF12" i="8"/>
  <c r="BE12" i="8"/>
  <c r="BC12" i="8"/>
  <c r="BA12" i="8"/>
  <c r="AY12" i="8"/>
  <c r="AW12" i="8"/>
  <c r="AU12" i="8"/>
  <c r="AS12" i="8"/>
  <c r="AQ12" i="8"/>
  <c r="AO12" i="8"/>
  <c r="AM12" i="8"/>
  <c r="AK12" i="8"/>
  <c r="AI12" i="8"/>
  <c r="BF11" i="8"/>
  <c r="BE11" i="8"/>
  <c r="BC11" i="8"/>
  <c r="BA11" i="8"/>
  <c r="AY11" i="8"/>
  <c r="AW11" i="8"/>
  <c r="AU11" i="8"/>
  <c r="AS11" i="8"/>
  <c r="AQ11" i="8"/>
  <c r="AO11" i="8"/>
  <c r="AM11" i="8"/>
  <c r="AK11" i="8"/>
  <c r="AI11" i="8"/>
  <c r="BF10" i="8"/>
  <c r="BE10" i="8"/>
  <c r="BC10" i="8"/>
  <c r="BA10" i="8"/>
  <c r="AY10" i="8"/>
  <c r="AW10" i="8"/>
  <c r="AU10" i="8"/>
  <c r="AS10" i="8"/>
  <c r="AQ10" i="8"/>
  <c r="AO10" i="8"/>
  <c r="AM10" i="8"/>
  <c r="AK10" i="8"/>
  <c r="AI10" i="8"/>
  <c r="BF9" i="8"/>
  <c r="BE9" i="8"/>
  <c r="BC9" i="8"/>
  <c r="BA9" i="8"/>
  <c r="AY9" i="8"/>
  <c r="AW9" i="8"/>
  <c r="AU9" i="8"/>
  <c r="AS9" i="8"/>
  <c r="AQ9" i="8"/>
  <c r="AO9" i="8"/>
  <c r="AM9" i="8"/>
  <c r="AK9" i="8"/>
  <c r="AI9" i="8"/>
  <c r="BF8" i="8"/>
  <c r="BE8" i="8"/>
  <c r="BC8" i="8"/>
  <c r="BA8" i="8"/>
  <c r="AY8" i="8"/>
  <c r="AW8" i="8"/>
  <c r="AU8" i="8"/>
  <c r="AS8" i="8"/>
  <c r="AQ8" i="8"/>
  <c r="AO8" i="8"/>
  <c r="AM8" i="8"/>
  <c r="AK8" i="8"/>
  <c r="AI8" i="8"/>
  <c r="BF7" i="8"/>
  <c r="BE7" i="8"/>
  <c r="BC7" i="8"/>
  <c r="BA7" i="8"/>
  <c r="AY7" i="8"/>
  <c r="AW7" i="8"/>
  <c r="AU7" i="8"/>
  <c r="AS7" i="8"/>
  <c r="AQ7" i="8"/>
  <c r="AO7" i="8"/>
  <c r="AM7" i="8"/>
  <c r="AK7" i="8"/>
  <c r="AI7" i="8"/>
  <c r="BF6" i="8"/>
  <c r="BE6" i="8"/>
  <c r="BC6" i="8"/>
  <c r="BA6" i="8"/>
  <c r="AY6" i="8"/>
  <c r="AW6" i="8"/>
  <c r="AU6" i="8"/>
  <c r="AS6" i="8"/>
  <c r="AQ6" i="8"/>
  <c r="AO6" i="8"/>
  <c r="AM6" i="8"/>
  <c r="AK6" i="8"/>
  <c r="AI6" i="8"/>
  <c r="BF4" i="8"/>
  <c r="BE4" i="8"/>
  <c r="BC4" i="8"/>
  <c r="BA4" i="8"/>
  <c r="AY4" i="8"/>
  <c r="AW4" i="8"/>
  <c r="AU4" i="8"/>
  <c r="AS4" i="8"/>
  <c r="AQ4" i="8"/>
  <c r="AO4" i="8"/>
  <c r="AM4" i="8"/>
  <c r="AK4" i="8"/>
  <c r="AI4" i="8"/>
  <c r="BD165" i="7"/>
  <c r="BB165" i="7"/>
  <c r="AZ165" i="7"/>
  <c r="AX165" i="7"/>
  <c r="AV165" i="7"/>
  <c r="AT165" i="7"/>
  <c r="AR165" i="7"/>
  <c r="AP165" i="7"/>
  <c r="AN165" i="7"/>
  <c r="AL165" i="7"/>
  <c r="AJ165" i="7"/>
  <c r="AH165" i="7"/>
  <c r="BF163" i="7"/>
  <c r="BE163" i="7"/>
  <c r="BC163" i="7"/>
  <c r="BA163" i="7"/>
  <c r="AY163" i="7"/>
  <c r="AW163" i="7"/>
  <c r="AU163" i="7"/>
  <c r="AS163" i="7"/>
  <c r="AQ163" i="7"/>
  <c r="AO163" i="7"/>
  <c r="AM163" i="7"/>
  <c r="AK163" i="7"/>
  <c r="AI163" i="7"/>
  <c r="BF162" i="7"/>
  <c r="BE162" i="7"/>
  <c r="BC162" i="7"/>
  <c r="BA162" i="7"/>
  <c r="AY162" i="7"/>
  <c r="AW162" i="7"/>
  <c r="AU162" i="7"/>
  <c r="AS162" i="7"/>
  <c r="AQ162" i="7"/>
  <c r="AO162" i="7"/>
  <c r="AM162" i="7"/>
  <c r="AK162" i="7"/>
  <c r="AI162" i="7"/>
  <c r="BF161" i="7"/>
  <c r="BE161" i="7"/>
  <c r="BC161" i="7"/>
  <c r="BA161" i="7"/>
  <c r="AY161" i="7"/>
  <c r="AW161" i="7"/>
  <c r="AU161" i="7"/>
  <c r="AS161" i="7"/>
  <c r="AQ161" i="7"/>
  <c r="AO161" i="7"/>
  <c r="AM161" i="7"/>
  <c r="AK161" i="7"/>
  <c r="AI161" i="7"/>
  <c r="BF160" i="7"/>
  <c r="BE160" i="7"/>
  <c r="BC160" i="7"/>
  <c r="BA160" i="7"/>
  <c r="AY160" i="7"/>
  <c r="AW160" i="7"/>
  <c r="AU160" i="7"/>
  <c r="AS160" i="7"/>
  <c r="AQ160" i="7"/>
  <c r="AO160" i="7"/>
  <c r="AM160" i="7"/>
  <c r="AK160" i="7"/>
  <c r="AI160" i="7"/>
  <c r="BF159" i="7"/>
  <c r="BE159" i="7"/>
  <c r="BC159" i="7"/>
  <c r="BA159" i="7"/>
  <c r="AY159" i="7"/>
  <c r="AW159" i="7"/>
  <c r="AU159" i="7"/>
  <c r="AS159" i="7"/>
  <c r="AQ159" i="7"/>
  <c r="AO159" i="7"/>
  <c r="AM159" i="7"/>
  <c r="AK159" i="7"/>
  <c r="AI159" i="7"/>
  <c r="BF156" i="7"/>
  <c r="BE156" i="7"/>
  <c r="BC156" i="7"/>
  <c r="BA156" i="7"/>
  <c r="AY156" i="7"/>
  <c r="AW156" i="7"/>
  <c r="AU156" i="7"/>
  <c r="AS156" i="7"/>
  <c r="AQ156" i="7"/>
  <c r="AO156" i="7"/>
  <c r="AM156" i="7"/>
  <c r="AK156" i="7"/>
  <c r="AI156" i="7"/>
  <c r="BF155" i="7"/>
  <c r="BE155" i="7"/>
  <c r="BC155" i="7"/>
  <c r="BA155" i="7"/>
  <c r="AY155" i="7"/>
  <c r="AW155" i="7"/>
  <c r="AU155" i="7"/>
  <c r="AS155" i="7"/>
  <c r="AQ155" i="7"/>
  <c r="AO155" i="7"/>
  <c r="AM155" i="7"/>
  <c r="AK155" i="7"/>
  <c r="AI155" i="7"/>
  <c r="BF154" i="7"/>
  <c r="BE154" i="7"/>
  <c r="BC154" i="7"/>
  <c r="BA154" i="7"/>
  <c r="AY154" i="7"/>
  <c r="AW154" i="7"/>
  <c r="AU154" i="7"/>
  <c r="AS154" i="7"/>
  <c r="AQ154" i="7"/>
  <c r="AO154" i="7"/>
  <c r="AM154" i="7"/>
  <c r="AK154" i="7"/>
  <c r="AI154" i="7"/>
  <c r="BF153" i="7"/>
  <c r="BE153" i="7"/>
  <c r="BC153" i="7"/>
  <c r="BA153" i="7"/>
  <c r="AY153" i="7"/>
  <c r="AW153" i="7"/>
  <c r="AU153" i="7"/>
  <c r="AS153" i="7"/>
  <c r="AQ153" i="7"/>
  <c r="AO153" i="7"/>
  <c r="AM153" i="7"/>
  <c r="AK153" i="7"/>
  <c r="AI153" i="7"/>
  <c r="BF152" i="7"/>
  <c r="BE152" i="7"/>
  <c r="BC152" i="7"/>
  <c r="BA152" i="7"/>
  <c r="AY152" i="7"/>
  <c r="AW152" i="7"/>
  <c r="AU152" i="7"/>
  <c r="AS152" i="7"/>
  <c r="AQ152" i="7"/>
  <c r="AO152" i="7"/>
  <c r="AM152" i="7"/>
  <c r="AK152" i="7"/>
  <c r="AI152" i="7"/>
  <c r="BF151" i="7"/>
  <c r="BE151" i="7"/>
  <c r="BC151" i="7"/>
  <c r="BA151" i="7"/>
  <c r="AY151" i="7"/>
  <c r="AW151" i="7"/>
  <c r="AU151" i="7"/>
  <c r="AS151" i="7"/>
  <c r="AQ151" i="7"/>
  <c r="AO151" i="7"/>
  <c r="AM151" i="7"/>
  <c r="AK151" i="7"/>
  <c r="AI151" i="7"/>
  <c r="BF150" i="7"/>
  <c r="BE150" i="7"/>
  <c r="BC150" i="7"/>
  <c r="BA150" i="7"/>
  <c r="AY150" i="7"/>
  <c r="AW150" i="7"/>
  <c r="AU150" i="7"/>
  <c r="AS150" i="7"/>
  <c r="AQ150" i="7"/>
  <c r="AO150" i="7"/>
  <c r="AM150" i="7"/>
  <c r="AK150" i="7"/>
  <c r="AI150" i="7"/>
  <c r="BD148" i="7"/>
  <c r="BD166" i="7" s="1"/>
  <c r="BB148" i="7"/>
  <c r="BB166" i="7" s="1"/>
  <c r="AZ148" i="7"/>
  <c r="AZ166" i="7" s="1"/>
  <c r="AX148" i="7"/>
  <c r="AV148" i="7"/>
  <c r="AT148" i="7"/>
  <c r="AT166" i="7" s="1"/>
  <c r="AR148" i="7"/>
  <c r="AR166" i="7" s="1"/>
  <c r="AP148" i="7"/>
  <c r="AP166" i="7" s="1"/>
  <c r="AN148" i="7"/>
  <c r="AL148" i="7"/>
  <c r="AJ148" i="7"/>
  <c r="AJ166" i="7" s="1"/>
  <c r="AH148" i="7"/>
  <c r="AH166" i="7" s="1"/>
  <c r="BF144" i="7"/>
  <c r="BE144" i="7"/>
  <c r="BC144" i="7"/>
  <c r="BA144" i="7"/>
  <c r="AY144" i="7"/>
  <c r="AW144" i="7"/>
  <c r="AU144" i="7"/>
  <c r="AS144" i="7"/>
  <c r="AQ144" i="7"/>
  <c r="AO144" i="7"/>
  <c r="AM144" i="7"/>
  <c r="AK144" i="7"/>
  <c r="AI144" i="7"/>
  <c r="BF143" i="7"/>
  <c r="BE143" i="7"/>
  <c r="BC143" i="7"/>
  <c r="BA143" i="7"/>
  <c r="AY143" i="7"/>
  <c r="AW143" i="7"/>
  <c r="AU143" i="7"/>
  <c r="AS143" i="7"/>
  <c r="AQ143" i="7"/>
  <c r="AO143" i="7"/>
  <c r="AM143" i="7"/>
  <c r="AK143" i="7"/>
  <c r="AI143" i="7"/>
  <c r="BF139" i="7"/>
  <c r="BE139" i="7"/>
  <c r="BC139" i="7"/>
  <c r="BA139" i="7"/>
  <c r="AY139" i="7"/>
  <c r="AW139" i="7"/>
  <c r="AU139" i="7"/>
  <c r="AS139" i="7"/>
  <c r="AQ139" i="7"/>
  <c r="AO139" i="7"/>
  <c r="AM139" i="7"/>
  <c r="AK139" i="7"/>
  <c r="AI139" i="7"/>
  <c r="BF137" i="7"/>
  <c r="BE137" i="7"/>
  <c r="BC137" i="7"/>
  <c r="BA137" i="7"/>
  <c r="AY137" i="7"/>
  <c r="AW137" i="7"/>
  <c r="AU137" i="7"/>
  <c r="AS137" i="7"/>
  <c r="AQ137" i="7"/>
  <c r="AO137" i="7"/>
  <c r="AM137" i="7"/>
  <c r="AK137" i="7"/>
  <c r="AI137" i="7"/>
  <c r="BF136" i="7"/>
  <c r="BE136" i="7"/>
  <c r="BC136" i="7"/>
  <c r="BA136" i="7"/>
  <c r="AY136" i="7"/>
  <c r="AW136" i="7"/>
  <c r="AU136" i="7"/>
  <c r="AS136" i="7"/>
  <c r="AQ136" i="7"/>
  <c r="AO136" i="7"/>
  <c r="AM136" i="7"/>
  <c r="AK136" i="7"/>
  <c r="AI136" i="7"/>
  <c r="BF135" i="7"/>
  <c r="BE135" i="7"/>
  <c r="BC135" i="7"/>
  <c r="BA135" i="7"/>
  <c r="AY135" i="7"/>
  <c r="AW135" i="7"/>
  <c r="AU135" i="7"/>
  <c r="AS135" i="7"/>
  <c r="AQ135" i="7"/>
  <c r="AO135" i="7"/>
  <c r="AM135" i="7"/>
  <c r="AK135" i="7"/>
  <c r="AI135" i="7"/>
  <c r="BF134" i="7"/>
  <c r="BE134" i="7"/>
  <c r="BC134" i="7"/>
  <c r="BA134" i="7"/>
  <c r="AY134" i="7"/>
  <c r="AW134" i="7"/>
  <c r="AU134" i="7"/>
  <c r="AS134" i="7"/>
  <c r="AQ134" i="7"/>
  <c r="AO134" i="7"/>
  <c r="AM134" i="7"/>
  <c r="AK134" i="7"/>
  <c r="AI134" i="7"/>
  <c r="BF133" i="7"/>
  <c r="BE133" i="7"/>
  <c r="BC133" i="7"/>
  <c r="BA133" i="7"/>
  <c r="AY133" i="7"/>
  <c r="AW133" i="7"/>
  <c r="AU133" i="7"/>
  <c r="AS133" i="7"/>
  <c r="AQ133" i="7"/>
  <c r="AO133" i="7"/>
  <c r="AM133" i="7"/>
  <c r="AK133" i="7"/>
  <c r="AI133" i="7"/>
  <c r="BF120" i="7"/>
  <c r="BE120" i="7"/>
  <c r="BC120" i="7"/>
  <c r="BA120" i="7"/>
  <c r="AY120" i="7"/>
  <c r="AW120" i="7"/>
  <c r="AU120" i="7"/>
  <c r="AS120" i="7"/>
  <c r="AQ120" i="7"/>
  <c r="AO120" i="7"/>
  <c r="AM120" i="7"/>
  <c r="AK120" i="7"/>
  <c r="AI120" i="7"/>
  <c r="BF132" i="7"/>
  <c r="BE132" i="7"/>
  <c r="BC132" i="7"/>
  <c r="BA132" i="7"/>
  <c r="AY132" i="7"/>
  <c r="AW132" i="7"/>
  <c r="AU132" i="7"/>
  <c r="AS132" i="7"/>
  <c r="AQ132" i="7"/>
  <c r="AO132" i="7"/>
  <c r="AM132" i="7"/>
  <c r="AK132" i="7"/>
  <c r="AI132" i="7"/>
  <c r="BF131" i="7"/>
  <c r="BE131" i="7"/>
  <c r="BC131" i="7"/>
  <c r="BA131" i="7"/>
  <c r="AY131" i="7"/>
  <c r="AW131" i="7"/>
  <c r="AU131" i="7"/>
  <c r="AS131" i="7"/>
  <c r="AQ131" i="7"/>
  <c r="AO131" i="7"/>
  <c r="AM131" i="7"/>
  <c r="AK131" i="7"/>
  <c r="AI131" i="7"/>
  <c r="BF130" i="7"/>
  <c r="BE130" i="7"/>
  <c r="BC130" i="7"/>
  <c r="BA130" i="7"/>
  <c r="AY130" i="7"/>
  <c r="AW130" i="7"/>
  <c r="AU130" i="7"/>
  <c r="AS130" i="7"/>
  <c r="AQ130" i="7"/>
  <c r="AO130" i="7"/>
  <c r="AM130" i="7"/>
  <c r="AK130" i="7"/>
  <c r="AI130" i="7"/>
  <c r="BF114" i="7"/>
  <c r="BE114" i="7"/>
  <c r="BC114" i="7"/>
  <c r="BA114" i="7"/>
  <c r="AY114" i="7"/>
  <c r="AW114" i="7"/>
  <c r="AU114" i="7"/>
  <c r="AS114" i="7"/>
  <c r="AQ114" i="7"/>
  <c r="AO114" i="7"/>
  <c r="AM114" i="7"/>
  <c r="AK114" i="7"/>
  <c r="AI114" i="7"/>
  <c r="BF113" i="7"/>
  <c r="BE113" i="7"/>
  <c r="BC113" i="7"/>
  <c r="BA113" i="7"/>
  <c r="AY113" i="7"/>
  <c r="AW113" i="7"/>
  <c r="AU113" i="7"/>
  <c r="AS113" i="7"/>
  <c r="AQ113" i="7"/>
  <c r="AO113" i="7"/>
  <c r="AM113" i="7"/>
  <c r="AK113" i="7"/>
  <c r="AI113" i="7"/>
  <c r="BF95" i="7"/>
  <c r="BE95" i="7"/>
  <c r="BC95" i="7"/>
  <c r="BA95" i="7"/>
  <c r="AY95" i="7"/>
  <c r="AW95" i="7"/>
  <c r="AU95" i="7"/>
  <c r="AS95" i="7"/>
  <c r="AQ95" i="7"/>
  <c r="AO95" i="7"/>
  <c r="AM95" i="7"/>
  <c r="AK95" i="7"/>
  <c r="AI95" i="7"/>
  <c r="BF94" i="7"/>
  <c r="BE94" i="7"/>
  <c r="BC94" i="7"/>
  <c r="BA94" i="7"/>
  <c r="AY94" i="7"/>
  <c r="AW94" i="7"/>
  <c r="AU94" i="7"/>
  <c r="AS94" i="7"/>
  <c r="AQ94" i="7"/>
  <c r="AO94" i="7"/>
  <c r="AM94" i="7"/>
  <c r="AK94" i="7"/>
  <c r="AI94" i="7"/>
  <c r="BF93" i="7"/>
  <c r="BE93" i="7"/>
  <c r="BC93" i="7"/>
  <c r="BA93" i="7"/>
  <c r="AY93" i="7"/>
  <c r="AW93" i="7"/>
  <c r="AU93" i="7"/>
  <c r="AS93" i="7"/>
  <c r="AQ93" i="7"/>
  <c r="AO93" i="7"/>
  <c r="AM93" i="7"/>
  <c r="AK93" i="7"/>
  <c r="AI93" i="7"/>
  <c r="BF92" i="7"/>
  <c r="BE92" i="7"/>
  <c r="BC92" i="7"/>
  <c r="BA92" i="7"/>
  <c r="AY92" i="7"/>
  <c r="AW92" i="7"/>
  <c r="AU92" i="7"/>
  <c r="AS92" i="7"/>
  <c r="AQ92" i="7"/>
  <c r="AO92" i="7"/>
  <c r="AM92" i="7"/>
  <c r="AK92" i="7"/>
  <c r="AI92" i="7"/>
  <c r="BF90" i="7"/>
  <c r="BE90" i="7"/>
  <c r="BC90" i="7"/>
  <c r="BA90" i="7"/>
  <c r="AY90" i="7"/>
  <c r="AW90" i="7"/>
  <c r="AU90" i="7"/>
  <c r="AS90" i="7"/>
  <c r="AQ90" i="7"/>
  <c r="AO90" i="7"/>
  <c r="AM90" i="7"/>
  <c r="AK90" i="7"/>
  <c r="AI90" i="7"/>
  <c r="BF89" i="7"/>
  <c r="BE89" i="7"/>
  <c r="BC89" i="7"/>
  <c r="BA89" i="7"/>
  <c r="AY89" i="7"/>
  <c r="AW89" i="7"/>
  <c r="AU89" i="7"/>
  <c r="AS89" i="7"/>
  <c r="AQ89" i="7"/>
  <c r="AO89" i="7"/>
  <c r="AM89" i="7"/>
  <c r="AK89" i="7"/>
  <c r="AI89" i="7"/>
  <c r="BF88" i="7"/>
  <c r="BE88" i="7"/>
  <c r="BC88" i="7"/>
  <c r="BA88" i="7"/>
  <c r="AY88" i="7"/>
  <c r="AW88" i="7"/>
  <c r="AU88" i="7"/>
  <c r="AS88" i="7"/>
  <c r="AQ88" i="7"/>
  <c r="AO88" i="7"/>
  <c r="AM88" i="7"/>
  <c r="AK88" i="7"/>
  <c r="AI88" i="7"/>
  <c r="BF87" i="7"/>
  <c r="BE87" i="7"/>
  <c r="BC87" i="7"/>
  <c r="BA87" i="7"/>
  <c r="AY87" i="7"/>
  <c r="AW87" i="7"/>
  <c r="AU87" i="7"/>
  <c r="AS87" i="7"/>
  <c r="AQ87" i="7"/>
  <c r="AO87" i="7"/>
  <c r="AM87" i="7"/>
  <c r="AK87" i="7"/>
  <c r="AI87" i="7"/>
  <c r="BF86" i="7"/>
  <c r="BE86" i="7"/>
  <c r="BC86" i="7"/>
  <c r="BA86" i="7"/>
  <c r="AY86" i="7"/>
  <c r="AW86" i="7"/>
  <c r="AU86" i="7"/>
  <c r="AS86" i="7"/>
  <c r="AQ86" i="7"/>
  <c r="AO86" i="7"/>
  <c r="AM86" i="7"/>
  <c r="AK86" i="7"/>
  <c r="AI86" i="7"/>
  <c r="BF84" i="7"/>
  <c r="BE84" i="7"/>
  <c r="BC84" i="7"/>
  <c r="BA84" i="7"/>
  <c r="AY84" i="7"/>
  <c r="AW84" i="7"/>
  <c r="AU84" i="7"/>
  <c r="AS84" i="7"/>
  <c r="AQ84" i="7"/>
  <c r="AO84" i="7"/>
  <c r="AM84" i="7"/>
  <c r="AK84" i="7"/>
  <c r="AI84" i="7"/>
  <c r="BF81" i="7"/>
  <c r="BE81" i="7"/>
  <c r="BC81" i="7"/>
  <c r="BA81" i="7"/>
  <c r="AY81" i="7"/>
  <c r="AW81" i="7"/>
  <c r="AU81" i="7"/>
  <c r="AS81" i="7"/>
  <c r="AQ81" i="7"/>
  <c r="AO81" i="7"/>
  <c r="AM81" i="7"/>
  <c r="AK81" i="7"/>
  <c r="AI81" i="7"/>
  <c r="BF80" i="7"/>
  <c r="BE80" i="7"/>
  <c r="BC80" i="7"/>
  <c r="BA80" i="7"/>
  <c r="AY80" i="7"/>
  <c r="AW80" i="7"/>
  <c r="AU80" i="7"/>
  <c r="AS80" i="7"/>
  <c r="AQ80" i="7"/>
  <c r="AO80" i="7"/>
  <c r="AM80" i="7"/>
  <c r="AK80" i="7"/>
  <c r="AI80" i="7"/>
  <c r="BF78" i="7"/>
  <c r="BE78" i="7"/>
  <c r="BC78" i="7"/>
  <c r="BA78" i="7"/>
  <c r="AY78" i="7"/>
  <c r="AW78" i="7"/>
  <c r="AU78" i="7"/>
  <c r="AS78" i="7"/>
  <c r="AQ78" i="7"/>
  <c r="AO78" i="7"/>
  <c r="AM78" i="7"/>
  <c r="AK78" i="7"/>
  <c r="AI78" i="7"/>
  <c r="BF77" i="7"/>
  <c r="BE77" i="7"/>
  <c r="BC77" i="7"/>
  <c r="BA77" i="7"/>
  <c r="AY77" i="7"/>
  <c r="AW77" i="7"/>
  <c r="AU77" i="7"/>
  <c r="AS77" i="7"/>
  <c r="AQ77" i="7"/>
  <c r="AO77" i="7"/>
  <c r="AM77" i="7"/>
  <c r="AK77" i="7"/>
  <c r="AI77" i="7"/>
  <c r="BF75" i="7"/>
  <c r="BE75" i="7"/>
  <c r="BC75" i="7"/>
  <c r="BA75" i="7"/>
  <c r="AY75" i="7"/>
  <c r="AW75" i="7"/>
  <c r="AU75" i="7"/>
  <c r="AS75" i="7"/>
  <c r="AQ75" i="7"/>
  <c r="AO75" i="7"/>
  <c r="AM75" i="7"/>
  <c r="AK75" i="7"/>
  <c r="AI75" i="7"/>
  <c r="BF74" i="7"/>
  <c r="BE74" i="7"/>
  <c r="BC74" i="7"/>
  <c r="BA74" i="7"/>
  <c r="AY74" i="7"/>
  <c r="AW74" i="7"/>
  <c r="AU74" i="7"/>
  <c r="AS74" i="7"/>
  <c r="AQ74" i="7"/>
  <c r="AO74" i="7"/>
  <c r="AM74" i="7"/>
  <c r="AK74" i="7"/>
  <c r="AI74" i="7"/>
  <c r="BF72" i="7"/>
  <c r="BE72" i="7"/>
  <c r="BC72" i="7"/>
  <c r="BA72" i="7"/>
  <c r="AY72" i="7"/>
  <c r="AW72" i="7"/>
  <c r="AU72" i="7"/>
  <c r="AS72" i="7"/>
  <c r="AQ72" i="7"/>
  <c r="AO72" i="7"/>
  <c r="AM72" i="7"/>
  <c r="AK72" i="7"/>
  <c r="AI72" i="7"/>
  <c r="BF71" i="7"/>
  <c r="BE71" i="7"/>
  <c r="BC71" i="7"/>
  <c r="BA71" i="7"/>
  <c r="AY71" i="7"/>
  <c r="AW71" i="7"/>
  <c r="AU71" i="7"/>
  <c r="AS71" i="7"/>
  <c r="AQ71" i="7"/>
  <c r="AO71" i="7"/>
  <c r="AM71" i="7"/>
  <c r="AK71" i="7"/>
  <c r="AI71" i="7"/>
  <c r="BF70" i="7"/>
  <c r="BE70" i="7"/>
  <c r="BC70" i="7"/>
  <c r="BA70" i="7"/>
  <c r="AY70" i="7"/>
  <c r="AW70" i="7"/>
  <c r="AU70" i="7"/>
  <c r="AS70" i="7"/>
  <c r="AQ70" i="7"/>
  <c r="AO70" i="7"/>
  <c r="AM70" i="7"/>
  <c r="AK70" i="7"/>
  <c r="AI70" i="7"/>
  <c r="BF68" i="7"/>
  <c r="BE68" i="7"/>
  <c r="BC68" i="7"/>
  <c r="BA68" i="7"/>
  <c r="AY68" i="7"/>
  <c r="AW68" i="7"/>
  <c r="AU68" i="7"/>
  <c r="AS68" i="7"/>
  <c r="AQ68" i="7"/>
  <c r="AO68" i="7"/>
  <c r="AM68" i="7"/>
  <c r="AK68" i="7"/>
  <c r="AI68" i="7"/>
  <c r="BF67" i="7"/>
  <c r="BE67" i="7"/>
  <c r="BC67" i="7"/>
  <c r="BA67" i="7"/>
  <c r="AY67" i="7"/>
  <c r="AW67" i="7"/>
  <c r="AU67" i="7"/>
  <c r="AS67" i="7"/>
  <c r="AQ67" i="7"/>
  <c r="AO67" i="7"/>
  <c r="AM67" i="7"/>
  <c r="AK67" i="7"/>
  <c r="AI67" i="7"/>
  <c r="BF66" i="7"/>
  <c r="BE66" i="7"/>
  <c r="BC66" i="7"/>
  <c r="BA66" i="7"/>
  <c r="AY66" i="7"/>
  <c r="AW66" i="7"/>
  <c r="AU66" i="7"/>
  <c r="AS66" i="7"/>
  <c r="AQ66" i="7"/>
  <c r="AO66" i="7"/>
  <c r="AM66" i="7"/>
  <c r="AK66" i="7"/>
  <c r="AI66" i="7"/>
  <c r="BF64" i="7"/>
  <c r="BE64" i="7"/>
  <c r="BC64" i="7"/>
  <c r="BA64" i="7"/>
  <c r="AY64" i="7"/>
  <c r="AW64" i="7"/>
  <c r="AU64" i="7"/>
  <c r="AS64" i="7"/>
  <c r="AQ64" i="7"/>
  <c r="AO64" i="7"/>
  <c r="AM64" i="7"/>
  <c r="AK64" i="7"/>
  <c r="AI64" i="7"/>
  <c r="BF63" i="7"/>
  <c r="BE63" i="7"/>
  <c r="BC63" i="7"/>
  <c r="BA63" i="7"/>
  <c r="AY63" i="7"/>
  <c r="AW63" i="7"/>
  <c r="AU63" i="7"/>
  <c r="AS63" i="7"/>
  <c r="AQ63" i="7"/>
  <c r="AO63" i="7"/>
  <c r="AM63" i="7"/>
  <c r="AK63" i="7"/>
  <c r="AI63" i="7"/>
  <c r="BF62" i="7"/>
  <c r="BE62" i="7"/>
  <c r="BC62" i="7"/>
  <c r="BA62" i="7"/>
  <c r="AY62" i="7"/>
  <c r="AW62" i="7"/>
  <c r="AU62" i="7"/>
  <c r="AS62" i="7"/>
  <c r="AQ62" i="7"/>
  <c r="AO62" i="7"/>
  <c r="AM62" i="7"/>
  <c r="AK62" i="7"/>
  <c r="AI62" i="7"/>
  <c r="BF60" i="7"/>
  <c r="BE60" i="7"/>
  <c r="BC60" i="7"/>
  <c r="BA60" i="7"/>
  <c r="AY60" i="7"/>
  <c r="AW60" i="7"/>
  <c r="AU60" i="7"/>
  <c r="AS60" i="7"/>
  <c r="AQ60" i="7"/>
  <c r="AO60" i="7"/>
  <c r="AM60" i="7"/>
  <c r="AK60" i="7"/>
  <c r="AI60" i="7"/>
  <c r="BF58" i="7"/>
  <c r="BE58" i="7"/>
  <c r="BC58" i="7"/>
  <c r="BA58" i="7"/>
  <c r="AY58" i="7"/>
  <c r="AW58" i="7"/>
  <c r="AU58" i="7"/>
  <c r="AS58" i="7"/>
  <c r="AQ58" i="7"/>
  <c r="AO58" i="7"/>
  <c r="AM58" i="7"/>
  <c r="AK58" i="7"/>
  <c r="AI58" i="7"/>
  <c r="BF57" i="7"/>
  <c r="BE57" i="7"/>
  <c r="BC57" i="7"/>
  <c r="BA57" i="7"/>
  <c r="AY57" i="7"/>
  <c r="AW57" i="7"/>
  <c r="AU57" i="7"/>
  <c r="AS57" i="7"/>
  <c r="AQ57" i="7"/>
  <c r="AO57" i="7"/>
  <c r="AM57" i="7"/>
  <c r="AK57" i="7"/>
  <c r="AI57" i="7"/>
  <c r="BF56" i="7"/>
  <c r="BE56" i="7"/>
  <c r="BC56" i="7"/>
  <c r="BA56" i="7"/>
  <c r="AY56" i="7"/>
  <c r="AW56" i="7"/>
  <c r="AU56" i="7"/>
  <c r="AS56" i="7"/>
  <c r="AQ56" i="7"/>
  <c r="AO56" i="7"/>
  <c r="AM56" i="7"/>
  <c r="AK56" i="7"/>
  <c r="AI56" i="7"/>
  <c r="BF55" i="7"/>
  <c r="BE55" i="7"/>
  <c r="BC55" i="7"/>
  <c r="BA55" i="7"/>
  <c r="AY55" i="7"/>
  <c r="AW55" i="7"/>
  <c r="AU55" i="7"/>
  <c r="AS55" i="7"/>
  <c r="AQ55" i="7"/>
  <c r="AO55" i="7"/>
  <c r="AM55" i="7"/>
  <c r="AK55" i="7"/>
  <c r="AI55" i="7"/>
  <c r="BF52" i="7"/>
  <c r="BE52" i="7"/>
  <c r="BC52" i="7"/>
  <c r="BA52" i="7"/>
  <c r="AY52" i="7"/>
  <c r="AW52" i="7"/>
  <c r="AU52" i="7"/>
  <c r="AS52" i="7"/>
  <c r="AQ52" i="7"/>
  <c r="AO52" i="7"/>
  <c r="AM52" i="7"/>
  <c r="AK52" i="7"/>
  <c r="AI52" i="7"/>
  <c r="BF51" i="7"/>
  <c r="BE51" i="7"/>
  <c r="BC51" i="7"/>
  <c r="BA51" i="7"/>
  <c r="AY51" i="7"/>
  <c r="AW51" i="7"/>
  <c r="AU51" i="7"/>
  <c r="AS51" i="7"/>
  <c r="AQ51" i="7"/>
  <c r="AO51" i="7"/>
  <c r="AM51" i="7"/>
  <c r="AK51" i="7"/>
  <c r="AI51" i="7"/>
  <c r="BF50" i="7"/>
  <c r="BE50" i="7"/>
  <c r="BC50" i="7"/>
  <c r="BA50" i="7"/>
  <c r="AY50" i="7"/>
  <c r="AW50" i="7"/>
  <c r="AU50" i="7"/>
  <c r="AS50" i="7"/>
  <c r="AQ50" i="7"/>
  <c r="AO50" i="7"/>
  <c r="AM50" i="7"/>
  <c r="AK50" i="7"/>
  <c r="AI50" i="7"/>
  <c r="BF49" i="7"/>
  <c r="BE49" i="7"/>
  <c r="BC49" i="7"/>
  <c r="BA49" i="7"/>
  <c r="AY49" i="7"/>
  <c r="AW49" i="7"/>
  <c r="AU49" i="7"/>
  <c r="AS49" i="7"/>
  <c r="AQ49" i="7"/>
  <c r="AO49" i="7"/>
  <c r="AM49" i="7"/>
  <c r="AK49" i="7"/>
  <c r="AI49" i="7"/>
  <c r="BF47" i="7"/>
  <c r="BE47" i="7"/>
  <c r="BC47" i="7"/>
  <c r="BA47" i="7"/>
  <c r="AY47" i="7"/>
  <c r="AW47" i="7"/>
  <c r="AU47" i="7"/>
  <c r="AS47" i="7"/>
  <c r="AQ47" i="7"/>
  <c r="AO47" i="7"/>
  <c r="AM47" i="7"/>
  <c r="AK47" i="7"/>
  <c r="AI47" i="7"/>
  <c r="BF46" i="7"/>
  <c r="BE46" i="7"/>
  <c r="BC46" i="7"/>
  <c r="BA46" i="7"/>
  <c r="AY46" i="7"/>
  <c r="AW46" i="7"/>
  <c r="AU46" i="7"/>
  <c r="AS46" i="7"/>
  <c r="AQ46" i="7"/>
  <c r="AO46" i="7"/>
  <c r="AM46" i="7"/>
  <c r="AK46" i="7"/>
  <c r="AI46" i="7"/>
  <c r="BF45" i="7"/>
  <c r="BE45" i="7"/>
  <c r="BC45" i="7"/>
  <c r="BA45" i="7"/>
  <c r="AY45" i="7"/>
  <c r="AW45" i="7"/>
  <c r="AU45" i="7"/>
  <c r="AS45" i="7"/>
  <c r="AQ45" i="7"/>
  <c r="AO45" i="7"/>
  <c r="AM45" i="7"/>
  <c r="AK45" i="7"/>
  <c r="AI45" i="7"/>
  <c r="BF44" i="7"/>
  <c r="BE44" i="7"/>
  <c r="BC44" i="7"/>
  <c r="BA44" i="7"/>
  <c r="AY44" i="7"/>
  <c r="AW44" i="7"/>
  <c r="AU44" i="7"/>
  <c r="AS44" i="7"/>
  <c r="AQ44" i="7"/>
  <c r="AO44" i="7"/>
  <c r="AM44" i="7"/>
  <c r="AK44" i="7"/>
  <c r="AI44" i="7"/>
  <c r="BF43" i="7"/>
  <c r="BE43" i="7"/>
  <c r="BC43" i="7"/>
  <c r="BA43" i="7"/>
  <c r="AY43" i="7"/>
  <c r="AW43" i="7"/>
  <c r="AU43" i="7"/>
  <c r="AS43" i="7"/>
  <c r="AQ43" i="7"/>
  <c r="AO43" i="7"/>
  <c r="AM43" i="7"/>
  <c r="AK43" i="7"/>
  <c r="AI43" i="7"/>
  <c r="BF42" i="7"/>
  <c r="BE42" i="7"/>
  <c r="BC42" i="7"/>
  <c r="BA42" i="7"/>
  <c r="AY42" i="7"/>
  <c r="AW42" i="7"/>
  <c r="AU42" i="7"/>
  <c r="AS42" i="7"/>
  <c r="AQ42" i="7"/>
  <c r="AO42" i="7"/>
  <c r="AM42" i="7"/>
  <c r="AK42" i="7"/>
  <c r="AI42" i="7"/>
  <c r="BF41" i="7"/>
  <c r="BE41" i="7"/>
  <c r="BC41" i="7"/>
  <c r="BA41" i="7"/>
  <c r="AY41" i="7"/>
  <c r="AW41" i="7"/>
  <c r="AU41" i="7"/>
  <c r="AS41" i="7"/>
  <c r="AQ41" i="7"/>
  <c r="AO41" i="7"/>
  <c r="AM41" i="7"/>
  <c r="AK41" i="7"/>
  <c r="AI41" i="7"/>
  <c r="BF40" i="7"/>
  <c r="BE40" i="7"/>
  <c r="BC40" i="7"/>
  <c r="BA40" i="7"/>
  <c r="AY40" i="7"/>
  <c r="AW40" i="7"/>
  <c r="AU40" i="7"/>
  <c r="AS40" i="7"/>
  <c r="AQ40" i="7"/>
  <c r="AO40" i="7"/>
  <c r="AM40" i="7"/>
  <c r="AK40" i="7"/>
  <c r="AI40" i="7"/>
  <c r="BF39" i="7"/>
  <c r="BE39" i="7"/>
  <c r="BC39" i="7"/>
  <c r="BA39" i="7"/>
  <c r="AY39" i="7"/>
  <c r="AW39" i="7"/>
  <c r="AU39" i="7"/>
  <c r="AS39" i="7"/>
  <c r="AQ39" i="7"/>
  <c r="AO39" i="7"/>
  <c r="AM39" i="7"/>
  <c r="AK39" i="7"/>
  <c r="AI39" i="7"/>
  <c r="BF38" i="7"/>
  <c r="BE38" i="7"/>
  <c r="BC38" i="7"/>
  <c r="BA38" i="7"/>
  <c r="AY38" i="7"/>
  <c r="AW38" i="7"/>
  <c r="AU38" i="7"/>
  <c r="AS38" i="7"/>
  <c r="AQ38" i="7"/>
  <c r="AO38" i="7"/>
  <c r="AM38" i="7"/>
  <c r="AK38" i="7"/>
  <c r="AI38" i="7"/>
  <c r="BF37" i="7"/>
  <c r="BE37" i="7"/>
  <c r="BC37" i="7"/>
  <c r="BA37" i="7"/>
  <c r="AY37" i="7"/>
  <c r="AW37" i="7"/>
  <c r="AU37" i="7"/>
  <c r="AS37" i="7"/>
  <c r="AQ37" i="7"/>
  <c r="AO37" i="7"/>
  <c r="AM37" i="7"/>
  <c r="AK37" i="7"/>
  <c r="AI37" i="7"/>
  <c r="BF36" i="7"/>
  <c r="BE36" i="7"/>
  <c r="BC36" i="7"/>
  <c r="BA36" i="7"/>
  <c r="AY36" i="7"/>
  <c r="AW36" i="7"/>
  <c r="AU36" i="7"/>
  <c r="AS36" i="7"/>
  <c r="AQ36" i="7"/>
  <c r="AO36" i="7"/>
  <c r="AM36" i="7"/>
  <c r="AK36" i="7"/>
  <c r="AI36" i="7"/>
  <c r="BF35" i="7"/>
  <c r="BE35" i="7"/>
  <c r="BC35" i="7"/>
  <c r="BA35" i="7"/>
  <c r="AY35" i="7"/>
  <c r="AW35" i="7"/>
  <c r="AU35" i="7"/>
  <c r="AS35" i="7"/>
  <c r="AQ35" i="7"/>
  <c r="AO35" i="7"/>
  <c r="AM35" i="7"/>
  <c r="AK35" i="7"/>
  <c r="AI35" i="7"/>
  <c r="BF34" i="7"/>
  <c r="BE34" i="7"/>
  <c r="BC34" i="7"/>
  <c r="BA34" i="7"/>
  <c r="AY34" i="7"/>
  <c r="AW34" i="7"/>
  <c r="AU34" i="7"/>
  <c r="AS34" i="7"/>
  <c r="AQ34" i="7"/>
  <c r="AO34" i="7"/>
  <c r="AM34" i="7"/>
  <c r="AK34" i="7"/>
  <c r="AI34" i="7"/>
  <c r="BF33" i="7"/>
  <c r="BE33" i="7"/>
  <c r="BC33" i="7"/>
  <c r="BA33" i="7"/>
  <c r="AY33" i="7"/>
  <c r="AW33" i="7"/>
  <c r="AU33" i="7"/>
  <c r="AS33" i="7"/>
  <c r="AQ33" i="7"/>
  <c r="AO33" i="7"/>
  <c r="AM33" i="7"/>
  <c r="AK33" i="7"/>
  <c r="AI33" i="7"/>
  <c r="BF32" i="7"/>
  <c r="BE32" i="7"/>
  <c r="BC32" i="7"/>
  <c r="BA32" i="7"/>
  <c r="AY32" i="7"/>
  <c r="AW32" i="7"/>
  <c r="AU32" i="7"/>
  <c r="AS32" i="7"/>
  <c r="AQ32" i="7"/>
  <c r="AO32" i="7"/>
  <c r="AM32" i="7"/>
  <c r="AK32" i="7"/>
  <c r="AI32" i="7"/>
  <c r="BF31" i="7"/>
  <c r="BE31" i="7"/>
  <c r="BC31" i="7"/>
  <c r="BA31" i="7"/>
  <c r="AY31" i="7"/>
  <c r="AW31" i="7"/>
  <c r="AU31" i="7"/>
  <c r="AS31" i="7"/>
  <c r="AQ31" i="7"/>
  <c r="AO31" i="7"/>
  <c r="AM31" i="7"/>
  <c r="AK31" i="7"/>
  <c r="AI31" i="7"/>
  <c r="BF29" i="7"/>
  <c r="BE29" i="7"/>
  <c r="BC29" i="7"/>
  <c r="BA29" i="7"/>
  <c r="AY29" i="7"/>
  <c r="AW29" i="7"/>
  <c r="AU29" i="7"/>
  <c r="AS29" i="7"/>
  <c r="AQ29" i="7"/>
  <c r="AO29" i="7"/>
  <c r="AM29" i="7"/>
  <c r="AK29" i="7"/>
  <c r="AI29" i="7"/>
  <c r="BF28" i="7"/>
  <c r="BE28" i="7"/>
  <c r="BC28" i="7"/>
  <c r="BA28" i="7"/>
  <c r="AY28" i="7"/>
  <c r="AW28" i="7"/>
  <c r="AU28" i="7"/>
  <c r="AS28" i="7"/>
  <c r="AQ28" i="7"/>
  <c r="AO28" i="7"/>
  <c r="AM28" i="7"/>
  <c r="AK28" i="7"/>
  <c r="AI28" i="7"/>
  <c r="BF27" i="7"/>
  <c r="BE27" i="7"/>
  <c r="BC27" i="7"/>
  <c r="BA27" i="7"/>
  <c r="AY27" i="7"/>
  <c r="AW27" i="7"/>
  <c r="AU27" i="7"/>
  <c r="AS27" i="7"/>
  <c r="AQ27" i="7"/>
  <c r="AO27" i="7"/>
  <c r="AM27" i="7"/>
  <c r="AK27" i="7"/>
  <c r="AI27" i="7"/>
  <c r="BF26" i="7"/>
  <c r="BE26" i="7"/>
  <c r="BC26" i="7"/>
  <c r="BA26" i="7"/>
  <c r="AY26" i="7"/>
  <c r="AW26" i="7"/>
  <c r="AU26" i="7"/>
  <c r="AS26" i="7"/>
  <c r="AQ26" i="7"/>
  <c r="AO26" i="7"/>
  <c r="AM26" i="7"/>
  <c r="AK26" i="7"/>
  <c r="AI26" i="7"/>
  <c r="BF24" i="7"/>
  <c r="BE24" i="7"/>
  <c r="BC24" i="7"/>
  <c r="BA24" i="7"/>
  <c r="AY24" i="7"/>
  <c r="AW24" i="7"/>
  <c r="AU24" i="7"/>
  <c r="AS24" i="7"/>
  <c r="AQ24" i="7"/>
  <c r="AO24" i="7"/>
  <c r="AM24" i="7"/>
  <c r="AK24" i="7"/>
  <c r="AI24" i="7"/>
  <c r="BF23" i="7"/>
  <c r="BE23" i="7"/>
  <c r="BC23" i="7"/>
  <c r="BA23" i="7"/>
  <c r="AY23" i="7"/>
  <c r="AW23" i="7"/>
  <c r="AU23" i="7"/>
  <c r="AS23" i="7"/>
  <c r="AQ23" i="7"/>
  <c r="AO23" i="7"/>
  <c r="AM23" i="7"/>
  <c r="AK23" i="7"/>
  <c r="AI23" i="7"/>
  <c r="BF22" i="7"/>
  <c r="BE22" i="7"/>
  <c r="BC22" i="7"/>
  <c r="BA22" i="7"/>
  <c r="AY22" i="7"/>
  <c r="AW22" i="7"/>
  <c r="AU22" i="7"/>
  <c r="AS22" i="7"/>
  <c r="AQ22" i="7"/>
  <c r="AO22" i="7"/>
  <c r="AM22" i="7"/>
  <c r="AK22" i="7"/>
  <c r="AI22" i="7"/>
  <c r="BF21" i="7"/>
  <c r="BE21" i="7"/>
  <c r="BC21" i="7"/>
  <c r="BA21" i="7"/>
  <c r="AY21" i="7"/>
  <c r="AW21" i="7"/>
  <c r="AU21" i="7"/>
  <c r="AS21" i="7"/>
  <c r="AQ21" i="7"/>
  <c r="AO21" i="7"/>
  <c r="AM21" i="7"/>
  <c r="AK21" i="7"/>
  <c r="AI21" i="7"/>
  <c r="BF20" i="7"/>
  <c r="BE20" i="7"/>
  <c r="BC20" i="7"/>
  <c r="BA20" i="7"/>
  <c r="AY20" i="7"/>
  <c r="AW20" i="7"/>
  <c r="AU20" i="7"/>
  <c r="AS20" i="7"/>
  <c r="AQ20" i="7"/>
  <c r="AO20" i="7"/>
  <c r="AM20" i="7"/>
  <c r="AK20" i="7"/>
  <c r="AI20" i="7"/>
  <c r="BF19" i="7"/>
  <c r="BE19" i="7"/>
  <c r="BC19" i="7"/>
  <c r="BA19" i="7"/>
  <c r="AY19" i="7"/>
  <c r="AW19" i="7"/>
  <c r="AU19" i="7"/>
  <c r="AS19" i="7"/>
  <c r="AQ19" i="7"/>
  <c r="AO19" i="7"/>
  <c r="AM19" i="7"/>
  <c r="AK19" i="7"/>
  <c r="AI19" i="7"/>
  <c r="BF18" i="7"/>
  <c r="BE18" i="7"/>
  <c r="BC18" i="7"/>
  <c r="BA18" i="7"/>
  <c r="AY18" i="7"/>
  <c r="AW18" i="7"/>
  <c r="AU18" i="7"/>
  <c r="AS18" i="7"/>
  <c r="AQ18" i="7"/>
  <c r="AO18" i="7"/>
  <c r="AM18" i="7"/>
  <c r="AK18" i="7"/>
  <c r="AI18" i="7"/>
  <c r="BF17" i="7"/>
  <c r="BE17" i="7"/>
  <c r="BC17" i="7"/>
  <c r="BA17" i="7"/>
  <c r="AY17" i="7"/>
  <c r="AW17" i="7"/>
  <c r="AU17" i="7"/>
  <c r="AS17" i="7"/>
  <c r="AQ17" i="7"/>
  <c r="AO17" i="7"/>
  <c r="AM17" i="7"/>
  <c r="AK17" i="7"/>
  <c r="AI17" i="7"/>
  <c r="BF16" i="7"/>
  <c r="BE16" i="7"/>
  <c r="BC16" i="7"/>
  <c r="BA16" i="7"/>
  <c r="AY16" i="7"/>
  <c r="AW16" i="7"/>
  <c r="AU16" i="7"/>
  <c r="AS16" i="7"/>
  <c r="AQ16" i="7"/>
  <c r="AO16" i="7"/>
  <c r="AM16" i="7"/>
  <c r="AK16" i="7"/>
  <c r="AI16" i="7"/>
  <c r="BF14" i="7"/>
  <c r="BE14" i="7"/>
  <c r="BC14" i="7"/>
  <c r="BA14" i="7"/>
  <c r="AY14" i="7"/>
  <c r="AW14" i="7"/>
  <c r="AU14" i="7"/>
  <c r="AS14" i="7"/>
  <c r="AQ14" i="7"/>
  <c r="AO14" i="7"/>
  <c r="AM14" i="7"/>
  <c r="AK14" i="7"/>
  <c r="AI14" i="7"/>
  <c r="BF13" i="7"/>
  <c r="BE13" i="7"/>
  <c r="BC13" i="7"/>
  <c r="BA13" i="7"/>
  <c r="AY13" i="7"/>
  <c r="AW13" i="7"/>
  <c r="AU13" i="7"/>
  <c r="AS13" i="7"/>
  <c r="AQ13" i="7"/>
  <c r="AO13" i="7"/>
  <c r="AM13" i="7"/>
  <c r="AK13" i="7"/>
  <c r="AI13" i="7"/>
  <c r="BF12" i="7"/>
  <c r="BE12" i="7"/>
  <c r="BC12" i="7"/>
  <c r="BA12" i="7"/>
  <c r="AY12" i="7"/>
  <c r="AW12" i="7"/>
  <c r="AU12" i="7"/>
  <c r="AS12" i="7"/>
  <c r="AQ12" i="7"/>
  <c r="AO12" i="7"/>
  <c r="AM12" i="7"/>
  <c r="AK12" i="7"/>
  <c r="AI12" i="7"/>
  <c r="BF11" i="7"/>
  <c r="BE11" i="7"/>
  <c r="BC11" i="7"/>
  <c r="BA11" i="7"/>
  <c r="AY11" i="7"/>
  <c r="AW11" i="7"/>
  <c r="AU11" i="7"/>
  <c r="AS11" i="7"/>
  <c r="AQ11" i="7"/>
  <c r="AO11" i="7"/>
  <c r="AM11" i="7"/>
  <c r="AK11" i="7"/>
  <c r="AI11" i="7"/>
  <c r="BF10" i="7"/>
  <c r="BE10" i="7"/>
  <c r="BC10" i="7"/>
  <c r="BA10" i="7"/>
  <c r="AY10" i="7"/>
  <c r="AW10" i="7"/>
  <c r="AU10" i="7"/>
  <c r="AS10" i="7"/>
  <c r="AQ10" i="7"/>
  <c r="AO10" i="7"/>
  <c r="AM10" i="7"/>
  <c r="AK10" i="7"/>
  <c r="AI10" i="7"/>
  <c r="BF9" i="7"/>
  <c r="BE9" i="7"/>
  <c r="BC9" i="7"/>
  <c r="BA9" i="7"/>
  <c r="AY9" i="7"/>
  <c r="AW9" i="7"/>
  <c r="AU9" i="7"/>
  <c r="AS9" i="7"/>
  <c r="AQ9" i="7"/>
  <c r="AO9" i="7"/>
  <c r="AM9" i="7"/>
  <c r="AK9" i="7"/>
  <c r="AI9" i="7"/>
  <c r="BF8" i="7"/>
  <c r="BE8" i="7"/>
  <c r="BC8" i="7"/>
  <c r="BA8" i="7"/>
  <c r="AY8" i="7"/>
  <c r="AW8" i="7"/>
  <c r="AU8" i="7"/>
  <c r="AS8" i="7"/>
  <c r="AQ8" i="7"/>
  <c r="AO8" i="7"/>
  <c r="AM8" i="7"/>
  <c r="AK8" i="7"/>
  <c r="AI8" i="7"/>
  <c r="BF7" i="7"/>
  <c r="BE7" i="7"/>
  <c r="BC7" i="7"/>
  <c r="BA7" i="7"/>
  <c r="AY7" i="7"/>
  <c r="AW7" i="7"/>
  <c r="AU7" i="7"/>
  <c r="AS7" i="7"/>
  <c r="AQ7" i="7"/>
  <c r="AO7" i="7"/>
  <c r="AM7" i="7"/>
  <c r="AK7" i="7"/>
  <c r="AI7" i="7"/>
  <c r="BF6" i="7"/>
  <c r="BE6" i="7"/>
  <c r="BC6" i="7"/>
  <c r="BA6" i="7"/>
  <c r="AY6" i="7"/>
  <c r="AW6" i="7"/>
  <c r="AU6" i="7"/>
  <c r="AS6" i="7"/>
  <c r="AQ6" i="7"/>
  <c r="AO6" i="7"/>
  <c r="AM6" i="7"/>
  <c r="AK6" i="7"/>
  <c r="AI6" i="7"/>
  <c r="BF4" i="7"/>
  <c r="BE4" i="7"/>
  <c r="BC4" i="7"/>
  <c r="BA4" i="7"/>
  <c r="AY4" i="7"/>
  <c r="AW4" i="7"/>
  <c r="AU4" i="7"/>
  <c r="AS4" i="7"/>
  <c r="AQ4" i="7"/>
  <c r="AO4" i="7"/>
  <c r="AM4" i="7"/>
  <c r="AK4" i="7"/>
  <c r="AI4" i="7"/>
  <c r="BD165" i="6"/>
  <c r="BB165" i="6"/>
  <c r="AZ165" i="6"/>
  <c r="AX165" i="6"/>
  <c r="AV165" i="6"/>
  <c r="AT165" i="6"/>
  <c r="AR165" i="6"/>
  <c r="AP165" i="6"/>
  <c r="AN165" i="6"/>
  <c r="AL165" i="6"/>
  <c r="AJ165" i="6"/>
  <c r="AH165" i="6"/>
  <c r="BF163" i="6"/>
  <c r="BE163" i="6"/>
  <c r="BC163" i="6"/>
  <c r="BA163" i="6"/>
  <c r="AY163" i="6"/>
  <c r="AW163" i="6"/>
  <c r="AU163" i="6"/>
  <c r="AS163" i="6"/>
  <c r="AQ163" i="6"/>
  <c r="AO163" i="6"/>
  <c r="AM163" i="6"/>
  <c r="AK163" i="6"/>
  <c r="AI163" i="6"/>
  <c r="BF162" i="6"/>
  <c r="BE162" i="6"/>
  <c r="BC162" i="6"/>
  <c r="BA162" i="6"/>
  <c r="AY162" i="6"/>
  <c r="AW162" i="6"/>
  <c r="AU162" i="6"/>
  <c r="AS162" i="6"/>
  <c r="AQ162" i="6"/>
  <c r="AO162" i="6"/>
  <c r="AM162" i="6"/>
  <c r="AK162" i="6"/>
  <c r="AI162" i="6"/>
  <c r="BF161" i="6"/>
  <c r="BE161" i="6"/>
  <c r="BC161" i="6"/>
  <c r="BA161" i="6"/>
  <c r="AY161" i="6"/>
  <c r="AW161" i="6"/>
  <c r="AU161" i="6"/>
  <c r="AS161" i="6"/>
  <c r="AQ161" i="6"/>
  <c r="AO161" i="6"/>
  <c r="AM161" i="6"/>
  <c r="AK161" i="6"/>
  <c r="AI161" i="6"/>
  <c r="BF160" i="6"/>
  <c r="BE160" i="6"/>
  <c r="BC160" i="6"/>
  <c r="BA160" i="6"/>
  <c r="AY160" i="6"/>
  <c r="AW160" i="6"/>
  <c r="AU160" i="6"/>
  <c r="AS160" i="6"/>
  <c r="AQ160" i="6"/>
  <c r="AO160" i="6"/>
  <c r="AM160" i="6"/>
  <c r="AK160" i="6"/>
  <c r="AI160" i="6"/>
  <c r="BF159" i="6"/>
  <c r="BE159" i="6"/>
  <c r="BC159" i="6"/>
  <c r="BA159" i="6"/>
  <c r="AY159" i="6"/>
  <c r="AW159" i="6"/>
  <c r="AU159" i="6"/>
  <c r="AS159" i="6"/>
  <c r="AQ159" i="6"/>
  <c r="AO159" i="6"/>
  <c r="AM159" i="6"/>
  <c r="AK159" i="6"/>
  <c r="AI159" i="6"/>
  <c r="BF156" i="6"/>
  <c r="BE156" i="6"/>
  <c r="BC156" i="6"/>
  <c r="BA156" i="6"/>
  <c r="AY156" i="6"/>
  <c r="AW156" i="6"/>
  <c r="AU156" i="6"/>
  <c r="AS156" i="6"/>
  <c r="AQ156" i="6"/>
  <c r="AO156" i="6"/>
  <c r="AM156" i="6"/>
  <c r="AK156" i="6"/>
  <c r="AI156" i="6"/>
  <c r="BF155" i="6"/>
  <c r="BE155" i="6"/>
  <c r="BC155" i="6"/>
  <c r="BA155" i="6"/>
  <c r="AY155" i="6"/>
  <c r="AW155" i="6"/>
  <c r="AU155" i="6"/>
  <c r="AS155" i="6"/>
  <c r="AQ155" i="6"/>
  <c r="AO155" i="6"/>
  <c r="AM155" i="6"/>
  <c r="AK155" i="6"/>
  <c r="AI155" i="6"/>
  <c r="BF154" i="6"/>
  <c r="BE154" i="6"/>
  <c r="BC154" i="6"/>
  <c r="BA154" i="6"/>
  <c r="AY154" i="6"/>
  <c r="AW154" i="6"/>
  <c r="AU154" i="6"/>
  <c r="AS154" i="6"/>
  <c r="AQ154" i="6"/>
  <c r="AO154" i="6"/>
  <c r="AM154" i="6"/>
  <c r="AK154" i="6"/>
  <c r="AI154" i="6"/>
  <c r="BF153" i="6"/>
  <c r="BE153" i="6"/>
  <c r="BC153" i="6"/>
  <c r="BA153" i="6"/>
  <c r="AY153" i="6"/>
  <c r="AW153" i="6"/>
  <c r="AU153" i="6"/>
  <c r="AS153" i="6"/>
  <c r="AQ153" i="6"/>
  <c r="AO153" i="6"/>
  <c r="AM153" i="6"/>
  <c r="AK153" i="6"/>
  <c r="AI153" i="6"/>
  <c r="BF152" i="6"/>
  <c r="BE152" i="6"/>
  <c r="BC152" i="6"/>
  <c r="BA152" i="6"/>
  <c r="AY152" i="6"/>
  <c r="AW152" i="6"/>
  <c r="AU152" i="6"/>
  <c r="AS152" i="6"/>
  <c r="AQ152" i="6"/>
  <c r="AO152" i="6"/>
  <c r="AM152" i="6"/>
  <c r="AK152" i="6"/>
  <c r="AI152" i="6"/>
  <c r="BF151" i="6"/>
  <c r="BE151" i="6"/>
  <c r="BC151" i="6"/>
  <c r="BA151" i="6"/>
  <c r="AY151" i="6"/>
  <c r="AW151" i="6"/>
  <c r="AU151" i="6"/>
  <c r="AS151" i="6"/>
  <c r="AQ151" i="6"/>
  <c r="AO151" i="6"/>
  <c r="AM151" i="6"/>
  <c r="AK151" i="6"/>
  <c r="AI151" i="6"/>
  <c r="BF150" i="6"/>
  <c r="BE150" i="6"/>
  <c r="BC150" i="6"/>
  <c r="BA150" i="6"/>
  <c r="AY150" i="6"/>
  <c r="AW150" i="6"/>
  <c r="AU150" i="6"/>
  <c r="AS150" i="6"/>
  <c r="AQ150" i="6"/>
  <c r="AO150" i="6"/>
  <c r="AM150" i="6"/>
  <c r="AK150" i="6"/>
  <c r="AI150" i="6"/>
  <c r="BD148" i="6"/>
  <c r="BD166" i="6" s="1"/>
  <c r="BB148" i="6"/>
  <c r="BB166" i="6" s="1"/>
  <c r="AZ148" i="6"/>
  <c r="AZ166" i="6" s="1"/>
  <c r="AX148" i="6"/>
  <c r="AX166" i="6" s="1"/>
  <c r="AV148" i="6"/>
  <c r="AT148" i="6"/>
  <c r="AT166" i="6" s="1"/>
  <c r="AP148" i="6"/>
  <c r="AN148" i="6"/>
  <c r="AL148" i="6"/>
  <c r="AJ148" i="6"/>
  <c r="AH148" i="6"/>
  <c r="BF144" i="6"/>
  <c r="BE144" i="6"/>
  <c r="BC144" i="6"/>
  <c r="BA144" i="6"/>
  <c r="AY144" i="6"/>
  <c r="AW144" i="6"/>
  <c r="AU144" i="6"/>
  <c r="AS144" i="6"/>
  <c r="AQ144" i="6"/>
  <c r="AO144" i="6"/>
  <c r="AM144" i="6"/>
  <c r="AK144" i="6"/>
  <c r="AI144" i="6"/>
  <c r="BF143" i="6"/>
  <c r="BE143" i="6"/>
  <c r="BC143" i="6"/>
  <c r="BA143" i="6"/>
  <c r="AY143" i="6"/>
  <c r="AW143" i="6"/>
  <c r="AU143" i="6"/>
  <c r="AS143" i="6"/>
  <c r="AQ143" i="6"/>
  <c r="AO143" i="6"/>
  <c r="AM143" i="6"/>
  <c r="AK143" i="6"/>
  <c r="AI143" i="6"/>
  <c r="BF139" i="6"/>
  <c r="BE139" i="6"/>
  <c r="BC139" i="6"/>
  <c r="BA139" i="6"/>
  <c r="AY139" i="6"/>
  <c r="AW139" i="6"/>
  <c r="AU139" i="6"/>
  <c r="AS139" i="6"/>
  <c r="AQ139" i="6"/>
  <c r="AO139" i="6"/>
  <c r="AM139" i="6"/>
  <c r="AK139" i="6"/>
  <c r="AI139" i="6"/>
  <c r="BF137" i="6"/>
  <c r="BE137" i="6"/>
  <c r="BC137" i="6"/>
  <c r="BA137" i="6"/>
  <c r="AY137" i="6"/>
  <c r="AW137" i="6"/>
  <c r="AU137" i="6"/>
  <c r="AS137" i="6"/>
  <c r="AQ137" i="6"/>
  <c r="AO137" i="6"/>
  <c r="AM137" i="6"/>
  <c r="AK137" i="6"/>
  <c r="AI137" i="6"/>
  <c r="BF136" i="6"/>
  <c r="BE136" i="6"/>
  <c r="BC136" i="6"/>
  <c r="BA136" i="6"/>
  <c r="AY136" i="6"/>
  <c r="AW136" i="6"/>
  <c r="AU136" i="6"/>
  <c r="AS136" i="6"/>
  <c r="AQ136" i="6"/>
  <c r="AO136" i="6"/>
  <c r="AM136" i="6"/>
  <c r="AK136" i="6"/>
  <c r="AI136" i="6"/>
  <c r="BF135" i="6"/>
  <c r="BE135" i="6"/>
  <c r="BC135" i="6"/>
  <c r="BA135" i="6"/>
  <c r="AY135" i="6"/>
  <c r="AW135" i="6"/>
  <c r="AU135" i="6"/>
  <c r="AS135" i="6"/>
  <c r="AQ135" i="6"/>
  <c r="AO135" i="6"/>
  <c r="AM135" i="6"/>
  <c r="AK135" i="6"/>
  <c r="AI135" i="6"/>
  <c r="BF134" i="6"/>
  <c r="BE134" i="6"/>
  <c r="BC134" i="6"/>
  <c r="BA134" i="6"/>
  <c r="AY134" i="6"/>
  <c r="AW134" i="6"/>
  <c r="AU134" i="6"/>
  <c r="AS134" i="6"/>
  <c r="AQ134" i="6"/>
  <c r="AO134" i="6"/>
  <c r="AM134" i="6"/>
  <c r="AK134" i="6"/>
  <c r="AI134" i="6"/>
  <c r="BF133" i="6"/>
  <c r="BE133" i="6"/>
  <c r="BC133" i="6"/>
  <c r="BA133" i="6"/>
  <c r="AY133" i="6"/>
  <c r="AW133" i="6"/>
  <c r="AU133" i="6"/>
  <c r="AS133" i="6"/>
  <c r="AQ133" i="6"/>
  <c r="AO133" i="6"/>
  <c r="AM133" i="6"/>
  <c r="AK133" i="6"/>
  <c r="AI133" i="6"/>
  <c r="BF120" i="6"/>
  <c r="BE120" i="6"/>
  <c r="BC120" i="6"/>
  <c r="BA120" i="6"/>
  <c r="AY120" i="6"/>
  <c r="AW120" i="6"/>
  <c r="AU120" i="6"/>
  <c r="AS120" i="6"/>
  <c r="AQ120" i="6"/>
  <c r="AO120" i="6"/>
  <c r="AM120" i="6"/>
  <c r="AK120" i="6"/>
  <c r="AI120" i="6"/>
  <c r="BF132" i="6"/>
  <c r="BE132" i="6"/>
  <c r="BC132" i="6"/>
  <c r="BA132" i="6"/>
  <c r="AY132" i="6"/>
  <c r="AW132" i="6"/>
  <c r="AU132" i="6"/>
  <c r="AS132" i="6"/>
  <c r="AQ132" i="6"/>
  <c r="AO132" i="6"/>
  <c r="AM132" i="6"/>
  <c r="AK132" i="6"/>
  <c r="AI132" i="6"/>
  <c r="BF131" i="6"/>
  <c r="BE131" i="6"/>
  <c r="BC131" i="6"/>
  <c r="BA131" i="6"/>
  <c r="AY131" i="6"/>
  <c r="AW131" i="6"/>
  <c r="AU131" i="6"/>
  <c r="AS131" i="6"/>
  <c r="AQ131" i="6"/>
  <c r="AO131" i="6"/>
  <c r="AM131" i="6"/>
  <c r="AK131" i="6"/>
  <c r="AI131" i="6"/>
  <c r="BF130" i="6"/>
  <c r="BE130" i="6"/>
  <c r="BC130" i="6"/>
  <c r="BA130" i="6"/>
  <c r="AY130" i="6"/>
  <c r="AW130" i="6"/>
  <c r="AU130" i="6"/>
  <c r="AS130" i="6"/>
  <c r="AQ130" i="6"/>
  <c r="AO130" i="6"/>
  <c r="AM130" i="6"/>
  <c r="AK130" i="6"/>
  <c r="AI130" i="6"/>
  <c r="BF114" i="6"/>
  <c r="BE114" i="6"/>
  <c r="BC114" i="6"/>
  <c r="BA114" i="6"/>
  <c r="AY114" i="6"/>
  <c r="AW114" i="6"/>
  <c r="AU114" i="6"/>
  <c r="AS114" i="6"/>
  <c r="AQ114" i="6"/>
  <c r="AO114" i="6"/>
  <c r="AM114" i="6"/>
  <c r="AK114" i="6"/>
  <c r="AI114" i="6"/>
  <c r="BF113" i="6"/>
  <c r="BE113" i="6"/>
  <c r="BC113" i="6"/>
  <c r="BA113" i="6"/>
  <c r="AY113" i="6"/>
  <c r="AW113" i="6"/>
  <c r="AU113" i="6"/>
  <c r="AS113" i="6"/>
  <c r="AQ113" i="6"/>
  <c r="AO113" i="6"/>
  <c r="AM113" i="6"/>
  <c r="AK113" i="6"/>
  <c r="AI113" i="6"/>
  <c r="BF95" i="6"/>
  <c r="BE95" i="6"/>
  <c r="BC95" i="6"/>
  <c r="BA95" i="6"/>
  <c r="AY95" i="6"/>
  <c r="AW95" i="6"/>
  <c r="AU95" i="6"/>
  <c r="AS95" i="6"/>
  <c r="AQ95" i="6"/>
  <c r="AO95" i="6"/>
  <c r="AM95" i="6"/>
  <c r="AK95" i="6"/>
  <c r="AI95" i="6"/>
  <c r="BF94" i="6"/>
  <c r="BE94" i="6"/>
  <c r="BC94" i="6"/>
  <c r="BA94" i="6"/>
  <c r="AY94" i="6"/>
  <c r="AW94" i="6"/>
  <c r="AU94" i="6"/>
  <c r="AS94" i="6"/>
  <c r="AQ94" i="6"/>
  <c r="AO94" i="6"/>
  <c r="AM94" i="6"/>
  <c r="AK94" i="6"/>
  <c r="AI94" i="6"/>
  <c r="BF93" i="6"/>
  <c r="BE93" i="6"/>
  <c r="BC93" i="6"/>
  <c r="BA93" i="6"/>
  <c r="AY93" i="6"/>
  <c r="AW93" i="6"/>
  <c r="AU93" i="6"/>
  <c r="AS93" i="6"/>
  <c r="AQ93" i="6"/>
  <c r="AO93" i="6"/>
  <c r="AM93" i="6"/>
  <c r="AK93" i="6"/>
  <c r="AI93" i="6"/>
  <c r="BF92" i="6"/>
  <c r="BE92" i="6"/>
  <c r="BC92" i="6"/>
  <c r="BA92" i="6"/>
  <c r="AY92" i="6"/>
  <c r="AW92" i="6"/>
  <c r="AU92" i="6"/>
  <c r="AS92" i="6"/>
  <c r="AQ92" i="6"/>
  <c r="AO92" i="6"/>
  <c r="AM92" i="6"/>
  <c r="AK92" i="6"/>
  <c r="AI92" i="6"/>
  <c r="BF90" i="6"/>
  <c r="BE90" i="6"/>
  <c r="BC90" i="6"/>
  <c r="BA90" i="6"/>
  <c r="AY90" i="6"/>
  <c r="AW90" i="6"/>
  <c r="AU90" i="6"/>
  <c r="AS90" i="6"/>
  <c r="AQ90" i="6"/>
  <c r="AO90" i="6"/>
  <c r="AM90" i="6"/>
  <c r="AK90" i="6"/>
  <c r="AI90" i="6"/>
  <c r="BF89" i="6"/>
  <c r="BE89" i="6"/>
  <c r="BC89" i="6"/>
  <c r="BA89" i="6"/>
  <c r="AY89" i="6"/>
  <c r="AW89" i="6"/>
  <c r="AU89" i="6"/>
  <c r="AS89" i="6"/>
  <c r="AQ89" i="6"/>
  <c r="AO89" i="6"/>
  <c r="AM89" i="6"/>
  <c r="AK89" i="6"/>
  <c r="AI89" i="6"/>
  <c r="BF88" i="6"/>
  <c r="BE88" i="6"/>
  <c r="BC88" i="6"/>
  <c r="BA88" i="6"/>
  <c r="AY88" i="6"/>
  <c r="AW88" i="6"/>
  <c r="AU88" i="6"/>
  <c r="AS88" i="6"/>
  <c r="AQ88" i="6"/>
  <c r="AO88" i="6"/>
  <c r="AM88" i="6"/>
  <c r="AK88" i="6"/>
  <c r="AI88" i="6"/>
  <c r="BF87" i="6"/>
  <c r="BE87" i="6"/>
  <c r="BC87" i="6"/>
  <c r="BA87" i="6"/>
  <c r="AY87" i="6"/>
  <c r="AW87" i="6"/>
  <c r="AU87" i="6"/>
  <c r="AS87" i="6"/>
  <c r="AQ87" i="6"/>
  <c r="AO87" i="6"/>
  <c r="AM87" i="6"/>
  <c r="AK87" i="6"/>
  <c r="AI87" i="6"/>
  <c r="BF86" i="6"/>
  <c r="BE86" i="6"/>
  <c r="BC86" i="6"/>
  <c r="BA86" i="6"/>
  <c r="AY86" i="6"/>
  <c r="AW86" i="6"/>
  <c r="AU86" i="6"/>
  <c r="AS86" i="6"/>
  <c r="AQ86" i="6"/>
  <c r="AO86" i="6"/>
  <c r="AM86" i="6"/>
  <c r="AK86" i="6"/>
  <c r="AI86" i="6"/>
  <c r="BF84" i="6"/>
  <c r="BE84" i="6"/>
  <c r="BC84" i="6"/>
  <c r="BA84" i="6"/>
  <c r="AY84" i="6"/>
  <c r="AW84" i="6"/>
  <c r="AU84" i="6"/>
  <c r="AS84" i="6"/>
  <c r="AQ84" i="6"/>
  <c r="AO84" i="6"/>
  <c r="AM84" i="6"/>
  <c r="AK84" i="6"/>
  <c r="AI84" i="6"/>
  <c r="BF81" i="6"/>
  <c r="BE81" i="6"/>
  <c r="BC81" i="6"/>
  <c r="BA81" i="6"/>
  <c r="AY81" i="6"/>
  <c r="AW81" i="6"/>
  <c r="AU81" i="6"/>
  <c r="AS81" i="6"/>
  <c r="AQ81" i="6"/>
  <c r="AO81" i="6"/>
  <c r="AM81" i="6"/>
  <c r="AK81" i="6"/>
  <c r="AI81" i="6"/>
  <c r="BF80" i="6"/>
  <c r="BE80" i="6"/>
  <c r="BC80" i="6"/>
  <c r="BA80" i="6"/>
  <c r="AY80" i="6"/>
  <c r="AW80" i="6"/>
  <c r="AU80" i="6"/>
  <c r="AS80" i="6"/>
  <c r="AQ80" i="6"/>
  <c r="AO80" i="6"/>
  <c r="AM80" i="6"/>
  <c r="AK80" i="6"/>
  <c r="AI80" i="6"/>
  <c r="BF78" i="6"/>
  <c r="BE78" i="6"/>
  <c r="BC78" i="6"/>
  <c r="BA78" i="6"/>
  <c r="AY78" i="6"/>
  <c r="AW78" i="6"/>
  <c r="AU78" i="6"/>
  <c r="AS78" i="6"/>
  <c r="AQ78" i="6"/>
  <c r="AO78" i="6"/>
  <c r="AM78" i="6"/>
  <c r="AK78" i="6"/>
  <c r="AI78" i="6"/>
  <c r="BF77" i="6"/>
  <c r="BE77" i="6"/>
  <c r="BC77" i="6"/>
  <c r="BA77" i="6"/>
  <c r="AY77" i="6"/>
  <c r="AW77" i="6"/>
  <c r="AU77" i="6"/>
  <c r="AS77" i="6"/>
  <c r="AQ77" i="6"/>
  <c r="AO77" i="6"/>
  <c r="AM77" i="6"/>
  <c r="AK77" i="6"/>
  <c r="AI77" i="6"/>
  <c r="BF75" i="6"/>
  <c r="BE75" i="6"/>
  <c r="BC75" i="6"/>
  <c r="BA75" i="6"/>
  <c r="AY75" i="6"/>
  <c r="AW75" i="6"/>
  <c r="AU75" i="6"/>
  <c r="AS75" i="6"/>
  <c r="AQ75" i="6"/>
  <c r="AO75" i="6"/>
  <c r="AM75" i="6"/>
  <c r="AK75" i="6"/>
  <c r="AI75" i="6"/>
  <c r="BF74" i="6"/>
  <c r="BE74" i="6"/>
  <c r="BC74" i="6"/>
  <c r="BA74" i="6"/>
  <c r="AY74" i="6"/>
  <c r="AW74" i="6"/>
  <c r="AU74" i="6"/>
  <c r="AS74" i="6"/>
  <c r="AQ74" i="6"/>
  <c r="AO74" i="6"/>
  <c r="AM74" i="6"/>
  <c r="AK74" i="6"/>
  <c r="AI74" i="6"/>
  <c r="BF72" i="6"/>
  <c r="BE72" i="6"/>
  <c r="BC72" i="6"/>
  <c r="BA72" i="6"/>
  <c r="AY72" i="6"/>
  <c r="AW72" i="6"/>
  <c r="AU72" i="6"/>
  <c r="AS72" i="6"/>
  <c r="AQ72" i="6"/>
  <c r="AO72" i="6"/>
  <c r="AM72" i="6"/>
  <c r="AK72" i="6"/>
  <c r="AI72" i="6"/>
  <c r="BF71" i="6"/>
  <c r="BE71" i="6"/>
  <c r="BC71" i="6"/>
  <c r="BA71" i="6"/>
  <c r="AY71" i="6"/>
  <c r="AW71" i="6"/>
  <c r="AU71" i="6"/>
  <c r="AS71" i="6"/>
  <c r="AQ71" i="6"/>
  <c r="AO71" i="6"/>
  <c r="AM71" i="6"/>
  <c r="AK71" i="6"/>
  <c r="AI71" i="6"/>
  <c r="BF70" i="6"/>
  <c r="BE70" i="6"/>
  <c r="BC70" i="6"/>
  <c r="BA70" i="6"/>
  <c r="AY70" i="6"/>
  <c r="AW70" i="6"/>
  <c r="AU70" i="6"/>
  <c r="AS70" i="6"/>
  <c r="AQ70" i="6"/>
  <c r="AO70" i="6"/>
  <c r="AM70" i="6"/>
  <c r="AK70" i="6"/>
  <c r="AI70" i="6"/>
  <c r="BF68" i="6"/>
  <c r="BE68" i="6"/>
  <c r="BC68" i="6"/>
  <c r="BA68" i="6"/>
  <c r="AY68" i="6"/>
  <c r="AW68" i="6"/>
  <c r="AU68" i="6"/>
  <c r="AS68" i="6"/>
  <c r="AQ68" i="6"/>
  <c r="AO68" i="6"/>
  <c r="AM68" i="6"/>
  <c r="AK68" i="6"/>
  <c r="AI68" i="6"/>
  <c r="BF67" i="6"/>
  <c r="BE67" i="6"/>
  <c r="BC67" i="6"/>
  <c r="BA67" i="6"/>
  <c r="AY67" i="6"/>
  <c r="AW67" i="6"/>
  <c r="AU67" i="6"/>
  <c r="AS67" i="6"/>
  <c r="AQ67" i="6"/>
  <c r="AO67" i="6"/>
  <c r="AM67" i="6"/>
  <c r="AK67" i="6"/>
  <c r="AI67" i="6"/>
  <c r="BF66" i="6"/>
  <c r="BE66" i="6"/>
  <c r="BC66" i="6"/>
  <c r="BA66" i="6"/>
  <c r="AY66" i="6"/>
  <c r="AW66" i="6"/>
  <c r="AU66" i="6"/>
  <c r="AS66" i="6"/>
  <c r="AQ66" i="6"/>
  <c r="AO66" i="6"/>
  <c r="AM66" i="6"/>
  <c r="AK66" i="6"/>
  <c r="AI66" i="6"/>
  <c r="BF64" i="6"/>
  <c r="BE64" i="6"/>
  <c r="BC64" i="6"/>
  <c r="BA64" i="6"/>
  <c r="AY64" i="6"/>
  <c r="AW64" i="6"/>
  <c r="AU64" i="6"/>
  <c r="AS64" i="6"/>
  <c r="AQ64" i="6"/>
  <c r="AO64" i="6"/>
  <c r="AM64" i="6"/>
  <c r="AK64" i="6"/>
  <c r="AI64" i="6"/>
  <c r="BF63" i="6"/>
  <c r="BE63" i="6"/>
  <c r="BC63" i="6"/>
  <c r="BA63" i="6"/>
  <c r="AY63" i="6"/>
  <c r="AW63" i="6"/>
  <c r="AU63" i="6"/>
  <c r="AS63" i="6"/>
  <c r="AQ63" i="6"/>
  <c r="AO63" i="6"/>
  <c r="AM63" i="6"/>
  <c r="AK63" i="6"/>
  <c r="AI63" i="6"/>
  <c r="BF62" i="6"/>
  <c r="BE62" i="6"/>
  <c r="BC62" i="6"/>
  <c r="BA62" i="6"/>
  <c r="AY62" i="6"/>
  <c r="AW62" i="6"/>
  <c r="AU62" i="6"/>
  <c r="AS62" i="6"/>
  <c r="AQ62" i="6"/>
  <c r="AO62" i="6"/>
  <c r="AM62" i="6"/>
  <c r="AK62" i="6"/>
  <c r="AI62" i="6"/>
  <c r="BF60" i="6"/>
  <c r="BE60" i="6"/>
  <c r="BC60" i="6"/>
  <c r="BA60" i="6"/>
  <c r="AY60" i="6"/>
  <c r="AW60" i="6"/>
  <c r="AU60" i="6"/>
  <c r="AS60" i="6"/>
  <c r="AQ60" i="6"/>
  <c r="AO60" i="6"/>
  <c r="AM60" i="6"/>
  <c r="AK60" i="6"/>
  <c r="AI60" i="6"/>
  <c r="BF58" i="6"/>
  <c r="BE58" i="6"/>
  <c r="BC58" i="6"/>
  <c r="BA58" i="6"/>
  <c r="AY58" i="6"/>
  <c r="AW58" i="6"/>
  <c r="AU58" i="6"/>
  <c r="AS58" i="6"/>
  <c r="AQ58" i="6"/>
  <c r="AO58" i="6"/>
  <c r="AM58" i="6"/>
  <c r="AK58" i="6"/>
  <c r="AI58" i="6"/>
  <c r="BF57" i="6"/>
  <c r="BE57" i="6"/>
  <c r="BC57" i="6"/>
  <c r="BA57" i="6"/>
  <c r="AY57" i="6"/>
  <c r="AW57" i="6"/>
  <c r="AU57" i="6"/>
  <c r="AS57" i="6"/>
  <c r="AQ57" i="6"/>
  <c r="AO57" i="6"/>
  <c r="AM57" i="6"/>
  <c r="AK57" i="6"/>
  <c r="AI57" i="6"/>
  <c r="BF56" i="6"/>
  <c r="BE56" i="6"/>
  <c r="BC56" i="6"/>
  <c r="BA56" i="6"/>
  <c r="AY56" i="6"/>
  <c r="AW56" i="6"/>
  <c r="AU56" i="6"/>
  <c r="AS56" i="6"/>
  <c r="AQ56" i="6"/>
  <c r="AO56" i="6"/>
  <c r="AM56" i="6"/>
  <c r="AK56" i="6"/>
  <c r="AI56" i="6"/>
  <c r="BF55" i="6"/>
  <c r="BE55" i="6"/>
  <c r="BC55" i="6"/>
  <c r="BA55" i="6"/>
  <c r="AY55" i="6"/>
  <c r="AW55" i="6"/>
  <c r="AU55" i="6"/>
  <c r="AS55" i="6"/>
  <c r="AQ55" i="6"/>
  <c r="AO55" i="6"/>
  <c r="AM55" i="6"/>
  <c r="AK55" i="6"/>
  <c r="AI55" i="6"/>
  <c r="BF52" i="6"/>
  <c r="BE52" i="6"/>
  <c r="BC52" i="6"/>
  <c r="BA52" i="6"/>
  <c r="AY52" i="6"/>
  <c r="AW52" i="6"/>
  <c r="AU52" i="6"/>
  <c r="AS52" i="6"/>
  <c r="AQ52" i="6"/>
  <c r="AO52" i="6"/>
  <c r="AM52" i="6"/>
  <c r="AK52" i="6"/>
  <c r="AI52" i="6"/>
  <c r="BF51" i="6"/>
  <c r="BE51" i="6"/>
  <c r="BC51" i="6"/>
  <c r="BA51" i="6"/>
  <c r="AY51" i="6"/>
  <c r="AW51" i="6"/>
  <c r="AU51" i="6"/>
  <c r="AS51" i="6"/>
  <c r="AQ51" i="6"/>
  <c r="AO51" i="6"/>
  <c r="AM51" i="6"/>
  <c r="AK51" i="6"/>
  <c r="AI51" i="6"/>
  <c r="BF50" i="6"/>
  <c r="BE50" i="6"/>
  <c r="BC50" i="6"/>
  <c r="BA50" i="6"/>
  <c r="AY50" i="6"/>
  <c r="AW50" i="6"/>
  <c r="AU50" i="6"/>
  <c r="AS50" i="6"/>
  <c r="AQ50" i="6"/>
  <c r="AO50" i="6"/>
  <c r="AM50" i="6"/>
  <c r="AK50" i="6"/>
  <c r="AI50" i="6"/>
  <c r="BF49" i="6"/>
  <c r="BE49" i="6"/>
  <c r="BC49" i="6"/>
  <c r="BA49" i="6"/>
  <c r="AY49" i="6"/>
  <c r="AW49" i="6"/>
  <c r="AU49" i="6"/>
  <c r="AS49" i="6"/>
  <c r="AQ49" i="6"/>
  <c r="AO49" i="6"/>
  <c r="AM49" i="6"/>
  <c r="AK49" i="6"/>
  <c r="AI49" i="6"/>
  <c r="BF47" i="6"/>
  <c r="BE47" i="6"/>
  <c r="BC47" i="6"/>
  <c r="BA47" i="6"/>
  <c r="AY47" i="6"/>
  <c r="AW47" i="6"/>
  <c r="AU47" i="6"/>
  <c r="AS47" i="6"/>
  <c r="AQ47" i="6"/>
  <c r="AO47" i="6"/>
  <c r="AM47" i="6"/>
  <c r="AK47" i="6"/>
  <c r="AI47" i="6"/>
  <c r="BF46" i="6"/>
  <c r="BE46" i="6"/>
  <c r="BC46" i="6"/>
  <c r="BA46" i="6"/>
  <c r="AY46" i="6"/>
  <c r="AW46" i="6"/>
  <c r="AU46" i="6"/>
  <c r="AS46" i="6"/>
  <c r="AQ46" i="6"/>
  <c r="AO46" i="6"/>
  <c r="AM46" i="6"/>
  <c r="AK46" i="6"/>
  <c r="AI46" i="6"/>
  <c r="BF45" i="6"/>
  <c r="BE45" i="6"/>
  <c r="BC45" i="6"/>
  <c r="BA45" i="6"/>
  <c r="AY45" i="6"/>
  <c r="AW45" i="6"/>
  <c r="AU45" i="6"/>
  <c r="AS45" i="6"/>
  <c r="AQ45" i="6"/>
  <c r="AO45" i="6"/>
  <c r="AM45" i="6"/>
  <c r="AK45" i="6"/>
  <c r="AI45" i="6"/>
  <c r="BF44" i="6"/>
  <c r="BE44" i="6"/>
  <c r="BC44" i="6"/>
  <c r="BA44" i="6"/>
  <c r="AY44" i="6"/>
  <c r="AW44" i="6"/>
  <c r="AU44" i="6"/>
  <c r="AS44" i="6"/>
  <c r="AQ44" i="6"/>
  <c r="AO44" i="6"/>
  <c r="AM44" i="6"/>
  <c r="AK44" i="6"/>
  <c r="AI44" i="6"/>
  <c r="BF43" i="6"/>
  <c r="BE43" i="6"/>
  <c r="BC43" i="6"/>
  <c r="BA43" i="6"/>
  <c r="AY43" i="6"/>
  <c r="AW43" i="6"/>
  <c r="AU43" i="6"/>
  <c r="AS43" i="6"/>
  <c r="AQ43" i="6"/>
  <c r="AO43" i="6"/>
  <c r="AM43" i="6"/>
  <c r="AK43" i="6"/>
  <c r="AI43" i="6"/>
  <c r="BF42" i="6"/>
  <c r="BE42" i="6"/>
  <c r="BC42" i="6"/>
  <c r="BA42" i="6"/>
  <c r="AY42" i="6"/>
  <c r="AW42" i="6"/>
  <c r="AU42" i="6"/>
  <c r="AS42" i="6"/>
  <c r="AQ42" i="6"/>
  <c r="AO42" i="6"/>
  <c r="AM42" i="6"/>
  <c r="AK42" i="6"/>
  <c r="AI42" i="6"/>
  <c r="BF41" i="6"/>
  <c r="BE41" i="6"/>
  <c r="BC41" i="6"/>
  <c r="BA41" i="6"/>
  <c r="AY41" i="6"/>
  <c r="AW41" i="6"/>
  <c r="AU41" i="6"/>
  <c r="AS41" i="6"/>
  <c r="AQ41" i="6"/>
  <c r="AO41" i="6"/>
  <c r="AM41" i="6"/>
  <c r="AK41" i="6"/>
  <c r="AI41" i="6"/>
  <c r="BF40" i="6"/>
  <c r="BE40" i="6"/>
  <c r="BC40" i="6"/>
  <c r="BA40" i="6"/>
  <c r="AY40" i="6"/>
  <c r="AW40" i="6"/>
  <c r="AU40" i="6"/>
  <c r="AS40" i="6"/>
  <c r="AQ40" i="6"/>
  <c r="AO40" i="6"/>
  <c r="AM40" i="6"/>
  <c r="AK40" i="6"/>
  <c r="AI40" i="6"/>
  <c r="BF39" i="6"/>
  <c r="BE39" i="6"/>
  <c r="BC39" i="6"/>
  <c r="BA39" i="6"/>
  <c r="AY39" i="6"/>
  <c r="AW39" i="6"/>
  <c r="AU39" i="6"/>
  <c r="AS39" i="6"/>
  <c r="AQ39" i="6"/>
  <c r="AO39" i="6"/>
  <c r="AM39" i="6"/>
  <c r="AK39" i="6"/>
  <c r="AI39" i="6"/>
  <c r="BF38" i="6"/>
  <c r="BE38" i="6"/>
  <c r="BC38" i="6"/>
  <c r="BA38" i="6"/>
  <c r="AY38" i="6"/>
  <c r="AW38" i="6"/>
  <c r="AU38" i="6"/>
  <c r="AS38" i="6"/>
  <c r="AQ38" i="6"/>
  <c r="AO38" i="6"/>
  <c r="AM38" i="6"/>
  <c r="AK38" i="6"/>
  <c r="AI38" i="6"/>
  <c r="BF37" i="6"/>
  <c r="BE37" i="6"/>
  <c r="BC37" i="6"/>
  <c r="BA37" i="6"/>
  <c r="AY37" i="6"/>
  <c r="AW37" i="6"/>
  <c r="AU37" i="6"/>
  <c r="AS37" i="6"/>
  <c r="AQ37" i="6"/>
  <c r="AO37" i="6"/>
  <c r="AM37" i="6"/>
  <c r="AK37" i="6"/>
  <c r="AI37" i="6"/>
  <c r="BF36" i="6"/>
  <c r="BE36" i="6"/>
  <c r="BC36" i="6"/>
  <c r="BA36" i="6"/>
  <c r="AY36" i="6"/>
  <c r="AW36" i="6"/>
  <c r="AU36" i="6"/>
  <c r="AS36" i="6"/>
  <c r="AQ36" i="6"/>
  <c r="AO36" i="6"/>
  <c r="AM36" i="6"/>
  <c r="AK36" i="6"/>
  <c r="AI36" i="6"/>
  <c r="BF35" i="6"/>
  <c r="BE35" i="6"/>
  <c r="BC35" i="6"/>
  <c r="BA35" i="6"/>
  <c r="AY35" i="6"/>
  <c r="AW35" i="6"/>
  <c r="AU35" i="6"/>
  <c r="AS35" i="6"/>
  <c r="AQ35" i="6"/>
  <c r="AO35" i="6"/>
  <c r="AM35" i="6"/>
  <c r="AK35" i="6"/>
  <c r="AI35" i="6"/>
  <c r="BF34" i="6"/>
  <c r="BE34" i="6"/>
  <c r="BC34" i="6"/>
  <c r="BA34" i="6"/>
  <c r="AY34" i="6"/>
  <c r="AW34" i="6"/>
  <c r="AU34" i="6"/>
  <c r="AS34" i="6"/>
  <c r="AQ34" i="6"/>
  <c r="AO34" i="6"/>
  <c r="AM34" i="6"/>
  <c r="AK34" i="6"/>
  <c r="AI34" i="6"/>
  <c r="BF33" i="6"/>
  <c r="BE33" i="6"/>
  <c r="BC33" i="6"/>
  <c r="BA33" i="6"/>
  <c r="AY33" i="6"/>
  <c r="AW33" i="6"/>
  <c r="AU33" i="6"/>
  <c r="AS33" i="6"/>
  <c r="AQ33" i="6"/>
  <c r="AO33" i="6"/>
  <c r="AM33" i="6"/>
  <c r="AK33" i="6"/>
  <c r="AI33" i="6"/>
  <c r="BF32" i="6"/>
  <c r="BE32" i="6"/>
  <c r="BC32" i="6"/>
  <c r="BA32" i="6"/>
  <c r="AY32" i="6"/>
  <c r="AW32" i="6"/>
  <c r="AU32" i="6"/>
  <c r="AS32" i="6"/>
  <c r="AQ32" i="6"/>
  <c r="AO32" i="6"/>
  <c r="AM32" i="6"/>
  <c r="AK32" i="6"/>
  <c r="AI32" i="6"/>
  <c r="BF31" i="6"/>
  <c r="BE31" i="6"/>
  <c r="BC31" i="6"/>
  <c r="BA31" i="6"/>
  <c r="AY31" i="6"/>
  <c r="AW31" i="6"/>
  <c r="AU31" i="6"/>
  <c r="AS31" i="6"/>
  <c r="AQ31" i="6"/>
  <c r="AO31" i="6"/>
  <c r="AM31" i="6"/>
  <c r="AK31" i="6"/>
  <c r="AI31" i="6"/>
  <c r="BF29" i="6"/>
  <c r="BE29" i="6"/>
  <c r="BC29" i="6"/>
  <c r="BA29" i="6"/>
  <c r="AY29" i="6"/>
  <c r="AW29" i="6"/>
  <c r="AU29" i="6"/>
  <c r="AS29" i="6"/>
  <c r="AQ29" i="6"/>
  <c r="AO29" i="6"/>
  <c r="AM29" i="6"/>
  <c r="AK29" i="6"/>
  <c r="AI29" i="6"/>
  <c r="BF28" i="6"/>
  <c r="BE28" i="6"/>
  <c r="BC28" i="6"/>
  <c r="BA28" i="6"/>
  <c r="AY28" i="6"/>
  <c r="AW28" i="6"/>
  <c r="AU28" i="6"/>
  <c r="AS28" i="6"/>
  <c r="AQ28" i="6"/>
  <c r="AO28" i="6"/>
  <c r="AM28" i="6"/>
  <c r="AK28" i="6"/>
  <c r="AI28" i="6"/>
  <c r="BF27" i="6"/>
  <c r="BE27" i="6"/>
  <c r="BC27" i="6"/>
  <c r="BA27" i="6"/>
  <c r="AY27" i="6"/>
  <c r="AW27" i="6"/>
  <c r="AU27" i="6"/>
  <c r="AS27" i="6"/>
  <c r="AQ27" i="6"/>
  <c r="AO27" i="6"/>
  <c r="AM27" i="6"/>
  <c r="AK27" i="6"/>
  <c r="AI27" i="6"/>
  <c r="BF26" i="6"/>
  <c r="BE26" i="6"/>
  <c r="BC26" i="6"/>
  <c r="BA26" i="6"/>
  <c r="AY26" i="6"/>
  <c r="AW26" i="6"/>
  <c r="AU26" i="6"/>
  <c r="AS26" i="6"/>
  <c r="AQ26" i="6"/>
  <c r="AO26" i="6"/>
  <c r="AM26" i="6"/>
  <c r="AK26" i="6"/>
  <c r="AI26" i="6"/>
  <c r="BF24" i="6"/>
  <c r="BE24" i="6"/>
  <c r="BC24" i="6"/>
  <c r="BA24" i="6"/>
  <c r="AY24" i="6"/>
  <c r="AW24" i="6"/>
  <c r="AU24" i="6"/>
  <c r="AS24" i="6"/>
  <c r="AQ24" i="6"/>
  <c r="AO24" i="6"/>
  <c r="AM24" i="6"/>
  <c r="AK24" i="6"/>
  <c r="AI24" i="6"/>
  <c r="BF23" i="6"/>
  <c r="BE23" i="6"/>
  <c r="BC23" i="6"/>
  <c r="BA23" i="6"/>
  <c r="AY23" i="6"/>
  <c r="AW23" i="6"/>
  <c r="AU23" i="6"/>
  <c r="AS23" i="6"/>
  <c r="AQ23" i="6"/>
  <c r="AO23" i="6"/>
  <c r="AM23" i="6"/>
  <c r="AK23" i="6"/>
  <c r="AI23" i="6"/>
  <c r="BF22" i="6"/>
  <c r="BE22" i="6"/>
  <c r="BC22" i="6"/>
  <c r="BA22" i="6"/>
  <c r="AY22" i="6"/>
  <c r="AW22" i="6"/>
  <c r="AU22" i="6"/>
  <c r="AS22" i="6"/>
  <c r="AQ22" i="6"/>
  <c r="AO22" i="6"/>
  <c r="AM22" i="6"/>
  <c r="AK22" i="6"/>
  <c r="AI22" i="6"/>
  <c r="BF21" i="6"/>
  <c r="BE21" i="6"/>
  <c r="BC21" i="6"/>
  <c r="BA21" i="6"/>
  <c r="AY21" i="6"/>
  <c r="AW21" i="6"/>
  <c r="AU21" i="6"/>
  <c r="AS21" i="6"/>
  <c r="AQ21" i="6"/>
  <c r="AO21" i="6"/>
  <c r="AM21" i="6"/>
  <c r="AK21" i="6"/>
  <c r="AI21" i="6"/>
  <c r="BF20" i="6"/>
  <c r="BE20" i="6"/>
  <c r="BC20" i="6"/>
  <c r="BA20" i="6"/>
  <c r="AY20" i="6"/>
  <c r="AW20" i="6"/>
  <c r="AU20" i="6"/>
  <c r="AS20" i="6"/>
  <c r="AQ20" i="6"/>
  <c r="AO20" i="6"/>
  <c r="AM20" i="6"/>
  <c r="AK20" i="6"/>
  <c r="AI20" i="6"/>
  <c r="BF19" i="6"/>
  <c r="BE19" i="6"/>
  <c r="BC19" i="6"/>
  <c r="BA19" i="6"/>
  <c r="AY19" i="6"/>
  <c r="AW19" i="6"/>
  <c r="AU19" i="6"/>
  <c r="AS19" i="6"/>
  <c r="AQ19" i="6"/>
  <c r="AO19" i="6"/>
  <c r="AM19" i="6"/>
  <c r="AK19" i="6"/>
  <c r="AI19" i="6"/>
  <c r="BF18" i="6"/>
  <c r="BE18" i="6"/>
  <c r="BC18" i="6"/>
  <c r="BA18" i="6"/>
  <c r="AY18" i="6"/>
  <c r="AW18" i="6"/>
  <c r="AU18" i="6"/>
  <c r="AS18" i="6"/>
  <c r="AQ18" i="6"/>
  <c r="AO18" i="6"/>
  <c r="AM18" i="6"/>
  <c r="AK18" i="6"/>
  <c r="AI18" i="6"/>
  <c r="BF17" i="6"/>
  <c r="BE17" i="6"/>
  <c r="BC17" i="6"/>
  <c r="BA17" i="6"/>
  <c r="AY17" i="6"/>
  <c r="AW17" i="6"/>
  <c r="AU17" i="6"/>
  <c r="AS17" i="6"/>
  <c r="AQ17" i="6"/>
  <c r="AO17" i="6"/>
  <c r="AM17" i="6"/>
  <c r="AK17" i="6"/>
  <c r="AI17" i="6"/>
  <c r="BF16" i="6"/>
  <c r="BE16" i="6"/>
  <c r="BC16" i="6"/>
  <c r="BA16" i="6"/>
  <c r="AY16" i="6"/>
  <c r="AW16" i="6"/>
  <c r="AU16" i="6"/>
  <c r="AS16" i="6"/>
  <c r="AQ16" i="6"/>
  <c r="AO16" i="6"/>
  <c r="AM16" i="6"/>
  <c r="AK16" i="6"/>
  <c r="AI16" i="6"/>
  <c r="BF14" i="6"/>
  <c r="BE14" i="6"/>
  <c r="BC14" i="6"/>
  <c r="BA14" i="6"/>
  <c r="AY14" i="6"/>
  <c r="AW14" i="6"/>
  <c r="AU14" i="6"/>
  <c r="AS14" i="6"/>
  <c r="AQ14" i="6"/>
  <c r="AO14" i="6"/>
  <c r="AM14" i="6"/>
  <c r="AK14" i="6"/>
  <c r="AI14" i="6"/>
  <c r="BF13" i="6"/>
  <c r="BE13" i="6"/>
  <c r="BC13" i="6"/>
  <c r="BA13" i="6"/>
  <c r="AY13" i="6"/>
  <c r="AW13" i="6"/>
  <c r="AU13" i="6"/>
  <c r="AS13" i="6"/>
  <c r="AQ13" i="6"/>
  <c r="AO13" i="6"/>
  <c r="AM13" i="6"/>
  <c r="AK13" i="6"/>
  <c r="AI13" i="6"/>
  <c r="BE12" i="6"/>
  <c r="BC12" i="6"/>
  <c r="BA12" i="6"/>
  <c r="AY12" i="6"/>
  <c r="AW12" i="6"/>
  <c r="AU12" i="6"/>
  <c r="AQ12" i="6"/>
  <c r="AO12" i="6"/>
  <c r="AM12" i="6"/>
  <c r="AK12" i="6"/>
  <c r="AI12" i="6"/>
  <c r="BF11" i="6"/>
  <c r="BE11" i="6"/>
  <c r="BC11" i="6"/>
  <c r="BA11" i="6"/>
  <c r="AY11" i="6"/>
  <c r="AW11" i="6"/>
  <c r="AU11" i="6"/>
  <c r="AS11" i="6"/>
  <c r="AQ11" i="6"/>
  <c r="AO11" i="6"/>
  <c r="AM11" i="6"/>
  <c r="AK11" i="6"/>
  <c r="AI11" i="6"/>
  <c r="BF10" i="6"/>
  <c r="BE10" i="6"/>
  <c r="BC10" i="6"/>
  <c r="BA10" i="6"/>
  <c r="AY10" i="6"/>
  <c r="AW10" i="6"/>
  <c r="AU10" i="6"/>
  <c r="AS10" i="6"/>
  <c r="AQ10" i="6"/>
  <c r="AO10" i="6"/>
  <c r="AM10" i="6"/>
  <c r="AK10" i="6"/>
  <c r="AI10" i="6"/>
  <c r="BF9" i="6"/>
  <c r="BE9" i="6"/>
  <c r="BC9" i="6"/>
  <c r="BA9" i="6"/>
  <c r="AY9" i="6"/>
  <c r="AW9" i="6"/>
  <c r="AU9" i="6"/>
  <c r="AS9" i="6"/>
  <c r="AQ9" i="6"/>
  <c r="AO9" i="6"/>
  <c r="AM9" i="6"/>
  <c r="AK9" i="6"/>
  <c r="AI9" i="6"/>
  <c r="BF8" i="6"/>
  <c r="BE8" i="6"/>
  <c r="BC8" i="6"/>
  <c r="BA8" i="6"/>
  <c r="AY8" i="6"/>
  <c r="AW8" i="6"/>
  <c r="AU8" i="6"/>
  <c r="AS8" i="6"/>
  <c r="AQ8" i="6"/>
  <c r="AO8" i="6"/>
  <c r="AM8" i="6"/>
  <c r="AK8" i="6"/>
  <c r="AI8" i="6"/>
  <c r="BF7" i="6"/>
  <c r="BE7" i="6"/>
  <c r="BC7" i="6"/>
  <c r="BA7" i="6"/>
  <c r="AY7" i="6"/>
  <c r="AW7" i="6"/>
  <c r="AU7" i="6"/>
  <c r="AS7" i="6"/>
  <c r="AQ7" i="6"/>
  <c r="AO7" i="6"/>
  <c r="AM7" i="6"/>
  <c r="AK7" i="6"/>
  <c r="AI7" i="6"/>
  <c r="BF6" i="6"/>
  <c r="BE6" i="6"/>
  <c r="BC6" i="6"/>
  <c r="BA6" i="6"/>
  <c r="AY6" i="6"/>
  <c r="AW6" i="6"/>
  <c r="AU6" i="6"/>
  <c r="AS6" i="6"/>
  <c r="AQ6" i="6"/>
  <c r="AO6" i="6"/>
  <c r="AM6" i="6"/>
  <c r="AK6" i="6"/>
  <c r="AI6" i="6"/>
  <c r="BF4" i="6"/>
  <c r="BE4" i="6"/>
  <c r="BC4" i="6"/>
  <c r="BA4" i="6"/>
  <c r="AY4" i="6"/>
  <c r="AW4" i="6"/>
  <c r="AU4" i="6"/>
  <c r="AS4" i="6"/>
  <c r="AQ4" i="6"/>
  <c r="AO4" i="6"/>
  <c r="AM4" i="6"/>
  <c r="AK4" i="6"/>
  <c r="AI4" i="6"/>
  <c r="BD165" i="5"/>
  <c r="BB165" i="5"/>
  <c r="AZ165" i="5"/>
  <c r="AX165" i="5"/>
  <c r="AV165" i="5"/>
  <c r="AT165" i="5"/>
  <c r="AR165" i="5"/>
  <c r="AP165" i="5"/>
  <c r="AN165" i="5"/>
  <c r="AL165" i="5"/>
  <c r="AJ165" i="5"/>
  <c r="AH165" i="5"/>
  <c r="BF163" i="5"/>
  <c r="BE163" i="5"/>
  <c r="BC163" i="5"/>
  <c r="BA163" i="5"/>
  <c r="AY163" i="5"/>
  <c r="AW163" i="5"/>
  <c r="AU163" i="5"/>
  <c r="AS163" i="5"/>
  <c r="AQ163" i="5"/>
  <c r="AO163" i="5"/>
  <c r="AM163" i="5"/>
  <c r="AK163" i="5"/>
  <c r="AI163" i="5"/>
  <c r="BF162" i="5"/>
  <c r="BE162" i="5"/>
  <c r="BC162" i="5"/>
  <c r="BA162" i="5"/>
  <c r="AY162" i="5"/>
  <c r="AW162" i="5"/>
  <c r="AU162" i="5"/>
  <c r="AS162" i="5"/>
  <c r="AQ162" i="5"/>
  <c r="AO162" i="5"/>
  <c r="AM162" i="5"/>
  <c r="AK162" i="5"/>
  <c r="AI162" i="5"/>
  <c r="BF161" i="5"/>
  <c r="BE161" i="5"/>
  <c r="BC161" i="5"/>
  <c r="BA161" i="5"/>
  <c r="AY161" i="5"/>
  <c r="AW161" i="5"/>
  <c r="AU161" i="5"/>
  <c r="AS161" i="5"/>
  <c r="AQ161" i="5"/>
  <c r="AO161" i="5"/>
  <c r="AM161" i="5"/>
  <c r="AK161" i="5"/>
  <c r="AI161" i="5"/>
  <c r="BF160" i="5"/>
  <c r="BE160" i="5"/>
  <c r="BC160" i="5"/>
  <c r="BA160" i="5"/>
  <c r="AY160" i="5"/>
  <c r="AW160" i="5"/>
  <c r="AU160" i="5"/>
  <c r="AS160" i="5"/>
  <c r="AQ160" i="5"/>
  <c r="AO160" i="5"/>
  <c r="AM160" i="5"/>
  <c r="AK160" i="5"/>
  <c r="AI160" i="5"/>
  <c r="BF159" i="5"/>
  <c r="BE159" i="5"/>
  <c r="BC159" i="5"/>
  <c r="BA159" i="5"/>
  <c r="AY159" i="5"/>
  <c r="AW159" i="5"/>
  <c r="AU159" i="5"/>
  <c r="AS159" i="5"/>
  <c r="AQ159" i="5"/>
  <c r="AO159" i="5"/>
  <c r="AM159" i="5"/>
  <c r="AK159" i="5"/>
  <c r="AI159" i="5"/>
  <c r="BF156" i="5"/>
  <c r="BE156" i="5"/>
  <c r="BC156" i="5"/>
  <c r="BA156" i="5"/>
  <c r="AY156" i="5"/>
  <c r="AW156" i="5"/>
  <c r="AU156" i="5"/>
  <c r="AS156" i="5"/>
  <c r="AQ156" i="5"/>
  <c r="AO156" i="5"/>
  <c r="AM156" i="5"/>
  <c r="AK156" i="5"/>
  <c r="AI156" i="5"/>
  <c r="BF155" i="5"/>
  <c r="BE155" i="5"/>
  <c r="BC155" i="5"/>
  <c r="BA155" i="5"/>
  <c r="AY155" i="5"/>
  <c r="AW155" i="5"/>
  <c r="AU155" i="5"/>
  <c r="AS155" i="5"/>
  <c r="AQ155" i="5"/>
  <c r="AO155" i="5"/>
  <c r="AM155" i="5"/>
  <c r="AK155" i="5"/>
  <c r="AI155" i="5"/>
  <c r="BF154" i="5"/>
  <c r="BE154" i="5"/>
  <c r="BC154" i="5"/>
  <c r="BA154" i="5"/>
  <c r="AY154" i="5"/>
  <c r="AW154" i="5"/>
  <c r="AU154" i="5"/>
  <c r="AS154" i="5"/>
  <c r="AQ154" i="5"/>
  <c r="AO154" i="5"/>
  <c r="AM154" i="5"/>
  <c r="AK154" i="5"/>
  <c r="AI154" i="5"/>
  <c r="BF153" i="5"/>
  <c r="BE153" i="5"/>
  <c r="BC153" i="5"/>
  <c r="BA153" i="5"/>
  <c r="AY153" i="5"/>
  <c r="AW153" i="5"/>
  <c r="AU153" i="5"/>
  <c r="AS153" i="5"/>
  <c r="AQ153" i="5"/>
  <c r="AO153" i="5"/>
  <c r="AM153" i="5"/>
  <c r="AK153" i="5"/>
  <c r="AI153" i="5"/>
  <c r="BF152" i="5"/>
  <c r="BE152" i="5"/>
  <c r="BC152" i="5"/>
  <c r="BA152" i="5"/>
  <c r="AY152" i="5"/>
  <c r="AW152" i="5"/>
  <c r="AU152" i="5"/>
  <c r="AS152" i="5"/>
  <c r="AQ152" i="5"/>
  <c r="AO152" i="5"/>
  <c r="AM152" i="5"/>
  <c r="AK152" i="5"/>
  <c r="AI152" i="5"/>
  <c r="BF151" i="5"/>
  <c r="BE151" i="5"/>
  <c r="BC151" i="5"/>
  <c r="BA151" i="5"/>
  <c r="AY151" i="5"/>
  <c r="AW151" i="5"/>
  <c r="AU151" i="5"/>
  <c r="AS151" i="5"/>
  <c r="AQ151" i="5"/>
  <c r="AO151" i="5"/>
  <c r="AM151" i="5"/>
  <c r="AK151" i="5"/>
  <c r="AI151" i="5"/>
  <c r="BF150" i="5"/>
  <c r="BE150" i="5"/>
  <c r="BC150" i="5"/>
  <c r="BA150" i="5"/>
  <c r="AY150" i="5"/>
  <c r="AW150" i="5"/>
  <c r="AU150" i="5"/>
  <c r="AS150" i="5"/>
  <c r="AQ150" i="5"/>
  <c r="AO150" i="5"/>
  <c r="AM150" i="5"/>
  <c r="AK150" i="5"/>
  <c r="AI150" i="5"/>
  <c r="BD148" i="5"/>
  <c r="BD166" i="5" s="1"/>
  <c r="BB148" i="5"/>
  <c r="BB166" i="5" s="1"/>
  <c r="AZ148" i="5"/>
  <c r="AX148" i="5"/>
  <c r="AV148" i="5"/>
  <c r="AT148" i="5"/>
  <c r="AT166" i="5" s="1"/>
  <c r="AR148" i="5"/>
  <c r="AP148" i="5"/>
  <c r="AP166" i="5" s="1"/>
  <c r="AN148" i="5"/>
  <c r="AN166" i="5" s="1"/>
  <c r="AL148" i="5"/>
  <c r="AJ148" i="5"/>
  <c r="AH148" i="5"/>
  <c r="BF144" i="5"/>
  <c r="BE144" i="5"/>
  <c r="BC144" i="5"/>
  <c r="BA144" i="5"/>
  <c r="AY144" i="5"/>
  <c r="AW144" i="5"/>
  <c r="AU144" i="5"/>
  <c r="AS144" i="5"/>
  <c r="AQ144" i="5"/>
  <c r="AO144" i="5"/>
  <c r="AM144" i="5"/>
  <c r="AK144" i="5"/>
  <c r="AI144" i="5"/>
  <c r="BF143" i="5"/>
  <c r="BE143" i="5"/>
  <c r="BC143" i="5"/>
  <c r="BA143" i="5"/>
  <c r="AY143" i="5"/>
  <c r="AW143" i="5"/>
  <c r="AU143" i="5"/>
  <c r="AS143" i="5"/>
  <c r="AQ143" i="5"/>
  <c r="AO143" i="5"/>
  <c r="AM143" i="5"/>
  <c r="AK143" i="5"/>
  <c r="AI143" i="5"/>
  <c r="BF139" i="5"/>
  <c r="BE139" i="5"/>
  <c r="BC139" i="5"/>
  <c r="BA139" i="5"/>
  <c r="AY139" i="5"/>
  <c r="AW139" i="5"/>
  <c r="AU139" i="5"/>
  <c r="AS139" i="5"/>
  <c r="AQ139" i="5"/>
  <c r="AO139" i="5"/>
  <c r="AM139" i="5"/>
  <c r="AK139" i="5"/>
  <c r="AI139" i="5"/>
  <c r="BF137" i="5"/>
  <c r="BE137" i="5"/>
  <c r="BC137" i="5"/>
  <c r="BA137" i="5"/>
  <c r="AY137" i="5"/>
  <c r="AW137" i="5"/>
  <c r="AU137" i="5"/>
  <c r="AS137" i="5"/>
  <c r="AQ137" i="5"/>
  <c r="AO137" i="5"/>
  <c r="AM137" i="5"/>
  <c r="AK137" i="5"/>
  <c r="AI137" i="5"/>
  <c r="BF136" i="5"/>
  <c r="BE136" i="5"/>
  <c r="BC136" i="5"/>
  <c r="BA136" i="5"/>
  <c r="AY136" i="5"/>
  <c r="AW136" i="5"/>
  <c r="AU136" i="5"/>
  <c r="AS136" i="5"/>
  <c r="AQ136" i="5"/>
  <c r="AO136" i="5"/>
  <c r="AM136" i="5"/>
  <c r="AK136" i="5"/>
  <c r="AI136" i="5"/>
  <c r="BF135" i="5"/>
  <c r="BE135" i="5"/>
  <c r="BC135" i="5"/>
  <c r="BA135" i="5"/>
  <c r="AY135" i="5"/>
  <c r="AW135" i="5"/>
  <c r="AU135" i="5"/>
  <c r="AS135" i="5"/>
  <c r="AQ135" i="5"/>
  <c r="AO135" i="5"/>
  <c r="AM135" i="5"/>
  <c r="AK135" i="5"/>
  <c r="AI135" i="5"/>
  <c r="BF134" i="5"/>
  <c r="BE134" i="5"/>
  <c r="BC134" i="5"/>
  <c r="BA134" i="5"/>
  <c r="AY134" i="5"/>
  <c r="AW134" i="5"/>
  <c r="AU134" i="5"/>
  <c r="AS134" i="5"/>
  <c r="AQ134" i="5"/>
  <c r="AO134" i="5"/>
  <c r="AM134" i="5"/>
  <c r="AK134" i="5"/>
  <c r="AI134" i="5"/>
  <c r="BF133" i="5"/>
  <c r="BE133" i="5"/>
  <c r="BC133" i="5"/>
  <c r="BA133" i="5"/>
  <c r="AY133" i="5"/>
  <c r="AW133" i="5"/>
  <c r="AU133" i="5"/>
  <c r="AS133" i="5"/>
  <c r="AQ133" i="5"/>
  <c r="AO133" i="5"/>
  <c r="AM133" i="5"/>
  <c r="AK133" i="5"/>
  <c r="AI133" i="5"/>
  <c r="BF120" i="5"/>
  <c r="BE120" i="5"/>
  <c r="BC120" i="5"/>
  <c r="BA120" i="5"/>
  <c r="AY120" i="5"/>
  <c r="AW120" i="5"/>
  <c r="AU120" i="5"/>
  <c r="AS120" i="5"/>
  <c r="AQ120" i="5"/>
  <c r="AO120" i="5"/>
  <c r="AM120" i="5"/>
  <c r="AK120" i="5"/>
  <c r="AI120" i="5"/>
  <c r="BF132" i="5"/>
  <c r="BE132" i="5"/>
  <c r="BC132" i="5"/>
  <c r="BA132" i="5"/>
  <c r="AY132" i="5"/>
  <c r="AW132" i="5"/>
  <c r="AU132" i="5"/>
  <c r="AS132" i="5"/>
  <c r="AQ132" i="5"/>
  <c r="AO132" i="5"/>
  <c r="AM132" i="5"/>
  <c r="AK132" i="5"/>
  <c r="AI132" i="5"/>
  <c r="BF131" i="5"/>
  <c r="BE131" i="5"/>
  <c r="BC131" i="5"/>
  <c r="BA131" i="5"/>
  <c r="AY131" i="5"/>
  <c r="AW131" i="5"/>
  <c r="AU131" i="5"/>
  <c r="AS131" i="5"/>
  <c r="AQ131" i="5"/>
  <c r="AO131" i="5"/>
  <c r="AM131" i="5"/>
  <c r="AK131" i="5"/>
  <c r="AI131" i="5"/>
  <c r="BF130" i="5"/>
  <c r="BE130" i="5"/>
  <c r="BC130" i="5"/>
  <c r="BA130" i="5"/>
  <c r="AY130" i="5"/>
  <c r="AW130" i="5"/>
  <c r="AU130" i="5"/>
  <c r="AS130" i="5"/>
  <c r="AQ130" i="5"/>
  <c r="AO130" i="5"/>
  <c r="AM130" i="5"/>
  <c r="AK130" i="5"/>
  <c r="AI130" i="5"/>
  <c r="BF114" i="5"/>
  <c r="BE114" i="5"/>
  <c r="BC114" i="5"/>
  <c r="BA114" i="5"/>
  <c r="AY114" i="5"/>
  <c r="AW114" i="5"/>
  <c r="AU114" i="5"/>
  <c r="AS114" i="5"/>
  <c r="AQ114" i="5"/>
  <c r="AO114" i="5"/>
  <c r="AM114" i="5"/>
  <c r="AK114" i="5"/>
  <c r="AI114" i="5"/>
  <c r="BF113" i="5"/>
  <c r="BE113" i="5"/>
  <c r="BC113" i="5"/>
  <c r="BA113" i="5"/>
  <c r="AY113" i="5"/>
  <c r="AW113" i="5"/>
  <c r="AU113" i="5"/>
  <c r="AS113" i="5"/>
  <c r="AQ113" i="5"/>
  <c r="AO113" i="5"/>
  <c r="AM113" i="5"/>
  <c r="AK113" i="5"/>
  <c r="AI113" i="5"/>
  <c r="BF95" i="5"/>
  <c r="BE95" i="5"/>
  <c r="BC95" i="5"/>
  <c r="BA95" i="5"/>
  <c r="AY95" i="5"/>
  <c r="AW95" i="5"/>
  <c r="AU95" i="5"/>
  <c r="AS95" i="5"/>
  <c r="AQ95" i="5"/>
  <c r="AO95" i="5"/>
  <c r="AM95" i="5"/>
  <c r="AK95" i="5"/>
  <c r="AI95" i="5"/>
  <c r="BF94" i="5"/>
  <c r="BE94" i="5"/>
  <c r="BC94" i="5"/>
  <c r="BA94" i="5"/>
  <c r="AY94" i="5"/>
  <c r="AW94" i="5"/>
  <c r="AU94" i="5"/>
  <c r="AS94" i="5"/>
  <c r="AQ94" i="5"/>
  <c r="AO94" i="5"/>
  <c r="AM94" i="5"/>
  <c r="AK94" i="5"/>
  <c r="AI94" i="5"/>
  <c r="BF93" i="5"/>
  <c r="BE93" i="5"/>
  <c r="BC93" i="5"/>
  <c r="BA93" i="5"/>
  <c r="AY93" i="5"/>
  <c r="AW93" i="5"/>
  <c r="AU93" i="5"/>
  <c r="AS93" i="5"/>
  <c r="AQ93" i="5"/>
  <c r="AO93" i="5"/>
  <c r="AM93" i="5"/>
  <c r="AK93" i="5"/>
  <c r="AI93" i="5"/>
  <c r="BF92" i="5"/>
  <c r="BE92" i="5"/>
  <c r="BC92" i="5"/>
  <c r="BA92" i="5"/>
  <c r="AY92" i="5"/>
  <c r="AW92" i="5"/>
  <c r="AU92" i="5"/>
  <c r="AS92" i="5"/>
  <c r="AQ92" i="5"/>
  <c r="AO92" i="5"/>
  <c r="AM92" i="5"/>
  <c r="AK92" i="5"/>
  <c r="AI92" i="5"/>
  <c r="BF90" i="5"/>
  <c r="BE90" i="5"/>
  <c r="BC90" i="5"/>
  <c r="BA90" i="5"/>
  <c r="AY90" i="5"/>
  <c r="AW90" i="5"/>
  <c r="AU90" i="5"/>
  <c r="AS90" i="5"/>
  <c r="AQ90" i="5"/>
  <c r="AO90" i="5"/>
  <c r="AM90" i="5"/>
  <c r="AK90" i="5"/>
  <c r="AI90" i="5"/>
  <c r="BF89" i="5"/>
  <c r="BE89" i="5"/>
  <c r="BC89" i="5"/>
  <c r="BA89" i="5"/>
  <c r="AY89" i="5"/>
  <c r="AW89" i="5"/>
  <c r="AU89" i="5"/>
  <c r="AS89" i="5"/>
  <c r="AQ89" i="5"/>
  <c r="AO89" i="5"/>
  <c r="AM89" i="5"/>
  <c r="AK89" i="5"/>
  <c r="AI89" i="5"/>
  <c r="BF88" i="5"/>
  <c r="BE88" i="5"/>
  <c r="BC88" i="5"/>
  <c r="BA88" i="5"/>
  <c r="AY88" i="5"/>
  <c r="AW88" i="5"/>
  <c r="AU88" i="5"/>
  <c r="AS88" i="5"/>
  <c r="AQ88" i="5"/>
  <c r="AO88" i="5"/>
  <c r="AM88" i="5"/>
  <c r="AK88" i="5"/>
  <c r="AI88" i="5"/>
  <c r="BF87" i="5"/>
  <c r="BE87" i="5"/>
  <c r="BC87" i="5"/>
  <c r="BA87" i="5"/>
  <c r="AY87" i="5"/>
  <c r="AW87" i="5"/>
  <c r="AU87" i="5"/>
  <c r="AS87" i="5"/>
  <c r="AQ87" i="5"/>
  <c r="AO87" i="5"/>
  <c r="AM87" i="5"/>
  <c r="AK87" i="5"/>
  <c r="AI87" i="5"/>
  <c r="BF86" i="5"/>
  <c r="BE86" i="5"/>
  <c r="BC86" i="5"/>
  <c r="BA86" i="5"/>
  <c r="AY86" i="5"/>
  <c r="AW86" i="5"/>
  <c r="AU86" i="5"/>
  <c r="AS86" i="5"/>
  <c r="AQ86" i="5"/>
  <c r="AO86" i="5"/>
  <c r="AM86" i="5"/>
  <c r="AK86" i="5"/>
  <c r="AI86" i="5"/>
  <c r="BF84" i="5"/>
  <c r="BE84" i="5"/>
  <c r="BC84" i="5"/>
  <c r="BA84" i="5"/>
  <c r="AY84" i="5"/>
  <c r="AW84" i="5"/>
  <c r="AU84" i="5"/>
  <c r="AS84" i="5"/>
  <c r="AQ84" i="5"/>
  <c r="AO84" i="5"/>
  <c r="AM84" i="5"/>
  <c r="AK84" i="5"/>
  <c r="AI84" i="5"/>
  <c r="BF81" i="5"/>
  <c r="BE81" i="5"/>
  <c r="BC81" i="5"/>
  <c r="BA81" i="5"/>
  <c r="AY81" i="5"/>
  <c r="AW81" i="5"/>
  <c r="AU81" i="5"/>
  <c r="AS81" i="5"/>
  <c r="AQ81" i="5"/>
  <c r="AO81" i="5"/>
  <c r="AM81" i="5"/>
  <c r="AK81" i="5"/>
  <c r="AI81" i="5"/>
  <c r="BF80" i="5"/>
  <c r="BE80" i="5"/>
  <c r="BC80" i="5"/>
  <c r="BA80" i="5"/>
  <c r="AY80" i="5"/>
  <c r="AW80" i="5"/>
  <c r="AU80" i="5"/>
  <c r="AS80" i="5"/>
  <c r="AQ80" i="5"/>
  <c r="AO80" i="5"/>
  <c r="AM80" i="5"/>
  <c r="AK80" i="5"/>
  <c r="AI80" i="5"/>
  <c r="BF78" i="5"/>
  <c r="BE78" i="5"/>
  <c r="BC78" i="5"/>
  <c r="BA78" i="5"/>
  <c r="AY78" i="5"/>
  <c r="AW78" i="5"/>
  <c r="AU78" i="5"/>
  <c r="AS78" i="5"/>
  <c r="AQ78" i="5"/>
  <c r="AO78" i="5"/>
  <c r="AM78" i="5"/>
  <c r="AK78" i="5"/>
  <c r="AI78" i="5"/>
  <c r="BF77" i="5"/>
  <c r="BE77" i="5"/>
  <c r="BC77" i="5"/>
  <c r="BA77" i="5"/>
  <c r="AY77" i="5"/>
  <c r="AW77" i="5"/>
  <c r="AU77" i="5"/>
  <c r="AS77" i="5"/>
  <c r="AQ77" i="5"/>
  <c r="AO77" i="5"/>
  <c r="AM77" i="5"/>
  <c r="AK77" i="5"/>
  <c r="AI77" i="5"/>
  <c r="BF75" i="5"/>
  <c r="BE75" i="5"/>
  <c r="BC75" i="5"/>
  <c r="BA75" i="5"/>
  <c r="AY75" i="5"/>
  <c r="AW75" i="5"/>
  <c r="AU75" i="5"/>
  <c r="AS75" i="5"/>
  <c r="AQ75" i="5"/>
  <c r="AO75" i="5"/>
  <c r="AM75" i="5"/>
  <c r="AK75" i="5"/>
  <c r="AI75" i="5"/>
  <c r="BF74" i="5"/>
  <c r="BE74" i="5"/>
  <c r="BC74" i="5"/>
  <c r="BA74" i="5"/>
  <c r="AY74" i="5"/>
  <c r="AW74" i="5"/>
  <c r="AU74" i="5"/>
  <c r="AS74" i="5"/>
  <c r="AQ74" i="5"/>
  <c r="AO74" i="5"/>
  <c r="AM74" i="5"/>
  <c r="AK74" i="5"/>
  <c r="AI74" i="5"/>
  <c r="BF72" i="5"/>
  <c r="BE72" i="5"/>
  <c r="BC72" i="5"/>
  <c r="BA72" i="5"/>
  <c r="AY72" i="5"/>
  <c r="AW72" i="5"/>
  <c r="AU72" i="5"/>
  <c r="AS72" i="5"/>
  <c r="AQ72" i="5"/>
  <c r="AO72" i="5"/>
  <c r="AM72" i="5"/>
  <c r="AK72" i="5"/>
  <c r="AI72" i="5"/>
  <c r="BF71" i="5"/>
  <c r="BE71" i="5"/>
  <c r="BC71" i="5"/>
  <c r="BA71" i="5"/>
  <c r="AY71" i="5"/>
  <c r="AW71" i="5"/>
  <c r="AU71" i="5"/>
  <c r="AS71" i="5"/>
  <c r="AQ71" i="5"/>
  <c r="AO71" i="5"/>
  <c r="AM71" i="5"/>
  <c r="AK71" i="5"/>
  <c r="AI71" i="5"/>
  <c r="BF70" i="5"/>
  <c r="BE70" i="5"/>
  <c r="BC70" i="5"/>
  <c r="BA70" i="5"/>
  <c r="AY70" i="5"/>
  <c r="AW70" i="5"/>
  <c r="AU70" i="5"/>
  <c r="AS70" i="5"/>
  <c r="AQ70" i="5"/>
  <c r="AO70" i="5"/>
  <c r="AM70" i="5"/>
  <c r="AK70" i="5"/>
  <c r="AI70" i="5"/>
  <c r="BF68" i="5"/>
  <c r="BE68" i="5"/>
  <c r="BC68" i="5"/>
  <c r="BA68" i="5"/>
  <c r="AY68" i="5"/>
  <c r="AW68" i="5"/>
  <c r="AU68" i="5"/>
  <c r="AS68" i="5"/>
  <c r="AQ68" i="5"/>
  <c r="AO68" i="5"/>
  <c r="AM68" i="5"/>
  <c r="AK68" i="5"/>
  <c r="AI68" i="5"/>
  <c r="BF67" i="5"/>
  <c r="BE67" i="5"/>
  <c r="BC67" i="5"/>
  <c r="BA67" i="5"/>
  <c r="AY67" i="5"/>
  <c r="AW67" i="5"/>
  <c r="AU67" i="5"/>
  <c r="AS67" i="5"/>
  <c r="AQ67" i="5"/>
  <c r="AO67" i="5"/>
  <c r="AM67" i="5"/>
  <c r="AK67" i="5"/>
  <c r="AI67" i="5"/>
  <c r="BF66" i="5"/>
  <c r="BE66" i="5"/>
  <c r="BC66" i="5"/>
  <c r="BA66" i="5"/>
  <c r="AY66" i="5"/>
  <c r="AW66" i="5"/>
  <c r="AU66" i="5"/>
  <c r="AS66" i="5"/>
  <c r="AQ66" i="5"/>
  <c r="AO66" i="5"/>
  <c r="AM66" i="5"/>
  <c r="AK66" i="5"/>
  <c r="AI66" i="5"/>
  <c r="BF64" i="5"/>
  <c r="BE64" i="5"/>
  <c r="BC64" i="5"/>
  <c r="BA64" i="5"/>
  <c r="AY64" i="5"/>
  <c r="AW64" i="5"/>
  <c r="AU64" i="5"/>
  <c r="AS64" i="5"/>
  <c r="AQ64" i="5"/>
  <c r="AO64" i="5"/>
  <c r="AM64" i="5"/>
  <c r="AK64" i="5"/>
  <c r="AI64" i="5"/>
  <c r="BF63" i="5"/>
  <c r="BE63" i="5"/>
  <c r="BC63" i="5"/>
  <c r="BA63" i="5"/>
  <c r="AY63" i="5"/>
  <c r="AW63" i="5"/>
  <c r="AU63" i="5"/>
  <c r="AS63" i="5"/>
  <c r="AQ63" i="5"/>
  <c r="AO63" i="5"/>
  <c r="AM63" i="5"/>
  <c r="AK63" i="5"/>
  <c r="AI63" i="5"/>
  <c r="BF62" i="5"/>
  <c r="BE62" i="5"/>
  <c r="BC62" i="5"/>
  <c r="BA62" i="5"/>
  <c r="AY62" i="5"/>
  <c r="AW62" i="5"/>
  <c r="AU62" i="5"/>
  <c r="AS62" i="5"/>
  <c r="AQ62" i="5"/>
  <c r="AO62" i="5"/>
  <c r="AM62" i="5"/>
  <c r="AK62" i="5"/>
  <c r="AI62" i="5"/>
  <c r="BF60" i="5"/>
  <c r="BE60" i="5"/>
  <c r="BC60" i="5"/>
  <c r="BA60" i="5"/>
  <c r="AY60" i="5"/>
  <c r="AW60" i="5"/>
  <c r="AU60" i="5"/>
  <c r="AS60" i="5"/>
  <c r="AQ60" i="5"/>
  <c r="AO60" i="5"/>
  <c r="AM60" i="5"/>
  <c r="AK60" i="5"/>
  <c r="AI60" i="5"/>
  <c r="BF58" i="5"/>
  <c r="BE58" i="5"/>
  <c r="BC58" i="5"/>
  <c r="BA58" i="5"/>
  <c r="AY58" i="5"/>
  <c r="AW58" i="5"/>
  <c r="AU58" i="5"/>
  <c r="AS58" i="5"/>
  <c r="AQ58" i="5"/>
  <c r="AO58" i="5"/>
  <c r="AM58" i="5"/>
  <c r="AK58" i="5"/>
  <c r="AI58" i="5"/>
  <c r="BF57" i="5"/>
  <c r="BE57" i="5"/>
  <c r="BC57" i="5"/>
  <c r="BA57" i="5"/>
  <c r="AY57" i="5"/>
  <c r="AW57" i="5"/>
  <c r="AU57" i="5"/>
  <c r="AS57" i="5"/>
  <c r="AQ57" i="5"/>
  <c r="AO57" i="5"/>
  <c r="AM57" i="5"/>
  <c r="AK57" i="5"/>
  <c r="AI57" i="5"/>
  <c r="BF56" i="5"/>
  <c r="BE56" i="5"/>
  <c r="BC56" i="5"/>
  <c r="BA56" i="5"/>
  <c r="AY56" i="5"/>
  <c r="AW56" i="5"/>
  <c r="AU56" i="5"/>
  <c r="AS56" i="5"/>
  <c r="AQ56" i="5"/>
  <c r="AO56" i="5"/>
  <c r="AM56" i="5"/>
  <c r="AK56" i="5"/>
  <c r="AI56" i="5"/>
  <c r="BF55" i="5"/>
  <c r="BE55" i="5"/>
  <c r="BC55" i="5"/>
  <c r="BA55" i="5"/>
  <c r="AY55" i="5"/>
  <c r="AW55" i="5"/>
  <c r="AU55" i="5"/>
  <c r="AS55" i="5"/>
  <c r="AQ55" i="5"/>
  <c r="AO55" i="5"/>
  <c r="AM55" i="5"/>
  <c r="AK55" i="5"/>
  <c r="AI55" i="5"/>
  <c r="BF52" i="5"/>
  <c r="BE52" i="5"/>
  <c r="BC52" i="5"/>
  <c r="BA52" i="5"/>
  <c r="AY52" i="5"/>
  <c r="AW52" i="5"/>
  <c r="AU52" i="5"/>
  <c r="AS52" i="5"/>
  <c r="AQ52" i="5"/>
  <c r="AO52" i="5"/>
  <c r="AM52" i="5"/>
  <c r="AK52" i="5"/>
  <c r="AI52" i="5"/>
  <c r="BF51" i="5"/>
  <c r="BE51" i="5"/>
  <c r="BC51" i="5"/>
  <c r="BA51" i="5"/>
  <c r="AY51" i="5"/>
  <c r="AW51" i="5"/>
  <c r="AU51" i="5"/>
  <c r="AS51" i="5"/>
  <c r="AQ51" i="5"/>
  <c r="AO51" i="5"/>
  <c r="AM51" i="5"/>
  <c r="AK51" i="5"/>
  <c r="AI51" i="5"/>
  <c r="BF50" i="5"/>
  <c r="BE50" i="5"/>
  <c r="BC50" i="5"/>
  <c r="BA50" i="5"/>
  <c r="AY50" i="5"/>
  <c r="AW50" i="5"/>
  <c r="AU50" i="5"/>
  <c r="AS50" i="5"/>
  <c r="AQ50" i="5"/>
  <c r="AO50" i="5"/>
  <c r="AM50" i="5"/>
  <c r="AK50" i="5"/>
  <c r="AI50" i="5"/>
  <c r="BF49" i="5"/>
  <c r="BE49" i="5"/>
  <c r="BC49" i="5"/>
  <c r="BA49" i="5"/>
  <c r="AY49" i="5"/>
  <c r="AW49" i="5"/>
  <c r="AU49" i="5"/>
  <c r="AS49" i="5"/>
  <c r="AQ49" i="5"/>
  <c r="AO49" i="5"/>
  <c r="AM49" i="5"/>
  <c r="AK49" i="5"/>
  <c r="AI49" i="5"/>
  <c r="BF47" i="5"/>
  <c r="BE47" i="5"/>
  <c r="BC47" i="5"/>
  <c r="BA47" i="5"/>
  <c r="AY47" i="5"/>
  <c r="AW47" i="5"/>
  <c r="AU47" i="5"/>
  <c r="AS47" i="5"/>
  <c r="AQ47" i="5"/>
  <c r="AO47" i="5"/>
  <c r="AM47" i="5"/>
  <c r="AK47" i="5"/>
  <c r="AI47" i="5"/>
  <c r="BF46" i="5"/>
  <c r="BE46" i="5"/>
  <c r="BC46" i="5"/>
  <c r="BA46" i="5"/>
  <c r="AY46" i="5"/>
  <c r="AW46" i="5"/>
  <c r="AU46" i="5"/>
  <c r="AS46" i="5"/>
  <c r="AQ46" i="5"/>
  <c r="AO46" i="5"/>
  <c r="AM46" i="5"/>
  <c r="AK46" i="5"/>
  <c r="AI46" i="5"/>
  <c r="BF45" i="5"/>
  <c r="BE45" i="5"/>
  <c r="BC45" i="5"/>
  <c r="BA45" i="5"/>
  <c r="AY45" i="5"/>
  <c r="AW45" i="5"/>
  <c r="AU45" i="5"/>
  <c r="AS45" i="5"/>
  <c r="AQ45" i="5"/>
  <c r="AO45" i="5"/>
  <c r="AM45" i="5"/>
  <c r="AK45" i="5"/>
  <c r="AI45" i="5"/>
  <c r="BF44" i="5"/>
  <c r="BE44" i="5"/>
  <c r="BC44" i="5"/>
  <c r="BA44" i="5"/>
  <c r="AY44" i="5"/>
  <c r="AW44" i="5"/>
  <c r="AU44" i="5"/>
  <c r="AS44" i="5"/>
  <c r="AQ44" i="5"/>
  <c r="AO44" i="5"/>
  <c r="AM44" i="5"/>
  <c r="AK44" i="5"/>
  <c r="AI44" i="5"/>
  <c r="BF43" i="5"/>
  <c r="BE43" i="5"/>
  <c r="BC43" i="5"/>
  <c r="BA43" i="5"/>
  <c r="AY43" i="5"/>
  <c r="AW43" i="5"/>
  <c r="AU43" i="5"/>
  <c r="AS43" i="5"/>
  <c r="AQ43" i="5"/>
  <c r="AO43" i="5"/>
  <c r="AM43" i="5"/>
  <c r="AK43" i="5"/>
  <c r="AI43" i="5"/>
  <c r="BF42" i="5"/>
  <c r="BE42" i="5"/>
  <c r="BC42" i="5"/>
  <c r="BA42" i="5"/>
  <c r="AY42" i="5"/>
  <c r="AW42" i="5"/>
  <c r="AU42" i="5"/>
  <c r="AS42" i="5"/>
  <c r="AQ42" i="5"/>
  <c r="AO42" i="5"/>
  <c r="AM42" i="5"/>
  <c r="AK42" i="5"/>
  <c r="AI42" i="5"/>
  <c r="BF41" i="5"/>
  <c r="BE41" i="5"/>
  <c r="BC41" i="5"/>
  <c r="BA41" i="5"/>
  <c r="AY41" i="5"/>
  <c r="AW41" i="5"/>
  <c r="AU41" i="5"/>
  <c r="AS41" i="5"/>
  <c r="AQ41" i="5"/>
  <c r="AO41" i="5"/>
  <c r="AM41" i="5"/>
  <c r="AK41" i="5"/>
  <c r="AI41" i="5"/>
  <c r="BF40" i="5"/>
  <c r="BE40" i="5"/>
  <c r="BC40" i="5"/>
  <c r="BA40" i="5"/>
  <c r="AY40" i="5"/>
  <c r="AW40" i="5"/>
  <c r="AU40" i="5"/>
  <c r="AS40" i="5"/>
  <c r="AQ40" i="5"/>
  <c r="AO40" i="5"/>
  <c r="AM40" i="5"/>
  <c r="AK40" i="5"/>
  <c r="AI40" i="5"/>
  <c r="BF39" i="5"/>
  <c r="BE39" i="5"/>
  <c r="BC39" i="5"/>
  <c r="BA39" i="5"/>
  <c r="AY39" i="5"/>
  <c r="AW39" i="5"/>
  <c r="AU39" i="5"/>
  <c r="AS39" i="5"/>
  <c r="AQ39" i="5"/>
  <c r="AO39" i="5"/>
  <c r="AM39" i="5"/>
  <c r="AK39" i="5"/>
  <c r="AI39" i="5"/>
  <c r="BF38" i="5"/>
  <c r="BE38" i="5"/>
  <c r="BC38" i="5"/>
  <c r="BA38" i="5"/>
  <c r="AY38" i="5"/>
  <c r="AW38" i="5"/>
  <c r="AU38" i="5"/>
  <c r="AS38" i="5"/>
  <c r="AQ38" i="5"/>
  <c r="AO38" i="5"/>
  <c r="AM38" i="5"/>
  <c r="AK38" i="5"/>
  <c r="AI38" i="5"/>
  <c r="BF37" i="5"/>
  <c r="BE37" i="5"/>
  <c r="BC37" i="5"/>
  <c r="BA37" i="5"/>
  <c r="AY37" i="5"/>
  <c r="AW37" i="5"/>
  <c r="AU37" i="5"/>
  <c r="AS37" i="5"/>
  <c r="AQ37" i="5"/>
  <c r="AO37" i="5"/>
  <c r="AM37" i="5"/>
  <c r="AK37" i="5"/>
  <c r="AI37" i="5"/>
  <c r="BF36" i="5"/>
  <c r="BE36" i="5"/>
  <c r="BC36" i="5"/>
  <c r="BA36" i="5"/>
  <c r="AY36" i="5"/>
  <c r="AW36" i="5"/>
  <c r="AU36" i="5"/>
  <c r="AS36" i="5"/>
  <c r="AQ36" i="5"/>
  <c r="AO36" i="5"/>
  <c r="AM36" i="5"/>
  <c r="AK36" i="5"/>
  <c r="AI36" i="5"/>
  <c r="BF35" i="5"/>
  <c r="BE35" i="5"/>
  <c r="BC35" i="5"/>
  <c r="BA35" i="5"/>
  <c r="AY35" i="5"/>
  <c r="AW35" i="5"/>
  <c r="AU35" i="5"/>
  <c r="AS35" i="5"/>
  <c r="AQ35" i="5"/>
  <c r="AO35" i="5"/>
  <c r="AM35" i="5"/>
  <c r="AK35" i="5"/>
  <c r="AI35" i="5"/>
  <c r="BF34" i="5"/>
  <c r="BE34" i="5"/>
  <c r="BC34" i="5"/>
  <c r="BA34" i="5"/>
  <c r="AY34" i="5"/>
  <c r="AW34" i="5"/>
  <c r="AU34" i="5"/>
  <c r="AS34" i="5"/>
  <c r="AQ34" i="5"/>
  <c r="AO34" i="5"/>
  <c r="AM34" i="5"/>
  <c r="AK34" i="5"/>
  <c r="AI34" i="5"/>
  <c r="BF33" i="5"/>
  <c r="BE33" i="5"/>
  <c r="BC33" i="5"/>
  <c r="BA33" i="5"/>
  <c r="AY33" i="5"/>
  <c r="AW33" i="5"/>
  <c r="AU33" i="5"/>
  <c r="AS33" i="5"/>
  <c r="AQ33" i="5"/>
  <c r="AO33" i="5"/>
  <c r="AM33" i="5"/>
  <c r="AK33" i="5"/>
  <c r="AI33" i="5"/>
  <c r="BF32" i="5"/>
  <c r="BE32" i="5"/>
  <c r="BC32" i="5"/>
  <c r="BA32" i="5"/>
  <c r="AY32" i="5"/>
  <c r="AW32" i="5"/>
  <c r="AU32" i="5"/>
  <c r="AS32" i="5"/>
  <c r="AQ32" i="5"/>
  <c r="AO32" i="5"/>
  <c r="AM32" i="5"/>
  <c r="AK32" i="5"/>
  <c r="AI32" i="5"/>
  <c r="BF31" i="5"/>
  <c r="BE31" i="5"/>
  <c r="BC31" i="5"/>
  <c r="BA31" i="5"/>
  <c r="AY31" i="5"/>
  <c r="AW31" i="5"/>
  <c r="AU31" i="5"/>
  <c r="AS31" i="5"/>
  <c r="AQ31" i="5"/>
  <c r="AO31" i="5"/>
  <c r="AM31" i="5"/>
  <c r="AK31" i="5"/>
  <c r="AI31" i="5"/>
  <c r="BF29" i="5"/>
  <c r="BE29" i="5"/>
  <c r="BC29" i="5"/>
  <c r="BA29" i="5"/>
  <c r="AY29" i="5"/>
  <c r="AW29" i="5"/>
  <c r="AU29" i="5"/>
  <c r="AS29" i="5"/>
  <c r="AQ29" i="5"/>
  <c r="AO29" i="5"/>
  <c r="AM29" i="5"/>
  <c r="AK29" i="5"/>
  <c r="AI29" i="5"/>
  <c r="BF28" i="5"/>
  <c r="BE28" i="5"/>
  <c r="BC28" i="5"/>
  <c r="BA28" i="5"/>
  <c r="AY28" i="5"/>
  <c r="AW28" i="5"/>
  <c r="AU28" i="5"/>
  <c r="AS28" i="5"/>
  <c r="AQ28" i="5"/>
  <c r="AO28" i="5"/>
  <c r="AM28" i="5"/>
  <c r="AK28" i="5"/>
  <c r="AI28" i="5"/>
  <c r="BF27" i="5"/>
  <c r="BE27" i="5"/>
  <c r="BC27" i="5"/>
  <c r="BA27" i="5"/>
  <c r="AY27" i="5"/>
  <c r="AW27" i="5"/>
  <c r="AU27" i="5"/>
  <c r="AS27" i="5"/>
  <c r="AQ27" i="5"/>
  <c r="AO27" i="5"/>
  <c r="AM27" i="5"/>
  <c r="AK27" i="5"/>
  <c r="AI27" i="5"/>
  <c r="BF26" i="5"/>
  <c r="BE26" i="5"/>
  <c r="BC26" i="5"/>
  <c r="BA26" i="5"/>
  <c r="AY26" i="5"/>
  <c r="AW26" i="5"/>
  <c r="AU26" i="5"/>
  <c r="AS26" i="5"/>
  <c r="AQ26" i="5"/>
  <c r="AO26" i="5"/>
  <c r="AM26" i="5"/>
  <c r="AK26" i="5"/>
  <c r="AI26" i="5"/>
  <c r="BF24" i="5"/>
  <c r="BE24" i="5"/>
  <c r="BC24" i="5"/>
  <c r="BA24" i="5"/>
  <c r="AY24" i="5"/>
  <c r="AW24" i="5"/>
  <c r="AU24" i="5"/>
  <c r="AS24" i="5"/>
  <c r="AQ24" i="5"/>
  <c r="AO24" i="5"/>
  <c r="AM24" i="5"/>
  <c r="AK24" i="5"/>
  <c r="AI24" i="5"/>
  <c r="BF23" i="5"/>
  <c r="BE23" i="5"/>
  <c r="BC23" i="5"/>
  <c r="BA23" i="5"/>
  <c r="AY23" i="5"/>
  <c r="AW23" i="5"/>
  <c r="AU23" i="5"/>
  <c r="AS23" i="5"/>
  <c r="AQ23" i="5"/>
  <c r="AO23" i="5"/>
  <c r="AM23" i="5"/>
  <c r="AK23" i="5"/>
  <c r="AI23" i="5"/>
  <c r="BF22" i="5"/>
  <c r="BE22" i="5"/>
  <c r="BC22" i="5"/>
  <c r="BA22" i="5"/>
  <c r="AY22" i="5"/>
  <c r="AW22" i="5"/>
  <c r="AU22" i="5"/>
  <c r="AS22" i="5"/>
  <c r="AQ22" i="5"/>
  <c r="AO22" i="5"/>
  <c r="AM22" i="5"/>
  <c r="AK22" i="5"/>
  <c r="AI22" i="5"/>
  <c r="BF21" i="5"/>
  <c r="BE21" i="5"/>
  <c r="BC21" i="5"/>
  <c r="BA21" i="5"/>
  <c r="AY21" i="5"/>
  <c r="AW21" i="5"/>
  <c r="AU21" i="5"/>
  <c r="AS21" i="5"/>
  <c r="AQ21" i="5"/>
  <c r="AO21" i="5"/>
  <c r="AM21" i="5"/>
  <c r="AK21" i="5"/>
  <c r="AI21" i="5"/>
  <c r="BF20" i="5"/>
  <c r="BE20" i="5"/>
  <c r="BC20" i="5"/>
  <c r="BA20" i="5"/>
  <c r="AY20" i="5"/>
  <c r="AW20" i="5"/>
  <c r="AU20" i="5"/>
  <c r="AS20" i="5"/>
  <c r="AQ20" i="5"/>
  <c r="AO20" i="5"/>
  <c r="AM20" i="5"/>
  <c r="AK20" i="5"/>
  <c r="AI20" i="5"/>
  <c r="BF19" i="5"/>
  <c r="BE19" i="5"/>
  <c r="BC19" i="5"/>
  <c r="BA19" i="5"/>
  <c r="AY19" i="5"/>
  <c r="AW19" i="5"/>
  <c r="AU19" i="5"/>
  <c r="AS19" i="5"/>
  <c r="AQ19" i="5"/>
  <c r="AO19" i="5"/>
  <c r="AM19" i="5"/>
  <c r="AK19" i="5"/>
  <c r="AI19" i="5"/>
  <c r="BF18" i="5"/>
  <c r="BE18" i="5"/>
  <c r="BC18" i="5"/>
  <c r="BA18" i="5"/>
  <c r="AY18" i="5"/>
  <c r="AW18" i="5"/>
  <c r="AU18" i="5"/>
  <c r="AS18" i="5"/>
  <c r="AQ18" i="5"/>
  <c r="AO18" i="5"/>
  <c r="AM18" i="5"/>
  <c r="AK18" i="5"/>
  <c r="AI18" i="5"/>
  <c r="BF17" i="5"/>
  <c r="BE17" i="5"/>
  <c r="BC17" i="5"/>
  <c r="BA17" i="5"/>
  <c r="AY17" i="5"/>
  <c r="AW17" i="5"/>
  <c r="AU17" i="5"/>
  <c r="AS17" i="5"/>
  <c r="AQ17" i="5"/>
  <c r="AO17" i="5"/>
  <c r="AM17" i="5"/>
  <c r="AK17" i="5"/>
  <c r="AI17" i="5"/>
  <c r="BF16" i="5"/>
  <c r="BE16" i="5"/>
  <c r="BC16" i="5"/>
  <c r="BA16" i="5"/>
  <c r="AY16" i="5"/>
  <c r="AW16" i="5"/>
  <c r="AU16" i="5"/>
  <c r="AS16" i="5"/>
  <c r="AQ16" i="5"/>
  <c r="AO16" i="5"/>
  <c r="AM16" i="5"/>
  <c r="AK16" i="5"/>
  <c r="AI16" i="5"/>
  <c r="BF14" i="5"/>
  <c r="BE14" i="5"/>
  <c r="BC14" i="5"/>
  <c r="BA14" i="5"/>
  <c r="AY14" i="5"/>
  <c r="AW14" i="5"/>
  <c r="AU14" i="5"/>
  <c r="AS14" i="5"/>
  <c r="AQ14" i="5"/>
  <c r="AO14" i="5"/>
  <c r="AM14" i="5"/>
  <c r="AK14" i="5"/>
  <c r="AI14" i="5"/>
  <c r="BF13" i="5"/>
  <c r="BE13" i="5"/>
  <c r="BC13" i="5"/>
  <c r="BA13" i="5"/>
  <c r="AY13" i="5"/>
  <c r="AW13" i="5"/>
  <c r="AU13" i="5"/>
  <c r="AS13" i="5"/>
  <c r="AQ13" i="5"/>
  <c r="AO13" i="5"/>
  <c r="AM13" i="5"/>
  <c r="AK13" i="5"/>
  <c r="AI13" i="5"/>
  <c r="BF12" i="5"/>
  <c r="BE12" i="5"/>
  <c r="BC12" i="5"/>
  <c r="BA12" i="5"/>
  <c r="AY12" i="5"/>
  <c r="AW12" i="5"/>
  <c r="AU12" i="5"/>
  <c r="AS12" i="5"/>
  <c r="AQ12" i="5"/>
  <c r="AO12" i="5"/>
  <c r="AM12" i="5"/>
  <c r="AK12" i="5"/>
  <c r="AI12" i="5"/>
  <c r="BF11" i="5"/>
  <c r="BE11" i="5"/>
  <c r="BC11" i="5"/>
  <c r="BA11" i="5"/>
  <c r="AY11" i="5"/>
  <c r="AW11" i="5"/>
  <c r="AU11" i="5"/>
  <c r="AS11" i="5"/>
  <c r="AQ11" i="5"/>
  <c r="AO11" i="5"/>
  <c r="AM11" i="5"/>
  <c r="AK11" i="5"/>
  <c r="AI11" i="5"/>
  <c r="BF10" i="5"/>
  <c r="BE10" i="5"/>
  <c r="BC10" i="5"/>
  <c r="BA10" i="5"/>
  <c r="AY10" i="5"/>
  <c r="AW10" i="5"/>
  <c r="AU10" i="5"/>
  <c r="AS10" i="5"/>
  <c r="AQ10" i="5"/>
  <c r="AO10" i="5"/>
  <c r="AM10" i="5"/>
  <c r="AK10" i="5"/>
  <c r="AI10" i="5"/>
  <c r="BF9" i="5"/>
  <c r="BE9" i="5"/>
  <c r="BC9" i="5"/>
  <c r="BA9" i="5"/>
  <c r="AY9" i="5"/>
  <c r="AW9" i="5"/>
  <c r="AU9" i="5"/>
  <c r="AS9" i="5"/>
  <c r="AQ9" i="5"/>
  <c r="AO9" i="5"/>
  <c r="AM9" i="5"/>
  <c r="AK9" i="5"/>
  <c r="AI9" i="5"/>
  <c r="BF8" i="5"/>
  <c r="BE8" i="5"/>
  <c r="BC8" i="5"/>
  <c r="BA8" i="5"/>
  <c r="AY8" i="5"/>
  <c r="AW8" i="5"/>
  <c r="AU8" i="5"/>
  <c r="AS8" i="5"/>
  <c r="AQ8" i="5"/>
  <c r="AO8" i="5"/>
  <c r="AM8" i="5"/>
  <c r="AK8" i="5"/>
  <c r="AI8" i="5"/>
  <c r="BF7" i="5"/>
  <c r="BE7" i="5"/>
  <c r="BC7" i="5"/>
  <c r="BA7" i="5"/>
  <c r="AY7" i="5"/>
  <c r="AW7" i="5"/>
  <c r="AU7" i="5"/>
  <c r="AS7" i="5"/>
  <c r="AQ7" i="5"/>
  <c r="AO7" i="5"/>
  <c r="AM7" i="5"/>
  <c r="AK7" i="5"/>
  <c r="AI7" i="5"/>
  <c r="BF6" i="5"/>
  <c r="BE6" i="5"/>
  <c r="BC6" i="5"/>
  <c r="BA6" i="5"/>
  <c r="AY6" i="5"/>
  <c r="AW6" i="5"/>
  <c r="AU6" i="5"/>
  <c r="AS6" i="5"/>
  <c r="AQ6" i="5"/>
  <c r="AO6" i="5"/>
  <c r="AM6" i="5"/>
  <c r="AK6" i="5"/>
  <c r="AI6" i="5"/>
  <c r="BF4" i="5"/>
  <c r="BE4" i="5"/>
  <c r="BC4" i="5"/>
  <c r="BA4" i="5"/>
  <c r="AY4" i="5"/>
  <c r="AW4" i="5"/>
  <c r="AU4" i="5"/>
  <c r="AS4" i="5"/>
  <c r="AQ4" i="5"/>
  <c r="AO4" i="5"/>
  <c r="AM4" i="5"/>
  <c r="AK4" i="5"/>
  <c r="AI4" i="5"/>
  <c r="BD165" i="4"/>
  <c r="BB165" i="4"/>
  <c r="AZ165" i="4"/>
  <c r="AX165" i="4"/>
  <c r="AV165" i="4"/>
  <c r="AT165" i="4"/>
  <c r="AR165" i="4"/>
  <c r="AP165" i="4"/>
  <c r="AN165" i="4"/>
  <c r="AL165" i="4"/>
  <c r="AJ165" i="4"/>
  <c r="AH165" i="4"/>
  <c r="BF163" i="4"/>
  <c r="BE163" i="4"/>
  <c r="BC163" i="4"/>
  <c r="BA163" i="4"/>
  <c r="AY163" i="4"/>
  <c r="AW163" i="4"/>
  <c r="AU163" i="4"/>
  <c r="AS163" i="4"/>
  <c r="AQ163" i="4"/>
  <c r="AO163" i="4"/>
  <c r="AM163" i="4"/>
  <c r="AK163" i="4"/>
  <c r="AI163" i="4"/>
  <c r="BF162" i="4"/>
  <c r="BE162" i="4"/>
  <c r="BC162" i="4"/>
  <c r="BA162" i="4"/>
  <c r="AY162" i="4"/>
  <c r="AW162" i="4"/>
  <c r="AU162" i="4"/>
  <c r="AS162" i="4"/>
  <c r="AQ162" i="4"/>
  <c r="AO162" i="4"/>
  <c r="AM162" i="4"/>
  <c r="AK162" i="4"/>
  <c r="AI162" i="4"/>
  <c r="BF161" i="4"/>
  <c r="BE161" i="4"/>
  <c r="BC161" i="4"/>
  <c r="BA161" i="4"/>
  <c r="AY161" i="4"/>
  <c r="AW161" i="4"/>
  <c r="AU161" i="4"/>
  <c r="AS161" i="4"/>
  <c r="AQ161" i="4"/>
  <c r="AO161" i="4"/>
  <c r="AM161" i="4"/>
  <c r="AK161" i="4"/>
  <c r="AI161" i="4"/>
  <c r="BE160" i="4"/>
  <c r="BC160" i="4"/>
  <c r="BA160" i="4"/>
  <c r="AY160" i="4"/>
  <c r="AW160" i="4"/>
  <c r="AU160" i="4"/>
  <c r="AS160" i="4"/>
  <c r="AQ160" i="4"/>
  <c r="AO160" i="4"/>
  <c r="AM160" i="4"/>
  <c r="AK160" i="4"/>
  <c r="AI160" i="4"/>
  <c r="BE159" i="4"/>
  <c r="BC159" i="4"/>
  <c r="BA159" i="4"/>
  <c r="AY159" i="4"/>
  <c r="AW159" i="4"/>
  <c r="AU159" i="4"/>
  <c r="AS159" i="4"/>
  <c r="AQ159" i="4"/>
  <c r="AO159" i="4"/>
  <c r="AM159" i="4"/>
  <c r="AK159" i="4"/>
  <c r="AI159" i="4"/>
  <c r="BF156" i="4"/>
  <c r="BE156" i="4"/>
  <c r="BC156" i="4"/>
  <c r="BA156" i="4"/>
  <c r="AY156" i="4"/>
  <c r="AW156" i="4"/>
  <c r="AU156" i="4"/>
  <c r="AS156" i="4"/>
  <c r="AQ156" i="4"/>
  <c r="AO156" i="4"/>
  <c r="AM156" i="4"/>
  <c r="AK156" i="4"/>
  <c r="AI156" i="4"/>
  <c r="BF155" i="4"/>
  <c r="BE155" i="4"/>
  <c r="BC155" i="4"/>
  <c r="BA155" i="4"/>
  <c r="AY155" i="4"/>
  <c r="AW155" i="4"/>
  <c r="AU155" i="4"/>
  <c r="AS155" i="4"/>
  <c r="AQ155" i="4"/>
  <c r="AO155" i="4"/>
  <c r="AM155" i="4"/>
  <c r="AK155" i="4"/>
  <c r="AI155" i="4"/>
  <c r="BF154" i="4"/>
  <c r="BE154" i="4"/>
  <c r="BC154" i="4"/>
  <c r="BA154" i="4"/>
  <c r="AY154" i="4"/>
  <c r="AW154" i="4"/>
  <c r="AU154" i="4"/>
  <c r="AS154" i="4"/>
  <c r="AQ154" i="4"/>
  <c r="AO154" i="4"/>
  <c r="AM154" i="4"/>
  <c r="AK154" i="4"/>
  <c r="AI154" i="4"/>
  <c r="BF153" i="4"/>
  <c r="BE153" i="4"/>
  <c r="BC153" i="4"/>
  <c r="BA153" i="4"/>
  <c r="AY153" i="4"/>
  <c r="AW153" i="4"/>
  <c r="AU153" i="4"/>
  <c r="AS153" i="4"/>
  <c r="AQ153" i="4"/>
  <c r="AO153" i="4"/>
  <c r="AM153" i="4"/>
  <c r="AK153" i="4"/>
  <c r="AI153" i="4"/>
  <c r="BF152" i="4"/>
  <c r="BE152" i="4"/>
  <c r="BC152" i="4"/>
  <c r="BA152" i="4"/>
  <c r="AY152" i="4"/>
  <c r="AW152" i="4"/>
  <c r="AU152" i="4"/>
  <c r="AS152" i="4"/>
  <c r="AQ152" i="4"/>
  <c r="AO152" i="4"/>
  <c r="AM152" i="4"/>
  <c r="AK152" i="4"/>
  <c r="AI152" i="4"/>
  <c r="BF151" i="4"/>
  <c r="BE151" i="4"/>
  <c r="BC151" i="4"/>
  <c r="BA151" i="4"/>
  <c r="AY151" i="4"/>
  <c r="AW151" i="4"/>
  <c r="AU151" i="4"/>
  <c r="AS151" i="4"/>
  <c r="AQ151" i="4"/>
  <c r="AO151" i="4"/>
  <c r="AM151" i="4"/>
  <c r="AK151" i="4"/>
  <c r="AI151" i="4"/>
  <c r="BF150" i="4"/>
  <c r="BE150" i="4"/>
  <c r="BC150" i="4"/>
  <c r="BA150" i="4"/>
  <c r="AY150" i="4"/>
  <c r="AW150" i="4"/>
  <c r="AU150" i="4"/>
  <c r="AS150" i="4"/>
  <c r="AQ150" i="4"/>
  <c r="AO150" i="4"/>
  <c r="AM150" i="4"/>
  <c r="AK150" i="4"/>
  <c r="AI150" i="4"/>
  <c r="BD148" i="4"/>
  <c r="BB148" i="4"/>
  <c r="AZ148" i="4"/>
  <c r="AZ166" i="4" s="1"/>
  <c r="AX148" i="4"/>
  <c r="AT148" i="4"/>
  <c r="AR148" i="4"/>
  <c r="AP148" i="4"/>
  <c r="AN148" i="4"/>
  <c r="AL148" i="4"/>
  <c r="AJ148" i="4"/>
  <c r="AH148" i="4"/>
  <c r="AH166" i="4" s="1"/>
  <c r="BF144" i="4"/>
  <c r="BE144" i="4"/>
  <c r="BC144" i="4"/>
  <c r="BA144" i="4"/>
  <c r="AY144" i="4"/>
  <c r="AW144" i="4"/>
  <c r="AU144" i="4"/>
  <c r="AS144" i="4"/>
  <c r="AQ144" i="4"/>
  <c r="AO144" i="4"/>
  <c r="AM144" i="4"/>
  <c r="AK144" i="4"/>
  <c r="AI144" i="4"/>
  <c r="BF143" i="4"/>
  <c r="BE143" i="4"/>
  <c r="BC143" i="4"/>
  <c r="BA143" i="4"/>
  <c r="AY143" i="4"/>
  <c r="AW143" i="4"/>
  <c r="AU143" i="4"/>
  <c r="AS143" i="4"/>
  <c r="AQ143" i="4"/>
  <c r="AO143" i="4"/>
  <c r="AM143" i="4"/>
  <c r="AK143" i="4"/>
  <c r="AI143" i="4"/>
  <c r="BF139" i="4"/>
  <c r="BE139" i="4"/>
  <c r="BC139" i="4"/>
  <c r="BA139" i="4"/>
  <c r="AY139" i="4"/>
  <c r="AW139" i="4"/>
  <c r="AU139" i="4"/>
  <c r="AS139" i="4"/>
  <c r="AQ139" i="4"/>
  <c r="AO139" i="4"/>
  <c r="AM139" i="4"/>
  <c r="AK139" i="4"/>
  <c r="AI139" i="4"/>
  <c r="BF137" i="4"/>
  <c r="BE137" i="4"/>
  <c r="BC137" i="4"/>
  <c r="BA137" i="4"/>
  <c r="AY137" i="4"/>
  <c r="AW137" i="4"/>
  <c r="AU137" i="4"/>
  <c r="AS137" i="4"/>
  <c r="AQ137" i="4"/>
  <c r="AO137" i="4"/>
  <c r="AM137" i="4"/>
  <c r="AK137" i="4"/>
  <c r="AI137" i="4"/>
  <c r="BF136" i="4"/>
  <c r="BE136" i="4"/>
  <c r="BC136" i="4"/>
  <c r="BA136" i="4"/>
  <c r="AY136" i="4"/>
  <c r="AW136" i="4"/>
  <c r="AU136" i="4"/>
  <c r="AS136" i="4"/>
  <c r="AQ136" i="4"/>
  <c r="AO136" i="4"/>
  <c r="AM136" i="4"/>
  <c r="AK136" i="4"/>
  <c r="AI136" i="4"/>
  <c r="BF135" i="4"/>
  <c r="BE135" i="4"/>
  <c r="BC135" i="4"/>
  <c r="BA135" i="4"/>
  <c r="AY135" i="4"/>
  <c r="AW135" i="4"/>
  <c r="AU135" i="4"/>
  <c r="AS135" i="4"/>
  <c r="AQ135" i="4"/>
  <c r="AO135" i="4"/>
  <c r="AM135" i="4"/>
  <c r="AK135" i="4"/>
  <c r="AI135" i="4"/>
  <c r="BF134" i="4"/>
  <c r="BE134" i="4"/>
  <c r="BC134" i="4"/>
  <c r="BA134" i="4"/>
  <c r="AY134" i="4"/>
  <c r="AW134" i="4"/>
  <c r="AU134" i="4"/>
  <c r="AS134" i="4"/>
  <c r="AQ134" i="4"/>
  <c r="AO134" i="4"/>
  <c r="AM134" i="4"/>
  <c r="AK134" i="4"/>
  <c r="AI134" i="4"/>
  <c r="BF133" i="4"/>
  <c r="BE133" i="4"/>
  <c r="BC133" i="4"/>
  <c r="BA133" i="4"/>
  <c r="AY133" i="4"/>
  <c r="AW133" i="4"/>
  <c r="AU133" i="4"/>
  <c r="AS133" i="4"/>
  <c r="AQ133" i="4"/>
  <c r="AO133" i="4"/>
  <c r="AM133" i="4"/>
  <c r="AK133" i="4"/>
  <c r="AI133" i="4"/>
  <c r="BF120" i="4"/>
  <c r="BE120" i="4"/>
  <c r="BC120" i="4"/>
  <c r="BA120" i="4"/>
  <c r="AY120" i="4"/>
  <c r="AW120" i="4"/>
  <c r="AU120" i="4"/>
  <c r="AS120" i="4"/>
  <c r="AQ120" i="4"/>
  <c r="AO120" i="4"/>
  <c r="AM120" i="4"/>
  <c r="AK120" i="4"/>
  <c r="AI120" i="4"/>
  <c r="BF132" i="4"/>
  <c r="BE132" i="4"/>
  <c r="BC132" i="4"/>
  <c r="BA132" i="4"/>
  <c r="AY132" i="4"/>
  <c r="AW132" i="4"/>
  <c r="AU132" i="4"/>
  <c r="AS132" i="4"/>
  <c r="AQ132" i="4"/>
  <c r="AO132" i="4"/>
  <c r="AM132" i="4"/>
  <c r="AK132" i="4"/>
  <c r="AI132" i="4"/>
  <c r="BF131" i="4"/>
  <c r="BC131" i="4"/>
  <c r="BA131" i="4"/>
  <c r="AY131" i="4"/>
  <c r="AW131" i="4"/>
  <c r="AU131" i="4"/>
  <c r="AS131" i="4"/>
  <c r="AQ131" i="4"/>
  <c r="AO131" i="4"/>
  <c r="AM131" i="4"/>
  <c r="AK131" i="4"/>
  <c r="AI131" i="4"/>
  <c r="BF130" i="4"/>
  <c r="BC130" i="4"/>
  <c r="BA130" i="4"/>
  <c r="AY130" i="4"/>
  <c r="AU130" i="4"/>
  <c r="AS130" i="4"/>
  <c r="AQ130" i="4"/>
  <c r="AO130" i="4"/>
  <c r="AM130" i="4"/>
  <c r="AK130" i="4"/>
  <c r="AI130" i="4"/>
  <c r="BF114" i="4"/>
  <c r="BE114" i="4"/>
  <c r="BC114" i="4"/>
  <c r="BA114" i="4"/>
  <c r="AY114" i="4"/>
  <c r="AU114" i="4"/>
  <c r="AS114" i="4"/>
  <c r="AQ114" i="4"/>
  <c r="AO114" i="4"/>
  <c r="AM114" i="4"/>
  <c r="AK114" i="4"/>
  <c r="AI114" i="4"/>
  <c r="BF113" i="4"/>
  <c r="BE113" i="4"/>
  <c r="BC113" i="4"/>
  <c r="BA113" i="4"/>
  <c r="AY113" i="4"/>
  <c r="AW113" i="4"/>
  <c r="AU113" i="4"/>
  <c r="AS113" i="4"/>
  <c r="AQ113" i="4"/>
  <c r="AO113" i="4"/>
  <c r="AM113" i="4"/>
  <c r="AK113" i="4"/>
  <c r="AI113" i="4"/>
  <c r="BF95" i="4"/>
  <c r="BE95" i="4"/>
  <c r="BC95" i="4"/>
  <c r="BA95" i="4"/>
  <c r="AY95" i="4"/>
  <c r="AW95" i="4"/>
  <c r="AU95" i="4"/>
  <c r="AS95" i="4"/>
  <c r="AQ95" i="4"/>
  <c r="AO95" i="4"/>
  <c r="AM95" i="4"/>
  <c r="AK95" i="4"/>
  <c r="AI95" i="4"/>
  <c r="BF94" i="4"/>
  <c r="BE94" i="4"/>
  <c r="BC94" i="4"/>
  <c r="BA94" i="4"/>
  <c r="AY94" i="4"/>
  <c r="AW94" i="4"/>
  <c r="AU94" i="4"/>
  <c r="AS94" i="4"/>
  <c r="AQ94" i="4"/>
  <c r="AO94" i="4"/>
  <c r="AM94" i="4"/>
  <c r="AK94" i="4"/>
  <c r="AI94" i="4"/>
  <c r="BF93" i="4"/>
  <c r="BE93" i="4"/>
  <c r="BC93" i="4"/>
  <c r="BA93" i="4"/>
  <c r="AY93" i="4"/>
  <c r="AW93" i="4"/>
  <c r="AU93" i="4"/>
  <c r="AS93" i="4"/>
  <c r="AQ93" i="4"/>
  <c r="AO93" i="4"/>
  <c r="AM93" i="4"/>
  <c r="AK93" i="4"/>
  <c r="AI93" i="4"/>
  <c r="BF92" i="4"/>
  <c r="BE92" i="4"/>
  <c r="BC92" i="4"/>
  <c r="BA92" i="4"/>
  <c r="AY92" i="4"/>
  <c r="AW92" i="4"/>
  <c r="AU92" i="4"/>
  <c r="AS92" i="4"/>
  <c r="AQ92" i="4"/>
  <c r="AO92" i="4"/>
  <c r="AM92" i="4"/>
  <c r="AK92" i="4"/>
  <c r="AI92" i="4"/>
  <c r="BF90" i="4"/>
  <c r="BE90" i="4"/>
  <c r="BC90" i="4"/>
  <c r="BA90" i="4"/>
  <c r="AY90" i="4"/>
  <c r="AW90" i="4"/>
  <c r="AU90" i="4"/>
  <c r="AS90" i="4"/>
  <c r="AQ90" i="4"/>
  <c r="AO90" i="4"/>
  <c r="AM90" i="4"/>
  <c r="AK90" i="4"/>
  <c r="AI90" i="4"/>
  <c r="BF89" i="4"/>
  <c r="BE89" i="4"/>
  <c r="BC89" i="4"/>
  <c r="BA89" i="4"/>
  <c r="AY89" i="4"/>
  <c r="AW89" i="4"/>
  <c r="AU89" i="4"/>
  <c r="AS89" i="4"/>
  <c r="AQ89" i="4"/>
  <c r="AO89" i="4"/>
  <c r="AM89" i="4"/>
  <c r="AK89" i="4"/>
  <c r="AI89" i="4"/>
  <c r="BF88" i="4"/>
  <c r="BE88" i="4"/>
  <c r="BC88" i="4"/>
  <c r="BA88" i="4"/>
  <c r="AY88" i="4"/>
  <c r="AW88" i="4"/>
  <c r="AU88" i="4"/>
  <c r="AS88" i="4"/>
  <c r="AQ88" i="4"/>
  <c r="AO88" i="4"/>
  <c r="AM88" i="4"/>
  <c r="AK88" i="4"/>
  <c r="AI88" i="4"/>
  <c r="BF87" i="4"/>
  <c r="BE87" i="4"/>
  <c r="BC87" i="4"/>
  <c r="BA87" i="4"/>
  <c r="AY87" i="4"/>
  <c r="AW87" i="4"/>
  <c r="AU87" i="4"/>
  <c r="AS87" i="4"/>
  <c r="AQ87" i="4"/>
  <c r="AO87" i="4"/>
  <c r="AM87" i="4"/>
  <c r="AK87" i="4"/>
  <c r="AI87" i="4"/>
  <c r="BF86" i="4"/>
  <c r="BE86" i="4"/>
  <c r="BC86" i="4"/>
  <c r="BA86" i="4"/>
  <c r="AY86" i="4"/>
  <c r="AW86" i="4"/>
  <c r="AU86" i="4"/>
  <c r="AS86" i="4"/>
  <c r="AQ86" i="4"/>
  <c r="AO86" i="4"/>
  <c r="AM86" i="4"/>
  <c r="AK86" i="4"/>
  <c r="AI86" i="4"/>
  <c r="BF84" i="4"/>
  <c r="BE84" i="4"/>
  <c r="BC84" i="4"/>
  <c r="BA84" i="4"/>
  <c r="AY84" i="4"/>
  <c r="AW84" i="4"/>
  <c r="AU84" i="4"/>
  <c r="AS84" i="4"/>
  <c r="AQ84" i="4"/>
  <c r="AO84" i="4"/>
  <c r="AM84" i="4"/>
  <c r="AK84" i="4"/>
  <c r="AI84" i="4"/>
  <c r="BF81" i="4"/>
  <c r="BE81" i="4"/>
  <c r="BC81" i="4"/>
  <c r="BA81" i="4"/>
  <c r="AY81" i="4"/>
  <c r="AW81" i="4"/>
  <c r="AU81" i="4"/>
  <c r="AS81" i="4"/>
  <c r="AQ81" i="4"/>
  <c r="AO81" i="4"/>
  <c r="AM81" i="4"/>
  <c r="AK81" i="4"/>
  <c r="AI81" i="4"/>
  <c r="BF80" i="4"/>
  <c r="BE80" i="4"/>
  <c r="BC80" i="4"/>
  <c r="BA80" i="4"/>
  <c r="AY80" i="4"/>
  <c r="AW80" i="4"/>
  <c r="AU80" i="4"/>
  <c r="AS80" i="4"/>
  <c r="AQ80" i="4"/>
  <c r="AO80" i="4"/>
  <c r="AM80" i="4"/>
  <c r="AK80" i="4"/>
  <c r="AI80" i="4"/>
  <c r="BF78" i="4"/>
  <c r="BE78" i="4"/>
  <c r="BC78" i="4"/>
  <c r="BA78" i="4"/>
  <c r="AY78" i="4"/>
  <c r="AW78" i="4"/>
  <c r="AU78" i="4"/>
  <c r="AS78" i="4"/>
  <c r="AQ78" i="4"/>
  <c r="AO78" i="4"/>
  <c r="AM78" i="4"/>
  <c r="AK78" i="4"/>
  <c r="AI78" i="4"/>
  <c r="BF77" i="4"/>
  <c r="BE77" i="4"/>
  <c r="BC77" i="4"/>
  <c r="BA77" i="4"/>
  <c r="AY77" i="4"/>
  <c r="AW77" i="4"/>
  <c r="AU77" i="4"/>
  <c r="AS77" i="4"/>
  <c r="AQ77" i="4"/>
  <c r="AO77" i="4"/>
  <c r="AM77" i="4"/>
  <c r="AK77" i="4"/>
  <c r="AI77" i="4"/>
  <c r="BF75" i="4"/>
  <c r="BE75" i="4"/>
  <c r="BC75" i="4"/>
  <c r="BA75" i="4"/>
  <c r="AY75" i="4"/>
  <c r="AW75" i="4"/>
  <c r="AU75" i="4"/>
  <c r="AS75" i="4"/>
  <c r="AQ75" i="4"/>
  <c r="AO75" i="4"/>
  <c r="AM75" i="4"/>
  <c r="AK75" i="4"/>
  <c r="AI75" i="4"/>
  <c r="BF74" i="4"/>
  <c r="BE74" i="4"/>
  <c r="BC74" i="4"/>
  <c r="BA74" i="4"/>
  <c r="AY74" i="4"/>
  <c r="AW74" i="4"/>
  <c r="AU74" i="4"/>
  <c r="AS74" i="4"/>
  <c r="AQ74" i="4"/>
  <c r="AO74" i="4"/>
  <c r="AM74" i="4"/>
  <c r="AK74" i="4"/>
  <c r="AI74" i="4"/>
  <c r="BF72" i="4"/>
  <c r="BE72" i="4"/>
  <c r="BC72" i="4"/>
  <c r="BA72" i="4"/>
  <c r="AY72" i="4"/>
  <c r="AW72" i="4"/>
  <c r="AU72" i="4"/>
  <c r="AS72" i="4"/>
  <c r="AQ72" i="4"/>
  <c r="AO72" i="4"/>
  <c r="AM72" i="4"/>
  <c r="AK72" i="4"/>
  <c r="AI72" i="4"/>
  <c r="BF71" i="4"/>
  <c r="BE71" i="4"/>
  <c r="BC71" i="4"/>
  <c r="BA71" i="4"/>
  <c r="AY71" i="4"/>
  <c r="AW71" i="4"/>
  <c r="AU71" i="4"/>
  <c r="AS71" i="4"/>
  <c r="AQ71" i="4"/>
  <c r="AO71" i="4"/>
  <c r="AM71" i="4"/>
  <c r="AK71" i="4"/>
  <c r="AI71" i="4"/>
  <c r="BF70" i="4"/>
  <c r="BE70" i="4"/>
  <c r="BC70" i="4"/>
  <c r="BA70" i="4"/>
  <c r="AY70" i="4"/>
  <c r="AW70" i="4"/>
  <c r="AU70" i="4"/>
  <c r="AS70" i="4"/>
  <c r="AQ70" i="4"/>
  <c r="AO70" i="4"/>
  <c r="AM70" i="4"/>
  <c r="AK70" i="4"/>
  <c r="AI70" i="4"/>
  <c r="BF68" i="4"/>
  <c r="BE68" i="4"/>
  <c r="BC68" i="4"/>
  <c r="BA68" i="4"/>
  <c r="AY68" i="4"/>
  <c r="AW68" i="4"/>
  <c r="AU68" i="4"/>
  <c r="AS68" i="4"/>
  <c r="AQ68" i="4"/>
  <c r="AO68" i="4"/>
  <c r="AM68" i="4"/>
  <c r="AK68" i="4"/>
  <c r="AI68" i="4"/>
  <c r="BF67" i="4"/>
  <c r="BE67" i="4"/>
  <c r="BC67" i="4"/>
  <c r="BA67" i="4"/>
  <c r="AY67" i="4"/>
  <c r="AW67" i="4"/>
  <c r="AU67" i="4"/>
  <c r="AS67" i="4"/>
  <c r="AQ67" i="4"/>
  <c r="AO67" i="4"/>
  <c r="AM67" i="4"/>
  <c r="AK67" i="4"/>
  <c r="AI67" i="4"/>
  <c r="BF66" i="4"/>
  <c r="BE66" i="4"/>
  <c r="BC66" i="4"/>
  <c r="BA66" i="4"/>
  <c r="AY66" i="4"/>
  <c r="AW66" i="4"/>
  <c r="AU66" i="4"/>
  <c r="AS66" i="4"/>
  <c r="AQ66" i="4"/>
  <c r="AO66" i="4"/>
  <c r="AM66" i="4"/>
  <c r="AK66" i="4"/>
  <c r="AI66" i="4"/>
  <c r="BF64" i="4"/>
  <c r="BE64" i="4"/>
  <c r="BC64" i="4"/>
  <c r="BA64" i="4"/>
  <c r="AY64" i="4"/>
  <c r="AW64" i="4"/>
  <c r="AU64" i="4"/>
  <c r="AS64" i="4"/>
  <c r="AQ64" i="4"/>
  <c r="AO64" i="4"/>
  <c r="AM64" i="4"/>
  <c r="AK64" i="4"/>
  <c r="AI64" i="4"/>
  <c r="BF63" i="4"/>
  <c r="BE63" i="4"/>
  <c r="BC63" i="4"/>
  <c r="BA63" i="4"/>
  <c r="AY63" i="4"/>
  <c r="AW63" i="4"/>
  <c r="AU63" i="4"/>
  <c r="AS63" i="4"/>
  <c r="AQ63" i="4"/>
  <c r="AO63" i="4"/>
  <c r="AM63" i="4"/>
  <c r="AK63" i="4"/>
  <c r="AI63" i="4"/>
  <c r="BF62" i="4"/>
  <c r="BE62" i="4"/>
  <c r="BC62" i="4"/>
  <c r="BA62" i="4"/>
  <c r="AY62" i="4"/>
  <c r="AW62" i="4"/>
  <c r="AU62" i="4"/>
  <c r="AS62" i="4"/>
  <c r="AQ62" i="4"/>
  <c r="AO62" i="4"/>
  <c r="AM62" i="4"/>
  <c r="AK62" i="4"/>
  <c r="AI62" i="4"/>
  <c r="BF60" i="4"/>
  <c r="BE60" i="4"/>
  <c r="BC60" i="4"/>
  <c r="BA60" i="4"/>
  <c r="AY60" i="4"/>
  <c r="AW60" i="4"/>
  <c r="AU60" i="4"/>
  <c r="AS60" i="4"/>
  <c r="AQ60" i="4"/>
  <c r="AO60" i="4"/>
  <c r="AM60" i="4"/>
  <c r="AK60" i="4"/>
  <c r="AI60" i="4"/>
  <c r="BF58" i="4"/>
  <c r="BE58" i="4"/>
  <c r="BC58" i="4"/>
  <c r="BA58" i="4"/>
  <c r="AY58" i="4"/>
  <c r="AW58" i="4"/>
  <c r="AU58" i="4"/>
  <c r="AS58" i="4"/>
  <c r="AQ58" i="4"/>
  <c r="AO58" i="4"/>
  <c r="AM58" i="4"/>
  <c r="AK58" i="4"/>
  <c r="AI58" i="4"/>
  <c r="BF57" i="4"/>
  <c r="BE57" i="4"/>
  <c r="BC57" i="4"/>
  <c r="BA57" i="4"/>
  <c r="AY57" i="4"/>
  <c r="AW57" i="4"/>
  <c r="AU57" i="4"/>
  <c r="AS57" i="4"/>
  <c r="AQ57" i="4"/>
  <c r="AO57" i="4"/>
  <c r="AM57" i="4"/>
  <c r="AK57" i="4"/>
  <c r="AI57" i="4"/>
  <c r="BF56" i="4"/>
  <c r="BE56" i="4"/>
  <c r="BC56" i="4"/>
  <c r="BA56" i="4"/>
  <c r="AY56" i="4"/>
  <c r="AW56" i="4"/>
  <c r="AU56" i="4"/>
  <c r="AS56" i="4"/>
  <c r="AQ56" i="4"/>
  <c r="AO56" i="4"/>
  <c r="AM56" i="4"/>
  <c r="AK56" i="4"/>
  <c r="AI56" i="4"/>
  <c r="BF55" i="4"/>
  <c r="BE55" i="4"/>
  <c r="BC55" i="4"/>
  <c r="BA55" i="4"/>
  <c r="AY55" i="4"/>
  <c r="AW55" i="4"/>
  <c r="AU55" i="4"/>
  <c r="AS55" i="4"/>
  <c r="AQ55" i="4"/>
  <c r="AO55" i="4"/>
  <c r="AM55" i="4"/>
  <c r="AK55" i="4"/>
  <c r="AI55" i="4"/>
  <c r="BF52" i="4"/>
  <c r="BE52" i="4"/>
  <c r="BC52" i="4"/>
  <c r="BA52" i="4"/>
  <c r="AY52" i="4"/>
  <c r="AW52" i="4"/>
  <c r="AU52" i="4"/>
  <c r="AS52" i="4"/>
  <c r="AQ52" i="4"/>
  <c r="AO52" i="4"/>
  <c r="AM52" i="4"/>
  <c r="AK52" i="4"/>
  <c r="AI52" i="4"/>
  <c r="BF51" i="4"/>
  <c r="BE51" i="4"/>
  <c r="BC51" i="4"/>
  <c r="BA51" i="4"/>
  <c r="AY51" i="4"/>
  <c r="AW51" i="4"/>
  <c r="AU51" i="4"/>
  <c r="AS51" i="4"/>
  <c r="AQ51" i="4"/>
  <c r="AO51" i="4"/>
  <c r="AM51" i="4"/>
  <c r="AK51" i="4"/>
  <c r="AI51" i="4"/>
  <c r="BF50" i="4"/>
  <c r="BE50" i="4"/>
  <c r="BC50" i="4"/>
  <c r="BA50" i="4"/>
  <c r="AY50" i="4"/>
  <c r="AW50" i="4"/>
  <c r="AU50" i="4"/>
  <c r="AS50" i="4"/>
  <c r="AQ50" i="4"/>
  <c r="AO50" i="4"/>
  <c r="AM50" i="4"/>
  <c r="AK50" i="4"/>
  <c r="AI50" i="4"/>
  <c r="BF49" i="4"/>
  <c r="BE49" i="4"/>
  <c r="BC49" i="4"/>
  <c r="BA49" i="4"/>
  <c r="AY49" i="4"/>
  <c r="AW49" i="4"/>
  <c r="AU49" i="4"/>
  <c r="AS49" i="4"/>
  <c r="AQ49" i="4"/>
  <c r="AO49" i="4"/>
  <c r="AM49" i="4"/>
  <c r="AK49" i="4"/>
  <c r="AI49" i="4"/>
  <c r="BF47" i="4"/>
  <c r="BE47" i="4"/>
  <c r="BC47" i="4"/>
  <c r="BA47" i="4"/>
  <c r="AY47" i="4"/>
  <c r="AW47" i="4"/>
  <c r="AU47" i="4"/>
  <c r="AS47" i="4"/>
  <c r="AQ47" i="4"/>
  <c r="AO47" i="4"/>
  <c r="AM47" i="4"/>
  <c r="AK47" i="4"/>
  <c r="AI47" i="4"/>
  <c r="BF46" i="4"/>
  <c r="BE46" i="4"/>
  <c r="BC46" i="4"/>
  <c r="BA46" i="4"/>
  <c r="AY46" i="4"/>
  <c r="AW46" i="4"/>
  <c r="AU46" i="4"/>
  <c r="AS46" i="4"/>
  <c r="AQ46" i="4"/>
  <c r="AO46" i="4"/>
  <c r="AM46" i="4"/>
  <c r="AK46" i="4"/>
  <c r="AI46" i="4"/>
  <c r="BF45" i="4"/>
  <c r="BE45" i="4"/>
  <c r="BC45" i="4"/>
  <c r="BA45" i="4"/>
  <c r="AY45" i="4"/>
  <c r="AW45" i="4"/>
  <c r="AU45" i="4"/>
  <c r="AS45" i="4"/>
  <c r="AQ45" i="4"/>
  <c r="AO45" i="4"/>
  <c r="AM45" i="4"/>
  <c r="AK45" i="4"/>
  <c r="AI45" i="4"/>
  <c r="BF44" i="4"/>
  <c r="BE44" i="4"/>
  <c r="BC44" i="4"/>
  <c r="BA44" i="4"/>
  <c r="AY44" i="4"/>
  <c r="AW44" i="4"/>
  <c r="AU44" i="4"/>
  <c r="AS44" i="4"/>
  <c r="AQ44" i="4"/>
  <c r="AO44" i="4"/>
  <c r="AM44" i="4"/>
  <c r="AK44" i="4"/>
  <c r="AI44" i="4"/>
  <c r="BF43" i="4"/>
  <c r="BE43" i="4"/>
  <c r="BC43" i="4"/>
  <c r="BA43" i="4"/>
  <c r="AY43" i="4"/>
  <c r="AW43" i="4"/>
  <c r="AU43" i="4"/>
  <c r="AS43" i="4"/>
  <c r="AQ43" i="4"/>
  <c r="AO43" i="4"/>
  <c r="AM43" i="4"/>
  <c r="AK43" i="4"/>
  <c r="AI43" i="4"/>
  <c r="BF42" i="4"/>
  <c r="BE42" i="4"/>
  <c r="BC42" i="4"/>
  <c r="BA42" i="4"/>
  <c r="AY42" i="4"/>
  <c r="AW42" i="4"/>
  <c r="AU42" i="4"/>
  <c r="AS42" i="4"/>
  <c r="AQ42" i="4"/>
  <c r="AO42" i="4"/>
  <c r="AM42" i="4"/>
  <c r="AK42" i="4"/>
  <c r="AI42" i="4"/>
  <c r="BF41" i="4"/>
  <c r="BE41" i="4"/>
  <c r="BC41" i="4"/>
  <c r="BA41" i="4"/>
  <c r="AY41" i="4"/>
  <c r="AW41" i="4"/>
  <c r="AU41" i="4"/>
  <c r="AS41" i="4"/>
  <c r="AQ41" i="4"/>
  <c r="AO41" i="4"/>
  <c r="AM41" i="4"/>
  <c r="AK41" i="4"/>
  <c r="AI41" i="4"/>
  <c r="BF40" i="4"/>
  <c r="BE40" i="4"/>
  <c r="BC40" i="4"/>
  <c r="BA40" i="4"/>
  <c r="AY40" i="4"/>
  <c r="AW40" i="4"/>
  <c r="AU40" i="4"/>
  <c r="AS40" i="4"/>
  <c r="AQ40" i="4"/>
  <c r="AO40" i="4"/>
  <c r="AM40" i="4"/>
  <c r="AK40" i="4"/>
  <c r="AI40" i="4"/>
  <c r="BF39" i="4"/>
  <c r="BE39" i="4"/>
  <c r="BC39" i="4"/>
  <c r="BA39" i="4"/>
  <c r="AY39" i="4"/>
  <c r="AW39" i="4"/>
  <c r="AU39" i="4"/>
  <c r="AS39" i="4"/>
  <c r="AQ39" i="4"/>
  <c r="AO39" i="4"/>
  <c r="AM39" i="4"/>
  <c r="AK39" i="4"/>
  <c r="AI39" i="4"/>
  <c r="BF38" i="4"/>
  <c r="BE38" i="4"/>
  <c r="BC38" i="4"/>
  <c r="BA38" i="4"/>
  <c r="AY38" i="4"/>
  <c r="AW38" i="4"/>
  <c r="AU38" i="4"/>
  <c r="AS38" i="4"/>
  <c r="AQ38" i="4"/>
  <c r="AO38" i="4"/>
  <c r="AM38" i="4"/>
  <c r="AK38" i="4"/>
  <c r="AI38" i="4"/>
  <c r="BF37" i="4"/>
  <c r="BE37" i="4"/>
  <c r="BC37" i="4"/>
  <c r="BA37" i="4"/>
  <c r="AY37" i="4"/>
  <c r="AW37" i="4"/>
  <c r="AU37" i="4"/>
  <c r="AS37" i="4"/>
  <c r="AQ37" i="4"/>
  <c r="AO37" i="4"/>
  <c r="AM37" i="4"/>
  <c r="AK37" i="4"/>
  <c r="AI37" i="4"/>
  <c r="BF36" i="4"/>
  <c r="BE36" i="4"/>
  <c r="BC36" i="4"/>
  <c r="BA36" i="4"/>
  <c r="AY36" i="4"/>
  <c r="AW36" i="4"/>
  <c r="AU36" i="4"/>
  <c r="AS36" i="4"/>
  <c r="AQ36" i="4"/>
  <c r="AO36" i="4"/>
  <c r="AM36" i="4"/>
  <c r="AK36" i="4"/>
  <c r="AI36" i="4"/>
  <c r="BF35" i="4"/>
  <c r="BE35" i="4"/>
  <c r="BC35" i="4"/>
  <c r="BA35" i="4"/>
  <c r="AY35" i="4"/>
  <c r="AW35" i="4"/>
  <c r="AU35" i="4"/>
  <c r="AS35" i="4"/>
  <c r="AQ35" i="4"/>
  <c r="AO35" i="4"/>
  <c r="AM35" i="4"/>
  <c r="AK35" i="4"/>
  <c r="AI35" i="4"/>
  <c r="BF34" i="4"/>
  <c r="BE34" i="4"/>
  <c r="BC34" i="4"/>
  <c r="BA34" i="4"/>
  <c r="AY34" i="4"/>
  <c r="AW34" i="4"/>
  <c r="AU34" i="4"/>
  <c r="AS34" i="4"/>
  <c r="AQ34" i="4"/>
  <c r="AO34" i="4"/>
  <c r="AM34" i="4"/>
  <c r="AK34" i="4"/>
  <c r="AI34" i="4"/>
  <c r="BF33" i="4"/>
  <c r="BE33" i="4"/>
  <c r="BC33" i="4"/>
  <c r="BA33" i="4"/>
  <c r="AY33" i="4"/>
  <c r="AW33" i="4"/>
  <c r="AU33" i="4"/>
  <c r="AS33" i="4"/>
  <c r="AQ33" i="4"/>
  <c r="AO33" i="4"/>
  <c r="AM33" i="4"/>
  <c r="AK33" i="4"/>
  <c r="AI33" i="4"/>
  <c r="BF32" i="4"/>
  <c r="BE32" i="4"/>
  <c r="BC32" i="4"/>
  <c r="BA32" i="4"/>
  <c r="AY32" i="4"/>
  <c r="AW32" i="4"/>
  <c r="AU32" i="4"/>
  <c r="AS32" i="4"/>
  <c r="AQ32" i="4"/>
  <c r="AO32" i="4"/>
  <c r="AM32" i="4"/>
  <c r="AK32" i="4"/>
  <c r="AI32" i="4"/>
  <c r="BF31" i="4"/>
  <c r="BE31" i="4"/>
  <c r="BC31" i="4"/>
  <c r="BA31" i="4"/>
  <c r="AY31" i="4"/>
  <c r="AW31" i="4"/>
  <c r="AU31" i="4"/>
  <c r="AS31" i="4"/>
  <c r="AQ31" i="4"/>
  <c r="AO31" i="4"/>
  <c r="AM31" i="4"/>
  <c r="AK31" i="4"/>
  <c r="AI31" i="4"/>
  <c r="BF29" i="4"/>
  <c r="BE29" i="4"/>
  <c r="BC29" i="4"/>
  <c r="BA29" i="4"/>
  <c r="AY29" i="4"/>
  <c r="AW29" i="4"/>
  <c r="AU29" i="4"/>
  <c r="AS29" i="4"/>
  <c r="AQ29" i="4"/>
  <c r="AO29" i="4"/>
  <c r="AM29" i="4"/>
  <c r="AK29" i="4"/>
  <c r="AI29" i="4"/>
  <c r="BF28" i="4"/>
  <c r="BE28" i="4"/>
  <c r="BC28" i="4"/>
  <c r="BA28" i="4"/>
  <c r="AY28" i="4"/>
  <c r="AW28" i="4"/>
  <c r="AU28" i="4"/>
  <c r="AS28" i="4"/>
  <c r="AQ28" i="4"/>
  <c r="AO28" i="4"/>
  <c r="AM28" i="4"/>
  <c r="AK28" i="4"/>
  <c r="AI28" i="4"/>
  <c r="BF27" i="4"/>
  <c r="BE27" i="4"/>
  <c r="BC27" i="4"/>
  <c r="BA27" i="4"/>
  <c r="AY27" i="4"/>
  <c r="AW27" i="4"/>
  <c r="AU27" i="4"/>
  <c r="AS27" i="4"/>
  <c r="AQ27" i="4"/>
  <c r="AO27" i="4"/>
  <c r="AM27" i="4"/>
  <c r="AK27" i="4"/>
  <c r="AI27" i="4"/>
  <c r="BF26" i="4"/>
  <c r="BE26" i="4"/>
  <c r="BC26" i="4"/>
  <c r="BA26" i="4"/>
  <c r="AY26" i="4"/>
  <c r="AW26" i="4"/>
  <c r="AU26" i="4"/>
  <c r="AS26" i="4"/>
  <c r="AQ26" i="4"/>
  <c r="AO26" i="4"/>
  <c r="AM26" i="4"/>
  <c r="AK26" i="4"/>
  <c r="AI26" i="4"/>
  <c r="BF24" i="4"/>
  <c r="BE24" i="4"/>
  <c r="BC24" i="4"/>
  <c r="BA24" i="4"/>
  <c r="AY24" i="4"/>
  <c r="AW24" i="4"/>
  <c r="AU24" i="4"/>
  <c r="AS24" i="4"/>
  <c r="AQ24" i="4"/>
  <c r="AO24" i="4"/>
  <c r="AM24" i="4"/>
  <c r="AK24" i="4"/>
  <c r="AI24" i="4"/>
  <c r="BF23" i="4"/>
  <c r="BE23" i="4"/>
  <c r="BC23" i="4"/>
  <c r="BA23" i="4"/>
  <c r="AY23" i="4"/>
  <c r="AW23" i="4"/>
  <c r="AU23" i="4"/>
  <c r="AS23" i="4"/>
  <c r="AQ23" i="4"/>
  <c r="AO23" i="4"/>
  <c r="AM23" i="4"/>
  <c r="AK23" i="4"/>
  <c r="AI23" i="4"/>
  <c r="BF22" i="4"/>
  <c r="BE22" i="4"/>
  <c r="BC22" i="4"/>
  <c r="BA22" i="4"/>
  <c r="AY22" i="4"/>
  <c r="AW22" i="4"/>
  <c r="AU22" i="4"/>
  <c r="AS22" i="4"/>
  <c r="AQ22" i="4"/>
  <c r="AO22" i="4"/>
  <c r="AM22" i="4"/>
  <c r="AK22" i="4"/>
  <c r="AI22" i="4"/>
  <c r="BF21" i="4"/>
  <c r="BE21" i="4"/>
  <c r="BC21" i="4"/>
  <c r="BA21" i="4"/>
  <c r="AY21" i="4"/>
  <c r="AW21" i="4"/>
  <c r="AU21" i="4"/>
  <c r="AS21" i="4"/>
  <c r="AQ21" i="4"/>
  <c r="AO21" i="4"/>
  <c r="AM21" i="4"/>
  <c r="AK21" i="4"/>
  <c r="AI21" i="4"/>
  <c r="BF20" i="4"/>
  <c r="BE20" i="4"/>
  <c r="BC20" i="4"/>
  <c r="BA20" i="4"/>
  <c r="AY20" i="4"/>
  <c r="AW20" i="4"/>
  <c r="AU20" i="4"/>
  <c r="AS20" i="4"/>
  <c r="AQ20" i="4"/>
  <c r="AO20" i="4"/>
  <c r="AM20" i="4"/>
  <c r="AK20" i="4"/>
  <c r="AI20" i="4"/>
  <c r="BF19" i="4"/>
  <c r="BE19" i="4"/>
  <c r="BC19" i="4"/>
  <c r="BA19" i="4"/>
  <c r="AY19" i="4"/>
  <c r="AW19" i="4"/>
  <c r="AU19" i="4"/>
  <c r="AS19" i="4"/>
  <c r="AQ19" i="4"/>
  <c r="AO19" i="4"/>
  <c r="AM19" i="4"/>
  <c r="AK19" i="4"/>
  <c r="AI19" i="4"/>
  <c r="BF18" i="4"/>
  <c r="BE18" i="4"/>
  <c r="BC18" i="4"/>
  <c r="BA18" i="4"/>
  <c r="AY18" i="4"/>
  <c r="AW18" i="4"/>
  <c r="AU18" i="4"/>
  <c r="AS18" i="4"/>
  <c r="AQ18" i="4"/>
  <c r="AO18" i="4"/>
  <c r="AM18" i="4"/>
  <c r="AK18" i="4"/>
  <c r="AI18" i="4"/>
  <c r="BF17" i="4"/>
  <c r="BE17" i="4"/>
  <c r="BC17" i="4"/>
  <c r="BA17" i="4"/>
  <c r="AY17" i="4"/>
  <c r="AW17" i="4"/>
  <c r="AU17" i="4"/>
  <c r="AS17" i="4"/>
  <c r="AQ17" i="4"/>
  <c r="AO17" i="4"/>
  <c r="AM17" i="4"/>
  <c r="AK17" i="4"/>
  <c r="AI17" i="4"/>
  <c r="BF16" i="4"/>
  <c r="BE16" i="4"/>
  <c r="BC16" i="4"/>
  <c r="BA16" i="4"/>
  <c r="AY16" i="4"/>
  <c r="AW16" i="4"/>
  <c r="AU16" i="4"/>
  <c r="AS16" i="4"/>
  <c r="AQ16" i="4"/>
  <c r="AO16" i="4"/>
  <c r="AM16" i="4"/>
  <c r="AK16" i="4"/>
  <c r="AI16" i="4"/>
  <c r="BF14" i="4"/>
  <c r="BE14" i="4"/>
  <c r="BC14" i="4"/>
  <c r="BA14" i="4"/>
  <c r="AY14" i="4"/>
  <c r="AW14" i="4"/>
  <c r="AU14" i="4"/>
  <c r="AS14" i="4"/>
  <c r="AQ14" i="4"/>
  <c r="AO14" i="4"/>
  <c r="AM14" i="4"/>
  <c r="AK14" i="4"/>
  <c r="AI14" i="4"/>
  <c r="BF13" i="4"/>
  <c r="BE13" i="4"/>
  <c r="BC13" i="4"/>
  <c r="BA13" i="4"/>
  <c r="AY13" i="4"/>
  <c r="AW13" i="4"/>
  <c r="AU13" i="4"/>
  <c r="AS13" i="4"/>
  <c r="AQ13" i="4"/>
  <c r="AO13" i="4"/>
  <c r="AM13" i="4"/>
  <c r="AK13" i="4"/>
  <c r="AI13" i="4"/>
  <c r="BF12" i="4"/>
  <c r="BE12" i="4"/>
  <c r="BC12" i="4"/>
  <c r="BA12" i="4"/>
  <c r="AY12" i="4"/>
  <c r="AW12" i="4"/>
  <c r="AU12" i="4"/>
  <c r="AS12" i="4"/>
  <c r="AQ12" i="4"/>
  <c r="AO12" i="4"/>
  <c r="AM12" i="4"/>
  <c r="AK12" i="4"/>
  <c r="AI12" i="4"/>
  <c r="BF11" i="4"/>
  <c r="BE11" i="4"/>
  <c r="BC11" i="4"/>
  <c r="BA11" i="4"/>
  <c r="AY11" i="4"/>
  <c r="AW11" i="4"/>
  <c r="AU11" i="4"/>
  <c r="AS11" i="4"/>
  <c r="AQ11" i="4"/>
  <c r="AO11" i="4"/>
  <c r="AM11" i="4"/>
  <c r="AK11" i="4"/>
  <c r="AI11" i="4"/>
  <c r="BF10" i="4"/>
  <c r="BE10" i="4"/>
  <c r="BC10" i="4"/>
  <c r="BA10" i="4"/>
  <c r="AY10" i="4"/>
  <c r="AW10" i="4"/>
  <c r="AU10" i="4"/>
  <c r="AS10" i="4"/>
  <c r="AQ10" i="4"/>
  <c r="AO10" i="4"/>
  <c r="AM10" i="4"/>
  <c r="AK10" i="4"/>
  <c r="AI10" i="4"/>
  <c r="BF9" i="4"/>
  <c r="BE9" i="4"/>
  <c r="BC9" i="4"/>
  <c r="BA9" i="4"/>
  <c r="AY9" i="4"/>
  <c r="AW9" i="4"/>
  <c r="AU9" i="4"/>
  <c r="AS9" i="4"/>
  <c r="AQ9" i="4"/>
  <c r="AO9" i="4"/>
  <c r="AM9" i="4"/>
  <c r="AK9" i="4"/>
  <c r="AI9" i="4"/>
  <c r="BE8" i="4"/>
  <c r="BC8" i="4"/>
  <c r="BA8" i="4"/>
  <c r="AY8" i="4"/>
  <c r="AU8" i="4"/>
  <c r="AS8" i="4"/>
  <c r="AQ8" i="4"/>
  <c r="AO8" i="4"/>
  <c r="AM8" i="4"/>
  <c r="AK8" i="4"/>
  <c r="AI8" i="4"/>
  <c r="BF7" i="4"/>
  <c r="BE7" i="4"/>
  <c r="BC7" i="4"/>
  <c r="BA7" i="4"/>
  <c r="AY7" i="4"/>
  <c r="AW7" i="4"/>
  <c r="AU7" i="4"/>
  <c r="AS7" i="4"/>
  <c r="AQ7" i="4"/>
  <c r="AO7" i="4"/>
  <c r="AM7" i="4"/>
  <c r="AK7" i="4"/>
  <c r="AI7" i="4"/>
  <c r="BF6" i="4"/>
  <c r="BE6" i="4"/>
  <c r="BC6" i="4"/>
  <c r="BA6" i="4"/>
  <c r="AY6" i="4"/>
  <c r="AW6" i="4"/>
  <c r="AU6" i="4"/>
  <c r="AS6" i="4"/>
  <c r="AQ6" i="4"/>
  <c r="AO6" i="4"/>
  <c r="AM6" i="4"/>
  <c r="AK6" i="4"/>
  <c r="AI6" i="4"/>
  <c r="BF4" i="4"/>
  <c r="BE4" i="4"/>
  <c r="BC4" i="4"/>
  <c r="BA4" i="4"/>
  <c r="AY4" i="4"/>
  <c r="AW4" i="4"/>
  <c r="AU4" i="4"/>
  <c r="AS4" i="4"/>
  <c r="AQ4" i="4"/>
  <c r="AO4" i="4"/>
  <c r="AM4" i="4"/>
  <c r="AK4" i="4"/>
  <c r="AI4" i="4"/>
  <c r="BD165" i="3"/>
  <c r="BB165" i="3"/>
  <c r="AZ165" i="3"/>
  <c r="AX165" i="3"/>
  <c r="AV165" i="3"/>
  <c r="AT165" i="3"/>
  <c r="AR165" i="3"/>
  <c r="AP165" i="3"/>
  <c r="AN165" i="3"/>
  <c r="AL165" i="3"/>
  <c r="AJ165" i="3"/>
  <c r="AH165" i="3"/>
  <c r="BF163" i="3"/>
  <c r="BE163" i="3"/>
  <c r="BC163" i="3"/>
  <c r="BA163" i="3"/>
  <c r="AY163" i="3"/>
  <c r="AW163" i="3"/>
  <c r="AU163" i="3"/>
  <c r="AS163" i="3"/>
  <c r="AQ163" i="3"/>
  <c r="AO163" i="3"/>
  <c r="AM163" i="3"/>
  <c r="AK163" i="3"/>
  <c r="AI163" i="3"/>
  <c r="BF162" i="3"/>
  <c r="BE162" i="3"/>
  <c r="BC162" i="3"/>
  <c r="BA162" i="3"/>
  <c r="AY162" i="3"/>
  <c r="AW162" i="3"/>
  <c r="AU162" i="3"/>
  <c r="AS162" i="3"/>
  <c r="AQ162" i="3"/>
  <c r="AO162" i="3"/>
  <c r="AM162" i="3"/>
  <c r="AK162" i="3"/>
  <c r="AI162" i="3"/>
  <c r="BF161" i="3"/>
  <c r="BE161" i="3"/>
  <c r="BC161" i="3"/>
  <c r="BA161" i="3"/>
  <c r="AY161" i="3"/>
  <c r="AW161" i="3"/>
  <c r="AU161" i="3"/>
  <c r="AS161" i="3"/>
  <c r="AQ161" i="3"/>
  <c r="AO161" i="3"/>
  <c r="AM161" i="3"/>
  <c r="AK161" i="3"/>
  <c r="AI161" i="3"/>
  <c r="BE160" i="3"/>
  <c r="BC160" i="3"/>
  <c r="BA160" i="3"/>
  <c r="AY160" i="3"/>
  <c r="AW160" i="3"/>
  <c r="AU160" i="3"/>
  <c r="AS160" i="3"/>
  <c r="AQ160" i="3"/>
  <c r="AO160" i="3"/>
  <c r="AM160" i="3"/>
  <c r="AK160" i="3"/>
  <c r="AI160" i="3"/>
  <c r="BE159" i="3"/>
  <c r="BC159" i="3"/>
  <c r="BA159" i="3"/>
  <c r="AY159" i="3"/>
  <c r="AW159" i="3"/>
  <c r="AU159" i="3"/>
  <c r="AS159" i="3"/>
  <c r="AQ159" i="3"/>
  <c r="AO159" i="3"/>
  <c r="AM159" i="3"/>
  <c r="AK159" i="3"/>
  <c r="AI159" i="3"/>
  <c r="BF156" i="3"/>
  <c r="BE156" i="3"/>
  <c r="BC156" i="3"/>
  <c r="BA156" i="3"/>
  <c r="AY156" i="3"/>
  <c r="AW156" i="3"/>
  <c r="AU156" i="3"/>
  <c r="AS156" i="3"/>
  <c r="AQ156" i="3"/>
  <c r="AO156" i="3"/>
  <c r="AM156" i="3"/>
  <c r="AK156" i="3"/>
  <c r="AI156" i="3"/>
  <c r="BF155" i="3"/>
  <c r="BE155" i="3"/>
  <c r="BC155" i="3"/>
  <c r="BA155" i="3"/>
  <c r="AY155" i="3"/>
  <c r="AW155" i="3"/>
  <c r="AU155" i="3"/>
  <c r="AS155" i="3"/>
  <c r="AQ155" i="3"/>
  <c r="AO155" i="3"/>
  <c r="AM155" i="3"/>
  <c r="AK155" i="3"/>
  <c r="AI155" i="3"/>
  <c r="BF154" i="3"/>
  <c r="BE154" i="3"/>
  <c r="BC154" i="3"/>
  <c r="BA154" i="3"/>
  <c r="AY154" i="3"/>
  <c r="AW154" i="3"/>
  <c r="AU154" i="3"/>
  <c r="AS154" i="3"/>
  <c r="AQ154" i="3"/>
  <c r="AO154" i="3"/>
  <c r="AM154" i="3"/>
  <c r="AK154" i="3"/>
  <c r="AI154" i="3"/>
  <c r="BF153" i="3"/>
  <c r="BE153" i="3"/>
  <c r="BC153" i="3"/>
  <c r="BA153" i="3"/>
  <c r="AY153" i="3"/>
  <c r="AW153" i="3"/>
  <c r="AU153" i="3"/>
  <c r="AS153" i="3"/>
  <c r="AQ153" i="3"/>
  <c r="AO153" i="3"/>
  <c r="AM153" i="3"/>
  <c r="AK153" i="3"/>
  <c r="AI153" i="3"/>
  <c r="BF152" i="3"/>
  <c r="BE152" i="3"/>
  <c r="BC152" i="3"/>
  <c r="BA152" i="3"/>
  <c r="AY152" i="3"/>
  <c r="AW152" i="3"/>
  <c r="AU152" i="3"/>
  <c r="AS152" i="3"/>
  <c r="AQ152" i="3"/>
  <c r="AO152" i="3"/>
  <c r="AM152" i="3"/>
  <c r="AK152" i="3"/>
  <c r="AI152" i="3"/>
  <c r="BF151" i="3"/>
  <c r="BE151" i="3"/>
  <c r="BC151" i="3"/>
  <c r="BA151" i="3"/>
  <c r="AY151" i="3"/>
  <c r="AW151" i="3"/>
  <c r="AU151" i="3"/>
  <c r="AS151" i="3"/>
  <c r="AQ151" i="3"/>
  <c r="AO151" i="3"/>
  <c r="AM151" i="3"/>
  <c r="AK151" i="3"/>
  <c r="AI151" i="3"/>
  <c r="BF150" i="3"/>
  <c r="BE150" i="3"/>
  <c r="BC150" i="3"/>
  <c r="BA150" i="3"/>
  <c r="AY150" i="3"/>
  <c r="AW150" i="3"/>
  <c r="AU150" i="3"/>
  <c r="AS150" i="3"/>
  <c r="AQ150" i="3"/>
  <c r="AO150" i="3"/>
  <c r="AM150" i="3"/>
  <c r="AK150" i="3"/>
  <c r="AI150" i="3"/>
  <c r="BB148" i="3"/>
  <c r="AZ148" i="3"/>
  <c r="AX148" i="3"/>
  <c r="AV148" i="3"/>
  <c r="AR148" i="3"/>
  <c r="AP148" i="3"/>
  <c r="AN148" i="3"/>
  <c r="AL148" i="3"/>
  <c r="AJ148" i="3"/>
  <c r="AH148" i="3"/>
  <c r="BE144" i="3"/>
  <c r="BC144" i="3"/>
  <c r="BA144" i="3"/>
  <c r="AY144" i="3"/>
  <c r="AW144" i="3"/>
  <c r="AU144" i="3"/>
  <c r="AS144" i="3"/>
  <c r="AQ144" i="3"/>
  <c r="AO144" i="3"/>
  <c r="AM144" i="3"/>
  <c r="AK144" i="3"/>
  <c r="AI144" i="3"/>
  <c r="BE143" i="3"/>
  <c r="BC143" i="3"/>
  <c r="BA143" i="3"/>
  <c r="AY143" i="3"/>
  <c r="AW143" i="3"/>
  <c r="AU143" i="3"/>
  <c r="AS143" i="3"/>
  <c r="AQ143" i="3"/>
  <c r="AO143" i="3"/>
  <c r="AM143" i="3"/>
  <c r="AK143" i="3"/>
  <c r="AI143" i="3"/>
  <c r="BE139" i="3"/>
  <c r="BC139" i="3"/>
  <c r="BA139" i="3"/>
  <c r="AY139" i="3"/>
  <c r="AW139" i="3"/>
  <c r="AU139" i="3"/>
  <c r="AS139" i="3"/>
  <c r="AQ139" i="3"/>
  <c r="AO139" i="3"/>
  <c r="AM139" i="3"/>
  <c r="AK139" i="3"/>
  <c r="AI139" i="3"/>
  <c r="BE137" i="3"/>
  <c r="BC137" i="3"/>
  <c r="BA137" i="3"/>
  <c r="AY137" i="3"/>
  <c r="AW137" i="3"/>
  <c r="AU137" i="3"/>
  <c r="AS137" i="3"/>
  <c r="AQ137" i="3"/>
  <c r="AO137" i="3"/>
  <c r="AM137" i="3"/>
  <c r="AK137" i="3"/>
  <c r="AI137" i="3"/>
  <c r="BE136" i="3"/>
  <c r="BC136" i="3"/>
  <c r="BA136" i="3"/>
  <c r="AY136" i="3"/>
  <c r="AW136" i="3"/>
  <c r="AU136" i="3"/>
  <c r="AS136" i="3"/>
  <c r="AQ136" i="3"/>
  <c r="AO136" i="3"/>
  <c r="AM136" i="3"/>
  <c r="AK136" i="3"/>
  <c r="AI136" i="3"/>
  <c r="BE135" i="3"/>
  <c r="BC135" i="3"/>
  <c r="BA135" i="3"/>
  <c r="AY135" i="3"/>
  <c r="AW135" i="3"/>
  <c r="AU135" i="3"/>
  <c r="AS135" i="3"/>
  <c r="AQ135" i="3"/>
  <c r="AO135" i="3"/>
  <c r="AM135" i="3"/>
  <c r="AK135" i="3"/>
  <c r="AI135" i="3"/>
  <c r="BE134" i="3"/>
  <c r="BC134" i="3"/>
  <c r="BA134" i="3"/>
  <c r="AY134" i="3"/>
  <c r="AW134" i="3"/>
  <c r="AU134" i="3"/>
  <c r="AS134" i="3"/>
  <c r="AQ134" i="3"/>
  <c r="AO134" i="3"/>
  <c r="AM134" i="3"/>
  <c r="AK134" i="3"/>
  <c r="AI134" i="3"/>
  <c r="BE133" i="3"/>
  <c r="BC133" i="3"/>
  <c r="BA133" i="3"/>
  <c r="AY133" i="3"/>
  <c r="AW133" i="3"/>
  <c r="AU133" i="3"/>
  <c r="AS133" i="3"/>
  <c r="AQ133" i="3"/>
  <c r="AO133" i="3"/>
  <c r="AM133" i="3"/>
  <c r="AK133" i="3"/>
  <c r="AI133" i="3"/>
  <c r="BE120" i="3"/>
  <c r="BC120" i="3"/>
  <c r="BA120" i="3"/>
  <c r="AY120" i="3"/>
  <c r="AW120" i="3"/>
  <c r="AU120" i="3"/>
  <c r="AS120" i="3"/>
  <c r="AQ120" i="3"/>
  <c r="AO120" i="3"/>
  <c r="AM120" i="3"/>
  <c r="AK120" i="3"/>
  <c r="AI120" i="3"/>
  <c r="BE132" i="3"/>
  <c r="BC132" i="3"/>
  <c r="BA132" i="3"/>
  <c r="AY132" i="3"/>
  <c r="AW132" i="3"/>
  <c r="AU132" i="3"/>
  <c r="AS132" i="3"/>
  <c r="AQ132" i="3"/>
  <c r="AO132" i="3"/>
  <c r="AM132" i="3"/>
  <c r="AK132" i="3"/>
  <c r="AI132" i="3"/>
  <c r="BE131" i="3"/>
  <c r="BC131" i="3"/>
  <c r="BA131" i="3"/>
  <c r="AY131" i="3"/>
  <c r="AW131" i="3"/>
  <c r="AU131" i="3"/>
  <c r="AS131" i="3"/>
  <c r="AQ131" i="3"/>
  <c r="AO131" i="3"/>
  <c r="AM131" i="3"/>
  <c r="AK131" i="3"/>
  <c r="AI131" i="3"/>
  <c r="BE130" i="3"/>
  <c r="BC130" i="3"/>
  <c r="BA130" i="3"/>
  <c r="AY130" i="3"/>
  <c r="AW130" i="3"/>
  <c r="AU130" i="3"/>
  <c r="AS130" i="3"/>
  <c r="AQ130" i="3"/>
  <c r="AO130" i="3"/>
  <c r="AM130" i="3"/>
  <c r="AK130" i="3"/>
  <c r="AI130" i="3"/>
  <c r="AI114" i="3"/>
  <c r="BG114" i="3" s="1"/>
  <c r="BE113" i="3"/>
  <c r="BC113" i="3"/>
  <c r="BA113" i="3"/>
  <c r="AY113" i="3"/>
  <c r="AW113" i="3"/>
  <c r="AU113" i="3"/>
  <c r="AS113" i="3"/>
  <c r="AQ113" i="3"/>
  <c r="AO113" i="3"/>
  <c r="AM113" i="3"/>
  <c r="AK113" i="3"/>
  <c r="AI113" i="3"/>
  <c r="BF95" i="3"/>
  <c r="BE95" i="3"/>
  <c r="BC95" i="3"/>
  <c r="BA95" i="3"/>
  <c r="AY95" i="3"/>
  <c r="AW95" i="3"/>
  <c r="AU95" i="3"/>
  <c r="AS95" i="3"/>
  <c r="AQ95" i="3"/>
  <c r="AO95" i="3"/>
  <c r="AM95" i="3"/>
  <c r="AK95" i="3"/>
  <c r="AI95" i="3"/>
  <c r="BF94" i="3"/>
  <c r="BE94" i="3"/>
  <c r="BC94" i="3"/>
  <c r="BA94" i="3"/>
  <c r="AY94" i="3"/>
  <c r="AW94" i="3"/>
  <c r="AU94" i="3"/>
  <c r="AS94" i="3"/>
  <c r="AQ94" i="3"/>
  <c r="AO94" i="3"/>
  <c r="AM94" i="3"/>
  <c r="AK94" i="3"/>
  <c r="AI94" i="3"/>
  <c r="BF93" i="3"/>
  <c r="BE93" i="3"/>
  <c r="BC93" i="3"/>
  <c r="BA93" i="3"/>
  <c r="AY93" i="3"/>
  <c r="AW93" i="3"/>
  <c r="AU93" i="3"/>
  <c r="AS93" i="3"/>
  <c r="AQ93" i="3"/>
  <c r="AO93" i="3"/>
  <c r="AM93" i="3"/>
  <c r="AK93" i="3"/>
  <c r="AI93" i="3"/>
  <c r="BF92" i="3"/>
  <c r="BE92" i="3"/>
  <c r="BC92" i="3"/>
  <c r="BA92" i="3"/>
  <c r="AY92" i="3"/>
  <c r="AW92" i="3"/>
  <c r="AU92" i="3"/>
  <c r="AS92" i="3"/>
  <c r="AQ92" i="3"/>
  <c r="AO92" i="3"/>
  <c r="AM92" i="3"/>
  <c r="AK92" i="3"/>
  <c r="AI92" i="3"/>
  <c r="BF90" i="3"/>
  <c r="BE90" i="3"/>
  <c r="BC90" i="3"/>
  <c r="BA90" i="3"/>
  <c r="AY90" i="3"/>
  <c r="AW90" i="3"/>
  <c r="AU90" i="3"/>
  <c r="AS90" i="3"/>
  <c r="AQ90" i="3"/>
  <c r="AO90" i="3"/>
  <c r="AM90" i="3"/>
  <c r="AK90" i="3"/>
  <c r="AI90" i="3"/>
  <c r="BF89" i="3"/>
  <c r="BE89" i="3"/>
  <c r="BC89" i="3"/>
  <c r="BA89" i="3"/>
  <c r="AY89" i="3"/>
  <c r="AW89" i="3"/>
  <c r="AU89" i="3"/>
  <c r="AS89" i="3"/>
  <c r="AQ89" i="3"/>
  <c r="AO89" i="3"/>
  <c r="AM89" i="3"/>
  <c r="AK89" i="3"/>
  <c r="AI89" i="3"/>
  <c r="BF88" i="3"/>
  <c r="BE88" i="3"/>
  <c r="BC88" i="3"/>
  <c r="BA88" i="3"/>
  <c r="AY88" i="3"/>
  <c r="AW88" i="3"/>
  <c r="AU88" i="3"/>
  <c r="AS88" i="3"/>
  <c r="AQ88" i="3"/>
  <c r="AO88" i="3"/>
  <c r="AM88" i="3"/>
  <c r="AK88" i="3"/>
  <c r="AI88" i="3"/>
  <c r="BF87" i="3"/>
  <c r="BE87" i="3"/>
  <c r="BC87" i="3"/>
  <c r="BA87" i="3"/>
  <c r="AY87" i="3"/>
  <c r="AW87" i="3"/>
  <c r="AU87" i="3"/>
  <c r="AS87" i="3"/>
  <c r="AQ87" i="3"/>
  <c r="AO87" i="3"/>
  <c r="AM87" i="3"/>
  <c r="AK87" i="3"/>
  <c r="AI87" i="3"/>
  <c r="BF86" i="3"/>
  <c r="BE86" i="3"/>
  <c r="BC86" i="3"/>
  <c r="BA86" i="3"/>
  <c r="AY86" i="3"/>
  <c r="AW86" i="3"/>
  <c r="AU86" i="3"/>
  <c r="AS86" i="3"/>
  <c r="AQ86" i="3"/>
  <c r="AO86" i="3"/>
  <c r="AM86" i="3"/>
  <c r="AK86" i="3"/>
  <c r="AI86" i="3"/>
  <c r="BF84" i="3"/>
  <c r="BE84" i="3"/>
  <c r="BC84" i="3"/>
  <c r="BA84" i="3"/>
  <c r="AY84" i="3"/>
  <c r="AW84" i="3"/>
  <c r="AU84" i="3"/>
  <c r="AS84" i="3"/>
  <c r="AQ84" i="3"/>
  <c r="AO84" i="3"/>
  <c r="AM84" i="3"/>
  <c r="AK84" i="3"/>
  <c r="AI84" i="3"/>
  <c r="BF81" i="3"/>
  <c r="BE81" i="3"/>
  <c r="BC81" i="3"/>
  <c r="BA81" i="3"/>
  <c r="AY81" i="3"/>
  <c r="AW81" i="3"/>
  <c r="AU81" i="3"/>
  <c r="AS81" i="3"/>
  <c r="AQ81" i="3"/>
  <c r="AO81" i="3"/>
  <c r="AM81" i="3"/>
  <c r="AK81" i="3"/>
  <c r="AI81" i="3"/>
  <c r="BF80" i="3"/>
  <c r="BE80" i="3"/>
  <c r="BC80" i="3"/>
  <c r="BA80" i="3"/>
  <c r="AY80" i="3"/>
  <c r="AW80" i="3"/>
  <c r="AU80" i="3"/>
  <c r="AS80" i="3"/>
  <c r="AQ80" i="3"/>
  <c r="AO80" i="3"/>
  <c r="AM80" i="3"/>
  <c r="AK80" i="3"/>
  <c r="AI80" i="3"/>
  <c r="BF78" i="3"/>
  <c r="BE78" i="3"/>
  <c r="BC78" i="3"/>
  <c r="BA78" i="3"/>
  <c r="AY78" i="3"/>
  <c r="AW78" i="3"/>
  <c r="AU78" i="3"/>
  <c r="AS78" i="3"/>
  <c r="AQ78" i="3"/>
  <c r="AO78" i="3"/>
  <c r="AM78" i="3"/>
  <c r="AK78" i="3"/>
  <c r="AI78" i="3"/>
  <c r="BF77" i="3"/>
  <c r="BE77" i="3"/>
  <c r="BC77" i="3"/>
  <c r="BA77" i="3"/>
  <c r="AY77" i="3"/>
  <c r="AW77" i="3"/>
  <c r="AU77" i="3"/>
  <c r="AS77" i="3"/>
  <c r="AQ77" i="3"/>
  <c r="AO77" i="3"/>
  <c r="AM77" i="3"/>
  <c r="AK77" i="3"/>
  <c r="AI77" i="3"/>
  <c r="BF75" i="3"/>
  <c r="BE75" i="3"/>
  <c r="BC75" i="3"/>
  <c r="BA75" i="3"/>
  <c r="AY75" i="3"/>
  <c r="AW75" i="3"/>
  <c r="AU75" i="3"/>
  <c r="AS75" i="3"/>
  <c r="AQ75" i="3"/>
  <c r="AO75" i="3"/>
  <c r="AM75" i="3"/>
  <c r="AK75" i="3"/>
  <c r="AI75" i="3"/>
  <c r="BE74" i="3"/>
  <c r="BC74" i="3"/>
  <c r="BA74" i="3"/>
  <c r="AY74" i="3"/>
  <c r="AW74" i="3"/>
  <c r="AS74" i="3"/>
  <c r="AQ74" i="3"/>
  <c r="AO74" i="3"/>
  <c r="AM74" i="3"/>
  <c r="AK74" i="3"/>
  <c r="AI74" i="3"/>
  <c r="BF72" i="3"/>
  <c r="BE72" i="3"/>
  <c r="BC72" i="3"/>
  <c r="BA72" i="3"/>
  <c r="AY72" i="3"/>
  <c r="AW72" i="3"/>
  <c r="AU72" i="3"/>
  <c r="AS72" i="3"/>
  <c r="AQ72" i="3"/>
  <c r="AO72" i="3"/>
  <c r="AM72" i="3"/>
  <c r="AK72" i="3"/>
  <c r="AI72" i="3"/>
  <c r="BF71" i="3"/>
  <c r="BE71" i="3"/>
  <c r="BC71" i="3"/>
  <c r="BA71" i="3"/>
  <c r="AY71" i="3"/>
  <c r="AW71" i="3"/>
  <c r="AU71" i="3"/>
  <c r="AS71" i="3"/>
  <c r="AQ71" i="3"/>
  <c r="AO71" i="3"/>
  <c r="AM71" i="3"/>
  <c r="AK71" i="3"/>
  <c r="AI71" i="3"/>
  <c r="BF70" i="3"/>
  <c r="BE70" i="3"/>
  <c r="BC70" i="3"/>
  <c r="BA70" i="3"/>
  <c r="AY70" i="3"/>
  <c r="AW70" i="3"/>
  <c r="AU70" i="3"/>
  <c r="AS70" i="3"/>
  <c r="AQ70" i="3"/>
  <c r="AO70" i="3"/>
  <c r="AM70" i="3"/>
  <c r="AK70" i="3"/>
  <c r="AI70" i="3"/>
  <c r="BF68" i="3"/>
  <c r="BE68" i="3"/>
  <c r="BC68" i="3"/>
  <c r="BA68" i="3"/>
  <c r="AY68" i="3"/>
  <c r="AW68" i="3"/>
  <c r="AU68" i="3"/>
  <c r="AS68" i="3"/>
  <c r="AQ68" i="3"/>
  <c r="AO68" i="3"/>
  <c r="AM68" i="3"/>
  <c r="AK68" i="3"/>
  <c r="AI68" i="3"/>
  <c r="BF67" i="3"/>
  <c r="BE67" i="3"/>
  <c r="BC67" i="3"/>
  <c r="BA67" i="3"/>
  <c r="AY67" i="3"/>
  <c r="AW67" i="3"/>
  <c r="AU67" i="3"/>
  <c r="AS67" i="3"/>
  <c r="AQ67" i="3"/>
  <c r="AO67" i="3"/>
  <c r="AM67" i="3"/>
  <c r="AK67" i="3"/>
  <c r="AI67" i="3"/>
  <c r="BF66" i="3"/>
  <c r="BE66" i="3"/>
  <c r="BC66" i="3"/>
  <c r="BA66" i="3"/>
  <c r="AY66" i="3"/>
  <c r="AW66" i="3"/>
  <c r="AU66" i="3"/>
  <c r="AS66" i="3"/>
  <c r="AQ66" i="3"/>
  <c r="AO66" i="3"/>
  <c r="AM66" i="3"/>
  <c r="AK66" i="3"/>
  <c r="AI66" i="3"/>
  <c r="BF64" i="3"/>
  <c r="BE64" i="3"/>
  <c r="BC64" i="3"/>
  <c r="BA64" i="3"/>
  <c r="AY64" i="3"/>
  <c r="AW64" i="3"/>
  <c r="AU64" i="3"/>
  <c r="AS64" i="3"/>
  <c r="AQ64" i="3"/>
  <c r="AO64" i="3"/>
  <c r="AM64" i="3"/>
  <c r="AK64" i="3"/>
  <c r="AI64" i="3"/>
  <c r="BF63" i="3"/>
  <c r="BE63" i="3"/>
  <c r="BC63" i="3"/>
  <c r="BA63" i="3"/>
  <c r="AY63" i="3"/>
  <c r="AW63" i="3"/>
  <c r="AU63" i="3"/>
  <c r="AS63" i="3"/>
  <c r="AQ63" i="3"/>
  <c r="AO63" i="3"/>
  <c r="AM63" i="3"/>
  <c r="AK63" i="3"/>
  <c r="AI63" i="3"/>
  <c r="BF62" i="3"/>
  <c r="BE62" i="3"/>
  <c r="BC62" i="3"/>
  <c r="BA62" i="3"/>
  <c r="AY62" i="3"/>
  <c r="AW62" i="3"/>
  <c r="AU62" i="3"/>
  <c r="AS62" i="3"/>
  <c r="AQ62" i="3"/>
  <c r="AO62" i="3"/>
  <c r="AM62" i="3"/>
  <c r="AK62" i="3"/>
  <c r="AI62" i="3"/>
  <c r="BF60" i="3"/>
  <c r="BE60" i="3"/>
  <c r="BC60" i="3"/>
  <c r="BA60" i="3"/>
  <c r="AY60" i="3"/>
  <c r="AW60" i="3"/>
  <c r="AU60" i="3"/>
  <c r="AS60" i="3"/>
  <c r="AQ60" i="3"/>
  <c r="AO60" i="3"/>
  <c r="AM60" i="3"/>
  <c r="AK60" i="3"/>
  <c r="AI60" i="3"/>
  <c r="BF58" i="3"/>
  <c r="BE58" i="3"/>
  <c r="BC58" i="3"/>
  <c r="BA58" i="3"/>
  <c r="AY58" i="3"/>
  <c r="AW58" i="3"/>
  <c r="AU58" i="3"/>
  <c r="AS58" i="3"/>
  <c r="AQ58" i="3"/>
  <c r="AO58" i="3"/>
  <c r="AM58" i="3"/>
  <c r="AK58" i="3"/>
  <c r="AI58" i="3"/>
  <c r="BF57" i="3"/>
  <c r="BE57" i="3"/>
  <c r="BC57" i="3"/>
  <c r="BA57" i="3"/>
  <c r="AY57" i="3"/>
  <c r="AW57" i="3"/>
  <c r="AU57" i="3"/>
  <c r="AS57" i="3"/>
  <c r="AQ57" i="3"/>
  <c r="AO57" i="3"/>
  <c r="AM57" i="3"/>
  <c r="AK57" i="3"/>
  <c r="AI57" i="3"/>
  <c r="BF56" i="3"/>
  <c r="BE56" i="3"/>
  <c r="BC56" i="3"/>
  <c r="BA56" i="3"/>
  <c r="AY56" i="3"/>
  <c r="AW56" i="3"/>
  <c r="AU56" i="3"/>
  <c r="AS56" i="3"/>
  <c r="AQ56" i="3"/>
  <c r="AO56" i="3"/>
  <c r="AM56" i="3"/>
  <c r="AK56" i="3"/>
  <c r="AI56" i="3"/>
  <c r="BF55" i="3"/>
  <c r="BE55" i="3"/>
  <c r="BC55" i="3"/>
  <c r="BA55" i="3"/>
  <c r="AY55" i="3"/>
  <c r="AW55" i="3"/>
  <c r="AU55" i="3"/>
  <c r="AS55" i="3"/>
  <c r="AQ55" i="3"/>
  <c r="AO55" i="3"/>
  <c r="AM55" i="3"/>
  <c r="AK55" i="3"/>
  <c r="AI55" i="3"/>
  <c r="BF52" i="3"/>
  <c r="BE52" i="3"/>
  <c r="BC52" i="3"/>
  <c r="BA52" i="3"/>
  <c r="AY52" i="3"/>
  <c r="AW52" i="3"/>
  <c r="AU52" i="3"/>
  <c r="AS52" i="3"/>
  <c r="AQ52" i="3"/>
  <c r="AO52" i="3"/>
  <c r="AM52" i="3"/>
  <c r="AK52" i="3"/>
  <c r="AI52" i="3"/>
  <c r="BF51" i="3"/>
  <c r="BE51" i="3"/>
  <c r="BC51" i="3"/>
  <c r="BA51" i="3"/>
  <c r="AY51" i="3"/>
  <c r="AW51" i="3"/>
  <c r="AU51" i="3"/>
  <c r="AS51" i="3"/>
  <c r="AQ51" i="3"/>
  <c r="AO51" i="3"/>
  <c r="AM51" i="3"/>
  <c r="AK51" i="3"/>
  <c r="AI51" i="3"/>
  <c r="BF50" i="3"/>
  <c r="BE50" i="3"/>
  <c r="BC50" i="3"/>
  <c r="BA50" i="3"/>
  <c r="AY50" i="3"/>
  <c r="AW50" i="3"/>
  <c r="AU50" i="3"/>
  <c r="AS50" i="3"/>
  <c r="AQ50" i="3"/>
  <c r="AO50" i="3"/>
  <c r="AM50" i="3"/>
  <c r="AK50" i="3"/>
  <c r="AI50" i="3"/>
  <c r="BF49" i="3"/>
  <c r="BE49" i="3"/>
  <c r="BC49" i="3"/>
  <c r="BA49" i="3"/>
  <c r="AY49" i="3"/>
  <c r="AW49" i="3"/>
  <c r="AU49" i="3"/>
  <c r="AS49" i="3"/>
  <c r="AQ49" i="3"/>
  <c r="AO49" i="3"/>
  <c r="AM49" i="3"/>
  <c r="AK49" i="3"/>
  <c r="AI49" i="3"/>
  <c r="BF47" i="3"/>
  <c r="BE47" i="3"/>
  <c r="BC47" i="3"/>
  <c r="BA47" i="3"/>
  <c r="AY47" i="3"/>
  <c r="AW47" i="3"/>
  <c r="AU47" i="3"/>
  <c r="AS47" i="3"/>
  <c r="AQ47" i="3"/>
  <c r="AO47" i="3"/>
  <c r="AM47" i="3"/>
  <c r="AK47" i="3"/>
  <c r="AI47" i="3"/>
  <c r="BF46" i="3"/>
  <c r="BE46" i="3"/>
  <c r="BC46" i="3"/>
  <c r="BA46" i="3"/>
  <c r="AY46" i="3"/>
  <c r="AW46" i="3"/>
  <c r="AU46" i="3"/>
  <c r="AS46" i="3"/>
  <c r="AQ46" i="3"/>
  <c r="AO46" i="3"/>
  <c r="AM46" i="3"/>
  <c r="AK46" i="3"/>
  <c r="AI46" i="3"/>
  <c r="BF45" i="3"/>
  <c r="BE45" i="3"/>
  <c r="BC45" i="3"/>
  <c r="BA45" i="3"/>
  <c r="AY45" i="3"/>
  <c r="AW45" i="3"/>
  <c r="AU45" i="3"/>
  <c r="AS45" i="3"/>
  <c r="AQ45" i="3"/>
  <c r="AO45" i="3"/>
  <c r="AM45" i="3"/>
  <c r="AK45" i="3"/>
  <c r="AI45" i="3"/>
  <c r="BF44" i="3"/>
  <c r="BE44" i="3"/>
  <c r="BC44" i="3"/>
  <c r="BA44" i="3"/>
  <c r="AY44" i="3"/>
  <c r="AW44" i="3"/>
  <c r="AU44" i="3"/>
  <c r="AS44" i="3"/>
  <c r="AQ44" i="3"/>
  <c r="AO44" i="3"/>
  <c r="AM44" i="3"/>
  <c r="AK44" i="3"/>
  <c r="AI44" i="3"/>
  <c r="BF43" i="3"/>
  <c r="BE43" i="3"/>
  <c r="BC43" i="3"/>
  <c r="BA43" i="3"/>
  <c r="AY43" i="3"/>
  <c r="AW43" i="3"/>
  <c r="AU43" i="3"/>
  <c r="AS43" i="3"/>
  <c r="AQ43" i="3"/>
  <c r="AO43" i="3"/>
  <c r="AM43" i="3"/>
  <c r="AK43" i="3"/>
  <c r="AI43" i="3"/>
  <c r="BF42" i="3"/>
  <c r="BE42" i="3"/>
  <c r="BC42" i="3"/>
  <c r="BA42" i="3"/>
  <c r="AY42" i="3"/>
  <c r="AW42" i="3"/>
  <c r="AU42" i="3"/>
  <c r="AS42" i="3"/>
  <c r="AQ42" i="3"/>
  <c r="AO42" i="3"/>
  <c r="AM42" i="3"/>
  <c r="AK42" i="3"/>
  <c r="AI42" i="3"/>
  <c r="BF41" i="3"/>
  <c r="BE41" i="3"/>
  <c r="BC41" i="3"/>
  <c r="BA41" i="3"/>
  <c r="AY41" i="3"/>
  <c r="AW41" i="3"/>
  <c r="AU41" i="3"/>
  <c r="AS41" i="3"/>
  <c r="AQ41" i="3"/>
  <c r="AO41" i="3"/>
  <c r="AM41" i="3"/>
  <c r="AK41" i="3"/>
  <c r="AI41" i="3"/>
  <c r="BF40" i="3"/>
  <c r="BE40" i="3"/>
  <c r="BC40" i="3"/>
  <c r="BA40" i="3"/>
  <c r="AY40" i="3"/>
  <c r="AW40" i="3"/>
  <c r="AU40" i="3"/>
  <c r="AS40" i="3"/>
  <c r="AQ40" i="3"/>
  <c r="AO40" i="3"/>
  <c r="AM40" i="3"/>
  <c r="AK40" i="3"/>
  <c r="AI40" i="3"/>
  <c r="BF39" i="3"/>
  <c r="BE39" i="3"/>
  <c r="BC39" i="3"/>
  <c r="BA39" i="3"/>
  <c r="AY39" i="3"/>
  <c r="AW39" i="3"/>
  <c r="AU39" i="3"/>
  <c r="AS39" i="3"/>
  <c r="AQ39" i="3"/>
  <c r="AO39" i="3"/>
  <c r="AM39" i="3"/>
  <c r="AK39" i="3"/>
  <c r="AI39" i="3"/>
  <c r="BF38" i="3"/>
  <c r="BE38" i="3"/>
  <c r="BC38" i="3"/>
  <c r="BA38" i="3"/>
  <c r="AY38" i="3"/>
  <c r="AW38" i="3"/>
  <c r="AU38" i="3"/>
  <c r="AS38" i="3"/>
  <c r="AQ38" i="3"/>
  <c r="AO38" i="3"/>
  <c r="AM38" i="3"/>
  <c r="AK38" i="3"/>
  <c r="AI38" i="3"/>
  <c r="BF37" i="3"/>
  <c r="BE37" i="3"/>
  <c r="BC37" i="3"/>
  <c r="BA37" i="3"/>
  <c r="AY37" i="3"/>
  <c r="AW37" i="3"/>
  <c r="AU37" i="3"/>
  <c r="AS37" i="3"/>
  <c r="AQ37" i="3"/>
  <c r="AO37" i="3"/>
  <c r="AM37" i="3"/>
  <c r="AK37" i="3"/>
  <c r="AI37" i="3"/>
  <c r="BF36" i="3"/>
  <c r="BE36" i="3"/>
  <c r="BC36" i="3"/>
  <c r="BA36" i="3"/>
  <c r="AY36" i="3"/>
  <c r="AW36" i="3"/>
  <c r="AU36" i="3"/>
  <c r="AS36" i="3"/>
  <c r="AQ36" i="3"/>
  <c r="AO36" i="3"/>
  <c r="AM36" i="3"/>
  <c r="AK36" i="3"/>
  <c r="AI36" i="3"/>
  <c r="BF35" i="3"/>
  <c r="BE35" i="3"/>
  <c r="BC35" i="3"/>
  <c r="BA35" i="3"/>
  <c r="AY35" i="3"/>
  <c r="AW35" i="3"/>
  <c r="AU35" i="3"/>
  <c r="AS35" i="3"/>
  <c r="AQ35" i="3"/>
  <c r="AO35" i="3"/>
  <c r="AM35" i="3"/>
  <c r="AK35" i="3"/>
  <c r="AI35" i="3"/>
  <c r="BF34" i="3"/>
  <c r="BE34" i="3"/>
  <c r="BC34" i="3"/>
  <c r="BA34" i="3"/>
  <c r="AY34" i="3"/>
  <c r="AW34" i="3"/>
  <c r="AU34" i="3"/>
  <c r="AS34" i="3"/>
  <c r="AQ34" i="3"/>
  <c r="AO34" i="3"/>
  <c r="AM34" i="3"/>
  <c r="AK34" i="3"/>
  <c r="AI34" i="3"/>
  <c r="BF33" i="3"/>
  <c r="BE33" i="3"/>
  <c r="BC33" i="3"/>
  <c r="BA33" i="3"/>
  <c r="AY33" i="3"/>
  <c r="AW33" i="3"/>
  <c r="AU33" i="3"/>
  <c r="AS33" i="3"/>
  <c r="AQ33" i="3"/>
  <c r="AO33" i="3"/>
  <c r="AM33" i="3"/>
  <c r="AK33" i="3"/>
  <c r="AI33" i="3"/>
  <c r="BF32" i="3"/>
  <c r="BE32" i="3"/>
  <c r="BC32" i="3"/>
  <c r="BA32" i="3"/>
  <c r="AY32" i="3"/>
  <c r="AW32" i="3"/>
  <c r="AU32" i="3"/>
  <c r="AS32" i="3"/>
  <c r="AQ32" i="3"/>
  <c r="AO32" i="3"/>
  <c r="AM32" i="3"/>
  <c r="AK32" i="3"/>
  <c r="AI32" i="3"/>
  <c r="BF31" i="3"/>
  <c r="BE31" i="3"/>
  <c r="BC31" i="3"/>
  <c r="BA31" i="3"/>
  <c r="AY31" i="3"/>
  <c r="AW31" i="3"/>
  <c r="AU31" i="3"/>
  <c r="AS31" i="3"/>
  <c r="AQ31" i="3"/>
  <c r="AO31" i="3"/>
  <c r="AM31" i="3"/>
  <c r="AK31" i="3"/>
  <c r="AI31" i="3"/>
  <c r="BF29" i="3"/>
  <c r="BE29" i="3"/>
  <c r="BC29" i="3"/>
  <c r="BA29" i="3"/>
  <c r="AY29" i="3"/>
  <c r="AW29" i="3"/>
  <c r="AU29" i="3"/>
  <c r="AS29" i="3"/>
  <c r="AQ29" i="3"/>
  <c r="AO29" i="3"/>
  <c r="AM29" i="3"/>
  <c r="AK29" i="3"/>
  <c r="AI29" i="3"/>
  <c r="BF28" i="3"/>
  <c r="BE28" i="3"/>
  <c r="BC28" i="3"/>
  <c r="BA28" i="3"/>
  <c r="AY28" i="3"/>
  <c r="AW28" i="3"/>
  <c r="AU28" i="3"/>
  <c r="AS28" i="3"/>
  <c r="AQ28" i="3"/>
  <c r="AO28" i="3"/>
  <c r="AM28" i="3"/>
  <c r="AK28" i="3"/>
  <c r="AI28" i="3"/>
  <c r="BF27" i="3"/>
  <c r="BE27" i="3"/>
  <c r="BC27" i="3"/>
  <c r="BA27" i="3"/>
  <c r="AY27" i="3"/>
  <c r="AW27" i="3"/>
  <c r="AU27" i="3"/>
  <c r="AS27" i="3"/>
  <c r="AQ27" i="3"/>
  <c r="AO27" i="3"/>
  <c r="AM27" i="3"/>
  <c r="AK27" i="3"/>
  <c r="AI27" i="3"/>
  <c r="BF26" i="3"/>
  <c r="BE26" i="3"/>
  <c r="BC26" i="3"/>
  <c r="BA26" i="3"/>
  <c r="AY26" i="3"/>
  <c r="AW26" i="3"/>
  <c r="AU26" i="3"/>
  <c r="AS26" i="3"/>
  <c r="AQ26" i="3"/>
  <c r="AO26" i="3"/>
  <c r="AM26" i="3"/>
  <c r="AK26" i="3"/>
  <c r="AI26" i="3"/>
  <c r="BF24" i="3"/>
  <c r="BE24" i="3"/>
  <c r="BC24" i="3"/>
  <c r="BA24" i="3"/>
  <c r="AY24" i="3"/>
  <c r="AW24" i="3"/>
  <c r="AU24" i="3"/>
  <c r="AS24" i="3"/>
  <c r="AQ24" i="3"/>
  <c r="AO24" i="3"/>
  <c r="AM24" i="3"/>
  <c r="AK24" i="3"/>
  <c r="AI24" i="3"/>
  <c r="BF23" i="3"/>
  <c r="BE23" i="3"/>
  <c r="BC23" i="3"/>
  <c r="BA23" i="3"/>
  <c r="AY23" i="3"/>
  <c r="AW23" i="3"/>
  <c r="AU23" i="3"/>
  <c r="AS23" i="3"/>
  <c r="AQ23" i="3"/>
  <c r="AO23" i="3"/>
  <c r="AM23" i="3"/>
  <c r="AK23" i="3"/>
  <c r="AI23" i="3"/>
  <c r="BF22" i="3"/>
  <c r="BE22" i="3"/>
  <c r="BC22" i="3"/>
  <c r="BA22" i="3"/>
  <c r="AY22" i="3"/>
  <c r="AW22" i="3"/>
  <c r="AU22" i="3"/>
  <c r="AS22" i="3"/>
  <c r="AQ22" i="3"/>
  <c r="AO22" i="3"/>
  <c r="AM22" i="3"/>
  <c r="AK22" i="3"/>
  <c r="AI22" i="3"/>
  <c r="BF21" i="3"/>
  <c r="BE21" i="3"/>
  <c r="BC21" i="3"/>
  <c r="BA21" i="3"/>
  <c r="AY21" i="3"/>
  <c r="AW21" i="3"/>
  <c r="AU21" i="3"/>
  <c r="AS21" i="3"/>
  <c r="AQ21" i="3"/>
  <c r="AO21" i="3"/>
  <c r="AM21" i="3"/>
  <c r="AK21" i="3"/>
  <c r="AI21" i="3"/>
  <c r="BF20" i="3"/>
  <c r="BE20" i="3"/>
  <c r="BC20" i="3"/>
  <c r="BA20" i="3"/>
  <c r="AY20" i="3"/>
  <c r="AW20" i="3"/>
  <c r="AU20" i="3"/>
  <c r="AS20" i="3"/>
  <c r="AQ20" i="3"/>
  <c r="AO20" i="3"/>
  <c r="AM20" i="3"/>
  <c r="AK20" i="3"/>
  <c r="AI20" i="3"/>
  <c r="BF19" i="3"/>
  <c r="BE19" i="3"/>
  <c r="BC19" i="3"/>
  <c r="BA19" i="3"/>
  <c r="AY19" i="3"/>
  <c r="AW19" i="3"/>
  <c r="AU19" i="3"/>
  <c r="AS19" i="3"/>
  <c r="AQ19" i="3"/>
  <c r="AO19" i="3"/>
  <c r="AM19" i="3"/>
  <c r="AK19" i="3"/>
  <c r="AI19" i="3"/>
  <c r="BF18" i="3"/>
  <c r="BE18" i="3"/>
  <c r="BC18" i="3"/>
  <c r="BA18" i="3"/>
  <c r="AY18" i="3"/>
  <c r="AW18" i="3"/>
  <c r="AU18" i="3"/>
  <c r="AS18" i="3"/>
  <c r="AQ18" i="3"/>
  <c r="AO18" i="3"/>
  <c r="AM18" i="3"/>
  <c r="AK18" i="3"/>
  <c r="AI18" i="3"/>
  <c r="BF17" i="3"/>
  <c r="BE17" i="3"/>
  <c r="BC17" i="3"/>
  <c r="BA17" i="3"/>
  <c r="AY17" i="3"/>
  <c r="AW17" i="3"/>
  <c r="AU17" i="3"/>
  <c r="AS17" i="3"/>
  <c r="AQ17" i="3"/>
  <c r="AO17" i="3"/>
  <c r="AM17" i="3"/>
  <c r="AK17" i="3"/>
  <c r="AI17" i="3"/>
  <c r="BC16" i="3"/>
  <c r="BA16" i="3"/>
  <c r="AY16" i="3"/>
  <c r="AW16" i="3"/>
  <c r="AU16" i="3"/>
  <c r="AS16" i="3"/>
  <c r="AQ16" i="3"/>
  <c r="AO16" i="3"/>
  <c r="AM16" i="3"/>
  <c r="AK16" i="3"/>
  <c r="AI16" i="3"/>
  <c r="BF14" i="3"/>
  <c r="BE14" i="3"/>
  <c r="BC14" i="3"/>
  <c r="BA14" i="3"/>
  <c r="AY14" i="3"/>
  <c r="AW14" i="3"/>
  <c r="AU14" i="3"/>
  <c r="AS14" i="3"/>
  <c r="AQ14" i="3"/>
  <c r="AO14" i="3"/>
  <c r="AM14" i="3"/>
  <c r="AK14" i="3"/>
  <c r="AI14" i="3"/>
  <c r="BF13" i="3"/>
  <c r="BE13" i="3"/>
  <c r="BC13" i="3"/>
  <c r="BA13" i="3"/>
  <c r="AY13" i="3"/>
  <c r="AW13" i="3"/>
  <c r="AU13" i="3"/>
  <c r="AS13" i="3"/>
  <c r="AQ13" i="3"/>
  <c r="AO13" i="3"/>
  <c r="AM13" i="3"/>
  <c r="AK13" i="3"/>
  <c r="AI13" i="3"/>
  <c r="BF12" i="3"/>
  <c r="BE12" i="3"/>
  <c r="BC12" i="3"/>
  <c r="BA12" i="3"/>
  <c r="AY12" i="3"/>
  <c r="AW12" i="3"/>
  <c r="AU12" i="3"/>
  <c r="AS12" i="3"/>
  <c r="AQ12" i="3"/>
  <c r="AO12" i="3"/>
  <c r="AM12" i="3"/>
  <c r="AK12" i="3"/>
  <c r="AI12" i="3"/>
  <c r="BF11" i="3"/>
  <c r="BE11" i="3"/>
  <c r="BC11" i="3"/>
  <c r="BA11" i="3"/>
  <c r="AY11" i="3"/>
  <c r="AW11" i="3"/>
  <c r="AU11" i="3"/>
  <c r="AS11" i="3"/>
  <c r="AQ11" i="3"/>
  <c r="AO11" i="3"/>
  <c r="AM11" i="3"/>
  <c r="AK11" i="3"/>
  <c r="AI11" i="3"/>
  <c r="BF10" i="3"/>
  <c r="BE10" i="3"/>
  <c r="BC10" i="3"/>
  <c r="BA10" i="3"/>
  <c r="AY10" i="3"/>
  <c r="AW10" i="3"/>
  <c r="AU10" i="3"/>
  <c r="AS10" i="3"/>
  <c r="AQ10" i="3"/>
  <c r="AO10" i="3"/>
  <c r="AM10" i="3"/>
  <c r="AK10" i="3"/>
  <c r="AI10" i="3"/>
  <c r="BF9" i="3"/>
  <c r="BE9" i="3"/>
  <c r="BC9" i="3"/>
  <c r="BA9" i="3"/>
  <c r="AY9" i="3"/>
  <c r="AW9" i="3"/>
  <c r="AU9" i="3"/>
  <c r="AS9" i="3"/>
  <c r="AQ9" i="3"/>
  <c r="AO9" i="3"/>
  <c r="AM9" i="3"/>
  <c r="AK9" i="3"/>
  <c r="AI9" i="3"/>
  <c r="BF8" i="3"/>
  <c r="BE8" i="3"/>
  <c r="BC8" i="3"/>
  <c r="BA8" i="3"/>
  <c r="AY8" i="3"/>
  <c r="AW8" i="3"/>
  <c r="AU8" i="3"/>
  <c r="AS8" i="3"/>
  <c r="AQ8" i="3"/>
  <c r="AO8" i="3"/>
  <c r="AM8" i="3"/>
  <c r="AK8" i="3"/>
  <c r="AI8" i="3"/>
  <c r="BF7" i="3"/>
  <c r="BE7" i="3"/>
  <c r="BC7" i="3"/>
  <c r="BA7" i="3"/>
  <c r="AY7" i="3"/>
  <c r="AW7" i="3"/>
  <c r="AU7" i="3"/>
  <c r="AS7" i="3"/>
  <c r="AQ7" i="3"/>
  <c r="AO7" i="3"/>
  <c r="AM7" i="3"/>
  <c r="AK7" i="3"/>
  <c r="AI7" i="3"/>
  <c r="BF6" i="3"/>
  <c r="BE6" i="3"/>
  <c r="BC6" i="3"/>
  <c r="BA6" i="3"/>
  <c r="AY6" i="3"/>
  <c r="AW6" i="3"/>
  <c r="AU6" i="3"/>
  <c r="AS6" i="3"/>
  <c r="AQ6" i="3"/>
  <c r="AO6" i="3"/>
  <c r="AM6" i="3"/>
  <c r="AK6" i="3"/>
  <c r="AI6" i="3"/>
  <c r="BF4" i="3"/>
  <c r="BE4" i="3"/>
  <c r="BC4" i="3"/>
  <c r="BA4" i="3"/>
  <c r="AY4" i="3"/>
  <c r="AW4" i="3"/>
  <c r="AU4" i="3"/>
  <c r="AS4" i="3"/>
  <c r="AQ4" i="3"/>
  <c r="AO4" i="3"/>
  <c r="AM4" i="3"/>
  <c r="AK4" i="3"/>
  <c r="AI4" i="3"/>
  <c r="BB166" i="18" l="1"/>
  <c r="AH166" i="16"/>
  <c r="AX166" i="16"/>
  <c r="AN166" i="10"/>
  <c r="AN166" i="20"/>
  <c r="AZ166" i="19"/>
  <c r="AJ166" i="19"/>
  <c r="AX166" i="19"/>
  <c r="BB166" i="19"/>
  <c r="D131" i="17"/>
  <c r="D120" i="17"/>
  <c r="D130" i="17"/>
  <c r="D132" i="17"/>
  <c r="D128" i="17"/>
  <c r="D129" i="17"/>
  <c r="D127" i="17"/>
  <c r="D124" i="17"/>
  <c r="AR166" i="16"/>
  <c r="AL166" i="16"/>
  <c r="AP166" i="16"/>
  <c r="AJ166" i="13"/>
  <c r="AJ166" i="11"/>
  <c r="AP166" i="10"/>
  <c r="D151" i="8"/>
  <c r="AX166" i="4"/>
  <c r="AR166" i="3"/>
  <c r="BG113" i="3"/>
  <c r="AG51" i="3"/>
  <c r="AG24" i="3"/>
  <c r="BG130" i="3"/>
  <c r="BD166" i="19"/>
  <c r="D158" i="9"/>
  <c r="D129" i="14"/>
  <c r="D129" i="9"/>
  <c r="D129" i="8"/>
  <c r="AL166" i="20"/>
  <c r="AR166" i="20"/>
  <c r="AH166" i="20"/>
  <c r="AL166" i="19"/>
  <c r="D157" i="13"/>
  <c r="AL166" i="12"/>
  <c r="AJ166" i="10"/>
  <c r="AH166" i="10"/>
  <c r="AL166" i="10"/>
  <c r="AT166" i="10"/>
  <c r="D161" i="8"/>
  <c r="D156" i="8"/>
  <c r="D153" i="8"/>
  <c r="D157" i="8"/>
  <c r="D158" i="8"/>
  <c r="D160" i="8"/>
  <c r="D152" i="8"/>
  <c r="D162" i="8"/>
  <c r="D163" i="8"/>
  <c r="D155" i="8"/>
  <c r="D159" i="8"/>
  <c r="D154" i="8"/>
  <c r="D158" i="7"/>
  <c r="BB166" i="4"/>
  <c r="AL166" i="4"/>
  <c r="BD166" i="4"/>
  <c r="BG160" i="4"/>
  <c r="AN166" i="4"/>
  <c r="AP166" i="4"/>
  <c r="AR166" i="4"/>
  <c r="BG132" i="3"/>
  <c r="BG133" i="3"/>
  <c r="BG135" i="3"/>
  <c r="BG137" i="3"/>
  <c r="BG143" i="3"/>
  <c r="AH166" i="3"/>
  <c r="AZ166" i="3"/>
  <c r="BG131" i="3"/>
  <c r="BG120" i="3"/>
  <c r="BG134" i="3"/>
  <c r="BG136" i="3"/>
  <c r="BG139" i="3"/>
  <c r="BG144" i="3"/>
  <c r="AX166" i="3"/>
  <c r="BB166" i="3"/>
  <c r="BG159" i="3"/>
  <c r="BG160" i="3"/>
  <c r="D120" i="18"/>
  <c r="D116" i="18"/>
  <c r="D138" i="18"/>
  <c r="D132" i="18"/>
  <c r="D123" i="18"/>
  <c r="D133" i="18"/>
  <c r="D124" i="18"/>
  <c r="D134" i="18"/>
  <c r="D135" i="18"/>
  <c r="D117" i="18"/>
  <c r="D139" i="18"/>
  <c r="D128" i="18"/>
  <c r="D136" i="18"/>
  <c r="D130" i="18"/>
  <c r="D137" i="18"/>
  <c r="D131" i="18"/>
  <c r="D118" i="18"/>
  <c r="D118" i="14"/>
  <c r="D132" i="14"/>
  <c r="D139" i="14"/>
  <c r="D128" i="14"/>
  <c r="D137" i="14"/>
  <c r="D117" i="14"/>
  <c r="D120" i="14"/>
  <c r="D116" i="14"/>
  <c r="D123" i="14"/>
  <c r="D133" i="14"/>
  <c r="D124" i="14"/>
  <c r="D134" i="14"/>
  <c r="D136" i="14"/>
  <c r="D130" i="14"/>
  <c r="D131" i="14"/>
  <c r="D138" i="14"/>
  <c r="D127" i="14"/>
  <c r="D135" i="14"/>
  <c r="D128" i="13"/>
  <c r="D136" i="13"/>
  <c r="D130" i="13"/>
  <c r="D137" i="13"/>
  <c r="D117" i="13"/>
  <c r="D131" i="13"/>
  <c r="D138" i="13"/>
  <c r="D118" i="13"/>
  <c r="D132" i="13"/>
  <c r="D139" i="13"/>
  <c r="D134" i="13"/>
  <c r="D135" i="13"/>
  <c r="D120" i="13"/>
  <c r="D116" i="13"/>
  <c r="D123" i="13"/>
  <c r="D133" i="13"/>
  <c r="D124" i="13"/>
  <c r="D127" i="13"/>
  <c r="D123" i="11"/>
  <c r="D133" i="11"/>
  <c r="D124" i="11"/>
  <c r="D134" i="11"/>
  <c r="D127" i="11"/>
  <c r="D135" i="11"/>
  <c r="D128" i="11"/>
  <c r="D136" i="11"/>
  <c r="D130" i="11"/>
  <c r="D137" i="11"/>
  <c r="D117" i="11"/>
  <c r="D131" i="11"/>
  <c r="D138" i="11"/>
  <c r="D118" i="11"/>
  <c r="D132" i="11"/>
  <c r="D139" i="11"/>
  <c r="D120" i="11"/>
  <c r="D116" i="11"/>
  <c r="D127" i="9"/>
  <c r="D135" i="9"/>
  <c r="D134" i="9"/>
  <c r="D128" i="9"/>
  <c r="D136" i="9"/>
  <c r="D117" i="9"/>
  <c r="D131" i="9"/>
  <c r="D138" i="9"/>
  <c r="D118" i="9"/>
  <c r="D132" i="9"/>
  <c r="D139" i="9"/>
  <c r="D120" i="9"/>
  <c r="D116" i="9"/>
  <c r="D123" i="9"/>
  <c r="D133" i="9"/>
  <c r="D124" i="9"/>
  <c r="D130" i="9"/>
  <c r="D137" i="9"/>
  <c r="D127" i="8"/>
  <c r="D135" i="8"/>
  <c r="D132" i="8"/>
  <c r="D120" i="8"/>
  <c r="D123" i="8"/>
  <c r="D124" i="8"/>
  <c r="D128" i="8"/>
  <c r="D136" i="8"/>
  <c r="D130" i="8"/>
  <c r="D137" i="8"/>
  <c r="D117" i="8"/>
  <c r="D131" i="8"/>
  <c r="D138" i="8"/>
  <c r="D118" i="8"/>
  <c r="D139" i="8"/>
  <c r="D116" i="8"/>
  <c r="D133" i="8"/>
  <c r="D134" i="8"/>
  <c r="D120" i="7"/>
  <c r="D116" i="7"/>
  <c r="D128" i="7"/>
  <c r="D130" i="7"/>
  <c r="D131" i="7"/>
  <c r="D139" i="7"/>
  <c r="D123" i="7"/>
  <c r="D133" i="7"/>
  <c r="D136" i="7"/>
  <c r="D137" i="7"/>
  <c r="D138" i="7"/>
  <c r="D132" i="7"/>
  <c r="D124" i="7"/>
  <c r="D134" i="7"/>
  <c r="D135" i="7"/>
  <c r="D117" i="7"/>
  <c r="D118" i="7"/>
  <c r="D118" i="12"/>
  <c r="D117" i="12"/>
  <c r="D116" i="12"/>
  <c r="D128" i="12"/>
  <c r="D127" i="12"/>
  <c r="D123" i="12"/>
  <c r="D124" i="12"/>
  <c r="AH166" i="19"/>
  <c r="D157" i="5"/>
  <c r="D157" i="7"/>
  <c r="AP166" i="9"/>
  <c r="D157" i="10"/>
  <c r="D157" i="12"/>
  <c r="AP166" i="15"/>
  <c r="D157" i="15"/>
  <c r="D157" i="16"/>
  <c r="D157" i="18"/>
  <c r="AN166" i="19"/>
  <c r="AP166" i="19"/>
  <c r="D157" i="19"/>
  <c r="AJ166" i="3"/>
  <c r="AL166" i="3"/>
  <c r="AN166" i="3"/>
  <c r="AP166" i="3"/>
  <c r="D157" i="3"/>
  <c r="D157" i="20"/>
  <c r="AT166" i="20"/>
  <c r="D157" i="17"/>
  <c r="D157" i="14"/>
  <c r="AT166" i="14"/>
  <c r="D157" i="11"/>
  <c r="D157" i="9"/>
  <c r="D157" i="6"/>
  <c r="D157" i="4"/>
  <c r="AJ166" i="12"/>
  <c r="AN166" i="7"/>
  <c r="AP166" i="6"/>
  <c r="AN166" i="15"/>
  <c r="AJ166" i="20"/>
  <c r="BG42" i="20"/>
  <c r="AJ166" i="15"/>
  <c r="AZ166" i="15"/>
  <c r="AU165" i="15"/>
  <c r="BG27" i="14"/>
  <c r="BG77" i="14"/>
  <c r="BG14" i="13"/>
  <c r="BG34" i="13"/>
  <c r="BG42" i="13"/>
  <c r="BG41" i="12"/>
  <c r="BG40" i="11"/>
  <c r="AZ166" i="9"/>
  <c r="AT166" i="9"/>
  <c r="AH166" i="9"/>
  <c r="AJ166" i="8"/>
  <c r="BG72" i="8"/>
  <c r="BG86" i="8"/>
  <c r="BG163" i="8"/>
  <c r="BG95" i="8"/>
  <c r="BG134" i="8"/>
  <c r="BG152" i="8"/>
  <c r="BG153" i="8"/>
  <c r="AL166" i="6"/>
  <c r="AH166" i="6"/>
  <c r="AJ166" i="6"/>
  <c r="AR166" i="19"/>
  <c r="AR166" i="15"/>
  <c r="AR166" i="13"/>
  <c r="AR166" i="11"/>
  <c r="AR166" i="9"/>
  <c r="BG74" i="18"/>
  <c r="BG34" i="18"/>
  <c r="BG32" i="18"/>
  <c r="BG41" i="15"/>
  <c r="BG23" i="15"/>
  <c r="BG132" i="15"/>
  <c r="BG143" i="15"/>
  <c r="AL166" i="15"/>
  <c r="BB166" i="15"/>
  <c r="BG92" i="15"/>
  <c r="BG80" i="15"/>
  <c r="AJ166" i="4"/>
  <c r="AK148" i="20"/>
  <c r="BG6" i="20"/>
  <c r="BG10" i="20"/>
  <c r="BG14" i="20"/>
  <c r="BG19" i="20"/>
  <c r="BG23" i="20"/>
  <c r="BG28" i="20"/>
  <c r="BG34" i="20"/>
  <c r="BG31" i="20"/>
  <c r="AU165" i="20"/>
  <c r="BG81" i="20"/>
  <c r="BG93" i="20"/>
  <c r="BG120" i="20"/>
  <c r="BG136" i="20"/>
  <c r="BG144" i="20"/>
  <c r="BG74" i="20"/>
  <c r="BG132" i="19"/>
  <c r="BG14" i="19"/>
  <c r="BG33" i="19"/>
  <c r="BG41" i="19"/>
  <c r="BG50" i="19"/>
  <c r="BG62" i="19"/>
  <c r="BG72" i="19"/>
  <c r="BG86" i="19"/>
  <c r="BG95" i="19"/>
  <c r="BG130" i="19"/>
  <c r="BG18" i="18"/>
  <c r="BG7" i="18"/>
  <c r="BG93" i="18"/>
  <c r="BG120" i="18"/>
  <c r="BG136" i="18"/>
  <c r="AW165" i="18"/>
  <c r="BG154" i="18"/>
  <c r="BG87" i="18"/>
  <c r="BG16" i="18"/>
  <c r="BG45" i="18"/>
  <c r="BG50" i="18"/>
  <c r="BG24" i="18"/>
  <c r="BG12" i="18"/>
  <c r="BG42" i="18"/>
  <c r="BG51" i="18"/>
  <c r="BG63" i="18"/>
  <c r="D56" i="17"/>
  <c r="D155" i="17"/>
  <c r="AR166" i="17"/>
  <c r="BG68" i="17"/>
  <c r="BG80" i="17"/>
  <c r="BG87" i="17"/>
  <c r="BG92" i="17"/>
  <c r="BG132" i="17"/>
  <c r="BC165" i="17"/>
  <c r="AU165" i="17"/>
  <c r="BG17" i="17"/>
  <c r="BG24" i="17"/>
  <c r="BG41" i="17"/>
  <c r="BG50" i="17"/>
  <c r="BC165" i="16"/>
  <c r="D36" i="14"/>
  <c r="BG7" i="14"/>
  <c r="D44" i="14"/>
  <c r="D9" i="14"/>
  <c r="D18" i="14"/>
  <c r="D27" i="14"/>
  <c r="BG95" i="14"/>
  <c r="AU165" i="14"/>
  <c r="BG152" i="14"/>
  <c r="D153" i="14"/>
  <c r="BG156" i="14"/>
  <c r="D55" i="14"/>
  <c r="BG56" i="14"/>
  <c r="BG60" i="14"/>
  <c r="BG66" i="14"/>
  <c r="BG89" i="14"/>
  <c r="BG39" i="14"/>
  <c r="BG43" i="14"/>
  <c r="BG151" i="13"/>
  <c r="BG155" i="13"/>
  <c r="AL166" i="13"/>
  <c r="AU165" i="13"/>
  <c r="BG24" i="13"/>
  <c r="AS165" i="13"/>
  <c r="BG87" i="13"/>
  <c r="BG93" i="13"/>
  <c r="BG120" i="13"/>
  <c r="BG74" i="13"/>
  <c r="BG137" i="13"/>
  <c r="BG46" i="13"/>
  <c r="BG51" i="13"/>
  <c r="BG57" i="13"/>
  <c r="BG63" i="13"/>
  <c r="BG68" i="13"/>
  <c r="BG28" i="13"/>
  <c r="BG33" i="13"/>
  <c r="AH166" i="12"/>
  <c r="BG36" i="12"/>
  <c r="BG44" i="12"/>
  <c r="BG77" i="12"/>
  <c r="BG89" i="12"/>
  <c r="AY165" i="12"/>
  <c r="AO165" i="12"/>
  <c r="BE165" i="12"/>
  <c r="BG154" i="12"/>
  <c r="D154" i="12"/>
  <c r="BG87" i="12"/>
  <c r="BG57" i="12"/>
  <c r="BG63" i="12"/>
  <c r="BG156" i="11"/>
  <c r="BG18" i="11"/>
  <c r="BG27" i="11"/>
  <c r="BG87" i="11"/>
  <c r="D160" i="11"/>
  <c r="BG6" i="11"/>
  <c r="BG86" i="11"/>
  <c r="BG13" i="11"/>
  <c r="BG34" i="11"/>
  <c r="BG42" i="11"/>
  <c r="BG74" i="11"/>
  <c r="AU165" i="10"/>
  <c r="BG24" i="10"/>
  <c r="BG34" i="10"/>
  <c r="BG42" i="10"/>
  <c r="BG63" i="10"/>
  <c r="BG74" i="10"/>
  <c r="BG87" i="10"/>
  <c r="BG135" i="10"/>
  <c r="BG163" i="10"/>
  <c r="BG7" i="10"/>
  <c r="D13" i="9"/>
  <c r="AX166" i="9"/>
  <c r="D21" i="9"/>
  <c r="BG36" i="9"/>
  <c r="BG44" i="9"/>
  <c r="BG55" i="9"/>
  <c r="BG77" i="9"/>
  <c r="BG89" i="9"/>
  <c r="BG94" i="9"/>
  <c r="BG130" i="9"/>
  <c r="BG133" i="9"/>
  <c r="BG137" i="9"/>
  <c r="BG139" i="9"/>
  <c r="AJ166" i="9"/>
  <c r="BG151" i="9"/>
  <c r="BG155" i="9"/>
  <c r="BG161" i="9"/>
  <c r="AU165" i="9"/>
  <c r="BA148" i="9"/>
  <c r="BG8" i="9"/>
  <c r="AS148" i="9"/>
  <c r="BD166" i="9"/>
  <c r="BG23" i="8"/>
  <c r="BG9" i="8"/>
  <c r="D52" i="8"/>
  <c r="BG162" i="8"/>
  <c r="D16" i="8"/>
  <c r="BG8" i="7"/>
  <c r="BG14" i="7"/>
  <c r="BG26" i="7"/>
  <c r="BG33" i="7"/>
  <c r="BG64" i="7"/>
  <c r="BG72" i="7"/>
  <c r="BG86" i="7"/>
  <c r="BG88" i="7"/>
  <c r="BG134" i="7"/>
  <c r="BG152" i="7"/>
  <c r="BG156" i="7"/>
  <c r="BG162" i="7"/>
  <c r="D6" i="7"/>
  <c r="BC165" i="6"/>
  <c r="AU165" i="6"/>
  <c r="BG137" i="5"/>
  <c r="BG163" i="5"/>
  <c r="BG143" i="5"/>
  <c r="AM165" i="5"/>
  <c r="BG34" i="5"/>
  <c r="BG64" i="5"/>
  <c r="BG72" i="5"/>
  <c r="BG88" i="5"/>
  <c r="BG134" i="5"/>
  <c r="BG22" i="5"/>
  <c r="BG40" i="5"/>
  <c r="AJ166" i="5"/>
  <c r="BG32" i="5"/>
  <c r="BG156" i="5"/>
  <c r="AG27" i="3"/>
  <c r="AG36" i="3"/>
  <c r="AG44" i="3"/>
  <c r="AG55" i="3"/>
  <c r="AG66" i="3"/>
  <c r="AG89" i="3"/>
  <c r="AG130" i="3"/>
  <c r="AG137" i="3"/>
  <c r="AG10" i="3"/>
  <c r="AG19" i="3"/>
  <c r="AG37" i="3"/>
  <c r="AG45" i="3"/>
  <c r="AG56" i="3"/>
  <c r="AG78" i="3"/>
  <c r="AG131" i="3"/>
  <c r="AG139" i="3"/>
  <c r="O165" i="3"/>
  <c r="AE148" i="3"/>
  <c r="AG11" i="3"/>
  <c r="AG20" i="3"/>
  <c r="AG29" i="3"/>
  <c r="AG38" i="3"/>
  <c r="AG46" i="3"/>
  <c r="AG57" i="3"/>
  <c r="AG68" i="3"/>
  <c r="AG80" i="3"/>
  <c r="AG92" i="3"/>
  <c r="AG132" i="3"/>
  <c r="AG143" i="3"/>
  <c r="AG156" i="3"/>
  <c r="AK148" i="15"/>
  <c r="AG154" i="3"/>
  <c r="AG155" i="3"/>
  <c r="AG9" i="3"/>
  <c r="AG28" i="3"/>
  <c r="AG77" i="3"/>
  <c r="O148" i="3"/>
  <c r="D155" i="16"/>
  <c r="BG161" i="16"/>
  <c r="AZ166" i="16"/>
  <c r="BG155" i="16"/>
  <c r="AM148" i="16"/>
  <c r="BG14" i="16"/>
  <c r="BG50" i="16"/>
  <c r="AG113" i="3"/>
  <c r="AG16" i="3"/>
  <c r="AG7" i="3"/>
  <c r="AG74" i="3"/>
  <c r="BA148" i="20"/>
  <c r="BG46" i="20"/>
  <c r="BG51" i="20"/>
  <c r="BG63" i="20"/>
  <c r="BG154" i="20"/>
  <c r="BG37" i="20"/>
  <c r="BG87" i="20"/>
  <c r="BG113" i="20"/>
  <c r="BG135" i="20"/>
  <c r="BG32" i="20"/>
  <c r="BG67" i="20"/>
  <c r="BG72" i="20"/>
  <c r="BG163" i="20"/>
  <c r="BG40" i="20"/>
  <c r="BG71" i="20"/>
  <c r="BG95" i="20"/>
  <c r="BG152" i="20"/>
  <c r="D153" i="20"/>
  <c r="BG156" i="20"/>
  <c r="BG22" i="20"/>
  <c r="BG56" i="20"/>
  <c r="BG50" i="20"/>
  <c r="BG7" i="20"/>
  <c r="BG16" i="20"/>
  <c r="BG24" i="20"/>
  <c r="BG39" i="20"/>
  <c r="BG44" i="20"/>
  <c r="BG84" i="20"/>
  <c r="BG94" i="20"/>
  <c r="BG130" i="20"/>
  <c r="BG131" i="20"/>
  <c r="BG133" i="20"/>
  <c r="BG137" i="20"/>
  <c r="AM165" i="20"/>
  <c r="AS148" i="20"/>
  <c r="BG33" i="20"/>
  <c r="BG57" i="20"/>
  <c r="BG13" i="20"/>
  <c r="BG41" i="20"/>
  <c r="BG92" i="20"/>
  <c r="BG62" i="20"/>
  <c r="BG78" i="20"/>
  <c r="BG86" i="20"/>
  <c r="BG12" i="20"/>
  <c r="BG21" i="20"/>
  <c r="BG47" i="20"/>
  <c r="BG58" i="20"/>
  <c r="BG60" i="20"/>
  <c r="AZ166" i="20"/>
  <c r="AS165" i="20"/>
  <c r="BG151" i="20"/>
  <c r="BG155" i="20"/>
  <c r="BG161" i="20"/>
  <c r="BG133" i="19"/>
  <c r="BG137" i="19"/>
  <c r="AS165" i="19"/>
  <c r="BG151" i="19"/>
  <c r="BG155" i="19"/>
  <c r="BG161" i="19"/>
  <c r="BG6" i="19"/>
  <c r="BG134" i="19"/>
  <c r="BG152" i="19"/>
  <c r="BG156" i="19"/>
  <c r="BG162" i="19"/>
  <c r="D163" i="19"/>
  <c r="BG9" i="19"/>
  <c r="BG18" i="19"/>
  <c r="BG22" i="19"/>
  <c r="BG40" i="19"/>
  <c r="BG55" i="19"/>
  <c r="BG60" i="19"/>
  <c r="BG77" i="19"/>
  <c r="BG89" i="19"/>
  <c r="BG8" i="19"/>
  <c r="BG12" i="19"/>
  <c r="BG17" i="19"/>
  <c r="BG21" i="19"/>
  <c r="BG26" i="19"/>
  <c r="BG31" i="19"/>
  <c r="BG35" i="19"/>
  <c r="BG39" i="19"/>
  <c r="BG43" i="19"/>
  <c r="BG58" i="19"/>
  <c r="BG64" i="19"/>
  <c r="BG70" i="19"/>
  <c r="BG75" i="19"/>
  <c r="BG81" i="19"/>
  <c r="BG88" i="19"/>
  <c r="BG93" i="19"/>
  <c r="BG114" i="19"/>
  <c r="BG27" i="19"/>
  <c r="BG36" i="19"/>
  <c r="BG44" i="19"/>
  <c r="BG66" i="19"/>
  <c r="BG84" i="19"/>
  <c r="BG52" i="19"/>
  <c r="BG120" i="19"/>
  <c r="BG136" i="19"/>
  <c r="BG144" i="19"/>
  <c r="AW165" i="19"/>
  <c r="BG154" i="19"/>
  <c r="BG16" i="19"/>
  <c r="BG34" i="19"/>
  <c r="BG51" i="19"/>
  <c r="BG74" i="19"/>
  <c r="BG113" i="19"/>
  <c r="BG20" i="19"/>
  <c r="BG38" i="19"/>
  <c r="BG57" i="19"/>
  <c r="BG80" i="19"/>
  <c r="BG153" i="19"/>
  <c r="BG163" i="19"/>
  <c r="BG21" i="18"/>
  <c r="BG62" i="18"/>
  <c r="BG56" i="18"/>
  <c r="BG80" i="18"/>
  <c r="BG31" i="18"/>
  <c r="BG36" i="18"/>
  <c r="BG49" i="18"/>
  <c r="BG67" i="18"/>
  <c r="BG72" i="18"/>
  <c r="BG113" i="18"/>
  <c r="BG135" i="18"/>
  <c r="BG153" i="18"/>
  <c r="BG163" i="18"/>
  <c r="BG6" i="18"/>
  <c r="BG20" i="18"/>
  <c r="BG39" i="18"/>
  <c r="BG78" i="18"/>
  <c r="BG86" i="18"/>
  <c r="BG55" i="18"/>
  <c r="BG71" i="18"/>
  <c r="BG90" i="18"/>
  <c r="BG95" i="18"/>
  <c r="BG152" i="18"/>
  <c r="BG156" i="18"/>
  <c r="BG162" i="18"/>
  <c r="D163" i="18"/>
  <c r="AK148" i="18"/>
  <c r="AS148" i="18"/>
  <c r="BG19" i="18"/>
  <c r="BG23" i="18"/>
  <c r="BG38" i="18"/>
  <c r="BG58" i="18"/>
  <c r="BG10" i="18"/>
  <c r="BG14" i="18"/>
  <c r="BG47" i="18"/>
  <c r="AQ148" i="18"/>
  <c r="BG13" i="18"/>
  <c r="BG28" i="18"/>
  <c r="BG33" i="18"/>
  <c r="BG70" i="18"/>
  <c r="BG77" i="18"/>
  <c r="BG94" i="18"/>
  <c r="BG130" i="18"/>
  <c r="BG131" i="18"/>
  <c r="BG133" i="18"/>
  <c r="BG137" i="18"/>
  <c r="AS165" i="18"/>
  <c r="BG151" i="18"/>
  <c r="BG155" i="18"/>
  <c r="D150" i="18"/>
  <c r="BG161" i="18"/>
  <c r="BG37" i="18"/>
  <c r="BG41" i="18"/>
  <c r="BG57" i="18"/>
  <c r="BG81" i="18"/>
  <c r="BG13" i="16"/>
  <c r="BG49" i="16"/>
  <c r="BG58" i="16"/>
  <c r="BG75" i="16"/>
  <c r="BG114" i="16"/>
  <c r="AW165" i="16"/>
  <c r="AM165" i="16"/>
  <c r="BG154" i="16"/>
  <c r="BG18" i="16"/>
  <c r="BG64" i="16"/>
  <c r="BG16" i="16"/>
  <c r="BG40" i="16"/>
  <c r="BG51" i="16"/>
  <c r="BG24" i="16"/>
  <c r="BG63" i="16"/>
  <c r="BG74" i="16"/>
  <c r="BG80" i="16"/>
  <c r="BG143" i="16"/>
  <c r="BG6" i="16"/>
  <c r="BG33" i="16"/>
  <c r="BG41" i="16"/>
  <c r="BG72" i="16"/>
  <c r="BG86" i="16"/>
  <c r="BG95" i="16"/>
  <c r="BG134" i="16"/>
  <c r="BG152" i="16"/>
  <c r="BG153" i="16"/>
  <c r="D153" i="16"/>
  <c r="AT166" i="16"/>
  <c r="BG8" i="16"/>
  <c r="BG12" i="16"/>
  <c r="BG21" i="16"/>
  <c r="BG35" i="16"/>
  <c r="BG43" i="16"/>
  <c r="BG47" i="16"/>
  <c r="BG88" i="16"/>
  <c r="BG136" i="16"/>
  <c r="BG156" i="16"/>
  <c r="BG26" i="16"/>
  <c r="BG42" i="16"/>
  <c r="BG87" i="16"/>
  <c r="BG113" i="16"/>
  <c r="BG135" i="16"/>
  <c r="BG92" i="16"/>
  <c r="AU165" i="16"/>
  <c r="BG23" i="16"/>
  <c r="BG62" i="16"/>
  <c r="BG162" i="16"/>
  <c r="BG163" i="16"/>
  <c r="BA148" i="16"/>
  <c r="BG55" i="16"/>
  <c r="AO165" i="16"/>
  <c r="BG7" i="16"/>
  <c r="BG22" i="16"/>
  <c r="BG32" i="16"/>
  <c r="BG36" i="16"/>
  <c r="BG44" i="16"/>
  <c r="BG60" i="16"/>
  <c r="BG71" i="16"/>
  <c r="BG77" i="16"/>
  <c r="BG78" i="16"/>
  <c r="BG84" i="16"/>
  <c r="BG89" i="16"/>
  <c r="BG94" i="16"/>
  <c r="BG130" i="16"/>
  <c r="BG133" i="16"/>
  <c r="BG137" i="16"/>
  <c r="AJ166" i="16"/>
  <c r="BG151" i="16"/>
  <c r="BE165" i="16"/>
  <c r="BG8" i="17"/>
  <c r="BG22" i="17"/>
  <c r="BG33" i="17"/>
  <c r="BG71" i="17"/>
  <c r="BG84" i="17"/>
  <c r="BG89" i="17"/>
  <c r="BG94" i="17"/>
  <c r="D43" i="17"/>
  <c r="BG161" i="17"/>
  <c r="BG7" i="17"/>
  <c r="BG52" i="17"/>
  <c r="BG64" i="17"/>
  <c r="BG75" i="17"/>
  <c r="BG88" i="17"/>
  <c r="BG114" i="17"/>
  <c r="BG136" i="17"/>
  <c r="BG154" i="17"/>
  <c r="BG156" i="17"/>
  <c r="D66" i="17"/>
  <c r="BG18" i="17"/>
  <c r="BG34" i="17"/>
  <c r="BG42" i="17"/>
  <c r="BG51" i="17"/>
  <c r="AO165" i="17"/>
  <c r="D87" i="17"/>
  <c r="BA148" i="17"/>
  <c r="BG9" i="17"/>
  <c r="BG72" i="17"/>
  <c r="BG86" i="17"/>
  <c r="BG95" i="17"/>
  <c r="BG134" i="17"/>
  <c r="BG152" i="17"/>
  <c r="BG153" i="17"/>
  <c r="D153" i="17"/>
  <c r="AT166" i="17"/>
  <c r="D16" i="17"/>
  <c r="BG23" i="17"/>
  <c r="BG36" i="17"/>
  <c r="BG40" i="17"/>
  <c r="BG44" i="17"/>
  <c r="BG49" i="17"/>
  <c r="BG55" i="17"/>
  <c r="BG162" i="17"/>
  <c r="BG163" i="17"/>
  <c r="BG60" i="17"/>
  <c r="BG66" i="17"/>
  <c r="BG77" i="17"/>
  <c r="BG90" i="17"/>
  <c r="BG130" i="17"/>
  <c r="BG133" i="17"/>
  <c r="BG137" i="17"/>
  <c r="BG151" i="17"/>
  <c r="BE165" i="17"/>
  <c r="AS148" i="17"/>
  <c r="BG13" i="17"/>
  <c r="BG21" i="17"/>
  <c r="BG31" i="17"/>
  <c r="BG35" i="17"/>
  <c r="D35" i="17"/>
  <c r="BG43" i="17"/>
  <c r="BG6" i="17"/>
  <c r="BC148" i="17"/>
  <c r="BG38" i="17"/>
  <c r="BG46" i="17"/>
  <c r="BG63" i="17"/>
  <c r="BG74" i="17"/>
  <c r="BG113" i="17"/>
  <c r="BG135" i="17"/>
  <c r="BG9" i="15"/>
  <c r="BG32" i="15"/>
  <c r="BG72" i="15"/>
  <c r="BG134" i="15"/>
  <c r="BG152" i="15"/>
  <c r="BG14" i="15"/>
  <c r="BG60" i="15"/>
  <c r="BG36" i="15"/>
  <c r="BG62" i="15"/>
  <c r="BG86" i="15"/>
  <c r="D153" i="15"/>
  <c r="BG163" i="15"/>
  <c r="BC165" i="15"/>
  <c r="BG13" i="15"/>
  <c r="BG21" i="15"/>
  <c r="BG35" i="15"/>
  <c r="BG50" i="15"/>
  <c r="BG84" i="15"/>
  <c r="BG130" i="15"/>
  <c r="BG151" i="15"/>
  <c r="BG161" i="15"/>
  <c r="BG7" i="15"/>
  <c r="BG34" i="15"/>
  <c r="BG64" i="15"/>
  <c r="BG75" i="15"/>
  <c r="BG88" i="15"/>
  <c r="BG114" i="15"/>
  <c r="AM165" i="15"/>
  <c r="BG24" i="15"/>
  <c r="BG40" i="15"/>
  <c r="BG42" i="15"/>
  <c r="BG51" i="15"/>
  <c r="AO165" i="15"/>
  <c r="BG22" i="15"/>
  <c r="BG95" i="15"/>
  <c r="BG153" i="15"/>
  <c r="BG162" i="15"/>
  <c r="BG44" i="15"/>
  <c r="BG12" i="15"/>
  <c r="BG71" i="15"/>
  <c r="BG77" i="15"/>
  <c r="BG89" i="15"/>
  <c r="BG94" i="15"/>
  <c r="BG133" i="15"/>
  <c r="BG137" i="15"/>
  <c r="BE165" i="15"/>
  <c r="BG155" i="15"/>
  <c r="BG18" i="15"/>
  <c r="BG26" i="15"/>
  <c r="BG43" i="15"/>
  <c r="BG47" i="15"/>
  <c r="BG49" i="15"/>
  <c r="BG58" i="15"/>
  <c r="D159" i="15"/>
  <c r="BG156" i="15"/>
  <c r="BG16" i="15"/>
  <c r="BG55" i="15"/>
  <c r="BG136" i="15"/>
  <c r="AW165" i="15"/>
  <c r="BG154" i="15"/>
  <c r="BG6" i="15"/>
  <c r="BG33" i="15"/>
  <c r="BG63" i="15"/>
  <c r="BG74" i="15"/>
  <c r="BG87" i="15"/>
  <c r="BG113" i="15"/>
  <c r="BG135" i="15"/>
  <c r="AI148" i="14"/>
  <c r="BA148" i="14"/>
  <c r="BG44" i="14"/>
  <c r="BG64" i="14"/>
  <c r="BG130" i="14"/>
  <c r="AS165" i="14"/>
  <c r="BG10" i="14"/>
  <c r="BG13" i="14"/>
  <c r="BG23" i="14"/>
  <c r="BG55" i="14"/>
  <c r="BG88" i="14"/>
  <c r="BG8" i="14"/>
  <c r="BG19" i="14"/>
  <c r="BG22" i="14"/>
  <c r="BG33" i="14"/>
  <c r="BG42" i="14"/>
  <c r="BG63" i="14"/>
  <c r="BG74" i="14"/>
  <c r="AK148" i="14"/>
  <c r="D84" i="14"/>
  <c r="BG93" i="14"/>
  <c r="BG114" i="14"/>
  <c r="BG120" i="14"/>
  <c r="BG136" i="14"/>
  <c r="BG144" i="14"/>
  <c r="BC165" i="14"/>
  <c r="BG154" i="14"/>
  <c r="BG6" i="14"/>
  <c r="BG16" i="14"/>
  <c r="AM165" i="14"/>
  <c r="BG4" i="14"/>
  <c r="BG58" i="14"/>
  <c r="BG75" i="14"/>
  <c r="BG133" i="14"/>
  <c r="BG137" i="14"/>
  <c r="BG151" i="14"/>
  <c r="BG155" i="14"/>
  <c r="AS148" i="14"/>
  <c r="AS166" i="14" s="1"/>
  <c r="BG34" i="14"/>
  <c r="D88" i="14"/>
  <c r="BG12" i="14"/>
  <c r="BG17" i="14"/>
  <c r="BG28" i="14"/>
  <c r="BG32" i="14"/>
  <c r="BG41" i="14"/>
  <c r="BG51" i="14"/>
  <c r="BG87" i="14"/>
  <c r="BG9" i="14"/>
  <c r="BG21" i="14"/>
  <c r="BG26" i="14"/>
  <c r="BG37" i="14"/>
  <c r="BG40" i="14"/>
  <c r="BG50" i="14"/>
  <c r="BG72" i="14"/>
  <c r="BG135" i="14"/>
  <c r="BG163" i="14"/>
  <c r="AY148" i="14"/>
  <c r="BG36" i="14"/>
  <c r="BG47" i="14"/>
  <c r="BG52" i="14"/>
  <c r="BG84" i="14"/>
  <c r="D68" i="14"/>
  <c r="BG14" i="14"/>
  <c r="BG24" i="14"/>
  <c r="BG70" i="14"/>
  <c r="BG94" i="14"/>
  <c r="BG131" i="14"/>
  <c r="BG161" i="14"/>
  <c r="BG18" i="14"/>
  <c r="BG31" i="14"/>
  <c r="BG35" i="14"/>
  <c r="BG45" i="14"/>
  <c r="BG49" i="14"/>
  <c r="BG86" i="14"/>
  <c r="BG92" i="14"/>
  <c r="BG113" i="14"/>
  <c r="BG7" i="13"/>
  <c r="BG11" i="13"/>
  <c r="BG16" i="13"/>
  <c r="BG20" i="13"/>
  <c r="BG39" i="13"/>
  <c r="BG71" i="13"/>
  <c r="BG47" i="13"/>
  <c r="AK148" i="13"/>
  <c r="BG58" i="13"/>
  <c r="BG60" i="13"/>
  <c r="BG84" i="13"/>
  <c r="BG95" i="13"/>
  <c r="BG152" i="13"/>
  <c r="D153" i="13"/>
  <c r="BG156" i="13"/>
  <c r="BG6" i="13"/>
  <c r="BG19" i="13"/>
  <c r="BG23" i="13"/>
  <c r="BG94" i="13"/>
  <c r="BG131" i="13"/>
  <c r="BG133" i="13"/>
  <c r="AX166" i="13"/>
  <c r="AM165" i="13"/>
  <c r="BG81" i="13"/>
  <c r="BG161" i="13"/>
  <c r="BG13" i="13"/>
  <c r="BG37" i="13"/>
  <c r="BG41" i="13"/>
  <c r="BG136" i="13"/>
  <c r="BG32" i="13"/>
  <c r="BG56" i="13"/>
  <c r="BG62" i="13"/>
  <c r="BG144" i="13"/>
  <c r="BG154" i="13"/>
  <c r="BG12" i="13"/>
  <c r="BG21" i="13"/>
  <c r="BG22" i="13"/>
  <c r="BG40" i="13"/>
  <c r="BG50" i="13"/>
  <c r="BG67" i="13"/>
  <c r="BG72" i="13"/>
  <c r="BG92" i="13"/>
  <c r="BG113" i="13"/>
  <c r="BG135" i="13"/>
  <c r="BG49" i="13"/>
  <c r="BG78" i="13"/>
  <c r="BG86" i="13"/>
  <c r="BG163" i="13"/>
  <c r="BG9" i="12"/>
  <c r="BG13" i="12"/>
  <c r="BG18" i="12"/>
  <c r="BG22" i="12"/>
  <c r="BG27" i="12"/>
  <c r="BG28" i="12"/>
  <c r="BG32" i="12"/>
  <c r="BG50" i="12"/>
  <c r="BG62" i="12"/>
  <c r="BG113" i="12"/>
  <c r="AK165" i="12"/>
  <c r="BA165" i="12"/>
  <c r="BG153" i="12"/>
  <c r="AW148" i="12"/>
  <c r="BG86" i="12"/>
  <c r="BG132" i="12"/>
  <c r="BG135" i="12"/>
  <c r="BG8" i="12"/>
  <c r="BG26" i="12"/>
  <c r="BG31" i="12"/>
  <c r="BG35" i="12"/>
  <c r="BG49" i="12"/>
  <c r="BG55" i="12"/>
  <c r="BG60" i="12"/>
  <c r="BG66" i="12"/>
  <c r="BG67" i="12"/>
  <c r="BG71" i="12"/>
  <c r="BG95" i="12"/>
  <c r="BG134" i="12"/>
  <c r="BG152" i="12"/>
  <c r="BG156" i="12"/>
  <c r="BG159" i="12"/>
  <c r="BG162" i="12"/>
  <c r="BG12" i="12"/>
  <c r="BG17" i="12"/>
  <c r="BG39" i="12"/>
  <c r="BG43" i="12"/>
  <c r="AM165" i="12"/>
  <c r="BG7" i="12"/>
  <c r="BG16" i="12"/>
  <c r="BG34" i="12"/>
  <c r="BG52" i="12"/>
  <c r="BG58" i="12"/>
  <c r="BG64" i="12"/>
  <c r="BG70" i="12"/>
  <c r="BG75" i="12"/>
  <c r="BG94" i="12"/>
  <c r="BG130" i="12"/>
  <c r="BG133" i="12"/>
  <c r="BG137" i="12"/>
  <c r="BG139" i="12"/>
  <c r="BG151" i="12"/>
  <c r="BG155" i="12"/>
  <c r="BG161" i="12"/>
  <c r="BG24" i="12"/>
  <c r="D24" i="12"/>
  <c r="BG42" i="12"/>
  <c r="BG81" i="12"/>
  <c r="BG88" i="12"/>
  <c r="BG6" i="12"/>
  <c r="BG10" i="12"/>
  <c r="BG14" i="12"/>
  <c r="BG19" i="12"/>
  <c r="BG20" i="12"/>
  <c r="BG23" i="12"/>
  <c r="BG51" i="12"/>
  <c r="BG74" i="12"/>
  <c r="BG114" i="12"/>
  <c r="BG120" i="12"/>
  <c r="BG136" i="12"/>
  <c r="BG144" i="12"/>
  <c r="BC165" i="12"/>
  <c r="AU165" i="12"/>
  <c r="AM148" i="11"/>
  <c r="BC148" i="11"/>
  <c r="BG12" i="11"/>
  <c r="BG36" i="11"/>
  <c r="BG60" i="11"/>
  <c r="BG71" i="11"/>
  <c r="BG90" i="11"/>
  <c r="BG152" i="11"/>
  <c r="BG163" i="11"/>
  <c r="BG11" i="11"/>
  <c r="BG39" i="11"/>
  <c r="BG44" i="11"/>
  <c r="BG49" i="11"/>
  <c r="BG84" i="11"/>
  <c r="AH166" i="11"/>
  <c r="AX166" i="11"/>
  <c r="BA148" i="11"/>
  <c r="BG17" i="11"/>
  <c r="BG20" i="11"/>
  <c r="BG21" i="11"/>
  <c r="BG47" i="11"/>
  <c r="BG70" i="11"/>
  <c r="BG130" i="11"/>
  <c r="BG133" i="11"/>
  <c r="BG137" i="11"/>
  <c r="BG151" i="11"/>
  <c r="BG155" i="11"/>
  <c r="BG31" i="11"/>
  <c r="BG38" i="11"/>
  <c r="BG81" i="11"/>
  <c r="BG89" i="11"/>
  <c r="BG94" i="11"/>
  <c r="BG93" i="11"/>
  <c r="BG120" i="11"/>
  <c r="BG136" i="11"/>
  <c r="BD166" i="11"/>
  <c r="BC165" i="11"/>
  <c r="BG154" i="11"/>
  <c r="AU165" i="11"/>
  <c r="BG161" i="11"/>
  <c r="BG7" i="11"/>
  <c r="BG14" i="11"/>
  <c r="BG23" i="11"/>
  <c r="BG33" i="11"/>
  <c r="D33" i="11"/>
  <c r="BG46" i="11"/>
  <c r="BG52" i="11"/>
  <c r="BG63" i="11"/>
  <c r="AQ148" i="11"/>
  <c r="BG16" i="11"/>
  <c r="BG24" i="11"/>
  <c r="BG41" i="11"/>
  <c r="D41" i="11"/>
  <c r="BG80" i="11"/>
  <c r="AP166" i="11"/>
  <c r="D162" i="11"/>
  <c r="AL166" i="11"/>
  <c r="BG22" i="11"/>
  <c r="BG32" i="11"/>
  <c r="BG50" i="11"/>
  <c r="BG56" i="11"/>
  <c r="BG62" i="11"/>
  <c r="BG67" i="11"/>
  <c r="BG72" i="11"/>
  <c r="BG92" i="11"/>
  <c r="BG113" i="11"/>
  <c r="BG114" i="11"/>
  <c r="BG135" i="11"/>
  <c r="AM165" i="11"/>
  <c r="BG16" i="10"/>
  <c r="BG113" i="10"/>
  <c r="AI148" i="10"/>
  <c r="BG6" i="10"/>
  <c r="BG46" i="10"/>
  <c r="BG51" i="10"/>
  <c r="BG92" i="10"/>
  <c r="BA148" i="10"/>
  <c r="BG14" i="10"/>
  <c r="BG33" i="10"/>
  <c r="BG41" i="10"/>
  <c r="BG50" i="10"/>
  <c r="BG72" i="10"/>
  <c r="BG86" i="10"/>
  <c r="BG95" i="10"/>
  <c r="BG152" i="10"/>
  <c r="D153" i="10"/>
  <c r="BG156" i="10"/>
  <c r="AS148" i="10"/>
  <c r="BG10" i="10"/>
  <c r="BG13" i="10"/>
  <c r="AM165" i="10"/>
  <c r="BG8" i="10"/>
  <c r="BG19" i="10"/>
  <c r="BG22" i="10"/>
  <c r="BG27" i="10"/>
  <c r="BG36" i="10"/>
  <c r="BG40" i="10"/>
  <c r="BG44" i="10"/>
  <c r="BG49" i="10"/>
  <c r="BG55" i="10"/>
  <c r="BG56" i="10"/>
  <c r="BG60" i="10"/>
  <c r="BG66" i="10"/>
  <c r="BG77" i="10"/>
  <c r="BG84" i="10"/>
  <c r="BG89" i="10"/>
  <c r="BG94" i="10"/>
  <c r="BG130" i="10"/>
  <c r="BG131" i="10"/>
  <c r="BG133" i="10"/>
  <c r="BG137" i="10"/>
  <c r="AS165" i="10"/>
  <c r="BG151" i="10"/>
  <c r="BG155" i="10"/>
  <c r="BG161" i="10"/>
  <c r="BG12" i="10"/>
  <c r="BG17" i="10"/>
  <c r="BG21" i="10"/>
  <c r="BG26" i="10"/>
  <c r="BG31" i="10"/>
  <c r="BG35" i="10"/>
  <c r="BG43" i="10"/>
  <c r="BG47" i="10"/>
  <c r="BG52" i="10"/>
  <c r="BG58" i="10"/>
  <c r="BG64" i="10"/>
  <c r="BG70" i="10"/>
  <c r="BG75" i="10"/>
  <c r="BG88" i="10"/>
  <c r="BG93" i="10"/>
  <c r="BG114" i="10"/>
  <c r="BG120" i="10"/>
  <c r="BG136" i="10"/>
  <c r="BG144" i="10"/>
  <c r="BC165" i="10"/>
  <c r="BG154" i="10"/>
  <c r="BG18" i="10"/>
  <c r="AK148" i="10"/>
  <c r="BG17" i="9"/>
  <c r="BG11" i="9"/>
  <c r="D23" i="9"/>
  <c r="BG26" i="9"/>
  <c r="BG27" i="9"/>
  <c r="BG43" i="9"/>
  <c r="BG52" i="9"/>
  <c r="BG64" i="9"/>
  <c r="BG66" i="9"/>
  <c r="BG81" i="9"/>
  <c r="BG88" i="9"/>
  <c r="BG114" i="9"/>
  <c r="BG120" i="9"/>
  <c r="BG136" i="9"/>
  <c r="BG144" i="9"/>
  <c r="AN166" i="9"/>
  <c r="BG16" i="9"/>
  <c r="BG20" i="9"/>
  <c r="AY165" i="9"/>
  <c r="AO165" i="9"/>
  <c r="BE165" i="9"/>
  <c r="D154" i="9"/>
  <c r="BG6" i="9"/>
  <c r="BG10" i="9"/>
  <c r="BG24" i="9"/>
  <c r="BG29" i="9"/>
  <c r="BG34" i="9"/>
  <c r="D35" i="9"/>
  <c r="BG38" i="9"/>
  <c r="BG46" i="9"/>
  <c r="BG51" i="9"/>
  <c r="BG57" i="9"/>
  <c r="BG63" i="9"/>
  <c r="BG68" i="9"/>
  <c r="BG74" i="9"/>
  <c r="BG87" i="9"/>
  <c r="BG113" i="9"/>
  <c r="AK165" i="9"/>
  <c r="BA165" i="9"/>
  <c r="BG153" i="9"/>
  <c r="BG163" i="9"/>
  <c r="AK148" i="9"/>
  <c r="BG132" i="9"/>
  <c r="BG135" i="9"/>
  <c r="BG9" i="9"/>
  <c r="BG19" i="9"/>
  <c r="BG23" i="9"/>
  <c r="BG28" i="9"/>
  <c r="BG33" i="9"/>
  <c r="BG37" i="9"/>
  <c r="BG41" i="9"/>
  <c r="BG45" i="9"/>
  <c r="BG62" i="9"/>
  <c r="BG67" i="9"/>
  <c r="BG72" i="9"/>
  <c r="BG86" i="9"/>
  <c r="BG95" i="9"/>
  <c r="BG134" i="9"/>
  <c r="BG152" i="9"/>
  <c r="BG156" i="9"/>
  <c r="BG18" i="9"/>
  <c r="BG56" i="9"/>
  <c r="BC165" i="9"/>
  <c r="AV166" i="9"/>
  <c r="BG14" i="8"/>
  <c r="BG22" i="8"/>
  <c r="BG32" i="8"/>
  <c r="BG36" i="8"/>
  <c r="BG44" i="8"/>
  <c r="BG62" i="8"/>
  <c r="BC165" i="8"/>
  <c r="BG8" i="8"/>
  <c r="D8" i="8"/>
  <c r="BG12" i="8"/>
  <c r="BG13" i="8"/>
  <c r="BG50" i="8"/>
  <c r="BG60" i="8"/>
  <c r="BG71" i="8"/>
  <c r="BG77" i="8"/>
  <c r="BG84" i="8"/>
  <c r="BG89" i="8"/>
  <c r="BG94" i="8"/>
  <c r="BG130" i="8"/>
  <c r="BG133" i="8"/>
  <c r="BG137" i="8"/>
  <c r="BG151" i="8"/>
  <c r="BE165" i="8"/>
  <c r="BG155" i="8"/>
  <c r="BG161" i="8"/>
  <c r="BA148" i="8"/>
  <c r="BG21" i="8"/>
  <c r="BG35" i="8"/>
  <c r="BG43" i="8"/>
  <c r="BG47" i="8"/>
  <c r="BG49" i="8"/>
  <c r="BG156" i="8"/>
  <c r="BG7" i="8"/>
  <c r="BG18" i="8"/>
  <c r="BG26" i="8"/>
  <c r="BG58" i="8"/>
  <c r="BG75" i="8"/>
  <c r="BG88" i="8"/>
  <c r="BG136" i="8"/>
  <c r="AW165" i="8"/>
  <c r="AM165" i="8"/>
  <c r="BG154" i="8"/>
  <c r="BG34" i="8"/>
  <c r="BG40" i="8"/>
  <c r="BG42" i="8"/>
  <c r="BG55" i="8"/>
  <c r="BG64" i="8"/>
  <c r="BG114" i="8"/>
  <c r="AO165" i="8"/>
  <c r="BG6" i="8"/>
  <c r="BG24" i="8"/>
  <c r="BG74" i="8"/>
  <c r="BG87" i="8"/>
  <c r="BG113" i="8"/>
  <c r="BG135" i="8"/>
  <c r="BG33" i="8"/>
  <c r="BG41" i="8"/>
  <c r="BG63" i="8"/>
  <c r="D63" i="8"/>
  <c r="BG92" i="8"/>
  <c r="BG132" i="8"/>
  <c r="BG143" i="8"/>
  <c r="AU165" i="8"/>
  <c r="AT166" i="8"/>
  <c r="AV166" i="7"/>
  <c r="BG95" i="7"/>
  <c r="BG18" i="7"/>
  <c r="BG36" i="7"/>
  <c r="BG49" i="7"/>
  <c r="BG55" i="7"/>
  <c r="BG77" i="7"/>
  <c r="BG94" i="7"/>
  <c r="BG133" i="7"/>
  <c r="BG137" i="7"/>
  <c r="BG151" i="7"/>
  <c r="BG155" i="7"/>
  <c r="BG7" i="7"/>
  <c r="D7" i="7"/>
  <c r="BG24" i="7"/>
  <c r="D29" i="7"/>
  <c r="BG63" i="7"/>
  <c r="AL166" i="7"/>
  <c r="BG12" i="7"/>
  <c r="BG35" i="7"/>
  <c r="D8" i="7"/>
  <c r="BG17" i="7"/>
  <c r="BG31" i="7"/>
  <c r="BG47" i="7"/>
  <c r="BG52" i="7"/>
  <c r="BG70" i="7"/>
  <c r="BG75" i="7"/>
  <c r="BG93" i="7"/>
  <c r="BG136" i="7"/>
  <c r="AW148" i="7"/>
  <c r="BG114" i="7"/>
  <c r="BG160" i="7"/>
  <c r="AU148" i="7"/>
  <c r="BG9" i="7"/>
  <c r="BA148" i="7"/>
  <c r="BG16" i="7"/>
  <c r="BG22" i="7"/>
  <c r="BG27" i="7"/>
  <c r="BG34" i="7"/>
  <c r="BG40" i="7"/>
  <c r="BG44" i="7"/>
  <c r="BG51" i="7"/>
  <c r="BG60" i="7"/>
  <c r="BG66" i="7"/>
  <c r="BG74" i="7"/>
  <c r="BG84" i="7"/>
  <c r="BG89" i="7"/>
  <c r="BG135" i="7"/>
  <c r="BG153" i="7"/>
  <c r="D161" i="7"/>
  <c r="BG163" i="7"/>
  <c r="BG20" i="7"/>
  <c r="BG21" i="7"/>
  <c r="BG38" i="7"/>
  <c r="BG39" i="7"/>
  <c r="BG57" i="7"/>
  <c r="BG58" i="7"/>
  <c r="BG113" i="7"/>
  <c r="BG143" i="7"/>
  <c r="AM165" i="7"/>
  <c r="AW165" i="7"/>
  <c r="BG156" i="6"/>
  <c r="AV166" i="6"/>
  <c r="BG13" i="6"/>
  <c r="BG14" i="6"/>
  <c r="BG22" i="6"/>
  <c r="BG23" i="6"/>
  <c r="AM148" i="6"/>
  <c r="BG32" i="6"/>
  <c r="BG33" i="6"/>
  <c r="BG40" i="6"/>
  <c r="BG49" i="6"/>
  <c r="BG50" i="6"/>
  <c r="BG62" i="6"/>
  <c r="BG71" i="6"/>
  <c r="BG72" i="6"/>
  <c r="BG84" i="6"/>
  <c r="BG86" i="6"/>
  <c r="BG94" i="6"/>
  <c r="BG95" i="6"/>
  <c r="BG133" i="6"/>
  <c r="BG134" i="6"/>
  <c r="BG155" i="6"/>
  <c r="D155" i="6"/>
  <c r="BC148" i="6"/>
  <c r="BG41" i="6"/>
  <c r="AO148" i="6"/>
  <c r="BE148" i="6"/>
  <c r="BG8" i="6"/>
  <c r="BG17" i="6"/>
  <c r="BG21" i="6"/>
  <c r="BG9" i="6"/>
  <c r="BG18" i="6"/>
  <c r="BG31" i="6"/>
  <c r="BG39" i="6"/>
  <c r="BG47" i="6"/>
  <c r="BG52" i="6"/>
  <c r="BG58" i="6"/>
  <c r="BG64" i="6"/>
  <c r="BG70" i="6"/>
  <c r="BG75" i="6"/>
  <c r="BG81" i="6"/>
  <c r="BG88" i="6"/>
  <c r="BG93" i="6"/>
  <c r="BG114" i="6"/>
  <c r="BG120" i="6"/>
  <c r="BG144" i="6"/>
  <c r="AW165" i="6"/>
  <c r="AM165" i="6"/>
  <c r="BG154" i="6"/>
  <c r="BG7" i="6"/>
  <c r="BG27" i="6"/>
  <c r="BG36" i="6"/>
  <c r="BG44" i="6"/>
  <c r="BG55" i="6"/>
  <c r="BG66" i="6"/>
  <c r="BG77" i="6"/>
  <c r="BG89" i="6"/>
  <c r="BG130" i="6"/>
  <c r="BG137" i="6"/>
  <c r="AY165" i="6"/>
  <c r="AO165" i="6"/>
  <c r="BE165" i="6"/>
  <c r="BG42" i="6"/>
  <c r="BG51" i="6"/>
  <c r="BG63" i="6"/>
  <c r="BG74" i="6"/>
  <c r="BG87" i="6"/>
  <c r="BG153" i="6"/>
  <c r="BG163" i="6"/>
  <c r="D18" i="5"/>
  <c r="BG86" i="5"/>
  <c r="D161" i="5"/>
  <c r="BG152" i="5"/>
  <c r="AW165" i="5"/>
  <c r="BG12" i="5"/>
  <c r="BG17" i="5"/>
  <c r="BG36" i="5"/>
  <c r="BG95" i="5"/>
  <c r="BG31" i="5"/>
  <c r="BG49" i="5"/>
  <c r="BG55" i="5"/>
  <c r="BG77" i="5"/>
  <c r="BG94" i="5"/>
  <c r="BG133" i="5"/>
  <c r="AH166" i="5"/>
  <c r="BG162" i="5"/>
  <c r="AV166" i="5"/>
  <c r="BG9" i="5"/>
  <c r="BG16" i="5"/>
  <c r="BG35" i="5"/>
  <c r="BG63" i="5"/>
  <c r="D68" i="5"/>
  <c r="AZ166" i="5"/>
  <c r="BG151" i="5"/>
  <c r="BG155" i="5"/>
  <c r="BF165" i="5"/>
  <c r="BG20" i="5"/>
  <c r="BG21" i="5"/>
  <c r="BG27" i="5"/>
  <c r="BG47" i="5"/>
  <c r="BG52" i="5"/>
  <c r="BG70" i="5"/>
  <c r="BG75" i="5"/>
  <c r="BG93" i="5"/>
  <c r="BG136" i="5"/>
  <c r="BG114" i="5"/>
  <c r="BG154" i="5"/>
  <c r="AL166" i="5"/>
  <c r="BA148" i="5"/>
  <c r="BG26" i="5"/>
  <c r="BG33" i="5"/>
  <c r="BG38" i="5"/>
  <c r="BG39" i="5"/>
  <c r="BG44" i="5"/>
  <c r="BG51" i="5"/>
  <c r="BG60" i="5"/>
  <c r="BG66" i="5"/>
  <c r="BG74" i="5"/>
  <c r="BG84" i="5"/>
  <c r="BG89" i="5"/>
  <c r="BG135" i="5"/>
  <c r="D9" i="5"/>
  <c r="BG13" i="5"/>
  <c r="BG18" i="5"/>
  <c r="BG57" i="5"/>
  <c r="BG58" i="5"/>
  <c r="BG113" i="5"/>
  <c r="AR166" i="5"/>
  <c r="BG153" i="5"/>
  <c r="BG160" i="5"/>
  <c r="AG18" i="3"/>
  <c r="AG12" i="3"/>
  <c r="AG21" i="3"/>
  <c r="AG31" i="3"/>
  <c r="AG39" i="3"/>
  <c r="AG47" i="3"/>
  <c r="AG58" i="3"/>
  <c r="AG70" i="3"/>
  <c r="AG81" i="3"/>
  <c r="AG93" i="3"/>
  <c r="AG120" i="3"/>
  <c r="AG144" i="3"/>
  <c r="AG159" i="3"/>
  <c r="S165" i="3"/>
  <c r="AG4" i="3"/>
  <c r="AG13" i="3"/>
  <c r="AG22" i="3"/>
  <c r="AG32" i="3"/>
  <c r="AG40" i="3"/>
  <c r="AG49" i="3"/>
  <c r="AG60" i="3"/>
  <c r="AG71" i="3"/>
  <c r="AG84" i="3"/>
  <c r="AG94" i="3"/>
  <c r="AG133" i="3"/>
  <c r="AG150" i="3"/>
  <c r="I165" i="3"/>
  <c r="AG160" i="3"/>
  <c r="M148" i="3"/>
  <c r="AG6" i="3"/>
  <c r="AG14" i="3"/>
  <c r="AG23" i="3"/>
  <c r="AG33" i="3"/>
  <c r="AG41" i="3"/>
  <c r="AG50" i="3"/>
  <c r="AG62" i="3"/>
  <c r="AG72" i="3"/>
  <c r="AG86" i="3"/>
  <c r="AG95" i="3"/>
  <c r="AG134" i="3"/>
  <c r="AG151" i="3"/>
  <c r="AG161" i="3"/>
  <c r="BG56" i="3"/>
  <c r="AG67" i="3"/>
  <c r="AG90" i="3"/>
  <c r="S148" i="3"/>
  <c r="AG8" i="3"/>
  <c r="AG17" i="3"/>
  <c r="AG26" i="3"/>
  <c r="AG35" i="3"/>
  <c r="AG43" i="3"/>
  <c r="AG52" i="3"/>
  <c r="AG64" i="3"/>
  <c r="AG75" i="3"/>
  <c r="AG88" i="3"/>
  <c r="AG136" i="3"/>
  <c r="AG153" i="3"/>
  <c r="AG163" i="3"/>
  <c r="M165" i="3"/>
  <c r="D153" i="4"/>
  <c r="AT166" i="4"/>
  <c r="BG58" i="4"/>
  <c r="BG70" i="4"/>
  <c r="BG81" i="4"/>
  <c r="BG87" i="4"/>
  <c r="BG92" i="4"/>
  <c r="AU165" i="4"/>
  <c r="BG152" i="4"/>
  <c r="BG156" i="4"/>
  <c r="BG49" i="4"/>
  <c r="BG11" i="4"/>
  <c r="BG13" i="4"/>
  <c r="BG38" i="4"/>
  <c r="BG46" i="4"/>
  <c r="BG57" i="4"/>
  <c r="BG68" i="4"/>
  <c r="BG80" i="4"/>
  <c r="BG86" i="4"/>
  <c r="BG90" i="4"/>
  <c r="BG95" i="4"/>
  <c r="BG131" i="4"/>
  <c r="BG151" i="4"/>
  <c r="BG155" i="4"/>
  <c r="BG161" i="4"/>
  <c r="BG19" i="4"/>
  <c r="BG28" i="4"/>
  <c r="BG4" i="4"/>
  <c r="BG56" i="4"/>
  <c r="BG67" i="4"/>
  <c r="BG78" i="4"/>
  <c r="BG84" i="4"/>
  <c r="BG114" i="4"/>
  <c r="BG120" i="4"/>
  <c r="BG136" i="4"/>
  <c r="BG144" i="4"/>
  <c r="BC165" i="4"/>
  <c r="BG154" i="4"/>
  <c r="BG22" i="4"/>
  <c r="BG32" i="4"/>
  <c r="BG40" i="4"/>
  <c r="BG89" i="4"/>
  <c r="BG94" i="4"/>
  <c r="BG20" i="4"/>
  <c r="BG130" i="4"/>
  <c r="BG133" i="4"/>
  <c r="BG137" i="4"/>
  <c r="AS165" i="4"/>
  <c r="BG37" i="4"/>
  <c r="BG45" i="4"/>
  <c r="BG12" i="4"/>
  <c r="BG60" i="4"/>
  <c r="BG71" i="4"/>
  <c r="BG93" i="4"/>
  <c r="BG135" i="4"/>
  <c r="BG163" i="4"/>
  <c r="BG29" i="4"/>
  <c r="AM165" i="4"/>
  <c r="BG10" i="4"/>
  <c r="AK148" i="4"/>
  <c r="BA148" i="4"/>
  <c r="BG21" i="4"/>
  <c r="BG31" i="4"/>
  <c r="BG39" i="4"/>
  <c r="BG47" i="4"/>
  <c r="BG113" i="4"/>
  <c r="Q165" i="3"/>
  <c r="BG32" i="3"/>
  <c r="I148" i="3"/>
  <c r="BG10" i="3"/>
  <c r="U148" i="3"/>
  <c r="U165" i="3"/>
  <c r="Y148" i="3"/>
  <c r="Y165" i="3"/>
  <c r="AC165" i="3"/>
  <c r="BG19" i="3"/>
  <c r="BG37" i="3"/>
  <c r="BG45" i="3"/>
  <c r="BG8" i="3"/>
  <c r="W148" i="3"/>
  <c r="AA148" i="3"/>
  <c r="BG50" i="3"/>
  <c r="Q148" i="3"/>
  <c r="Q166" i="3" s="1"/>
  <c r="BG92" i="3"/>
  <c r="AC148" i="3"/>
  <c r="BG27" i="3"/>
  <c r="BG36" i="3"/>
  <c r="AU165" i="3"/>
  <c r="BG152" i="3"/>
  <c r="D153" i="3"/>
  <c r="BG156" i="3"/>
  <c r="K148" i="3"/>
  <c r="K166" i="3" s="1"/>
  <c r="W165" i="3"/>
  <c r="AA165" i="3"/>
  <c r="AE165" i="3"/>
  <c r="BG155" i="3"/>
  <c r="AK148" i="3"/>
  <c r="BG21" i="3"/>
  <c r="BG26" i="3"/>
  <c r="BG60" i="3"/>
  <c r="BG71" i="3"/>
  <c r="BG88" i="3"/>
  <c r="BG6" i="3"/>
  <c r="AS148" i="3"/>
  <c r="BG14" i="3"/>
  <c r="BG42" i="3"/>
  <c r="BG75" i="3"/>
  <c r="BG44" i="3"/>
  <c r="BG68" i="3"/>
  <c r="BG89" i="3"/>
  <c r="BG35" i="3"/>
  <c r="BG151" i="3"/>
  <c r="BG161" i="3"/>
  <c r="BG43" i="3"/>
  <c r="BG66" i="3"/>
  <c r="BG77" i="3"/>
  <c r="BG24" i="3"/>
  <c r="BG52" i="3"/>
  <c r="BG23" i="3"/>
  <c r="BG29" i="3"/>
  <c r="BG33" i="3"/>
  <c r="BG51" i="3"/>
  <c r="BG58" i="3"/>
  <c r="BG64" i="3"/>
  <c r="BG163" i="3"/>
  <c r="BG17" i="3"/>
  <c r="BG40" i="3"/>
  <c r="BG62" i="3"/>
  <c r="BG67" i="3"/>
  <c r="BG72" i="3"/>
  <c r="BG78" i="3"/>
  <c r="BG7" i="3"/>
  <c r="BG55" i="3"/>
  <c r="AS165" i="3"/>
  <c r="BA148" i="3"/>
  <c r="BG154" i="3"/>
  <c r="BG9" i="3"/>
  <c r="BG18" i="3"/>
  <c r="BG63" i="3"/>
  <c r="BG90" i="3"/>
  <c r="AW148" i="20"/>
  <c r="AI148" i="20"/>
  <c r="BG52" i="20"/>
  <c r="BC165" i="20"/>
  <c r="BG49" i="20"/>
  <c r="BG68" i="20"/>
  <c r="BG114" i="20"/>
  <c r="BG36" i="20"/>
  <c r="BG43" i="20"/>
  <c r="BG77" i="20"/>
  <c r="AO148" i="20"/>
  <c r="BE148" i="20"/>
  <c r="D152" i="20"/>
  <c r="AQ148" i="20"/>
  <c r="BG35" i="20"/>
  <c r="D150" i="20"/>
  <c r="D159" i="20"/>
  <c r="D161" i="20"/>
  <c r="BG4" i="20"/>
  <c r="BG8" i="20"/>
  <c r="AM148" i="20"/>
  <c r="BC148" i="20"/>
  <c r="BG17" i="20"/>
  <c r="BG26" i="20"/>
  <c r="BG38" i="20"/>
  <c r="BG45" i="20"/>
  <c r="BG70" i="20"/>
  <c r="BG80" i="20"/>
  <c r="BG90" i="20"/>
  <c r="BG132" i="20"/>
  <c r="BG139" i="20"/>
  <c r="BG150" i="20"/>
  <c r="AI165" i="20"/>
  <c r="AY165" i="20"/>
  <c r="AO165" i="20"/>
  <c r="BE165" i="20"/>
  <c r="D154" i="20"/>
  <c r="D156" i="20"/>
  <c r="BG159" i="20"/>
  <c r="BG89" i="20"/>
  <c r="AQ165" i="20"/>
  <c r="D162" i="20"/>
  <c r="BG88" i="20"/>
  <c r="D160" i="20"/>
  <c r="BG9" i="20"/>
  <c r="BG18" i="20"/>
  <c r="BG27" i="20"/>
  <c r="BG143" i="20"/>
  <c r="D155" i="20"/>
  <c r="BG160" i="20"/>
  <c r="BG66" i="20"/>
  <c r="BG75" i="20"/>
  <c r="AW165" i="20"/>
  <c r="AU148" i="20"/>
  <c r="BG11" i="20"/>
  <c r="BG20" i="20"/>
  <c r="BG29" i="20"/>
  <c r="BG55" i="20"/>
  <c r="BG64" i="20"/>
  <c r="BG134" i="20"/>
  <c r="AV166" i="20"/>
  <c r="AK165" i="20"/>
  <c r="BA165" i="20"/>
  <c r="D151" i="20"/>
  <c r="BG153" i="20"/>
  <c r="BG162" i="20"/>
  <c r="D163" i="20"/>
  <c r="BF165" i="20"/>
  <c r="BG78" i="19"/>
  <c r="D155" i="19"/>
  <c r="D160" i="19"/>
  <c r="D150" i="19"/>
  <c r="AI148" i="19"/>
  <c r="AY148" i="19"/>
  <c r="D152" i="19"/>
  <c r="BG19" i="19"/>
  <c r="BG37" i="19"/>
  <c r="BG47" i="19"/>
  <c r="AW148" i="19"/>
  <c r="BG23" i="19"/>
  <c r="BG56" i="19"/>
  <c r="BG131" i="19"/>
  <c r="BG4" i="19"/>
  <c r="AK148" i="19"/>
  <c r="BG150" i="19"/>
  <c r="AY165" i="19"/>
  <c r="AO165" i="19"/>
  <c r="BE165" i="19"/>
  <c r="D159" i="19"/>
  <c r="D162" i="19"/>
  <c r="AM148" i="19"/>
  <c r="BC148" i="19"/>
  <c r="BG11" i="19"/>
  <c r="BG29" i="19"/>
  <c r="BG46" i="19"/>
  <c r="BG68" i="19"/>
  <c r="BG92" i="19"/>
  <c r="BG143" i="19"/>
  <c r="AK165" i="19"/>
  <c r="BA165" i="19"/>
  <c r="D151" i="19"/>
  <c r="AO148" i="19"/>
  <c r="BE148" i="19"/>
  <c r="BG160" i="19"/>
  <c r="AQ148" i="19"/>
  <c r="AS148" i="19"/>
  <c r="BG10" i="19"/>
  <c r="BG28" i="19"/>
  <c r="BG45" i="19"/>
  <c r="BG67" i="19"/>
  <c r="BG90" i="19"/>
  <c r="BG139" i="19"/>
  <c r="D153" i="19"/>
  <c r="D161" i="19"/>
  <c r="BA148" i="19"/>
  <c r="BG13" i="19"/>
  <c r="BG24" i="19"/>
  <c r="BG32" i="19"/>
  <c r="BG42" i="19"/>
  <c r="BG49" i="19"/>
  <c r="BG63" i="19"/>
  <c r="BG71" i="19"/>
  <c r="BG87" i="19"/>
  <c r="BG94" i="19"/>
  <c r="BG135" i="19"/>
  <c r="AQ165" i="19"/>
  <c r="AM165" i="19"/>
  <c r="BC165" i="19"/>
  <c r="AU165" i="19"/>
  <c r="BG159" i="19"/>
  <c r="D154" i="19"/>
  <c r="AI165" i="19"/>
  <c r="D156" i="19"/>
  <c r="BF165" i="19"/>
  <c r="BF148" i="18"/>
  <c r="D4" i="18"/>
  <c r="D51" i="18"/>
  <c r="D34" i="18"/>
  <c r="D7" i="18"/>
  <c r="D113" i="18"/>
  <c r="D87" i="18"/>
  <c r="D74" i="18"/>
  <c r="D63" i="18"/>
  <c r="D42" i="18"/>
  <c r="D24" i="18"/>
  <c r="D16" i="18"/>
  <c r="D40" i="18"/>
  <c r="D60" i="18"/>
  <c r="D14" i="18"/>
  <c r="D17" i="18"/>
  <c r="D19" i="18"/>
  <c r="D33" i="18"/>
  <c r="D35" i="18"/>
  <c r="D37" i="18"/>
  <c r="D50" i="18"/>
  <c r="D52" i="18"/>
  <c r="D56" i="18"/>
  <c r="D72" i="18"/>
  <c r="D75" i="18"/>
  <c r="D78" i="18"/>
  <c r="D95" i="18"/>
  <c r="D114" i="18"/>
  <c r="D143" i="18"/>
  <c r="D152" i="18"/>
  <c r="AU148" i="18"/>
  <c r="BA148" i="18"/>
  <c r="D11" i="18"/>
  <c r="BG17" i="18"/>
  <c r="D29" i="18"/>
  <c r="BG35" i="18"/>
  <c r="D46" i="18"/>
  <c r="BG52" i="18"/>
  <c r="D68" i="18"/>
  <c r="BG75" i="18"/>
  <c r="D92" i="18"/>
  <c r="BG114" i="18"/>
  <c r="BG143" i="18"/>
  <c r="AW148" i="18"/>
  <c r="D9" i="18"/>
  <c r="D21" i="18"/>
  <c r="D27" i="18"/>
  <c r="D39" i="18"/>
  <c r="D44" i="18"/>
  <c r="D58" i="18"/>
  <c r="D66" i="18"/>
  <c r="D81" i="18"/>
  <c r="D89" i="18"/>
  <c r="D144" i="18"/>
  <c r="BG150" i="18"/>
  <c r="AY165" i="18"/>
  <c r="AO165" i="18"/>
  <c r="BE165" i="18"/>
  <c r="D154" i="18"/>
  <c r="D162" i="18"/>
  <c r="D13" i="18"/>
  <c r="BG27" i="18"/>
  <c r="BG44" i="18"/>
  <c r="BG66" i="18"/>
  <c r="BG89" i="18"/>
  <c r="BG139" i="18"/>
  <c r="AK165" i="18"/>
  <c r="D151" i="18"/>
  <c r="D6" i="18"/>
  <c r="D10" i="18"/>
  <c r="D23" i="18"/>
  <c r="D28" i="18"/>
  <c r="D41" i="18"/>
  <c r="D88" i="18"/>
  <c r="D90" i="18"/>
  <c r="BG160" i="18"/>
  <c r="BG8" i="18"/>
  <c r="AM148" i="18"/>
  <c r="BC148" i="18"/>
  <c r="D20" i="18"/>
  <c r="BG26" i="18"/>
  <c r="D38" i="18"/>
  <c r="BG43" i="18"/>
  <c r="D57" i="18"/>
  <c r="BG64" i="18"/>
  <c r="D80" i="18"/>
  <c r="BG88" i="18"/>
  <c r="BG132" i="18"/>
  <c r="D153" i="18"/>
  <c r="D161" i="18"/>
  <c r="D22" i="18"/>
  <c r="D84" i="18"/>
  <c r="D155" i="18"/>
  <c r="D159" i="18"/>
  <c r="AI148" i="18"/>
  <c r="AY148" i="18"/>
  <c r="BG9" i="18"/>
  <c r="D32" i="18"/>
  <c r="D49" i="18"/>
  <c r="D71" i="18"/>
  <c r="D94" i="18"/>
  <c r="BA165" i="18"/>
  <c r="D160" i="18"/>
  <c r="D8" i="18"/>
  <c r="D26" i="18"/>
  <c r="D43" i="18"/>
  <c r="D45" i="18"/>
  <c r="D62" i="18"/>
  <c r="D64" i="18"/>
  <c r="D67" i="18"/>
  <c r="D86" i="18"/>
  <c r="AO148" i="18"/>
  <c r="BG4" i="18"/>
  <c r="BE148" i="18"/>
  <c r="BG11" i="18"/>
  <c r="D12" i="18"/>
  <c r="D18" i="18"/>
  <c r="BG22" i="18"/>
  <c r="BG29" i="18"/>
  <c r="D31" i="18"/>
  <c r="D36" i="18"/>
  <c r="BG40" i="18"/>
  <c r="BG46" i="18"/>
  <c r="D47" i="18"/>
  <c r="D55" i="18"/>
  <c r="BG60" i="18"/>
  <c r="BG68" i="18"/>
  <c r="D70" i="18"/>
  <c r="D77" i="18"/>
  <c r="BG84" i="18"/>
  <c r="BG92" i="18"/>
  <c r="D93" i="18"/>
  <c r="BG134" i="18"/>
  <c r="BG144" i="18"/>
  <c r="AL166" i="18"/>
  <c r="AQ165" i="18"/>
  <c r="AM165" i="18"/>
  <c r="BC165" i="18"/>
  <c r="AU165" i="18"/>
  <c r="BG159" i="18"/>
  <c r="D156" i="18"/>
  <c r="AI165" i="18"/>
  <c r="BF165" i="18"/>
  <c r="AU148" i="17"/>
  <c r="D36" i="17"/>
  <c r="BG37" i="17"/>
  <c r="D41" i="17"/>
  <c r="BG57" i="17"/>
  <c r="D63" i="17"/>
  <c r="BG67" i="17"/>
  <c r="D88" i="17"/>
  <c r="D93" i="17"/>
  <c r="D159" i="17"/>
  <c r="D89" i="17"/>
  <c r="D136" i="17"/>
  <c r="D144" i="17"/>
  <c r="AI148" i="17"/>
  <c r="AY148" i="17"/>
  <c r="D13" i="17"/>
  <c r="D27" i="17"/>
  <c r="D51" i="17"/>
  <c r="D55" i="17"/>
  <c r="BG56" i="17"/>
  <c r="D75" i="17"/>
  <c r="D81" i="17"/>
  <c r="D139" i="17"/>
  <c r="BG4" i="17"/>
  <c r="AK148" i="17"/>
  <c r="D11" i="17"/>
  <c r="D17" i="17"/>
  <c r="D23" i="17"/>
  <c r="BG27" i="17"/>
  <c r="D47" i="17"/>
  <c r="D78" i="17"/>
  <c r="D135" i="17"/>
  <c r="D137" i="17"/>
  <c r="BG139" i="17"/>
  <c r="AM148" i="17"/>
  <c r="BG11" i="17"/>
  <c r="D26" i="17"/>
  <c r="D42" i="17"/>
  <c r="D45" i="17"/>
  <c r="D74" i="17"/>
  <c r="D77" i="17"/>
  <c r="BG78" i="17"/>
  <c r="D114" i="17"/>
  <c r="D8" i="17"/>
  <c r="D10" i="17"/>
  <c r="D12" i="17"/>
  <c r="BG16" i="17"/>
  <c r="D22" i="17"/>
  <c r="D24" i="17"/>
  <c r="BG26" i="17"/>
  <c r="D39" i="17"/>
  <c r="D44" i="17"/>
  <c r="BG45" i="17"/>
  <c r="D64" i="17"/>
  <c r="D70" i="17"/>
  <c r="AQ165" i="17"/>
  <c r="BG14" i="17"/>
  <c r="D20" i="17"/>
  <c r="D34" i="17"/>
  <c r="D37" i="17"/>
  <c r="D67" i="17"/>
  <c r="D113" i="17"/>
  <c r="BG131" i="17"/>
  <c r="BB166" i="17"/>
  <c r="AS165" i="17"/>
  <c r="D163" i="17"/>
  <c r="D7" i="17"/>
  <c r="BG28" i="17"/>
  <c r="BG32" i="17"/>
  <c r="D33" i="17"/>
  <c r="D52" i="17"/>
  <c r="D58" i="17"/>
  <c r="BG62" i="17"/>
  <c r="D90" i="17"/>
  <c r="BG143" i="17"/>
  <c r="AW165" i="17"/>
  <c r="AM165" i="17"/>
  <c r="BG155" i="17"/>
  <c r="AQ148" i="17"/>
  <c r="BF148" i="17"/>
  <c r="D4" i="17"/>
  <c r="D14" i="17"/>
  <c r="D18" i="17"/>
  <c r="BG19" i="17"/>
  <c r="BG29" i="17"/>
  <c r="D40" i="17"/>
  <c r="D49" i="17"/>
  <c r="D60" i="17"/>
  <c r="D71" i="17"/>
  <c r="D84" i="17"/>
  <c r="D94" i="17"/>
  <c r="D133" i="17"/>
  <c r="AK165" i="17"/>
  <c r="BA165" i="17"/>
  <c r="D151" i="17"/>
  <c r="D154" i="17"/>
  <c r="D161" i="17"/>
  <c r="D50" i="17"/>
  <c r="D62" i="17"/>
  <c r="D72" i="17"/>
  <c r="D86" i="17"/>
  <c r="D95" i="17"/>
  <c r="D134" i="17"/>
  <c r="BD166" i="17"/>
  <c r="D152" i="17"/>
  <c r="D162" i="17"/>
  <c r="D6" i="17"/>
  <c r="D9" i="17"/>
  <c r="BG10" i="17"/>
  <c r="BG20" i="17"/>
  <c r="D32" i="17"/>
  <c r="D150" i="17"/>
  <c r="D160" i="17"/>
  <c r="AO148" i="17"/>
  <c r="BE148" i="17"/>
  <c r="D19" i="17"/>
  <c r="D21" i="17"/>
  <c r="D29" i="17"/>
  <c r="BG39" i="17"/>
  <c r="BG47" i="17"/>
  <c r="BG58" i="17"/>
  <c r="BG70" i="17"/>
  <c r="BG81" i="17"/>
  <c r="BG93" i="17"/>
  <c r="BG120" i="17"/>
  <c r="BG144" i="17"/>
  <c r="AV166" i="17"/>
  <c r="BG150" i="17"/>
  <c r="AI165" i="17"/>
  <c r="AY165" i="17"/>
  <c r="BG160" i="17"/>
  <c r="AW148" i="17"/>
  <c r="AW166" i="17" s="1"/>
  <c r="BG12" i="17"/>
  <c r="D28" i="17"/>
  <c r="D31" i="17"/>
  <c r="D38" i="17"/>
  <c r="D46" i="17"/>
  <c r="D57" i="17"/>
  <c r="D68" i="17"/>
  <c r="D80" i="17"/>
  <c r="D92" i="17"/>
  <c r="D143" i="17"/>
  <c r="AN166" i="17"/>
  <c r="D156" i="17"/>
  <c r="BG159" i="17"/>
  <c r="BF165" i="17"/>
  <c r="D163" i="16"/>
  <c r="AU148" i="16"/>
  <c r="AS148" i="16"/>
  <c r="BG4" i="16"/>
  <c r="AW148" i="16"/>
  <c r="BG17" i="16"/>
  <c r="BG28" i="16"/>
  <c r="BG52" i="16"/>
  <c r="BG67" i="16"/>
  <c r="BG38" i="16"/>
  <c r="BC148" i="16"/>
  <c r="BG27" i="16"/>
  <c r="BG66" i="16"/>
  <c r="BG90" i="16"/>
  <c r="AQ165" i="16"/>
  <c r="AK148" i="16"/>
  <c r="BG34" i="16"/>
  <c r="BG132" i="16"/>
  <c r="BB166" i="16"/>
  <c r="BG131" i="16"/>
  <c r="BG139" i="16"/>
  <c r="AS165" i="16"/>
  <c r="AI148" i="16"/>
  <c r="AY148" i="16"/>
  <c r="BG11" i="16"/>
  <c r="BG37" i="16"/>
  <c r="BG46" i="16"/>
  <c r="D152" i="16"/>
  <c r="D162" i="16"/>
  <c r="BG31" i="16"/>
  <c r="BG70" i="16"/>
  <c r="D150" i="16"/>
  <c r="D160" i="16"/>
  <c r="BG10" i="16"/>
  <c r="BG20" i="16"/>
  <c r="BG45" i="16"/>
  <c r="BG57" i="16"/>
  <c r="BG81" i="16"/>
  <c r="BG93" i="16"/>
  <c r="BG120" i="16"/>
  <c r="BG144" i="16"/>
  <c r="AV166" i="16"/>
  <c r="AI165" i="16"/>
  <c r="BG150" i="16"/>
  <c r="AY165" i="16"/>
  <c r="BG160" i="16"/>
  <c r="AO148" i="16"/>
  <c r="BG39" i="16"/>
  <c r="AK165" i="16"/>
  <c r="BA165" i="16"/>
  <c r="D151" i="16"/>
  <c r="D154" i="16"/>
  <c r="D159" i="16"/>
  <c r="D161" i="16"/>
  <c r="AQ148" i="16"/>
  <c r="BG19" i="16"/>
  <c r="BG29" i="16"/>
  <c r="BG56" i="16"/>
  <c r="BG68" i="16"/>
  <c r="AN166" i="16"/>
  <c r="D156" i="16"/>
  <c r="BG159" i="16"/>
  <c r="BF165" i="16"/>
  <c r="AS148" i="15"/>
  <c r="AW148" i="15"/>
  <c r="BA148" i="15"/>
  <c r="BC148" i="15"/>
  <c r="BG66" i="15"/>
  <c r="BG27" i="15"/>
  <c r="BG52" i="15"/>
  <c r="AM148" i="15"/>
  <c r="BG17" i="15"/>
  <c r="AO148" i="15"/>
  <c r="BE148" i="15"/>
  <c r="BG39" i="15"/>
  <c r="AK165" i="15"/>
  <c r="BA165" i="15"/>
  <c r="D151" i="15"/>
  <c r="D154" i="15"/>
  <c r="D161" i="15"/>
  <c r="D155" i="15"/>
  <c r="D163" i="15"/>
  <c r="BG28" i="15"/>
  <c r="BG38" i="15"/>
  <c r="BG67" i="15"/>
  <c r="AQ165" i="15"/>
  <c r="BG78" i="15"/>
  <c r="BG90" i="15"/>
  <c r="BG131" i="15"/>
  <c r="BG139" i="15"/>
  <c r="AS165" i="15"/>
  <c r="AI148" i="15"/>
  <c r="BG11" i="15"/>
  <c r="BG37" i="15"/>
  <c r="BG46" i="15"/>
  <c r="BD166" i="15"/>
  <c r="D152" i="15"/>
  <c r="D162" i="15"/>
  <c r="BG31" i="15"/>
  <c r="BG70" i="15"/>
  <c r="D150" i="15"/>
  <c r="D160" i="15"/>
  <c r="BG10" i="15"/>
  <c r="BG20" i="15"/>
  <c r="BG45" i="15"/>
  <c r="BG57" i="15"/>
  <c r="BG81" i="15"/>
  <c r="BG93" i="15"/>
  <c r="BG120" i="15"/>
  <c r="BG144" i="15"/>
  <c r="AV166" i="15"/>
  <c r="AI165" i="15"/>
  <c r="BG150" i="15"/>
  <c r="AY165" i="15"/>
  <c r="BG160" i="15"/>
  <c r="AQ148" i="15"/>
  <c r="BG19" i="15"/>
  <c r="BG29" i="15"/>
  <c r="BG56" i="15"/>
  <c r="BG68" i="15"/>
  <c r="D156" i="15"/>
  <c r="BG159" i="15"/>
  <c r="BF165" i="15"/>
  <c r="D113" i="14"/>
  <c r="AU148" i="14"/>
  <c r="D17" i="14"/>
  <c r="D23" i="14"/>
  <c r="D35" i="14"/>
  <c r="D43" i="14"/>
  <c r="D52" i="14"/>
  <c r="D62" i="14"/>
  <c r="D80" i="14"/>
  <c r="D90" i="14"/>
  <c r="D93" i="14"/>
  <c r="AM148" i="14"/>
  <c r="D71" i="14"/>
  <c r="BG80" i="14"/>
  <c r="BG90" i="14"/>
  <c r="D162" i="14"/>
  <c r="AO148" i="14"/>
  <c r="D81" i="14"/>
  <c r="D95" i="14"/>
  <c r="D160" i="14"/>
  <c r="BF148" i="14"/>
  <c r="D4" i="14"/>
  <c r="D6" i="14"/>
  <c r="D8" i="14"/>
  <c r="D14" i="14"/>
  <c r="D26" i="14"/>
  <c r="D33" i="14"/>
  <c r="D41" i="14"/>
  <c r="D50" i="14"/>
  <c r="BC148" i="14"/>
  <c r="D75" i="14"/>
  <c r="D87" i="14"/>
  <c r="D89" i="14"/>
  <c r="AQ165" i="14"/>
  <c r="BE148" i="14"/>
  <c r="D78" i="14"/>
  <c r="D143" i="14"/>
  <c r="AQ148" i="14"/>
  <c r="AW148" i="14"/>
  <c r="D13" i="14"/>
  <c r="D22" i="14"/>
  <c r="D32" i="14"/>
  <c r="D40" i="14"/>
  <c r="D49" i="14"/>
  <c r="D60" i="14"/>
  <c r="D64" i="14"/>
  <c r="BG68" i="14"/>
  <c r="D74" i="14"/>
  <c r="D77" i="14"/>
  <c r="BG78" i="14"/>
  <c r="BG143" i="14"/>
  <c r="D152" i="14"/>
  <c r="D155" i="14"/>
  <c r="BG160" i="14"/>
  <c r="D11" i="14"/>
  <c r="D20" i="14"/>
  <c r="D29" i="14"/>
  <c r="D38" i="14"/>
  <c r="D46" i="14"/>
  <c r="D57" i="14"/>
  <c r="D67" i="14"/>
  <c r="D70" i="14"/>
  <c r="D86" i="14"/>
  <c r="D144" i="14"/>
  <c r="D150" i="14"/>
  <c r="AW165" i="14"/>
  <c r="D159" i="14"/>
  <c r="D161" i="14"/>
  <c r="BG11" i="14"/>
  <c r="BG20" i="14"/>
  <c r="BG29" i="14"/>
  <c r="BG38" i="14"/>
  <c r="BG46" i="14"/>
  <c r="BG57" i="14"/>
  <c r="D63" i="14"/>
  <c r="D66" i="14"/>
  <c r="BG67" i="14"/>
  <c r="D94" i="14"/>
  <c r="D114" i="14"/>
  <c r="BG132" i="14"/>
  <c r="BG139" i="14"/>
  <c r="AI165" i="14"/>
  <c r="BG150" i="14"/>
  <c r="AY165" i="14"/>
  <c r="AO165" i="14"/>
  <c r="BE165" i="14"/>
  <c r="D154" i="14"/>
  <c r="D156" i="14"/>
  <c r="BG159" i="14"/>
  <c r="D7" i="14"/>
  <c r="D10" i="14"/>
  <c r="D12" i="14"/>
  <c r="D16" i="14"/>
  <c r="D19" i="14"/>
  <c r="D21" i="14"/>
  <c r="D24" i="14"/>
  <c r="D28" i="14"/>
  <c r="D31" i="14"/>
  <c r="D34" i="14"/>
  <c r="D37" i="14"/>
  <c r="D39" i="14"/>
  <c r="D42" i="14"/>
  <c r="D45" i="14"/>
  <c r="D47" i="14"/>
  <c r="D51" i="14"/>
  <c r="D56" i="14"/>
  <c r="D58" i="14"/>
  <c r="BG62" i="14"/>
  <c r="BG71" i="14"/>
  <c r="D72" i="14"/>
  <c r="BG81" i="14"/>
  <c r="D92" i="14"/>
  <c r="BG134" i="14"/>
  <c r="AV166" i="14"/>
  <c r="AK165" i="14"/>
  <c r="BA165" i="14"/>
  <c r="D151" i="14"/>
  <c r="BG153" i="14"/>
  <c r="BG162" i="14"/>
  <c r="D163" i="14"/>
  <c r="BF165" i="14"/>
  <c r="D6" i="13"/>
  <c r="D113" i="13"/>
  <c r="D51" i="13"/>
  <c r="D56" i="13"/>
  <c r="D114" i="13"/>
  <c r="D19" i="13"/>
  <c r="D52" i="13"/>
  <c r="AO148" i="13"/>
  <c r="BG4" i="13"/>
  <c r="BE148" i="13"/>
  <c r="D17" i="13"/>
  <c r="BC165" i="13"/>
  <c r="BG17" i="13"/>
  <c r="D89" i="13"/>
  <c r="AS148" i="13"/>
  <c r="D9" i="13"/>
  <c r="D16" i="13"/>
  <c r="D44" i="13"/>
  <c r="D70" i="13"/>
  <c r="BG9" i="13"/>
  <c r="D13" i="13"/>
  <c r="BG29" i="13"/>
  <c r="D31" i="13"/>
  <c r="BA148" i="13"/>
  <c r="BG130" i="13"/>
  <c r="D41" i="13"/>
  <c r="BG44" i="13"/>
  <c r="D86" i="13"/>
  <c r="BG89" i="13"/>
  <c r="AQ148" i="13"/>
  <c r="D10" i="13"/>
  <c r="D21" i="13"/>
  <c r="D36" i="13"/>
  <c r="D77" i="13"/>
  <c r="D162" i="13"/>
  <c r="BG8" i="13"/>
  <c r="BC148" i="13"/>
  <c r="D33" i="13"/>
  <c r="BG36" i="13"/>
  <c r="D42" i="13"/>
  <c r="D72" i="13"/>
  <c r="D84" i="13"/>
  <c r="BG88" i="13"/>
  <c r="D143" i="13"/>
  <c r="D12" i="13"/>
  <c r="D27" i="13"/>
  <c r="D75" i="13"/>
  <c r="D78" i="13"/>
  <c r="D93" i="13"/>
  <c r="BG143" i="13"/>
  <c r="D152" i="13"/>
  <c r="AW148" i="13"/>
  <c r="D23" i="13"/>
  <c r="BG27" i="13"/>
  <c r="BG35" i="13"/>
  <c r="D62" i="13"/>
  <c r="BG66" i="13"/>
  <c r="D74" i="13"/>
  <c r="AW165" i="13"/>
  <c r="D159" i="13"/>
  <c r="D161" i="13"/>
  <c r="AI148" i="13"/>
  <c r="AY148" i="13"/>
  <c r="BG10" i="13"/>
  <c r="D18" i="13"/>
  <c r="D26" i="13"/>
  <c r="D28" i="13"/>
  <c r="BG31" i="13"/>
  <c r="BG38" i="13"/>
  <c r="D39" i="13"/>
  <c r="BG45" i="13"/>
  <c r="D55" i="13"/>
  <c r="D64" i="13"/>
  <c r="D67" i="13"/>
  <c r="BG70" i="13"/>
  <c r="BG80" i="13"/>
  <c r="D81" i="13"/>
  <c r="BG90" i="13"/>
  <c r="BG132" i="13"/>
  <c r="BG139" i="13"/>
  <c r="BG150" i="13"/>
  <c r="AI165" i="13"/>
  <c r="AY165" i="13"/>
  <c r="AO165" i="13"/>
  <c r="BE165" i="13"/>
  <c r="D154" i="13"/>
  <c r="D156" i="13"/>
  <c r="BG159" i="13"/>
  <c r="D38" i="13"/>
  <c r="D49" i="13"/>
  <c r="BG52" i="13"/>
  <c r="D80" i="13"/>
  <c r="D94" i="13"/>
  <c r="BG114" i="13"/>
  <c r="D4" i="13"/>
  <c r="BF148" i="13"/>
  <c r="D8" i="13"/>
  <c r="D43" i="13"/>
  <c r="D45" i="13"/>
  <c r="D58" i="13"/>
  <c r="D88" i="13"/>
  <c r="D90" i="13"/>
  <c r="AQ165" i="13"/>
  <c r="D7" i="13"/>
  <c r="AM148" i="13"/>
  <c r="D29" i="13"/>
  <c r="D40" i="13"/>
  <c r="BG43" i="13"/>
  <c r="D68" i="13"/>
  <c r="BG77" i="13"/>
  <c r="D87" i="13"/>
  <c r="D160" i="13"/>
  <c r="AU148" i="13"/>
  <c r="D35" i="13"/>
  <c r="D37" i="13"/>
  <c r="D47" i="13"/>
  <c r="D66" i="13"/>
  <c r="D155" i="13"/>
  <c r="BG160" i="13"/>
  <c r="D20" i="13"/>
  <c r="D32" i="13"/>
  <c r="D34" i="13"/>
  <c r="D57" i="13"/>
  <c r="D71" i="13"/>
  <c r="BG75" i="13"/>
  <c r="D144" i="13"/>
  <c r="D150" i="13"/>
  <c r="D11" i="13"/>
  <c r="D14" i="13"/>
  <c r="BG18" i="13"/>
  <c r="D22" i="13"/>
  <c r="D24" i="13"/>
  <c r="BG26" i="13"/>
  <c r="D46" i="13"/>
  <c r="D50" i="13"/>
  <c r="BG55" i="13"/>
  <c r="D60" i="13"/>
  <c r="D63" i="13"/>
  <c r="BG64" i="13"/>
  <c r="D92" i="13"/>
  <c r="D95" i="13"/>
  <c r="BG134" i="13"/>
  <c r="AV166" i="13"/>
  <c r="AK165" i="13"/>
  <c r="BA165" i="13"/>
  <c r="D151" i="13"/>
  <c r="BG153" i="13"/>
  <c r="BG162" i="13"/>
  <c r="D163" i="13"/>
  <c r="BF165" i="13"/>
  <c r="AK148" i="12"/>
  <c r="AK166" i="12" s="1"/>
  <c r="BA148" i="12"/>
  <c r="D6" i="12"/>
  <c r="D66" i="12"/>
  <c r="D19" i="12"/>
  <c r="D89" i="12"/>
  <c r="AS148" i="12"/>
  <c r="D17" i="12"/>
  <c r="D94" i="12"/>
  <c r="D27" i="12"/>
  <c r="D52" i="12"/>
  <c r="D135" i="12"/>
  <c r="D9" i="12"/>
  <c r="D131" i="12"/>
  <c r="D56" i="12"/>
  <c r="D92" i="12"/>
  <c r="D46" i="12"/>
  <c r="D11" i="12"/>
  <c r="D49" i="12"/>
  <c r="D63" i="12"/>
  <c r="D114" i="12"/>
  <c r="D77" i="12"/>
  <c r="BG150" i="12"/>
  <c r="AI165" i="12"/>
  <c r="D156" i="12"/>
  <c r="BC148" i="12"/>
  <c r="D13" i="12"/>
  <c r="D33" i="12"/>
  <c r="D72" i="12"/>
  <c r="D163" i="12"/>
  <c r="AO148" i="12"/>
  <c r="BE148" i="12"/>
  <c r="D10" i="12"/>
  <c r="D40" i="12"/>
  <c r="BG46" i="12"/>
  <c r="D55" i="12"/>
  <c r="D88" i="12"/>
  <c r="BG92" i="12"/>
  <c r="BG131" i="12"/>
  <c r="AQ148" i="12"/>
  <c r="D4" i="12"/>
  <c r="D16" i="12"/>
  <c r="D23" i="12"/>
  <c r="D38" i="12"/>
  <c r="D62" i="12"/>
  <c r="D80" i="12"/>
  <c r="D90" i="12"/>
  <c r="D93" i="12"/>
  <c r="D153" i="12"/>
  <c r="AU148" i="12"/>
  <c r="D32" i="12"/>
  <c r="BG38" i="12"/>
  <c r="D44" i="12"/>
  <c r="D71" i="12"/>
  <c r="BG80" i="12"/>
  <c r="AQ165" i="12"/>
  <c r="D21" i="12"/>
  <c r="D29" i="12"/>
  <c r="D78" i="12"/>
  <c r="D81" i="12"/>
  <c r="D95" i="12"/>
  <c r="D143" i="12"/>
  <c r="D14" i="12"/>
  <c r="D18" i="12"/>
  <c r="BG21" i="12"/>
  <c r="D22" i="12"/>
  <c r="D26" i="12"/>
  <c r="BG29" i="12"/>
  <c r="D34" i="12"/>
  <c r="D36" i="12"/>
  <c r="BG37" i="12"/>
  <c r="D60" i="12"/>
  <c r="D64" i="12"/>
  <c r="BG68" i="12"/>
  <c r="D74" i="12"/>
  <c r="BG78" i="12"/>
  <c r="D133" i="12"/>
  <c r="D136" i="12"/>
  <c r="BG143" i="12"/>
  <c r="D152" i="12"/>
  <c r="D155" i="12"/>
  <c r="BG160" i="12"/>
  <c r="AM148" i="12"/>
  <c r="AM166" i="12" s="1"/>
  <c r="D58" i="12"/>
  <c r="D120" i="12"/>
  <c r="D151" i="12"/>
  <c r="D8" i="12"/>
  <c r="BG11" i="12"/>
  <c r="D43" i="12"/>
  <c r="D51" i="12"/>
  <c r="BG56" i="12"/>
  <c r="D84" i="12"/>
  <c r="D113" i="12"/>
  <c r="D130" i="12"/>
  <c r="D45" i="12"/>
  <c r="D47" i="12"/>
  <c r="D134" i="12"/>
  <c r="D35" i="12"/>
  <c r="D42" i="12"/>
  <c r="BG45" i="12"/>
  <c r="D75" i="12"/>
  <c r="D87" i="12"/>
  <c r="BG90" i="12"/>
  <c r="D162" i="12"/>
  <c r="D7" i="12"/>
  <c r="D37" i="12"/>
  <c r="D39" i="12"/>
  <c r="D50" i="12"/>
  <c r="D68" i="12"/>
  <c r="AS165" i="12"/>
  <c r="D160" i="12"/>
  <c r="AI148" i="12"/>
  <c r="AI166" i="12" s="1"/>
  <c r="BG4" i="12"/>
  <c r="AY148" i="12"/>
  <c r="D12" i="12"/>
  <c r="D20" i="12"/>
  <c r="D28" i="12"/>
  <c r="D31" i="12"/>
  <c r="BG33" i="12"/>
  <c r="BG40" i="12"/>
  <c r="D41" i="12"/>
  <c r="BG47" i="12"/>
  <c r="D57" i="12"/>
  <c r="D67" i="12"/>
  <c r="D70" i="12"/>
  <c r="BG72" i="12"/>
  <c r="BG84" i="12"/>
  <c r="D86" i="12"/>
  <c r="BG93" i="12"/>
  <c r="D132" i="12"/>
  <c r="D144" i="12"/>
  <c r="D150" i="12"/>
  <c r="AW165" i="12"/>
  <c r="D159" i="12"/>
  <c r="D161" i="12"/>
  <c r="BG163" i="12"/>
  <c r="BF148" i="12"/>
  <c r="BF165" i="12"/>
  <c r="D4" i="11"/>
  <c r="BF148" i="11"/>
  <c r="D114" i="11"/>
  <c r="D89" i="11"/>
  <c r="D52" i="11"/>
  <c r="D44" i="11"/>
  <c r="D36" i="11"/>
  <c r="D27" i="11"/>
  <c r="D18" i="11"/>
  <c r="D9" i="11"/>
  <c r="D63" i="11"/>
  <c r="D64" i="11"/>
  <c r="D55" i="11"/>
  <c r="D8" i="11"/>
  <c r="D21" i="11"/>
  <c r="D94" i="11"/>
  <c r="BG4" i="11"/>
  <c r="BG8" i="11"/>
  <c r="D12" i="11"/>
  <c r="D86" i="11"/>
  <c r="D6" i="11"/>
  <c r="AK148" i="11"/>
  <c r="D88" i="11"/>
  <c r="BG143" i="11"/>
  <c r="D45" i="11"/>
  <c r="BG77" i="11"/>
  <c r="D87" i="11"/>
  <c r="BG160" i="11"/>
  <c r="D37" i="11"/>
  <c r="D28" i="11"/>
  <c r="D42" i="11"/>
  <c r="D47" i="11"/>
  <c r="D74" i="11"/>
  <c r="BG9" i="11"/>
  <c r="D19" i="11"/>
  <c r="D22" i="11"/>
  <c r="D26" i="11"/>
  <c r="D34" i="11"/>
  <c r="BG35" i="11"/>
  <c r="D39" i="11"/>
  <c r="BG66" i="11"/>
  <c r="D71" i="11"/>
  <c r="BG95" i="11"/>
  <c r="AS165" i="11"/>
  <c r="D155" i="11"/>
  <c r="D16" i="11"/>
  <c r="D23" i="11"/>
  <c r="AS148" i="11"/>
  <c r="D7" i="11"/>
  <c r="D14" i="11"/>
  <c r="D51" i="11"/>
  <c r="D62" i="11"/>
  <c r="D80" i="11"/>
  <c r="D90" i="11"/>
  <c r="D143" i="11"/>
  <c r="AU148" i="11"/>
  <c r="D49" i="11"/>
  <c r="D57" i="11"/>
  <c r="D77" i="11"/>
  <c r="AW148" i="11"/>
  <c r="D72" i="11"/>
  <c r="D84" i="11"/>
  <c r="BG88" i="11"/>
  <c r="D93" i="11"/>
  <c r="D40" i="11"/>
  <c r="D43" i="11"/>
  <c r="D68" i="11"/>
  <c r="D75" i="11"/>
  <c r="D78" i="11"/>
  <c r="D153" i="11"/>
  <c r="D156" i="11"/>
  <c r="D159" i="11"/>
  <c r="D150" i="11"/>
  <c r="D32" i="11"/>
  <c r="D35" i="11"/>
  <c r="BG43" i="11"/>
  <c r="D66" i="11"/>
  <c r="BG75" i="11"/>
  <c r="AQ165" i="11"/>
  <c r="AO148" i="11"/>
  <c r="BE148" i="11"/>
  <c r="D10" i="11"/>
  <c r="D13" i="11"/>
  <c r="D17" i="11"/>
  <c r="D24" i="11"/>
  <c r="BG26" i="11"/>
  <c r="BG29" i="11"/>
  <c r="D31" i="11"/>
  <c r="BG51" i="11"/>
  <c r="BG57" i="11"/>
  <c r="D58" i="11"/>
  <c r="D113" i="11"/>
  <c r="BG144" i="11"/>
  <c r="AN166" i="11"/>
  <c r="BB166" i="11"/>
  <c r="D152" i="11"/>
  <c r="D144" i="11"/>
  <c r="AW165" i="11"/>
  <c r="D161" i="11"/>
  <c r="AI148" i="11"/>
  <c r="AY148" i="11"/>
  <c r="BG10" i="11"/>
  <c r="BG19" i="11"/>
  <c r="BG28" i="11"/>
  <c r="BG37" i="11"/>
  <c r="BG45" i="11"/>
  <c r="D67" i="11"/>
  <c r="D81" i="11"/>
  <c r="BG132" i="11"/>
  <c r="BG139" i="11"/>
  <c r="AI165" i="11"/>
  <c r="BG150" i="11"/>
  <c r="AY165" i="11"/>
  <c r="AO165" i="11"/>
  <c r="BE165" i="11"/>
  <c r="D154" i="11"/>
  <c r="BG159" i="11"/>
  <c r="D11" i="11"/>
  <c r="D20" i="11"/>
  <c r="D29" i="11"/>
  <c r="D38" i="11"/>
  <c r="D46" i="11"/>
  <c r="D50" i="11"/>
  <c r="BG55" i="11"/>
  <c r="D60" i="11"/>
  <c r="BG64" i="11"/>
  <c r="D92" i="11"/>
  <c r="D95" i="11"/>
  <c r="BG134" i="11"/>
  <c r="AV166" i="11"/>
  <c r="AK165" i="11"/>
  <c r="BA165" i="11"/>
  <c r="D151" i="11"/>
  <c r="BG153" i="11"/>
  <c r="BG162" i="11"/>
  <c r="D163" i="11"/>
  <c r="D56" i="11"/>
  <c r="BG58" i="11"/>
  <c r="BG68" i="11"/>
  <c r="D70" i="11"/>
  <c r="BG78" i="11"/>
  <c r="BG131" i="11"/>
  <c r="BF165" i="11"/>
  <c r="AU148" i="10"/>
  <c r="AU166" i="10" s="1"/>
  <c r="AM148" i="10"/>
  <c r="BC148" i="10"/>
  <c r="BG38" i="10"/>
  <c r="BG45" i="10"/>
  <c r="BG80" i="10"/>
  <c r="BG90" i="10"/>
  <c r="AQ165" i="10"/>
  <c r="D162" i="10"/>
  <c r="AO148" i="10"/>
  <c r="BE148" i="10"/>
  <c r="D160" i="10"/>
  <c r="AQ148" i="10"/>
  <c r="BG29" i="10"/>
  <c r="BG37" i="10"/>
  <c r="BG68" i="10"/>
  <c r="BG78" i="10"/>
  <c r="BG143" i="10"/>
  <c r="D152" i="10"/>
  <c r="D155" i="10"/>
  <c r="BG160" i="10"/>
  <c r="D150" i="10"/>
  <c r="AW165" i="10"/>
  <c r="D159" i="10"/>
  <c r="D161" i="10"/>
  <c r="BG11" i="10"/>
  <c r="BG20" i="10"/>
  <c r="BG28" i="10"/>
  <c r="BG57" i="10"/>
  <c r="BG67" i="10"/>
  <c r="BG132" i="10"/>
  <c r="BG139" i="10"/>
  <c r="BG150" i="10"/>
  <c r="AI165" i="10"/>
  <c r="AY165" i="10"/>
  <c r="AO165" i="10"/>
  <c r="BE165" i="10"/>
  <c r="D154" i="10"/>
  <c r="D156" i="10"/>
  <c r="BG159" i="10"/>
  <c r="BG23" i="10"/>
  <c r="BG32" i="10"/>
  <c r="BG39" i="10"/>
  <c r="BG62" i="10"/>
  <c r="BG71" i="10"/>
  <c r="BG81" i="10"/>
  <c r="BG134" i="10"/>
  <c r="AK165" i="10"/>
  <c r="BA165" i="10"/>
  <c r="D151" i="10"/>
  <c r="BG153" i="10"/>
  <c r="BG162" i="10"/>
  <c r="D163" i="10"/>
  <c r="BF165" i="10"/>
  <c r="D49" i="9"/>
  <c r="D58" i="9"/>
  <c r="D62" i="9"/>
  <c r="D75" i="9"/>
  <c r="D94" i="9"/>
  <c r="D114" i="9"/>
  <c r="BG150" i="9"/>
  <c r="AI165" i="9"/>
  <c r="D7" i="9"/>
  <c r="D10" i="9"/>
  <c r="BG13" i="9"/>
  <c r="D18" i="9"/>
  <c r="D20" i="9"/>
  <c r="BG21" i="9"/>
  <c r="D42" i="9"/>
  <c r="D45" i="9"/>
  <c r="BG49" i="9"/>
  <c r="D55" i="9"/>
  <c r="D57" i="9"/>
  <c r="BG58" i="9"/>
  <c r="D92" i="9"/>
  <c r="D4" i="9"/>
  <c r="AW148" i="9"/>
  <c r="D12" i="9"/>
  <c r="D14" i="9"/>
  <c r="D26" i="9"/>
  <c r="D40" i="9"/>
  <c r="D47" i="9"/>
  <c r="D50" i="9"/>
  <c r="D64" i="9"/>
  <c r="D84" i="9"/>
  <c r="D88" i="9"/>
  <c r="BG92" i="9"/>
  <c r="D113" i="9"/>
  <c r="BG131" i="9"/>
  <c r="D162" i="9"/>
  <c r="AI148" i="9"/>
  <c r="BG4" i="9"/>
  <c r="AY148" i="9"/>
  <c r="D9" i="9"/>
  <c r="D11" i="9"/>
  <c r="BG12" i="9"/>
  <c r="D34" i="9"/>
  <c r="D37" i="9"/>
  <c r="BG40" i="9"/>
  <c r="D44" i="9"/>
  <c r="D46" i="9"/>
  <c r="BG47" i="9"/>
  <c r="D74" i="9"/>
  <c r="D80" i="9"/>
  <c r="D90" i="9"/>
  <c r="AL166" i="9"/>
  <c r="D153" i="9"/>
  <c r="D156" i="9"/>
  <c r="D160" i="9"/>
  <c r="AM165" i="9"/>
  <c r="AQ148" i="9"/>
  <c r="D144" i="9"/>
  <c r="D17" i="9"/>
  <c r="D32" i="9"/>
  <c r="D39" i="9"/>
  <c r="D41" i="9"/>
  <c r="D52" i="9"/>
  <c r="D71" i="9"/>
  <c r="BG80" i="9"/>
  <c r="D87" i="9"/>
  <c r="D89" i="9"/>
  <c r="BG90" i="9"/>
  <c r="AS165" i="9"/>
  <c r="BG160" i="9"/>
  <c r="AM148" i="9"/>
  <c r="BC148" i="9"/>
  <c r="AU148" i="9"/>
  <c r="D24" i="9"/>
  <c r="D28" i="9"/>
  <c r="BG32" i="9"/>
  <c r="D36" i="9"/>
  <c r="D38" i="9"/>
  <c r="BG39" i="9"/>
  <c r="D63" i="9"/>
  <c r="D67" i="9"/>
  <c r="BG71" i="9"/>
  <c r="D78" i="9"/>
  <c r="D81" i="9"/>
  <c r="D95" i="9"/>
  <c r="D143" i="9"/>
  <c r="BB166" i="9"/>
  <c r="D155" i="9"/>
  <c r="D159" i="9"/>
  <c r="AO148" i="9"/>
  <c r="BE148" i="9"/>
  <c r="BG7" i="9"/>
  <c r="D8" i="9"/>
  <c r="BG14" i="9"/>
  <c r="D22" i="9"/>
  <c r="D31" i="9"/>
  <c r="D33" i="9"/>
  <c r="BG35" i="9"/>
  <c r="BG42" i="9"/>
  <c r="D43" i="9"/>
  <c r="BG50" i="9"/>
  <c r="D60" i="9"/>
  <c r="D70" i="9"/>
  <c r="D72" i="9"/>
  <c r="BG75" i="9"/>
  <c r="BG78" i="9"/>
  <c r="BG143" i="9"/>
  <c r="AQ165" i="9"/>
  <c r="D161" i="9"/>
  <c r="BG159" i="9"/>
  <c r="D16" i="9"/>
  <c r="D19" i="9"/>
  <c r="BG22" i="9"/>
  <c r="D27" i="9"/>
  <c r="D29" i="9"/>
  <c r="BG31" i="9"/>
  <c r="D51" i="9"/>
  <c r="D56" i="9"/>
  <c r="BG60" i="9"/>
  <c r="D66" i="9"/>
  <c r="D68" i="9"/>
  <c r="BG70" i="9"/>
  <c r="BG84" i="9"/>
  <c r="D86" i="9"/>
  <c r="BG93" i="9"/>
  <c r="D150" i="9"/>
  <c r="AW165" i="9"/>
  <c r="BG154" i="9"/>
  <c r="BG162" i="9"/>
  <c r="D163" i="9"/>
  <c r="D77" i="9"/>
  <c r="BF165" i="9"/>
  <c r="BF148" i="9"/>
  <c r="D152" i="9"/>
  <c r="D6" i="9"/>
  <c r="D93" i="9"/>
  <c r="D151" i="9"/>
  <c r="D66" i="8"/>
  <c r="D81" i="8"/>
  <c r="AS148" i="8"/>
  <c r="BG4" i="8"/>
  <c r="AW148" i="8"/>
  <c r="D13" i="8"/>
  <c r="D89" i="8"/>
  <c r="D77" i="8"/>
  <c r="D64" i="8"/>
  <c r="D46" i="8"/>
  <c r="D37" i="8"/>
  <c r="D26" i="8"/>
  <c r="D11" i="8"/>
  <c r="D23" i="8"/>
  <c r="BG52" i="8"/>
  <c r="BG66" i="8"/>
  <c r="D75" i="8"/>
  <c r="D78" i="8"/>
  <c r="BC148" i="8"/>
  <c r="D34" i="8"/>
  <c r="D43" i="8"/>
  <c r="D51" i="8"/>
  <c r="D113" i="8"/>
  <c r="D7" i="8"/>
  <c r="D31" i="8"/>
  <c r="D38" i="8"/>
  <c r="D49" i="8"/>
  <c r="D62" i="8"/>
  <c r="D93" i="8"/>
  <c r="BG16" i="8"/>
  <c r="D28" i="8"/>
  <c r="BG38" i="8"/>
  <c r="D74" i="8"/>
  <c r="D88" i="8"/>
  <c r="D90" i="8"/>
  <c r="AK148" i="8"/>
  <c r="BG28" i="8"/>
  <c r="D42" i="8"/>
  <c r="D70" i="8"/>
  <c r="AM148" i="8"/>
  <c r="D17" i="8"/>
  <c r="D24" i="8"/>
  <c r="D27" i="8"/>
  <c r="BG51" i="8"/>
  <c r="D67" i="8"/>
  <c r="AU148" i="8"/>
  <c r="BG17" i="8"/>
  <c r="BG27" i="8"/>
  <c r="D35" i="8"/>
  <c r="BG67" i="8"/>
  <c r="BG80" i="8"/>
  <c r="D87" i="8"/>
  <c r="D114" i="8"/>
  <c r="D144" i="8"/>
  <c r="AQ165" i="8"/>
  <c r="D39" i="8"/>
  <c r="BG78" i="8"/>
  <c r="BG90" i="8"/>
  <c r="BG131" i="8"/>
  <c r="BG139" i="8"/>
  <c r="AS165" i="8"/>
  <c r="AI148" i="8"/>
  <c r="AY148" i="8"/>
  <c r="BG11" i="8"/>
  <c r="D22" i="8"/>
  <c r="D33" i="8"/>
  <c r="D36" i="8"/>
  <c r="BG37" i="8"/>
  <c r="BG46" i="8"/>
  <c r="D60" i="8"/>
  <c r="D72" i="8"/>
  <c r="D86" i="8"/>
  <c r="D95" i="8"/>
  <c r="BD166" i="8"/>
  <c r="D10" i="8"/>
  <c r="D12" i="8"/>
  <c r="D20" i="8"/>
  <c r="BG31" i="8"/>
  <c r="D45" i="8"/>
  <c r="D47" i="8"/>
  <c r="D57" i="8"/>
  <c r="BG70" i="8"/>
  <c r="D150" i="8"/>
  <c r="D6" i="8"/>
  <c r="D9" i="8"/>
  <c r="BG10" i="8"/>
  <c r="BG20" i="8"/>
  <c r="D32" i="8"/>
  <c r="D41" i="8"/>
  <c r="D44" i="8"/>
  <c r="BG45" i="8"/>
  <c r="BG57" i="8"/>
  <c r="D71" i="8"/>
  <c r="BG81" i="8"/>
  <c r="BG93" i="8"/>
  <c r="BG120" i="8"/>
  <c r="BG144" i="8"/>
  <c r="AV166" i="8"/>
  <c r="AI165" i="8"/>
  <c r="BG150" i="8"/>
  <c r="AY165" i="8"/>
  <c r="BG160" i="8"/>
  <c r="AO148" i="8"/>
  <c r="BE148" i="8"/>
  <c r="D19" i="8"/>
  <c r="D21" i="8"/>
  <c r="D29" i="8"/>
  <c r="BG39" i="8"/>
  <c r="D56" i="8"/>
  <c r="D58" i="8"/>
  <c r="D68" i="8"/>
  <c r="D84" i="8"/>
  <c r="D94" i="8"/>
  <c r="AK165" i="8"/>
  <c r="BA165" i="8"/>
  <c r="AQ148" i="8"/>
  <c r="BF148" i="8"/>
  <c r="D4" i="8"/>
  <c r="D14" i="8"/>
  <c r="D18" i="8"/>
  <c r="BG19" i="8"/>
  <c r="BG29" i="8"/>
  <c r="D40" i="8"/>
  <c r="D50" i="8"/>
  <c r="D55" i="8"/>
  <c r="BG56" i="8"/>
  <c r="BG68" i="8"/>
  <c r="D80" i="8"/>
  <c r="D92" i="8"/>
  <c r="D143" i="8"/>
  <c r="AN166" i="8"/>
  <c r="BG159" i="8"/>
  <c r="BF165" i="8"/>
  <c r="BG13" i="7"/>
  <c r="D14" i="7"/>
  <c r="BG43" i="7"/>
  <c r="BG50" i="7"/>
  <c r="BG87" i="7"/>
  <c r="D92" i="7"/>
  <c r="BG154" i="7"/>
  <c r="D42" i="7"/>
  <c r="D50" i="7"/>
  <c r="D68" i="7"/>
  <c r="D81" i="7"/>
  <c r="D17" i="7"/>
  <c r="D21" i="7"/>
  <c r="D23" i="7"/>
  <c r="D26" i="7"/>
  <c r="BG42" i="7"/>
  <c r="D46" i="7"/>
  <c r="D62" i="7"/>
  <c r="D64" i="7"/>
  <c r="D75" i="7"/>
  <c r="D78" i="7"/>
  <c r="BG131" i="7"/>
  <c r="BC165" i="7"/>
  <c r="D19" i="7"/>
  <c r="D35" i="7"/>
  <c r="D39" i="7"/>
  <c r="D41" i="7"/>
  <c r="D43" i="7"/>
  <c r="D58" i="7"/>
  <c r="D113" i="7"/>
  <c r="AO165" i="7"/>
  <c r="BE165" i="7"/>
  <c r="AK148" i="7"/>
  <c r="BG6" i="7"/>
  <c r="D90" i="7"/>
  <c r="BC148" i="7"/>
  <c r="D16" i="7"/>
  <c r="D18" i="7"/>
  <c r="BG19" i="7"/>
  <c r="D37" i="7"/>
  <c r="D52" i="7"/>
  <c r="D56" i="7"/>
  <c r="D80" i="7"/>
  <c r="BG130" i="7"/>
  <c r="AM148" i="7"/>
  <c r="D20" i="7"/>
  <c r="BG23" i="7"/>
  <c r="D34" i="7"/>
  <c r="D36" i="7"/>
  <c r="BG37" i="7"/>
  <c r="BG62" i="7"/>
  <c r="D74" i="7"/>
  <c r="AU165" i="7"/>
  <c r="D155" i="7"/>
  <c r="D159" i="7"/>
  <c r="BF165" i="7"/>
  <c r="D38" i="7"/>
  <c r="BG41" i="7"/>
  <c r="D51" i="7"/>
  <c r="D57" i="7"/>
  <c r="D87" i="7"/>
  <c r="D95" i="7"/>
  <c r="AS148" i="7"/>
  <c r="BG4" i="7"/>
  <c r="D11" i="7"/>
  <c r="D114" i="7"/>
  <c r="D77" i="7"/>
  <c r="D55" i="7"/>
  <c r="D24" i="7"/>
  <c r="BG32" i="7"/>
  <c r="D33" i="7"/>
  <c r="D63" i="7"/>
  <c r="BG71" i="7"/>
  <c r="D72" i="7"/>
  <c r="BG80" i="7"/>
  <c r="BG81" i="7"/>
  <c r="D86" i="7"/>
  <c r="D88" i="7"/>
  <c r="D143" i="7"/>
  <c r="D154" i="7"/>
  <c r="BG56" i="7"/>
  <c r="BG78" i="7"/>
  <c r="D144" i="7"/>
  <c r="AQ165" i="7"/>
  <c r="D153" i="7"/>
  <c r="D156" i="7"/>
  <c r="BG159" i="7"/>
  <c r="AI148" i="7"/>
  <c r="AY148" i="7"/>
  <c r="D13" i="7"/>
  <c r="D32" i="7"/>
  <c r="D49" i="7"/>
  <c r="D71" i="7"/>
  <c r="D94" i="7"/>
  <c r="BG139" i="7"/>
  <c r="AS165" i="7"/>
  <c r="BG11" i="7"/>
  <c r="BG29" i="7"/>
  <c r="BG46" i="7"/>
  <c r="BG68" i="7"/>
  <c r="BG92" i="7"/>
  <c r="BG120" i="7"/>
  <c r="D152" i="7"/>
  <c r="D163" i="7"/>
  <c r="D10" i="7"/>
  <c r="D12" i="7"/>
  <c r="D28" i="7"/>
  <c r="D31" i="7"/>
  <c r="D45" i="7"/>
  <c r="D47" i="7"/>
  <c r="D67" i="7"/>
  <c r="D70" i="7"/>
  <c r="D93" i="7"/>
  <c r="D150" i="7"/>
  <c r="BG161" i="7"/>
  <c r="AO148" i="7"/>
  <c r="BE148" i="7"/>
  <c r="D9" i="7"/>
  <c r="BG10" i="7"/>
  <c r="D27" i="7"/>
  <c r="BG28" i="7"/>
  <c r="D44" i="7"/>
  <c r="BG45" i="7"/>
  <c r="D66" i="7"/>
  <c r="BG67" i="7"/>
  <c r="D89" i="7"/>
  <c r="BG90" i="7"/>
  <c r="BG144" i="7"/>
  <c r="BG150" i="7"/>
  <c r="AI165" i="7"/>
  <c r="AY165" i="7"/>
  <c r="D162" i="7"/>
  <c r="AQ148" i="7"/>
  <c r="BF148" i="7"/>
  <c r="D4" i="7"/>
  <c r="D22" i="7"/>
  <c r="D40" i="7"/>
  <c r="D60" i="7"/>
  <c r="D84" i="7"/>
  <c r="BG132" i="7"/>
  <c r="AX166" i="7"/>
  <c r="AK165" i="7"/>
  <c r="BA165" i="7"/>
  <c r="D151" i="7"/>
  <c r="D160" i="7"/>
  <c r="BG6" i="6"/>
  <c r="D162" i="6"/>
  <c r="BG16" i="6"/>
  <c r="BG26" i="6"/>
  <c r="BG35" i="6"/>
  <c r="D152" i="6"/>
  <c r="D159" i="6"/>
  <c r="D160" i="6"/>
  <c r="D150" i="6"/>
  <c r="D156" i="6"/>
  <c r="BG113" i="6"/>
  <c r="BG136" i="6"/>
  <c r="BG24" i="6"/>
  <c r="BG60" i="6"/>
  <c r="BG135" i="6"/>
  <c r="BG4" i="6"/>
  <c r="AK148" i="6"/>
  <c r="BA148" i="6"/>
  <c r="AU148" i="6"/>
  <c r="BG34" i="6"/>
  <c r="BG43" i="6"/>
  <c r="BG150" i="6"/>
  <c r="AI165" i="6"/>
  <c r="AK165" i="6"/>
  <c r="D151" i="6"/>
  <c r="BG11" i="6"/>
  <c r="BG38" i="6"/>
  <c r="BG80" i="6"/>
  <c r="BG92" i="6"/>
  <c r="BG132" i="6"/>
  <c r="BG143" i="6"/>
  <c r="BG152" i="6"/>
  <c r="D153" i="6"/>
  <c r="BG162" i="6"/>
  <c r="D163" i="6"/>
  <c r="AQ165" i="6"/>
  <c r="BG160" i="6"/>
  <c r="AQ148" i="6"/>
  <c r="AW148" i="6"/>
  <c r="BA165" i="6"/>
  <c r="D154" i="6"/>
  <c r="D161" i="6"/>
  <c r="AN166" i="6"/>
  <c r="BG159" i="6"/>
  <c r="BG20" i="6"/>
  <c r="BG29" i="6"/>
  <c r="BG46" i="6"/>
  <c r="BG57" i="6"/>
  <c r="BG68" i="6"/>
  <c r="AI148" i="6"/>
  <c r="AY148" i="6"/>
  <c r="BG10" i="6"/>
  <c r="BG19" i="6"/>
  <c r="BG28" i="6"/>
  <c r="BG37" i="6"/>
  <c r="BG45" i="6"/>
  <c r="BG56" i="6"/>
  <c r="BG67" i="6"/>
  <c r="BG78" i="6"/>
  <c r="BG90" i="6"/>
  <c r="BG131" i="6"/>
  <c r="BG139" i="6"/>
  <c r="AS165" i="6"/>
  <c r="BG151" i="6"/>
  <c r="BG161" i="6"/>
  <c r="BF165" i="6"/>
  <c r="D81" i="5"/>
  <c r="D132" i="5"/>
  <c r="D14" i="5"/>
  <c r="D64" i="5"/>
  <c r="D78" i="5"/>
  <c r="BG131" i="5"/>
  <c r="AS148" i="5"/>
  <c r="BG7" i="5"/>
  <c r="D24" i="5"/>
  <c r="BG42" i="5"/>
  <c r="D58" i="5"/>
  <c r="D130" i="5"/>
  <c r="AO165" i="5"/>
  <c r="AU148" i="5"/>
  <c r="AW148" i="5"/>
  <c r="BG24" i="5"/>
  <c r="D41" i="5"/>
  <c r="D56" i="5"/>
  <c r="D80" i="5"/>
  <c r="D23" i="5"/>
  <c r="D26" i="5"/>
  <c r="D39" i="5"/>
  <c r="D74" i="5"/>
  <c r="AU165" i="5"/>
  <c r="D159" i="5"/>
  <c r="D19" i="5"/>
  <c r="D37" i="5"/>
  <c r="D87" i="5"/>
  <c r="D95" i="5"/>
  <c r="AK148" i="5"/>
  <c r="BG6" i="5"/>
  <c r="D90" i="5"/>
  <c r="BC148" i="5"/>
  <c r="D16" i="5"/>
  <c r="BG19" i="5"/>
  <c r="BG41" i="5"/>
  <c r="D51" i="5"/>
  <c r="BG87" i="5"/>
  <c r="D92" i="5"/>
  <c r="D135" i="5"/>
  <c r="D131" i="5"/>
  <c r="D7" i="5"/>
  <c r="D42" i="5"/>
  <c r="D50" i="5"/>
  <c r="D62" i="5"/>
  <c r="D75" i="5"/>
  <c r="BC165" i="5"/>
  <c r="BG4" i="5"/>
  <c r="D11" i="5"/>
  <c r="D139" i="5"/>
  <c r="D114" i="5"/>
  <c r="D77" i="5"/>
  <c r="D137" i="5"/>
  <c r="D55" i="5"/>
  <c r="D36" i="5"/>
  <c r="D33" i="5"/>
  <c r="D46" i="5"/>
  <c r="D113" i="5"/>
  <c r="BE165" i="5"/>
  <c r="D6" i="5"/>
  <c r="D8" i="5"/>
  <c r="D29" i="5"/>
  <c r="D43" i="5"/>
  <c r="D52" i="5"/>
  <c r="BG130" i="5"/>
  <c r="D136" i="5"/>
  <c r="D17" i="5"/>
  <c r="D21" i="5"/>
  <c r="BG62" i="5"/>
  <c r="D155" i="5"/>
  <c r="D35" i="5"/>
  <c r="D57" i="5"/>
  <c r="AM148" i="5"/>
  <c r="BG8" i="5"/>
  <c r="BG14" i="5"/>
  <c r="D20" i="5"/>
  <c r="BG23" i="5"/>
  <c r="D34" i="5"/>
  <c r="D38" i="5"/>
  <c r="BG43" i="5"/>
  <c r="BG50" i="5"/>
  <c r="D63" i="5"/>
  <c r="BG71" i="5"/>
  <c r="D72" i="5"/>
  <c r="BG80" i="5"/>
  <c r="BG81" i="5"/>
  <c r="D86" i="5"/>
  <c r="D88" i="5"/>
  <c r="D120" i="5"/>
  <c r="D143" i="5"/>
  <c r="D154" i="5"/>
  <c r="BG78" i="5"/>
  <c r="D144" i="5"/>
  <c r="AQ165" i="5"/>
  <c r="BG159" i="5"/>
  <c r="AI148" i="5"/>
  <c r="D13" i="5"/>
  <c r="D32" i="5"/>
  <c r="D71" i="5"/>
  <c r="D94" i="5"/>
  <c r="AS165" i="5"/>
  <c r="BG11" i="5"/>
  <c r="BG68" i="5"/>
  <c r="D152" i="5"/>
  <c r="D12" i="5"/>
  <c r="D31" i="5"/>
  <c r="D47" i="5"/>
  <c r="D67" i="5"/>
  <c r="D133" i="5"/>
  <c r="D150" i="5"/>
  <c r="BG161" i="5"/>
  <c r="AO148" i="5"/>
  <c r="BG10" i="5"/>
  <c r="D27" i="5"/>
  <c r="BG28" i="5"/>
  <c r="D44" i="5"/>
  <c r="BG45" i="5"/>
  <c r="D66" i="5"/>
  <c r="BG67" i="5"/>
  <c r="D89" i="5"/>
  <c r="BG90" i="5"/>
  <c r="BG144" i="5"/>
  <c r="BG150" i="5"/>
  <c r="AI165" i="5"/>
  <c r="AY165" i="5"/>
  <c r="D162" i="5"/>
  <c r="BG37" i="5"/>
  <c r="BG56" i="5"/>
  <c r="D153" i="5"/>
  <c r="D156" i="5"/>
  <c r="AY148" i="5"/>
  <c r="D49" i="5"/>
  <c r="D134" i="5"/>
  <c r="BG139" i="5"/>
  <c r="BG29" i="5"/>
  <c r="BG46" i="5"/>
  <c r="BG92" i="5"/>
  <c r="BG120" i="5"/>
  <c r="D163" i="5"/>
  <c r="D10" i="5"/>
  <c r="D28" i="5"/>
  <c r="D45" i="5"/>
  <c r="D70" i="5"/>
  <c r="D93" i="5"/>
  <c r="BE148" i="5"/>
  <c r="AQ148" i="5"/>
  <c r="BF148" i="5"/>
  <c r="D4" i="5"/>
  <c r="D22" i="5"/>
  <c r="D40" i="5"/>
  <c r="D60" i="5"/>
  <c r="D84" i="5"/>
  <c r="BG132" i="5"/>
  <c r="AX166" i="5"/>
  <c r="AK165" i="5"/>
  <c r="BA165" i="5"/>
  <c r="D151" i="5"/>
  <c r="D160" i="5"/>
  <c r="BG7" i="4"/>
  <c r="BG16" i="4"/>
  <c r="BG24" i="4"/>
  <c r="BG34" i="4"/>
  <c r="BG42" i="4"/>
  <c r="BG51" i="4"/>
  <c r="BG63" i="4"/>
  <c r="BG74" i="4"/>
  <c r="BG88" i="4"/>
  <c r="AQ165" i="4"/>
  <c r="D162" i="4"/>
  <c r="AU148" i="4"/>
  <c r="D160" i="4"/>
  <c r="BG6" i="4"/>
  <c r="BC148" i="4"/>
  <c r="BG14" i="4"/>
  <c r="BG23" i="4"/>
  <c r="BG33" i="4"/>
  <c r="BG41" i="4"/>
  <c r="BG50" i="4"/>
  <c r="BG62" i="4"/>
  <c r="BG72" i="4"/>
  <c r="BG143" i="4"/>
  <c r="D152" i="4"/>
  <c r="D155" i="4"/>
  <c r="AI148" i="4"/>
  <c r="AY148" i="4"/>
  <c r="BG9" i="4"/>
  <c r="BG18" i="4"/>
  <c r="BG27" i="4"/>
  <c r="BG36" i="4"/>
  <c r="BG44" i="4"/>
  <c r="BG55" i="4"/>
  <c r="BG66" i="4"/>
  <c r="BG77" i="4"/>
  <c r="AS148" i="4"/>
  <c r="D150" i="4"/>
  <c r="AW165" i="4"/>
  <c r="D159" i="4"/>
  <c r="D161" i="4"/>
  <c r="BG132" i="4"/>
  <c r="BG139" i="4"/>
  <c r="BG150" i="4"/>
  <c r="AI165" i="4"/>
  <c r="AY165" i="4"/>
  <c r="AO165" i="4"/>
  <c r="BE165" i="4"/>
  <c r="D154" i="4"/>
  <c r="D156" i="4"/>
  <c r="AQ148" i="4"/>
  <c r="AM148" i="4"/>
  <c r="AO148" i="4"/>
  <c r="BE148" i="4"/>
  <c r="BG17" i="4"/>
  <c r="BG26" i="4"/>
  <c r="BG35" i="4"/>
  <c r="BG43" i="4"/>
  <c r="BG52" i="4"/>
  <c r="BG64" i="4"/>
  <c r="BG75" i="4"/>
  <c r="BG134" i="4"/>
  <c r="AK165" i="4"/>
  <c r="BA165" i="4"/>
  <c r="D151" i="4"/>
  <c r="BG153" i="4"/>
  <c r="BG162" i="4"/>
  <c r="D163" i="4"/>
  <c r="BF165" i="4"/>
  <c r="AM165" i="3"/>
  <c r="BC165" i="3"/>
  <c r="AO148" i="3"/>
  <c r="AQ148" i="3"/>
  <c r="BG12" i="3"/>
  <c r="BG28" i="3"/>
  <c r="BG93" i="3"/>
  <c r="BG11" i="3"/>
  <c r="BG20" i="3"/>
  <c r="BG47" i="3"/>
  <c r="D162" i="3"/>
  <c r="BG84" i="3"/>
  <c r="BG46" i="3"/>
  <c r="BG81" i="3"/>
  <c r="D155" i="3"/>
  <c r="AI148" i="3"/>
  <c r="BG4" i="3"/>
  <c r="BG13" i="3"/>
  <c r="BG22" i="3"/>
  <c r="AW165" i="3"/>
  <c r="D159" i="3"/>
  <c r="AW148" i="3"/>
  <c r="BG31" i="3"/>
  <c r="BG38" i="3"/>
  <c r="BG70" i="3"/>
  <c r="BG80" i="3"/>
  <c r="BG87" i="3"/>
  <c r="BG150" i="3"/>
  <c r="AI165" i="3"/>
  <c r="AY165" i="3"/>
  <c r="AO165" i="3"/>
  <c r="BE165" i="3"/>
  <c r="D154" i="3"/>
  <c r="D156" i="3"/>
  <c r="BG86" i="3"/>
  <c r="BG94" i="3"/>
  <c r="BG57" i="3"/>
  <c r="AQ165" i="3"/>
  <c r="D160" i="3"/>
  <c r="BG39" i="3"/>
  <c r="D152" i="3"/>
  <c r="AY148" i="3"/>
  <c r="D150" i="3"/>
  <c r="D161" i="3"/>
  <c r="AM148" i="3"/>
  <c r="BC148" i="3"/>
  <c r="BG34" i="3"/>
  <c r="BG41" i="3"/>
  <c r="BG49" i="3"/>
  <c r="BG95" i="3"/>
  <c r="AV166" i="3"/>
  <c r="AK165" i="3"/>
  <c r="BA165" i="3"/>
  <c r="D151" i="3"/>
  <c r="BG153" i="3"/>
  <c r="BG162" i="3"/>
  <c r="D163" i="3"/>
  <c r="BF165" i="3"/>
  <c r="AQ166" i="17" l="1"/>
  <c r="AE166" i="3"/>
  <c r="BA166" i="19"/>
  <c r="AW166" i="16"/>
  <c r="BA166" i="11"/>
  <c r="AM166" i="11"/>
  <c r="AQ166" i="11"/>
  <c r="AM166" i="5"/>
  <c r="BA166" i="20"/>
  <c r="BA166" i="9"/>
  <c r="BC166" i="20"/>
  <c r="BA166" i="12"/>
  <c r="BE166" i="10"/>
  <c r="BC166" i="10"/>
  <c r="AY166" i="9"/>
  <c r="BA166" i="14"/>
  <c r="BC166" i="4"/>
  <c r="BA166" i="17"/>
  <c r="AS166" i="20"/>
  <c r="AU166" i="17"/>
  <c r="AU166" i="7"/>
  <c r="AO166" i="19"/>
  <c r="AO166" i="15"/>
  <c r="BC166" i="14"/>
  <c r="AU166" i="13"/>
  <c r="AM166" i="7"/>
  <c r="AW166" i="5"/>
  <c r="BC166" i="6"/>
  <c r="AW166" i="6"/>
  <c r="AQ166" i="6"/>
  <c r="AU166" i="11"/>
  <c r="AY166" i="12"/>
  <c r="AU166" i="12"/>
  <c r="AO166" i="12"/>
  <c r="BC166" i="16"/>
  <c r="BC166" i="17"/>
  <c r="BE166" i="19"/>
  <c r="AU166" i="20"/>
  <c r="AM166" i="20"/>
  <c r="AK166" i="20"/>
  <c r="AW166" i="20"/>
  <c r="AW166" i="18"/>
  <c r="AY166" i="18"/>
  <c r="BE166" i="17"/>
  <c r="AU166" i="16"/>
  <c r="BE166" i="15"/>
  <c r="AK166" i="14"/>
  <c r="AY166" i="14"/>
  <c r="AK166" i="13"/>
  <c r="AI166" i="10"/>
  <c r="AU166" i="9"/>
  <c r="BE166" i="9"/>
  <c r="AQ166" i="8"/>
  <c r="BC166" i="8"/>
  <c r="BE166" i="8"/>
  <c r="AU166" i="8"/>
  <c r="AW166" i="8"/>
  <c r="BA166" i="7"/>
  <c r="AO166" i="6"/>
  <c r="AY166" i="6"/>
  <c r="AU166" i="6"/>
  <c r="AI166" i="6"/>
  <c r="BA166" i="5"/>
  <c r="BF166" i="5"/>
  <c r="AU166" i="5"/>
  <c r="O166" i="3"/>
  <c r="BG165" i="19"/>
  <c r="AS166" i="19"/>
  <c r="AS166" i="13"/>
  <c r="AS166" i="9"/>
  <c r="AK166" i="18"/>
  <c r="AS166" i="7"/>
  <c r="AK166" i="7"/>
  <c r="AW166" i="7"/>
  <c r="BA166" i="4"/>
  <c r="AQ166" i="20"/>
  <c r="BC166" i="19"/>
  <c r="AY166" i="19"/>
  <c r="AI166" i="17"/>
  <c r="AM166" i="17"/>
  <c r="AO166" i="14"/>
  <c r="AW166" i="14"/>
  <c r="AU166" i="14"/>
  <c r="AQ166" i="14"/>
  <c r="AI166" i="14"/>
  <c r="AM166" i="13"/>
  <c r="BC166" i="12"/>
  <c r="BE166" i="12"/>
  <c r="AI166" i="11"/>
  <c r="AK166" i="10"/>
  <c r="BA166" i="10"/>
  <c r="AO166" i="9"/>
  <c r="BA166" i="8"/>
  <c r="AM166" i="8"/>
  <c r="AO166" i="8"/>
  <c r="BE166" i="6"/>
  <c r="AM166" i="6"/>
  <c r="AM166" i="4"/>
  <c r="AG148" i="3"/>
  <c r="AM166" i="3"/>
  <c r="AI166" i="3"/>
  <c r="AC166" i="3"/>
  <c r="AM166" i="16"/>
  <c r="AQ166" i="16"/>
  <c r="AW166" i="19"/>
  <c r="AS166" i="18"/>
  <c r="AI166" i="18"/>
  <c r="AQ166" i="18"/>
  <c r="AK166" i="16"/>
  <c r="AO166" i="16"/>
  <c r="AI166" i="16"/>
  <c r="BA166" i="16"/>
  <c r="AK166" i="17"/>
  <c r="AO166" i="17"/>
  <c r="AS166" i="17"/>
  <c r="AW166" i="15"/>
  <c r="AQ166" i="15"/>
  <c r="BC166" i="15"/>
  <c r="AM166" i="15"/>
  <c r="AM166" i="14"/>
  <c r="BG165" i="14"/>
  <c r="BG148" i="14"/>
  <c r="AI166" i="13"/>
  <c r="BG165" i="13"/>
  <c r="BF166" i="13"/>
  <c r="AY166" i="13"/>
  <c r="BG165" i="12"/>
  <c r="AW166" i="12"/>
  <c r="AY166" i="11"/>
  <c r="AW166" i="11"/>
  <c r="BC166" i="11"/>
  <c r="AS166" i="10"/>
  <c r="AM166" i="10"/>
  <c r="BF166" i="9"/>
  <c r="AQ166" i="9"/>
  <c r="BC166" i="9"/>
  <c r="AK166" i="9"/>
  <c r="AW166" i="9"/>
  <c r="AK166" i="8"/>
  <c r="BF166" i="8"/>
  <c r="AI166" i="8"/>
  <c r="AS166" i="5"/>
  <c r="AK166" i="5"/>
  <c r="Y166" i="3"/>
  <c r="M166" i="3"/>
  <c r="AG165" i="3"/>
  <c r="AK166" i="3"/>
  <c r="S166" i="3"/>
  <c r="AU166" i="4"/>
  <c r="AK166" i="4"/>
  <c r="AS166" i="4"/>
  <c r="U166" i="3"/>
  <c r="I166" i="3"/>
  <c r="AA166" i="3"/>
  <c r="BC166" i="3"/>
  <c r="W166" i="3"/>
  <c r="BA166" i="3"/>
  <c r="AS166" i="3"/>
  <c r="BG165" i="20"/>
  <c r="BE166" i="20"/>
  <c r="AO166" i="20"/>
  <c r="AI166" i="20"/>
  <c r="AM166" i="19"/>
  <c r="AI166" i="19"/>
  <c r="AQ166" i="19"/>
  <c r="AK166" i="19"/>
  <c r="BC166" i="18"/>
  <c r="BG165" i="18"/>
  <c r="BE166" i="18"/>
  <c r="BG148" i="18"/>
  <c r="AU166" i="18"/>
  <c r="AM166" i="18"/>
  <c r="AO166" i="18"/>
  <c r="BF166" i="18"/>
  <c r="BA166" i="18"/>
  <c r="BG165" i="17"/>
  <c r="BF166" i="17"/>
  <c r="BG148" i="17"/>
  <c r="AY166" i="17"/>
  <c r="AS166" i="16"/>
  <c r="BG165" i="16"/>
  <c r="AY166" i="16"/>
  <c r="AI166" i="15"/>
  <c r="AK166" i="15"/>
  <c r="BG165" i="15"/>
  <c r="BA166" i="15"/>
  <c r="AS166" i="15"/>
  <c r="BE166" i="14"/>
  <c r="BF166" i="14"/>
  <c r="BG148" i="13"/>
  <c r="AQ166" i="13"/>
  <c r="AO166" i="13"/>
  <c r="BE166" i="13"/>
  <c r="BA166" i="13"/>
  <c r="AW166" i="13"/>
  <c r="BC166" i="13"/>
  <c r="AS166" i="12"/>
  <c r="BF166" i="12"/>
  <c r="BG148" i="12"/>
  <c r="AQ166" i="12"/>
  <c r="BG148" i="11"/>
  <c r="AS166" i="11"/>
  <c r="BG165" i="11"/>
  <c r="BE166" i="11"/>
  <c r="AK166" i="11"/>
  <c r="AO166" i="11"/>
  <c r="BF166" i="11"/>
  <c r="AO166" i="10"/>
  <c r="BG165" i="10"/>
  <c r="AQ166" i="10"/>
  <c r="BG148" i="9"/>
  <c r="AI166" i="9"/>
  <c r="BG165" i="9"/>
  <c r="AM166" i="9"/>
  <c r="AS166" i="8"/>
  <c r="BG148" i="8"/>
  <c r="BG165" i="8"/>
  <c r="AY166" i="8"/>
  <c r="BG148" i="7"/>
  <c r="AY166" i="7"/>
  <c r="BF166" i="7"/>
  <c r="BE166" i="7"/>
  <c r="BC166" i="7"/>
  <c r="BG165" i="7"/>
  <c r="AI166" i="7"/>
  <c r="AQ166" i="7"/>
  <c r="AO166" i="7"/>
  <c r="BA166" i="6"/>
  <c r="BG165" i="6"/>
  <c r="AK166" i="6"/>
  <c r="AY166" i="5"/>
  <c r="AQ166" i="5"/>
  <c r="BG165" i="5"/>
  <c r="BE166" i="5"/>
  <c r="BC166" i="5"/>
  <c r="AO166" i="5"/>
  <c r="AI166" i="5"/>
  <c r="BG148" i="5"/>
  <c r="AQ166" i="4"/>
  <c r="BG165" i="4"/>
  <c r="BE166" i="4"/>
  <c r="AO166" i="4"/>
  <c r="AY166" i="4"/>
  <c r="AI166" i="4"/>
  <c r="BG165" i="3"/>
  <c r="AQ166" i="3"/>
  <c r="AW166" i="3"/>
  <c r="AO166" i="3"/>
  <c r="AY166" i="3"/>
  <c r="BG166" i="13" l="1"/>
  <c r="BG166" i="18"/>
  <c r="BG166" i="14"/>
  <c r="AG166" i="3"/>
  <c r="BG166" i="17"/>
  <c r="BG166" i="12"/>
  <c r="BG166" i="5"/>
  <c r="BG166" i="11"/>
  <c r="BG166" i="9"/>
  <c r="BG166" i="8"/>
  <c r="BG166" i="7"/>
  <c r="AD148" i="2" l="1"/>
  <c r="AD166" i="2" s="1"/>
  <c r="AB148" i="2"/>
  <c r="AB166" i="2" s="1"/>
  <c r="Z148" i="2"/>
  <c r="Z166" i="2" s="1"/>
  <c r="X148" i="2"/>
  <c r="X166" i="2" s="1"/>
  <c r="V148" i="2"/>
  <c r="V166" i="2" s="1"/>
  <c r="T148" i="2"/>
  <c r="T166" i="2" s="1"/>
  <c r="R148" i="2"/>
  <c r="R166" i="2" s="1"/>
  <c r="P148" i="2"/>
  <c r="P166" i="2" s="1"/>
  <c r="N148" i="2"/>
  <c r="N166" i="2" s="1"/>
  <c r="L148" i="2"/>
  <c r="L166" i="2" s="1"/>
  <c r="J148" i="2"/>
  <c r="J166" i="2" s="1"/>
  <c r="H148" i="2"/>
  <c r="H166" i="2" s="1"/>
  <c r="AE144" i="2"/>
  <c r="AE143" i="2"/>
  <c r="AE139" i="2"/>
  <c r="AE138" i="2"/>
  <c r="AE137" i="2"/>
  <c r="AE136" i="2"/>
  <c r="AE135" i="2"/>
  <c r="AE134" i="2"/>
  <c r="AE133" i="2"/>
  <c r="AE120" i="2"/>
  <c r="AE132" i="2"/>
  <c r="AE131" i="2"/>
  <c r="AE130" i="2"/>
  <c r="AE118" i="2"/>
  <c r="AE117" i="2"/>
  <c r="AE116" i="2"/>
  <c r="AE114" i="2"/>
  <c r="AE113" i="2"/>
  <c r="AE111" i="2"/>
  <c r="AE110" i="2"/>
  <c r="AE109" i="2"/>
  <c r="AE107" i="2"/>
  <c r="AE106" i="2"/>
  <c r="AE105" i="2"/>
  <c r="AE103" i="2"/>
  <c r="AE102" i="2"/>
  <c r="AE101" i="2"/>
  <c r="AE99" i="2"/>
  <c r="AE98" i="2"/>
  <c r="AE97" i="2"/>
  <c r="AE95" i="2"/>
  <c r="AE94" i="2"/>
  <c r="AE93" i="2"/>
  <c r="AE92" i="2"/>
  <c r="AE90" i="2"/>
  <c r="AE89" i="2"/>
  <c r="AE88" i="2"/>
  <c r="AE87" i="2"/>
  <c r="AE86" i="2"/>
  <c r="AE84" i="2"/>
  <c r="AE83" i="2"/>
  <c r="AE82" i="2"/>
  <c r="AE81" i="2"/>
  <c r="AE80" i="2"/>
  <c r="AE78" i="2"/>
  <c r="AE77" i="2"/>
  <c r="AE75" i="2"/>
  <c r="AE74" i="2"/>
  <c r="AE72" i="2"/>
  <c r="AE71" i="2"/>
  <c r="AE70" i="2"/>
  <c r="AE68" i="2"/>
  <c r="AE67" i="2"/>
  <c r="AE66" i="2"/>
  <c r="AE64" i="2"/>
  <c r="AE63" i="2"/>
  <c r="AE62" i="2"/>
  <c r="AE61" i="2"/>
  <c r="AE59" i="2"/>
  <c r="AE58" i="2"/>
  <c r="AE57" i="2"/>
  <c r="AE56" i="2"/>
  <c r="AE55" i="2"/>
  <c r="AE52" i="2"/>
  <c r="AE51" i="2"/>
  <c r="AE50" i="2"/>
  <c r="AE49" i="2"/>
  <c r="AE47" i="2"/>
  <c r="AE46" i="2"/>
  <c r="AE45" i="2"/>
  <c r="AE44" i="2"/>
  <c r="AE43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29" i="2"/>
  <c r="AE28" i="2"/>
  <c r="AE27" i="2"/>
  <c r="AE26" i="2"/>
  <c r="AE24" i="2"/>
  <c r="AE23" i="2"/>
  <c r="AE22" i="2"/>
  <c r="AE21" i="2"/>
  <c r="AE20" i="2"/>
  <c r="AE19" i="2"/>
  <c r="AE18" i="2"/>
  <c r="AE17" i="2"/>
  <c r="AE16" i="2"/>
  <c r="AE14" i="2"/>
  <c r="AE13" i="2"/>
  <c r="AE12" i="2"/>
  <c r="AE11" i="2"/>
  <c r="AE10" i="2"/>
  <c r="AE9" i="2"/>
  <c r="AE8" i="2"/>
  <c r="AE7" i="2"/>
  <c r="AE6" i="2"/>
  <c r="AE4" i="2"/>
  <c r="AC144" i="2"/>
  <c r="AC143" i="2"/>
  <c r="AC139" i="2"/>
  <c r="AC138" i="2"/>
  <c r="AC137" i="2"/>
  <c r="AC136" i="2"/>
  <c r="AC135" i="2"/>
  <c r="AC134" i="2"/>
  <c r="AC133" i="2"/>
  <c r="AC120" i="2"/>
  <c r="AC132" i="2"/>
  <c r="AC131" i="2"/>
  <c r="AC130" i="2"/>
  <c r="AC118" i="2"/>
  <c r="AC117" i="2"/>
  <c r="AC116" i="2"/>
  <c r="AC114" i="2"/>
  <c r="AC113" i="2"/>
  <c r="AC111" i="2"/>
  <c r="AC110" i="2"/>
  <c r="AC109" i="2"/>
  <c r="AC107" i="2"/>
  <c r="AC106" i="2"/>
  <c r="AC105" i="2"/>
  <c r="AC103" i="2"/>
  <c r="AC102" i="2"/>
  <c r="AC101" i="2"/>
  <c r="AC99" i="2"/>
  <c r="AC98" i="2"/>
  <c r="AC97" i="2"/>
  <c r="AC95" i="2"/>
  <c r="AC94" i="2"/>
  <c r="AC93" i="2"/>
  <c r="AC92" i="2"/>
  <c r="AC90" i="2"/>
  <c r="AC89" i="2"/>
  <c r="AC88" i="2"/>
  <c r="AC87" i="2"/>
  <c r="AC86" i="2"/>
  <c r="AC84" i="2"/>
  <c r="AC83" i="2"/>
  <c r="AC82" i="2"/>
  <c r="AC81" i="2"/>
  <c r="AC80" i="2"/>
  <c r="AC78" i="2"/>
  <c r="AC77" i="2"/>
  <c r="AC75" i="2"/>
  <c r="AC74" i="2"/>
  <c r="AC72" i="2"/>
  <c r="AC71" i="2"/>
  <c r="AC70" i="2"/>
  <c r="AC68" i="2"/>
  <c r="AC67" i="2"/>
  <c r="AC66" i="2"/>
  <c r="AC64" i="2"/>
  <c r="AC63" i="2"/>
  <c r="AC62" i="2"/>
  <c r="AC61" i="2"/>
  <c r="AC59" i="2"/>
  <c r="AC58" i="2"/>
  <c r="AC57" i="2"/>
  <c r="AC56" i="2"/>
  <c r="AC55" i="2"/>
  <c r="AC52" i="2"/>
  <c r="AC51" i="2"/>
  <c r="AC50" i="2"/>
  <c r="AC49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29" i="2"/>
  <c r="AC28" i="2"/>
  <c r="AC27" i="2"/>
  <c r="AC26" i="2"/>
  <c r="AC24" i="2"/>
  <c r="AC23" i="2"/>
  <c r="AC22" i="2"/>
  <c r="AC21" i="2"/>
  <c r="AC20" i="2"/>
  <c r="AC19" i="2"/>
  <c r="AC18" i="2"/>
  <c r="AC17" i="2"/>
  <c r="AC16" i="2"/>
  <c r="AC14" i="2"/>
  <c r="AC13" i="2"/>
  <c r="AC12" i="2"/>
  <c r="AC11" i="2"/>
  <c r="AC10" i="2"/>
  <c r="AC9" i="2"/>
  <c r="AC8" i="2"/>
  <c r="AC7" i="2"/>
  <c r="AC6" i="2"/>
  <c r="AC4" i="2"/>
  <c r="AA144" i="2"/>
  <c r="AA143" i="2"/>
  <c r="AA139" i="2"/>
  <c r="AA138" i="2"/>
  <c r="AA137" i="2"/>
  <c r="AA136" i="2"/>
  <c r="AA135" i="2"/>
  <c r="AA134" i="2"/>
  <c r="AA133" i="2"/>
  <c r="AA120" i="2"/>
  <c r="AA132" i="2"/>
  <c r="AA131" i="2"/>
  <c r="AA130" i="2"/>
  <c r="AA118" i="2"/>
  <c r="AA117" i="2"/>
  <c r="AA116" i="2"/>
  <c r="AA114" i="2"/>
  <c r="AA113" i="2"/>
  <c r="AA111" i="2"/>
  <c r="AA110" i="2"/>
  <c r="AA109" i="2"/>
  <c r="AA107" i="2"/>
  <c r="AA106" i="2"/>
  <c r="AA105" i="2"/>
  <c r="AA103" i="2"/>
  <c r="AA102" i="2"/>
  <c r="AA101" i="2"/>
  <c r="AA99" i="2"/>
  <c r="AA98" i="2"/>
  <c r="AA97" i="2"/>
  <c r="AA95" i="2"/>
  <c r="AA94" i="2"/>
  <c r="AA93" i="2"/>
  <c r="AA92" i="2"/>
  <c r="AA90" i="2"/>
  <c r="AA89" i="2"/>
  <c r="AA88" i="2"/>
  <c r="AA87" i="2"/>
  <c r="AA86" i="2"/>
  <c r="AA84" i="2"/>
  <c r="AA83" i="2"/>
  <c r="AA82" i="2"/>
  <c r="AA81" i="2"/>
  <c r="AA80" i="2"/>
  <c r="AA78" i="2"/>
  <c r="AA77" i="2"/>
  <c r="AA75" i="2"/>
  <c r="AA74" i="2"/>
  <c r="AA72" i="2"/>
  <c r="AA71" i="2"/>
  <c r="AA70" i="2"/>
  <c r="AA68" i="2"/>
  <c r="AA67" i="2"/>
  <c r="AA66" i="2"/>
  <c r="AA64" i="2"/>
  <c r="AA63" i="2"/>
  <c r="AA62" i="2"/>
  <c r="AA61" i="2"/>
  <c r="AA59" i="2"/>
  <c r="AA58" i="2"/>
  <c r="AA57" i="2"/>
  <c r="AA56" i="2"/>
  <c r="AA55" i="2"/>
  <c r="AA52" i="2"/>
  <c r="AA51" i="2"/>
  <c r="AA50" i="2"/>
  <c r="AA49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29" i="2"/>
  <c r="AA28" i="2"/>
  <c r="AA27" i="2"/>
  <c r="AA26" i="2"/>
  <c r="AA24" i="2"/>
  <c r="AA23" i="2"/>
  <c r="AA22" i="2"/>
  <c r="AA21" i="2"/>
  <c r="AA20" i="2"/>
  <c r="AA19" i="2"/>
  <c r="AA18" i="2"/>
  <c r="AA17" i="2"/>
  <c r="AA16" i="2"/>
  <c r="AA14" i="2"/>
  <c r="AA13" i="2"/>
  <c r="AA12" i="2"/>
  <c r="AA11" i="2"/>
  <c r="AA10" i="2"/>
  <c r="AA9" i="2"/>
  <c r="AA8" i="2"/>
  <c r="AA7" i="2"/>
  <c r="AA6" i="2"/>
  <c r="AA4" i="2"/>
  <c r="Y144" i="2"/>
  <c r="Y143" i="2"/>
  <c r="Y139" i="2"/>
  <c r="Y138" i="2"/>
  <c r="Y137" i="2"/>
  <c r="Y136" i="2"/>
  <c r="Y135" i="2"/>
  <c r="Y134" i="2"/>
  <c r="Y133" i="2"/>
  <c r="Y120" i="2"/>
  <c r="Y132" i="2"/>
  <c r="Y131" i="2"/>
  <c r="Y130" i="2"/>
  <c r="Y118" i="2"/>
  <c r="Y117" i="2"/>
  <c r="Y116" i="2"/>
  <c r="Y114" i="2"/>
  <c r="Y113" i="2"/>
  <c r="Y111" i="2"/>
  <c r="Y110" i="2"/>
  <c r="Y109" i="2"/>
  <c r="Y107" i="2"/>
  <c r="Y106" i="2"/>
  <c r="Y105" i="2"/>
  <c r="Y103" i="2"/>
  <c r="Y102" i="2"/>
  <c r="Y101" i="2"/>
  <c r="Y99" i="2"/>
  <c r="Y98" i="2"/>
  <c r="Y97" i="2"/>
  <c r="Y95" i="2"/>
  <c r="Y94" i="2"/>
  <c r="Y93" i="2"/>
  <c r="Y92" i="2"/>
  <c r="Y90" i="2"/>
  <c r="Y89" i="2"/>
  <c r="Y88" i="2"/>
  <c r="Y87" i="2"/>
  <c r="Y86" i="2"/>
  <c r="Y84" i="2"/>
  <c r="Y83" i="2"/>
  <c r="Y82" i="2"/>
  <c r="Y81" i="2"/>
  <c r="Y80" i="2"/>
  <c r="Y78" i="2"/>
  <c r="Y77" i="2"/>
  <c r="Y75" i="2"/>
  <c r="Y74" i="2"/>
  <c r="Y72" i="2"/>
  <c r="Y71" i="2"/>
  <c r="Y70" i="2"/>
  <c r="Y68" i="2"/>
  <c r="Y67" i="2"/>
  <c r="Y66" i="2"/>
  <c r="Y64" i="2"/>
  <c r="Y63" i="2"/>
  <c r="Y62" i="2"/>
  <c r="Y61" i="2"/>
  <c r="Y59" i="2"/>
  <c r="Y58" i="2"/>
  <c r="Y57" i="2"/>
  <c r="Y56" i="2"/>
  <c r="Y55" i="2"/>
  <c r="Y52" i="2"/>
  <c r="Y51" i="2"/>
  <c r="Y50" i="2"/>
  <c r="Y49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29" i="2"/>
  <c r="Y28" i="2"/>
  <c r="Y27" i="2"/>
  <c r="Y26" i="2"/>
  <c r="Y24" i="2"/>
  <c r="Y23" i="2"/>
  <c r="Y22" i="2"/>
  <c r="Y21" i="2"/>
  <c r="Y20" i="2"/>
  <c r="Y19" i="2"/>
  <c r="Y18" i="2"/>
  <c r="Y17" i="2"/>
  <c r="Y16" i="2"/>
  <c r="Y14" i="2"/>
  <c r="Y13" i="2"/>
  <c r="Y12" i="2"/>
  <c r="Y11" i="2"/>
  <c r="Y10" i="2"/>
  <c r="Y9" i="2"/>
  <c r="Y8" i="2"/>
  <c r="Y7" i="2"/>
  <c r="Y6" i="2"/>
  <c r="Y4" i="2"/>
  <c r="W144" i="2"/>
  <c r="W143" i="2"/>
  <c r="W139" i="2"/>
  <c r="W138" i="2"/>
  <c r="W137" i="2"/>
  <c r="W136" i="2"/>
  <c r="W135" i="2"/>
  <c r="W134" i="2"/>
  <c r="W133" i="2"/>
  <c r="W120" i="2"/>
  <c r="W132" i="2"/>
  <c r="W131" i="2"/>
  <c r="W130" i="2"/>
  <c r="W118" i="2"/>
  <c r="W117" i="2"/>
  <c r="W116" i="2"/>
  <c r="W114" i="2"/>
  <c r="W113" i="2"/>
  <c r="W111" i="2"/>
  <c r="W110" i="2"/>
  <c r="W109" i="2"/>
  <c r="W107" i="2"/>
  <c r="W106" i="2"/>
  <c r="W105" i="2"/>
  <c r="W103" i="2"/>
  <c r="W102" i="2"/>
  <c r="W101" i="2"/>
  <c r="W99" i="2"/>
  <c r="W98" i="2"/>
  <c r="W97" i="2"/>
  <c r="W95" i="2"/>
  <c r="W94" i="2"/>
  <c r="W93" i="2"/>
  <c r="W92" i="2"/>
  <c r="W90" i="2"/>
  <c r="W89" i="2"/>
  <c r="W88" i="2"/>
  <c r="W87" i="2"/>
  <c r="W86" i="2"/>
  <c r="W84" i="2"/>
  <c r="W83" i="2"/>
  <c r="W82" i="2"/>
  <c r="W81" i="2"/>
  <c r="W80" i="2"/>
  <c r="W78" i="2"/>
  <c r="W77" i="2"/>
  <c r="W75" i="2"/>
  <c r="W74" i="2"/>
  <c r="W72" i="2"/>
  <c r="W71" i="2"/>
  <c r="W70" i="2"/>
  <c r="W68" i="2"/>
  <c r="W67" i="2"/>
  <c r="W66" i="2"/>
  <c r="W64" i="2"/>
  <c r="W63" i="2"/>
  <c r="W62" i="2"/>
  <c r="W61" i="2"/>
  <c r="W59" i="2"/>
  <c r="W58" i="2"/>
  <c r="W57" i="2"/>
  <c r="W56" i="2"/>
  <c r="W55" i="2"/>
  <c r="W52" i="2"/>
  <c r="W51" i="2"/>
  <c r="W50" i="2"/>
  <c r="W49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29" i="2"/>
  <c r="W28" i="2"/>
  <c r="W27" i="2"/>
  <c r="W26" i="2"/>
  <c r="W24" i="2"/>
  <c r="W23" i="2"/>
  <c r="W22" i="2"/>
  <c r="W21" i="2"/>
  <c r="W20" i="2"/>
  <c r="W19" i="2"/>
  <c r="W18" i="2"/>
  <c r="W17" i="2"/>
  <c r="W16" i="2"/>
  <c r="W14" i="2"/>
  <c r="W13" i="2"/>
  <c r="W12" i="2"/>
  <c r="W11" i="2"/>
  <c r="W10" i="2"/>
  <c r="W9" i="2"/>
  <c r="W8" i="2"/>
  <c r="W7" i="2"/>
  <c r="W6" i="2"/>
  <c r="W4" i="2"/>
  <c r="U144" i="2"/>
  <c r="U143" i="2"/>
  <c r="U139" i="2"/>
  <c r="U138" i="2"/>
  <c r="U137" i="2"/>
  <c r="U136" i="2"/>
  <c r="U135" i="2"/>
  <c r="U134" i="2"/>
  <c r="U133" i="2"/>
  <c r="U120" i="2"/>
  <c r="U132" i="2"/>
  <c r="U131" i="2"/>
  <c r="U130" i="2"/>
  <c r="U118" i="2"/>
  <c r="U117" i="2"/>
  <c r="U116" i="2"/>
  <c r="U114" i="2"/>
  <c r="U113" i="2"/>
  <c r="U111" i="2"/>
  <c r="U110" i="2"/>
  <c r="U109" i="2"/>
  <c r="U107" i="2"/>
  <c r="U106" i="2"/>
  <c r="U105" i="2"/>
  <c r="U103" i="2"/>
  <c r="U102" i="2"/>
  <c r="U101" i="2"/>
  <c r="U99" i="2"/>
  <c r="U98" i="2"/>
  <c r="U97" i="2"/>
  <c r="U95" i="2"/>
  <c r="U94" i="2"/>
  <c r="U93" i="2"/>
  <c r="U92" i="2"/>
  <c r="U90" i="2"/>
  <c r="U89" i="2"/>
  <c r="U88" i="2"/>
  <c r="U87" i="2"/>
  <c r="U86" i="2"/>
  <c r="U84" i="2"/>
  <c r="U83" i="2"/>
  <c r="U82" i="2"/>
  <c r="U81" i="2"/>
  <c r="U80" i="2"/>
  <c r="U78" i="2"/>
  <c r="U77" i="2"/>
  <c r="U75" i="2"/>
  <c r="U74" i="2"/>
  <c r="U72" i="2"/>
  <c r="U71" i="2"/>
  <c r="U70" i="2"/>
  <c r="U68" i="2"/>
  <c r="U67" i="2"/>
  <c r="U66" i="2"/>
  <c r="U64" i="2"/>
  <c r="U63" i="2"/>
  <c r="U62" i="2"/>
  <c r="U61" i="2"/>
  <c r="U59" i="2"/>
  <c r="U58" i="2"/>
  <c r="U57" i="2"/>
  <c r="U56" i="2"/>
  <c r="U55" i="2"/>
  <c r="U52" i="2"/>
  <c r="U51" i="2"/>
  <c r="U50" i="2"/>
  <c r="U49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29" i="2"/>
  <c r="U28" i="2"/>
  <c r="U27" i="2"/>
  <c r="U26" i="2"/>
  <c r="U24" i="2"/>
  <c r="U23" i="2"/>
  <c r="U22" i="2"/>
  <c r="U21" i="2"/>
  <c r="U20" i="2"/>
  <c r="U19" i="2"/>
  <c r="U18" i="2"/>
  <c r="U17" i="2"/>
  <c r="U16" i="2"/>
  <c r="U14" i="2"/>
  <c r="U13" i="2"/>
  <c r="U12" i="2"/>
  <c r="U11" i="2"/>
  <c r="U10" i="2"/>
  <c r="U9" i="2"/>
  <c r="U8" i="2"/>
  <c r="U7" i="2"/>
  <c r="U6" i="2"/>
  <c r="U4" i="2"/>
  <c r="S144" i="2"/>
  <c r="S143" i="2"/>
  <c r="S139" i="2"/>
  <c r="S138" i="2"/>
  <c r="S137" i="2"/>
  <c r="S136" i="2"/>
  <c r="S135" i="2"/>
  <c r="S134" i="2"/>
  <c r="S133" i="2"/>
  <c r="S120" i="2"/>
  <c r="S132" i="2"/>
  <c r="S131" i="2"/>
  <c r="S130" i="2"/>
  <c r="S118" i="2"/>
  <c r="S117" i="2"/>
  <c r="S116" i="2"/>
  <c r="S114" i="2"/>
  <c r="S113" i="2"/>
  <c r="S111" i="2"/>
  <c r="S110" i="2"/>
  <c r="S109" i="2"/>
  <c r="S107" i="2"/>
  <c r="S106" i="2"/>
  <c r="S105" i="2"/>
  <c r="S103" i="2"/>
  <c r="S102" i="2"/>
  <c r="S101" i="2"/>
  <c r="S99" i="2"/>
  <c r="S98" i="2"/>
  <c r="S97" i="2"/>
  <c r="S95" i="2"/>
  <c r="S94" i="2"/>
  <c r="S93" i="2"/>
  <c r="S92" i="2"/>
  <c r="S90" i="2"/>
  <c r="S89" i="2"/>
  <c r="S88" i="2"/>
  <c r="S87" i="2"/>
  <c r="S86" i="2"/>
  <c r="S84" i="2"/>
  <c r="S83" i="2"/>
  <c r="S82" i="2"/>
  <c r="S81" i="2"/>
  <c r="S80" i="2"/>
  <c r="S78" i="2"/>
  <c r="S77" i="2"/>
  <c r="S75" i="2"/>
  <c r="S74" i="2"/>
  <c r="S72" i="2"/>
  <c r="S71" i="2"/>
  <c r="S70" i="2"/>
  <c r="S68" i="2"/>
  <c r="S67" i="2"/>
  <c r="S66" i="2"/>
  <c r="S64" i="2"/>
  <c r="S63" i="2"/>
  <c r="S62" i="2"/>
  <c r="S61" i="2"/>
  <c r="S59" i="2"/>
  <c r="S58" i="2"/>
  <c r="S57" i="2"/>
  <c r="S56" i="2"/>
  <c r="S55" i="2"/>
  <c r="S52" i="2"/>
  <c r="S51" i="2"/>
  <c r="S50" i="2"/>
  <c r="S49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29" i="2"/>
  <c r="S28" i="2"/>
  <c r="S27" i="2"/>
  <c r="S26" i="2"/>
  <c r="S24" i="2"/>
  <c r="S23" i="2"/>
  <c r="S22" i="2"/>
  <c r="S21" i="2"/>
  <c r="S20" i="2"/>
  <c r="S19" i="2"/>
  <c r="S18" i="2"/>
  <c r="S17" i="2"/>
  <c r="S16" i="2"/>
  <c r="S14" i="2"/>
  <c r="S13" i="2"/>
  <c r="S12" i="2"/>
  <c r="S11" i="2"/>
  <c r="S10" i="2"/>
  <c r="S9" i="2"/>
  <c r="S8" i="2"/>
  <c r="S7" i="2"/>
  <c r="S6" i="2"/>
  <c r="S4" i="2"/>
  <c r="M4" i="2"/>
  <c r="M144" i="2"/>
  <c r="M143" i="2"/>
  <c r="M139" i="2"/>
  <c r="M138" i="2"/>
  <c r="M137" i="2"/>
  <c r="M136" i="2"/>
  <c r="M135" i="2"/>
  <c r="M134" i="2"/>
  <c r="M133" i="2"/>
  <c r="M120" i="2"/>
  <c r="M132" i="2"/>
  <c r="M131" i="2"/>
  <c r="M130" i="2"/>
  <c r="M118" i="2"/>
  <c r="M117" i="2"/>
  <c r="M116" i="2"/>
  <c r="M114" i="2"/>
  <c r="M113" i="2"/>
  <c r="M111" i="2"/>
  <c r="M110" i="2"/>
  <c r="M109" i="2"/>
  <c r="M107" i="2"/>
  <c r="M106" i="2"/>
  <c r="M105" i="2"/>
  <c r="M103" i="2"/>
  <c r="M102" i="2"/>
  <c r="M101" i="2"/>
  <c r="M99" i="2"/>
  <c r="M98" i="2"/>
  <c r="M97" i="2"/>
  <c r="M95" i="2"/>
  <c r="M94" i="2"/>
  <c r="M93" i="2"/>
  <c r="M92" i="2"/>
  <c r="M90" i="2"/>
  <c r="M89" i="2"/>
  <c r="M88" i="2"/>
  <c r="M87" i="2"/>
  <c r="M86" i="2"/>
  <c r="M84" i="2"/>
  <c r="M83" i="2"/>
  <c r="M82" i="2"/>
  <c r="M81" i="2"/>
  <c r="M80" i="2"/>
  <c r="M78" i="2"/>
  <c r="M77" i="2"/>
  <c r="M75" i="2"/>
  <c r="M74" i="2"/>
  <c r="M72" i="2"/>
  <c r="M71" i="2"/>
  <c r="M70" i="2"/>
  <c r="M68" i="2"/>
  <c r="M67" i="2"/>
  <c r="M66" i="2"/>
  <c r="M64" i="2"/>
  <c r="M63" i="2"/>
  <c r="M62" i="2"/>
  <c r="M61" i="2"/>
  <c r="M60" i="2"/>
  <c r="M59" i="2"/>
  <c r="M58" i="2"/>
  <c r="M57" i="2"/>
  <c r="M56" i="2"/>
  <c r="M55" i="2"/>
  <c r="M52" i="2"/>
  <c r="M51" i="2"/>
  <c r="M50" i="2"/>
  <c r="M49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29" i="2"/>
  <c r="M28" i="2"/>
  <c r="M27" i="2"/>
  <c r="M26" i="2"/>
  <c r="M24" i="2"/>
  <c r="M23" i="2"/>
  <c r="M22" i="2"/>
  <c r="M21" i="2"/>
  <c r="M20" i="2"/>
  <c r="M19" i="2"/>
  <c r="M18" i="2"/>
  <c r="M17" i="2"/>
  <c r="M16" i="2"/>
  <c r="M14" i="2"/>
  <c r="M13" i="2"/>
  <c r="M12" i="2"/>
  <c r="M11" i="2"/>
  <c r="M10" i="2"/>
  <c r="M9" i="2"/>
  <c r="M8" i="2"/>
  <c r="M7" i="2"/>
  <c r="M6" i="2"/>
  <c r="K144" i="2"/>
  <c r="K143" i="2"/>
  <c r="K139" i="2"/>
  <c r="K138" i="2"/>
  <c r="K137" i="2"/>
  <c r="K136" i="2"/>
  <c r="K135" i="2"/>
  <c r="K134" i="2"/>
  <c r="K133" i="2"/>
  <c r="K120" i="2"/>
  <c r="K132" i="2"/>
  <c r="K131" i="2"/>
  <c r="K130" i="2"/>
  <c r="K118" i="2"/>
  <c r="K117" i="2"/>
  <c r="K116" i="2"/>
  <c r="K114" i="2"/>
  <c r="K113" i="2"/>
  <c r="K111" i="2"/>
  <c r="K110" i="2"/>
  <c r="K109" i="2"/>
  <c r="K107" i="2"/>
  <c r="K106" i="2"/>
  <c r="K105" i="2"/>
  <c r="K103" i="2"/>
  <c r="K102" i="2"/>
  <c r="K101" i="2"/>
  <c r="K99" i="2"/>
  <c r="K98" i="2"/>
  <c r="K97" i="2"/>
  <c r="K95" i="2"/>
  <c r="K94" i="2"/>
  <c r="K93" i="2"/>
  <c r="K92" i="2"/>
  <c r="K90" i="2"/>
  <c r="K89" i="2"/>
  <c r="K88" i="2"/>
  <c r="K87" i="2"/>
  <c r="K86" i="2"/>
  <c r="K84" i="2"/>
  <c r="K83" i="2"/>
  <c r="K82" i="2"/>
  <c r="K81" i="2"/>
  <c r="K80" i="2"/>
  <c r="K78" i="2"/>
  <c r="K77" i="2"/>
  <c r="K75" i="2"/>
  <c r="K74" i="2"/>
  <c r="K72" i="2"/>
  <c r="K71" i="2"/>
  <c r="K70" i="2"/>
  <c r="K68" i="2"/>
  <c r="K67" i="2"/>
  <c r="K66" i="2"/>
  <c r="K64" i="2"/>
  <c r="K63" i="2"/>
  <c r="K62" i="2"/>
  <c r="K61" i="2"/>
  <c r="K60" i="2"/>
  <c r="K59" i="2"/>
  <c r="K58" i="2"/>
  <c r="K57" i="2"/>
  <c r="K56" i="2"/>
  <c r="K55" i="2"/>
  <c r="K52" i="2"/>
  <c r="K51" i="2"/>
  <c r="K50" i="2"/>
  <c r="K49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29" i="2"/>
  <c r="K28" i="2"/>
  <c r="K27" i="2"/>
  <c r="K26" i="2"/>
  <c r="K24" i="2"/>
  <c r="K23" i="2"/>
  <c r="K22" i="2"/>
  <c r="K21" i="2"/>
  <c r="K20" i="2"/>
  <c r="K19" i="2"/>
  <c r="K18" i="2"/>
  <c r="K17" i="2"/>
  <c r="K16" i="2"/>
  <c r="K14" i="2"/>
  <c r="K13" i="2"/>
  <c r="K12" i="2"/>
  <c r="K11" i="2"/>
  <c r="K10" i="2"/>
  <c r="K9" i="2"/>
  <c r="K8" i="2"/>
  <c r="K7" i="2"/>
  <c r="K6" i="2"/>
  <c r="K4" i="2"/>
  <c r="I144" i="2"/>
  <c r="I143" i="2"/>
  <c r="I139" i="2"/>
  <c r="I138" i="2"/>
  <c r="I137" i="2"/>
  <c r="I136" i="2"/>
  <c r="I135" i="2"/>
  <c r="I134" i="2"/>
  <c r="I133" i="2"/>
  <c r="I120" i="2"/>
  <c r="I132" i="2"/>
  <c r="I131" i="2"/>
  <c r="I130" i="2"/>
  <c r="I118" i="2"/>
  <c r="I117" i="2"/>
  <c r="I116" i="2"/>
  <c r="I114" i="2"/>
  <c r="I113" i="2"/>
  <c r="I111" i="2"/>
  <c r="I110" i="2"/>
  <c r="I109" i="2"/>
  <c r="I107" i="2"/>
  <c r="I106" i="2"/>
  <c r="I105" i="2"/>
  <c r="I103" i="2"/>
  <c r="I102" i="2"/>
  <c r="I101" i="2"/>
  <c r="I99" i="2"/>
  <c r="I98" i="2"/>
  <c r="I97" i="2"/>
  <c r="I95" i="2"/>
  <c r="I94" i="2"/>
  <c r="I93" i="2"/>
  <c r="I92" i="2"/>
  <c r="I90" i="2"/>
  <c r="I89" i="2"/>
  <c r="I88" i="2"/>
  <c r="I87" i="2"/>
  <c r="I86" i="2"/>
  <c r="I84" i="2"/>
  <c r="I83" i="2"/>
  <c r="I82" i="2"/>
  <c r="I81" i="2"/>
  <c r="I80" i="2"/>
  <c r="I78" i="2"/>
  <c r="I77" i="2"/>
  <c r="I75" i="2"/>
  <c r="I74" i="2"/>
  <c r="I72" i="2"/>
  <c r="I71" i="2"/>
  <c r="I70" i="2"/>
  <c r="I68" i="2"/>
  <c r="I67" i="2"/>
  <c r="I66" i="2"/>
  <c r="I64" i="2"/>
  <c r="I63" i="2"/>
  <c r="I62" i="2"/>
  <c r="I61" i="2"/>
  <c r="I60" i="2"/>
  <c r="I59" i="2"/>
  <c r="I58" i="2"/>
  <c r="I57" i="2"/>
  <c r="I56" i="2"/>
  <c r="I55" i="2"/>
  <c r="I52" i="2"/>
  <c r="I51" i="2"/>
  <c r="I50" i="2"/>
  <c r="I49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29" i="2"/>
  <c r="I28" i="2"/>
  <c r="I27" i="2"/>
  <c r="I26" i="2"/>
  <c r="I24" i="2"/>
  <c r="I23" i="2"/>
  <c r="I22" i="2"/>
  <c r="I21" i="2"/>
  <c r="I20" i="2"/>
  <c r="I19" i="2"/>
  <c r="I18" i="2"/>
  <c r="I17" i="2"/>
  <c r="I16" i="2"/>
  <c r="I14" i="2"/>
  <c r="I13" i="2"/>
  <c r="I12" i="2"/>
  <c r="I11" i="2"/>
  <c r="I10" i="2"/>
  <c r="I8" i="2"/>
  <c r="I6" i="2"/>
  <c r="I4" i="2"/>
  <c r="AK4" i="2"/>
  <c r="BD165" i="2"/>
  <c r="BB165" i="2"/>
  <c r="AZ165" i="2"/>
  <c r="AX165" i="2"/>
  <c r="AV165" i="2"/>
  <c r="AT165" i="2"/>
  <c r="AR165" i="2"/>
  <c r="AP165" i="2"/>
  <c r="AN165" i="2"/>
  <c r="AL165" i="2"/>
  <c r="AJ165" i="2"/>
  <c r="AH165" i="2"/>
  <c r="BF163" i="2"/>
  <c r="BE163" i="2"/>
  <c r="BC163" i="2"/>
  <c r="BA163" i="2"/>
  <c r="AY163" i="2"/>
  <c r="AW163" i="2"/>
  <c r="AU163" i="2"/>
  <c r="AS163" i="2"/>
  <c r="AQ163" i="2"/>
  <c r="AO163" i="2"/>
  <c r="AM163" i="2"/>
  <c r="AK163" i="2"/>
  <c r="AI163" i="2"/>
  <c r="BF162" i="2"/>
  <c r="BE162" i="2"/>
  <c r="BC162" i="2"/>
  <c r="BA162" i="2"/>
  <c r="AY162" i="2"/>
  <c r="AW162" i="2"/>
  <c r="AU162" i="2"/>
  <c r="AS162" i="2"/>
  <c r="AQ162" i="2"/>
  <c r="AO162" i="2"/>
  <c r="AM162" i="2"/>
  <c r="AK162" i="2"/>
  <c r="AI162" i="2"/>
  <c r="BF161" i="2"/>
  <c r="BE161" i="2"/>
  <c r="BC161" i="2"/>
  <c r="BA161" i="2"/>
  <c r="AY161" i="2"/>
  <c r="AW161" i="2"/>
  <c r="AU161" i="2"/>
  <c r="AS161" i="2"/>
  <c r="AQ161" i="2"/>
  <c r="AO161" i="2"/>
  <c r="AM161" i="2"/>
  <c r="AK161" i="2"/>
  <c r="AI161" i="2"/>
  <c r="BF160" i="2"/>
  <c r="BE160" i="2"/>
  <c r="BC160" i="2"/>
  <c r="BA160" i="2"/>
  <c r="AY160" i="2"/>
  <c r="AW160" i="2"/>
  <c r="AU160" i="2"/>
  <c r="AS160" i="2"/>
  <c r="AQ160" i="2"/>
  <c r="AO160" i="2"/>
  <c r="AM160" i="2"/>
  <c r="AK160" i="2"/>
  <c r="AI160" i="2"/>
  <c r="BF159" i="2"/>
  <c r="BE159" i="2"/>
  <c r="BC159" i="2"/>
  <c r="BA159" i="2"/>
  <c r="AY159" i="2"/>
  <c r="AW159" i="2"/>
  <c r="AU159" i="2"/>
  <c r="AS159" i="2"/>
  <c r="AQ159" i="2"/>
  <c r="AO159" i="2"/>
  <c r="AM159" i="2"/>
  <c r="AK159" i="2"/>
  <c r="AI159" i="2"/>
  <c r="BF156" i="2"/>
  <c r="BE156" i="2"/>
  <c r="BC156" i="2"/>
  <c r="BA156" i="2"/>
  <c r="AY156" i="2"/>
  <c r="AW156" i="2"/>
  <c r="AU156" i="2"/>
  <c r="AS156" i="2"/>
  <c r="AQ156" i="2"/>
  <c r="AO156" i="2"/>
  <c r="AM156" i="2"/>
  <c r="AK156" i="2"/>
  <c r="AI156" i="2"/>
  <c r="BF155" i="2"/>
  <c r="BE155" i="2"/>
  <c r="BC155" i="2"/>
  <c r="BA155" i="2"/>
  <c r="AY155" i="2"/>
  <c r="AW155" i="2"/>
  <c r="AU155" i="2"/>
  <c r="AS155" i="2"/>
  <c r="AQ155" i="2"/>
  <c r="AO155" i="2"/>
  <c r="AM155" i="2"/>
  <c r="AK155" i="2"/>
  <c r="AI155" i="2"/>
  <c r="BF154" i="2"/>
  <c r="BE154" i="2"/>
  <c r="BC154" i="2"/>
  <c r="BA154" i="2"/>
  <c r="AY154" i="2"/>
  <c r="AW154" i="2"/>
  <c r="AU154" i="2"/>
  <c r="AS154" i="2"/>
  <c r="AQ154" i="2"/>
  <c r="AO154" i="2"/>
  <c r="AM154" i="2"/>
  <c r="AK154" i="2"/>
  <c r="AI154" i="2"/>
  <c r="BF153" i="2"/>
  <c r="BE153" i="2"/>
  <c r="BC153" i="2"/>
  <c r="BA153" i="2"/>
  <c r="AY153" i="2"/>
  <c r="AW153" i="2"/>
  <c r="AU153" i="2"/>
  <c r="AS153" i="2"/>
  <c r="AQ153" i="2"/>
  <c r="AO153" i="2"/>
  <c r="AM153" i="2"/>
  <c r="AK153" i="2"/>
  <c r="AI153" i="2"/>
  <c r="BF152" i="2"/>
  <c r="BE152" i="2"/>
  <c r="BC152" i="2"/>
  <c r="BA152" i="2"/>
  <c r="AY152" i="2"/>
  <c r="AW152" i="2"/>
  <c r="AU152" i="2"/>
  <c r="AS152" i="2"/>
  <c r="AQ152" i="2"/>
  <c r="AO152" i="2"/>
  <c r="AM152" i="2"/>
  <c r="AK152" i="2"/>
  <c r="AI152" i="2"/>
  <c r="BF151" i="2"/>
  <c r="BE151" i="2"/>
  <c r="BC151" i="2"/>
  <c r="BA151" i="2"/>
  <c r="AY151" i="2"/>
  <c r="AW151" i="2"/>
  <c r="AU151" i="2"/>
  <c r="AS151" i="2"/>
  <c r="AQ151" i="2"/>
  <c r="AO151" i="2"/>
  <c r="AM151" i="2"/>
  <c r="AK151" i="2"/>
  <c r="AI151" i="2"/>
  <c r="BF150" i="2"/>
  <c r="BE150" i="2"/>
  <c r="BC150" i="2"/>
  <c r="BA150" i="2"/>
  <c r="AY150" i="2"/>
  <c r="AW150" i="2"/>
  <c r="AU150" i="2"/>
  <c r="AS150" i="2"/>
  <c r="AQ150" i="2"/>
  <c r="AO150" i="2"/>
  <c r="AM150" i="2"/>
  <c r="AK150" i="2"/>
  <c r="AI150" i="2"/>
  <c r="BD148" i="2"/>
  <c r="BD166" i="2" s="1"/>
  <c r="BB148" i="2"/>
  <c r="BB166" i="2" s="1"/>
  <c r="AZ148" i="2"/>
  <c r="AX148" i="2"/>
  <c r="AV148" i="2"/>
  <c r="AT148" i="2"/>
  <c r="AT166" i="2" s="1"/>
  <c r="AR148" i="2"/>
  <c r="AR166" i="2" s="1"/>
  <c r="AP148" i="2"/>
  <c r="AP166" i="2" s="1"/>
  <c r="AN148" i="2"/>
  <c r="AL148" i="2"/>
  <c r="AJ148" i="2"/>
  <c r="AJ166" i="2" s="1"/>
  <c r="AH148" i="2"/>
  <c r="AH166" i="2" s="1"/>
  <c r="BE144" i="2"/>
  <c r="BC144" i="2"/>
  <c r="BA144" i="2"/>
  <c r="AY144" i="2"/>
  <c r="AW144" i="2"/>
  <c r="AU144" i="2"/>
  <c r="AS144" i="2"/>
  <c r="AQ144" i="2"/>
  <c r="AO144" i="2"/>
  <c r="AM144" i="2"/>
  <c r="AK144" i="2"/>
  <c r="AI144" i="2"/>
  <c r="BE143" i="2"/>
  <c r="BC143" i="2"/>
  <c r="BA143" i="2"/>
  <c r="AY143" i="2"/>
  <c r="AW143" i="2"/>
  <c r="AU143" i="2"/>
  <c r="AS143" i="2"/>
  <c r="AQ143" i="2"/>
  <c r="AO143" i="2"/>
  <c r="AM143" i="2"/>
  <c r="AK143" i="2"/>
  <c r="AI143" i="2"/>
  <c r="BE139" i="2"/>
  <c r="BC139" i="2"/>
  <c r="BA139" i="2"/>
  <c r="AY139" i="2"/>
  <c r="AW139" i="2"/>
  <c r="AU139" i="2"/>
  <c r="AS139" i="2"/>
  <c r="AQ139" i="2"/>
  <c r="AO139" i="2"/>
  <c r="AM139" i="2"/>
  <c r="AK139" i="2"/>
  <c r="AI139" i="2"/>
  <c r="BE137" i="2"/>
  <c r="BC137" i="2"/>
  <c r="BA137" i="2"/>
  <c r="AY137" i="2"/>
  <c r="AW137" i="2"/>
  <c r="AU137" i="2"/>
  <c r="AS137" i="2"/>
  <c r="AQ137" i="2"/>
  <c r="AO137" i="2"/>
  <c r="AM137" i="2"/>
  <c r="AK137" i="2"/>
  <c r="AI137" i="2"/>
  <c r="BG137" i="2" s="1"/>
  <c r="BE136" i="2"/>
  <c r="BC136" i="2"/>
  <c r="BA136" i="2"/>
  <c r="AY136" i="2"/>
  <c r="AW136" i="2"/>
  <c r="AU136" i="2"/>
  <c r="AS136" i="2"/>
  <c r="AQ136" i="2"/>
  <c r="AO136" i="2"/>
  <c r="AM136" i="2"/>
  <c r="AK136" i="2"/>
  <c r="AI136" i="2"/>
  <c r="BE135" i="2"/>
  <c r="BC135" i="2"/>
  <c r="BA135" i="2"/>
  <c r="AY135" i="2"/>
  <c r="AW135" i="2"/>
  <c r="AU135" i="2"/>
  <c r="AS135" i="2"/>
  <c r="AQ135" i="2"/>
  <c r="AO135" i="2"/>
  <c r="AM135" i="2"/>
  <c r="AK135" i="2"/>
  <c r="AI135" i="2"/>
  <c r="BG135" i="2" s="1"/>
  <c r="BE134" i="2"/>
  <c r="BC134" i="2"/>
  <c r="BA134" i="2"/>
  <c r="AY134" i="2"/>
  <c r="AW134" i="2"/>
  <c r="AU134" i="2"/>
  <c r="AS134" i="2"/>
  <c r="AQ134" i="2"/>
  <c r="AO134" i="2"/>
  <c r="AM134" i="2"/>
  <c r="AK134" i="2"/>
  <c r="AI134" i="2"/>
  <c r="BE133" i="2"/>
  <c r="BC133" i="2"/>
  <c r="BA133" i="2"/>
  <c r="AY133" i="2"/>
  <c r="AW133" i="2"/>
  <c r="AU133" i="2"/>
  <c r="AS133" i="2"/>
  <c r="AQ133" i="2"/>
  <c r="AO133" i="2"/>
  <c r="AM133" i="2"/>
  <c r="AK133" i="2"/>
  <c r="AI133" i="2"/>
  <c r="BG133" i="2" s="1"/>
  <c r="BE120" i="2"/>
  <c r="BC120" i="2"/>
  <c r="BA120" i="2"/>
  <c r="AY120" i="2"/>
  <c r="AW120" i="2"/>
  <c r="AU120" i="2"/>
  <c r="AS120" i="2"/>
  <c r="AQ120" i="2"/>
  <c r="AO120" i="2"/>
  <c r="AM120" i="2"/>
  <c r="AK120" i="2"/>
  <c r="AI120" i="2"/>
  <c r="BE132" i="2"/>
  <c r="BC132" i="2"/>
  <c r="BA132" i="2"/>
  <c r="AY132" i="2"/>
  <c r="AW132" i="2"/>
  <c r="AU132" i="2"/>
  <c r="AS132" i="2"/>
  <c r="AQ132" i="2"/>
  <c r="AO132" i="2"/>
  <c r="AM132" i="2"/>
  <c r="AK132" i="2"/>
  <c r="AI132" i="2"/>
  <c r="BE131" i="2"/>
  <c r="BC131" i="2"/>
  <c r="BA131" i="2"/>
  <c r="AY131" i="2"/>
  <c r="AW131" i="2"/>
  <c r="AU131" i="2"/>
  <c r="AS131" i="2"/>
  <c r="AQ131" i="2"/>
  <c r="AO131" i="2"/>
  <c r="AM131" i="2"/>
  <c r="AK131" i="2"/>
  <c r="AI131" i="2"/>
  <c r="BE130" i="2"/>
  <c r="BC130" i="2"/>
  <c r="BA130" i="2"/>
  <c r="AY130" i="2"/>
  <c r="AW130" i="2"/>
  <c r="AU130" i="2"/>
  <c r="AS130" i="2"/>
  <c r="AQ130" i="2"/>
  <c r="AO130" i="2"/>
  <c r="AM130" i="2"/>
  <c r="AK130" i="2"/>
  <c r="AI130" i="2"/>
  <c r="BE114" i="2"/>
  <c r="BC114" i="2"/>
  <c r="BA114" i="2"/>
  <c r="AY114" i="2"/>
  <c r="AW114" i="2"/>
  <c r="AU114" i="2"/>
  <c r="AS114" i="2"/>
  <c r="AQ114" i="2"/>
  <c r="AO114" i="2"/>
  <c r="AM114" i="2"/>
  <c r="AI114" i="2"/>
  <c r="BE113" i="2"/>
  <c r="BC113" i="2"/>
  <c r="BA113" i="2"/>
  <c r="AY113" i="2"/>
  <c r="AW113" i="2"/>
  <c r="AU113" i="2"/>
  <c r="AS113" i="2"/>
  <c r="AQ113" i="2"/>
  <c r="AO113" i="2"/>
  <c r="AM113" i="2"/>
  <c r="AI113" i="2"/>
  <c r="BF95" i="2"/>
  <c r="BE95" i="2"/>
  <c r="BC95" i="2"/>
  <c r="BA95" i="2"/>
  <c r="AY95" i="2"/>
  <c r="AW95" i="2"/>
  <c r="AU95" i="2"/>
  <c r="AS95" i="2"/>
  <c r="AQ95" i="2"/>
  <c r="AO95" i="2"/>
  <c r="AM95" i="2"/>
  <c r="AK95" i="2"/>
  <c r="AI95" i="2"/>
  <c r="BF94" i="2"/>
  <c r="BE94" i="2"/>
  <c r="BC94" i="2"/>
  <c r="BA94" i="2"/>
  <c r="AY94" i="2"/>
  <c r="AW94" i="2"/>
  <c r="AU94" i="2"/>
  <c r="AS94" i="2"/>
  <c r="AQ94" i="2"/>
  <c r="AO94" i="2"/>
  <c r="AM94" i="2"/>
  <c r="AK94" i="2"/>
  <c r="AI94" i="2"/>
  <c r="BF93" i="2"/>
  <c r="BE93" i="2"/>
  <c r="BC93" i="2"/>
  <c r="BA93" i="2"/>
  <c r="AY93" i="2"/>
  <c r="AW93" i="2"/>
  <c r="AU93" i="2"/>
  <c r="AS93" i="2"/>
  <c r="AQ93" i="2"/>
  <c r="AO93" i="2"/>
  <c r="AM93" i="2"/>
  <c r="AK93" i="2"/>
  <c r="AI93" i="2"/>
  <c r="BF92" i="2"/>
  <c r="BE92" i="2"/>
  <c r="BC92" i="2"/>
  <c r="BA92" i="2"/>
  <c r="AY92" i="2"/>
  <c r="AW92" i="2"/>
  <c r="AU92" i="2"/>
  <c r="AS92" i="2"/>
  <c r="AQ92" i="2"/>
  <c r="AO92" i="2"/>
  <c r="AM92" i="2"/>
  <c r="AK92" i="2"/>
  <c r="AI92" i="2"/>
  <c r="BF90" i="2"/>
  <c r="BE90" i="2"/>
  <c r="BC90" i="2"/>
  <c r="BA90" i="2"/>
  <c r="AY90" i="2"/>
  <c r="AW90" i="2"/>
  <c r="AU90" i="2"/>
  <c r="AS90" i="2"/>
  <c r="AQ90" i="2"/>
  <c r="AO90" i="2"/>
  <c r="AM90" i="2"/>
  <c r="AK90" i="2"/>
  <c r="AI90" i="2"/>
  <c r="BF89" i="2"/>
  <c r="BE89" i="2"/>
  <c r="BC89" i="2"/>
  <c r="BA89" i="2"/>
  <c r="AY89" i="2"/>
  <c r="AW89" i="2"/>
  <c r="AU89" i="2"/>
  <c r="AS89" i="2"/>
  <c r="AQ89" i="2"/>
  <c r="AO89" i="2"/>
  <c r="AM89" i="2"/>
  <c r="AK89" i="2"/>
  <c r="AI89" i="2"/>
  <c r="BF88" i="2"/>
  <c r="BE88" i="2"/>
  <c r="BC88" i="2"/>
  <c r="BA88" i="2"/>
  <c r="AY88" i="2"/>
  <c r="AW88" i="2"/>
  <c r="AU88" i="2"/>
  <c r="AS88" i="2"/>
  <c r="AQ88" i="2"/>
  <c r="AO88" i="2"/>
  <c r="AM88" i="2"/>
  <c r="AK88" i="2"/>
  <c r="AI88" i="2"/>
  <c r="BF87" i="2"/>
  <c r="BE87" i="2"/>
  <c r="BC87" i="2"/>
  <c r="BA87" i="2"/>
  <c r="AY87" i="2"/>
  <c r="AW87" i="2"/>
  <c r="AU87" i="2"/>
  <c r="AS87" i="2"/>
  <c r="AQ87" i="2"/>
  <c r="AO87" i="2"/>
  <c r="AM87" i="2"/>
  <c r="AK87" i="2"/>
  <c r="AI87" i="2"/>
  <c r="BF86" i="2"/>
  <c r="BE86" i="2"/>
  <c r="BC86" i="2"/>
  <c r="BA86" i="2"/>
  <c r="AY86" i="2"/>
  <c r="AW86" i="2"/>
  <c r="AU86" i="2"/>
  <c r="AS86" i="2"/>
  <c r="AQ86" i="2"/>
  <c r="AO86" i="2"/>
  <c r="AM86" i="2"/>
  <c r="AK86" i="2"/>
  <c r="AI86" i="2"/>
  <c r="BF84" i="2"/>
  <c r="BE84" i="2"/>
  <c r="BC84" i="2"/>
  <c r="BA84" i="2"/>
  <c r="AY84" i="2"/>
  <c r="AW84" i="2"/>
  <c r="AU84" i="2"/>
  <c r="AS84" i="2"/>
  <c r="AQ84" i="2"/>
  <c r="AO84" i="2"/>
  <c r="AM84" i="2"/>
  <c r="AK84" i="2"/>
  <c r="AI84" i="2"/>
  <c r="BF81" i="2"/>
  <c r="BE81" i="2"/>
  <c r="BC81" i="2"/>
  <c r="BA81" i="2"/>
  <c r="AY81" i="2"/>
  <c r="AW81" i="2"/>
  <c r="AU81" i="2"/>
  <c r="AS81" i="2"/>
  <c r="AQ81" i="2"/>
  <c r="AO81" i="2"/>
  <c r="AM81" i="2"/>
  <c r="AK81" i="2"/>
  <c r="AI81" i="2"/>
  <c r="BF80" i="2"/>
  <c r="BE80" i="2"/>
  <c r="BC80" i="2"/>
  <c r="BA80" i="2"/>
  <c r="AY80" i="2"/>
  <c r="AW80" i="2"/>
  <c r="AU80" i="2"/>
  <c r="AS80" i="2"/>
  <c r="AQ80" i="2"/>
  <c r="AO80" i="2"/>
  <c r="AM80" i="2"/>
  <c r="AK80" i="2"/>
  <c r="AI80" i="2"/>
  <c r="BF78" i="2"/>
  <c r="BE78" i="2"/>
  <c r="BC78" i="2"/>
  <c r="BA78" i="2"/>
  <c r="AY78" i="2"/>
  <c r="AW78" i="2"/>
  <c r="AU78" i="2"/>
  <c r="AS78" i="2"/>
  <c r="AQ78" i="2"/>
  <c r="AO78" i="2"/>
  <c r="AM78" i="2"/>
  <c r="AK78" i="2"/>
  <c r="AI78" i="2"/>
  <c r="BF77" i="2"/>
  <c r="BE77" i="2"/>
  <c r="BC77" i="2"/>
  <c r="BA77" i="2"/>
  <c r="AY77" i="2"/>
  <c r="AW77" i="2"/>
  <c r="AU77" i="2"/>
  <c r="AS77" i="2"/>
  <c r="AQ77" i="2"/>
  <c r="AO77" i="2"/>
  <c r="AM77" i="2"/>
  <c r="AK77" i="2"/>
  <c r="AI77" i="2"/>
  <c r="BF75" i="2"/>
  <c r="BE75" i="2"/>
  <c r="BC75" i="2"/>
  <c r="BA75" i="2"/>
  <c r="AY75" i="2"/>
  <c r="AW75" i="2"/>
  <c r="AU75" i="2"/>
  <c r="AS75" i="2"/>
  <c r="AQ75" i="2"/>
  <c r="AO75" i="2"/>
  <c r="AM75" i="2"/>
  <c r="AK75" i="2"/>
  <c r="AI75" i="2"/>
  <c r="BF74" i="2"/>
  <c r="BE74" i="2"/>
  <c r="BC74" i="2"/>
  <c r="BA74" i="2"/>
  <c r="AY74" i="2"/>
  <c r="AW74" i="2"/>
  <c r="AU74" i="2"/>
  <c r="AS74" i="2"/>
  <c r="AQ74" i="2"/>
  <c r="AO74" i="2"/>
  <c r="AM74" i="2"/>
  <c r="BF72" i="2"/>
  <c r="BE72" i="2"/>
  <c r="BC72" i="2"/>
  <c r="BA72" i="2"/>
  <c r="AY72" i="2"/>
  <c r="AW72" i="2"/>
  <c r="AU72" i="2"/>
  <c r="AS72" i="2"/>
  <c r="AQ72" i="2"/>
  <c r="AO72" i="2"/>
  <c r="AM72" i="2"/>
  <c r="AK72" i="2"/>
  <c r="AI72" i="2"/>
  <c r="BF71" i="2"/>
  <c r="BE71" i="2"/>
  <c r="BC71" i="2"/>
  <c r="BA71" i="2"/>
  <c r="AY71" i="2"/>
  <c r="AW71" i="2"/>
  <c r="AU71" i="2"/>
  <c r="AS71" i="2"/>
  <c r="AQ71" i="2"/>
  <c r="AO71" i="2"/>
  <c r="AM71" i="2"/>
  <c r="AK71" i="2"/>
  <c r="AI71" i="2"/>
  <c r="BF70" i="2"/>
  <c r="BE70" i="2"/>
  <c r="BC70" i="2"/>
  <c r="BA70" i="2"/>
  <c r="AY70" i="2"/>
  <c r="AW70" i="2"/>
  <c r="AU70" i="2"/>
  <c r="AS70" i="2"/>
  <c r="AQ70" i="2"/>
  <c r="AO70" i="2"/>
  <c r="AM70" i="2"/>
  <c r="AK70" i="2"/>
  <c r="AI70" i="2"/>
  <c r="BF68" i="2"/>
  <c r="BE68" i="2"/>
  <c r="BC68" i="2"/>
  <c r="BA68" i="2"/>
  <c r="AY68" i="2"/>
  <c r="AW68" i="2"/>
  <c r="AU68" i="2"/>
  <c r="AS68" i="2"/>
  <c r="AQ68" i="2"/>
  <c r="AO68" i="2"/>
  <c r="AM68" i="2"/>
  <c r="AK68" i="2"/>
  <c r="AI68" i="2"/>
  <c r="BF67" i="2"/>
  <c r="BE67" i="2"/>
  <c r="BC67" i="2"/>
  <c r="BA67" i="2"/>
  <c r="AY67" i="2"/>
  <c r="AW67" i="2"/>
  <c r="AU67" i="2"/>
  <c r="AS67" i="2"/>
  <c r="AQ67" i="2"/>
  <c r="AO67" i="2"/>
  <c r="AM67" i="2"/>
  <c r="AK67" i="2"/>
  <c r="AI67" i="2"/>
  <c r="BF66" i="2"/>
  <c r="BE66" i="2"/>
  <c r="BC66" i="2"/>
  <c r="BA66" i="2"/>
  <c r="AY66" i="2"/>
  <c r="AW66" i="2"/>
  <c r="AU66" i="2"/>
  <c r="AS66" i="2"/>
  <c r="AQ66" i="2"/>
  <c r="AO66" i="2"/>
  <c r="AM66" i="2"/>
  <c r="AK66" i="2"/>
  <c r="AI66" i="2"/>
  <c r="BF64" i="2"/>
  <c r="BE64" i="2"/>
  <c r="BC64" i="2"/>
  <c r="BA64" i="2"/>
  <c r="AY64" i="2"/>
  <c r="AW64" i="2"/>
  <c r="AU64" i="2"/>
  <c r="AS64" i="2"/>
  <c r="AQ64" i="2"/>
  <c r="AO64" i="2"/>
  <c r="AM64" i="2"/>
  <c r="AK64" i="2"/>
  <c r="AI64" i="2"/>
  <c r="BF63" i="2"/>
  <c r="BE63" i="2"/>
  <c r="BC63" i="2"/>
  <c r="BA63" i="2"/>
  <c r="AY63" i="2"/>
  <c r="AW63" i="2"/>
  <c r="AU63" i="2"/>
  <c r="AS63" i="2"/>
  <c r="AQ63" i="2"/>
  <c r="AO63" i="2"/>
  <c r="AM63" i="2"/>
  <c r="AK63" i="2"/>
  <c r="AI63" i="2"/>
  <c r="BF62" i="2"/>
  <c r="BE62" i="2"/>
  <c r="BC62" i="2"/>
  <c r="BA62" i="2"/>
  <c r="AY62" i="2"/>
  <c r="AW62" i="2"/>
  <c r="AU62" i="2"/>
  <c r="AS62" i="2"/>
  <c r="AQ62" i="2"/>
  <c r="AO62" i="2"/>
  <c r="AM62" i="2"/>
  <c r="AI62" i="2"/>
  <c r="BF60" i="2"/>
  <c r="BE60" i="2"/>
  <c r="BC60" i="2"/>
  <c r="BA60" i="2"/>
  <c r="AY60" i="2"/>
  <c r="AW60" i="2"/>
  <c r="AU60" i="2"/>
  <c r="AS60" i="2"/>
  <c r="AQ60" i="2"/>
  <c r="AO60" i="2"/>
  <c r="AM60" i="2"/>
  <c r="AK60" i="2"/>
  <c r="AI60" i="2"/>
  <c r="BF58" i="2"/>
  <c r="BE58" i="2"/>
  <c r="BC58" i="2"/>
  <c r="BA58" i="2"/>
  <c r="AY58" i="2"/>
  <c r="AW58" i="2"/>
  <c r="AU58" i="2"/>
  <c r="AS58" i="2"/>
  <c r="AQ58" i="2"/>
  <c r="AO58" i="2"/>
  <c r="AM58" i="2"/>
  <c r="AK58" i="2"/>
  <c r="AI58" i="2"/>
  <c r="BF57" i="2"/>
  <c r="BE57" i="2"/>
  <c r="BC57" i="2"/>
  <c r="BA57" i="2"/>
  <c r="AY57" i="2"/>
  <c r="AW57" i="2"/>
  <c r="AU57" i="2"/>
  <c r="AS57" i="2"/>
  <c r="AQ57" i="2"/>
  <c r="AO57" i="2"/>
  <c r="AM57" i="2"/>
  <c r="AK57" i="2"/>
  <c r="AI57" i="2"/>
  <c r="BF56" i="2"/>
  <c r="BE56" i="2"/>
  <c r="BC56" i="2"/>
  <c r="BA56" i="2"/>
  <c r="AY56" i="2"/>
  <c r="AW56" i="2"/>
  <c r="AU56" i="2"/>
  <c r="AS56" i="2"/>
  <c r="AQ56" i="2"/>
  <c r="AO56" i="2"/>
  <c r="AM56" i="2"/>
  <c r="AK56" i="2"/>
  <c r="AI56" i="2"/>
  <c r="BF55" i="2"/>
  <c r="BE55" i="2"/>
  <c r="BC55" i="2"/>
  <c r="BA55" i="2"/>
  <c r="AY55" i="2"/>
  <c r="AW55" i="2"/>
  <c r="AU55" i="2"/>
  <c r="AS55" i="2"/>
  <c r="AQ55" i="2"/>
  <c r="AO55" i="2"/>
  <c r="AM55" i="2"/>
  <c r="AK55" i="2"/>
  <c r="AI55" i="2"/>
  <c r="BF52" i="2"/>
  <c r="BE52" i="2"/>
  <c r="BC52" i="2"/>
  <c r="BA52" i="2"/>
  <c r="AY52" i="2"/>
  <c r="AW52" i="2"/>
  <c r="AU52" i="2"/>
  <c r="AS52" i="2"/>
  <c r="AQ52" i="2"/>
  <c r="AO52" i="2"/>
  <c r="AM52" i="2"/>
  <c r="AK52" i="2"/>
  <c r="AI52" i="2"/>
  <c r="BF51" i="2"/>
  <c r="BE51" i="2"/>
  <c r="BC51" i="2"/>
  <c r="BA51" i="2"/>
  <c r="AY51" i="2"/>
  <c r="AW51" i="2"/>
  <c r="AU51" i="2"/>
  <c r="AS51" i="2"/>
  <c r="AQ51" i="2"/>
  <c r="AO51" i="2"/>
  <c r="AM51" i="2"/>
  <c r="AK51" i="2"/>
  <c r="AI51" i="2"/>
  <c r="BF50" i="2"/>
  <c r="BE50" i="2"/>
  <c r="BC50" i="2"/>
  <c r="BA50" i="2"/>
  <c r="AY50" i="2"/>
  <c r="AW50" i="2"/>
  <c r="AU50" i="2"/>
  <c r="AS50" i="2"/>
  <c r="AQ50" i="2"/>
  <c r="AO50" i="2"/>
  <c r="AM50" i="2"/>
  <c r="AK50" i="2"/>
  <c r="AI50" i="2"/>
  <c r="BF49" i="2"/>
  <c r="BE49" i="2"/>
  <c r="BC49" i="2"/>
  <c r="BA49" i="2"/>
  <c r="AY49" i="2"/>
  <c r="AW49" i="2"/>
  <c r="AU49" i="2"/>
  <c r="AS49" i="2"/>
  <c r="AQ49" i="2"/>
  <c r="AO49" i="2"/>
  <c r="AM49" i="2"/>
  <c r="AK49" i="2"/>
  <c r="AI49" i="2"/>
  <c r="BF47" i="2"/>
  <c r="BE47" i="2"/>
  <c r="BC47" i="2"/>
  <c r="BA47" i="2"/>
  <c r="AY47" i="2"/>
  <c r="AW47" i="2"/>
  <c r="AU47" i="2"/>
  <c r="AS47" i="2"/>
  <c r="AQ47" i="2"/>
  <c r="AO47" i="2"/>
  <c r="AM47" i="2"/>
  <c r="AK47" i="2"/>
  <c r="AI47" i="2"/>
  <c r="BF46" i="2"/>
  <c r="BE46" i="2"/>
  <c r="BC46" i="2"/>
  <c r="BA46" i="2"/>
  <c r="AY46" i="2"/>
  <c r="AW46" i="2"/>
  <c r="AU46" i="2"/>
  <c r="AS46" i="2"/>
  <c r="AQ46" i="2"/>
  <c r="AO46" i="2"/>
  <c r="AM46" i="2"/>
  <c r="AK46" i="2"/>
  <c r="AI46" i="2"/>
  <c r="BF45" i="2"/>
  <c r="BE45" i="2"/>
  <c r="BC45" i="2"/>
  <c r="BA45" i="2"/>
  <c r="AY45" i="2"/>
  <c r="AW45" i="2"/>
  <c r="AU45" i="2"/>
  <c r="AS45" i="2"/>
  <c r="AQ45" i="2"/>
  <c r="AO45" i="2"/>
  <c r="AM45" i="2"/>
  <c r="AK45" i="2"/>
  <c r="AI45" i="2"/>
  <c r="BF44" i="2"/>
  <c r="BE44" i="2"/>
  <c r="BC44" i="2"/>
  <c r="BA44" i="2"/>
  <c r="AY44" i="2"/>
  <c r="AW44" i="2"/>
  <c r="AU44" i="2"/>
  <c r="AS44" i="2"/>
  <c r="AQ44" i="2"/>
  <c r="AO44" i="2"/>
  <c r="AM44" i="2"/>
  <c r="AK44" i="2"/>
  <c r="AI44" i="2"/>
  <c r="BF43" i="2"/>
  <c r="BE43" i="2"/>
  <c r="BC43" i="2"/>
  <c r="BA43" i="2"/>
  <c r="AY43" i="2"/>
  <c r="AW43" i="2"/>
  <c r="AU43" i="2"/>
  <c r="AS43" i="2"/>
  <c r="AQ43" i="2"/>
  <c r="AO43" i="2"/>
  <c r="AM43" i="2"/>
  <c r="AK43" i="2"/>
  <c r="AI43" i="2"/>
  <c r="BF42" i="2"/>
  <c r="BE42" i="2"/>
  <c r="BC42" i="2"/>
  <c r="BA42" i="2"/>
  <c r="AY42" i="2"/>
  <c r="AW42" i="2"/>
  <c r="AU42" i="2"/>
  <c r="AS42" i="2"/>
  <c r="AQ42" i="2"/>
  <c r="AO42" i="2"/>
  <c r="AM42" i="2"/>
  <c r="AK42" i="2"/>
  <c r="AI42" i="2"/>
  <c r="BF41" i="2"/>
  <c r="BE41" i="2"/>
  <c r="BC41" i="2"/>
  <c r="BA41" i="2"/>
  <c r="AY41" i="2"/>
  <c r="AW41" i="2"/>
  <c r="AU41" i="2"/>
  <c r="AS41" i="2"/>
  <c r="AQ41" i="2"/>
  <c r="AO41" i="2"/>
  <c r="AM41" i="2"/>
  <c r="AK41" i="2"/>
  <c r="AI41" i="2"/>
  <c r="BF40" i="2"/>
  <c r="BE40" i="2"/>
  <c r="BC40" i="2"/>
  <c r="BA40" i="2"/>
  <c r="AY40" i="2"/>
  <c r="AW40" i="2"/>
  <c r="AU40" i="2"/>
  <c r="AS40" i="2"/>
  <c r="AQ40" i="2"/>
  <c r="AO40" i="2"/>
  <c r="AM40" i="2"/>
  <c r="AK40" i="2"/>
  <c r="AI40" i="2"/>
  <c r="BF39" i="2"/>
  <c r="BE39" i="2"/>
  <c r="BC39" i="2"/>
  <c r="BA39" i="2"/>
  <c r="AY39" i="2"/>
  <c r="AW39" i="2"/>
  <c r="AU39" i="2"/>
  <c r="AS39" i="2"/>
  <c r="AQ39" i="2"/>
  <c r="AO39" i="2"/>
  <c r="AM39" i="2"/>
  <c r="AK39" i="2"/>
  <c r="AI39" i="2"/>
  <c r="BF38" i="2"/>
  <c r="BE38" i="2"/>
  <c r="BC38" i="2"/>
  <c r="BA38" i="2"/>
  <c r="AY38" i="2"/>
  <c r="AW38" i="2"/>
  <c r="AU38" i="2"/>
  <c r="AS38" i="2"/>
  <c r="AQ38" i="2"/>
  <c r="AO38" i="2"/>
  <c r="AM38" i="2"/>
  <c r="AK38" i="2"/>
  <c r="AI38" i="2"/>
  <c r="BF37" i="2"/>
  <c r="BE37" i="2"/>
  <c r="BC37" i="2"/>
  <c r="BA37" i="2"/>
  <c r="AY37" i="2"/>
  <c r="AW37" i="2"/>
  <c r="AU37" i="2"/>
  <c r="AS37" i="2"/>
  <c r="AQ37" i="2"/>
  <c r="AO37" i="2"/>
  <c r="AM37" i="2"/>
  <c r="AK37" i="2"/>
  <c r="AI37" i="2"/>
  <c r="BF36" i="2"/>
  <c r="BE36" i="2"/>
  <c r="BC36" i="2"/>
  <c r="BA36" i="2"/>
  <c r="AY36" i="2"/>
  <c r="AW36" i="2"/>
  <c r="AU36" i="2"/>
  <c r="AS36" i="2"/>
  <c r="AQ36" i="2"/>
  <c r="AO36" i="2"/>
  <c r="AM36" i="2"/>
  <c r="AK36" i="2"/>
  <c r="AI36" i="2"/>
  <c r="BF35" i="2"/>
  <c r="BE35" i="2"/>
  <c r="BC35" i="2"/>
  <c r="BA35" i="2"/>
  <c r="AY35" i="2"/>
  <c r="AW35" i="2"/>
  <c r="AU35" i="2"/>
  <c r="AS35" i="2"/>
  <c r="AQ35" i="2"/>
  <c r="AO35" i="2"/>
  <c r="AM35" i="2"/>
  <c r="AK35" i="2"/>
  <c r="AI35" i="2"/>
  <c r="BF34" i="2"/>
  <c r="BE34" i="2"/>
  <c r="BC34" i="2"/>
  <c r="BA34" i="2"/>
  <c r="AY34" i="2"/>
  <c r="AW34" i="2"/>
  <c r="AU34" i="2"/>
  <c r="AS34" i="2"/>
  <c r="AQ34" i="2"/>
  <c r="AO34" i="2"/>
  <c r="AM34" i="2"/>
  <c r="AK34" i="2"/>
  <c r="AI34" i="2"/>
  <c r="BF33" i="2"/>
  <c r="BE33" i="2"/>
  <c r="BC33" i="2"/>
  <c r="BA33" i="2"/>
  <c r="AY33" i="2"/>
  <c r="AW33" i="2"/>
  <c r="AU33" i="2"/>
  <c r="AS33" i="2"/>
  <c r="AQ33" i="2"/>
  <c r="AO33" i="2"/>
  <c r="AM33" i="2"/>
  <c r="AK33" i="2"/>
  <c r="AI33" i="2"/>
  <c r="BF32" i="2"/>
  <c r="BE32" i="2"/>
  <c r="BC32" i="2"/>
  <c r="BA32" i="2"/>
  <c r="AY32" i="2"/>
  <c r="AW32" i="2"/>
  <c r="AU32" i="2"/>
  <c r="AS32" i="2"/>
  <c r="AQ32" i="2"/>
  <c r="AO32" i="2"/>
  <c r="AM32" i="2"/>
  <c r="AK32" i="2"/>
  <c r="AI32" i="2"/>
  <c r="BF31" i="2"/>
  <c r="BE31" i="2"/>
  <c r="BC31" i="2"/>
  <c r="BA31" i="2"/>
  <c r="AY31" i="2"/>
  <c r="AW31" i="2"/>
  <c r="AU31" i="2"/>
  <c r="AS31" i="2"/>
  <c r="AQ31" i="2"/>
  <c r="AO31" i="2"/>
  <c r="AM31" i="2"/>
  <c r="AK31" i="2"/>
  <c r="AI31" i="2"/>
  <c r="BF29" i="2"/>
  <c r="BE29" i="2"/>
  <c r="BC29" i="2"/>
  <c r="BA29" i="2"/>
  <c r="AY29" i="2"/>
  <c r="AW29" i="2"/>
  <c r="AU29" i="2"/>
  <c r="AS29" i="2"/>
  <c r="AQ29" i="2"/>
  <c r="AO29" i="2"/>
  <c r="AM29" i="2"/>
  <c r="AK29" i="2"/>
  <c r="AI29" i="2"/>
  <c r="BF28" i="2"/>
  <c r="BE28" i="2"/>
  <c r="BC28" i="2"/>
  <c r="BA28" i="2"/>
  <c r="AY28" i="2"/>
  <c r="AW28" i="2"/>
  <c r="AU28" i="2"/>
  <c r="AS28" i="2"/>
  <c r="AQ28" i="2"/>
  <c r="AO28" i="2"/>
  <c r="AM28" i="2"/>
  <c r="BF27" i="2"/>
  <c r="BE27" i="2"/>
  <c r="BC27" i="2"/>
  <c r="BA27" i="2"/>
  <c r="AY27" i="2"/>
  <c r="AW27" i="2"/>
  <c r="AU27" i="2"/>
  <c r="AS27" i="2"/>
  <c r="AQ27" i="2"/>
  <c r="AO27" i="2"/>
  <c r="AM27" i="2"/>
  <c r="AK27" i="2"/>
  <c r="AI27" i="2"/>
  <c r="BF26" i="2"/>
  <c r="BE26" i="2"/>
  <c r="BC26" i="2"/>
  <c r="BA26" i="2"/>
  <c r="AY26" i="2"/>
  <c r="AW26" i="2"/>
  <c r="AU26" i="2"/>
  <c r="AS26" i="2"/>
  <c r="AQ26" i="2"/>
  <c r="AO26" i="2"/>
  <c r="AM26" i="2"/>
  <c r="AK26" i="2"/>
  <c r="AI26" i="2"/>
  <c r="BF24" i="2"/>
  <c r="BE24" i="2"/>
  <c r="BC24" i="2"/>
  <c r="BA24" i="2"/>
  <c r="AY24" i="2"/>
  <c r="AW24" i="2"/>
  <c r="AU24" i="2"/>
  <c r="AS24" i="2"/>
  <c r="AQ24" i="2"/>
  <c r="AO24" i="2"/>
  <c r="AM24" i="2"/>
  <c r="AK24" i="2"/>
  <c r="AI24" i="2"/>
  <c r="BF23" i="2"/>
  <c r="BE23" i="2"/>
  <c r="BC23" i="2"/>
  <c r="BA23" i="2"/>
  <c r="AY23" i="2"/>
  <c r="AW23" i="2"/>
  <c r="AU23" i="2"/>
  <c r="AS23" i="2"/>
  <c r="AQ23" i="2"/>
  <c r="AO23" i="2"/>
  <c r="AM23" i="2"/>
  <c r="AK23" i="2"/>
  <c r="AI23" i="2"/>
  <c r="BF22" i="2"/>
  <c r="BE22" i="2"/>
  <c r="BC22" i="2"/>
  <c r="BA22" i="2"/>
  <c r="AY22" i="2"/>
  <c r="AW22" i="2"/>
  <c r="AU22" i="2"/>
  <c r="AS22" i="2"/>
  <c r="AQ22" i="2"/>
  <c r="AO22" i="2"/>
  <c r="AM22" i="2"/>
  <c r="AK22" i="2"/>
  <c r="AI22" i="2"/>
  <c r="BF21" i="2"/>
  <c r="BE21" i="2"/>
  <c r="BC21" i="2"/>
  <c r="BA21" i="2"/>
  <c r="AY21" i="2"/>
  <c r="AW21" i="2"/>
  <c r="AU21" i="2"/>
  <c r="AS21" i="2"/>
  <c r="AQ21" i="2"/>
  <c r="AO21" i="2"/>
  <c r="AM21" i="2"/>
  <c r="AK21" i="2"/>
  <c r="AI21" i="2"/>
  <c r="BF20" i="2"/>
  <c r="BE20" i="2"/>
  <c r="BC20" i="2"/>
  <c r="BA20" i="2"/>
  <c r="AY20" i="2"/>
  <c r="AW20" i="2"/>
  <c r="AU20" i="2"/>
  <c r="AS20" i="2"/>
  <c r="AQ20" i="2"/>
  <c r="AO20" i="2"/>
  <c r="AM20" i="2"/>
  <c r="AK20" i="2"/>
  <c r="AI20" i="2"/>
  <c r="BF19" i="2"/>
  <c r="BE19" i="2"/>
  <c r="BC19" i="2"/>
  <c r="BA19" i="2"/>
  <c r="AY19" i="2"/>
  <c r="AW19" i="2"/>
  <c r="AU19" i="2"/>
  <c r="AS19" i="2"/>
  <c r="AQ19" i="2"/>
  <c r="AO19" i="2"/>
  <c r="AM19" i="2"/>
  <c r="AK19" i="2"/>
  <c r="AI19" i="2"/>
  <c r="BF18" i="2"/>
  <c r="BE18" i="2"/>
  <c r="BC18" i="2"/>
  <c r="BA18" i="2"/>
  <c r="AY18" i="2"/>
  <c r="AW18" i="2"/>
  <c r="AU18" i="2"/>
  <c r="AS18" i="2"/>
  <c r="AQ18" i="2"/>
  <c r="AO18" i="2"/>
  <c r="AM18" i="2"/>
  <c r="AK18" i="2"/>
  <c r="AI18" i="2"/>
  <c r="BF17" i="2"/>
  <c r="BE17" i="2"/>
  <c r="BC17" i="2"/>
  <c r="BA17" i="2"/>
  <c r="AY17" i="2"/>
  <c r="AW17" i="2"/>
  <c r="AU17" i="2"/>
  <c r="AS17" i="2"/>
  <c r="AQ17" i="2"/>
  <c r="AO17" i="2"/>
  <c r="AM17" i="2"/>
  <c r="AK17" i="2"/>
  <c r="AI17" i="2"/>
  <c r="BF16" i="2"/>
  <c r="BE16" i="2"/>
  <c r="BC16" i="2"/>
  <c r="BA16" i="2"/>
  <c r="AY16" i="2"/>
  <c r="AW16" i="2"/>
  <c r="AU16" i="2"/>
  <c r="AS16" i="2"/>
  <c r="AQ16" i="2"/>
  <c r="AO16" i="2"/>
  <c r="AM16" i="2"/>
  <c r="AK16" i="2"/>
  <c r="AI16" i="2"/>
  <c r="BF14" i="2"/>
  <c r="BE14" i="2"/>
  <c r="BC14" i="2"/>
  <c r="BA14" i="2"/>
  <c r="AY14" i="2"/>
  <c r="AW14" i="2"/>
  <c r="AU14" i="2"/>
  <c r="AS14" i="2"/>
  <c r="AQ14" i="2"/>
  <c r="AO14" i="2"/>
  <c r="AM14" i="2"/>
  <c r="AK14" i="2"/>
  <c r="AI14" i="2"/>
  <c r="BF13" i="2"/>
  <c r="BE13" i="2"/>
  <c r="BC13" i="2"/>
  <c r="BA13" i="2"/>
  <c r="AY13" i="2"/>
  <c r="AW13" i="2"/>
  <c r="AU13" i="2"/>
  <c r="AS13" i="2"/>
  <c r="AQ13" i="2"/>
  <c r="AO13" i="2"/>
  <c r="AM13" i="2"/>
  <c r="AK13" i="2"/>
  <c r="AI13" i="2"/>
  <c r="BF12" i="2"/>
  <c r="BE12" i="2"/>
  <c r="BC12" i="2"/>
  <c r="BA12" i="2"/>
  <c r="AY12" i="2"/>
  <c r="AW12" i="2"/>
  <c r="AU12" i="2"/>
  <c r="AS12" i="2"/>
  <c r="AQ12" i="2"/>
  <c r="AO12" i="2"/>
  <c r="AM12" i="2"/>
  <c r="AK12" i="2"/>
  <c r="AI12" i="2"/>
  <c r="BF11" i="2"/>
  <c r="BE11" i="2"/>
  <c r="BC11" i="2"/>
  <c r="BA11" i="2"/>
  <c r="AY11" i="2"/>
  <c r="AW11" i="2"/>
  <c r="AU11" i="2"/>
  <c r="AS11" i="2"/>
  <c r="AQ11" i="2"/>
  <c r="AO11" i="2"/>
  <c r="AM11" i="2"/>
  <c r="AK11" i="2"/>
  <c r="AI11" i="2"/>
  <c r="BF10" i="2"/>
  <c r="BE10" i="2"/>
  <c r="BC10" i="2"/>
  <c r="BA10" i="2"/>
  <c r="AY10" i="2"/>
  <c r="AW10" i="2"/>
  <c r="AU10" i="2"/>
  <c r="AS10" i="2"/>
  <c r="AQ10" i="2"/>
  <c r="AO10" i="2"/>
  <c r="AM10" i="2"/>
  <c r="AK10" i="2"/>
  <c r="AI10" i="2"/>
  <c r="BF9" i="2"/>
  <c r="BE9" i="2"/>
  <c r="BC9" i="2"/>
  <c r="BA9" i="2"/>
  <c r="AY9" i="2"/>
  <c r="AW9" i="2"/>
  <c r="AU9" i="2"/>
  <c r="AS9" i="2"/>
  <c r="AQ9" i="2"/>
  <c r="AO9" i="2"/>
  <c r="AM9" i="2"/>
  <c r="AI9" i="2"/>
  <c r="BF8" i="2"/>
  <c r="BE8" i="2"/>
  <c r="BC8" i="2"/>
  <c r="BA8" i="2"/>
  <c r="AY8" i="2"/>
  <c r="AW8" i="2"/>
  <c r="AU8" i="2"/>
  <c r="AS8" i="2"/>
  <c r="AQ8" i="2"/>
  <c r="AO8" i="2"/>
  <c r="AM8" i="2"/>
  <c r="AI8" i="2"/>
  <c r="BF7" i="2"/>
  <c r="BE7" i="2"/>
  <c r="BC7" i="2"/>
  <c r="BA7" i="2"/>
  <c r="AY7" i="2"/>
  <c r="AW7" i="2"/>
  <c r="AU7" i="2"/>
  <c r="AS7" i="2"/>
  <c r="AQ7" i="2"/>
  <c r="AO7" i="2"/>
  <c r="AM7" i="2"/>
  <c r="BF6" i="2"/>
  <c r="BE6" i="2"/>
  <c r="BC6" i="2"/>
  <c r="BA6" i="2"/>
  <c r="AY6" i="2"/>
  <c r="AW6" i="2"/>
  <c r="AU6" i="2"/>
  <c r="AS6" i="2"/>
  <c r="AQ6" i="2"/>
  <c r="AO6" i="2"/>
  <c r="AM6" i="2"/>
  <c r="AI6" i="2"/>
  <c r="BE4" i="2"/>
  <c r="BC4" i="2"/>
  <c r="BA4" i="2"/>
  <c r="AY4" i="2"/>
  <c r="AW4" i="2"/>
  <c r="AU4" i="2"/>
  <c r="AS4" i="2"/>
  <c r="AQ4" i="2"/>
  <c r="AO4" i="2"/>
  <c r="AM4" i="2"/>
  <c r="AI4" i="2"/>
  <c r="BG143" i="2" l="1"/>
  <c r="D121" i="2"/>
  <c r="BG132" i="2"/>
  <c r="BG130" i="2"/>
  <c r="AZ166" i="2"/>
  <c r="BG131" i="2"/>
  <c r="BG120" i="2"/>
  <c r="BG134" i="2"/>
  <c r="BG136" i="2"/>
  <c r="BG139" i="2"/>
  <c r="BG144" i="2"/>
  <c r="BG113" i="2"/>
  <c r="BG114" i="2"/>
  <c r="D60" i="2"/>
  <c r="D49" i="2"/>
  <c r="D40" i="2"/>
  <c r="D32" i="2"/>
  <c r="D22" i="2"/>
  <c r="D13" i="2"/>
  <c r="D106" i="2"/>
  <c r="D47" i="2"/>
  <c r="D39" i="2"/>
  <c r="D31" i="2"/>
  <c r="D21" i="2"/>
  <c r="D12" i="2"/>
  <c r="D107" i="2"/>
  <c r="D58" i="2"/>
  <c r="D57" i="2"/>
  <c r="D56" i="2"/>
  <c r="D45" i="2"/>
  <c r="D37" i="2"/>
  <c r="D28" i="2"/>
  <c r="D19" i="2"/>
  <c r="D10" i="2"/>
  <c r="D55" i="2"/>
  <c r="D44" i="2"/>
  <c r="D36" i="2"/>
  <c r="D27" i="2"/>
  <c r="D9" i="2"/>
  <c r="D43" i="2"/>
  <c r="D26" i="2"/>
  <c r="D8" i="2"/>
  <c r="D14" i="2"/>
  <c r="D29" i="2"/>
  <c r="D64" i="2"/>
  <c r="D18" i="2"/>
  <c r="D38" i="2"/>
  <c r="D63" i="2"/>
  <c r="D52" i="2"/>
  <c r="D35" i="2"/>
  <c r="D17" i="2"/>
  <c r="D46" i="2"/>
  <c r="D11" i="2"/>
  <c r="D62" i="2"/>
  <c r="D51" i="2"/>
  <c r="D42" i="2"/>
  <c r="D34" i="2"/>
  <c r="D24" i="2"/>
  <c r="D16" i="2"/>
  <c r="D7" i="2"/>
  <c r="D61" i="2"/>
  <c r="D50" i="2"/>
  <c r="D41" i="2"/>
  <c r="D33" i="2"/>
  <c r="D23" i="2"/>
  <c r="D6" i="2"/>
  <c r="D20" i="2"/>
  <c r="D157" i="2"/>
  <c r="AG11" i="2"/>
  <c r="AG20" i="2"/>
  <c r="AG29" i="2"/>
  <c r="AG38" i="2"/>
  <c r="AG46" i="2"/>
  <c r="AG57" i="2"/>
  <c r="AG66" i="2"/>
  <c r="AG77" i="2"/>
  <c r="AG87" i="2"/>
  <c r="AG136" i="2"/>
  <c r="AE148" i="2"/>
  <c r="AE166" i="2" s="1"/>
  <c r="AG21" i="2"/>
  <c r="AG31" i="2"/>
  <c r="AG39" i="2"/>
  <c r="AG47" i="2"/>
  <c r="AG58" i="2"/>
  <c r="AG67" i="2"/>
  <c r="AG78" i="2"/>
  <c r="AG88" i="2"/>
  <c r="AG22" i="2"/>
  <c r="AG32" i="2"/>
  <c r="AG49" i="2"/>
  <c r="AG68" i="2"/>
  <c r="AG80" i="2"/>
  <c r="AG89" i="2"/>
  <c r="AG131" i="2"/>
  <c r="AG40" i="2"/>
  <c r="AG17" i="2"/>
  <c r="AG35" i="2"/>
  <c r="AG43" i="2"/>
  <c r="AG52" i="2"/>
  <c r="AG72" i="2"/>
  <c r="AG93" i="2"/>
  <c r="AG133" i="2"/>
  <c r="AG144" i="2"/>
  <c r="AG26" i="2"/>
  <c r="K148" i="2"/>
  <c r="K166" i="2" s="1"/>
  <c r="AA148" i="2"/>
  <c r="AA166" i="2" s="1"/>
  <c r="W148" i="2"/>
  <c r="W166" i="2" s="1"/>
  <c r="S148" i="2"/>
  <c r="S166" i="2" s="1"/>
  <c r="AG13" i="2"/>
  <c r="AC148" i="2"/>
  <c r="AC166" i="2" s="1"/>
  <c r="Y148" i="2"/>
  <c r="Y166" i="2" s="1"/>
  <c r="U148" i="2"/>
  <c r="U166" i="2" s="1"/>
  <c r="AG12" i="2"/>
  <c r="M148" i="2"/>
  <c r="M166" i="2" s="1"/>
  <c r="AG114" i="2"/>
  <c r="AG62" i="2"/>
  <c r="AG8" i="2"/>
  <c r="AG4" i="2"/>
  <c r="AG33" i="2"/>
  <c r="AG81" i="2"/>
  <c r="AG7" i="2"/>
  <c r="AG16" i="2"/>
  <c r="AG24" i="2"/>
  <c r="AG34" i="2"/>
  <c r="AG42" i="2"/>
  <c r="AG51" i="2"/>
  <c r="AG71" i="2"/>
  <c r="AG92" i="2"/>
  <c r="AG113" i="2"/>
  <c r="AG120" i="2"/>
  <c r="AG143" i="2"/>
  <c r="AG23" i="2"/>
  <c r="AG70" i="2"/>
  <c r="I148" i="2"/>
  <c r="I166" i="2" s="1"/>
  <c r="AG6" i="2"/>
  <c r="AG60" i="2"/>
  <c r="AG132" i="2"/>
  <c r="AG9" i="2"/>
  <c r="AG18" i="2"/>
  <c r="AG27" i="2"/>
  <c r="AG36" i="2"/>
  <c r="AG44" i="2"/>
  <c r="AG55" i="2"/>
  <c r="AG63" i="2"/>
  <c r="AG74" i="2"/>
  <c r="AG84" i="2"/>
  <c r="AG94" i="2"/>
  <c r="AG134" i="2"/>
  <c r="AG14" i="2"/>
  <c r="AG50" i="2"/>
  <c r="AG139" i="2"/>
  <c r="AG10" i="2"/>
  <c r="AG19" i="2"/>
  <c r="AG28" i="2"/>
  <c r="AG37" i="2"/>
  <c r="AG45" i="2"/>
  <c r="AG56" i="2"/>
  <c r="AG64" i="2"/>
  <c r="AG75" i="2"/>
  <c r="AG86" i="2"/>
  <c r="AG95" i="2"/>
  <c r="AG135" i="2"/>
  <c r="AG90" i="2"/>
  <c r="AG41" i="2"/>
  <c r="BG52" i="2"/>
  <c r="AG130" i="2"/>
  <c r="AG137" i="2"/>
  <c r="BG159" i="2"/>
  <c r="BG162" i="2"/>
  <c r="AV166" i="2"/>
  <c r="AS148" i="2"/>
  <c r="BG35" i="2"/>
  <c r="BG63" i="2"/>
  <c r="BG87" i="2"/>
  <c r="BG93" i="2"/>
  <c r="D156" i="2"/>
  <c r="BG155" i="2"/>
  <c r="BG34" i="2"/>
  <c r="BG62" i="2"/>
  <c r="BG67" i="2"/>
  <c r="BG27" i="2"/>
  <c r="BG33" i="2"/>
  <c r="BG156" i="2"/>
  <c r="BG19" i="2"/>
  <c r="BG95" i="2"/>
  <c r="AW165" i="2"/>
  <c r="AO148" i="2"/>
  <c r="BG12" i="2"/>
  <c r="BG26" i="2"/>
  <c r="BG37" i="2"/>
  <c r="BG43" i="2"/>
  <c r="BG44" i="2"/>
  <c r="BG80" i="2"/>
  <c r="BG154" i="2"/>
  <c r="BF165" i="2"/>
  <c r="BC148" i="2"/>
  <c r="BG41" i="2"/>
  <c r="BG92" i="2"/>
  <c r="BG38" i="2"/>
  <c r="BG13" i="2"/>
  <c r="AL166" i="2"/>
  <c r="BG84" i="2"/>
  <c r="BG18" i="2"/>
  <c r="BG64" i="2"/>
  <c r="BG72" i="2"/>
  <c r="BG77" i="2"/>
  <c r="BG81" i="2"/>
  <c r="BG88" i="2"/>
  <c r="BG94" i="2"/>
  <c r="D94" i="2"/>
  <c r="AM165" i="2"/>
  <c r="BC165" i="2"/>
  <c r="BG153" i="2"/>
  <c r="BG163" i="2"/>
  <c r="BG28" i="2"/>
  <c r="BG45" i="2"/>
  <c r="BG151" i="2"/>
  <c r="BA148" i="2"/>
  <c r="BG51" i="2"/>
  <c r="BG86" i="2"/>
  <c r="BG50" i="2"/>
  <c r="BG57" i="2"/>
  <c r="BG66" i="2"/>
  <c r="AN166" i="2"/>
  <c r="AW148" i="2"/>
  <c r="AQ148" i="2"/>
  <c r="BG7" i="2"/>
  <c r="BG11" i="2"/>
  <c r="BG17" i="2"/>
  <c r="BG29" i="2"/>
  <c r="BG42" i="2"/>
  <c r="BG46" i="2"/>
  <c r="AO165" i="2"/>
  <c r="BG152" i="2"/>
  <c r="D153" i="2"/>
  <c r="D136" i="2"/>
  <c r="BG4" i="2"/>
  <c r="BG21" i="2"/>
  <c r="BG32" i="2"/>
  <c r="D74" i="2"/>
  <c r="BG16" i="2"/>
  <c r="D66" i="2"/>
  <c r="D68" i="2"/>
  <c r="BG20" i="2"/>
  <c r="BG14" i="2"/>
  <c r="BG74" i="2"/>
  <c r="D90" i="2"/>
  <c r="D95" i="2"/>
  <c r="D98" i="2"/>
  <c r="BG90" i="2"/>
  <c r="D87" i="2"/>
  <c r="D89" i="2"/>
  <c r="D92" i="2"/>
  <c r="D161" i="2"/>
  <c r="D102" i="2"/>
  <c r="D4" i="2"/>
  <c r="BF148" i="2"/>
  <c r="D101" i="2"/>
  <c r="D138" i="2"/>
  <c r="D114" i="2"/>
  <c r="D77" i="2"/>
  <c r="D105" i="2"/>
  <c r="D103" i="2"/>
  <c r="D88" i="2"/>
  <c r="D67" i="2"/>
  <c r="D70" i="2"/>
  <c r="BG70" i="2"/>
  <c r="D86" i="2"/>
  <c r="D133" i="2"/>
  <c r="D135" i="2"/>
  <c r="BE165" i="2"/>
  <c r="D155" i="2"/>
  <c r="AU148" i="2"/>
  <c r="BG36" i="2"/>
  <c r="D71" i="2"/>
  <c r="AQ165" i="2"/>
  <c r="BG6" i="2"/>
  <c r="BG31" i="2"/>
  <c r="D93" i="2"/>
  <c r="D97" i="2"/>
  <c r="AS165" i="2"/>
  <c r="AU165" i="2"/>
  <c r="AI148" i="2"/>
  <c r="AY148" i="2"/>
  <c r="BG56" i="2"/>
  <c r="D78" i="2"/>
  <c r="D84" i="2"/>
  <c r="D120" i="2"/>
  <c r="D144" i="2"/>
  <c r="BG10" i="2"/>
  <c r="AK148" i="2"/>
  <c r="BG49" i="2"/>
  <c r="D75" i="2"/>
  <c r="D99" i="2"/>
  <c r="D139" i="2"/>
  <c r="BG160" i="2"/>
  <c r="AM148" i="2"/>
  <c r="BG22" i="2"/>
  <c r="BG55" i="2"/>
  <c r="BG75" i="2"/>
  <c r="BG9" i="2"/>
  <c r="BG47" i="2"/>
  <c r="BG71" i="2"/>
  <c r="D72" i="2"/>
  <c r="D113" i="2"/>
  <c r="D134" i="2"/>
  <c r="D137" i="2"/>
  <c r="D143" i="2"/>
  <c r="D154" i="2"/>
  <c r="D159" i="2"/>
  <c r="BG68" i="2"/>
  <c r="BG89" i="2"/>
  <c r="D152" i="2"/>
  <c r="D163" i="2"/>
  <c r="BG8" i="2"/>
  <c r="BG24" i="2"/>
  <c r="BG40" i="2"/>
  <c r="BG60" i="2"/>
  <c r="D81" i="2"/>
  <c r="D132" i="2"/>
  <c r="D150" i="2"/>
  <c r="BG161" i="2"/>
  <c r="BG78" i="2"/>
  <c r="BG150" i="2"/>
  <c r="AI165" i="2"/>
  <c r="AY165" i="2"/>
  <c r="D162" i="2"/>
  <c r="BE148" i="2"/>
  <c r="BG23" i="2"/>
  <c r="BG39" i="2"/>
  <c r="BG58" i="2"/>
  <c r="D80" i="2"/>
  <c r="AX166" i="2"/>
  <c r="AK165" i="2"/>
  <c r="BA165" i="2"/>
  <c r="D151" i="2"/>
  <c r="D160" i="2"/>
  <c r="BG148" i="2" l="1"/>
  <c r="AG148" i="2"/>
  <c r="AG166" i="2" s="1"/>
  <c r="AS166" i="2"/>
  <c r="AQ166" i="2"/>
  <c r="AW166" i="2"/>
  <c r="BC166" i="2"/>
  <c r="AM166" i="2"/>
  <c r="AK166" i="2"/>
  <c r="AO166" i="2"/>
  <c r="BA166" i="2"/>
  <c r="BF166" i="2"/>
  <c r="BG165" i="2"/>
  <c r="AY166" i="2"/>
  <c r="AU166" i="2"/>
  <c r="BE166" i="2"/>
  <c r="AI166" i="2"/>
  <c r="BG166" i="2" l="1"/>
  <c r="AA58" i="1" l="1"/>
  <c r="Z58" i="1"/>
  <c r="Y58" i="1"/>
  <c r="X58" i="1"/>
  <c r="W58" i="1"/>
  <c r="V58" i="1"/>
  <c r="U58" i="1"/>
  <c r="T58" i="1"/>
  <c r="S58" i="1"/>
  <c r="R58" i="1"/>
  <c r="BC58" i="1"/>
  <c r="BA58" i="1"/>
  <c r="AZ58" i="1"/>
  <c r="AY58" i="1"/>
  <c r="AX58" i="1"/>
  <c r="AW58" i="1"/>
  <c r="AU58" i="1"/>
  <c r="AS58" i="1"/>
  <c r="AR58" i="1"/>
  <c r="AQ58" i="1"/>
  <c r="AO58" i="1"/>
  <c r="AN58" i="1"/>
  <c r="AM58" i="1"/>
  <c r="AL58" i="1"/>
  <c r="AK58" i="1"/>
  <c r="AI58" i="1"/>
  <c r="AH58" i="1"/>
  <c r="AG58" i="1"/>
  <c r="AF58" i="1"/>
  <c r="Q51" i="1"/>
  <c r="Q58" i="1" s="1"/>
  <c r="P51" i="1"/>
  <c r="P58" i="1" s="1"/>
  <c r="O51" i="1"/>
  <c r="O58" i="1" s="1"/>
  <c r="N51" i="1"/>
  <c r="M51" i="1"/>
  <c r="M58" i="1" s="1"/>
  <c r="L51" i="1"/>
  <c r="L58" i="1" s="1"/>
  <c r="K51" i="1"/>
  <c r="K58" i="1" s="1"/>
  <c r="J51" i="1"/>
  <c r="J58" i="1" s="1"/>
  <c r="I51" i="1"/>
  <c r="I58" i="1" s="1"/>
  <c r="H51" i="1"/>
  <c r="G51" i="1"/>
  <c r="G58" i="1" s="1"/>
  <c r="F51" i="1"/>
  <c r="F58" i="1" s="1"/>
  <c r="E51" i="1"/>
  <c r="E58" i="1" s="1"/>
  <c r="D51" i="1"/>
  <c r="D58" i="1" s="1"/>
  <c r="BE49" i="1"/>
  <c r="BG49" i="1" s="1"/>
  <c r="BD49" i="1"/>
  <c r="BF49" i="1" s="1"/>
  <c r="AC49" i="1"/>
  <c r="AB49" i="1"/>
  <c r="BE48" i="1"/>
  <c r="BG48" i="1" s="1"/>
  <c r="BD48" i="1"/>
  <c r="BF48" i="1" s="1"/>
  <c r="AC48" i="1"/>
  <c r="AB48" i="1"/>
  <c r="BE47" i="1"/>
  <c r="BG47" i="1" s="1"/>
  <c r="BD47" i="1"/>
  <c r="BF47" i="1" s="1"/>
  <c r="AC47" i="1"/>
  <c r="AB47" i="1"/>
  <c r="BE46" i="1"/>
  <c r="BG46" i="1" s="1"/>
  <c r="BD46" i="1"/>
  <c r="BF46" i="1" s="1"/>
  <c r="AC46" i="1"/>
  <c r="AB46" i="1"/>
  <c r="BE45" i="1"/>
  <c r="BG45" i="1" s="1"/>
  <c r="BD45" i="1"/>
  <c r="BF45" i="1" s="1"/>
  <c r="AC45" i="1"/>
  <c r="AB45" i="1"/>
  <c r="BE44" i="1"/>
  <c r="BG44" i="1" s="1"/>
  <c r="BD44" i="1"/>
  <c r="BF44" i="1" s="1"/>
  <c r="AC44" i="1"/>
  <c r="AB44" i="1"/>
  <c r="AD44" i="1" s="1"/>
  <c r="BE43" i="1"/>
  <c r="BG43" i="1" s="1"/>
  <c r="BD43" i="1"/>
  <c r="BF43" i="1" s="1"/>
  <c r="AC43" i="1"/>
  <c r="AB43" i="1"/>
  <c r="BE42" i="1"/>
  <c r="BG42" i="1" s="1"/>
  <c r="BD42" i="1"/>
  <c r="BF42" i="1" s="1"/>
  <c r="AC42" i="1"/>
  <c r="AB42" i="1"/>
  <c r="BE41" i="1"/>
  <c r="BG41" i="1" s="1"/>
  <c r="BD41" i="1"/>
  <c r="BF41" i="1" s="1"/>
  <c r="AC41" i="1"/>
  <c r="AB41" i="1"/>
  <c r="BE40" i="1"/>
  <c r="BG40" i="1" s="1"/>
  <c r="BD40" i="1"/>
  <c r="BF40" i="1" s="1"/>
  <c r="AC40" i="1"/>
  <c r="AE40" i="1" s="1"/>
  <c r="AB40" i="1"/>
  <c r="BE39" i="1"/>
  <c r="BG39" i="1" s="1"/>
  <c r="BD39" i="1"/>
  <c r="BF39" i="1" s="1"/>
  <c r="AC39" i="1"/>
  <c r="AB39" i="1"/>
  <c r="BD38" i="1"/>
  <c r="BF38" i="1" s="1"/>
  <c r="AC38" i="1"/>
  <c r="AB38" i="1"/>
  <c r="BE37" i="1"/>
  <c r="BG37" i="1" s="1"/>
  <c r="BD37" i="1"/>
  <c r="BF37" i="1" s="1"/>
  <c r="AC37" i="1"/>
  <c r="AB37" i="1"/>
  <c r="BE36" i="1"/>
  <c r="BG36" i="1" s="1"/>
  <c r="BD36" i="1"/>
  <c r="BF36" i="1" s="1"/>
  <c r="AC36" i="1"/>
  <c r="AB36" i="1"/>
  <c r="BE35" i="1"/>
  <c r="BG35" i="1" s="1"/>
  <c r="BD35" i="1"/>
  <c r="BF35" i="1" s="1"/>
  <c r="AC35" i="1"/>
  <c r="AB35" i="1"/>
  <c r="BE34" i="1"/>
  <c r="BG34" i="1" s="1"/>
  <c r="BD34" i="1"/>
  <c r="BF34" i="1" s="1"/>
  <c r="AC34" i="1"/>
  <c r="AB34" i="1"/>
  <c r="BE33" i="1"/>
  <c r="BG33" i="1" s="1"/>
  <c r="BD33" i="1"/>
  <c r="BF33" i="1" s="1"/>
  <c r="AC33" i="1"/>
  <c r="AB33" i="1"/>
  <c r="BE32" i="1"/>
  <c r="BG32" i="1" s="1"/>
  <c r="BD32" i="1"/>
  <c r="BF32" i="1" s="1"/>
  <c r="AC32" i="1"/>
  <c r="AB32" i="1"/>
  <c r="BE31" i="1"/>
  <c r="BG31" i="1" s="1"/>
  <c r="BD31" i="1"/>
  <c r="BF31" i="1" s="1"/>
  <c r="AC31" i="1"/>
  <c r="AB31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F25" i="1"/>
  <c r="E25" i="1"/>
  <c r="D25" i="1"/>
  <c r="BE23" i="1"/>
  <c r="BG23" i="1" s="1"/>
  <c r="BD23" i="1"/>
  <c r="BF23" i="1" s="1"/>
  <c r="AC23" i="1"/>
  <c r="AB23" i="1"/>
  <c r="BE22" i="1"/>
  <c r="BG22" i="1" s="1"/>
  <c r="BD22" i="1"/>
  <c r="BF22" i="1" s="1"/>
  <c r="AC22" i="1"/>
  <c r="AB22" i="1"/>
  <c r="BE21" i="1"/>
  <c r="BG21" i="1" s="1"/>
  <c r="BD21" i="1"/>
  <c r="BF21" i="1" s="1"/>
  <c r="AC21" i="1"/>
  <c r="AB21" i="1"/>
  <c r="BE20" i="1"/>
  <c r="BG20" i="1" s="1"/>
  <c r="BD20" i="1"/>
  <c r="BF20" i="1" s="1"/>
  <c r="AC20" i="1"/>
  <c r="AB20" i="1"/>
  <c r="BE19" i="1"/>
  <c r="BG19" i="1" s="1"/>
  <c r="BD19" i="1"/>
  <c r="BF19" i="1" s="1"/>
  <c r="AC19" i="1"/>
  <c r="AB19" i="1"/>
  <c r="BE18" i="1"/>
  <c r="BG18" i="1" s="1"/>
  <c r="BD18" i="1"/>
  <c r="BF18" i="1" s="1"/>
  <c r="AC18" i="1"/>
  <c r="AB18" i="1"/>
  <c r="BE17" i="1"/>
  <c r="BG17" i="1" s="1"/>
  <c r="BD17" i="1"/>
  <c r="BF17" i="1" s="1"/>
  <c r="AC17" i="1"/>
  <c r="AB17" i="1"/>
  <c r="BE16" i="1"/>
  <c r="BG16" i="1" s="1"/>
  <c r="BD16" i="1"/>
  <c r="BF16" i="1" s="1"/>
  <c r="AC16" i="1"/>
  <c r="AB16" i="1"/>
  <c r="BE15" i="1"/>
  <c r="BG15" i="1" s="1"/>
  <c r="BD15" i="1"/>
  <c r="BF15" i="1" s="1"/>
  <c r="AC15" i="1"/>
  <c r="AB15" i="1"/>
  <c r="BE14" i="1"/>
  <c r="BG14" i="1" s="1"/>
  <c r="BD14" i="1"/>
  <c r="BF14" i="1" s="1"/>
  <c r="BE13" i="1"/>
  <c r="BG13" i="1" s="1"/>
  <c r="BD13" i="1"/>
  <c r="BF13" i="1" s="1"/>
  <c r="AC13" i="1"/>
  <c r="AB13" i="1"/>
  <c r="BE12" i="1"/>
  <c r="BG12" i="1" s="1"/>
  <c r="BD12" i="1"/>
  <c r="BF12" i="1" s="1"/>
  <c r="AC12" i="1"/>
  <c r="AB12" i="1"/>
  <c r="BD11" i="1"/>
  <c r="BF11" i="1" s="1"/>
  <c r="AC11" i="1"/>
  <c r="AB11" i="1"/>
  <c r="BD10" i="1"/>
  <c r="BF10" i="1" s="1"/>
  <c r="AB10" i="1"/>
  <c r="BE9" i="1"/>
  <c r="BG9" i="1" s="1"/>
  <c r="BD9" i="1"/>
  <c r="BF9" i="1" s="1"/>
  <c r="BE8" i="1"/>
  <c r="BG8" i="1" s="1"/>
  <c r="BD8" i="1"/>
  <c r="BF8" i="1" s="1"/>
  <c r="AC8" i="1"/>
  <c r="AB8" i="1"/>
  <c r="BE7" i="1"/>
  <c r="BG7" i="1" s="1"/>
  <c r="BD7" i="1"/>
  <c r="BF7" i="1" s="1"/>
  <c r="AC7" i="1"/>
  <c r="AB7" i="1"/>
  <c r="BE6" i="1"/>
  <c r="BG6" i="1" s="1"/>
  <c r="BD6" i="1"/>
  <c r="BF6" i="1" s="1"/>
  <c r="AC6" i="1"/>
  <c r="AC5" i="1"/>
  <c r="AB5" i="1"/>
  <c r="BF51" i="1" l="1"/>
  <c r="BG51" i="1"/>
  <c r="BF25" i="1"/>
  <c r="BE51" i="1"/>
  <c r="BE58" i="1" s="1"/>
  <c r="AD18" i="1"/>
  <c r="AD8" i="1"/>
  <c r="AD12" i="1"/>
  <c r="AE18" i="1"/>
  <c r="AE6" i="1"/>
  <c r="AD15" i="1"/>
  <c r="AD17" i="1"/>
  <c r="AD19" i="1"/>
  <c r="AD21" i="1"/>
  <c r="AD23" i="1"/>
  <c r="AD16" i="1"/>
  <c r="AD20" i="1"/>
  <c r="AD22" i="1"/>
  <c r="AD10" i="1"/>
  <c r="AE16" i="1"/>
  <c r="AE22" i="1"/>
  <c r="AE10" i="1"/>
  <c r="AE12" i="1"/>
  <c r="AD7" i="1"/>
  <c r="AD11" i="1"/>
  <c r="AE15" i="1"/>
  <c r="AE19" i="1"/>
  <c r="AE14" i="1"/>
  <c r="AE20" i="1"/>
  <c r="AE8" i="1"/>
  <c r="AD5" i="1"/>
  <c r="AD9" i="1"/>
  <c r="AD13" i="1"/>
  <c r="AE17" i="1"/>
  <c r="AE21" i="1"/>
  <c r="AE23" i="1"/>
  <c r="AE5" i="1"/>
  <c r="AE7" i="1"/>
  <c r="AE9" i="1"/>
  <c r="AE11" i="1"/>
  <c r="AE13" i="1"/>
  <c r="AD32" i="1"/>
  <c r="AD38" i="1"/>
  <c r="AE32" i="1"/>
  <c r="AE46" i="1"/>
  <c r="AD34" i="1"/>
  <c r="AD40" i="1"/>
  <c r="AD46" i="1"/>
  <c r="AE36" i="1"/>
  <c r="AE42" i="1"/>
  <c r="AE48" i="1"/>
  <c r="AD31" i="1"/>
  <c r="AD33" i="1"/>
  <c r="AD35" i="1"/>
  <c r="AD37" i="1"/>
  <c r="AD39" i="1"/>
  <c r="AD41" i="1"/>
  <c r="AD43" i="1"/>
  <c r="AD45" i="1"/>
  <c r="AD47" i="1"/>
  <c r="AD49" i="1"/>
  <c r="AD36" i="1"/>
  <c r="AD42" i="1"/>
  <c r="AD48" i="1"/>
  <c r="AE34" i="1"/>
  <c r="AE38" i="1"/>
  <c r="AE44" i="1"/>
  <c r="AE31" i="1"/>
  <c r="AE33" i="1"/>
  <c r="AE35" i="1"/>
  <c r="AE37" i="1"/>
  <c r="AE39" i="1"/>
  <c r="AE41" i="1"/>
  <c r="AE43" i="1"/>
  <c r="AE45" i="1"/>
  <c r="AE47" i="1"/>
  <c r="AE49" i="1"/>
  <c r="BD51" i="1"/>
  <c r="BD58" i="1" s="1"/>
  <c r="AC51" i="1"/>
  <c r="AC58" i="1" s="1"/>
  <c r="AB51" i="1"/>
  <c r="AA57" i="1"/>
  <c r="AA59" i="1" s="1"/>
  <c r="AA60" i="1" s="1"/>
  <c r="Z57" i="1"/>
  <c r="Z59" i="1" s="1"/>
  <c r="Z61" i="1" s="1"/>
  <c r="Y57" i="1"/>
  <c r="Y59" i="1" s="1"/>
  <c r="Y60" i="1" s="1"/>
  <c r="X57" i="1"/>
  <c r="X59" i="1" s="1"/>
  <c r="X60" i="1" s="1"/>
  <c r="W57" i="1"/>
  <c r="W59" i="1" s="1"/>
  <c r="W60" i="1" s="1"/>
  <c r="V57" i="1"/>
  <c r="V59" i="1" s="1"/>
  <c r="V60" i="1" s="1"/>
  <c r="T57" i="1"/>
  <c r="T59" i="1" s="1"/>
  <c r="T60" i="1" s="1"/>
  <c r="U57" i="1"/>
  <c r="U59" i="1" s="1"/>
  <c r="U60" i="1" s="1"/>
  <c r="S57" i="1"/>
  <c r="S59" i="1" s="1"/>
  <c r="S61" i="1" s="1"/>
  <c r="R57" i="1"/>
  <c r="R59" i="1" s="1"/>
  <c r="R61" i="1" s="1"/>
  <c r="P57" i="1"/>
  <c r="P59" i="1" s="1"/>
  <c r="P61" i="1" s="1"/>
  <c r="AZ57" i="1"/>
  <c r="AZ59" i="1" s="1"/>
  <c r="AZ61" i="1" s="1"/>
  <c r="Q57" i="1"/>
  <c r="Q59" i="1" s="1"/>
  <c r="Q61" i="1" s="1"/>
  <c r="I57" i="1"/>
  <c r="I59" i="1" s="1"/>
  <c r="I60" i="1" s="1"/>
  <c r="J57" i="1"/>
  <c r="J59" i="1" s="1"/>
  <c r="J61" i="1" s="1"/>
  <c r="K57" i="1"/>
  <c r="K59" i="1" s="1"/>
  <c r="K61" i="1" s="1"/>
  <c r="AK57" i="1"/>
  <c r="AK59" i="1" s="1"/>
  <c r="AK60" i="1" s="1"/>
  <c r="AT60" i="1"/>
  <c r="AM57" i="1"/>
  <c r="AM59" i="1" s="1"/>
  <c r="AM60" i="1" s="1"/>
  <c r="AH57" i="1"/>
  <c r="AI57" i="1"/>
  <c r="AI59" i="1" s="1"/>
  <c r="AI61" i="1" s="1"/>
  <c r="AQ57" i="1"/>
  <c r="AN57" i="1"/>
  <c r="AN59" i="1" s="1"/>
  <c r="AN61" i="1" s="1"/>
  <c r="D57" i="1"/>
  <c r="D59" i="1" s="1"/>
  <c r="D61" i="1" s="1"/>
  <c r="AY57" i="1"/>
  <c r="AY59" i="1" s="1"/>
  <c r="AY60" i="1" s="1"/>
  <c r="E57" i="1"/>
  <c r="E59" i="1" s="1"/>
  <c r="E60" i="1" s="1"/>
  <c r="M57" i="1"/>
  <c r="M59" i="1" s="1"/>
  <c r="M60" i="1" s="1"/>
  <c r="G57" i="1"/>
  <c r="G59" i="1" s="1"/>
  <c r="G61" i="1" s="1"/>
  <c r="O57" i="1"/>
  <c r="O59" i="1" s="1"/>
  <c r="O61" i="1" s="1"/>
  <c r="AG57" i="1"/>
  <c r="AG59" i="1" s="1"/>
  <c r="AO57" i="1"/>
  <c r="AC25" i="1"/>
  <c r="AB25" i="1"/>
  <c r="BD25" i="1"/>
  <c r="AJ58" i="1"/>
  <c r="AJ57" i="1"/>
  <c r="AP58" i="1"/>
  <c r="AP57" i="1"/>
  <c r="AV58" i="1"/>
  <c r="AV57" i="1"/>
  <c r="BB58" i="1"/>
  <c r="BB57" i="1"/>
  <c r="H58" i="1"/>
  <c r="H57" i="1"/>
  <c r="N58" i="1"/>
  <c r="N57" i="1"/>
  <c r="AU57" i="1"/>
  <c r="BA57" i="1"/>
  <c r="F57" i="1"/>
  <c r="L57" i="1"/>
  <c r="AW57" i="1"/>
  <c r="BC57" i="1"/>
  <c r="AF57" i="1"/>
  <c r="AL57" i="1"/>
  <c r="AR57" i="1"/>
  <c r="AX57" i="1"/>
  <c r="AD25" i="1" l="1"/>
  <c r="AE25" i="1"/>
  <c r="AD51" i="1"/>
  <c r="AE51" i="1"/>
  <c r="AB58" i="1"/>
  <c r="BD57" i="1"/>
  <c r="BD59" i="1" s="1"/>
  <c r="BD61" i="1" s="1"/>
  <c r="AG60" i="1"/>
  <c r="AG61" i="1"/>
  <c r="AH59" i="1"/>
  <c r="AH61" i="1" s="1"/>
  <c r="AB57" i="1"/>
  <c r="AN60" i="1"/>
  <c r="AK61" i="1"/>
  <c r="AC57" i="1"/>
  <c r="AC59" i="1" s="1"/>
  <c r="AC61" i="1" s="1"/>
  <c r="AQ59" i="1"/>
  <c r="AQ61" i="1" s="1"/>
  <c r="AT61" i="1"/>
  <c r="W61" i="1"/>
  <c r="J60" i="1"/>
  <c r="AO59" i="1"/>
  <c r="AO61" i="1" s="1"/>
  <c r="P60" i="1"/>
  <c r="U61" i="1"/>
  <c r="X61" i="1"/>
  <c r="T61" i="1"/>
  <c r="R60" i="1"/>
  <c r="S60" i="1"/>
  <c r="M61" i="1"/>
  <c r="K60" i="1"/>
  <c r="I61" i="1"/>
  <c r="E61" i="1"/>
  <c r="D60" i="1"/>
  <c r="AL59" i="1"/>
  <c r="AL61" i="1" s="1"/>
  <c r="BB59" i="1"/>
  <c r="BB60" i="1" s="1"/>
  <c r="H59" i="1"/>
  <c r="H61" i="1" s="1"/>
  <c r="O60" i="1"/>
  <c r="BC59" i="1"/>
  <c r="BC61" i="1" s="1"/>
  <c r="AZ60" i="1"/>
  <c r="Y61" i="1"/>
  <c r="G60" i="1"/>
  <c r="AV59" i="1"/>
  <c r="AV61" i="1" s="1"/>
  <c r="Q60" i="1"/>
  <c r="AI60" i="1"/>
  <c r="AY61" i="1"/>
  <c r="AW59" i="1"/>
  <c r="AW61" i="1" s="1"/>
  <c r="AU59" i="1"/>
  <c r="AU61" i="1" s="1"/>
  <c r="Z60" i="1"/>
  <c r="V61" i="1"/>
  <c r="L59" i="1"/>
  <c r="L61" i="1" s="1"/>
  <c r="AJ59" i="1"/>
  <c r="AJ60" i="1" s="1"/>
  <c r="AF59" i="1"/>
  <c r="AF61" i="1" s="1"/>
  <c r="BA59" i="1"/>
  <c r="BA61" i="1" s="1"/>
  <c r="AX59" i="1"/>
  <c r="AX61" i="1" s="1"/>
  <c r="AP59" i="1"/>
  <c r="AP61" i="1" s="1"/>
  <c r="AR59" i="1"/>
  <c r="AR61" i="1" s="1"/>
  <c r="AM61" i="1"/>
  <c r="N59" i="1"/>
  <c r="N61" i="1" s="1"/>
  <c r="AA61" i="1"/>
  <c r="F59" i="1"/>
  <c r="F61" i="1" s="1"/>
  <c r="AB59" i="1" l="1"/>
  <c r="AB60" i="1" s="1"/>
  <c r="AE58" i="1"/>
  <c r="AE57" i="1"/>
  <c r="AD58" i="1"/>
  <c r="AD57" i="1"/>
  <c r="AD59" i="1" s="1"/>
  <c r="AD60" i="1" s="1"/>
  <c r="AJ61" i="1"/>
  <c r="BA60" i="1"/>
  <c r="BB61" i="1"/>
  <c r="AO60" i="1"/>
  <c r="AH60" i="1"/>
  <c r="BC60" i="1"/>
  <c r="AQ60" i="1"/>
  <c r="AX60" i="1"/>
  <c r="AW60" i="1"/>
  <c r="N60" i="1"/>
  <c r="H60" i="1"/>
  <c r="AP60" i="1"/>
  <c r="AF60" i="1"/>
  <c r="AU60" i="1"/>
  <c r="AV60" i="1"/>
  <c r="F60" i="1"/>
  <c r="AR60" i="1"/>
  <c r="BD60" i="1"/>
  <c r="AC60" i="1"/>
  <c r="L60" i="1"/>
  <c r="AL60" i="1"/>
  <c r="AB61" i="1" l="1"/>
  <c r="AD61" i="1"/>
  <c r="AE59" i="1"/>
  <c r="AE61" i="1" s="1"/>
  <c r="AE60" i="1" l="1"/>
  <c r="AR148" i="6" l="1"/>
  <c r="AR166" i="6" s="1"/>
  <c r="AS12" i="6"/>
  <c r="BF12" i="6"/>
  <c r="D132" i="6" l="1"/>
  <c r="D116" i="6"/>
  <c r="D139" i="6"/>
  <c r="D118" i="6"/>
  <c r="D127" i="6"/>
  <c r="D120" i="6"/>
  <c r="D123" i="6"/>
  <c r="D137" i="6"/>
  <c r="D131" i="6"/>
  <c r="D134" i="6"/>
  <c r="D128" i="6"/>
  <c r="D133" i="6"/>
  <c r="D136" i="6"/>
  <c r="D117" i="6"/>
  <c r="D130" i="6"/>
  <c r="D135" i="6"/>
  <c r="D124" i="6"/>
  <c r="D138" i="6"/>
  <c r="D23" i="6"/>
  <c r="D14" i="6"/>
  <c r="D62" i="6"/>
  <c r="D17" i="6"/>
  <c r="D4" i="6"/>
  <c r="D20" i="6"/>
  <c r="D10" i="6"/>
  <c r="D34" i="6"/>
  <c r="D58" i="6"/>
  <c r="D90" i="6"/>
  <c r="D92" i="6"/>
  <c r="D35" i="6"/>
  <c r="D88" i="6"/>
  <c r="D13" i="6"/>
  <c r="D38" i="6"/>
  <c r="D12" i="6"/>
  <c r="D37" i="6"/>
  <c r="D63" i="6"/>
  <c r="D93" i="6"/>
  <c r="D143" i="6"/>
  <c r="D36" i="6"/>
  <c r="D77" i="6"/>
  <c r="D89" i="6"/>
  <c r="D57" i="6"/>
  <c r="D26" i="6"/>
  <c r="D33" i="6"/>
  <c r="D43" i="6"/>
  <c r="D50" i="6"/>
  <c r="D32" i="6"/>
  <c r="D46" i="6"/>
  <c r="D16" i="6"/>
  <c r="D39" i="6"/>
  <c r="D67" i="6"/>
  <c r="D113" i="6"/>
  <c r="D64" i="6"/>
  <c r="D52" i="6"/>
  <c r="D72" i="6"/>
  <c r="D49" i="6"/>
  <c r="D80" i="6"/>
  <c r="D19" i="6"/>
  <c r="D42" i="6"/>
  <c r="D70" i="6"/>
  <c r="D9" i="6"/>
  <c r="D44" i="6"/>
  <c r="D41" i="6"/>
  <c r="D114" i="6"/>
  <c r="D71" i="6"/>
  <c r="D21" i="6"/>
  <c r="D45" i="6"/>
  <c r="D74" i="6"/>
  <c r="D22" i="6"/>
  <c r="D11" i="6"/>
  <c r="D86" i="6"/>
  <c r="D6" i="6"/>
  <c r="D28" i="6"/>
  <c r="D81" i="6"/>
  <c r="D60" i="6"/>
  <c r="D95" i="6"/>
  <c r="D7" i="6"/>
  <c r="D31" i="6"/>
  <c r="D87" i="6"/>
  <c r="D84" i="6"/>
  <c r="D27" i="6"/>
  <c r="D8" i="6"/>
  <c r="D94" i="6"/>
  <c r="D24" i="6"/>
  <c r="D47" i="6"/>
  <c r="D78" i="6"/>
  <c r="D40" i="6"/>
  <c r="D29" i="6"/>
  <c r="D18" i="6"/>
  <c r="D55" i="6"/>
  <c r="D51" i="6"/>
  <c r="D75" i="6"/>
  <c r="BF148" i="6"/>
  <c r="BF166" i="6" s="1"/>
  <c r="D56" i="6"/>
  <c r="D144" i="6"/>
  <c r="D68" i="6"/>
  <c r="D66" i="6"/>
  <c r="BG12" i="6"/>
  <c r="BG148" i="6" s="1"/>
  <c r="BG166" i="6" s="1"/>
  <c r="AS148" i="6"/>
  <c r="AS166" i="6" s="1"/>
  <c r="AT148" i="15" l="1"/>
  <c r="AT166" i="15" s="1"/>
  <c r="AU4" i="15"/>
  <c r="BF4" i="15"/>
  <c r="AT148" i="19" l="1"/>
  <c r="AT166" i="19" s="1"/>
  <c r="BF7" i="19"/>
  <c r="AU7" i="19"/>
  <c r="AU148" i="15"/>
  <c r="AU166" i="15" s="1"/>
  <c r="BG4" i="15"/>
  <c r="AU74" i="3"/>
  <c r="BF74" i="3"/>
  <c r="AT148" i="3"/>
  <c r="AT166" i="3" s="1"/>
  <c r="D130" i="19" l="1"/>
  <c r="D133" i="19"/>
  <c r="D127" i="19"/>
  <c r="D124" i="19"/>
  <c r="D137" i="19"/>
  <c r="D116" i="19"/>
  <c r="D131" i="19"/>
  <c r="D138" i="19"/>
  <c r="D134" i="19"/>
  <c r="D136" i="19"/>
  <c r="D139" i="19"/>
  <c r="D117" i="19"/>
  <c r="D123" i="19"/>
  <c r="D135" i="19"/>
  <c r="D118" i="19"/>
  <c r="D128" i="19"/>
  <c r="D132" i="19"/>
  <c r="D120" i="19"/>
  <c r="BG7" i="19"/>
  <c r="BG148" i="19" s="1"/>
  <c r="BG166" i="19" s="1"/>
  <c r="AU148" i="19"/>
  <c r="AU166" i="19" s="1"/>
  <c r="D81" i="19"/>
  <c r="D80" i="19"/>
  <c r="D90" i="19"/>
  <c r="D37" i="19"/>
  <c r="D41" i="19"/>
  <c r="D51" i="19"/>
  <c r="D47" i="19"/>
  <c r="D60" i="19"/>
  <c r="D95" i="19"/>
  <c r="D6" i="19"/>
  <c r="D18" i="19"/>
  <c r="D38" i="19"/>
  <c r="D32" i="19"/>
  <c r="D86" i="19"/>
  <c r="D74" i="19"/>
  <c r="D20" i="19"/>
  <c r="D63" i="19"/>
  <c r="D88" i="19"/>
  <c r="D55" i="19"/>
  <c r="D56" i="19"/>
  <c r="D75" i="19"/>
  <c r="D71" i="19"/>
  <c r="D10" i="19"/>
  <c r="D16" i="19"/>
  <c r="D12" i="19"/>
  <c r="D22" i="19"/>
  <c r="D14" i="19"/>
  <c r="D24" i="19"/>
  <c r="D29" i="19"/>
  <c r="D21" i="19"/>
  <c r="D72" i="19"/>
  <c r="D19" i="19"/>
  <c r="D92" i="19"/>
  <c r="D144" i="19"/>
  <c r="D89" i="19"/>
  <c r="D52" i="19"/>
  <c r="D49" i="19"/>
  <c r="D43" i="19"/>
  <c r="D4" i="19"/>
  <c r="D17" i="19"/>
  <c r="D42" i="19"/>
  <c r="D57" i="19"/>
  <c r="D67" i="19"/>
  <c r="D87" i="19"/>
  <c r="D62" i="19"/>
  <c r="D64" i="19"/>
  <c r="BF148" i="19"/>
  <c r="BF166" i="19" s="1"/>
  <c r="D27" i="19"/>
  <c r="D78" i="19"/>
  <c r="D45" i="19"/>
  <c r="D94" i="19"/>
  <c r="D70" i="19"/>
  <c r="D84" i="19"/>
  <c r="D9" i="19"/>
  <c r="D44" i="19"/>
  <c r="D39" i="19"/>
  <c r="D28" i="19"/>
  <c r="D8" i="19"/>
  <c r="D36" i="19"/>
  <c r="D58" i="19"/>
  <c r="D68" i="19"/>
  <c r="D114" i="19"/>
  <c r="D113" i="19"/>
  <c r="D93" i="19"/>
  <c r="D66" i="19"/>
  <c r="D143" i="19"/>
  <c r="D26" i="19"/>
  <c r="D77" i="19"/>
  <c r="D7" i="19"/>
  <c r="D11" i="19"/>
  <c r="D34" i="19"/>
  <c r="D31" i="19"/>
  <c r="D40" i="19"/>
  <c r="D13" i="19"/>
  <c r="D46" i="19"/>
  <c r="D23" i="19"/>
  <c r="D33" i="19"/>
  <c r="D35" i="19"/>
  <c r="D50" i="19"/>
  <c r="BG74" i="3"/>
  <c r="AU148" i="3"/>
  <c r="AU166" i="3" s="1"/>
  <c r="AS25" i="1"/>
  <c r="AS57" i="1" s="1"/>
  <c r="BE10" i="1"/>
  <c r="BG10" i="1" l="1"/>
  <c r="BG25" i="1" s="1"/>
  <c r="BE25" i="1"/>
  <c r="BE57" i="1" s="1"/>
  <c r="AS59" i="1"/>
  <c r="AS61" i="1" s="1"/>
  <c r="AS60" i="1" l="1"/>
  <c r="BE59" i="1"/>
  <c r="BE61" i="1" s="1"/>
  <c r="BE60" i="1" l="1"/>
  <c r="AV148" i="10" l="1"/>
  <c r="AV166" i="10" s="1"/>
  <c r="BF4" i="10" l="1"/>
  <c r="AW4" i="10"/>
  <c r="BG4" i="10" s="1"/>
  <c r="BF8" i="4"/>
  <c r="AV148" i="4"/>
  <c r="AV166" i="4" s="1"/>
  <c r="AW8" i="4"/>
  <c r="AW148" i="10" l="1"/>
  <c r="AW166" i="10" s="1"/>
  <c r="D123" i="4"/>
  <c r="AW148" i="4"/>
  <c r="AW166" i="4" s="1"/>
  <c r="BG8" i="4"/>
  <c r="BG148" i="4" s="1"/>
  <c r="BG166" i="4" s="1"/>
  <c r="D118" i="4"/>
  <c r="D131" i="4"/>
  <c r="D58" i="4"/>
  <c r="D98" i="4"/>
  <c r="D94" i="4"/>
  <c r="D42" i="4"/>
  <c r="D20" i="4"/>
  <c r="D72" i="4"/>
  <c r="D78" i="4"/>
  <c r="BF148" i="4"/>
  <c r="D83" i="4" s="1"/>
  <c r="D35" i="4"/>
  <c r="D4" i="4"/>
  <c r="D18" i="4"/>
  <c r="D89" i="4"/>
  <c r="D116" i="4"/>
  <c r="D70" i="4"/>
  <c r="D12" i="4"/>
  <c r="D39" i="4"/>
  <c r="D97" i="4"/>
  <c r="D51" i="4"/>
  <c r="D23" i="4"/>
  <c r="D80" i="4"/>
  <c r="D71" i="4"/>
  <c r="D132" i="4"/>
  <c r="D101" i="4"/>
  <c r="D36" i="4"/>
  <c r="D41" i="4"/>
  <c r="D111" i="4"/>
  <c r="D81" i="4"/>
  <c r="D27" i="4"/>
  <c r="D113" i="4"/>
  <c r="D74" i="4"/>
  <c r="D26" i="4"/>
  <c r="D93" i="4"/>
  <c r="D45" i="4"/>
  <c r="D139" i="4"/>
  <c r="D92" i="4"/>
  <c r="D46" i="4"/>
  <c r="D120" i="4"/>
  <c r="D7" i="4"/>
  <c r="D8" i="4"/>
  <c r="D143" i="4"/>
  <c r="D114" i="4"/>
  <c r="D88" i="4"/>
  <c r="D22" i="4"/>
  <c r="D16" i="4"/>
  <c r="D43" i="4"/>
  <c r="D19" i="4"/>
  <c r="D105" i="4"/>
  <c r="D135" i="4"/>
  <c r="D130" i="4"/>
  <c r="D110" i="4"/>
  <c r="D34" i="4"/>
  <c r="D106" i="4"/>
  <c r="D68" i="4"/>
  <c r="D60" i="4"/>
  <c r="D33" i="4"/>
  <c r="D117" i="4"/>
  <c r="D47" i="4"/>
  <c r="D44" i="4"/>
  <c r="D103" i="4"/>
  <c r="D90" i="4"/>
  <c r="D6" i="4"/>
  <c r="D29" i="4"/>
  <c r="D109" i="4"/>
  <c r="D40" i="4"/>
  <c r="D133" i="4"/>
  <c r="D10" i="4"/>
  <c r="D144" i="4"/>
  <c r="D95" i="4"/>
  <c r="D63" i="4"/>
  <c r="D50" i="4"/>
  <c r="D13" i="4"/>
  <c r="D99" i="4"/>
  <c r="D55" i="4"/>
  <c r="D84" i="4"/>
  <c r="D38" i="4"/>
  <c r="D136" i="4"/>
  <c r="D57" i="4"/>
  <c r="D11" i="4"/>
  <c r="D62" i="4"/>
  <c r="D102" i="4"/>
  <c r="D64" i="4"/>
  <c r="D31" i="4"/>
  <c r="D86" i="4"/>
  <c r="D17" i="4"/>
  <c r="D28" i="4"/>
  <c r="D137" i="4"/>
  <c r="D75" i="4"/>
  <c r="D124" i="4"/>
  <c r="D56" i="4"/>
  <c r="D134" i="4"/>
  <c r="D127" i="4"/>
  <c r="D21" i="4"/>
  <c r="D66" i="4"/>
  <c r="D87" i="4"/>
  <c r="D49" i="4"/>
  <c r="D32" i="4"/>
  <c r="D37" i="4"/>
  <c r="D128" i="4"/>
  <c r="D9" i="4"/>
  <c r="D77" i="4"/>
  <c r="D24" i="4"/>
  <c r="D14" i="4"/>
  <c r="D52" i="4"/>
  <c r="D67" i="4"/>
  <c r="D82" i="4" l="1"/>
  <c r="BF166" i="4"/>
  <c r="BF8" i="15" l="1"/>
  <c r="AY8" i="15"/>
  <c r="AX148" i="15"/>
  <c r="AX166" i="15" s="1"/>
  <c r="BF9" i="10"/>
  <c r="D61" i="10" l="1"/>
  <c r="D60" i="10"/>
  <c r="AY127" i="20"/>
  <c r="BF127" i="20"/>
  <c r="AX148" i="20"/>
  <c r="AX166" i="20" s="1"/>
  <c r="BG8" i="15"/>
  <c r="BG148" i="15" s="1"/>
  <c r="BG166" i="15" s="1"/>
  <c r="AY148" i="15"/>
  <c r="AY166" i="15" s="1"/>
  <c r="D124" i="15"/>
  <c r="D128" i="15"/>
  <c r="D139" i="15"/>
  <c r="D134" i="15"/>
  <c r="D130" i="15"/>
  <c r="D120" i="15"/>
  <c r="D127" i="15"/>
  <c r="D137" i="15"/>
  <c r="D133" i="15"/>
  <c r="D136" i="15"/>
  <c r="D117" i="15"/>
  <c r="D132" i="15"/>
  <c r="D131" i="15"/>
  <c r="D123" i="15"/>
  <c r="D135" i="15"/>
  <c r="D116" i="15"/>
  <c r="D138" i="15"/>
  <c r="D118" i="15"/>
  <c r="D90" i="15"/>
  <c r="D63" i="15"/>
  <c r="D20" i="15"/>
  <c r="D88" i="15"/>
  <c r="D71" i="15"/>
  <c r="BF148" i="15"/>
  <c r="BF166" i="15" s="1"/>
  <c r="D60" i="15"/>
  <c r="D40" i="15"/>
  <c r="D46" i="15"/>
  <c r="D10" i="15"/>
  <c r="D93" i="15"/>
  <c r="D23" i="15"/>
  <c r="D11" i="15"/>
  <c r="D50" i="15"/>
  <c r="D89" i="15"/>
  <c r="D22" i="15"/>
  <c r="D64" i="15"/>
  <c r="D45" i="15"/>
  <c r="D72" i="15"/>
  <c r="D19" i="15"/>
  <c r="D6" i="15"/>
  <c r="D21" i="15"/>
  <c r="D36" i="15"/>
  <c r="D67" i="15"/>
  <c r="D42" i="15"/>
  <c r="D143" i="15"/>
  <c r="D32" i="15"/>
  <c r="D14" i="15"/>
  <c r="D77" i="15"/>
  <c r="D58" i="15"/>
  <c r="D44" i="15"/>
  <c r="D37" i="15"/>
  <c r="D34" i="15"/>
  <c r="D70" i="15"/>
  <c r="D84" i="15"/>
  <c r="D9" i="15"/>
  <c r="D78" i="15"/>
  <c r="D12" i="15"/>
  <c r="D13" i="15"/>
  <c r="D92" i="15"/>
  <c r="D16" i="15"/>
  <c r="D74" i="15"/>
  <c r="D35" i="15"/>
  <c r="D114" i="15"/>
  <c r="D43" i="15"/>
  <c r="D55" i="15"/>
  <c r="D80" i="15"/>
  <c r="D4" i="15"/>
  <c r="D24" i="15"/>
  <c r="D38" i="15"/>
  <c r="D94" i="15"/>
  <c r="D49" i="15"/>
  <c r="D86" i="15"/>
  <c r="D57" i="15"/>
  <c r="D52" i="15"/>
  <c r="D18" i="15"/>
  <c r="D62" i="15"/>
  <c r="D7" i="15"/>
  <c r="D66" i="15"/>
  <c r="D39" i="15"/>
  <c r="D81" i="15"/>
  <c r="D29" i="15"/>
  <c r="D27" i="15"/>
  <c r="D68" i="15"/>
  <c r="D17" i="15"/>
  <c r="D113" i="15"/>
  <c r="D47" i="15"/>
  <c r="D33" i="15"/>
  <c r="D8" i="15"/>
  <c r="D26" i="15"/>
  <c r="D31" i="15"/>
  <c r="D41" i="15"/>
  <c r="D75" i="15"/>
  <c r="D95" i="15"/>
  <c r="D56" i="15"/>
  <c r="D51" i="15"/>
  <c r="D28" i="15"/>
  <c r="D144" i="15"/>
  <c r="D87" i="15"/>
  <c r="AY9" i="10"/>
  <c r="AY148" i="10" s="1"/>
  <c r="AY166" i="10" s="1"/>
  <c r="AX148" i="10"/>
  <c r="AX166" i="10" s="1"/>
  <c r="D117" i="10"/>
  <c r="D137" i="10"/>
  <c r="D133" i="10"/>
  <c r="D116" i="10"/>
  <c r="D131" i="10"/>
  <c r="D118" i="10"/>
  <c r="D124" i="10"/>
  <c r="D138" i="10"/>
  <c r="D132" i="10"/>
  <c r="D134" i="10"/>
  <c r="D127" i="10"/>
  <c r="D139" i="10"/>
  <c r="D123" i="10"/>
  <c r="D135" i="10"/>
  <c r="D130" i="10"/>
  <c r="D128" i="10"/>
  <c r="D120" i="10"/>
  <c r="D136" i="10"/>
  <c r="D34" i="10"/>
  <c r="D17" i="10"/>
  <c r="D12" i="10"/>
  <c r="D16" i="10"/>
  <c r="D81" i="10"/>
  <c r="D52" i="10"/>
  <c r="D32" i="10"/>
  <c r="D87" i="10"/>
  <c r="D42" i="10"/>
  <c r="D144" i="10"/>
  <c r="D7" i="10"/>
  <c r="D23" i="10"/>
  <c r="D22" i="10"/>
  <c r="D26" i="10"/>
  <c r="D19" i="10"/>
  <c r="D70" i="10"/>
  <c r="D89" i="10"/>
  <c r="D58" i="10"/>
  <c r="D72" i="10"/>
  <c r="D84" i="10"/>
  <c r="D47" i="10"/>
  <c r="D20" i="10"/>
  <c r="D93" i="10"/>
  <c r="D46" i="10"/>
  <c r="D56" i="10"/>
  <c r="D13" i="10"/>
  <c r="D43" i="10"/>
  <c r="D29" i="10"/>
  <c r="D37" i="10"/>
  <c r="D50" i="10"/>
  <c r="D68" i="10"/>
  <c r="D67" i="10"/>
  <c r="D11" i="10"/>
  <c r="D40" i="10"/>
  <c r="D55" i="10"/>
  <c r="D62" i="10"/>
  <c r="D45" i="10"/>
  <c r="D92" i="10"/>
  <c r="D9" i="10"/>
  <c r="D66" i="10"/>
  <c r="D44" i="10"/>
  <c r="D88" i="10"/>
  <c r="D95" i="10"/>
  <c r="D64" i="10"/>
  <c r="D75" i="10"/>
  <c r="D143" i="10"/>
  <c r="D77" i="10"/>
  <c r="BF148" i="10"/>
  <c r="BF166" i="10" s="1"/>
  <c r="D51" i="10"/>
  <c r="D57" i="10"/>
  <c r="D36" i="10"/>
  <c r="D24" i="10"/>
  <c r="D41" i="10"/>
  <c r="D71" i="10"/>
  <c r="D90" i="10"/>
  <c r="D8" i="10"/>
  <c r="D33" i="10"/>
  <c r="D4" i="10"/>
  <c r="D78" i="10"/>
  <c r="D21" i="10"/>
  <c r="D49" i="10"/>
  <c r="D18" i="10"/>
  <c r="D74" i="10"/>
  <c r="D86" i="10"/>
  <c r="D28" i="10"/>
  <c r="D80" i="10"/>
  <c r="D14" i="10"/>
  <c r="D31" i="10"/>
  <c r="D113" i="10"/>
  <c r="D63" i="10"/>
  <c r="D27" i="10"/>
  <c r="D38" i="10"/>
  <c r="D6" i="10"/>
  <c r="D10" i="10"/>
  <c r="D39" i="10"/>
  <c r="D94" i="10"/>
  <c r="D114" i="10"/>
  <c r="D35" i="10"/>
  <c r="D117" i="20" l="1"/>
  <c r="D118" i="20"/>
  <c r="D116" i="20"/>
  <c r="D41" i="20"/>
  <c r="D86" i="20"/>
  <c r="D43" i="20"/>
  <c r="D13" i="20"/>
  <c r="D74" i="20"/>
  <c r="D66" i="20"/>
  <c r="D8" i="20"/>
  <c r="D46" i="20"/>
  <c r="D113" i="20"/>
  <c r="D51" i="20"/>
  <c r="D45" i="20"/>
  <c r="D87" i="20"/>
  <c r="D17" i="20"/>
  <c r="D144" i="20"/>
  <c r="D55" i="20"/>
  <c r="D10" i="20"/>
  <c r="D50" i="20"/>
  <c r="D40" i="20"/>
  <c r="D137" i="20"/>
  <c r="D42" i="20"/>
  <c r="D21" i="20"/>
  <c r="D7" i="20"/>
  <c r="D77" i="20"/>
  <c r="D37" i="20"/>
  <c r="D92" i="20"/>
  <c r="D120" i="20"/>
  <c r="D44" i="20"/>
  <c r="D68" i="20"/>
  <c r="D39" i="20"/>
  <c r="D84" i="20"/>
  <c r="BF148" i="20"/>
  <c r="BF166" i="20" s="1"/>
  <c r="D95" i="20"/>
  <c r="D131" i="20"/>
  <c r="D132" i="20"/>
  <c r="D123" i="20"/>
  <c r="D114" i="20"/>
  <c r="D78" i="20"/>
  <c r="D11" i="20"/>
  <c r="D138" i="20"/>
  <c r="D139" i="20"/>
  <c r="D136" i="20"/>
  <c r="D80" i="20"/>
  <c r="D88" i="20"/>
  <c r="D143" i="20"/>
  <c r="D19" i="20"/>
  <c r="D16" i="20"/>
  <c r="D64" i="20"/>
  <c r="D18" i="20"/>
  <c r="D93" i="20"/>
  <c r="D22" i="20"/>
  <c r="D124" i="20"/>
  <c r="D133" i="20"/>
  <c r="D52" i="20"/>
  <c r="D70" i="20"/>
  <c r="D9" i="20"/>
  <c r="D28" i="20"/>
  <c r="D67" i="20"/>
  <c r="D20" i="20"/>
  <c r="D33" i="20"/>
  <c r="D26" i="20"/>
  <c r="D12" i="20"/>
  <c r="D60" i="20"/>
  <c r="D134" i="20"/>
  <c r="D135" i="20"/>
  <c r="D49" i="20"/>
  <c r="D89" i="20"/>
  <c r="D38" i="20"/>
  <c r="D94" i="20"/>
  <c r="D27" i="20"/>
  <c r="D32" i="20"/>
  <c r="D24" i="20"/>
  <c r="D36" i="20"/>
  <c r="D34" i="20"/>
  <c r="D63" i="20"/>
  <c r="D127" i="20"/>
  <c r="D14" i="20"/>
  <c r="D56" i="20"/>
  <c r="D75" i="20"/>
  <c r="D58" i="20"/>
  <c r="D35" i="20"/>
  <c r="D57" i="20"/>
  <c r="D128" i="20"/>
  <c r="D6" i="20"/>
  <c r="D62" i="20"/>
  <c r="D81" i="20"/>
  <c r="D72" i="20"/>
  <c r="D4" i="20"/>
  <c r="D130" i="20"/>
  <c r="D23" i="20"/>
  <c r="D29" i="20"/>
  <c r="D71" i="20"/>
  <c r="D90" i="20"/>
  <c r="D47" i="20"/>
  <c r="D31" i="20"/>
  <c r="BG127" i="20"/>
  <c r="BG148" i="20" s="1"/>
  <c r="BG166" i="20" s="1"/>
  <c r="AY148" i="20"/>
  <c r="AY166" i="20" s="1"/>
  <c r="BG9" i="10"/>
  <c r="BG148" i="10" s="1"/>
  <c r="BG166" i="10" s="1"/>
  <c r="BD148" i="3" l="1"/>
  <c r="BD166" i="3" s="1"/>
  <c r="BF16" i="3"/>
  <c r="D121" i="3" s="1"/>
  <c r="BE16" i="3"/>
  <c r="BE148" i="3" l="1"/>
  <c r="BE166" i="3" s="1"/>
  <c r="BG16" i="3"/>
  <c r="BG148" i="3" s="1"/>
  <c r="BG166" i="3" s="1"/>
  <c r="D118" i="3"/>
  <c r="D45" i="3"/>
  <c r="D34" i="3"/>
  <c r="D94" i="3"/>
  <c r="D77" i="3"/>
  <c r="D83" i="3"/>
  <c r="D139" i="3"/>
  <c r="D95" i="3"/>
  <c r="D144" i="3"/>
  <c r="D20" i="3"/>
  <c r="D78" i="3"/>
  <c r="D93" i="3"/>
  <c r="D105" i="3"/>
  <c r="D80" i="3"/>
  <c r="D33" i="3"/>
  <c r="D36" i="3"/>
  <c r="D99" i="3"/>
  <c r="D41" i="3"/>
  <c r="D32" i="3"/>
  <c r="D58" i="3"/>
  <c r="D27" i="3"/>
  <c r="D39" i="3"/>
  <c r="D143" i="3"/>
  <c r="D113" i="3"/>
  <c r="D38" i="3"/>
  <c r="D123" i="3"/>
  <c r="D19" i="3"/>
  <c r="D21" i="3"/>
  <c r="D110" i="3"/>
  <c r="D70" i="3"/>
  <c r="D29" i="3"/>
  <c r="D43" i="3"/>
  <c r="D106" i="3"/>
  <c r="D82" i="3"/>
  <c r="D75" i="3"/>
  <c r="D102" i="3"/>
  <c r="D8" i="3"/>
  <c r="D17" i="3"/>
  <c r="D84" i="3"/>
  <c r="D124" i="3"/>
  <c r="D50" i="3"/>
  <c r="D68" i="3"/>
  <c r="D9" i="3"/>
  <c r="D14" i="3"/>
  <c r="D71" i="3"/>
  <c r="D132" i="3"/>
  <c r="D88" i="3"/>
  <c r="D86" i="3"/>
  <c r="D135" i="3"/>
  <c r="D12" i="3"/>
  <c r="D55" i="3"/>
  <c r="D90" i="3"/>
  <c r="D134" i="3"/>
  <c r="D127" i="3"/>
  <c r="D51" i="3"/>
  <c r="D120" i="3"/>
  <c r="D130" i="3"/>
  <c r="D66" i="3"/>
  <c r="D103" i="3"/>
  <c r="D23" i="3"/>
  <c r="D72" i="3"/>
  <c r="D47" i="3"/>
  <c r="D81" i="3"/>
  <c r="D22" i="3"/>
  <c r="D24" i="3"/>
  <c r="D7" i="3"/>
  <c r="D40" i="3"/>
  <c r="D117" i="3"/>
  <c r="D62" i="3"/>
  <c r="D97" i="3"/>
  <c r="D10" i="3"/>
  <c r="D114" i="3"/>
  <c r="D87" i="3"/>
  <c r="D52" i="3"/>
  <c r="D92" i="3"/>
  <c r="D11" i="3"/>
  <c r="D136" i="3"/>
  <c r="D56" i="3"/>
  <c r="D89" i="3"/>
  <c r="D31" i="3"/>
  <c r="D16" i="3"/>
  <c r="D116" i="3"/>
  <c r="D101" i="3"/>
  <c r="D57" i="3"/>
  <c r="D67" i="3"/>
  <c r="D49" i="3"/>
  <c r="D60" i="3"/>
  <c r="D42" i="3"/>
  <c r="D13" i="3"/>
  <c r="BF148" i="3"/>
  <c r="BF166" i="3" s="1"/>
  <c r="D131" i="3"/>
  <c r="D128" i="3"/>
  <c r="D26" i="3"/>
  <c r="D137" i="3"/>
  <c r="D63" i="3"/>
  <c r="D28" i="3"/>
  <c r="D46" i="3"/>
  <c r="D98" i="3"/>
  <c r="D74" i="3"/>
  <c r="D37" i="3"/>
  <c r="D64" i="3"/>
  <c r="D6" i="3"/>
  <c r="D18" i="3"/>
  <c r="D133" i="3"/>
  <c r="D4" i="3"/>
  <c r="D44" i="3"/>
  <c r="D109" i="3"/>
  <c r="D35" i="3"/>
  <c r="BF9" i="16" l="1"/>
  <c r="D120" i="16" s="1"/>
  <c r="BD148" i="16"/>
  <c r="BD166" i="16" s="1"/>
  <c r="BE9" i="16"/>
  <c r="BE148" i="16" s="1"/>
  <c r="BE166" i="16" s="1"/>
  <c r="D144" i="16"/>
  <c r="D37" i="16"/>
  <c r="D89" i="16"/>
  <c r="D36" i="16"/>
  <c r="D50" i="16"/>
  <c r="D114" i="16"/>
  <c r="D52" i="16"/>
  <c r="D13" i="16"/>
  <c r="D7" i="16"/>
  <c r="D94" i="16"/>
  <c r="BF148" i="16"/>
  <c r="BF166" i="16" s="1"/>
  <c r="D55" i="16"/>
  <c r="D67" i="16"/>
  <c r="D16" i="16"/>
  <c r="D44" i="16"/>
  <c r="D21" i="16"/>
  <c r="D4" i="16"/>
  <c r="D139" i="16"/>
  <c r="D123" i="16"/>
  <c r="D38" i="16"/>
  <c r="D117" i="16"/>
  <c r="D124" i="16"/>
  <c r="D31" i="16"/>
  <c r="D113" i="16"/>
  <c r="D12" i="16"/>
  <c r="D29" i="16"/>
  <c r="D14" i="16"/>
  <c r="D134" i="16"/>
  <c r="D75" i="16"/>
  <c r="D62" i="16"/>
  <c r="D72" i="16"/>
  <c r="D20" i="16"/>
  <c r="D6" i="16"/>
  <c r="D18" i="16"/>
  <c r="D8" i="16"/>
  <c r="D49" i="16"/>
  <c r="D26" i="16"/>
  <c r="D64" i="16"/>
  <c r="D78" i="16"/>
  <c r="D56" i="16"/>
  <c r="D92" i="16"/>
  <c r="D135" i="16"/>
  <c r="D17" i="16"/>
  <c r="D88" i="16"/>
  <c r="D45" i="16"/>
  <c r="D58" i="16"/>
  <c r="D143" i="16"/>
  <c r="D131" i="16"/>
  <c r="D138" i="16"/>
  <c r="D128" i="16"/>
  <c r="D34" i="16"/>
  <c r="D74" i="16"/>
  <c r="D28" i="16"/>
  <c r="D93" i="16"/>
  <c r="D33" i="16"/>
  <c r="D47" i="16"/>
  <c r="D68" i="16"/>
  <c r="D40" i="16"/>
  <c r="D90" i="16" l="1"/>
  <c r="D87" i="16"/>
  <c r="D132" i="16"/>
  <c r="D95" i="16"/>
  <c r="D71" i="16"/>
  <c r="D81" i="16"/>
  <c r="D23" i="16"/>
  <c r="D60" i="16"/>
  <c r="D133" i="16"/>
  <c r="D10" i="16"/>
  <c r="D19" i="16"/>
  <c r="D84" i="16"/>
  <c r="D24" i="16"/>
  <c r="D35" i="16"/>
  <c r="D130" i="16"/>
  <c r="D22" i="16"/>
  <c r="D9" i="16"/>
  <c r="D127" i="16"/>
  <c r="D63" i="16"/>
  <c r="D46" i="16"/>
  <c r="D116" i="16"/>
  <c r="D42" i="16"/>
  <c r="D41" i="16"/>
  <c r="D32" i="16"/>
  <c r="D43" i="16"/>
  <c r="D66" i="16"/>
  <c r="D118" i="16"/>
  <c r="D51" i="16"/>
  <c r="D86" i="16"/>
  <c r="D80" i="16"/>
  <c r="D70" i="16"/>
  <c r="D27" i="16"/>
  <c r="D129" i="16"/>
  <c r="D11" i="16"/>
  <c r="D39" i="16"/>
  <c r="D57" i="16"/>
  <c r="D137" i="16"/>
  <c r="D77" i="16"/>
  <c r="D136" i="16"/>
  <c r="BG9" i="16"/>
  <c r="BG148" i="16" s="1"/>
  <c r="BG166" i="16" s="1"/>
  <c r="BL25" i="1" l="1"/>
  <c r="BL57" i="1" s="1"/>
  <c r="CF15" i="1"/>
  <c r="CF25" i="1" l="1"/>
  <c r="CF57" i="1" s="1"/>
  <c r="BL59" i="1"/>
  <c r="BL61" i="1" s="1"/>
  <c r="BM25" i="1"/>
  <c r="BM57" i="1" s="1"/>
  <c r="CG15" i="1"/>
  <c r="CH25" i="1" l="1"/>
  <c r="CJ15" i="1" s="1"/>
  <c r="CI25" i="1"/>
  <c r="CI57" i="1" s="1"/>
  <c r="CG25" i="1"/>
  <c r="CG57" i="1" s="1"/>
  <c r="BL60" i="1"/>
  <c r="BM59" i="1"/>
  <c r="BM61" i="1" s="1"/>
  <c r="CF59" i="1"/>
  <c r="CF61" i="1" s="1"/>
  <c r="CI59" i="1" l="1"/>
  <c r="CI61" i="1" s="1"/>
  <c r="BM60" i="1"/>
  <c r="CG59" i="1"/>
  <c r="CG61" i="1" s="1"/>
  <c r="CF60" i="1"/>
  <c r="CJ18" i="1"/>
  <c r="CJ10" i="1"/>
  <c r="CJ13" i="1"/>
  <c r="CJ19" i="1"/>
  <c r="CJ22" i="1"/>
  <c r="CJ5" i="1"/>
  <c r="CJ7" i="1"/>
  <c r="CJ16" i="1"/>
  <c r="CJ9" i="1"/>
  <c r="CJ23" i="1"/>
  <c r="CH57" i="1"/>
  <c r="CJ17" i="1"/>
  <c r="CJ12" i="1"/>
  <c r="CJ21" i="1"/>
  <c r="CJ6" i="1"/>
  <c r="CJ8" i="1"/>
  <c r="CJ20" i="1"/>
  <c r="CJ14" i="1"/>
  <c r="CJ11" i="1"/>
  <c r="CI60" i="1" l="1"/>
  <c r="CG60" i="1"/>
  <c r="CH59" i="1"/>
  <c r="CH61" i="1" s="1"/>
  <c r="CH60" i="1" l="1"/>
</calcChain>
</file>

<file path=xl/sharedStrings.xml><?xml version="1.0" encoding="utf-8"?>
<sst xmlns="http://schemas.openxmlformats.org/spreadsheetml/2006/main" count="9242" uniqueCount="231">
  <si>
    <t>Yangon Region ( Townwise Report ) (2025) (BE Bottle &amp; Liter)</t>
  </si>
  <si>
    <t>No</t>
  </si>
  <si>
    <t>TownShip</t>
  </si>
  <si>
    <t>Van</t>
  </si>
  <si>
    <t xml:space="preserve">2024 Total </t>
  </si>
  <si>
    <t>2024 Average</t>
  </si>
  <si>
    <t>Total</t>
  </si>
  <si>
    <t>Average</t>
  </si>
  <si>
    <t>Town wise Contribution</t>
  </si>
  <si>
    <t>Contirbution wise Priority Town</t>
  </si>
  <si>
    <t>Bottle</t>
  </si>
  <si>
    <t>Litre</t>
  </si>
  <si>
    <t>Thingangyun</t>
  </si>
  <si>
    <t>Van 3</t>
  </si>
  <si>
    <t>South Dagon</t>
  </si>
  <si>
    <t>Van 2</t>
  </si>
  <si>
    <t>Tharkayta</t>
  </si>
  <si>
    <t>North Okkalapa</t>
  </si>
  <si>
    <t>Van 1</t>
  </si>
  <si>
    <t>North Dagon</t>
  </si>
  <si>
    <t>Bahan</t>
  </si>
  <si>
    <t>Van 4</t>
  </si>
  <si>
    <t>Downtown</t>
  </si>
  <si>
    <t>Hlaing - Mayangon</t>
  </si>
  <si>
    <t>South Okkalapa</t>
  </si>
  <si>
    <t>Yankin</t>
  </si>
  <si>
    <t>Thanlyin</t>
  </si>
  <si>
    <t>Van 5</t>
  </si>
  <si>
    <t>Twanty _ Dala</t>
  </si>
  <si>
    <t>Van 9</t>
  </si>
  <si>
    <t>Hlaingthayar</t>
  </si>
  <si>
    <t>Van 6</t>
  </si>
  <si>
    <t>Seikkyi Kanaunto</t>
  </si>
  <si>
    <t>Kaungyangon</t>
  </si>
  <si>
    <t>Shwepyithar</t>
  </si>
  <si>
    <t>Van 8</t>
  </si>
  <si>
    <t>Mingaladon _ Hlegu</t>
  </si>
  <si>
    <t>Van 7</t>
  </si>
  <si>
    <t>Hmawbi</t>
  </si>
  <si>
    <t>Insein</t>
  </si>
  <si>
    <t>100%</t>
  </si>
  <si>
    <t>YGN ( Townwise Report ) (2025) (Van Sales) (BE Bottle &amp; Liter)</t>
  </si>
  <si>
    <t>Sale Data Percentage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</si>
  <si>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</si>
  <si>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</si>
  <si>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</si>
  <si>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</si>
  <si>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</si>
  <si>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</si>
  <si>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</si>
  <si>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</si>
  <si>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</si>
  <si>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</si>
  <si>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</si>
  <si>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</si>
  <si>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2024 Total</t>
  </si>
  <si>
    <t xml:space="preserve">No </t>
  </si>
  <si>
    <t>Names</t>
  </si>
  <si>
    <t>YGN Region Sales</t>
  </si>
  <si>
    <t>Van Sales</t>
  </si>
  <si>
    <t>Total Sales</t>
  </si>
  <si>
    <t>YGN Region Sales (%)</t>
  </si>
  <si>
    <t>Van Sales (%)</t>
  </si>
  <si>
    <t>2025 - Sales Details Yangon (Thingangyun Township)</t>
  </si>
  <si>
    <t>Sr.</t>
  </si>
  <si>
    <t xml:space="preserve">Product Name </t>
  </si>
  <si>
    <t>Ranking</t>
  </si>
  <si>
    <t>ML</t>
  </si>
  <si>
    <t xml:space="preserve">Packing </t>
  </si>
  <si>
    <t>Sales Price</t>
  </si>
  <si>
    <t>2025 Total</t>
  </si>
  <si>
    <t>Bot</t>
  </si>
  <si>
    <t>Lit</t>
  </si>
  <si>
    <t>"Zay" Vodka 700-ml</t>
  </si>
  <si>
    <t>ပုလင်း</t>
  </si>
  <si>
    <t>1 * 12</t>
  </si>
  <si>
    <t>"Zay" Vodka (1 Liter)</t>
  </si>
  <si>
    <t>‌ကော်ဘူး</t>
  </si>
  <si>
    <t>"Zay" (1 Liter)</t>
  </si>
  <si>
    <t>"Zay" (0.6 Liter)</t>
  </si>
  <si>
    <t>"Zay" (0.35 Liter)</t>
  </si>
  <si>
    <t>1 * 40</t>
  </si>
  <si>
    <t>"Zay" Vodka</t>
  </si>
  <si>
    <t>1 * 24</t>
  </si>
  <si>
    <t>"Zay" Vodka - 640ml</t>
  </si>
  <si>
    <t>1 * 14</t>
  </si>
  <si>
    <t>"Zay" - 640ml</t>
  </si>
  <si>
    <t>Kaung Kyi (1 Liter)_25%</t>
  </si>
  <si>
    <t>Kaung Kyi (1 Liter)_40%</t>
  </si>
  <si>
    <t>Kaung Kyi (0.6 Liter)_25%</t>
  </si>
  <si>
    <t>Kaung Kyi (0.6 Liter)_40%</t>
  </si>
  <si>
    <t>Kaung Kyi (0.35 Liter)_25%</t>
  </si>
  <si>
    <t>Kaung Kyi ( 0.35 Liter) - 40%</t>
  </si>
  <si>
    <t xml:space="preserve">Kaung Kyi </t>
  </si>
  <si>
    <t>Kaung Kyi (40%)</t>
  </si>
  <si>
    <t>Kaung Kyi (46%)</t>
  </si>
  <si>
    <t>မိုးနဲကွန်ကီကော်ဘူး(1 Liter)</t>
  </si>
  <si>
    <t>မိုးနဲကွန်ကီကော်ဘူး(0.6 Liter)</t>
  </si>
  <si>
    <t>1*12</t>
  </si>
  <si>
    <t xml:space="preserve">Moe Nae Kon Ki </t>
  </si>
  <si>
    <t>‌မျောက်ရှယ်</t>
  </si>
  <si>
    <t>Zayawaddy Red(1 Liter)30%</t>
  </si>
  <si>
    <t>Zayawaddy Red(1 Liter)40%</t>
  </si>
  <si>
    <t>Zayawaddy Red(0.6 Liter)30%</t>
  </si>
  <si>
    <t>Zayawaddy  Red(0.6 Liter)40%</t>
  </si>
  <si>
    <t>Zayawaddy  Red(0.35 Liter)40%</t>
  </si>
  <si>
    <t>ဇေယျဝတီ Smooth (စိမ်း)</t>
  </si>
  <si>
    <t xml:space="preserve">Zayawaddy Red </t>
  </si>
  <si>
    <t>Zeyawaddy Rum (43%)</t>
  </si>
  <si>
    <t>ဇေယျဝတီ Smooth (နီ)</t>
  </si>
  <si>
    <t>ဇေယျဝတီ Red (ပု)</t>
  </si>
  <si>
    <t>1* 14</t>
  </si>
  <si>
    <t>‌ဇေယျဝတီ Red (ice)</t>
  </si>
  <si>
    <t>မြန်မာရှောက်ပျား(1 Liter)</t>
  </si>
  <si>
    <t>မြန်မာရှောက်ပျား</t>
  </si>
  <si>
    <t>သံပုရာအရက်(1 Liter)</t>
  </si>
  <si>
    <t>သံပုရာအရက်(0.6 Liter)</t>
  </si>
  <si>
    <t>သံပုရာအရက်</t>
  </si>
  <si>
    <t>Dagon Tamarind (1 Liter)</t>
  </si>
  <si>
    <t>Dagon Tamarind - 600ml</t>
  </si>
  <si>
    <t>Dagon Tamarind (0.35 Liter)</t>
  </si>
  <si>
    <t>2 in 1 မန်ကျည်း</t>
  </si>
  <si>
    <t xml:space="preserve">Dagon Tamarind </t>
  </si>
  <si>
    <t>Rice ကောက်ညှင်းစပါး(1 Liter)</t>
  </si>
  <si>
    <t>Rice ကောက်ညှင်းစပါး(0.6 Liter)</t>
  </si>
  <si>
    <t>Rice ကောက်ညှင်းစပါး</t>
  </si>
  <si>
    <t>ကချင်ရိုးရာဆန်အရက်(1 Liter)</t>
  </si>
  <si>
    <t>ကချင်ရိုးရာဆန်အရက်(0.6 Liter)</t>
  </si>
  <si>
    <t>ကချင်ရိုးရာဆန်အရက်</t>
  </si>
  <si>
    <t xml:space="preserve">Dagon Pineapple </t>
  </si>
  <si>
    <t>Cj-5</t>
  </si>
  <si>
    <t>Super Red</t>
  </si>
  <si>
    <t>Super Red (ပု)</t>
  </si>
  <si>
    <t>Super Liquor</t>
  </si>
  <si>
    <t>Super Vodka (1 Liter) - 38%</t>
  </si>
  <si>
    <t>ချယ်ရီ (Special)(1 Liter)မြန်မာ</t>
  </si>
  <si>
    <t>ချယ်ရီ (Special)(1 Liter)Eng</t>
  </si>
  <si>
    <t>ချယ်ရီအရက်သန့်(1 Liter)</t>
  </si>
  <si>
    <t>ချယ်ရီကော်ဘူး(0.6 Liter)</t>
  </si>
  <si>
    <t>ချယ်ရီအရက်သန့်</t>
  </si>
  <si>
    <t>ချယ်ရီသံပုရာ (1 Liter )</t>
  </si>
  <si>
    <t>ချယ်ရီသံပုရာ (0.6 Liter )</t>
  </si>
  <si>
    <t>ချယ်ရီသံပုရာ</t>
  </si>
  <si>
    <t>ရွှေမင်းသားခေါင်ရည်</t>
  </si>
  <si>
    <t>စပါး</t>
  </si>
  <si>
    <t>1* 24</t>
  </si>
  <si>
    <t>Paddyစပါး</t>
  </si>
  <si>
    <t>မန်းဘီအီး</t>
  </si>
  <si>
    <t>ပျားသံပုရာ</t>
  </si>
  <si>
    <t>Formula Rum 700ml</t>
  </si>
  <si>
    <t>Formula Rum 350ml</t>
  </si>
  <si>
    <t xml:space="preserve">Burma Gin (1 Liter) - 40% </t>
  </si>
  <si>
    <t>1 * 20</t>
  </si>
  <si>
    <t>ချယ်ရီသဘာဝအားဖြည့်ကောက်ညှင်း</t>
  </si>
  <si>
    <t xml:space="preserve">White Orange </t>
  </si>
  <si>
    <t xml:space="preserve">Dagon </t>
  </si>
  <si>
    <t>Black - Cat</t>
  </si>
  <si>
    <t>ကင်းမြီးကောက်</t>
  </si>
  <si>
    <t>"Zay" Super Vodka (ဆတိုး)</t>
  </si>
  <si>
    <t>Cj-5 - Super Vodka (ဆတိုး)</t>
  </si>
  <si>
    <t>ပျားရိုင်း</t>
  </si>
  <si>
    <t>ရုပ်ပျို</t>
  </si>
  <si>
    <t>ပုံးဘီအီး</t>
  </si>
  <si>
    <t>1*50</t>
  </si>
  <si>
    <t>Care+ အရက်ပြန် 700 ml</t>
  </si>
  <si>
    <t>Care+ အရက်ပြန် 20 Liter</t>
  </si>
  <si>
    <t>BE စုစုပေါင်း</t>
  </si>
  <si>
    <t>Columbus 700ml</t>
  </si>
  <si>
    <t>Columbus 350ml</t>
  </si>
  <si>
    <t>Columbus 175ml</t>
  </si>
  <si>
    <t>1 * 48</t>
  </si>
  <si>
    <t xml:space="preserve">SRS - Columbus 700ml </t>
  </si>
  <si>
    <t xml:space="preserve">SRS - Columbus 350ml </t>
  </si>
  <si>
    <t xml:space="preserve">SRS - Columbus 175ml </t>
  </si>
  <si>
    <t>Ngwe Taung 700ml</t>
  </si>
  <si>
    <t>Blended Whisky 700ml</t>
  </si>
  <si>
    <t>Blended Whisky 350ml</t>
  </si>
  <si>
    <t>Simple Whisky 700 ML</t>
  </si>
  <si>
    <t>Simple Whisky 350 ML</t>
  </si>
  <si>
    <t>Golden Triangle</t>
  </si>
  <si>
    <t>1*6</t>
  </si>
  <si>
    <t>Whisky စုစုပေါင်း</t>
  </si>
  <si>
    <t>All Total</t>
  </si>
  <si>
    <t>2025 - Sales Details Yangon (South Dagon Township)</t>
  </si>
  <si>
    <t>2025 - Sales Details Yangon (Tharkayta Township)</t>
  </si>
  <si>
    <t>2025 - Sales Details Yangon (North Okkalapa Township)</t>
  </si>
  <si>
    <t>2025 - Sales Details Yangon (North Dagon Township)</t>
  </si>
  <si>
    <t>2025 - Sales Details Yangon (Bahan - Tarmwe Township)</t>
  </si>
  <si>
    <t>2025 - Sales Details Yangon (Downtown Township)</t>
  </si>
  <si>
    <t>2025 - Sales Details Yangon (Haing - Mayangon Township)</t>
  </si>
  <si>
    <t>2025 - Sales Details Yangon (South Okkalapa Township)</t>
  </si>
  <si>
    <t>2025 - Sales Details Yangon (Yankin Township)</t>
  </si>
  <si>
    <t>2025 - Sales Details Yangon (Thanlyin Township)</t>
  </si>
  <si>
    <t>2025 - Sales Details Yangon (Twanty - Dala Township)</t>
  </si>
  <si>
    <t>2025 - Sales Details Yangon (Hlaingthaya Township)</t>
  </si>
  <si>
    <t>2025 - Sales Details Yangon (Seikkyi Kanaungto Township)</t>
  </si>
  <si>
    <t>2025 - Sales Details Yangon (Kungyangon / KawtMu Township)</t>
  </si>
  <si>
    <t>2025- Sales Details Yangon (Shwepyithar Township)</t>
  </si>
  <si>
    <t>2025 - Sales Details Yangon (Mingaladon - Hlegu Township)</t>
  </si>
  <si>
    <t xml:space="preserve">Top Lime </t>
  </si>
  <si>
    <t>2025 - Sales Details Yangon (Hmawbi Township)</t>
  </si>
  <si>
    <t>2025 - Sales Details Yangon (Insein Township)</t>
  </si>
  <si>
    <t>Jun</t>
  </si>
  <si>
    <t>Ngwe Taung 700ml(New)</t>
  </si>
  <si>
    <t>ရွှေမင်းသားမန်ကျည်းခေါင်ရည်</t>
  </si>
  <si>
    <t>ကော်ဘူး</t>
  </si>
  <si>
    <t>1 *14</t>
  </si>
  <si>
    <t>Three Lions OP - 55% Alc</t>
  </si>
  <si>
    <t>1*20</t>
  </si>
  <si>
    <t>ရွှေမန်း -  Rum</t>
  </si>
  <si>
    <t>1* 12</t>
  </si>
  <si>
    <t>Three Lions OP - 35% Alc</t>
  </si>
  <si>
    <t>Ngwe Taung (ဂါလံ)</t>
  </si>
  <si>
    <t>Aug</t>
  </si>
  <si>
    <t>Sep</t>
  </si>
  <si>
    <t>Oct</t>
  </si>
  <si>
    <t>Nov</t>
  </si>
  <si>
    <t>Dec</t>
  </si>
  <si>
    <t>2025 Average</t>
  </si>
  <si>
    <t xml:space="preserve"> Average</t>
  </si>
  <si>
    <t>Yangon Region ( Townwise Report ) (2024) (BE Bottle &amp; Liter)</t>
  </si>
  <si>
    <t>Yangon Region ( Townwise Report ) (2026) (BE Bottle &amp; Liter)</t>
  </si>
  <si>
    <t>YGN ( Townwise Report ) (2024) (Van Sales) (BE Bottle &amp; Liter)</t>
  </si>
  <si>
    <t>YGN ( Townwise Report ) (2026) (Van Sales) (BE Bottle &amp; Liter)</t>
  </si>
  <si>
    <t>2026 Total</t>
  </si>
  <si>
    <t>Care+ လက်သန့်ဆေးရည် 500 ml</t>
  </si>
  <si>
    <t>OP - 87% Alc (red)</t>
  </si>
  <si>
    <t>OP - 69% Alc (Green)</t>
  </si>
  <si>
    <t>ဆန်ပုံး(ဝါ)</t>
  </si>
  <si>
    <t>ဆန်ပုံး(ပြာ)</t>
  </si>
  <si>
    <t>Mar-3/15/2026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</si>
</sst>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[$-10000455]0"/>
    <numFmt numFmtId="166" formatCode="_(* #,##0.0000_);_(* \(#,##0.0000\);_(* &quot;-&quot;??_);_(@_)"/>
    <numFmt numFmtId="167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Pyidaungsu"/>
      <family val="2"/>
    </font>
    <font>
      <sz val="11"/>
      <color rgb="FFFF0000"/>
      <name val="Pyidaungsu"/>
      <family val="2"/>
    </font>
    <font>
      <b/>
      <sz val="11"/>
      <color theme="1"/>
      <name val="Pyidaungsu"/>
      <family val="2"/>
    </font>
    <font>
      <sz val="11"/>
      <color theme="1"/>
      <name val="Aptos Narrow"/>
      <family val="2"/>
      <scheme val="minor"/>
    </font>
    <font>
      <b/>
      <sz val="13"/>
      <color rgb="FFFF0000"/>
      <name val="Pyidaungsu"/>
      <family val="2"/>
    </font>
    <font>
      <b/>
      <sz val="11"/>
      <name val="Pyidaungsu"/>
      <family val="2"/>
    </font>
    <font>
      <sz val="11"/>
      <name val="Pyidaungsu"/>
      <family val="2"/>
    </font>
    <font>
      <b/>
      <sz val="11"/>
      <color rgb="FFFF0000"/>
      <name val="Pyidaungsu"/>
      <family val="2"/>
    </font>
    <font>
      <sz val="13"/>
      <name val="Pyidaungsu"/>
      <family val="2"/>
    </font>
    <font>
      <sz val="12"/>
      <name val="Pyidaungsu"/>
      <family val="2"/>
    </font>
    <font>
      <b/>
      <sz val="13"/>
      <name val="Pyidaungsu"/>
      <family val="2"/>
    </font>
    <font>
      <sz val="10"/>
      <name val="Pyidaungsu"/>
      <family val="2"/>
    </font>
    <font>
      <sz val="10"/>
      <color theme="1"/>
      <name val="Pyidaungsu"/>
      <family val="2"/>
    </font>
    <font>
      <sz val="10"/>
      <color rgb="FFFF0000"/>
      <name val="Pyidaungsu"/>
      <family val="2"/>
    </font>
    <font>
      <sz val="11"/>
      <color theme="1"/>
      <name val="Zawgyi-One"/>
      <family val="2"/>
    </font>
    <font>
      <b/>
      <sz val="10"/>
      <color rgb="FFFF0000"/>
      <name val="Pyidaungsu"/>
      <family val="2"/>
    </font>
    <font>
      <b/>
      <sz val="10"/>
      <name val="Pyidaungsu"/>
      <family val="2"/>
    </font>
    <font>
      <b/>
      <sz val="10"/>
      <color theme="1"/>
      <name val="Pyidaungsu"/>
      <family val="2"/>
    </font>
    <font>
      <sz val="12"/>
      <color theme="1"/>
      <name val="Pyidaungsu"/>
      <family val="2"/>
    </font>
    <font>
      <sz val="12"/>
      <color rgb="FFFF0000"/>
      <name val="Pyidaungsu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249977111117893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/>
      <right/>
      <top style="double">
        <color theme="4"/>
      </top>
      <bottom style="thin">
        <color rgb="FF44B3E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</cellStyleXfs>
  <cellXfs count="313">
    <xf numFmtId="0" fontId="0" fillId="0" borderId="0" xfId="0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3" borderId="24" xfId="3" applyFont="1" applyFill="1" applyBorder="1" applyAlignment="1">
      <alignment horizontal="center" vertical="center"/>
    </xf>
    <xf numFmtId="0" fontId="8" fillId="3" borderId="25" xfId="3" applyFont="1" applyFill="1" applyBorder="1" applyAlignment="1">
      <alignment horizontal="center" vertical="center"/>
    </xf>
    <xf numFmtId="0" fontId="6" fillId="3" borderId="26" xfId="3" applyFont="1" applyFill="1" applyBorder="1" applyAlignment="1">
      <alignment horizontal="center" vertical="center"/>
    </xf>
    <xf numFmtId="0" fontId="8" fillId="3" borderId="27" xfId="3" applyFont="1" applyFill="1" applyBorder="1" applyAlignment="1">
      <alignment horizontal="center" vertical="center"/>
    </xf>
    <xf numFmtId="0" fontId="6" fillId="3" borderId="28" xfId="3" applyFont="1" applyFill="1" applyBorder="1" applyAlignment="1">
      <alignment horizontal="center" vertical="center"/>
    </xf>
    <xf numFmtId="0" fontId="8" fillId="3" borderId="29" xfId="3" applyFont="1" applyFill="1" applyBorder="1" applyAlignment="1">
      <alignment horizontal="center" vertical="center"/>
    </xf>
    <xf numFmtId="0" fontId="8" fillId="3" borderId="30" xfId="3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164" fontId="7" fillId="4" borderId="33" xfId="1" applyNumberFormat="1" applyFont="1" applyFill="1" applyBorder="1" applyAlignment="1">
      <alignment horizontal="center" vertical="center"/>
    </xf>
    <xf numFmtId="164" fontId="2" fillId="4" borderId="34" xfId="1" applyNumberFormat="1" applyFont="1" applyFill="1" applyBorder="1" applyAlignment="1">
      <alignment horizontal="center" vertical="center"/>
    </xf>
    <xf numFmtId="164" fontId="7" fillId="0" borderId="35" xfId="1" applyNumberFormat="1" applyFont="1" applyBorder="1" applyAlignment="1">
      <alignment horizontal="center" vertical="center"/>
    </xf>
    <xf numFmtId="164" fontId="2" fillId="0" borderId="36" xfId="1" applyNumberFormat="1" applyFont="1" applyBorder="1" applyAlignment="1">
      <alignment horizontal="center" vertical="center"/>
    </xf>
    <xf numFmtId="164" fontId="7" fillId="0" borderId="21" xfId="1" applyNumberFormat="1" applyFont="1" applyBorder="1" applyAlignment="1">
      <alignment horizontal="center" vertical="center"/>
    </xf>
    <xf numFmtId="164" fontId="2" fillId="0" borderId="22" xfId="1" applyNumberFormat="1" applyFont="1" applyBorder="1" applyAlignment="1">
      <alignment horizontal="center" vertical="center"/>
    </xf>
    <xf numFmtId="164" fontId="7" fillId="4" borderId="21" xfId="1" applyNumberFormat="1" applyFont="1" applyFill="1" applyBorder="1" applyAlignment="1">
      <alignment horizontal="center" vertical="center"/>
    </xf>
    <xf numFmtId="164" fontId="2" fillId="4" borderId="22" xfId="1" applyNumberFormat="1" applyFont="1" applyFill="1" applyBorder="1" applyAlignment="1">
      <alignment horizontal="center" vertical="center"/>
    </xf>
    <xf numFmtId="164" fontId="7" fillId="4" borderId="35" xfId="1" applyNumberFormat="1" applyFont="1" applyFill="1" applyBorder="1" applyAlignment="1">
      <alignment horizontal="center" vertical="center"/>
    </xf>
    <xf numFmtId="164" fontId="2" fillId="4" borderId="36" xfId="1" applyNumberFormat="1" applyFont="1" applyFill="1" applyBorder="1" applyAlignment="1">
      <alignment horizontal="center" vertical="center"/>
    </xf>
    <xf numFmtId="164" fontId="2" fillId="0" borderId="34" xfId="1" applyNumberFormat="1" applyFont="1" applyBorder="1" applyAlignment="1">
      <alignment horizontal="center" vertical="center"/>
    </xf>
    <xf numFmtId="1" fontId="7" fillId="5" borderId="35" xfId="0" applyNumberFormat="1" applyFont="1" applyFill="1" applyBorder="1" applyAlignment="1">
      <alignment horizontal="center" vertical="center"/>
    </xf>
    <xf numFmtId="0" fontId="7" fillId="5" borderId="34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7" fillId="4" borderId="38" xfId="0" applyFont="1" applyFill="1" applyBorder="1" applyAlignment="1">
      <alignment horizontal="center" vertical="center"/>
    </xf>
    <xf numFmtId="164" fontId="7" fillId="4" borderId="39" xfId="1" applyNumberFormat="1" applyFont="1" applyFill="1" applyBorder="1" applyAlignment="1">
      <alignment horizontal="center" vertical="center"/>
    </xf>
    <xf numFmtId="164" fontId="2" fillId="0" borderId="40" xfId="1" applyNumberFormat="1" applyFont="1" applyBorder="1" applyAlignment="1">
      <alignment horizontal="center" vertical="center"/>
    </xf>
    <xf numFmtId="1" fontId="7" fillId="5" borderId="21" xfId="0" applyNumberFormat="1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164" fontId="7" fillId="0" borderId="39" xfId="1" applyNumberFormat="1" applyFont="1" applyBorder="1" applyAlignment="1">
      <alignment horizontal="center" vertical="center"/>
    </xf>
    <xf numFmtId="165" fontId="7" fillId="4" borderId="41" xfId="0" applyNumberFormat="1" applyFont="1" applyFill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164" fontId="7" fillId="0" borderId="10" xfId="1" applyNumberFormat="1" applyFont="1" applyBorder="1" applyAlignment="1">
      <alignment horizontal="center" vertical="center"/>
    </xf>
    <xf numFmtId="164" fontId="2" fillId="0" borderId="18" xfId="1" applyNumberFormat="1" applyFont="1" applyBorder="1" applyAlignment="1">
      <alignment horizontal="center" vertical="center"/>
    </xf>
    <xf numFmtId="164" fontId="7" fillId="4" borderId="17" xfId="1" applyNumberFormat="1" applyFont="1" applyFill="1" applyBorder="1" applyAlignment="1">
      <alignment horizontal="center" vertical="center"/>
    </xf>
    <xf numFmtId="164" fontId="2" fillId="4" borderId="43" xfId="1" applyNumberFormat="1" applyFont="1" applyFill="1" applyBorder="1" applyAlignment="1">
      <alignment horizontal="center" vertical="center"/>
    </xf>
    <xf numFmtId="164" fontId="7" fillId="0" borderId="17" xfId="1" applyNumberFormat="1" applyFont="1" applyBorder="1" applyAlignment="1">
      <alignment horizontal="center" vertical="center"/>
    </xf>
    <xf numFmtId="164" fontId="2" fillId="0" borderId="43" xfId="1" applyNumberFormat="1" applyFont="1" applyBorder="1" applyAlignment="1">
      <alignment horizontal="center" vertical="center"/>
    </xf>
    <xf numFmtId="164" fontId="7" fillId="0" borderId="12" xfId="1" applyNumberFormat="1" applyFont="1" applyBorder="1" applyAlignment="1">
      <alignment horizontal="center" vertical="center"/>
    </xf>
    <xf numFmtId="164" fontId="2" fillId="0" borderId="44" xfId="1" applyNumberFormat="1" applyFont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165" fontId="6" fillId="6" borderId="45" xfId="0" applyNumberFormat="1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 wrapText="1"/>
    </xf>
    <xf numFmtId="164" fontId="6" fillId="6" borderId="24" xfId="1" applyNumberFormat="1" applyFont="1" applyFill="1" applyBorder="1" applyAlignment="1">
      <alignment horizontal="center" vertical="center"/>
    </xf>
    <xf numFmtId="164" fontId="8" fillId="6" borderId="27" xfId="1" applyNumberFormat="1" applyFont="1" applyFill="1" applyBorder="1" applyAlignment="1">
      <alignment horizontal="center" vertical="center"/>
    </xf>
    <xf numFmtId="164" fontId="8" fillId="6" borderId="26" xfId="1" applyNumberFormat="1" applyFont="1" applyFill="1" applyBorder="1" applyAlignment="1">
      <alignment horizontal="center" vertical="center"/>
    </xf>
    <xf numFmtId="2" fontId="6" fillId="6" borderId="24" xfId="0" quotePrefix="1" applyNumberFormat="1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3" borderId="12" xfId="3" applyFont="1" applyFill="1" applyBorder="1" applyAlignment="1">
      <alignment horizontal="center" vertical="center"/>
    </xf>
    <xf numFmtId="0" fontId="8" fillId="3" borderId="13" xfId="3" applyFont="1" applyFill="1" applyBorder="1" applyAlignment="1">
      <alignment horizontal="center" vertical="center"/>
    </xf>
    <xf numFmtId="0" fontId="7" fillId="4" borderId="51" xfId="0" applyFont="1" applyFill="1" applyBorder="1" applyAlignment="1">
      <alignment horizontal="center" vertical="center"/>
    </xf>
    <xf numFmtId="164" fontId="7" fillId="4" borderId="31" xfId="1" applyNumberFormat="1" applyFont="1" applyFill="1" applyBorder="1" applyAlignment="1">
      <alignment horizontal="center" vertical="center"/>
    </xf>
    <xf numFmtId="164" fontId="2" fillId="4" borderId="32" xfId="1" applyNumberFormat="1" applyFont="1" applyFill="1" applyBorder="1" applyAlignment="1">
      <alignment horizontal="center" vertical="center"/>
    </xf>
    <xf numFmtId="0" fontId="7" fillId="4" borderId="52" xfId="0" applyFont="1" applyFill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6" fillId="6" borderId="53" xfId="0" applyFont="1" applyFill="1" applyBorder="1" applyAlignment="1">
      <alignment horizontal="center" vertical="center" wrapText="1"/>
    </xf>
    <xf numFmtId="164" fontId="6" fillId="6" borderId="24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8" borderId="54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164" fontId="1" fillId="6" borderId="21" xfId="1" applyNumberFormat="1" applyFont="1" applyFill="1" applyBorder="1" applyAlignment="1">
      <alignment horizontal="center" vertical="center"/>
    </xf>
    <xf numFmtId="164" fontId="2" fillId="6" borderId="22" xfId="1" applyNumberFormat="1" applyFont="1" applyFill="1" applyBorder="1" applyAlignment="1">
      <alignment horizontal="center" vertical="center"/>
    </xf>
    <xf numFmtId="164" fontId="2" fillId="0" borderId="0" xfId="4" applyNumberFormat="1" applyFont="1" applyFill="1" applyBorder="1" applyAlignment="1">
      <alignment horizontal="center" vertical="center"/>
    </xf>
    <xf numFmtId="164" fontId="1" fillId="0" borderId="0" xfId="4" applyNumberFormat="1" applyFont="1" applyFill="1" applyBorder="1" applyAlignment="1">
      <alignment horizontal="center" vertical="center"/>
    </xf>
    <xf numFmtId="164" fontId="1" fillId="9" borderId="21" xfId="1" applyNumberFormat="1" applyFont="1" applyFill="1" applyBorder="1" applyAlignment="1">
      <alignment horizontal="center" vertical="center"/>
    </xf>
    <xf numFmtId="164" fontId="2" fillId="9" borderId="22" xfId="1" applyNumberFormat="1" applyFont="1" applyFill="1" applyBorder="1" applyAlignment="1">
      <alignment horizontal="center" vertical="center"/>
    </xf>
    <xf numFmtId="164" fontId="3" fillId="10" borderId="21" xfId="1" applyNumberFormat="1" applyFont="1" applyFill="1" applyBorder="1" applyAlignment="1">
      <alignment horizontal="center" vertical="center"/>
    </xf>
    <xf numFmtId="164" fontId="8" fillId="10" borderId="22" xfId="1" applyNumberFormat="1" applyFont="1" applyFill="1" applyBorder="1" applyAlignment="1">
      <alignment horizontal="center" vertical="center"/>
    </xf>
    <xf numFmtId="164" fontId="8" fillId="0" borderId="0" xfId="4" applyNumberFormat="1" applyFont="1" applyFill="1" applyBorder="1" applyAlignment="1">
      <alignment horizontal="center" vertical="center"/>
    </xf>
    <xf numFmtId="164" fontId="3" fillId="0" borderId="0" xfId="4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9" fontId="3" fillId="0" borderId="21" xfId="2" applyFont="1" applyBorder="1" applyAlignment="1">
      <alignment horizontal="center" vertical="center"/>
    </xf>
    <xf numFmtId="9" fontId="8" fillId="0" borderId="22" xfId="2" applyFont="1" applyBorder="1" applyAlignment="1">
      <alignment horizontal="center" vertical="center"/>
    </xf>
    <xf numFmtId="9" fontId="8" fillId="0" borderId="0" xfId="2" applyFont="1" applyFill="1" applyBorder="1" applyAlignment="1">
      <alignment horizontal="center" vertical="center"/>
    </xf>
    <xf numFmtId="9" fontId="3" fillId="0" borderId="0" xfId="2" applyFont="1" applyFill="1" applyBorder="1" applyAlignment="1">
      <alignment horizontal="center" vertical="center"/>
    </xf>
    <xf numFmtId="9" fontId="3" fillId="0" borderId="12" xfId="2" applyFont="1" applyBorder="1" applyAlignment="1">
      <alignment horizontal="center" vertical="center"/>
    </xf>
    <xf numFmtId="9" fontId="8" fillId="0" borderId="13" xfId="2" applyFont="1" applyBorder="1" applyAlignment="1">
      <alignment horizontal="center" vertical="center"/>
    </xf>
    <xf numFmtId="0" fontId="7" fillId="4" borderId="54" xfId="0" applyFont="1" applyFill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" fillId="0" borderId="0" xfId="5" applyFont="1" applyAlignment="1">
      <alignment vertical="center"/>
    </xf>
    <xf numFmtId="17" fontId="3" fillId="0" borderId="54" xfId="5" applyNumberFormat="1" applyFont="1" applyBorder="1" applyAlignment="1">
      <alignment horizontal="center" vertical="center"/>
    </xf>
    <xf numFmtId="17" fontId="8" fillId="0" borderId="54" xfId="5" applyNumberFormat="1" applyFont="1" applyBorder="1" applyAlignment="1">
      <alignment horizontal="center" vertical="center"/>
    </xf>
    <xf numFmtId="0" fontId="12" fillId="0" borderId="54" xfId="3" applyFont="1" applyBorder="1" applyAlignment="1">
      <alignment horizontal="center" vertical="center"/>
    </xf>
    <xf numFmtId="0" fontId="12" fillId="0" borderId="54" xfId="3" applyFont="1" applyBorder="1" applyAlignment="1">
      <alignment horizontal="left" vertical="center"/>
    </xf>
    <xf numFmtId="164" fontId="13" fillId="0" borderId="54" xfId="6" applyNumberFormat="1" applyFont="1" applyFill="1" applyBorder="1" applyAlignment="1">
      <alignment vertical="center"/>
    </xf>
    <xf numFmtId="164" fontId="14" fillId="0" borderId="54" xfId="6" applyNumberFormat="1" applyFont="1" applyFill="1" applyBorder="1" applyAlignment="1">
      <alignment vertical="center"/>
    </xf>
    <xf numFmtId="0" fontId="12" fillId="0" borderId="54" xfId="0" applyFont="1" applyBorder="1" applyAlignment="1">
      <alignment vertical="center"/>
    </xf>
    <xf numFmtId="164" fontId="13" fillId="0" borderId="54" xfId="7" applyNumberFormat="1" applyFont="1" applyFill="1" applyBorder="1" applyAlignment="1">
      <alignment vertical="center"/>
    </xf>
    <xf numFmtId="164" fontId="14" fillId="0" borderId="54" xfId="7" applyNumberFormat="1" applyFont="1" applyFill="1" applyBorder="1" applyAlignment="1">
      <alignment vertical="center"/>
    </xf>
    <xf numFmtId="164" fontId="12" fillId="0" borderId="54" xfId="7" applyNumberFormat="1" applyFont="1" applyFill="1" applyBorder="1" applyAlignment="1">
      <alignment vertical="center"/>
    </xf>
    <xf numFmtId="0" fontId="13" fillId="0" borderId="0" xfId="5" applyFont="1" applyAlignment="1">
      <alignment vertical="center"/>
    </xf>
    <xf numFmtId="0" fontId="12" fillId="4" borderId="54" xfId="3" applyFont="1" applyFill="1" applyBorder="1" applyAlignment="1">
      <alignment horizontal="center" vertical="center"/>
    </xf>
    <xf numFmtId="43" fontId="14" fillId="0" borderId="54" xfId="6" applyFont="1" applyFill="1" applyBorder="1" applyAlignment="1">
      <alignment vertical="center"/>
    </xf>
    <xf numFmtId="0" fontId="13" fillId="0" borderId="54" xfId="5" applyFont="1" applyBorder="1" applyAlignment="1">
      <alignment vertical="center"/>
    </xf>
    <xf numFmtId="43" fontId="13" fillId="0" borderId="54" xfId="6" applyFont="1" applyFill="1" applyBorder="1" applyAlignment="1">
      <alignment horizontal="center" vertical="center"/>
    </xf>
    <xf numFmtId="165" fontId="6" fillId="6" borderId="54" xfId="3" applyNumberFormat="1" applyFont="1" applyFill="1" applyBorder="1" applyAlignment="1">
      <alignment horizontal="center" vertical="center"/>
    </xf>
    <xf numFmtId="0" fontId="3" fillId="6" borderId="54" xfId="5" applyFont="1" applyFill="1" applyBorder="1" applyAlignment="1">
      <alignment vertical="center"/>
    </xf>
    <xf numFmtId="0" fontId="8" fillId="6" borderId="54" xfId="3" applyFont="1" applyFill="1" applyBorder="1" applyAlignment="1">
      <alignment vertical="center" wrapText="1"/>
    </xf>
    <xf numFmtId="43" fontId="3" fillId="6" borderId="54" xfId="6" applyFont="1" applyFill="1" applyBorder="1" applyAlignment="1">
      <alignment horizontal="center" vertical="center"/>
    </xf>
    <xf numFmtId="164" fontId="6" fillId="6" borderId="54" xfId="7" applyNumberFormat="1" applyFont="1" applyFill="1" applyBorder="1" applyAlignment="1">
      <alignment vertical="center"/>
    </xf>
    <xf numFmtId="164" fontId="8" fillId="6" borderId="54" xfId="7" applyNumberFormat="1" applyFont="1" applyFill="1" applyBorder="1" applyAlignment="1">
      <alignment vertical="center"/>
    </xf>
    <xf numFmtId="165" fontId="12" fillId="0" borderId="54" xfId="3" applyNumberFormat="1" applyFont="1" applyBorder="1" applyAlignment="1">
      <alignment horizontal="center" vertical="center"/>
    </xf>
    <xf numFmtId="0" fontId="13" fillId="0" borderId="54" xfId="5" applyFont="1" applyBorder="1" applyAlignment="1">
      <alignment horizontal="center" vertical="center"/>
    </xf>
    <xf numFmtId="0" fontId="13" fillId="0" borderId="56" xfId="5" applyFont="1" applyBorder="1" applyAlignment="1">
      <alignment vertical="center"/>
    </xf>
    <xf numFmtId="43" fontId="13" fillId="0" borderId="54" xfId="6" applyFont="1" applyFill="1" applyBorder="1" applyAlignment="1">
      <alignment vertical="center"/>
    </xf>
    <xf numFmtId="0" fontId="3" fillId="6" borderId="54" xfId="5" applyFont="1" applyFill="1" applyBorder="1" applyAlignment="1">
      <alignment horizontal="center" vertical="center"/>
    </xf>
    <xf numFmtId="0" fontId="8" fillId="3" borderId="54" xfId="3" applyFont="1" applyFill="1" applyBorder="1" applyAlignment="1">
      <alignment vertical="center"/>
    </xf>
    <xf numFmtId="0" fontId="8" fillId="3" borderId="54" xfId="3" applyFont="1" applyFill="1" applyBorder="1" applyAlignment="1">
      <alignment vertical="center" wrapText="1"/>
    </xf>
    <xf numFmtId="164" fontId="3" fillId="3" borderId="54" xfId="7" applyNumberFormat="1" applyFont="1" applyFill="1" applyBorder="1" applyAlignment="1">
      <alignment vertical="center"/>
    </xf>
    <xf numFmtId="164" fontId="8" fillId="3" borderId="54" xfId="7" applyNumberFormat="1" applyFont="1" applyFill="1" applyBorder="1" applyAlignment="1">
      <alignment vertical="center"/>
    </xf>
    <xf numFmtId="0" fontId="16" fillId="0" borderId="0" xfId="3" applyFont="1" applyAlignment="1">
      <alignment vertical="center" wrapText="1"/>
    </xf>
    <xf numFmtId="0" fontId="12" fillId="0" borderId="0" xfId="0" applyFont="1" applyAlignment="1">
      <alignment vertical="center"/>
    </xf>
    <xf numFmtId="0" fontId="13" fillId="0" borderId="0" xfId="5" applyFont="1" applyAlignment="1">
      <alignment horizontal="left" vertical="center"/>
    </xf>
    <xf numFmtId="0" fontId="14" fillId="0" borderId="54" xfId="3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4" borderId="0" xfId="0" applyFont="1" applyFill="1" applyAlignment="1">
      <alignment vertical="center"/>
    </xf>
    <xf numFmtId="164" fontId="13" fillId="0" borderId="55" xfId="7" applyNumberFormat="1" applyFont="1" applyFill="1" applyBorder="1" applyAlignment="1">
      <alignment vertical="center"/>
    </xf>
    <xf numFmtId="165" fontId="17" fillId="6" borderId="54" xfId="3" applyNumberFormat="1" applyFont="1" applyFill="1" applyBorder="1" applyAlignment="1">
      <alignment horizontal="center" vertical="center"/>
    </xf>
    <xf numFmtId="0" fontId="18" fillId="6" borderId="54" xfId="5" applyFont="1" applyFill="1" applyBorder="1" applyAlignment="1">
      <alignment vertical="center"/>
    </xf>
    <xf numFmtId="0" fontId="16" fillId="6" borderId="54" xfId="3" applyFont="1" applyFill="1" applyBorder="1" applyAlignment="1">
      <alignment vertical="center" wrapText="1"/>
    </xf>
    <xf numFmtId="43" fontId="18" fillId="6" borderId="54" xfId="6" applyFont="1" applyFill="1" applyBorder="1" applyAlignment="1">
      <alignment horizontal="center" vertical="center"/>
    </xf>
    <xf numFmtId="164" fontId="17" fillId="6" borderId="54" xfId="7" applyNumberFormat="1" applyFont="1" applyFill="1" applyBorder="1" applyAlignment="1">
      <alignment vertical="center"/>
    </xf>
    <xf numFmtId="164" fontId="16" fillId="6" borderId="54" xfId="7" applyNumberFormat="1" applyFont="1" applyFill="1" applyBorder="1" applyAlignment="1">
      <alignment vertical="center"/>
    </xf>
    <xf numFmtId="0" fontId="18" fillId="6" borderId="54" xfId="5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vertical="center"/>
    </xf>
    <xf numFmtId="0" fontId="16" fillId="3" borderId="54" xfId="3" applyFont="1" applyFill="1" applyBorder="1" applyAlignment="1">
      <alignment vertical="center" wrapText="1"/>
    </xf>
    <xf numFmtId="164" fontId="18" fillId="3" borderId="54" xfId="7" applyNumberFormat="1" applyFont="1" applyFill="1" applyBorder="1" applyAlignment="1">
      <alignment vertical="center"/>
    </xf>
    <xf numFmtId="164" fontId="16" fillId="3" borderId="54" xfId="7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164" fontId="13" fillId="0" borderId="59" xfId="0" applyNumberFormat="1" applyFont="1" applyBorder="1" applyAlignment="1">
      <alignment vertical="center"/>
    </xf>
    <xf numFmtId="164" fontId="13" fillId="0" borderId="54" xfId="6" applyNumberFormat="1" applyFont="1" applyFill="1" applyBorder="1" applyAlignment="1">
      <alignment horizontal="center" vertical="center"/>
    </xf>
    <xf numFmtId="164" fontId="14" fillId="0" borderId="54" xfId="6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164" fontId="13" fillId="0" borderId="54" xfId="7" applyNumberFormat="1" applyFont="1" applyFill="1" applyBorder="1"/>
    <xf numFmtId="164" fontId="14" fillId="0" borderId="54" xfId="7" applyNumberFormat="1" applyFont="1" applyFill="1" applyBorder="1"/>
    <xf numFmtId="164" fontId="12" fillId="0" borderId="54" xfId="7" applyNumberFormat="1" applyFont="1" applyFill="1" applyBorder="1"/>
    <xf numFmtId="0" fontId="13" fillId="0" borderId="0" xfId="5" applyFont="1"/>
    <xf numFmtId="164" fontId="6" fillId="6" borderId="54" xfId="7" applyNumberFormat="1" applyFont="1" applyFill="1" applyBorder="1"/>
    <xf numFmtId="164" fontId="8" fillId="6" borderId="54" xfId="7" applyNumberFormat="1" applyFont="1" applyFill="1" applyBorder="1"/>
    <xf numFmtId="0" fontId="1" fillId="0" borderId="0" xfId="5" applyFont="1"/>
    <xf numFmtId="43" fontId="14" fillId="0" borderId="54" xfId="6" applyFont="1" applyFill="1" applyBorder="1" applyAlignment="1">
      <alignment horizontal="center" vertical="center"/>
    </xf>
    <xf numFmtId="43" fontId="13" fillId="0" borderId="54" xfId="6" applyFont="1" applyFill="1" applyBorder="1"/>
    <xf numFmtId="164" fontId="3" fillId="3" borderId="54" xfId="7" applyNumberFormat="1" applyFont="1" applyFill="1" applyBorder="1"/>
    <xf numFmtId="164" fontId="8" fillId="3" borderId="54" xfId="7" applyNumberFormat="1" applyFont="1" applyFill="1" applyBorder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0" applyFont="1"/>
    <xf numFmtId="164" fontId="13" fillId="0" borderId="54" xfId="6" applyNumberFormat="1" applyFont="1" applyFill="1" applyBorder="1"/>
    <xf numFmtId="164" fontId="14" fillId="0" borderId="54" xfId="6" applyNumberFormat="1" applyFont="1" applyFill="1" applyBorder="1"/>
    <xf numFmtId="0" fontId="12" fillId="0" borderId="54" xfId="0" applyFont="1" applyBorder="1"/>
    <xf numFmtId="164" fontId="13" fillId="0" borderId="59" xfId="0" applyNumberFormat="1" applyFont="1" applyBorder="1"/>
    <xf numFmtId="43" fontId="14" fillId="0" borderId="54" xfId="6" applyFont="1" applyFill="1" applyBorder="1"/>
    <xf numFmtId="0" fontId="10" fillId="0" borderId="0" xfId="0" applyFont="1"/>
    <xf numFmtId="0" fontId="7" fillId="0" borderId="0" xfId="0" applyFont="1"/>
    <xf numFmtId="17" fontId="3" fillId="0" borderId="54" xfId="5" applyNumberFormat="1" applyFont="1" applyBorder="1" applyAlignment="1">
      <alignment horizontal="center"/>
    </xf>
    <xf numFmtId="17" fontId="8" fillId="0" borderId="54" xfId="5" applyNumberFormat="1" applyFont="1" applyBorder="1" applyAlignment="1">
      <alignment horizontal="center"/>
    </xf>
    <xf numFmtId="0" fontId="1" fillId="0" borderId="0" xfId="5" applyFont="1" applyAlignment="1">
      <alignment horizontal="center" vertical="center"/>
    </xf>
    <xf numFmtId="164" fontId="13" fillId="0" borderId="54" xfId="7" applyNumberFormat="1" applyFont="1" applyFill="1" applyBorder="1" applyAlignment="1">
      <alignment horizontal="center" vertical="center"/>
    </xf>
    <xf numFmtId="164" fontId="14" fillId="0" borderId="54" xfId="7" applyNumberFormat="1" applyFont="1" applyFill="1" applyBorder="1" applyAlignment="1">
      <alignment horizontal="center" vertical="center"/>
    </xf>
    <xf numFmtId="164" fontId="12" fillId="0" borderId="54" xfId="7" applyNumberFormat="1" applyFont="1" applyFill="1" applyBorder="1" applyAlignment="1">
      <alignment horizontal="center" vertical="center"/>
    </xf>
    <xf numFmtId="0" fontId="13" fillId="0" borderId="0" xfId="5" applyFont="1" applyAlignment="1">
      <alignment horizontal="center" vertical="center"/>
    </xf>
    <xf numFmtId="0" fontId="13" fillId="0" borderId="54" xfId="5" applyFont="1" applyBorder="1" applyAlignment="1">
      <alignment horizontal="left" vertical="center"/>
    </xf>
    <xf numFmtId="0" fontId="3" fillId="6" borderId="54" xfId="5" applyFont="1" applyFill="1" applyBorder="1" applyAlignment="1">
      <alignment horizontal="left" vertical="center"/>
    </xf>
    <xf numFmtId="0" fontId="8" fillId="6" borderId="54" xfId="3" applyFont="1" applyFill="1" applyBorder="1" applyAlignment="1">
      <alignment horizontal="center" vertical="center" wrapText="1"/>
    </xf>
    <xf numFmtId="164" fontId="6" fillId="6" borderId="54" xfId="7" applyNumberFormat="1" applyFont="1" applyFill="1" applyBorder="1" applyAlignment="1">
      <alignment horizontal="center" vertical="center"/>
    </xf>
    <xf numFmtId="164" fontId="8" fillId="6" borderId="54" xfId="7" applyNumberFormat="1" applyFont="1" applyFill="1" applyBorder="1" applyAlignment="1">
      <alignment horizontal="center" vertical="center"/>
    </xf>
    <xf numFmtId="0" fontId="13" fillId="0" borderId="56" xfId="5" applyFont="1" applyBorder="1" applyAlignment="1">
      <alignment horizontal="left" vertical="center"/>
    </xf>
    <xf numFmtId="0" fontId="13" fillId="0" borderId="56" xfId="5" applyFont="1" applyBorder="1" applyAlignment="1">
      <alignment horizontal="center" vertical="center"/>
    </xf>
    <xf numFmtId="0" fontId="8" fillId="3" borderId="54" xfId="3" applyFont="1" applyFill="1" applyBorder="1" applyAlignment="1">
      <alignment horizontal="center" vertical="center"/>
    </xf>
    <xf numFmtId="0" fontId="8" fillId="3" borderId="54" xfId="3" applyFont="1" applyFill="1" applyBorder="1" applyAlignment="1">
      <alignment horizontal="left" vertical="center" wrapText="1"/>
    </xf>
    <xf numFmtId="0" fontId="8" fillId="3" borderId="54" xfId="3" applyFont="1" applyFill="1" applyBorder="1" applyAlignment="1">
      <alignment horizontal="center" vertical="center" wrapText="1"/>
    </xf>
    <xf numFmtId="164" fontId="3" fillId="3" borderId="54" xfId="7" applyNumberFormat="1" applyFont="1" applyFill="1" applyBorder="1" applyAlignment="1">
      <alignment horizontal="center" vertical="center"/>
    </xf>
    <xf numFmtId="164" fontId="8" fillId="3" borderId="54" xfId="7" applyNumberFormat="1" applyFont="1" applyFill="1" applyBorder="1" applyAlignment="1">
      <alignment horizontal="center" vertical="center"/>
    </xf>
    <xf numFmtId="0" fontId="11" fillId="0" borderId="51" xfId="0" applyFont="1" applyBorder="1" applyAlignment="1">
      <alignment vertical="center"/>
    </xf>
    <xf numFmtId="0" fontId="12" fillId="6" borderId="54" xfId="3" applyFont="1" applyFill="1" applyBorder="1" applyAlignment="1">
      <alignment horizontal="center" vertical="center"/>
    </xf>
    <xf numFmtId="0" fontId="12" fillId="3" borderId="54" xfId="3" applyFont="1" applyFill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2" fillId="11" borderId="54" xfId="3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/>
    </xf>
    <xf numFmtId="1" fontId="19" fillId="0" borderId="21" xfId="0" applyNumberFormat="1" applyFont="1" applyBorder="1" applyAlignment="1">
      <alignment horizontal="center"/>
    </xf>
    <xf numFmtId="164" fontId="8" fillId="6" borderId="24" xfId="1" applyNumberFormat="1" applyFont="1" applyFill="1" applyBorder="1" applyAlignment="1">
      <alignment horizontal="center" vertical="center" wrapText="1"/>
    </xf>
    <xf numFmtId="164" fontId="7" fillId="0" borderId="21" xfId="1" applyNumberFormat="1" applyFont="1" applyFill="1" applyBorder="1" applyAlignment="1">
      <alignment horizontal="center" vertical="center"/>
    </xf>
    <xf numFmtId="164" fontId="2" fillId="0" borderId="22" xfId="1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166" fontId="14" fillId="0" borderId="54" xfId="6" applyNumberFormat="1" applyFont="1" applyFill="1" applyBorder="1"/>
    <xf numFmtId="164" fontId="6" fillId="0" borderId="0" xfId="1" applyNumberFormat="1" applyFont="1" applyFill="1" applyBorder="1" applyAlignment="1">
      <alignment horizontal="center" vertical="center" wrapText="1"/>
    </xf>
    <xf numFmtId="164" fontId="8" fillId="6" borderId="25" xfId="1" applyNumberFormat="1" applyFont="1" applyFill="1" applyBorder="1" applyAlignment="1">
      <alignment horizontal="center" vertical="center"/>
    </xf>
    <xf numFmtId="164" fontId="6" fillId="6" borderId="45" xfId="1" applyNumberFormat="1" applyFont="1" applyFill="1" applyBorder="1" applyAlignment="1">
      <alignment horizontal="center" vertical="center"/>
    </xf>
    <xf numFmtId="17" fontId="18" fillId="0" borderId="54" xfId="5" applyNumberFormat="1" applyFont="1" applyBorder="1" applyAlignment="1">
      <alignment horizontal="center"/>
    </xf>
    <xf numFmtId="17" fontId="16" fillId="0" borderId="54" xfId="5" applyNumberFormat="1" applyFont="1" applyBorder="1" applyAlignment="1">
      <alignment horizontal="center"/>
    </xf>
    <xf numFmtId="164" fontId="17" fillId="6" borderId="54" xfId="7" applyNumberFormat="1" applyFont="1" applyFill="1" applyBorder="1"/>
    <xf numFmtId="164" fontId="16" fillId="6" borderId="54" xfId="7" applyNumberFormat="1" applyFont="1" applyFill="1" applyBorder="1"/>
    <xf numFmtId="164" fontId="18" fillId="3" borderId="54" xfId="7" applyNumberFormat="1" applyFont="1" applyFill="1" applyBorder="1"/>
    <xf numFmtId="164" fontId="16" fillId="3" borderId="54" xfId="7" applyNumberFormat="1" applyFont="1" applyFill="1" applyBorder="1"/>
    <xf numFmtId="0" fontId="12" fillId="12" borderId="54" xfId="3" applyFont="1" applyFill="1" applyBorder="1" applyAlignment="1">
      <alignment horizontal="center" vertical="center"/>
    </xf>
    <xf numFmtId="164" fontId="2" fillId="0" borderId="34" xfId="1" applyNumberFormat="1" applyFont="1" applyFill="1" applyBorder="1" applyAlignment="1">
      <alignment horizontal="center" vertical="center"/>
    </xf>
    <xf numFmtId="164" fontId="7" fillId="0" borderId="35" xfId="1" applyNumberFormat="1" applyFont="1" applyFill="1" applyBorder="1" applyAlignment="1">
      <alignment horizontal="center" vertical="center"/>
    </xf>
    <xf numFmtId="164" fontId="2" fillId="0" borderId="36" xfId="1" applyNumberFormat="1" applyFont="1" applyFill="1" applyBorder="1" applyAlignment="1">
      <alignment horizontal="center" vertical="center"/>
    </xf>
    <xf numFmtId="164" fontId="2" fillId="0" borderId="40" xfId="1" applyNumberFormat="1" applyFont="1" applyFill="1" applyBorder="1" applyAlignment="1">
      <alignment horizontal="center" vertical="center"/>
    </xf>
    <xf numFmtId="164" fontId="7" fillId="0" borderId="39" xfId="1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4" fontId="6" fillId="0" borderId="0" xfId="1" applyNumberFormat="1" applyFont="1" applyFill="1" applyBorder="1" applyAlignment="1">
      <alignment horizontal="center" vertical="center"/>
    </xf>
    <xf numFmtId="164" fontId="8" fillId="0" borderId="0" xfId="1" applyNumberFormat="1" applyFont="1" applyFill="1" applyBorder="1" applyAlignment="1">
      <alignment horizontal="center" vertical="center"/>
    </xf>
    <xf numFmtId="164" fontId="6" fillId="0" borderId="60" xfId="1" applyNumberFormat="1" applyFont="1" applyFill="1" applyBorder="1" applyAlignment="1">
      <alignment horizontal="center" vertical="center"/>
    </xf>
    <xf numFmtId="164" fontId="8" fillId="0" borderId="58" xfId="1" applyNumberFormat="1" applyFont="1" applyFill="1" applyBorder="1" applyAlignment="1">
      <alignment horizontal="center" vertical="center"/>
    </xf>
    <xf numFmtId="2" fontId="6" fillId="0" borderId="0" xfId="0" quotePrefix="1" applyNumberFormat="1" applyFont="1" applyAlignment="1">
      <alignment horizontal="center" vertical="center"/>
    </xf>
    <xf numFmtId="164" fontId="7" fillId="0" borderId="21" xfId="1" applyNumberFormat="1" applyFont="1" applyFill="1" applyBorder="1" applyAlignment="1">
      <alignment horizontal="center" vertical="center" wrapText="1"/>
    </xf>
    <xf numFmtId="164" fontId="7" fillId="0" borderId="35" xfId="1" applyNumberFormat="1" applyFont="1" applyFill="1" applyBorder="1" applyAlignment="1">
      <alignment horizontal="center" vertical="center" wrapText="1"/>
    </xf>
    <xf numFmtId="164" fontId="13" fillId="0" borderId="61" xfId="0" applyNumberFormat="1" applyFont="1" applyBorder="1"/>
    <xf numFmtId="0" fontId="3" fillId="0" borderId="0" xfId="0" applyFont="1" applyAlignment="1">
      <alignment horizontal="center" vertical="center"/>
    </xf>
    <xf numFmtId="0" fontId="6" fillId="3" borderId="63" xfId="3" applyFont="1" applyFill="1" applyBorder="1" applyAlignment="1">
      <alignment horizontal="center" vertical="center"/>
    </xf>
    <xf numFmtId="167" fontId="7" fillId="5" borderId="21" xfId="0" applyNumberFormat="1" applyFont="1" applyFill="1" applyBorder="1" applyAlignment="1">
      <alignment horizontal="center" vertical="center"/>
    </xf>
    <xf numFmtId="9" fontId="6" fillId="6" borderId="24" xfId="2" quotePrefix="1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vertical="center"/>
    </xf>
    <xf numFmtId="0" fontId="5" fillId="2" borderId="25" xfId="0" applyFont="1" applyFill="1" applyBorder="1" applyAlignment="1">
      <alignment vertical="center"/>
    </xf>
    <xf numFmtId="164" fontId="7" fillId="0" borderId="33" xfId="1" applyNumberFormat="1" applyFont="1" applyFill="1" applyBorder="1" applyAlignment="1">
      <alignment horizontal="center" vertical="center"/>
    </xf>
    <xf numFmtId="1" fontId="12" fillId="0" borderId="54" xfId="0" applyNumberFormat="1" applyFont="1" applyBorder="1" applyAlignment="1">
      <alignment vertical="center"/>
    </xf>
    <xf numFmtId="17" fontId="3" fillId="6" borderId="5" xfId="0" applyNumberFormat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8" borderId="54" xfId="0" applyFont="1" applyFill="1" applyBorder="1" applyAlignment="1">
      <alignment horizontal="center" vertical="center"/>
    </xf>
    <xf numFmtId="0" fontId="3" fillId="8" borderId="55" xfId="0" applyFont="1" applyFill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/>
    </xf>
    <xf numFmtId="14" fontId="3" fillId="6" borderId="5" xfId="0" applyNumberFormat="1" applyFont="1" applyFill="1" applyBorder="1" applyAlignment="1">
      <alignment horizontal="center" vertical="center"/>
    </xf>
    <xf numFmtId="17" fontId="6" fillId="3" borderId="5" xfId="0" applyNumberFormat="1" applyFont="1" applyFill="1" applyBorder="1" applyAlignment="1">
      <alignment horizontal="center" vertical="center"/>
    </xf>
    <xf numFmtId="17" fontId="6" fillId="3" borderId="6" xfId="0" applyNumberFormat="1" applyFont="1" applyFill="1" applyBorder="1" applyAlignment="1">
      <alignment horizontal="center" vertical="center"/>
    </xf>
    <xf numFmtId="17" fontId="6" fillId="3" borderId="12" xfId="0" applyNumberFormat="1" applyFont="1" applyFill="1" applyBorder="1" applyAlignment="1">
      <alignment horizontal="center" vertical="center"/>
    </xf>
    <xf numFmtId="17" fontId="6" fillId="3" borderId="13" xfId="0" applyNumberFormat="1" applyFont="1" applyFill="1" applyBorder="1" applyAlignment="1">
      <alignment horizontal="center" vertical="center"/>
    </xf>
    <xf numFmtId="0" fontId="6" fillId="3" borderId="7" xfId="0" quotePrefix="1" applyFont="1" applyFill="1" applyBorder="1" applyAlignment="1">
      <alignment horizontal="center" vertical="center"/>
    </xf>
    <xf numFmtId="0" fontId="6" fillId="3" borderId="8" xfId="0" quotePrefix="1" applyFont="1" applyFill="1" applyBorder="1" applyAlignment="1">
      <alignment horizontal="center" vertical="center"/>
    </xf>
    <xf numFmtId="0" fontId="6" fillId="3" borderId="14" xfId="0" quotePrefix="1" applyFont="1" applyFill="1" applyBorder="1" applyAlignment="1">
      <alignment horizontal="center" vertical="center"/>
    </xf>
    <xf numFmtId="0" fontId="6" fillId="3" borderId="15" xfId="0" quotePrefix="1" applyFont="1" applyFill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7" borderId="54" xfId="0" applyFont="1" applyFill="1" applyBorder="1" applyAlignment="1">
      <alignment horizontal="center" vertical="center"/>
    </xf>
    <xf numFmtId="0" fontId="3" fillId="7" borderId="55" xfId="0" applyFont="1" applyFill="1" applyBorder="1" applyAlignment="1">
      <alignment horizontal="center" vertical="center"/>
    </xf>
    <xf numFmtId="0" fontId="6" fillId="3" borderId="5" xfId="0" quotePrefix="1" applyFont="1" applyFill="1" applyBorder="1" applyAlignment="1">
      <alignment horizontal="center" vertical="center"/>
    </xf>
    <xf numFmtId="0" fontId="6" fillId="3" borderId="6" xfId="0" quotePrefix="1" applyFont="1" applyFill="1" applyBorder="1" applyAlignment="1">
      <alignment horizontal="center" vertical="center"/>
    </xf>
    <xf numFmtId="0" fontId="6" fillId="3" borderId="17" xfId="0" quotePrefix="1" applyFont="1" applyFill="1" applyBorder="1" applyAlignment="1">
      <alignment horizontal="center" vertical="center"/>
    </xf>
    <xf numFmtId="0" fontId="6" fillId="3" borderId="18" xfId="0" quotePrefix="1" applyFont="1" applyFill="1" applyBorder="1" applyAlignment="1">
      <alignment horizontal="center" vertical="center"/>
    </xf>
    <xf numFmtId="17" fontId="6" fillId="3" borderId="3" xfId="0" applyNumberFormat="1" applyFont="1" applyFill="1" applyBorder="1" applyAlignment="1">
      <alignment horizontal="center" vertical="center"/>
    </xf>
    <xf numFmtId="17" fontId="6" fillId="3" borderId="4" xfId="0" applyNumberFormat="1" applyFont="1" applyFill="1" applyBorder="1" applyAlignment="1">
      <alignment horizontal="center" vertical="center"/>
    </xf>
    <xf numFmtId="17" fontId="6" fillId="3" borderId="10" xfId="0" applyNumberFormat="1" applyFont="1" applyFill="1" applyBorder="1" applyAlignment="1">
      <alignment horizontal="center" vertical="center"/>
    </xf>
    <xf numFmtId="17" fontId="6" fillId="3" borderId="11" xfId="0" applyNumberFormat="1" applyFont="1" applyFill="1" applyBorder="1" applyAlignment="1">
      <alignment horizontal="center" vertical="center"/>
    </xf>
    <xf numFmtId="17" fontId="6" fillId="3" borderId="16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9" xfId="0" quotePrefix="1" applyFont="1" applyFill="1" applyBorder="1" applyAlignment="1">
      <alignment horizontal="center" vertical="center"/>
    </xf>
    <xf numFmtId="0" fontId="6" fillId="3" borderId="20" xfId="0" quotePrefix="1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17" fontId="6" fillId="3" borderId="7" xfId="0" applyNumberFormat="1" applyFont="1" applyFill="1" applyBorder="1" applyAlignment="1">
      <alignment horizontal="center" vertical="center"/>
    </xf>
    <xf numFmtId="17" fontId="6" fillId="3" borderId="8" xfId="0" applyNumberFormat="1" applyFont="1" applyFill="1" applyBorder="1" applyAlignment="1">
      <alignment horizontal="center" vertical="center"/>
    </xf>
    <xf numFmtId="17" fontId="6" fillId="3" borderId="14" xfId="0" applyNumberFormat="1" applyFont="1" applyFill="1" applyBorder="1" applyAlignment="1">
      <alignment horizontal="center" vertical="center"/>
    </xf>
    <xf numFmtId="17" fontId="6" fillId="3" borderId="15" xfId="0" applyNumberFormat="1" applyFont="1" applyFill="1" applyBorder="1" applyAlignment="1">
      <alignment horizontal="center" vertical="center"/>
    </xf>
    <xf numFmtId="17" fontId="6" fillId="3" borderId="17" xfId="0" applyNumberFormat="1" applyFont="1" applyFill="1" applyBorder="1" applyAlignment="1">
      <alignment horizontal="center" vertical="center"/>
    </xf>
    <xf numFmtId="0" fontId="6" fillId="2" borderId="47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" fontId="6" fillId="3" borderId="62" xfId="0" applyNumberFormat="1" applyFont="1" applyFill="1" applyBorder="1" applyAlignment="1">
      <alignment horizontal="center" vertical="center"/>
    </xf>
    <xf numFmtId="17" fontId="3" fillId="0" borderId="55" xfId="5" applyNumberFormat="1" applyFont="1" applyBorder="1" applyAlignment="1">
      <alignment horizontal="center" vertical="center"/>
    </xf>
    <xf numFmtId="17" fontId="3" fillId="0" borderId="39" xfId="5" applyNumberFormat="1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6" fillId="0" borderId="56" xfId="3" applyFont="1" applyBorder="1" applyAlignment="1">
      <alignment horizontal="center" vertical="center" wrapText="1"/>
    </xf>
    <xf numFmtId="0" fontId="6" fillId="0" borderId="57" xfId="3" applyFont="1" applyBorder="1" applyAlignment="1">
      <alignment horizontal="center" vertical="center" wrapText="1"/>
    </xf>
    <xf numFmtId="0" fontId="6" fillId="0" borderId="56" xfId="3" applyFont="1" applyBorder="1" applyAlignment="1">
      <alignment horizontal="center" vertical="center"/>
    </xf>
    <xf numFmtId="0" fontId="6" fillId="0" borderId="57" xfId="3" applyFont="1" applyBorder="1" applyAlignment="1">
      <alignment horizontal="center" vertical="center"/>
    </xf>
    <xf numFmtId="0" fontId="3" fillId="0" borderId="55" xfId="5" applyFont="1" applyBorder="1" applyAlignment="1">
      <alignment horizontal="center" vertical="center"/>
    </xf>
    <xf numFmtId="0" fontId="3" fillId="0" borderId="39" xfId="5" applyFont="1" applyBorder="1" applyAlignment="1">
      <alignment horizontal="center" vertical="center"/>
    </xf>
    <xf numFmtId="17" fontId="3" fillId="0" borderId="55" xfId="5" applyNumberFormat="1" applyFont="1" applyBorder="1" applyAlignment="1">
      <alignment horizontal="center"/>
    </xf>
    <xf numFmtId="17" fontId="3" fillId="0" borderId="39" xfId="5" applyNumberFormat="1" applyFont="1" applyBorder="1" applyAlignment="1">
      <alignment horizontal="center"/>
    </xf>
    <xf numFmtId="0" fontId="3" fillId="0" borderId="55" xfId="5" applyFont="1" applyBorder="1" applyAlignment="1">
      <alignment horizontal="center"/>
    </xf>
    <xf numFmtId="0" fontId="3" fillId="0" borderId="39" xfId="5" applyFont="1" applyBorder="1" applyAlignment="1">
      <alignment horizontal="center"/>
    </xf>
    <xf numFmtId="0" fontId="6" fillId="0" borderId="56" xfId="3" applyFont="1" applyBorder="1" applyAlignment="1">
      <alignment horizontal="left" vertical="center" wrapText="1"/>
    </xf>
    <xf numFmtId="0" fontId="6" fillId="0" borderId="57" xfId="3" applyFont="1" applyBorder="1" applyAlignment="1">
      <alignment horizontal="left" vertical="center" wrapText="1"/>
    </xf>
    <xf numFmtId="0" fontId="11" fillId="0" borderId="51" xfId="0" applyFont="1" applyBorder="1" applyAlignment="1">
      <alignment horizontal="center"/>
    </xf>
  </cellXfs>
  <cellStyles count="8">
    <cellStyle name="Comma" xfId="1" builtinId="3"/>
    <cellStyle name="Comma 2" xfId="4" xr:uid="{839A2601-E75F-4879-A43F-A50465997B3A}"/>
    <cellStyle name="Comma 2 2 2" xfId="6" xr:uid="{42756625-7776-419C-ADF3-896D830D9FB4}"/>
    <cellStyle name="Comma 3" xfId="7" xr:uid="{C8551B9F-2F47-47B2-995A-F18316D23D88}"/>
    <cellStyle name="Normal" xfId="0" builtinId="0"/>
    <cellStyle name="Normal 19" xfId="5" xr:uid="{10B8B80A-7D42-4B4C-9743-F9C21D2CCE55}"/>
    <cellStyle name="Normal 2 2" xfId="3" xr:uid="{0BE1A770-93E2-4012-A7F0-B288BA7C2C3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SLP%20Daily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  <sheetName val="Ko Sai -   Mar - 2024 - - Co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E022-E3E7-4087-8E52-FBC76873B5A9}">
  <sheetPr>
    <tabColor rgb="FF92D050"/>
  </sheetPr>
  <dimension ref="A1:CK61"/>
  <sheetViews>
    <sheetView tabSelected="1" zoomScale="99" zoomScaleNormal="99" workbookViewId="0">
      <pane xSplit="3" ySplit="4" topLeftCell="BK49" activePane="bottomRight" state="frozen"/>
      <selection pane="topRight" activeCell="D1" sqref="D1"/>
      <selection pane="bottomLeft" activeCell="A5" sqref="A5"/>
      <selection pane="bottomRight" activeCell="CH31" sqref="CH31:CI49"/>
    </sheetView>
  </sheetViews>
  <sheetFormatPr defaultColWidth="9.140625" defaultRowHeight="25.15" customHeight="1" x14ac:dyDescent="0.25"/>
  <cols>
    <col min="1" max="1" width="4.140625" style="2" bestFit="1" customWidth="1"/>
    <col min="2" max="2" width="19.28515625" style="2" customWidth="1"/>
    <col min="3" max="3" width="6" style="2" customWidth="1"/>
    <col min="4" max="4" width="11" style="2" hidden="1" customWidth="1"/>
    <col min="5" max="5" width="11.5703125" style="64" hidden="1" customWidth="1"/>
    <col min="6" max="6" width="12.28515625" style="2" hidden="1" customWidth="1"/>
    <col min="7" max="7" width="11.28515625" style="64" hidden="1" customWidth="1"/>
    <col min="8" max="8" width="11.28515625" style="2" hidden="1" customWidth="1"/>
    <col min="9" max="9" width="11.28515625" style="64" hidden="1" customWidth="1"/>
    <col min="10" max="10" width="10.28515625" style="2" hidden="1" customWidth="1"/>
    <col min="11" max="11" width="10.28515625" style="64" hidden="1" customWidth="1"/>
    <col min="12" max="12" width="10.28515625" style="2" hidden="1" customWidth="1"/>
    <col min="13" max="13" width="10.28515625" style="64" hidden="1" customWidth="1"/>
    <col min="14" max="14" width="10.28515625" style="2" hidden="1" customWidth="1"/>
    <col min="15" max="15" width="10.28515625" style="64" hidden="1" customWidth="1"/>
    <col min="16" max="16" width="10.28515625" style="2" hidden="1" customWidth="1"/>
    <col min="17" max="17" width="10.28515625" style="64" hidden="1" customWidth="1"/>
    <col min="18" max="18" width="10.28515625" style="2" hidden="1" customWidth="1"/>
    <col min="19" max="19" width="10.28515625" style="64" hidden="1" customWidth="1"/>
    <col min="20" max="20" width="10.28515625" style="2" hidden="1" customWidth="1"/>
    <col min="21" max="21" width="10.28515625" style="64" hidden="1" customWidth="1"/>
    <col min="22" max="22" width="10.28515625" style="2" hidden="1" customWidth="1"/>
    <col min="23" max="23" width="10.28515625" style="64" hidden="1" customWidth="1"/>
    <col min="24" max="24" width="10.28515625" style="2" hidden="1" customWidth="1"/>
    <col min="25" max="25" width="10.28515625" style="64" hidden="1" customWidth="1"/>
    <col min="26" max="26" width="10.28515625" style="2" hidden="1" customWidth="1"/>
    <col min="27" max="27" width="10.28515625" style="64" hidden="1" customWidth="1"/>
    <col min="28" max="28" width="13.7109375" style="2" hidden="1" customWidth="1"/>
    <col min="29" max="29" width="12.7109375" style="64" hidden="1" customWidth="1"/>
    <col min="30" max="30" width="14.7109375" style="2" hidden="1" customWidth="1"/>
    <col min="31" max="31" width="13.28515625" style="64" hidden="1" customWidth="1"/>
    <col min="32" max="32" width="13.28515625" style="2" hidden="1" customWidth="1"/>
    <col min="33" max="33" width="10.7109375" style="64" hidden="1" customWidth="1"/>
    <col min="34" max="34" width="13.28515625" style="2" hidden="1" customWidth="1"/>
    <col min="35" max="35" width="13.28515625" style="64" hidden="1" customWidth="1"/>
    <col min="36" max="36" width="13.28515625" style="2" hidden="1" customWidth="1"/>
    <col min="37" max="37" width="13.28515625" style="64" hidden="1" customWidth="1"/>
    <col min="38" max="38" width="13.28515625" style="2" hidden="1" customWidth="1"/>
    <col min="39" max="39" width="13.28515625" style="64" hidden="1" customWidth="1"/>
    <col min="40" max="40" width="13.28515625" style="2" hidden="1" customWidth="1"/>
    <col min="41" max="41" width="13.28515625" style="64" hidden="1" customWidth="1"/>
    <col min="42" max="42" width="13.28515625" style="2" hidden="1" customWidth="1"/>
    <col min="43" max="43" width="11.7109375" style="64" hidden="1" customWidth="1"/>
    <col min="44" max="44" width="12" style="2" hidden="1" customWidth="1"/>
    <col min="45" max="45" width="12" style="64" hidden="1" customWidth="1"/>
    <col min="46" max="46" width="11.5703125" style="2" hidden="1" customWidth="1"/>
    <col min="47" max="47" width="11.5703125" style="64" hidden="1" customWidth="1"/>
    <col min="48" max="48" width="11.42578125" style="2" hidden="1" customWidth="1"/>
    <col min="49" max="49" width="11.7109375" style="64" hidden="1" customWidth="1"/>
    <col min="50" max="50" width="10.7109375" style="2" hidden="1" customWidth="1"/>
    <col min="51" max="51" width="12" style="64" hidden="1" customWidth="1"/>
    <col min="52" max="52" width="12.28515625" style="2" hidden="1" customWidth="1"/>
    <col min="53" max="53" width="12.5703125" style="64" hidden="1" customWidth="1"/>
    <col min="54" max="54" width="12.28515625" style="2" hidden="1" customWidth="1"/>
    <col min="55" max="55" width="12.28515625" style="64" hidden="1" customWidth="1"/>
    <col min="56" max="56" width="14.28515625" style="2" customWidth="1"/>
    <col min="57" max="57" width="13.42578125" style="64" customWidth="1"/>
    <col min="58" max="58" width="13.28515625" style="2" customWidth="1"/>
    <col min="59" max="59" width="14.28515625" style="64" customWidth="1"/>
    <col min="60" max="60" width="11.42578125" style="2" customWidth="1"/>
    <col min="61" max="61" width="10.7109375" style="64" customWidth="1"/>
    <col min="62" max="62" width="13.28515625" style="2" customWidth="1"/>
    <col min="63" max="63" width="13.28515625" style="64" customWidth="1"/>
    <col min="64" max="64" width="13.28515625" style="2" customWidth="1"/>
    <col min="65" max="65" width="13.28515625" style="64" customWidth="1"/>
    <col min="66" max="66" width="13.28515625" style="2" hidden="1" customWidth="1"/>
    <col min="67" max="67" width="13.28515625" style="64" hidden="1" customWidth="1"/>
    <col min="68" max="68" width="13.28515625" style="2" hidden="1" customWidth="1"/>
    <col min="69" max="69" width="13.28515625" style="64" hidden="1" customWidth="1"/>
    <col min="70" max="70" width="13.28515625" style="2" hidden="1" customWidth="1"/>
    <col min="71" max="71" width="11.7109375" style="64" hidden="1" customWidth="1"/>
    <col min="72" max="72" width="12" style="2" hidden="1" customWidth="1"/>
    <col min="73" max="73" width="12" style="64" hidden="1" customWidth="1"/>
    <col min="74" max="74" width="11.5703125" style="2" hidden="1" customWidth="1"/>
    <col min="75" max="75" width="11.5703125" style="64" hidden="1" customWidth="1"/>
    <col min="76" max="76" width="11.42578125" style="2" hidden="1" customWidth="1"/>
    <col min="77" max="77" width="11.7109375" style="64" hidden="1" customWidth="1"/>
    <col min="78" max="78" width="10.7109375" style="2" hidden="1" customWidth="1"/>
    <col min="79" max="79" width="12" style="64" hidden="1" customWidth="1"/>
    <col min="80" max="80" width="12.28515625" style="2" hidden="1" customWidth="1"/>
    <col min="81" max="81" width="12.5703125" style="64" hidden="1" customWidth="1"/>
    <col min="82" max="82" width="12.28515625" style="2" hidden="1" customWidth="1"/>
    <col min="83" max="83" width="12.28515625" style="64" hidden="1" customWidth="1"/>
    <col min="84" max="84" width="14.28515625" style="2" customWidth="1"/>
    <col min="85" max="85" width="13.42578125" style="64" customWidth="1"/>
    <col min="86" max="86" width="13.28515625" style="2" customWidth="1"/>
    <col min="87" max="87" width="11.5703125" style="64" customWidth="1"/>
    <col min="88" max="89" width="12.42578125" style="2" customWidth="1"/>
    <col min="90" max="16384" width="9.140625" style="2"/>
  </cols>
  <sheetData>
    <row r="1" spans="1:89" s="1" customFormat="1" ht="43.9" customHeight="1" thickBot="1" x14ac:dyDescent="0.3">
      <c r="A1" s="236"/>
      <c r="B1" s="237"/>
      <c r="C1" s="238"/>
      <c r="D1" s="236" t="s">
        <v>220</v>
      </c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26"/>
      <c r="AC1" s="226"/>
      <c r="AD1" s="226"/>
      <c r="AE1" s="227"/>
      <c r="AF1" s="239" t="s">
        <v>0</v>
      </c>
      <c r="AG1" s="240"/>
      <c r="AH1" s="240"/>
      <c r="AI1" s="240"/>
      <c r="AJ1" s="240"/>
      <c r="AK1" s="240"/>
      <c r="AL1" s="240"/>
      <c r="AM1" s="240"/>
      <c r="AN1" s="240"/>
      <c r="AO1" s="240"/>
      <c r="AP1" s="240"/>
      <c r="AQ1" s="240"/>
      <c r="AR1" s="240"/>
      <c r="AS1" s="240"/>
      <c r="AT1" s="240"/>
      <c r="AU1" s="240"/>
      <c r="AV1" s="240"/>
      <c r="AW1" s="240"/>
      <c r="AX1" s="240"/>
      <c r="AY1" s="240"/>
      <c r="AZ1" s="240"/>
      <c r="BA1" s="240"/>
      <c r="BB1" s="240"/>
      <c r="BC1" s="240"/>
      <c r="BD1" s="240"/>
      <c r="BE1" s="240"/>
      <c r="BF1" s="240"/>
      <c r="BG1" s="241"/>
      <c r="BH1" s="239" t="s">
        <v>221</v>
      </c>
      <c r="BI1" s="240"/>
      <c r="BJ1" s="240"/>
      <c r="BK1" s="240"/>
      <c r="BL1" s="240"/>
      <c r="BM1" s="240"/>
      <c r="BN1" s="240"/>
      <c r="BO1" s="240"/>
      <c r="BP1" s="240"/>
      <c r="BQ1" s="240"/>
      <c r="BR1" s="240"/>
      <c r="BS1" s="240"/>
      <c r="BT1" s="240"/>
      <c r="BU1" s="240"/>
      <c r="BV1" s="240"/>
      <c r="BW1" s="240"/>
      <c r="BX1" s="240"/>
      <c r="BY1" s="240"/>
      <c r="BZ1" s="240"/>
      <c r="CA1" s="240"/>
      <c r="CB1" s="240"/>
      <c r="CC1" s="240"/>
      <c r="CD1" s="240"/>
      <c r="CE1" s="240"/>
      <c r="CF1" s="240"/>
      <c r="CG1" s="240"/>
      <c r="CH1" s="240"/>
      <c r="CI1" s="240"/>
      <c r="CJ1" s="240"/>
      <c r="CK1" s="241"/>
    </row>
    <row r="2" spans="1:89" ht="19.899999999999999" customHeight="1" x14ac:dyDescent="0.25">
      <c r="A2" s="265" t="s">
        <v>1</v>
      </c>
      <c r="B2" s="265" t="s">
        <v>2</v>
      </c>
      <c r="C2" s="265" t="s">
        <v>3</v>
      </c>
      <c r="D2" s="260">
        <v>45292</v>
      </c>
      <c r="E2" s="261"/>
      <c r="F2" s="244">
        <v>45323</v>
      </c>
      <c r="G2" s="245"/>
      <c r="H2" s="244">
        <v>45352</v>
      </c>
      <c r="I2" s="245"/>
      <c r="J2" s="244">
        <v>45383</v>
      </c>
      <c r="K2" s="245"/>
      <c r="L2" s="244">
        <v>45413</v>
      </c>
      <c r="M2" s="245"/>
      <c r="N2" s="244">
        <v>45444</v>
      </c>
      <c r="O2" s="245"/>
      <c r="P2" s="244">
        <v>45474</v>
      </c>
      <c r="Q2" s="245"/>
      <c r="R2" s="244">
        <v>45505</v>
      </c>
      <c r="S2" s="245"/>
      <c r="T2" s="244">
        <v>45536</v>
      </c>
      <c r="U2" s="245"/>
      <c r="V2" s="260">
        <v>45566</v>
      </c>
      <c r="W2" s="261"/>
      <c r="X2" s="244">
        <v>45597</v>
      </c>
      <c r="Y2" s="245"/>
      <c r="Z2" s="244">
        <v>45627</v>
      </c>
      <c r="AA2" s="245"/>
      <c r="AB2" s="244" t="s">
        <v>4</v>
      </c>
      <c r="AC2" s="245"/>
      <c r="AD2" s="274" t="s">
        <v>5</v>
      </c>
      <c r="AE2" s="275"/>
      <c r="AF2" s="260">
        <v>45658</v>
      </c>
      <c r="AG2" s="261"/>
      <c r="AH2" s="244">
        <v>45689</v>
      </c>
      <c r="AI2" s="245"/>
      <c r="AJ2" s="244">
        <v>45717</v>
      </c>
      <c r="AK2" s="245"/>
      <c r="AL2" s="244">
        <v>45748</v>
      </c>
      <c r="AM2" s="245"/>
      <c r="AN2" s="244">
        <v>45778</v>
      </c>
      <c r="AO2" s="245"/>
      <c r="AP2" s="244">
        <v>45809</v>
      </c>
      <c r="AQ2" s="245"/>
      <c r="AR2" s="244">
        <v>45839</v>
      </c>
      <c r="AS2" s="245"/>
      <c r="AT2" s="244">
        <v>45870</v>
      </c>
      <c r="AU2" s="245"/>
      <c r="AV2" s="244">
        <v>45901</v>
      </c>
      <c r="AW2" s="245"/>
      <c r="AX2" s="244">
        <v>45931</v>
      </c>
      <c r="AY2" s="245"/>
      <c r="AZ2" s="244">
        <v>45962</v>
      </c>
      <c r="BA2" s="245"/>
      <c r="BB2" s="244">
        <v>46006</v>
      </c>
      <c r="BC2" s="261"/>
      <c r="BD2" s="256" t="s">
        <v>70</v>
      </c>
      <c r="BE2" s="257"/>
      <c r="BF2" s="248" t="s">
        <v>218</v>
      </c>
      <c r="BG2" s="249"/>
      <c r="BH2" s="244">
        <v>46023</v>
      </c>
      <c r="BI2" s="245"/>
      <c r="BJ2" s="244">
        <v>46054</v>
      </c>
      <c r="BK2" s="245"/>
      <c r="BL2" s="244" t="s">
        <v>230</v>
      </c>
      <c r="BM2" s="245"/>
      <c r="BN2" s="244">
        <v>46113</v>
      </c>
      <c r="BO2" s="245"/>
      <c r="BP2" s="244">
        <v>46143</v>
      </c>
      <c r="BQ2" s="245"/>
      <c r="BR2" s="244">
        <v>46174</v>
      </c>
      <c r="BS2" s="245"/>
      <c r="BT2" s="244">
        <v>46204</v>
      </c>
      <c r="BU2" s="245"/>
      <c r="BV2" s="244">
        <v>46235</v>
      </c>
      <c r="BW2" s="245"/>
      <c r="BX2" s="244">
        <v>46266</v>
      </c>
      <c r="BY2" s="245"/>
      <c r="BZ2" s="244">
        <v>46296</v>
      </c>
      <c r="CA2" s="245"/>
      <c r="CB2" s="244">
        <v>46327</v>
      </c>
      <c r="CC2" s="245"/>
      <c r="CD2" s="260">
        <v>46357</v>
      </c>
      <c r="CE2" s="245"/>
      <c r="CF2" s="256" t="s">
        <v>6</v>
      </c>
      <c r="CG2" s="257"/>
      <c r="CH2" s="248" t="s">
        <v>7</v>
      </c>
      <c r="CI2" s="249"/>
      <c r="CJ2" s="278" t="s">
        <v>8</v>
      </c>
      <c r="CK2" s="281" t="s">
        <v>9</v>
      </c>
    </row>
    <row r="3" spans="1:89" ht="19.899999999999999" customHeight="1" thickBot="1" x14ac:dyDescent="0.3">
      <c r="A3" s="266"/>
      <c r="B3" s="266"/>
      <c r="C3" s="266"/>
      <c r="D3" s="262"/>
      <c r="E3" s="263"/>
      <c r="F3" s="246"/>
      <c r="G3" s="247"/>
      <c r="H3" s="246"/>
      <c r="I3" s="247"/>
      <c r="J3" s="246"/>
      <c r="K3" s="247"/>
      <c r="L3" s="246"/>
      <c r="M3" s="247"/>
      <c r="N3" s="246"/>
      <c r="O3" s="247"/>
      <c r="P3" s="246"/>
      <c r="Q3" s="247"/>
      <c r="R3" s="246"/>
      <c r="S3" s="247"/>
      <c r="T3" s="246"/>
      <c r="U3" s="247"/>
      <c r="V3" s="262"/>
      <c r="W3" s="263"/>
      <c r="X3" s="246"/>
      <c r="Y3" s="247"/>
      <c r="Z3" s="246"/>
      <c r="AA3" s="247"/>
      <c r="AB3" s="246"/>
      <c r="AC3" s="247"/>
      <c r="AD3" s="276"/>
      <c r="AE3" s="277"/>
      <c r="AF3" s="262"/>
      <c r="AG3" s="263"/>
      <c r="AH3" s="246"/>
      <c r="AI3" s="247"/>
      <c r="AJ3" s="246"/>
      <c r="AK3" s="247"/>
      <c r="AL3" s="246"/>
      <c r="AM3" s="247"/>
      <c r="AN3" s="246"/>
      <c r="AO3" s="247"/>
      <c r="AP3" s="246"/>
      <c r="AQ3" s="247"/>
      <c r="AR3" s="246"/>
      <c r="AS3" s="247"/>
      <c r="AT3" s="246"/>
      <c r="AU3" s="247"/>
      <c r="AV3" s="246"/>
      <c r="AW3" s="247"/>
      <c r="AX3" s="246"/>
      <c r="AY3" s="247"/>
      <c r="AZ3" s="246"/>
      <c r="BA3" s="247"/>
      <c r="BB3" s="246"/>
      <c r="BC3" s="264"/>
      <c r="BD3" s="258"/>
      <c r="BE3" s="259"/>
      <c r="BF3" s="271"/>
      <c r="BG3" s="272"/>
      <c r="BH3" s="246"/>
      <c r="BI3" s="247"/>
      <c r="BJ3" s="246"/>
      <c r="BK3" s="247"/>
      <c r="BL3" s="246"/>
      <c r="BM3" s="247"/>
      <c r="BN3" s="246"/>
      <c r="BO3" s="247"/>
      <c r="BP3" s="246"/>
      <c r="BQ3" s="247"/>
      <c r="BR3" s="246"/>
      <c r="BS3" s="247"/>
      <c r="BT3" s="246"/>
      <c r="BU3" s="247"/>
      <c r="BV3" s="246"/>
      <c r="BW3" s="247"/>
      <c r="BX3" s="246"/>
      <c r="BY3" s="247"/>
      <c r="BZ3" s="246"/>
      <c r="CA3" s="247"/>
      <c r="CB3" s="246"/>
      <c r="CC3" s="247"/>
      <c r="CD3" s="296"/>
      <c r="CE3" s="247"/>
      <c r="CF3" s="258"/>
      <c r="CG3" s="259"/>
      <c r="CH3" s="271"/>
      <c r="CI3" s="272"/>
      <c r="CJ3" s="279"/>
      <c r="CK3" s="282"/>
    </row>
    <row r="4" spans="1:89" ht="19.899999999999999" customHeight="1" thickBot="1" x14ac:dyDescent="0.3">
      <c r="A4" s="267"/>
      <c r="B4" s="267"/>
      <c r="C4" s="273"/>
      <c r="D4" s="3" t="s">
        <v>10</v>
      </c>
      <c r="E4" s="4" t="s">
        <v>11</v>
      </c>
      <c r="F4" s="5" t="s">
        <v>10</v>
      </c>
      <c r="G4" s="6" t="s">
        <v>11</v>
      </c>
      <c r="H4" s="7" t="s">
        <v>10</v>
      </c>
      <c r="I4" s="8" t="s">
        <v>11</v>
      </c>
      <c r="J4" s="7" t="s">
        <v>10</v>
      </c>
      <c r="K4" s="8" t="s">
        <v>11</v>
      </c>
      <c r="L4" s="3" t="s">
        <v>10</v>
      </c>
      <c r="M4" s="4" t="s">
        <v>11</v>
      </c>
      <c r="N4" s="5" t="s">
        <v>10</v>
      </c>
      <c r="O4" s="6" t="s">
        <v>11</v>
      </c>
      <c r="P4" s="7" t="s">
        <v>10</v>
      </c>
      <c r="Q4" s="8" t="s">
        <v>11</v>
      </c>
      <c r="R4" s="7" t="s">
        <v>10</v>
      </c>
      <c r="S4" s="8" t="s">
        <v>11</v>
      </c>
      <c r="T4" s="3" t="s">
        <v>10</v>
      </c>
      <c r="U4" s="4" t="s">
        <v>11</v>
      </c>
      <c r="V4" s="5" t="s">
        <v>10</v>
      </c>
      <c r="W4" s="6" t="s">
        <v>11</v>
      </c>
      <c r="X4" s="7" t="s">
        <v>10</v>
      </c>
      <c r="Y4" s="8" t="s">
        <v>11</v>
      </c>
      <c r="Z4" s="7" t="s">
        <v>10</v>
      </c>
      <c r="AA4" s="8" t="s">
        <v>11</v>
      </c>
      <c r="AB4" s="7" t="s">
        <v>10</v>
      </c>
      <c r="AC4" s="8" t="s">
        <v>11</v>
      </c>
      <c r="AD4" s="3" t="s">
        <v>10</v>
      </c>
      <c r="AE4" s="4" t="s">
        <v>11</v>
      </c>
      <c r="AF4" s="5" t="s">
        <v>10</v>
      </c>
      <c r="AG4" s="6" t="s">
        <v>11</v>
      </c>
      <c r="AH4" s="7" t="s">
        <v>10</v>
      </c>
      <c r="AI4" s="8" t="s">
        <v>11</v>
      </c>
      <c r="AJ4" s="7" t="s">
        <v>10</v>
      </c>
      <c r="AK4" s="8" t="s">
        <v>11</v>
      </c>
      <c r="AL4" s="7" t="s">
        <v>10</v>
      </c>
      <c r="AM4" s="8" t="s">
        <v>11</v>
      </c>
      <c r="AN4" s="7" t="s">
        <v>10</v>
      </c>
      <c r="AO4" s="8" t="s">
        <v>11</v>
      </c>
      <c r="AP4" s="7" t="s">
        <v>10</v>
      </c>
      <c r="AQ4" s="8" t="s">
        <v>11</v>
      </c>
      <c r="AR4" s="7" t="s">
        <v>10</v>
      </c>
      <c r="AS4" s="8" t="s">
        <v>11</v>
      </c>
      <c r="AT4" s="7" t="s">
        <v>10</v>
      </c>
      <c r="AU4" s="8" t="s">
        <v>11</v>
      </c>
      <c r="AV4" s="7" t="s">
        <v>10</v>
      </c>
      <c r="AW4" s="8" t="s">
        <v>11</v>
      </c>
      <c r="AX4" s="7" t="s">
        <v>10</v>
      </c>
      <c r="AY4" s="8" t="s">
        <v>11</v>
      </c>
      <c r="AZ4" s="7" t="s">
        <v>10</v>
      </c>
      <c r="BA4" s="8" t="s">
        <v>11</v>
      </c>
      <c r="BB4" s="7" t="s">
        <v>10</v>
      </c>
      <c r="BC4" s="9" t="s">
        <v>11</v>
      </c>
      <c r="BD4" s="3" t="s">
        <v>10</v>
      </c>
      <c r="BE4" s="6" t="s">
        <v>11</v>
      </c>
      <c r="BF4" s="3" t="s">
        <v>10</v>
      </c>
      <c r="BG4" s="6" t="s">
        <v>11</v>
      </c>
      <c r="BH4" s="223" t="s">
        <v>10</v>
      </c>
      <c r="BI4" s="8" t="s">
        <v>11</v>
      </c>
      <c r="BJ4" s="7" t="s">
        <v>10</v>
      </c>
      <c r="BK4" s="8" t="s">
        <v>11</v>
      </c>
      <c r="BL4" s="7" t="s">
        <v>10</v>
      </c>
      <c r="BM4" s="8" t="s">
        <v>11</v>
      </c>
      <c r="BN4" s="7" t="s">
        <v>10</v>
      </c>
      <c r="BO4" s="8" t="s">
        <v>11</v>
      </c>
      <c r="BP4" s="7" t="s">
        <v>10</v>
      </c>
      <c r="BQ4" s="8" t="s">
        <v>11</v>
      </c>
      <c r="BR4" s="7" t="s">
        <v>10</v>
      </c>
      <c r="BS4" s="8" t="s">
        <v>11</v>
      </c>
      <c r="BT4" s="7" t="s">
        <v>10</v>
      </c>
      <c r="BU4" s="8" t="s">
        <v>11</v>
      </c>
      <c r="BV4" s="7" t="s">
        <v>10</v>
      </c>
      <c r="BW4" s="8" t="s">
        <v>11</v>
      </c>
      <c r="BX4" s="7" t="s">
        <v>10</v>
      </c>
      <c r="BY4" s="8" t="s">
        <v>11</v>
      </c>
      <c r="BZ4" s="7" t="s">
        <v>10</v>
      </c>
      <c r="CA4" s="8" t="s">
        <v>11</v>
      </c>
      <c r="CB4" s="7" t="s">
        <v>10</v>
      </c>
      <c r="CC4" s="8" t="s">
        <v>11</v>
      </c>
      <c r="CD4" s="7" t="s">
        <v>10</v>
      </c>
      <c r="CE4" s="9" t="s">
        <v>11</v>
      </c>
      <c r="CF4" s="3" t="s">
        <v>10</v>
      </c>
      <c r="CG4" s="6" t="s">
        <v>11</v>
      </c>
      <c r="CH4" s="3" t="s">
        <v>10</v>
      </c>
      <c r="CI4" s="6" t="s">
        <v>11</v>
      </c>
      <c r="CJ4" s="280"/>
      <c r="CK4" s="283"/>
    </row>
    <row r="5" spans="1:89" ht="19.899999999999999" customHeight="1" x14ac:dyDescent="0.25">
      <c r="A5" s="10">
        <v>1</v>
      </c>
      <c r="B5" s="10" t="s">
        <v>12</v>
      </c>
      <c r="C5" s="11" t="s">
        <v>13</v>
      </c>
      <c r="D5" s="89">
        <v>63352</v>
      </c>
      <c r="E5" s="207">
        <v>45911.15</v>
      </c>
      <c r="F5" s="208">
        <v>66574</v>
      </c>
      <c r="G5" s="209">
        <v>46909.520000000004</v>
      </c>
      <c r="H5" s="193">
        <v>66418</v>
      </c>
      <c r="I5" s="194">
        <v>48296.899999999994</v>
      </c>
      <c r="J5" s="193">
        <v>63416</v>
      </c>
      <c r="K5" s="194">
        <v>46739.46</v>
      </c>
      <c r="L5" s="193">
        <v>68918</v>
      </c>
      <c r="M5" s="194">
        <v>52542.560000000005</v>
      </c>
      <c r="N5" s="193">
        <v>73075</v>
      </c>
      <c r="O5" s="194">
        <v>55484.480000000003</v>
      </c>
      <c r="P5" s="193">
        <v>76789</v>
      </c>
      <c r="Q5" s="194">
        <v>56763.94</v>
      </c>
      <c r="R5" s="193">
        <v>58446</v>
      </c>
      <c r="S5" s="194">
        <v>41698.000000000007</v>
      </c>
      <c r="T5" s="193">
        <v>60040</v>
      </c>
      <c r="U5" s="194">
        <v>45356.800000000003</v>
      </c>
      <c r="V5" s="193">
        <v>64110</v>
      </c>
      <c r="W5" s="194">
        <v>47350.559999999998</v>
      </c>
      <c r="X5" s="193">
        <v>68026</v>
      </c>
      <c r="Y5" s="194">
        <v>50367.600000000006</v>
      </c>
      <c r="Z5" s="193">
        <v>76739</v>
      </c>
      <c r="AA5" s="194">
        <v>55825.23</v>
      </c>
      <c r="AB5" s="20">
        <f>D5+F5+H5+J5+L5+N5+P5+R5+T5+V5+X5+Z5</f>
        <v>805903</v>
      </c>
      <c r="AC5" s="21">
        <f>E5+G5+I5+K5+M5+O5+Q5+S5+U5+W5+Y5+AA5</f>
        <v>593246.19999999995</v>
      </c>
      <c r="AD5" s="20">
        <f>AB5/12</f>
        <v>67158.583333333328</v>
      </c>
      <c r="AE5" s="22">
        <f>AC5/12</f>
        <v>49437.183333333327</v>
      </c>
      <c r="AF5" s="12">
        <v>65406</v>
      </c>
      <c r="AG5" s="13">
        <v>49993.24</v>
      </c>
      <c r="AH5" s="14">
        <v>71271</v>
      </c>
      <c r="AI5" s="15">
        <v>52444.249999999993</v>
      </c>
      <c r="AJ5" s="16">
        <v>99047</v>
      </c>
      <c r="AK5" s="17">
        <v>76637.399999999994</v>
      </c>
      <c r="AL5" s="18">
        <v>48903</v>
      </c>
      <c r="AM5" s="19">
        <v>35038.500000000007</v>
      </c>
      <c r="AN5" s="18">
        <v>65210</v>
      </c>
      <c r="AO5" s="19">
        <v>49438.240000000013</v>
      </c>
      <c r="AP5" s="18">
        <v>74896</v>
      </c>
      <c r="AQ5" s="19">
        <v>55600.480000000003</v>
      </c>
      <c r="AR5" s="193">
        <v>61974</v>
      </c>
      <c r="AS5" s="194">
        <v>45769.52</v>
      </c>
      <c r="AT5" s="193">
        <v>60887</v>
      </c>
      <c r="AU5" s="194">
        <v>45540.040000000037</v>
      </c>
      <c r="AV5" s="193">
        <v>58403</v>
      </c>
      <c r="AW5" s="194">
        <v>44105.440000000031</v>
      </c>
      <c r="AX5" s="193">
        <v>49380</v>
      </c>
      <c r="AY5" s="194">
        <v>36727.840000000004</v>
      </c>
      <c r="AZ5" s="193">
        <v>44566</v>
      </c>
      <c r="BA5" s="194">
        <v>32896.399999999994</v>
      </c>
      <c r="BB5" s="193">
        <v>49402</v>
      </c>
      <c r="BC5" s="194">
        <v>36090.399999999994</v>
      </c>
      <c r="BD5" s="20">
        <f>AF5+AH5+AJ5+AL5+AN5+AP5+AR5+AT5+AV5+AX5+AZ5+BB5</f>
        <v>749345</v>
      </c>
      <c r="BE5" s="21">
        <f>AG5+AI5+AK5+AM5+AO5+AQ5+AS5+AU5+AW5+AY5+BA5+BC5</f>
        <v>560281.75000000012</v>
      </c>
      <c r="BF5" s="20">
        <f>BD5/12</f>
        <v>62445.416666666664</v>
      </c>
      <c r="BG5" s="21">
        <f>BE5/12</f>
        <v>46690.145833333343</v>
      </c>
      <c r="BH5" s="228">
        <v>51718</v>
      </c>
      <c r="BI5" s="207">
        <v>38678.240000000005</v>
      </c>
      <c r="BJ5" s="208">
        <v>45506</v>
      </c>
      <c r="BK5" s="209">
        <v>33578.159999999996</v>
      </c>
      <c r="BL5" s="193">
        <v>25118</v>
      </c>
      <c r="BM5" s="194">
        <v>18356.239999999998</v>
      </c>
      <c r="BN5" s="18"/>
      <c r="BO5" s="19"/>
      <c r="BP5" s="18"/>
      <c r="BQ5" s="19"/>
      <c r="BR5" s="18"/>
      <c r="BS5" s="19"/>
      <c r="BT5" s="193"/>
      <c r="BU5" s="194"/>
      <c r="BV5" s="193"/>
      <c r="BW5" s="194"/>
      <c r="BX5" s="193"/>
      <c r="BY5" s="194"/>
      <c r="BZ5" s="193"/>
      <c r="CA5" s="194"/>
      <c r="CB5" s="193"/>
      <c r="CC5" s="194"/>
      <c r="CD5" s="193"/>
      <c r="CE5" s="194"/>
      <c r="CF5" s="20">
        <f>BH5+BJ5+BL5+BN5+BP5+BR5+BT5+BV5+BX5+BZ5+CB5+CD5</f>
        <v>122342</v>
      </c>
      <c r="CG5" s="21">
        <f>BI5+BK5+BM5+BO5+BQ5+BS5+BU5+BW5+BY5+CA5+CC5+CE5</f>
        <v>90612.639999999985</v>
      </c>
      <c r="CH5" s="20">
        <f>CF5/2.5</f>
        <v>48936.800000000003</v>
      </c>
      <c r="CI5" s="21">
        <f>CG5/2.5</f>
        <v>36245.055999999997</v>
      </c>
      <c r="CJ5" s="23">
        <f>CH5/CH25%</f>
        <v>2.3412223108676757</v>
      </c>
      <c r="CK5" s="24">
        <v>15</v>
      </c>
    </row>
    <row r="6" spans="1:89" ht="19.899999999999999" customHeight="1" x14ac:dyDescent="0.25">
      <c r="A6" s="25">
        <v>2</v>
      </c>
      <c r="B6" s="25" t="s">
        <v>14</v>
      </c>
      <c r="C6" s="26" t="s">
        <v>15</v>
      </c>
      <c r="D6" s="89">
        <v>358471</v>
      </c>
      <c r="E6" s="194">
        <v>268822.18</v>
      </c>
      <c r="F6" s="193">
        <v>289601</v>
      </c>
      <c r="G6" s="210">
        <v>210670.12000000002</v>
      </c>
      <c r="H6" s="193">
        <v>321131</v>
      </c>
      <c r="I6" s="194">
        <v>235262.89999999994</v>
      </c>
      <c r="J6" s="193">
        <v>316739</v>
      </c>
      <c r="K6" s="194">
        <v>231442.96999999997</v>
      </c>
      <c r="L6" s="193">
        <v>317009</v>
      </c>
      <c r="M6" s="194">
        <v>233487.88999999996</v>
      </c>
      <c r="N6" s="193">
        <v>436023</v>
      </c>
      <c r="O6" s="194">
        <v>326289.64000000007</v>
      </c>
      <c r="P6" s="193">
        <v>320496</v>
      </c>
      <c r="Q6" s="194">
        <v>235463.2</v>
      </c>
      <c r="R6" s="193">
        <v>254247</v>
      </c>
      <c r="S6" s="194">
        <v>184635.24000000002</v>
      </c>
      <c r="T6" s="193">
        <v>268598</v>
      </c>
      <c r="U6" s="194">
        <v>202435.97</v>
      </c>
      <c r="V6" s="193">
        <v>287032</v>
      </c>
      <c r="W6" s="194">
        <v>208325.12</v>
      </c>
      <c r="X6" s="193">
        <v>347421</v>
      </c>
      <c r="Y6" s="194">
        <v>248928.44999999998</v>
      </c>
      <c r="Z6" s="193">
        <v>178448</v>
      </c>
      <c r="AA6" s="194">
        <v>125231.21999999999</v>
      </c>
      <c r="AB6" s="20">
        <f>D6+F6+H6+J6+L6+N6+P6+R6+T6+V6+X6+Z6</f>
        <v>3695216</v>
      </c>
      <c r="AC6" s="21">
        <f t="shared" ref="AB6:AC23" si="0">E6+G6+I6+K6+M6+O6+Q6+S6+U6+W6+Y6+AA6</f>
        <v>2710994.9000000004</v>
      </c>
      <c r="AD6" s="20">
        <f t="shared" ref="AD6:AD23" si="1">AB6/12</f>
        <v>307934.66666666669</v>
      </c>
      <c r="AE6" s="22">
        <f t="shared" ref="AE6:AE23" si="2">AC6/12</f>
        <v>225916.2416666667</v>
      </c>
      <c r="AF6" s="27">
        <v>241038</v>
      </c>
      <c r="AG6" s="19">
        <v>173265.04000000004</v>
      </c>
      <c r="AH6" s="16">
        <v>205372</v>
      </c>
      <c r="AI6" s="28">
        <v>150913.34000000011</v>
      </c>
      <c r="AJ6" s="16">
        <v>452605</v>
      </c>
      <c r="AK6" s="17">
        <v>323970.96000000008</v>
      </c>
      <c r="AL6" s="18">
        <v>140586</v>
      </c>
      <c r="AM6" s="19">
        <v>98022.560000000027</v>
      </c>
      <c r="AN6" s="18">
        <v>251816</v>
      </c>
      <c r="AO6" s="19">
        <v>183308.08</v>
      </c>
      <c r="AP6" s="18">
        <v>225027</v>
      </c>
      <c r="AQ6" s="19">
        <v>164021.52000000005</v>
      </c>
      <c r="AR6" s="193">
        <v>258178</v>
      </c>
      <c r="AS6" s="194">
        <v>186185.95000000016</v>
      </c>
      <c r="AT6" s="193">
        <v>270759</v>
      </c>
      <c r="AU6" s="194">
        <v>192017.71999999997</v>
      </c>
      <c r="AV6" s="193">
        <v>255250</v>
      </c>
      <c r="AW6" s="194">
        <v>179693.76000000015</v>
      </c>
      <c r="AX6" s="193">
        <v>242882</v>
      </c>
      <c r="AY6" s="194">
        <v>171597.68000000031</v>
      </c>
      <c r="AZ6" s="193">
        <v>232627</v>
      </c>
      <c r="BA6" s="194">
        <v>165266.44000000009</v>
      </c>
      <c r="BB6" s="193">
        <v>260113</v>
      </c>
      <c r="BC6" s="194">
        <v>184957.80000000022</v>
      </c>
      <c r="BD6" s="20">
        <f t="shared" ref="BD6:BE23" si="3">AF6+AH6+AJ6+AL6+AN6+AP6+AR6+AT6+AV6+AX6+AZ6+BB6</f>
        <v>3036253</v>
      </c>
      <c r="BE6" s="21">
        <f t="shared" si="3"/>
        <v>2173220.8500000015</v>
      </c>
      <c r="BF6" s="20">
        <f t="shared" ref="BF6:BF23" si="4">BD6/12</f>
        <v>253021.08333333334</v>
      </c>
      <c r="BG6" s="21">
        <f t="shared" ref="BG6:BG23" si="5">BE6/12</f>
        <v>181101.73750000013</v>
      </c>
      <c r="BH6" s="211">
        <v>231440</v>
      </c>
      <c r="BI6" s="194">
        <v>162231.68000000005</v>
      </c>
      <c r="BJ6" s="193">
        <v>207164</v>
      </c>
      <c r="BK6" s="210">
        <v>149320.56000000003</v>
      </c>
      <c r="BL6" s="193">
        <v>121718</v>
      </c>
      <c r="BM6" s="194">
        <v>87141.359999999986</v>
      </c>
      <c r="BN6" s="18"/>
      <c r="BO6" s="19"/>
      <c r="BP6" s="18"/>
      <c r="BQ6" s="19"/>
      <c r="BR6" s="18"/>
      <c r="BS6" s="19"/>
      <c r="BT6" s="193"/>
      <c r="BU6" s="194"/>
      <c r="BV6" s="193"/>
      <c r="BW6" s="194"/>
      <c r="BX6" s="193"/>
      <c r="BY6" s="194"/>
      <c r="BZ6" s="193"/>
      <c r="CA6" s="194"/>
      <c r="CB6" s="193"/>
      <c r="CC6" s="194"/>
      <c r="CD6" s="193"/>
      <c r="CE6" s="194"/>
      <c r="CF6" s="20">
        <f t="shared" ref="CF6:CF10" si="6">BH6+BJ6+BL6+BN6+BP6+BR6+BT6+BV6+BX6+BZ6+CB6+CD6</f>
        <v>560322</v>
      </c>
      <c r="CG6" s="21">
        <f t="shared" ref="CG6:CG10" si="7">BI6+BK6+BM6+BO6+BQ6+BS6+BU6+BW6+BY6+CA6+CC6+CE6</f>
        <v>398693.60000000009</v>
      </c>
      <c r="CH6" s="20">
        <f t="shared" ref="CH6:CH23" si="8">CF6/2.5</f>
        <v>224128.8</v>
      </c>
      <c r="CI6" s="21">
        <f t="shared" ref="CI6:CI23" si="9">CG6/2.5</f>
        <v>159477.44000000003</v>
      </c>
      <c r="CJ6" s="29">
        <f>CH6/CH25%</f>
        <v>10.722714747756271</v>
      </c>
      <c r="CK6" s="24">
        <v>3</v>
      </c>
    </row>
    <row r="7" spans="1:89" ht="19.899999999999999" customHeight="1" x14ac:dyDescent="0.25">
      <c r="A7" s="25">
        <v>3</v>
      </c>
      <c r="B7" s="31" t="s">
        <v>16</v>
      </c>
      <c r="C7" s="32" t="s">
        <v>15</v>
      </c>
      <c r="D7" s="89">
        <v>68892</v>
      </c>
      <c r="E7" s="194">
        <v>49916.32</v>
      </c>
      <c r="F7" s="193">
        <v>71428</v>
      </c>
      <c r="G7" s="210">
        <v>51958.80000000001</v>
      </c>
      <c r="H7" s="193">
        <v>85844</v>
      </c>
      <c r="I7" s="194">
        <v>61502.479999999996</v>
      </c>
      <c r="J7" s="193">
        <v>76760</v>
      </c>
      <c r="K7" s="194">
        <v>56432.320000000014</v>
      </c>
      <c r="L7" s="193">
        <v>65214</v>
      </c>
      <c r="M7" s="194">
        <v>46326.479999999996</v>
      </c>
      <c r="N7" s="193">
        <v>74684</v>
      </c>
      <c r="O7" s="194">
        <v>55313.920000000006</v>
      </c>
      <c r="P7" s="193">
        <v>86980</v>
      </c>
      <c r="Q7" s="194">
        <v>66749.679999999993</v>
      </c>
      <c r="R7" s="193">
        <v>70744</v>
      </c>
      <c r="S7" s="194">
        <v>54233.920000000006</v>
      </c>
      <c r="T7" s="193">
        <v>82238</v>
      </c>
      <c r="U7" s="194">
        <v>60292.240000000005</v>
      </c>
      <c r="V7" s="193">
        <v>84714</v>
      </c>
      <c r="W7" s="194">
        <v>62881.759999999995</v>
      </c>
      <c r="X7" s="193">
        <v>70296</v>
      </c>
      <c r="Y7" s="194">
        <v>51285.04</v>
      </c>
      <c r="Z7" s="193">
        <v>80069</v>
      </c>
      <c r="AA7" s="194">
        <v>58438.470000000016</v>
      </c>
      <c r="AB7" s="20">
        <f t="shared" si="0"/>
        <v>917863</v>
      </c>
      <c r="AC7" s="21">
        <f t="shared" si="0"/>
        <v>675331.42999999993</v>
      </c>
      <c r="AD7" s="20">
        <f t="shared" si="1"/>
        <v>76488.583333333328</v>
      </c>
      <c r="AE7" s="22">
        <f t="shared" si="2"/>
        <v>56277.619166666664</v>
      </c>
      <c r="AF7" s="27">
        <v>74948</v>
      </c>
      <c r="AG7" s="19">
        <v>55246.759999999995</v>
      </c>
      <c r="AH7" s="16">
        <v>70624</v>
      </c>
      <c r="AI7" s="28">
        <v>51678.559999999998</v>
      </c>
      <c r="AJ7" s="16">
        <v>105080</v>
      </c>
      <c r="AK7" s="17">
        <v>78561.800000000017</v>
      </c>
      <c r="AL7" s="18">
        <v>67038</v>
      </c>
      <c r="AM7" s="19">
        <v>48441.560000000005</v>
      </c>
      <c r="AN7" s="18">
        <v>74482</v>
      </c>
      <c r="AO7" s="19">
        <v>54810.32</v>
      </c>
      <c r="AP7" s="18">
        <v>92713</v>
      </c>
      <c r="AQ7" s="19">
        <v>69743.869999999923</v>
      </c>
      <c r="AR7" s="193">
        <v>79859</v>
      </c>
      <c r="AS7" s="194">
        <v>58946.059999999954</v>
      </c>
      <c r="AT7" s="193">
        <v>102131</v>
      </c>
      <c r="AU7" s="194">
        <v>77487.720000000016</v>
      </c>
      <c r="AV7" s="193">
        <v>79827</v>
      </c>
      <c r="AW7" s="194">
        <v>59739.159999999996</v>
      </c>
      <c r="AX7" s="193">
        <v>83063</v>
      </c>
      <c r="AY7" s="194">
        <v>61867.319999999978</v>
      </c>
      <c r="AZ7" s="193">
        <v>80846</v>
      </c>
      <c r="BA7" s="194">
        <v>59845.69999999999</v>
      </c>
      <c r="BB7" s="193">
        <v>88220</v>
      </c>
      <c r="BC7" s="194">
        <v>65184.479999999989</v>
      </c>
      <c r="BD7" s="20">
        <f t="shared" si="3"/>
        <v>998831</v>
      </c>
      <c r="BE7" s="21">
        <f t="shared" si="3"/>
        <v>741553.30999999982</v>
      </c>
      <c r="BF7" s="20">
        <f t="shared" si="4"/>
        <v>83235.916666666672</v>
      </c>
      <c r="BG7" s="21">
        <f t="shared" si="5"/>
        <v>61796.109166666654</v>
      </c>
      <c r="BH7" s="211">
        <v>80108</v>
      </c>
      <c r="BI7" s="194">
        <v>57742.239999999954</v>
      </c>
      <c r="BJ7" s="193">
        <v>76500</v>
      </c>
      <c r="BK7" s="210">
        <v>57555.919999999991</v>
      </c>
      <c r="BL7" s="193">
        <v>44306</v>
      </c>
      <c r="BM7" s="194">
        <v>33706.239999999998</v>
      </c>
      <c r="BN7" s="18"/>
      <c r="BO7" s="19"/>
      <c r="BP7" s="18"/>
      <c r="BQ7" s="19"/>
      <c r="BR7" s="18"/>
      <c r="BS7" s="19"/>
      <c r="BT7" s="193"/>
      <c r="BU7" s="194"/>
      <c r="BV7" s="193"/>
      <c r="BW7" s="194"/>
      <c r="BX7" s="193"/>
      <c r="BY7" s="194"/>
      <c r="BZ7" s="193"/>
      <c r="CA7" s="194"/>
      <c r="CB7" s="193"/>
      <c r="CC7" s="194"/>
      <c r="CD7" s="193"/>
      <c r="CE7" s="194"/>
      <c r="CF7" s="20">
        <f t="shared" si="6"/>
        <v>200914</v>
      </c>
      <c r="CG7" s="21">
        <f t="shared" si="7"/>
        <v>149004.39999999994</v>
      </c>
      <c r="CH7" s="20">
        <f t="shared" si="8"/>
        <v>80365.600000000006</v>
      </c>
      <c r="CI7" s="21">
        <f t="shared" si="9"/>
        <v>59601.759999999973</v>
      </c>
      <c r="CJ7" s="29">
        <f>CH7/CH25%</f>
        <v>3.844831205682989</v>
      </c>
      <c r="CK7" s="24">
        <v>10</v>
      </c>
    </row>
    <row r="8" spans="1:89" ht="19.899999999999999" customHeight="1" x14ac:dyDescent="0.25">
      <c r="A8" s="25">
        <v>4</v>
      </c>
      <c r="B8" s="31" t="s">
        <v>17</v>
      </c>
      <c r="C8" s="32" t="s">
        <v>18</v>
      </c>
      <c r="D8" s="89">
        <v>149382</v>
      </c>
      <c r="E8" s="194">
        <v>112760.24</v>
      </c>
      <c r="F8" s="193">
        <v>131916</v>
      </c>
      <c r="G8" s="210">
        <v>101615.20000000001</v>
      </c>
      <c r="H8" s="193">
        <v>141906</v>
      </c>
      <c r="I8" s="194">
        <v>109951.52</v>
      </c>
      <c r="J8" s="193">
        <v>149466</v>
      </c>
      <c r="K8" s="194">
        <v>118416.72</v>
      </c>
      <c r="L8" s="193">
        <v>144072</v>
      </c>
      <c r="M8" s="194">
        <v>113424.68</v>
      </c>
      <c r="N8" s="193">
        <v>135182</v>
      </c>
      <c r="O8" s="194">
        <v>103464.47999999998</v>
      </c>
      <c r="P8" s="193">
        <v>150964</v>
      </c>
      <c r="Q8" s="194">
        <v>119065.15999999999</v>
      </c>
      <c r="R8" s="193">
        <v>142026</v>
      </c>
      <c r="S8" s="194">
        <v>110374.00000000001</v>
      </c>
      <c r="T8" s="193">
        <v>141101</v>
      </c>
      <c r="U8" s="194">
        <v>110910.50000000003</v>
      </c>
      <c r="V8" s="193">
        <v>153588</v>
      </c>
      <c r="W8" s="194">
        <v>118832.23999999999</v>
      </c>
      <c r="X8" s="193">
        <v>123800</v>
      </c>
      <c r="Y8" s="194">
        <v>93303.84</v>
      </c>
      <c r="Z8" s="193">
        <v>138433</v>
      </c>
      <c r="AA8" s="194">
        <v>111297.86999999998</v>
      </c>
      <c r="AB8" s="20">
        <f t="shared" si="0"/>
        <v>1701836</v>
      </c>
      <c r="AC8" s="21">
        <f t="shared" si="0"/>
        <v>1323416.4500000002</v>
      </c>
      <c r="AD8" s="20">
        <f t="shared" si="1"/>
        <v>141819.66666666666</v>
      </c>
      <c r="AE8" s="22">
        <f t="shared" si="2"/>
        <v>110284.70416666668</v>
      </c>
      <c r="AF8" s="33">
        <v>130044</v>
      </c>
      <c r="AG8" s="17">
        <v>100271.64</v>
      </c>
      <c r="AH8" s="16">
        <v>115854</v>
      </c>
      <c r="AI8" s="28">
        <v>85769.540000000023</v>
      </c>
      <c r="AJ8" s="16">
        <v>158950</v>
      </c>
      <c r="AK8" s="17">
        <v>120630.25000000015</v>
      </c>
      <c r="AL8" s="16">
        <v>126443</v>
      </c>
      <c r="AM8" s="17">
        <v>98268.670000000115</v>
      </c>
      <c r="AN8" s="16">
        <v>123353</v>
      </c>
      <c r="AO8" s="17">
        <v>94074.29999999993</v>
      </c>
      <c r="AP8" s="16">
        <v>124561</v>
      </c>
      <c r="AQ8" s="17">
        <v>98630.019999999975</v>
      </c>
      <c r="AR8" s="193">
        <v>127685</v>
      </c>
      <c r="AS8" s="194">
        <v>99083.860000000059</v>
      </c>
      <c r="AT8" s="193">
        <v>131799</v>
      </c>
      <c r="AU8" s="194">
        <v>100364.97999999956</v>
      </c>
      <c r="AV8" s="193">
        <v>134467</v>
      </c>
      <c r="AW8" s="194">
        <v>103432.14</v>
      </c>
      <c r="AX8" s="193">
        <v>136426</v>
      </c>
      <c r="AY8" s="194">
        <v>102413.83999999995</v>
      </c>
      <c r="AZ8" s="193">
        <v>120195</v>
      </c>
      <c r="BA8" s="194">
        <v>93164.520000000033</v>
      </c>
      <c r="BB8" s="193">
        <v>136848</v>
      </c>
      <c r="BC8" s="194">
        <v>104848.88000000005</v>
      </c>
      <c r="BD8" s="20">
        <f t="shared" si="3"/>
        <v>1566625</v>
      </c>
      <c r="BE8" s="21">
        <f t="shared" si="3"/>
        <v>1200952.6399999999</v>
      </c>
      <c r="BF8" s="20">
        <f t="shared" si="4"/>
        <v>130552.08333333333</v>
      </c>
      <c r="BG8" s="21">
        <f t="shared" si="5"/>
        <v>100079.38666666666</v>
      </c>
      <c r="BH8" s="211">
        <v>132229</v>
      </c>
      <c r="BI8" s="194">
        <v>101488.69</v>
      </c>
      <c r="BJ8" s="193">
        <v>116764</v>
      </c>
      <c r="BK8" s="210">
        <v>90510.03999999995</v>
      </c>
      <c r="BL8" s="193">
        <v>59784</v>
      </c>
      <c r="BM8" s="194">
        <v>46675.559999999983</v>
      </c>
      <c r="BN8" s="16"/>
      <c r="BO8" s="17"/>
      <c r="BP8" s="16"/>
      <c r="BQ8" s="17"/>
      <c r="BR8" s="16"/>
      <c r="BS8" s="17"/>
      <c r="BT8" s="193"/>
      <c r="BU8" s="194"/>
      <c r="BV8" s="193"/>
      <c r="BW8" s="194"/>
      <c r="BX8" s="193"/>
      <c r="BY8" s="194"/>
      <c r="BZ8" s="193"/>
      <c r="CA8" s="194"/>
      <c r="CB8" s="193"/>
      <c r="CC8" s="194"/>
      <c r="CD8" s="193"/>
      <c r="CE8" s="194"/>
      <c r="CF8" s="20">
        <f t="shared" si="6"/>
        <v>308777</v>
      </c>
      <c r="CG8" s="21">
        <f t="shared" si="7"/>
        <v>238674.28999999992</v>
      </c>
      <c r="CH8" s="20">
        <f t="shared" si="8"/>
        <v>123510.8</v>
      </c>
      <c r="CI8" s="21">
        <f t="shared" si="9"/>
        <v>95469.715999999971</v>
      </c>
      <c r="CJ8" s="29">
        <f>CH8/CH25%</f>
        <v>5.908973218377894</v>
      </c>
      <c r="CK8" s="24">
        <v>6</v>
      </c>
    </row>
    <row r="9" spans="1:89" ht="19.899999999999999" customHeight="1" x14ac:dyDescent="0.25">
      <c r="A9" s="31">
        <v>5</v>
      </c>
      <c r="B9" s="31" t="s">
        <v>19</v>
      </c>
      <c r="C9" s="32" t="s">
        <v>18</v>
      </c>
      <c r="D9" s="89">
        <v>141294</v>
      </c>
      <c r="E9" s="194">
        <v>107206.24</v>
      </c>
      <c r="F9" s="193">
        <v>139898</v>
      </c>
      <c r="G9" s="210">
        <v>109256.24000000002</v>
      </c>
      <c r="H9" s="193">
        <v>150026</v>
      </c>
      <c r="I9" s="194">
        <v>115124.4</v>
      </c>
      <c r="J9" s="193">
        <v>137148</v>
      </c>
      <c r="K9" s="194">
        <v>104803.68000000001</v>
      </c>
      <c r="L9" s="193">
        <v>147852</v>
      </c>
      <c r="M9" s="194">
        <v>114236.40000000001</v>
      </c>
      <c r="N9" s="193">
        <v>162126</v>
      </c>
      <c r="O9" s="194">
        <v>126291.12000000001</v>
      </c>
      <c r="P9" s="193">
        <v>167651</v>
      </c>
      <c r="Q9" s="194">
        <v>131067.60000000002</v>
      </c>
      <c r="R9" s="193">
        <v>133160</v>
      </c>
      <c r="S9" s="194">
        <v>103119.76000000001</v>
      </c>
      <c r="T9" s="193">
        <v>147614</v>
      </c>
      <c r="U9" s="194">
        <v>111478.72</v>
      </c>
      <c r="V9" s="193">
        <v>153052</v>
      </c>
      <c r="W9" s="194">
        <v>114740.23999999999</v>
      </c>
      <c r="X9" s="193">
        <v>120784</v>
      </c>
      <c r="Y9" s="194">
        <v>90138.559999999998</v>
      </c>
      <c r="Z9" s="193">
        <v>128351</v>
      </c>
      <c r="AA9" s="194">
        <v>95567.75</v>
      </c>
      <c r="AB9" s="208">
        <f>D9+F9+H9+J9+L9+N9+P9+R9+T9+V9+X9+Z9</f>
        <v>1728956</v>
      </c>
      <c r="AC9" s="209">
        <f>E9+G9+I9+K9+M9+O9+Q9+S9+U9+W9+Y9+AA9</f>
        <v>1323030.71</v>
      </c>
      <c r="AD9" s="208">
        <f t="shared" si="1"/>
        <v>144079.66666666666</v>
      </c>
      <c r="AE9" s="207">
        <f t="shared" si="2"/>
        <v>110252.55916666666</v>
      </c>
      <c r="AF9" s="211">
        <v>129283</v>
      </c>
      <c r="AG9" s="194">
        <v>96541.4</v>
      </c>
      <c r="AH9" s="193">
        <v>94570</v>
      </c>
      <c r="AI9" s="210">
        <v>70520.640000000014</v>
      </c>
      <c r="AJ9" s="193">
        <v>152492</v>
      </c>
      <c r="AK9" s="194">
        <v>115474.62000000002</v>
      </c>
      <c r="AL9" s="193">
        <v>74386</v>
      </c>
      <c r="AM9" s="194">
        <v>54110.799999999974</v>
      </c>
      <c r="AN9" s="193">
        <v>119777</v>
      </c>
      <c r="AO9" s="194">
        <v>89307.220000000045</v>
      </c>
      <c r="AP9" s="193">
        <v>123738</v>
      </c>
      <c r="AQ9" s="194">
        <v>93447.680000000008</v>
      </c>
      <c r="AR9" s="193">
        <v>123180</v>
      </c>
      <c r="AS9" s="194">
        <v>93783.670000000086</v>
      </c>
      <c r="AT9" s="193">
        <v>128168</v>
      </c>
      <c r="AU9" s="194">
        <v>94550.759999999602</v>
      </c>
      <c r="AV9" s="193">
        <v>110669</v>
      </c>
      <c r="AW9" s="194">
        <v>82079.000000000029</v>
      </c>
      <c r="AX9" s="193">
        <v>120764</v>
      </c>
      <c r="AY9" s="194">
        <v>89910.159999999931</v>
      </c>
      <c r="AZ9" s="193">
        <v>98699</v>
      </c>
      <c r="BA9" s="194">
        <v>72705.480000000025</v>
      </c>
      <c r="BB9" s="193">
        <v>115298</v>
      </c>
      <c r="BC9" s="194">
        <v>85246.720000000016</v>
      </c>
      <c r="BD9" s="208">
        <f t="shared" si="3"/>
        <v>1391024</v>
      </c>
      <c r="BE9" s="209">
        <f t="shared" si="3"/>
        <v>1037678.1499999997</v>
      </c>
      <c r="BF9" s="20">
        <f t="shared" si="4"/>
        <v>115918.66666666667</v>
      </c>
      <c r="BG9" s="21">
        <f t="shared" si="5"/>
        <v>86473.17916666664</v>
      </c>
      <c r="BH9" s="211">
        <v>103302</v>
      </c>
      <c r="BI9" s="194">
        <v>75161.599999999948</v>
      </c>
      <c r="BJ9" s="193">
        <v>100935</v>
      </c>
      <c r="BK9" s="210">
        <v>74586.42</v>
      </c>
      <c r="BL9" s="193">
        <v>46284</v>
      </c>
      <c r="BM9" s="194">
        <v>33430.479999999996</v>
      </c>
      <c r="BN9" s="193"/>
      <c r="BO9" s="194"/>
      <c r="BP9" s="193"/>
      <c r="BQ9" s="194"/>
      <c r="BR9" s="193"/>
      <c r="BS9" s="194"/>
      <c r="BT9" s="193"/>
      <c r="BU9" s="194"/>
      <c r="BV9" s="193"/>
      <c r="BW9" s="194"/>
      <c r="BX9" s="193"/>
      <c r="BY9" s="194"/>
      <c r="BZ9" s="193"/>
      <c r="CA9" s="194"/>
      <c r="CB9" s="193"/>
      <c r="CC9" s="194"/>
      <c r="CD9" s="193"/>
      <c r="CE9" s="194"/>
      <c r="CF9" s="208">
        <f t="shared" si="6"/>
        <v>250521</v>
      </c>
      <c r="CG9" s="209">
        <f t="shared" si="7"/>
        <v>183178.49999999994</v>
      </c>
      <c r="CH9" s="20">
        <f t="shared" si="8"/>
        <v>100208.4</v>
      </c>
      <c r="CI9" s="21">
        <f t="shared" si="9"/>
        <v>73271.39999999998</v>
      </c>
      <c r="CJ9" s="29">
        <f>CH9/CH25%</f>
        <v>4.7941455472436365</v>
      </c>
      <c r="CK9" s="24">
        <v>7</v>
      </c>
    </row>
    <row r="10" spans="1:89" ht="19.899999999999999" customHeight="1" x14ac:dyDescent="0.25">
      <c r="A10" s="25">
        <v>6</v>
      </c>
      <c r="B10" s="31" t="s">
        <v>20</v>
      </c>
      <c r="C10" s="32" t="s">
        <v>21</v>
      </c>
      <c r="D10" s="89">
        <v>96000</v>
      </c>
      <c r="E10" s="194">
        <v>70040</v>
      </c>
      <c r="F10" s="193">
        <v>82880</v>
      </c>
      <c r="G10" s="210">
        <v>63630.400000000001</v>
      </c>
      <c r="H10" s="193">
        <v>83218</v>
      </c>
      <c r="I10" s="194">
        <v>62229.36</v>
      </c>
      <c r="J10" s="193">
        <v>98992</v>
      </c>
      <c r="K10" s="194">
        <v>75036.639999999985</v>
      </c>
      <c r="L10" s="193">
        <v>117026</v>
      </c>
      <c r="M10" s="194">
        <v>87817.200000000012</v>
      </c>
      <c r="N10" s="193">
        <v>85066</v>
      </c>
      <c r="O10" s="194">
        <v>66437.840000000011</v>
      </c>
      <c r="P10" s="193">
        <v>108286</v>
      </c>
      <c r="Q10" s="194">
        <v>82659.200000000012</v>
      </c>
      <c r="R10" s="193">
        <v>81089</v>
      </c>
      <c r="S10" s="194">
        <v>60501.56</v>
      </c>
      <c r="T10" s="193">
        <v>65792</v>
      </c>
      <c r="U10" s="194">
        <v>52044.24</v>
      </c>
      <c r="V10" s="193">
        <v>81878</v>
      </c>
      <c r="W10" s="194">
        <v>62540</v>
      </c>
      <c r="X10" s="193">
        <v>64414</v>
      </c>
      <c r="Y10" s="194">
        <v>48771.759999999995</v>
      </c>
      <c r="Z10" s="193">
        <v>64817</v>
      </c>
      <c r="AA10" s="194">
        <v>47218.73</v>
      </c>
      <c r="AB10" s="20">
        <f t="shared" si="0"/>
        <v>1029458</v>
      </c>
      <c r="AC10" s="209">
        <f>E10+G10+I10+K10+M10+O10+Q10+S10+U10+W10+Y10+AA10</f>
        <v>778926.93</v>
      </c>
      <c r="AD10" s="20">
        <f t="shared" si="1"/>
        <v>85788.166666666672</v>
      </c>
      <c r="AE10" s="22">
        <f t="shared" si="2"/>
        <v>64910.577500000007</v>
      </c>
      <c r="AF10" s="33">
        <v>55924</v>
      </c>
      <c r="AG10" s="17">
        <v>41198.680000000008</v>
      </c>
      <c r="AH10" s="16">
        <v>59318</v>
      </c>
      <c r="AI10" s="28">
        <v>42459.76</v>
      </c>
      <c r="AJ10" s="16">
        <v>65688</v>
      </c>
      <c r="AK10" s="17">
        <v>48992.840000000004</v>
      </c>
      <c r="AL10" s="16">
        <v>49948</v>
      </c>
      <c r="AM10" s="17">
        <v>37232.239999999998</v>
      </c>
      <c r="AN10" s="16">
        <v>54068</v>
      </c>
      <c r="AO10" s="17">
        <v>40843.599999999991</v>
      </c>
      <c r="AP10" s="16">
        <v>47981</v>
      </c>
      <c r="AQ10" s="17">
        <v>36560.999999999993</v>
      </c>
      <c r="AR10" s="193">
        <v>54748</v>
      </c>
      <c r="AS10" s="194">
        <v>42366.319999999985</v>
      </c>
      <c r="AT10" s="193">
        <v>52183</v>
      </c>
      <c r="AU10" s="194">
        <v>39568.080000000009</v>
      </c>
      <c r="AV10" s="193">
        <v>49995</v>
      </c>
      <c r="AW10" s="194">
        <v>36905.240000000005</v>
      </c>
      <c r="AX10" s="193">
        <v>51714</v>
      </c>
      <c r="AY10" s="194">
        <v>38384.720000000001</v>
      </c>
      <c r="AZ10" s="193">
        <v>39976</v>
      </c>
      <c r="BA10" s="194">
        <v>29684.719999999998</v>
      </c>
      <c r="BB10" s="193">
        <v>64053</v>
      </c>
      <c r="BC10" s="194">
        <v>48865.159999999996</v>
      </c>
      <c r="BD10" s="20">
        <f t="shared" si="3"/>
        <v>645596</v>
      </c>
      <c r="BE10" s="21">
        <f t="shared" si="3"/>
        <v>483062.35999999993</v>
      </c>
      <c r="BF10" s="20">
        <f t="shared" si="4"/>
        <v>53799.666666666664</v>
      </c>
      <c r="BG10" s="21">
        <f t="shared" si="5"/>
        <v>40255.196666666663</v>
      </c>
      <c r="BH10" s="211">
        <v>57940</v>
      </c>
      <c r="BI10" s="194">
        <v>42952.639999999992</v>
      </c>
      <c r="BJ10" s="193">
        <v>49452</v>
      </c>
      <c r="BK10" s="210">
        <v>39393.040000000001</v>
      </c>
      <c r="BL10" s="193">
        <v>29230</v>
      </c>
      <c r="BM10" s="194">
        <v>22450.799999999999</v>
      </c>
      <c r="BN10" s="16"/>
      <c r="BO10" s="17"/>
      <c r="BP10" s="16"/>
      <c r="BQ10" s="17"/>
      <c r="BR10" s="16"/>
      <c r="BS10" s="17"/>
      <c r="BT10" s="193"/>
      <c r="BU10" s="194"/>
      <c r="BV10" s="193"/>
      <c r="BW10" s="194"/>
      <c r="BX10" s="193"/>
      <c r="BY10" s="194"/>
      <c r="BZ10" s="193"/>
      <c r="CA10" s="194"/>
      <c r="CB10" s="193"/>
      <c r="CC10" s="194"/>
      <c r="CD10" s="193"/>
      <c r="CE10" s="194"/>
      <c r="CF10" s="20">
        <f t="shared" si="6"/>
        <v>136622</v>
      </c>
      <c r="CG10" s="21">
        <f t="shared" si="7"/>
        <v>104796.48</v>
      </c>
      <c r="CH10" s="20">
        <f t="shared" si="8"/>
        <v>54648.800000000003</v>
      </c>
      <c r="CI10" s="21">
        <f t="shared" si="9"/>
        <v>41918.591999999997</v>
      </c>
      <c r="CJ10" s="29">
        <f>CH10/CH25%</f>
        <v>2.6144944054810582</v>
      </c>
      <c r="CK10" s="24">
        <v>12</v>
      </c>
    </row>
    <row r="11" spans="1:89" ht="19.899999999999999" customHeight="1" x14ac:dyDescent="0.25">
      <c r="A11" s="25">
        <v>7</v>
      </c>
      <c r="B11" s="31" t="s">
        <v>22</v>
      </c>
      <c r="C11" s="32" t="s">
        <v>21</v>
      </c>
      <c r="D11" s="89">
        <v>198024</v>
      </c>
      <c r="E11" s="194">
        <v>142886.87999999998</v>
      </c>
      <c r="F11" s="193">
        <v>127140</v>
      </c>
      <c r="G11" s="210">
        <v>91766.159999999989</v>
      </c>
      <c r="H11" s="193">
        <v>165822</v>
      </c>
      <c r="I11" s="194">
        <v>122234.47999999998</v>
      </c>
      <c r="J11" s="193">
        <v>147686</v>
      </c>
      <c r="K11" s="194">
        <v>112056.72</v>
      </c>
      <c r="L11" s="193">
        <v>147290</v>
      </c>
      <c r="M11" s="194">
        <v>109398.8</v>
      </c>
      <c r="N11" s="193">
        <v>162925</v>
      </c>
      <c r="O11" s="194">
        <v>125585.43999999999</v>
      </c>
      <c r="P11" s="193">
        <v>180151</v>
      </c>
      <c r="Q11" s="194">
        <v>136508.14000000001</v>
      </c>
      <c r="R11" s="193">
        <v>150310</v>
      </c>
      <c r="S11" s="194">
        <v>114530</v>
      </c>
      <c r="T11" s="193">
        <v>130776</v>
      </c>
      <c r="U11" s="194">
        <v>100259.84000000003</v>
      </c>
      <c r="V11" s="193">
        <v>150514</v>
      </c>
      <c r="W11" s="194">
        <v>116368.24000000002</v>
      </c>
      <c r="X11" s="193">
        <v>157568</v>
      </c>
      <c r="Y11" s="194">
        <v>118729.76</v>
      </c>
      <c r="Z11" s="193">
        <v>185598</v>
      </c>
      <c r="AA11" s="194">
        <v>130898.32</v>
      </c>
      <c r="AB11" s="20">
        <f t="shared" si="0"/>
        <v>1903804</v>
      </c>
      <c r="AC11" s="21">
        <f t="shared" si="0"/>
        <v>1421222.78</v>
      </c>
      <c r="AD11" s="20">
        <f t="shared" si="1"/>
        <v>158650.33333333334</v>
      </c>
      <c r="AE11" s="22">
        <f t="shared" si="2"/>
        <v>118435.23166666667</v>
      </c>
      <c r="AF11" s="33">
        <v>68736</v>
      </c>
      <c r="AG11" s="17">
        <v>54952.160000000003</v>
      </c>
      <c r="AH11" s="16">
        <v>110594</v>
      </c>
      <c r="AI11" s="28">
        <v>89889.68</v>
      </c>
      <c r="AJ11" s="16">
        <v>179270</v>
      </c>
      <c r="AK11" s="17">
        <v>143946.56</v>
      </c>
      <c r="AL11" s="16">
        <v>130376</v>
      </c>
      <c r="AM11" s="17">
        <v>102737.52000000002</v>
      </c>
      <c r="AN11" s="16">
        <v>112993</v>
      </c>
      <c r="AO11" s="17">
        <v>88966.82</v>
      </c>
      <c r="AP11" s="16">
        <v>131093</v>
      </c>
      <c r="AQ11" s="17">
        <v>102358.12</v>
      </c>
      <c r="AR11" s="193">
        <v>132220</v>
      </c>
      <c r="AS11" s="194">
        <v>102660.80000000005</v>
      </c>
      <c r="AT11" s="193">
        <v>117379</v>
      </c>
      <c r="AU11" s="194">
        <v>95783.319999999876</v>
      </c>
      <c r="AV11" s="193">
        <v>151894</v>
      </c>
      <c r="AW11" s="194">
        <v>125318.71999999999</v>
      </c>
      <c r="AX11" s="193">
        <v>147970</v>
      </c>
      <c r="AY11" s="194">
        <v>117349.8</v>
      </c>
      <c r="AZ11" s="193">
        <v>146148</v>
      </c>
      <c r="BA11" s="194">
        <v>117057.36000000002</v>
      </c>
      <c r="BB11" s="193">
        <v>126496</v>
      </c>
      <c r="BC11" s="194">
        <v>97780.2</v>
      </c>
      <c r="BD11" s="20">
        <f>AF11+AH11+AJ11+AL11+AN11+AP11+AR11+AT11+AV11+AX11+AZ11+BB11</f>
        <v>1555169</v>
      </c>
      <c r="BE11" s="21">
        <f>AG11+AI11+AK11+AM11+AO11+AQ11+AS11+AU11+AW11+AY11+BA11+BC11</f>
        <v>1238801.06</v>
      </c>
      <c r="BF11" s="20">
        <f t="shared" si="4"/>
        <v>129597.41666666667</v>
      </c>
      <c r="BG11" s="21">
        <f t="shared" si="5"/>
        <v>103233.42166666668</v>
      </c>
      <c r="BH11" s="211">
        <v>120888</v>
      </c>
      <c r="BI11" s="194">
        <v>93151.760000000024</v>
      </c>
      <c r="BJ11" s="193">
        <v>103788</v>
      </c>
      <c r="BK11" s="210">
        <v>83841.51999999999</v>
      </c>
      <c r="BL11" s="193">
        <v>58068</v>
      </c>
      <c r="BM11" s="194">
        <v>44769.2</v>
      </c>
      <c r="BN11" s="16"/>
      <c r="BO11" s="17"/>
      <c r="BP11" s="16"/>
      <c r="BQ11" s="17"/>
      <c r="BR11" s="16"/>
      <c r="BS11" s="17"/>
      <c r="BT11" s="193"/>
      <c r="BU11" s="194"/>
      <c r="BV11" s="193"/>
      <c r="BW11" s="194"/>
      <c r="BX11" s="193"/>
      <c r="BY11" s="194"/>
      <c r="BZ11" s="193"/>
      <c r="CA11" s="194"/>
      <c r="CB11" s="193"/>
      <c r="CC11" s="194"/>
      <c r="CD11" s="193"/>
      <c r="CE11" s="194"/>
      <c r="CF11" s="20">
        <f>BH11+BJ11+BL11+BN11+BP11+BR11+BT11+BV11+BX11+BZ11+CB11+CD11</f>
        <v>282744</v>
      </c>
      <c r="CG11" s="21">
        <f>BI11+BK11+BM11+BO11+BQ11+BS11+BU11+BW11+BY11+CA11+CC11+CE11</f>
        <v>221762.48000000004</v>
      </c>
      <c r="CH11" s="20">
        <f t="shared" si="8"/>
        <v>113097.60000000001</v>
      </c>
      <c r="CI11" s="21">
        <f t="shared" si="9"/>
        <v>88704.992000000013</v>
      </c>
      <c r="CJ11" s="29">
        <f>CH11/CH25%</f>
        <v>5.4107874733449686</v>
      </c>
      <c r="CK11" s="24">
        <v>8</v>
      </c>
    </row>
    <row r="12" spans="1:89" ht="19.899999999999999" customHeight="1" x14ac:dyDescent="0.25">
      <c r="A12" s="25">
        <v>8</v>
      </c>
      <c r="B12" s="31" t="s">
        <v>23</v>
      </c>
      <c r="C12" s="32" t="s">
        <v>21</v>
      </c>
      <c r="D12" s="89">
        <v>52196</v>
      </c>
      <c r="E12" s="194">
        <v>40885.68</v>
      </c>
      <c r="F12" s="193">
        <v>51196</v>
      </c>
      <c r="G12" s="210">
        <v>39885.68</v>
      </c>
      <c r="H12" s="193">
        <v>40590</v>
      </c>
      <c r="I12" s="194">
        <v>31952.960000000006</v>
      </c>
      <c r="J12" s="193">
        <v>57698</v>
      </c>
      <c r="K12" s="194">
        <v>46056.959999999992</v>
      </c>
      <c r="L12" s="193">
        <v>52988</v>
      </c>
      <c r="M12" s="194">
        <v>41986.080000000002</v>
      </c>
      <c r="N12" s="193">
        <v>56115</v>
      </c>
      <c r="O12" s="194">
        <v>42959.119999999995</v>
      </c>
      <c r="P12" s="193">
        <v>55905</v>
      </c>
      <c r="Q12" s="194">
        <v>42824.719999999994</v>
      </c>
      <c r="R12" s="193">
        <v>52036</v>
      </c>
      <c r="S12" s="194">
        <v>39638.400000000001</v>
      </c>
      <c r="T12" s="193">
        <v>36340</v>
      </c>
      <c r="U12" s="194">
        <v>27965.200000000001</v>
      </c>
      <c r="V12" s="193">
        <v>48248</v>
      </c>
      <c r="W12" s="194">
        <v>38516.720000000001</v>
      </c>
      <c r="X12" s="193">
        <v>42318</v>
      </c>
      <c r="Y12" s="194">
        <v>31665.760000000002</v>
      </c>
      <c r="Z12" s="193">
        <v>28724</v>
      </c>
      <c r="AA12" s="194">
        <v>22292</v>
      </c>
      <c r="AB12" s="20">
        <f t="shared" si="0"/>
        <v>574354</v>
      </c>
      <c r="AC12" s="21">
        <f t="shared" si="0"/>
        <v>446629.28</v>
      </c>
      <c r="AD12" s="20">
        <f t="shared" si="1"/>
        <v>47862.833333333336</v>
      </c>
      <c r="AE12" s="22">
        <f t="shared" si="2"/>
        <v>37219.106666666667</v>
      </c>
      <c r="AF12" s="33">
        <v>31537</v>
      </c>
      <c r="AG12" s="17">
        <v>24308.67</v>
      </c>
      <c r="AH12" s="16">
        <v>29046</v>
      </c>
      <c r="AI12" s="28">
        <v>22621.100000000006</v>
      </c>
      <c r="AJ12" s="16">
        <v>40450</v>
      </c>
      <c r="AK12" s="17">
        <v>31316.000000000011</v>
      </c>
      <c r="AL12" s="16">
        <v>21402</v>
      </c>
      <c r="AM12" s="17">
        <v>16068.680000000002</v>
      </c>
      <c r="AN12" s="16">
        <v>26100</v>
      </c>
      <c r="AO12" s="17">
        <v>19561.04</v>
      </c>
      <c r="AP12" s="16">
        <v>32284</v>
      </c>
      <c r="AQ12" s="17">
        <v>25094.78000000001</v>
      </c>
      <c r="AR12" s="193">
        <v>31682</v>
      </c>
      <c r="AS12" s="194">
        <v>25403.239999999994</v>
      </c>
      <c r="AT12" s="193">
        <v>35749</v>
      </c>
      <c r="AU12" s="194">
        <v>28485.440000000075</v>
      </c>
      <c r="AV12" s="193">
        <v>27628</v>
      </c>
      <c r="AW12" s="194">
        <v>21138.350000000024</v>
      </c>
      <c r="AX12" s="193">
        <v>27582</v>
      </c>
      <c r="AY12" s="194">
        <v>22419.200000000004</v>
      </c>
      <c r="AZ12" s="193">
        <v>25504</v>
      </c>
      <c r="BA12" s="194">
        <v>20602.080000000002</v>
      </c>
      <c r="BB12" s="193">
        <v>38461</v>
      </c>
      <c r="BC12" s="194">
        <v>29670.960000000003</v>
      </c>
      <c r="BD12" s="20">
        <f>AF12+AH12+AJ12+AL12+AN12+AP12+AR12+AT12+AV12+AX12+AZ12+BB12</f>
        <v>367425</v>
      </c>
      <c r="BE12" s="21">
        <f>AG12+AI12+AK12+AM12+AO12+AQ12+AS12+AU12+AW12+AY12+BA12+BC12</f>
        <v>286689.54000000015</v>
      </c>
      <c r="BF12" s="20">
        <f t="shared" si="4"/>
        <v>30618.75</v>
      </c>
      <c r="BG12" s="21">
        <f t="shared" si="5"/>
        <v>23890.795000000013</v>
      </c>
      <c r="BH12" s="211">
        <v>25306</v>
      </c>
      <c r="BI12" s="194">
        <v>20502.96</v>
      </c>
      <c r="BJ12" s="193">
        <v>25076</v>
      </c>
      <c r="BK12" s="210">
        <v>20603.839999999993</v>
      </c>
      <c r="BL12" s="193">
        <v>13428</v>
      </c>
      <c r="BM12" s="194">
        <v>10821.279999999999</v>
      </c>
      <c r="BN12" s="16"/>
      <c r="BO12" s="17"/>
      <c r="BP12" s="16"/>
      <c r="BQ12" s="17"/>
      <c r="BR12" s="16"/>
      <c r="BS12" s="17"/>
      <c r="BT12" s="193"/>
      <c r="BU12" s="194"/>
      <c r="BV12" s="193"/>
      <c r="BW12" s="194"/>
      <c r="BX12" s="193"/>
      <c r="BY12" s="194"/>
      <c r="BZ12" s="193"/>
      <c r="CA12" s="194"/>
      <c r="CB12" s="193"/>
      <c r="CC12" s="194"/>
      <c r="CD12" s="193"/>
      <c r="CE12" s="194"/>
      <c r="CF12" s="20">
        <f>BH12+BJ12+BL12+BN12+BP12+BR12+BT12+BV12+BX12+BZ12+CB12+CD12</f>
        <v>63810</v>
      </c>
      <c r="CG12" s="21">
        <f>BI12+BK12+BM12+BO12+BQ12+BS12+BU12+BW12+BY12+CA12+CC12+CE12</f>
        <v>51928.079999999987</v>
      </c>
      <c r="CH12" s="20">
        <f t="shared" si="8"/>
        <v>25524</v>
      </c>
      <c r="CI12" s="21">
        <f t="shared" si="9"/>
        <v>20771.231999999996</v>
      </c>
      <c r="CJ12" s="29">
        <f>CH12/CH25%</f>
        <v>1.221112910173664</v>
      </c>
      <c r="CK12" s="24">
        <v>17</v>
      </c>
    </row>
    <row r="13" spans="1:89" ht="19.149999999999999" customHeight="1" x14ac:dyDescent="0.25">
      <c r="A13" s="25">
        <v>9</v>
      </c>
      <c r="B13" s="31" t="s">
        <v>24</v>
      </c>
      <c r="C13" s="32" t="s">
        <v>13</v>
      </c>
      <c r="D13" s="89">
        <v>35010</v>
      </c>
      <c r="E13" s="194">
        <v>27418.560000000001</v>
      </c>
      <c r="F13" s="193">
        <v>28448</v>
      </c>
      <c r="G13" s="210">
        <v>21718.240000000002</v>
      </c>
      <c r="H13" s="193">
        <v>33933</v>
      </c>
      <c r="I13" s="194">
        <v>27103.35</v>
      </c>
      <c r="J13" s="193">
        <v>27890</v>
      </c>
      <c r="K13" s="194">
        <v>21623.439999999999</v>
      </c>
      <c r="L13" s="193">
        <v>36018</v>
      </c>
      <c r="M13" s="194">
        <v>27626.079999999998</v>
      </c>
      <c r="N13" s="193">
        <v>36093</v>
      </c>
      <c r="O13" s="194">
        <v>28553.120000000003</v>
      </c>
      <c r="P13" s="193">
        <v>41748</v>
      </c>
      <c r="Q13" s="194">
        <v>32755.120000000003</v>
      </c>
      <c r="R13" s="193">
        <v>40414</v>
      </c>
      <c r="S13" s="194">
        <v>31747.439999999999</v>
      </c>
      <c r="T13" s="193">
        <v>37696</v>
      </c>
      <c r="U13" s="194">
        <v>28443.68</v>
      </c>
      <c r="V13" s="193">
        <v>42908</v>
      </c>
      <c r="W13" s="194">
        <v>34309.519999999997</v>
      </c>
      <c r="X13" s="193">
        <v>34040</v>
      </c>
      <c r="Y13" s="194">
        <v>25298.12</v>
      </c>
      <c r="Z13" s="193">
        <v>44408</v>
      </c>
      <c r="AA13" s="194">
        <v>35168.619999999995</v>
      </c>
      <c r="AB13" s="20">
        <f t="shared" si="0"/>
        <v>438606</v>
      </c>
      <c r="AC13" s="21">
        <f t="shared" si="0"/>
        <v>341765.29</v>
      </c>
      <c r="AD13" s="20">
        <f t="shared" si="1"/>
        <v>36550.5</v>
      </c>
      <c r="AE13" s="22">
        <f t="shared" si="2"/>
        <v>28480.44083333333</v>
      </c>
      <c r="AF13" s="33">
        <v>43345</v>
      </c>
      <c r="AG13" s="17">
        <v>32713.149999999998</v>
      </c>
      <c r="AH13" s="16">
        <v>41871</v>
      </c>
      <c r="AI13" s="28">
        <v>33280.179999999993</v>
      </c>
      <c r="AJ13" s="16">
        <v>67692</v>
      </c>
      <c r="AK13" s="17">
        <v>50827.279999999992</v>
      </c>
      <c r="AL13" s="16">
        <v>27164</v>
      </c>
      <c r="AM13" s="17">
        <v>20343.599999999999</v>
      </c>
      <c r="AN13" s="16">
        <v>52348</v>
      </c>
      <c r="AO13" s="17">
        <v>40405.359999999993</v>
      </c>
      <c r="AP13" s="16">
        <v>40966</v>
      </c>
      <c r="AQ13" s="17">
        <v>30660.080000000002</v>
      </c>
      <c r="AR13" s="193">
        <v>49762</v>
      </c>
      <c r="AS13" s="194">
        <v>37710.800000000003</v>
      </c>
      <c r="AT13" s="193">
        <v>46458</v>
      </c>
      <c r="AU13" s="194">
        <v>35618.480000000018</v>
      </c>
      <c r="AV13" s="193">
        <v>34695</v>
      </c>
      <c r="AW13" s="194">
        <v>26671.560000000005</v>
      </c>
      <c r="AX13" s="193">
        <v>52306</v>
      </c>
      <c r="AY13" s="194">
        <v>38850.480000000003</v>
      </c>
      <c r="AZ13" s="193">
        <v>41830</v>
      </c>
      <c r="BA13" s="194">
        <v>31646.879999999994</v>
      </c>
      <c r="BB13" s="193">
        <v>45490</v>
      </c>
      <c r="BC13" s="194">
        <v>34364.640000000007</v>
      </c>
      <c r="BD13" s="20">
        <f t="shared" si="3"/>
        <v>543927</v>
      </c>
      <c r="BE13" s="21">
        <f t="shared" si="3"/>
        <v>413092.49</v>
      </c>
      <c r="BF13" s="20">
        <f t="shared" si="4"/>
        <v>45327.25</v>
      </c>
      <c r="BG13" s="21">
        <f t="shared" si="5"/>
        <v>34424.374166666668</v>
      </c>
      <c r="BH13" s="211">
        <v>45482</v>
      </c>
      <c r="BI13" s="194">
        <v>33729.200000000004</v>
      </c>
      <c r="BJ13" s="193">
        <v>38230</v>
      </c>
      <c r="BK13" s="210">
        <v>29685.119999999992</v>
      </c>
      <c r="BL13" s="193">
        <v>13006</v>
      </c>
      <c r="BM13" s="194">
        <v>10732.48</v>
      </c>
      <c r="BN13" s="16"/>
      <c r="BO13" s="17"/>
      <c r="BP13" s="16"/>
      <c r="BQ13" s="17"/>
      <c r="BR13" s="16"/>
      <c r="BS13" s="17"/>
      <c r="BT13" s="193"/>
      <c r="BU13" s="194"/>
      <c r="BV13" s="193"/>
      <c r="BW13" s="194"/>
      <c r="BX13" s="193"/>
      <c r="BY13" s="194"/>
      <c r="BZ13" s="193"/>
      <c r="CA13" s="194"/>
      <c r="CB13" s="193"/>
      <c r="CC13" s="194"/>
      <c r="CD13" s="193"/>
      <c r="CE13" s="194"/>
      <c r="CF13" s="20">
        <f t="shared" ref="CF13:CF14" si="10">BH13+BJ13+BL13+BN13+BP13+BR13+BT13+BV13+BX13+BZ13+CB13+CD13</f>
        <v>96718</v>
      </c>
      <c r="CG13" s="21">
        <f t="shared" ref="CG13:CG14" si="11">BI13+BK13+BM13+BO13+BQ13+BS13+BU13+BW13+BY13+CA13+CC13+CE13</f>
        <v>74146.799999999988</v>
      </c>
      <c r="CH13" s="20">
        <f t="shared" si="8"/>
        <v>38687.199999999997</v>
      </c>
      <c r="CI13" s="21">
        <f t="shared" si="9"/>
        <v>29658.719999999994</v>
      </c>
      <c r="CJ13" s="29">
        <f>CH13/CH25%</f>
        <v>1.8508634766678642</v>
      </c>
      <c r="CK13" s="24">
        <v>16</v>
      </c>
    </row>
    <row r="14" spans="1:89" ht="19.899999999999999" customHeight="1" x14ac:dyDescent="0.25">
      <c r="A14" s="25">
        <v>10</v>
      </c>
      <c r="B14" s="31" t="s">
        <v>25</v>
      </c>
      <c r="C14" s="32" t="s">
        <v>13</v>
      </c>
      <c r="D14" s="89">
        <v>1718</v>
      </c>
      <c r="E14" s="194">
        <v>1421.76</v>
      </c>
      <c r="F14" s="193">
        <v>2232</v>
      </c>
      <c r="G14" s="210">
        <v>1910.3200000000002</v>
      </c>
      <c r="H14" s="193">
        <v>2691</v>
      </c>
      <c r="I14" s="194">
        <v>2343.7399999999998</v>
      </c>
      <c r="J14" s="193">
        <v>1516</v>
      </c>
      <c r="K14" s="194">
        <v>1272.8800000000001</v>
      </c>
      <c r="L14" s="193">
        <v>2800</v>
      </c>
      <c r="M14" s="194">
        <v>2633.92</v>
      </c>
      <c r="N14" s="193">
        <v>4203</v>
      </c>
      <c r="O14" s="194">
        <v>3643.6600000000003</v>
      </c>
      <c r="P14" s="193">
        <v>7838</v>
      </c>
      <c r="Q14" s="194">
        <v>5954.880000000001</v>
      </c>
      <c r="R14" s="193">
        <v>8160</v>
      </c>
      <c r="S14" s="194">
        <v>6014.16</v>
      </c>
      <c r="T14" s="193">
        <v>11426</v>
      </c>
      <c r="U14" s="194">
        <v>8401.2000000000007</v>
      </c>
      <c r="V14" s="193">
        <v>28394</v>
      </c>
      <c r="W14" s="194">
        <v>23404.639999999999</v>
      </c>
      <c r="X14" s="193">
        <v>8680</v>
      </c>
      <c r="Y14" s="194">
        <v>6462.24</v>
      </c>
      <c r="Z14" s="193">
        <v>16229</v>
      </c>
      <c r="AA14" s="194">
        <v>11823.57</v>
      </c>
      <c r="AB14" s="20">
        <f>D14+F14+H14+J14+L14+N14+P14+R14+T14+V14+X14+Z14</f>
        <v>95887</v>
      </c>
      <c r="AC14" s="21">
        <f>E14+G14+I14+K14+M14+O14+Q14+S14+U14+W14+Y14+AA14</f>
        <v>75286.97</v>
      </c>
      <c r="AD14" s="20">
        <f t="shared" si="1"/>
        <v>7990.583333333333</v>
      </c>
      <c r="AE14" s="22">
        <f t="shared" si="2"/>
        <v>6273.9141666666665</v>
      </c>
      <c r="AF14" s="33">
        <v>18452</v>
      </c>
      <c r="AG14" s="17">
        <v>14698.019999999999</v>
      </c>
      <c r="AH14" s="16">
        <v>24684</v>
      </c>
      <c r="AI14" s="28">
        <v>18295.379999999997</v>
      </c>
      <c r="AJ14" s="16">
        <v>28908</v>
      </c>
      <c r="AK14" s="17">
        <v>22901.419999999995</v>
      </c>
      <c r="AL14" s="16">
        <v>17645</v>
      </c>
      <c r="AM14" s="17">
        <v>13917.819999999996</v>
      </c>
      <c r="AN14" s="16">
        <v>18794</v>
      </c>
      <c r="AO14" s="17">
        <v>13805.699999999997</v>
      </c>
      <c r="AP14" s="16">
        <v>24797</v>
      </c>
      <c r="AQ14" s="17">
        <v>19921.440000000006</v>
      </c>
      <c r="AR14" s="193">
        <v>24744</v>
      </c>
      <c r="AS14" s="194">
        <v>20029.279999999995</v>
      </c>
      <c r="AT14" s="193">
        <v>22844</v>
      </c>
      <c r="AU14" s="194">
        <v>17027.040000000055</v>
      </c>
      <c r="AV14" s="193">
        <v>21569</v>
      </c>
      <c r="AW14" s="194">
        <v>16655.239999999991</v>
      </c>
      <c r="AX14" s="193">
        <v>18804</v>
      </c>
      <c r="AY14" s="194">
        <v>14042.959999999995</v>
      </c>
      <c r="AZ14" s="193">
        <v>25198</v>
      </c>
      <c r="BA14" s="194">
        <v>19811.759999999995</v>
      </c>
      <c r="BB14" s="193">
        <v>21894</v>
      </c>
      <c r="BC14" s="194">
        <v>16665.19999999999</v>
      </c>
      <c r="BD14" s="20">
        <f t="shared" si="3"/>
        <v>268333</v>
      </c>
      <c r="BE14" s="21">
        <f t="shared" si="3"/>
        <v>207771.25999999998</v>
      </c>
      <c r="BF14" s="20">
        <f t="shared" si="4"/>
        <v>22361.083333333332</v>
      </c>
      <c r="BG14" s="21">
        <f t="shared" si="5"/>
        <v>17314.271666666664</v>
      </c>
      <c r="BH14" s="211">
        <v>20146</v>
      </c>
      <c r="BI14" s="194">
        <v>15586.88</v>
      </c>
      <c r="BJ14" s="193">
        <v>18100</v>
      </c>
      <c r="BK14" s="210">
        <v>14218.959999999997</v>
      </c>
      <c r="BL14" s="193">
        <v>11510</v>
      </c>
      <c r="BM14" s="194">
        <v>8953.9999999999982</v>
      </c>
      <c r="BN14" s="16"/>
      <c r="BO14" s="17"/>
      <c r="BP14" s="16"/>
      <c r="BQ14" s="17"/>
      <c r="BR14" s="16"/>
      <c r="BS14" s="17"/>
      <c r="BT14" s="193"/>
      <c r="BU14" s="194"/>
      <c r="BV14" s="193"/>
      <c r="BW14" s="194"/>
      <c r="BX14" s="193"/>
      <c r="BY14" s="194"/>
      <c r="BZ14" s="193"/>
      <c r="CA14" s="194"/>
      <c r="CB14" s="193"/>
      <c r="CC14" s="194"/>
      <c r="CD14" s="193"/>
      <c r="CE14" s="194"/>
      <c r="CF14" s="20">
        <f t="shared" si="10"/>
        <v>49756</v>
      </c>
      <c r="CG14" s="21">
        <f t="shared" si="11"/>
        <v>38759.839999999997</v>
      </c>
      <c r="CH14" s="20">
        <f t="shared" si="8"/>
        <v>19902.400000000001</v>
      </c>
      <c r="CI14" s="21">
        <f t="shared" si="9"/>
        <v>15503.935999999998</v>
      </c>
      <c r="CJ14" s="29">
        <f>CH14/CH25%</f>
        <v>0.95216571005486328</v>
      </c>
      <c r="CK14" s="24">
        <v>18</v>
      </c>
    </row>
    <row r="15" spans="1:89" ht="19.899999999999999" customHeight="1" x14ac:dyDescent="0.25">
      <c r="A15" s="25">
        <v>11</v>
      </c>
      <c r="B15" s="31" t="s">
        <v>26</v>
      </c>
      <c r="C15" s="32" t="s">
        <v>27</v>
      </c>
      <c r="D15" s="89">
        <v>165336</v>
      </c>
      <c r="E15" s="194">
        <v>132840.79999999999</v>
      </c>
      <c r="F15" s="193">
        <v>151816</v>
      </c>
      <c r="G15" s="210">
        <v>122446.39999999999</v>
      </c>
      <c r="H15" s="193">
        <v>171972</v>
      </c>
      <c r="I15" s="194">
        <v>138488.48000000001</v>
      </c>
      <c r="J15" s="193">
        <v>153982</v>
      </c>
      <c r="K15" s="194">
        <v>125104.16</v>
      </c>
      <c r="L15" s="193">
        <v>161144</v>
      </c>
      <c r="M15" s="194">
        <v>130494.8</v>
      </c>
      <c r="N15" s="193">
        <v>208152</v>
      </c>
      <c r="O15" s="194">
        <v>168203.76</v>
      </c>
      <c r="P15" s="193">
        <v>158460</v>
      </c>
      <c r="Q15" s="194">
        <v>125495.6</v>
      </c>
      <c r="R15" s="193">
        <v>178400</v>
      </c>
      <c r="S15" s="194">
        <v>144841.28</v>
      </c>
      <c r="T15" s="193">
        <v>177529</v>
      </c>
      <c r="U15" s="194">
        <v>144314.87000000002</v>
      </c>
      <c r="V15" s="193">
        <v>178155</v>
      </c>
      <c r="W15" s="194">
        <v>144884.97000000003</v>
      </c>
      <c r="X15" s="193">
        <v>153879</v>
      </c>
      <c r="Y15" s="194">
        <v>123565.43000000001</v>
      </c>
      <c r="Z15" s="193">
        <v>157398</v>
      </c>
      <c r="AA15" s="194">
        <v>126285.68000000001</v>
      </c>
      <c r="AB15" s="20">
        <f t="shared" si="0"/>
        <v>2016223</v>
      </c>
      <c r="AC15" s="21">
        <f t="shared" si="0"/>
        <v>1626966.23</v>
      </c>
      <c r="AD15" s="20">
        <f t="shared" si="1"/>
        <v>168018.58333333334</v>
      </c>
      <c r="AE15" s="22">
        <f t="shared" si="2"/>
        <v>135580.51916666667</v>
      </c>
      <c r="AF15" s="33">
        <v>134697</v>
      </c>
      <c r="AG15" s="17">
        <v>110171.51</v>
      </c>
      <c r="AH15" s="16">
        <v>149588</v>
      </c>
      <c r="AI15" s="28">
        <v>120490.11999999998</v>
      </c>
      <c r="AJ15" s="16">
        <v>220198</v>
      </c>
      <c r="AK15" s="17">
        <v>176282.37000000002</v>
      </c>
      <c r="AL15" s="16">
        <v>129368</v>
      </c>
      <c r="AM15" s="17">
        <v>102418.14</v>
      </c>
      <c r="AN15" s="16">
        <v>163523</v>
      </c>
      <c r="AO15" s="17">
        <v>130242.08999999997</v>
      </c>
      <c r="AP15" s="16">
        <v>145460</v>
      </c>
      <c r="AQ15" s="17">
        <v>117305.47999999998</v>
      </c>
      <c r="AR15" s="193">
        <v>165049</v>
      </c>
      <c r="AS15" s="194">
        <v>128877.86</v>
      </c>
      <c r="AT15" s="193">
        <v>175942</v>
      </c>
      <c r="AU15" s="194">
        <v>138869.91999999978</v>
      </c>
      <c r="AV15" s="193">
        <v>135602</v>
      </c>
      <c r="AW15" s="194">
        <v>108211.36000000003</v>
      </c>
      <c r="AX15" s="193">
        <v>172210</v>
      </c>
      <c r="AY15" s="194">
        <v>134362.66000000003</v>
      </c>
      <c r="AZ15" s="193">
        <v>139122</v>
      </c>
      <c r="BA15" s="194">
        <v>108514.40000000001</v>
      </c>
      <c r="BB15" s="193">
        <v>164849</v>
      </c>
      <c r="BC15" s="194">
        <v>129188.76000000001</v>
      </c>
      <c r="BD15" s="20">
        <f>AF15+AH15+AJ15+AL15+AN15+AP15+AR15+AT15+AV15+AX15+AZ15+BB15</f>
        <v>1895608</v>
      </c>
      <c r="BE15" s="21">
        <f>AG15+AI15+AK15+AM15+AO15+AQ15+AS15+AU15+AW15+AY15+BA15+BC15</f>
        <v>1504934.6699999997</v>
      </c>
      <c r="BF15" s="20">
        <f t="shared" si="4"/>
        <v>157967.33333333334</v>
      </c>
      <c r="BG15" s="21">
        <f t="shared" si="5"/>
        <v>125411.22249999997</v>
      </c>
      <c r="BH15" s="211">
        <v>145988</v>
      </c>
      <c r="BI15" s="194">
        <v>113630.56000000001</v>
      </c>
      <c r="BJ15" s="193">
        <v>152790</v>
      </c>
      <c r="BK15" s="210">
        <v>117865.76</v>
      </c>
      <c r="BL15" s="193">
        <v>80714</v>
      </c>
      <c r="BM15" s="194">
        <v>65878.399999999994</v>
      </c>
      <c r="BN15" s="16"/>
      <c r="BO15" s="17"/>
      <c r="BP15" s="16"/>
      <c r="BQ15" s="17"/>
      <c r="BR15" s="16"/>
      <c r="BS15" s="17"/>
      <c r="BT15" s="193"/>
      <c r="BU15" s="194"/>
      <c r="BV15" s="193"/>
      <c r="BW15" s="194"/>
      <c r="BX15" s="193"/>
      <c r="BY15" s="194"/>
      <c r="BZ15" s="193"/>
      <c r="CA15" s="194"/>
      <c r="CB15" s="193"/>
      <c r="CC15" s="194"/>
      <c r="CD15" s="193"/>
      <c r="CE15" s="194"/>
      <c r="CF15" s="20">
        <f>BH15+BJ15+BL15+BN15+BP15+BR15+BT15+BV15+BX15+BZ15+CB15+CD15</f>
        <v>379492</v>
      </c>
      <c r="CG15" s="21">
        <f>BI15+BK15+BM15+BO15+BQ15+BS15+BU15+BW15+BY15+CA15+CC15+CE15</f>
        <v>297374.71999999997</v>
      </c>
      <c r="CH15" s="20">
        <f t="shared" si="8"/>
        <v>151796.79999999999</v>
      </c>
      <c r="CI15" s="21">
        <f t="shared" si="9"/>
        <v>118949.88799999999</v>
      </c>
      <c r="CJ15" s="29">
        <f>CH15/CH25%</f>
        <v>7.2622250510519359</v>
      </c>
      <c r="CK15" s="24">
        <v>5</v>
      </c>
    </row>
    <row r="16" spans="1:89" ht="19.899999999999999" customHeight="1" x14ac:dyDescent="0.25">
      <c r="A16" s="25">
        <v>12</v>
      </c>
      <c r="B16" s="31" t="s">
        <v>28</v>
      </c>
      <c r="C16" s="32" t="s">
        <v>29</v>
      </c>
      <c r="D16" s="89">
        <v>320540</v>
      </c>
      <c r="E16" s="194">
        <v>229653.44</v>
      </c>
      <c r="F16" s="193">
        <v>221560</v>
      </c>
      <c r="G16" s="210">
        <v>155048.88</v>
      </c>
      <c r="H16" s="193">
        <v>215746</v>
      </c>
      <c r="I16" s="194">
        <v>152911.52000000002</v>
      </c>
      <c r="J16" s="193">
        <v>280976</v>
      </c>
      <c r="K16" s="194">
        <v>203430.32</v>
      </c>
      <c r="L16" s="193">
        <v>274936</v>
      </c>
      <c r="M16" s="194">
        <v>193258.64</v>
      </c>
      <c r="N16" s="193">
        <v>283944</v>
      </c>
      <c r="O16" s="194">
        <v>206080.4</v>
      </c>
      <c r="P16" s="193">
        <v>245412</v>
      </c>
      <c r="Q16" s="194">
        <v>179596.16</v>
      </c>
      <c r="R16" s="193">
        <v>214064</v>
      </c>
      <c r="S16" s="194">
        <v>151840.72</v>
      </c>
      <c r="T16" s="193">
        <v>180921</v>
      </c>
      <c r="U16" s="194">
        <v>129412.92000000001</v>
      </c>
      <c r="V16" s="193">
        <v>248492</v>
      </c>
      <c r="W16" s="194">
        <v>181353.60000000001</v>
      </c>
      <c r="X16" s="193">
        <v>236918</v>
      </c>
      <c r="Y16" s="194">
        <v>168924.56</v>
      </c>
      <c r="Z16" s="193">
        <v>222550</v>
      </c>
      <c r="AA16" s="194">
        <v>162030.56</v>
      </c>
      <c r="AB16" s="20">
        <f t="shared" si="0"/>
        <v>2946059</v>
      </c>
      <c r="AC16" s="21">
        <f t="shared" si="0"/>
        <v>2113541.7200000002</v>
      </c>
      <c r="AD16" s="20">
        <f t="shared" si="1"/>
        <v>245504.91666666666</v>
      </c>
      <c r="AE16" s="22">
        <f t="shared" si="2"/>
        <v>176128.47666666668</v>
      </c>
      <c r="AF16" s="33">
        <v>222227</v>
      </c>
      <c r="AG16" s="17">
        <v>166366.69</v>
      </c>
      <c r="AH16" s="16">
        <v>231267</v>
      </c>
      <c r="AI16" s="28">
        <v>168897.68000000005</v>
      </c>
      <c r="AJ16" s="16">
        <v>321367</v>
      </c>
      <c r="AK16" s="17">
        <v>244346.32999999996</v>
      </c>
      <c r="AL16" s="16">
        <v>220162</v>
      </c>
      <c r="AM16" s="17">
        <v>153809.43999999992</v>
      </c>
      <c r="AN16" s="16">
        <v>233640</v>
      </c>
      <c r="AO16" s="17">
        <v>174386.76</v>
      </c>
      <c r="AP16" s="16">
        <v>263679</v>
      </c>
      <c r="AQ16" s="17">
        <v>199120.91999999998</v>
      </c>
      <c r="AR16" s="193">
        <v>248489</v>
      </c>
      <c r="AS16" s="194">
        <v>188268.77000000002</v>
      </c>
      <c r="AT16" s="193">
        <v>227854</v>
      </c>
      <c r="AU16" s="194">
        <v>171370.5799999999</v>
      </c>
      <c r="AV16" s="193">
        <v>219787</v>
      </c>
      <c r="AW16" s="194">
        <v>167437.12</v>
      </c>
      <c r="AX16" s="193">
        <v>230661</v>
      </c>
      <c r="AY16" s="194">
        <v>176580.25999999998</v>
      </c>
      <c r="AZ16" s="193">
        <v>238017</v>
      </c>
      <c r="BA16" s="194">
        <v>176923.29999999996</v>
      </c>
      <c r="BB16" s="193">
        <v>236244</v>
      </c>
      <c r="BC16" s="194">
        <v>180622.93999999997</v>
      </c>
      <c r="BD16" s="20">
        <f>AF16+AH16+AJ16+AL16+AN16+AP16+AR16+AT16+AV16+AX16+AZ16+BB16</f>
        <v>2893394</v>
      </c>
      <c r="BE16" s="21">
        <f>AG16+AI16+AK16+AM16+AO16+AQ16+AS16+AU16+AW16+AY16+BA16+BC16</f>
        <v>2168130.7899999996</v>
      </c>
      <c r="BF16" s="20">
        <f t="shared" si="4"/>
        <v>241116.16666666666</v>
      </c>
      <c r="BG16" s="21">
        <f t="shared" si="5"/>
        <v>180677.5658333333</v>
      </c>
      <c r="BH16" s="211">
        <v>259300</v>
      </c>
      <c r="BI16" s="194">
        <v>198822.71999999997</v>
      </c>
      <c r="BJ16" s="193">
        <v>238961</v>
      </c>
      <c r="BK16" s="210">
        <v>180862.38000000003</v>
      </c>
      <c r="BL16" s="193">
        <v>149608</v>
      </c>
      <c r="BM16" s="194">
        <v>116789.43999999999</v>
      </c>
      <c r="BN16" s="16"/>
      <c r="BO16" s="17"/>
      <c r="BP16" s="16"/>
      <c r="BQ16" s="17"/>
      <c r="BR16" s="16"/>
      <c r="BS16" s="17"/>
      <c r="BT16" s="193"/>
      <c r="BU16" s="194"/>
      <c r="BV16" s="193"/>
      <c r="BW16" s="194"/>
      <c r="BX16" s="193"/>
      <c r="BY16" s="194"/>
      <c r="BZ16" s="193"/>
      <c r="CA16" s="194"/>
      <c r="CB16" s="193"/>
      <c r="CC16" s="194"/>
      <c r="CD16" s="193"/>
      <c r="CE16" s="194"/>
      <c r="CF16" s="20">
        <f>BH16+BJ16+BL16+BN16+BP16+BR16+BT16+BV16+BX16+BZ16+CB16+CD16</f>
        <v>647869</v>
      </c>
      <c r="CG16" s="21">
        <f>BI16+BK16+BM16+BO16+BQ16+BS16+BU16+BW16+BY16+CA16+CC16+CE16</f>
        <v>496474.54</v>
      </c>
      <c r="CH16" s="20">
        <f t="shared" si="8"/>
        <v>259147.6</v>
      </c>
      <c r="CI16" s="21">
        <f t="shared" si="9"/>
        <v>198589.81599999999</v>
      </c>
      <c r="CJ16" s="29">
        <f>CH16/CH25%</f>
        <v>12.398075536770122</v>
      </c>
      <c r="CK16" s="24">
        <v>2</v>
      </c>
    </row>
    <row r="17" spans="1:89" ht="19.899999999999999" customHeight="1" x14ac:dyDescent="0.25">
      <c r="A17" s="25">
        <v>13</v>
      </c>
      <c r="B17" s="31" t="s">
        <v>30</v>
      </c>
      <c r="C17" s="32" t="s">
        <v>31</v>
      </c>
      <c r="D17" s="89">
        <v>390742</v>
      </c>
      <c r="E17" s="194">
        <v>290334.56</v>
      </c>
      <c r="F17" s="193">
        <v>334584</v>
      </c>
      <c r="G17" s="210">
        <v>244029.12</v>
      </c>
      <c r="H17" s="193">
        <v>393308</v>
      </c>
      <c r="I17" s="194">
        <v>296962.64</v>
      </c>
      <c r="J17" s="193">
        <v>377830</v>
      </c>
      <c r="K17" s="194">
        <v>281344.08</v>
      </c>
      <c r="L17" s="193">
        <v>396414</v>
      </c>
      <c r="M17" s="194">
        <v>295304.56000000006</v>
      </c>
      <c r="N17" s="193">
        <v>430780</v>
      </c>
      <c r="O17" s="194">
        <v>319318.36</v>
      </c>
      <c r="P17" s="193">
        <v>373392</v>
      </c>
      <c r="Q17" s="194">
        <v>282756.96000000002</v>
      </c>
      <c r="R17" s="193">
        <v>354492</v>
      </c>
      <c r="S17" s="194">
        <v>268905.12</v>
      </c>
      <c r="T17" s="193">
        <v>293170</v>
      </c>
      <c r="U17" s="194">
        <v>218785.52</v>
      </c>
      <c r="V17" s="193">
        <v>368802</v>
      </c>
      <c r="W17" s="194">
        <v>282960.24000000011</v>
      </c>
      <c r="X17" s="193">
        <v>368648</v>
      </c>
      <c r="Y17" s="194">
        <v>282183.04000000004</v>
      </c>
      <c r="Z17" s="193">
        <v>349064</v>
      </c>
      <c r="AA17" s="194">
        <v>265178.76999999996</v>
      </c>
      <c r="AB17" s="20">
        <f t="shared" si="0"/>
        <v>4431226</v>
      </c>
      <c r="AC17" s="21">
        <f t="shared" si="0"/>
        <v>3328062.97</v>
      </c>
      <c r="AD17" s="20">
        <f t="shared" si="1"/>
        <v>369268.83333333331</v>
      </c>
      <c r="AE17" s="22">
        <f t="shared" si="2"/>
        <v>277338.58083333337</v>
      </c>
      <c r="AF17" s="33">
        <v>334035</v>
      </c>
      <c r="AG17" s="17">
        <v>256846.03</v>
      </c>
      <c r="AH17" s="16">
        <v>342320</v>
      </c>
      <c r="AI17" s="28">
        <v>262968.19000000018</v>
      </c>
      <c r="AJ17" s="16">
        <v>461294</v>
      </c>
      <c r="AK17" s="17">
        <v>359896.72000000032</v>
      </c>
      <c r="AL17" s="16">
        <v>327574</v>
      </c>
      <c r="AM17" s="17">
        <v>251026.03000000009</v>
      </c>
      <c r="AN17" s="16">
        <v>376607</v>
      </c>
      <c r="AO17" s="17">
        <v>298243.00000000023</v>
      </c>
      <c r="AP17" s="16">
        <v>370307</v>
      </c>
      <c r="AQ17" s="17">
        <v>288031.7800000002</v>
      </c>
      <c r="AR17" s="193">
        <v>334662</v>
      </c>
      <c r="AS17" s="194">
        <v>259867.36000000025</v>
      </c>
      <c r="AT17" s="193">
        <v>324856</v>
      </c>
      <c r="AU17" s="194">
        <v>252426.50000000032</v>
      </c>
      <c r="AV17" s="193">
        <v>316410</v>
      </c>
      <c r="AW17" s="194">
        <v>244041.0399999994</v>
      </c>
      <c r="AX17" s="193">
        <v>324627</v>
      </c>
      <c r="AY17" s="194">
        <v>255835.32000000004</v>
      </c>
      <c r="AZ17" s="193">
        <v>347518</v>
      </c>
      <c r="BA17" s="194">
        <v>273524.01999999979</v>
      </c>
      <c r="BB17" s="193">
        <v>356175</v>
      </c>
      <c r="BC17" s="194">
        <v>287252.91000000009</v>
      </c>
      <c r="BD17" s="20">
        <f t="shared" si="3"/>
        <v>4216385</v>
      </c>
      <c r="BE17" s="21">
        <f t="shared" si="3"/>
        <v>3289958.9000000013</v>
      </c>
      <c r="BF17" s="20">
        <f t="shared" si="4"/>
        <v>351365.41666666669</v>
      </c>
      <c r="BG17" s="21">
        <f t="shared" si="5"/>
        <v>274163.24166666676</v>
      </c>
      <c r="BH17" s="211">
        <v>344059</v>
      </c>
      <c r="BI17" s="194">
        <v>274562.22999999981</v>
      </c>
      <c r="BJ17" s="193">
        <v>286717</v>
      </c>
      <c r="BK17" s="210">
        <v>229615.03999999992</v>
      </c>
      <c r="BL17" s="193">
        <v>163983</v>
      </c>
      <c r="BM17" s="194">
        <v>131267.82</v>
      </c>
      <c r="BN17" s="16"/>
      <c r="BO17" s="17"/>
      <c r="BP17" s="16"/>
      <c r="BQ17" s="17"/>
      <c r="BR17" s="16"/>
      <c r="BS17" s="17"/>
      <c r="BT17" s="193"/>
      <c r="BU17" s="194"/>
      <c r="BV17" s="193"/>
      <c r="BW17" s="194"/>
      <c r="BX17" s="193"/>
      <c r="BY17" s="194"/>
      <c r="BZ17" s="193"/>
      <c r="CA17" s="194"/>
      <c r="CB17" s="193"/>
      <c r="CC17" s="194"/>
      <c r="CD17" s="193"/>
      <c r="CE17" s="194"/>
      <c r="CF17" s="20">
        <f t="shared" ref="CF17:CF23" si="12">BH17+BJ17+BL17+BN17+BP17+BR17+BT17+BV17+BX17+BZ17+CB17+CD17</f>
        <v>794759</v>
      </c>
      <c r="CG17" s="21">
        <f t="shared" ref="CG17:CG23" si="13">BI17+BK17+BM17+BO17+BQ17+BS17+BU17+BW17+BY17+CA17+CC17+CE17</f>
        <v>635445.08999999973</v>
      </c>
      <c r="CH17" s="20">
        <f t="shared" si="8"/>
        <v>317903.59999999998</v>
      </c>
      <c r="CI17" s="21">
        <f t="shared" si="9"/>
        <v>254178.03599999991</v>
      </c>
      <c r="CJ17" s="29">
        <f>CH17/CH25%</f>
        <v>15.209065591235087</v>
      </c>
      <c r="CK17" s="24">
        <v>1</v>
      </c>
    </row>
    <row r="18" spans="1:89" ht="19.899999999999999" customHeight="1" x14ac:dyDescent="0.25">
      <c r="A18" s="25">
        <v>14</v>
      </c>
      <c r="B18" s="31" t="s">
        <v>32</v>
      </c>
      <c r="C18" s="32" t="s">
        <v>29</v>
      </c>
      <c r="D18" s="89"/>
      <c r="E18" s="194"/>
      <c r="F18" s="193">
        <v>8326</v>
      </c>
      <c r="G18" s="210">
        <v>7157.2000000000007</v>
      </c>
      <c r="H18" s="193">
        <v>5168</v>
      </c>
      <c r="I18" s="194">
        <v>4802.4800000000005</v>
      </c>
      <c r="J18" s="193">
        <v>13208</v>
      </c>
      <c r="K18" s="194">
        <v>11226</v>
      </c>
      <c r="L18" s="193">
        <v>15162</v>
      </c>
      <c r="M18" s="194">
        <v>12243.84</v>
      </c>
      <c r="N18" s="193">
        <v>16324</v>
      </c>
      <c r="O18" s="194">
        <v>14250.8</v>
      </c>
      <c r="P18" s="193">
        <v>10144</v>
      </c>
      <c r="Q18" s="194">
        <v>8802.32</v>
      </c>
      <c r="R18" s="193">
        <v>12560</v>
      </c>
      <c r="S18" s="194">
        <v>10465.36</v>
      </c>
      <c r="T18" s="193">
        <v>18555</v>
      </c>
      <c r="U18" s="194">
        <v>15339.16</v>
      </c>
      <c r="V18" s="193">
        <v>12321</v>
      </c>
      <c r="W18" s="194">
        <v>10829.5</v>
      </c>
      <c r="X18" s="193">
        <v>12536</v>
      </c>
      <c r="Y18" s="194">
        <v>9269.44</v>
      </c>
      <c r="Z18" s="193">
        <v>14627</v>
      </c>
      <c r="AA18" s="194">
        <v>11885.599999999999</v>
      </c>
      <c r="AB18" s="20">
        <f t="shared" si="0"/>
        <v>138931</v>
      </c>
      <c r="AC18" s="21">
        <f t="shared" si="0"/>
        <v>116271.70000000001</v>
      </c>
      <c r="AD18" s="20">
        <f t="shared" si="1"/>
        <v>11577.583333333334</v>
      </c>
      <c r="AE18" s="22">
        <f t="shared" si="2"/>
        <v>9689.3083333333343</v>
      </c>
      <c r="AF18" s="33">
        <v>11503</v>
      </c>
      <c r="AG18" s="17">
        <v>9065.9600000000009</v>
      </c>
      <c r="AH18" s="16">
        <v>16000</v>
      </c>
      <c r="AI18" s="28">
        <v>12165.519999999999</v>
      </c>
      <c r="AJ18" s="16">
        <v>21848</v>
      </c>
      <c r="AK18" s="17">
        <v>16262.8</v>
      </c>
      <c r="AL18" s="16">
        <v>13594</v>
      </c>
      <c r="AM18" s="17">
        <v>10271.199999999999</v>
      </c>
      <c r="AN18" s="16">
        <v>16970</v>
      </c>
      <c r="AO18" s="17">
        <v>13563.12</v>
      </c>
      <c r="AP18" s="16">
        <v>21409</v>
      </c>
      <c r="AQ18" s="17">
        <v>17028.879999999997</v>
      </c>
      <c r="AR18" s="193">
        <v>19357</v>
      </c>
      <c r="AS18" s="194">
        <v>14857.28</v>
      </c>
      <c r="AT18" s="193">
        <v>13106</v>
      </c>
      <c r="AU18" s="194">
        <v>9669.3499999999985</v>
      </c>
      <c r="AV18" s="193">
        <v>14300</v>
      </c>
      <c r="AW18" s="194">
        <v>11054.800000000001</v>
      </c>
      <c r="AX18" s="193">
        <v>13708</v>
      </c>
      <c r="AY18" s="194">
        <v>10870.56</v>
      </c>
      <c r="AZ18" s="193">
        <v>7914</v>
      </c>
      <c r="BA18" s="194">
        <v>6087.3600000000006</v>
      </c>
      <c r="BB18" s="193">
        <v>9968</v>
      </c>
      <c r="BC18" s="194">
        <v>8270.4000000000015</v>
      </c>
      <c r="BD18" s="20">
        <f t="shared" si="3"/>
        <v>179677</v>
      </c>
      <c r="BE18" s="21">
        <f t="shared" si="3"/>
        <v>139167.22999999998</v>
      </c>
      <c r="BF18" s="20">
        <f t="shared" si="4"/>
        <v>14973.083333333334</v>
      </c>
      <c r="BG18" s="21">
        <f t="shared" si="5"/>
        <v>11597.269166666665</v>
      </c>
      <c r="BH18" s="211">
        <v>8162</v>
      </c>
      <c r="BI18" s="194">
        <v>7047.0399999999991</v>
      </c>
      <c r="BJ18" s="193">
        <v>10400</v>
      </c>
      <c r="BK18" s="210">
        <v>8276.7999999999993</v>
      </c>
      <c r="BL18" s="193">
        <v>1552</v>
      </c>
      <c r="BM18" s="194">
        <v>1377.8400000000001</v>
      </c>
      <c r="BN18" s="16"/>
      <c r="BO18" s="17"/>
      <c r="BP18" s="16"/>
      <c r="BQ18" s="17"/>
      <c r="BR18" s="16"/>
      <c r="BS18" s="17"/>
      <c r="BT18" s="193"/>
      <c r="BU18" s="194"/>
      <c r="BV18" s="193"/>
      <c r="BW18" s="194"/>
      <c r="BX18" s="193"/>
      <c r="BY18" s="194"/>
      <c r="BZ18" s="193"/>
      <c r="CA18" s="194"/>
      <c r="CB18" s="193"/>
      <c r="CC18" s="194"/>
      <c r="CD18" s="193"/>
      <c r="CE18" s="194"/>
      <c r="CF18" s="20">
        <f t="shared" si="12"/>
        <v>20114</v>
      </c>
      <c r="CG18" s="21">
        <f t="shared" si="13"/>
        <v>16701.68</v>
      </c>
      <c r="CH18" s="20">
        <f t="shared" si="8"/>
        <v>8045.6</v>
      </c>
      <c r="CI18" s="21">
        <f t="shared" si="9"/>
        <v>6680.6720000000005</v>
      </c>
      <c r="CJ18" s="224">
        <f>CH18/CH25%</f>
        <v>0.38491561001775704</v>
      </c>
      <c r="CK18" s="24">
        <v>19</v>
      </c>
    </row>
    <row r="19" spans="1:89" ht="19.899999999999999" customHeight="1" x14ac:dyDescent="0.25">
      <c r="A19" s="25">
        <v>15</v>
      </c>
      <c r="B19" s="25" t="s">
        <v>33</v>
      </c>
      <c r="C19" s="26" t="s">
        <v>29</v>
      </c>
      <c r="D19" s="89">
        <v>85054</v>
      </c>
      <c r="E19" s="194">
        <v>58643.6</v>
      </c>
      <c r="F19" s="193">
        <v>38650</v>
      </c>
      <c r="G19" s="210">
        <v>27418.799999999999</v>
      </c>
      <c r="H19" s="193">
        <v>79334</v>
      </c>
      <c r="I19" s="194">
        <v>54539.199999999997</v>
      </c>
      <c r="J19" s="193">
        <v>63980</v>
      </c>
      <c r="K19" s="194">
        <v>44519.599999999991</v>
      </c>
      <c r="L19" s="193">
        <v>84064</v>
      </c>
      <c r="M19" s="194">
        <v>58649.36</v>
      </c>
      <c r="N19" s="193">
        <v>90640</v>
      </c>
      <c r="O19" s="194">
        <v>64128.800000000003</v>
      </c>
      <c r="P19" s="193">
        <v>59393</v>
      </c>
      <c r="Q19" s="194">
        <v>42453.200000000012</v>
      </c>
      <c r="R19" s="193">
        <v>64620</v>
      </c>
      <c r="S19" s="194">
        <v>45852.88</v>
      </c>
      <c r="T19" s="193">
        <v>73834</v>
      </c>
      <c r="U19" s="194">
        <v>51643.68</v>
      </c>
      <c r="V19" s="193">
        <v>67247</v>
      </c>
      <c r="W19" s="194">
        <v>46892.659999999996</v>
      </c>
      <c r="X19" s="193">
        <v>77420</v>
      </c>
      <c r="Y19" s="194">
        <v>54609.48</v>
      </c>
      <c r="Z19" s="193">
        <v>76424</v>
      </c>
      <c r="AA19" s="194">
        <v>53415.109999999993</v>
      </c>
      <c r="AB19" s="20">
        <f t="shared" si="0"/>
        <v>860660</v>
      </c>
      <c r="AC19" s="21">
        <f t="shared" si="0"/>
        <v>602766.36999999988</v>
      </c>
      <c r="AD19" s="20">
        <f t="shared" si="1"/>
        <v>71721.666666666672</v>
      </c>
      <c r="AE19" s="22">
        <f t="shared" si="2"/>
        <v>50230.530833333323</v>
      </c>
      <c r="AF19" s="27">
        <v>64464</v>
      </c>
      <c r="AG19" s="19">
        <v>45692.24</v>
      </c>
      <c r="AH19" s="16">
        <v>75752</v>
      </c>
      <c r="AI19" s="28">
        <v>54113.599999999999</v>
      </c>
      <c r="AJ19" s="16">
        <v>97326</v>
      </c>
      <c r="AK19" s="17">
        <v>69093.440000000002</v>
      </c>
      <c r="AL19" s="18">
        <v>55974</v>
      </c>
      <c r="AM19" s="19">
        <v>39692.87999999999</v>
      </c>
      <c r="AN19" s="18">
        <v>81928</v>
      </c>
      <c r="AO19" s="19">
        <v>57794.960000000014</v>
      </c>
      <c r="AP19" s="18">
        <v>81690</v>
      </c>
      <c r="AQ19" s="19">
        <v>58697.26</v>
      </c>
      <c r="AR19" s="193">
        <v>72218</v>
      </c>
      <c r="AS19" s="194">
        <v>51214.319999999971</v>
      </c>
      <c r="AT19" s="193">
        <v>61972</v>
      </c>
      <c r="AU19" s="194">
        <v>44660.279999999992</v>
      </c>
      <c r="AV19" s="193">
        <v>61385</v>
      </c>
      <c r="AW19" s="194">
        <v>43711.8</v>
      </c>
      <c r="AX19" s="193">
        <v>74054</v>
      </c>
      <c r="AY19" s="194">
        <v>53076.319999999992</v>
      </c>
      <c r="AZ19" s="193">
        <v>62394</v>
      </c>
      <c r="BA19" s="194">
        <v>45012.880000000005</v>
      </c>
      <c r="BB19" s="193">
        <v>78008</v>
      </c>
      <c r="BC19" s="194">
        <v>55511.439999999995</v>
      </c>
      <c r="BD19" s="20">
        <f t="shared" si="3"/>
        <v>867165</v>
      </c>
      <c r="BE19" s="21">
        <f t="shared" si="3"/>
        <v>618271.41999999993</v>
      </c>
      <c r="BF19" s="20">
        <f t="shared" si="4"/>
        <v>72263.75</v>
      </c>
      <c r="BG19" s="21">
        <f t="shared" si="5"/>
        <v>51522.618333333325</v>
      </c>
      <c r="BH19" s="211">
        <v>69638</v>
      </c>
      <c r="BI19" s="194">
        <v>50596.719999999994</v>
      </c>
      <c r="BJ19" s="193">
        <v>64510</v>
      </c>
      <c r="BK19" s="210">
        <v>46224.800000000003</v>
      </c>
      <c r="BL19" s="193">
        <v>39148</v>
      </c>
      <c r="BM19" s="194">
        <v>29502.399999999998</v>
      </c>
      <c r="BN19" s="18"/>
      <c r="BO19" s="19"/>
      <c r="BP19" s="18"/>
      <c r="BQ19" s="19"/>
      <c r="BR19" s="18"/>
      <c r="BS19" s="19"/>
      <c r="BT19" s="193"/>
      <c r="BU19" s="194"/>
      <c r="BV19" s="193"/>
      <c r="BW19" s="194"/>
      <c r="BX19" s="193"/>
      <c r="BY19" s="194"/>
      <c r="BZ19" s="193"/>
      <c r="CA19" s="194"/>
      <c r="CB19" s="193"/>
      <c r="CC19" s="194"/>
      <c r="CD19" s="193"/>
      <c r="CE19" s="194"/>
      <c r="CF19" s="20">
        <f t="shared" si="12"/>
        <v>173296</v>
      </c>
      <c r="CG19" s="21">
        <f t="shared" si="13"/>
        <v>126323.91999999998</v>
      </c>
      <c r="CH19" s="20">
        <f t="shared" si="8"/>
        <v>69318.399999999994</v>
      </c>
      <c r="CI19" s="21">
        <f t="shared" si="9"/>
        <v>50529.567999999992</v>
      </c>
      <c r="CJ19" s="29">
        <f>CH19/CH25%</f>
        <v>3.3163137890840817</v>
      </c>
      <c r="CK19" s="24">
        <v>13</v>
      </c>
    </row>
    <row r="20" spans="1:89" ht="19.899999999999999" customHeight="1" x14ac:dyDescent="0.25">
      <c r="A20" s="25">
        <v>16</v>
      </c>
      <c r="B20" s="31" t="s">
        <v>34</v>
      </c>
      <c r="C20" s="32" t="s">
        <v>35</v>
      </c>
      <c r="D20" s="89">
        <v>141116</v>
      </c>
      <c r="E20" s="194">
        <v>100087.13000000002</v>
      </c>
      <c r="F20" s="193">
        <v>135761</v>
      </c>
      <c r="G20" s="210">
        <v>96447.690000000017</v>
      </c>
      <c r="H20" s="193">
        <v>147592</v>
      </c>
      <c r="I20" s="194">
        <v>106338.88000000002</v>
      </c>
      <c r="J20" s="193">
        <v>134582</v>
      </c>
      <c r="K20" s="194">
        <v>96066.36</v>
      </c>
      <c r="L20" s="193">
        <v>145860</v>
      </c>
      <c r="M20" s="194">
        <v>105209.48</v>
      </c>
      <c r="N20" s="193">
        <v>154158</v>
      </c>
      <c r="O20" s="194">
        <v>109228.80000000002</v>
      </c>
      <c r="P20" s="193">
        <v>160601</v>
      </c>
      <c r="Q20" s="194">
        <v>117427.36</v>
      </c>
      <c r="R20" s="193">
        <v>125833</v>
      </c>
      <c r="S20" s="194">
        <v>89071.099999999991</v>
      </c>
      <c r="T20" s="193">
        <v>118842</v>
      </c>
      <c r="U20" s="194">
        <v>84832.87999999999</v>
      </c>
      <c r="V20" s="193">
        <v>171634</v>
      </c>
      <c r="W20" s="194">
        <v>125121.33000000002</v>
      </c>
      <c r="X20" s="193">
        <v>100031</v>
      </c>
      <c r="Y20" s="194">
        <v>68556.539999999994</v>
      </c>
      <c r="Z20" s="193">
        <v>127349</v>
      </c>
      <c r="AA20" s="194">
        <v>90435.880000000019</v>
      </c>
      <c r="AB20" s="20">
        <f t="shared" si="0"/>
        <v>1663359</v>
      </c>
      <c r="AC20" s="21">
        <f t="shared" si="0"/>
        <v>1188823.4300000002</v>
      </c>
      <c r="AD20" s="20">
        <f t="shared" si="1"/>
        <v>138613.25</v>
      </c>
      <c r="AE20" s="22">
        <f t="shared" si="2"/>
        <v>99068.619166666685</v>
      </c>
      <c r="AF20" s="33">
        <v>104404</v>
      </c>
      <c r="AG20" s="17">
        <v>75093.47</v>
      </c>
      <c r="AH20" s="16">
        <v>133850</v>
      </c>
      <c r="AI20" s="28">
        <v>94258.159999999989</v>
      </c>
      <c r="AJ20" s="16">
        <v>168784</v>
      </c>
      <c r="AK20" s="17">
        <v>123261.08</v>
      </c>
      <c r="AL20" s="16">
        <v>84690</v>
      </c>
      <c r="AM20" s="17">
        <v>61335.360000000001</v>
      </c>
      <c r="AN20" s="16">
        <v>120977</v>
      </c>
      <c r="AO20" s="17">
        <v>87334.099999999948</v>
      </c>
      <c r="AP20" s="16">
        <v>105818</v>
      </c>
      <c r="AQ20" s="17">
        <v>75128.960000000006</v>
      </c>
      <c r="AR20" s="193">
        <v>123552</v>
      </c>
      <c r="AS20" s="194">
        <v>87072.049999999974</v>
      </c>
      <c r="AT20" s="193">
        <v>127120</v>
      </c>
      <c r="AU20" s="194">
        <v>92154.150000000023</v>
      </c>
      <c r="AV20" s="193">
        <v>139627</v>
      </c>
      <c r="AW20" s="194">
        <v>99198.12000000001</v>
      </c>
      <c r="AX20" s="193">
        <v>115591</v>
      </c>
      <c r="AY20" s="194">
        <v>83399.259999999995</v>
      </c>
      <c r="AZ20" s="193">
        <v>118308</v>
      </c>
      <c r="BA20" s="194">
        <v>84346.639999999956</v>
      </c>
      <c r="BB20" s="193">
        <v>123016</v>
      </c>
      <c r="BC20" s="194">
        <v>88013.39999999998</v>
      </c>
      <c r="BD20" s="20">
        <f t="shared" si="3"/>
        <v>1465737</v>
      </c>
      <c r="BE20" s="21">
        <f t="shared" si="3"/>
        <v>1050594.7499999998</v>
      </c>
      <c r="BF20" s="20">
        <f t="shared" si="4"/>
        <v>122144.75</v>
      </c>
      <c r="BG20" s="21">
        <f t="shared" si="5"/>
        <v>87549.562499999985</v>
      </c>
      <c r="BH20" s="211">
        <v>115746</v>
      </c>
      <c r="BI20" s="194">
        <v>82306.079999999973</v>
      </c>
      <c r="BJ20" s="193">
        <v>114600</v>
      </c>
      <c r="BK20" s="210">
        <v>81039.309999999983</v>
      </c>
      <c r="BL20" s="193">
        <v>49745</v>
      </c>
      <c r="BM20" s="194">
        <v>37185.229999999996</v>
      </c>
      <c r="BN20" s="16"/>
      <c r="BO20" s="17"/>
      <c r="BP20" s="16"/>
      <c r="BQ20" s="17"/>
      <c r="BR20" s="16"/>
      <c r="BS20" s="17"/>
      <c r="BT20" s="193"/>
      <c r="BU20" s="194"/>
      <c r="BV20" s="193"/>
      <c r="BW20" s="194"/>
      <c r="BX20" s="193"/>
      <c r="BY20" s="194"/>
      <c r="BZ20" s="193"/>
      <c r="CA20" s="194"/>
      <c r="CB20" s="193"/>
      <c r="CC20" s="194"/>
      <c r="CD20" s="193"/>
      <c r="CE20" s="194"/>
      <c r="CF20" s="20">
        <f t="shared" si="12"/>
        <v>280091</v>
      </c>
      <c r="CG20" s="21">
        <f t="shared" si="13"/>
        <v>200530.61999999994</v>
      </c>
      <c r="CH20" s="20">
        <f t="shared" si="8"/>
        <v>112036.4</v>
      </c>
      <c r="CI20" s="21">
        <f t="shared" si="9"/>
        <v>80212.247999999978</v>
      </c>
      <c r="CJ20" s="29">
        <f>CH20/CH25%</f>
        <v>5.360017804786894</v>
      </c>
      <c r="CK20" s="24">
        <v>9</v>
      </c>
    </row>
    <row r="21" spans="1:89" ht="19.899999999999999" customHeight="1" x14ac:dyDescent="0.25">
      <c r="A21" s="25">
        <v>17</v>
      </c>
      <c r="B21" s="31" t="s">
        <v>36</v>
      </c>
      <c r="C21" s="32" t="s">
        <v>37</v>
      </c>
      <c r="D21" s="89">
        <v>63214</v>
      </c>
      <c r="E21" s="194">
        <v>46093.600000000013</v>
      </c>
      <c r="F21" s="193">
        <v>73148</v>
      </c>
      <c r="G21" s="210">
        <v>53397.279999999999</v>
      </c>
      <c r="H21" s="193">
        <v>81148</v>
      </c>
      <c r="I21" s="194">
        <v>60041.24</v>
      </c>
      <c r="J21" s="193">
        <v>76776</v>
      </c>
      <c r="K21" s="194">
        <v>55444.799999999996</v>
      </c>
      <c r="L21" s="193">
        <v>76493</v>
      </c>
      <c r="M21" s="194">
        <v>55108.849999999991</v>
      </c>
      <c r="N21" s="193">
        <v>78827</v>
      </c>
      <c r="O21" s="194">
        <v>57886.039999999994</v>
      </c>
      <c r="P21" s="193">
        <v>75627</v>
      </c>
      <c r="Q21" s="194">
        <v>56016.160000000011</v>
      </c>
      <c r="R21" s="193">
        <v>82214</v>
      </c>
      <c r="S21" s="194">
        <v>61311.28</v>
      </c>
      <c r="T21" s="193">
        <v>69027</v>
      </c>
      <c r="U21" s="194">
        <v>51317.240000000005</v>
      </c>
      <c r="V21" s="193">
        <v>88882</v>
      </c>
      <c r="W21" s="194">
        <v>65498.320000000007</v>
      </c>
      <c r="X21" s="193">
        <v>72132</v>
      </c>
      <c r="Y21" s="194">
        <v>52230</v>
      </c>
      <c r="Z21" s="193">
        <v>82118</v>
      </c>
      <c r="AA21" s="194">
        <v>60489.979999999996</v>
      </c>
      <c r="AB21" s="20">
        <f>D21+F21+H21+J21+L21+N21+P21+R21+T21+V21+X21+Z21</f>
        <v>919606</v>
      </c>
      <c r="AC21" s="21">
        <f>E21+G21+I21+K21+M21+O21+Q21+S21+U21+W21+Y21+AA21</f>
        <v>674834.79</v>
      </c>
      <c r="AD21" s="20">
        <f t="shared" si="1"/>
        <v>76633.833333333328</v>
      </c>
      <c r="AE21" s="22">
        <f t="shared" si="2"/>
        <v>56236.232500000006</v>
      </c>
      <c r="AF21" s="33">
        <v>86018</v>
      </c>
      <c r="AG21" s="17">
        <v>63531.079999999907</v>
      </c>
      <c r="AH21" s="16">
        <v>74402</v>
      </c>
      <c r="AI21" s="28">
        <v>56581.089999999895</v>
      </c>
      <c r="AJ21" s="16">
        <v>113327</v>
      </c>
      <c r="AK21" s="17">
        <v>84396.66</v>
      </c>
      <c r="AL21" s="16">
        <v>69064</v>
      </c>
      <c r="AM21" s="17">
        <v>51527.659999999953</v>
      </c>
      <c r="AN21" s="16">
        <v>76912</v>
      </c>
      <c r="AO21" s="17">
        <v>57358.679999999913</v>
      </c>
      <c r="AP21" s="16">
        <v>81311</v>
      </c>
      <c r="AQ21" s="17">
        <v>61185.789999999957</v>
      </c>
      <c r="AR21" s="193">
        <v>91163</v>
      </c>
      <c r="AS21" s="194">
        <v>67162.149999999892</v>
      </c>
      <c r="AT21" s="193">
        <v>84833</v>
      </c>
      <c r="AU21" s="194">
        <v>63508.750000000182</v>
      </c>
      <c r="AV21" s="193">
        <v>78086</v>
      </c>
      <c r="AW21" s="194">
        <v>58129.050000000032</v>
      </c>
      <c r="AX21" s="193">
        <v>79427</v>
      </c>
      <c r="AY21" s="194">
        <v>59193.639999999868</v>
      </c>
      <c r="AZ21" s="193">
        <v>83052</v>
      </c>
      <c r="BA21" s="194">
        <v>61909.199999999924</v>
      </c>
      <c r="BB21" s="193">
        <v>82587</v>
      </c>
      <c r="BC21" s="194">
        <v>61333.869999999893</v>
      </c>
      <c r="BD21" s="20">
        <f t="shared" si="3"/>
        <v>1000182</v>
      </c>
      <c r="BE21" s="21">
        <f t="shared" si="3"/>
        <v>745817.61999999953</v>
      </c>
      <c r="BF21" s="20">
        <f t="shared" si="4"/>
        <v>83348.5</v>
      </c>
      <c r="BG21" s="21">
        <f t="shared" si="5"/>
        <v>62151.468333333294</v>
      </c>
      <c r="BH21" s="211">
        <v>81688</v>
      </c>
      <c r="BI21" s="194">
        <v>62761.279999999977</v>
      </c>
      <c r="BJ21" s="193">
        <v>72630</v>
      </c>
      <c r="BK21" s="210">
        <v>56383.759999999893</v>
      </c>
      <c r="BL21" s="193">
        <v>43174</v>
      </c>
      <c r="BM21" s="194">
        <v>33433.279999999999</v>
      </c>
      <c r="BN21" s="16"/>
      <c r="BO21" s="17"/>
      <c r="BP21" s="16"/>
      <c r="BQ21" s="17"/>
      <c r="BR21" s="16"/>
      <c r="BS21" s="17"/>
      <c r="BT21" s="193"/>
      <c r="BU21" s="194"/>
      <c r="BV21" s="193"/>
      <c r="BW21" s="194"/>
      <c r="BX21" s="193"/>
      <c r="BY21" s="194"/>
      <c r="BZ21" s="193"/>
      <c r="CA21" s="194"/>
      <c r="CB21" s="193"/>
      <c r="CC21" s="194"/>
      <c r="CD21" s="193"/>
      <c r="CE21" s="194"/>
      <c r="CF21" s="20">
        <f t="shared" si="12"/>
        <v>197492</v>
      </c>
      <c r="CG21" s="21">
        <f t="shared" si="13"/>
        <v>152578.31999999986</v>
      </c>
      <c r="CH21" s="20">
        <f t="shared" si="8"/>
        <v>78996.800000000003</v>
      </c>
      <c r="CI21" s="21">
        <f t="shared" si="9"/>
        <v>61031.327999999943</v>
      </c>
      <c r="CJ21" s="29">
        <f>CH21/CH25%</f>
        <v>3.7793454138225551</v>
      </c>
      <c r="CK21" s="30">
        <v>11</v>
      </c>
    </row>
    <row r="22" spans="1:89" ht="19.899999999999999" customHeight="1" x14ac:dyDescent="0.25">
      <c r="A22" s="25">
        <v>18</v>
      </c>
      <c r="B22" s="31" t="s">
        <v>38</v>
      </c>
      <c r="C22" s="32" t="s">
        <v>35</v>
      </c>
      <c r="D22" s="89">
        <v>254976</v>
      </c>
      <c r="E22" s="194">
        <v>182576.28</v>
      </c>
      <c r="F22" s="193">
        <v>186191</v>
      </c>
      <c r="G22" s="210">
        <v>132643.04</v>
      </c>
      <c r="H22" s="193">
        <v>230847</v>
      </c>
      <c r="I22" s="194">
        <v>163689.08000000002</v>
      </c>
      <c r="J22" s="193">
        <v>212340</v>
      </c>
      <c r="K22" s="194">
        <v>154894.71999999997</v>
      </c>
      <c r="L22" s="193">
        <v>211542</v>
      </c>
      <c r="M22" s="194">
        <v>150561.92000000001</v>
      </c>
      <c r="N22" s="193">
        <v>254002</v>
      </c>
      <c r="O22" s="194">
        <v>181742.32</v>
      </c>
      <c r="P22" s="193">
        <v>226503</v>
      </c>
      <c r="Q22" s="194">
        <v>161974.56000000003</v>
      </c>
      <c r="R22" s="193">
        <v>187224</v>
      </c>
      <c r="S22" s="194">
        <v>135852.91999999998</v>
      </c>
      <c r="T22" s="193">
        <v>173994</v>
      </c>
      <c r="U22" s="194">
        <v>126591.44</v>
      </c>
      <c r="V22" s="193">
        <v>213648</v>
      </c>
      <c r="W22" s="194">
        <v>151372.24000000002</v>
      </c>
      <c r="X22" s="193">
        <v>210422</v>
      </c>
      <c r="Y22" s="194">
        <v>151889.85</v>
      </c>
      <c r="Z22" s="193">
        <v>190015</v>
      </c>
      <c r="AA22" s="194">
        <v>138997.88</v>
      </c>
      <c r="AB22" s="20">
        <f t="shared" si="0"/>
        <v>2551704</v>
      </c>
      <c r="AC22" s="21">
        <f t="shared" si="0"/>
        <v>1832786.25</v>
      </c>
      <c r="AD22" s="20">
        <f t="shared" si="1"/>
        <v>212642</v>
      </c>
      <c r="AE22" s="22">
        <f t="shared" si="2"/>
        <v>152732.1875</v>
      </c>
      <c r="AF22" s="33">
        <v>219639</v>
      </c>
      <c r="AG22" s="17">
        <v>161880.06</v>
      </c>
      <c r="AH22" s="16">
        <v>224253</v>
      </c>
      <c r="AI22" s="28">
        <v>162171.92000000001</v>
      </c>
      <c r="AJ22" s="16">
        <v>266846</v>
      </c>
      <c r="AK22" s="17">
        <v>198798.03000000006</v>
      </c>
      <c r="AL22" s="16">
        <v>159042</v>
      </c>
      <c r="AM22" s="17">
        <v>113559.28000000001</v>
      </c>
      <c r="AN22" s="16">
        <v>198064</v>
      </c>
      <c r="AO22" s="17">
        <v>146417.84000000008</v>
      </c>
      <c r="AP22" s="16">
        <v>232339</v>
      </c>
      <c r="AQ22" s="17">
        <v>170299.04</v>
      </c>
      <c r="AR22" s="193">
        <v>194666</v>
      </c>
      <c r="AS22" s="194">
        <v>142953.00000000006</v>
      </c>
      <c r="AT22" s="193">
        <v>199636</v>
      </c>
      <c r="AU22" s="194">
        <v>146106.7999999997</v>
      </c>
      <c r="AV22" s="193">
        <v>179105</v>
      </c>
      <c r="AW22" s="194">
        <v>134474.52000000002</v>
      </c>
      <c r="AX22" s="193">
        <v>219352</v>
      </c>
      <c r="AY22" s="194">
        <v>161298.16000000018</v>
      </c>
      <c r="AZ22" s="193">
        <v>182351</v>
      </c>
      <c r="BA22" s="194">
        <v>133636.96000000011</v>
      </c>
      <c r="BB22" s="193">
        <v>196476</v>
      </c>
      <c r="BC22" s="194">
        <v>146110.46000000002</v>
      </c>
      <c r="BD22" s="20">
        <f t="shared" si="3"/>
        <v>2471769</v>
      </c>
      <c r="BE22" s="21">
        <f t="shared" si="3"/>
        <v>1817706.07</v>
      </c>
      <c r="BF22" s="20">
        <f t="shared" si="4"/>
        <v>205980.75</v>
      </c>
      <c r="BG22" s="21">
        <f t="shared" si="5"/>
        <v>151475.50583333333</v>
      </c>
      <c r="BH22" s="211">
        <v>219223</v>
      </c>
      <c r="BI22" s="194">
        <v>164389.12000000005</v>
      </c>
      <c r="BJ22" s="193">
        <v>187498</v>
      </c>
      <c r="BK22" s="210">
        <v>138176.24</v>
      </c>
      <c r="BL22" s="193">
        <v>117610</v>
      </c>
      <c r="BM22" s="194">
        <v>89874.880000000019</v>
      </c>
      <c r="BN22" s="16"/>
      <c r="BO22" s="17"/>
      <c r="BP22" s="16"/>
      <c r="BQ22" s="17"/>
      <c r="BR22" s="16"/>
      <c r="BS22" s="17"/>
      <c r="BT22" s="193"/>
      <c r="BU22" s="194"/>
      <c r="BV22" s="193"/>
      <c r="BW22" s="194"/>
      <c r="BX22" s="193"/>
      <c r="BY22" s="194"/>
      <c r="BZ22" s="193"/>
      <c r="CA22" s="194"/>
      <c r="CB22" s="193"/>
      <c r="CC22" s="194"/>
      <c r="CD22" s="193"/>
      <c r="CE22" s="194"/>
      <c r="CF22" s="20">
        <f t="shared" si="12"/>
        <v>524331</v>
      </c>
      <c r="CG22" s="21">
        <f t="shared" si="13"/>
        <v>392440.24000000005</v>
      </c>
      <c r="CH22" s="20">
        <f t="shared" si="8"/>
        <v>209732.4</v>
      </c>
      <c r="CI22" s="21">
        <f t="shared" si="9"/>
        <v>156976.09600000002</v>
      </c>
      <c r="CJ22" s="29">
        <f>CH22/CH25%</f>
        <v>10.03396573114351</v>
      </c>
      <c r="CK22" s="30">
        <v>4</v>
      </c>
    </row>
    <row r="23" spans="1:89" ht="19.899999999999999" customHeight="1" x14ac:dyDescent="0.25">
      <c r="A23" s="25">
        <v>19</v>
      </c>
      <c r="B23" s="31" t="s">
        <v>39</v>
      </c>
      <c r="C23" s="32" t="s">
        <v>21</v>
      </c>
      <c r="D23" s="89">
        <v>50184</v>
      </c>
      <c r="E23" s="194">
        <v>37981.840000000004</v>
      </c>
      <c r="F23" s="193">
        <v>47256</v>
      </c>
      <c r="G23" s="210">
        <v>35506.400000000001</v>
      </c>
      <c r="H23" s="193">
        <v>50867</v>
      </c>
      <c r="I23" s="194">
        <v>39149.62000000001</v>
      </c>
      <c r="J23" s="193">
        <v>50271</v>
      </c>
      <c r="K23" s="194">
        <v>37824.360000000008</v>
      </c>
      <c r="L23" s="193">
        <v>59704</v>
      </c>
      <c r="M23" s="194">
        <v>46292.4</v>
      </c>
      <c r="N23" s="193">
        <v>49665</v>
      </c>
      <c r="O23" s="194">
        <v>39087.360000000001</v>
      </c>
      <c r="P23" s="193">
        <v>55902</v>
      </c>
      <c r="Q23" s="194">
        <v>44780.560000000005</v>
      </c>
      <c r="R23" s="193">
        <v>53500</v>
      </c>
      <c r="S23" s="194">
        <v>41415.759999999995</v>
      </c>
      <c r="T23" s="193">
        <v>57114</v>
      </c>
      <c r="U23" s="194">
        <v>45439.920000000006</v>
      </c>
      <c r="V23" s="193">
        <v>61948</v>
      </c>
      <c r="W23" s="194">
        <v>48721.439999999995</v>
      </c>
      <c r="X23" s="193">
        <v>48260</v>
      </c>
      <c r="Y23" s="194">
        <v>37990.99</v>
      </c>
      <c r="Z23" s="193">
        <v>56861</v>
      </c>
      <c r="AA23" s="194">
        <v>44234.34</v>
      </c>
      <c r="AB23" s="20">
        <f t="shared" si="0"/>
        <v>641532</v>
      </c>
      <c r="AC23" s="21">
        <f t="shared" si="0"/>
        <v>498424.99</v>
      </c>
      <c r="AD23" s="20">
        <f t="shared" si="1"/>
        <v>53461</v>
      </c>
      <c r="AE23" s="22">
        <f t="shared" si="2"/>
        <v>41535.415833333333</v>
      </c>
      <c r="AF23" s="33">
        <v>52418</v>
      </c>
      <c r="AG23" s="17">
        <v>41387.399999999994</v>
      </c>
      <c r="AH23" s="16">
        <v>48501</v>
      </c>
      <c r="AI23" s="28">
        <v>38598.579999999994</v>
      </c>
      <c r="AJ23" s="16">
        <v>97259</v>
      </c>
      <c r="AK23" s="17">
        <v>75343.030000000013</v>
      </c>
      <c r="AL23" s="16">
        <v>31380</v>
      </c>
      <c r="AM23" s="17">
        <v>23821.94</v>
      </c>
      <c r="AN23" s="16">
        <v>54161</v>
      </c>
      <c r="AO23" s="17">
        <v>43070.990000000005</v>
      </c>
      <c r="AP23" s="16">
        <v>59531</v>
      </c>
      <c r="AQ23" s="17">
        <v>49268.28</v>
      </c>
      <c r="AR23" s="193">
        <v>58140</v>
      </c>
      <c r="AS23" s="194">
        <v>47044.58</v>
      </c>
      <c r="AT23" s="193">
        <v>55847</v>
      </c>
      <c r="AU23" s="194">
        <v>44076.040000000052</v>
      </c>
      <c r="AV23" s="193">
        <v>55842</v>
      </c>
      <c r="AW23" s="194">
        <v>44221.279999999999</v>
      </c>
      <c r="AX23" s="193">
        <v>59042</v>
      </c>
      <c r="AY23" s="194">
        <v>47990.079999999994</v>
      </c>
      <c r="AZ23" s="193">
        <v>61489</v>
      </c>
      <c r="BA23" s="194">
        <v>47955.159999999989</v>
      </c>
      <c r="BB23" s="193">
        <v>58970</v>
      </c>
      <c r="BC23" s="194">
        <v>46093.399999999987</v>
      </c>
      <c r="BD23" s="20">
        <f t="shared" si="3"/>
        <v>692580</v>
      </c>
      <c r="BE23" s="21">
        <f t="shared" si="3"/>
        <v>548870.76</v>
      </c>
      <c r="BF23" s="20">
        <f t="shared" si="4"/>
        <v>57715</v>
      </c>
      <c r="BG23" s="21">
        <f t="shared" si="5"/>
        <v>45739.23</v>
      </c>
      <c r="BH23" s="211">
        <v>57985</v>
      </c>
      <c r="BI23" s="194">
        <v>46659.679999999993</v>
      </c>
      <c r="BJ23" s="193">
        <v>54948</v>
      </c>
      <c r="BK23" s="210">
        <v>42764.719999999987</v>
      </c>
      <c r="BL23" s="193">
        <v>22658</v>
      </c>
      <c r="BM23" s="194">
        <v>18713.280000000002</v>
      </c>
      <c r="BN23" s="16"/>
      <c r="BO23" s="17"/>
      <c r="BP23" s="16"/>
      <c r="BQ23" s="17"/>
      <c r="BR23" s="16"/>
      <c r="BS23" s="17"/>
      <c r="BT23" s="193"/>
      <c r="BU23" s="194"/>
      <c r="BV23" s="193"/>
      <c r="BW23" s="194"/>
      <c r="BX23" s="193"/>
      <c r="BY23" s="194"/>
      <c r="BZ23" s="193"/>
      <c r="CA23" s="194"/>
      <c r="CB23" s="193"/>
      <c r="CC23" s="194"/>
      <c r="CD23" s="193"/>
      <c r="CE23" s="194"/>
      <c r="CF23" s="20">
        <f t="shared" si="12"/>
        <v>135591</v>
      </c>
      <c r="CG23" s="21">
        <f t="shared" si="13"/>
        <v>108137.67999999998</v>
      </c>
      <c r="CH23" s="20">
        <f t="shared" si="8"/>
        <v>54236.4</v>
      </c>
      <c r="CI23" s="21">
        <f t="shared" si="9"/>
        <v>43255.071999999993</v>
      </c>
      <c r="CJ23" s="29">
        <f>CH23/CH25%</f>
        <v>2.5947644664371929</v>
      </c>
      <c r="CK23" s="30">
        <v>14</v>
      </c>
    </row>
    <row r="24" spans="1:89" ht="19.899999999999999" customHeight="1" thickBot="1" x14ac:dyDescent="0.3">
      <c r="A24" s="34"/>
      <c r="B24" s="35"/>
      <c r="C24" s="36"/>
      <c r="D24" s="37"/>
      <c r="E24" s="38"/>
      <c r="F24" s="39"/>
      <c r="G24" s="40"/>
      <c r="H24" s="39"/>
      <c r="I24" s="38"/>
      <c r="J24" s="41"/>
      <c r="K24" s="38"/>
      <c r="L24" s="41"/>
      <c r="M24" s="38"/>
      <c r="N24" s="41"/>
      <c r="O24" s="38"/>
      <c r="P24" s="41"/>
      <c r="Q24" s="38"/>
      <c r="R24" s="41"/>
      <c r="S24" s="38"/>
      <c r="T24" s="41"/>
      <c r="U24" s="38"/>
      <c r="V24" s="41"/>
      <c r="W24" s="38"/>
      <c r="X24" s="41"/>
      <c r="Y24" s="38"/>
      <c r="Z24" s="41"/>
      <c r="AA24" s="38"/>
      <c r="AB24" s="41"/>
      <c r="AC24" s="42"/>
      <c r="AD24" s="43"/>
      <c r="AE24" s="44"/>
      <c r="AF24" s="37"/>
      <c r="AG24" s="38"/>
      <c r="AH24" s="39"/>
      <c r="AI24" s="40"/>
      <c r="AJ24" s="39"/>
      <c r="AK24" s="38"/>
      <c r="AL24" s="41"/>
      <c r="AM24" s="38"/>
      <c r="AN24" s="41"/>
      <c r="AO24" s="38"/>
      <c r="AP24" s="41"/>
      <c r="AQ24" s="38"/>
      <c r="AR24" s="41"/>
      <c r="AS24" s="38"/>
      <c r="AT24" s="41"/>
      <c r="AU24" s="38"/>
      <c r="AV24" s="41"/>
      <c r="AW24" s="38"/>
      <c r="AX24" s="41"/>
      <c r="AY24" s="38"/>
      <c r="AZ24" s="41"/>
      <c r="BA24" s="38"/>
      <c r="BB24" s="41"/>
      <c r="BC24" s="38"/>
      <c r="BD24" s="41"/>
      <c r="BE24" s="42"/>
      <c r="BF24" s="41"/>
      <c r="BG24" s="42"/>
      <c r="BH24" s="37"/>
      <c r="BI24" s="38"/>
      <c r="BJ24" s="39"/>
      <c r="BK24" s="40"/>
      <c r="BL24" s="39"/>
      <c r="BM24" s="38"/>
      <c r="BN24" s="41"/>
      <c r="BO24" s="38"/>
      <c r="BP24" s="41"/>
      <c r="BQ24" s="38"/>
      <c r="BR24" s="41"/>
      <c r="BS24" s="38"/>
      <c r="BT24" s="41"/>
      <c r="BU24" s="38"/>
      <c r="BV24" s="41"/>
      <c r="BW24" s="38"/>
      <c r="BX24" s="41"/>
      <c r="BY24" s="38"/>
      <c r="BZ24" s="41"/>
      <c r="CA24" s="38"/>
      <c r="CB24" s="41"/>
      <c r="CC24" s="38"/>
      <c r="CD24" s="41"/>
      <c r="CE24" s="38"/>
      <c r="CF24" s="41"/>
      <c r="CG24" s="42"/>
      <c r="CH24" s="41"/>
      <c r="CI24" s="42"/>
      <c r="CJ24" s="45"/>
      <c r="CK24" s="46"/>
    </row>
    <row r="25" spans="1:89" ht="19.899999999999999" customHeight="1" thickBot="1" x14ac:dyDescent="0.3">
      <c r="A25" s="47"/>
      <c r="B25" s="48" t="s">
        <v>6</v>
      </c>
      <c r="C25" s="48"/>
      <c r="D25" s="49">
        <f t="shared" ref="D25:AE25" si="14">SUM(D5:D24)</f>
        <v>2635501</v>
      </c>
      <c r="E25" s="50">
        <f t="shared" si="14"/>
        <v>1945480.2600000005</v>
      </c>
      <c r="F25" s="49">
        <f t="shared" si="14"/>
        <v>2188605</v>
      </c>
      <c r="G25" s="50">
        <f>SUM(G5:G24)</f>
        <v>1613415.49</v>
      </c>
      <c r="H25" s="49">
        <f t="shared" si="14"/>
        <v>2467561</v>
      </c>
      <c r="I25" s="50">
        <f t="shared" si="14"/>
        <v>1832925.2300000002</v>
      </c>
      <c r="J25" s="49">
        <f t="shared" si="14"/>
        <v>2441256</v>
      </c>
      <c r="K25" s="50">
        <f t="shared" si="14"/>
        <v>1823736.1900000004</v>
      </c>
      <c r="L25" s="49">
        <f t="shared" si="14"/>
        <v>2524506</v>
      </c>
      <c r="M25" s="50">
        <f t="shared" si="14"/>
        <v>1876603.9400000002</v>
      </c>
      <c r="N25" s="49">
        <f t="shared" si="14"/>
        <v>2791984</v>
      </c>
      <c r="O25" s="50">
        <f t="shared" si="14"/>
        <v>2093949.4600000002</v>
      </c>
      <c r="P25" s="49">
        <f t="shared" si="14"/>
        <v>2562242</v>
      </c>
      <c r="Q25" s="50">
        <f t="shared" si="14"/>
        <v>1929114.52</v>
      </c>
      <c r="R25" s="49">
        <f t="shared" si="14"/>
        <v>2263539</v>
      </c>
      <c r="S25" s="50">
        <f t="shared" si="14"/>
        <v>1696048.9000000001</v>
      </c>
      <c r="T25" s="49">
        <f t="shared" si="14"/>
        <v>2144607</v>
      </c>
      <c r="U25" s="50">
        <f t="shared" si="14"/>
        <v>1615266.0199999996</v>
      </c>
      <c r="V25" s="49">
        <f t="shared" si="14"/>
        <v>2505567</v>
      </c>
      <c r="W25" s="50">
        <f t="shared" si="14"/>
        <v>1884903.34</v>
      </c>
      <c r="X25" s="49">
        <f t="shared" si="14"/>
        <v>2317593</v>
      </c>
      <c r="Y25" s="50">
        <f t="shared" si="14"/>
        <v>1714170.4600000002</v>
      </c>
      <c r="Z25" s="49">
        <f>SUM(Z5:Z24)</f>
        <v>2218222</v>
      </c>
      <c r="AA25" s="50">
        <f>SUM(AA5:AA24)</f>
        <v>1646715.5800000003</v>
      </c>
      <c r="AB25" s="49">
        <f t="shared" si="14"/>
        <v>29061183</v>
      </c>
      <c r="AC25" s="50">
        <f t="shared" si="14"/>
        <v>21672329.390000001</v>
      </c>
      <c r="AD25" s="49">
        <f t="shared" si="14"/>
        <v>2421765.25</v>
      </c>
      <c r="AE25" s="50">
        <f t="shared" si="14"/>
        <v>1806027.4491666665</v>
      </c>
      <c r="AF25" s="49">
        <f t="shared" ref="AF25:AY25" si="15">SUM(AF5:AF24)</f>
        <v>2088118</v>
      </c>
      <c r="AG25" s="50">
        <f t="shared" si="15"/>
        <v>1573223.2</v>
      </c>
      <c r="AH25" s="49">
        <f t="shared" si="15"/>
        <v>2119137</v>
      </c>
      <c r="AI25" s="50">
        <f t="shared" si="15"/>
        <v>1588117.2900000003</v>
      </c>
      <c r="AJ25" s="49">
        <f t="shared" si="15"/>
        <v>3118431</v>
      </c>
      <c r="AK25" s="50">
        <f t="shared" si="15"/>
        <v>2360939.5900000003</v>
      </c>
      <c r="AL25" s="49">
        <f t="shared" si="15"/>
        <v>1794739</v>
      </c>
      <c r="AM25" s="50">
        <f t="shared" si="15"/>
        <v>1331643.8799999999</v>
      </c>
      <c r="AN25" s="49">
        <f t="shared" si="15"/>
        <v>2221723</v>
      </c>
      <c r="AO25" s="50">
        <f t="shared" si="15"/>
        <v>1682932.2200000002</v>
      </c>
      <c r="AP25" s="49">
        <f t="shared" si="15"/>
        <v>2279600</v>
      </c>
      <c r="AQ25" s="50">
        <f t="shared" si="15"/>
        <v>1732105.3800000001</v>
      </c>
      <c r="AR25" s="49">
        <f t="shared" si="15"/>
        <v>2251328</v>
      </c>
      <c r="AS25" s="50">
        <f t="shared" si="15"/>
        <v>1699256.8700000008</v>
      </c>
      <c r="AT25" s="49">
        <f t="shared" si="15"/>
        <v>2239523</v>
      </c>
      <c r="AU25" s="50">
        <f t="shared" si="15"/>
        <v>1689285.9499999993</v>
      </c>
      <c r="AV25" s="49">
        <f t="shared" si="15"/>
        <v>2124541</v>
      </c>
      <c r="AW25" s="50">
        <f t="shared" si="15"/>
        <v>1606217.7</v>
      </c>
      <c r="AX25" s="49">
        <f t="shared" si="15"/>
        <v>2219563</v>
      </c>
      <c r="AY25" s="50">
        <f t="shared" si="15"/>
        <v>1676170.2600000005</v>
      </c>
      <c r="AZ25" s="49">
        <f t="shared" ref="AZ25:CE25" si="16">SUM(AZ5:AZ24)</f>
        <v>2095754</v>
      </c>
      <c r="BA25" s="50">
        <f t="shared" si="16"/>
        <v>1580591.2599999998</v>
      </c>
      <c r="BB25" s="49">
        <f t="shared" si="16"/>
        <v>2252568</v>
      </c>
      <c r="BC25" s="50">
        <f t="shared" si="16"/>
        <v>1706072.0199999998</v>
      </c>
      <c r="BD25" s="49">
        <f t="shared" si="16"/>
        <v>26805025</v>
      </c>
      <c r="BE25" s="51">
        <f t="shared" si="16"/>
        <v>20226555.620000001</v>
      </c>
      <c r="BF25" s="49">
        <f t="shared" si="16"/>
        <v>2233752.083333333</v>
      </c>
      <c r="BG25" s="51">
        <f t="shared" si="16"/>
        <v>1685546.301666667</v>
      </c>
      <c r="BH25" s="49">
        <f t="shared" si="16"/>
        <v>2170348</v>
      </c>
      <c r="BI25" s="50">
        <f t="shared" si="16"/>
        <v>1642001.3199999998</v>
      </c>
      <c r="BJ25" s="49">
        <f t="shared" si="16"/>
        <v>1964569</v>
      </c>
      <c r="BK25" s="50">
        <f t="shared" si="16"/>
        <v>1494502.3899999997</v>
      </c>
      <c r="BL25" s="49">
        <f t="shared" si="16"/>
        <v>1090644</v>
      </c>
      <c r="BM25" s="50">
        <f t="shared" si="16"/>
        <v>841060.21</v>
      </c>
      <c r="BN25" s="49">
        <f t="shared" si="16"/>
        <v>0</v>
      </c>
      <c r="BO25" s="50">
        <f t="shared" si="16"/>
        <v>0</v>
      </c>
      <c r="BP25" s="49">
        <f t="shared" si="16"/>
        <v>0</v>
      </c>
      <c r="BQ25" s="50">
        <f t="shared" si="16"/>
        <v>0</v>
      </c>
      <c r="BR25" s="49">
        <f t="shared" si="16"/>
        <v>0</v>
      </c>
      <c r="BS25" s="50">
        <f t="shared" si="16"/>
        <v>0</v>
      </c>
      <c r="BT25" s="49">
        <f t="shared" si="16"/>
        <v>0</v>
      </c>
      <c r="BU25" s="50">
        <f t="shared" si="16"/>
        <v>0</v>
      </c>
      <c r="BV25" s="49">
        <f t="shared" si="16"/>
        <v>0</v>
      </c>
      <c r="BW25" s="50">
        <f t="shared" si="16"/>
        <v>0</v>
      </c>
      <c r="BX25" s="49">
        <f t="shared" si="16"/>
        <v>0</v>
      </c>
      <c r="BY25" s="50">
        <f t="shared" si="16"/>
        <v>0</v>
      </c>
      <c r="BZ25" s="49">
        <f t="shared" si="16"/>
        <v>0</v>
      </c>
      <c r="CA25" s="50">
        <f t="shared" si="16"/>
        <v>0</v>
      </c>
      <c r="CB25" s="49">
        <f t="shared" si="16"/>
        <v>0</v>
      </c>
      <c r="CC25" s="50">
        <f t="shared" si="16"/>
        <v>0</v>
      </c>
      <c r="CD25" s="49">
        <f t="shared" si="16"/>
        <v>0</v>
      </c>
      <c r="CE25" s="50">
        <f t="shared" si="16"/>
        <v>0</v>
      </c>
      <c r="CF25" s="49">
        <f>SUM(CF5:CF24)</f>
        <v>5225561</v>
      </c>
      <c r="CG25" s="51">
        <f>SUM(CG5:CG24)</f>
        <v>3977563.9200000004</v>
      </c>
      <c r="CH25" s="49">
        <f t="shared" ref="CH25" si="17">SUM(CH5:CH24)</f>
        <v>2090224.3999999997</v>
      </c>
      <c r="CI25" s="51">
        <f>SUM(CI5:CI24)</f>
        <v>1591025.5679999997</v>
      </c>
      <c r="CJ25" s="52" t="s">
        <v>40</v>
      </c>
      <c r="CK25" s="53"/>
    </row>
    <row r="26" spans="1:89" ht="19.899999999999999" customHeight="1" thickBot="1" x14ac:dyDescent="0.3">
      <c r="A26" s="212"/>
      <c r="B26" s="213"/>
      <c r="C26" s="213"/>
      <c r="D26" s="214"/>
      <c r="E26" s="215"/>
      <c r="F26" s="214"/>
      <c r="G26" s="215"/>
      <c r="H26" s="214"/>
      <c r="I26" s="215"/>
      <c r="J26" s="214"/>
      <c r="K26" s="215"/>
      <c r="L26" s="214"/>
      <c r="M26" s="215"/>
      <c r="N26" s="214"/>
      <c r="O26" s="215"/>
      <c r="P26" s="214"/>
      <c r="Q26" s="215"/>
      <c r="R26" s="214"/>
      <c r="S26" s="215"/>
      <c r="T26" s="214"/>
      <c r="U26" s="215"/>
      <c r="V26" s="214"/>
      <c r="W26" s="215"/>
      <c r="X26" s="214"/>
      <c r="Y26" s="215"/>
      <c r="Z26" s="214"/>
      <c r="AA26" s="215"/>
      <c r="AB26" s="216"/>
      <c r="AC26" s="217"/>
      <c r="AD26" s="214"/>
      <c r="AE26" s="215"/>
      <c r="AF26" s="214"/>
      <c r="AG26" s="215"/>
      <c r="AH26" s="214"/>
      <c r="AI26" s="215"/>
      <c r="AJ26" s="214"/>
      <c r="AK26" s="215"/>
      <c r="AL26" s="214"/>
      <c r="AM26" s="215"/>
      <c r="AN26" s="214"/>
      <c r="AO26" s="215"/>
      <c r="AP26" s="214"/>
      <c r="AQ26" s="215"/>
      <c r="AR26" s="214"/>
      <c r="AS26" s="215"/>
      <c r="AT26" s="214"/>
      <c r="AU26" s="215"/>
      <c r="AV26" s="214"/>
      <c r="AW26" s="215"/>
      <c r="AX26" s="214"/>
      <c r="AY26" s="215"/>
      <c r="AZ26" s="214"/>
      <c r="BA26" s="215"/>
      <c r="BB26" s="214"/>
      <c r="BC26" s="215"/>
      <c r="BD26" s="214"/>
      <c r="BE26" s="215"/>
      <c r="BF26" s="214"/>
      <c r="BG26" s="215"/>
      <c r="BH26" s="214"/>
      <c r="BI26" s="215"/>
      <c r="BJ26" s="214"/>
      <c r="BK26" s="215"/>
      <c r="BL26" s="214"/>
      <c r="BM26" s="215"/>
      <c r="BN26" s="214"/>
      <c r="BO26" s="215"/>
      <c r="BP26" s="214"/>
      <c r="BQ26" s="215"/>
      <c r="BR26" s="214"/>
      <c r="BS26" s="215"/>
      <c r="BT26" s="214"/>
      <c r="BU26" s="215"/>
      <c r="BV26" s="214"/>
      <c r="BW26" s="215"/>
      <c r="BX26" s="214"/>
      <c r="BY26" s="215"/>
      <c r="BZ26" s="214"/>
      <c r="CA26" s="215"/>
      <c r="CB26" s="214"/>
      <c r="CC26" s="215"/>
      <c r="CD26" s="214"/>
      <c r="CE26" s="215"/>
      <c r="CF26" s="214"/>
      <c r="CG26" s="215"/>
      <c r="CH26" s="214"/>
      <c r="CI26" s="215"/>
      <c r="CJ26" s="218"/>
      <c r="CK26" s="80"/>
    </row>
    <row r="27" spans="1:89" s="54" customFormat="1" ht="46.9" customHeight="1" thickBot="1" x14ac:dyDescent="0.3">
      <c r="A27" s="239"/>
      <c r="B27" s="240"/>
      <c r="C27" s="241"/>
      <c r="D27" s="239" t="s">
        <v>222</v>
      </c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0"/>
      <c r="U27" s="240"/>
      <c r="V27" s="240"/>
      <c r="W27" s="240"/>
      <c r="X27" s="240"/>
      <c r="Y27" s="240"/>
      <c r="Z27" s="240"/>
      <c r="AA27" s="240"/>
      <c r="AB27" s="240"/>
      <c r="AC27" s="240"/>
      <c r="AD27" s="240"/>
      <c r="AE27" s="241"/>
      <c r="AF27" s="239" t="s">
        <v>41</v>
      </c>
      <c r="AG27" s="240"/>
      <c r="AH27" s="240"/>
      <c r="AI27" s="240"/>
      <c r="AJ27" s="240"/>
      <c r="AK27" s="240"/>
      <c r="AL27" s="240"/>
      <c r="AM27" s="240"/>
      <c r="AN27" s="240"/>
      <c r="AO27" s="240"/>
      <c r="AP27" s="240"/>
      <c r="AQ27" s="240"/>
      <c r="AR27" s="240"/>
      <c r="AS27" s="240"/>
      <c r="AT27" s="240"/>
      <c r="AU27" s="240"/>
      <c r="AV27" s="240"/>
      <c r="AW27" s="240"/>
      <c r="AX27" s="240"/>
      <c r="AY27" s="240"/>
      <c r="AZ27" s="240"/>
      <c r="BA27" s="240"/>
      <c r="BB27" s="240"/>
      <c r="BC27" s="240"/>
      <c r="BD27" s="240"/>
      <c r="BE27" s="240"/>
      <c r="BF27" s="240"/>
      <c r="BG27" s="241"/>
      <c r="BH27" s="239" t="s">
        <v>223</v>
      </c>
      <c r="BI27" s="240"/>
      <c r="BJ27" s="240"/>
      <c r="BK27" s="240"/>
      <c r="BL27" s="240"/>
      <c r="BM27" s="240"/>
      <c r="BN27" s="240"/>
      <c r="BO27" s="240"/>
      <c r="BP27" s="240"/>
      <c r="BQ27" s="240"/>
      <c r="BR27" s="240"/>
      <c r="BS27" s="240"/>
      <c r="BT27" s="240"/>
      <c r="BU27" s="240"/>
      <c r="BV27" s="240"/>
      <c r="BW27" s="240"/>
      <c r="BX27" s="240"/>
      <c r="BY27" s="240"/>
      <c r="BZ27" s="240"/>
      <c r="CA27" s="240"/>
      <c r="CB27" s="240"/>
      <c r="CC27" s="240"/>
      <c r="CD27" s="240"/>
      <c r="CE27" s="240"/>
      <c r="CF27" s="240"/>
      <c r="CG27" s="240"/>
      <c r="CH27" s="240"/>
      <c r="CI27" s="240"/>
      <c r="CJ27" s="240"/>
      <c r="CK27" s="241"/>
    </row>
    <row r="28" spans="1:89" ht="19.899999999999999" customHeight="1" x14ac:dyDescent="0.25">
      <c r="A28" s="265" t="s">
        <v>1</v>
      </c>
      <c r="B28" s="265" t="s">
        <v>2</v>
      </c>
      <c r="C28" s="268" t="s">
        <v>3</v>
      </c>
      <c r="D28" s="260">
        <v>45292</v>
      </c>
      <c r="E28" s="261"/>
      <c r="F28" s="244">
        <v>45323</v>
      </c>
      <c r="G28" s="245"/>
      <c r="H28" s="244">
        <v>45352</v>
      </c>
      <c r="I28" s="245"/>
      <c r="J28" s="244">
        <v>45383</v>
      </c>
      <c r="K28" s="245"/>
      <c r="L28" s="244">
        <v>45413</v>
      </c>
      <c r="M28" s="245"/>
      <c r="N28" s="244">
        <v>45444</v>
      </c>
      <c r="O28" s="245"/>
      <c r="P28" s="244">
        <v>45474</v>
      </c>
      <c r="Q28" s="245"/>
      <c r="R28" s="244">
        <v>45505</v>
      </c>
      <c r="S28" s="245"/>
      <c r="T28" s="244">
        <v>45536</v>
      </c>
      <c r="U28" s="245"/>
      <c r="V28" s="260">
        <v>45566</v>
      </c>
      <c r="W28" s="261"/>
      <c r="X28" s="244">
        <v>45597</v>
      </c>
      <c r="Y28" s="245"/>
      <c r="Z28" s="244">
        <v>45627</v>
      </c>
      <c r="AA28" s="245"/>
      <c r="AB28" s="244" t="s">
        <v>4</v>
      </c>
      <c r="AC28" s="245"/>
      <c r="AD28" s="244" t="s">
        <v>5</v>
      </c>
      <c r="AE28" s="245"/>
      <c r="AF28" s="244">
        <v>45658</v>
      </c>
      <c r="AG28" s="245"/>
      <c r="AH28" s="244">
        <v>45689</v>
      </c>
      <c r="AI28" s="245"/>
      <c r="AJ28" s="244">
        <v>45717</v>
      </c>
      <c r="AK28" s="245"/>
      <c r="AL28" s="244">
        <v>45748</v>
      </c>
      <c r="AM28" s="245"/>
      <c r="AN28" s="244">
        <v>45778</v>
      </c>
      <c r="AO28" s="245"/>
      <c r="AP28" s="244">
        <v>45809</v>
      </c>
      <c r="AQ28" s="245"/>
      <c r="AR28" s="244">
        <v>45839</v>
      </c>
      <c r="AS28" s="245"/>
      <c r="AT28" s="244">
        <v>45870</v>
      </c>
      <c r="AU28" s="245"/>
      <c r="AV28" s="244">
        <v>45901</v>
      </c>
      <c r="AW28" s="245"/>
      <c r="AX28" s="244">
        <v>45931</v>
      </c>
      <c r="AY28" s="245"/>
      <c r="AZ28" s="244">
        <v>45962</v>
      </c>
      <c r="BA28" s="245"/>
      <c r="BB28" s="244">
        <v>45992</v>
      </c>
      <c r="BC28" s="261"/>
      <c r="BD28" s="256" t="s">
        <v>70</v>
      </c>
      <c r="BE28" s="257"/>
      <c r="BF28" s="248" t="s">
        <v>218</v>
      </c>
      <c r="BG28" s="249"/>
      <c r="BH28" s="284">
        <v>46023</v>
      </c>
      <c r="BI28" s="285"/>
      <c r="BJ28" s="284">
        <v>46054</v>
      </c>
      <c r="BK28" s="285"/>
      <c r="BL28" s="244" t="s">
        <v>230</v>
      </c>
      <c r="BM28" s="245"/>
      <c r="BN28" s="284">
        <v>46113</v>
      </c>
      <c r="BO28" s="285"/>
      <c r="BP28" s="284">
        <v>46143</v>
      </c>
      <c r="BQ28" s="285"/>
      <c r="BR28" s="284">
        <v>46174</v>
      </c>
      <c r="BS28" s="285"/>
      <c r="BT28" s="284">
        <v>46204</v>
      </c>
      <c r="BU28" s="285"/>
      <c r="BV28" s="284">
        <v>46235</v>
      </c>
      <c r="BW28" s="285"/>
      <c r="BX28" s="284">
        <v>46266</v>
      </c>
      <c r="BY28" s="285"/>
      <c r="BZ28" s="284">
        <v>46296</v>
      </c>
      <c r="CA28" s="285"/>
      <c r="CB28" s="284">
        <v>46327</v>
      </c>
      <c r="CC28" s="285"/>
      <c r="CD28" s="244">
        <v>46357</v>
      </c>
      <c r="CE28" s="261"/>
      <c r="CF28" s="256" t="s">
        <v>6</v>
      </c>
      <c r="CG28" s="257"/>
      <c r="CH28" s="248" t="s">
        <v>7</v>
      </c>
      <c r="CI28" s="249"/>
      <c r="CJ28" s="289" t="s">
        <v>8</v>
      </c>
      <c r="CK28" s="292" t="s">
        <v>9</v>
      </c>
    </row>
    <row r="29" spans="1:89" ht="19.899999999999999" customHeight="1" thickBot="1" x14ac:dyDescent="0.3">
      <c r="A29" s="266"/>
      <c r="B29" s="266"/>
      <c r="C29" s="269"/>
      <c r="D29" s="262"/>
      <c r="E29" s="263"/>
      <c r="F29" s="246"/>
      <c r="G29" s="247"/>
      <c r="H29" s="246"/>
      <c r="I29" s="247"/>
      <c r="J29" s="246"/>
      <c r="K29" s="247"/>
      <c r="L29" s="246"/>
      <c r="M29" s="247"/>
      <c r="N29" s="246"/>
      <c r="O29" s="247"/>
      <c r="P29" s="246"/>
      <c r="Q29" s="247"/>
      <c r="R29" s="246"/>
      <c r="S29" s="247"/>
      <c r="T29" s="246"/>
      <c r="U29" s="247"/>
      <c r="V29" s="262"/>
      <c r="W29" s="263"/>
      <c r="X29" s="246"/>
      <c r="Y29" s="247"/>
      <c r="Z29" s="246"/>
      <c r="AA29" s="247"/>
      <c r="AB29" s="246"/>
      <c r="AC29" s="247"/>
      <c r="AD29" s="246"/>
      <c r="AE29" s="247"/>
      <c r="AF29" s="246"/>
      <c r="AG29" s="247"/>
      <c r="AH29" s="246"/>
      <c r="AI29" s="247"/>
      <c r="AJ29" s="246"/>
      <c r="AK29" s="247"/>
      <c r="AL29" s="246"/>
      <c r="AM29" s="247"/>
      <c r="AN29" s="246"/>
      <c r="AO29" s="247"/>
      <c r="AP29" s="246"/>
      <c r="AQ29" s="247"/>
      <c r="AR29" s="246"/>
      <c r="AS29" s="247"/>
      <c r="AT29" s="246"/>
      <c r="AU29" s="247"/>
      <c r="AV29" s="246"/>
      <c r="AW29" s="247"/>
      <c r="AX29" s="246"/>
      <c r="AY29" s="247"/>
      <c r="AZ29" s="246"/>
      <c r="BA29" s="247"/>
      <c r="BB29" s="246"/>
      <c r="BC29" s="264"/>
      <c r="BD29" s="258"/>
      <c r="BE29" s="259"/>
      <c r="BF29" s="250"/>
      <c r="BG29" s="251"/>
      <c r="BH29" s="286"/>
      <c r="BI29" s="287"/>
      <c r="BJ29" s="286"/>
      <c r="BK29" s="287"/>
      <c r="BL29" s="246"/>
      <c r="BM29" s="247"/>
      <c r="BN29" s="286"/>
      <c r="BO29" s="287"/>
      <c r="BP29" s="286"/>
      <c r="BQ29" s="287"/>
      <c r="BR29" s="286"/>
      <c r="BS29" s="287"/>
      <c r="BT29" s="286"/>
      <c r="BU29" s="287"/>
      <c r="BV29" s="286"/>
      <c r="BW29" s="287"/>
      <c r="BX29" s="286"/>
      <c r="BY29" s="287"/>
      <c r="BZ29" s="286"/>
      <c r="CA29" s="287"/>
      <c r="CB29" s="286"/>
      <c r="CC29" s="287"/>
      <c r="CD29" s="288"/>
      <c r="CE29" s="263"/>
      <c r="CF29" s="258"/>
      <c r="CG29" s="259"/>
      <c r="CH29" s="250"/>
      <c r="CI29" s="251"/>
      <c r="CJ29" s="290"/>
      <c r="CK29" s="293"/>
    </row>
    <row r="30" spans="1:89" ht="19.899999999999999" customHeight="1" thickBot="1" x14ac:dyDescent="0.3">
      <c r="A30" s="267"/>
      <c r="B30" s="267"/>
      <c r="C30" s="270"/>
      <c r="D30" s="3" t="s">
        <v>10</v>
      </c>
      <c r="E30" s="4" t="s">
        <v>11</v>
      </c>
      <c r="F30" s="5" t="s">
        <v>10</v>
      </c>
      <c r="G30" s="6" t="s">
        <v>11</v>
      </c>
      <c r="H30" s="7" t="s">
        <v>10</v>
      </c>
      <c r="I30" s="8" t="s">
        <v>11</v>
      </c>
      <c r="J30" s="7" t="s">
        <v>10</v>
      </c>
      <c r="K30" s="8" t="s">
        <v>11</v>
      </c>
      <c r="L30" s="3" t="s">
        <v>10</v>
      </c>
      <c r="M30" s="4" t="s">
        <v>11</v>
      </c>
      <c r="N30" s="5" t="s">
        <v>10</v>
      </c>
      <c r="O30" s="6" t="s">
        <v>11</v>
      </c>
      <c r="P30" s="7" t="s">
        <v>10</v>
      </c>
      <c r="Q30" s="8" t="s">
        <v>11</v>
      </c>
      <c r="R30" s="7" t="s">
        <v>10</v>
      </c>
      <c r="S30" s="8" t="s">
        <v>11</v>
      </c>
      <c r="T30" s="3" t="s">
        <v>10</v>
      </c>
      <c r="U30" s="4" t="s">
        <v>11</v>
      </c>
      <c r="V30" s="5" t="s">
        <v>10</v>
      </c>
      <c r="W30" s="6" t="s">
        <v>11</v>
      </c>
      <c r="X30" s="7" t="s">
        <v>10</v>
      </c>
      <c r="Y30" s="8" t="s">
        <v>11</v>
      </c>
      <c r="Z30" s="7" t="s">
        <v>10</v>
      </c>
      <c r="AA30" s="8" t="s">
        <v>11</v>
      </c>
      <c r="AB30" s="7" t="s">
        <v>10</v>
      </c>
      <c r="AC30" s="8" t="s">
        <v>11</v>
      </c>
      <c r="AD30" s="55" t="s">
        <v>10</v>
      </c>
      <c r="AE30" s="56" t="s">
        <v>11</v>
      </c>
      <c r="AF30" s="55" t="s">
        <v>10</v>
      </c>
      <c r="AG30" s="56" t="s">
        <v>11</v>
      </c>
      <c r="AH30" s="55" t="s">
        <v>10</v>
      </c>
      <c r="AI30" s="56" t="s">
        <v>11</v>
      </c>
      <c r="AJ30" s="55" t="s">
        <v>10</v>
      </c>
      <c r="AK30" s="56" t="s">
        <v>11</v>
      </c>
      <c r="AL30" s="55" t="s">
        <v>10</v>
      </c>
      <c r="AM30" s="56" t="s">
        <v>11</v>
      </c>
      <c r="AN30" s="55" t="s">
        <v>10</v>
      </c>
      <c r="AO30" s="56" t="s">
        <v>11</v>
      </c>
      <c r="AP30" s="55" t="s">
        <v>10</v>
      </c>
      <c r="AQ30" s="56" t="s">
        <v>11</v>
      </c>
      <c r="AR30" s="55" t="s">
        <v>10</v>
      </c>
      <c r="AS30" s="56" t="s">
        <v>11</v>
      </c>
      <c r="AT30" s="55" t="s">
        <v>10</v>
      </c>
      <c r="AU30" s="56" t="s">
        <v>11</v>
      </c>
      <c r="AV30" s="55" t="s">
        <v>10</v>
      </c>
      <c r="AW30" s="56" t="s">
        <v>11</v>
      </c>
      <c r="AX30" s="55" t="s">
        <v>10</v>
      </c>
      <c r="AY30" s="56" t="s">
        <v>11</v>
      </c>
      <c r="AZ30" s="55" t="s">
        <v>10</v>
      </c>
      <c r="BA30" s="56" t="s">
        <v>11</v>
      </c>
      <c r="BB30" s="55" t="s">
        <v>10</v>
      </c>
      <c r="BC30" s="56" t="s">
        <v>11</v>
      </c>
      <c r="BD30" s="55" t="s">
        <v>10</v>
      </c>
      <c r="BE30" s="56" t="s">
        <v>11</v>
      </c>
      <c r="BF30" s="3" t="s">
        <v>10</v>
      </c>
      <c r="BG30" s="6" t="s">
        <v>11</v>
      </c>
      <c r="BH30" s="3" t="s">
        <v>10</v>
      </c>
      <c r="BI30" s="6" t="s">
        <v>11</v>
      </c>
      <c r="BJ30" s="3" t="s">
        <v>10</v>
      </c>
      <c r="BK30" s="6" t="s">
        <v>11</v>
      </c>
      <c r="BL30" s="3" t="s">
        <v>10</v>
      </c>
      <c r="BM30" s="6" t="s">
        <v>11</v>
      </c>
      <c r="BN30" s="3" t="s">
        <v>10</v>
      </c>
      <c r="BO30" s="6" t="s">
        <v>11</v>
      </c>
      <c r="BP30" s="3" t="s">
        <v>10</v>
      </c>
      <c r="BQ30" s="6" t="s">
        <v>11</v>
      </c>
      <c r="BR30" s="3" t="s">
        <v>10</v>
      </c>
      <c r="BS30" s="6" t="s">
        <v>11</v>
      </c>
      <c r="BT30" s="3" t="s">
        <v>10</v>
      </c>
      <c r="BU30" s="6" t="s">
        <v>11</v>
      </c>
      <c r="BV30" s="3" t="s">
        <v>10</v>
      </c>
      <c r="BW30" s="6" t="s">
        <v>11</v>
      </c>
      <c r="BX30" s="3" t="s">
        <v>10</v>
      </c>
      <c r="BY30" s="6" t="s">
        <v>11</v>
      </c>
      <c r="BZ30" s="3" t="s">
        <v>10</v>
      </c>
      <c r="CA30" s="6" t="s">
        <v>11</v>
      </c>
      <c r="CB30" s="3" t="s">
        <v>10</v>
      </c>
      <c r="CC30" s="6" t="s">
        <v>11</v>
      </c>
      <c r="CD30" s="3" t="s">
        <v>10</v>
      </c>
      <c r="CE30" s="6" t="s">
        <v>11</v>
      </c>
      <c r="CF30" s="3" t="s">
        <v>10</v>
      </c>
      <c r="CG30" s="6" t="s">
        <v>11</v>
      </c>
      <c r="CH30" s="3" t="s">
        <v>10</v>
      </c>
      <c r="CI30" s="6" t="s">
        <v>11</v>
      </c>
      <c r="CJ30" s="291"/>
      <c r="CK30" s="294"/>
    </row>
    <row r="31" spans="1:89" ht="19.899999999999999" customHeight="1" x14ac:dyDescent="0.25">
      <c r="A31" s="10">
        <v>1</v>
      </c>
      <c r="B31" s="10" t="s">
        <v>12</v>
      </c>
      <c r="C31" s="57" t="s">
        <v>13</v>
      </c>
      <c r="D31" s="12">
        <v>4428</v>
      </c>
      <c r="E31" s="13">
        <v>3212.3999999999996</v>
      </c>
      <c r="F31" s="14">
        <v>4836</v>
      </c>
      <c r="G31" s="15">
        <v>3433.92</v>
      </c>
      <c r="H31" s="16">
        <v>5148</v>
      </c>
      <c r="I31" s="17">
        <v>4277.68</v>
      </c>
      <c r="J31" s="18">
        <v>4984</v>
      </c>
      <c r="K31" s="19">
        <v>4148.5599999999995</v>
      </c>
      <c r="L31" s="18">
        <v>3770</v>
      </c>
      <c r="M31" s="19">
        <v>2849.3599999999997</v>
      </c>
      <c r="N31" s="18">
        <v>7340.72</v>
      </c>
      <c r="O31" s="19">
        <v>5855.2</v>
      </c>
      <c r="P31" s="18"/>
      <c r="Q31" s="19"/>
      <c r="R31" s="18"/>
      <c r="S31" s="19"/>
      <c r="T31" s="18"/>
      <c r="U31" s="19"/>
      <c r="V31" s="18"/>
      <c r="W31" s="19"/>
      <c r="X31" s="18"/>
      <c r="Y31" s="19"/>
      <c r="Z31" s="18">
        <v>10700</v>
      </c>
      <c r="AA31" s="19">
        <v>7767.0399999999991</v>
      </c>
      <c r="AB31" s="20">
        <f>D31+F31+H31+J31+L31+N31+P31+R31+T31+V31+X31+Z31</f>
        <v>41206.720000000001</v>
      </c>
      <c r="AC31" s="21">
        <f>E31+G31+I31+K31+M31+O31+Q31+S31+U31+W31+Y31+AA31</f>
        <v>31544.159999999996</v>
      </c>
      <c r="AD31" s="14">
        <f>AB31/12</f>
        <v>3433.8933333333334</v>
      </c>
      <c r="AE31" s="15">
        <f>AC31/12</f>
        <v>2628.68</v>
      </c>
      <c r="AF31" s="14">
        <v>8382</v>
      </c>
      <c r="AG31" s="15">
        <v>6642.8400000000011</v>
      </c>
      <c r="AH31" s="14">
        <v>7935</v>
      </c>
      <c r="AI31" s="15">
        <v>5933.8499999999995</v>
      </c>
      <c r="AJ31" s="14">
        <v>12147</v>
      </c>
      <c r="AK31" s="22">
        <v>8166.1999999999989</v>
      </c>
      <c r="AL31" s="20">
        <v>6603</v>
      </c>
      <c r="AM31" s="13">
        <v>4998.1000000000004</v>
      </c>
      <c r="AN31" s="20">
        <v>5216</v>
      </c>
      <c r="AO31" s="13">
        <v>3933.44</v>
      </c>
      <c r="AP31" s="20">
        <v>6066</v>
      </c>
      <c r="AQ31" s="13">
        <v>4734.88</v>
      </c>
      <c r="AR31" s="220">
        <v>6430</v>
      </c>
      <c r="AS31" s="207">
        <v>4929.12</v>
      </c>
      <c r="AT31" s="208">
        <v>8419</v>
      </c>
      <c r="AU31" s="207">
        <v>6425</v>
      </c>
      <c r="AV31" s="208">
        <v>5709</v>
      </c>
      <c r="AW31" s="207">
        <v>4342.239999999998</v>
      </c>
      <c r="AX31" s="208">
        <v>4306</v>
      </c>
      <c r="AY31" s="207">
        <v>3248.7200000000003</v>
      </c>
      <c r="AZ31" s="208">
        <v>4186</v>
      </c>
      <c r="BA31" s="207">
        <v>3024.3999999999996</v>
      </c>
      <c r="BB31" s="208">
        <v>7082</v>
      </c>
      <c r="BC31" s="207">
        <v>5158.4000000000005</v>
      </c>
      <c r="BD31" s="20">
        <f t="shared" ref="BD31:BE48" si="18">AF31+AH31+AJ31+AL31+AN31+AP31+AR31+AT31+AV31+AX31+AZ31+BB31</f>
        <v>82481</v>
      </c>
      <c r="BE31" s="21">
        <f t="shared" si="18"/>
        <v>61537.19</v>
      </c>
      <c r="BF31" s="58">
        <f>BD31/12</f>
        <v>6873.416666666667</v>
      </c>
      <c r="BG31" s="59">
        <f>BE31/12</f>
        <v>5128.0991666666669</v>
      </c>
      <c r="BH31" s="208">
        <v>6422</v>
      </c>
      <c r="BI31" s="209">
        <v>4453.8400000000011</v>
      </c>
      <c r="BJ31" s="208">
        <v>5202</v>
      </c>
      <c r="BK31" s="209">
        <v>3810.1600000000003</v>
      </c>
      <c r="BL31" s="208">
        <v>2646</v>
      </c>
      <c r="BM31" s="207">
        <v>1654.96</v>
      </c>
      <c r="BN31" s="20"/>
      <c r="BO31" s="13"/>
      <c r="BP31" s="20"/>
      <c r="BQ31" s="13"/>
      <c r="BR31" s="20"/>
      <c r="BS31" s="13"/>
      <c r="BT31" s="220"/>
      <c r="BU31" s="207"/>
      <c r="BV31" s="208"/>
      <c r="BW31" s="207"/>
      <c r="BX31" s="208"/>
      <c r="BY31" s="207"/>
      <c r="BZ31" s="208"/>
      <c r="CA31" s="207"/>
      <c r="CB31" s="208"/>
      <c r="CC31" s="207"/>
      <c r="CD31" s="208"/>
      <c r="CE31" s="207"/>
      <c r="CF31" s="20">
        <f t="shared" ref="CF31:CF36" si="19">BH31+BJ31+BL31+BN31+BP31+BR31+BT31+BV31+BX31+BZ31+CB31+CD31</f>
        <v>14270</v>
      </c>
      <c r="CG31" s="21">
        <f t="shared" ref="CG31:CG36" si="20">BI31+BK31+BM31+BO31+BQ31+BS31+BU31+BW31+BY31+CA31+CC31+CE31</f>
        <v>9918.9600000000028</v>
      </c>
      <c r="CH31" s="58">
        <f>CF31/2.5</f>
        <v>5708</v>
      </c>
      <c r="CI31" s="59">
        <f>CG31/2.5</f>
        <v>3967.5840000000012</v>
      </c>
      <c r="CJ31" s="23">
        <f>CH31/CH51%</f>
        <v>2.4131755665551116</v>
      </c>
      <c r="CK31" s="24">
        <v>15</v>
      </c>
    </row>
    <row r="32" spans="1:89" ht="19.899999999999999" customHeight="1" x14ac:dyDescent="0.25">
      <c r="A32" s="25">
        <v>2</v>
      </c>
      <c r="B32" s="25" t="s">
        <v>14</v>
      </c>
      <c r="C32" s="60" t="s">
        <v>15</v>
      </c>
      <c r="D32" s="27">
        <v>3298</v>
      </c>
      <c r="E32" s="19">
        <v>2315.3199999999997</v>
      </c>
      <c r="F32" s="16">
        <v>2494</v>
      </c>
      <c r="G32" s="28">
        <v>1480.96</v>
      </c>
      <c r="H32" s="193">
        <v>16334</v>
      </c>
      <c r="I32" s="194">
        <v>7089.68</v>
      </c>
      <c r="J32" s="18">
        <v>3632</v>
      </c>
      <c r="K32" s="19">
        <v>2383.2799999999997</v>
      </c>
      <c r="L32" s="18">
        <v>3146</v>
      </c>
      <c r="M32" s="19">
        <v>2461.6000000000004</v>
      </c>
      <c r="N32" s="18">
        <v>4874</v>
      </c>
      <c r="O32" s="19">
        <v>3957.36</v>
      </c>
      <c r="P32" s="18">
        <v>3464</v>
      </c>
      <c r="Q32" s="19">
        <v>2290.7199999999998</v>
      </c>
      <c r="R32" s="18">
        <v>5176</v>
      </c>
      <c r="S32" s="19">
        <v>3530.64</v>
      </c>
      <c r="T32" s="18">
        <v>7448</v>
      </c>
      <c r="U32" s="19">
        <v>6031.64</v>
      </c>
      <c r="V32" s="18">
        <v>11224</v>
      </c>
      <c r="W32" s="19">
        <v>8206.8799999999992</v>
      </c>
      <c r="X32" s="18">
        <v>8986</v>
      </c>
      <c r="Y32" s="19">
        <v>6498.4000000000005</v>
      </c>
      <c r="Z32" s="18">
        <v>9718</v>
      </c>
      <c r="AA32" s="19">
        <v>6836.48</v>
      </c>
      <c r="AB32" s="20">
        <f>D32+F32+H32+J32+L32+N32+P32+R32+T32+V32+X32+Z32</f>
        <v>79794</v>
      </c>
      <c r="AC32" s="21">
        <f t="shared" ref="AB32:AC49" si="21">E32+G32+I32+K32+M32+O32+Q32+S32+U32+W32+Y32+AA32</f>
        <v>53082.959999999992</v>
      </c>
      <c r="AD32" s="14">
        <f t="shared" ref="AD32:AD49" si="22">AB32/12</f>
        <v>6649.5</v>
      </c>
      <c r="AE32" s="15">
        <f t="shared" ref="AE32:AE49" si="23">AC32/12</f>
        <v>4423.579999999999</v>
      </c>
      <c r="AF32" s="16">
        <v>9984</v>
      </c>
      <c r="AG32" s="28">
        <v>7241.6800000000012</v>
      </c>
      <c r="AH32" s="16">
        <v>8634</v>
      </c>
      <c r="AI32" s="28">
        <v>6386.54</v>
      </c>
      <c r="AJ32" s="16">
        <v>18991</v>
      </c>
      <c r="AK32" s="17">
        <v>13168.160000000002</v>
      </c>
      <c r="AL32" s="16">
        <v>5970</v>
      </c>
      <c r="AM32" s="17">
        <v>3879.5200000000018</v>
      </c>
      <c r="AN32" s="16">
        <v>9002</v>
      </c>
      <c r="AO32" s="17">
        <v>5870.0799999999963</v>
      </c>
      <c r="AP32" s="16">
        <v>12593</v>
      </c>
      <c r="AQ32" s="17">
        <v>9355.92</v>
      </c>
      <c r="AR32" s="219">
        <v>12928</v>
      </c>
      <c r="AS32" s="194">
        <v>9007.5499999999993</v>
      </c>
      <c r="AT32" s="193">
        <v>18831</v>
      </c>
      <c r="AU32" s="194">
        <v>12907.56000000006</v>
      </c>
      <c r="AV32" s="193">
        <v>13470</v>
      </c>
      <c r="AW32" s="194">
        <v>9814.9599999999991</v>
      </c>
      <c r="AX32" s="193">
        <v>11704</v>
      </c>
      <c r="AY32" s="194">
        <v>8627.760000000002</v>
      </c>
      <c r="AZ32" s="193">
        <v>15427</v>
      </c>
      <c r="BA32" s="194">
        <v>10928.84</v>
      </c>
      <c r="BB32" s="193">
        <v>19013</v>
      </c>
      <c r="BC32" s="194">
        <v>13506.599999999999</v>
      </c>
      <c r="BD32" s="20">
        <f t="shared" si="18"/>
        <v>156547</v>
      </c>
      <c r="BE32" s="21">
        <f t="shared" si="18"/>
        <v>110695.17000000007</v>
      </c>
      <c r="BF32" s="58">
        <f t="shared" ref="BF32:BF49" si="24">BD32/12</f>
        <v>13045.583333333334</v>
      </c>
      <c r="BG32" s="59">
        <f t="shared" ref="BG32:BG49" si="25">BE32/12</f>
        <v>9224.5975000000053</v>
      </c>
      <c r="BH32" s="193">
        <v>18514</v>
      </c>
      <c r="BI32" s="210">
        <v>12691.839999999995</v>
      </c>
      <c r="BJ32" s="193">
        <v>14330</v>
      </c>
      <c r="BK32" s="210">
        <v>9501.3599999999951</v>
      </c>
      <c r="BL32" s="193">
        <v>6108</v>
      </c>
      <c r="BM32" s="194">
        <v>4426.1600000000008</v>
      </c>
      <c r="BN32" s="16"/>
      <c r="BO32" s="17"/>
      <c r="BP32" s="16"/>
      <c r="BQ32" s="17"/>
      <c r="BR32" s="16"/>
      <c r="BS32" s="17"/>
      <c r="BT32" s="219"/>
      <c r="BU32" s="194"/>
      <c r="BV32" s="193"/>
      <c r="BW32" s="194"/>
      <c r="BX32" s="193"/>
      <c r="BY32" s="194"/>
      <c r="BZ32" s="193"/>
      <c r="CA32" s="194"/>
      <c r="CB32" s="193"/>
      <c r="CC32" s="194"/>
      <c r="CD32" s="193"/>
      <c r="CE32" s="194"/>
      <c r="CF32" s="20">
        <f t="shared" si="19"/>
        <v>38952</v>
      </c>
      <c r="CG32" s="21">
        <f t="shared" si="20"/>
        <v>26619.35999999999</v>
      </c>
      <c r="CH32" s="58">
        <f t="shared" ref="CH32:CH49" si="26">CF32/2.5</f>
        <v>15580.8</v>
      </c>
      <c r="CI32" s="59">
        <f t="shared" ref="CI32:CI49" si="27">CG32/2.5</f>
        <v>10647.743999999995</v>
      </c>
      <c r="CJ32" s="29">
        <f>CH32/CH51%</f>
        <v>6.5871068443205818</v>
      </c>
      <c r="CK32" s="30">
        <v>5</v>
      </c>
    </row>
    <row r="33" spans="1:89" ht="19.899999999999999" customHeight="1" x14ac:dyDescent="0.25">
      <c r="A33" s="25">
        <v>3</v>
      </c>
      <c r="B33" s="31" t="s">
        <v>16</v>
      </c>
      <c r="C33" s="61" t="s">
        <v>15</v>
      </c>
      <c r="D33" s="27">
        <v>3272</v>
      </c>
      <c r="E33" s="19">
        <v>2320.7200000000003</v>
      </c>
      <c r="F33" s="16">
        <v>3264</v>
      </c>
      <c r="G33" s="28">
        <v>2281.36</v>
      </c>
      <c r="H33" s="193">
        <v>4244</v>
      </c>
      <c r="I33" s="194">
        <v>2843.6000000000004</v>
      </c>
      <c r="J33" s="18">
        <v>2230</v>
      </c>
      <c r="K33" s="19">
        <v>1610.32</v>
      </c>
      <c r="L33" s="18">
        <v>4088</v>
      </c>
      <c r="M33" s="19">
        <v>2818.88</v>
      </c>
      <c r="N33" s="18">
        <v>5122</v>
      </c>
      <c r="O33" s="19">
        <v>3964.72</v>
      </c>
      <c r="P33" s="18">
        <v>5168</v>
      </c>
      <c r="Q33" s="19">
        <v>4035.44</v>
      </c>
      <c r="R33" s="18">
        <v>4604</v>
      </c>
      <c r="S33" s="19">
        <v>3112.7200000000003</v>
      </c>
      <c r="T33" s="18">
        <v>8666</v>
      </c>
      <c r="U33" s="19">
        <v>6640.76</v>
      </c>
      <c r="V33" s="18">
        <v>14042</v>
      </c>
      <c r="W33" s="19">
        <v>10528.4</v>
      </c>
      <c r="X33" s="18">
        <v>11376</v>
      </c>
      <c r="Y33" s="19">
        <v>7642.7999999999993</v>
      </c>
      <c r="Z33" s="18">
        <v>11382</v>
      </c>
      <c r="AA33" s="19">
        <v>7967.7599999999993</v>
      </c>
      <c r="AB33" s="20">
        <f t="shared" si="21"/>
        <v>77458</v>
      </c>
      <c r="AC33" s="21">
        <f t="shared" si="21"/>
        <v>55767.48</v>
      </c>
      <c r="AD33" s="14">
        <f t="shared" si="22"/>
        <v>6454.833333333333</v>
      </c>
      <c r="AE33" s="15">
        <f t="shared" si="23"/>
        <v>4647.29</v>
      </c>
      <c r="AF33" s="16">
        <v>11984</v>
      </c>
      <c r="AG33" s="28">
        <v>8503.16</v>
      </c>
      <c r="AH33" s="16">
        <v>11158</v>
      </c>
      <c r="AI33" s="28">
        <v>7712.4</v>
      </c>
      <c r="AJ33" s="16">
        <v>19828</v>
      </c>
      <c r="AK33" s="17">
        <v>14342.68</v>
      </c>
      <c r="AL33" s="18">
        <v>13619</v>
      </c>
      <c r="AM33" s="19">
        <v>9077.7199999999975</v>
      </c>
      <c r="AN33" s="18">
        <v>13614</v>
      </c>
      <c r="AO33" s="19">
        <v>9071.3599999999988</v>
      </c>
      <c r="AP33" s="18">
        <v>10653</v>
      </c>
      <c r="AQ33" s="19">
        <v>7043.4700000000048</v>
      </c>
      <c r="AR33" s="193">
        <v>13625</v>
      </c>
      <c r="AS33" s="194">
        <v>10195.980000000003</v>
      </c>
      <c r="AT33" s="193">
        <v>13631</v>
      </c>
      <c r="AU33" s="194">
        <v>9623.5600000000304</v>
      </c>
      <c r="AV33" s="193">
        <v>13029</v>
      </c>
      <c r="AW33" s="194">
        <v>9606.6799999999894</v>
      </c>
      <c r="AX33" s="193">
        <v>15603</v>
      </c>
      <c r="AY33" s="194">
        <v>11345.079999999998</v>
      </c>
      <c r="AZ33" s="193">
        <v>15454</v>
      </c>
      <c r="BA33" s="194">
        <v>11137.220000000001</v>
      </c>
      <c r="BB33" s="193">
        <v>15376</v>
      </c>
      <c r="BC33" s="194">
        <v>11034.400000000001</v>
      </c>
      <c r="BD33" s="20">
        <f t="shared" si="18"/>
        <v>167574</v>
      </c>
      <c r="BE33" s="21">
        <f t="shared" si="18"/>
        <v>118693.71000000002</v>
      </c>
      <c r="BF33" s="58">
        <f t="shared" si="24"/>
        <v>13964.5</v>
      </c>
      <c r="BG33" s="59">
        <f t="shared" si="25"/>
        <v>9891.1425000000017</v>
      </c>
      <c r="BH33" s="193">
        <v>13400</v>
      </c>
      <c r="BI33" s="210">
        <v>8873.1200000000026</v>
      </c>
      <c r="BJ33" s="193">
        <v>15132</v>
      </c>
      <c r="BK33" s="210">
        <v>10273.200000000001</v>
      </c>
      <c r="BL33" s="193">
        <v>11628</v>
      </c>
      <c r="BM33" s="194">
        <v>8577.1200000000008</v>
      </c>
      <c r="BN33" s="18"/>
      <c r="BO33" s="19"/>
      <c r="BP33" s="18"/>
      <c r="BQ33" s="19"/>
      <c r="BR33" s="18"/>
      <c r="BS33" s="19"/>
      <c r="BT33" s="193"/>
      <c r="BU33" s="194"/>
      <c r="BV33" s="193"/>
      <c r="BW33" s="194"/>
      <c r="BX33" s="193"/>
      <c r="BY33" s="194"/>
      <c r="BZ33" s="193"/>
      <c r="CA33" s="194"/>
      <c r="CB33" s="193"/>
      <c r="CC33" s="194"/>
      <c r="CD33" s="193"/>
      <c r="CE33" s="194"/>
      <c r="CF33" s="20">
        <f t="shared" si="19"/>
        <v>40160</v>
      </c>
      <c r="CG33" s="21">
        <f t="shared" si="20"/>
        <v>27723.440000000002</v>
      </c>
      <c r="CH33" s="58">
        <f t="shared" si="26"/>
        <v>16064</v>
      </c>
      <c r="CI33" s="59">
        <f t="shared" si="27"/>
        <v>11089.376</v>
      </c>
      <c r="CJ33" s="29">
        <f>CH33/CH51%</f>
        <v>6.7913896813492141</v>
      </c>
      <c r="CK33" s="30">
        <v>6</v>
      </c>
    </row>
    <row r="34" spans="1:89" ht="19.899999999999999" customHeight="1" x14ac:dyDescent="0.25">
      <c r="A34" s="25">
        <v>4</v>
      </c>
      <c r="B34" s="31" t="s">
        <v>17</v>
      </c>
      <c r="C34" s="61" t="s">
        <v>18</v>
      </c>
      <c r="D34" s="33">
        <v>5618</v>
      </c>
      <c r="E34" s="17">
        <v>4465.5600000000004</v>
      </c>
      <c r="F34" s="16">
        <v>5164</v>
      </c>
      <c r="G34" s="28">
        <v>3879.76</v>
      </c>
      <c r="H34" s="193">
        <v>4830</v>
      </c>
      <c r="I34" s="194">
        <v>3808.96</v>
      </c>
      <c r="J34" s="16">
        <v>4730</v>
      </c>
      <c r="K34" s="17">
        <v>3938.7200000000003</v>
      </c>
      <c r="L34" s="16">
        <v>5664</v>
      </c>
      <c r="M34" s="17">
        <v>4441.84</v>
      </c>
      <c r="N34" s="16">
        <v>6794</v>
      </c>
      <c r="O34" s="17">
        <v>5242.08</v>
      </c>
      <c r="P34" s="16">
        <v>4672</v>
      </c>
      <c r="Q34" s="19">
        <v>3444.4</v>
      </c>
      <c r="R34" s="18">
        <v>5136</v>
      </c>
      <c r="S34" s="19">
        <v>4013.28</v>
      </c>
      <c r="T34" s="18">
        <v>8552</v>
      </c>
      <c r="U34" s="19">
        <v>6856.92</v>
      </c>
      <c r="V34" s="18">
        <v>10510</v>
      </c>
      <c r="W34" s="19">
        <v>8765.3599999999969</v>
      </c>
      <c r="X34" s="18">
        <v>7406</v>
      </c>
      <c r="Y34" s="19">
        <v>5868.2400000000007</v>
      </c>
      <c r="Z34" s="18">
        <v>10862</v>
      </c>
      <c r="AA34" s="19">
        <v>7913.92</v>
      </c>
      <c r="AB34" s="20">
        <f t="shared" si="21"/>
        <v>79938</v>
      </c>
      <c r="AC34" s="21">
        <f t="shared" si="21"/>
        <v>62639.039999999986</v>
      </c>
      <c r="AD34" s="14">
        <f t="shared" si="22"/>
        <v>6661.5</v>
      </c>
      <c r="AE34" s="15">
        <f t="shared" si="23"/>
        <v>5219.9199999999992</v>
      </c>
      <c r="AF34" s="16">
        <v>12352</v>
      </c>
      <c r="AG34" s="28">
        <v>9722.7599999999893</v>
      </c>
      <c r="AH34" s="16">
        <v>12538</v>
      </c>
      <c r="AI34" s="28">
        <v>10473.779999999993</v>
      </c>
      <c r="AJ34" s="16">
        <v>21536</v>
      </c>
      <c r="AK34" s="17">
        <v>15103.449999999995</v>
      </c>
      <c r="AL34" s="18">
        <v>9915</v>
      </c>
      <c r="AM34" s="19">
        <v>8218.43</v>
      </c>
      <c r="AN34" s="18">
        <v>13281</v>
      </c>
      <c r="AO34" s="19">
        <v>11064.3</v>
      </c>
      <c r="AP34" s="18">
        <v>13927</v>
      </c>
      <c r="AQ34" s="19">
        <v>11755.939999999993</v>
      </c>
      <c r="AR34" s="193">
        <v>16817</v>
      </c>
      <c r="AS34" s="194">
        <v>13786.419999999986</v>
      </c>
      <c r="AT34" s="193">
        <v>17366</v>
      </c>
      <c r="AU34" s="194">
        <v>13308.220000000059</v>
      </c>
      <c r="AV34" s="193">
        <v>14003</v>
      </c>
      <c r="AW34" s="194">
        <v>12260.140000000001</v>
      </c>
      <c r="AX34" s="193">
        <v>15096</v>
      </c>
      <c r="AY34" s="194">
        <v>12824.959999999997</v>
      </c>
      <c r="AZ34" s="193">
        <v>13747</v>
      </c>
      <c r="BA34" s="194">
        <v>11805.159999999994</v>
      </c>
      <c r="BB34" s="193">
        <v>17400</v>
      </c>
      <c r="BC34" s="194">
        <v>14266.800000000001</v>
      </c>
      <c r="BD34" s="20">
        <f t="shared" si="18"/>
        <v>177978</v>
      </c>
      <c r="BE34" s="21">
        <f t="shared" si="18"/>
        <v>144590.35999999999</v>
      </c>
      <c r="BF34" s="58">
        <f t="shared" si="24"/>
        <v>14831.5</v>
      </c>
      <c r="BG34" s="59">
        <f t="shared" si="25"/>
        <v>12049.196666666665</v>
      </c>
      <c r="BH34" s="193">
        <v>17099</v>
      </c>
      <c r="BI34" s="210">
        <v>13936.609999999993</v>
      </c>
      <c r="BJ34" s="193">
        <v>14730</v>
      </c>
      <c r="BK34" s="210">
        <v>12682.919999999998</v>
      </c>
      <c r="BL34" s="193">
        <v>8770</v>
      </c>
      <c r="BM34" s="194">
        <v>7481.08</v>
      </c>
      <c r="BN34" s="18"/>
      <c r="BO34" s="19"/>
      <c r="BP34" s="18"/>
      <c r="BQ34" s="19"/>
      <c r="BR34" s="18"/>
      <c r="BS34" s="19"/>
      <c r="BT34" s="193"/>
      <c r="BU34" s="194"/>
      <c r="BV34" s="193"/>
      <c r="BW34" s="194"/>
      <c r="BX34" s="193"/>
      <c r="BY34" s="194"/>
      <c r="BZ34" s="193"/>
      <c r="CA34" s="194"/>
      <c r="CB34" s="193"/>
      <c r="CC34" s="194"/>
      <c r="CD34" s="193"/>
      <c r="CE34" s="194"/>
      <c r="CF34" s="20">
        <f t="shared" si="19"/>
        <v>40599</v>
      </c>
      <c r="CG34" s="21">
        <f t="shared" si="20"/>
        <v>34100.609999999993</v>
      </c>
      <c r="CH34" s="58">
        <f t="shared" si="26"/>
        <v>16239.6</v>
      </c>
      <c r="CI34" s="59">
        <f t="shared" si="27"/>
        <v>13640.243999999997</v>
      </c>
      <c r="CJ34" s="29">
        <f>CH34/CH51%</f>
        <v>6.8656282289117714</v>
      </c>
      <c r="CK34" s="30">
        <v>7</v>
      </c>
    </row>
    <row r="35" spans="1:89" ht="19.899999999999999" customHeight="1" x14ac:dyDescent="0.25">
      <c r="A35" s="25">
        <v>5</v>
      </c>
      <c r="B35" s="31" t="s">
        <v>19</v>
      </c>
      <c r="C35" s="61" t="s">
        <v>18</v>
      </c>
      <c r="D35" s="33">
        <v>5076</v>
      </c>
      <c r="E35" s="17">
        <v>4263.24</v>
      </c>
      <c r="F35" s="16">
        <v>4742</v>
      </c>
      <c r="G35" s="28">
        <v>3369.52</v>
      </c>
      <c r="H35" s="193">
        <v>14528</v>
      </c>
      <c r="I35" s="194">
        <v>7254.96</v>
      </c>
      <c r="J35" s="16">
        <v>3586</v>
      </c>
      <c r="K35" s="17">
        <v>2994.88</v>
      </c>
      <c r="L35" s="16">
        <v>6660</v>
      </c>
      <c r="M35" s="17">
        <v>5353.76</v>
      </c>
      <c r="N35" s="16">
        <v>6270</v>
      </c>
      <c r="O35" s="17">
        <v>4760.32</v>
      </c>
      <c r="P35" s="16">
        <v>5736</v>
      </c>
      <c r="Q35" s="19">
        <v>4299.4399999999996</v>
      </c>
      <c r="R35" s="18">
        <v>7882</v>
      </c>
      <c r="S35" s="19">
        <v>5462.56</v>
      </c>
      <c r="T35" s="18">
        <v>9440</v>
      </c>
      <c r="U35" s="19">
        <v>7856.24</v>
      </c>
      <c r="V35" s="18">
        <v>14756</v>
      </c>
      <c r="W35" s="19">
        <v>11016.559999999998</v>
      </c>
      <c r="X35" s="18">
        <v>6414</v>
      </c>
      <c r="Y35" s="19">
        <v>5015.5200000000004</v>
      </c>
      <c r="Z35" s="18">
        <v>9712</v>
      </c>
      <c r="AA35" s="19">
        <v>6674.7199999999993</v>
      </c>
      <c r="AB35" s="20">
        <f t="shared" si="21"/>
        <v>94802</v>
      </c>
      <c r="AC35" s="21">
        <f t="shared" si="21"/>
        <v>68321.72</v>
      </c>
      <c r="AD35" s="14">
        <f t="shared" si="22"/>
        <v>7900.166666666667</v>
      </c>
      <c r="AE35" s="15">
        <f t="shared" si="23"/>
        <v>5693.4766666666665</v>
      </c>
      <c r="AF35" s="16">
        <v>9865</v>
      </c>
      <c r="AG35" s="28">
        <v>7511.4800000000023</v>
      </c>
      <c r="AH35" s="16">
        <v>7430</v>
      </c>
      <c r="AI35" s="28">
        <v>5321.8400000000011</v>
      </c>
      <c r="AJ35" s="16">
        <v>7672</v>
      </c>
      <c r="AK35" s="17">
        <v>5099.82</v>
      </c>
      <c r="AL35" s="16">
        <v>4196</v>
      </c>
      <c r="AM35" s="17">
        <v>2966.0000000000018</v>
      </c>
      <c r="AN35" s="16">
        <v>7267</v>
      </c>
      <c r="AO35" s="17">
        <v>5206.8200000000015</v>
      </c>
      <c r="AP35" s="16">
        <v>9340</v>
      </c>
      <c r="AQ35" s="17">
        <v>7194.8799999999992</v>
      </c>
      <c r="AR35" s="193">
        <v>11410</v>
      </c>
      <c r="AS35" s="194">
        <v>8922.0699999999943</v>
      </c>
      <c r="AT35" s="193">
        <v>14358</v>
      </c>
      <c r="AU35" s="194">
        <v>10531.560000000043</v>
      </c>
      <c r="AV35" s="193">
        <v>6253</v>
      </c>
      <c r="AW35" s="194">
        <v>4167.7999999999993</v>
      </c>
      <c r="AX35" s="193">
        <v>5000</v>
      </c>
      <c r="AY35" s="194">
        <v>3128.1599999999989</v>
      </c>
      <c r="AZ35" s="193">
        <v>5929</v>
      </c>
      <c r="BA35" s="194">
        <v>3558.2799999999988</v>
      </c>
      <c r="BB35" s="193">
        <v>4108</v>
      </c>
      <c r="BC35" s="194">
        <v>2520.3199999999997</v>
      </c>
      <c r="BD35" s="20">
        <f t="shared" si="18"/>
        <v>92828</v>
      </c>
      <c r="BE35" s="21">
        <f t="shared" si="18"/>
        <v>66129.030000000028</v>
      </c>
      <c r="BF35" s="58">
        <f t="shared" si="24"/>
        <v>7735.666666666667</v>
      </c>
      <c r="BG35" s="59">
        <f t="shared" si="25"/>
        <v>5510.7525000000023</v>
      </c>
      <c r="BH35" s="193">
        <v>7082</v>
      </c>
      <c r="BI35" s="210">
        <v>4474.8000000000011</v>
      </c>
      <c r="BJ35" s="193">
        <v>5485</v>
      </c>
      <c r="BK35" s="210">
        <v>3386.420000000001</v>
      </c>
      <c r="BL35" s="193">
        <v>1334</v>
      </c>
      <c r="BM35" s="194">
        <v>876.88000000000011</v>
      </c>
      <c r="BN35" s="16"/>
      <c r="BO35" s="17"/>
      <c r="BP35" s="16"/>
      <c r="BQ35" s="17"/>
      <c r="BR35" s="16"/>
      <c r="BS35" s="17"/>
      <c r="BT35" s="193"/>
      <c r="BU35" s="194"/>
      <c r="BV35" s="193"/>
      <c r="BW35" s="194"/>
      <c r="BX35" s="193"/>
      <c r="BY35" s="194"/>
      <c r="BZ35" s="193"/>
      <c r="CA35" s="194"/>
      <c r="CB35" s="193"/>
      <c r="CC35" s="194"/>
      <c r="CD35" s="193"/>
      <c r="CE35" s="194"/>
      <c r="CF35" s="20">
        <f t="shared" si="19"/>
        <v>13901</v>
      </c>
      <c r="CG35" s="21">
        <f t="shared" si="20"/>
        <v>8738.1000000000022</v>
      </c>
      <c r="CH35" s="58">
        <f t="shared" si="26"/>
        <v>5560.4</v>
      </c>
      <c r="CI35" s="59">
        <f t="shared" si="27"/>
        <v>3495.2400000000007</v>
      </c>
      <c r="CJ35" s="29">
        <f>CH35/CH51%</f>
        <v>2.3507746006084518</v>
      </c>
      <c r="CK35" s="30">
        <v>16</v>
      </c>
    </row>
    <row r="36" spans="1:89" ht="19.899999999999999" customHeight="1" x14ac:dyDescent="0.25">
      <c r="A36" s="25">
        <v>6</v>
      </c>
      <c r="B36" s="31" t="s">
        <v>20</v>
      </c>
      <c r="C36" s="61" t="s">
        <v>21</v>
      </c>
      <c r="D36" s="33"/>
      <c r="E36" s="17"/>
      <c r="F36" s="16"/>
      <c r="G36" s="28"/>
      <c r="H36" s="193"/>
      <c r="I36" s="194"/>
      <c r="J36" s="16"/>
      <c r="K36" s="17"/>
      <c r="L36" s="16">
        <v>8848</v>
      </c>
      <c r="M36" s="17">
        <v>7129.76</v>
      </c>
      <c r="N36" s="16">
        <v>11016</v>
      </c>
      <c r="O36" s="17">
        <v>9084.48</v>
      </c>
      <c r="P36" s="16"/>
      <c r="Q36" s="19"/>
      <c r="R36" s="18"/>
      <c r="S36" s="19"/>
      <c r="T36" s="18"/>
      <c r="U36" s="19"/>
      <c r="V36" s="18"/>
      <c r="W36" s="19"/>
      <c r="X36" s="18"/>
      <c r="Y36" s="19"/>
      <c r="Z36" s="18"/>
      <c r="AA36" s="19"/>
      <c r="AB36" s="20">
        <f t="shared" si="21"/>
        <v>19864</v>
      </c>
      <c r="AC36" s="21">
        <f t="shared" si="21"/>
        <v>16214.24</v>
      </c>
      <c r="AD36" s="14">
        <f t="shared" si="22"/>
        <v>1655.3333333333333</v>
      </c>
      <c r="AE36" s="15">
        <f t="shared" si="23"/>
        <v>1351.1866666666667</v>
      </c>
      <c r="AF36" s="16">
        <v>2378</v>
      </c>
      <c r="AG36" s="28">
        <v>2097.1600000000003</v>
      </c>
      <c r="AH36" s="16">
        <v>1300</v>
      </c>
      <c r="AI36" s="28">
        <v>1127.5999999999999</v>
      </c>
      <c r="AJ36" s="16">
        <v>4508</v>
      </c>
      <c r="AK36" s="17">
        <v>4313.96</v>
      </c>
      <c r="AL36" s="16">
        <v>3710</v>
      </c>
      <c r="AM36" s="17">
        <v>3540.96</v>
      </c>
      <c r="AN36" s="16">
        <v>5090</v>
      </c>
      <c r="AO36" s="17">
        <v>4487.6000000000004</v>
      </c>
      <c r="AP36" s="16">
        <v>4509</v>
      </c>
      <c r="AQ36" s="17">
        <v>4011.7999999999997</v>
      </c>
      <c r="AR36" s="193">
        <v>3916</v>
      </c>
      <c r="AS36" s="194">
        <v>3266.3199999999993</v>
      </c>
      <c r="AT36" s="193">
        <v>3258</v>
      </c>
      <c r="AU36" s="194">
        <v>2817.0799999999995</v>
      </c>
      <c r="AV36" s="193">
        <v>1183</v>
      </c>
      <c r="AW36" s="194">
        <v>1018.44</v>
      </c>
      <c r="AX36" s="193">
        <v>4044</v>
      </c>
      <c r="AY36" s="194">
        <v>3571.52</v>
      </c>
      <c r="AZ36" s="193">
        <v>2276</v>
      </c>
      <c r="BA36" s="194">
        <v>1770.32</v>
      </c>
      <c r="BB36" s="193">
        <v>5081</v>
      </c>
      <c r="BC36" s="194">
        <v>4541.16</v>
      </c>
      <c r="BD36" s="20">
        <f t="shared" si="18"/>
        <v>41253</v>
      </c>
      <c r="BE36" s="21">
        <f t="shared" si="18"/>
        <v>36563.919999999998</v>
      </c>
      <c r="BF36" s="58">
        <f t="shared" si="24"/>
        <v>3437.75</v>
      </c>
      <c r="BG36" s="59">
        <f t="shared" si="25"/>
        <v>3046.9933333333333</v>
      </c>
      <c r="BH36" s="193">
        <v>4420</v>
      </c>
      <c r="BI36" s="210">
        <v>3903.04</v>
      </c>
      <c r="BJ36" s="193">
        <v>4666</v>
      </c>
      <c r="BK36" s="210">
        <v>4405.2</v>
      </c>
      <c r="BL36" s="193">
        <v>1730</v>
      </c>
      <c r="BM36" s="194">
        <v>1678.8</v>
      </c>
      <c r="BN36" s="16"/>
      <c r="BO36" s="17"/>
      <c r="BP36" s="16"/>
      <c r="BQ36" s="17"/>
      <c r="BR36" s="16"/>
      <c r="BS36" s="17"/>
      <c r="BT36" s="193"/>
      <c r="BU36" s="194"/>
      <c r="BV36" s="193"/>
      <c r="BW36" s="194"/>
      <c r="BX36" s="193"/>
      <c r="BY36" s="194"/>
      <c r="BZ36" s="193"/>
      <c r="CA36" s="194"/>
      <c r="CB36" s="193"/>
      <c r="CC36" s="194"/>
      <c r="CD36" s="193"/>
      <c r="CE36" s="194"/>
      <c r="CF36" s="20">
        <f t="shared" si="19"/>
        <v>10816</v>
      </c>
      <c r="CG36" s="21">
        <f t="shared" si="20"/>
        <v>9987.0399999999991</v>
      </c>
      <c r="CH36" s="58">
        <f t="shared" si="26"/>
        <v>4326.3999999999996</v>
      </c>
      <c r="CI36" s="59">
        <f t="shared" si="27"/>
        <v>3994.8159999999998</v>
      </c>
      <c r="CJ36" s="29">
        <f>CH36/CH51%</f>
        <v>1.8290754679649674</v>
      </c>
      <c r="CK36" s="30">
        <v>17</v>
      </c>
    </row>
    <row r="37" spans="1:89" ht="19.899999999999999" customHeight="1" x14ac:dyDescent="0.25">
      <c r="A37" s="25">
        <v>7</v>
      </c>
      <c r="B37" s="31" t="s">
        <v>22</v>
      </c>
      <c r="C37" s="61" t="s">
        <v>21</v>
      </c>
      <c r="D37" s="33">
        <v>4683</v>
      </c>
      <c r="E37" s="17">
        <v>3929.4399999999996</v>
      </c>
      <c r="F37" s="16">
        <v>3922</v>
      </c>
      <c r="G37" s="28">
        <v>3236.16</v>
      </c>
      <c r="H37" s="193">
        <v>21150</v>
      </c>
      <c r="I37" s="194">
        <v>13474</v>
      </c>
      <c r="J37" s="16">
        <v>5992</v>
      </c>
      <c r="K37" s="17">
        <v>5112</v>
      </c>
      <c r="L37" s="16">
        <v>4408</v>
      </c>
      <c r="M37" s="17">
        <v>3748.7200000000003</v>
      </c>
      <c r="N37" s="16">
        <v>4686</v>
      </c>
      <c r="O37" s="17">
        <v>4077.2</v>
      </c>
      <c r="P37" s="16">
        <v>4852</v>
      </c>
      <c r="Q37" s="19">
        <v>4068.3199999999997</v>
      </c>
      <c r="R37" s="18">
        <v>3324</v>
      </c>
      <c r="S37" s="19">
        <v>2660.7999999999997</v>
      </c>
      <c r="T37" s="18">
        <v>19594</v>
      </c>
      <c r="U37" s="19">
        <v>15371.640000000001</v>
      </c>
      <c r="V37" s="18">
        <v>9660</v>
      </c>
      <c r="W37" s="19">
        <v>8412</v>
      </c>
      <c r="X37" s="18">
        <v>6646</v>
      </c>
      <c r="Y37" s="19">
        <v>5211.7599999999993</v>
      </c>
      <c r="Z37" s="18">
        <v>20328</v>
      </c>
      <c r="AA37" s="19">
        <v>15062.720000000001</v>
      </c>
      <c r="AB37" s="20">
        <f t="shared" si="21"/>
        <v>109245</v>
      </c>
      <c r="AC37" s="21">
        <f t="shared" si="21"/>
        <v>84364.76</v>
      </c>
      <c r="AD37" s="14">
        <f t="shared" si="22"/>
        <v>9103.75</v>
      </c>
      <c r="AE37" s="15">
        <f t="shared" si="23"/>
        <v>7030.3966666666665</v>
      </c>
      <c r="AF37" s="16">
        <v>6792</v>
      </c>
      <c r="AG37" s="28">
        <v>5722.96</v>
      </c>
      <c r="AH37" s="16">
        <v>4668</v>
      </c>
      <c r="AI37" s="28">
        <v>3812.48</v>
      </c>
      <c r="AJ37" s="16">
        <v>9532</v>
      </c>
      <c r="AK37" s="17">
        <v>7854.079999999999</v>
      </c>
      <c r="AL37" s="16">
        <v>4004</v>
      </c>
      <c r="AM37" s="17">
        <v>3135.9200000000005</v>
      </c>
      <c r="AN37" s="16">
        <v>3645</v>
      </c>
      <c r="AO37" s="17">
        <v>2877.7000000000003</v>
      </c>
      <c r="AP37" s="16">
        <v>5991</v>
      </c>
      <c r="AQ37" s="17">
        <v>4608.12</v>
      </c>
      <c r="AR37" s="193">
        <v>6634</v>
      </c>
      <c r="AS37" s="194">
        <v>5340</v>
      </c>
      <c r="AT37" s="193">
        <v>8046</v>
      </c>
      <c r="AU37" s="194">
        <v>6664.8799999999992</v>
      </c>
      <c r="AV37" s="193">
        <v>7928</v>
      </c>
      <c r="AW37" s="194">
        <v>6305.2799999999988</v>
      </c>
      <c r="AX37" s="193">
        <v>8118</v>
      </c>
      <c r="AY37" s="194">
        <v>6508.5999999999985</v>
      </c>
      <c r="AZ37" s="193">
        <v>6768</v>
      </c>
      <c r="BA37" s="194">
        <v>5793.92</v>
      </c>
      <c r="BB37" s="193">
        <v>7594</v>
      </c>
      <c r="BC37" s="194">
        <v>6169.48</v>
      </c>
      <c r="BD37" s="20">
        <f>AF37+AH37+AJ37+AL37+AN37+AP37+AR37+AT37+AV37+AX37+AZ37+BB37</f>
        <v>79720</v>
      </c>
      <c r="BE37" s="21">
        <f>AG37+AI37+AK37+AM37+AO37+AQ37+AS37+AU37+AW37+AY37+BA37+BC37</f>
        <v>64793.42</v>
      </c>
      <c r="BF37" s="58">
        <f t="shared" si="24"/>
        <v>6643.333333333333</v>
      </c>
      <c r="BG37" s="59">
        <f t="shared" si="25"/>
        <v>5399.4516666666668</v>
      </c>
      <c r="BH37" s="193">
        <v>9100</v>
      </c>
      <c r="BI37" s="210">
        <v>7213.840000000002</v>
      </c>
      <c r="BJ37" s="193">
        <v>6172</v>
      </c>
      <c r="BK37" s="210">
        <v>5209.920000000001</v>
      </c>
      <c r="BL37" s="193">
        <v>2926</v>
      </c>
      <c r="BM37" s="194">
        <v>2392.96</v>
      </c>
      <c r="BN37" s="16"/>
      <c r="BO37" s="17"/>
      <c r="BP37" s="16"/>
      <c r="BQ37" s="17"/>
      <c r="BR37" s="16"/>
      <c r="BS37" s="17"/>
      <c r="BT37" s="193"/>
      <c r="BU37" s="194"/>
      <c r="BV37" s="193"/>
      <c r="BW37" s="194"/>
      <c r="BX37" s="193"/>
      <c r="BY37" s="194"/>
      <c r="BZ37" s="193"/>
      <c r="CA37" s="194"/>
      <c r="CB37" s="193"/>
      <c r="CC37" s="194"/>
      <c r="CD37" s="193"/>
      <c r="CE37" s="194"/>
      <c r="CF37" s="20">
        <f>BH37+BJ37+BL37+BN37+BP37+BR37+BT37+BV37+BX37+BZ37+CB37+CD37</f>
        <v>18198</v>
      </c>
      <c r="CG37" s="21">
        <f>BI37+BK37+BM37+BO37+BQ37+BS37+BU37+BW37+BY37+CA37+CC37+CE37</f>
        <v>14816.720000000001</v>
      </c>
      <c r="CH37" s="58">
        <f t="shared" si="26"/>
        <v>7279.2</v>
      </c>
      <c r="CI37" s="59">
        <f t="shared" si="27"/>
        <v>5926.6880000000001</v>
      </c>
      <c r="CJ37" s="29">
        <f>CH37/CH51%</f>
        <v>3.0774330035157615</v>
      </c>
      <c r="CK37" s="30">
        <v>12</v>
      </c>
    </row>
    <row r="38" spans="1:89" ht="19.899999999999999" customHeight="1" x14ac:dyDescent="0.25">
      <c r="A38" s="25">
        <v>8</v>
      </c>
      <c r="B38" s="31" t="s">
        <v>23</v>
      </c>
      <c r="C38" s="61" t="s">
        <v>21</v>
      </c>
      <c r="D38" s="33">
        <v>11137</v>
      </c>
      <c r="E38" s="17">
        <v>9287.92</v>
      </c>
      <c r="F38" s="16">
        <v>12244</v>
      </c>
      <c r="G38" s="28">
        <v>9522</v>
      </c>
      <c r="H38" s="193">
        <v>12694</v>
      </c>
      <c r="I38" s="194">
        <v>11311.12</v>
      </c>
      <c r="J38" s="16">
        <v>11622</v>
      </c>
      <c r="K38" s="17">
        <v>9825.92</v>
      </c>
      <c r="L38" s="16">
        <v>11932</v>
      </c>
      <c r="M38" s="17">
        <v>9801.6</v>
      </c>
      <c r="N38" s="16">
        <v>12360</v>
      </c>
      <c r="O38" s="17">
        <v>9909.5199999999986</v>
      </c>
      <c r="P38" s="16">
        <v>8104</v>
      </c>
      <c r="Q38" s="19">
        <v>6342.5599999999995</v>
      </c>
      <c r="R38" s="18">
        <v>11624</v>
      </c>
      <c r="S38" s="19">
        <v>8244.48</v>
      </c>
      <c r="T38" s="18">
        <v>7076</v>
      </c>
      <c r="U38" s="19">
        <v>5800.4</v>
      </c>
      <c r="V38" s="18">
        <v>22574</v>
      </c>
      <c r="W38" s="19">
        <v>18083.84</v>
      </c>
      <c r="X38" s="18">
        <v>12420</v>
      </c>
      <c r="Y38" s="19">
        <v>9239.5999999999985</v>
      </c>
      <c r="Z38" s="18">
        <v>13480</v>
      </c>
      <c r="AA38" s="19">
        <v>10944.48</v>
      </c>
      <c r="AB38" s="20">
        <f t="shared" si="21"/>
        <v>147267</v>
      </c>
      <c r="AC38" s="21">
        <f t="shared" si="21"/>
        <v>118313.43999999999</v>
      </c>
      <c r="AD38" s="14">
        <f t="shared" si="22"/>
        <v>12272.25</v>
      </c>
      <c r="AE38" s="15">
        <f t="shared" si="23"/>
        <v>9859.4533333333329</v>
      </c>
      <c r="AF38" s="16">
        <v>15059</v>
      </c>
      <c r="AG38" s="28">
        <v>11521.87</v>
      </c>
      <c r="AH38" s="16">
        <v>10882</v>
      </c>
      <c r="AI38" s="28">
        <v>8843.4999999999964</v>
      </c>
      <c r="AJ38" s="16">
        <v>18526</v>
      </c>
      <c r="AK38" s="17">
        <v>15208.799999999997</v>
      </c>
      <c r="AL38" s="16">
        <v>7764</v>
      </c>
      <c r="AM38" s="17">
        <v>5787.8799999999992</v>
      </c>
      <c r="AN38" s="16">
        <v>9954</v>
      </c>
      <c r="AO38" s="17">
        <v>7727.8399999999992</v>
      </c>
      <c r="AP38" s="16">
        <v>14092</v>
      </c>
      <c r="AQ38" s="17">
        <v>11256.219999999998</v>
      </c>
      <c r="AR38" s="193">
        <v>14370</v>
      </c>
      <c r="AS38" s="194">
        <v>11915.240000000002</v>
      </c>
      <c r="AT38" s="193">
        <v>18763</v>
      </c>
      <c r="AU38" s="194">
        <v>15189.280000000059</v>
      </c>
      <c r="AV38" s="193">
        <v>10202</v>
      </c>
      <c r="AW38" s="194">
        <v>7673.8699999999935</v>
      </c>
      <c r="AX38" s="193">
        <v>9722</v>
      </c>
      <c r="AY38" s="194">
        <v>8146.7999999999984</v>
      </c>
      <c r="AZ38" s="193">
        <v>9276</v>
      </c>
      <c r="BA38" s="194">
        <v>7585.6799999999994</v>
      </c>
      <c r="BB38" s="193">
        <v>15365</v>
      </c>
      <c r="BC38" s="194">
        <v>11753.359999999997</v>
      </c>
      <c r="BD38" s="20">
        <f>AF38+AH38+AJ38+AL38+AN38+AP38+AR38+AT38+AV38+AX38+AZ38+BB38</f>
        <v>153975</v>
      </c>
      <c r="BE38" s="21">
        <f>AG38+AI38+AK38+AM38+AO38+AQ38+AS38+AU38+AW38+AY38+BA38+BC38</f>
        <v>122610.34000000004</v>
      </c>
      <c r="BF38" s="58">
        <f t="shared" si="24"/>
        <v>12831.25</v>
      </c>
      <c r="BG38" s="59">
        <f t="shared" si="25"/>
        <v>10217.528333333337</v>
      </c>
      <c r="BH38" s="193">
        <v>11558</v>
      </c>
      <c r="BI38" s="210">
        <v>9274.5599999999977</v>
      </c>
      <c r="BJ38" s="193">
        <v>9154</v>
      </c>
      <c r="BK38" s="210">
        <v>7703.8399999999992</v>
      </c>
      <c r="BL38" s="193">
        <v>5496</v>
      </c>
      <c r="BM38" s="194">
        <v>4652.88</v>
      </c>
      <c r="BN38" s="16"/>
      <c r="BO38" s="17"/>
      <c r="BP38" s="16"/>
      <c r="BQ38" s="17"/>
      <c r="BR38" s="16"/>
      <c r="BS38" s="17"/>
      <c r="BT38" s="193"/>
      <c r="BU38" s="194"/>
      <c r="BV38" s="193"/>
      <c r="BW38" s="194"/>
      <c r="BX38" s="193"/>
      <c r="BY38" s="194"/>
      <c r="BZ38" s="193"/>
      <c r="CA38" s="194"/>
      <c r="CB38" s="193"/>
      <c r="CC38" s="194"/>
      <c r="CD38" s="193"/>
      <c r="CE38" s="194"/>
      <c r="CF38" s="20">
        <f>BH38+BJ38+BL38+BN38+BP38+BR38+BT38+BV38+BX38+BZ38+CB38+CD38</f>
        <v>26208</v>
      </c>
      <c r="CG38" s="21">
        <f>BI38+BK38+BM38+BO38+BQ38+BS38+BU38+BW38+BY38+CA38+CC38+CE38</f>
        <v>21631.279999999999</v>
      </c>
      <c r="CH38" s="58">
        <f t="shared" si="26"/>
        <v>10483.200000000001</v>
      </c>
      <c r="CI38" s="59">
        <f t="shared" si="27"/>
        <v>8652.5119999999988</v>
      </c>
      <c r="CJ38" s="29">
        <f>CH38/CH51%</f>
        <v>4.4319905569920373</v>
      </c>
      <c r="CK38" s="30">
        <v>10</v>
      </c>
    </row>
    <row r="39" spans="1:89" ht="19.899999999999999" customHeight="1" x14ac:dyDescent="0.25">
      <c r="A39" s="25">
        <v>9</v>
      </c>
      <c r="B39" s="31" t="s">
        <v>24</v>
      </c>
      <c r="C39" s="61" t="s">
        <v>13</v>
      </c>
      <c r="D39" s="33"/>
      <c r="E39" s="17"/>
      <c r="F39" s="16"/>
      <c r="G39" s="28"/>
      <c r="H39" s="193"/>
      <c r="I39" s="194"/>
      <c r="J39" s="16"/>
      <c r="K39" s="17"/>
      <c r="L39" s="16"/>
      <c r="M39" s="17"/>
      <c r="N39" s="16"/>
      <c r="O39" s="17"/>
      <c r="P39" s="16">
        <v>6598</v>
      </c>
      <c r="Q39" s="19">
        <v>5125.5200000000004</v>
      </c>
      <c r="R39" s="18">
        <v>7206</v>
      </c>
      <c r="S39" s="19">
        <v>5149.8399999999992</v>
      </c>
      <c r="T39" s="18">
        <v>16378</v>
      </c>
      <c r="U39" s="19">
        <v>12899.960000000001</v>
      </c>
      <c r="V39" s="18">
        <v>15104</v>
      </c>
      <c r="W39" s="19">
        <v>11854.720000000001</v>
      </c>
      <c r="X39" s="18">
        <v>13410</v>
      </c>
      <c r="Y39" s="19">
        <v>9874.3199999999979</v>
      </c>
      <c r="Z39" s="18">
        <v>7818</v>
      </c>
      <c r="AA39" s="19">
        <v>6354.24</v>
      </c>
      <c r="AB39" s="20">
        <f t="shared" si="21"/>
        <v>66514</v>
      </c>
      <c r="AC39" s="21">
        <f t="shared" si="21"/>
        <v>51258.6</v>
      </c>
      <c r="AD39" s="14">
        <f t="shared" si="22"/>
        <v>5542.833333333333</v>
      </c>
      <c r="AE39" s="15">
        <f t="shared" si="23"/>
        <v>4271.55</v>
      </c>
      <c r="AF39" s="16">
        <v>7349</v>
      </c>
      <c r="AG39" s="28">
        <v>5508.7500000000018</v>
      </c>
      <c r="AH39" s="16">
        <v>7831</v>
      </c>
      <c r="AI39" s="28">
        <v>6529.1399999999994</v>
      </c>
      <c r="AJ39" s="16">
        <v>9570</v>
      </c>
      <c r="AK39" s="17">
        <v>7394.0800000000008</v>
      </c>
      <c r="AL39" s="16">
        <v>2714</v>
      </c>
      <c r="AM39" s="17">
        <v>2162.8000000000002</v>
      </c>
      <c r="AN39" s="16">
        <v>6194</v>
      </c>
      <c r="AO39" s="17">
        <v>5092.5600000000013</v>
      </c>
      <c r="AP39" s="16">
        <v>6804</v>
      </c>
      <c r="AQ39" s="17">
        <v>5194.4799999999996</v>
      </c>
      <c r="AR39" s="193">
        <v>6686</v>
      </c>
      <c r="AS39" s="194">
        <v>5075.6000000000013</v>
      </c>
      <c r="AT39" s="193">
        <v>7310</v>
      </c>
      <c r="AU39" s="194">
        <v>5239.9999999999991</v>
      </c>
      <c r="AV39" s="193">
        <v>6395</v>
      </c>
      <c r="AW39" s="194">
        <v>4735.1600000000008</v>
      </c>
      <c r="AX39" s="193">
        <v>6704</v>
      </c>
      <c r="AY39" s="194">
        <v>4585.2</v>
      </c>
      <c r="AZ39" s="193">
        <v>4898</v>
      </c>
      <c r="BA39" s="194">
        <v>3826.0800000000004</v>
      </c>
      <c r="BB39" s="193">
        <v>5466</v>
      </c>
      <c r="BC39" s="194">
        <v>4084.2400000000011</v>
      </c>
      <c r="BD39" s="20">
        <f t="shared" si="18"/>
        <v>77921</v>
      </c>
      <c r="BE39" s="21">
        <f t="shared" si="18"/>
        <v>59428.090000000004</v>
      </c>
      <c r="BF39" s="58">
        <f t="shared" si="24"/>
        <v>6493.416666666667</v>
      </c>
      <c r="BG39" s="59">
        <f t="shared" si="25"/>
        <v>4952.3408333333336</v>
      </c>
      <c r="BH39" s="193">
        <v>7856</v>
      </c>
      <c r="BI39" s="210">
        <v>5550.2400000000007</v>
      </c>
      <c r="BJ39" s="193">
        <v>5712</v>
      </c>
      <c r="BK39" s="210">
        <v>4180.32</v>
      </c>
      <c r="BL39" s="193">
        <v>2306</v>
      </c>
      <c r="BM39" s="194">
        <v>1985.2799999999997</v>
      </c>
      <c r="BN39" s="16"/>
      <c r="BO39" s="17"/>
      <c r="BP39" s="16"/>
      <c r="BQ39" s="17"/>
      <c r="BR39" s="16"/>
      <c r="BS39" s="17"/>
      <c r="BT39" s="193"/>
      <c r="BU39" s="194"/>
      <c r="BV39" s="193"/>
      <c r="BW39" s="194"/>
      <c r="BX39" s="193"/>
      <c r="BY39" s="194"/>
      <c r="BZ39" s="193"/>
      <c r="CA39" s="194"/>
      <c r="CB39" s="193"/>
      <c r="CC39" s="194"/>
      <c r="CD39" s="193"/>
      <c r="CE39" s="194"/>
      <c r="CF39" s="20">
        <f t="shared" ref="CF39:CF49" si="28">BH39+BJ39+BL39+BN39+BP39+BR39+BT39+BV39+BX39+BZ39+CB39+CD39</f>
        <v>15874</v>
      </c>
      <c r="CG39" s="21">
        <f t="shared" ref="CG39:CG49" si="29">BI39+BK39+BM39+BO39+BQ39+BS39+BU39+BW39+BY39+CA39+CC39+CE39</f>
        <v>11715.84</v>
      </c>
      <c r="CH39" s="58">
        <f t="shared" si="26"/>
        <v>6349.6</v>
      </c>
      <c r="CI39" s="59">
        <f t="shared" si="27"/>
        <v>4686.3360000000002</v>
      </c>
      <c r="CJ39" s="29">
        <f>CH39/CH51%</f>
        <v>2.6844252938679638</v>
      </c>
      <c r="CK39" s="30">
        <v>13</v>
      </c>
    </row>
    <row r="40" spans="1:89" ht="19.899999999999999" customHeight="1" x14ac:dyDescent="0.25">
      <c r="A40" s="25">
        <v>10</v>
      </c>
      <c r="B40" s="31" t="s">
        <v>25</v>
      </c>
      <c r="C40" s="61" t="s">
        <v>13</v>
      </c>
      <c r="D40" s="33">
        <v>12438</v>
      </c>
      <c r="E40" s="17">
        <v>9098.7999999999993</v>
      </c>
      <c r="F40" s="16">
        <v>6068</v>
      </c>
      <c r="G40" s="28">
        <v>4798.7199999999993</v>
      </c>
      <c r="H40" s="193"/>
      <c r="I40" s="194"/>
      <c r="J40" s="16">
        <v>8584</v>
      </c>
      <c r="K40" s="17">
        <v>6503.12</v>
      </c>
      <c r="L40" s="16"/>
      <c r="M40" s="17"/>
      <c r="N40" s="16"/>
      <c r="O40" s="17"/>
      <c r="P40" s="16">
        <v>7324</v>
      </c>
      <c r="Q40" s="19">
        <v>5469.3600000000006</v>
      </c>
      <c r="R40" s="18">
        <v>5884</v>
      </c>
      <c r="S40" s="19">
        <v>4242.88</v>
      </c>
      <c r="T40" s="18">
        <v>19748</v>
      </c>
      <c r="U40" s="19">
        <v>15526.679999999998</v>
      </c>
      <c r="V40" s="18">
        <v>20300</v>
      </c>
      <c r="W40" s="19">
        <v>16996.560000000001</v>
      </c>
      <c r="X40" s="18">
        <v>18138</v>
      </c>
      <c r="Y40" s="19">
        <v>14363.6</v>
      </c>
      <c r="Z40" s="18">
        <v>3402</v>
      </c>
      <c r="AA40" s="19">
        <v>2761.52</v>
      </c>
      <c r="AB40" s="20">
        <f t="shared" si="21"/>
        <v>101886</v>
      </c>
      <c r="AC40" s="21">
        <f t="shared" si="21"/>
        <v>79761.240000000005</v>
      </c>
      <c r="AD40" s="14">
        <f t="shared" si="22"/>
        <v>8490.5</v>
      </c>
      <c r="AE40" s="15">
        <f>AC40/12</f>
        <v>6646.77</v>
      </c>
      <c r="AF40" s="16">
        <v>15962</v>
      </c>
      <c r="AG40" s="28">
        <v>12745.220000000007</v>
      </c>
      <c r="AH40" s="16">
        <v>13024</v>
      </c>
      <c r="AI40" s="28">
        <v>9861.3799999999974</v>
      </c>
      <c r="AJ40" s="16">
        <v>24958</v>
      </c>
      <c r="AK40" s="17">
        <v>19539.019999999993</v>
      </c>
      <c r="AL40" s="16">
        <v>12345</v>
      </c>
      <c r="AM40" s="17">
        <v>8819.4199999999983</v>
      </c>
      <c r="AN40" s="16">
        <v>16344</v>
      </c>
      <c r="AO40" s="17">
        <v>12094.499999999998</v>
      </c>
      <c r="AP40" s="16">
        <v>20487</v>
      </c>
      <c r="AQ40" s="17">
        <v>16509.440000000006</v>
      </c>
      <c r="AR40" s="193">
        <v>20804</v>
      </c>
      <c r="AS40" s="194">
        <v>17025.679999999997</v>
      </c>
      <c r="AT40" s="193">
        <v>18190</v>
      </c>
      <c r="AU40" s="194">
        <v>14491.120000000052</v>
      </c>
      <c r="AV40" s="193">
        <v>16999</v>
      </c>
      <c r="AW40" s="194">
        <v>13184.839999999995</v>
      </c>
      <c r="AX40" s="193">
        <v>17054</v>
      </c>
      <c r="AY40" s="194">
        <v>12851.359999999997</v>
      </c>
      <c r="AZ40" s="193">
        <v>19344</v>
      </c>
      <c r="BA40" s="194">
        <v>14890.159999999994</v>
      </c>
      <c r="BB40" s="193">
        <v>18734</v>
      </c>
      <c r="BC40" s="194">
        <v>14608.799999999996</v>
      </c>
      <c r="BD40" s="20">
        <f t="shared" si="18"/>
        <v>214245</v>
      </c>
      <c r="BE40" s="21">
        <f t="shared" si="18"/>
        <v>166620.94000000003</v>
      </c>
      <c r="BF40" s="58">
        <f t="shared" si="24"/>
        <v>17853.75</v>
      </c>
      <c r="BG40" s="59">
        <f t="shared" si="25"/>
        <v>13885.078333333337</v>
      </c>
      <c r="BH40" s="193">
        <v>18352</v>
      </c>
      <c r="BI40" s="210">
        <v>14170.88</v>
      </c>
      <c r="BJ40" s="193">
        <v>16670</v>
      </c>
      <c r="BK40" s="210">
        <v>13296.959999999997</v>
      </c>
      <c r="BL40" s="193">
        <v>10132</v>
      </c>
      <c r="BM40" s="194">
        <v>7766.7199999999993</v>
      </c>
      <c r="BN40" s="16"/>
      <c r="BO40" s="17"/>
      <c r="BP40" s="16"/>
      <c r="BQ40" s="17"/>
      <c r="BR40" s="16"/>
      <c r="BS40" s="17"/>
      <c r="BT40" s="193"/>
      <c r="BU40" s="194"/>
      <c r="BV40" s="193"/>
      <c r="BW40" s="194"/>
      <c r="BX40" s="193"/>
      <c r="BY40" s="194"/>
      <c r="BZ40" s="193"/>
      <c r="CA40" s="194"/>
      <c r="CB40" s="193"/>
      <c r="CC40" s="194"/>
      <c r="CD40" s="193"/>
      <c r="CE40" s="194"/>
      <c r="CF40" s="20">
        <f t="shared" si="28"/>
        <v>45154</v>
      </c>
      <c r="CG40" s="21">
        <f t="shared" si="29"/>
        <v>35234.559999999998</v>
      </c>
      <c r="CH40" s="58">
        <f t="shared" si="26"/>
        <v>18061.599999999999</v>
      </c>
      <c r="CI40" s="59">
        <f t="shared" si="27"/>
        <v>14093.823999999999</v>
      </c>
      <c r="CJ40" s="29">
        <f>CH40/CH51%</f>
        <v>7.6359165754891034</v>
      </c>
      <c r="CK40" s="30">
        <v>4</v>
      </c>
    </row>
    <row r="41" spans="1:89" ht="19.899999999999999" customHeight="1" x14ac:dyDescent="0.25">
      <c r="A41" s="25">
        <v>11</v>
      </c>
      <c r="B41" s="31" t="s">
        <v>26</v>
      </c>
      <c r="C41" s="61" t="s">
        <v>27</v>
      </c>
      <c r="D41" s="33">
        <v>24929</v>
      </c>
      <c r="E41" s="17">
        <v>20966.36</v>
      </c>
      <c r="F41" s="16">
        <v>19114</v>
      </c>
      <c r="G41" s="28">
        <v>16593.760000000002</v>
      </c>
      <c r="H41" s="193">
        <v>22244</v>
      </c>
      <c r="I41" s="194">
        <v>20347.599999999999</v>
      </c>
      <c r="J41" s="16">
        <v>16612</v>
      </c>
      <c r="K41" s="17">
        <v>15059.119999999999</v>
      </c>
      <c r="L41" s="16">
        <v>21310</v>
      </c>
      <c r="M41" s="17">
        <v>18699.2</v>
      </c>
      <c r="N41" s="16">
        <v>24420.959999999999</v>
      </c>
      <c r="O41" s="17">
        <v>21653.119999999999</v>
      </c>
      <c r="P41" s="16">
        <v>26674</v>
      </c>
      <c r="Q41" s="19">
        <v>24495.84</v>
      </c>
      <c r="R41" s="18">
        <v>23370</v>
      </c>
      <c r="S41" s="19">
        <v>20706.480000000003</v>
      </c>
      <c r="T41" s="18">
        <v>21024</v>
      </c>
      <c r="U41" s="19">
        <v>19488.879999999997</v>
      </c>
      <c r="V41" s="18">
        <v>28908</v>
      </c>
      <c r="W41" s="19">
        <v>24379.119999999999</v>
      </c>
      <c r="X41" s="18">
        <v>9576</v>
      </c>
      <c r="Y41" s="19">
        <v>8537.44</v>
      </c>
      <c r="Z41" s="18">
        <v>17256</v>
      </c>
      <c r="AA41" s="19">
        <v>15015.68</v>
      </c>
      <c r="AB41" s="20">
        <f t="shared" si="21"/>
        <v>255437.96</v>
      </c>
      <c r="AC41" s="21">
        <f t="shared" si="21"/>
        <v>225942.6</v>
      </c>
      <c r="AD41" s="14">
        <f t="shared" si="22"/>
        <v>21286.496666666666</v>
      </c>
      <c r="AE41" s="15">
        <f t="shared" si="23"/>
        <v>18828.55</v>
      </c>
      <c r="AF41" s="16">
        <v>21347</v>
      </c>
      <c r="AG41" s="28">
        <v>19547.91</v>
      </c>
      <c r="AH41" s="16">
        <v>26608</v>
      </c>
      <c r="AI41" s="28">
        <v>23949.72</v>
      </c>
      <c r="AJ41" s="16">
        <v>54598</v>
      </c>
      <c r="AK41" s="17">
        <v>45425.569999999985</v>
      </c>
      <c r="AL41" s="16">
        <v>27968</v>
      </c>
      <c r="AM41" s="17">
        <v>22192.94</v>
      </c>
      <c r="AN41" s="16">
        <v>39003</v>
      </c>
      <c r="AO41" s="17">
        <v>32360.09</v>
      </c>
      <c r="AP41" s="16">
        <v>30920</v>
      </c>
      <c r="AQ41" s="17">
        <v>27283.88</v>
      </c>
      <c r="AR41" s="193">
        <v>36859</v>
      </c>
      <c r="AS41" s="194">
        <v>30322.659999999996</v>
      </c>
      <c r="AT41" s="193">
        <v>42480</v>
      </c>
      <c r="AU41" s="194">
        <v>35240.320000000087</v>
      </c>
      <c r="AV41" s="193">
        <v>26522</v>
      </c>
      <c r="AW41" s="194">
        <v>23117.359999999997</v>
      </c>
      <c r="AX41" s="193">
        <v>31612</v>
      </c>
      <c r="AY41" s="194">
        <v>26066.179999999993</v>
      </c>
      <c r="AZ41" s="193">
        <v>24942</v>
      </c>
      <c r="BA41" s="194">
        <v>19448.399999999994</v>
      </c>
      <c r="BB41" s="193">
        <v>16799</v>
      </c>
      <c r="BC41" s="194">
        <v>13724.359999999999</v>
      </c>
      <c r="BD41" s="20">
        <f t="shared" si="18"/>
        <v>379658</v>
      </c>
      <c r="BE41" s="21">
        <f t="shared" si="18"/>
        <v>318679.39</v>
      </c>
      <c r="BF41" s="58">
        <f t="shared" si="24"/>
        <v>31638.166666666668</v>
      </c>
      <c r="BG41" s="59">
        <f t="shared" si="25"/>
        <v>26556.615833333333</v>
      </c>
      <c r="BH41" s="193">
        <v>16942</v>
      </c>
      <c r="BI41" s="210">
        <v>14801.84</v>
      </c>
      <c r="BJ41" s="193">
        <v>15130</v>
      </c>
      <c r="BK41" s="210">
        <v>13067.359999999999</v>
      </c>
      <c r="BL41" s="193">
        <v>10314</v>
      </c>
      <c r="BM41" s="194">
        <v>8908.4</v>
      </c>
      <c r="BN41" s="16"/>
      <c r="BO41" s="17"/>
      <c r="BP41" s="16"/>
      <c r="BQ41" s="17"/>
      <c r="BR41" s="16"/>
      <c r="BS41" s="17"/>
      <c r="BT41" s="193"/>
      <c r="BU41" s="194"/>
      <c r="BV41" s="193"/>
      <c r="BW41" s="194"/>
      <c r="BX41" s="193"/>
      <c r="BY41" s="194"/>
      <c r="BZ41" s="193"/>
      <c r="CA41" s="194"/>
      <c r="CB41" s="193"/>
      <c r="CC41" s="194"/>
      <c r="CD41" s="193"/>
      <c r="CE41" s="194"/>
      <c r="CF41" s="20">
        <f t="shared" si="28"/>
        <v>42386</v>
      </c>
      <c r="CG41" s="21">
        <f t="shared" si="29"/>
        <v>36777.599999999999</v>
      </c>
      <c r="CH41" s="58">
        <f t="shared" si="26"/>
        <v>16954.400000000001</v>
      </c>
      <c r="CI41" s="59">
        <f t="shared" si="27"/>
        <v>14711.039999999999</v>
      </c>
      <c r="CJ41" s="29">
        <f>CH41/CH51%</f>
        <v>7.167824776734756</v>
      </c>
      <c r="CK41" s="30">
        <v>8</v>
      </c>
    </row>
    <row r="42" spans="1:89" ht="19.899999999999999" customHeight="1" x14ac:dyDescent="0.25">
      <c r="A42" s="25">
        <v>12</v>
      </c>
      <c r="B42" s="31" t="s">
        <v>28</v>
      </c>
      <c r="C42" s="61" t="s">
        <v>29</v>
      </c>
      <c r="D42" s="33">
        <v>16778</v>
      </c>
      <c r="E42" s="17">
        <v>14349.12</v>
      </c>
      <c r="F42" s="16">
        <v>18072</v>
      </c>
      <c r="G42" s="28">
        <v>15948.96</v>
      </c>
      <c r="H42" s="193">
        <v>80284</v>
      </c>
      <c r="I42" s="194">
        <v>59196.560000000005</v>
      </c>
      <c r="J42" s="16">
        <v>148034</v>
      </c>
      <c r="K42" s="17">
        <v>108097.84</v>
      </c>
      <c r="L42" s="16">
        <v>93204</v>
      </c>
      <c r="M42" s="17">
        <v>70480.640000000014</v>
      </c>
      <c r="N42" s="16">
        <v>102006</v>
      </c>
      <c r="O42" s="17">
        <v>79665.12000000001</v>
      </c>
      <c r="P42" s="16"/>
      <c r="Q42" s="19"/>
      <c r="R42" s="18"/>
      <c r="S42" s="19"/>
      <c r="T42" s="18"/>
      <c r="U42" s="19"/>
      <c r="V42" s="18">
        <v>34922</v>
      </c>
      <c r="W42" s="19">
        <v>28262.32</v>
      </c>
      <c r="X42" s="18">
        <v>37428</v>
      </c>
      <c r="Y42" s="19">
        <v>28477.68</v>
      </c>
      <c r="Z42" s="18">
        <v>31686</v>
      </c>
      <c r="AA42" s="19">
        <v>24393.280000000002</v>
      </c>
      <c r="AB42" s="20">
        <f t="shared" si="21"/>
        <v>562414</v>
      </c>
      <c r="AC42" s="21">
        <f t="shared" si="21"/>
        <v>428871.52</v>
      </c>
      <c r="AD42" s="14">
        <f t="shared" si="22"/>
        <v>46867.833333333336</v>
      </c>
      <c r="AE42" s="15">
        <f t="shared" si="23"/>
        <v>35739.293333333335</v>
      </c>
      <c r="AF42" s="16">
        <v>12957</v>
      </c>
      <c r="AG42" s="28">
        <v>10403.810000000003</v>
      </c>
      <c r="AH42" s="16">
        <v>14899</v>
      </c>
      <c r="AI42" s="28">
        <v>11034.56</v>
      </c>
      <c r="AJ42" s="16">
        <v>28359</v>
      </c>
      <c r="AK42" s="17">
        <v>22275.289999999997</v>
      </c>
      <c r="AL42" s="16">
        <v>13184</v>
      </c>
      <c r="AM42" s="17">
        <v>8299.2000000000007</v>
      </c>
      <c r="AN42" s="16">
        <v>9762</v>
      </c>
      <c r="AO42" s="17">
        <v>7645.0800000000036</v>
      </c>
      <c r="AP42" s="16">
        <v>11226</v>
      </c>
      <c r="AQ42" s="17">
        <v>8774.4700000000012</v>
      </c>
      <c r="AR42" s="193">
        <v>9825</v>
      </c>
      <c r="AS42" s="194">
        <v>7684.6900000000014</v>
      </c>
      <c r="AT42" s="193">
        <v>9576</v>
      </c>
      <c r="AU42" s="194">
        <v>7874.8200000000006</v>
      </c>
      <c r="AV42" s="193">
        <v>8841</v>
      </c>
      <c r="AW42" s="194">
        <v>6119.1199999999981</v>
      </c>
      <c r="AX42" s="193">
        <v>10787</v>
      </c>
      <c r="AY42" s="194">
        <v>8325.0600000000013</v>
      </c>
      <c r="AZ42" s="193">
        <v>10405</v>
      </c>
      <c r="BA42" s="194">
        <v>7856.5000000000018</v>
      </c>
      <c r="BB42" s="193">
        <v>8922</v>
      </c>
      <c r="BC42" s="194">
        <v>7096.6200000000008</v>
      </c>
      <c r="BD42" s="20">
        <f t="shared" si="18"/>
        <v>148743</v>
      </c>
      <c r="BE42" s="21">
        <f t="shared" si="18"/>
        <v>113389.22</v>
      </c>
      <c r="BF42" s="58">
        <f t="shared" si="24"/>
        <v>12395.25</v>
      </c>
      <c r="BG42" s="59">
        <f t="shared" si="25"/>
        <v>9449.1016666666674</v>
      </c>
      <c r="BH42" s="193">
        <v>10918</v>
      </c>
      <c r="BI42" s="210">
        <v>7959.92</v>
      </c>
      <c r="BJ42" s="193">
        <v>6623</v>
      </c>
      <c r="BK42" s="210">
        <v>5053.1800000000012</v>
      </c>
      <c r="BL42" s="193">
        <v>11030</v>
      </c>
      <c r="BM42" s="194">
        <v>8273.52</v>
      </c>
      <c r="BN42" s="16"/>
      <c r="BO42" s="17"/>
      <c r="BP42" s="16"/>
      <c r="BQ42" s="17"/>
      <c r="BR42" s="16"/>
      <c r="BS42" s="17"/>
      <c r="BT42" s="193"/>
      <c r="BU42" s="194"/>
      <c r="BV42" s="193"/>
      <c r="BW42" s="194"/>
      <c r="BX42" s="193"/>
      <c r="BY42" s="194"/>
      <c r="BZ42" s="193"/>
      <c r="CA42" s="194"/>
      <c r="CB42" s="193"/>
      <c r="CC42" s="194"/>
      <c r="CD42" s="193"/>
      <c r="CE42" s="194"/>
      <c r="CF42" s="20">
        <f t="shared" si="28"/>
        <v>28571</v>
      </c>
      <c r="CG42" s="21">
        <f t="shared" si="29"/>
        <v>21286.620000000003</v>
      </c>
      <c r="CH42" s="58">
        <f t="shared" si="26"/>
        <v>11428.4</v>
      </c>
      <c r="CI42" s="59">
        <f t="shared" si="27"/>
        <v>8514.648000000001</v>
      </c>
      <c r="CJ42" s="29">
        <f>CH42/CH51%</f>
        <v>4.8315934906829776</v>
      </c>
      <c r="CK42" s="30">
        <v>9</v>
      </c>
    </row>
    <row r="43" spans="1:89" ht="19.899999999999999" customHeight="1" x14ac:dyDescent="0.25">
      <c r="A43" s="25">
        <v>13</v>
      </c>
      <c r="B43" s="31" t="s">
        <v>30</v>
      </c>
      <c r="C43" s="61" t="s">
        <v>31</v>
      </c>
      <c r="D43" s="33">
        <v>4456</v>
      </c>
      <c r="E43" s="17">
        <v>3792.8799999999997</v>
      </c>
      <c r="F43" s="16">
        <f>3596+806</f>
        <v>4402</v>
      </c>
      <c r="G43" s="28">
        <f>3000.48+633</f>
        <v>3633.48</v>
      </c>
      <c r="H43" s="193">
        <v>16374</v>
      </c>
      <c r="I43" s="194">
        <v>7427.92</v>
      </c>
      <c r="J43" s="16">
        <f>3522+244</f>
        <v>3766</v>
      </c>
      <c r="K43" s="17">
        <f>2659.36+151</f>
        <v>2810.36</v>
      </c>
      <c r="L43" s="16">
        <v>6710</v>
      </c>
      <c r="M43" s="17">
        <v>5504.88</v>
      </c>
      <c r="N43" s="16">
        <f>7894.98+2008</f>
        <v>9902.98</v>
      </c>
      <c r="O43" s="17">
        <f>5476.3072+1405</f>
        <v>6881.3072000000002</v>
      </c>
      <c r="P43" s="16">
        <f>7288+1084</f>
        <v>8372</v>
      </c>
      <c r="Q43" s="19">
        <f>5217.12+730</f>
        <v>5947.12</v>
      </c>
      <c r="R43" s="18">
        <f>13334+1088</f>
        <v>14422</v>
      </c>
      <c r="S43" s="19">
        <f>8636.64+585</f>
        <v>9221.64</v>
      </c>
      <c r="T43" s="18">
        <v>18948</v>
      </c>
      <c r="U43" s="19">
        <v>13860.56</v>
      </c>
      <c r="V43" s="18">
        <v>24582</v>
      </c>
      <c r="W43" s="19">
        <v>20093.84</v>
      </c>
      <c r="X43" s="18">
        <f>8016+1978</f>
        <v>9994</v>
      </c>
      <c r="Y43" s="19">
        <f>5534.88+1337</f>
        <v>6871.88</v>
      </c>
      <c r="Z43" s="18">
        <v>11798</v>
      </c>
      <c r="AA43" s="19">
        <v>8268.4</v>
      </c>
      <c r="AB43" s="20">
        <f t="shared" si="21"/>
        <v>133726.97999999998</v>
      </c>
      <c r="AC43" s="21">
        <f t="shared" si="21"/>
        <v>94314.267200000002</v>
      </c>
      <c r="AD43" s="14">
        <f t="shared" si="22"/>
        <v>11143.914999999999</v>
      </c>
      <c r="AE43" s="15">
        <f t="shared" si="23"/>
        <v>7859.5222666666668</v>
      </c>
      <c r="AF43" s="16">
        <v>17553</v>
      </c>
      <c r="AG43" s="28">
        <v>13489.390000000019</v>
      </c>
      <c r="AH43" s="16">
        <v>16388</v>
      </c>
      <c r="AI43" s="28">
        <v>12721.710000000005</v>
      </c>
      <c r="AJ43" s="16">
        <v>32904</v>
      </c>
      <c r="AK43" s="17">
        <v>24416.080000000016</v>
      </c>
      <c r="AL43" s="16">
        <v>16504</v>
      </c>
      <c r="AM43" s="17">
        <v>11552.429999999995</v>
      </c>
      <c r="AN43" s="16">
        <v>16163</v>
      </c>
      <c r="AO43" s="17">
        <v>12450.920000000002</v>
      </c>
      <c r="AP43" s="16">
        <v>17529</v>
      </c>
      <c r="AQ43" s="17">
        <v>12426.259999999998</v>
      </c>
      <c r="AR43" s="193">
        <v>19589</v>
      </c>
      <c r="AS43" s="194">
        <v>14858.010000000013</v>
      </c>
      <c r="AT43" s="193">
        <v>25298</v>
      </c>
      <c r="AU43" s="194">
        <v>17772.900000000052</v>
      </c>
      <c r="AV43" s="193">
        <v>13687</v>
      </c>
      <c r="AW43" s="194">
        <v>10367.159999999987</v>
      </c>
      <c r="AX43" s="193">
        <v>18089</v>
      </c>
      <c r="AY43" s="194">
        <v>13437.719999999998</v>
      </c>
      <c r="AZ43" s="193">
        <v>14150</v>
      </c>
      <c r="BA43" s="194">
        <v>10102.019999999995</v>
      </c>
      <c r="BB43" s="193">
        <v>17285</v>
      </c>
      <c r="BC43" s="194">
        <v>12861.389999999996</v>
      </c>
      <c r="BD43" s="20">
        <f t="shared" si="18"/>
        <v>225139</v>
      </c>
      <c r="BE43" s="21">
        <f t="shared" si="18"/>
        <v>166455.99000000005</v>
      </c>
      <c r="BF43" s="58">
        <f t="shared" si="24"/>
        <v>18761.583333333332</v>
      </c>
      <c r="BG43" s="59">
        <f t="shared" si="25"/>
        <v>13871.332500000004</v>
      </c>
      <c r="BH43" s="193">
        <v>21861</v>
      </c>
      <c r="BI43" s="210">
        <v>15797.429999999988</v>
      </c>
      <c r="BJ43" s="193">
        <v>20957</v>
      </c>
      <c r="BK43" s="210">
        <v>16143.839999999973</v>
      </c>
      <c r="BL43" s="193">
        <v>11423</v>
      </c>
      <c r="BM43" s="194">
        <v>8395.82</v>
      </c>
      <c r="BN43" s="16"/>
      <c r="BO43" s="17"/>
      <c r="BP43" s="16"/>
      <c r="BQ43" s="17"/>
      <c r="BR43" s="16"/>
      <c r="BS43" s="17"/>
      <c r="BT43" s="193"/>
      <c r="BU43" s="194"/>
      <c r="BV43" s="193"/>
      <c r="BW43" s="194"/>
      <c r="BX43" s="193"/>
      <c r="BY43" s="194"/>
      <c r="BZ43" s="193"/>
      <c r="CA43" s="194"/>
      <c r="CB43" s="193"/>
      <c r="CC43" s="194"/>
      <c r="CD43" s="193"/>
      <c r="CE43" s="194"/>
      <c r="CF43" s="20">
        <f t="shared" si="28"/>
        <v>54241</v>
      </c>
      <c r="CG43" s="21">
        <f t="shared" si="29"/>
        <v>40337.08999999996</v>
      </c>
      <c r="CH43" s="58">
        <f t="shared" si="26"/>
        <v>21696.400000000001</v>
      </c>
      <c r="CI43" s="59">
        <f t="shared" si="27"/>
        <v>16134.835999999985</v>
      </c>
      <c r="CJ43" s="29">
        <f>CH43/CH51%</f>
        <v>9.1726037775414024</v>
      </c>
      <c r="CK43" s="30">
        <v>3</v>
      </c>
    </row>
    <row r="44" spans="1:89" ht="19.899999999999999" customHeight="1" x14ac:dyDescent="0.25">
      <c r="A44" s="25">
        <v>14</v>
      </c>
      <c r="B44" s="31" t="s">
        <v>32</v>
      </c>
      <c r="C44" s="61" t="s">
        <v>29</v>
      </c>
      <c r="D44" s="33"/>
      <c r="E44" s="17"/>
      <c r="F44" s="16"/>
      <c r="G44" s="28"/>
      <c r="H44" s="193"/>
      <c r="I44" s="194"/>
      <c r="J44" s="16"/>
      <c r="K44" s="17"/>
      <c r="L44" s="16"/>
      <c r="M44" s="17"/>
      <c r="N44" s="16"/>
      <c r="O44" s="17"/>
      <c r="P44" s="16"/>
      <c r="Q44" s="19"/>
      <c r="R44" s="18">
        <v>29260</v>
      </c>
      <c r="S44" s="19">
        <v>24214.959999999999</v>
      </c>
      <c r="T44" s="18">
        <v>32368</v>
      </c>
      <c r="U44" s="19">
        <v>26265.520000000004</v>
      </c>
      <c r="V44" s="18"/>
      <c r="W44" s="19"/>
      <c r="X44" s="18"/>
      <c r="Y44" s="19"/>
      <c r="Z44" s="18">
        <v>4592</v>
      </c>
      <c r="AA44" s="19">
        <v>4039.36</v>
      </c>
      <c r="AB44" s="20">
        <f t="shared" si="21"/>
        <v>66220</v>
      </c>
      <c r="AC44" s="21">
        <f t="shared" si="21"/>
        <v>54519.840000000004</v>
      </c>
      <c r="AD44" s="14">
        <f>AB44/12</f>
        <v>5518.333333333333</v>
      </c>
      <c r="AE44" s="15">
        <f t="shared" si="23"/>
        <v>4543.3200000000006</v>
      </c>
      <c r="AF44" s="16">
        <v>8583</v>
      </c>
      <c r="AG44" s="28">
        <v>7007.24</v>
      </c>
      <c r="AH44" s="16">
        <v>9200</v>
      </c>
      <c r="AI44" s="28">
        <v>7164.8</v>
      </c>
      <c r="AJ44" s="16">
        <v>13888</v>
      </c>
      <c r="AK44" s="17">
        <v>10544.4</v>
      </c>
      <c r="AL44" s="16">
        <v>7554</v>
      </c>
      <c r="AM44" s="17">
        <v>5844</v>
      </c>
      <c r="AN44" s="16">
        <v>10930</v>
      </c>
      <c r="AO44" s="17">
        <v>8833.52</v>
      </c>
      <c r="AP44" s="16">
        <v>11649</v>
      </c>
      <c r="AQ44" s="17">
        <v>9644.08</v>
      </c>
      <c r="AR44" s="193">
        <v>11817</v>
      </c>
      <c r="AS44" s="194">
        <v>9240.48</v>
      </c>
      <c r="AT44" s="193">
        <v>8343</v>
      </c>
      <c r="AU44" s="194">
        <v>6487.31</v>
      </c>
      <c r="AV44" s="193">
        <v>7520</v>
      </c>
      <c r="AW44" s="194">
        <v>5794.8000000000011</v>
      </c>
      <c r="AX44" s="193">
        <v>6368</v>
      </c>
      <c r="AY44" s="194">
        <v>5021.3599999999997</v>
      </c>
      <c r="AZ44" s="193">
        <v>4114</v>
      </c>
      <c r="BA44" s="194">
        <v>3022.1600000000003</v>
      </c>
      <c r="BB44" s="193">
        <v>2088</v>
      </c>
      <c r="BC44" s="194">
        <v>2048.4</v>
      </c>
      <c r="BD44" s="20">
        <f t="shared" si="18"/>
        <v>102054</v>
      </c>
      <c r="BE44" s="21">
        <f t="shared" si="18"/>
        <v>80652.55</v>
      </c>
      <c r="BF44" s="58">
        <f t="shared" si="24"/>
        <v>8504.5</v>
      </c>
      <c r="BG44" s="59">
        <f t="shared" si="25"/>
        <v>6721.0458333333336</v>
      </c>
      <c r="BH44" s="193">
        <v>4282</v>
      </c>
      <c r="BI44" s="210">
        <v>3801.0400000000004</v>
      </c>
      <c r="BJ44" s="193">
        <v>2820</v>
      </c>
      <c r="BK44" s="210">
        <v>2426.4</v>
      </c>
      <c r="BL44" s="193">
        <v>1552</v>
      </c>
      <c r="BM44" s="194">
        <v>1377.8400000000001</v>
      </c>
      <c r="BN44" s="16"/>
      <c r="BO44" s="17"/>
      <c r="BP44" s="16"/>
      <c r="BQ44" s="17"/>
      <c r="BR44" s="16"/>
      <c r="BS44" s="17"/>
      <c r="BT44" s="193"/>
      <c r="BU44" s="194"/>
      <c r="BV44" s="193"/>
      <c r="BW44" s="194"/>
      <c r="BX44" s="193"/>
      <c r="BY44" s="194"/>
      <c r="BZ44" s="193"/>
      <c r="CA44" s="194"/>
      <c r="CB44" s="193"/>
      <c r="CC44" s="194"/>
      <c r="CD44" s="193"/>
      <c r="CE44" s="194"/>
      <c r="CF44" s="20">
        <f t="shared" si="28"/>
        <v>8654</v>
      </c>
      <c r="CG44" s="21">
        <f t="shared" si="29"/>
        <v>7605.2800000000007</v>
      </c>
      <c r="CH44" s="58">
        <f t="shared" si="26"/>
        <v>3461.6</v>
      </c>
      <c r="CI44" s="59">
        <f t="shared" si="27"/>
        <v>3042.1120000000001</v>
      </c>
      <c r="CJ44" s="29">
        <f>CH44/CH51%</f>
        <v>1.4634633043425322</v>
      </c>
      <c r="CK44" s="30">
        <v>18</v>
      </c>
    </row>
    <row r="45" spans="1:89" ht="19.899999999999999" customHeight="1" x14ac:dyDescent="0.25">
      <c r="A45" s="25">
        <v>15</v>
      </c>
      <c r="B45" s="25" t="s">
        <v>33</v>
      </c>
      <c r="C45" s="60" t="s">
        <v>29</v>
      </c>
      <c r="D45" s="27"/>
      <c r="E45" s="19"/>
      <c r="F45" s="16"/>
      <c r="G45" s="28"/>
      <c r="H45" s="193"/>
      <c r="I45" s="194"/>
      <c r="J45" s="18"/>
      <c r="K45" s="19"/>
      <c r="L45" s="18"/>
      <c r="M45" s="19"/>
      <c r="N45" s="18"/>
      <c r="O45" s="19"/>
      <c r="P45" s="18"/>
      <c r="Q45" s="19"/>
      <c r="R45" s="18"/>
      <c r="S45" s="19"/>
      <c r="T45" s="18"/>
      <c r="U45" s="19"/>
      <c r="V45" s="18"/>
      <c r="W45" s="19"/>
      <c r="X45" s="18"/>
      <c r="Y45" s="19"/>
      <c r="Z45" s="18">
        <v>3260</v>
      </c>
      <c r="AA45" s="19">
        <v>3035.52</v>
      </c>
      <c r="AB45" s="20">
        <f t="shared" si="21"/>
        <v>3260</v>
      </c>
      <c r="AC45" s="21">
        <f t="shared" si="21"/>
        <v>3035.52</v>
      </c>
      <c r="AD45" s="14">
        <f t="shared" si="22"/>
        <v>271.66666666666669</v>
      </c>
      <c r="AE45" s="15">
        <f t="shared" si="23"/>
        <v>252.96</v>
      </c>
      <c r="AF45" s="16">
        <v>18644</v>
      </c>
      <c r="AG45" s="28">
        <v>14531.439999999999</v>
      </c>
      <c r="AH45" s="16">
        <v>19802</v>
      </c>
      <c r="AI45" s="28">
        <v>15704.8</v>
      </c>
      <c r="AJ45" s="16">
        <v>27334</v>
      </c>
      <c r="AK45" s="17">
        <v>21338.559999999998</v>
      </c>
      <c r="AL45" s="16">
        <v>11644</v>
      </c>
      <c r="AM45" s="17">
        <v>9263.2800000000007</v>
      </c>
      <c r="AN45" s="16">
        <v>6758</v>
      </c>
      <c r="AO45" s="17">
        <v>5039.76</v>
      </c>
      <c r="AP45" s="16">
        <v>6008</v>
      </c>
      <c r="AQ45" s="17">
        <v>4642.8600000000006</v>
      </c>
      <c r="AR45" s="193">
        <v>6902</v>
      </c>
      <c r="AS45" s="194">
        <v>5236.8800000000019</v>
      </c>
      <c r="AT45" s="193">
        <v>7601</v>
      </c>
      <c r="AU45" s="194">
        <v>5929.5200000000032</v>
      </c>
      <c r="AV45" s="193">
        <v>6183</v>
      </c>
      <c r="AW45" s="194">
        <v>4832.8400000000029</v>
      </c>
      <c r="AX45" s="193">
        <v>9804</v>
      </c>
      <c r="AY45" s="194">
        <v>7375.5199999999995</v>
      </c>
      <c r="AZ45" s="193">
        <v>12078</v>
      </c>
      <c r="BA45" s="194">
        <v>9212.08</v>
      </c>
      <c r="BB45" s="193">
        <v>15228</v>
      </c>
      <c r="BC45" s="194">
        <v>11213.840000000002</v>
      </c>
      <c r="BD45" s="20">
        <f t="shared" si="18"/>
        <v>147986</v>
      </c>
      <c r="BE45" s="21">
        <f t="shared" si="18"/>
        <v>114321.38</v>
      </c>
      <c r="BF45" s="58">
        <f t="shared" si="24"/>
        <v>12332.166666666666</v>
      </c>
      <c r="BG45" s="59">
        <f t="shared" si="25"/>
        <v>9526.7816666666677</v>
      </c>
      <c r="BH45" s="193">
        <v>6942</v>
      </c>
      <c r="BI45" s="210">
        <v>5297.5200000000013</v>
      </c>
      <c r="BJ45" s="193">
        <v>4254</v>
      </c>
      <c r="BK45" s="210">
        <v>3755.6</v>
      </c>
      <c r="BL45" s="193">
        <v>5358</v>
      </c>
      <c r="BM45" s="194">
        <v>4018</v>
      </c>
      <c r="BN45" s="16"/>
      <c r="BO45" s="17"/>
      <c r="BP45" s="16"/>
      <c r="BQ45" s="17"/>
      <c r="BR45" s="16"/>
      <c r="BS45" s="17"/>
      <c r="BT45" s="193"/>
      <c r="BU45" s="194"/>
      <c r="BV45" s="193"/>
      <c r="BW45" s="194"/>
      <c r="BX45" s="193"/>
      <c r="BY45" s="194"/>
      <c r="BZ45" s="193"/>
      <c r="CA45" s="194"/>
      <c r="CB45" s="193"/>
      <c r="CC45" s="194"/>
      <c r="CD45" s="193"/>
      <c r="CE45" s="194"/>
      <c r="CF45" s="20">
        <f t="shared" si="28"/>
        <v>16554</v>
      </c>
      <c r="CG45" s="21">
        <f t="shared" si="29"/>
        <v>13071.12</v>
      </c>
      <c r="CH45" s="58">
        <f t="shared" si="26"/>
        <v>6621.6</v>
      </c>
      <c r="CI45" s="59">
        <f t="shared" si="27"/>
        <v>5228.4480000000003</v>
      </c>
      <c r="CJ45" s="29">
        <f>CH45/CH51%</f>
        <v>2.7994189438509682</v>
      </c>
      <c r="CK45" s="30">
        <v>14</v>
      </c>
    </row>
    <row r="46" spans="1:89" ht="19.899999999999999" customHeight="1" x14ac:dyDescent="0.25">
      <c r="A46" s="25">
        <v>16</v>
      </c>
      <c r="B46" s="31" t="s">
        <v>34</v>
      </c>
      <c r="C46" s="61" t="s">
        <v>35</v>
      </c>
      <c r="D46" s="33">
        <v>12846</v>
      </c>
      <c r="E46" s="17">
        <v>10380.4</v>
      </c>
      <c r="F46" s="16">
        <v>12972</v>
      </c>
      <c r="G46" s="28">
        <v>10717.04</v>
      </c>
      <c r="H46" s="193">
        <v>18000</v>
      </c>
      <c r="I46" s="194">
        <v>9500.7200000000012</v>
      </c>
      <c r="J46" s="16">
        <v>5478</v>
      </c>
      <c r="K46" s="17">
        <v>4312.5599999999995</v>
      </c>
      <c r="L46" s="16">
        <v>8724</v>
      </c>
      <c r="M46" s="17">
        <v>7142.8</v>
      </c>
      <c r="N46" s="16">
        <v>5427</v>
      </c>
      <c r="O46" s="17">
        <v>4300.12</v>
      </c>
      <c r="P46" s="16">
        <v>3406</v>
      </c>
      <c r="Q46" s="19">
        <v>2691.2</v>
      </c>
      <c r="R46" s="18">
        <v>2510</v>
      </c>
      <c r="S46" s="19">
        <v>1995.3600000000004</v>
      </c>
      <c r="T46" s="18">
        <v>22346</v>
      </c>
      <c r="U46" s="19">
        <v>17268.399999999998</v>
      </c>
      <c r="V46" s="18">
        <v>13130</v>
      </c>
      <c r="W46" s="19">
        <v>10940.96</v>
      </c>
      <c r="X46" s="18">
        <v>8454</v>
      </c>
      <c r="Y46" s="19">
        <v>6046.8</v>
      </c>
      <c r="Z46" s="18">
        <v>6494</v>
      </c>
      <c r="AA46" s="19">
        <v>4044.7999999999997</v>
      </c>
      <c r="AB46" s="20">
        <f t="shared" si="21"/>
        <v>119787</v>
      </c>
      <c r="AC46" s="21">
        <f t="shared" si="21"/>
        <v>89341.16</v>
      </c>
      <c r="AD46" s="14">
        <f t="shared" si="22"/>
        <v>9982.25</v>
      </c>
      <c r="AE46" s="15">
        <f t="shared" si="23"/>
        <v>7445.0966666666673</v>
      </c>
      <c r="AF46" s="16">
        <v>2834</v>
      </c>
      <c r="AG46" s="28">
        <v>2102.2700000000004</v>
      </c>
      <c r="AH46" s="16">
        <v>3106</v>
      </c>
      <c r="AI46" s="28">
        <v>2558.5600000000004</v>
      </c>
      <c r="AJ46" s="16">
        <v>4088</v>
      </c>
      <c r="AK46" s="17">
        <v>3130.5999999999976</v>
      </c>
      <c r="AL46" s="16">
        <v>2690</v>
      </c>
      <c r="AM46" s="17">
        <v>2165.3600000000006</v>
      </c>
      <c r="AN46" s="16">
        <v>3807</v>
      </c>
      <c r="AO46" s="17">
        <v>2658.4999999999991</v>
      </c>
      <c r="AP46" s="16">
        <v>3228</v>
      </c>
      <c r="AQ46" s="17">
        <v>2537.7600000000002</v>
      </c>
      <c r="AR46" s="193">
        <v>3772</v>
      </c>
      <c r="AS46" s="194">
        <v>2771.6500000000005</v>
      </c>
      <c r="AT46" s="193">
        <v>3511</v>
      </c>
      <c r="AU46" s="194">
        <v>2568.91</v>
      </c>
      <c r="AV46" s="193">
        <v>3303</v>
      </c>
      <c r="AW46" s="194">
        <v>2557.8000000000006</v>
      </c>
      <c r="AX46" s="193">
        <v>2295</v>
      </c>
      <c r="AY46" s="194">
        <v>1739.5800000000002</v>
      </c>
      <c r="AZ46" s="193">
        <v>4602</v>
      </c>
      <c r="BA46" s="194">
        <v>3155.0400000000009</v>
      </c>
      <c r="BB46" s="193">
        <v>2666</v>
      </c>
      <c r="BC46" s="194">
        <v>1936.2000000000005</v>
      </c>
      <c r="BD46" s="20">
        <f t="shared" si="18"/>
        <v>39902</v>
      </c>
      <c r="BE46" s="21">
        <f t="shared" si="18"/>
        <v>29882.23</v>
      </c>
      <c r="BF46" s="58">
        <f t="shared" si="24"/>
        <v>3325.1666666666665</v>
      </c>
      <c r="BG46" s="59">
        <f t="shared" si="25"/>
        <v>2490.1858333333334</v>
      </c>
      <c r="BH46" s="193">
        <v>3298</v>
      </c>
      <c r="BI46" s="210">
        <v>2351.5200000000004</v>
      </c>
      <c r="BJ46" s="193">
        <v>2532</v>
      </c>
      <c r="BK46" s="210">
        <v>1707.23</v>
      </c>
      <c r="BL46" s="193">
        <v>2015</v>
      </c>
      <c r="BM46" s="194">
        <v>1458.8299999999997</v>
      </c>
      <c r="BN46" s="16"/>
      <c r="BO46" s="17"/>
      <c r="BP46" s="16"/>
      <c r="BQ46" s="17"/>
      <c r="BR46" s="16"/>
      <c r="BS46" s="17"/>
      <c r="BT46" s="193"/>
      <c r="BU46" s="194"/>
      <c r="BV46" s="193"/>
      <c r="BW46" s="194"/>
      <c r="BX46" s="193"/>
      <c r="BY46" s="194"/>
      <c r="BZ46" s="193"/>
      <c r="CA46" s="194"/>
      <c r="CB46" s="193"/>
      <c r="CC46" s="194"/>
      <c r="CD46" s="193"/>
      <c r="CE46" s="194"/>
      <c r="CF46" s="20">
        <f t="shared" si="28"/>
        <v>7845</v>
      </c>
      <c r="CG46" s="21">
        <f t="shared" si="29"/>
        <v>5517.58</v>
      </c>
      <c r="CH46" s="58">
        <f t="shared" si="26"/>
        <v>3138</v>
      </c>
      <c r="CI46" s="59">
        <f t="shared" si="27"/>
        <v>2207.0320000000002</v>
      </c>
      <c r="CJ46" s="29">
        <f>CH46/CH51%</f>
        <v>1.3266546825245165</v>
      </c>
      <c r="CK46" s="30">
        <v>19</v>
      </c>
    </row>
    <row r="47" spans="1:89" ht="19.899999999999999" customHeight="1" x14ac:dyDescent="0.25">
      <c r="A47" s="25">
        <v>17</v>
      </c>
      <c r="B47" s="31" t="s">
        <v>36</v>
      </c>
      <c r="C47" s="61" t="s">
        <v>37</v>
      </c>
      <c r="D47" s="33">
        <v>13778</v>
      </c>
      <c r="E47" s="17">
        <v>10026.800000000001</v>
      </c>
      <c r="F47" s="16">
        <v>13388</v>
      </c>
      <c r="G47" s="28">
        <v>10003.200000000001</v>
      </c>
      <c r="H47" s="193">
        <v>19308</v>
      </c>
      <c r="I47" s="194">
        <v>15164.4</v>
      </c>
      <c r="J47" s="16">
        <f>21914+10110</f>
        <v>32024</v>
      </c>
      <c r="K47" s="17">
        <f>16160.48+8202</f>
        <v>24362.48</v>
      </c>
      <c r="L47" s="16">
        <v>20290</v>
      </c>
      <c r="M47" s="17">
        <v>14984.16</v>
      </c>
      <c r="N47" s="16">
        <v>25130</v>
      </c>
      <c r="O47" s="17">
        <v>18548.16</v>
      </c>
      <c r="P47" s="16">
        <v>14812</v>
      </c>
      <c r="Q47" s="19">
        <v>10761.039999999999</v>
      </c>
      <c r="R47" s="18">
        <v>15776</v>
      </c>
      <c r="S47" s="19">
        <v>11236.4</v>
      </c>
      <c r="T47" s="18">
        <v>3650</v>
      </c>
      <c r="U47" s="19">
        <v>2816.4399999999996</v>
      </c>
      <c r="V47" s="18">
        <v>35628</v>
      </c>
      <c r="W47" s="19">
        <v>25779.68</v>
      </c>
      <c r="X47" s="18">
        <v>23262</v>
      </c>
      <c r="Y47" s="19">
        <v>16747.52</v>
      </c>
      <c r="Z47" s="18">
        <f>12578+12352</f>
        <v>24930</v>
      </c>
      <c r="AA47" s="19">
        <f>9188.96+7923</f>
        <v>17111.96</v>
      </c>
      <c r="AB47" s="20">
        <f t="shared" si="21"/>
        <v>241976</v>
      </c>
      <c r="AC47" s="21">
        <f t="shared" si="21"/>
        <v>177542.24</v>
      </c>
      <c r="AD47" s="14">
        <f t="shared" si="22"/>
        <v>20164.666666666668</v>
      </c>
      <c r="AE47" s="15">
        <f t="shared" si="23"/>
        <v>14795.186666666666</v>
      </c>
      <c r="AF47" s="16">
        <v>36066</v>
      </c>
      <c r="AG47" s="28">
        <v>27226.119999999963</v>
      </c>
      <c r="AH47" s="16">
        <v>24514</v>
      </c>
      <c r="AI47" s="28">
        <v>18245.889999999992</v>
      </c>
      <c r="AJ47" s="16">
        <v>35227</v>
      </c>
      <c r="AK47" s="17">
        <v>26368.579999999973</v>
      </c>
      <c r="AL47" s="16">
        <v>22568</v>
      </c>
      <c r="AM47" s="17">
        <v>16346.619999999977</v>
      </c>
      <c r="AN47" s="16">
        <v>30554</v>
      </c>
      <c r="AO47" s="17">
        <v>21972.919999999958</v>
      </c>
      <c r="AP47" s="16">
        <v>30151</v>
      </c>
      <c r="AQ47" s="17">
        <v>22407.529999999966</v>
      </c>
      <c r="AR47" s="193">
        <v>32547</v>
      </c>
      <c r="AS47" s="194">
        <v>23727.909999999956</v>
      </c>
      <c r="AT47" s="193">
        <v>29201</v>
      </c>
      <c r="AU47" s="194">
        <v>21256.75000000008</v>
      </c>
      <c r="AV47" s="193">
        <v>30496</v>
      </c>
      <c r="AW47" s="194">
        <v>22521.209999999981</v>
      </c>
      <c r="AX47" s="193">
        <v>32849</v>
      </c>
      <c r="AY47" s="194">
        <v>23955.559999999954</v>
      </c>
      <c r="AZ47" s="193">
        <v>32762</v>
      </c>
      <c r="BA47" s="194">
        <v>24189.519999999968</v>
      </c>
      <c r="BB47" s="193">
        <v>35535</v>
      </c>
      <c r="BC47" s="194">
        <v>26596.879999999954</v>
      </c>
      <c r="BD47" s="20">
        <f t="shared" si="18"/>
        <v>372470</v>
      </c>
      <c r="BE47" s="21">
        <f t="shared" si="18"/>
        <v>274815.4899999997</v>
      </c>
      <c r="BF47" s="58">
        <f t="shared" si="24"/>
        <v>31039.166666666668</v>
      </c>
      <c r="BG47" s="59">
        <f t="shared" si="25"/>
        <v>22901.290833333307</v>
      </c>
      <c r="BH47" s="193">
        <v>32782</v>
      </c>
      <c r="BI47" s="210">
        <v>25753.599999999969</v>
      </c>
      <c r="BJ47" s="193">
        <v>29094</v>
      </c>
      <c r="BK47" s="210">
        <v>22238.639999999967</v>
      </c>
      <c r="BL47" s="193">
        <v>14322</v>
      </c>
      <c r="BM47" s="194">
        <v>11557.599999999997</v>
      </c>
      <c r="BN47" s="16"/>
      <c r="BO47" s="17"/>
      <c r="BP47" s="16"/>
      <c r="BQ47" s="17"/>
      <c r="BR47" s="16"/>
      <c r="BS47" s="17"/>
      <c r="BT47" s="193"/>
      <c r="BU47" s="194"/>
      <c r="BV47" s="193"/>
      <c r="BW47" s="194"/>
      <c r="BX47" s="193"/>
      <c r="BY47" s="194"/>
      <c r="BZ47" s="193"/>
      <c r="CA47" s="194"/>
      <c r="CB47" s="193"/>
      <c r="CC47" s="194"/>
      <c r="CD47" s="193"/>
      <c r="CE47" s="194"/>
      <c r="CF47" s="20">
        <f t="shared" si="28"/>
        <v>76198</v>
      </c>
      <c r="CG47" s="21">
        <f t="shared" si="29"/>
        <v>59549.839999999931</v>
      </c>
      <c r="CH47" s="58">
        <f t="shared" si="26"/>
        <v>30479.200000000001</v>
      </c>
      <c r="CI47" s="59">
        <f t="shared" si="27"/>
        <v>23819.935999999972</v>
      </c>
      <c r="CJ47" s="29">
        <f>CH47/CH51%</f>
        <v>12.885714913830862</v>
      </c>
      <c r="CK47" s="30">
        <v>1</v>
      </c>
    </row>
    <row r="48" spans="1:89" ht="19.899999999999999" customHeight="1" x14ac:dyDescent="0.25">
      <c r="A48" s="25">
        <v>18</v>
      </c>
      <c r="B48" s="31" t="s">
        <v>38</v>
      </c>
      <c r="C48" s="61" t="s">
        <v>35</v>
      </c>
      <c r="D48" s="33"/>
      <c r="E48" s="17"/>
      <c r="F48" s="16"/>
      <c r="G48" s="28"/>
      <c r="H48" s="193">
        <v>9138</v>
      </c>
      <c r="I48" s="194">
        <v>7899.6</v>
      </c>
      <c r="J48" s="16"/>
      <c r="K48" s="17"/>
      <c r="L48" s="16">
        <v>10188</v>
      </c>
      <c r="M48" s="17">
        <v>8187.6</v>
      </c>
      <c r="N48" s="16">
        <v>13536</v>
      </c>
      <c r="O48" s="17">
        <v>10625.119999999999</v>
      </c>
      <c r="P48" s="16">
        <v>13414</v>
      </c>
      <c r="Q48" s="19">
        <v>10569.2</v>
      </c>
      <c r="R48" s="18">
        <v>11992</v>
      </c>
      <c r="S48" s="19">
        <v>9087.36</v>
      </c>
      <c r="T48" s="18">
        <v>19422</v>
      </c>
      <c r="U48" s="19">
        <v>15711.760000000002</v>
      </c>
      <c r="V48" s="18">
        <v>22386</v>
      </c>
      <c r="W48" s="19">
        <v>16701.12</v>
      </c>
      <c r="X48" s="18">
        <v>10802</v>
      </c>
      <c r="Y48" s="19">
        <v>8472.4</v>
      </c>
      <c r="Z48" s="18">
        <v>20796</v>
      </c>
      <c r="AA48" s="19">
        <v>13316.879999999997</v>
      </c>
      <c r="AB48" s="20">
        <f t="shared" si="21"/>
        <v>131674</v>
      </c>
      <c r="AC48" s="21">
        <f t="shared" si="21"/>
        <v>100571.04000000001</v>
      </c>
      <c r="AD48" s="14">
        <f t="shared" si="22"/>
        <v>10972.833333333334</v>
      </c>
      <c r="AE48" s="15">
        <f t="shared" si="23"/>
        <v>8380.92</v>
      </c>
      <c r="AF48" s="16">
        <v>29285</v>
      </c>
      <c r="AG48" s="28">
        <v>23702.46</v>
      </c>
      <c r="AH48" s="16">
        <v>28603</v>
      </c>
      <c r="AI48" s="28">
        <v>22631.199999999983</v>
      </c>
      <c r="AJ48" s="16">
        <v>49202</v>
      </c>
      <c r="AK48" s="17">
        <v>40632.50999999998</v>
      </c>
      <c r="AL48" s="16">
        <v>23664</v>
      </c>
      <c r="AM48" s="17">
        <v>18539.839999999989</v>
      </c>
      <c r="AN48" s="16">
        <v>17876</v>
      </c>
      <c r="AO48" s="17">
        <v>13000.319999999991</v>
      </c>
      <c r="AP48" s="16">
        <v>19446</v>
      </c>
      <c r="AQ48" s="17">
        <v>15144.119999999988</v>
      </c>
      <c r="AR48" s="193">
        <v>26442</v>
      </c>
      <c r="AS48" s="194">
        <v>19896.999999999989</v>
      </c>
      <c r="AT48" s="193">
        <v>26754</v>
      </c>
      <c r="AU48" s="194">
        <v>20624.960000000068</v>
      </c>
      <c r="AV48" s="193">
        <v>21499</v>
      </c>
      <c r="AW48" s="194">
        <v>16658.119999999974</v>
      </c>
      <c r="AX48" s="193">
        <v>24100</v>
      </c>
      <c r="AY48" s="194">
        <v>19003.439999999977</v>
      </c>
      <c r="AZ48" s="193">
        <v>22461</v>
      </c>
      <c r="BA48" s="194">
        <v>17481.759999999991</v>
      </c>
      <c r="BB48" s="193">
        <v>27525</v>
      </c>
      <c r="BC48" s="194">
        <v>21634.1</v>
      </c>
      <c r="BD48" s="20">
        <f t="shared" si="18"/>
        <v>316857</v>
      </c>
      <c r="BE48" s="21">
        <f t="shared" si="18"/>
        <v>248949.82999999993</v>
      </c>
      <c r="BF48" s="58">
        <f t="shared" si="24"/>
        <v>26404.75</v>
      </c>
      <c r="BG48" s="59">
        <f t="shared" si="25"/>
        <v>20745.819166666661</v>
      </c>
      <c r="BH48" s="193">
        <v>28581</v>
      </c>
      <c r="BI48" s="210">
        <v>22022.799999999985</v>
      </c>
      <c r="BJ48" s="193">
        <v>26050</v>
      </c>
      <c r="BK48" s="210">
        <v>21019.759999999969</v>
      </c>
      <c r="BL48" s="193">
        <v>13370</v>
      </c>
      <c r="BM48" s="194">
        <v>10568.16</v>
      </c>
      <c r="BN48" s="16"/>
      <c r="BO48" s="17"/>
      <c r="BP48" s="16"/>
      <c r="BQ48" s="17"/>
      <c r="BR48" s="16"/>
      <c r="BS48" s="17"/>
      <c r="BT48" s="193"/>
      <c r="BU48" s="194"/>
      <c r="BV48" s="193"/>
      <c r="BW48" s="194"/>
      <c r="BX48" s="193"/>
      <c r="BY48" s="194"/>
      <c r="BZ48" s="193"/>
      <c r="CA48" s="194"/>
      <c r="CB48" s="193"/>
      <c r="CC48" s="194"/>
      <c r="CD48" s="193"/>
      <c r="CE48" s="194"/>
      <c r="CF48" s="20">
        <f t="shared" si="28"/>
        <v>68001</v>
      </c>
      <c r="CG48" s="21">
        <f t="shared" si="29"/>
        <v>53610.719999999958</v>
      </c>
      <c r="CH48" s="58">
        <f t="shared" si="26"/>
        <v>27200.400000000001</v>
      </c>
      <c r="CI48" s="59">
        <f t="shared" si="27"/>
        <v>21444.287999999982</v>
      </c>
      <c r="CJ48" s="29">
        <f>CH48/CH51%</f>
        <v>11.499534106609261</v>
      </c>
      <c r="CK48" s="30">
        <v>2</v>
      </c>
    </row>
    <row r="49" spans="1:89" ht="19.899999999999999" customHeight="1" x14ac:dyDescent="0.6">
      <c r="A49" s="25">
        <v>19</v>
      </c>
      <c r="B49" s="31" t="s">
        <v>39</v>
      </c>
      <c r="C49" s="61" t="s">
        <v>21</v>
      </c>
      <c r="D49" s="33">
        <v>9730</v>
      </c>
      <c r="E49" s="17">
        <v>7311.24</v>
      </c>
      <c r="F49" s="16">
        <v>10668</v>
      </c>
      <c r="G49" s="28">
        <v>8931.52</v>
      </c>
      <c r="H49" s="191">
        <v>6764</v>
      </c>
      <c r="I49" s="190">
        <v>5988.24</v>
      </c>
      <c r="J49" s="16">
        <v>7136</v>
      </c>
      <c r="K49" s="17">
        <v>5793.3600000000006</v>
      </c>
      <c r="L49" s="16">
        <v>7352</v>
      </c>
      <c r="M49" s="17">
        <v>6137.84</v>
      </c>
      <c r="N49" s="16">
        <v>7812</v>
      </c>
      <c r="O49" s="17">
        <v>6513.5199999999995</v>
      </c>
      <c r="P49" s="16">
        <v>3960</v>
      </c>
      <c r="Q49" s="19">
        <v>3283.2</v>
      </c>
      <c r="R49" s="18">
        <v>2984</v>
      </c>
      <c r="S49" s="19">
        <v>1936.9600000000003</v>
      </c>
      <c r="T49" s="18">
        <v>4862</v>
      </c>
      <c r="U49" s="19">
        <v>3845.64</v>
      </c>
      <c r="V49" s="18">
        <v>6506</v>
      </c>
      <c r="W49" s="19">
        <v>5457.9999999999991</v>
      </c>
      <c r="X49" s="18">
        <v>7590</v>
      </c>
      <c r="Y49" s="19">
        <v>5769.52</v>
      </c>
      <c r="Z49" s="18">
        <v>7528</v>
      </c>
      <c r="AA49" s="19">
        <v>5845.44</v>
      </c>
      <c r="AB49" s="20">
        <f t="shared" si="21"/>
        <v>82892</v>
      </c>
      <c r="AC49" s="21">
        <f t="shared" si="21"/>
        <v>66814.48</v>
      </c>
      <c r="AD49" s="14">
        <f t="shared" si="22"/>
        <v>6907.666666666667</v>
      </c>
      <c r="AE49" s="15">
        <f t="shared" si="23"/>
        <v>5567.873333333333</v>
      </c>
      <c r="AF49" s="16">
        <v>43148</v>
      </c>
      <c r="AG49" s="28">
        <v>34020.799999999988</v>
      </c>
      <c r="AH49" s="16">
        <v>7243</v>
      </c>
      <c r="AI49" s="28">
        <v>5768.1800000000012</v>
      </c>
      <c r="AJ49" s="16">
        <v>14943</v>
      </c>
      <c r="AK49" s="17">
        <v>11416.309999999998</v>
      </c>
      <c r="AL49" s="16">
        <v>5294</v>
      </c>
      <c r="AM49" s="17">
        <v>4338.7400000000007</v>
      </c>
      <c r="AN49" s="16">
        <v>13267</v>
      </c>
      <c r="AO49" s="17">
        <v>10166.429999999998</v>
      </c>
      <c r="AP49" s="16">
        <v>11479</v>
      </c>
      <c r="AQ49" s="17">
        <v>8848.4399999999987</v>
      </c>
      <c r="AR49" s="193">
        <v>13798</v>
      </c>
      <c r="AS49" s="194">
        <v>9990.9</v>
      </c>
      <c r="AT49" s="193">
        <v>10007</v>
      </c>
      <c r="AU49" s="194">
        <v>7009.24</v>
      </c>
      <c r="AV49" s="193">
        <v>8514</v>
      </c>
      <c r="AW49" s="194">
        <v>6324.32</v>
      </c>
      <c r="AX49" s="193">
        <v>8916</v>
      </c>
      <c r="AY49" s="194">
        <v>6219.12</v>
      </c>
      <c r="AZ49" s="193">
        <v>10183</v>
      </c>
      <c r="BA49" s="194">
        <v>7426.5999999999995</v>
      </c>
      <c r="BB49" s="193">
        <v>9868</v>
      </c>
      <c r="BC49" s="194">
        <v>7126.28</v>
      </c>
      <c r="BD49" s="20">
        <f t="shared" ref="BD49:BE49" si="30">AF49+AH49+AJ49+AL49+AN49+AP49+AR49+AT49+AV49+AX49+AZ49+BB49</f>
        <v>156660</v>
      </c>
      <c r="BE49" s="21">
        <f t="shared" si="30"/>
        <v>118655.35999999999</v>
      </c>
      <c r="BF49" s="58">
        <f t="shared" si="24"/>
        <v>13055</v>
      </c>
      <c r="BG49" s="59">
        <f t="shared" si="25"/>
        <v>9887.9466666666649</v>
      </c>
      <c r="BH49" s="193">
        <v>10163</v>
      </c>
      <c r="BI49" s="210">
        <v>7560.08</v>
      </c>
      <c r="BJ49" s="193">
        <v>9644</v>
      </c>
      <c r="BK49" s="210">
        <v>6791.8399999999992</v>
      </c>
      <c r="BL49" s="193">
        <v>4948</v>
      </c>
      <c r="BM49" s="194">
        <v>3660.1600000000003</v>
      </c>
      <c r="BN49" s="16"/>
      <c r="BO49" s="17"/>
      <c r="BP49" s="16"/>
      <c r="BQ49" s="17"/>
      <c r="BR49" s="16"/>
      <c r="BS49" s="17"/>
      <c r="BT49" s="193"/>
      <c r="BU49" s="194"/>
      <c r="BV49" s="193"/>
      <c r="BW49" s="194"/>
      <c r="BX49" s="193"/>
      <c r="BY49" s="194"/>
      <c r="BZ49" s="193"/>
      <c r="CA49" s="194"/>
      <c r="CB49" s="193"/>
      <c r="CC49" s="194"/>
      <c r="CD49" s="193"/>
      <c r="CE49" s="194"/>
      <c r="CF49" s="20">
        <f t="shared" si="28"/>
        <v>24755</v>
      </c>
      <c r="CG49" s="21">
        <f t="shared" si="29"/>
        <v>18012.079999999998</v>
      </c>
      <c r="CH49" s="58">
        <f t="shared" si="26"/>
        <v>9902</v>
      </c>
      <c r="CI49" s="59">
        <f t="shared" si="27"/>
        <v>7204.8319999999994</v>
      </c>
      <c r="CJ49" s="29">
        <f>CH49/CH51%</f>
        <v>4.186276184307764</v>
      </c>
      <c r="CK49" s="30">
        <v>11</v>
      </c>
    </row>
    <row r="50" spans="1:89" ht="19.899999999999999" customHeight="1" thickBot="1" x14ac:dyDescent="0.3">
      <c r="A50" s="25"/>
      <c r="B50" s="31"/>
      <c r="C50" s="61"/>
      <c r="D50" s="33"/>
      <c r="E50" s="17"/>
      <c r="F50" s="16"/>
      <c r="G50" s="28"/>
      <c r="H50" s="16"/>
      <c r="I50" s="17"/>
      <c r="J50" s="16"/>
      <c r="K50" s="17"/>
      <c r="L50" s="16"/>
      <c r="M50" s="17"/>
      <c r="N50" s="16"/>
      <c r="O50" s="17"/>
      <c r="P50" s="16"/>
      <c r="Q50" s="19"/>
      <c r="R50" s="18"/>
      <c r="S50" s="19"/>
      <c r="T50" s="18"/>
      <c r="U50" s="19"/>
      <c r="V50" s="18"/>
      <c r="W50" s="19"/>
      <c r="X50" s="18"/>
      <c r="Y50" s="19"/>
      <c r="Z50" s="18"/>
      <c r="AA50" s="19"/>
      <c r="AB50" s="20"/>
      <c r="AC50" s="21"/>
      <c r="AD50" s="16"/>
      <c r="AE50" s="28"/>
      <c r="AF50" s="16"/>
      <c r="AG50" s="28"/>
      <c r="AH50" s="16"/>
      <c r="AI50" s="28"/>
      <c r="AJ50" s="16"/>
      <c r="AK50" s="17"/>
      <c r="AL50" s="16"/>
      <c r="AM50" s="17"/>
      <c r="AN50" s="16"/>
      <c r="AO50" s="17"/>
      <c r="AP50" s="16"/>
      <c r="AQ50" s="17"/>
      <c r="AR50" s="16"/>
      <c r="AS50" s="17"/>
      <c r="AT50" s="16"/>
      <c r="AU50" s="17"/>
      <c r="AV50" s="16"/>
      <c r="AW50" s="17"/>
      <c r="AX50" s="16"/>
      <c r="AY50" s="17"/>
      <c r="AZ50" s="16"/>
      <c r="BA50" s="17"/>
      <c r="BB50" s="16"/>
      <c r="BC50" s="17"/>
      <c r="BD50" s="20"/>
      <c r="BE50" s="21"/>
      <c r="BF50" s="58"/>
      <c r="BG50" s="59"/>
      <c r="BH50" s="16"/>
      <c r="BI50" s="28"/>
      <c r="BJ50" s="16"/>
      <c r="BK50" s="28"/>
      <c r="BL50" s="16"/>
      <c r="BM50" s="17"/>
      <c r="BN50" s="16"/>
      <c r="BO50" s="17"/>
      <c r="BP50" s="16"/>
      <c r="BQ50" s="17"/>
      <c r="BR50" s="16"/>
      <c r="BS50" s="17"/>
      <c r="BT50" s="16"/>
      <c r="BU50" s="17"/>
      <c r="BV50" s="16"/>
      <c r="BW50" s="17"/>
      <c r="BX50" s="16"/>
      <c r="BY50" s="17"/>
      <c r="BZ50" s="16"/>
      <c r="CA50" s="17"/>
      <c r="CB50" s="16"/>
      <c r="CC50" s="17"/>
      <c r="CD50" s="16"/>
      <c r="CE50" s="17"/>
      <c r="CF50" s="20"/>
      <c r="CG50" s="21"/>
      <c r="CH50" s="58"/>
      <c r="CI50" s="59"/>
      <c r="CJ50" s="29"/>
      <c r="CK50" s="30"/>
    </row>
    <row r="51" spans="1:89" ht="19.899999999999999" customHeight="1" thickBot="1" x14ac:dyDescent="0.3">
      <c r="A51" s="47"/>
      <c r="B51" s="48" t="s">
        <v>6</v>
      </c>
      <c r="C51" s="62"/>
      <c r="D51" s="49">
        <f t="shared" ref="D51:AC51" si="31">SUM(D31:D50)</f>
        <v>132467</v>
      </c>
      <c r="E51" s="50">
        <f t="shared" si="31"/>
        <v>105720.2</v>
      </c>
      <c r="F51" s="49">
        <f t="shared" si="31"/>
        <v>121350</v>
      </c>
      <c r="G51" s="50">
        <f t="shared" si="31"/>
        <v>97830.360000000015</v>
      </c>
      <c r="H51" s="49">
        <f t="shared" si="31"/>
        <v>251040</v>
      </c>
      <c r="I51" s="50">
        <f t="shared" si="31"/>
        <v>175585.04</v>
      </c>
      <c r="J51" s="49">
        <f t="shared" si="31"/>
        <v>258410</v>
      </c>
      <c r="K51" s="50">
        <f t="shared" si="31"/>
        <v>196952.52000000002</v>
      </c>
      <c r="L51" s="49">
        <f t="shared" si="31"/>
        <v>216294</v>
      </c>
      <c r="M51" s="50">
        <f t="shared" si="31"/>
        <v>169742.64</v>
      </c>
      <c r="N51" s="49">
        <f t="shared" si="31"/>
        <v>246697.66</v>
      </c>
      <c r="O51" s="50">
        <f t="shared" si="31"/>
        <v>195037.34719999999</v>
      </c>
      <c r="P51" s="49">
        <f t="shared" si="31"/>
        <v>116556</v>
      </c>
      <c r="Q51" s="50">
        <f t="shared" si="31"/>
        <v>92823.359999999986</v>
      </c>
      <c r="R51" s="49">
        <f t="shared" si="31"/>
        <v>151150</v>
      </c>
      <c r="S51" s="50">
        <f t="shared" si="31"/>
        <v>114816.36</v>
      </c>
      <c r="T51" s="49">
        <f t="shared" si="31"/>
        <v>219522</v>
      </c>
      <c r="U51" s="50">
        <f t="shared" si="31"/>
        <v>176241.44000000003</v>
      </c>
      <c r="V51" s="49">
        <f t="shared" si="31"/>
        <v>284232</v>
      </c>
      <c r="W51" s="50">
        <f t="shared" si="31"/>
        <v>225479.35999999996</v>
      </c>
      <c r="X51" s="49">
        <f>SUM(X31:X50)</f>
        <v>191902</v>
      </c>
      <c r="Y51" s="50">
        <f t="shared" si="31"/>
        <v>144637.47999999998</v>
      </c>
      <c r="Z51" s="49">
        <f t="shared" si="31"/>
        <v>225742</v>
      </c>
      <c r="AA51" s="50">
        <f t="shared" si="31"/>
        <v>167354.19999999998</v>
      </c>
      <c r="AB51" s="199">
        <f t="shared" si="31"/>
        <v>2415362.66</v>
      </c>
      <c r="AC51" s="198">
        <f t="shared" si="31"/>
        <v>1862220.3071999999</v>
      </c>
      <c r="AD51" s="63">
        <f>SUM(AD31:AD49)</f>
        <v>201280.22166666668</v>
      </c>
      <c r="AE51" s="192">
        <f t="shared" ref="AE51:BE51" si="32">SUM(AE31:AE49)</f>
        <v>155185.02560000002</v>
      </c>
      <c r="AF51" s="63">
        <f t="shared" si="32"/>
        <v>290524</v>
      </c>
      <c r="AG51" s="192">
        <f t="shared" si="32"/>
        <v>229249.31999999995</v>
      </c>
      <c r="AH51" s="63">
        <f t="shared" si="32"/>
        <v>235763</v>
      </c>
      <c r="AI51" s="192">
        <f t="shared" si="32"/>
        <v>185781.92999999993</v>
      </c>
      <c r="AJ51" s="63">
        <f t="shared" si="32"/>
        <v>407811</v>
      </c>
      <c r="AK51" s="192">
        <f t="shared" si="32"/>
        <v>315738.14999999997</v>
      </c>
      <c r="AL51" s="63">
        <f t="shared" si="32"/>
        <v>201910</v>
      </c>
      <c r="AM51" s="192">
        <f t="shared" si="32"/>
        <v>151129.15999999995</v>
      </c>
      <c r="AN51" s="63">
        <f t="shared" si="32"/>
        <v>237727</v>
      </c>
      <c r="AO51" s="192">
        <f t="shared" si="32"/>
        <v>181553.73999999993</v>
      </c>
      <c r="AP51" s="63">
        <f t="shared" si="32"/>
        <v>246098</v>
      </c>
      <c r="AQ51" s="192">
        <f t="shared" si="32"/>
        <v>193374.55</v>
      </c>
      <c r="AR51" s="63">
        <f t="shared" si="32"/>
        <v>275171</v>
      </c>
      <c r="AS51" s="192">
        <f t="shared" si="32"/>
        <v>213194.15999999995</v>
      </c>
      <c r="AT51" s="63">
        <f>SUM(AT31:AT49)</f>
        <v>290943</v>
      </c>
      <c r="AU51" s="192">
        <f t="shared" si="32"/>
        <v>221962.9900000006</v>
      </c>
      <c r="AV51" s="63">
        <f t="shared" si="32"/>
        <v>221736</v>
      </c>
      <c r="AW51" s="192">
        <f t="shared" si="32"/>
        <v>171402.13999999993</v>
      </c>
      <c r="AX51" s="63">
        <f t="shared" si="32"/>
        <v>242171</v>
      </c>
      <c r="AY51" s="192">
        <f t="shared" si="32"/>
        <v>185981.69999999987</v>
      </c>
      <c r="AZ51" s="63">
        <f t="shared" si="32"/>
        <v>233002</v>
      </c>
      <c r="BA51" s="63">
        <f t="shared" si="32"/>
        <v>176214.13999999993</v>
      </c>
      <c r="BB51" s="63">
        <f t="shared" si="32"/>
        <v>251135</v>
      </c>
      <c r="BC51" s="63">
        <f t="shared" si="32"/>
        <v>191881.62999999995</v>
      </c>
      <c r="BD51" s="63">
        <f t="shared" si="32"/>
        <v>3133991</v>
      </c>
      <c r="BE51" s="192">
        <f t="shared" si="32"/>
        <v>2417463.61</v>
      </c>
      <c r="BF51" s="63">
        <f>SUM(BF31:BF49)</f>
        <v>261165.91666666666</v>
      </c>
      <c r="BG51" s="192">
        <f>SUM(BG31:BG49)</f>
        <v>201455.30083333328</v>
      </c>
      <c r="BH51" s="63">
        <f t="shared" ref="BH51:BU51" si="33">SUM(BH31:BH49)</f>
        <v>249572</v>
      </c>
      <c r="BI51" s="192">
        <f t="shared" si="33"/>
        <v>189888.51999999993</v>
      </c>
      <c r="BJ51" s="63">
        <f t="shared" si="33"/>
        <v>214357</v>
      </c>
      <c r="BK51" s="192">
        <f t="shared" si="33"/>
        <v>166654.14999999988</v>
      </c>
      <c r="BL51" s="63">
        <f t="shared" si="33"/>
        <v>127408</v>
      </c>
      <c r="BM51" s="192">
        <f t="shared" si="33"/>
        <v>99711.170000000013</v>
      </c>
      <c r="BN51" s="63">
        <f t="shared" si="33"/>
        <v>0</v>
      </c>
      <c r="BO51" s="192">
        <f t="shared" si="33"/>
        <v>0</v>
      </c>
      <c r="BP51" s="63">
        <f t="shared" si="33"/>
        <v>0</v>
      </c>
      <c r="BQ51" s="192">
        <f t="shared" si="33"/>
        <v>0</v>
      </c>
      <c r="BR51" s="63">
        <f t="shared" si="33"/>
        <v>0</v>
      </c>
      <c r="BS51" s="192">
        <f t="shared" si="33"/>
        <v>0</v>
      </c>
      <c r="BT51" s="63">
        <f t="shared" si="33"/>
        <v>0</v>
      </c>
      <c r="BU51" s="192">
        <f t="shared" si="33"/>
        <v>0</v>
      </c>
      <c r="BV51" s="63">
        <f>SUM(BV31:BV49)</f>
        <v>0</v>
      </c>
      <c r="BW51" s="192">
        <f t="shared" ref="BW51:CE51" si="34">SUM(BW31:BW49)</f>
        <v>0</v>
      </c>
      <c r="BX51" s="63">
        <f t="shared" si="34"/>
        <v>0</v>
      </c>
      <c r="BY51" s="192">
        <f t="shared" si="34"/>
        <v>0</v>
      </c>
      <c r="BZ51" s="63">
        <f t="shared" si="34"/>
        <v>0</v>
      </c>
      <c r="CA51" s="192">
        <f t="shared" si="34"/>
        <v>0</v>
      </c>
      <c r="CB51" s="63">
        <f t="shared" si="34"/>
        <v>0</v>
      </c>
      <c r="CC51" s="63">
        <f t="shared" si="34"/>
        <v>0</v>
      </c>
      <c r="CD51" s="63">
        <f t="shared" si="34"/>
        <v>0</v>
      </c>
      <c r="CE51" s="63">
        <f t="shared" si="34"/>
        <v>0</v>
      </c>
      <c r="CF51" s="63">
        <f t="shared" ref="CF51:CG51" si="35">SUM(CF31:CF49)</f>
        <v>591337</v>
      </c>
      <c r="CG51" s="192">
        <f t="shared" si="35"/>
        <v>456253.83999999985</v>
      </c>
      <c r="CH51" s="63">
        <f>SUM(CH31:CH49)</f>
        <v>236534.80000000002</v>
      </c>
      <c r="CI51" s="192">
        <f>SUM(CI31:CI49)</f>
        <v>182501.53599999991</v>
      </c>
      <c r="CJ51" s="225" t="s">
        <v>40</v>
      </c>
      <c r="CK51" s="63"/>
    </row>
    <row r="52" spans="1:89" ht="32.450000000000003" customHeight="1" x14ac:dyDescent="0.25">
      <c r="AB52" s="197"/>
      <c r="AK52" s="65"/>
      <c r="BM52" s="65"/>
    </row>
    <row r="53" spans="1:89" ht="32.450000000000003" customHeight="1" x14ac:dyDescent="0.25">
      <c r="AB53" s="197"/>
      <c r="AK53" s="65"/>
      <c r="BM53" s="65"/>
    </row>
    <row r="54" spans="1:89" ht="32.450000000000003" customHeight="1" thickBot="1" x14ac:dyDescent="0.3">
      <c r="AK54" s="65"/>
      <c r="BM54" s="65"/>
    </row>
    <row r="55" spans="1:89" ht="19.899999999999999" customHeight="1" x14ac:dyDescent="0.25">
      <c r="A55" s="254" t="s">
        <v>42</v>
      </c>
      <c r="B55" s="254"/>
      <c r="C55" s="255"/>
      <c r="D55" s="242" t="s">
        <v>43</v>
      </c>
      <c r="E55" s="231"/>
      <c r="F55" s="242" t="s">
        <v>44</v>
      </c>
      <c r="G55" s="231"/>
      <c r="H55" s="242" t="s">
        <v>45</v>
      </c>
      <c r="I55" s="231"/>
      <c r="J55" s="242" t="s">
        <v>46</v>
      </c>
      <c r="K55" s="231"/>
      <c r="L55" s="242" t="s">
        <v>47</v>
      </c>
      <c r="M55" s="231"/>
      <c r="N55" s="242" t="s">
        <v>48</v>
      </c>
      <c r="O55" s="231"/>
      <c r="P55" s="242" t="s">
        <v>49</v>
      </c>
      <c r="Q55" s="231"/>
      <c r="R55" s="242" t="s">
        <v>50</v>
      </c>
      <c r="S55" s="231"/>
      <c r="T55" s="242" t="s">
        <v>51</v>
      </c>
      <c r="U55" s="231"/>
      <c r="V55" s="242" t="s">
        <v>52</v>
      </c>
      <c r="W55" s="231"/>
      <c r="X55" s="242" t="s">
        <v>53</v>
      </c>
      <c r="Y55" s="231"/>
      <c r="Z55" s="242" t="s">
        <v>54</v>
      </c>
      <c r="AA55" s="231"/>
      <c r="AB55" s="242" t="s">
        <v>55</v>
      </c>
      <c r="AC55" s="231"/>
      <c r="AD55" s="242" t="s">
        <v>5</v>
      </c>
      <c r="AE55" s="231"/>
      <c r="AF55" s="242" t="s">
        <v>43</v>
      </c>
      <c r="AG55" s="231"/>
      <c r="AH55" s="242" t="s">
        <v>44</v>
      </c>
      <c r="AI55" s="231"/>
      <c r="AJ55" s="242" t="s">
        <v>45</v>
      </c>
      <c r="AK55" s="231"/>
      <c r="AL55" s="242" t="s">
        <v>46</v>
      </c>
      <c r="AM55" s="231"/>
      <c r="AN55" s="242" t="s">
        <v>47</v>
      </c>
      <c r="AO55" s="231"/>
      <c r="AP55" s="242" t="s">
        <v>202</v>
      </c>
      <c r="AQ55" s="231"/>
      <c r="AR55" s="243" t="s">
        <v>49</v>
      </c>
      <c r="AS55" s="231"/>
      <c r="AT55" s="242" t="s">
        <v>213</v>
      </c>
      <c r="AU55" s="231"/>
      <c r="AV55" s="243" t="s">
        <v>214</v>
      </c>
      <c r="AW55" s="231"/>
      <c r="AX55" s="242" t="s">
        <v>215</v>
      </c>
      <c r="AY55" s="231"/>
      <c r="AZ55" s="242" t="s">
        <v>216</v>
      </c>
      <c r="BA55" s="231"/>
      <c r="BB55" s="242" t="s">
        <v>217</v>
      </c>
      <c r="BC55" s="231"/>
      <c r="BD55" s="242" t="s">
        <v>70</v>
      </c>
      <c r="BE55" s="231"/>
      <c r="BF55" s="242" t="s">
        <v>218</v>
      </c>
      <c r="BG55" s="231"/>
      <c r="BH55" s="230">
        <v>46023</v>
      </c>
      <c r="BI55" s="231"/>
      <c r="BJ55" s="230">
        <v>46054</v>
      </c>
      <c r="BK55" s="231"/>
      <c r="BL55" s="230" t="s">
        <v>230</v>
      </c>
      <c r="BM55" s="231"/>
      <c r="BN55" s="230">
        <v>46113</v>
      </c>
      <c r="BO55" s="231"/>
      <c r="BP55" s="230">
        <v>46143</v>
      </c>
      <c r="BQ55" s="231"/>
      <c r="BR55" s="230">
        <v>46174</v>
      </c>
      <c r="BS55" s="231"/>
      <c r="BT55" s="230">
        <v>46204</v>
      </c>
      <c r="BU55" s="231"/>
      <c r="BV55" s="230">
        <v>46235</v>
      </c>
      <c r="BW55" s="231"/>
      <c r="BX55" s="230">
        <v>46266</v>
      </c>
      <c r="BY55" s="231"/>
      <c r="BZ55" s="230">
        <v>46296</v>
      </c>
      <c r="CA55" s="231"/>
      <c r="CB55" s="230">
        <v>46327</v>
      </c>
      <c r="CC55" s="231"/>
      <c r="CD55" s="230">
        <v>46357</v>
      </c>
      <c r="CE55" s="231"/>
      <c r="CF55" s="242" t="s">
        <v>6</v>
      </c>
      <c r="CG55" s="231"/>
      <c r="CH55" s="242" t="s">
        <v>219</v>
      </c>
      <c r="CI55" s="231"/>
      <c r="CJ55" s="295"/>
      <c r="CK55" s="295"/>
    </row>
    <row r="56" spans="1:89" ht="19.899999999999999" customHeight="1" x14ac:dyDescent="0.25">
      <c r="A56" s="66" t="s">
        <v>56</v>
      </c>
      <c r="B56" s="232" t="s">
        <v>57</v>
      </c>
      <c r="C56" s="233"/>
      <c r="D56" s="67" t="s">
        <v>10</v>
      </c>
      <c r="E56" s="68" t="s">
        <v>11</v>
      </c>
      <c r="F56" s="67" t="s">
        <v>10</v>
      </c>
      <c r="G56" s="68" t="s">
        <v>11</v>
      </c>
      <c r="H56" s="67" t="s">
        <v>10</v>
      </c>
      <c r="I56" s="68" t="s">
        <v>11</v>
      </c>
      <c r="J56" s="67" t="s">
        <v>10</v>
      </c>
      <c r="K56" s="68" t="s">
        <v>11</v>
      </c>
      <c r="L56" s="67" t="s">
        <v>10</v>
      </c>
      <c r="M56" s="68" t="s">
        <v>11</v>
      </c>
      <c r="N56" s="67" t="s">
        <v>10</v>
      </c>
      <c r="O56" s="68" t="s">
        <v>11</v>
      </c>
      <c r="P56" s="67" t="s">
        <v>10</v>
      </c>
      <c r="Q56" s="68" t="s">
        <v>11</v>
      </c>
      <c r="R56" s="67" t="s">
        <v>10</v>
      </c>
      <c r="S56" s="68" t="s">
        <v>11</v>
      </c>
      <c r="T56" s="67" t="s">
        <v>10</v>
      </c>
      <c r="U56" s="68" t="s">
        <v>11</v>
      </c>
      <c r="V56" s="67" t="s">
        <v>10</v>
      </c>
      <c r="W56" s="68" t="s">
        <v>11</v>
      </c>
      <c r="X56" s="67" t="s">
        <v>10</v>
      </c>
      <c r="Y56" s="68" t="s">
        <v>11</v>
      </c>
      <c r="Z56" s="67" t="s">
        <v>10</v>
      </c>
      <c r="AA56" s="68" t="s">
        <v>11</v>
      </c>
      <c r="AB56" s="67" t="s">
        <v>10</v>
      </c>
      <c r="AC56" s="68" t="s">
        <v>11</v>
      </c>
      <c r="AD56" s="67" t="s">
        <v>10</v>
      </c>
      <c r="AE56" s="68" t="s">
        <v>11</v>
      </c>
      <c r="AF56" s="67" t="s">
        <v>10</v>
      </c>
      <c r="AG56" s="68" t="s">
        <v>11</v>
      </c>
      <c r="AH56" s="67" t="s">
        <v>10</v>
      </c>
      <c r="AI56" s="68" t="s">
        <v>11</v>
      </c>
      <c r="AJ56" s="67" t="s">
        <v>10</v>
      </c>
      <c r="AK56" s="68" t="s">
        <v>11</v>
      </c>
      <c r="AL56" s="67" t="s">
        <v>10</v>
      </c>
      <c r="AM56" s="68" t="s">
        <v>11</v>
      </c>
      <c r="AN56" s="67" t="s">
        <v>10</v>
      </c>
      <c r="AO56" s="68" t="s">
        <v>11</v>
      </c>
      <c r="AP56" s="67" t="s">
        <v>10</v>
      </c>
      <c r="AQ56" s="68" t="s">
        <v>11</v>
      </c>
      <c r="AR56" s="67" t="s">
        <v>10</v>
      </c>
      <c r="AS56" s="68" t="s">
        <v>11</v>
      </c>
      <c r="AT56" s="67" t="s">
        <v>10</v>
      </c>
      <c r="AU56" s="68" t="s">
        <v>11</v>
      </c>
      <c r="AV56" s="67" t="s">
        <v>10</v>
      </c>
      <c r="AW56" s="68" t="s">
        <v>11</v>
      </c>
      <c r="AX56" s="67" t="s">
        <v>10</v>
      </c>
      <c r="AY56" s="68" t="s">
        <v>11</v>
      </c>
      <c r="AZ56" s="67" t="s">
        <v>10</v>
      </c>
      <c r="BA56" s="68" t="s">
        <v>11</v>
      </c>
      <c r="BB56" s="67" t="s">
        <v>10</v>
      </c>
      <c r="BC56" s="68" t="s">
        <v>11</v>
      </c>
      <c r="BD56" s="67" t="s">
        <v>10</v>
      </c>
      <c r="BE56" s="68" t="s">
        <v>11</v>
      </c>
      <c r="BF56" s="67" t="s">
        <v>10</v>
      </c>
      <c r="BG56" s="68" t="s">
        <v>11</v>
      </c>
      <c r="BH56" s="67" t="s">
        <v>10</v>
      </c>
      <c r="BI56" s="68" t="s">
        <v>11</v>
      </c>
      <c r="BJ56" s="67" t="s">
        <v>10</v>
      </c>
      <c r="BK56" s="68" t="s">
        <v>11</v>
      </c>
      <c r="BL56" s="67" t="s">
        <v>10</v>
      </c>
      <c r="BM56" s="68" t="s">
        <v>11</v>
      </c>
      <c r="BN56" s="67" t="s">
        <v>10</v>
      </c>
      <c r="BO56" s="68" t="s">
        <v>11</v>
      </c>
      <c r="BP56" s="67" t="s">
        <v>10</v>
      </c>
      <c r="BQ56" s="68" t="s">
        <v>11</v>
      </c>
      <c r="BR56" s="67" t="s">
        <v>10</v>
      </c>
      <c r="BS56" s="68" t="s">
        <v>11</v>
      </c>
      <c r="BT56" s="67" t="s">
        <v>10</v>
      </c>
      <c r="BU56" s="68" t="s">
        <v>11</v>
      </c>
      <c r="BV56" s="67" t="s">
        <v>10</v>
      </c>
      <c r="BW56" s="68" t="s">
        <v>11</v>
      </c>
      <c r="BX56" s="67" t="s">
        <v>10</v>
      </c>
      <c r="BY56" s="68" t="s">
        <v>11</v>
      </c>
      <c r="BZ56" s="67" t="s">
        <v>10</v>
      </c>
      <c r="CA56" s="68" t="s">
        <v>11</v>
      </c>
      <c r="CB56" s="67" t="s">
        <v>10</v>
      </c>
      <c r="CC56" s="68" t="s">
        <v>11</v>
      </c>
      <c r="CD56" s="67" t="s">
        <v>10</v>
      </c>
      <c r="CE56" s="68" t="s">
        <v>11</v>
      </c>
      <c r="CF56" s="67" t="s">
        <v>10</v>
      </c>
      <c r="CG56" s="68" t="s">
        <v>11</v>
      </c>
      <c r="CH56" s="67" t="s">
        <v>10</v>
      </c>
      <c r="CI56" s="68" t="s">
        <v>11</v>
      </c>
      <c r="CJ56" s="222"/>
      <c r="CK56" s="65"/>
    </row>
    <row r="57" spans="1:89" ht="19.899999999999999" customHeight="1" x14ac:dyDescent="0.25">
      <c r="A57" s="69">
        <v>1</v>
      </c>
      <c r="B57" s="234" t="s">
        <v>58</v>
      </c>
      <c r="C57" s="235"/>
      <c r="D57" s="70">
        <f t="shared" ref="D57:AI57" si="36">D25-D51</f>
        <v>2503034</v>
      </c>
      <c r="E57" s="71">
        <f t="shared" si="36"/>
        <v>1839760.0600000005</v>
      </c>
      <c r="F57" s="70">
        <f t="shared" si="36"/>
        <v>2067255</v>
      </c>
      <c r="G57" s="71">
        <f t="shared" si="36"/>
        <v>1515585.13</v>
      </c>
      <c r="H57" s="70">
        <f t="shared" si="36"/>
        <v>2216521</v>
      </c>
      <c r="I57" s="71">
        <f t="shared" si="36"/>
        <v>1657340.1900000002</v>
      </c>
      <c r="J57" s="70">
        <f t="shared" si="36"/>
        <v>2182846</v>
      </c>
      <c r="K57" s="71">
        <f t="shared" si="36"/>
        <v>1626783.6700000004</v>
      </c>
      <c r="L57" s="70">
        <f t="shared" si="36"/>
        <v>2308212</v>
      </c>
      <c r="M57" s="71">
        <f t="shared" si="36"/>
        <v>1706861.3000000003</v>
      </c>
      <c r="N57" s="70">
        <f t="shared" si="36"/>
        <v>2545286.34</v>
      </c>
      <c r="O57" s="71">
        <f t="shared" si="36"/>
        <v>1898912.1128000002</v>
      </c>
      <c r="P57" s="70">
        <f t="shared" si="36"/>
        <v>2445686</v>
      </c>
      <c r="Q57" s="71">
        <f t="shared" si="36"/>
        <v>1836291.1600000001</v>
      </c>
      <c r="R57" s="70">
        <f t="shared" si="36"/>
        <v>2112389</v>
      </c>
      <c r="S57" s="71">
        <f t="shared" si="36"/>
        <v>1581232.54</v>
      </c>
      <c r="T57" s="70">
        <f t="shared" si="36"/>
        <v>1925085</v>
      </c>
      <c r="U57" s="71">
        <f t="shared" si="36"/>
        <v>1439024.5799999996</v>
      </c>
      <c r="V57" s="70">
        <f t="shared" si="36"/>
        <v>2221335</v>
      </c>
      <c r="W57" s="71">
        <f t="shared" si="36"/>
        <v>1659423.9800000002</v>
      </c>
      <c r="X57" s="70">
        <f t="shared" si="36"/>
        <v>2125691</v>
      </c>
      <c r="Y57" s="71">
        <f t="shared" si="36"/>
        <v>1569532.9800000002</v>
      </c>
      <c r="Z57" s="70">
        <f t="shared" si="36"/>
        <v>1992480</v>
      </c>
      <c r="AA57" s="71">
        <f t="shared" si="36"/>
        <v>1479361.3800000004</v>
      </c>
      <c r="AB57" s="70">
        <f t="shared" si="36"/>
        <v>26645820.34</v>
      </c>
      <c r="AC57" s="71">
        <f t="shared" si="36"/>
        <v>19810109.082800001</v>
      </c>
      <c r="AD57" s="70">
        <f t="shared" si="36"/>
        <v>2220485.0283333333</v>
      </c>
      <c r="AE57" s="71">
        <f t="shared" si="36"/>
        <v>1650842.4235666664</v>
      </c>
      <c r="AF57" s="70">
        <f t="shared" si="36"/>
        <v>1797594</v>
      </c>
      <c r="AG57" s="71">
        <f t="shared" si="36"/>
        <v>1343973.88</v>
      </c>
      <c r="AH57" s="70">
        <f t="shared" si="36"/>
        <v>1883374</v>
      </c>
      <c r="AI57" s="71">
        <f t="shared" si="36"/>
        <v>1402335.3600000003</v>
      </c>
      <c r="AJ57" s="70">
        <f t="shared" ref="AJ57:BE57" si="37">AJ25-AJ51</f>
        <v>2710620</v>
      </c>
      <c r="AK57" s="71">
        <f t="shared" si="37"/>
        <v>2045201.4400000004</v>
      </c>
      <c r="AL57" s="70">
        <f t="shared" si="37"/>
        <v>1592829</v>
      </c>
      <c r="AM57" s="71">
        <f t="shared" si="37"/>
        <v>1180514.72</v>
      </c>
      <c r="AN57" s="70">
        <f t="shared" si="37"/>
        <v>1983996</v>
      </c>
      <c r="AO57" s="71">
        <f t="shared" si="37"/>
        <v>1501378.4800000002</v>
      </c>
      <c r="AP57" s="70">
        <f t="shared" si="37"/>
        <v>2033502</v>
      </c>
      <c r="AQ57" s="71">
        <f t="shared" si="37"/>
        <v>1538730.83</v>
      </c>
      <c r="AR57" s="70">
        <f t="shared" si="37"/>
        <v>1976157</v>
      </c>
      <c r="AS57" s="71">
        <f t="shared" si="37"/>
        <v>1486062.7100000009</v>
      </c>
      <c r="AT57" s="70">
        <f>AT25-AT51</f>
        <v>1948580</v>
      </c>
      <c r="AU57" s="71">
        <f t="shared" si="37"/>
        <v>1467322.9599999986</v>
      </c>
      <c r="AV57" s="70">
        <f t="shared" si="37"/>
        <v>1902805</v>
      </c>
      <c r="AW57" s="71">
        <f t="shared" si="37"/>
        <v>1434815.56</v>
      </c>
      <c r="AX57" s="70">
        <f t="shared" si="37"/>
        <v>1977392</v>
      </c>
      <c r="AY57" s="71">
        <f t="shared" si="37"/>
        <v>1490188.5600000005</v>
      </c>
      <c r="AZ57" s="70">
        <f t="shared" si="37"/>
        <v>1862752</v>
      </c>
      <c r="BA57" s="71">
        <f t="shared" si="37"/>
        <v>1404377.1199999999</v>
      </c>
      <c r="BB57" s="70">
        <f t="shared" si="37"/>
        <v>2001433</v>
      </c>
      <c r="BC57" s="71">
        <f t="shared" si="37"/>
        <v>1514190.39</v>
      </c>
      <c r="BD57" s="70">
        <f t="shared" si="37"/>
        <v>23671034</v>
      </c>
      <c r="BE57" s="71">
        <f t="shared" si="37"/>
        <v>17809092.010000002</v>
      </c>
      <c r="BF57" s="70">
        <f t="shared" ref="BF57:BU57" si="38">BF25-BF51</f>
        <v>1972586.1666666663</v>
      </c>
      <c r="BG57" s="71">
        <f t="shared" si="38"/>
        <v>1484091.0008333337</v>
      </c>
      <c r="BH57" s="70">
        <f t="shared" si="38"/>
        <v>1920776</v>
      </c>
      <c r="BI57" s="71">
        <f t="shared" si="38"/>
        <v>1452112.7999999998</v>
      </c>
      <c r="BJ57" s="70">
        <f t="shared" si="38"/>
        <v>1750212</v>
      </c>
      <c r="BK57" s="71">
        <f t="shared" si="38"/>
        <v>1327848.2399999998</v>
      </c>
      <c r="BL57" s="70">
        <f t="shared" si="38"/>
        <v>963236</v>
      </c>
      <c r="BM57" s="71">
        <f t="shared" si="38"/>
        <v>741349.03999999992</v>
      </c>
      <c r="BN57" s="70">
        <f t="shared" si="38"/>
        <v>0</v>
      </c>
      <c r="BO57" s="71">
        <f t="shared" si="38"/>
        <v>0</v>
      </c>
      <c r="BP57" s="70">
        <f t="shared" si="38"/>
        <v>0</v>
      </c>
      <c r="BQ57" s="71">
        <f t="shared" si="38"/>
        <v>0</v>
      </c>
      <c r="BR57" s="70">
        <f t="shared" si="38"/>
        <v>0</v>
      </c>
      <c r="BS57" s="71">
        <f t="shared" si="38"/>
        <v>0</v>
      </c>
      <c r="BT57" s="70">
        <f t="shared" si="38"/>
        <v>0</v>
      </c>
      <c r="BU57" s="71">
        <f t="shared" si="38"/>
        <v>0</v>
      </c>
      <c r="BV57" s="70">
        <f>BV25-BV51</f>
        <v>0</v>
      </c>
      <c r="BW57" s="71">
        <f t="shared" ref="BW57:CE57" si="39">BW25-BW51</f>
        <v>0</v>
      </c>
      <c r="BX57" s="70">
        <f t="shared" si="39"/>
        <v>0</v>
      </c>
      <c r="BY57" s="71">
        <f t="shared" si="39"/>
        <v>0</v>
      </c>
      <c r="BZ57" s="70">
        <f t="shared" si="39"/>
        <v>0</v>
      </c>
      <c r="CA57" s="71">
        <f t="shared" si="39"/>
        <v>0</v>
      </c>
      <c r="CB57" s="70">
        <f t="shared" si="39"/>
        <v>0</v>
      </c>
      <c r="CC57" s="71">
        <f t="shared" si="39"/>
        <v>0</v>
      </c>
      <c r="CD57" s="70">
        <f t="shared" si="39"/>
        <v>0</v>
      </c>
      <c r="CE57" s="71">
        <f t="shared" si="39"/>
        <v>0</v>
      </c>
      <c r="CF57" s="70">
        <f t="shared" ref="CF57:CI57" si="40">CF25-CF51</f>
        <v>4634224</v>
      </c>
      <c r="CG57" s="71">
        <f t="shared" si="40"/>
        <v>3521310.0800000005</v>
      </c>
      <c r="CH57" s="70">
        <f t="shared" si="40"/>
        <v>1853689.5999999996</v>
      </c>
      <c r="CI57" s="71">
        <f t="shared" si="40"/>
        <v>1408524.0319999999</v>
      </c>
      <c r="CJ57" s="73"/>
      <c r="CK57" s="72"/>
    </row>
    <row r="58" spans="1:89" ht="19.899999999999999" customHeight="1" x14ac:dyDescent="0.25">
      <c r="A58" s="69">
        <v>2</v>
      </c>
      <c r="B58" s="234" t="s">
        <v>59</v>
      </c>
      <c r="C58" s="235"/>
      <c r="D58" s="74">
        <f t="shared" ref="D58:BE58" si="41">D51</f>
        <v>132467</v>
      </c>
      <c r="E58" s="75">
        <f t="shared" si="41"/>
        <v>105720.2</v>
      </c>
      <c r="F58" s="74">
        <f t="shared" si="41"/>
        <v>121350</v>
      </c>
      <c r="G58" s="75">
        <f t="shared" si="41"/>
        <v>97830.360000000015</v>
      </c>
      <c r="H58" s="74">
        <f t="shared" si="41"/>
        <v>251040</v>
      </c>
      <c r="I58" s="75">
        <f t="shared" si="41"/>
        <v>175585.04</v>
      </c>
      <c r="J58" s="74">
        <f t="shared" si="41"/>
        <v>258410</v>
      </c>
      <c r="K58" s="75">
        <f t="shared" si="41"/>
        <v>196952.52000000002</v>
      </c>
      <c r="L58" s="74">
        <f t="shared" si="41"/>
        <v>216294</v>
      </c>
      <c r="M58" s="75">
        <f t="shared" si="41"/>
        <v>169742.64</v>
      </c>
      <c r="N58" s="74">
        <f t="shared" si="41"/>
        <v>246697.66</v>
      </c>
      <c r="O58" s="75">
        <f t="shared" si="41"/>
        <v>195037.34719999999</v>
      </c>
      <c r="P58" s="74">
        <f t="shared" si="41"/>
        <v>116556</v>
      </c>
      <c r="Q58" s="75">
        <f t="shared" si="41"/>
        <v>92823.359999999986</v>
      </c>
      <c r="R58" s="74">
        <f t="shared" si="41"/>
        <v>151150</v>
      </c>
      <c r="S58" s="75">
        <f t="shared" si="41"/>
        <v>114816.36</v>
      </c>
      <c r="T58" s="74">
        <f t="shared" si="41"/>
        <v>219522</v>
      </c>
      <c r="U58" s="75">
        <f t="shared" si="41"/>
        <v>176241.44000000003</v>
      </c>
      <c r="V58" s="74">
        <f t="shared" si="41"/>
        <v>284232</v>
      </c>
      <c r="W58" s="75">
        <f t="shared" si="41"/>
        <v>225479.35999999996</v>
      </c>
      <c r="X58" s="74">
        <f t="shared" si="41"/>
        <v>191902</v>
      </c>
      <c r="Y58" s="75">
        <f t="shared" si="41"/>
        <v>144637.47999999998</v>
      </c>
      <c r="Z58" s="74">
        <f t="shared" si="41"/>
        <v>225742</v>
      </c>
      <c r="AA58" s="75">
        <f t="shared" si="41"/>
        <v>167354.19999999998</v>
      </c>
      <c r="AB58" s="74">
        <f t="shared" si="41"/>
        <v>2415362.66</v>
      </c>
      <c r="AC58" s="75">
        <f t="shared" si="41"/>
        <v>1862220.3071999999</v>
      </c>
      <c r="AD58" s="74">
        <f t="shared" si="41"/>
        <v>201280.22166666668</v>
      </c>
      <c r="AE58" s="75">
        <f t="shared" si="41"/>
        <v>155185.02560000002</v>
      </c>
      <c r="AF58" s="74">
        <f t="shared" si="41"/>
        <v>290524</v>
      </c>
      <c r="AG58" s="75">
        <f t="shared" si="41"/>
        <v>229249.31999999995</v>
      </c>
      <c r="AH58" s="74">
        <f t="shared" si="41"/>
        <v>235763</v>
      </c>
      <c r="AI58" s="75">
        <f t="shared" si="41"/>
        <v>185781.92999999993</v>
      </c>
      <c r="AJ58" s="74">
        <f t="shared" si="41"/>
        <v>407811</v>
      </c>
      <c r="AK58" s="75">
        <f t="shared" si="41"/>
        <v>315738.14999999997</v>
      </c>
      <c r="AL58" s="74">
        <f t="shared" si="41"/>
        <v>201910</v>
      </c>
      <c r="AM58" s="75">
        <f t="shared" si="41"/>
        <v>151129.15999999995</v>
      </c>
      <c r="AN58" s="74">
        <f t="shared" si="41"/>
        <v>237727</v>
      </c>
      <c r="AO58" s="75">
        <f t="shared" si="41"/>
        <v>181553.73999999993</v>
      </c>
      <c r="AP58" s="74">
        <f t="shared" si="41"/>
        <v>246098</v>
      </c>
      <c r="AQ58" s="75">
        <f t="shared" si="41"/>
        <v>193374.55</v>
      </c>
      <c r="AR58" s="74">
        <f t="shared" si="41"/>
        <v>275171</v>
      </c>
      <c r="AS58" s="75">
        <f t="shared" si="41"/>
        <v>213194.15999999995</v>
      </c>
      <c r="AT58" s="74">
        <f>AT51</f>
        <v>290943</v>
      </c>
      <c r="AU58" s="75">
        <f t="shared" si="41"/>
        <v>221962.9900000006</v>
      </c>
      <c r="AV58" s="74">
        <f t="shared" si="41"/>
        <v>221736</v>
      </c>
      <c r="AW58" s="75">
        <f t="shared" si="41"/>
        <v>171402.13999999993</v>
      </c>
      <c r="AX58" s="74">
        <f t="shared" si="41"/>
        <v>242171</v>
      </c>
      <c r="AY58" s="75">
        <f t="shared" si="41"/>
        <v>185981.69999999987</v>
      </c>
      <c r="AZ58" s="74">
        <f t="shared" si="41"/>
        <v>233002</v>
      </c>
      <c r="BA58" s="75">
        <f t="shared" si="41"/>
        <v>176214.13999999993</v>
      </c>
      <c r="BB58" s="74">
        <f t="shared" si="41"/>
        <v>251135</v>
      </c>
      <c r="BC58" s="75">
        <f t="shared" si="41"/>
        <v>191881.62999999995</v>
      </c>
      <c r="BD58" s="74">
        <f t="shared" si="41"/>
        <v>3133991</v>
      </c>
      <c r="BE58" s="75">
        <f t="shared" si="41"/>
        <v>2417463.61</v>
      </c>
      <c r="BF58" s="74">
        <f t="shared" ref="BF58:BU58" si="42">BF51</f>
        <v>261165.91666666666</v>
      </c>
      <c r="BG58" s="75">
        <f t="shared" si="42"/>
        <v>201455.30083333328</v>
      </c>
      <c r="BH58" s="74">
        <f t="shared" si="42"/>
        <v>249572</v>
      </c>
      <c r="BI58" s="75">
        <f t="shared" si="42"/>
        <v>189888.51999999993</v>
      </c>
      <c r="BJ58" s="74">
        <f t="shared" si="42"/>
        <v>214357</v>
      </c>
      <c r="BK58" s="75">
        <f t="shared" si="42"/>
        <v>166654.14999999988</v>
      </c>
      <c r="BL58" s="74">
        <f t="shared" si="42"/>
        <v>127408</v>
      </c>
      <c r="BM58" s="75">
        <f t="shared" si="42"/>
        <v>99711.170000000013</v>
      </c>
      <c r="BN58" s="74">
        <f t="shared" si="42"/>
        <v>0</v>
      </c>
      <c r="BO58" s="75">
        <f t="shared" si="42"/>
        <v>0</v>
      </c>
      <c r="BP58" s="74">
        <f t="shared" si="42"/>
        <v>0</v>
      </c>
      <c r="BQ58" s="75">
        <f t="shared" si="42"/>
        <v>0</v>
      </c>
      <c r="BR58" s="74">
        <f t="shared" si="42"/>
        <v>0</v>
      </c>
      <c r="BS58" s="75">
        <f t="shared" si="42"/>
        <v>0</v>
      </c>
      <c r="BT58" s="74">
        <f t="shared" si="42"/>
        <v>0</v>
      </c>
      <c r="BU58" s="75">
        <f t="shared" si="42"/>
        <v>0</v>
      </c>
      <c r="BV58" s="74">
        <f>BV51</f>
        <v>0</v>
      </c>
      <c r="BW58" s="75">
        <f t="shared" ref="BW58:CE58" si="43">BW51</f>
        <v>0</v>
      </c>
      <c r="BX58" s="74">
        <f t="shared" si="43"/>
        <v>0</v>
      </c>
      <c r="BY58" s="75">
        <f t="shared" si="43"/>
        <v>0</v>
      </c>
      <c r="BZ58" s="74">
        <f t="shared" si="43"/>
        <v>0</v>
      </c>
      <c r="CA58" s="75">
        <f t="shared" si="43"/>
        <v>0</v>
      </c>
      <c r="CB58" s="74">
        <f t="shared" si="43"/>
        <v>0</v>
      </c>
      <c r="CC58" s="75">
        <f t="shared" si="43"/>
        <v>0</v>
      </c>
      <c r="CD58" s="74">
        <f t="shared" si="43"/>
        <v>0</v>
      </c>
      <c r="CE58" s="75">
        <f t="shared" si="43"/>
        <v>0</v>
      </c>
      <c r="CF58" s="74">
        <f t="shared" ref="CF58:CI58" si="44">CF51</f>
        <v>591337</v>
      </c>
      <c r="CG58" s="75">
        <f t="shared" si="44"/>
        <v>456253.83999999985</v>
      </c>
      <c r="CH58" s="74">
        <f t="shared" si="44"/>
        <v>236534.80000000002</v>
      </c>
      <c r="CI58" s="75">
        <f t="shared" si="44"/>
        <v>182501.53599999991</v>
      </c>
      <c r="CJ58" s="73"/>
      <c r="CK58" s="72"/>
    </row>
    <row r="59" spans="1:89" s="80" customFormat="1" ht="19.899999999999999" customHeight="1" x14ac:dyDescent="0.25">
      <c r="A59" s="232" t="s">
        <v>60</v>
      </c>
      <c r="B59" s="232"/>
      <c r="C59" s="233"/>
      <c r="D59" s="76">
        <f>SUM(D57:D58)</f>
        <v>2635501</v>
      </c>
      <c r="E59" s="77">
        <f t="shared" ref="E59:G59" si="45">SUM(E57:E58)</f>
        <v>1945480.2600000005</v>
      </c>
      <c r="F59" s="76">
        <f t="shared" si="45"/>
        <v>2188605</v>
      </c>
      <c r="G59" s="77">
        <f t="shared" si="45"/>
        <v>1613415.49</v>
      </c>
      <c r="H59" s="76">
        <f>SUM(H57:H58)</f>
        <v>2467561</v>
      </c>
      <c r="I59" s="77">
        <f t="shared" ref="I59" si="46">SUM(I57:I58)</f>
        <v>1832925.2300000002</v>
      </c>
      <c r="J59" s="76">
        <f>SUM(J57:J58)</f>
        <v>2441256</v>
      </c>
      <c r="K59" s="77">
        <f t="shared" ref="K59" si="47">SUM(K57:K58)</f>
        <v>1823736.1900000004</v>
      </c>
      <c r="L59" s="76">
        <f>SUM(L57:L58)</f>
        <v>2524506</v>
      </c>
      <c r="M59" s="77">
        <f t="shared" ref="M59:O59" si="48">SUM(M57:M58)</f>
        <v>1876603.9400000004</v>
      </c>
      <c r="N59" s="76">
        <f t="shared" si="48"/>
        <v>2791984</v>
      </c>
      <c r="O59" s="77">
        <f t="shared" si="48"/>
        <v>2093949.4600000002</v>
      </c>
      <c r="P59" s="76">
        <f>SUM(P57:P58)</f>
        <v>2562242</v>
      </c>
      <c r="Q59" s="77">
        <f t="shared" ref="Q59" si="49">SUM(Q57:Q58)</f>
        <v>1929114.52</v>
      </c>
      <c r="R59" s="76">
        <f>SUM(R57:R58)</f>
        <v>2263539</v>
      </c>
      <c r="S59" s="77">
        <f t="shared" ref="S59" si="50">SUM(S57:S58)</f>
        <v>1696048.9000000001</v>
      </c>
      <c r="T59" s="76">
        <f>SUM(T57:T58)</f>
        <v>2144607</v>
      </c>
      <c r="U59" s="77">
        <f t="shared" ref="U59:W59" si="51">SUM(U57:U58)</f>
        <v>1615266.0199999996</v>
      </c>
      <c r="V59" s="76">
        <f t="shared" si="51"/>
        <v>2505567</v>
      </c>
      <c r="W59" s="77">
        <f t="shared" si="51"/>
        <v>1884903.34</v>
      </c>
      <c r="X59" s="76">
        <f>SUM(X57:X58)</f>
        <v>2317593</v>
      </c>
      <c r="Y59" s="77">
        <f t="shared" ref="Y59" si="52">SUM(Y57:Y58)</f>
        <v>1714170.4600000002</v>
      </c>
      <c r="Z59" s="76">
        <f>SUM(Z57:Z58)</f>
        <v>2218222</v>
      </c>
      <c r="AA59" s="77">
        <f t="shared" ref="AA59:AC59" si="53">SUM(AA57:AA58)</f>
        <v>1646715.5800000003</v>
      </c>
      <c r="AB59" s="76">
        <f>SUM(AB57:AB58)</f>
        <v>29061183</v>
      </c>
      <c r="AC59" s="77">
        <f t="shared" si="53"/>
        <v>21672329.390000001</v>
      </c>
      <c r="AD59" s="76">
        <f>SUM(AD57:AD58)</f>
        <v>2421765.25</v>
      </c>
      <c r="AE59" s="77">
        <f t="shared" ref="AE59" si="54">SUM(AE57:AE58)</f>
        <v>1806027.4491666665</v>
      </c>
      <c r="AF59" s="76">
        <f>SUM(AF57:AF58)</f>
        <v>2088118</v>
      </c>
      <c r="AG59" s="77">
        <f t="shared" ref="AG59:AI59" si="55">SUM(AG57:AG58)</f>
        <v>1573223.1999999997</v>
      </c>
      <c r="AH59" s="76">
        <f t="shared" si="55"/>
        <v>2119137</v>
      </c>
      <c r="AI59" s="77">
        <f t="shared" si="55"/>
        <v>1588117.2900000003</v>
      </c>
      <c r="AJ59" s="76">
        <f>SUM(AJ57:AJ58)</f>
        <v>3118431</v>
      </c>
      <c r="AK59" s="77">
        <f t="shared" ref="AK59" si="56">SUM(AK57:AK58)</f>
        <v>2360939.5900000003</v>
      </c>
      <c r="AL59" s="76">
        <f>SUM(AL57:AL58)</f>
        <v>1794739</v>
      </c>
      <c r="AM59" s="77">
        <f t="shared" ref="AM59" si="57">SUM(AM57:AM58)</f>
        <v>1331643.8799999999</v>
      </c>
      <c r="AN59" s="76">
        <f>SUM(AN57:AN58)</f>
        <v>2221723</v>
      </c>
      <c r="AO59" s="77">
        <f t="shared" ref="AO59:AQ59" si="58">SUM(AO57:AO58)</f>
        <v>1682932.2200000002</v>
      </c>
      <c r="AP59" s="76">
        <f t="shared" si="58"/>
        <v>2279600</v>
      </c>
      <c r="AQ59" s="77">
        <f t="shared" si="58"/>
        <v>1732105.3800000001</v>
      </c>
      <c r="AR59" s="76">
        <f>SUM(AR57:AR58)</f>
        <v>2251328</v>
      </c>
      <c r="AS59" s="77">
        <f t="shared" ref="AS59" si="59">SUM(AS57:AS58)</f>
        <v>1699256.8700000008</v>
      </c>
      <c r="AT59" s="76">
        <f>SUM(AT57:AT58)</f>
        <v>2239523</v>
      </c>
      <c r="AU59" s="77">
        <f t="shared" ref="AU59" si="60">SUM(AU57:AU58)</f>
        <v>1689285.9499999993</v>
      </c>
      <c r="AV59" s="76">
        <f>SUM(AV57:AV58)</f>
        <v>2124541</v>
      </c>
      <c r="AW59" s="77">
        <f t="shared" ref="AW59:AY59" si="61">SUM(AW57:AW58)</f>
        <v>1606217.7</v>
      </c>
      <c r="AX59" s="76">
        <f t="shared" si="61"/>
        <v>2219563</v>
      </c>
      <c r="AY59" s="77">
        <f t="shared" si="61"/>
        <v>1676170.2600000005</v>
      </c>
      <c r="AZ59" s="76">
        <f>SUM(AZ57:AZ58)</f>
        <v>2095754</v>
      </c>
      <c r="BA59" s="77">
        <f t="shared" ref="BA59" si="62">SUM(BA57:BA58)</f>
        <v>1580591.2599999998</v>
      </c>
      <c r="BB59" s="76">
        <f>SUM(BB57:BB58)</f>
        <v>2252568</v>
      </c>
      <c r="BC59" s="77">
        <f t="shared" ref="BC59:BE59" si="63">SUM(BC57:BC58)</f>
        <v>1706072.0199999998</v>
      </c>
      <c r="BD59" s="76">
        <f>SUM(BD57:BD58)</f>
        <v>26805025</v>
      </c>
      <c r="BE59" s="77">
        <f t="shared" si="63"/>
        <v>20226555.620000001</v>
      </c>
      <c r="BF59" s="76">
        <f>SUM(BF57:BF58)</f>
        <v>2233752.083333333</v>
      </c>
      <c r="BG59" s="77">
        <f t="shared" ref="BG59" si="64">SUM(BG57:BG58)</f>
        <v>1685546.301666667</v>
      </c>
      <c r="BH59" s="76">
        <f>SUM(BH57:BH58)</f>
        <v>2170348</v>
      </c>
      <c r="BI59" s="77">
        <f t="shared" ref="BI59:BK59" si="65">SUM(BI57:BI58)</f>
        <v>1642001.3199999998</v>
      </c>
      <c r="BJ59" s="76">
        <f t="shared" si="65"/>
        <v>1964569</v>
      </c>
      <c r="BK59" s="77">
        <f t="shared" si="65"/>
        <v>1494502.3899999997</v>
      </c>
      <c r="BL59" s="76">
        <f>SUM(BL57:BL58)</f>
        <v>1090644</v>
      </c>
      <c r="BM59" s="77">
        <f t="shared" ref="BM59" si="66">SUM(BM57:BM58)</f>
        <v>841060.21</v>
      </c>
      <c r="BN59" s="76">
        <f>SUM(BN57:BN58)</f>
        <v>0</v>
      </c>
      <c r="BO59" s="77">
        <f t="shared" ref="BO59" si="67">SUM(BO57:BO58)</f>
        <v>0</v>
      </c>
      <c r="BP59" s="76">
        <f>SUM(BP57:BP58)</f>
        <v>0</v>
      </c>
      <c r="BQ59" s="77">
        <f t="shared" ref="BQ59:BS59" si="68">SUM(BQ57:BQ58)</f>
        <v>0</v>
      </c>
      <c r="BR59" s="76">
        <f t="shared" si="68"/>
        <v>0</v>
      </c>
      <c r="BS59" s="77">
        <f t="shared" si="68"/>
        <v>0</v>
      </c>
      <c r="BT59" s="76">
        <f>SUM(BT57:BT58)</f>
        <v>0</v>
      </c>
      <c r="BU59" s="77">
        <f t="shared" ref="BU59" si="69">SUM(BU57:BU58)</f>
        <v>0</v>
      </c>
      <c r="BV59" s="76">
        <f>SUM(BV57:BV58)</f>
        <v>0</v>
      </c>
      <c r="BW59" s="77">
        <f t="shared" ref="BW59" si="70">SUM(BW57:BW58)</f>
        <v>0</v>
      </c>
      <c r="BX59" s="76">
        <f>SUM(BX57:BX58)</f>
        <v>0</v>
      </c>
      <c r="BY59" s="77">
        <f t="shared" ref="BY59:CA59" si="71">SUM(BY57:BY58)</f>
        <v>0</v>
      </c>
      <c r="BZ59" s="76">
        <f t="shared" si="71"/>
        <v>0</v>
      </c>
      <c r="CA59" s="77">
        <f t="shared" si="71"/>
        <v>0</v>
      </c>
      <c r="CB59" s="76">
        <f>SUM(CB57:CB58)</f>
        <v>0</v>
      </c>
      <c r="CC59" s="77">
        <f t="shared" ref="CC59" si="72">SUM(CC57:CC58)</f>
        <v>0</v>
      </c>
      <c r="CD59" s="76">
        <f>SUM(CD57:CD58)</f>
        <v>0</v>
      </c>
      <c r="CE59" s="77">
        <f t="shared" ref="CE59" si="73">SUM(CE57:CE58)</f>
        <v>0</v>
      </c>
      <c r="CF59" s="76">
        <f>SUM(CF57:CF58)</f>
        <v>5225561</v>
      </c>
      <c r="CG59" s="77">
        <f t="shared" ref="CG59" si="74">SUM(CG57:CG58)</f>
        <v>3977563.9200000004</v>
      </c>
      <c r="CH59" s="76">
        <f>SUM(CH57:CH58)</f>
        <v>2090224.3999999997</v>
      </c>
      <c r="CI59" s="77">
        <f t="shared" ref="CI59" si="75">SUM(CI57:CI58)</f>
        <v>1591025.5679999997</v>
      </c>
      <c r="CJ59" s="79"/>
      <c r="CK59" s="78"/>
    </row>
    <row r="60" spans="1:89" ht="19.899999999999999" customHeight="1" x14ac:dyDescent="0.25">
      <c r="A60" s="81">
        <v>1</v>
      </c>
      <c r="B60" s="252" t="s">
        <v>61</v>
      </c>
      <c r="C60" s="253"/>
      <c r="D60" s="82">
        <f t="shared" ref="D60:BE60" si="76">D57/D59</f>
        <v>0.94973745029882362</v>
      </c>
      <c r="E60" s="83">
        <f t="shared" si="76"/>
        <v>0.94565855939345289</v>
      </c>
      <c r="F60" s="82">
        <f t="shared" si="76"/>
        <v>0.94455372257670978</v>
      </c>
      <c r="G60" s="83">
        <f t="shared" si="76"/>
        <v>0.93936443488589527</v>
      </c>
      <c r="H60" s="82">
        <f t="shared" si="76"/>
        <v>0.89826391323254018</v>
      </c>
      <c r="I60" s="83">
        <f t="shared" si="76"/>
        <v>0.90420501768094486</v>
      </c>
      <c r="J60" s="82">
        <f t="shared" si="76"/>
        <v>0.89414874966001112</v>
      </c>
      <c r="K60" s="83">
        <f t="shared" si="76"/>
        <v>0.89200602527934703</v>
      </c>
      <c r="L60" s="82">
        <f t="shared" si="76"/>
        <v>0.91432224760012459</v>
      </c>
      <c r="M60" s="83">
        <f t="shared" si="76"/>
        <v>0.90954796780401082</v>
      </c>
      <c r="N60" s="82">
        <f t="shared" si="76"/>
        <v>0.9116407328981827</v>
      </c>
      <c r="O60" s="83">
        <f t="shared" si="76"/>
        <v>0.90685670742024505</v>
      </c>
      <c r="P60" s="82">
        <f t="shared" si="76"/>
        <v>0.95451015165624475</v>
      </c>
      <c r="Q60" s="83">
        <f t="shared" si="76"/>
        <v>0.95188291880152354</v>
      </c>
      <c r="R60" s="82">
        <f t="shared" si="76"/>
        <v>0.93322403545951715</v>
      </c>
      <c r="S60" s="83">
        <f t="shared" si="76"/>
        <v>0.93230362638718722</v>
      </c>
      <c r="T60" s="82">
        <f t="shared" si="76"/>
        <v>0.89763998718646354</v>
      </c>
      <c r="U60" s="83">
        <f t="shared" si="76"/>
        <v>0.89089014576063452</v>
      </c>
      <c r="V60" s="82">
        <f t="shared" si="76"/>
        <v>0.88655980861816908</v>
      </c>
      <c r="W60" s="83">
        <f t="shared" si="76"/>
        <v>0.88037616825486664</v>
      </c>
      <c r="X60" s="82">
        <f t="shared" si="76"/>
        <v>0.91719771331722177</v>
      </c>
      <c r="Y60" s="83">
        <f t="shared" si="76"/>
        <v>0.91562246382428036</v>
      </c>
      <c r="Z60" s="82">
        <f t="shared" si="76"/>
        <v>0.89823290905959818</v>
      </c>
      <c r="AA60" s="83">
        <f t="shared" si="76"/>
        <v>0.89837091357330823</v>
      </c>
      <c r="AB60" s="82">
        <f t="shared" si="76"/>
        <v>0.91688698082249442</v>
      </c>
      <c r="AC60" s="83">
        <f t="shared" si="76"/>
        <v>0.91407382779724355</v>
      </c>
      <c r="AD60" s="82">
        <f t="shared" si="76"/>
        <v>0.91688698082249442</v>
      </c>
      <c r="AE60" s="83">
        <f t="shared" si="76"/>
        <v>0.91407382779724344</v>
      </c>
      <c r="AF60" s="82">
        <f t="shared" si="76"/>
        <v>0.8608680160795511</v>
      </c>
      <c r="AG60" s="83">
        <f t="shared" si="76"/>
        <v>0.8542804860747033</v>
      </c>
      <c r="AH60" s="82">
        <f t="shared" si="76"/>
        <v>0.88874574885908741</v>
      </c>
      <c r="AI60" s="83">
        <f t="shared" si="76"/>
        <v>0.88301750055249384</v>
      </c>
      <c r="AJ60" s="82">
        <f t="shared" si="76"/>
        <v>0.86922558171080266</v>
      </c>
      <c r="AK60" s="83">
        <f t="shared" si="76"/>
        <v>0.86626589204681859</v>
      </c>
      <c r="AL60" s="82">
        <f t="shared" si="76"/>
        <v>0.88749896224464953</v>
      </c>
      <c r="AM60" s="83">
        <f t="shared" si="76"/>
        <v>0.88650932710327934</v>
      </c>
      <c r="AN60" s="82">
        <f t="shared" si="76"/>
        <v>0.89299881218315691</v>
      </c>
      <c r="AO60" s="83">
        <f t="shared" si="76"/>
        <v>0.8921205870073603</v>
      </c>
      <c r="AP60" s="82">
        <f t="shared" si="76"/>
        <v>0.89204334093700655</v>
      </c>
      <c r="AQ60" s="83">
        <f t="shared" si="76"/>
        <v>0.88835866903201932</v>
      </c>
      <c r="AR60" s="82">
        <f t="shared" si="76"/>
        <v>0.8777739183273161</v>
      </c>
      <c r="AS60" s="83">
        <f t="shared" si="76"/>
        <v>0.87453682620685835</v>
      </c>
      <c r="AT60" s="82">
        <f t="shared" si="76"/>
        <v>0.87008706764788757</v>
      </c>
      <c r="AU60" s="83">
        <f t="shared" si="76"/>
        <v>0.86860543651594291</v>
      </c>
      <c r="AV60" s="82">
        <f t="shared" si="76"/>
        <v>0.89563110337715302</v>
      </c>
      <c r="AW60" s="83">
        <f t="shared" si="76"/>
        <v>0.89328835063889545</v>
      </c>
      <c r="AX60" s="82">
        <f t="shared" si="76"/>
        <v>0.89089248649396302</v>
      </c>
      <c r="AY60" s="83">
        <f t="shared" si="76"/>
        <v>0.88904367030113041</v>
      </c>
      <c r="AZ60" s="82">
        <f t="shared" si="76"/>
        <v>0.88882187508648436</v>
      </c>
      <c r="BA60" s="83">
        <f t="shared" si="76"/>
        <v>0.88851378312695473</v>
      </c>
      <c r="BB60" s="82">
        <f t="shared" si="76"/>
        <v>0.88851168976918793</v>
      </c>
      <c r="BC60" s="83">
        <f t="shared" si="76"/>
        <v>0.88753017003350188</v>
      </c>
      <c r="BD60" s="82">
        <f t="shared" si="76"/>
        <v>0.88308195944603673</v>
      </c>
      <c r="BE60" s="83">
        <f t="shared" si="76"/>
        <v>0.88048070786656263</v>
      </c>
      <c r="BF60" s="82">
        <f t="shared" ref="BF60:CE60" si="77">BF57/BF59</f>
        <v>0.88308195944603662</v>
      </c>
      <c r="BG60" s="83">
        <f t="shared" si="77"/>
        <v>0.88048070786656263</v>
      </c>
      <c r="BH60" s="82">
        <f t="shared" si="77"/>
        <v>0.88500830281595388</v>
      </c>
      <c r="BI60" s="83">
        <f t="shared" si="77"/>
        <v>0.88435544010403111</v>
      </c>
      <c r="BJ60" s="82">
        <f t="shared" si="77"/>
        <v>0.89088853585697425</v>
      </c>
      <c r="BK60" s="83">
        <f t="shared" si="77"/>
        <v>0.8884885356389427</v>
      </c>
      <c r="BL60" s="82">
        <f t="shared" si="77"/>
        <v>0.88318094630328503</v>
      </c>
      <c r="BM60" s="83">
        <f t="shared" si="77"/>
        <v>0.88144585986299362</v>
      </c>
      <c r="BN60" s="82" t="e">
        <f t="shared" si="77"/>
        <v>#DIV/0!</v>
      </c>
      <c r="BO60" s="83" t="e">
        <f t="shared" si="77"/>
        <v>#DIV/0!</v>
      </c>
      <c r="BP60" s="82" t="e">
        <f t="shared" si="77"/>
        <v>#DIV/0!</v>
      </c>
      <c r="BQ60" s="83" t="e">
        <f t="shared" si="77"/>
        <v>#DIV/0!</v>
      </c>
      <c r="BR60" s="82" t="e">
        <f t="shared" si="77"/>
        <v>#DIV/0!</v>
      </c>
      <c r="BS60" s="83" t="e">
        <f t="shared" si="77"/>
        <v>#DIV/0!</v>
      </c>
      <c r="BT60" s="82" t="e">
        <f t="shared" si="77"/>
        <v>#DIV/0!</v>
      </c>
      <c r="BU60" s="83" t="e">
        <f t="shared" si="77"/>
        <v>#DIV/0!</v>
      </c>
      <c r="BV60" s="82" t="e">
        <f t="shared" si="77"/>
        <v>#DIV/0!</v>
      </c>
      <c r="BW60" s="83" t="e">
        <f t="shared" si="77"/>
        <v>#DIV/0!</v>
      </c>
      <c r="BX60" s="82" t="e">
        <f t="shared" si="77"/>
        <v>#DIV/0!</v>
      </c>
      <c r="BY60" s="83" t="e">
        <f t="shared" si="77"/>
        <v>#DIV/0!</v>
      </c>
      <c r="BZ60" s="82" t="e">
        <f t="shared" si="77"/>
        <v>#DIV/0!</v>
      </c>
      <c r="CA60" s="83" t="e">
        <f t="shared" si="77"/>
        <v>#DIV/0!</v>
      </c>
      <c r="CB60" s="82" t="e">
        <f t="shared" si="77"/>
        <v>#DIV/0!</v>
      </c>
      <c r="CC60" s="83" t="e">
        <f t="shared" si="77"/>
        <v>#DIV/0!</v>
      </c>
      <c r="CD60" s="82" t="e">
        <f t="shared" si="77"/>
        <v>#DIV/0!</v>
      </c>
      <c r="CE60" s="83" t="e">
        <f t="shared" si="77"/>
        <v>#DIV/0!</v>
      </c>
      <c r="CF60" s="82">
        <f t="shared" ref="CF60:CI60" si="78">CF57/CF59</f>
        <v>0.88683760461316974</v>
      </c>
      <c r="CG60" s="83">
        <f t="shared" si="78"/>
        <v>0.88529314696720207</v>
      </c>
      <c r="CH60" s="82">
        <f t="shared" si="78"/>
        <v>0.88683760461316974</v>
      </c>
      <c r="CI60" s="83">
        <f t="shared" si="78"/>
        <v>0.88529314696720207</v>
      </c>
      <c r="CJ60" s="85"/>
      <c r="CK60" s="84"/>
    </row>
    <row r="61" spans="1:89" ht="19.899999999999999" customHeight="1" thickBot="1" x14ac:dyDescent="0.3">
      <c r="A61" s="81">
        <v>2</v>
      </c>
      <c r="B61" s="252" t="s">
        <v>62</v>
      </c>
      <c r="C61" s="253"/>
      <c r="D61" s="86">
        <f>D58/D59</f>
        <v>5.0262549701176364E-2</v>
      </c>
      <c r="E61" s="87">
        <f t="shared" ref="E61:F61" si="79">E58/E59</f>
        <v>5.4341440606547185E-2</v>
      </c>
      <c r="F61" s="86">
        <f t="shared" si="79"/>
        <v>5.5446277423290176E-2</v>
      </c>
      <c r="G61" s="87">
        <f>G58/G59</f>
        <v>6.0635565114104624E-2</v>
      </c>
      <c r="H61" s="86">
        <f>H58/H59</f>
        <v>0.10173608676745985</v>
      </c>
      <c r="I61" s="87">
        <f t="shared" ref="I61" si="80">I58/I59</f>
        <v>9.5794982319055089E-2</v>
      </c>
      <c r="J61" s="86">
        <f>J58/J59</f>
        <v>0.10585125033998892</v>
      </c>
      <c r="K61" s="87">
        <f t="shared" ref="K61" si="81">K58/K59</f>
        <v>0.10799397472065297</v>
      </c>
      <c r="L61" s="86">
        <f>L58/L59</f>
        <v>8.5677752399875462E-2</v>
      </c>
      <c r="M61" s="87">
        <f t="shared" ref="M61:N61" si="82">M58/M59</f>
        <v>9.0452032195989088E-2</v>
      </c>
      <c r="N61" s="86">
        <f t="shared" si="82"/>
        <v>8.8359267101817199E-2</v>
      </c>
      <c r="O61" s="87">
        <f>O58/O59</f>
        <v>9.3143292579754997E-2</v>
      </c>
      <c r="P61" s="86">
        <f>P58/P59</f>
        <v>4.5489848343755197E-2</v>
      </c>
      <c r="Q61" s="87">
        <f t="shared" ref="Q61" si="83">Q58/Q59</f>
        <v>4.8117081198476484E-2</v>
      </c>
      <c r="R61" s="86">
        <f>R58/R59</f>
        <v>6.6775964540482846E-2</v>
      </c>
      <c r="S61" s="87">
        <f t="shared" ref="S61" si="84">S58/S59</f>
        <v>6.7696373612812694E-2</v>
      </c>
      <c r="T61" s="86">
        <f>T58/T59</f>
        <v>0.10236001281353646</v>
      </c>
      <c r="U61" s="87">
        <f t="shared" ref="U61:V61" si="85">U58/U59</f>
        <v>0.10910985423936552</v>
      </c>
      <c r="V61" s="86">
        <f t="shared" si="85"/>
        <v>0.11344019138183094</v>
      </c>
      <c r="W61" s="87">
        <f>W58/W59</f>
        <v>0.11962383174513339</v>
      </c>
      <c r="X61" s="86">
        <f>X58/X59</f>
        <v>8.2802286682778212E-2</v>
      </c>
      <c r="Y61" s="87">
        <f t="shared" ref="Y61" si="86">Y58/Y59</f>
        <v>8.4377536175719636E-2</v>
      </c>
      <c r="Z61" s="86">
        <f>Z58/Z59</f>
        <v>0.10176709094040182</v>
      </c>
      <c r="AA61" s="87">
        <f t="shared" ref="AA61:AC61" si="87">AA58/AA59</f>
        <v>0.10162908642669183</v>
      </c>
      <c r="AB61" s="86">
        <f>AB58/AB59</f>
        <v>8.3113019177505618E-2</v>
      </c>
      <c r="AC61" s="87">
        <f t="shared" si="87"/>
        <v>8.592617220275646E-2</v>
      </c>
      <c r="AD61" s="86">
        <f>AD58/AD59</f>
        <v>8.3113019177505618E-2</v>
      </c>
      <c r="AE61" s="87">
        <f t="shared" ref="AE61" si="88">AE58/AE59</f>
        <v>8.5926172202756487E-2</v>
      </c>
      <c r="AF61" s="86">
        <f>AF58/AF59</f>
        <v>0.13913198392044895</v>
      </c>
      <c r="AG61" s="87">
        <f t="shared" ref="AG61:AH61" si="89">AG58/AG59</f>
        <v>0.14571951392529681</v>
      </c>
      <c r="AH61" s="86">
        <f t="shared" si="89"/>
        <v>0.11125425114091254</v>
      </c>
      <c r="AI61" s="87">
        <f>AI58/AI59</f>
        <v>0.11698249944750611</v>
      </c>
      <c r="AJ61" s="86">
        <f>AJ58/AJ59</f>
        <v>0.13077441828919736</v>
      </c>
      <c r="AK61" s="87">
        <f t="shared" ref="AK61" si="90">AK58/AK59</f>
        <v>0.13373410795318144</v>
      </c>
      <c r="AL61" s="86">
        <f>AL58/AL59</f>
        <v>0.1125010377553505</v>
      </c>
      <c r="AM61" s="87">
        <f t="shared" ref="AM61" si="91">AM58/AM59</f>
        <v>0.11349067289672067</v>
      </c>
      <c r="AN61" s="86">
        <f>AN58/AN59</f>
        <v>0.10700118781684305</v>
      </c>
      <c r="AO61" s="87">
        <f t="shared" ref="AO61:AP61" si="92">AO58/AO59</f>
        <v>0.10787941299263966</v>
      </c>
      <c r="AP61" s="86">
        <f t="shared" si="92"/>
        <v>0.10795665906299351</v>
      </c>
      <c r="AQ61" s="87">
        <f>AQ58/AQ59</f>
        <v>0.11164133096798069</v>
      </c>
      <c r="AR61" s="86">
        <f>AR58/AR59</f>
        <v>0.12222608167268385</v>
      </c>
      <c r="AS61" s="87">
        <f t="shared" ref="AS61" si="93">AS58/AS59</f>
        <v>0.12546317379314162</v>
      </c>
      <c r="AT61" s="86">
        <f>AT58/AT59</f>
        <v>0.12991293235211249</v>
      </c>
      <c r="AU61" s="87">
        <f t="shared" ref="AU61" si="94">AU58/AU59</f>
        <v>0.13139456348405709</v>
      </c>
      <c r="AV61" s="86">
        <f>AV58/AV59</f>
        <v>0.104368896622847</v>
      </c>
      <c r="AW61" s="87">
        <f t="shared" ref="AW61:AX61" si="95">AW58/AW59</f>
        <v>0.10671164936110462</v>
      </c>
      <c r="AX61" s="86">
        <f t="shared" si="95"/>
        <v>0.10910751350603699</v>
      </c>
      <c r="AY61" s="87">
        <f>AY58/AY59</f>
        <v>0.1109563296988695</v>
      </c>
      <c r="AZ61" s="86">
        <f>AZ58/AZ59</f>
        <v>0.11117812491351561</v>
      </c>
      <c r="BA61" s="87">
        <f t="shared" ref="BA61" si="96">BA58/BA59</f>
        <v>0.11148621687304532</v>
      </c>
      <c r="BB61" s="86">
        <f>BB58/BB59</f>
        <v>0.11148831023081213</v>
      </c>
      <c r="BC61" s="87">
        <f t="shared" ref="BC61:BE61" si="97">BC58/BC59</f>
        <v>0.11246982996649811</v>
      </c>
      <c r="BD61" s="86">
        <f>BD58/BD59</f>
        <v>0.11691804055396329</v>
      </c>
      <c r="BE61" s="87">
        <f t="shared" si="97"/>
        <v>0.11951929213343739</v>
      </c>
      <c r="BF61" s="86">
        <f>BF58/BF59</f>
        <v>0.11691804055396331</v>
      </c>
      <c r="BG61" s="87">
        <f t="shared" ref="BG61" si="98">BG58/BG59</f>
        <v>0.11951929213343734</v>
      </c>
      <c r="BH61" s="86">
        <f>BH58/BH59</f>
        <v>0.11499169718404606</v>
      </c>
      <c r="BI61" s="87">
        <f t="shared" ref="BI61:BJ61" si="99">BI58/BI59</f>
        <v>0.11564455989596888</v>
      </c>
      <c r="BJ61" s="86">
        <f t="shared" si="99"/>
        <v>0.10911146414302578</v>
      </c>
      <c r="BK61" s="87">
        <f>BK58/BK59</f>
        <v>0.11151146436105727</v>
      </c>
      <c r="BL61" s="86">
        <f>BL58/BL59</f>
        <v>0.11681905369671497</v>
      </c>
      <c r="BM61" s="87">
        <f t="shared" ref="BM61" si="100">BM58/BM59</f>
        <v>0.11855414013700638</v>
      </c>
      <c r="BN61" s="86" t="e">
        <f>BN58/BN59</f>
        <v>#DIV/0!</v>
      </c>
      <c r="BO61" s="87" t="e">
        <f t="shared" ref="BO61" si="101">BO58/BO59</f>
        <v>#DIV/0!</v>
      </c>
      <c r="BP61" s="86" t="e">
        <f>BP58/BP59</f>
        <v>#DIV/0!</v>
      </c>
      <c r="BQ61" s="87" t="e">
        <f t="shared" ref="BQ61:BR61" si="102">BQ58/BQ59</f>
        <v>#DIV/0!</v>
      </c>
      <c r="BR61" s="86" t="e">
        <f t="shared" si="102"/>
        <v>#DIV/0!</v>
      </c>
      <c r="BS61" s="87" t="e">
        <f>BS58/BS59</f>
        <v>#DIV/0!</v>
      </c>
      <c r="BT61" s="86" t="e">
        <f>BT58/BT59</f>
        <v>#DIV/0!</v>
      </c>
      <c r="BU61" s="87" t="e">
        <f t="shared" ref="BU61" si="103">BU58/BU59</f>
        <v>#DIV/0!</v>
      </c>
      <c r="BV61" s="86" t="e">
        <f>BV58/BV59</f>
        <v>#DIV/0!</v>
      </c>
      <c r="BW61" s="87" t="e">
        <f t="shared" ref="BW61" si="104">BW58/BW59</f>
        <v>#DIV/0!</v>
      </c>
      <c r="BX61" s="86" t="e">
        <f>BX58/BX59</f>
        <v>#DIV/0!</v>
      </c>
      <c r="BY61" s="87" t="e">
        <f t="shared" ref="BY61:BZ61" si="105">BY58/BY59</f>
        <v>#DIV/0!</v>
      </c>
      <c r="BZ61" s="86" t="e">
        <f t="shared" si="105"/>
        <v>#DIV/0!</v>
      </c>
      <c r="CA61" s="87" t="e">
        <f>CA58/CA59</f>
        <v>#DIV/0!</v>
      </c>
      <c r="CB61" s="86" t="e">
        <f>CB58/CB59</f>
        <v>#DIV/0!</v>
      </c>
      <c r="CC61" s="87" t="e">
        <f t="shared" ref="CC61" si="106">CC58/CC59</f>
        <v>#DIV/0!</v>
      </c>
      <c r="CD61" s="86" t="e">
        <f>CD58/CD59</f>
        <v>#DIV/0!</v>
      </c>
      <c r="CE61" s="87" t="e">
        <f t="shared" ref="CE61" si="107">CE58/CE59</f>
        <v>#DIV/0!</v>
      </c>
      <c r="CF61" s="86">
        <f>CF58/CF59</f>
        <v>0.11316239538683023</v>
      </c>
      <c r="CG61" s="87">
        <f t="shared" ref="CG61" si="108">CG58/CG59</f>
        <v>0.11470685303279797</v>
      </c>
      <c r="CH61" s="86">
        <f>CH58/CH59</f>
        <v>0.11316239538683026</v>
      </c>
      <c r="CI61" s="87">
        <f t="shared" ref="CI61" si="109">CI58/CI59</f>
        <v>0.11470685303279798</v>
      </c>
      <c r="CJ61" s="85"/>
      <c r="CK61" s="84"/>
    </row>
  </sheetData>
  <mergeCells count="152">
    <mergeCell ref="AF1:BG1"/>
    <mergeCell ref="AF27:BG27"/>
    <mergeCell ref="BH27:CK27"/>
    <mergeCell ref="BH1:CK1"/>
    <mergeCell ref="CB55:CC55"/>
    <mergeCell ref="CD55:CE55"/>
    <mergeCell ref="CF55:CG55"/>
    <mergeCell ref="CJ55:CK55"/>
    <mergeCell ref="BF55:BG55"/>
    <mergeCell ref="CH55:CI55"/>
    <mergeCell ref="BJ55:BK55"/>
    <mergeCell ref="BL55:BM55"/>
    <mergeCell ref="BN55:BO55"/>
    <mergeCell ref="BP55:BQ55"/>
    <mergeCell ref="BR55:BS55"/>
    <mergeCell ref="BT55:BU55"/>
    <mergeCell ref="BV55:BW55"/>
    <mergeCell ref="BX55:BY55"/>
    <mergeCell ref="BZ55:CA55"/>
    <mergeCell ref="BZ2:CA3"/>
    <mergeCell ref="CB2:CC3"/>
    <mergeCell ref="CD2:CE3"/>
    <mergeCell ref="CF2:CG3"/>
    <mergeCell ref="CH2:CI3"/>
    <mergeCell ref="CJ2:CJ4"/>
    <mergeCell ref="CK2:CK4"/>
    <mergeCell ref="BH28:BI29"/>
    <mergeCell ref="BJ28:BK29"/>
    <mergeCell ref="BL28:BM29"/>
    <mergeCell ref="BN28:BO29"/>
    <mergeCell ref="BP28:BQ29"/>
    <mergeCell ref="BR28:BS29"/>
    <mergeCell ref="BT28:BU29"/>
    <mergeCell ref="BV28:BW29"/>
    <mergeCell ref="BX28:BY29"/>
    <mergeCell ref="BZ28:CA29"/>
    <mergeCell ref="CB28:CC29"/>
    <mergeCell ref="CD28:CE29"/>
    <mergeCell ref="CF28:CG29"/>
    <mergeCell ref="CH28:CI29"/>
    <mergeCell ref="CJ28:CJ30"/>
    <mergeCell ref="CK28:CK30"/>
    <mergeCell ref="BH2:BI3"/>
    <mergeCell ref="BJ2:BK3"/>
    <mergeCell ref="BL2:BM3"/>
    <mergeCell ref="BN2:BO3"/>
    <mergeCell ref="BP2:BQ3"/>
    <mergeCell ref="BR2:BS3"/>
    <mergeCell ref="BT2:BU3"/>
    <mergeCell ref="BV2:BW3"/>
    <mergeCell ref="BX2:BY3"/>
    <mergeCell ref="A2:A4"/>
    <mergeCell ref="B2:B4"/>
    <mergeCell ref="C2:C4"/>
    <mergeCell ref="D2:E3"/>
    <mergeCell ref="F2:G3"/>
    <mergeCell ref="H2:I3"/>
    <mergeCell ref="J2:K3"/>
    <mergeCell ref="L2:M3"/>
    <mergeCell ref="N2:O3"/>
    <mergeCell ref="AB2:AC3"/>
    <mergeCell ref="AD2:AE3"/>
    <mergeCell ref="AF2:AG3"/>
    <mergeCell ref="AH2:AI3"/>
    <mergeCell ref="AJ2:AK3"/>
    <mergeCell ref="AL2:AM3"/>
    <mergeCell ref="P2:Q3"/>
    <mergeCell ref="R2:S3"/>
    <mergeCell ref="T2:U3"/>
    <mergeCell ref="V2:W3"/>
    <mergeCell ref="X2:Y3"/>
    <mergeCell ref="Z2:AA3"/>
    <mergeCell ref="AZ2:BA3"/>
    <mergeCell ref="BB2:BC3"/>
    <mergeCell ref="BD2:BE3"/>
    <mergeCell ref="BF2:BG3"/>
    <mergeCell ref="AN2:AO3"/>
    <mergeCell ref="AP2:AQ3"/>
    <mergeCell ref="AR2:AS3"/>
    <mergeCell ref="AT2:AU3"/>
    <mergeCell ref="AV2:AW3"/>
    <mergeCell ref="AX2:AY3"/>
    <mergeCell ref="AL28:AM29"/>
    <mergeCell ref="P28:Q29"/>
    <mergeCell ref="AN28:AO29"/>
    <mergeCell ref="AP28:AQ29"/>
    <mergeCell ref="A28:A30"/>
    <mergeCell ref="B28:B30"/>
    <mergeCell ref="C28:C30"/>
    <mergeCell ref="D28:E29"/>
    <mergeCell ref="F28:G29"/>
    <mergeCell ref="H28:I29"/>
    <mergeCell ref="J28:K29"/>
    <mergeCell ref="L28:M29"/>
    <mergeCell ref="N28:O29"/>
    <mergeCell ref="B60:C60"/>
    <mergeCell ref="B61:C61"/>
    <mergeCell ref="A55:C55"/>
    <mergeCell ref="D55:E55"/>
    <mergeCell ref="F55:G55"/>
    <mergeCell ref="H55:I55"/>
    <mergeCell ref="J55:K55"/>
    <mergeCell ref="L55:M55"/>
    <mergeCell ref="BD28:BE29"/>
    <mergeCell ref="R28:S29"/>
    <mergeCell ref="T28:U29"/>
    <mergeCell ref="V28:W29"/>
    <mergeCell ref="X28:Y29"/>
    <mergeCell ref="Z28:AA29"/>
    <mergeCell ref="AZ28:BA29"/>
    <mergeCell ref="BB28:BC29"/>
    <mergeCell ref="AB55:AC55"/>
    <mergeCell ref="B58:C58"/>
    <mergeCell ref="A59:C59"/>
    <mergeCell ref="AB28:AC29"/>
    <mergeCell ref="AD28:AE29"/>
    <mergeCell ref="AF28:AG29"/>
    <mergeCell ref="AH28:AI29"/>
    <mergeCell ref="AJ28:AK29"/>
    <mergeCell ref="AP55:AQ55"/>
    <mergeCell ref="AR55:AS55"/>
    <mergeCell ref="AT55:AU55"/>
    <mergeCell ref="AV55:AW55"/>
    <mergeCell ref="AR28:AS29"/>
    <mergeCell ref="AT28:AU29"/>
    <mergeCell ref="AV28:AW29"/>
    <mergeCell ref="AX28:AY29"/>
    <mergeCell ref="BF28:BG29"/>
    <mergeCell ref="BH55:BI55"/>
    <mergeCell ref="B56:C56"/>
    <mergeCell ref="B57:C57"/>
    <mergeCell ref="D1:AA1"/>
    <mergeCell ref="A1:C1"/>
    <mergeCell ref="D27:AE27"/>
    <mergeCell ref="A27:C27"/>
    <mergeCell ref="Z55:AA55"/>
    <mergeCell ref="T55:U55"/>
    <mergeCell ref="V55:W55"/>
    <mergeCell ref="X55:Y55"/>
    <mergeCell ref="AF55:AG55"/>
    <mergeCell ref="AH55:AI55"/>
    <mergeCell ref="AJ55:AK55"/>
    <mergeCell ref="AD55:AE55"/>
    <mergeCell ref="N55:O55"/>
    <mergeCell ref="P55:Q55"/>
    <mergeCell ref="R55:S55"/>
    <mergeCell ref="AX55:AY55"/>
    <mergeCell ref="AZ55:BA55"/>
    <mergeCell ref="BB55:BC55"/>
    <mergeCell ref="BD55:BE55"/>
    <mergeCell ref="AL55:AM55"/>
    <mergeCell ref="AN55:AO55"/>
  </mergeCells>
  <printOptions horizontalCentered="1"/>
  <pageMargins left="0.25" right="0.25" top="0.25" bottom="0.25" header="0.3" footer="0.3"/>
  <pageSetup paperSize="9" scale="85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FE3F-CEF2-485B-BB77-78AAC3689DE8}">
  <dimension ref="A1:CG167"/>
  <sheetViews>
    <sheetView zoomScaleNormal="100" workbookViewId="0">
      <pane xSplit="7" ySplit="3" topLeftCell="AF153" activePane="bottomRight" state="frozen"/>
      <selection activeCell="A141" sqref="A141:XFD141"/>
      <selection pane="topRight" activeCell="A141" sqref="A141:XFD141"/>
      <selection pane="bottomLeft" activeCell="A141" sqref="A141:XFD141"/>
      <selection pane="bottomRight" activeCell="B163" sqref="B163"/>
    </sheetView>
  </sheetViews>
  <sheetFormatPr defaultColWidth="9.140625" defaultRowHeight="21.75" x14ac:dyDescent="0.25"/>
  <cols>
    <col min="1" max="1" width="5.28515625" style="90" customWidth="1"/>
    <col min="2" max="2" width="25.28515625" style="90" customWidth="1"/>
    <col min="3" max="3" width="8.140625" style="90" customWidth="1"/>
    <col min="4" max="4" width="8.42578125" style="124" bestFit="1" customWidth="1"/>
    <col min="5" max="5" width="7.28515625" style="90" customWidth="1"/>
    <col min="6" max="6" width="7.7109375" style="90" customWidth="1"/>
    <col min="7" max="7" width="10.5703125" style="90" customWidth="1"/>
    <col min="8" max="31" width="10.5703125" style="90" hidden="1" customWidth="1"/>
    <col min="32" max="33" width="9.140625" style="90" customWidth="1"/>
    <col min="34" max="34" width="9.140625" style="123" hidden="1" customWidth="1"/>
    <col min="35" max="36" width="9.140625" style="90" hidden="1" customWidth="1"/>
    <col min="37" max="37" width="10.5703125" style="90" hidden="1" customWidth="1"/>
    <col min="38" max="38" width="9.140625" style="90" hidden="1" customWidth="1"/>
    <col min="39" max="39" width="10.42578125" style="90" hidden="1" customWidth="1"/>
    <col min="40" max="40" width="9.140625" style="90" hidden="1" customWidth="1"/>
    <col min="41" max="41" width="11.28515625" style="90" hidden="1" customWidth="1"/>
    <col min="42" max="42" width="9.140625" style="90" hidden="1" customWidth="1"/>
    <col min="43" max="43" width="11.7109375" style="90" hidden="1" customWidth="1"/>
    <col min="44" max="44" width="9.140625" style="90" hidden="1" customWidth="1"/>
    <col min="45" max="45" width="10.28515625" style="90" hidden="1" customWidth="1"/>
    <col min="46" max="46" width="9.140625" style="90" hidden="1" customWidth="1"/>
    <col min="47" max="47" width="9.7109375" style="90" hidden="1" customWidth="1"/>
    <col min="48" max="49" width="9.140625" style="90" hidden="1" customWidth="1"/>
    <col min="50" max="50" width="9.28515625" style="90" hidden="1" customWidth="1"/>
    <col min="51" max="57" width="9.140625" style="90" hidden="1" customWidth="1"/>
    <col min="58" max="59" width="9.140625" style="90"/>
    <col min="60" max="60" width="9.140625" style="123"/>
    <col min="61" max="61" width="9.140625" style="90"/>
    <col min="62" max="62" width="9.140625" style="90" customWidth="1"/>
    <col min="63" max="63" width="10.5703125" style="90" customWidth="1"/>
    <col min="64" max="64" width="9.140625" style="90" hidden="1" customWidth="1"/>
    <col min="65" max="65" width="10.42578125" style="90" hidden="1" customWidth="1"/>
    <col min="66" max="66" width="9.140625" style="90" hidden="1" customWidth="1"/>
    <col min="67" max="67" width="11.28515625" style="90" hidden="1" customWidth="1"/>
    <col min="68" max="68" width="9.140625" style="90" hidden="1" customWidth="1"/>
    <col min="69" max="69" width="11.7109375" style="90" hidden="1" customWidth="1"/>
    <col min="70" max="70" width="9.140625" style="90" hidden="1" customWidth="1"/>
    <col min="71" max="71" width="10.28515625" style="90" hidden="1" customWidth="1"/>
    <col min="72" max="72" width="9.140625" style="90" hidden="1" customWidth="1"/>
    <col min="73" max="73" width="9.7109375" style="90" hidden="1" customWidth="1"/>
    <col min="74" max="75" width="9.140625" style="90" hidden="1" customWidth="1"/>
    <col min="76" max="76" width="9.28515625" style="90" hidden="1" customWidth="1"/>
    <col min="77" max="83" width="9.140625" style="90" hidden="1" customWidth="1"/>
    <col min="84" max="16384" width="9.140625" style="90"/>
  </cols>
  <sheetData>
    <row r="1" spans="1:85" ht="30" customHeight="1" x14ac:dyDescent="0.25">
      <c r="A1" s="299" t="s">
        <v>63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299"/>
      <c r="BF1" s="299"/>
      <c r="BG1" s="299"/>
      <c r="BH1" s="90"/>
    </row>
    <row r="2" spans="1:85" s="91" customFormat="1" ht="19.899999999999999" customHeight="1" x14ac:dyDescent="0.25">
      <c r="A2" s="300" t="s">
        <v>64</v>
      </c>
      <c r="B2" s="300" t="s">
        <v>65</v>
      </c>
      <c r="C2" s="300"/>
      <c r="D2" s="302" t="s">
        <v>66</v>
      </c>
      <c r="E2" s="302" t="s">
        <v>67</v>
      </c>
      <c r="F2" s="302" t="s">
        <v>68</v>
      </c>
      <c r="G2" s="302" t="s">
        <v>69</v>
      </c>
      <c r="H2" s="297">
        <v>45292</v>
      </c>
      <c r="I2" s="298"/>
      <c r="J2" s="297">
        <v>45323</v>
      </c>
      <c r="K2" s="298"/>
      <c r="L2" s="297">
        <v>45352</v>
      </c>
      <c r="M2" s="298"/>
      <c r="N2" s="297">
        <v>45383</v>
      </c>
      <c r="O2" s="298"/>
      <c r="P2" s="297">
        <v>45413</v>
      </c>
      <c r="Q2" s="298"/>
      <c r="R2" s="297">
        <v>45444</v>
      </c>
      <c r="S2" s="298"/>
      <c r="T2" s="297">
        <v>45474</v>
      </c>
      <c r="U2" s="298"/>
      <c r="V2" s="297">
        <v>45505</v>
      </c>
      <c r="W2" s="298"/>
      <c r="X2" s="297">
        <v>45536</v>
      </c>
      <c r="Y2" s="298"/>
      <c r="Z2" s="297">
        <v>45566</v>
      </c>
      <c r="AA2" s="298"/>
      <c r="AB2" s="297">
        <v>45597</v>
      </c>
      <c r="AC2" s="298"/>
      <c r="AD2" s="297">
        <v>45627</v>
      </c>
      <c r="AE2" s="298"/>
      <c r="AF2" s="304" t="s">
        <v>55</v>
      </c>
      <c r="AG2" s="305"/>
      <c r="AH2" s="297">
        <v>45658</v>
      </c>
      <c r="AI2" s="298"/>
      <c r="AJ2" s="297">
        <v>45689</v>
      </c>
      <c r="AK2" s="298"/>
      <c r="AL2" s="297">
        <v>45717</v>
      </c>
      <c r="AM2" s="298"/>
      <c r="AN2" s="297">
        <v>45748</v>
      </c>
      <c r="AO2" s="298"/>
      <c r="AP2" s="297">
        <v>45778</v>
      </c>
      <c r="AQ2" s="298"/>
      <c r="AR2" s="297">
        <v>45809</v>
      </c>
      <c r="AS2" s="298"/>
      <c r="AT2" s="297">
        <v>45839</v>
      </c>
      <c r="AU2" s="298"/>
      <c r="AV2" s="297">
        <v>45870</v>
      </c>
      <c r="AW2" s="298"/>
      <c r="AX2" s="297">
        <v>45901</v>
      </c>
      <c r="AY2" s="298"/>
      <c r="AZ2" s="297">
        <v>45931</v>
      </c>
      <c r="BA2" s="298"/>
      <c r="BB2" s="297">
        <v>45962</v>
      </c>
      <c r="BC2" s="298"/>
      <c r="BD2" s="297">
        <v>45992</v>
      </c>
      <c r="BE2" s="298"/>
      <c r="BF2" s="304" t="s">
        <v>70</v>
      </c>
      <c r="BG2" s="305"/>
      <c r="BH2" s="297">
        <v>46023</v>
      </c>
      <c r="BI2" s="298"/>
      <c r="BJ2" s="297">
        <v>46054</v>
      </c>
      <c r="BK2" s="298"/>
      <c r="BL2" s="297">
        <v>46082</v>
      </c>
      <c r="BM2" s="298"/>
      <c r="BN2" s="297">
        <v>46113</v>
      </c>
      <c r="BO2" s="298"/>
      <c r="BP2" s="297">
        <v>46143</v>
      </c>
      <c r="BQ2" s="298"/>
      <c r="BR2" s="297">
        <v>46174</v>
      </c>
      <c r="BS2" s="298"/>
      <c r="BT2" s="297">
        <v>46204</v>
      </c>
      <c r="BU2" s="298"/>
      <c r="BV2" s="297">
        <v>46235</v>
      </c>
      <c r="BW2" s="298"/>
      <c r="BX2" s="297">
        <v>46266</v>
      </c>
      <c r="BY2" s="298"/>
      <c r="BZ2" s="297">
        <v>46296</v>
      </c>
      <c r="CA2" s="298"/>
      <c r="CB2" s="297">
        <v>46327</v>
      </c>
      <c r="CC2" s="298"/>
      <c r="CD2" s="297">
        <v>46357</v>
      </c>
      <c r="CE2" s="298"/>
      <c r="CF2" s="304" t="s">
        <v>224</v>
      </c>
      <c r="CG2" s="305"/>
    </row>
    <row r="3" spans="1:85" s="91" customFormat="1" ht="19.899999999999999" customHeight="1" x14ac:dyDescent="0.25">
      <c r="A3" s="301"/>
      <c r="B3" s="301"/>
      <c r="C3" s="301"/>
      <c r="D3" s="303"/>
      <c r="E3" s="303"/>
      <c r="F3" s="303"/>
      <c r="G3" s="303"/>
      <c r="H3" s="92" t="s">
        <v>71</v>
      </c>
      <c r="I3" s="93" t="s">
        <v>72</v>
      </c>
      <c r="J3" s="92" t="s">
        <v>71</v>
      </c>
      <c r="K3" s="93" t="s">
        <v>72</v>
      </c>
      <c r="L3" s="92" t="s">
        <v>71</v>
      </c>
      <c r="M3" s="93" t="s">
        <v>72</v>
      </c>
      <c r="N3" s="92" t="s">
        <v>71</v>
      </c>
      <c r="O3" s="93" t="s">
        <v>72</v>
      </c>
      <c r="P3" s="92" t="s">
        <v>71</v>
      </c>
      <c r="Q3" s="93" t="s">
        <v>72</v>
      </c>
      <c r="R3" s="92" t="s">
        <v>71</v>
      </c>
      <c r="S3" s="93" t="s">
        <v>72</v>
      </c>
      <c r="T3" s="92" t="s">
        <v>71</v>
      </c>
      <c r="U3" s="93" t="s">
        <v>72</v>
      </c>
      <c r="V3" s="92" t="s">
        <v>71</v>
      </c>
      <c r="W3" s="93" t="s">
        <v>72</v>
      </c>
      <c r="X3" s="92" t="s">
        <v>71</v>
      </c>
      <c r="Y3" s="93" t="s">
        <v>72</v>
      </c>
      <c r="Z3" s="92" t="s">
        <v>71</v>
      </c>
      <c r="AA3" s="93" t="s">
        <v>72</v>
      </c>
      <c r="AB3" s="92" t="s">
        <v>71</v>
      </c>
      <c r="AC3" s="93" t="s">
        <v>72</v>
      </c>
      <c r="AD3" s="92" t="s">
        <v>71</v>
      </c>
      <c r="AE3" s="93" t="s">
        <v>72</v>
      </c>
      <c r="AF3" s="92" t="s">
        <v>71</v>
      </c>
      <c r="AG3" s="93" t="s">
        <v>72</v>
      </c>
      <c r="AH3" s="92" t="s">
        <v>71</v>
      </c>
      <c r="AI3" s="93" t="s">
        <v>72</v>
      </c>
      <c r="AJ3" s="92" t="s">
        <v>71</v>
      </c>
      <c r="AK3" s="93" t="s">
        <v>72</v>
      </c>
      <c r="AL3" s="92" t="s">
        <v>71</v>
      </c>
      <c r="AM3" s="93" t="s">
        <v>72</v>
      </c>
      <c r="AN3" s="92" t="s">
        <v>71</v>
      </c>
      <c r="AO3" s="93" t="s">
        <v>72</v>
      </c>
      <c r="AP3" s="92" t="s">
        <v>71</v>
      </c>
      <c r="AQ3" s="93" t="s">
        <v>72</v>
      </c>
      <c r="AR3" s="92" t="s">
        <v>71</v>
      </c>
      <c r="AS3" s="93" t="s">
        <v>72</v>
      </c>
      <c r="AT3" s="92" t="s">
        <v>71</v>
      </c>
      <c r="AU3" s="93" t="s">
        <v>72</v>
      </c>
      <c r="AV3" s="92" t="s">
        <v>71</v>
      </c>
      <c r="AW3" s="93" t="s">
        <v>72</v>
      </c>
      <c r="AX3" s="92" t="s">
        <v>71</v>
      </c>
      <c r="AY3" s="93" t="s">
        <v>72</v>
      </c>
      <c r="AZ3" s="92" t="s">
        <v>71</v>
      </c>
      <c r="BA3" s="93" t="s">
        <v>72</v>
      </c>
      <c r="BB3" s="92" t="s">
        <v>71</v>
      </c>
      <c r="BC3" s="93" t="s">
        <v>72</v>
      </c>
      <c r="BD3" s="92" t="s">
        <v>71</v>
      </c>
      <c r="BE3" s="93" t="s">
        <v>72</v>
      </c>
      <c r="BF3" s="92" t="s">
        <v>71</v>
      </c>
      <c r="BG3" s="93" t="s">
        <v>72</v>
      </c>
      <c r="BH3" s="92" t="s">
        <v>71</v>
      </c>
      <c r="BI3" s="93" t="s">
        <v>72</v>
      </c>
      <c r="BJ3" s="92" t="s">
        <v>71</v>
      </c>
      <c r="BK3" s="93" t="s">
        <v>72</v>
      </c>
      <c r="BL3" s="92" t="s">
        <v>71</v>
      </c>
      <c r="BM3" s="93" t="s">
        <v>72</v>
      </c>
      <c r="BN3" s="92" t="s">
        <v>71</v>
      </c>
      <c r="BO3" s="93" t="s">
        <v>72</v>
      </c>
      <c r="BP3" s="92" t="s">
        <v>71</v>
      </c>
      <c r="BQ3" s="93" t="s">
        <v>72</v>
      </c>
      <c r="BR3" s="92" t="s">
        <v>71</v>
      </c>
      <c r="BS3" s="93" t="s">
        <v>72</v>
      </c>
      <c r="BT3" s="92" t="s">
        <v>71</v>
      </c>
      <c r="BU3" s="93" t="s">
        <v>72</v>
      </c>
      <c r="BV3" s="92" t="s">
        <v>71</v>
      </c>
      <c r="BW3" s="93" t="s">
        <v>72</v>
      </c>
      <c r="BX3" s="92" t="s">
        <v>71</v>
      </c>
      <c r="BY3" s="93" t="s">
        <v>72</v>
      </c>
      <c r="BZ3" s="92" t="s">
        <v>71</v>
      </c>
      <c r="CA3" s="93" t="s">
        <v>72</v>
      </c>
      <c r="CB3" s="92" t="s">
        <v>71</v>
      </c>
      <c r="CC3" s="93" t="s">
        <v>72</v>
      </c>
      <c r="CD3" s="92" t="s">
        <v>71</v>
      </c>
      <c r="CE3" s="93" t="s">
        <v>72</v>
      </c>
      <c r="CF3" s="92" t="s">
        <v>71</v>
      </c>
      <c r="CG3" s="93" t="s">
        <v>72</v>
      </c>
    </row>
    <row r="4" spans="1:85" s="102" customFormat="1" ht="19.899999999999999" customHeight="1" x14ac:dyDescent="0.25">
      <c r="A4" s="94">
        <v>1</v>
      </c>
      <c r="B4" s="95" t="s">
        <v>73</v>
      </c>
      <c r="C4" s="95" t="s">
        <v>74</v>
      </c>
      <c r="D4" s="94">
        <f>RANK(BF4,$BF$4:$BF$147)</f>
        <v>11</v>
      </c>
      <c r="E4" s="94">
        <v>0.7</v>
      </c>
      <c r="F4" s="94" t="s">
        <v>75</v>
      </c>
      <c r="G4" s="94">
        <v>2000</v>
      </c>
      <c r="H4" s="94">
        <v>877</v>
      </c>
      <c r="I4" s="97">
        <f>H4*$E4</f>
        <v>613.9</v>
      </c>
      <c r="J4" s="94">
        <v>792</v>
      </c>
      <c r="K4" s="97">
        <f>J4*$E4</f>
        <v>554.4</v>
      </c>
      <c r="L4" s="94">
        <v>348</v>
      </c>
      <c r="M4" s="97">
        <f>L4*$E4</f>
        <v>243.6</v>
      </c>
      <c r="N4" s="94">
        <v>276</v>
      </c>
      <c r="O4" s="97">
        <f>N4*$E4</f>
        <v>193.2</v>
      </c>
      <c r="P4" s="94">
        <v>516</v>
      </c>
      <c r="Q4" s="97">
        <f>P4*$E4</f>
        <v>361.2</v>
      </c>
      <c r="R4" s="94">
        <v>384</v>
      </c>
      <c r="S4" s="97">
        <f>R4*$E4</f>
        <v>268.79999999999995</v>
      </c>
      <c r="T4" s="94">
        <v>743</v>
      </c>
      <c r="U4" s="97">
        <f>T4*$E4</f>
        <v>520.1</v>
      </c>
      <c r="V4" s="94">
        <v>96</v>
      </c>
      <c r="W4" s="97">
        <f>V4*$E4</f>
        <v>67.199999999999989</v>
      </c>
      <c r="X4" s="94">
        <v>492</v>
      </c>
      <c r="Y4" s="97">
        <f>X4*$E4</f>
        <v>344.4</v>
      </c>
      <c r="Z4" s="94">
        <v>192</v>
      </c>
      <c r="AA4" s="97">
        <f>Z4*$E4</f>
        <v>134.39999999999998</v>
      </c>
      <c r="AB4" s="94">
        <v>264</v>
      </c>
      <c r="AC4" s="97">
        <f>AB4*$E4</f>
        <v>184.79999999999998</v>
      </c>
      <c r="AD4" s="94">
        <v>396</v>
      </c>
      <c r="AE4" s="97">
        <f>AD4*$E4</f>
        <v>277.2</v>
      </c>
      <c r="AF4" s="101">
        <f>SUM(H4,J4,L4,N4,P4,R4,T4,V4,X4,Z4,AB4,AD4)</f>
        <v>5376</v>
      </c>
      <c r="AG4" s="100">
        <f t="shared" ref="AG4" si="0">SUM(I4,K4,M4,O4,Q4,S4,U4,W4,Y4,AA4,AC4,AE4)</f>
        <v>3763.2</v>
      </c>
      <c r="AH4" s="96">
        <v>84</v>
      </c>
      <c r="AI4" s="97">
        <f t="shared" ref="AI4" si="1">AH4*$E4</f>
        <v>58.8</v>
      </c>
      <c r="AJ4" s="98">
        <v>396</v>
      </c>
      <c r="AK4" s="97">
        <f>AJ4*$E4</f>
        <v>277.2</v>
      </c>
      <c r="AL4" s="99">
        <v>300</v>
      </c>
      <c r="AM4" s="100">
        <f>AL4*$E4</f>
        <v>210</v>
      </c>
      <c r="AN4" s="99">
        <v>312</v>
      </c>
      <c r="AO4" s="100">
        <f>AN4*$E4</f>
        <v>218.39999999999998</v>
      </c>
      <c r="AP4" s="99">
        <v>132</v>
      </c>
      <c r="AQ4" s="100">
        <f>AP4*$E4</f>
        <v>92.399999999999991</v>
      </c>
      <c r="AR4" s="99">
        <v>252</v>
      </c>
      <c r="AS4" s="100">
        <f>AR4*$E4</f>
        <v>176.39999999999998</v>
      </c>
      <c r="AT4" s="99">
        <v>288</v>
      </c>
      <c r="AU4" s="100">
        <f>AT4*$E4</f>
        <v>201.6</v>
      </c>
      <c r="AV4" s="99">
        <v>240</v>
      </c>
      <c r="AW4" s="100">
        <f>AV4*$E4</f>
        <v>168</v>
      </c>
      <c r="AX4" s="99">
        <v>264</v>
      </c>
      <c r="AY4" s="100">
        <f>AX4*$E4</f>
        <v>184.79999999999998</v>
      </c>
      <c r="AZ4" s="99">
        <v>108</v>
      </c>
      <c r="BA4" s="100">
        <f>AZ4*$E4</f>
        <v>75.599999999999994</v>
      </c>
      <c r="BB4" s="99">
        <v>144</v>
      </c>
      <c r="BC4" s="100">
        <f>BB4*$E4</f>
        <v>100.8</v>
      </c>
      <c r="BD4" s="99">
        <v>204</v>
      </c>
      <c r="BE4" s="100">
        <f>BD4*$E4</f>
        <v>142.79999999999998</v>
      </c>
      <c r="BF4" s="101">
        <f>SUM(AH4,AJ4,AL4,AN4,AP4,AR4,AT4,AV4,AX4,AZ4,BB4,BD4)</f>
        <v>2724</v>
      </c>
      <c r="BG4" s="100">
        <f t="shared" ref="BF4:BG20" si="2">SUM(AI4,AK4,AM4,AO4,AQ4,AS4,AU4,AW4,AY4,BA4,BC4,BE4)</f>
        <v>1906.7999999999995</v>
      </c>
      <c r="BH4" s="96">
        <v>120</v>
      </c>
      <c r="BI4" s="97">
        <f t="shared" ref="BI4" si="3">BH4*$E4</f>
        <v>84</v>
      </c>
      <c r="BJ4" s="98">
        <v>348</v>
      </c>
      <c r="BK4" s="97">
        <f>BJ4*$E4</f>
        <v>243.6</v>
      </c>
      <c r="BL4" s="99"/>
      <c r="BM4" s="100">
        <f>BL4*$E4</f>
        <v>0</v>
      </c>
      <c r="BN4" s="99"/>
      <c r="BO4" s="100">
        <f>BN4*$E4</f>
        <v>0</v>
      </c>
      <c r="BP4" s="99"/>
      <c r="BQ4" s="100">
        <f>BP4*$E4</f>
        <v>0</v>
      </c>
      <c r="BR4" s="99"/>
      <c r="BS4" s="100">
        <f>BR4*$E4</f>
        <v>0</v>
      </c>
      <c r="BT4" s="99"/>
      <c r="BU4" s="100">
        <f>BT4*$E4</f>
        <v>0</v>
      </c>
      <c r="BV4" s="99"/>
      <c r="BW4" s="100">
        <f>BV4*$E4</f>
        <v>0</v>
      </c>
      <c r="BX4" s="99"/>
      <c r="BY4" s="100">
        <f>BX4*$E4</f>
        <v>0</v>
      </c>
      <c r="BZ4" s="99"/>
      <c r="CA4" s="100">
        <f>BZ4*$E4</f>
        <v>0</v>
      </c>
      <c r="CB4" s="99"/>
      <c r="CC4" s="100">
        <f>CB4*$E4</f>
        <v>0</v>
      </c>
      <c r="CD4" s="99"/>
      <c r="CE4" s="100">
        <f>CD4*$E4</f>
        <v>0</v>
      </c>
      <c r="CF4" s="101">
        <f>SUM(BH4,BJ4,BL4,BN4,BP4,BR4,BT4,BV4,BX4,BZ4,CB4,CD4)</f>
        <v>468</v>
      </c>
      <c r="CG4" s="100">
        <f t="shared" ref="CG4" si="4">SUM(BI4,BK4,BM4,BO4,BQ4,BS4,BU4,BW4,BY4,CA4,CC4,CE4)</f>
        <v>327.60000000000002</v>
      </c>
    </row>
    <row r="5" spans="1:85" s="102" customFormat="1" ht="19.899999999999999" customHeight="1" x14ac:dyDescent="0.25">
      <c r="A5" s="94"/>
      <c r="B5" s="95"/>
      <c r="C5" s="95"/>
      <c r="D5" s="94"/>
      <c r="E5" s="94"/>
      <c r="F5" s="94"/>
      <c r="G5" s="94"/>
      <c r="H5" s="94"/>
      <c r="I5" s="125"/>
      <c r="J5" s="94"/>
      <c r="K5" s="125"/>
      <c r="L5" s="94"/>
      <c r="M5" s="125"/>
      <c r="N5" s="94"/>
      <c r="O5" s="125"/>
      <c r="P5" s="94"/>
      <c r="Q5" s="125"/>
      <c r="R5" s="94"/>
      <c r="S5" s="125"/>
      <c r="T5" s="94"/>
      <c r="U5" s="125"/>
      <c r="V5" s="94"/>
      <c r="W5" s="125"/>
      <c r="X5" s="94"/>
      <c r="Y5" s="125"/>
      <c r="Z5" s="94"/>
      <c r="AA5" s="125"/>
      <c r="AB5" s="94"/>
      <c r="AC5" s="125"/>
      <c r="AD5" s="94"/>
      <c r="AE5" s="125"/>
      <c r="AF5" s="101"/>
      <c r="AG5" s="100"/>
      <c r="AH5" s="99"/>
      <c r="AI5" s="100"/>
      <c r="AJ5" s="99"/>
      <c r="AK5" s="100"/>
      <c r="AL5" s="99"/>
      <c r="AM5" s="100"/>
      <c r="AN5" s="99"/>
      <c r="AO5" s="100"/>
      <c r="AP5" s="99"/>
      <c r="AQ5" s="100"/>
      <c r="AR5" s="99"/>
      <c r="AS5" s="100"/>
      <c r="AT5" s="99"/>
      <c r="AU5" s="100"/>
      <c r="AV5" s="99"/>
      <c r="AW5" s="100"/>
      <c r="AX5" s="99"/>
      <c r="AY5" s="100"/>
      <c r="AZ5" s="99"/>
      <c r="BA5" s="100"/>
      <c r="BB5" s="99"/>
      <c r="BC5" s="100"/>
      <c r="BD5" s="99"/>
      <c r="BE5" s="100"/>
      <c r="BF5" s="101"/>
      <c r="BG5" s="100"/>
      <c r="BH5" s="99"/>
      <c r="BI5" s="100"/>
      <c r="BJ5" s="99"/>
      <c r="BK5" s="100"/>
      <c r="BL5" s="99"/>
      <c r="BM5" s="100"/>
      <c r="BN5" s="99"/>
      <c r="BO5" s="100"/>
      <c r="BP5" s="99"/>
      <c r="BQ5" s="100"/>
      <c r="BR5" s="99"/>
      <c r="BS5" s="100"/>
      <c r="BT5" s="99"/>
      <c r="BU5" s="100"/>
      <c r="BV5" s="99"/>
      <c r="BW5" s="100"/>
      <c r="BX5" s="99"/>
      <c r="BY5" s="100"/>
      <c r="BZ5" s="99"/>
      <c r="CA5" s="100"/>
      <c r="CB5" s="99"/>
      <c r="CC5" s="100"/>
      <c r="CD5" s="99"/>
      <c r="CE5" s="100"/>
      <c r="CF5" s="101"/>
      <c r="CG5" s="100"/>
    </row>
    <row r="6" spans="1:85" s="102" customFormat="1" ht="19.899999999999999" customHeight="1" x14ac:dyDescent="0.25">
      <c r="A6" s="94">
        <v>2</v>
      </c>
      <c r="B6" s="95" t="s">
        <v>76</v>
      </c>
      <c r="C6" s="95" t="s">
        <v>77</v>
      </c>
      <c r="D6" s="94">
        <f t="shared" ref="D6:D14" si="5">RANK(BF6,$BF$4:$BF$147)</f>
        <v>3</v>
      </c>
      <c r="E6" s="94">
        <v>1</v>
      </c>
      <c r="F6" s="94" t="s">
        <v>75</v>
      </c>
      <c r="G6" s="94">
        <v>1650</v>
      </c>
      <c r="H6" s="94"/>
      <c r="I6" s="97">
        <f t="shared" ref="I6:K14" si="6">H6*$E6</f>
        <v>0</v>
      </c>
      <c r="J6" s="94"/>
      <c r="K6" s="97">
        <f t="shared" si="6"/>
        <v>0</v>
      </c>
      <c r="L6" s="94"/>
      <c r="M6" s="97">
        <f t="shared" ref="M6" si="7">L6*$E6</f>
        <v>0</v>
      </c>
      <c r="N6" s="94"/>
      <c r="O6" s="97">
        <f t="shared" ref="O6" si="8">N6*$E6</f>
        <v>0</v>
      </c>
      <c r="P6" s="94"/>
      <c r="Q6" s="97">
        <f t="shared" ref="Q6" si="9">P6*$E6</f>
        <v>0</v>
      </c>
      <c r="R6" s="94"/>
      <c r="S6" s="97">
        <f t="shared" ref="S6" si="10">R6*$E6</f>
        <v>0</v>
      </c>
      <c r="T6" s="94"/>
      <c r="U6" s="97">
        <f t="shared" ref="U6" si="11">T6*$E6</f>
        <v>0</v>
      </c>
      <c r="V6" s="94"/>
      <c r="W6" s="97">
        <f t="shared" ref="W6" si="12">V6*$E6</f>
        <v>0</v>
      </c>
      <c r="X6" s="94"/>
      <c r="Y6" s="97">
        <f t="shared" ref="Y6" si="13">X6*$E6</f>
        <v>0</v>
      </c>
      <c r="Z6" s="94"/>
      <c r="AA6" s="97">
        <f t="shared" ref="AA6" si="14">Z6*$E6</f>
        <v>0</v>
      </c>
      <c r="AB6" s="94"/>
      <c r="AC6" s="97">
        <f t="shared" ref="AC6" si="15">AB6*$E6</f>
        <v>0</v>
      </c>
      <c r="AD6" s="94"/>
      <c r="AE6" s="97">
        <f t="shared" ref="AE6" si="16">AD6*$E6</f>
        <v>0</v>
      </c>
      <c r="AF6" s="101">
        <f t="shared" ref="AF6:AF11" si="17">SUM(H6,J6,L6,N6,P6,R6,T6,V6,X6,Z6,AB6,AD6)</f>
        <v>0</v>
      </c>
      <c r="AG6" s="100">
        <f t="shared" ref="AG6:AG11" si="18">SUM(I6,K6,M6,O6,Q6,S6,U6,W6,Y6,AA6,AC6,AE6)</f>
        <v>0</v>
      </c>
      <c r="AH6" s="96"/>
      <c r="AI6" s="97">
        <f t="shared" ref="AI6" si="19">AH6*$E6</f>
        <v>0</v>
      </c>
      <c r="AJ6" s="98">
        <v>22176</v>
      </c>
      <c r="AK6" s="97">
        <v>22176</v>
      </c>
      <c r="AL6" s="99"/>
      <c r="AM6" s="100">
        <f t="shared" ref="AK6:AM72" si="20">AL6*$E6</f>
        <v>0</v>
      </c>
      <c r="AN6" s="99"/>
      <c r="AO6" s="100">
        <f t="shared" ref="AO6:AO72" si="21">AN6*$E6</f>
        <v>0</v>
      </c>
      <c r="AP6" s="99"/>
      <c r="AQ6" s="100">
        <f t="shared" ref="AQ6:AQ72" si="22">AP6*$E6</f>
        <v>0</v>
      </c>
      <c r="AR6" s="99"/>
      <c r="AS6" s="100">
        <f t="shared" ref="AS6:AS72" si="23">AR6*$E6</f>
        <v>0</v>
      </c>
      <c r="AT6" s="99">
        <v>19176</v>
      </c>
      <c r="AU6" s="100">
        <f t="shared" ref="AU6:AU72" si="24">AT6*$E6</f>
        <v>19176</v>
      </c>
      <c r="AV6" s="99">
        <v>18432</v>
      </c>
      <c r="AW6" s="100">
        <f t="shared" ref="AW6:AW72" si="25">AV6*$E6</f>
        <v>18432</v>
      </c>
      <c r="AX6" s="99">
        <v>19128</v>
      </c>
      <c r="AY6" s="100">
        <f t="shared" ref="AY6:AY72" si="26">AX6*$E6</f>
        <v>19128</v>
      </c>
      <c r="AZ6" s="99">
        <v>15228</v>
      </c>
      <c r="BA6" s="100">
        <f t="shared" ref="BA6:BA72" si="27">AZ6*$E6</f>
        <v>15228</v>
      </c>
      <c r="BB6" s="99">
        <v>13116</v>
      </c>
      <c r="BC6" s="100">
        <f t="shared" ref="BC6:BC72" si="28">BB6*$E6</f>
        <v>13116</v>
      </c>
      <c r="BD6" s="99">
        <v>14952</v>
      </c>
      <c r="BE6" s="100">
        <f t="shared" ref="BE6:BE72" si="29">BD6*$E6</f>
        <v>14952</v>
      </c>
      <c r="BF6" s="101">
        <f t="shared" si="2"/>
        <v>122208</v>
      </c>
      <c r="BG6" s="100">
        <f t="shared" si="2"/>
        <v>122208</v>
      </c>
      <c r="BH6" s="96">
        <v>17532</v>
      </c>
      <c r="BI6" s="97">
        <f t="shared" ref="BI6:BK9" si="30">BH6*$E6</f>
        <v>17532</v>
      </c>
      <c r="BJ6" s="98">
        <v>14808</v>
      </c>
      <c r="BK6" s="97">
        <f t="shared" si="30"/>
        <v>14808</v>
      </c>
      <c r="BL6" s="99"/>
      <c r="BM6" s="100">
        <f t="shared" ref="BM6:BM11" si="31">BL6*$E6</f>
        <v>0</v>
      </c>
      <c r="BN6" s="99"/>
      <c r="BO6" s="100">
        <f t="shared" ref="BO6:BO11" si="32">BN6*$E6</f>
        <v>0</v>
      </c>
      <c r="BP6" s="99"/>
      <c r="BQ6" s="100">
        <f t="shared" ref="BQ6:BQ11" si="33">BP6*$E6</f>
        <v>0</v>
      </c>
      <c r="BR6" s="99"/>
      <c r="BS6" s="100">
        <f t="shared" ref="BS6:BS11" si="34">BR6*$E6</f>
        <v>0</v>
      </c>
      <c r="BT6" s="99"/>
      <c r="BU6" s="100">
        <f t="shared" ref="BU6:BU11" si="35">BT6*$E6</f>
        <v>0</v>
      </c>
      <c r="BV6" s="99"/>
      <c r="BW6" s="100">
        <f t="shared" ref="BW6:BW11" si="36">BV6*$E6</f>
        <v>0</v>
      </c>
      <c r="BX6" s="99"/>
      <c r="BY6" s="100">
        <f t="shared" ref="BY6:BY11" si="37">BX6*$E6</f>
        <v>0</v>
      </c>
      <c r="BZ6" s="99"/>
      <c r="CA6" s="100">
        <f t="shared" ref="CA6:CA11" si="38">BZ6*$E6</f>
        <v>0</v>
      </c>
      <c r="CB6" s="99"/>
      <c r="CC6" s="100">
        <f t="shared" ref="CC6:CC11" si="39">CB6*$E6</f>
        <v>0</v>
      </c>
      <c r="CD6" s="99"/>
      <c r="CE6" s="100">
        <f t="shared" ref="CE6:CE11" si="40">CD6*$E6</f>
        <v>0</v>
      </c>
      <c r="CF6" s="101">
        <f t="shared" ref="CF6:CF11" si="41">SUM(BH6,BJ6,BL6,BN6,BP6,BR6,BT6,BV6,BX6,BZ6,CB6,CD6)</f>
        <v>32340</v>
      </c>
      <c r="CG6" s="100">
        <f t="shared" ref="CG6:CG11" si="42">SUM(BI6,BK6,BM6,BO6,BQ6,BS6,BU6,BW6,BY6,CA6,CC6,CE6)</f>
        <v>32340</v>
      </c>
    </row>
    <row r="7" spans="1:85" s="102" customFormat="1" ht="19.899999999999999" customHeight="1" x14ac:dyDescent="0.25">
      <c r="A7" s="94">
        <v>3</v>
      </c>
      <c r="B7" s="95" t="s">
        <v>78</v>
      </c>
      <c r="C7" s="95" t="s">
        <v>77</v>
      </c>
      <c r="D7" s="94">
        <f t="shared" si="5"/>
        <v>4</v>
      </c>
      <c r="E7" s="94">
        <v>1</v>
      </c>
      <c r="F7" s="94" t="s">
        <v>75</v>
      </c>
      <c r="G7" s="94">
        <v>1650</v>
      </c>
      <c r="H7" s="94">
        <f>17628</f>
        <v>17628</v>
      </c>
      <c r="I7" s="97">
        <f>H7*$E7</f>
        <v>17628</v>
      </c>
      <c r="J7" s="94">
        <v>15612</v>
      </c>
      <c r="K7" s="97">
        <f t="shared" si="6"/>
        <v>15612</v>
      </c>
      <c r="L7" s="94">
        <v>17628</v>
      </c>
      <c r="M7" s="97">
        <f t="shared" ref="M7" si="43">L7*$E7</f>
        <v>17628</v>
      </c>
      <c r="N7" s="94">
        <v>18732</v>
      </c>
      <c r="O7" s="97">
        <f t="shared" ref="O7" si="44">N7*$E7</f>
        <v>18732</v>
      </c>
      <c r="P7" s="94">
        <v>25896</v>
      </c>
      <c r="Q7" s="97">
        <f t="shared" ref="Q7" si="45">P7*$E7</f>
        <v>25896</v>
      </c>
      <c r="R7" s="94">
        <v>24912</v>
      </c>
      <c r="S7" s="97">
        <f t="shared" ref="S7" si="46">R7*$E7</f>
        <v>24912</v>
      </c>
      <c r="T7" s="94">
        <v>21912</v>
      </c>
      <c r="U7" s="97">
        <f t="shared" ref="U7" si="47">T7*$E7</f>
        <v>21912</v>
      </c>
      <c r="V7" s="94">
        <v>15156</v>
      </c>
      <c r="W7" s="97">
        <f t="shared" ref="W7" si="48">V7*$E7</f>
        <v>15156</v>
      </c>
      <c r="X7" s="188">
        <v>18948</v>
      </c>
      <c r="Y7" s="97">
        <f t="shared" ref="Y7" si="49">X7*$E7</f>
        <v>18948</v>
      </c>
      <c r="Z7" s="94">
        <v>20232</v>
      </c>
      <c r="AA7" s="97">
        <f t="shared" ref="AA7" si="50">Z7*$E7</f>
        <v>20232</v>
      </c>
      <c r="AB7" s="94">
        <v>21204</v>
      </c>
      <c r="AC7" s="97">
        <f t="shared" ref="AC7" si="51">AB7*$E7</f>
        <v>21204</v>
      </c>
      <c r="AD7" s="94">
        <v>23052</v>
      </c>
      <c r="AE7" s="97">
        <f t="shared" ref="AE7" si="52">AD7*$E7</f>
        <v>23052</v>
      </c>
      <c r="AF7" s="101">
        <f t="shared" si="17"/>
        <v>240912</v>
      </c>
      <c r="AG7" s="100">
        <f t="shared" si="18"/>
        <v>240912</v>
      </c>
      <c r="AH7" s="99">
        <v>20304</v>
      </c>
      <c r="AI7" s="100">
        <v>20304</v>
      </c>
      <c r="AJ7" s="99"/>
      <c r="AK7" s="100">
        <v>0</v>
      </c>
      <c r="AL7" s="99">
        <v>34908</v>
      </c>
      <c r="AM7" s="100">
        <f t="shared" si="20"/>
        <v>34908</v>
      </c>
      <c r="AN7" s="99">
        <v>13044</v>
      </c>
      <c r="AO7" s="100">
        <f t="shared" si="21"/>
        <v>13044</v>
      </c>
      <c r="AP7" s="99">
        <v>22308</v>
      </c>
      <c r="AQ7" s="100">
        <f t="shared" si="22"/>
        <v>22308</v>
      </c>
      <c r="AR7" s="99">
        <v>24684</v>
      </c>
      <c r="AS7" s="100">
        <f t="shared" si="23"/>
        <v>24684</v>
      </c>
      <c r="AT7" s="99">
        <v>1668</v>
      </c>
      <c r="AU7" s="100">
        <f t="shared" si="24"/>
        <v>1668</v>
      </c>
      <c r="AV7" s="99"/>
      <c r="AW7" s="100">
        <f t="shared" si="25"/>
        <v>0</v>
      </c>
      <c r="AX7" s="99"/>
      <c r="AY7" s="100">
        <f t="shared" si="26"/>
        <v>0</v>
      </c>
      <c r="AZ7" s="99"/>
      <c r="BA7" s="100">
        <f t="shared" si="27"/>
        <v>0</v>
      </c>
      <c r="BB7" s="99"/>
      <c r="BC7" s="100">
        <f t="shared" si="28"/>
        <v>0</v>
      </c>
      <c r="BD7" s="99"/>
      <c r="BE7" s="100">
        <f t="shared" si="29"/>
        <v>0</v>
      </c>
      <c r="BF7" s="101">
        <f t="shared" si="2"/>
        <v>116916</v>
      </c>
      <c r="BG7" s="100">
        <f t="shared" si="2"/>
        <v>116916</v>
      </c>
      <c r="BH7" s="99"/>
      <c r="BI7" s="97">
        <f t="shared" si="30"/>
        <v>0</v>
      </c>
      <c r="BJ7" s="99"/>
      <c r="BK7" s="100">
        <v>0</v>
      </c>
      <c r="BL7" s="99"/>
      <c r="BM7" s="100">
        <f t="shared" si="31"/>
        <v>0</v>
      </c>
      <c r="BN7" s="99"/>
      <c r="BO7" s="100">
        <f t="shared" si="32"/>
        <v>0</v>
      </c>
      <c r="BP7" s="99"/>
      <c r="BQ7" s="100">
        <f t="shared" si="33"/>
        <v>0</v>
      </c>
      <c r="BR7" s="99"/>
      <c r="BS7" s="100">
        <f t="shared" si="34"/>
        <v>0</v>
      </c>
      <c r="BT7" s="99"/>
      <c r="BU7" s="100">
        <f t="shared" si="35"/>
        <v>0</v>
      </c>
      <c r="BV7" s="99"/>
      <c r="BW7" s="100">
        <f t="shared" si="36"/>
        <v>0</v>
      </c>
      <c r="BX7" s="99"/>
      <c r="BY7" s="100">
        <f t="shared" si="37"/>
        <v>0</v>
      </c>
      <c r="BZ7" s="99"/>
      <c r="CA7" s="100">
        <f t="shared" si="38"/>
        <v>0</v>
      </c>
      <c r="CB7" s="99"/>
      <c r="CC7" s="100">
        <f t="shared" si="39"/>
        <v>0</v>
      </c>
      <c r="CD7" s="99"/>
      <c r="CE7" s="100">
        <f t="shared" si="40"/>
        <v>0</v>
      </c>
      <c r="CF7" s="101">
        <f t="shared" si="41"/>
        <v>0</v>
      </c>
      <c r="CG7" s="100">
        <f t="shared" si="42"/>
        <v>0</v>
      </c>
    </row>
    <row r="8" spans="1:85" s="102" customFormat="1" ht="19.899999999999999" customHeight="1" x14ac:dyDescent="0.25">
      <c r="A8" s="94">
        <v>4</v>
      </c>
      <c r="B8" s="95" t="s">
        <v>79</v>
      </c>
      <c r="C8" s="95" t="s">
        <v>77</v>
      </c>
      <c r="D8" s="94">
        <f t="shared" si="5"/>
        <v>7</v>
      </c>
      <c r="E8" s="94">
        <v>0.6</v>
      </c>
      <c r="F8" s="94" t="s">
        <v>75</v>
      </c>
      <c r="G8" s="94">
        <v>1130</v>
      </c>
      <c r="H8" s="94">
        <f>1428</f>
        <v>1428</v>
      </c>
      <c r="I8" s="97">
        <f t="shared" si="6"/>
        <v>856.8</v>
      </c>
      <c r="J8" s="94">
        <v>1224</v>
      </c>
      <c r="K8" s="97">
        <f t="shared" si="6"/>
        <v>734.4</v>
      </c>
      <c r="L8" s="94">
        <v>1224</v>
      </c>
      <c r="M8" s="97">
        <f t="shared" ref="M8" si="53">L8*$E8</f>
        <v>734.4</v>
      </c>
      <c r="N8" s="94">
        <v>1500</v>
      </c>
      <c r="O8" s="97">
        <f t="shared" ref="O8" si="54">N8*$E8</f>
        <v>900</v>
      </c>
      <c r="P8" s="94">
        <v>1404</v>
      </c>
      <c r="Q8" s="97">
        <f t="shared" ref="Q8" si="55">P8*$E8</f>
        <v>842.4</v>
      </c>
      <c r="R8" s="94">
        <v>1260</v>
      </c>
      <c r="S8" s="97">
        <f t="shared" ref="S8" si="56">R8*$E8</f>
        <v>756</v>
      </c>
      <c r="T8" s="94">
        <v>1368</v>
      </c>
      <c r="U8" s="97">
        <f t="shared" ref="U8" si="57">T8*$E8</f>
        <v>820.8</v>
      </c>
      <c r="V8" s="94">
        <v>720</v>
      </c>
      <c r="W8" s="97">
        <f t="shared" ref="W8" si="58">V8*$E8</f>
        <v>432</v>
      </c>
      <c r="X8" s="188">
        <v>1380</v>
      </c>
      <c r="Y8" s="97">
        <f t="shared" ref="Y8" si="59">X8*$E8</f>
        <v>828</v>
      </c>
      <c r="Z8" s="94">
        <v>1380</v>
      </c>
      <c r="AA8" s="97">
        <f t="shared" ref="AA8" si="60">Z8*$E8</f>
        <v>828</v>
      </c>
      <c r="AB8" s="94">
        <v>1080</v>
      </c>
      <c r="AC8" s="97">
        <f t="shared" ref="AC8" si="61">AB8*$E8</f>
        <v>648</v>
      </c>
      <c r="AD8" s="94">
        <v>1704</v>
      </c>
      <c r="AE8" s="97">
        <f t="shared" ref="AE8" si="62">AD8*$E8</f>
        <v>1022.4</v>
      </c>
      <c r="AF8" s="101">
        <f t="shared" si="17"/>
        <v>15672</v>
      </c>
      <c r="AG8" s="100">
        <f t="shared" si="18"/>
        <v>9403.1999999999989</v>
      </c>
      <c r="AH8" s="96">
        <v>1296</v>
      </c>
      <c r="AI8" s="97">
        <f t="shared" ref="AI8:AI71" si="63">AH8*$E8</f>
        <v>777.6</v>
      </c>
      <c r="AJ8" s="98">
        <v>1788</v>
      </c>
      <c r="AK8" s="97">
        <v>1072.8</v>
      </c>
      <c r="AL8" s="99">
        <v>2640</v>
      </c>
      <c r="AM8" s="100">
        <f t="shared" si="20"/>
        <v>1584</v>
      </c>
      <c r="AN8" s="99">
        <v>720</v>
      </c>
      <c r="AO8" s="100">
        <f t="shared" si="21"/>
        <v>432</v>
      </c>
      <c r="AP8" s="99">
        <v>996</v>
      </c>
      <c r="AQ8" s="100">
        <f t="shared" si="22"/>
        <v>597.6</v>
      </c>
      <c r="AR8" s="99">
        <v>1548</v>
      </c>
      <c r="AS8" s="100">
        <f t="shared" si="23"/>
        <v>928.8</v>
      </c>
      <c r="AT8" s="99">
        <v>1104</v>
      </c>
      <c r="AU8" s="100">
        <f t="shared" si="24"/>
        <v>662.4</v>
      </c>
      <c r="AV8" s="99">
        <v>456</v>
      </c>
      <c r="AW8" s="100">
        <f t="shared" si="25"/>
        <v>273.59999999999997</v>
      </c>
      <c r="AX8" s="99">
        <v>1392</v>
      </c>
      <c r="AY8" s="100">
        <f t="shared" si="26"/>
        <v>835.19999999999993</v>
      </c>
      <c r="AZ8" s="99">
        <v>804</v>
      </c>
      <c r="BA8" s="100">
        <f t="shared" si="27"/>
        <v>482.4</v>
      </c>
      <c r="BB8" s="99">
        <v>828</v>
      </c>
      <c r="BC8" s="100">
        <f t="shared" si="28"/>
        <v>496.79999999999995</v>
      </c>
      <c r="BD8" s="99">
        <v>540</v>
      </c>
      <c r="BE8" s="100">
        <f t="shared" si="29"/>
        <v>324</v>
      </c>
      <c r="BF8" s="101">
        <f t="shared" si="2"/>
        <v>14112</v>
      </c>
      <c r="BG8" s="100">
        <f t="shared" si="2"/>
        <v>8467.2000000000007</v>
      </c>
      <c r="BH8" s="96">
        <v>960</v>
      </c>
      <c r="BI8" s="97">
        <f t="shared" ref="BI8:BI13" si="64">BH8*$E8</f>
        <v>576</v>
      </c>
      <c r="BJ8" s="98">
        <v>720</v>
      </c>
      <c r="BK8" s="97">
        <f t="shared" si="30"/>
        <v>432</v>
      </c>
      <c r="BL8" s="99"/>
      <c r="BM8" s="100">
        <f t="shared" si="31"/>
        <v>0</v>
      </c>
      <c r="BN8" s="99"/>
      <c r="BO8" s="100">
        <f t="shared" si="32"/>
        <v>0</v>
      </c>
      <c r="BP8" s="99"/>
      <c r="BQ8" s="100">
        <f t="shared" si="33"/>
        <v>0</v>
      </c>
      <c r="BR8" s="99"/>
      <c r="BS8" s="100">
        <f t="shared" si="34"/>
        <v>0</v>
      </c>
      <c r="BT8" s="99"/>
      <c r="BU8" s="100">
        <f t="shared" si="35"/>
        <v>0</v>
      </c>
      <c r="BV8" s="99"/>
      <c r="BW8" s="100">
        <f t="shared" si="36"/>
        <v>0</v>
      </c>
      <c r="BX8" s="99"/>
      <c r="BY8" s="100">
        <f t="shared" si="37"/>
        <v>0</v>
      </c>
      <c r="BZ8" s="99"/>
      <c r="CA8" s="100">
        <f t="shared" si="38"/>
        <v>0</v>
      </c>
      <c r="CB8" s="99"/>
      <c r="CC8" s="100">
        <f t="shared" si="39"/>
        <v>0</v>
      </c>
      <c r="CD8" s="99"/>
      <c r="CE8" s="100">
        <f t="shared" si="40"/>
        <v>0</v>
      </c>
      <c r="CF8" s="101">
        <f t="shared" si="41"/>
        <v>1680</v>
      </c>
      <c r="CG8" s="100">
        <f t="shared" si="42"/>
        <v>1008</v>
      </c>
    </row>
    <row r="9" spans="1:85" s="102" customFormat="1" ht="19.899999999999999" customHeight="1" x14ac:dyDescent="0.25">
      <c r="A9" s="94">
        <v>5</v>
      </c>
      <c r="B9" s="95" t="s">
        <v>80</v>
      </c>
      <c r="C9" s="95" t="s">
        <v>77</v>
      </c>
      <c r="D9" s="94">
        <f t="shared" si="5"/>
        <v>2</v>
      </c>
      <c r="E9" s="94">
        <v>0.35</v>
      </c>
      <c r="F9" s="94" t="s">
        <v>81</v>
      </c>
      <c r="G9" s="94">
        <v>760</v>
      </c>
      <c r="H9" s="94">
        <f>9250</f>
        <v>9250</v>
      </c>
      <c r="I9" s="97">
        <v>3245</v>
      </c>
      <c r="J9" s="94">
        <v>11240</v>
      </c>
      <c r="K9" s="97">
        <f t="shared" si="6"/>
        <v>3933.9999999999995</v>
      </c>
      <c r="L9" s="94">
        <v>8480</v>
      </c>
      <c r="M9" s="97">
        <f t="shared" ref="M9" si="65">L9*$E9</f>
        <v>2968</v>
      </c>
      <c r="N9" s="94">
        <v>7720</v>
      </c>
      <c r="O9" s="97">
        <f t="shared" ref="O9" si="66">N9*$E9</f>
        <v>2702</v>
      </c>
      <c r="P9" s="94">
        <v>10000</v>
      </c>
      <c r="Q9" s="97">
        <f t="shared" ref="Q9" si="67">P9*$E9</f>
        <v>3500</v>
      </c>
      <c r="R9" s="94">
        <v>9600</v>
      </c>
      <c r="S9" s="97">
        <f t="shared" ref="S9" si="68">R9*$E9</f>
        <v>3360</v>
      </c>
      <c r="T9" s="94">
        <v>10960</v>
      </c>
      <c r="U9" s="97">
        <f t="shared" ref="U9" si="69">T9*$E9</f>
        <v>3835.9999999999995</v>
      </c>
      <c r="V9" s="94">
        <v>11760</v>
      </c>
      <c r="W9" s="97">
        <f t="shared" ref="W9" si="70">V9*$E9</f>
        <v>4116</v>
      </c>
      <c r="X9" s="89">
        <v>8800</v>
      </c>
      <c r="Y9" s="97">
        <f t="shared" ref="Y9" si="71">X9*$E9</f>
        <v>3080</v>
      </c>
      <c r="Z9" s="94">
        <v>12720</v>
      </c>
      <c r="AA9" s="97">
        <f t="shared" ref="AA9" si="72">Z9*$E9</f>
        <v>4452</v>
      </c>
      <c r="AB9" s="94">
        <v>12280</v>
      </c>
      <c r="AC9" s="97">
        <f t="shared" ref="AC9" si="73">AB9*$E9</f>
        <v>4298</v>
      </c>
      <c r="AD9" s="94">
        <v>14480</v>
      </c>
      <c r="AE9" s="97">
        <f t="shared" ref="AE9" si="74">AD9*$E9</f>
        <v>5068</v>
      </c>
      <c r="AF9" s="101">
        <f t="shared" si="17"/>
        <v>127290</v>
      </c>
      <c r="AG9" s="100">
        <f t="shared" si="18"/>
        <v>44559</v>
      </c>
      <c r="AH9" s="96">
        <v>11760</v>
      </c>
      <c r="AI9" s="97">
        <f t="shared" si="63"/>
        <v>4116</v>
      </c>
      <c r="AJ9" s="98">
        <v>14965</v>
      </c>
      <c r="AK9" s="97">
        <v>5237.75</v>
      </c>
      <c r="AL9" s="99">
        <v>19040</v>
      </c>
      <c r="AM9" s="100">
        <f t="shared" si="20"/>
        <v>6664</v>
      </c>
      <c r="AN9" s="99">
        <v>7280</v>
      </c>
      <c r="AO9" s="100">
        <f t="shared" si="21"/>
        <v>2548</v>
      </c>
      <c r="AP9" s="99">
        <v>11520</v>
      </c>
      <c r="AQ9" s="100">
        <f t="shared" si="22"/>
        <v>4031.9999999999995</v>
      </c>
      <c r="AR9" s="99">
        <v>15720</v>
      </c>
      <c r="AS9" s="100">
        <f t="shared" si="23"/>
        <v>5502</v>
      </c>
      <c r="AT9" s="99">
        <v>12040</v>
      </c>
      <c r="AU9" s="100">
        <f t="shared" si="24"/>
        <v>4214</v>
      </c>
      <c r="AV9" s="99">
        <v>10760</v>
      </c>
      <c r="AW9" s="100">
        <f t="shared" si="25"/>
        <v>3765.9999999999995</v>
      </c>
      <c r="AX9" s="99">
        <v>11090</v>
      </c>
      <c r="AY9" s="100">
        <f t="shared" si="26"/>
        <v>3881.4999999999995</v>
      </c>
      <c r="AZ9" s="99">
        <v>9080</v>
      </c>
      <c r="BA9" s="100">
        <f t="shared" si="27"/>
        <v>3178</v>
      </c>
      <c r="BB9" s="99">
        <v>8440</v>
      </c>
      <c r="BC9" s="100">
        <f t="shared" si="28"/>
        <v>2954</v>
      </c>
      <c r="BD9" s="99">
        <v>11040</v>
      </c>
      <c r="BE9" s="100">
        <f t="shared" si="29"/>
        <v>3863.9999999999995</v>
      </c>
      <c r="BF9" s="101">
        <f t="shared" si="2"/>
        <v>142735</v>
      </c>
      <c r="BG9" s="100">
        <f t="shared" si="2"/>
        <v>49957.25</v>
      </c>
      <c r="BH9" s="96">
        <v>9440</v>
      </c>
      <c r="BI9" s="97">
        <f t="shared" si="64"/>
        <v>3304</v>
      </c>
      <c r="BJ9" s="98">
        <v>9120</v>
      </c>
      <c r="BK9" s="97">
        <f t="shared" si="30"/>
        <v>3192</v>
      </c>
      <c r="BL9" s="99"/>
      <c r="BM9" s="100">
        <f t="shared" si="31"/>
        <v>0</v>
      </c>
      <c r="BN9" s="99"/>
      <c r="BO9" s="100">
        <f t="shared" si="32"/>
        <v>0</v>
      </c>
      <c r="BP9" s="99"/>
      <c r="BQ9" s="100">
        <f t="shared" si="33"/>
        <v>0</v>
      </c>
      <c r="BR9" s="99"/>
      <c r="BS9" s="100">
        <f t="shared" si="34"/>
        <v>0</v>
      </c>
      <c r="BT9" s="99"/>
      <c r="BU9" s="100">
        <f t="shared" si="35"/>
        <v>0</v>
      </c>
      <c r="BV9" s="99"/>
      <c r="BW9" s="100">
        <f t="shared" si="36"/>
        <v>0</v>
      </c>
      <c r="BX9" s="99"/>
      <c r="BY9" s="100">
        <f t="shared" si="37"/>
        <v>0</v>
      </c>
      <c r="BZ9" s="99"/>
      <c r="CA9" s="100">
        <f t="shared" si="38"/>
        <v>0</v>
      </c>
      <c r="CB9" s="99"/>
      <c r="CC9" s="100">
        <f t="shared" si="39"/>
        <v>0</v>
      </c>
      <c r="CD9" s="99"/>
      <c r="CE9" s="100">
        <f t="shared" si="40"/>
        <v>0</v>
      </c>
      <c r="CF9" s="101">
        <f t="shared" si="41"/>
        <v>18560</v>
      </c>
      <c r="CG9" s="100">
        <f t="shared" si="42"/>
        <v>6496</v>
      </c>
    </row>
    <row r="10" spans="1:85" s="102" customFormat="1" ht="19.899999999999999" customHeight="1" x14ac:dyDescent="0.25">
      <c r="A10" s="94">
        <v>6</v>
      </c>
      <c r="B10" s="95" t="s">
        <v>82</v>
      </c>
      <c r="C10" s="95" t="s">
        <v>74</v>
      </c>
      <c r="D10" s="94">
        <f t="shared" si="5"/>
        <v>18</v>
      </c>
      <c r="E10" s="94">
        <v>0.7</v>
      </c>
      <c r="F10" s="94" t="s">
        <v>83</v>
      </c>
      <c r="G10" s="94">
        <v>1850</v>
      </c>
      <c r="H10" s="94"/>
      <c r="I10" s="97">
        <f t="shared" si="6"/>
        <v>0</v>
      </c>
      <c r="J10" s="94"/>
      <c r="K10" s="97">
        <f t="shared" si="6"/>
        <v>0</v>
      </c>
      <c r="L10" s="94"/>
      <c r="M10" s="97">
        <f t="shared" ref="M10" si="75">L10*$E10</f>
        <v>0</v>
      </c>
      <c r="N10" s="94"/>
      <c r="O10" s="97">
        <f t="shared" ref="O10" si="76">N10*$E10</f>
        <v>0</v>
      </c>
      <c r="P10" s="94"/>
      <c r="Q10" s="97">
        <f t="shared" ref="Q10" si="77">P10*$E10</f>
        <v>0</v>
      </c>
      <c r="R10" s="94"/>
      <c r="S10" s="97">
        <f t="shared" ref="S10" si="78">R10*$E10</f>
        <v>0</v>
      </c>
      <c r="T10" s="94"/>
      <c r="U10" s="97">
        <f t="shared" ref="U10" si="79">T10*$E10</f>
        <v>0</v>
      </c>
      <c r="V10" s="94"/>
      <c r="W10" s="97">
        <f t="shared" ref="W10" si="80">V10*$E10</f>
        <v>0</v>
      </c>
      <c r="X10" s="94"/>
      <c r="Y10" s="97">
        <f t="shared" ref="Y10" si="81">X10*$E10</f>
        <v>0</v>
      </c>
      <c r="Z10" s="94"/>
      <c r="AA10" s="97">
        <f t="shared" ref="AA10" si="82">Z10*$E10</f>
        <v>0</v>
      </c>
      <c r="AB10" s="94"/>
      <c r="AC10" s="97">
        <f t="shared" ref="AC10" si="83">AB10*$E10</f>
        <v>0</v>
      </c>
      <c r="AD10" s="94"/>
      <c r="AE10" s="97">
        <f t="shared" ref="AE10" si="84">AD10*$E10</f>
        <v>0</v>
      </c>
      <c r="AF10" s="101">
        <f t="shared" si="17"/>
        <v>0</v>
      </c>
      <c r="AG10" s="100">
        <f t="shared" si="18"/>
        <v>0</v>
      </c>
      <c r="AH10" s="99"/>
      <c r="AI10" s="100">
        <f t="shared" si="63"/>
        <v>0</v>
      </c>
      <c r="AJ10" s="99"/>
      <c r="AK10" s="100">
        <f t="shared" si="20"/>
        <v>0</v>
      </c>
      <c r="AL10" s="99"/>
      <c r="AM10" s="100">
        <f t="shared" si="20"/>
        <v>0</v>
      </c>
      <c r="AN10" s="99"/>
      <c r="AO10" s="100">
        <f t="shared" si="21"/>
        <v>0</v>
      </c>
      <c r="AP10" s="99"/>
      <c r="AQ10" s="100">
        <f t="shared" si="22"/>
        <v>0</v>
      </c>
      <c r="AR10" s="99"/>
      <c r="AS10" s="100">
        <f t="shared" si="23"/>
        <v>0</v>
      </c>
      <c r="AT10" s="99"/>
      <c r="AU10" s="100">
        <f t="shared" si="24"/>
        <v>0</v>
      </c>
      <c r="AV10" s="99"/>
      <c r="AW10" s="100">
        <f t="shared" si="25"/>
        <v>0</v>
      </c>
      <c r="AX10" s="99"/>
      <c r="AY10" s="100">
        <f t="shared" si="26"/>
        <v>0</v>
      </c>
      <c r="AZ10" s="99"/>
      <c r="BA10" s="100">
        <f t="shared" si="27"/>
        <v>0</v>
      </c>
      <c r="BB10" s="99"/>
      <c r="BC10" s="100">
        <f t="shared" si="28"/>
        <v>0</v>
      </c>
      <c r="BD10" s="99"/>
      <c r="BE10" s="100">
        <f t="shared" si="29"/>
        <v>0</v>
      </c>
      <c r="BF10" s="101">
        <f t="shared" si="2"/>
        <v>0</v>
      </c>
      <c r="BG10" s="100">
        <f t="shared" si="2"/>
        <v>0</v>
      </c>
      <c r="BH10" s="99"/>
      <c r="BI10" s="100">
        <f t="shared" si="64"/>
        <v>0</v>
      </c>
      <c r="BJ10" s="99"/>
      <c r="BK10" s="100">
        <f t="shared" ref="BK10:BK13" si="85">BJ10*$E10</f>
        <v>0</v>
      </c>
      <c r="BL10" s="99"/>
      <c r="BM10" s="100">
        <f t="shared" si="31"/>
        <v>0</v>
      </c>
      <c r="BN10" s="99"/>
      <c r="BO10" s="100">
        <f t="shared" si="32"/>
        <v>0</v>
      </c>
      <c r="BP10" s="99"/>
      <c r="BQ10" s="100">
        <f t="shared" si="33"/>
        <v>0</v>
      </c>
      <c r="BR10" s="99"/>
      <c r="BS10" s="100">
        <f t="shared" si="34"/>
        <v>0</v>
      </c>
      <c r="BT10" s="99"/>
      <c r="BU10" s="100">
        <f t="shared" si="35"/>
        <v>0</v>
      </c>
      <c r="BV10" s="99"/>
      <c r="BW10" s="100">
        <f t="shared" si="36"/>
        <v>0</v>
      </c>
      <c r="BX10" s="99"/>
      <c r="BY10" s="100">
        <f t="shared" si="37"/>
        <v>0</v>
      </c>
      <c r="BZ10" s="99"/>
      <c r="CA10" s="100">
        <f t="shared" si="38"/>
        <v>0</v>
      </c>
      <c r="CB10" s="99"/>
      <c r="CC10" s="100">
        <f t="shared" si="39"/>
        <v>0</v>
      </c>
      <c r="CD10" s="99"/>
      <c r="CE10" s="100">
        <f t="shared" si="40"/>
        <v>0</v>
      </c>
      <c r="CF10" s="101">
        <f t="shared" si="41"/>
        <v>0</v>
      </c>
      <c r="CG10" s="100">
        <f t="shared" si="42"/>
        <v>0</v>
      </c>
    </row>
    <row r="11" spans="1:85" s="102" customFormat="1" ht="19.899999999999999" customHeight="1" x14ac:dyDescent="0.25">
      <c r="A11" s="94">
        <v>7</v>
      </c>
      <c r="B11" s="95" t="s">
        <v>84</v>
      </c>
      <c r="C11" s="95" t="s">
        <v>74</v>
      </c>
      <c r="D11" s="94">
        <f t="shared" si="5"/>
        <v>18</v>
      </c>
      <c r="E11" s="94">
        <v>0.64</v>
      </c>
      <c r="F11" s="94" t="s">
        <v>83</v>
      </c>
      <c r="G11" s="94">
        <v>1400</v>
      </c>
      <c r="H11" s="94"/>
      <c r="I11" s="97">
        <f t="shared" si="6"/>
        <v>0</v>
      </c>
      <c r="J11" s="94"/>
      <c r="K11" s="97">
        <f t="shared" si="6"/>
        <v>0</v>
      </c>
      <c r="L11" s="94"/>
      <c r="M11" s="97">
        <f t="shared" ref="M11" si="86">L11*$E11</f>
        <v>0</v>
      </c>
      <c r="N11" s="94"/>
      <c r="O11" s="97">
        <f t="shared" ref="O11" si="87">N11*$E11</f>
        <v>0</v>
      </c>
      <c r="P11" s="94"/>
      <c r="Q11" s="97">
        <f t="shared" ref="Q11" si="88">P11*$E11</f>
        <v>0</v>
      </c>
      <c r="R11" s="94"/>
      <c r="S11" s="97">
        <f t="shared" ref="S11" si="89">R11*$E11</f>
        <v>0</v>
      </c>
      <c r="T11" s="94"/>
      <c r="U11" s="97">
        <f t="shared" ref="U11" si="90">T11*$E11</f>
        <v>0</v>
      </c>
      <c r="V11" s="94"/>
      <c r="W11" s="97">
        <f t="shared" ref="W11" si="91">V11*$E11</f>
        <v>0</v>
      </c>
      <c r="X11" s="94"/>
      <c r="Y11" s="97">
        <f t="shared" ref="Y11" si="92">X11*$E11</f>
        <v>0</v>
      </c>
      <c r="Z11" s="94"/>
      <c r="AA11" s="97">
        <f t="shared" ref="AA11" si="93">Z11*$E11</f>
        <v>0</v>
      </c>
      <c r="AB11" s="94"/>
      <c r="AC11" s="97">
        <f t="shared" ref="AC11" si="94">AB11*$E11</f>
        <v>0</v>
      </c>
      <c r="AD11" s="94"/>
      <c r="AE11" s="97">
        <f t="shared" ref="AE11" si="95">AD11*$E11</f>
        <v>0</v>
      </c>
      <c r="AF11" s="101">
        <f t="shared" si="17"/>
        <v>0</v>
      </c>
      <c r="AG11" s="100">
        <f t="shared" si="18"/>
        <v>0</v>
      </c>
      <c r="AH11" s="99"/>
      <c r="AI11" s="100">
        <f t="shared" si="63"/>
        <v>0</v>
      </c>
      <c r="AJ11" s="99"/>
      <c r="AK11" s="100">
        <f t="shared" si="20"/>
        <v>0</v>
      </c>
      <c r="AL11" s="99"/>
      <c r="AM11" s="100">
        <f t="shared" si="20"/>
        <v>0</v>
      </c>
      <c r="AN11" s="99"/>
      <c r="AO11" s="100">
        <f t="shared" si="21"/>
        <v>0</v>
      </c>
      <c r="AP11" s="99"/>
      <c r="AQ11" s="100">
        <f t="shared" si="22"/>
        <v>0</v>
      </c>
      <c r="AR11" s="99"/>
      <c r="AS11" s="100">
        <f t="shared" si="23"/>
        <v>0</v>
      </c>
      <c r="AT11" s="99"/>
      <c r="AU11" s="100">
        <f t="shared" si="24"/>
        <v>0</v>
      </c>
      <c r="AV11" s="99"/>
      <c r="AW11" s="100">
        <f t="shared" si="25"/>
        <v>0</v>
      </c>
      <c r="AX11" s="99"/>
      <c r="AY11" s="100">
        <f t="shared" si="26"/>
        <v>0</v>
      </c>
      <c r="AZ11" s="99"/>
      <c r="BA11" s="100">
        <f t="shared" si="27"/>
        <v>0</v>
      </c>
      <c r="BB11" s="99"/>
      <c r="BC11" s="100">
        <f t="shared" si="28"/>
        <v>0</v>
      </c>
      <c r="BD11" s="99"/>
      <c r="BE11" s="100">
        <f t="shared" si="29"/>
        <v>0</v>
      </c>
      <c r="BF11" s="101">
        <f t="shared" si="2"/>
        <v>0</v>
      </c>
      <c r="BG11" s="100">
        <f t="shared" si="2"/>
        <v>0</v>
      </c>
      <c r="BH11" s="99"/>
      <c r="BI11" s="100">
        <f t="shared" si="64"/>
        <v>0</v>
      </c>
      <c r="BJ11" s="99"/>
      <c r="BK11" s="100">
        <f t="shared" si="85"/>
        <v>0</v>
      </c>
      <c r="BL11" s="99"/>
      <c r="BM11" s="100">
        <f t="shared" si="31"/>
        <v>0</v>
      </c>
      <c r="BN11" s="99"/>
      <c r="BO11" s="100">
        <f t="shared" si="32"/>
        <v>0</v>
      </c>
      <c r="BP11" s="99"/>
      <c r="BQ11" s="100">
        <f t="shared" si="33"/>
        <v>0</v>
      </c>
      <c r="BR11" s="99"/>
      <c r="BS11" s="100">
        <f t="shared" si="34"/>
        <v>0</v>
      </c>
      <c r="BT11" s="99"/>
      <c r="BU11" s="100">
        <f t="shared" si="35"/>
        <v>0</v>
      </c>
      <c r="BV11" s="99"/>
      <c r="BW11" s="100">
        <f t="shared" si="36"/>
        <v>0</v>
      </c>
      <c r="BX11" s="99"/>
      <c r="BY11" s="100">
        <f t="shared" si="37"/>
        <v>0</v>
      </c>
      <c r="BZ11" s="99"/>
      <c r="CA11" s="100">
        <f t="shared" si="38"/>
        <v>0</v>
      </c>
      <c r="CB11" s="99"/>
      <c r="CC11" s="100">
        <f t="shared" si="39"/>
        <v>0</v>
      </c>
      <c r="CD11" s="99"/>
      <c r="CE11" s="100">
        <f t="shared" si="40"/>
        <v>0</v>
      </c>
      <c r="CF11" s="101">
        <f t="shared" si="41"/>
        <v>0</v>
      </c>
      <c r="CG11" s="100">
        <f t="shared" si="42"/>
        <v>0</v>
      </c>
    </row>
    <row r="12" spans="1:85" s="102" customFormat="1" ht="19.899999999999999" customHeight="1" x14ac:dyDescent="0.25">
      <c r="A12" s="94">
        <v>8</v>
      </c>
      <c r="B12" s="95" t="s">
        <v>84</v>
      </c>
      <c r="C12" s="95" t="s">
        <v>74</v>
      </c>
      <c r="D12" s="94">
        <f t="shared" si="5"/>
        <v>1</v>
      </c>
      <c r="E12" s="94">
        <v>0.64</v>
      </c>
      <c r="F12" s="94" t="s">
        <v>85</v>
      </c>
      <c r="G12" s="94">
        <v>1400</v>
      </c>
      <c r="H12" s="94">
        <v>26740</v>
      </c>
      <c r="I12" s="97">
        <f t="shared" si="6"/>
        <v>17113.599999999999</v>
      </c>
      <c r="J12" s="94">
        <v>29540</v>
      </c>
      <c r="K12" s="97">
        <f t="shared" si="6"/>
        <v>18905.600000000002</v>
      </c>
      <c r="L12" s="94">
        <v>29120</v>
      </c>
      <c r="M12" s="97">
        <f t="shared" ref="M12" si="96">L12*$E12</f>
        <v>18636.8</v>
      </c>
      <c r="N12" s="94">
        <v>27090</v>
      </c>
      <c r="O12" s="97">
        <f t="shared" ref="O12" si="97">N12*$E12</f>
        <v>17337.599999999999</v>
      </c>
      <c r="P12" s="94">
        <v>23492</v>
      </c>
      <c r="Q12" s="97">
        <f t="shared" ref="Q12" si="98">P12*$E12</f>
        <v>15034.880000000001</v>
      </c>
      <c r="R12" s="94">
        <v>26628</v>
      </c>
      <c r="S12" s="97">
        <f t="shared" ref="S12" si="99">R12*$E12</f>
        <v>17041.920000000002</v>
      </c>
      <c r="T12" s="94">
        <v>31184</v>
      </c>
      <c r="U12" s="97">
        <f t="shared" ref="U12" si="100">T12*$E12</f>
        <v>19957.760000000002</v>
      </c>
      <c r="V12" s="94">
        <v>20762</v>
      </c>
      <c r="W12" s="97">
        <f t="shared" ref="W12" si="101">V12*$E12</f>
        <v>13287.68</v>
      </c>
      <c r="X12" s="94">
        <v>19460</v>
      </c>
      <c r="Y12" s="97">
        <f t="shared" ref="Y12" si="102">X12*$E12</f>
        <v>12454.4</v>
      </c>
      <c r="Z12" s="94">
        <v>17878</v>
      </c>
      <c r="AA12" s="97">
        <f t="shared" ref="AA12" si="103">Z12*$E12</f>
        <v>11441.92</v>
      </c>
      <c r="AB12" s="94">
        <v>22050</v>
      </c>
      <c r="AC12" s="97">
        <f t="shared" ref="AC12" si="104">AB12*$E12</f>
        <v>14112</v>
      </c>
      <c r="AD12" s="89">
        <v>24634</v>
      </c>
      <c r="AE12" s="97">
        <f t="shared" ref="AE12" si="105">AD12*$E12</f>
        <v>15765.76</v>
      </c>
      <c r="AF12" s="101">
        <f>SUM(H12,J12,L12,N12,P12,R12,T12,V12,X12,Z12,AB12,AD12)</f>
        <v>298578</v>
      </c>
      <c r="AG12" s="100">
        <f>SUM(I12,K12,M12,O12,Q12,S12,U12,W12,Y12,AA12,AC12,AE12)</f>
        <v>191089.92000000001</v>
      </c>
      <c r="AH12" s="96">
        <v>16240</v>
      </c>
      <c r="AI12" s="97">
        <f t="shared" si="63"/>
        <v>10393.6</v>
      </c>
      <c r="AJ12" s="98">
        <v>19180</v>
      </c>
      <c r="AK12" s="97">
        <f t="shared" si="20"/>
        <v>12275.2</v>
      </c>
      <c r="AL12" s="99">
        <v>19530</v>
      </c>
      <c r="AM12" s="100">
        <f>AL12*$E12</f>
        <v>12499.2</v>
      </c>
      <c r="AN12" s="99">
        <v>19390</v>
      </c>
      <c r="AO12" s="100">
        <f>AN12*$E12</f>
        <v>12409.6</v>
      </c>
      <c r="AP12" s="99">
        <v>17220</v>
      </c>
      <c r="AQ12" s="100">
        <f>AP12*$E12</f>
        <v>11020.800000000001</v>
      </c>
      <c r="AR12" s="99">
        <v>19110</v>
      </c>
      <c r="AS12" s="100">
        <f>AR12*$E12</f>
        <v>12230.4</v>
      </c>
      <c r="AT12" s="99">
        <v>16730</v>
      </c>
      <c r="AU12" s="100">
        <f>AT12*$E12</f>
        <v>10707.2</v>
      </c>
      <c r="AV12" s="99">
        <v>17332</v>
      </c>
      <c r="AW12" s="100">
        <f>AV12*$E12</f>
        <v>11092.48</v>
      </c>
      <c r="AX12" s="99">
        <v>13650</v>
      </c>
      <c r="AY12" s="100">
        <f>AX12*$E12</f>
        <v>8736</v>
      </c>
      <c r="AZ12" s="99">
        <v>12068</v>
      </c>
      <c r="BA12" s="100">
        <f>AZ12*$E12</f>
        <v>7723.52</v>
      </c>
      <c r="BB12" s="99">
        <v>11830</v>
      </c>
      <c r="BC12" s="100">
        <f>BB12*$E12</f>
        <v>7571.2</v>
      </c>
      <c r="BD12" s="99">
        <v>10150</v>
      </c>
      <c r="BE12" s="100">
        <f>BD12*$E12</f>
        <v>6496</v>
      </c>
      <c r="BF12" s="101">
        <f>SUM(AH12,AJ12,AL12,AN12,AP12,AR12,AT12,AV12,AX12,AZ12,BB12,BD12)</f>
        <v>192430</v>
      </c>
      <c r="BG12" s="100">
        <f>SUM(AI12,AK12,AM12,AO12,AQ12,AS12,AU12,AW12,AY12,BA12,BC12,BE12)</f>
        <v>123155.2</v>
      </c>
      <c r="BH12" s="96">
        <v>11718</v>
      </c>
      <c r="BI12" s="97">
        <f t="shared" si="64"/>
        <v>7499.52</v>
      </c>
      <c r="BJ12" s="98">
        <v>9324</v>
      </c>
      <c r="BK12" s="97">
        <f t="shared" si="85"/>
        <v>5967.36</v>
      </c>
      <c r="BL12" s="99"/>
      <c r="BM12" s="100">
        <f>BL12*$E12</f>
        <v>0</v>
      </c>
      <c r="BN12" s="99"/>
      <c r="BO12" s="100">
        <f>BN12*$E12</f>
        <v>0</v>
      </c>
      <c r="BP12" s="99"/>
      <c r="BQ12" s="100">
        <f>BP12*$E12</f>
        <v>0</v>
      </c>
      <c r="BR12" s="99"/>
      <c r="BS12" s="100">
        <f>BR12*$E12</f>
        <v>0</v>
      </c>
      <c r="BT12" s="99"/>
      <c r="BU12" s="100">
        <f>BT12*$E12</f>
        <v>0</v>
      </c>
      <c r="BV12" s="99"/>
      <c r="BW12" s="100">
        <f>BV12*$E12</f>
        <v>0</v>
      </c>
      <c r="BX12" s="99"/>
      <c r="BY12" s="100">
        <f>BX12*$E12</f>
        <v>0</v>
      </c>
      <c r="BZ12" s="99"/>
      <c r="CA12" s="100">
        <f>BZ12*$E12</f>
        <v>0</v>
      </c>
      <c r="CB12" s="99"/>
      <c r="CC12" s="100">
        <f>CB12*$E12</f>
        <v>0</v>
      </c>
      <c r="CD12" s="99"/>
      <c r="CE12" s="100">
        <f>CD12*$E12</f>
        <v>0</v>
      </c>
      <c r="CF12" s="101">
        <f>SUM(BH12,BJ12,BL12,BN12,BP12,BR12,BT12,BV12,BX12,BZ12,CB12,CD12)</f>
        <v>21042</v>
      </c>
      <c r="CG12" s="100">
        <f>SUM(BI12,BK12,BM12,BO12,BQ12,BS12,BU12,BW12,BY12,CA12,CC12,CE12)</f>
        <v>13466.880000000001</v>
      </c>
    </row>
    <row r="13" spans="1:85" s="102" customFormat="1" ht="19.899999999999999" customHeight="1" x14ac:dyDescent="0.25">
      <c r="A13" s="94">
        <v>9</v>
      </c>
      <c r="B13" s="95" t="s">
        <v>84</v>
      </c>
      <c r="C13" s="95" t="s">
        <v>74</v>
      </c>
      <c r="D13" s="94">
        <f t="shared" si="5"/>
        <v>18</v>
      </c>
      <c r="E13" s="94">
        <v>0.64</v>
      </c>
      <c r="F13" s="94" t="s">
        <v>75</v>
      </c>
      <c r="G13" s="94">
        <v>1250</v>
      </c>
      <c r="H13" s="94"/>
      <c r="I13" s="97">
        <f t="shared" si="6"/>
        <v>0</v>
      </c>
      <c r="J13" s="94"/>
      <c r="K13" s="97">
        <f t="shared" si="6"/>
        <v>0</v>
      </c>
      <c r="L13" s="94"/>
      <c r="M13" s="97">
        <f t="shared" ref="M13" si="106">L13*$E13</f>
        <v>0</v>
      </c>
      <c r="N13" s="94"/>
      <c r="O13" s="97">
        <f t="shared" ref="O13" si="107">N13*$E13</f>
        <v>0</v>
      </c>
      <c r="P13" s="94"/>
      <c r="Q13" s="97">
        <f t="shared" ref="Q13" si="108">P13*$E13</f>
        <v>0</v>
      </c>
      <c r="R13" s="94"/>
      <c r="S13" s="97">
        <f t="shared" ref="S13" si="109">R13*$E13</f>
        <v>0</v>
      </c>
      <c r="T13" s="94"/>
      <c r="U13" s="97">
        <f t="shared" ref="U13" si="110">T13*$E13</f>
        <v>0</v>
      </c>
      <c r="V13" s="94"/>
      <c r="W13" s="97">
        <f t="shared" ref="W13" si="111">V13*$E13</f>
        <v>0</v>
      </c>
      <c r="X13" s="94"/>
      <c r="Y13" s="97">
        <f t="shared" ref="Y13" si="112">X13*$E13</f>
        <v>0</v>
      </c>
      <c r="Z13" s="94">
        <v>48</v>
      </c>
      <c r="AA13" s="97">
        <f t="shared" ref="AA13" si="113">Z13*$E13</f>
        <v>30.72</v>
      </c>
      <c r="AB13" s="94"/>
      <c r="AC13" s="97">
        <f t="shared" ref="AC13" si="114">AB13*$E13</f>
        <v>0</v>
      </c>
      <c r="AD13" s="94"/>
      <c r="AE13" s="97">
        <f t="shared" ref="AE13" si="115">AD13*$E13</f>
        <v>0</v>
      </c>
      <c r="AF13" s="101">
        <f t="shared" ref="AF13" si="116">SUM(H13,J13,L13,N13,P13,R13,T13,V13,X13,Z13,AB13,AD13)</f>
        <v>48</v>
      </c>
      <c r="AG13" s="100">
        <f t="shared" ref="AG13" si="117">SUM(I13,K13,M13,O13,Q13,S13,U13,W13,Y13,AA13,AC13,AE13)</f>
        <v>30.72</v>
      </c>
      <c r="AH13" s="99"/>
      <c r="AI13" s="100">
        <f t="shared" si="63"/>
        <v>0</v>
      </c>
      <c r="AJ13" s="99"/>
      <c r="AK13" s="100">
        <f t="shared" si="20"/>
        <v>0</v>
      </c>
      <c r="AL13" s="99"/>
      <c r="AM13" s="100">
        <f t="shared" si="20"/>
        <v>0</v>
      </c>
      <c r="AN13" s="99"/>
      <c r="AO13" s="100">
        <f t="shared" si="21"/>
        <v>0</v>
      </c>
      <c r="AP13" s="99"/>
      <c r="AQ13" s="100">
        <f t="shared" si="22"/>
        <v>0</v>
      </c>
      <c r="AR13" s="99"/>
      <c r="AS13" s="100">
        <f t="shared" si="23"/>
        <v>0</v>
      </c>
      <c r="AT13" s="99"/>
      <c r="AU13" s="100">
        <f t="shared" si="24"/>
        <v>0</v>
      </c>
      <c r="AV13" s="99"/>
      <c r="AW13" s="100">
        <f t="shared" si="25"/>
        <v>0</v>
      </c>
      <c r="AX13" s="99"/>
      <c r="AY13" s="100">
        <f t="shared" si="26"/>
        <v>0</v>
      </c>
      <c r="AZ13" s="99"/>
      <c r="BA13" s="100">
        <f t="shared" si="27"/>
        <v>0</v>
      </c>
      <c r="BB13" s="99"/>
      <c r="BC13" s="100">
        <f t="shared" si="28"/>
        <v>0</v>
      </c>
      <c r="BD13" s="99"/>
      <c r="BE13" s="100">
        <f t="shared" si="29"/>
        <v>0</v>
      </c>
      <c r="BF13" s="101">
        <f t="shared" si="2"/>
        <v>0</v>
      </c>
      <c r="BG13" s="100">
        <f t="shared" si="2"/>
        <v>0</v>
      </c>
      <c r="BH13" s="99"/>
      <c r="BI13" s="100">
        <f t="shared" si="64"/>
        <v>0</v>
      </c>
      <c r="BJ13" s="99"/>
      <c r="BK13" s="100">
        <f t="shared" si="85"/>
        <v>0</v>
      </c>
      <c r="BL13" s="99"/>
      <c r="BM13" s="100">
        <f t="shared" ref="BM13" si="118">BL13*$E13</f>
        <v>0</v>
      </c>
      <c r="BN13" s="99"/>
      <c r="BO13" s="100">
        <f t="shared" ref="BO13" si="119">BN13*$E13</f>
        <v>0</v>
      </c>
      <c r="BP13" s="99"/>
      <c r="BQ13" s="100">
        <f t="shared" ref="BQ13" si="120">BP13*$E13</f>
        <v>0</v>
      </c>
      <c r="BR13" s="99"/>
      <c r="BS13" s="100">
        <f t="shared" ref="BS13" si="121">BR13*$E13</f>
        <v>0</v>
      </c>
      <c r="BT13" s="99"/>
      <c r="BU13" s="100">
        <f t="shared" ref="BU13" si="122">BT13*$E13</f>
        <v>0</v>
      </c>
      <c r="BV13" s="99"/>
      <c r="BW13" s="100">
        <f t="shared" ref="BW13" si="123">BV13*$E13</f>
        <v>0</v>
      </c>
      <c r="BX13" s="99"/>
      <c r="BY13" s="100">
        <f t="shared" ref="BY13" si="124">BX13*$E13</f>
        <v>0</v>
      </c>
      <c r="BZ13" s="99"/>
      <c r="CA13" s="100">
        <f t="shared" ref="CA13" si="125">BZ13*$E13</f>
        <v>0</v>
      </c>
      <c r="CB13" s="99"/>
      <c r="CC13" s="100">
        <f t="shared" ref="CC13" si="126">CB13*$E13</f>
        <v>0</v>
      </c>
      <c r="CD13" s="99"/>
      <c r="CE13" s="100">
        <f t="shared" ref="CE13" si="127">CD13*$E13</f>
        <v>0</v>
      </c>
      <c r="CF13" s="101">
        <f t="shared" ref="CF13" si="128">SUM(BH13,BJ13,BL13,BN13,BP13,BR13,BT13,BV13,BX13,BZ13,CB13,CD13)</f>
        <v>0</v>
      </c>
      <c r="CG13" s="100">
        <f t="shared" ref="CG13" si="129">SUM(BI13,BK13,BM13,BO13,BQ13,BS13,BU13,BW13,BY13,CA13,CC13,CE13)</f>
        <v>0</v>
      </c>
    </row>
    <row r="14" spans="1:85" s="102" customFormat="1" ht="19.899999999999999" customHeight="1" x14ac:dyDescent="0.25">
      <c r="A14" s="94">
        <v>10</v>
      </c>
      <c r="B14" s="95" t="s">
        <v>86</v>
      </c>
      <c r="C14" s="95" t="s">
        <v>74</v>
      </c>
      <c r="D14" s="94">
        <f t="shared" si="5"/>
        <v>18</v>
      </c>
      <c r="E14" s="94">
        <v>0.64</v>
      </c>
      <c r="F14" s="94" t="s">
        <v>85</v>
      </c>
      <c r="G14" s="94"/>
      <c r="H14" s="94"/>
      <c r="I14" s="97">
        <f t="shared" si="6"/>
        <v>0</v>
      </c>
      <c r="J14" s="94"/>
      <c r="K14" s="97">
        <f t="shared" si="6"/>
        <v>0</v>
      </c>
      <c r="L14" s="94"/>
      <c r="M14" s="97">
        <f t="shared" ref="M14" si="130">L14*$E14</f>
        <v>0</v>
      </c>
      <c r="N14" s="94"/>
      <c r="O14" s="97">
        <f t="shared" ref="O14" si="131">N14*$E14</f>
        <v>0</v>
      </c>
      <c r="P14" s="94"/>
      <c r="Q14" s="97">
        <f t="shared" ref="Q14" si="132">P14*$E14</f>
        <v>0</v>
      </c>
      <c r="R14" s="94"/>
      <c r="S14" s="97">
        <f t="shared" ref="S14" si="133">R14*$E14</f>
        <v>0</v>
      </c>
      <c r="T14" s="94"/>
      <c r="U14" s="97">
        <f t="shared" ref="U14" si="134">T14*$E14</f>
        <v>0</v>
      </c>
      <c r="V14" s="94"/>
      <c r="W14" s="97">
        <f t="shared" ref="W14" si="135">V14*$E14</f>
        <v>0</v>
      </c>
      <c r="X14" s="94"/>
      <c r="Y14" s="97">
        <f t="shared" ref="Y14" si="136">X14*$E14</f>
        <v>0</v>
      </c>
      <c r="Z14" s="94"/>
      <c r="AA14" s="97">
        <f t="shared" ref="AA14" si="137">Z14*$E14</f>
        <v>0</v>
      </c>
      <c r="AB14" s="94"/>
      <c r="AC14" s="97">
        <f t="shared" ref="AC14" si="138">AB14*$E14</f>
        <v>0</v>
      </c>
      <c r="AD14" s="94"/>
      <c r="AE14" s="97">
        <f t="shared" ref="AE14" si="139">AD14*$E14</f>
        <v>0</v>
      </c>
      <c r="AF14" s="101">
        <f>SUM(H14,J14,L14,N14,P14,R14,T14,V14,X14,Z14,AB14,AD14)</f>
        <v>0</v>
      </c>
      <c r="AG14" s="100">
        <f>SUM(I14,K14,M14,O14,Q14,S14,U14,W14,Y14,AA14,AC14,AE14)</f>
        <v>0</v>
      </c>
      <c r="AH14" s="99"/>
      <c r="AI14" s="100">
        <f>AH14*$E14</f>
        <v>0</v>
      </c>
      <c r="AJ14" s="99"/>
      <c r="AK14" s="100">
        <f>AJ14*$E14</f>
        <v>0</v>
      </c>
      <c r="AL14" s="99"/>
      <c r="AM14" s="100">
        <f>AL14*$E14</f>
        <v>0</v>
      </c>
      <c r="AN14" s="99"/>
      <c r="AO14" s="100">
        <f>AN14*$E14</f>
        <v>0</v>
      </c>
      <c r="AP14" s="99"/>
      <c r="AQ14" s="100">
        <f>AP14*$E14</f>
        <v>0</v>
      </c>
      <c r="AR14" s="99"/>
      <c r="AS14" s="100">
        <f>AR14*$E14</f>
        <v>0</v>
      </c>
      <c r="AT14" s="99"/>
      <c r="AU14" s="100">
        <f>AT14*$E14</f>
        <v>0</v>
      </c>
      <c r="AV14" s="99"/>
      <c r="AW14" s="100">
        <f>AV14*$E14</f>
        <v>0</v>
      </c>
      <c r="AX14" s="99"/>
      <c r="AY14" s="100">
        <f>AX14*$E14</f>
        <v>0</v>
      </c>
      <c r="AZ14" s="99"/>
      <c r="BA14" s="100">
        <f>AZ14*$E14</f>
        <v>0</v>
      </c>
      <c r="BB14" s="99"/>
      <c r="BC14" s="100">
        <f>BB14*$E14</f>
        <v>0</v>
      </c>
      <c r="BD14" s="99"/>
      <c r="BE14" s="100">
        <f>BD14*$E14</f>
        <v>0</v>
      </c>
      <c r="BF14" s="101">
        <f>SUM(AH14,AJ14,AL14,AN14,AP14,AR14,AT14,AV14,AX14,AZ14,BB14,BD14)</f>
        <v>0</v>
      </c>
      <c r="BG14" s="100">
        <f>SUM(AI14,AK14,AM14,AO14,AQ14,AS14,AU14,AW14,AY14,BA14,BC14,BE14)</f>
        <v>0</v>
      </c>
      <c r="BH14" s="99"/>
      <c r="BI14" s="100">
        <f>BH14*$E14</f>
        <v>0</v>
      </c>
      <c r="BJ14" s="99"/>
      <c r="BK14" s="100">
        <f>BJ14*$E14</f>
        <v>0</v>
      </c>
      <c r="BL14" s="99"/>
      <c r="BM14" s="100">
        <f>BL14*$E14</f>
        <v>0</v>
      </c>
      <c r="BN14" s="99"/>
      <c r="BO14" s="100">
        <f>BN14*$E14</f>
        <v>0</v>
      </c>
      <c r="BP14" s="99"/>
      <c r="BQ14" s="100">
        <f>BP14*$E14</f>
        <v>0</v>
      </c>
      <c r="BR14" s="99"/>
      <c r="BS14" s="100">
        <f>BR14*$E14</f>
        <v>0</v>
      </c>
      <c r="BT14" s="99"/>
      <c r="BU14" s="100">
        <f>BT14*$E14</f>
        <v>0</v>
      </c>
      <c r="BV14" s="99"/>
      <c r="BW14" s="100">
        <f>BV14*$E14</f>
        <v>0</v>
      </c>
      <c r="BX14" s="99"/>
      <c r="BY14" s="100">
        <f>BX14*$E14</f>
        <v>0</v>
      </c>
      <c r="BZ14" s="99"/>
      <c r="CA14" s="100">
        <f>BZ14*$E14</f>
        <v>0</v>
      </c>
      <c r="CB14" s="99"/>
      <c r="CC14" s="100">
        <f>CB14*$E14</f>
        <v>0</v>
      </c>
      <c r="CD14" s="99"/>
      <c r="CE14" s="100">
        <f>CD14*$E14</f>
        <v>0</v>
      </c>
      <c r="CF14" s="101">
        <f>SUM(BH14,BJ14,BL14,BN14,BP14,BR14,BT14,BV14,BX14,BZ14,CB14,CD14)</f>
        <v>0</v>
      </c>
      <c r="CG14" s="100">
        <f>SUM(BI14,BK14,BM14,BO14,BQ14,BS14,BU14,BW14,BY14,CA14,CC14,CE14)</f>
        <v>0</v>
      </c>
    </row>
    <row r="15" spans="1:85" s="102" customFormat="1" ht="19.899999999999999" customHeight="1" x14ac:dyDescent="0.25">
      <c r="A15" s="94"/>
      <c r="B15" s="95"/>
      <c r="C15" s="95"/>
      <c r="D15" s="94"/>
      <c r="E15" s="94"/>
      <c r="F15" s="94"/>
      <c r="G15" s="94"/>
      <c r="H15" s="94"/>
      <c r="I15" s="125"/>
      <c r="J15" s="94"/>
      <c r="K15" s="125"/>
      <c r="L15" s="94"/>
      <c r="M15" s="125"/>
      <c r="N15" s="94"/>
      <c r="O15" s="125"/>
      <c r="P15" s="94"/>
      <c r="Q15" s="125"/>
      <c r="R15" s="94"/>
      <c r="S15" s="125"/>
      <c r="T15" s="94"/>
      <c r="U15" s="125"/>
      <c r="V15" s="94"/>
      <c r="W15" s="125"/>
      <c r="X15" s="94"/>
      <c r="Y15" s="125"/>
      <c r="Z15" s="94"/>
      <c r="AA15" s="125"/>
      <c r="AB15" s="94"/>
      <c r="AC15" s="125"/>
      <c r="AD15" s="94"/>
      <c r="AE15" s="125"/>
      <c r="AF15" s="101"/>
      <c r="AG15" s="100"/>
      <c r="AH15" s="99"/>
      <c r="AI15" s="100"/>
      <c r="AJ15" s="99"/>
      <c r="AK15" s="100"/>
      <c r="AL15" s="99"/>
      <c r="AM15" s="100"/>
      <c r="AN15" s="99"/>
      <c r="AO15" s="100"/>
      <c r="AP15" s="99"/>
      <c r="AQ15" s="100"/>
      <c r="AR15" s="99"/>
      <c r="AS15" s="100"/>
      <c r="AT15" s="99"/>
      <c r="AU15" s="100"/>
      <c r="AV15" s="99"/>
      <c r="AW15" s="100"/>
      <c r="AX15" s="99"/>
      <c r="AY15" s="100"/>
      <c r="AZ15" s="99"/>
      <c r="BA15" s="100"/>
      <c r="BB15" s="99"/>
      <c r="BC15" s="100"/>
      <c r="BD15" s="99"/>
      <c r="BE15" s="100"/>
      <c r="BF15" s="101"/>
      <c r="BG15" s="100"/>
      <c r="BH15" s="99"/>
      <c r="BI15" s="100"/>
      <c r="BJ15" s="99"/>
      <c r="BK15" s="100"/>
      <c r="BL15" s="99"/>
      <c r="BM15" s="100"/>
      <c r="BN15" s="99"/>
      <c r="BO15" s="100"/>
      <c r="BP15" s="99"/>
      <c r="BQ15" s="100"/>
      <c r="BR15" s="99"/>
      <c r="BS15" s="100"/>
      <c r="BT15" s="99"/>
      <c r="BU15" s="100"/>
      <c r="BV15" s="99"/>
      <c r="BW15" s="100"/>
      <c r="BX15" s="99"/>
      <c r="BY15" s="100"/>
      <c r="BZ15" s="99"/>
      <c r="CA15" s="100"/>
      <c r="CB15" s="99"/>
      <c r="CC15" s="100"/>
      <c r="CD15" s="99"/>
      <c r="CE15" s="100"/>
      <c r="CF15" s="101"/>
      <c r="CG15" s="100"/>
    </row>
    <row r="16" spans="1:85" s="102" customFormat="1" ht="19.899999999999999" customHeight="1" x14ac:dyDescent="0.25">
      <c r="A16" s="94">
        <v>11</v>
      </c>
      <c r="B16" s="95" t="s">
        <v>87</v>
      </c>
      <c r="C16" s="95" t="s">
        <v>77</v>
      </c>
      <c r="D16" s="94">
        <f t="shared" ref="D16:D24" si="140">RANK(BF16,$BF$4:$BF$147)</f>
        <v>12</v>
      </c>
      <c r="E16" s="94">
        <v>1</v>
      </c>
      <c r="F16" s="94" t="s">
        <v>75</v>
      </c>
      <c r="G16" s="94">
        <v>1500</v>
      </c>
      <c r="H16" s="94"/>
      <c r="I16" s="97">
        <f t="shared" ref="I16:K24" si="141">H16*$E16</f>
        <v>0</v>
      </c>
      <c r="J16" s="94"/>
      <c r="K16" s="97">
        <f t="shared" si="141"/>
        <v>0</v>
      </c>
      <c r="L16" s="94"/>
      <c r="M16" s="97">
        <f t="shared" ref="M16" si="142">L16*$E16</f>
        <v>0</v>
      </c>
      <c r="N16" s="94"/>
      <c r="O16" s="97">
        <f t="shared" ref="O16" si="143">N16*$E16</f>
        <v>0</v>
      </c>
      <c r="P16" s="94"/>
      <c r="Q16" s="97">
        <f t="shared" ref="Q16" si="144">P16*$E16</f>
        <v>0</v>
      </c>
      <c r="R16" s="94"/>
      <c r="S16" s="97">
        <f t="shared" ref="S16" si="145">R16*$E16</f>
        <v>0</v>
      </c>
      <c r="T16" s="94"/>
      <c r="U16" s="97">
        <f t="shared" ref="U16" si="146">T16*$E16</f>
        <v>0</v>
      </c>
      <c r="V16" s="94">
        <v>24</v>
      </c>
      <c r="W16" s="97">
        <f t="shared" ref="W16" si="147">V16*$E16</f>
        <v>24</v>
      </c>
      <c r="X16" s="94"/>
      <c r="Y16" s="97">
        <f t="shared" ref="Y16" si="148">X16*$E16</f>
        <v>0</v>
      </c>
      <c r="Z16" s="94"/>
      <c r="AA16" s="97">
        <f t="shared" ref="AA16" si="149">Z16*$E16</f>
        <v>0</v>
      </c>
      <c r="AB16" s="94"/>
      <c r="AC16" s="97">
        <f t="shared" ref="AC16" si="150">AB16*$E16</f>
        <v>0</v>
      </c>
      <c r="AD16" s="94"/>
      <c r="AE16" s="97">
        <f t="shared" ref="AE16" si="151">AD16*$E16</f>
        <v>0</v>
      </c>
      <c r="AF16" s="101">
        <f t="shared" ref="AF16:AF24" si="152">SUM(H16,J16,L16,N16,P16,R16,T16,V16,X16,Z16,AB16,AD16)</f>
        <v>24</v>
      </c>
      <c r="AG16" s="100">
        <f t="shared" ref="AG16:AG24" si="153">SUM(I16,K16,M16,O16,Q16,S16,U16,W16,Y16,AA16,AC16,AE16)</f>
        <v>24</v>
      </c>
      <c r="AH16" s="99"/>
      <c r="AI16" s="100">
        <f t="shared" si="63"/>
        <v>0</v>
      </c>
      <c r="AJ16" s="99"/>
      <c r="AK16" s="100">
        <f t="shared" si="20"/>
        <v>0</v>
      </c>
      <c r="AL16" s="99"/>
      <c r="AM16" s="100">
        <f t="shared" si="20"/>
        <v>0</v>
      </c>
      <c r="AN16" s="99"/>
      <c r="AO16" s="100">
        <f t="shared" si="21"/>
        <v>0</v>
      </c>
      <c r="AP16" s="99"/>
      <c r="AQ16" s="100">
        <f t="shared" si="22"/>
        <v>0</v>
      </c>
      <c r="AR16" s="99">
        <v>209</v>
      </c>
      <c r="AS16" s="100">
        <f t="shared" si="23"/>
        <v>209</v>
      </c>
      <c r="AT16" s="99">
        <v>202</v>
      </c>
      <c r="AU16" s="100">
        <f t="shared" si="24"/>
        <v>202</v>
      </c>
      <c r="AV16" s="99">
        <v>120</v>
      </c>
      <c r="AW16" s="100">
        <f t="shared" si="25"/>
        <v>120</v>
      </c>
      <c r="AX16" s="99">
        <v>108</v>
      </c>
      <c r="AY16" s="100">
        <f t="shared" si="26"/>
        <v>108</v>
      </c>
      <c r="AZ16" s="99"/>
      <c r="BA16" s="100">
        <f t="shared" si="27"/>
        <v>0</v>
      </c>
      <c r="BB16" s="99"/>
      <c r="BC16" s="100">
        <f t="shared" si="28"/>
        <v>0</v>
      </c>
      <c r="BD16" s="99">
        <v>84</v>
      </c>
      <c r="BE16" s="100">
        <f t="shared" si="29"/>
        <v>84</v>
      </c>
      <c r="BF16" s="101">
        <f t="shared" si="2"/>
        <v>723</v>
      </c>
      <c r="BG16" s="100">
        <f t="shared" si="2"/>
        <v>723</v>
      </c>
      <c r="BH16" s="99"/>
      <c r="BI16" s="100">
        <f t="shared" ref="BI16:BI22" si="154">BH16*$E16</f>
        <v>0</v>
      </c>
      <c r="BJ16" s="99">
        <v>12</v>
      </c>
      <c r="BK16" s="100">
        <f t="shared" ref="BK16:BK24" si="155">BJ16*$E16</f>
        <v>12</v>
      </c>
      <c r="BL16" s="99"/>
      <c r="BM16" s="100">
        <f t="shared" ref="BM16:BM24" si="156">BL16*$E16</f>
        <v>0</v>
      </c>
      <c r="BN16" s="99"/>
      <c r="BO16" s="100">
        <f t="shared" ref="BO16:BO24" si="157">BN16*$E16</f>
        <v>0</v>
      </c>
      <c r="BP16" s="99"/>
      <c r="BQ16" s="100">
        <f t="shared" ref="BQ16:BQ24" si="158">BP16*$E16</f>
        <v>0</v>
      </c>
      <c r="BR16" s="99"/>
      <c r="BS16" s="100">
        <f t="shared" ref="BS16:BS24" si="159">BR16*$E16</f>
        <v>0</v>
      </c>
      <c r="BT16" s="99"/>
      <c r="BU16" s="100">
        <f t="shared" ref="BU16:BU24" si="160">BT16*$E16</f>
        <v>0</v>
      </c>
      <c r="BV16" s="99"/>
      <c r="BW16" s="100">
        <f t="shared" ref="BW16:BW24" si="161">BV16*$E16</f>
        <v>0</v>
      </c>
      <c r="BX16" s="99"/>
      <c r="BY16" s="100">
        <f t="shared" ref="BY16:BY24" si="162">BX16*$E16</f>
        <v>0</v>
      </c>
      <c r="BZ16" s="99"/>
      <c r="CA16" s="100">
        <f t="shared" ref="CA16:CA24" si="163">BZ16*$E16</f>
        <v>0</v>
      </c>
      <c r="CB16" s="99"/>
      <c r="CC16" s="100">
        <f t="shared" ref="CC16:CC24" si="164">CB16*$E16</f>
        <v>0</v>
      </c>
      <c r="CD16" s="99"/>
      <c r="CE16" s="100">
        <f t="shared" ref="CE16:CE24" si="165">CD16*$E16</f>
        <v>0</v>
      </c>
      <c r="CF16" s="101">
        <f t="shared" ref="CF16:CF24" si="166">SUM(BH16,BJ16,BL16,BN16,BP16,BR16,BT16,BV16,BX16,BZ16,CB16,CD16)</f>
        <v>12</v>
      </c>
      <c r="CG16" s="100">
        <f t="shared" ref="CG16:CG24" si="167">SUM(BI16,BK16,BM16,BO16,BQ16,BS16,BU16,BW16,BY16,CA16,CC16,CE16)</f>
        <v>12</v>
      </c>
    </row>
    <row r="17" spans="1:85" s="102" customFormat="1" ht="19.899999999999999" customHeight="1" x14ac:dyDescent="0.25">
      <c r="A17" s="94">
        <v>12</v>
      </c>
      <c r="B17" s="95" t="s">
        <v>88</v>
      </c>
      <c r="C17" s="95" t="s">
        <v>77</v>
      </c>
      <c r="D17" s="94">
        <f t="shared" si="140"/>
        <v>18</v>
      </c>
      <c r="E17" s="94">
        <v>1</v>
      </c>
      <c r="F17" s="94" t="s">
        <v>75</v>
      </c>
      <c r="G17" s="103">
        <v>1930</v>
      </c>
      <c r="H17" s="103"/>
      <c r="I17" s="97">
        <f t="shared" si="141"/>
        <v>0</v>
      </c>
      <c r="J17" s="103"/>
      <c r="K17" s="97">
        <f t="shared" si="141"/>
        <v>0</v>
      </c>
      <c r="L17" s="103"/>
      <c r="M17" s="97">
        <f t="shared" ref="M17" si="168">L17*$E17</f>
        <v>0</v>
      </c>
      <c r="N17" s="103"/>
      <c r="O17" s="97">
        <f t="shared" ref="O17" si="169">N17*$E17</f>
        <v>0</v>
      </c>
      <c r="P17" s="103"/>
      <c r="Q17" s="97">
        <f t="shared" ref="Q17" si="170">P17*$E17</f>
        <v>0</v>
      </c>
      <c r="R17" s="103"/>
      <c r="S17" s="97">
        <f t="shared" ref="S17" si="171">R17*$E17</f>
        <v>0</v>
      </c>
      <c r="T17" s="103"/>
      <c r="U17" s="97">
        <f t="shared" ref="U17" si="172">T17*$E17</f>
        <v>0</v>
      </c>
      <c r="V17" s="103"/>
      <c r="W17" s="97">
        <f t="shared" ref="W17" si="173">V17*$E17</f>
        <v>0</v>
      </c>
      <c r="X17" s="103"/>
      <c r="Y17" s="97">
        <f t="shared" ref="Y17" si="174">X17*$E17</f>
        <v>0</v>
      </c>
      <c r="Z17" s="103"/>
      <c r="AA17" s="97">
        <f t="shared" ref="AA17" si="175">Z17*$E17</f>
        <v>0</v>
      </c>
      <c r="AB17" s="103"/>
      <c r="AC17" s="97">
        <f t="shared" ref="AC17" si="176">AB17*$E17</f>
        <v>0</v>
      </c>
      <c r="AD17" s="103"/>
      <c r="AE17" s="97">
        <f t="shared" ref="AE17" si="177">AD17*$E17</f>
        <v>0</v>
      </c>
      <c r="AF17" s="101">
        <f t="shared" si="152"/>
        <v>0</v>
      </c>
      <c r="AG17" s="100">
        <f t="shared" si="153"/>
        <v>0</v>
      </c>
      <c r="AH17" s="99"/>
      <c r="AI17" s="100">
        <f t="shared" si="63"/>
        <v>0</v>
      </c>
      <c r="AJ17" s="99"/>
      <c r="AK17" s="100">
        <f t="shared" si="20"/>
        <v>0</v>
      </c>
      <c r="AL17" s="99"/>
      <c r="AM17" s="100">
        <f t="shared" si="20"/>
        <v>0</v>
      </c>
      <c r="AN17" s="99"/>
      <c r="AO17" s="100">
        <f t="shared" si="21"/>
        <v>0</v>
      </c>
      <c r="AP17" s="99"/>
      <c r="AQ17" s="100">
        <f t="shared" si="22"/>
        <v>0</v>
      </c>
      <c r="AR17" s="99"/>
      <c r="AS17" s="100">
        <f t="shared" si="23"/>
        <v>0</v>
      </c>
      <c r="AT17" s="99"/>
      <c r="AU17" s="100">
        <f t="shared" si="24"/>
        <v>0</v>
      </c>
      <c r="AV17" s="99"/>
      <c r="AW17" s="100">
        <f t="shared" si="25"/>
        <v>0</v>
      </c>
      <c r="AX17" s="99"/>
      <c r="AY17" s="100">
        <f t="shared" si="26"/>
        <v>0</v>
      </c>
      <c r="AZ17" s="99"/>
      <c r="BA17" s="100">
        <f t="shared" si="27"/>
        <v>0</v>
      </c>
      <c r="BB17" s="99"/>
      <c r="BC17" s="100">
        <f t="shared" si="28"/>
        <v>0</v>
      </c>
      <c r="BD17" s="99"/>
      <c r="BE17" s="100">
        <f t="shared" si="29"/>
        <v>0</v>
      </c>
      <c r="BF17" s="101">
        <f t="shared" si="2"/>
        <v>0</v>
      </c>
      <c r="BG17" s="100">
        <f t="shared" si="2"/>
        <v>0</v>
      </c>
      <c r="BH17" s="99"/>
      <c r="BI17" s="100">
        <f t="shared" si="154"/>
        <v>0</v>
      </c>
      <c r="BJ17" s="99"/>
      <c r="BK17" s="100">
        <f t="shared" si="155"/>
        <v>0</v>
      </c>
      <c r="BL17" s="99"/>
      <c r="BM17" s="100">
        <f t="shared" si="156"/>
        <v>0</v>
      </c>
      <c r="BN17" s="99"/>
      <c r="BO17" s="100">
        <f t="shared" si="157"/>
        <v>0</v>
      </c>
      <c r="BP17" s="99"/>
      <c r="BQ17" s="100">
        <f t="shared" si="158"/>
        <v>0</v>
      </c>
      <c r="BR17" s="99"/>
      <c r="BS17" s="100">
        <f t="shared" si="159"/>
        <v>0</v>
      </c>
      <c r="BT17" s="99"/>
      <c r="BU17" s="100">
        <f t="shared" si="160"/>
        <v>0</v>
      </c>
      <c r="BV17" s="99"/>
      <c r="BW17" s="100">
        <f t="shared" si="161"/>
        <v>0</v>
      </c>
      <c r="BX17" s="99"/>
      <c r="BY17" s="100">
        <f t="shared" si="162"/>
        <v>0</v>
      </c>
      <c r="BZ17" s="99"/>
      <c r="CA17" s="100">
        <f t="shared" si="163"/>
        <v>0</v>
      </c>
      <c r="CB17" s="99"/>
      <c r="CC17" s="100">
        <f t="shared" si="164"/>
        <v>0</v>
      </c>
      <c r="CD17" s="99"/>
      <c r="CE17" s="100">
        <f t="shared" si="165"/>
        <v>0</v>
      </c>
      <c r="CF17" s="101">
        <f t="shared" si="166"/>
        <v>0</v>
      </c>
      <c r="CG17" s="100">
        <f t="shared" si="167"/>
        <v>0</v>
      </c>
    </row>
    <row r="18" spans="1:85" s="102" customFormat="1" ht="19.899999999999999" customHeight="1" x14ac:dyDescent="0.25">
      <c r="A18" s="94">
        <v>13</v>
      </c>
      <c r="B18" s="95" t="s">
        <v>89</v>
      </c>
      <c r="C18" s="95" t="s">
        <v>77</v>
      </c>
      <c r="D18" s="94">
        <f t="shared" si="140"/>
        <v>18</v>
      </c>
      <c r="E18" s="94">
        <v>0.6</v>
      </c>
      <c r="F18" s="94" t="s">
        <v>75</v>
      </c>
      <c r="G18" s="94">
        <v>1060</v>
      </c>
      <c r="H18" s="94"/>
      <c r="I18" s="97">
        <f t="shared" si="141"/>
        <v>0</v>
      </c>
      <c r="J18" s="94"/>
      <c r="K18" s="97">
        <f t="shared" si="141"/>
        <v>0</v>
      </c>
      <c r="L18" s="94"/>
      <c r="M18" s="97">
        <f t="shared" ref="M18" si="178">L18*$E18</f>
        <v>0</v>
      </c>
      <c r="N18" s="94"/>
      <c r="O18" s="97">
        <f t="shared" ref="O18" si="179">N18*$E18</f>
        <v>0</v>
      </c>
      <c r="P18" s="94"/>
      <c r="Q18" s="97">
        <f t="shared" ref="Q18" si="180">P18*$E18</f>
        <v>0</v>
      </c>
      <c r="R18" s="94"/>
      <c r="S18" s="97">
        <f t="shared" ref="S18" si="181">R18*$E18</f>
        <v>0</v>
      </c>
      <c r="T18" s="94"/>
      <c r="U18" s="97">
        <f t="shared" ref="U18" si="182">T18*$E18</f>
        <v>0</v>
      </c>
      <c r="V18" s="94"/>
      <c r="W18" s="97">
        <f t="shared" ref="W18" si="183">V18*$E18</f>
        <v>0</v>
      </c>
      <c r="X18" s="94"/>
      <c r="Y18" s="97">
        <f t="shared" ref="Y18" si="184">X18*$E18</f>
        <v>0</v>
      </c>
      <c r="Z18" s="94"/>
      <c r="AA18" s="97">
        <f t="shared" ref="AA18" si="185">Z18*$E18</f>
        <v>0</v>
      </c>
      <c r="AB18" s="94"/>
      <c r="AC18" s="97">
        <f t="shared" ref="AC18" si="186">AB18*$E18</f>
        <v>0</v>
      </c>
      <c r="AD18" s="94"/>
      <c r="AE18" s="97">
        <f t="shared" ref="AE18" si="187">AD18*$E18</f>
        <v>0</v>
      </c>
      <c r="AF18" s="101">
        <f t="shared" si="152"/>
        <v>0</v>
      </c>
      <c r="AG18" s="100">
        <f t="shared" si="153"/>
        <v>0</v>
      </c>
      <c r="AH18" s="99"/>
      <c r="AI18" s="100">
        <f t="shared" si="63"/>
        <v>0</v>
      </c>
      <c r="AJ18" s="99"/>
      <c r="AK18" s="100">
        <f t="shared" si="20"/>
        <v>0</v>
      </c>
      <c r="AL18" s="99"/>
      <c r="AM18" s="100">
        <f t="shared" si="20"/>
        <v>0</v>
      </c>
      <c r="AN18" s="99"/>
      <c r="AO18" s="100">
        <f t="shared" si="21"/>
        <v>0</v>
      </c>
      <c r="AP18" s="99"/>
      <c r="AQ18" s="100">
        <f t="shared" si="22"/>
        <v>0</v>
      </c>
      <c r="AR18" s="99"/>
      <c r="AS18" s="100">
        <f t="shared" si="23"/>
        <v>0</v>
      </c>
      <c r="AT18" s="99"/>
      <c r="AU18" s="100">
        <f t="shared" si="24"/>
        <v>0</v>
      </c>
      <c r="AV18" s="99"/>
      <c r="AW18" s="100">
        <f t="shared" si="25"/>
        <v>0</v>
      </c>
      <c r="AX18" s="99"/>
      <c r="AY18" s="100">
        <f t="shared" si="26"/>
        <v>0</v>
      </c>
      <c r="AZ18" s="99"/>
      <c r="BA18" s="100">
        <f t="shared" si="27"/>
        <v>0</v>
      </c>
      <c r="BB18" s="99"/>
      <c r="BC18" s="100">
        <f t="shared" si="28"/>
        <v>0</v>
      </c>
      <c r="BD18" s="99"/>
      <c r="BE18" s="100">
        <f t="shared" si="29"/>
        <v>0</v>
      </c>
      <c r="BF18" s="101">
        <f t="shared" si="2"/>
        <v>0</v>
      </c>
      <c r="BG18" s="100">
        <f t="shared" si="2"/>
        <v>0</v>
      </c>
      <c r="BH18" s="99"/>
      <c r="BI18" s="100">
        <f t="shared" si="154"/>
        <v>0</v>
      </c>
      <c r="BJ18" s="99"/>
      <c r="BK18" s="100">
        <f t="shared" si="155"/>
        <v>0</v>
      </c>
      <c r="BL18" s="99"/>
      <c r="BM18" s="100">
        <f t="shared" si="156"/>
        <v>0</v>
      </c>
      <c r="BN18" s="99"/>
      <c r="BO18" s="100">
        <f t="shared" si="157"/>
        <v>0</v>
      </c>
      <c r="BP18" s="99"/>
      <c r="BQ18" s="100">
        <f t="shared" si="158"/>
        <v>0</v>
      </c>
      <c r="BR18" s="99"/>
      <c r="BS18" s="100">
        <f t="shared" si="159"/>
        <v>0</v>
      </c>
      <c r="BT18" s="99"/>
      <c r="BU18" s="100">
        <f t="shared" si="160"/>
        <v>0</v>
      </c>
      <c r="BV18" s="99"/>
      <c r="BW18" s="100">
        <f t="shared" si="161"/>
        <v>0</v>
      </c>
      <c r="BX18" s="99"/>
      <c r="BY18" s="100">
        <f t="shared" si="162"/>
        <v>0</v>
      </c>
      <c r="BZ18" s="99"/>
      <c r="CA18" s="100">
        <f t="shared" si="163"/>
        <v>0</v>
      </c>
      <c r="CB18" s="99"/>
      <c r="CC18" s="100">
        <f t="shared" si="164"/>
        <v>0</v>
      </c>
      <c r="CD18" s="99"/>
      <c r="CE18" s="100">
        <f t="shared" si="165"/>
        <v>0</v>
      </c>
      <c r="CF18" s="101">
        <f t="shared" si="166"/>
        <v>0</v>
      </c>
      <c r="CG18" s="100">
        <f t="shared" si="167"/>
        <v>0</v>
      </c>
    </row>
    <row r="19" spans="1:85" s="102" customFormat="1" ht="19.899999999999999" customHeight="1" x14ac:dyDescent="0.25">
      <c r="A19" s="94">
        <v>14</v>
      </c>
      <c r="B19" s="95" t="s">
        <v>90</v>
      </c>
      <c r="C19" s="95" t="s">
        <v>77</v>
      </c>
      <c r="D19" s="94">
        <f t="shared" si="140"/>
        <v>18</v>
      </c>
      <c r="E19" s="94">
        <v>0.6</v>
      </c>
      <c r="F19" s="94" t="s">
        <v>75</v>
      </c>
      <c r="G19" s="94">
        <v>1310</v>
      </c>
      <c r="H19" s="94"/>
      <c r="I19" s="97">
        <f t="shared" si="141"/>
        <v>0</v>
      </c>
      <c r="J19" s="94"/>
      <c r="K19" s="97">
        <f t="shared" si="141"/>
        <v>0</v>
      </c>
      <c r="L19" s="94"/>
      <c r="M19" s="97">
        <f t="shared" ref="M19" si="188">L19*$E19</f>
        <v>0</v>
      </c>
      <c r="N19" s="94"/>
      <c r="O19" s="97">
        <f t="shared" ref="O19" si="189">N19*$E19</f>
        <v>0</v>
      </c>
      <c r="P19" s="94"/>
      <c r="Q19" s="97">
        <f t="shared" ref="Q19" si="190">P19*$E19</f>
        <v>0</v>
      </c>
      <c r="R19" s="94"/>
      <c r="S19" s="97">
        <f t="shared" ref="S19" si="191">R19*$E19</f>
        <v>0</v>
      </c>
      <c r="T19" s="94"/>
      <c r="U19" s="97">
        <f t="shared" ref="U19" si="192">T19*$E19</f>
        <v>0</v>
      </c>
      <c r="V19" s="94"/>
      <c r="W19" s="97">
        <f t="shared" ref="W19" si="193">V19*$E19</f>
        <v>0</v>
      </c>
      <c r="X19" s="94"/>
      <c r="Y19" s="97">
        <f t="shared" ref="Y19" si="194">X19*$E19</f>
        <v>0</v>
      </c>
      <c r="Z19" s="94"/>
      <c r="AA19" s="97">
        <f t="shared" ref="AA19" si="195">Z19*$E19</f>
        <v>0</v>
      </c>
      <c r="AB19" s="94"/>
      <c r="AC19" s="97">
        <f t="shared" ref="AC19" si="196">AB19*$E19</f>
        <v>0</v>
      </c>
      <c r="AD19" s="94"/>
      <c r="AE19" s="97">
        <f t="shared" ref="AE19" si="197">AD19*$E19</f>
        <v>0</v>
      </c>
      <c r="AF19" s="101">
        <f t="shared" si="152"/>
        <v>0</v>
      </c>
      <c r="AG19" s="100">
        <f t="shared" si="153"/>
        <v>0</v>
      </c>
      <c r="AH19" s="99"/>
      <c r="AI19" s="100">
        <f t="shared" si="63"/>
        <v>0</v>
      </c>
      <c r="AJ19" s="99"/>
      <c r="AK19" s="100">
        <f t="shared" si="20"/>
        <v>0</v>
      </c>
      <c r="AL19" s="99"/>
      <c r="AM19" s="100">
        <f t="shared" si="20"/>
        <v>0</v>
      </c>
      <c r="AN19" s="99"/>
      <c r="AO19" s="100">
        <f t="shared" si="21"/>
        <v>0</v>
      </c>
      <c r="AP19" s="99"/>
      <c r="AQ19" s="100">
        <f t="shared" si="22"/>
        <v>0</v>
      </c>
      <c r="AR19" s="99"/>
      <c r="AS19" s="100">
        <f t="shared" si="23"/>
        <v>0</v>
      </c>
      <c r="AT19" s="99"/>
      <c r="AU19" s="100">
        <f t="shared" si="24"/>
        <v>0</v>
      </c>
      <c r="AV19" s="99"/>
      <c r="AW19" s="100">
        <f t="shared" si="25"/>
        <v>0</v>
      </c>
      <c r="AX19" s="99"/>
      <c r="AY19" s="100">
        <f t="shared" si="26"/>
        <v>0</v>
      </c>
      <c r="AZ19" s="99"/>
      <c r="BA19" s="100">
        <f t="shared" si="27"/>
        <v>0</v>
      </c>
      <c r="BB19" s="99"/>
      <c r="BC19" s="100">
        <f t="shared" si="28"/>
        <v>0</v>
      </c>
      <c r="BD19" s="99"/>
      <c r="BE19" s="100">
        <f t="shared" si="29"/>
        <v>0</v>
      </c>
      <c r="BF19" s="101">
        <f t="shared" si="2"/>
        <v>0</v>
      </c>
      <c r="BG19" s="100">
        <f t="shared" si="2"/>
        <v>0</v>
      </c>
      <c r="BH19" s="99"/>
      <c r="BI19" s="100">
        <f t="shared" si="154"/>
        <v>0</v>
      </c>
      <c r="BJ19" s="99"/>
      <c r="BK19" s="100">
        <f t="shared" si="155"/>
        <v>0</v>
      </c>
      <c r="BL19" s="99"/>
      <c r="BM19" s="100">
        <f t="shared" si="156"/>
        <v>0</v>
      </c>
      <c r="BN19" s="99"/>
      <c r="BO19" s="100">
        <f t="shared" si="157"/>
        <v>0</v>
      </c>
      <c r="BP19" s="99"/>
      <c r="BQ19" s="100">
        <f t="shared" si="158"/>
        <v>0</v>
      </c>
      <c r="BR19" s="99"/>
      <c r="BS19" s="100">
        <f t="shared" si="159"/>
        <v>0</v>
      </c>
      <c r="BT19" s="99"/>
      <c r="BU19" s="100">
        <f t="shared" si="160"/>
        <v>0</v>
      </c>
      <c r="BV19" s="99"/>
      <c r="BW19" s="100">
        <f t="shared" si="161"/>
        <v>0</v>
      </c>
      <c r="BX19" s="99"/>
      <c r="BY19" s="100">
        <f t="shared" si="162"/>
        <v>0</v>
      </c>
      <c r="BZ19" s="99"/>
      <c r="CA19" s="100">
        <f t="shared" si="163"/>
        <v>0</v>
      </c>
      <c r="CB19" s="99"/>
      <c r="CC19" s="100">
        <f t="shared" si="164"/>
        <v>0</v>
      </c>
      <c r="CD19" s="99"/>
      <c r="CE19" s="100">
        <f t="shared" si="165"/>
        <v>0</v>
      </c>
      <c r="CF19" s="101">
        <f t="shared" si="166"/>
        <v>0</v>
      </c>
      <c r="CG19" s="100">
        <f t="shared" si="167"/>
        <v>0</v>
      </c>
    </row>
    <row r="20" spans="1:85" s="102" customFormat="1" ht="19.899999999999999" customHeight="1" x14ac:dyDescent="0.25">
      <c r="A20" s="94">
        <v>15</v>
      </c>
      <c r="B20" s="95" t="s">
        <v>91</v>
      </c>
      <c r="C20" s="95" t="s">
        <v>77</v>
      </c>
      <c r="D20" s="94">
        <f t="shared" si="140"/>
        <v>18</v>
      </c>
      <c r="E20" s="94">
        <v>0.35</v>
      </c>
      <c r="F20" s="94" t="s">
        <v>81</v>
      </c>
      <c r="G20" s="94">
        <v>730</v>
      </c>
      <c r="H20" s="94"/>
      <c r="I20" s="97">
        <f t="shared" si="141"/>
        <v>0</v>
      </c>
      <c r="J20" s="94"/>
      <c r="K20" s="97">
        <f t="shared" si="141"/>
        <v>0</v>
      </c>
      <c r="L20" s="94"/>
      <c r="M20" s="97">
        <f t="shared" ref="M20" si="198">L20*$E20</f>
        <v>0</v>
      </c>
      <c r="N20" s="94"/>
      <c r="O20" s="97">
        <f t="shared" ref="O20" si="199">N20*$E20</f>
        <v>0</v>
      </c>
      <c r="P20" s="94"/>
      <c r="Q20" s="97">
        <f t="shared" ref="Q20" si="200">P20*$E20</f>
        <v>0</v>
      </c>
      <c r="R20" s="94"/>
      <c r="S20" s="97">
        <f t="shared" ref="S20" si="201">R20*$E20</f>
        <v>0</v>
      </c>
      <c r="T20" s="94"/>
      <c r="U20" s="97">
        <f t="shared" ref="U20" si="202">T20*$E20</f>
        <v>0</v>
      </c>
      <c r="V20" s="94"/>
      <c r="W20" s="97">
        <f t="shared" ref="W20" si="203">V20*$E20</f>
        <v>0</v>
      </c>
      <c r="X20" s="94"/>
      <c r="Y20" s="97">
        <f t="shared" ref="Y20" si="204">X20*$E20</f>
        <v>0</v>
      </c>
      <c r="Z20" s="94"/>
      <c r="AA20" s="97">
        <f t="shared" ref="AA20" si="205">Z20*$E20</f>
        <v>0</v>
      </c>
      <c r="AB20" s="94"/>
      <c r="AC20" s="97">
        <f t="shared" ref="AC20" si="206">AB20*$E20</f>
        <v>0</v>
      </c>
      <c r="AD20" s="94"/>
      <c r="AE20" s="97">
        <f t="shared" ref="AE20" si="207">AD20*$E20</f>
        <v>0</v>
      </c>
      <c r="AF20" s="101">
        <f t="shared" si="152"/>
        <v>0</v>
      </c>
      <c r="AG20" s="100">
        <f t="shared" si="153"/>
        <v>0</v>
      </c>
      <c r="AH20" s="99"/>
      <c r="AI20" s="100">
        <f t="shared" si="63"/>
        <v>0</v>
      </c>
      <c r="AJ20" s="99"/>
      <c r="AK20" s="100">
        <f t="shared" si="20"/>
        <v>0</v>
      </c>
      <c r="AL20" s="99"/>
      <c r="AM20" s="100">
        <f t="shared" si="20"/>
        <v>0</v>
      </c>
      <c r="AN20" s="99"/>
      <c r="AO20" s="100">
        <f t="shared" si="21"/>
        <v>0</v>
      </c>
      <c r="AP20" s="99"/>
      <c r="AQ20" s="100">
        <f t="shared" si="22"/>
        <v>0</v>
      </c>
      <c r="AR20" s="99"/>
      <c r="AS20" s="100">
        <f t="shared" si="23"/>
        <v>0</v>
      </c>
      <c r="AT20" s="99"/>
      <c r="AU20" s="100">
        <f t="shared" si="24"/>
        <v>0</v>
      </c>
      <c r="AV20" s="99"/>
      <c r="AW20" s="100">
        <f t="shared" si="25"/>
        <v>0</v>
      </c>
      <c r="AX20" s="99"/>
      <c r="AY20" s="100">
        <f t="shared" si="26"/>
        <v>0</v>
      </c>
      <c r="AZ20" s="99"/>
      <c r="BA20" s="100">
        <f t="shared" si="27"/>
        <v>0</v>
      </c>
      <c r="BB20" s="99"/>
      <c r="BC20" s="100">
        <f t="shared" si="28"/>
        <v>0</v>
      </c>
      <c r="BD20" s="99"/>
      <c r="BE20" s="100">
        <f t="shared" si="29"/>
        <v>0</v>
      </c>
      <c r="BF20" s="101">
        <f t="shared" si="2"/>
        <v>0</v>
      </c>
      <c r="BG20" s="100">
        <f t="shared" si="2"/>
        <v>0</v>
      </c>
      <c r="BH20" s="99"/>
      <c r="BI20" s="100">
        <f t="shared" si="154"/>
        <v>0</v>
      </c>
      <c r="BJ20" s="99"/>
      <c r="BK20" s="100">
        <f t="shared" si="155"/>
        <v>0</v>
      </c>
      <c r="BL20" s="99"/>
      <c r="BM20" s="100">
        <f t="shared" si="156"/>
        <v>0</v>
      </c>
      <c r="BN20" s="99"/>
      <c r="BO20" s="100">
        <f t="shared" si="157"/>
        <v>0</v>
      </c>
      <c r="BP20" s="99"/>
      <c r="BQ20" s="100">
        <f t="shared" si="158"/>
        <v>0</v>
      </c>
      <c r="BR20" s="99"/>
      <c r="BS20" s="100">
        <f t="shared" si="159"/>
        <v>0</v>
      </c>
      <c r="BT20" s="99"/>
      <c r="BU20" s="100">
        <f t="shared" si="160"/>
        <v>0</v>
      </c>
      <c r="BV20" s="99"/>
      <c r="BW20" s="100">
        <f t="shared" si="161"/>
        <v>0</v>
      </c>
      <c r="BX20" s="99"/>
      <c r="BY20" s="100">
        <f t="shared" si="162"/>
        <v>0</v>
      </c>
      <c r="BZ20" s="99"/>
      <c r="CA20" s="100">
        <f t="shared" si="163"/>
        <v>0</v>
      </c>
      <c r="CB20" s="99"/>
      <c r="CC20" s="100">
        <f t="shared" si="164"/>
        <v>0</v>
      </c>
      <c r="CD20" s="99"/>
      <c r="CE20" s="100">
        <f t="shared" si="165"/>
        <v>0</v>
      </c>
      <c r="CF20" s="101">
        <f t="shared" si="166"/>
        <v>0</v>
      </c>
      <c r="CG20" s="100">
        <f t="shared" si="167"/>
        <v>0</v>
      </c>
    </row>
    <row r="21" spans="1:85" s="102" customFormat="1" ht="19.899999999999999" customHeight="1" x14ac:dyDescent="0.25">
      <c r="A21" s="94">
        <v>16</v>
      </c>
      <c r="B21" s="95" t="s">
        <v>92</v>
      </c>
      <c r="C21" s="95" t="s">
        <v>77</v>
      </c>
      <c r="D21" s="94">
        <f t="shared" si="140"/>
        <v>18</v>
      </c>
      <c r="E21" s="94">
        <v>0.35</v>
      </c>
      <c r="F21" s="94" t="s">
        <v>81</v>
      </c>
      <c r="G21" s="94">
        <v>900</v>
      </c>
      <c r="H21" s="94"/>
      <c r="I21" s="97">
        <f t="shared" si="141"/>
        <v>0</v>
      </c>
      <c r="J21" s="94"/>
      <c r="K21" s="97">
        <f t="shared" si="141"/>
        <v>0</v>
      </c>
      <c r="L21" s="94"/>
      <c r="M21" s="97">
        <f t="shared" ref="M21" si="208">L21*$E21</f>
        <v>0</v>
      </c>
      <c r="N21" s="94"/>
      <c r="O21" s="97">
        <f t="shared" ref="O21" si="209">N21*$E21</f>
        <v>0</v>
      </c>
      <c r="P21" s="94"/>
      <c r="Q21" s="97">
        <f t="shared" ref="Q21" si="210">P21*$E21</f>
        <v>0</v>
      </c>
      <c r="R21" s="94"/>
      <c r="S21" s="97">
        <f t="shared" ref="S21" si="211">R21*$E21</f>
        <v>0</v>
      </c>
      <c r="T21" s="94"/>
      <c r="U21" s="97">
        <f t="shared" ref="U21" si="212">T21*$E21</f>
        <v>0</v>
      </c>
      <c r="V21" s="94"/>
      <c r="W21" s="97">
        <f t="shared" ref="W21" si="213">V21*$E21</f>
        <v>0</v>
      </c>
      <c r="X21" s="94"/>
      <c r="Y21" s="97">
        <f t="shared" ref="Y21" si="214">X21*$E21</f>
        <v>0</v>
      </c>
      <c r="Z21" s="94"/>
      <c r="AA21" s="97">
        <f t="shared" ref="AA21" si="215">Z21*$E21</f>
        <v>0</v>
      </c>
      <c r="AB21" s="94"/>
      <c r="AC21" s="97">
        <f t="shared" ref="AC21" si="216">AB21*$E21</f>
        <v>0</v>
      </c>
      <c r="AD21" s="94"/>
      <c r="AE21" s="97">
        <f t="shared" ref="AE21" si="217">AD21*$E21</f>
        <v>0</v>
      </c>
      <c r="AF21" s="101">
        <f t="shared" si="152"/>
        <v>0</v>
      </c>
      <c r="AG21" s="100">
        <f t="shared" si="153"/>
        <v>0</v>
      </c>
      <c r="AH21" s="99"/>
      <c r="AI21" s="100">
        <f t="shared" si="63"/>
        <v>0</v>
      </c>
      <c r="AJ21" s="99"/>
      <c r="AK21" s="100">
        <f t="shared" si="20"/>
        <v>0</v>
      </c>
      <c r="AL21" s="99"/>
      <c r="AM21" s="100">
        <f t="shared" si="20"/>
        <v>0</v>
      </c>
      <c r="AN21" s="99"/>
      <c r="AO21" s="100">
        <f t="shared" si="21"/>
        <v>0</v>
      </c>
      <c r="AP21" s="99"/>
      <c r="AQ21" s="100">
        <f t="shared" si="22"/>
        <v>0</v>
      </c>
      <c r="AR21" s="99"/>
      <c r="AS21" s="100">
        <f t="shared" si="23"/>
        <v>0</v>
      </c>
      <c r="AT21" s="99"/>
      <c r="AU21" s="100">
        <f t="shared" si="24"/>
        <v>0</v>
      </c>
      <c r="AV21" s="99"/>
      <c r="AW21" s="100">
        <f t="shared" si="25"/>
        <v>0</v>
      </c>
      <c r="AX21" s="99"/>
      <c r="AY21" s="100">
        <f t="shared" si="26"/>
        <v>0</v>
      </c>
      <c r="AZ21" s="99"/>
      <c r="BA21" s="100">
        <f t="shared" si="27"/>
        <v>0</v>
      </c>
      <c r="BB21" s="99"/>
      <c r="BC21" s="100">
        <f t="shared" si="28"/>
        <v>0</v>
      </c>
      <c r="BD21" s="99"/>
      <c r="BE21" s="100">
        <f t="shared" si="29"/>
        <v>0</v>
      </c>
      <c r="BF21" s="101">
        <f t="shared" ref="BF21:BG90" si="218">SUM(AH21,AJ21,AL21,AN21,AP21,AR21,AT21,AV21,AX21,AZ21,BB21,BD21)</f>
        <v>0</v>
      </c>
      <c r="BG21" s="100">
        <f t="shared" si="218"/>
        <v>0</v>
      </c>
      <c r="BH21" s="99"/>
      <c r="BI21" s="100">
        <f t="shared" si="154"/>
        <v>0</v>
      </c>
      <c r="BJ21" s="99"/>
      <c r="BK21" s="100">
        <f t="shared" si="155"/>
        <v>0</v>
      </c>
      <c r="BL21" s="99"/>
      <c r="BM21" s="100">
        <f t="shared" si="156"/>
        <v>0</v>
      </c>
      <c r="BN21" s="99"/>
      <c r="BO21" s="100">
        <f t="shared" si="157"/>
        <v>0</v>
      </c>
      <c r="BP21" s="99"/>
      <c r="BQ21" s="100">
        <f t="shared" si="158"/>
        <v>0</v>
      </c>
      <c r="BR21" s="99"/>
      <c r="BS21" s="100">
        <f t="shared" si="159"/>
        <v>0</v>
      </c>
      <c r="BT21" s="99"/>
      <c r="BU21" s="100">
        <f t="shared" si="160"/>
        <v>0</v>
      </c>
      <c r="BV21" s="99"/>
      <c r="BW21" s="100">
        <f t="shared" si="161"/>
        <v>0</v>
      </c>
      <c r="BX21" s="99"/>
      <c r="BY21" s="100">
        <f t="shared" si="162"/>
        <v>0</v>
      </c>
      <c r="BZ21" s="99"/>
      <c r="CA21" s="100">
        <f t="shared" si="163"/>
        <v>0</v>
      </c>
      <c r="CB21" s="99"/>
      <c r="CC21" s="100">
        <f t="shared" si="164"/>
        <v>0</v>
      </c>
      <c r="CD21" s="99"/>
      <c r="CE21" s="100">
        <f t="shared" si="165"/>
        <v>0</v>
      </c>
      <c r="CF21" s="101">
        <f t="shared" si="166"/>
        <v>0</v>
      </c>
      <c r="CG21" s="100">
        <f t="shared" si="167"/>
        <v>0</v>
      </c>
    </row>
    <row r="22" spans="1:85" s="102" customFormat="1" ht="19.899999999999999" customHeight="1" x14ac:dyDescent="0.25">
      <c r="A22" s="94">
        <v>17</v>
      </c>
      <c r="B22" s="95" t="s">
        <v>93</v>
      </c>
      <c r="C22" s="95" t="s">
        <v>74</v>
      </c>
      <c r="D22" s="94">
        <f t="shared" si="140"/>
        <v>18</v>
      </c>
      <c r="E22" s="94">
        <v>0.64</v>
      </c>
      <c r="F22" s="94" t="s">
        <v>85</v>
      </c>
      <c r="G22" s="94">
        <v>1350</v>
      </c>
      <c r="H22" s="94"/>
      <c r="I22" s="97">
        <f t="shared" si="141"/>
        <v>0</v>
      </c>
      <c r="J22" s="94"/>
      <c r="K22" s="97">
        <f t="shared" si="141"/>
        <v>0</v>
      </c>
      <c r="L22" s="94"/>
      <c r="M22" s="97">
        <f t="shared" ref="M22" si="219">L22*$E22</f>
        <v>0</v>
      </c>
      <c r="N22" s="94"/>
      <c r="O22" s="97">
        <f t="shared" ref="O22" si="220">N22*$E22</f>
        <v>0</v>
      </c>
      <c r="P22" s="94"/>
      <c r="Q22" s="97">
        <f t="shared" ref="Q22" si="221">P22*$E22</f>
        <v>0</v>
      </c>
      <c r="R22" s="94"/>
      <c r="S22" s="97">
        <f t="shared" ref="S22" si="222">R22*$E22</f>
        <v>0</v>
      </c>
      <c r="T22" s="94"/>
      <c r="U22" s="97">
        <f t="shared" ref="U22" si="223">T22*$E22</f>
        <v>0</v>
      </c>
      <c r="V22" s="94"/>
      <c r="W22" s="97">
        <f t="shared" ref="W22" si="224">V22*$E22</f>
        <v>0</v>
      </c>
      <c r="X22" s="94"/>
      <c r="Y22" s="97">
        <f t="shared" ref="Y22" si="225">X22*$E22</f>
        <v>0</v>
      </c>
      <c r="Z22" s="94"/>
      <c r="AA22" s="97">
        <f t="shared" ref="AA22" si="226">Z22*$E22</f>
        <v>0</v>
      </c>
      <c r="AB22" s="94"/>
      <c r="AC22" s="97">
        <f t="shared" ref="AC22" si="227">AB22*$E22</f>
        <v>0</v>
      </c>
      <c r="AD22" s="94"/>
      <c r="AE22" s="97">
        <f t="shared" ref="AE22" si="228">AD22*$E22</f>
        <v>0</v>
      </c>
      <c r="AF22" s="101">
        <f t="shared" si="152"/>
        <v>0</v>
      </c>
      <c r="AG22" s="100">
        <f t="shared" si="153"/>
        <v>0</v>
      </c>
      <c r="AH22" s="99"/>
      <c r="AI22" s="100">
        <f t="shared" si="63"/>
        <v>0</v>
      </c>
      <c r="AJ22" s="99"/>
      <c r="AK22" s="100">
        <f t="shared" si="20"/>
        <v>0</v>
      </c>
      <c r="AL22" s="99"/>
      <c r="AM22" s="100">
        <f t="shared" si="20"/>
        <v>0</v>
      </c>
      <c r="AN22" s="99"/>
      <c r="AO22" s="100">
        <f t="shared" si="21"/>
        <v>0</v>
      </c>
      <c r="AP22" s="99"/>
      <c r="AQ22" s="100">
        <f t="shared" si="22"/>
        <v>0</v>
      </c>
      <c r="AR22" s="99"/>
      <c r="AS22" s="100">
        <f t="shared" si="23"/>
        <v>0</v>
      </c>
      <c r="AT22" s="99"/>
      <c r="AU22" s="100">
        <f t="shared" si="24"/>
        <v>0</v>
      </c>
      <c r="AV22" s="99"/>
      <c r="AW22" s="100">
        <f t="shared" si="25"/>
        <v>0</v>
      </c>
      <c r="AX22" s="99"/>
      <c r="AY22" s="100">
        <f t="shared" si="26"/>
        <v>0</v>
      </c>
      <c r="AZ22" s="99"/>
      <c r="BA22" s="100">
        <f t="shared" si="27"/>
        <v>0</v>
      </c>
      <c r="BB22" s="99"/>
      <c r="BC22" s="100">
        <f t="shared" si="28"/>
        <v>0</v>
      </c>
      <c r="BD22" s="99"/>
      <c r="BE22" s="100">
        <f t="shared" si="29"/>
        <v>0</v>
      </c>
      <c r="BF22" s="101">
        <f t="shared" si="218"/>
        <v>0</v>
      </c>
      <c r="BG22" s="100">
        <f t="shared" si="218"/>
        <v>0</v>
      </c>
      <c r="BH22" s="99"/>
      <c r="BI22" s="100">
        <f t="shared" si="154"/>
        <v>0</v>
      </c>
      <c r="BJ22" s="99"/>
      <c r="BK22" s="100">
        <f t="shared" si="155"/>
        <v>0</v>
      </c>
      <c r="BL22" s="99"/>
      <c r="BM22" s="100">
        <f t="shared" si="156"/>
        <v>0</v>
      </c>
      <c r="BN22" s="99"/>
      <c r="BO22" s="100">
        <f t="shared" si="157"/>
        <v>0</v>
      </c>
      <c r="BP22" s="99"/>
      <c r="BQ22" s="100">
        <f t="shared" si="158"/>
        <v>0</v>
      </c>
      <c r="BR22" s="99"/>
      <c r="BS22" s="100">
        <f t="shared" si="159"/>
        <v>0</v>
      </c>
      <c r="BT22" s="99"/>
      <c r="BU22" s="100">
        <f t="shared" si="160"/>
        <v>0</v>
      </c>
      <c r="BV22" s="99"/>
      <c r="BW22" s="100">
        <f t="shared" si="161"/>
        <v>0</v>
      </c>
      <c r="BX22" s="99"/>
      <c r="BY22" s="100">
        <f t="shared" si="162"/>
        <v>0</v>
      </c>
      <c r="BZ22" s="99"/>
      <c r="CA22" s="100">
        <f t="shared" si="163"/>
        <v>0</v>
      </c>
      <c r="CB22" s="99"/>
      <c r="CC22" s="100">
        <f t="shared" si="164"/>
        <v>0</v>
      </c>
      <c r="CD22" s="99"/>
      <c r="CE22" s="100">
        <f t="shared" si="165"/>
        <v>0</v>
      </c>
      <c r="CF22" s="101">
        <f t="shared" si="166"/>
        <v>0</v>
      </c>
      <c r="CG22" s="100">
        <f t="shared" si="167"/>
        <v>0</v>
      </c>
    </row>
    <row r="23" spans="1:85" s="102" customFormat="1" ht="19.899999999999999" customHeight="1" x14ac:dyDescent="0.25">
      <c r="A23" s="94">
        <v>18</v>
      </c>
      <c r="B23" s="95" t="s">
        <v>94</v>
      </c>
      <c r="C23" s="95" t="s">
        <v>74</v>
      </c>
      <c r="D23" s="94">
        <f t="shared" si="140"/>
        <v>18</v>
      </c>
      <c r="E23" s="94">
        <v>0.64</v>
      </c>
      <c r="F23" s="94" t="s">
        <v>85</v>
      </c>
      <c r="G23" s="94"/>
      <c r="H23" s="94"/>
      <c r="I23" s="97">
        <f t="shared" si="141"/>
        <v>0</v>
      </c>
      <c r="J23" s="94"/>
      <c r="K23" s="97">
        <f t="shared" si="141"/>
        <v>0</v>
      </c>
      <c r="L23" s="94"/>
      <c r="M23" s="97">
        <f t="shared" ref="M23" si="229">L23*$E23</f>
        <v>0</v>
      </c>
      <c r="N23" s="94"/>
      <c r="O23" s="97">
        <f t="shared" ref="O23" si="230">N23*$E23</f>
        <v>0</v>
      </c>
      <c r="P23" s="94"/>
      <c r="Q23" s="97">
        <f t="shared" ref="Q23" si="231">P23*$E23</f>
        <v>0</v>
      </c>
      <c r="R23" s="94"/>
      <c r="S23" s="97">
        <f t="shared" ref="S23" si="232">R23*$E23</f>
        <v>0</v>
      </c>
      <c r="T23" s="94"/>
      <c r="U23" s="97">
        <f t="shared" ref="U23" si="233">T23*$E23</f>
        <v>0</v>
      </c>
      <c r="V23" s="94"/>
      <c r="W23" s="97">
        <f t="shared" ref="W23" si="234">V23*$E23</f>
        <v>0</v>
      </c>
      <c r="X23" s="94"/>
      <c r="Y23" s="97">
        <f t="shared" ref="Y23" si="235">X23*$E23</f>
        <v>0</v>
      </c>
      <c r="Z23" s="94"/>
      <c r="AA23" s="97">
        <f t="shared" ref="AA23" si="236">Z23*$E23</f>
        <v>0</v>
      </c>
      <c r="AB23" s="94"/>
      <c r="AC23" s="97">
        <f t="shared" ref="AC23" si="237">AB23*$E23</f>
        <v>0</v>
      </c>
      <c r="AD23" s="94"/>
      <c r="AE23" s="97">
        <f t="shared" ref="AE23" si="238">AD23*$E23</f>
        <v>0</v>
      </c>
      <c r="AF23" s="101">
        <f t="shared" si="152"/>
        <v>0</v>
      </c>
      <c r="AG23" s="100">
        <f t="shared" si="153"/>
        <v>0</v>
      </c>
      <c r="AH23" s="99"/>
      <c r="AI23" s="100">
        <f>AH23*$E23</f>
        <v>0</v>
      </c>
      <c r="AJ23" s="99"/>
      <c r="AK23" s="100">
        <f t="shared" si="20"/>
        <v>0</v>
      </c>
      <c r="AL23" s="99"/>
      <c r="AM23" s="100">
        <f t="shared" si="20"/>
        <v>0</v>
      </c>
      <c r="AN23" s="99"/>
      <c r="AO23" s="100">
        <f t="shared" si="21"/>
        <v>0</v>
      </c>
      <c r="AP23" s="99"/>
      <c r="AQ23" s="100">
        <f t="shared" si="22"/>
        <v>0</v>
      </c>
      <c r="AR23" s="99"/>
      <c r="AS23" s="100">
        <f t="shared" si="23"/>
        <v>0</v>
      </c>
      <c r="AT23" s="99"/>
      <c r="AU23" s="100">
        <f t="shared" si="24"/>
        <v>0</v>
      </c>
      <c r="AV23" s="99"/>
      <c r="AW23" s="100">
        <f t="shared" si="25"/>
        <v>0</v>
      </c>
      <c r="AX23" s="99"/>
      <c r="AY23" s="100">
        <f t="shared" si="26"/>
        <v>0</v>
      </c>
      <c r="AZ23" s="99"/>
      <c r="BA23" s="100">
        <f t="shared" si="27"/>
        <v>0</v>
      </c>
      <c r="BB23" s="99"/>
      <c r="BC23" s="100">
        <f t="shared" si="28"/>
        <v>0</v>
      </c>
      <c r="BD23" s="99"/>
      <c r="BE23" s="100">
        <f t="shared" si="29"/>
        <v>0</v>
      </c>
      <c r="BF23" s="101">
        <f t="shared" si="218"/>
        <v>0</v>
      </c>
      <c r="BG23" s="100">
        <f t="shared" si="218"/>
        <v>0</v>
      </c>
      <c r="BH23" s="99"/>
      <c r="BI23" s="100">
        <f>BH23*$E23</f>
        <v>0</v>
      </c>
      <c r="BJ23" s="99"/>
      <c r="BK23" s="100">
        <f t="shared" si="155"/>
        <v>0</v>
      </c>
      <c r="BL23" s="99"/>
      <c r="BM23" s="100">
        <f t="shared" si="156"/>
        <v>0</v>
      </c>
      <c r="BN23" s="99"/>
      <c r="BO23" s="100">
        <f t="shared" si="157"/>
        <v>0</v>
      </c>
      <c r="BP23" s="99"/>
      <c r="BQ23" s="100">
        <f t="shared" si="158"/>
        <v>0</v>
      </c>
      <c r="BR23" s="99"/>
      <c r="BS23" s="100">
        <f t="shared" si="159"/>
        <v>0</v>
      </c>
      <c r="BT23" s="99"/>
      <c r="BU23" s="100">
        <f t="shared" si="160"/>
        <v>0</v>
      </c>
      <c r="BV23" s="99"/>
      <c r="BW23" s="100">
        <f t="shared" si="161"/>
        <v>0</v>
      </c>
      <c r="BX23" s="99"/>
      <c r="BY23" s="100">
        <f t="shared" si="162"/>
        <v>0</v>
      </c>
      <c r="BZ23" s="99"/>
      <c r="CA23" s="100">
        <f t="shared" si="163"/>
        <v>0</v>
      </c>
      <c r="CB23" s="99"/>
      <c r="CC23" s="100">
        <f t="shared" si="164"/>
        <v>0</v>
      </c>
      <c r="CD23" s="99"/>
      <c r="CE23" s="100">
        <f t="shared" si="165"/>
        <v>0</v>
      </c>
      <c r="CF23" s="101">
        <f t="shared" si="166"/>
        <v>0</v>
      </c>
      <c r="CG23" s="100">
        <f t="shared" si="167"/>
        <v>0</v>
      </c>
    </row>
    <row r="24" spans="1:85" s="102" customFormat="1" ht="19.899999999999999" customHeight="1" x14ac:dyDescent="0.25">
      <c r="A24" s="94">
        <v>19</v>
      </c>
      <c r="B24" s="95" t="s">
        <v>95</v>
      </c>
      <c r="C24" s="95" t="s">
        <v>74</v>
      </c>
      <c r="D24" s="94">
        <f t="shared" si="140"/>
        <v>18</v>
      </c>
      <c r="E24" s="94">
        <v>0.64</v>
      </c>
      <c r="F24" s="94" t="s">
        <v>85</v>
      </c>
      <c r="G24" s="94"/>
      <c r="H24" s="94"/>
      <c r="I24" s="97">
        <f t="shared" si="141"/>
        <v>0</v>
      </c>
      <c r="J24" s="94"/>
      <c r="K24" s="97">
        <f t="shared" si="141"/>
        <v>0</v>
      </c>
      <c r="L24" s="94"/>
      <c r="M24" s="97">
        <f t="shared" ref="M24" si="239">L24*$E24</f>
        <v>0</v>
      </c>
      <c r="N24" s="94"/>
      <c r="O24" s="97">
        <f t="shared" ref="O24" si="240">N24*$E24</f>
        <v>0</v>
      </c>
      <c r="P24" s="94"/>
      <c r="Q24" s="97">
        <f t="shared" ref="Q24" si="241">P24*$E24</f>
        <v>0</v>
      </c>
      <c r="R24" s="94"/>
      <c r="S24" s="97">
        <f t="shared" ref="S24" si="242">R24*$E24</f>
        <v>0</v>
      </c>
      <c r="T24" s="94"/>
      <c r="U24" s="97">
        <f t="shared" ref="U24" si="243">T24*$E24</f>
        <v>0</v>
      </c>
      <c r="V24" s="94"/>
      <c r="W24" s="97">
        <f t="shared" ref="W24" si="244">V24*$E24</f>
        <v>0</v>
      </c>
      <c r="X24" s="94"/>
      <c r="Y24" s="97">
        <f t="shared" ref="Y24" si="245">X24*$E24</f>
        <v>0</v>
      </c>
      <c r="Z24" s="94"/>
      <c r="AA24" s="97">
        <f t="shared" ref="AA24" si="246">Z24*$E24</f>
        <v>0</v>
      </c>
      <c r="AB24" s="94"/>
      <c r="AC24" s="97">
        <f t="shared" ref="AC24" si="247">AB24*$E24</f>
        <v>0</v>
      </c>
      <c r="AD24" s="94"/>
      <c r="AE24" s="97">
        <f t="shared" ref="AE24" si="248">AD24*$E24</f>
        <v>0</v>
      </c>
      <c r="AF24" s="101">
        <f t="shared" si="152"/>
        <v>0</v>
      </c>
      <c r="AG24" s="100">
        <f t="shared" si="153"/>
        <v>0</v>
      </c>
      <c r="AH24" s="99"/>
      <c r="AI24" s="100">
        <f t="shared" si="63"/>
        <v>0</v>
      </c>
      <c r="AJ24" s="99"/>
      <c r="AK24" s="100">
        <f t="shared" si="20"/>
        <v>0</v>
      </c>
      <c r="AL24" s="99"/>
      <c r="AM24" s="100">
        <f t="shared" si="20"/>
        <v>0</v>
      </c>
      <c r="AN24" s="99"/>
      <c r="AO24" s="100">
        <f t="shared" si="21"/>
        <v>0</v>
      </c>
      <c r="AP24" s="99"/>
      <c r="AQ24" s="100">
        <f t="shared" si="22"/>
        <v>0</v>
      </c>
      <c r="AR24" s="99"/>
      <c r="AS24" s="100">
        <f t="shared" si="23"/>
        <v>0</v>
      </c>
      <c r="AT24" s="99"/>
      <c r="AU24" s="100">
        <f t="shared" si="24"/>
        <v>0</v>
      </c>
      <c r="AV24" s="99"/>
      <c r="AW24" s="100">
        <f t="shared" si="25"/>
        <v>0</v>
      </c>
      <c r="AX24" s="99"/>
      <c r="AY24" s="100">
        <f t="shared" si="26"/>
        <v>0</v>
      </c>
      <c r="AZ24" s="99"/>
      <c r="BA24" s="100">
        <f t="shared" si="27"/>
        <v>0</v>
      </c>
      <c r="BB24" s="99"/>
      <c r="BC24" s="100">
        <f t="shared" si="28"/>
        <v>0</v>
      </c>
      <c r="BD24" s="99"/>
      <c r="BE24" s="100">
        <f t="shared" si="29"/>
        <v>0</v>
      </c>
      <c r="BF24" s="101">
        <f t="shared" si="218"/>
        <v>0</v>
      </c>
      <c r="BG24" s="100">
        <f t="shared" si="218"/>
        <v>0</v>
      </c>
      <c r="BH24" s="99"/>
      <c r="BI24" s="100">
        <f t="shared" ref="BI24" si="249">BH24*$E24</f>
        <v>0</v>
      </c>
      <c r="BJ24" s="99"/>
      <c r="BK24" s="100">
        <f t="shared" si="155"/>
        <v>0</v>
      </c>
      <c r="BL24" s="99"/>
      <c r="BM24" s="100">
        <f t="shared" si="156"/>
        <v>0</v>
      </c>
      <c r="BN24" s="99"/>
      <c r="BO24" s="100">
        <f t="shared" si="157"/>
        <v>0</v>
      </c>
      <c r="BP24" s="99"/>
      <c r="BQ24" s="100">
        <f t="shared" si="158"/>
        <v>0</v>
      </c>
      <c r="BR24" s="99"/>
      <c r="BS24" s="100">
        <f t="shared" si="159"/>
        <v>0</v>
      </c>
      <c r="BT24" s="99"/>
      <c r="BU24" s="100">
        <f t="shared" si="160"/>
        <v>0</v>
      </c>
      <c r="BV24" s="99"/>
      <c r="BW24" s="100">
        <f t="shared" si="161"/>
        <v>0</v>
      </c>
      <c r="BX24" s="99"/>
      <c r="BY24" s="100">
        <f t="shared" si="162"/>
        <v>0</v>
      </c>
      <c r="BZ24" s="99"/>
      <c r="CA24" s="100">
        <f t="shared" si="163"/>
        <v>0</v>
      </c>
      <c r="CB24" s="99"/>
      <c r="CC24" s="100">
        <f t="shared" si="164"/>
        <v>0</v>
      </c>
      <c r="CD24" s="99"/>
      <c r="CE24" s="100">
        <f t="shared" si="165"/>
        <v>0</v>
      </c>
      <c r="CF24" s="101">
        <f t="shared" si="166"/>
        <v>0</v>
      </c>
      <c r="CG24" s="100">
        <f t="shared" si="167"/>
        <v>0</v>
      </c>
    </row>
    <row r="25" spans="1:85" s="102" customFormat="1" ht="19.899999999999999" customHeight="1" x14ac:dyDescent="0.25">
      <c r="A25" s="94"/>
      <c r="B25" s="95"/>
      <c r="C25" s="95"/>
      <c r="D25" s="94"/>
      <c r="E25" s="94"/>
      <c r="F25" s="94"/>
      <c r="G25" s="94"/>
      <c r="H25" s="94"/>
      <c r="I25" s="125"/>
      <c r="J25" s="94"/>
      <c r="K25" s="125"/>
      <c r="L25" s="94"/>
      <c r="M25" s="125"/>
      <c r="N25" s="94"/>
      <c r="O25" s="125"/>
      <c r="P25" s="94"/>
      <c r="Q25" s="125"/>
      <c r="R25" s="94"/>
      <c r="S25" s="125"/>
      <c r="T25" s="94"/>
      <c r="U25" s="125"/>
      <c r="V25" s="94"/>
      <c r="W25" s="125"/>
      <c r="X25" s="94"/>
      <c r="Y25" s="125"/>
      <c r="Z25" s="94"/>
      <c r="AA25" s="125"/>
      <c r="AB25" s="94"/>
      <c r="AC25" s="125"/>
      <c r="AD25" s="94"/>
      <c r="AE25" s="125"/>
      <c r="AF25" s="101"/>
      <c r="AG25" s="100"/>
      <c r="AH25" s="99"/>
      <c r="AI25" s="100"/>
      <c r="AJ25" s="99"/>
      <c r="AK25" s="100"/>
      <c r="AL25" s="99"/>
      <c r="AM25" s="100"/>
      <c r="AN25" s="99"/>
      <c r="AO25" s="100"/>
      <c r="AP25" s="99"/>
      <c r="AQ25" s="100"/>
      <c r="AR25" s="99"/>
      <c r="AS25" s="100"/>
      <c r="AT25" s="99"/>
      <c r="AU25" s="100"/>
      <c r="AV25" s="99"/>
      <c r="AW25" s="100"/>
      <c r="AX25" s="99"/>
      <c r="AY25" s="100"/>
      <c r="AZ25" s="99"/>
      <c r="BA25" s="100"/>
      <c r="BB25" s="99"/>
      <c r="BC25" s="100"/>
      <c r="BD25" s="99"/>
      <c r="BE25" s="100"/>
      <c r="BF25" s="101"/>
      <c r="BG25" s="100"/>
      <c r="BH25" s="99"/>
      <c r="BI25" s="100"/>
      <c r="BJ25" s="99"/>
      <c r="BK25" s="100"/>
      <c r="BL25" s="99"/>
      <c r="BM25" s="100"/>
      <c r="BN25" s="99"/>
      <c r="BO25" s="100"/>
      <c r="BP25" s="99"/>
      <c r="BQ25" s="100"/>
      <c r="BR25" s="99"/>
      <c r="BS25" s="100"/>
      <c r="BT25" s="99"/>
      <c r="BU25" s="100"/>
      <c r="BV25" s="99"/>
      <c r="BW25" s="100"/>
      <c r="BX25" s="99"/>
      <c r="BY25" s="100"/>
      <c r="BZ25" s="99"/>
      <c r="CA25" s="100"/>
      <c r="CB25" s="99"/>
      <c r="CC25" s="100"/>
      <c r="CD25" s="99"/>
      <c r="CE25" s="100"/>
      <c r="CF25" s="101"/>
      <c r="CG25" s="100"/>
    </row>
    <row r="26" spans="1:85" s="102" customFormat="1" ht="19.899999999999999" customHeight="1" x14ac:dyDescent="0.25">
      <c r="A26" s="94">
        <v>20</v>
      </c>
      <c r="B26" s="95" t="s">
        <v>96</v>
      </c>
      <c r="C26" s="95" t="s">
        <v>77</v>
      </c>
      <c r="D26" s="94">
        <f>RANK(BF26,$BF$4:$BF$147)</f>
        <v>18</v>
      </c>
      <c r="E26" s="94">
        <v>1</v>
      </c>
      <c r="F26" s="94" t="s">
        <v>75</v>
      </c>
      <c r="G26" s="94"/>
      <c r="H26" s="94"/>
      <c r="I26" s="97">
        <f t="shared" ref="I26:K29" si="250">H26*$E26</f>
        <v>0</v>
      </c>
      <c r="J26" s="94"/>
      <c r="K26" s="97">
        <f t="shared" si="250"/>
        <v>0</v>
      </c>
      <c r="L26" s="94"/>
      <c r="M26" s="97">
        <f t="shared" ref="M26" si="251">L26*$E26</f>
        <v>0</v>
      </c>
      <c r="N26" s="94"/>
      <c r="O26" s="97">
        <f t="shared" ref="O26" si="252">N26*$E26</f>
        <v>0</v>
      </c>
      <c r="P26" s="94"/>
      <c r="Q26" s="97">
        <f t="shared" ref="Q26" si="253">P26*$E26</f>
        <v>0</v>
      </c>
      <c r="R26" s="94"/>
      <c r="S26" s="97">
        <f t="shared" ref="S26" si="254">R26*$E26</f>
        <v>0</v>
      </c>
      <c r="T26" s="94"/>
      <c r="U26" s="97">
        <f t="shared" ref="U26" si="255">T26*$E26</f>
        <v>0</v>
      </c>
      <c r="V26" s="94"/>
      <c r="W26" s="97">
        <f t="shared" ref="W26" si="256">V26*$E26</f>
        <v>0</v>
      </c>
      <c r="X26" s="94"/>
      <c r="Y26" s="97">
        <f t="shared" ref="Y26" si="257">X26*$E26</f>
        <v>0</v>
      </c>
      <c r="Z26" s="94"/>
      <c r="AA26" s="97">
        <f t="shared" ref="AA26" si="258">Z26*$E26</f>
        <v>0</v>
      </c>
      <c r="AB26" s="94"/>
      <c r="AC26" s="97">
        <f t="shared" ref="AC26" si="259">AB26*$E26</f>
        <v>0</v>
      </c>
      <c r="AD26" s="94"/>
      <c r="AE26" s="97">
        <f t="shared" ref="AE26" si="260">AD26*$E26</f>
        <v>0</v>
      </c>
      <c r="AF26" s="101">
        <f t="shared" ref="AF26:AF29" si="261">SUM(H26,J26,L26,N26,P26,R26,T26,V26,X26,Z26,AB26,AD26)</f>
        <v>0</v>
      </c>
      <c r="AG26" s="100">
        <f t="shared" ref="AG26:AG29" si="262">SUM(I26,K26,M26,O26,Q26,S26,U26,W26,Y26,AA26,AC26,AE26)</f>
        <v>0</v>
      </c>
      <c r="AH26" s="99"/>
      <c r="AI26" s="100">
        <f t="shared" si="63"/>
        <v>0</v>
      </c>
      <c r="AJ26" s="99"/>
      <c r="AK26" s="100">
        <f t="shared" si="20"/>
        <v>0</v>
      </c>
      <c r="AL26" s="99"/>
      <c r="AM26" s="100">
        <f t="shared" si="20"/>
        <v>0</v>
      </c>
      <c r="AN26" s="99"/>
      <c r="AO26" s="100">
        <f t="shared" si="21"/>
        <v>0</v>
      </c>
      <c r="AP26" s="99"/>
      <c r="AQ26" s="100">
        <f t="shared" si="22"/>
        <v>0</v>
      </c>
      <c r="AR26" s="99"/>
      <c r="AS26" s="100">
        <f t="shared" si="23"/>
        <v>0</v>
      </c>
      <c r="AT26" s="99"/>
      <c r="AU26" s="100">
        <f t="shared" si="24"/>
        <v>0</v>
      </c>
      <c r="AV26" s="99"/>
      <c r="AW26" s="100">
        <f t="shared" si="25"/>
        <v>0</v>
      </c>
      <c r="AX26" s="99"/>
      <c r="AY26" s="100">
        <f t="shared" si="26"/>
        <v>0</v>
      </c>
      <c r="AZ26" s="99"/>
      <c r="BA26" s="100">
        <f t="shared" si="27"/>
        <v>0</v>
      </c>
      <c r="BB26" s="99"/>
      <c r="BC26" s="100">
        <f t="shared" si="28"/>
        <v>0</v>
      </c>
      <c r="BD26" s="99"/>
      <c r="BE26" s="100">
        <f t="shared" si="29"/>
        <v>0</v>
      </c>
      <c r="BF26" s="101">
        <f t="shared" si="218"/>
        <v>0</v>
      </c>
      <c r="BG26" s="100">
        <f t="shared" si="218"/>
        <v>0</v>
      </c>
      <c r="BH26" s="99"/>
      <c r="BI26" s="100">
        <f t="shared" ref="BI26:BI28" si="263">BH26*$E26</f>
        <v>0</v>
      </c>
      <c r="BJ26" s="99"/>
      <c r="BK26" s="100">
        <f t="shared" ref="BK26:BK28" si="264">BJ26*$E26</f>
        <v>0</v>
      </c>
      <c r="BL26" s="99"/>
      <c r="BM26" s="100">
        <f t="shared" ref="BM26:BM29" si="265">BL26*$E26</f>
        <v>0</v>
      </c>
      <c r="BN26" s="99"/>
      <c r="BO26" s="100">
        <f t="shared" ref="BO26:BO29" si="266">BN26*$E26</f>
        <v>0</v>
      </c>
      <c r="BP26" s="99"/>
      <c r="BQ26" s="100">
        <f t="shared" ref="BQ26:BQ29" si="267">BP26*$E26</f>
        <v>0</v>
      </c>
      <c r="BR26" s="99"/>
      <c r="BS26" s="100">
        <f t="shared" ref="BS26:BS29" si="268">BR26*$E26</f>
        <v>0</v>
      </c>
      <c r="BT26" s="99"/>
      <c r="BU26" s="100">
        <f t="shared" ref="BU26:BU29" si="269">BT26*$E26</f>
        <v>0</v>
      </c>
      <c r="BV26" s="99"/>
      <c r="BW26" s="100">
        <f t="shared" ref="BW26:BW29" si="270">BV26*$E26</f>
        <v>0</v>
      </c>
      <c r="BX26" s="99"/>
      <c r="BY26" s="100">
        <f t="shared" ref="BY26:BY29" si="271">BX26*$E26</f>
        <v>0</v>
      </c>
      <c r="BZ26" s="99"/>
      <c r="CA26" s="100">
        <f t="shared" ref="CA26:CA29" si="272">BZ26*$E26</f>
        <v>0</v>
      </c>
      <c r="CB26" s="99"/>
      <c r="CC26" s="100">
        <f t="shared" ref="CC26:CC29" si="273">CB26*$E26</f>
        <v>0</v>
      </c>
      <c r="CD26" s="99"/>
      <c r="CE26" s="100">
        <f t="shared" ref="CE26:CE29" si="274">CD26*$E26</f>
        <v>0</v>
      </c>
      <c r="CF26" s="101">
        <f t="shared" ref="CF26:CF29" si="275">SUM(BH26,BJ26,BL26,BN26,BP26,BR26,BT26,BV26,BX26,BZ26,CB26,CD26)</f>
        <v>0</v>
      </c>
      <c r="CG26" s="100">
        <f t="shared" ref="CG26:CG29" si="276">SUM(BI26,BK26,BM26,BO26,BQ26,BS26,BU26,BW26,BY26,CA26,CC26,CE26)</f>
        <v>0</v>
      </c>
    </row>
    <row r="27" spans="1:85" s="102" customFormat="1" ht="19.899999999999999" customHeight="1" x14ac:dyDescent="0.25">
      <c r="A27" s="94">
        <v>21</v>
      </c>
      <c r="B27" s="95" t="s">
        <v>97</v>
      </c>
      <c r="C27" s="95" t="s">
        <v>77</v>
      </c>
      <c r="D27" s="94">
        <f>RANK(BF27,$BF$4:$BF$147)</f>
        <v>18</v>
      </c>
      <c r="E27" s="94">
        <v>0.6</v>
      </c>
      <c r="F27" s="94" t="s">
        <v>98</v>
      </c>
      <c r="G27" s="94"/>
      <c r="H27" s="94"/>
      <c r="I27" s="97">
        <f t="shared" si="250"/>
        <v>0</v>
      </c>
      <c r="J27" s="94"/>
      <c r="K27" s="97">
        <f t="shared" si="250"/>
        <v>0</v>
      </c>
      <c r="L27" s="94"/>
      <c r="M27" s="97">
        <f t="shared" ref="M27" si="277">L27*$E27</f>
        <v>0</v>
      </c>
      <c r="N27" s="94"/>
      <c r="O27" s="97">
        <f t="shared" ref="O27" si="278">N27*$E27</f>
        <v>0</v>
      </c>
      <c r="P27" s="94"/>
      <c r="Q27" s="97">
        <f t="shared" ref="Q27" si="279">P27*$E27</f>
        <v>0</v>
      </c>
      <c r="R27" s="94"/>
      <c r="S27" s="97">
        <f t="shared" ref="S27" si="280">R27*$E27</f>
        <v>0</v>
      </c>
      <c r="T27" s="94"/>
      <c r="U27" s="97">
        <f t="shared" ref="U27" si="281">T27*$E27</f>
        <v>0</v>
      </c>
      <c r="V27" s="94"/>
      <c r="W27" s="97">
        <f t="shared" ref="W27" si="282">V27*$E27</f>
        <v>0</v>
      </c>
      <c r="X27" s="94"/>
      <c r="Y27" s="97">
        <f t="shared" ref="Y27" si="283">X27*$E27</f>
        <v>0</v>
      </c>
      <c r="Z27" s="94"/>
      <c r="AA27" s="97">
        <f t="shared" ref="AA27" si="284">Z27*$E27</f>
        <v>0</v>
      </c>
      <c r="AB27" s="94"/>
      <c r="AC27" s="97">
        <f t="shared" ref="AC27" si="285">AB27*$E27</f>
        <v>0</v>
      </c>
      <c r="AD27" s="94"/>
      <c r="AE27" s="97">
        <f t="shared" ref="AE27" si="286">AD27*$E27</f>
        <v>0</v>
      </c>
      <c r="AF27" s="101">
        <f t="shared" si="261"/>
        <v>0</v>
      </c>
      <c r="AG27" s="100">
        <f t="shared" si="262"/>
        <v>0</v>
      </c>
      <c r="AH27" s="99"/>
      <c r="AI27" s="100">
        <f t="shared" si="63"/>
        <v>0</v>
      </c>
      <c r="AJ27" s="99"/>
      <c r="AK27" s="100">
        <f t="shared" si="20"/>
        <v>0</v>
      </c>
      <c r="AL27" s="99"/>
      <c r="AM27" s="100">
        <f t="shared" si="20"/>
        <v>0</v>
      </c>
      <c r="AN27" s="99"/>
      <c r="AO27" s="100">
        <f t="shared" si="21"/>
        <v>0</v>
      </c>
      <c r="AP27" s="99"/>
      <c r="AQ27" s="100">
        <f t="shared" si="22"/>
        <v>0</v>
      </c>
      <c r="AR27" s="99"/>
      <c r="AS27" s="100">
        <f t="shared" si="23"/>
        <v>0</v>
      </c>
      <c r="AT27" s="99"/>
      <c r="AU27" s="100">
        <f t="shared" si="24"/>
        <v>0</v>
      </c>
      <c r="AV27" s="99"/>
      <c r="AW27" s="100">
        <f t="shared" si="25"/>
        <v>0</v>
      </c>
      <c r="AX27" s="99"/>
      <c r="AY27" s="100">
        <f t="shared" si="26"/>
        <v>0</v>
      </c>
      <c r="AZ27" s="99"/>
      <c r="BA27" s="100">
        <f t="shared" si="27"/>
        <v>0</v>
      </c>
      <c r="BB27" s="99"/>
      <c r="BC27" s="100">
        <f t="shared" si="28"/>
        <v>0</v>
      </c>
      <c r="BD27" s="99"/>
      <c r="BE27" s="100">
        <f t="shared" si="29"/>
        <v>0</v>
      </c>
      <c r="BF27" s="101">
        <f t="shared" si="218"/>
        <v>0</v>
      </c>
      <c r="BG27" s="100">
        <f t="shared" si="218"/>
        <v>0</v>
      </c>
      <c r="BH27" s="99"/>
      <c r="BI27" s="100">
        <f t="shared" si="263"/>
        <v>0</v>
      </c>
      <c r="BJ27" s="99"/>
      <c r="BK27" s="100">
        <f t="shared" si="264"/>
        <v>0</v>
      </c>
      <c r="BL27" s="99"/>
      <c r="BM27" s="100">
        <f t="shared" si="265"/>
        <v>0</v>
      </c>
      <c r="BN27" s="99"/>
      <c r="BO27" s="100">
        <f t="shared" si="266"/>
        <v>0</v>
      </c>
      <c r="BP27" s="99"/>
      <c r="BQ27" s="100">
        <f t="shared" si="267"/>
        <v>0</v>
      </c>
      <c r="BR27" s="99"/>
      <c r="BS27" s="100">
        <f t="shared" si="268"/>
        <v>0</v>
      </c>
      <c r="BT27" s="99"/>
      <c r="BU27" s="100">
        <f t="shared" si="269"/>
        <v>0</v>
      </c>
      <c r="BV27" s="99"/>
      <c r="BW27" s="100">
        <f t="shared" si="270"/>
        <v>0</v>
      </c>
      <c r="BX27" s="99"/>
      <c r="BY27" s="100">
        <f t="shared" si="271"/>
        <v>0</v>
      </c>
      <c r="BZ27" s="99"/>
      <c r="CA27" s="100">
        <f t="shared" si="272"/>
        <v>0</v>
      </c>
      <c r="CB27" s="99"/>
      <c r="CC27" s="100">
        <f t="shared" si="273"/>
        <v>0</v>
      </c>
      <c r="CD27" s="99"/>
      <c r="CE27" s="100">
        <f t="shared" si="274"/>
        <v>0</v>
      </c>
      <c r="CF27" s="101">
        <f t="shared" si="275"/>
        <v>0</v>
      </c>
      <c r="CG27" s="100">
        <f t="shared" si="276"/>
        <v>0</v>
      </c>
    </row>
    <row r="28" spans="1:85" s="102" customFormat="1" ht="19.899999999999999" customHeight="1" x14ac:dyDescent="0.25">
      <c r="A28" s="94">
        <v>22</v>
      </c>
      <c r="B28" s="95" t="s">
        <v>99</v>
      </c>
      <c r="C28" s="95" t="s">
        <v>74</v>
      </c>
      <c r="D28" s="94">
        <f>RANK(BF28,$BF$4:$BF$147)</f>
        <v>10</v>
      </c>
      <c r="E28" s="94">
        <v>0.64</v>
      </c>
      <c r="F28" s="94" t="s">
        <v>85</v>
      </c>
      <c r="G28" s="94">
        <v>1700</v>
      </c>
      <c r="H28" s="94">
        <v>354</v>
      </c>
      <c r="I28" s="97">
        <f t="shared" si="250"/>
        <v>226.56</v>
      </c>
      <c r="J28" s="94">
        <v>658</v>
      </c>
      <c r="K28" s="97">
        <f t="shared" si="250"/>
        <v>421.12</v>
      </c>
      <c r="L28" s="94">
        <v>630</v>
      </c>
      <c r="M28" s="97">
        <f t="shared" ref="M28" si="287">L28*$E28</f>
        <v>403.2</v>
      </c>
      <c r="N28" s="94">
        <v>784</v>
      </c>
      <c r="O28" s="97">
        <f t="shared" ref="O28" si="288">N28*$E28</f>
        <v>501.76</v>
      </c>
      <c r="P28" s="94">
        <v>322</v>
      </c>
      <c r="Q28" s="97">
        <f t="shared" ref="Q28" si="289">P28*$E28</f>
        <v>206.08</v>
      </c>
      <c r="R28" s="94">
        <v>600</v>
      </c>
      <c r="S28" s="97">
        <f t="shared" ref="S28" si="290">R28*$E28</f>
        <v>384</v>
      </c>
      <c r="T28" s="94">
        <v>388</v>
      </c>
      <c r="U28" s="97">
        <f t="shared" ref="U28" si="291">T28*$E28</f>
        <v>248.32</v>
      </c>
      <c r="V28" s="94">
        <v>784</v>
      </c>
      <c r="W28" s="97">
        <f t="shared" ref="W28" si="292">V28*$E28</f>
        <v>501.76</v>
      </c>
      <c r="X28" s="94">
        <v>140</v>
      </c>
      <c r="Y28" s="97">
        <f t="shared" ref="Y28" si="293">X28*$E28</f>
        <v>89.600000000000009</v>
      </c>
      <c r="Z28" s="94">
        <v>378</v>
      </c>
      <c r="AA28" s="97">
        <f t="shared" ref="AA28" si="294">Z28*$E28</f>
        <v>241.92000000000002</v>
      </c>
      <c r="AB28" s="94">
        <v>420</v>
      </c>
      <c r="AC28" s="97">
        <f t="shared" ref="AC28" si="295">AB28*$E28</f>
        <v>268.8</v>
      </c>
      <c r="AD28" s="89">
        <v>518</v>
      </c>
      <c r="AE28" s="97">
        <f t="shared" ref="AE28" si="296">AD28*$E28</f>
        <v>331.52</v>
      </c>
      <c r="AF28" s="101">
        <f t="shared" si="261"/>
        <v>5976</v>
      </c>
      <c r="AG28" s="100">
        <f t="shared" si="262"/>
        <v>3824.6400000000003</v>
      </c>
      <c r="AH28" s="99">
        <v>266</v>
      </c>
      <c r="AI28" s="100">
        <v>170.24</v>
      </c>
      <c r="AJ28" s="99">
        <v>280</v>
      </c>
      <c r="AK28" s="100">
        <v>179.20000000000002</v>
      </c>
      <c r="AL28" s="99">
        <v>420</v>
      </c>
      <c r="AM28" s="100">
        <f t="shared" si="20"/>
        <v>268.8</v>
      </c>
      <c r="AN28" s="99">
        <v>385</v>
      </c>
      <c r="AO28" s="100">
        <f t="shared" si="21"/>
        <v>246.4</v>
      </c>
      <c r="AP28" s="99">
        <v>336</v>
      </c>
      <c r="AQ28" s="100">
        <f t="shared" si="22"/>
        <v>215.04</v>
      </c>
      <c r="AR28" s="99">
        <v>308</v>
      </c>
      <c r="AS28" s="100">
        <f t="shared" si="23"/>
        <v>197.12</v>
      </c>
      <c r="AT28" s="99">
        <v>238</v>
      </c>
      <c r="AU28" s="100">
        <f t="shared" si="24"/>
        <v>152.32</v>
      </c>
      <c r="AV28" s="99">
        <v>210</v>
      </c>
      <c r="AW28" s="100">
        <f t="shared" si="25"/>
        <v>134.4</v>
      </c>
      <c r="AX28" s="99">
        <v>154</v>
      </c>
      <c r="AY28" s="100">
        <f t="shared" si="26"/>
        <v>98.56</v>
      </c>
      <c r="AZ28" s="99">
        <v>294</v>
      </c>
      <c r="BA28" s="100">
        <f t="shared" si="27"/>
        <v>188.16</v>
      </c>
      <c r="BB28" s="99">
        <v>70</v>
      </c>
      <c r="BC28" s="100">
        <f t="shared" si="28"/>
        <v>44.800000000000004</v>
      </c>
      <c r="BD28" s="99">
        <v>210</v>
      </c>
      <c r="BE28" s="100">
        <f t="shared" si="29"/>
        <v>134.4</v>
      </c>
      <c r="BF28" s="101">
        <f t="shared" si="218"/>
        <v>3171</v>
      </c>
      <c r="BG28" s="100">
        <f t="shared" si="218"/>
        <v>2029.4400000000003</v>
      </c>
      <c r="BH28" s="99">
        <v>84</v>
      </c>
      <c r="BI28" s="97">
        <f t="shared" si="263"/>
        <v>53.76</v>
      </c>
      <c r="BJ28" s="99">
        <v>280</v>
      </c>
      <c r="BK28" s="97">
        <f t="shared" si="264"/>
        <v>179.20000000000002</v>
      </c>
      <c r="BL28" s="99"/>
      <c r="BM28" s="100">
        <f t="shared" si="265"/>
        <v>0</v>
      </c>
      <c r="BN28" s="99"/>
      <c r="BO28" s="100">
        <f t="shared" si="266"/>
        <v>0</v>
      </c>
      <c r="BP28" s="99"/>
      <c r="BQ28" s="100">
        <f t="shared" si="267"/>
        <v>0</v>
      </c>
      <c r="BR28" s="99"/>
      <c r="BS28" s="100">
        <f t="shared" si="268"/>
        <v>0</v>
      </c>
      <c r="BT28" s="99"/>
      <c r="BU28" s="100">
        <f t="shared" si="269"/>
        <v>0</v>
      </c>
      <c r="BV28" s="99"/>
      <c r="BW28" s="100">
        <f t="shared" si="270"/>
        <v>0</v>
      </c>
      <c r="BX28" s="99"/>
      <c r="BY28" s="100">
        <f t="shared" si="271"/>
        <v>0</v>
      </c>
      <c r="BZ28" s="99"/>
      <c r="CA28" s="100">
        <f t="shared" si="272"/>
        <v>0</v>
      </c>
      <c r="CB28" s="99"/>
      <c r="CC28" s="100">
        <f t="shared" si="273"/>
        <v>0</v>
      </c>
      <c r="CD28" s="99"/>
      <c r="CE28" s="100">
        <f t="shared" si="274"/>
        <v>0</v>
      </c>
      <c r="CF28" s="101">
        <f t="shared" si="275"/>
        <v>364</v>
      </c>
      <c r="CG28" s="100">
        <f t="shared" si="276"/>
        <v>232.96</v>
      </c>
    </row>
    <row r="29" spans="1:85" s="102" customFormat="1" ht="19.899999999999999" customHeight="1" x14ac:dyDescent="0.25">
      <c r="A29" s="94">
        <v>23</v>
      </c>
      <c r="B29" s="95" t="s">
        <v>100</v>
      </c>
      <c r="C29" s="95" t="s">
        <v>74</v>
      </c>
      <c r="D29" s="94">
        <f>RANK(BF29,$BF$4:$BF$147)</f>
        <v>18</v>
      </c>
      <c r="E29" s="94">
        <v>0.7</v>
      </c>
      <c r="F29" s="94" t="s">
        <v>85</v>
      </c>
      <c r="G29" s="94"/>
      <c r="H29" s="94"/>
      <c r="I29" s="97">
        <f t="shared" si="250"/>
        <v>0</v>
      </c>
      <c r="J29" s="94"/>
      <c r="K29" s="97">
        <f t="shared" si="250"/>
        <v>0</v>
      </c>
      <c r="L29" s="94"/>
      <c r="M29" s="97">
        <f t="shared" ref="M29" si="297">L29*$E29</f>
        <v>0</v>
      </c>
      <c r="N29" s="94"/>
      <c r="O29" s="97">
        <f t="shared" ref="O29" si="298">N29*$E29</f>
        <v>0</v>
      </c>
      <c r="P29" s="94"/>
      <c r="Q29" s="97">
        <f t="shared" ref="Q29" si="299">P29*$E29</f>
        <v>0</v>
      </c>
      <c r="R29" s="94"/>
      <c r="S29" s="97">
        <f t="shared" ref="S29" si="300">R29*$E29</f>
        <v>0</v>
      </c>
      <c r="T29" s="94"/>
      <c r="U29" s="97">
        <f t="shared" ref="U29" si="301">T29*$E29</f>
        <v>0</v>
      </c>
      <c r="V29" s="94"/>
      <c r="W29" s="97">
        <f t="shared" ref="W29" si="302">V29*$E29</f>
        <v>0</v>
      </c>
      <c r="X29" s="94"/>
      <c r="Y29" s="97">
        <f t="shared" ref="Y29" si="303">X29*$E29</f>
        <v>0</v>
      </c>
      <c r="Z29" s="94"/>
      <c r="AA29" s="97">
        <f t="shared" ref="AA29" si="304">Z29*$E29</f>
        <v>0</v>
      </c>
      <c r="AB29" s="94"/>
      <c r="AC29" s="97">
        <f t="shared" ref="AC29" si="305">AB29*$E29</f>
        <v>0</v>
      </c>
      <c r="AD29" s="94"/>
      <c r="AE29" s="97">
        <f t="shared" ref="AE29" si="306">AD29*$E29</f>
        <v>0</v>
      </c>
      <c r="AF29" s="101">
        <f t="shared" si="261"/>
        <v>0</v>
      </c>
      <c r="AG29" s="100">
        <f t="shared" si="262"/>
        <v>0</v>
      </c>
      <c r="AH29" s="99"/>
      <c r="AI29" s="100">
        <f t="shared" si="63"/>
        <v>0</v>
      </c>
      <c r="AJ29" s="99"/>
      <c r="AK29" s="100">
        <f t="shared" si="20"/>
        <v>0</v>
      </c>
      <c r="AL29" s="99"/>
      <c r="AM29" s="100">
        <f t="shared" si="20"/>
        <v>0</v>
      </c>
      <c r="AN29" s="99"/>
      <c r="AO29" s="100">
        <f t="shared" si="21"/>
        <v>0</v>
      </c>
      <c r="AP29" s="99"/>
      <c r="AQ29" s="100">
        <f t="shared" si="22"/>
        <v>0</v>
      </c>
      <c r="AR29" s="99"/>
      <c r="AS29" s="100">
        <f t="shared" si="23"/>
        <v>0</v>
      </c>
      <c r="AT29" s="99"/>
      <c r="AU29" s="100">
        <f t="shared" si="24"/>
        <v>0</v>
      </c>
      <c r="AV29" s="99"/>
      <c r="AW29" s="100">
        <f t="shared" si="25"/>
        <v>0</v>
      </c>
      <c r="AX29" s="99"/>
      <c r="AY29" s="100">
        <f t="shared" si="26"/>
        <v>0</v>
      </c>
      <c r="AZ29" s="99"/>
      <c r="BA29" s="100">
        <f t="shared" si="27"/>
        <v>0</v>
      </c>
      <c r="BB29" s="99"/>
      <c r="BC29" s="100">
        <f t="shared" si="28"/>
        <v>0</v>
      </c>
      <c r="BD29" s="99"/>
      <c r="BE29" s="100">
        <f t="shared" si="29"/>
        <v>0</v>
      </c>
      <c r="BF29" s="101">
        <f t="shared" si="218"/>
        <v>0</v>
      </c>
      <c r="BG29" s="100">
        <f t="shared" si="218"/>
        <v>0</v>
      </c>
      <c r="BH29" s="99"/>
      <c r="BI29" s="100">
        <f t="shared" ref="BI29" si="307">BH29*$E29</f>
        <v>0</v>
      </c>
      <c r="BJ29" s="99"/>
      <c r="BK29" s="100">
        <f t="shared" ref="BK29" si="308">BJ29*$E29</f>
        <v>0</v>
      </c>
      <c r="BL29" s="99"/>
      <c r="BM29" s="100">
        <f t="shared" si="265"/>
        <v>0</v>
      </c>
      <c r="BN29" s="99"/>
      <c r="BO29" s="100">
        <f t="shared" si="266"/>
        <v>0</v>
      </c>
      <c r="BP29" s="99"/>
      <c r="BQ29" s="100">
        <f t="shared" si="267"/>
        <v>0</v>
      </c>
      <c r="BR29" s="99"/>
      <c r="BS29" s="100">
        <f t="shared" si="268"/>
        <v>0</v>
      </c>
      <c r="BT29" s="99"/>
      <c r="BU29" s="100">
        <f t="shared" si="269"/>
        <v>0</v>
      </c>
      <c r="BV29" s="99"/>
      <c r="BW29" s="100">
        <f t="shared" si="270"/>
        <v>0</v>
      </c>
      <c r="BX29" s="99"/>
      <c r="BY29" s="100">
        <f t="shared" si="271"/>
        <v>0</v>
      </c>
      <c r="BZ29" s="99"/>
      <c r="CA29" s="100">
        <f t="shared" si="272"/>
        <v>0</v>
      </c>
      <c r="CB29" s="99"/>
      <c r="CC29" s="100">
        <f t="shared" si="273"/>
        <v>0</v>
      </c>
      <c r="CD29" s="99"/>
      <c r="CE29" s="100">
        <f t="shared" si="274"/>
        <v>0</v>
      </c>
      <c r="CF29" s="101">
        <f t="shared" si="275"/>
        <v>0</v>
      </c>
      <c r="CG29" s="100">
        <f t="shared" si="276"/>
        <v>0</v>
      </c>
    </row>
    <row r="30" spans="1:85" s="102" customFormat="1" ht="19.899999999999999" customHeight="1" x14ac:dyDescent="0.25">
      <c r="A30" s="94"/>
      <c r="B30" s="95"/>
      <c r="C30" s="95"/>
      <c r="D30" s="94"/>
      <c r="E30" s="94"/>
      <c r="F30" s="94"/>
      <c r="G30" s="94"/>
      <c r="H30" s="94"/>
      <c r="I30" s="125"/>
      <c r="J30" s="94"/>
      <c r="K30" s="125"/>
      <c r="L30" s="94"/>
      <c r="M30" s="125"/>
      <c r="N30" s="94"/>
      <c r="O30" s="125"/>
      <c r="P30" s="94"/>
      <c r="Q30" s="125"/>
      <c r="R30" s="94"/>
      <c r="S30" s="125"/>
      <c r="T30" s="94"/>
      <c r="U30" s="125"/>
      <c r="V30" s="94"/>
      <c r="W30" s="125"/>
      <c r="X30" s="94"/>
      <c r="Y30" s="125"/>
      <c r="Z30" s="94"/>
      <c r="AA30" s="125"/>
      <c r="AB30" s="94"/>
      <c r="AC30" s="125"/>
      <c r="AD30" s="94"/>
      <c r="AE30" s="125"/>
      <c r="AF30" s="101"/>
      <c r="AG30" s="100"/>
      <c r="AH30" s="99"/>
      <c r="AI30" s="100"/>
      <c r="AJ30" s="99"/>
      <c r="AK30" s="100"/>
      <c r="AL30" s="99"/>
      <c r="AM30" s="100"/>
      <c r="AN30" s="99"/>
      <c r="AO30" s="100"/>
      <c r="AP30" s="99"/>
      <c r="AQ30" s="100"/>
      <c r="AR30" s="99"/>
      <c r="AS30" s="100"/>
      <c r="AT30" s="99"/>
      <c r="AU30" s="100"/>
      <c r="AV30" s="99"/>
      <c r="AW30" s="100"/>
      <c r="AX30" s="99"/>
      <c r="AY30" s="100"/>
      <c r="AZ30" s="99"/>
      <c r="BA30" s="100"/>
      <c r="BB30" s="99"/>
      <c r="BC30" s="100"/>
      <c r="BD30" s="99"/>
      <c r="BE30" s="100"/>
      <c r="BF30" s="101"/>
      <c r="BG30" s="100"/>
      <c r="BH30" s="99"/>
      <c r="BI30" s="100"/>
      <c r="BJ30" s="99"/>
      <c r="BK30" s="100"/>
      <c r="BL30" s="99"/>
      <c r="BM30" s="100"/>
      <c r="BN30" s="99"/>
      <c r="BO30" s="100"/>
      <c r="BP30" s="99"/>
      <c r="BQ30" s="100"/>
      <c r="BR30" s="99"/>
      <c r="BS30" s="100"/>
      <c r="BT30" s="99"/>
      <c r="BU30" s="100"/>
      <c r="BV30" s="99"/>
      <c r="BW30" s="100"/>
      <c r="BX30" s="99"/>
      <c r="BY30" s="100"/>
      <c r="BZ30" s="99"/>
      <c r="CA30" s="100"/>
      <c r="CB30" s="99"/>
      <c r="CC30" s="100"/>
      <c r="CD30" s="99"/>
      <c r="CE30" s="100"/>
      <c r="CF30" s="101"/>
      <c r="CG30" s="100"/>
    </row>
    <row r="31" spans="1:85" s="102" customFormat="1" ht="19.899999999999999" customHeight="1" x14ac:dyDescent="0.25">
      <c r="A31" s="94">
        <v>24</v>
      </c>
      <c r="B31" s="95" t="s">
        <v>101</v>
      </c>
      <c r="C31" s="95" t="s">
        <v>77</v>
      </c>
      <c r="D31" s="94">
        <f t="shared" ref="D31:D47" si="309">RANK(BF31,$BF$4:$BF$147)</f>
        <v>18</v>
      </c>
      <c r="E31" s="94">
        <v>1</v>
      </c>
      <c r="F31" s="94" t="s">
        <v>75</v>
      </c>
      <c r="G31" s="94">
        <v>1680</v>
      </c>
      <c r="H31" s="94"/>
      <c r="I31" s="97">
        <f t="shared" ref="I31:K52" si="310">H31*$E31</f>
        <v>0</v>
      </c>
      <c r="J31" s="94"/>
      <c r="K31" s="97">
        <f t="shared" si="310"/>
        <v>0</v>
      </c>
      <c r="L31" s="94"/>
      <c r="M31" s="97">
        <f t="shared" ref="M31" si="311">L31*$E31</f>
        <v>0</v>
      </c>
      <c r="N31" s="94"/>
      <c r="O31" s="97">
        <f t="shared" ref="O31" si="312">N31*$E31</f>
        <v>0</v>
      </c>
      <c r="P31" s="94"/>
      <c r="Q31" s="97">
        <f t="shared" ref="Q31" si="313">P31*$E31</f>
        <v>0</v>
      </c>
      <c r="R31" s="94"/>
      <c r="S31" s="97">
        <f t="shared" ref="S31" si="314">R31*$E31</f>
        <v>0</v>
      </c>
      <c r="T31" s="94"/>
      <c r="U31" s="97">
        <f t="shared" ref="U31" si="315">T31*$E31</f>
        <v>0</v>
      </c>
      <c r="V31" s="94"/>
      <c r="W31" s="97">
        <f t="shared" ref="W31" si="316">V31*$E31</f>
        <v>0</v>
      </c>
      <c r="X31" s="94"/>
      <c r="Y31" s="97">
        <f t="shared" ref="Y31" si="317">X31*$E31</f>
        <v>0</v>
      </c>
      <c r="Z31" s="94"/>
      <c r="AA31" s="97">
        <f t="shared" ref="AA31" si="318">Z31*$E31</f>
        <v>0</v>
      </c>
      <c r="AB31" s="94"/>
      <c r="AC31" s="97">
        <f t="shared" ref="AC31" si="319">AB31*$E31</f>
        <v>0</v>
      </c>
      <c r="AD31" s="94"/>
      <c r="AE31" s="97">
        <f t="shared" ref="AE31" si="320">AD31*$E31</f>
        <v>0</v>
      </c>
      <c r="AF31" s="101">
        <f t="shared" ref="AF31:AF47" si="321">SUM(H31,J31,L31,N31,P31,R31,T31,V31,X31,Z31,AB31,AD31)</f>
        <v>0</v>
      </c>
      <c r="AG31" s="100">
        <f t="shared" ref="AG31:AG47" si="322">SUM(I31,K31,M31,O31,Q31,S31,U31,W31,Y31,AA31,AC31,AE31)</f>
        <v>0</v>
      </c>
      <c r="AH31" s="99"/>
      <c r="AI31" s="100">
        <f t="shared" si="63"/>
        <v>0</v>
      </c>
      <c r="AJ31" s="99"/>
      <c r="AK31" s="100">
        <f t="shared" si="20"/>
        <v>0</v>
      </c>
      <c r="AL31" s="99"/>
      <c r="AM31" s="100">
        <f t="shared" si="20"/>
        <v>0</v>
      </c>
      <c r="AN31" s="99"/>
      <c r="AO31" s="100">
        <f t="shared" si="21"/>
        <v>0</v>
      </c>
      <c r="AP31" s="99"/>
      <c r="AQ31" s="100">
        <f t="shared" si="22"/>
        <v>0</v>
      </c>
      <c r="AR31" s="99"/>
      <c r="AS31" s="100">
        <f t="shared" si="23"/>
        <v>0</v>
      </c>
      <c r="AT31" s="99"/>
      <c r="AU31" s="100">
        <f t="shared" si="24"/>
        <v>0</v>
      </c>
      <c r="AV31" s="99"/>
      <c r="AW31" s="100">
        <f t="shared" si="25"/>
        <v>0</v>
      </c>
      <c r="AX31" s="99"/>
      <c r="AY31" s="100">
        <f t="shared" si="26"/>
        <v>0</v>
      </c>
      <c r="AZ31" s="99"/>
      <c r="BA31" s="100">
        <f t="shared" si="27"/>
        <v>0</v>
      </c>
      <c r="BB31" s="99"/>
      <c r="BC31" s="100">
        <f t="shared" si="28"/>
        <v>0</v>
      </c>
      <c r="BD31" s="99"/>
      <c r="BE31" s="100">
        <f t="shared" si="29"/>
        <v>0</v>
      </c>
      <c r="BF31" s="101">
        <f t="shared" si="218"/>
        <v>0</v>
      </c>
      <c r="BG31" s="100">
        <f t="shared" si="218"/>
        <v>0</v>
      </c>
      <c r="BH31" s="99"/>
      <c r="BI31" s="100">
        <f t="shared" ref="BI31:BI47" si="323">BH31*$E31</f>
        <v>0</v>
      </c>
      <c r="BJ31" s="99"/>
      <c r="BK31" s="100">
        <f t="shared" ref="BK31:BK47" si="324">BJ31*$E31</f>
        <v>0</v>
      </c>
      <c r="BL31" s="99"/>
      <c r="BM31" s="100">
        <f t="shared" ref="BM31:BM47" si="325">BL31*$E31</f>
        <v>0</v>
      </c>
      <c r="BN31" s="99"/>
      <c r="BO31" s="100">
        <f t="shared" ref="BO31:BO47" si="326">BN31*$E31</f>
        <v>0</v>
      </c>
      <c r="BP31" s="99"/>
      <c r="BQ31" s="100">
        <f t="shared" ref="BQ31:BQ47" si="327">BP31*$E31</f>
        <v>0</v>
      </c>
      <c r="BR31" s="99"/>
      <c r="BS31" s="100">
        <f t="shared" ref="BS31:BS47" si="328">BR31*$E31</f>
        <v>0</v>
      </c>
      <c r="BT31" s="99"/>
      <c r="BU31" s="100">
        <f t="shared" ref="BU31:BU47" si="329">BT31*$E31</f>
        <v>0</v>
      </c>
      <c r="BV31" s="99"/>
      <c r="BW31" s="100">
        <f t="shared" ref="BW31:BW47" si="330">BV31*$E31</f>
        <v>0</v>
      </c>
      <c r="BX31" s="99"/>
      <c r="BY31" s="100">
        <f t="shared" ref="BY31:BY47" si="331">BX31*$E31</f>
        <v>0</v>
      </c>
      <c r="BZ31" s="99"/>
      <c r="CA31" s="100">
        <f t="shared" ref="CA31:CA47" si="332">BZ31*$E31</f>
        <v>0</v>
      </c>
      <c r="CB31" s="99"/>
      <c r="CC31" s="100">
        <f t="shared" ref="CC31:CC47" si="333">CB31*$E31</f>
        <v>0</v>
      </c>
      <c r="CD31" s="99"/>
      <c r="CE31" s="100">
        <f t="shared" ref="CE31:CE47" si="334">CD31*$E31</f>
        <v>0</v>
      </c>
      <c r="CF31" s="101">
        <f t="shared" ref="CF31:CF47" si="335">SUM(BH31,BJ31,BL31,BN31,BP31,BR31,BT31,BV31,BX31,BZ31,CB31,CD31)</f>
        <v>0</v>
      </c>
      <c r="CG31" s="100">
        <f t="shared" ref="CG31:CG47" si="336">SUM(BI31,BK31,BM31,BO31,BQ31,BS31,BU31,BW31,BY31,CA31,CC31,CE31)</f>
        <v>0</v>
      </c>
    </row>
    <row r="32" spans="1:85" s="102" customFormat="1" ht="19.899999999999999" customHeight="1" x14ac:dyDescent="0.25">
      <c r="A32" s="94">
        <v>25</v>
      </c>
      <c r="B32" s="95" t="s">
        <v>102</v>
      </c>
      <c r="C32" s="95" t="s">
        <v>77</v>
      </c>
      <c r="D32" s="94">
        <f t="shared" si="309"/>
        <v>18</v>
      </c>
      <c r="E32" s="94">
        <v>1</v>
      </c>
      <c r="F32" s="94" t="s">
        <v>75</v>
      </c>
      <c r="G32" s="94">
        <v>1930</v>
      </c>
      <c r="H32" s="94"/>
      <c r="I32" s="97">
        <f t="shared" si="310"/>
        <v>0</v>
      </c>
      <c r="J32" s="94"/>
      <c r="K32" s="97">
        <f t="shared" si="310"/>
        <v>0</v>
      </c>
      <c r="L32" s="94"/>
      <c r="M32" s="97">
        <f t="shared" ref="M32" si="337">L32*$E32</f>
        <v>0</v>
      </c>
      <c r="N32" s="94"/>
      <c r="O32" s="97">
        <f t="shared" ref="O32" si="338">N32*$E32</f>
        <v>0</v>
      </c>
      <c r="P32" s="94"/>
      <c r="Q32" s="97">
        <f t="shared" ref="Q32" si="339">P32*$E32</f>
        <v>0</v>
      </c>
      <c r="R32" s="94"/>
      <c r="S32" s="97">
        <f t="shared" ref="S32" si="340">R32*$E32</f>
        <v>0</v>
      </c>
      <c r="T32" s="94"/>
      <c r="U32" s="97">
        <f t="shared" ref="U32" si="341">T32*$E32</f>
        <v>0</v>
      </c>
      <c r="V32" s="94"/>
      <c r="W32" s="97">
        <f t="shared" ref="W32" si="342">V32*$E32</f>
        <v>0</v>
      </c>
      <c r="X32" s="94"/>
      <c r="Y32" s="97">
        <f t="shared" ref="Y32" si="343">X32*$E32</f>
        <v>0</v>
      </c>
      <c r="Z32" s="94"/>
      <c r="AA32" s="97">
        <f t="shared" ref="AA32" si="344">Z32*$E32</f>
        <v>0</v>
      </c>
      <c r="AB32" s="94"/>
      <c r="AC32" s="97">
        <f t="shared" ref="AC32" si="345">AB32*$E32</f>
        <v>0</v>
      </c>
      <c r="AD32" s="94"/>
      <c r="AE32" s="97">
        <f t="shared" ref="AE32" si="346">AD32*$E32</f>
        <v>0</v>
      </c>
      <c r="AF32" s="101">
        <f t="shared" si="321"/>
        <v>0</v>
      </c>
      <c r="AG32" s="100">
        <f t="shared" si="322"/>
        <v>0</v>
      </c>
      <c r="AH32" s="99"/>
      <c r="AI32" s="100">
        <f t="shared" si="63"/>
        <v>0</v>
      </c>
      <c r="AJ32" s="99"/>
      <c r="AK32" s="100">
        <f t="shared" si="20"/>
        <v>0</v>
      </c>
      <c r="AL32" s="99"/>
      <c r="AM32" s="100">
        <f t="shared" si="20"/>
        <v>0</v>
      </c>
      <c r="AN32" s="99"/>
      <c r="AO32" s="100">
        <f t="shared" si="21"/>
        <v>0</v>
      </c>
      <c r="AP32" s="99"/>
      <c r="AQ32" s="100">
        <f t="shared" si="22"/>
        <v>0</v>
      </c>
      <c r="AR32" s="99"/>
      <c r="AS32" s="100">
        <f t="shared" si="23"/>
        <v>0</v>
      </c>
      <c r="AT32" s="99"/>
      <c r="AU32" s="100">
        <f t="shared" si="24"/>
        <v>0</v>
      </c>
      <c r="AV32" s="99"/>
      <c r="AW32" s="100">
        <f t="shared" si="25"/>
        <v>0</v>
      </c>
      <c r="AX32" s="99"/>
      <c r="AY32" s="100">
        <f t="shared" si="26"/>
        <v>0</v>
      </c>
      <c r="AZ32" s="99"/>
      <c r="BA32" s="100">
        <f t="shared" si="27"/>
        <v>0</v>
      </c>
      <c r="BB32" s="99"/>
      <c r="BC32" s="100">
        <f t="shared" si="28"/>
        <v>0</v>
      </c>
      <c r="BD32" s="99"/>
      <c r="BE32" s="100">
        <f t="shared" si="29"/>
        <v>0</v>
      </c>
      <c r="BF32" s="101">
        <f t="shared" si="218"/>
        <v>0</v>
      </c>
      <c r="BG32" s="100">
        <f t="shared" si="218"/>
        <v>0</v>
      </c>
      <c r="BH32" s="99"/>
      <c r="BI32" s="100">
        <f t="shared" si="323"/>
        <v>0</v>
      </c>
      <c r="BJ32" s="99"/>
      <c r="BK32" s="100">
        <f t="shared" si="324"/>
        <v>0</v>
      </c>
      <c r="BL32" s="99"/>
      <c r="BM32" s="100">
        <f t="shared" si="325"/>
        <v>0</v>
      </c>
      <c r="BN32" s="99"/>
      <c r="BO32" s="100">
        <f t="shared" si="326"/>
        <v>0</v>
      </c>
      <c r="BP32" s="99"/>
      <c r="BQ32" s="100">
        <f t="shared" si="327"/>
        <v>0</v>
      </c>
      <c r="BR32" s="99"/>
      <c r="BS32" s="100">
        <f t="shared" si="328"/>
        <v>0</v>
      </c>
      <c r="BT32" s="99"/>
      <c r="BU32" s="100">
        <f t="shared" si="329"/>
        <v>0</v>
      </c>
      <c r="BV32" s="99"/>
      <c r="BW32" s="100">
        <f t="shared" si="330"/>
        <v>0</v>
      </c>
      <c r="BX32" s="99"/>
      <c r="BY32" s="100">
        <f t="shared" si="331"/>
        <v>0</v>
      </c>
      <c r="BZ32" s="99"/>
      <c r="CA32" s="100">
        <f t="shared" si="332"/>
        <v>0</v>
      </c>
      <c r="CB32" s="99"/>
      <c r="CC32" s="100">
        <f t="shared" si="333"/>
        <v>0</v>
      </c>
      <c r="CD32" s="99"/>
      <c r="CE32" s="100">
        <f t="shared" si="334"/>
        <v>0</v>
      </c>
      <c r="CF32" s="101">
        <f t="shared" si="335"/>
        <v>0</v>
      </c>
      <c r="CG32" s="100">
        <f t="shared" si="336"/>
        <v>0</v>
      </c>
    </row>
    <row r="33" spans="1:85" s="102" customFormat="1" ht="19.899999999999999" customHeight="1" x14ac:dyDescent="0.25">
      <c r="A33" s="94">
        <v>26</v>
      </c>
      <c r="B33" s="95" t="s">
        <v>103</v>
      </c>
      <c r="C33" s="95" t="s">
        <v>77</v>
      </c>
      <c r="D33" s="94">
        <f t="shared" si="309"/>
        <v>18</v>
      </c>
      <c r="E33" s="94">
        <v>0.6</v>
      </c>
      <c r="F33" s="94" t="s">
        <v>75</v>
      </c>
      <c r="G33" s="94">
        <v>1110</v>
      </c>
      <c r="H33" s="94"/>
      <c r="I33" s="97">
        <f t="shared" si="310"/>
        <v>0</v>
      </c>
      <c r="J33" s="94"/>
      <c r="K33" s="97">
        <f t="shared" si="310"/>
        <v>0</v>
      </c>
      <c r="L33" s="94"/>
      <c r="M33" s="97">
        <f t="shared" ref="M33" si="347">L33*$E33</f>
        <v>0</v>
      </c>
      <c r="N33" s="94"/>
      <c r="O33" s="97">
        <f t="shared" ref="O33" si="348">N33*$E33</f>
        <v>0</v>
      </c>
      <c r="P33" s="94"/>
      <c r="Q33" s="97">
        <f t="shared" ref="Q33" si="349">P33*$E33</f>
        <v>0</v>
      </c>
      <c r="R33" s="94"/>
      <c r="S33" s="97">
        <f t="shared" ref="S33" si="350">R33*$E33</f>
        <v>0</v>
      </c>
      <c r="T33" s="94"/>
      <c r="U33" s="97">
        <f t="shared" ref="U33" si="351">T33*$E33</f>
        <v>0</v>
      </c>
      <c r="V33" s="94"/>
      <c r="W33" s="97">
        <f t="shared" ref="W33" si="352">V33*$E33</f>
        <v>0</v>
      </c>
      <c r="X33" s="94"/>
      <c r="Y33" s="97">
        <f t="shared" ref="Y33" si="353">X33*$E33</f>
        <v>0</v>
      </c>
      <c r="Z33" s="94"/>
      <c r="AA33" s="97">
        <f t="shared" ref="AA33" si="354">Z33*$E33</f>
        <v>0</v>
      </c>
      <c r="AB33" s="94"/>
      <c r="AC33" s="97">
        <f t="shared" ref="AC33" si="355">AB33*$E33</f>
        <v>0</v>
      </c>
      <c r="AD33" s="94"/>
      <c r="AE33" s="97">
        <f t="shared" ref="AE33" si="356">AD33*$E33</f>
        <v>0</v>
      </c>
      <c r="AF33" s="101">
        <f t="shared" si="321"/>
        <v>0</v>
      </c>
      <c r="AG33" s="100">
        <f t="shared" si="322"/>
        <v>0</v>
      </c>
      <c r="AH33" s="99"/>
      <c r="AI33" s="100">
        <f t="shared" si="63"/>
        <v>0</v>
      </c>
      <c r="AJ33" s="99"/>
      <c r="AK33" s="100">
        <f t="shared" si="20"/>
        <v>0</v>
      </c>
      <c r="AL33" s="99"/>
      <c r="AM33" s="100">
        <f t="shared" si="20"/>
        <v>0</v>
      </c>
      <c r="AN33" s="99"/>
      <c r="AO33" s="100">
        <f t="shared" si="21"/>
        <v>0</v>
      </c>
      <c r="AP33" s="99"/>
      <c r="AQ33" s="100">
        <f t="shared" si="22"/>
        <v>0</v>
      </c>
      <c r="AR33" s="99"/>
      <c r="AS33" s="100">
        <f t="shared" si="23"/>
        <v>0</v>
      </c>
      <c r="AT33" s="99"/>
      <c r="AU33" s="100">
        <f t="shared" si="24"/>
        <v>0</v>
      </c>
      <c r="AV33" s="99"/>
      <c r="AW33" s="100">
        <f t="shared" si="25"/>
        <v>0</v>
      </c>
      <c r="AX33" s="99"/>
      <c r="AY33" s="100">
        <f t="shared" si="26"/>
        <v>0</v>
      </c>
      <c r="AZ33" s="99"/>
      <c r="BA33" s="100">
        <f t="shared" si="27"/>
        <v>0</v>
      </c>
      <c r="BB33" s="99"/>
      <c r="BC33" s="100">
        <f t="shared" si="28"/>
        <v>0</v>
      </c>
      <c r="BD33" s="99"/>
      <c r="BE33" s="100">
        <f t="shared" si="29"/>
        <v>0</v>
      </c>
      <c r="BF33" s="101">
        <f t="shared" si="218"/>
        <v>0</v>
      </c>
      <c r="BG33" s="100">
        <f t="shared" si="218"/>
        <v>0</v>
      </c>
      <c r="BH33" s="99"/>
      <c r="BI33" s="100">
        <f t="shared" si="323"/>
        <v>0</v>
      </c>
      <c r="BJ33" s="99"/>
      <c r="BK33" s="100">
        <f t="shared" si="324"/>
        <v>0</v>
      </c>
      <c r="BL33" s="99"/>
      <c r="BM33" s="100">
        <f t="shared" si="325"/>
        <v>0</v>
      </c>
      <c r="BN33" s="99"/>
      <c r="BO33" s="100">
        <f t="shared" si="326"/>
        <v>0</v>
      </c>
      <c r="BP33" s="99"/>
      <c r="BQ33" s="100">
        <f t="shared" si="327"/>
        <v>0</v>
      </c>
      <c r="BR33" s="99"/>
      <c r="BS33" s="100">
        <f t="shared" si="328"/>
        <v>0</v>
      </c>
      <c r="BT33" s="99"/>
      <c r="BU33" s="100">
        <f t="shared" si="329"/>
        <v>0</v>
      </c>
      <c r="BV33" s="99"/>
      <c r="BW33" s="100">
        <f t="shared" si="330"/>
        <v>0</v>
      </c>
      <c r="BX33" s="99"/>
      <c r="BY33" s="100">
        <f t="shared" si="331"/>
        <v>0</v>
      </c>
      <c r="BZ33" s="99"/>
      <c r="CA33" s="100">
        <f t="shared" si="332"/>
        <v>0</v>
      </c>
      <c r="CB33" s="99"/>
      <c r="CC33" s="100">
        <f t="shared" si="333"/>
        <v>0</v>
      </c>
      <c r="CD33" s="99"/>
      <c r="CE33" s="100">
        <f t="shared" si="334"/>
        <v>0</v>
      </c>
      <c r="CF33" s="101">
        <f t="shared" si="335"/>
        <v>0</v>
      </c>
      <c r="CG33" s="100">
        <f t="shared" si="336"/>
        <v>0</v>
      </c>
    </row>
    <row r="34" spans="1:85" s="102" customFormat="1" ht="19.899999999999999" customHeight="1" x14ac:dyDescent="0.25">
      <c r="A34" s="94">
        <v>27</v>
      </c>
      <c r="B34" s="95" t="s">
        <v>104</v>
      </c>
      <c r="C34" s="95" t="s">
        <v>77</v>
      </c>
      <c r="D34" s="94">
        <f t="shared" si="309"/>
        <v>18</v>
      </c>
      <c r="E34" s="94">
        <v>0.6</v>
      </c>
      <c r="F34" s="94" t="s">
        <v>75</v>
      </c>
      <c r="G34" s="94">
        <v>1330</v>
      </c>
      <c r="H34" s="94"/>
      <c r="I34" s="97">
        <f t="shared" si="310"/>
        <v>0</v>
      </c>
      <c r="J34" s="94"/>
      <c r="K34" s="97">
        <f t="shared" si="310"/>
        <v>0</v>
      </c>
      <c r="L34" s="94"/>
      <c r="M34" s="97">
        <f t="shared" ref="M34" si="357">L34*$E34</f>
        <v>0</v>
      </c>
      <c r="N34" s="94"/>
      <c r="O34" s="97">
        <f t="shared" ref="O34" si="358">N34*$E34</f>
        <v>0</v>
      </c>
      <c r="P34" s="94"/>
      <c r="Q34" s="97">
        <f t="shared" ref="Q34" si="359">P34*$E34</f>
        <v>0</v>
      </c>
      <c r="R34" s="94"/>
      <c r="S34" s="97">
        <f t="shared" ref="S34" si="360">R34*$E34</f>
        <v>0</v>
      </c>
      <c r="T34" s="94"/>
      <c r="U34" s="97">
        <f t="shared" ref="U34" si="361">T34*$E34</f>
        <v>0</v>
      </c>
      <c r="V34" s="94"/>
      <c r="W34" s="97">
        <f t="shared" ref="W34" si="362">V34*$E34</f>
        <v>0</v>
      </c>
      <c r="X34" s="94"/>
      <c r="Y34" s="97">
        <f t="shared" ref="Y34" si="363">X34*$E34</f>
        <v>0</v>
      </c>
      <c r="Z34" s="94"/>
      <c r="AA34" s="97">
        <f t="shared" ref="AA34" si="364">Z34*$E34</f>
        <v>0</v>
      </c>
      <c r="AB34" s="94"/>
      <c r="AC34" s="97">
        <f t="shared" ref="AC34" si="365">AB34*$E34</f>
        <v>0</v>
      </c>
      <c r="AD34" s="94"/>
      <c r="AE34" s="97">
        <f t="shared" ref="AE34" si="366">AD34*$E34</f>
        <v>0</v>
      </c>
      <c r="AF34" s="101">
        <f t="shared" si="321"/>
        <v>0</v>
      </c>
      <c r="AG34" s="100">
        <f t="shared" si="322"/>
        <v>0</v>
      </c>
      <c r="AH34" s="99"/>
      <c r="AI34" s="100">
        <f t="shared" si="63"/>
        <v>0</v>
      </c>
      <c r="AJ34" s="99"/>
      <c r="AK34" s="100">
        <f t="shared" si="20"/>
        <v>0</v>
      </c>
      <c r="AL34" s="99"/>
      <c r="AM34" s="100">
        <f t="shared" si="20"/>
        <v>0</v>
      </c>
      <c r="AN34" s="99"/>
      <c r="AO34" s="100">
        <f t="shared" si="21"/>
        <v>0</v>
      </c>
      <c r="AP34" s="99"/>
      <c r="AQ34" s="100">
        <f t="shared" si="22"/>
        <v>0</v>
      </c>
      <c r="AR34" s="99"/>
      <c r="AS34" s="100">
        <f t="shared" si="23"/>
        <v>0</v>
      </c>
      <c r="AT34" s="99"/>
      <c r="AU34" s="100">
        <f t="shared" si="24"/>
        <v>0</v>
      </c>
      <c r="AV34" s="99"/>
      <c r="AW34" s="100">
        <f t="shared" si="25"/>
        <v>0</v>
      </c>
      <c r="AX34" s="99"/>
      <c r="AY34" s="100">
        <f t="shared" si="26"/>
        <v>0</v>
      </c>
      <c r="AZ34" s="99"/>
      <c r="BA34" s="100">
        <f t="shared" si="27"/>
        <v>0</v>
      </c>
      <c r="BB34" s="99"/>
      <c r="BC34" s="100">
        <f t="shared" si="28"/>
        <v>0</v>
      </c>
      <c r="BD34" s="99"/>
      <c r="BE34" s="100">
        <f t="shared" si="29"/>
        <v>0</v>
      </c>
      <c r="BF34" s="101">
        <f t="shared" si="218"/>
        <v>0</v>
      </c>
      <c r="BG34" s="100">
        <f t="shared" si="218"/>
        <v>0</v>
      </c>
      <c r="BH34" s="99"/>
      <c r="BI34" s="100">
        <f t="shared" si="323"/>
        <v>0</v>
      </c>
      <c r="BJ34" s="99"/>
      <c r="BK34" s="100">
        <f t="shared" si="324"/>
        <v>0</v>
      </c>
      <c r="BL34" s="99"/>
      <c r="BM34" s="100">
        <f t="shared" si="325"/>
        <v>0</v>
      </c>
      <c r="BN34" s="99"/>
      <c r="BO34" s="100">
        <f t="shared" si="326"/>
        <v>0</v>
      </c>
      <c r="BP34" s="99"/>
      <c r="BQ34" s="100">
        <f t="shared" si="327"/>
        <v>0</v>
      </c>
      <c r="BR34" s="99"/>
      <c r="BS34" s="100">
        <f t="shared" si="328"/>
        <v>0</v>
      </c>
      <c r="BT34" s="99"/>
      <c r="BU34" s="100">
        <f t="shared" si="329"/>
        <v>0</v>
      </c>
      <c r="BV34" s="99"/>
      <c r="BW34" s="100">
        <f t="shared" si="330"/>
        <v>0</v>
      </c>
      <c r="BX34" s="99"/>
      <c r="BY34" s="100">
        <f t="shared" si="331"/>
        <v>0</v>
      </c>
      <c r="BZ34" s="99"/>
      <c r="CA34" s="100">
        <f t="shared" si="332"/>
        <v>0</v>
      </c>
      <c r="CB34" s="99"/>
      <c r="CC34" s="100">
        <f t="shared" si="333"/>
        <v>0</v>
      </c>
      <c r="CD34" s="99"/>
      <c r="CE34" s="100">
        <f t="shared" si="334"/>
        <v>0</v>
      </c>
      <c r="CF34" s="101">
        <f t="shared" si="335"/>
        <v>0</v>
      </c>
      <c r="CG34" s="100">
        <f t="shared" si="336"/>
        <v>0</v>
      </c>
    </row>
    <row r="35" spans="1:85" s="102" customFormat="1" ht="19.899999999999999" customHeight="1" x14ac:dyDescent="0.25">
      <c r="A35" s="94">
        <v>28</v>
      </c>
      <c r="B35" s="95" t="s">
        <v>105</v>
      </c>
      <c r="C35" s="95" t="s">
        <v>77</v>
      </c>
      <c r="D35" s="94">
        <f t="shared" si="309"/>
        <v>18</v>
      </c>
      <c r="E35" s="94">
        <v>0.35</v>
      </c>
      <c r="F35" s="94" t="s">
        <v>81</v>
      </c>
      <c r="G35" s="94">
        <v>900</v>
      </c>
      <c r="H35" s="94"/>
      <c r="I35" s="97">
        <f t="shared" si="310"/>
        <v>0</v>
      </c>
      <c r="J35" s="94"/>
      <c r="K35" s="97">
        <f t="shared" si="310"/>
        <v>0</v>
      </c>
      <c r="L35" s="94"/>
      <c r="M35" s="97">
        <f t="shared" ref="M35" si="367">L35*$E35</f>
        <v>0</v>
      </c>
      <c r="N35" s="94"/>
      <c r="O35" s="97">
        <f t="shared" ref="O35" si="368">N35*$E35</f>
        <v>0</v>
      </c>
      <c r="P35" s="94"/>
      <c r="Q35" s="97">
        <f t="shared" ref="Q35" si="369">P35*$E35</f>
        <v>0</v>
      </c>
      <c r="R35" s="94"/>
      <c r="S35" s="97">
        <f t="shared" ref="S35" si="370">R35*$E35</f>
        <v>0</v>
      </c>
      <c r="T35" s="94"/>
      <c r="U35" s="97">
        <f t="shared" ref="U35" si="371">T35*$E35</f>
        <v>0</v>
      </c>
      <c r="V35" s="94"/>
      <c r="W35" s="97">
        <f t="shared" ref="W35" si="372">V35*$E35</f>
        <v>0</v>
      </c>
      <c r="X35" s="94"/>
      <c r="Y35" s="97">
        <f t="shared" ref="Y35" si="373">X35*$E35</f>
        <v>0</v>
      </c>
      <c r="Z35" s="94"/>
      <c r="AA35" s="97">
        <f t="shared" ref="AA35" si="374">Z35*$E35</f>
        <v>0</v>
      </c>
      <c r="AB35" s="94"/>
      <c r="AC35" s="97">
        <f t="shared" ref="AC35" si="375">AB35*$E35</f>
        <v>0</v>
      </c>
      <c r="AD35" s="94"/>
      <c r="AE35" s="97">
        <f t="shared" ref="AE35" si="376">AD35*$E35</f>
        <v>0</v>
      </c>
      <c r="AF35" s="101">
        <f t="shared" si="321"/>
        <v>0</v>
      </c>
      <c r="AG35" s="100">
        <f t="shared" si="322"/>
        <v>0</v>
      </c>
      <c r="AH35" s="99"/>
      <c r="AI35" s="100">
        <f t="shared" si="63"/>
        <v>0</v>
      </c>
      <c r="AJ35" s="99"/>
      <c r="AK35" s="100">
        <f t="shared" si="20"/>
        <v>0</v>
      </c>
      <c r="AL35" s="99"/>
      <c r="AM35" s="100">
        <f t="shared" si="20"/>
        <v>0</v>
      </c>
      <c r="AN35" s="99"/>
      <c r="AO35" s="100">
        <f t="shared" si="21"/>
        <v>0</v>
      </c>
      <c r="AP35" s="99"/>
      <c r="AQ35" s="100">
        <f t="shared" si="22"/>
        <v>0</v>
      </c>
      <c r="AR35" s="99"/>
      <c r="AS35" s="100">
        <f t="shared" si="23"/>
        <v>0</v>
      </c>
      <c r="AT35" s="99"/>
      <c r="AU35" s="100">
        <f t="shared" si="24"/>
        <v>0</v>
      </c>
      <c r="AV35" s="99"/>
      <c r="AW35" s="100">
        <f t="shared" si="25"/>
        <v>0</v>
      </c>
      <c r="AX35" s="99"/>
      <c r="AY35" s="100">
        <f t="shared" si="26"/>
        <v>0</v>
      </c>
      <c r="AZ35" s="99"/>
      <c r="BA35" s="100">
        <f t="shared" si="27"/>
        <v>0</v>
      </c>
      <c r="BB35" s="99"/>
      <c r="BC35" s="100">
        <f t="shared" si="28"/>
        <v>0</v>
      </c>
      <c r="BD35" s="99"/>
      <c r="BE35" s="100">
        <f t="shared" si="29"/>
        <v>0</v>
      </c>
      <c r="BF35" s="101">
        <f t="shared" si="218"/>
        <v>0</v>
      </c>
      <c r="BG35" s="100">
        <f t="shared" si="218"/>
        <v>0</v>
      </c>
      <c r="BH35" s="99"/>
      <c r="BI35" s="100">
        <f t="shared" si="323"/>
        <v>0</v>
      </c>
      <c r="BJ35" s="99"/>
      <c r="BK35" s="100">
        <f t="shared" si="324"/>
        <v>0</v>
      </c>
      <c r="BL35" s="99"/>
      <c r="BM35" s="100">
        <f t="shared" si="325"/>
        <v>0</v>
      </c>
      <c r="BN35" s="99"/>
      <c r="BO35" s="100">
        <f t="shared" si="326"/>
        <v>0</v>
      </c>
      <c r="BP35" s="99"/>
      <c r="BQ35" s="100">
        <f t="shared" si="327"/>
        <v>0</v>
      </c>
      <c r="BR35" s="99"/>
      <c r="BS35" s="100">
        <f t="shared" si="328"/>
        <v>0</v>
      </c>
      <c r="BT35" s="99"/>
      <c r="BU35" s="100">
        <f t="shared" si="329"/>
        <v>0</v>
      </c>
      <c r="BV35" s="99"/>
      <c r="BW35" s="100">
        <f t="shared" si="330"/>
        <v>0</v>
      </c>
      <c r="BX35" s="99"/>
      <c r="BY35" s="100">
        <f t="shared" si="331"/>
        <v>0</v>
      </c>
      <c r="BZ35" s="99"/>
      <c r="CA35" s="100">
        <f t="shared" si="332"/>
        <v>0</v>
      </c>
      <c r="CB35" s="99"/>
      <c r="CC35" s="100">
        <f t="shared" si="333"/>
        <v>0</v>
      </c>
      <c r="CD35" s="99"/>
      <c r="CE35" s="100">
        <f t="shared" si="334"/>
        <v>0</v>
      </c>
      <c r="CF35" s="101">
        <f t="shared" si="335"/>
        <v>0</v>
      </c>
      <c r="CG35" s="100">
        <f t="shared" si="336"/>
        <v>0</v>
      </c>
    </row>
    <row r="36" spans="1:85" s="102" customFormat="1" ht="19.899999999999999" customHeight="1" x14ac:dyDescent="0.25">
      <c r="A36" s="94">
        <v>29</v>
      </c>
      <c r="B36" s="95" t="s">
        <v>106</v>
      </c>
      <c r="C36" s="95" t="s">
        <v>74</v>
      </c>
      <c r="D36" s="94">
        <f t="shared" si="309"/>
        <v>18</v>
      </c>
      <c r="E36" s="94">
        <v>0.7</v>
      </c>
      <c r="F36" s="94" t="s">
        <v>75</v>
      </c>
      <c r="G36" s="94"/>
      <c r="H36" s="94"/>
      <c r="I36" s="97">
        <f t="shared" si="310"/>
        <v>0</v>
      </c>
      <c r="J36" s="94"/>
      <c r="K36" s="97">
        <f t="shared" si="310"/>
        <v>0</v>
      </c>
      <c r="L36" s="94"/>
      <c r="M36" s="97">
        <f t="shared" ref="M36" si="377">L36*$E36</f>
        <v>0</v>
      </c>
      <c r="N36" s="94"/>
      <c r="O36" s="97">
        <f t="shared" ref="O36" si="378">N36*$E36</f>
        <v>0</v>
      </c>
      <c r="P36" s="94"/>
      <c r="Q36" s="97">
        <f t="shared" ref="Q36" si="379">P36*$E36</f>
        <v>0</v>
      </c>
      <c r="R36" s="94"/>
      <c r="S36" s="97">
        <f t="shared" ref="S36" si="380">R36*$E36</f>
        <v>0</v>
      </c>
      <c r="T36" s="94"/>
      <c r="U36" s="97">
        <f t="shared" ref="U36" si="381">T36*$E36</f>
        <v>0</v>
      </c>
      <c r="V36" s="94"/>
      <c r="W36" s="97">
        <f t="shared" ref="W36" si="382">V36*$E36</f>
        <v>0</v>
      </c>
      <c r="X36" s="94"/>
      <c r="Y36" s="97">
        <f t="shared" ref="Y36" si="383">X36*$E36</f>
        <v>0</v>
      </c>
      <c r="Z36" s="94"/>
      <c r="AA36" s="97">
        <f t="shared" ref="AA36" si="384">Z36*$E36</f>
        <v>0</v>
      </c>
      <c r="AB36" s="94"/>
      <c r="AC36" s="97">
        <f t="shared" ref="AC36" si="385">AB36*$E36</f>
        <v>0</v>
      </c>
      <c r="AD36" s="94"/>
      <c r="AE36" s="97">
        <f t="shared" ref="AE36" si="386">AD36*$E36</f>
        <v>0</v>
      </c>
      <c r="AF36" s="101">
        <f t="shared" si="321"/>
        <v>0</v>
      </c>
      <c r="AG36" s="100">
        <f t="shared" si="322"/>
        <v>0</v>
      </c>
      <c r="AH36" s="99"/>
      <c r="AI36" s="100">
        <f t="shared" si="63"/>
        <v>0</v>
      </c>
      <c r="AJ36" s="99"/>
      <c r="AK36" s="100">
        <f t="shared" si="20"/>
        <v>0</v>
      </c>
      <c r="AL36" s="99"/>
      <c r="AM36" s="100">
        <f t="shared" si="20"/>
        <v>0</v>
      </c>
      <c r="AN36" s="99"/>
      <c r="AO36" s="100">
        <f t="shared" si="21"/>
        <v>0</v>
      </c>
      <c r="AP36" s="99"/>
      <c r="AQ36" s="100">
        <f t="shared" si="22"/>
        <v>0</v>
      </c>
      <c r="AR36" s="99"/>
      <c r="AS36" s="100">
        <f t="shared" si="23"/>
        <v>0</v>
      </c>
      <c r="AT36" s="99"/>
      <c r="AU36" s="100">
        <f t="shared" si="24"/>
        <v>0</v>
      </c>
      <c r="AV36" s="99"/>
      <c r="AW36" s="100">
        <f t="shared" si="25"/>
        <v>0</v>
      </c>
      <c r="AX36" s="99"/>
      <c r="AY36" s="100">
        <f t="shared" si="26"/>
        <v>0</v>
      </c>
      <c r="AZ36" s="99"/>
      <c r="BA36" s="100">
        <f t="shared" si="27"/>
        <v>0</v>
      </c>
      <c r="BB36" s="99"/>
      <c r="BC36" s="100">
        <f t="shared" si="28"/>
        <v>0</v>
      </c>
      <c r="BD36" s="99"/>
      <c r="BE36" s="100">
        <f t="shared" si="29"/>
        <v>0</v>
      </c>
      <c r="BF36" s="101">
        <f t="shared" si="218"/>
        <v>0</v>
      </c>
      <c r="BG36" s="100">
        <f t="shared" si="218"/>
        <v>0</v>
      </c>
      <c r="BH36" s="99"/>
      <c r="BI36" s="100">
        <f t="shared" si="323"/>
        <v>0</v>
      </c>
      <c r="BJ36" s="99"/>
      <c r="BK36" s="100">
        <f t="shared" si="324"/>
        <v>0</v>
      </c>
      <c r="BL36" s="99"/>
      <c r="BM36" s="100">
        <f t="shared" si="325"/>
        <v>0</v>
      </c>
      <c r="BN36" s="99"/>
      <c r="BO36" s="100">
        <f t="shared" si="326"/>
        <v>0</v>
      </c>
      <c r="BP36" s="99"/>
      <c r="BQ36" s="100">
        <f t="shared" si="327"/>
        <v>0</v>
      </c>
      <c r="BR36" s="99"/>
      <c r="BS36" s="100">
        <f t="shared" si="328"/>
        <v>0</v>
      </c>
      <c r="BT36" s="99"/>
      <c r="BU36" s="100">
        <f t="shared" si="329"/>
        <v>0</v>
      </c>
      <c r="BV36" s="99"/>
      <c r="BW36" s="100">
        <f t="shared" si="330"/>
        <v>0</v>
      </c>
      <c r="BX36" s="99"/>
      <c r="BY36" s="100">
        <f t="shared" si="331"/>
        <v>0</v>
      </c>
      <c r="BZ36" s="99"/>
      <c r="CA36" s="100">
        <f t="shared" si="332"/>
        <v>0</v>
      </c>
      <c r="CB36" s="99"/>
      <c r="CC36" s="100">
        <f t="shared" si="333"/>
        <v>0</v>
      </c>
      <c r="CD36" s="99"/>
      <c r="CE36" s="100">
        <f t="shared" si="334"/>
        <v>0</v>
      </c>
      <c r="CF36" s="101">
        <f t="shared" si="335"/>
        <v>0</v>
      </c>
      <c r="CG36" s="100">
        <f t="shared" si="336"/>
        <v>0</v>
      </c>
    </row>
    <row r="37" spans="1:85" s="102" customFormat="1" ht="19.899999999999999" customHeight="1" x14ac:dyDescent="0.25">
      <c r="A37" s="94">
        <v>30</v>
      </c>
      <c r="B37" s="95" t="s">
        <v>107</v>
      </c>
      <c r="C37" s="95" t="s">
        <v>74</v>
      </c>
      <c r="D37" s="94">
        <f t="shared" si="309"/>
        <v>18</v>
      </c>
      <c r="E37" s="94">
        <v>0.7</v>
      </c>
      <c r="F37" s="94" t="s">
        <v>75</v>
      </c>
      <c r="G37" s="94"/>
      <c r="H37" s="94"/>
      <c r="I37" s="97">
        <f t="shared" si="310"/>
        <v>0</v>
      </c>
      <c r="J37" s="94"/>
      <c r="K37" s="97">
        <f t="shared" si="310"/>
        <v>0</v>
      </c>
      <c r="L37" s="94"/>
      <c r="M37" s="97">
        <f t="shared" ref="M37" si="387">L37*$E37</f>
        <v>0</v>
      </c>
      <c r="N37" s="94"/>
      <c r="O37" s="97">
        <f t="shared" ref="O37" si="388">N37*$E37</f>
        <v>0</v>
      </c>
      <c r="P37" s="94"/>
      <c r="Q37" s="97">
        <f t="shared" ref="Q37" si="389">P37*$E37</f>
        <v>0</v>
      </c>
      <c r="R37" s="94"/>
      <c r="S37" s="97">
        <f t="shared" ref="S37" si="390">R37*$E37</f>
        <v>0</v>
      </c>
      <c r="T37" s="94"/>
      <c r="U37" s="97">
        <f t="shared" ref="U37" si="391">T37*$E37</f>
        <v>0</v>
      </c>
      <c r="V37" s="94"/>
      <c r="W37" s="97">
        <f t="shared" ref="W37" si="392">V37*$E37</f>
        <v>0</v>
      </c>
      <c r="X37" s="94"/>
      <c r="Y37" s="97">
        <f t="shared" ref="Y37" si="393">X37*$E37</f>
        <v>0</v>
      </c>
      <c r="Z37" s="94"/>
      <c r="AA37" s="97">
        <f t="shared" ref="AA37" si="394">Z37*$E37</f>
        <v>0</v>
      </c>
      <c r="AB37" s="94"/>
      <c r="AC37" s="97">
        <f t="shared" ref="AC37" si="395">AB37*$E37</f>
        <v>0</v>
      </c>
      <c r="AD37" s="94"/>
      <c r="AE37" s="97">
        <f t="shared" ref="AE37" si="396">AD37*$E37</f>
        <v>0</v>
      </c>
      <c r="AF37" s="101">
        <f t="shared" si="321"/>
        <v>0</v>
      </c>
      <c r="AG37" s="100">
        <f t="shared" si="322"/>
        <v>0</v>
      </c>
      <c r="AH37" s="99"/>
      <c r="AI37" s="100">
        <f t="shared" si="63"/>
        <v>0</v>
      </c>
      <c r="AJ37" s="99"/>
      <c r="AK37" s="100">
        <f t="shared" si="20"/>
        <v>0</v>
      </c>
      <c r="AL37" s="99"/>
      <c r="AM37" s="100">
        <f t="shared" si="20"/>
        <v>0</v>
      </c>
      <c r="AN37" s="99"/>
      <c r="AO37" s="100">
        <f t="shared" si="21"/>
        <v>0</v>
      </c>
      <c r="AP37" s="99"/>
      <c r="AQ37" s="100">
        <f t="shared" si="22"/>
        <v>0</v>
      </c>
      <c r="AR37" s="99"/>
      <c r="AS37" s="100">
        <f t="shared" si="23"/>
        <v>0</v>
      </c>
      <c r="AT37" s="99"/>
      <c r="AU37" s="100">
        <f t="shared" si="24"/>
        <v>0</v>
      </c>
      <c r="AV37" s="99"/>
      <c r="AW37" s="100">
        <f t="shared" si="25"/>
        <v>0</v>
      </c>
      <c r="AX37" s="99"/>
      <c r="AY37" s="100">
        <f t="shared" si="26"/>
        <v>0</v>
      </c>
      <c r="AZ37" s="99"/>
      <c r="BA37" s="100">
        <f t="shared" si="27"/>
        <v>0</v>
      </c>
      <c r="BB37" s="99"/>
      <c r="BC37" s="100">
        <f t="shared" si="28"/>
        <v>0</v>
      </c>
      <c r="BD37" s="99"/>
      <c r="BE37" s="100">
        <f t="shared" si="29"/>
        <v>0</v>
      </c>
      <c r="BF37" s="101">
        <f t="shared" si="218"/>
        <v>0</v>
      </c>
      <c r="BG37" s="100">
        <f t="shared" si="218"/>
        <v>0</v>
      </c>
      <c r="BH37" s="99"/>
      <c r="BI37" s="100">
        <f t="shared" si="323"/>
        <v>0</v>
      </c>
      <c r="BJ37" s="99"/>
      <c r="BK37" s="100">
        <f t="shared" si="324"/>
        <v>0</v>
      </c>
      <c r="BL37" s="99"/>
      <c r="BM37" s="100">
        <f t="shared" si="325"/>
        <v>0</v>
      </c>
      <c r="BN37" s="99"/>
      <c r="BO37" s="100">
        <f t="shared" si="326"/>
        <v>0</v>
      </c>
      <c r="BP37" s="99"/>
      <c r="BQ37" s="100">
        <f t="shared" si="327"/>
        <v>0</v>
      </c>
      <c r="BR37" s="99"/>
      <c r="BS37" s="100">
        <f t="shared" si="328"/>
        <v>0</v>
      </c>
      <c r="BT37" s="99"/>
      <c r="BU37" s="100">
        <f t="shared" si="329"/>
        <v>0</v>
      </c>
      <c r="BV37" s="99"/>
      <c r="BW37" s="100">
        <f t="shared" si="330"/>
        <v>0</v>
      </c>
      <c r="BX37" s="99"/>
      <c r="BY37" s="100">
        <f t="shared" si="331"/>
        <v>0</v>
      </c>
      <c r="BZ37" s="99"/>
      <c r="CA37" s="100">
        <f t="shared" si="332"/>
        <v>0</v>
      </c>
      <c r="CB37" s="99"/>
      <c r="CC37" s="100">
        <f t="shared" si="333"/>
        <v>0</v>
      </c>
      <c r="CD37" s="99"/>
      <c r="CE37" s="100">
        <f t="shared" si="334"/>
        <v>0</v>
      </c>
      <c r="CF37" s="101">
        <f t="shared" si="335"/>
        <v>0</v>
      </c>
      <c r="CG37" s="100">
        <f t="shared" si="336"/>
        <v>0</v>
      </c>
    </row>
    <row r="38" spans="1:85" s="102" customFormat="1" ht="19.899999999999999" customHeight="1" x14ac:dyDescent="0.25">
      <c r="A38" s="94">
        <v>31</v>
      </c>
      <c r="B38" s="95" t="s">
        <v>108</v>
      </c>
      <c r="C38" s="95" t="s">
        <v>74</v>
      </c>
      <c r="D38" s="94">
        <f t="shared" si="309"/>
        <v>18</v>
      </c>
      <c r="E38" s="94">
        <v>0.68</v>
      </c>
      <c r="F38" s="94" t="s">
        <v>75</v>
      </c>
      <c r="G38" s="94">
        <v>1550</v>
      </c>
      <c r="H38" s="94"/>
      <c r="I38" s="97">
        <f t="shared" si="310"/>
        <v>0</v>
      </c>
      <c r="J38" s="94"/>
      <c r="K38" s="97">
        <f t="shared" si="310"/>
        <v>0</v>
      </c>
      <c r="L38" s="94"/>
      <c r="M38" s="97">
        <f t="shared" ref="M38" si="397">L38*$E38</f>
        <v>0</v>
      </c>
      <c r="N38" s="94"/>
      <c r="O38" s="97">
        <f t="shared" ref="O38" si="398">N38*$E38</f>
        <v>0</v>
      </c>
      <c r="P38" s="94"/>
      <c r="Q38" s="97">
        <f t="shared" ref="Q38" si="399">P38*$E38</f>
        <v>0</v>
      </c>
      <c r="R38" s="94"/>
      <c r="S38" s="97">
        <f t="shared" ref="S38" si="400">R38*$E38</f>
        <v>0</v>
      </c>
      <c r="T38" s="94"/>
      <c r="U38" s="97">
        <f t="shared" ref="U38" si="401">T38*$E38</f>
        <v>0</v>
      </c>
      <c r="V38" s="94"/>
      <c r="W38" s="97">
        <f t="shared" ref="W38" si="402">V38*$E38</f>
        <v>0</v>
      </c>
      <c r="X38" s="94"/>
      <c r="Y38" s="97">
        <f t="shared" ref="Y38" si="403">X38*$E38</f>
        <v>0</v>
      </c>
      <c r="Z38" s="94"/>
      <c r="AA38" s="97">
        <f t="shared" ref="AA38" si="404">Z38*$E38</f>
        <v>0</v>
      </c>
      <c r="AB38" s="94"/>
      <c r="AC38" s="97">
        <f t="shared" ref="AC38" si="405">AB38*$E38</f>
        <v>0</v>
      </c>
      <c r="AD38" s="94"/>
      <c r="AE38" s="97">
        <f t="shared" ref="AE38" si="406">AD38*$E38</f>
        <v>0</v>
      </c>
      <c r="AF38" s="101">
        <f t="shared" si="321"/>
        <v>0</v>
      </c>
      <c r="AG38" s="100">
        <f t="shared" si="322"/>
        <v>0</v>
      </c>
      <c r="AH38" s="99"/>
      <c r="AI38" s="100">
        <f t="shared" si="63"/>
        <v>0</v>
      </c>
      <c r="AJ38" s="99"/>
      <c r="AK38" s="100">
        <f t="shared" si="20"/>
        <v>0</v>
      </c>
      <c r="AL38" s="99"/>
      <c r="AM38" s="100">
        <f t="shared" si="20"/>
        <v>0</v>
      </c>
      <c r="AN38" s="99"/>
      <c r="AO38" s="100">
        <f t="shared" si="21"/>
        <v>0</v>
      </c>
      <c r="AP38" s="99"/>
      <c r="AQ38" s="100">
        <f t="shared" si="22"/>
        <v>0</v>
      </c>
      <c r="AR38" s="99"/>
      <c r="AS38" s="100">
        <f t="shared" si="23"/>
        <v>0</v>
      </c>
      <c r="AT38" s="99"/>
      <c r="AU38" s="100">
        <f t="shared" si="24"/>
        <v>0</v>
      </c>
      <c r="AV38" s="99"/>
      <c r="AW38" s="100">
        <f t="shared" si="25"/>
        <v>0</v>
      </c>
      <c r="AX38" s="99"/>
      <c r="AY38" s="100">
        <f t="shared" si="26"/>
        <v>0</v>
      </c>
      <c r="AZ38" s="99"/>
      <c r="BA38" s="100">
        <f t="shared" si="27"/>
        <v>0</v>
      </c>
      <c r="BB38" s="99"/>
      <c r="BC38" s="100">
        <f t="shared" si="28"/>
        <v>0</v>
      </c>
      <c r="BD38" s="99"/>
      <c r="BE38" s="100">
        <f t="shared" si="29"/>
        <v>0</v>
      </c>
      <c r="BF38" s="101">
        <f t="shared" si="218"/>
        <v>0</v>
      </c>
      <c r="BG38" s="100">
        <f t="shared" si="218"/>
        <v>0</v>
      </c>
      <c r="BH38" s="99"/>
      <c r="BI38" s="100">
        <f t="shared" si="323"/>
        <v>0</v>
      </c>
      <c r="BJ38" s="99"/>
      <c r="BK38" s="100">
        <f t="shared" si="324"/>
        <v>0</v>
      </c>
      <c r="BL38" s="99"/>
      <c r="BM38" s="100">
        <f t="shared" si="325"/>
        <v>0</v>
      </c>
      <c r="BN38" s="99"/>
      <c r="BO38" s="100">
        <f t="shared" si="326"/>
        <v>0</v>
      </c>
      <c r="BP38" s="99"/>
      <c r="BQ38" s="100">
        <f t="shared" si="327"/>
        <v>0</v>
      </c>
      <c r="BR38" s="99"/>
      <c r="BS38" s="100">
        <f t="shared" si="328"/>
        <v>0</v>
      </c>
      <c r="BT38" s="99"/>
      <c r="BU38" s="100">
        <f t="shared" si="329"/>
        <v>0</v>
      </c>
      <c r="BV38" s="99"/>
      <c r="BW38" s="100">
        <f t="shared" si="330"/>
        <v>0</v>
      </c>
      <c r="BX38" s="99"/>
      <c r="BY38" s="100">
        <f t="shared" si="331"/>
        <v>0</v>
      </c>
      <c r="BZ38" s="99"/>
      <c r="CA38" s="100">
        <f t="shared" si="332"/>
        <v>0</v>
      </c>
      <c r="CB38" s="99"/>
      <c r="CC38" s="100">
        <f t="shared" si="333"/>
        <v>0</v>
      </c>
      <c r="CD38" s="99"/>
      <c r="CE38" s="100">
        <f t="shared" si="334"/>
        <v>0</v>
      </c>
      <c r="CF38" s="101">
        <f t="shared" si="335"/>
        <v>0</v>
      </c>
      <c r="CG38" s="100">
        <f t="shared" si="336"/>
        <v>0</v>
      </c>
    </row>
    <row r="39" spans="1:85" s="102" customFormat="1" ht="19.899999999999999" customHeight="1" x14ac:dyDescent="0.25">
      <c r="A39" s="94">
        <v>32</v>
      </c>
      <c r="B39" s="95" t="s">
        <v>108</v>
      </c>
      <c r="C39" s="95" t="s">
        <v>74</v>
      </c>
      <c r="D39" s="94">
        <f t="shared" si="309"/>
        <v>18</v>
      </c>
      <c r="E39" s="94">
        <v>0.64</v>
      </c>
      <c r="F39" s="94" t="s">
        <v>75</v>
      </c>
      <c r="G39" s="94">
        <v>1500</v>
      </c>
      <c r="H39" s="94"/>
      <c r="I39" s="97">
        <f t="shared" si="310"/>
        <v>0</v>
      </c>
      <c r="J39" s="94"/>
      <c r="K39" s="97">
        <f t="shared" si="310"/>
        <v>0</v>
      </c>
      <c r="L39" s="94"/>
      <c r="M39" s="97">
        <f t="shared" ref="M39" si="407">L39*$E39</f>
        <v>0</v>
      </c>
      <c r="N39" s="94"/>
      <c r="O39" s="97">
        <f t="shared" ref="O39" si="408">N39*$E39</f>
        <v>0</v>
      </c>
      <c r="P39" s="94"/>
      <c r="Q39" s="97">
        <f t="shared" ref="Q39" si="409">P39*$E39</f>
        <v>0</v>
      </c>
      <c r="R39" s="94"/>
      <c r="S39" s="97">
        <f t="shared" ref="S39" si="410">R39*$E39</f>
        <v>0</v>
      </c>
      <c r="T39" s="94"/>
      <c r="U39" s="97">
        <f t="shared" ref="U39" si="411">T39*$E39</f>
        <v>0</v>
      </c>
      <c r="V39" s="94"/>
      <c r="W39" s="97">
        <f t="shared" ref="W39" si="412">V39*$E39</f>
        <v>0</v>
      </c>
      <c r="X39" s="94"/>
      <c r="Y39" s="97">
        <f t="shared" ref="Y39" si="413">X39*$E39</f>
        <v>0</v>
      </c>
      <c r="Z39" s="94"/>
      <c r="AA39" s="97">
        <f t="shared" ref="AA39" si="414">Z39*$E39</f>
        <v>0</v>
      </c>
      <c r="AB39" s="94"/>
      <c r="AC39" s="97">
        <f t="shared" ref="AC39" si="415">AB39*$E39</f>
        <v>0</v>
      </c>
      <c r="AD39" s="94"/>
      <c r="AE39" s="97">
        <f t="shared" ref="AE39" si="416">AD39*$E39</f>
        <v>0</v>
      </c>
      <c r="AF39" s="101">
        <f t="shared" si="321"/>
        <v>0</v>
      </c>
      <c r="AG39" s="100">
        <f t="shared" si="322"/>
        <v>0</v>
      </c>
      <c r="AH39" s="99"/>
      <c r="AI39" s="100">
        <f t="shared" si="63"/>
        <v>0</v>
      </c>
      <c r="AJ39" s="99"/>
      <c r="AK39" s="100">
        <f t="shared" si="20"/>
        <v>0</v>
      </c>
      <c r="AL39" s="99"/>
      <c r="AM39" s="100">
        <f t="shared" si="20"/>
        <v>0</v>
      </c>
      <c r="AN39" s="99"/>
      <c r="AO39" s="100">
        <f t="shared" si="21"/>
        <v>0</v>
      </c>
      <c r="AP39" s="99"/>
      <c r="AQ39" s="100">
        <f t="shared" si="22"/>
        <v>0</v>
      </c>
      <c r="AR39" s="99"/>
      <c r="AS39" s="100">
        <f t="shared" si="23"/>
        <v>0</v>
      </c>
      <c r="AT39" s="99"/>
      <c r="AU39" s="100">
        <f t="shared" si="24"/>
        <v>0</v>
      </c>
      <c r="AV39" s="99"/>
      <c r="AW39" s="100">
        <f t="shared" si="25"/>
        <v>0</v>
      </c>
      <c r="AX39" s="99"/>
      <c r="AY39" s="100">
        <f t="shared" si="26"/>
        <v>0</v>
      </c>
      <c r="AZ39" s="99"/>
      <c r="BA39" s="100">
        <f t="shared" si="27"/>
        <v>0</v>
      </c>
      <c r="BB39" s="99"/>
      <c r="BC39" s="100">
        <f t="shared" si="28"/>
        <v>0</v>
      </c>
      <c r="BD39" s="99"/>
      <c r="BE39" s="100">
        <f t="shared" si="29"/>
        <v>0</v>
      </c>
      <c r="BF39" s="101">
        <f t="shared" si="218"/>
        <v>0</v>
      </c>
      <c r="BG39" s="100">
        <f t="shared" si="218"/>
        <v>0</v>
      </c>
      <c r="BH39" s="99"/>
      <c r="BI39" s="100">
        <f t="shared" si="323"/>
        <v>0</v>
      </c>
      <c r="BJ39" s="99"/>
      <c r="BK39" s="100">
        <f t="shared" si="324"/>
        <v>0</v>
      </c>
      <c r="BL39" s="99"/>
      <c r="BM39" s="100">
        <f t="shared" si="325"/>
        <v>0</v>
      </c>
      <c r="BN39" s="99"/>
      <c r="BO39" s="100">
        <f t="shared" si="326"/>
        <v>0</v>
      </c>
      <c r="BP39" s="99"/>
      <c r="BQ39" s="100">
        <f t="shared" si="327"/>
        <v>0</v>
      </c>
      <c r="BR39" s="99"/>
      <c r="BS39" s="100">
        <f t="shared" si="328"/>
        <v>0</v>
      </c>
      <c r="BT39" s="99"/>
      <c r="BU39" s="100">
        <f t="shared" si="329"/>
        <v>0</v>
      </c>
      <c r="BV39" s="99"/>
      <c r="BW39" s="100">
        <f t="shared" si="330"/>
        <v>0</v>
      </c>
      <c r="BX39" s="99"/>
      <c r="BY39" s="100">
        <f t="shared" si="331"/>
        <v>0</v>
      </c>
      <c r="BZ39" s="99"/>
      <c r="CA39" s="100">
        <f t="shared" si="332"/>
        <v>0</v>
      </c>
      <c r="CB39" s="99"/>
      <c r="CC39" s="100">
        <f t="shared" si="333"/>
        <v>0</v>
      </c>
      <c r="CD39" s="99"/>
      <c r="CE39" s="100">
        <f t="shared" si="334"/>
        <v>0</v>
      </c>
      <c r="CF39" s="101">
        <f t="shared" si="335"/>
        <v>0</v>
      </c>
      <c r="CG39" s="100">
        <f t="shared" si="336"/>
        <v>0</v>
      </c>
    </row>
    <row r="40" spans="1:85" s="102" customFormat="1" ht="19.899999999999999" customHeight="1" x14ac:dyDescent="0.25">
      <c r="A40" s="94">
        <v>33</v>
      </c>
      <c r="B40" s="95" t="s">
        <v>109</v>
      </c>
      <c r="C40" s="95" t="s">
        <v>74</v>
      </c>
      <c r="D40" s="94">
        <f t="shared" si="309"/>
        <v>18</v>
      </c>
      <c r="E40" s="94">
        <v>0.64</v>
      </c>
      <c r="F40" s="94" t="s">
        <v>85</v>
      </c>
      <c r="G40" s="94"/>
      <c r="H40" s="94"/>
      <c r="I40" s="97">
        <f t="shared" si="310"/>
        <v>0</v>
      </c>
      <c r="J40" s="94"/>
      <c r="K40" s="97">
        <f t="shared" si="310"/>
        <v>0</v>
      </c>
      <c r="L40" s="94"/>
      <c r="M40" s="97">
        <f t="shared" ref="M40" si="417">L40*$E40</f>
        <v>0</v>
      </c>
      <c r="N40" s="94"/>
      <c r="O40" s="97">
        <f t="shared" ref="O40" si="418">N40*$E40</f>
        <v>0</v>
      </c>
      <c r="P40" s="94"/>
      <c r="Q40" s="97">
        <f t="shared" ref="Q40" si="419">P40*$E40</f>
        <v>0</v>
      </c>
      <c r="R40" s="94"/>
      <c r="S40" s="97">
        <f t="shared" ref="S40" si="420">R40*$E40</f>
        <v>0</v>
      </c>
      <c r="T40" s="94"/>
      <c r="U40" s="97">
        <f t="shared" ref="U40" si="421">T40*$E40</f>
        <v>0</v>
      </c>
      <c r="V40" s="94"/>
      <c r="W40" s="97">
        <f t="shared" ref="W40" si="422">V40*$E40</f>
        <v>0</v>
      </c>
      <c r="X40" s="94"/>
      <c r="Y40" s="97">
        <f t="shared" ref="Y40" si="423">X40*$E40</f>
        <v>0</v>
      </c>
      <c r="Z40" s="94"/>
      <c r="AA40" s="97">
        <f t="shared" ref="AA40" si="424">Z40*$E40</f>
        <v>0</v>
      </c>
      <c r="AB40" s="94"/>
      <c r="AC40" s="97">
        <f t="shared" ref="AC40" si="425">AB40*$E40</f>
        <v>0</v>
      </c>
      <c r="AD40" s="94"/>
      <c r="AE40" s="97">
        <f t="shared" ref="AE40" si="426">AD40*$E40</f>
        <v>0</v>
      </c>
      <c r="AF40" s="101">
        <f t="shared" si="321"/>
        <v>0</v>
      </c>
      <c r="AG40" s="100">
        <f t="shared" si="322"/>
        <v>0</v>
      </c>
      <c r="AH40" s="99"/>
      <c r="AI40" s="100">
        <f t="shared" si="63"/>
        <v>0</v>
      </c>
      <c r="AJ40" s="99"/>
      <c r="AK40" s="100">
        <f t="shared" si="20"/>
        <v>0</v>
      </c>
      <c r="AL40" s="99"/>
      <c r="AM40" s="100">
        <f t="shared" si="20"/>
        <v>0</v>
      </c>
      <c r="AN40" s="99"/>
      <c r="AO40" s="100">
        <f t="shared" si="21"/>
        <v>0</v>
      </c>
      <c r="AP40" s="99"/>
      <c r="AQ40" s="100">
        <f t="shared" si="22"/>
        <v>0</v>
      </c>
      <c r="AR40" s="99"/>
      <c r="AS40" s="100">
        <f t="shared" si="23"/>
        <v>0</v>
      </c>
      <c r="AT40" s="99"/>
      <c r="AU40" s="100">
        <f t="shared" si="24"/>
        <v>0</v>
      </c>
      <c r="AV40" s="99"/>
      <c r="AW40" s="100">
        <f t="shared" si="25"/>
        <v>0</v>
      </c>
      <c r="AX40" s="99"/>
      <c r="AY40" s="100">
        <f t="shared" si="26"/>
        <v>0</v>
      </c>
      <c r="AZ40" s="99"/>
      <c r="BA40" s="100">
        <f t="shared" si="27"/>
        <v>0</v>
      </c>
      <c r="BB40" s="99"/>
      <c r="BC40" s="100">
        <f t="shared" si="28"/>
        <v>0</v>
      </c>
      <c r="BD40" s="99"/>
      <c r="BE40" s="100">
        <f t="shared" si="29"/>
        <v>0</v>
      </c>
      <c r="BF40" s="101">
        <f t="shared" si="218"/>
        <v>0</v>
      </c>
      <c r="BG40" s="100">
        <f t="shared" si="218"/>
        <v>0</v>
      </c>
      <c r="BH40" s="99"/>
      <c r="BI40" s="100">
        <f t="shared" si="323"/>
        <v>0</v>
      </c>
      <c r="BJ40" s="99"/>
      <c r="BK40" s="100">
        <f t="shared" si="324"/>
        <v>0</v>
      </c>
      <c r="BL40" s="99"/>
      <c r="BM40" s="100">
        <f t="shared" si="325"/>
        <v>0</v>
      </c>
      <c r="BN40" s="99"/>
      <c r="BO40" s="100">
        <f t="shared" si="326"/>
        <v>0</v>
      </c>
      <c r="BP40" s="99"/>
      <c r="BQ40" s="100">
        <f t="shared" si="327"/>
        <v>0</v>
      </c>
      <c r="BR40" s="99"/>
      <c r="BS40" s="100">
        <f t="shared" si="328"/>
        <v>0</v>
      </c>
      <c r="BT40" s="99"/>
      <c r="BU40" s="100">
        <f t="shared" si="329"/>
        <v>0</v>
      </c>
      <c r="BV40" s="99"/>
      <c r="BW40" s="100">
        <f t="shared" si="330"/>
        <v>0</v>
      </c>
      <c r="BX40" s="99"/>
      <c r="BY40" s="100">
        <f t="shared" si="331"/>
        <v>0</v>
      </c>
      <c r="BZ40" s="99"/>
      <c r="CA40" s="100">
        <f t="shared" si="332"/>
        <v>0</v>
      </c>
      <c r="CB40" s="99"/>
      <c r="CC40" s="100">
        <f t="shared" si="333"/>
        <v>0</v>
      </c>
      <c r="CD40" s="99"/>
      <c r="CE40" s="100">
        <f t="shared" si="334"/>
        <v>0</v>
      </c>
      <c r="CF40" s="101">
        <f t="shared" si="335"/>
        <v>0</v>
      </c>
      <c r="CG40" s="100">
        <f t="shared" si="336"/>
        <v>0</v>
      </c>
    </row>
    <row r="41" spans="1:85" s="102" customFormat="1" ht="19.899999999999999" customHeight="1" x14ac:dyDescent="0.25">
      <c r="A41" s="94">
        <v>34</v>
      </c>
      <c r="B41" s="95" t="s">
        <v>107</v>
      </c>
      <c r="C41" s="95" t="s">
        <v>74</v>
      </c>
      <c r="D41" s="94">
        <f t="shared" si="309"/>
        <v>18</v>
      </c>
      <c r="E41" s="94">
        <v>0.64</v>
      </c>
      <c r="F41" s="94" t="s">
        <v>85</v>
      </c>
      <c r="G41" s="94">
        <v>1350</v>
      </c>
      <c r="H41" s="94"/>
      <c r="I41" s="97">
        <f t="shared" si="310"/>
        <v>0</v>
      </c>
      <c r="J41" s="94"/>
      <c r="K41" s="97">
        <f t="shared" si="310"/>
        <v>0</v>
      </c>
      <c r="L41" s="94"/>
      <c r="M41" s="97">
        <f t="shared" ref="M41" si="427">L41*$E41</f>
        <v>0</v>
      </c>
      <c r="N41" s="94"/>
      <c r="O41" s="97">
        <f t="shared" ref="O41" si="428">N41*$E41</f>
        <v>0</v>
      </c>
      <c r="P41" s="94"/>
      <c r="Q41" s="97">
        <f t="shared" ref="Q41" si="429">P41*$E41</f>
        <v>0</v>
      </c>
      <c r="R41" s="94"/>
      <c r="S41" s="97">
        <f t="shared" ref="S41" si="430">R41*$E41</f>
        <v>0</v>
      </c>
      <c r="T41" s="94"/>
      <c r="U41" s="97">
        <f t="shared" ref="U41" si="431">T41*$E41</f>
        <v>0</v>
      </c>
      <c r="V41" s="94"/>
      <c r="W41" s="97">
        <f t="shared" ref="W41" si="432">V41*$E41</f>
        <v>0</v>
      </c>
      <c r="X41" s="94"/>
      <c r="Y41" s="97">
        <f t="shared" ref="Y41" si="433">X41*$E41</f>
        <v>0</v>
      </c>
      <c r="Z41" s="94"/>
      <c r="AA41" s="97">
        <f t="shared" ref="AA41" si="434">Z41*$E41</f>
        <v>0</v>
      </c>
      <c r="AB41" s="94"/>
      <c r="AC41" s="97">
        <f t="shared" ref="AC41" si="435">AB41*$E41</f>
        <v>0</v>
      </c>
      <c r="AD41" s="94"/>
      <c r="AE41" s="97">
        <f t="shared" ref="AE41" si="436">AD41*$E41</f>
        <v>0</v>
      </c>
      <c r="AF41" s="101">
        <f t="shared" si="321"/>
        <v>0</v>
      </c>
      <c r="AG41" s="100">
        <f t="shared" si="322"/>
        <v>0</v>
      </c>
      <c r="AH41" s="99"/>
      <c r="AI41" s="100">
        <f t="shared" si="63"/>
        <v>0</v>
      </c>
      <c r="AJ41" s="99"/>
      <c r="AK41" s="100">
        <f t="shared" si="20"/>
        <v>0</v>
      </c>
      <c r="AL41" s="99"/>
      <c r="AM41" s="100">
        <f t="shared" si="20"/>
        <v>0</v>
      </c>
      <c r="AN41" s="99"/>
      <c r="AO41" s="100">
        <f t="shared" si="21"/>
        <v>0</v>
      </c>
      <c r="AP41" s="99"/>
      <c r="AQ41" s="100">
        <f t="shared" si="22"/>
        <v>0</v>
      </c>
      <c r="AR41" s="99"/>
      <c r="AS41" s="100">
        <f t="shared" si="23"/>
        <v>0</v>
      </c>
      <c r="AT41" s="99"/>
      <c r="AU41" s="100">
        <f t="shared" si="24"/>
        <v>0</v>
      </c>
      <c r="AV41" s="99"/>
      <c r="AW41" s="100">
        <f t="shared" si="25"/>
        <v>0</v>
      </c>
      <c r="AX41" s="99"/>
      <c r="AY41" s="100">
        <f t="shared" si="26"/>
        <v>0</v>
      </c>
      <c r="AZ41" s="99"/>
      <c r="BA41" s="100">
        <f t="shared" si="27"/>
        <v>0</v>
      </c>
      <c r="BB41" s="99"/>
      <c r="BC41" s="100">
        <f t="shared" si="28"/>
        <v>0</v>
      </c>
      <c r="BD41" s="99"/>
      <c r="BE41" s="100">
        <f t="shared" si="29"/>
        <v>0</v>
      </c>
      <c r="BF41" s="101">
        <f t="shared" si="218"/>
        <v>0</v>
      </c>
      <c r="BG41" s="100">
        <f t="shared" si="218"/>
        <v>0</v>
      </c>
      <c r="BH41" s="99"/>
      <c r="BI41" s="100">
        <f t="shared" si="323"/>
        <v>0</v>
      </c>
      <c r="BJ41" s="99"/>
      <c r="BK41" s="100">
        <f t="shared" si="324"/>
        <v>0</v>
      </c>
      <c r="BL41" s="99"/>
      <c r="BM41" s="100">
        <f t="shared" si="325"/>
        <v>0</v>
      </c>
      <c r="BN41" s="99"/>
      <c r="BO41" s="100">
        <f t="shared" si="326"/>
        <v>0</v>
      </c>
      <c r="BP41" s="99"/>
      <c r="BQ41" s="100">
        <f t="shared" si="327"/>
        <v>0</v>
      </c>
      <c r="BR41" s="99"/>
      <c r="BS41" s="100">
        <f t="shared" si="328"/>
        <v>0</v>
      </c>
      <c r="BT41" s="99"/>
      <c r="BU41" s="100">
        <f t="shared" si="329"/>
        <v>0</v>
      </c>
      <c r="BV41" s="99"/>
      <c r="BW41" s="100">
        <f t="shared" si="330"/>
        <v>0</v>
      </c>
      <c r="BX41" s="99"/>
      <c r="BY41" s="100">
        <f t="shared" si="331"/>
        <v>0</v>
      </c>
      <c r="BZ41" s="99"/>
      <c r="CA41" s="100">
        <f t="shared" si="332"/>
        <v>0</v>
      </c>
      <c r="CB41" s="99"/>
      <c r="CC41" s="100">
        <f t="shared" si="333"/>
        <v>0</v>
      </c>
      <c r="CD41" s="99"/>
      <c r="CE41" s="100">
        <f t="shared" si="334"/>
        <v>0</v>
      </c>
      <c r="CF41" s="101">
        <f t="shared" si="335"/>
        <v>0</v>
      </c>
      <c r="CG41" s="100">
        <f t="shared" si="336"/>
        <v>0</v>
      </c>
    </row>
    <row r="42" spans="1:85" s="102" customFormat="1" ht="19.899999999999999" customHeight="1" x14ac:dyDescent="0.25">
      <c r="A42" s="94">
        <v>35</v>
      </c>
      <c r="B42" s="95" t="s">
        <v>107</v>
      </c>
      <c r="C42" s="95" t="s">
        <v>74</v>
      </c>
      <c r="D42" s="94">
        <f t="shared" si="309"/>
        <v>18</v>
      </c>
      <c r="E42" s="94">
        <v>0.64</v>
      </c>
      <c r="F42" s="94" t="s">
        <v>83</v>
      </c>
      <c r="G42" s="94"/>
      <c r="H42" s="94"/>
      <c r="I42" s="97">
        <f t="shared" si="310"/>
        <v>0</v>
      </c>
      <c r="J42" s="94"/>
      <c r="K42" s="97">
        <f t="shared" si="310"/>
        <v>0</v>
      </c>
      <c r="L42" s="94"/>
      <c r="M42" s="97">
        <f t="shared" ref="M42" si="437">L42*$E42</f>
        <v>0</v>
      </c>
      <c r="N42" s="94"/>
      <c r="O42" s="97">
        <f t="shared" ref="O42" si="438">N42*$E42</f>
        <v>0</v>
      </c>
      <c r="P42" s="94"/>
      <c r="Q42" s="97">
        <f t="shared" ref="Q42" si="439">P42*$E42</f>
        <v>0</v>
      </c>
      <c r="R42" s="94"/>
      <c r="S42" s="97">
        <f t="shared" ref="S42" si="440">R42*$E42</f>
        <v>0</v>
      </c>
      <c r="T42" s="94"/>
      <c r="U42" s="97">
        <f t="shared" ref="U42" si="441">T42*$E42</f>
        <v>0</v>
      </c>
      <c r="V42" s="94"/>
      <c r="W42" s="97">
        <f t="shared" ref="W42" si="442">V42*$E42</f>
        <v>0</v>
      </c>
      <c r="X42" s="94"/>
      <c r="Y42" s="97">
        <f t="shared" ref="Y42" si="443">X42*$E42</f>
        <v>0</v>
      </c>
      <c r="Z42" s="94"/>
      <c r="AA42" s="97">
        <f t="shared" ref="AA42" si="444">Z42*$E42</f>
        <v>0</v>
      </c>
      <c r="AB42" s="94"/>
      <c r="AC42" s="97">
        <f t="shared" ref="AC42" si="445">AB42*$E42</f>
        <v>0</v>
      </c>
      <c r="AD42" s="94"/>
      <c r="AE42" s="97">
        <f t="shared" ref="AE42" si="446">AD42*$E42</f>
        <v>0</v>
      </c>
      <c r="AF42" s="101">
        <f t="shared" si="321"/>
        <v>0</v>
      </c>
      <c r="AG42" s="100">
        <f t="shared" si="322"/>
        <v>0</v>
      </c>
      <c r="AH42" s="99"/>
      <c r="AI42" s="100">
        <f t="shared" si="63"/>
        <v>0</v>
      </c>
      <c r="AJ42" s="99"/>
      <c r="AK42" s="100">
        <f t="shared" si="20"/>
        <v>0</v>
      </c>
      <c r="AL42" s="99"/>
      <c r="AM42" s="100">
        <f t="shared" si="20"/>
        <v>0</v>
      </c>
      <c r="AN42" s="99"/>
      <c r="AO42" s="100">
        <f t="shared" si="21"/>
        <v>0</v>
      </c>
      <c r="AP42" s="99"/>
      <c r="AQ42" s="100">
        <f t="shared" si="22"/>
        <v>0</v>
      </c>
      <c r="AR42" s="99"/>
      <c r="AS42" s="100">
        <f t="shared" si="23"/>
        <v>0</v>
      </c>
      <c r="AT42" s="99"/>
      <c r="AU42" s="100">
        <f t="shared" si="24"/>
        <v>0</v>
      </c>
      <c r="AV42" s="99"/>
      <c r="AW42" s="100">
        <f t="shared" si="25"/>
        <v>0</v>
      </c>
      <c r="AX42" s="99"/>
      <c r="AY42" s="100">
        <f t="shared" si="26"/>
        <v>0</v>
      </c>
      <c r="AZ42" s="99"/>
      <c r="BA42" s="100">
        <f t="shared" si="27"/>
        <v>0</v>
      </c>
      <c r="BB42" s="99"/>
      <c r="BC42" s="100">
        <f t="shared" si="28"/>
        <v>0</v>
      </c>
      <c r="BD42" s="99"/>
      <c r="BE42" s="100">
        <f t="shared" si="29"/>
        <v>0</v>
      </c>
      <c r="BF42" s="101">
        <f t="shared" si="218"/>
        <v>0</v>
      </c>
      <c r="BG42" s="100">
        <f t="shared" si="218"/>
        <v>0</v>
      </c>
      <c r="BH42" s="99"/>
      <c r="BI42" s="100">
        <f t="shared" si="323"/>
        <v>0</v>
      </c>
      <c r="BJ42" s="99"/>
      <c r="BK42" s="100">
        <f t="shared" si="324"/>
        <v>0</v>
      </c>
      <c r="BL42" s="99"/>
      <c r="BM42" s="100">
        <f t="shared" si="325"/>
        <v>0</v>
      </c>
      <c r="BN42" s="99"/>
      <c r="BO42" s="100">
        <f t="shared" si="326"/>
        <v>0</v>
      </c>
      <c r="BP42" s="99"/>
      <c r="BQ42" s="100">
        <f t="shared" si="327"/>
        <v>0</v>
      </c>
      <c r="BR42" s="99"/>
      <c r="BS42" s="100">
        <f t="shared" si="328"/>
        <v>0</v>
      </c>
      <c r="BT42" s="99"/>
      <c r="BU42" s="100">
        <f t="shared" si="329"/>
        <v>0</v>
      </c>
      <c r="BV42" s="99"/>
      <c r="BW42" s="100">
        <f t="shared" si="330"/>
        <v>0</v>
      </c>
      <c r="BX42" s="99"/>
      <c r="BY42" s="100">
        <f t="shared" si="331"/>
        <v>0</v>
      </c>
      <c r="BZ42" s="99"/>
      <c r="CA42" s="100">
        <f t="shared" si="332"/>
        <v>0</v>
      </c>
      <c r="CB42" s="99"/>
      <c r="CC42" s="100">
        <f t="shared" si="333"/>
        <v>0</v>
      </c>
      <c r="CD42" s="99"/>
      <c r="CE42" s="100">
        <f t="shared" si="334"/>
        <v>0</v>
      </c>
      <c r="CF42" s="101">
        <f t="shared" si="335"/>
        <v>0</v>
      </c>
      <c r="CG42" s="100">
        <f t="shared" si="336"/>
        <v>0</v>
      </c>
    </row>
    <row r="43" spans="1:85" s="102" customFormat="1" ht="19.899999999999999" customHeight="1" x14ac:dyDescent="0.25">
      <c r="A43" s="94">
        <v>36</v>
      </c>
      <c r="B43" s="95" t="s">
        <v>110</v>
      </c>
      <c r="C43" s="95" t="s">
        <v>74</v>
      </c>
      <c r="D43" s="94">
        <f t="shared" si="309"/>
        <v>18</v>
      </c>
      <c r="E43" s="94">
        <v>0.68</v>
      </c>
      <c r="F43" s="94" t="s">
        <v>111</v>
      </c>
      <c r="G43" s="94"/>
      <c r="H43" s="94"/>
      <c r="I43" s="97">
        <f t="shared" si="310"/>
        <v>0</v>
      </c>
      <c r="J43" s="94"/>
      <c r="K43" s="97">
        <f t="shared" si="310"/>
        <v>0</v>
      </c>
      <c r="L43" s="94"/>
      <c r="M43" s="97">
        <f t="shared" ref="M43" si="447">L43*$E43</f>
        <v>0</v>
      </c>
      <c r="N43" s="94"/>
      <c r="O43" s="97">
        <f t="shared" ref="O43" si="448">N43*$E43</f>
        <v>0</v>
      </c>
      <c r="P43" s="94"/>
      <c r="Q43" s="97">
        <f t="shared" ref="Q43" si="449">P43*$E43</f>
        <v>0</v>
      </c>
      <c r="R43" s="94"/>
      <c r="S43" s="97">
        <f t="shared" ref="S43" si="450">R43*$E43</f>
        <v>0</v>
      </c>
      <c r="T43" s="94"/>
      <c r="U43" s="97">
        <f t="shared" ref="U43" si="451">T43*$E43</f>
        <v>0</v>
      </c>
      <c r="V43" s="94"/>
      <c r="W43" s="97">
        <f t="shared" ref="W43" si="452">V43*$E43</f>
        <v>0</v>
      </c>
      <c r="X43" s="94"/>
      <c r="Y43" s="97">
        <f t="shared" ref="Y43" si="453">X43*$E43</f>
        <v>0</v>
      </c>
      <c r="Z43" s="94"/>
      <c r="AA43" s="97">
        <f t="shared" ref="AA43" si="454">Z43*$E43</f>
        <v>0</v>
      </c>
      <c r="AB43" s="94"/>
      <c r="AC43" s="97">
        <f t="shared" ref="AC43" si="455">AB43*$E43</f>
        <v>0</v>
      </c>
      <c r="AD43" s="94"/>
      <c r="AE43" s="97">
        <f t="shared" ref="AE43" si="456">AD43*$E43</f>
        <v>0</v>
      </c>
      <c r="AF43" s="101">
        <f t="shared" si="321"/>
        <v>0</v>
      </c>
      <c r="AG43" s="100">
        <f t="shared" si="322"/>
        <v>0</v>
      </c>
      <c r="AH43" s="99"/>
      <c r="AI43" s="100">
        <f t="shared" si="63"/>
        <v>0</v>
      </c>
      <c r="AJ43" s="99"/>
      <c r="AK43" s="100">
        <f t="shared" si="20"/>
        <v>0</v>
      </c>
      <c r="AL43" s="99"/>
      <c r="AM43" s="100">
        <f t="shared" si="20"/>
        <v>0</v>
      </c>
      <c r="AN43" s="99"/>
      <c r="AO43" s="100">
        <f t="shared" si="21"/>
        <v>0</v>
      </c>
      <c r="AP43" s="99"/>
      <c r="AQ43" s="100">
        <f t="shared" si="22"/>
        <v>0</v>
      </c>
      <c r="AR43" s="99"/>
      <c r="AS43" s="100">
        <f t="shared" si="23"/>
        <v>0</v>
      </c>
      <c r="AT43" s="99"/>
      <c r="AU43" s="100">
        <f t="shared" si="24"/>
        <v>0</v>
      </c>
      <c r="AV43" s="99"/>
      <c r="AW43" s="100">
        <f t="shared" si="25"/>
        <v>0</v>
      </c>
      <c r="AX43" s="99"/>
      <c r="AY43" s="100">
        <f t="shared" si="26"/>
        <v>0</v>
      </c>
      <c r="AZ43" s="99"/>
      <c r="BA43" s="100">
        <f t="shared" si="27"/>
        <v>0</v>
      </c>
      <c r="BB43" s="99"/>
      <c r="BC43" s="100">
        <f t="shared" si="28"/>
        <v>0</v>
      </c>
      <c r="BD43" s="99"/>
      <c r="BE43" s="100">
        <f t="shared" si="29"/>
        <v>0</v>
      </c>
      <c r="BF43" s="101">
        <f t="shared" si="218"/>
        <v>0</v>
      </c>
      <c r="BG43" s="100">
        <f t="shared" si="218"/>
        <v>0</v>
      </c>
      <c r="BH43" s="99"/>
      <c r="BI43" s="100">
        <f t="shared" si="323"/>
        <v>0</v>
      </c>
      <c r="BJ43" s="99"/>
      <c r="BK43" s="100">
        <f t="shared" si="324"/>
        <v>0</v>
      </c>
      <c r="BL43" s="99"/>
      <c r="BM43" s="100">
        <f t="shared" si="325"/>
        <v>0</v>
      </c>
      <c r="BN43" s="99"/>
      <c r="BO43" s="100">
        <f t="shared" si="326"/>
        <v>0</v>
      </c>
      <c r="BP43" s="99"/>
      <c r="BQ43" s="100">
        <f t="shared" si="327"/>
        <v>0</v>
      </c>
      <c r="BR43" s="99"/>
      <c r="BS43" s="100">
        <f t="shared" si="328"/>
        <v>0</v>
      </c>
      <c r="BT43" s="99"/>
      <c r="BU43" s="100">
        <f t="shared" si="329"/>
        <v>0</v>
      </c>
      <c r="BV43" s="99"/>
      <c r="BW43" s="100">
        <f t="shared" si="330"/>
        <v>0</v>
      </c>
      <c r="BX43" s="99"/>
      <c r="BY43" s="100">
        <f t="shared" si="331"/>
        <v>0</v>
      </c>
      <c r="BZ43" s="99"/>
      <c r="CA43" s="100">
        <f t="shared" si="332"/>
        <v>0</v>
      </c>
      <c r="CB43" s="99"/>
      <c r="CC43" s="100">
        <f t="shared" si="333"/>
        <v>0</v>
      </c>
      <c r="CD43" s="99"/>
      <c r="CE43" s="100">
        <f t="shared" si="334"/>
        <v>0</v>
      </c>
      <c r="CF43" s="101">
        <f t="shared" si="335"/>
        <v>0</v>
      </c>
      <c r="CG43" s="100">
        <f t="shared" si="336"/>
        <v>0</v>
      </c>
    </row>
    <row r="44" spans="1:85" s="102" customFormat="1" ht="19.899999999999999" customHeight="1" x14ac:dyDescent="0.25">
      <c r="A44" s="94">
        <v>37</v>
      </c>
      <c r="B44" s="95" t="s">
        <v>110</v>
      </c>
      <c r="C44" s="95" t="s">
        <v>74</v>
      </c>
      <c r="D44" s="94">
        <f t="shared" si="309"/>
        <v>18</v>
      </c>
      <c r="E44" s="94">
        <v>0.64</v>
      </c>
      <c r="F44" s="94" t="s">
        <v>85</v>
      </c>
      <c r="G44" s="94"/>
      <c r="H44" s="94"/>
      <c r="I44" s="97">
        <f t="shared" si="310"/>
        <v>0</v>
      </c>
      <c r="J44" s="94"/>
      <c r="K44" s="97">
        <f t="shared" si="310"/>
        <v>0</v>
      </c>
      <c r="L44" s="94"/>
      <c r="M44" s="97">
        <f t="shared" ref="M44" si="457">L44*$E44</f>
        <v>0</v>
      </c>
      <c r="N44" s="94"/>
      <c r="O44" s="97">
        <f t="shared" ref="O44" si="458">N44*$E44</f>
        <v>0</v>
      </c>
      <c r="P44" s="94"/>
      <c r="Q44" s="97">
        <f t="shared" ref="Q44" si="459">P44*$E44</f>
        <v>0</v>
      </c>
      <c r="R44" s="94"/>
      <c r="S44" s="97">
        <f t="shared" ref="S44" si="460">R44*$E44</f>
        <v>0</v>
      </c>
      <c r="T44" s="94"/>
      <c r="U44" s="97">
        <f t="shared" ref="U44" si="461">T44*$E44</f>
        <v>0</v>
      </c>
      <c r="V44" s="94"/>
      <c r="W44" s="97">
        <f t="shared" ref="W44" si="462">V44*$E44</f>
        <v>0</v>
      </c>
      <c r="X44" s="94"/>
      <c r="Y44" s="97">
        <f t="shared" ref="Y44" si="463">X44*$E44</f>
        <v>0</v>
      </c>
      <c r="Z44" s="94"/>
      <c r="AA44" s="97">
        <f t="shared" ref="AA44" si="464">Z44*$E44</f>
        <v>0</v>
      </c>
      <c r="AB44" s="94"/>
      <c r="AC44" s="97">
        <f t="shared" ref="AC44" si="465">AB44*$E44</f>
        <v>0</v>
      </c>
      <c r="AD44" s="94"/>
      <c r="AE44" s="97">
        <f t="shared" ref="AE44" si="466">AD44*$E44</f>
        <v>0</v>
      </c>
      <c r="AF44" s="101">
        <f t="shared" si="321"/>
        <v>0</v>
      </c>
      <c r="AG44" s="100">
        <f t="shared" si="322"/>
        <v>0</v>
      </c>
      <c r="AH44" s="99"/>
      <c r="AI44" s="100">
        <f t="shared" si="63"/>
        <v>0</v>
      </c>
      <c r="AJ44" s="99"/>
      <c r="AK44" s="100">
        <f t="shared" si="20"/>
        <v>0</v>
      </c>
      <c r="AL44" s="99"/>
      <c r="AM44" s="100">
        <f t="shared" si="20"/>
        <v>0</v>
      </c>
      <c r="AN44" s="99"/>
      <c r="AO44" s="100">
        <f t="shared" si="21"/>
        <v>0</v>
      </c>
      <c r="AP44" s="99"/>
      <c r="AQ44" s="100">
        <f t="shared" si="22"/>
        <v>0</v>
      </c>
      <c r="AR44" s="99"/>
      <c r="AS44" s="100">
        <f t="shared" si="23"/>
        <v>0</v>
      </c>
      <c r="AT44" s="99"/>
      <c r="AU44" s="100">
        <f t="shared" si="24"/>
        <v>0</v>
      </c>
      <c r="AV44" s="99"/>
      <c r="AW44" s="100">
        <f t="shared" si="25"/>
        <v>0</v>
      </c>
      <c r="AX44" s="99"/>
      <c r="AY44" s="100">
        <f t="shared" si="26"/>
        <v>0</v>
      </c>
      <c r="AZ44" s="99"/>
      <c r="BA44" s="100">
        <f t="shared" si="27"/>
        <v>0</v>
      </c>
      <c r="BB44" s="99"/>
      <c r="BC44" s="100">
        <f t="shared" si="28"/>
        <v>0</v>
      </c>
      <c r="BD44" s="99"/>
      <c r="BE44" s="100">
        <f t="shared" si="29"/>
        <v>0</v>
      </c>
      <c r="BF44" s="101">
        <f t="shared" si="218"/>
        <v>0</v>
      </c>
      <c r="BG44" s="100">
        <f t="shared" si="218"/>
        <v>0</v>
      </c>
      <c r="BH44" s="99"/>
      <c r="BI44" s="100">
        <f t="shared" si="323"/>
        <v>0</v>
      </c>
      <c r="BJ44" s="99"/>
      <c r="BK44" s="100">
        <f t="shared" si="324"/>
        <v>0</v>
      </c>
      <c r="BL44" s="99"/>
      <c r="BM44" s="100">
        <f t="shared" si="325"/>
        <v>0</v>
      </c>
      <c r="BN44" s="99"/>
      <c r="BO44" s="100">
        <f t="shared" si="326"/>
        <v>0</v>
      </c>
      <c r="BP44" s="99"/>
      <c r="BQ44" s="100">
        <f t="shared" si="327"/>
        <v>0</v>
      </c>
      <c r="BR44" s="99"/>
      <c r="BS44" s="100">
        <f t="shared" si="328"/>
        <v>0</v>
      </c>
      <c r="BT44" s="99"/>
      <c r="BU44" s="100">
        <f t="shared" si="329"/>
        <v>0</v>
      </c>
      <c r="BV44" s="99"/>
      <c r="BW44" s="100">
        <f t="shared" si="330"/>
        <v>0</v>
      </c>
      <c r="BX44" s="99"/>
      <c r="BY44" s="100">
        <f t="shared" si="331"/>
        <v>0</v>
      </c>
      <c r="BZ44" s="99"/>
      <c r="CA44" s="100">
        <f t="shared" si="332"/>
        <v>0</v>
      </c>
      <c r="CB44" s="99"/>
      <c r="CC44" s="100">
        <f t="shared" si="333"/>
        <v>0</v>
      </c>
      <c r="CD44" s="99"/>
      <c r="CE44" s="100">
        <f t="shared" si="334"/>
        <v>0</v>
      </c>
      <c r="CF44" s="101">
        <f t="shared" si="335"/>
        <v>0</v>
      </c>
      <c r="CG44" s="100">
        <f t="shared" si="336"/>
        <v>0</v>
      </c>
    </row>
    <row r="45" spans="1:85" s="102" customFormat="1" ht="19.899999999999999" customHeight="1" x14ac:dyDescent="0.25">
      <c r="A45" s="94">
        <v>38</v>
      </c>
      <c r="B45" s="95" t="s">
        <v>112</v>
      </c>
      <c r="C45" s="95" t="s">
        <v>74</v>
      </c>
      <c r="D45" s="94">
        <f t="shared" si="309"/>
        <v>18</v>
      </c>
      <c r="E45" s="94">
        <v>0.64</v>
      </c>
      <c r="F45" s="94" t="s">
        <v>85</v>
      </c>
      <c r="G45" s="94"/>
      <c r="H45" s="94"/>
      <c r="I45" s="97">
        <f t="shared" si="310"/>
        <v>0</v>
      </c>
      <c r="J45" s="94"/>
      <c r="K45" s="97">
        <f t="shared" si="310"/>
        <v>0</v>
      </c>
      <c r="L45" s="94"/>
      <c r="M45" s="97">
        <f t="shared" ref="M45" si="467">L45*$E45</f>
        <v>0</v>
      </c>
      <c r="N45" s="94"/>
      <c r="O45" s="97">
        <f t="shared" ref="O45" si="468">N45*$E45</f>
        <v>0</v>
      </c>
      <c r="P45" s="94"/>
      <c r="Q45" s="97">
        <f t="shared" ref="Q45" si="469">P45*$E45</f>
        <v>0</v>
      </c>
      <c r="R45" s="94"/>
      <c r="S45" s="97">
        <f t="shared" ref="S45" si="470">R45*$E45</f>
        <v>0</v>
      </c>
      <c r="T45" s="94"/>
      <c r="U45" s="97">
        <f t="shared" ref="U45" si="471">T45*$E45</f>
        <v>0</v>
      </c>
      <c r="V45" s="94"/>
      <c r="W45" s="97">
        <f t="shared" ref="W45" si="472">V45*$E45</f>
        <v>0</v>
      </c>
      <c r="X45" s="94"/>
      <c r="Y45" s="97">
        <f t="shared" ref="Y45" si="473">X45*$E45</f>
        <v>0</v>
      </c>
      <c r="Z45" s="94"/>
      <c r="AA45" s="97">
        <f t="shared" ref="AA45" si="474">Z45*$E45</f>
        <v>0</v>
      </c>
      <c r="AB45" s="94"/>
      <c r="AC45" s="97">
        <f t="shared" ref="AC45" si="475">AB45*$E45</f>
        <v>0</v>
      </c>
      <c r="AD45" s="94"/>
      <c r="AE45" s="97">
        <f t="shared" ref="AE45" si="476">AD45*$E45</f>
        <v>0</v>
      </c>
      <c r="AF45" s="101">
        <f t="shared" si="321"/>
        <v>0</v>
      </c>
      <c r="AG45" s="100">
        <f t="shared" si="322"/>
        <v>0</v>
      </c>
      <c r="AH45" s="99"/>
      <c r="AI45" s="100">
        <f t="shared" si="63"/>
        <v>0</v>
      </c>
      <c r="AJ45" s="99"/>
      <c r="AK45" s="100">
        <f t="shared" si="20"/>
        <v>0</v>
      </c>
      <c r="AL45" s="99"/>
      <c r="AM45" s="100">
        <f t="shared" si="20"/>
        <v>0</v>
      </c>
      <c r="AN45" s="99"/>
      <c r="AO45" s="100">
        <f t="shared" si="21"/>
        <v>0</v>
      </c>
      <c r="AP45" s="99"/>
      <c r="AQ45" s="100">
        <f t="shared" si="22"/>
        <v>0</v>
      </c>
      <c r="AR45" s="99"/>
      <c r="AS45" s="100">
        <f t="shared" si="23"/>
        <v>0</v>
      </c>
      <c r="AT45" s="99"/>
      <c r="AU45" s="100">
        <f t="shared" si="24"/>
        <v>0</v>
      </c>
      <c r="AV45" s="99"/>
      <c r="AW45" s="100">
        <f t="shared" si="25"/>
        <v>0</v>
      </c>
      <c r="AX45" s="99"/>
      <c r="AY45" s="100">
        <f t="shared" si="26"/>
        <v>0</v>
      </c>
      <c r="AZ45" s="99"/>
      <c r="BA45" s="100">
        <f t="shared" si="27"/>
        <v>0</v>
      </c>
      <c r="BB45" s="99"/>
      <c r="BC45" s="100">
        <f t="shared" si="28"/>
        <v>0</v>
      </c>
      <c r="BD45" s="99"/>
      <c r="BE45" s="100">
        <f t="shared" si="29"/>
        <v>0</v>
      </c>
      <c r="BF45" s="101">
        <f t="shared" si="218"/>
        <v>0</v>
      </c>
      <c r="BG45" s="100">
        <f t="shared" si="218"/>
        <v>0</v>
      </c>
      <c r="BH45" s="99"/>
      <c r="BI45" s="100">
        <f t="shared" si="323"/>
        <v>0</v>
      </c>
      <c r="BJ45" s="99"/>
      <c r="BK45" s="100">
        <f t="shared" si="324"/>
        <v>0</v>
      </c>
      <c r="BL45" s="99"/>
      <c r="BM45" s="100">
        <f t="shared" si="325"/>
        <v>0</v>
      </c>
      <c r="BN45" s="99"/>
      <c r="BO45" s="100">
        <f t="shared" si="326"/>
        <v>0</v>
      </c>
      <c r="BP45" s="99"/>
      <c r="BQ45" s="100">
        <f t="shared" si="327"/>
        <v>0</v>
      </c>
      <c r="BR45" s="99"/>
      <c r="BS45" s="100">
        <f t="shared" si="328"/>
        <v>0</v>
      </c>
      <c r="BT45" s="99"/>
      <c r="BU45" s="100">
        <f t="shared" si="329"/>
        <v>0</v>
      </c>
      <c r="BV45" s="99"/>
      <c r="BW45" s="100">
        <f t="shared" si="330"/>
        <v>0</v>
      </c>
      <c r="BX45" s="99"/>
      <c r="BY45" s="100">
        <f t="shared" si="331"/>
        <v>0</v>
      </c>
      <c r="BZ45" s="99"/>
      <c r="CA45" s="100">
        <f t="shared" si="332"/>
        <v>0</v>
      </c>
      <c r="CB45" s="99"/>
      <c r="CC45" s="100">
        <f t="shared" si="333"/>
        <v>0</v>
      </c>
      <c r="CD45" s="99"/>
      <c r="CE45" s="100">
        <f t="shared" si="334"/>
        <v>0</v>
      </c>
      <c r="CF45" s="101">
        <f t="shared" si="335"/>
        <v>0</v>
      </c>
      <c r="CG45" s="100">
        <f t="shared" si="336"/>
        <v>0</v>
      </c>
    </row>
    <row r="46" spans="1:85" s="102" customFormat="1" ht="19.899999999999999" customHeight="1" x14ac:dyDescent="0.25">
      <c r="A46" s="94">
        <v>39</v>
      </c>
      <c r="B46" s="95" t="s">
        <v>112</v>
      </c>
      <c r="C46" s="95" t="s">
        <v>74</v>
      </c>
      <c r="D46" s="94">
        <f t="shared" si="309"/>
        <v>18</v>
      </c>
      <c r="E46" s="94">
        <v>0.64</v>
      </c>
      <c r="F46" s="94" t="s">
        <v>85</v>
      </c>
      <c r="G46" s="94"/>
      <c r="H46" s="94"/>
      <c r="I46" s="97">
        <f t="shared" si="310"/>
        <v>0</v>
      </c>
      <c r="J46" s="94"/>
      <c r="K46" s="97">
        <f t="shared" si="310"/>
        <v>0</v>
      </c>
      <c r="L46" s="94"/>
      <c r="M46" s="97">
        <f t="shared" ref="M46" si="477">L46*$E46</f>
        <v>0</v>
      </c>
      <c r="N46" s="94"/>
      <c r="O46" s="97">
        <f t="shared" ref="O46" si="478">N46*$E46</f>
        <v>0</v>
      </c>
      <c r="P46" s="94"/>
      <c r="Q46" s="97">
        <f t="shared" ref="Q46" si="479">P46*$E46</f>
        <v>0</v>
      </c>
      <c r="R46" s="94"/>
      <c r="S46" s="97">
        <f t="shared" ref="S46" si="480">R46*$E46</f>
        <v>0</v>
      </c>
      <c r="T46" s="94"/>
      <c r="U46" s="97">
        <f t="shared" ref="U46" si="481">T46*$E46</f>
        <v>0</v>
      </c>
      <c r="V46" s="94"/>
      <c r="W46" s="97">
        <f t="shared" ref="W46" si="482">V46*$E46</f>
        <v>0</v>
      </c>
      <c r="X46" s="94"/>
      <c r="Y46" s="97">
        <f t="shared" ref="Y46" si="483">X46*$E46</f>
        <v>0</v>
      </c>
      <c r="Z46" s="94"/>
      <c r="AA46" s="97">
        <f t="shared" ref="AA46" si="484">Z46*$E46</f>
        <v>0</v>
      </c>
      <c r="AB46" s="94"/>
      <c r="AC46" s="97">
        <f t="shared" ref="AC46" si="485">AB46*$E46</f>
        <v>0</v>
      </c>
      <c r="AD46" s="94"/>
      <c r="AE46" s="97">
        <f t="shared" ref="AE46" si="486">AD46*$E46</f>
        <v>0</v>
      </c>
      <c r="AF46" s="101">
        <f t="shared" si="321"/>
        <v>0</v>
      </c>
      <c r="AG46" s="100">
        <f t="shared" si="322"/>
        <v>0</v>
      </c>
      <c r="AH46" s="99"/>
      <c r="AI46" s="100">
        <f t="shared" si="63"/>
        <v>0</v>
      </c>
      <c r="AJ46" s="99"/>
      <c r="AK46" s="100">
        <f t="shared" si="20"/>
        <v>0</v>
      </c>
      <c r="AL46" s="99"/>
      <c r="AM46" s="100">
        <f t="shared" si="20"/>
        <v>0</v>
      </c>
      <c r="AN46" s="99"/>
      <c r="AO46" s="100">
        <f t="shared" si="21"/>
        <v>0</v>
      </c>
      <c r="AP46" s="99"/>
      <c r="AQ46" s="100">
        <f t="shared" si="22"/>
        <v>0</v>
      </c>
      <c r="AR46" s="99"/>
      <c r="AS46" s="100">
        <f t="shared" si="23"/>
        <v>0</v>
      </c>
      <c r="AT46" s="99"/>
      <c r="AU46" s="100">
        <f t="shared" si="24"/>
        <v>0</v>
      </c>
      <c r="AV46" s="99"/>
      <c r="AW46" s="100">
        <f t="shared" si="25"/>
        <v>0</v>
      </c>
      <c r="AX46" s="99"/>
      <c r="AY46" s="100">
        <f t="shared" si="26"/>
        <v>0</v>
      </c>
      <c r="AZ46" s="99"/>
      <c r="BA46" s="100">
        <f t="shared" si="27"/>
        <v>0</v>
      </c>
      <c r="BB46" s="99"/>
      <c r="BC46" s="100">
        <f t="shared" si="28"/>
        <v>0</v>
      </c>
      <c r="BD46" s="99"/>
      <c r="BE46" s="100">
        <f t="shared" si="29"/>
        <v>0</v>
      </c>
      <c r="BF46" s="101">
        <f t="shared" si="218"/>
        <v>0</v>
      </c>
      <c r="BG46" s="100">
        <f t="shared" si="218"/>
        <v>0</v>
      </c>
      <c r="BH46" s="99"/>
      <c r="BI46" s="100">
        <f t="shared" si="323"/>
        <v>0</v>
      </c>
      <c r="BJ46" s="99"/>
      <c r="BK46" s="100">
        <f t="shared" si="324"/>
        <v>0</v>
      </c>
      <c r="BL46" s="99"/>
      <c r="BM46" s="100">
        <f t="shared" si="325"/>
        <v>0</v>
      </c>
      <c r="BN46" s="99"/>
      <c r="BO46" s="100">
        <f t="shared" si="326"/>
        <v>0</v>
      </c>
      <c r="BP46" s="99"/>
      <c r="BQ46" s="100">
        <f t="shared" si="327"/>
        <v>0</v>
      </c>
      <c r="BR46" s="99"/>
      <c r="BS46" s="100">
        <f t="shared" si="328"/>
        <v>0</v>
      </c>
      <c r="BT46" s="99"/>
      <c r="BU46" s="100">
        <f t="shared" si="329"/>
        <v>0</v>
      </c>
      <c r="BV46" s="99"/>
      <c r="BW46" s="100">
        <f t="shared" si="330"/>
        <v>0</v>
      </c>
      <c r="BX46" s="99"/>
      <c r="BY46" s="100">
        <f t="shared" si="331"/>
        <v>0</v>
      </c>
      <c r="BZ46" s="99"/>
      <c r="CA46" s="100">
        <f t="shared" si="332"/>
        <v>0</v>
      </c>
      <c r="CB46" s="99"/>
      <c r="CC46" s="100">
        <f t="shared" si="333"/>
        <v>0</v>
      </c>
      <c r="CD46" s="99"/>
      <c r="CE46" s="100">
        <f t="shared" si="334"/>
        <v>0</v>
      </c>
      <c r="CF46" s="101">
        <f t="shared" si="335"/>
        <v>0</v>
      </c>
      <c r="CG46" s="100">
        <f t="shared" si="336"/>
        <v>0</v>
      </c>
    </row>
    <row r="47" spans="1:85" s="102" customFormat="1" ht="19.899999999999999" customHeight="1" x14ac:dyDescent="0.25">
      <c r="A47" s="94">
        <v>40</v>
      </c>
      <c r="B47" s="95" t="s">
        <v>112</v>
      </c>
      <c r="C47" s="95" t="s">
        <v>74</v>
      </c>
      <c r="D47" s="94">
        <f t="shared" si="309"/>
        <v>18</v>
      </c>
      <c r="E47" s="94">
        <v>0.64</v>
      </c>
      <c r="F47" s="94" t="s">
        <v>85</v>
      </c>
      <c r="G47" s="94"/>
      <c r="H47" s="94"/>
      <c r="I47" s="97">
        <f t="shared" si="310"/>
        <v>0</v>
      </c>
      <c r="J47" s="94"/>
      <c r="K47" s="97">
        <f t="shared" si="310"/>
        <v>0</v>
      </c>
      <c r="L47" s="94"/>
      <c r="M47" s="97">
        <f t="shared" ref="M47" si="487">L47*$E47</f>
        <v>0</v>
      </c>
      <c r="N47" s="94"/>
      <c r="O47" s="97">
        <f t="shared" ref="O47" si="488">N47*$E47</f>
        <v>0</v>
      </c>
      <c r="P47" s="94"/>
      <c r="Q47" s="97">
        <f t="shared" ref="Q47" si="489">P47*$E47</f>
        <v>0</v>
      </c>
      <c r="R47" s="94"/>
      <c r="S47" s="97">
        <f t="shared" ref="S47" si="490">R47*$E47</f>
        <v>0</v>
      </c>
      <c r="T47" s="94"/>
      <c r="U47" s="97">
        <f t="shared" ref="U47" si="491">T47*$E47</f>
        <v>0</v>
      </c>
      <c r="V47" s="94"/>
      <c r="W47" s="97">
        <f t="shared" ref="W47" si="492">V47*$E47</f>
        <v>0</v>
      </c>
      <c r="X47" s="94"/>
      <c r="Y47" s="97">
        <f t="shared" ref="Y47" si="493">X47*$E47</f>
        <v>0</v>
      </c>
      <c r="Z47" s="94"/>
      <c r="AA47" s="97">
        <f t="shared" ref="AA47" si="494">Z47*$E47</f>
        <v>0</v>
      </c>
      <c r="AB47" s="94"/>
      <c r="AC47" s="97">
        <f t="shared" ref="AC47" si="495">AB47*$E47</f>
        <v>0</v>
      </c>
      <c r="AD47" s="94"/>
      <c r="AE47" s="97">
        <f t="shared" ref="AE47" si="496">AD47*$E47</f>
        <v>0</v>
      </c>
      <c r="AF47" s="101">
        <f t="shared" si="321"/>
        <v>0</v>
      </c>
      <c r="AG47" s="100">
        <f t="shared" si="322"/>
        <v>0</v>
      </c>
      <c r="AH47" s="99"/>
      <c r="AI47" s="100">
        <f t="shared" si="63"/>
        <v>0</v>
      </c>
      <c r="AJ47" s="99"/>
      <c r="AK47" s="100">
        <f t="shared" si="20"/>
        <v>0</v>
      </c>
      <c r="AL47" s="99"/>
      <c r="AM47" s="100">
        <f t="shared" si="20"/>
        <v>0</v>
      </c>
      <c r="AN47" s="99"/>
      <c r="AO47" s="100">
        <f t="shared" si="21"/>
        <v>0</v>
      </c>
      <c r="AP47" s="99"/>
      <c r="AQ47" s="100">
        <f t="shared" si="22"/>
        <v>0</v>
      </c>
      <c r="AR47" s="99"/>
      <c r="AS47" s="100">
        <f t="shared" si="23"/>
        <v>0</v>
      </c>
      <c r="AT47" s="99"/>
      <c r="AU47" s="100">
        <f t="shared" si="24"/>
        <v>0</v>
      </c>
      <c r="AV47" s="99"/>
      <c r="AW47" s="100">
        <f t="shared" si="25"/>
        <v>0</v>
      </c>
      <c r="AX47" s="99"/>
      <c r="AY47" s="100">
        <f t="shared" si="26"/>
        <v>0</v>
      </c>
      <c r="AZ47" s="99"/>
      <c r="BA47" s="100">
        <f t="shared" si="27"/>
        <v>0</v>
      </c>
      <c r="BB47" s="99"/>
      <c r="BC47" s="100">
        <f t="shared" si="28"/>
        <v>0</v>
      </c>
      <c r="BD47" s="99"/>
      <c r="BE47" s="100">
        <f t="shared" si="29"/>
        <v>0</v>
      </c>
      <c r="BF47" s="101">
        <f t="shared" si="218"/>
        <v>0</v>
      </c>
      <c r="BG47" s="100">
        <f t="shared" si="218"/>
        <v>0</v>
      </c>
      <c r="BH47" s="99"/>
      <c r="BI47" s="100">
        <f t="shared" si="323"/>
        <v>0</v>
      </c>
      <c r="BJ47" s="99"/>
      <c r="BK47" s="100">
        <f t="shared" si="324"/>
        <v>0</v>
      </c>
      <c r="BL47" s="99"/>
      <c r="BM47" s="100">
        <f t="shared" si="325"/>
        <v>0</v>
      </c>
      <c r="BN47" s="99"/>
      <c r="BO47" s="100">
        <f t="shared" si="326"/>
        <v>0</v>
      </c>
      <c r="BP47" s="99"/>
      <c r="BQ47" s="100">
        <f t="shared" si="327"/>
        <v>0</v>
      </c>
      <c r="BR47" s="99"/>
      <c r="BS47" s="100">
        <f t="shared" si="328"/>
        <v>0</v>
      </c>
      <c r="BT47" s="99"/>
      <c r="BU47" s="100">
        <f t="shared" si="329"/>
        <v>0</v>
      </c>
      <c r="BV47" s="99"/>
      <c r="BW47" s="100">
        <f t="shared" si="330"/>
        <v>0</v>
      </c>
      <c r="BX47" s="99"/>
      <c r="BY47" s="100">
        <f t="shared" si="331"/>
        <v>0</v>
      </c>
      <c r="BZ47" s="99"/>
      <c r="CA47" s="100">
        <f t="shared" si="332"/>
        <v>0</v>
      </c>
      <c r="CB47" s="99"/>
      <c r="CC47" s="100">
        <f t="shared" si="333"/>
        <v>0</v>
      </c>
      <c r="CD47" s="99"/>
      <c r="CE47" s="100">
        <f t="shared" si="334"/>
        <v>0</v>
      </c>
      <c r="CF47" s="101">
        <f t="shared" si="335"/>
        <v>0</v>
      </c>
      <c r="CG47" s="100">
        <f t="shared" si="336"/>
        <v>0</v>
      </c>
    </row>
    <row r="48" spans="1:85" s="102" customFormat="1" ht="19.899999999999999" customHeight="1" x14ac:dyDescent="0.25">
      <c r="A48" s="94"/>
      <c r="B48" s="95"/>
      <c r="C48" s="95"/>
      <c r="D48" s="94"/>
      <c r="E48" s="94"/>
      <c r="F48" s="94"/>
      <c r="G48" s="94"/>
      <c r="H48" s="94"/>
      <c r="I48" s="125"/>
      <c r="J48" s="94"/>
      <c r="K48" s="125"/>
      <c r="L48" s="94"/>
      <c r="M48" s="125"/>
      <c r="N48" s="94"/>
      <c r="O48" s="125"/>
      <c r="P48" s="94"/>
      <c r="Q48" s="125"/>
      <c r="R48" s="94"/>
      <c r="S48" s="125"/>
      <c r="T48" s="94"/>
      <c r="U48" s="125"/>
      <c r="V48" s="94"/>
      <c r="W48" s="125"/>
      <c r="X48" s="94"/>
      <c r="Y48" s="125"/>
      <c r="Z48" s="94"/>
      <c r="AA48" s="125"/>
      <c r="AB48" s="94"/>
      <c r="AC48" s="125"/>
      <c r="AD48" s="94"/>
      <c r="AE48" s="125"/>
      <c r="AF48" s="101"/>
      <c r="AG48" s="100"/>
      <c r="AH48" s="99"/>
      <c r="AI48" s="100"/>
      <c r="AJ48" s="99"/>
      <c r="AK48" s="100"/>
      <c r="AL48" s="99"/>
      <c r="AM48" s="100"/>
      <c r="AN48" s="99"/>
      <c r="AO48" s="100"/>
      <c r="AP48" s="99"/>
      <c r="AQ48" s="100"/>
      <c r="AR48" s="99"/>
      <c r="AS48" s="100"/>
      <c r="AT48" s="99"/>
      <c r="AU48" s="100"/>
      <c r="AV48" s="99"/>
      <c r="AW48" s="100"/>
      <c r="AX48" s="99"/>
      <c r="AY48" s="100"/>
      <c r="AZ48" s="99"/>
      <c r="BA48" s="100"/>
      <c r="BB48" s="99"/>
      <c r="BC48" s="100"/>
      <c r="BD48" s="99"/>
      <c r="BE48" s="100"/>
      <c r="BF48" s="101"/>
      <c r="BG48" s="100"/>
      <c r="BH48" s="99"/>
      <c r="BI48" s="100"/>
      <c r="BJ48" s="99"/>
      <c r="BK48" s="100"/>
      <c r="BL48" s="99"/>
      <c r="BM48" s="100"/>
      <c r="BN48" s="99"/>
      <c r="BO48" s="100"/>
      <c r="BP48" s="99"/>
      <c r="BQ48" s="100"/>
      <c r="BR48" s="99"/>
      <c r="BS48" s="100"/>
      <c r="BT48" s="99"/>
      <c r="BU48" s="100"/>
      <c r="BV48" s="99"/>
      <c r="BW48" s="100"/>
      <c r="BX48" s="99"/>
      <c r="BY48" s="100"/>
      <c r="BZ48" s="99"/>
      <c r="CA48" s="100"/>
      <c r="CB48" s="99"/>
      <c r="CC48" s="100"/>
      <c r="CD48" s="99"/>
      <c r="CE48" s="100"/>
      <c r="CF48" s="101"/>
      <c r="CG48" s="100"/>
    </row>
    <row r="49" spans="1:85" s="102" customFormat="1" ht="19.899999999999999" customHeight="1" x14ac:dyDescent="0.25">
      <c r="A49" s="94">
        <v>41</v>
      </c>
      <c r="B49" s="95" t="s">
        <v>113</v>
      </c>
      <c r="C49" s="95" t="s">
        <v>77</v>
      </c>
      <c r="D49" s="94">
        <f>RANK(BF49,$BF$4:$BF$147)</f>
        <v>18</v>
      </c>
      <c r="E49" s="94">
        <v>1</v>
      </c>
      <c r="F49" s="94" t="s">
        <v>75</v>
      </c>
      <c r="G49" s="94"/>
      <c r="H49" s="94"/>
      <c r="I49" s="97">
        <f t="shared" si="310"/>
        <v>0</v>
      </c>
      <c r="J49" s="94"/>
      <c r="K49" s="97">
        <f t="shared" si="310"/>
        <v>0</v>
      </c>
      <c r="L49" s="94"/>
      <c r="M49" s="97">
        <f t="shared" ref="M49" si="497">L49*$E49</f>
        <v>0</v>
      </c>
      <c r="N49" s="94"/>
      <c r="O49" s="97">
        <f t="shared" ref="O49" si="498">N49*$E49</f>
        <v>0</v>
      </c>
      <c r="P49" s="94"/>
      <c r="Q49" s="97">
        <f t="shared" ref="Q49" si="499">P49*$E49</f>
        <v>0</v>
      </c>
      <c r="R49" s="94"/>
      <c r="S49" s="97">
        <f t="shared" ref="S49" si="500">R49*$E49</f>
        <v>0</v>
      </c>
      <c r="T49" s="94"/>
      <c r="U49" s="97">
        <f t="shared" ref="U49" si="501">T49*$E49</f>
        <v>0</v>
      </c>
      <c r="V49" s="94"/>
      <c r="W49" s="97">
        <f t="shared" ref="W49" si="502">V49*$E49</f>
        <v>0</v>
      </c>
      <c r="X49" s="94"/>
      <c r="Y49" s="97">
        <f t="shared" ref="Y49" si="503">X49*$E49</f>
        <v>0</v>
      </c>
      <c r="Z49" s="94"/>
      <c r="AA49" s="97">
        <f t="shared" ref="AA49" si="504">Z49*$E49</f>
        <v>0</v>
      </c>
      <c r="AB49" s="94"/>
      <c r="AC49" s="97">
        <f t="shared" ref="AC49" si="505">AB49*$E49</f>
        <v>0</v>
      </c>
      <c r="AD49" s="94"/>
      <c r="AE49" s="97">
        <f t="shared" ref="AE49" si="506">AD49*$E49</f>
        <v>0</v>
      </c>
      <c r="AF49" s="101">
        <f t="shared" ref="AF49:AF52" si="507">SUM(H49,J49,L49,N49,P49,R49,T49,V49,X49,Z49,AB49,AD49)</f>
        <v>0</v>
      </c>
      <c r="AG49" s="100">
        <f t="shared" ref="AG49:AG52" si="508">SUM(I49,K49,M49,O49,Q49,S49,U49,W49,Y49,AA49,AC49,AE49)</f>
        <v>0</v>
      </c>
      <c r="AH49" s="99"/>
      <c r="AI49" s="100">
        <f t="shared" si="63"/>
        <v>0</v>
      </c>
      <c r="AJ49" s="99"/>
      <c r="AK49" s="100">
        <f t="shared" si="20"/>
        <v>0</v>
      </c>
      <c r="AL49" s="99"/>
      <c r="AM49" s="100">
        <f t="shared" si="20"/>
        <v>0</v>
      </c>
      <c r="AN49" s="99"/>
      <c r="AO49" s="100">
        <f t="shared" si="21"/>
        <v>0</v>
      </c>
      <c r="AP49" s="99"/>
      <c r="AQ49" s="100">
        <f t="shared" si="22"/>
        <v>0</v>
      </c>
      <c r="AR49" s="99"/>
      <c r="AS49" s="100">
        <f t="shared" si="23"/>
        <v>0</v>
      </c>
      <c r="AT49" s="99"/>
      <c r="AU49" s="100">
        <f t="shared" si="24"/>
        <v>0</v>
      </c>
      <c r="AV49" s="99"/>
      <c r="AW49" s="100">
        <f t="shared" si="25"/>
        <v>0</v>
      </c>
      <c r="AX49" s="99"/>
      <c r="AY49" s="100">
        <f t="shared" si="26"/>
        <v>0</v>
      </c>
      <c r="AZ49" s="99"/>
      <c r="BA49" s="100">
        <f t="shared" si="27"/>
        <v>0</v>
      </c>
      <c r="BB49" s="99"/>
      <c r="BC49" s="100">
        <f t="shared" si="28"/>
        <v>0</v>
      </c>
      <c r="BD49" s="99"/>
      <c r="BE49" s="100">
        <f t="shared" si="29"/>
        <v>0</v>
      </c>
      <c r="BF49" s="101">
        <f t="shared" si="218"/>
        <v>0</v>
      </c>
      <c r="BG49" s="100">
        <f t="shared" si="218"/>
        <v>0</v>
      </c>
      <c r="BH49" s="99"/>
      <c r="BI49" s="100">
        <f t="shared" ref="BI49:BI52" si="509">BH49*$E49</f>
        <v>0</v>
      </c>
      <c r="BJ49" s="99"/>
      <c r="BK49" s="100">
        <f t="shared" ref="BK49:BK52" si="510">BJ49*$E49</f>
        <v>0</v>
      </c>
      <c r="BL49" s="99"/>
      <c r="BM49" s="100">
        <f t="shared" ref="BM49:BM52" si="511">BL49*$E49</f>
        <v>0</v>
      </c>
      <c r="BN49" s="99"/>
      <c r="BO49" s="100">
        <f t="shared" ref="BO49:BO52" si="512">BN49*$E49</f>
        <v>0</v>
      </c>
      <c r="BP49" s="99"/>
      <c r="BQ49" s="100">
        <f t="shared" ref="BQ49:BQ52" si="513">BP49*$E49</f>
        <v>0</v>
      </c>
      <c r="BR49" s="99"/>
      <c r="BS49" s="100">
        <f t="shared" ref="BS49:BS52" si="514">BR49*$E49</f>
        <v>0</v>
      </c>
      <c r="BT49" s="99"/>
      <c r="BU49" s="100">
        <f t="shared" ref="BU49:BU52" si="515">BT49*$E49</f>
        <v>0</v>
      </c>
      <c r="BV49" s="99"/>
      <c r="BW49" s="100">
        <f t="shared" ref="BW49:BW52" si="516">BV49*$E49</f>
        <v>0</v>
      </c>
      <c r="BX49" s="99"/>
      <c r="BY49" s="100">
        <f t="shared" ref="BY49:BY52" si="517">BX49*$E49</f>
        <v>0</v>
      </c>
      <c r="BZ49" s="99"/>
      <c r="CA49" s="100">
        <f t="shared" ref="CA49:CA52" si="518">BZ49*$E49</f>
        <v>0</v>
      </c>
      <c r="CB49" s="99"/>
      <c r="CC49" s="100">
        <f t="shared" ref="CC49:CC52" si="519">CB49*$E49</f>
        <v>0</v>
      </c>
      <c r="CD49" s="99"/>
      <c r="CE49" s="100">
        <f t="shared" ref="CE49:CE52" si="520">CD49*$E49</f>
        <v>0</v>
      </c>
      <c r="CF49" s="101">
        <f t="shared" ref="CF49:CF52" si="521">SUM(BH49,BJ49,BL49,BN49,BP49,BR49,BT49,BV49,BX49,BZ49,CB49,CD49)</f>
        <v>0</v>
      </c>
      <c r="CG49" s="100">
        <f t="shared" ref="CG49:CG52" si="522">SUM(BI49,BK49,BM49,BO49,BQ49,BS49,BU49,BW49,BY49,CA49,CC49,CE49)</f>
        <v>0</v>
      </c>
    </row>
    <row r="50" spans="1:85" s="102" customFormat="1" ht="19.899999999999999" customHeight="1" x14ac:dyDescent="0.25">
      <c r="A50" s="94">
        <v>42</v>
      </c>
      <c r="B50" s="95" t="s">
        <v>113</v>
      </c>
      <c r="C50" s="95" t="s">
        <v>77</v>
      </c>
      <c r="D50" s="94">
        <f>RANK(BF50,$BF$4:$BF$147)</f>
        <v>18</v>
      </c>
      <c r="E50" s="94">
        <v>1</v>
      </c>
      <c r="F50" s="94" t="s">
        <v>83</v>
      </c>
      <c r="G50" s="94"/>
      <c r="H50" s="94"/>
      <c r="I50" s="97">
        <f t="shared" si="310"/>
        <v>0</v>
      </c>
      <c r="J50" s="94"/>
      <c r="K50" s="97">
        <f t="shared" si="310"/>
        <v>0</v>
      </c>
      <c r="L50" s="94"/>
      <c r="M50" s="97">
        <f t="shared" ref="M50" si="523">L50*$E50</f>
        <v>0</v>
      </c>
      <c r="N50" s="94"/>
      <c r="O50" s="97">
        <f t="shared" ref="O50" si="524">N50*$E50</f>
        <v>0</v>
      </c>
      <c r="P50" s="94"/>
      <c r="Q50" s="97">
        <f t="shared" ref="Q50" si="525">P50*$E50</f>
        <v>0</v>
      </c>
      <c r="R50" s="94"/>
      <c r="S50" s="97">
        <f t="shared" ref="S50" si="526">R50*$E50</f>
        <v>0</v>
      </c>
      <c r="T50" s="94"/>
      <c r="U50" s="97">
        <f t="shared" ref="U50" si="527">T50*$E50</f>
        <v>0</v>
      </c>
      <c r="V50" s="94"/>
      <c r="W50" s="97">
        <f t="shared" ref="W50" si="528">V50*$E50</f>
        <v>0</v>
      </c>
      <c r="X50" s="94"/>
      <c r="Y50" s="97">
        <f t="shared" ref="Y50" si="529">X50*$E50</f>
        <v>0</v>
      </c>
      <c r="Z50" s="94"/>
      <c r="AA50" s="97">
        <f t="shared" ref="AA50" si="530">Z50*$E50</f>
        <v>0</v>
      </c>
      <c r="AB50" s="94"/>
      <c r="AC50" s="97">
        <f t="shared" ref="AC50" si="531">AB50*$E50</f>
        <v>0</v>
      </c>
      <c r="AD50" s="94"/>
      <c r="AE50" s="97">
        <f t="shared" ref="AE50" si="532">AD50*$E50</f>
        <v>0</v>
      </c>
      <c r="AF50" s="101">
        <f t="shared" si="507"/>
        <v>0</v>
      </c>
      <c r="AG50" s="100">
        <f t="shared" si="508"/>
        <v>0</v>
      </c>
      <c r="AH50" s="99"/>
      <c r="AI50" s="100">
        <f t="shared" si="63"/>
        <v>0</v>
      </c>
      <c r="AJ50" s="99"/>
      <c r="AK50" s="100">
        <f t="shared" si="20"/>
        <v>0</v>
      </c>
      <c r="AL50" s="99"/>
      <c r="AM50" s="100">
        <f t="shared" si="20"/>
        <v>0</v>
      </c>
      <c r="AN50" s="99"/>
      <c r="AO50" s="100">
        <f t="shared" si="21"/>
        <v>0</v>
      </c>
      <c r="AP50" s="99"/>
      <c r="AQ50" s="100">
        <f t="shared" si="22"/>
        <v>0</v>
      </c>
      <c r="AR50" s="99"/>
      <c r="AS50" s="100">
        <f t="shared" si="23"/>
        <v>0</v>
      </c>
      <c r="AT50" s="99"/>
      <c r="AU50" s="100">
        <f t="shared" si="24"/>
        <v>0</v>
      </c>
      <c r="AV50" s="99"/>
      <c r="AW50" s="100">
        <f t="shared" si="25"/>
        <v>0</v>
      </c>
      <c r="AX50" s="99"/>
      <c r="AY50" s="100">
        <f t="shared" si="26"/>
        <v>0</v>
      </c>
      <c r="AZ50" s="99"/>
      <c r="BA50" s="100">
        <f t="shared" si="27"/>
        <v>0</v>
      </c>
      <c r="BB50" s="99"/>
      <c r="BC50" s="100">
        <f t="shared" si="28"/>
        <v>0</v>
      </c>
      <c r="BD50" s="99"/>
      <c r="BE50" s="100">
        <f t="shared" si="29"/>
        <v>0</v>
      </c>
      <c r="BF50" s="101">
        <f t="shared" si="218"/>
        <v>0</v>
      </c>
      <c r="BG50" s="100">
        <f t="shared" si="218"/>
        <v>0</v>
      </c>
      <c r="BH50" s="99"/>
      <c r="BI50" s="100">
        <f t="shared" si="509"/>
        <v>0</v>
      </c>
      <c r="BJ50" s="99"/>
      <c r="BK50" s="100">
        <f t="shared" si="510"/>
        <v>0</v>
      </c>
      <c r="BL50" s="99"/>
      <c r="BM50" s="100">
        <f t="shared" si="511"/>
        <v>0</v>
      </c>
      <c r="BN50" s="99"/>
      <c r="BO50" s="100">
        <f t="shared" si="512"/>
        <v>0</v>
      </c>
      <c r="BP50" s="99"/>
      <c r="BQ50" s="100">
        <f t="shared" si="513"/>
        <v>0</v>
      </c>
      <c r="BR50" s="99"/>
      <c r="BS50" s="100">
        <f t="shared" si="514"/>
        <v>0</v>
      </c>
      <c r="BT50" s="99"/>
      <c r="BU50" s="100">
        <f t="shared" si="515"/>
        <v>0</v>
      </c>
      <c r="BV50" s="99"/>
      <c r="BW50" s="100">
        <f t="shared" si="516"/>
        <v>0</v>
      </c>
      <c r="BX50" s="99"/>
      <c r="BY50" s="100">
        <f t="shared" si="517"/>
        <v>0</v>
      </c>
      <c r="BZ50" s="99"/>
      <c r="CA50" s="100">
        <f t="shared" si="518"/>
        <v>0</v>
      </c>
      <c r="CB50" s="99"/>
      <c r="CC50" s="100">
        <f t="shared" si="519"/>
        <v>0</v>
      </c>
      <c r="CD50" s="99"/>
      <c r="CE50" s="100">
        <f t="shared" si="520"/>
        <v>0</v>
      </c>
      <c r="CF50" s="101">
        <f t="shared" si="521"/>
        <v>0</v>
      </c>
      <c r="CG50" s="100">
        <f t="shared" si="522"/>
        <v>0</v>
      </c>
    </row>
    <row r="51" spans="1:85" s="102" customFormat="1" ht="19.899999999999999" customHeight="1" x14ac:dyDescent="0.25">
      <c r="A51" s="94">
        <v>43</v>
      </c>
      <c r="B51" s="95" t="s">
        <v>114</v>
      </c>
      <c r="C51" s="95" t="s">
        <v>74</v>
      </c>
      <c r="D51" s="94">
        <f>RANK(BF51,$BF$4:$BF$147)</f>
        <v>18</v>
      </c>
      <c r="E51" s="94">
        <v>0.64</v>
      </c>
      <c r="F51" s="94" t="s">
        <v>85</v>
      </c>
      <c r="G51" s="94"/>
      <c r="H51" s="94"/>
      <c r="I51" s="97">
        <f t="shared" si="310"/>
        <v>0</v>
      </c>
      <c r="J51" s="94"/>
      <c r="K51" s="97">
        <f t="shared" si="310"/>
        <v>0</v>
      </c>
      <c r="L51" s="94"/>
      <c r="M51" s="97">
        <f t="shared" ref="M51" si="533">L51*$E51</f>
        <v>0</v>
      </c>
      <c r="N51" s="94"/>
      <c r="O51" s="97">
        <f t="shared" ref="O51" si="534">N51*$E51</f>
        <v>0</v>
      </c>
      <c r="P51" s="94"/>
      <c r="Q51" s="97">
        <f t="shared" ref="Q51" si="535">P51*$E51</f>
        <v>0</v>
      </c>
      <c r="R51" s="94"/>
      <c r="S51" s="97">
        <f t="shared" ref="S51" si="536">R51*$E51</f>
        <v>0</v>
      </c>
      <c r="T51" s="94"/>
      <c r="U51" s="97">
        <f t="shared" ref="U51" si="537">T51*$E51</f>
        <v>0</v>
      </c>
      <c r="V51" s="94"/>
      <c r="W51" s="97">
        <f t="shared" ref="W51" si="538">V51*$E51</f>
        <v>0</v>
      </c>
      <c r="X51" s="94"/>
      <c r="Y51" s="97">
        <f t="shared" ref="Y51" si="539">X51*$E51</f>
        <v>0</v>
      </c>
      <c r="Z51" s="94"/>
      <c r="AA51" s="97">
        <f t="shared" ref="AA51" si="540">Z51*$E51</f>
        <v>0</v>
      </c>
      <c r="AB51" s="94"/>
      <c r="AC51" s="97">
        <f t="shared" ref="AC51" si="541">AB51*$E51</f>
        <v>0</v>
      </c>
      <c r="AD51" s="94"/>
      <c r="AE51" s="97">
        <f t="shared" ref="AE51" si="542">AD51*$E51</f>
        <v>0</v>
      </c>
      <c r="AF51" s="101">
        <f t="shared" si="507"/>
        <v>0</v>
      </c>
      <c r="AG51" s="100">
        <f t="shared" si="508"/>
        <v>0</v>
      </c>
      <c r="AH51" s="99"/>
      <c r="AI51" s="100">
        <f t="shared" si="63"/>
        <v>0</v>
      </c>
      <c r="AJ51" s="99"/>
      <c r="AK51" s="100">
        <f t="shared" si="20"/>
        <v>0</v>
      </c>
      <c r="AL51" s="99"/>
      <c r="AM51" s="100">
        <f t="shared" si="20"/>
        <v>0</v>
      </c>
      <c r="AN51" s="99"/>
      <c r="AO51" s="100">
        <f t="shared" si="21"/>
        <v>0</v>
      </c>
      <c r="AP51" s="99"/>
      <c r="AQ51" s="100">
        <f t="shared" si="22"/>
        <v>0</v>
      </c>
      <c r="AR51" s="99"/>
      <c r="AS51" s="100">
        <f t="shared" si="23"/>
        <v>0</v>
      </c>
      <c r="AT51" s="99"/>
      <c r="AU51" s="100">
        <f t="shared" si="24"/>
        <v>0</v>
      </c>
      <c r="AV51" s="99"/>
      <c r="AW51" s="100">
        <f t="shared" si="25"/>
        <v>0</v>
      </c>
      <c r="AX51" s="99"/>
      <c r="AY51" s="100">
        <f t="shared" si="26"/>
        <v>0</v>
      </c>
      <c r="AZ51" s="99"/>
      <c r="BA51" s="100">
        <f t="shared" si="27"/>
        <v>0</v>
      </c>
      <c r="BB51" s="99"/>
      <c r="BC51" s="100">
        <f t="shared" si="28"/>
        <v>0</v>
      </c>
      <c r="BD51" s="99"/>
      <c r="BE51" s="100">
        <f t="shared" si="29"/>
        <v>0</v>
      </c>
      <c r="BF51" s="101">
        <f t="shared" si="218"/>
        <v>0</v>
      </c>
      <c r="BG51" s="100">
        <f t="shared" si="218"/>
        <v>0</v>
      </c>
      <c r="BH51" s="99"/>
      <c r="BI51" s="100">
        <f t="shared" si="509"/>
        <v>0</v>
      </c>
      <c r="BJ51" s="99"/>
      <c r="BK51" s="100">
        <f t="shared" si="510"/>
        <v>0</v>
      </c>
      <c r="BL51" s="99"/>
      <c r="BM51" s="100">
        <f t="shared" si="511"/>
        <v>0</v>
      </c>
      <c r="BN51" s="99"/>
      <c r="BO51" s="100">
        <f t="shared" si="512"/>
        <v>0</v>
      </c>
      <c r="BP51" s="99"/>
      <c r="BQ51" s="100">
        <f t="shared" si="513"/>
        <v>0</v>
      </c>
      <c r="BR51" s="99"/>
      <c r="BS51" s="100">
        <f t="shared" si="514"/>
        <v>0</v>
      </c>
      <c r="BT51" s="99"/>
      <c r="BU51" s="100">
        <f t="shared" si="515"/>
        <v>0</v>
      </c>
      <c r="BV51" s="99"/>
      <c r="BW51" s="100">
        <f t="shared" si="516"/>
        <v>0</v>
      </c>
      <c r="BX51" s="99"/>
      <c r="BY51" s="100">
        <f t="shared" si="517"/>
        <v>0</v>
      </c>
      <c r="BZ51" s="99"/>
      <c r="CA51" s="100">
        <f t="shared" si="518"/>
        <v>0</v>
      </c>
      <c r="CB51" s="99"/>
      <c r="CC51" s="100">
        <f t="shared" si="519"/>
        <v>0</v>
      </c>
      <c r="CD51" s="99"/>
      <c r="CE51" s="100">
        <f t="shared" si="520"/>
        <v>0</v>
      </c>
      <c r="CF51" s="101">
        <f t="shared" si="521"/>
        <v>0</v>
      </c>
      <c r="CG51" s="100">
        <f t="shared" si="522"/>
        <v>0</v>
      </c>
    </row>
    <row r="52" spans="1:85" s="102" customFormat="1" ht="19.899999999999999" customHeight="1" x14ac:dyDescent="0.25">
      <c r="A52" s="94">
        <v>44</v>
      </c>
      <c r="B52" s="95" t="s">
        <v>114</v>
      </c>
      <c r="C52" s="95" t="s">
        <v>74</v>
      </c>
      <c r="D52" s="94">
        <f>RANK(BF52,$BF$4:$BF$147)</f>
        <v>18</v>
      </c>
      <c r="E52" s="94">
        <v>0.64</v>
      </c>
      <c r="F52" s="94" t="s">
        <v>83</v>
      </c>
      <c r="G52" s="94"/>
      <c r="H52" s="94"/>
      <c r="I52" s="97">
        <f t="shared" si="310"/>
        <v>0</v>
      </c>
      <c r="J52" s="94"/>
      <c r="K52" s="97">
        <f t="shared" si="310"/>
        <v>0</v>
      </c>
      <c r="L52" s="94"/>
      <c r="M52" s="97">
        <f t="shared" ref="M52" si="543">L52*$E52</f>
        <v>0</v>
      </c>
      <c r="N52" s="94"/>
      <c r="O52" s="97">
        <f t="shared" ref="O52" si="544">N52*$E52</f>
        <v>0</v>
      </c>
      <c r="P52" s="94"/>
      <c r="Q52" s="97">
        <f t="shared" ref="Q52" si="545">P52*$E52</f>
        <v>0</v>
      </c>
      <c r="R52" s="94"/>
      <c r="S52" s="97">
        <f t="shared" ref="S52" si="546">R52*$E52</f>
        <v>0</v>
      </c>
      <c r="T52" s="94"/>
      <c r="U52" s="97">
        <f t="shared" ref="U52" si="547">T52*$E52</f>
        <v>0</v>
      </c>
      <c r="V52" s="94"/>
      <c r="W52" s="97">
        <f t="shared" ref="W52" si="548">V52*$E52</f>
        <v>0</v>
      </c>
      <c r="X52" s="94"/>
      <c r="Y52" s="97">
        <f t="shared" ref="Y52" si="549">X52*$E52</f>
        <v>0</v>
      </c>
      <c r="Z52" s="94"/>
      <c r="AA52" s="97">
        <f t="shared" ref="AA52" si="550">Z52*$E52</f>
        <v>0</v>
      </c>
      <c r="AB52" s="94"/>
      <c r="AC52" s="97">
        <f t="shared" ref="AC52" si="551">AB52*$E52</f>
        <v>0</v>
      </c>
      <c r="AD52" s="94"/>
      <c r="AE52" s="97">
        <f t="shared" ref="AE52" si="552">AD52*$E52</f>
        <v>0</v>
      </c>
      <c r="AF52" s="101">
        <f t="shared" si="507"/>
        <v>0</v>
      </c>
      <c r="AG52" s="100">
        <f t="shared" si="508"/>
        <v>0</v>
      </c>
      <c r="AH52" s="99"/>
      <c r="AI52" s="100">
        <f t="shared" si="63"/>
        <v>0</v>
      </c>
      <c r="AJ52" s="99"/>
      <c r="AK52" s="100">
        <f t="shared" si="20"/>
        <v>0</v>
      </c>
      <c r="AL52" s="99"/>
      <c r="AM52" s="100">
        <f t="shared" si="20"/>
        <v>0</v>
      </c>
      <c r="AN52" s="99"/>
      <c r="AO52" s="100">
        <f t="shared" si="21"/>
        <v>0</v>
      </c>
      <c r="AP52" s="99"/>
      <c r="AQ52" s="100">
        <f t="shared" si="22"/>
        <v>0</v>
      </c>
      <c r="AR52" s="99"/>
      <c r="AS52" s="100">
        <f t="shared" si="23"/>
        <v>0</v>
      </c>
      <c r="AT52" s="99"/>
      <c r="AU52" s="100">
        <f t="shared" si="24"/>
        <v>0</v>
      </c>
      <c r="AV52" s="99"/>
      <c r="AW52" s="100">
        <f t="shared" si="25"/>
        <v>0</v>
      </c>
      <c r="AX52" s="99"/>
      <c r="AY52" s="100">
        <f t="shared" si="26"/>
        <v>0</v>
      </c>
      <c r="AZ52" s="99"/>
      <c r="BA52" s="100">
        <f t="shared" si="27"/>
        <v>0</v>
      </c>
      <c r="BB52" s="99"/>
      <c r="BC52" s="100">
        <f t="shared" si="28"/>
        <v>0</v>
      </c>
      <c r="BD52" s="99"/>
      <c r="BE52" s="100">
        <f t="shared" si="29"/>
        <v>0</v>
      </c>
      <c r="BF52" s="101">
        <f t="shared" si="218"/>
        <v>0</v>
      </c>
      <c r="BG52" s="100">
        <f t="shared" si="218"/>
        <v>0</v>
      </c>
      <c r="BH52" s="99"/>
      <c r="BI52" s="100">
        <f t="shared" si="509"/>
        <v>0</v>
      </c>
      <c r="BJ52" s="99"/>
      <c r="BK52" s="100">
        <f t="shared" si="510"/>
        <v>0</v>
      </c>
      <c r="BL52" s="99"/>
      <c r="BM52" s="100">
        <f t="shared" si="511"/>
        <v>0</v>
      </c>
      <c r="BN52" s="99"/>
      <c r="BO52" s="100">
        <f t="shared" si="512"/>
        <v>0</v>
      </c>
      <c r="BP52" s="99"/>
      <c r="BQ52" s="100">
        <f t="shared" si="513"/>
        <v>0</v>
      </c>
      <c r="BR52" s="99"/>
      <c r="BS52" s="100">
        <f t="shared" si="514"/>
        <v>0</v>
      </c>
      <c r="BT52" s="99"/>
      <c r="BU52" s="100">
        <f t="shared" si="515"/>
        <v>0</v>
      </c>
      <c r="BV52" s="99"/>
      <c r="BW52" s="100">
        <f t="shared" si="516"/>
        <v>0</v>
      </c>
      <c r="BX52" s="99"/>
      <c r="BY52" s="100">
        <f t="shared" si="517"/>
        <v>0</v>
      </c>
      <c r="BZ52" s="99"/>
      <c r="CA52" s="100">
        <f t="shared" si="518"/>
        <v>0</v>
      </c>
      <c r="CB52" s="99"/>
      <c r="CC52" s="100">
        <f t="shared" si="519"/>
        <v>0</v>
      </c>
      <c r="CD52" s="99"/>
      <c r="CE52" s="100">
        <f t="shared" si="520"/>
        <v>0</v>
      </c>
      <c r="CF52" s="101">
        <f t="shared" si="521"/>
        <v>0</v>
      </c>
      <c r="CG52" s="100">
        <f t="shared" si="522"/>
        <v>0</v>
      </c>
    </row>
    <row r="53" spans="1:85" s="102" customFormat="1" ht="19.899999999999999" customHeight="1" x14ac:dyDescent="0.25">
      <c r="A53" s="94"/>
      <c r="B53" s="95"/>
      <c r="C53" s="95"/>
      <c r="D53" s="94"/>
      <c r="E53" s="94"/>
      <c r="F53" s="94"/>
      <c r="G53" s="94"/>
      <c r="H53" s="94"/>
      <c r="I53" s="125"/>
      <c r="J53" s="94"/>
      <c r="K53" s="125"/>
      <c r="L53" s="94"/>
      <c r="M53" s="125"/>
      <c r="N53" s="94"/>
      <c r="O53" s="125"/>
      <c r="P53" s="94"/>
      <c r="Q53" s="125"/>
      <c r="R53" s="94"/>
      <c r="S53" s="125"/>
      <c r="T53" s="94"/>
      <c r="U53" s="125"/>
      <c r="V53" s="94"/>
      <c r="W53" s="125"/>
      <c r="X53" s="94"/>
      <c r="Y53" s="125"/>
      <c r="Z53" s="94"/>
      <c r="AA53" s="125"/>
      <c r="AB53" s="94"/>
      <c r="AC53" s="125"/>
      <c r="AD53" s="94"/>
      <c r="AE53" s="125"/>
      <c r="AF53" s="101"/>
      <c r="AG53" s="100"/>
      <c r="AH53" s="99"/>
      <c r="AI53" s="100"/>
      <c r="AJ53" s="99"/>
      <c r="AK53" s="100"/>
      <c r="AL53" s="99"/>
      <c r="AM53" s="100"/>
      <c r="AN53" s="99"/>
      <c r="AO53" s="100"/>
      <c r="AP53" s="99"/>
      <c r="AQ53" s="100"/>
      <c r="AR53" s="99"/>
      <c r="AS53" s="100"/>
      <c r="AT53" s="99"/>
      <c r="AU53" s="100"/>
      <c r="AV53" s="99"/>
      <c r="AW53" s="100"/>
      <c r="AX53" s="99"/>
      <c r="AY53" s="100"/>
      <c r="AZ53" s="99"/>
      <c r="BA53" s="100"/>
      <c r="BB53" s="99"/>
      <c r="BC53" s="100"/>
      <c r="BD53" s="99"/>
      <c r="BE53" s="100"/>
      <c r="BF53" s="101"/>
      <c r="BG53" s="100"/>
      <c r="BH53" s="99"/>
      <c r="BI53" s="100"/>
      <c r="BJ53" s="99"/>
      <c r="BK53" s="100"/>
      <c r="BL53" s="99"/>
      <c r="BM53" s="100"/>
      <c r="BN53" s="99"/>
      <c r="BO53" s="100"/>
      <c r="BP53" s="99"/>
      <c r="BQ53" s="100"/>
      <c r="BR53" s="99"/>
      <c r="BS53" s="100"/>
      <c r="BT53" s="99"/>
      <c r="BU53" s="100"/>
      <c r="BV53" s="99"/>
      <c r="BW53" s="100"/>
      <c r="BX53" s="99"/>
      <c r="BY53" s="100"/>
      <c r="BZ53" s="99"/>
      <c r="CA53" s="100"/>
      <c r="CB53" s="99"/>
      <c r="CC53" s="100"/>
      <c r="CD53" s="99"/>
      <c r="CE53" s="100"/>
      <c r="CF53" s="101"/>
      <c r="CG53" s="100"/>
    </row>
    <row r="54" spans="1:85" s="102" customFormat="1" ht="19.899999999999999" customHeight="1" x14ac:dyDescent="0.25">
      <c r="A54" s="94"/>
      <c r="B54" s="95"/>
      <c r="C54" s="95"/>
      <c r="D54" s="94"/>
      <c r="E54" s="94"/>
      <c r="F54" s="94"/>
      <c r="G54" s="94"/>
      <c r="H54" s="94"/>
      <c r="I54" s="125"/>
      <c r="J54" s="94"/>
      <c r="K54" s="125"/>
      <c r="L54" s="94"/>
      <c r="M54" s="125"/>
      <c r="N54" s="94"/>
      <c r="O54" s="125"/>
      <c r="P54" s="94"/>
      <c r="Q54" s="125"/>
      <c r="R54" s="94"/>
      <c r="S54" s="125"/>
      <c r="T54" s="94"/>
      <c r="U54" s="125"/>
      <c r="V54" s="94"/>
      <c r="W54" s="125"/>
      <c r="X54" s="94"/>
      <c r="Y54" s="125"/>
      <c r="Z54" s="94"/>
      <c r="AA54" s="125"/>
      <c r="AB54" s="94"/>
      <c r="AC54" s="125"/>
      <c r="AD54" s="94"/>
      <c r="AE54" s="125"/>
      <c r="AF54" s="101"/>
      <c r="AG54" s="100"/>
      <c r="AH54" s="99"/>
      <c r="AI54" s="100"/>
      <c r="AJ54" s="99"/>
      <c r="AK54" s="100"/>
      <c r="AL54" s="99"/>
      <c r="AM54" s="100"/>
      <c r="AN54" s="99"/>
      <c r="AO54" s="100"/>
      <c r="AP54" s="99"/>
      <c r="AQ54" s="100"/>
      <c r="AR54" s="99"/>
      <c r="AS54" s="100"/>
      <c r="AT54" s="99"/>
      <c r="AU54" s="100"/>
      <c r="AV54" s="99"/>
      <c r="AW54" s="100"/>
      <c r="AX54" s="99"/>
      <c r="AY54" s="100"/>
      <c r="AZ54" s="99"/>
      <c r="BA54" s="100"/>
      <c r="BB54" s="99"/>
      <c r="BC54" s="100"/>
      <c r="BD54" s="99"/>
      <c r="BE54" s="100"/>
      <c r="BF54" s="101"/>
      <c r="BG54" s="100"/>
      <c r="BH54" s="99"/>
      <c r="BI54" s="100"/>
      <c r="BJ54" s="99"/>
      <c r="BK54" s="100"/>
      <c r="BL54" s="99"/>
      <c r="BM54" s="100"/>
      <c r="BN54" s="99"/>
      <c r="BO54" s="100"/>
      <c r="BP54" s="99"/>
      <c r="BQ54" s="100"/>
      <c r="BR54" s="99"/>
      <c r="BS54" s="100"/>
      <c r="BT54" s="99"/>
      <c r="BU54" s="100"/>
      <c r="BV54" s="99"/>
      <c r="BW54" s="100"/>
      <c r="BX54" s="99"/>
      <c r="BY54" s="100"/>
      <c r="BZ54" s="99"/>
      <c r="CA54" s="100"/>
      <c r="CB54" s="99"/>
      <c r="CC54" s="100"/>
      <c r="CD54" s="99"/>
      <c r="CE54" s="100"/>
      <c r="CF54" s="101"/>
      <c r="CG54" s="100"/>
    </row>
    <row r="55" spans="1:85" s="102" customFormat="1" ht="19.899999999999999" customHeight="1" x14ac:dyDescent="0.25">
      <c r="A55" s="94">
        <v>45</v>
      </c>
      <c r="B55" s="95" t="s">
        <v>115</v>
      </c>
      <c r="C55" s="95" t="s">
        <v>77</v>
      </c>
      <c r="D55" s="94">
        <f>RANK(BF55,$BF$4:$BF$147)</f>
        <v>18</v>
      </c>
      <c r="E55" s="94">
        <v>1</v>
      </c>
      <c r="F55" s="94" t="s">
        <v>75</v>
      </c>
      <c r="G55" s="94"/>
      <c r="H55" s="94"/>
      <c r="I55" s="97">
        <f t="shared" ref="I55:K64" si="553">H55*$E55</f>
        <v>0</v>
      </c>
      <c r="J55" s="94"/>
      <c r="K55" s="97">
        <f t="shared" si="553"/>
        <v>0</v>
      </c>
      <c r="L55" s="94"/>
      <c r="M55" s="97">
        <f t="shared" ref="M55" si="554">L55*$E55</f>
        <v>0</v>
      </c>
      <c r="N55" s="94"/>
      <c r="O55" s="97">
        <f t="shared" ref="O55" si="555">N55*$E55</f>
        <v>0</v>
      </c>
      <c r="P55" s="94"/>
      <c r="Q55" s="97">
        <f t="shared" ref="Q55" si="556">P55*$E55</f>
        <v>0</v>
      </c>
      <c r="R55" s="94"/>
      <c r="S55" s="97">
        <f t="shared" ref="S55" si="557">R55*$E55</f>
        <v>0</v>
      </c>
      <c r="T55" s="94"/>
      <c r="U55" s="97">
        <f t="shared" ref="U55" si="558">T55*$E55</f>
        <v>0</v>
      </c>
      <c r="V55" s="94"/>
      <c r="W55" s="97">
        <f t="shared" ref="W55" si="559">V55*$E55</f>
        <v>0</v>
      </c>
      <c r="X55" s="94"/>
      <c r="Y55" s="97">
        <f t="shared" ref="Y55" si="560">X55*$E55</f>
        <v>0</v>
      </c>
      <c r="Z55" s="94"/>
      <c r="AA55" s="97">
        <f t="shared" ref="AA55" si="561">Z55*$E55</f>
        <v>0</v>
      </c>
      <c r="AB55" s="94"/>
      <c r="AC55" s="97">
        <f t="shared" ref="AC55" si="562">AB55*$E55</f>
        <v>0</v>
      </c>
      <c r="AD55" s="94"/>
      <c r="AE55" s="97">
        <f t="shared" ref="AE55" si="563">AD55*$E55</f>
        <v>0</v>
      </c>
      <c r="AF55" s="101">
        <f t="shared" ref="AF55:AF58" si="564">SUM(H55,J55,L55,N55,P55,R55,T55,V55,X55,Z55,AB55,AD55)</f>
        <v>0</v>
      </c>
      <c r="AG55" s="100">
        <f t="shared" ref="AG55:AG58" si="565">SUM(I55,K55,M55,O55,Q55,S55,U55,W55,Y55,AA55,AC55,AE55)</f>
        <v>0</v>
      </c>
      <c r="AH55" s="99"/>
      <c r="AI55" s="100">
        <f t="shared" si="63"/>
        <v>0</v>
      </c>
      <c r="AJ55" s="99"/>
      <c r="AK55" s="100">
        <f t="shared" si="20"/>
        <v>0</v>
      </c>
      <c r="AL55" s="99"/>
      <c r="AM55" s="100">
        <f t="shared" si="20"/>
        <v>0</v>
      </c>
      <c r="AN55" s="99"/>
      <c r="AO55" s="100">
        <f t="shared" si="21"/>
        <v>0</v>
      </c>
      <c r="AP55" s="99"/>
      <c r="AQ55" s="100">
        <f t="shared" si="22"/>
        <v>0</v>
      </c>
      <c r="AR55" s="99"/>
      <c r="AS55" s="100">
        <f t="shared" si="23"/>
        <v>0</v>
      </c>
      <c r="AT55" s="99"/>
      <c r="AU55" s="100">
        <f t="shared" si="24"/>
        <v>0</v>
      </c>
      <c r="AV55" s="99"/>
      <c r="AW55" s="100">
        <f t="shared" si="25"/>
        <v>0</v>
      </c>
      <c r="AX55" s="99"/>
      <c r="AY55" s="100">
        <f t="shared" si="26"/>
        <v>0</v>
      </c>
      <c r="AZ55" s="99"/>
      <c r="BA55" s="100">
        <f t="shared" si="27"/>
        <v>0</v>
      </c>
      <c r="BB55" s="99"/>
      <c r="BC55" s="100">
        <f t="shared" si="28"/>
        <v>0</v>
      </c>
      <c r="BD55" s="99"/>
      <c r="BE55" s="100">
        <f t="shared" si="29"/>
        <v>0</v>
      </c>
      <c r="BF55" s="101">
        <f t="shared" si="218"/>
        <v>0</v>
      </c>
      <c r="BG55" s="100">
        <f t="shared" si="218"/>
        <v>0</v>
      </c>
      <c r="BH55" s="99"/>
      <c r="BI55" s="100">
        <f t="shared" ref="BI55:BI58" si="566">BH55*$E55</f>
        <v>0</v>
      </c>
      <c r="BJ55" s="99"/>
      <c r="BK55" s="100">
        <f t="shared" ref="BK55:BK58" si="567">BJ55*$E55</f>
        <v>0</v>
      </c>
      <c r="BL55" s="99"/>
      <c r="BM55" s="100">
        <f t="shared" ref="BM55:BM58" si="568">BL55*$E55</f>
        <v>0</v>
      </c>
      <c r="BN55" s="99"/>
      <c r="BO55" s="100">
        <f t="shared" ref="BO55:BO58" si="569">BN55*$E55</f>
        <v>0</v>
      </c>
      <c r="BP55" s="99"/>
      <c r="BQ55" s="100">
        <f t="shared" ref="BQ55:BQ58" si="570">BP55*$E55</f>
        <v>0</v>
      </c>
      <c r="BR55" s="99"/>
      <c r="BS55" s="100">
        <f t="shared" ref="BS55:BS58" si="571">BR55*$E55</f>
        <v>0</v>
      </c>
      <c r="BT55" s="99"/>
      <c r="BU55" s="100">
        <f t="shared" ref="BU55:BU58" si="572">BT55*$E55</f>
        <v>0</v>
      </c>
      <c r="BV55" s="99"/>
      <c r="BW55" s="100">
        <f t="shared" ref="BW55:BW58" si="573">BV55*$E55</f>
        <v>0</v>
      </c>
      <c r="BX55" s="99"/>
      <c r="BY55" s="100">
        <f t="shared" ref="BY55:BY58" si="574">BX55*$E55</f>
        <v>0</v>
      </c>
      <c r="BZ55" s="99"/>
      <c r="CA55" s="100">
        <f t="shared" ref="CA55:CA58" si="575">BZ55*$E55</f>
        <v>0</v>
      </c>
      <c r="CB55" s="99"/>
      <c r="CC55" s="100">
        <f t="shared" ref="CC55:CC58" si="576">CB55*$E55</f>
        <v>0</v>
      </c>
      <c r="CD55" s="99"/>
      <c r="CE55" s="100">
        <f t="shared" ref="CE55:CE58" si="577">CD55*$E55</f>
        <v>0</v>
      </c>
      <c r="CF55" s="101">
        <f t="shared" ref="CF55:CF58" si="578">SUM(BH55,BJ55,BL55,BN55,BP55,BR55,BT55,BV55,BX55,BZ55,CB55,CD55)</f>
        <v>0</v>
      </c>
      <c r="CG55" s="100">
        <f t="shared" ref="CG55:CG58" si="579">SUM(BI55,BK55,BM55,BO55,BQ55,BS55,BU55,BW55,BY55,CA55,CC55,CE55)</f>
        <v>0</v>
      </c>
    </row>
    <row r="56" spans="1:85" s="102" customFormat="1" ht="19.899999999999999" customHeight="1" x14ac:dyDescent="0.25">
      <c r="A56" s="94">
        <v>46</v>
      </c>
      <c r="B56" s="95" t="s">
        <v>116</v>
      </c>
      <c r="C56" s="95" t="s">
        <v>77</v>
      </c>
      <c r="D56" s="94">
        <f>RANK(BF56,$BF$4:$BF$147)</f>
        <v>18</v>
      </c>
      <c r="E56" s="94">
        <v>0.6</v>
      </c>
      <c r="F56" s="94" t="s">
        <v>75</v>
      </c>
      <c r="G56" s="94"/>
      <c r="H56" s="94"/>
      <c r="I56" s="97">
        <f t="shared" si="553"/>
        <v>0</v>
      </c>
      <c r="J56" s="94"/>
      <c r="K56" s="97">
        <f t="shared" si="553"/>
        <v>0</v>
      </c>
      <c r="L56" s="94"/>
      <c r="M56" s="97">
        <f t="shared" ref="M56" si="580">L56*$E56</f>
        <v>0</v>
      </c>
      <c r="N56" s="94"/>
      <c r="O56" s="97">
        <f t="shared" ref="O56" si="581">N56*$E56</f>
        <v>0</v>
      </c>
      <c r="P56" s="94"/>
      <c r="Q56" s="97">
        <f t="shared" ref="Q56" si="582">P56*$E56</f>
        <v>0</v>
      </c>
      <c r="R56" s="94"/>
      <c r="S56" s="97">
        <f t="shared" ref="S56" si="583">R56*$E56</f>
        <v>0</v>
      </c>
      <c r="T56" s="94"/>
      <c r="U56" s="97">
        <f t="shared" ref="U56" si="584">T56*$E56</f>
        <v>0</v>
      </c>
      <c r="V56" s="94"/>
      <c r="W56" s="97">
        <f t="shared" ref="W56" si="585">V56*$E56</f>
        <v>0</v>
      </c>
      <c r="X56" s="94"/>
      <c r="Y56" s="97">
        <f t="shared" ref="Y56" si="586">X56*$E56</f>
        <v>0</v>
      </c>
      <c r="Z56" s="94"/>
      <c r="AA56" s="97">
        <f t="shared" ref="AA56" si="587">Z56*$E56</f>
        <v>0</v>
      </c>
      <c r="AB56" s="94"/>
      <c r="AC56" s="97">
        <f t="shared" ref="AC56" si="588">AB56*$E56</f>
        <v>0</v>
      </c>
      <c r="AD56" s="94"/>
      <c r="AE56" s="97">
        <f t="shared" ref="AE56" si="589">AD56*$E56</f>
        <v>0</v>
      </c>
      <c r="AF56" s="101">
        <f t="shared" si="564"/>
        <v>0</v>
      </c>
      <c r="AG56" s="100">
        <f t="shared" si="565"/>
        <v>0</v>
      </c>
      <c r="AH56" s="99"/>
      <c r="AI56" s="100">
        <f t="shared" si="63"/>
        <v>0</v>
      </c>
      <c r="AJ56" s="99"/>
      <c r="AK56" s="100">
        <f t="shared" si="20"/>
        <v>0</v>
      </c>
      <c r="AL56" s="99"/>
      <c r="AM56" s="100">
        <f t="shared" si="20"/>
        <v>0</v>
      </c>
      <c r="AN56" s="99"/>
      <c r="AO56" s="100">
        <f t="shared" si="21"/>
        <v>0</v>
      </c>
      <c r="AP56" s="99"/>
      <c r="AQ56" s="100">
        <f t="shared" si="22"/>
        <v>0</v>
      </c>
      <c r="AR56" s="99"/>
      <c r="AS56" s="100">
        <f t="shared" si="23"/>
        <v>0</v>
      </c>
      <c r="AT56" s="99"/>
      <c r="AU56" s="100">
        <f t="shared" si="24"/>
        <v>0</v>
      </c>
      <c r="AV56" s="99"/>
      <c r="AW56" s="100">
        <f t="shared" si="25"/>
        <v>0</v>
      </c>
      <c r="AX56" s="99"/>
      <c r="AY56" s="100">
        <f t="shared" si="26"/>
        <v>0</v>
      </c>
      <c r="AZ56" s="99"/>
      <c r="BA56" s="100">
        <f t="shared" si="27"/>
        <v>0</v>
      </c>
      <c r="BB56" s="99"/>
      <c r="BC56" s="100">
        <f t="shared" si="28"/>
        <v>0</v>
      </c>
      <c r="BD56" s="99"/>
      <c r="BE56" s="100">
        <f t="shared" si="29"/>
        <v>0</v>
      </c>
      <c r="BF56" s="101">
        <f t="shared" si="218"/>
        <v>0</v>
      </c>
      <c r="BG56" s="100">
        <f t="shared" si="218"/>
        <v>0</v>
      </c>
      <c r="BH56" s="99"/>
      <c r="BI56" s="100">
        <f t="shared" si="566"/>
        <v>0</v>
      </c>
      <c r="BJ56" s="99"/>
      <c r="BK56" s="100">
        <f t="shared" si="567"/>
        <v>0</v>
      </c>
      <c r="BL56" s="99"/>
      <c r="BM56" s="100">
        <f t="shared" si="568"/>
        <v>0</v>
      </c>
      <c r="BN56" s="99"/>
      <c r="BO56" s="100">
        <f t="shared" si="569"/>
        <v>0</v>
      </c>
      <c r="BP56" s="99"/>
      <c r="BQ56" s="100">
        <f t="shared" si="570"/>
        <v>0</v>
      </c>
      <c r="BR56" s="99"/>
      <c r="BS56" s="100">
        <f t="shared" si="571"/>
        <v>0</v>
      </c>
      <c r="BT56" s="99"/>
      <c r="BU56" s="100">
        <f t="shared" si="572"/>
        <v>0</v>
      </c>
      <c r="BV56" s="99"/>
      <c r="BW56" s="100">
        <f t="shared" si="573"/>
        <v>0</v>
      </c>
      <c r="BX56" s="99"/>
      <c r="BY56" s="100">
        <f t="shared" si="574"/>
        <v>0</v>
      </c>
      <c r="BZ56" s="99"/>
      <c r="CA56" s="100">
        <f t="shared" si="575"/>
        <v>0</v>
      </c>
      <c r="CB56" s="99"/>
      <c r="CC56" s="100">
        <f t="shared" si="576"/>
        <v>0</v>
      </c>
      <c r="CD56" s="99"/>
      <c r="CE56" s="100">
        <f t="shared" si="577"/>
        <v>0</v>
      </c>
      <c r="CF56" s="101">
        <f t="shared" si="578"/>
        <v>0</v>
      </c>
      <c r="CG56" s="100">
        <f t="shared" si="579"/>
        <v>0</v>
      </c>
    </row>
    <row r="57" spans="1:85" s="102" customFormat="1" ht="19.899999999999999" customHeight="1" x14ac:dyDescent="0.25">
      <c r="A57" s="94">
        <v>47</v>
      </c>
      <c r="B57" s="95" t="s">
        <v>117</v>
      </c>
      <c r="C57" s="95" t="s">
        <v>74</v>
      </c>
      <c r="D57" s="94">
        <f>RANK(BF57,$BF$4:$BF$147)</f>
        <v>18</v>
      </c>
      <c r="E57" s="94">
        <v>0.64</v>
      </c>
      <c r="F57" s="94" t="s">
        <v>85</v>
      </c>
      <c r="G57" s="94">
        <v>1350</v>
      </c>
      <c r="H57" s="94"/>
      <c r="I57" s="97">
        <f t="shared" si="553"/>
        <v>0</v>
      </c>
      <c r="J57" s="94"/>
      <c r="K57" s="97">
        <f t="shared" si="553"/>
        <v>0</v>
      </c>
      <c r="L57" s="94"/>
      <c r="M57" s="97">
        <f t="shared" ref="M57" si="590">L57*$E57</f>
        <v>0</v>
      </c>
      <c r="N57" s="94"/>
      <c r="O57" s="97">
        <f t="shared" ref="O57" si="591">N57*$E57</f>
        <v>0</v>
      </c>
      <c r="P57" s="94"/>
      <c r="Q57" s="97">
        <f t="shared" ref="Q57" si="592">P57*$E57</f>
        <v>0</v>
      </c>
      <c r="R57" s="94"/>
      <c r="S57" s="97">
        <f t="shared" ref="S57" si="593">R57*$E57</f>
        <v>0</v>
      </c>
      <c r="T57" s="94"/>
      <c r="U57" s="97">
        <f t="shared" ref="U57" si="594">T57*$E57</f>
        <v>0</v>
      </c>
      <c r="V57" s="94"/>
      <c r="W57" s="97">
        <f t="shared" ref="W57" si="595">V57*$E57</f>
        <v>0</v>
      </c>
      <c r="X57" s="94"/>
      <c r="Y57" s="97">
        <f t="shared" ref="Y57" si="596">X57*$E57</f>
        <v>0</v>
      </c>
      <c r="Z57" s="94"/>
      <c r="AA57" s="97">
        <f t="shared" ref="AA57" si="597">Z57*$E57</f>
        <v>0</v>
      </c>
      <c r="AB57" s="94"/>
      <c r="AC57" s="97">
        <f t="shared" ref="AC57" si="598">AB57*$E57</f>
        <v>0</v>
      </c>
      <c r="AD57" s="94"/>
      <c r="AE57" s="97">
        <f t="shared" ref="AE57" si="599">AD57*$E57</f>
        <v>0</v>
      </c>
      <c r="AF57" s="101">
        <f t="shared" si="564"/>
        <v>0</v>
      </c>
      <c r="AG57" s="100">
        <f t="shared" si="565"/>
        <v>0</v>
      </c>
      <c r="AH57" s="99"/>
      <c r="AI57" s="100">
        <f t="shared" si="63"/>
        <v>0</v>
      </c>
      <c r="AJ57" s="99"/>
      <c r="AK57" s="100">
        <f t="shared" si="20"/>
        <v>0</v>
      </c>
      <c r="AL57" s="99"/>
      <c r="AM57" s="100">
        <f t="shared" si="20"/>
        <v>0</v>
      </c>
      <c r="AN57" s="99"/>
      <c r="AO57" s="100">
        <f t="shared" si="21"/>
        <v>0</v>
      </c>
      <c r="AP57" s="99"/>
      <c r="AQ57" s="100">
        <f t="shared" si="22"/>
        <v>0</v>
      </c>
      <c r="AR57" s="99"/>
      <c r="AS57" s="100">
        <f t="shared" si="23"/>
        <v>0</v>
      </c>
      <c r="AT57" s="99"/>
      <c r="AU57" s="100">
        <f t="shared" si="24"/>
        <v>0</v>
      </c>
      <c r="AV57" s="99"/>
      <c r="AW57" s="100">
        <f t="shared" si="25"/>
        <v>0</v>
      </c>
      <c r="AX57" s="99"/>
      <c r="AY57" s="100">
        <f t="shared" si="26"/>
        <v>0</v>
      </c>
      <c r="AZ57" s="99"/>
      <c r="BA57" s="100">
        <f t="shared" si="27"/>
        <v>0</v>
      </c>
      <c r="BB57" s="99"/>
      <c r="BC57" s="100">
        <f t="shared" si="28"/>
        <v>0</v>
      </c>
      <c r="BD57" s="99"/>
      <c r="BE57" s="100">
        <f t="shared" si="29"/>
        <v>0</v>
      </c>
      <c r="BF57" s="101">
        <f t="shared" si="218"/>
        <v>0</v>
      </c>
      <c r="BG57" s="100">
        <f t="shared" si="218"/>
        <v>0</v>
      </c>
      <c r="BH57" s="99"/>
      <c r="BI57" s="100">
        <f t="shared" si="566"/>
        <v>0</v>
      </c>
      <c r="BJ57" s="99"/>
      <c r="BK57" s="100">
        <f t="shared" si="567"/>
        <v>0</v>
      </c>
      <c r="BL57" s="99"/>
      <c r="BM57" s="100">
        <f t="shared" si="568"/>
        <v>0</v>
      </c>
      <c r="BN57" s="99"/>
      <c r="BO57" s="100">
        <f t="shared" si="569"/>
        <v>0</v>
      </c>
      <c r="BP57" s="99"/>
      <c r="BQ57" s="100">
        <f t="shared" si="570"/>
        <v>0</v>
      </c>
      <c r="BR57" s="99"/>
      <c r="BS57" s="100">
        <f t="shared" si="571"/>
        <v>0</v>
      </c>
      <c r="BT57" s="99"/>
      <c r="BU57" s="100">
        <f t="shared" si="572"/>
        <v>0</v>
      </c>
      <c r="BV57" s="99"/>
      <c r="BW57" s="100">
        <f t="shared" si="573"/>
        <v>0</v>
      </c>
      <c r="BX57" s="99"/>
      <c r="BY57" s="100">
        <f t="shared" si="574"/>
        <v>0</v>
      </c>
      <c r="BZ57" s="99"/>
      <c r="CA57" s="100">
        <f t="shared" si="575"/>
        <v>0</v>
      </c>
      <c r="CB57" s="99"/>
      <c r="CC57" s="100">
        <f t="shared" si="576"/>
        <v>0</v>
      </c>
      <c r="CD57" s="99"/>
      <c r="CE57" s="100">
        <f t="shared" si="577"/>
        <v>0</v>
      </c>
      <c r="CF57" s="101">
        <f t="shared" si="578"/>
        <v>0</v>
      </c>
      <c r="CG57" s="100">
        <f t="shared" si="579"/>
        <v>0</v>
      </c>
    </row>
    <row r="58" spans="1:85" s="102" customFormat="1" ht="19.899999999999999" customHeight="1" x14ac:dyDescent="0.25">
      <c r="A58" s="94">
        <v>48</v>
      </c>
      <c r="B58" s="95" t="s">
        <v>117</v>
      </c>
      <c r="C58" s="95" t="s">
        <v>74</v>
      </c>
      <c r="D58" s="94">
        <f>RANK(BF58,$BF$4:$BF$147)</f>
        <v>18</v>
      </c>
      <c r="E58" s="94">
        <v>0.64</v>
      </c>
      <c r="F58" s="94" t="s">
        <v>83</v>
      </c>
      <c r="G58" s="94"/>
      <c r="H58" s="94"/>
      <c r="I58" s="97">
        <f t="shared" si="553"/>
        <v>0</v>
      </c>
      <c r="J58" s="94"/>
      <c r="K58" s="97">
        <f t="shared" si="553"/>
        <v>0</v>
      </c>
      <c r="L58" s="94"/>
      <c r="M58" s="97">
        <f t="shared" ref="M58" si="600">L58*$E58</f>
        <v>0</v>
      </c>
      <c r="N58" s="94"/>
      <c r="O58" s="97">
        <f t="shared" ref="O58" si="601">N58*$E58</f>
        <v>0</v>
      </c>
      <c r="P58" s="94"/>
      <c r="Q58" s="97">
        <f t="shared" ref="Q58" si="602">P58*$E58</f>
        <v>0</v>
      </c>
      <c r="R58" s="94"/>
      <c r="S58" s="97">
        <f t="shared" ref="S58" si="603">R58*$E58</f>
        <v>0</v>
      </c>
      <c r="T58" s="94"/>
      <c r="U58" s="97">
        <f t="shared" ref="U58" si="604">T58*$E58</f>
        <v>0</v>
      </c>
      <c r="V58" s="94"/>
      <c r="W58" s="97">
        <f t="shared" ref="W58" si="605">V58*$E58</f>
        <v>0</v>
      </c>
      <c r="X58" s="94"/>
      <c r="Y58" s="97">
        <f t="shared" ref="Y58" si="606">X58*$E58</f>
        <v>0</v>
      </c>
      <c r="Z58" s="94"/>
      <c r="AA58" s="97">
        <f t="shared" ref="AA58" si="607">Z58*$E58</f>
        <v>0</v>
      </c>
      <c r="AB58" s="94"/>
      <c r="AC58" s="97">
        <f t="shared" ref="AC58" si="608">AB58*$E58</f>
        <v>0</v>
      </c>
      <c r="AD58" s="94"/>
      <c r="AE58" s="97">
        <f t="shared" ref="AE58" si="609">AD58*$E58</f>
        <v>0</v>
      </c>
      <c r="AF58" s="101">
        <f t="shared" si="564"/>
        <v>0</v>
      </c>
      <c r="AG58" s="100">
        <f t="shared" si="565"/>
        <v>0</v>
      </c>
      <c r="AH58" s="99"/>
      <c r="AI58" s="100">
        <f t="shared" si="63"/>
        <v>0</v>
      </c>
      <c r="AJ58" s="99"/>
      <c r="AK58" s="100">
        <f t="shared" si="20"/>
        <v>0</v>
      </c>
      <c r="AL58" s="99"/>
      <c r="AM58" s="100">
        <f t="shared" si="20"/>
        <v>0</v>
      </c>
      <c r="AN58" s="99"/>
      <c r="AO58" s="100">
        <f t="shared" si="21"/>
        <v>0</v>
      </c>
      <c r="AP58" s="99"/>
      <c r="AQ58" s="100">
        <f t="shared" si="22"/>
        <v>0</v>
      </c>
      <c r="AR58" s="99"/>
      <c r="AS58" s="100">
        <f t="shared" si="23"/>
        <v>0</v>
      </c>
      <c r="AT58" s="99"/>
      <c r="AU58" s="100">
        <f t="shared" si="24"/>
        <v>0</v>
      </c>
      <c r="AV58" s="99"/>
      <c r="AW58" s="100">
        <f t="shared" si="25"/>
        <v>0</v>
      </c>
      <c r="AX58" s="99"/>
      <c r="AY58" s="100">
        <f t="shared" si="26"/>
        <v>0</v>
      </c>
      <c r="AZ58" s="99"/>
      <c r="BA58" s="100">
        <f t="shared" si="27"/>
        <v>0</v>
      </c>
      <c r="BB58" s="99"/>
      <c r="BC58" s="100">
        <f t="shared" si="28"/>
        <v>0</v>
      </c>
      <c r="BD58" s="99"/>
      <c r="BE58" s="100">
        <f t="shared" si="29"/>
        <v>0</v>
      </c>
      <c r="BF58" s="101">
        <f t="shared" si="218"/>
        <v>0</v>
      </c>
      <c r="BG58" s="100">
        <f t="shared" si="218"/>
        <v>0</v>
      </c>
      <c r="BH58" s="99"/>
      <c r="BI58" s="100">
        <f t="shared" si="566"/>
        <v>0</v>
      </c>
      <c r="BJ58" s="99"/>
      <c r="BK58" s="100">
        <f t="shared" si="567"/>
        <v>0</v>
      </c>
      <c r="BL58" s="99"/>
      <c r="BM58" s="100">
        <f t="shared" si="568"/>
        <v>0</v>
      </c>
      <c r="BN58" s="99"/>
      <c r="BO58" s="100">
        <f t="shared" si="569"/>
        <v>0</v>
      </c>
      <c r="BP58" s="99"/>
      <c r="BQ58" s="100">
        <f t="shared" si="570"/>
        <v>0</v>
      </c>
      <c r="BR58" s="99"/>
      <c r="BS58" s="100">
        <f t="shared" si="571"/>
        <v>0</v>
      </c>
      <c r="BT58" s="99"/>
      <c r="BU58" s="100">
        <f t="shared" si="572"/>
        <v>0</v>
      </c>
      <c r="BV58" s="99"/>
      <c r="BW58" s="100">
        <f t="shared" si="573"/>
        <v>0</v>
      </c>
      <c r="BX58" s="99"/>
      <c r="BY58" s="100">
        <f t="shared" si="574"/>
        <v>0</v>
      </c>
      <c r="BZ58" s="99"/>
      <c r="CA58" s="100">
        <f t="shared" si="575"/>
        <v>0</v>
      </c>
      <c r="CB58" s="99"/>
      <c r="CC58" s="100">
        <f t="shared" si="576"/>
        <v>0</v>
      </c>
      <c r="CD58" s="99"/>
      <c r="CE58" s="100">
        <f t="shared" si="577"/>
        <v>0</v>
      </c>
      <c r="CF58" s="101">
        <f t="shared" si="578"/>
        <v>0</v>
      </c>
      <c r="CG58" s="100">
        <f t="shared" si="579"/>
        <v>0</v>
      </c>
    </row>
    <row r="59" spans="1:85" s="102" customFormat="1" ht="19.899999999999999" customHeight="1" x14ac:dyDescent="0.25">
      <c r="A59" s="94"/>
      <c r="B59" s="95"/>
      <c r="C59" s="95"/>
      <c r="D59" s="94"/>
      <c r="E59" s="94"/>
      <c r="F59" s="94"/>
      <c r="G59" s="94"/>
      <c r="H59" s="94"/>
      <c r="I59" s="97">
        <f t="shared" si="553"/>
        <v>0</v>
      </c>
      <c r="J59" s="94"/>
      <c r="K59" s="97">
        <f t="shared" si="553"/>
        <v>0</v>
      </c>
      <c r="L59" s="94"/>
      <c r="M59" s="97">
        <f t="shared" ref="M59" si="610">L59*$E59</f>
        <v>0</v>
      </c>
      <c r="N59" s="94"/>
      <c r="O59" s="97">
        <f t="shared" ref="O59:O60" si="611">N59*$E59</f>
        <v>0</v>
      </c>
      <c r="P59" s="94"/>
      <c r="Q59" s="97">
        <f t="shared" ref="Q59:Q60" si="612">P59*$E59</f>
        <v>0</v>
      </c>
      <c r="R59" s="94"/>
      <c r="S59" s="97">
        <f t="shared" ref="S59:S60" si="613">R59*$E59</f>
        <v>0</v>
      </c>
      <c r="T59" s="94"/>
      <c r="U59" s="97">
        <f t="shared" ref="U59:U60" si="614">T59*$E59</f>
        <v>0</v>
      </c>
      <c r="V59" s="94"/>
      <c r="W59" s="97">
        <f t="shared" ref="W59:W60" si="615">V59*$E59</f>
        <v>0</v>
      </c>
      <c r="X59" s="94"/>
      <c r="Y59" s="97">
        <f t="shared" ref="Y59:Y60" si="616">X59*$E59</f>
        <v>0</v>
      </c>
      <c r="Z59" s="94"/>
      <c r="AA59" s="97">
        <f t="shared" ref="AA59:AA60" si="617">Z59*$E59</f>
        <v>0</v>
      </c>
      <c r="AB59" s="94"/>
      <c r="AC59" s="97">
        <f t="shared" ref="AC59:AC60" si="618">AB59*$E59</f>
        <v>0</v>
      </c>
      <c r="AD59" s="94"/>
      <c r="AE59" s="97">
        <f t="shared" ref="AE59:AE60" si="619">AD59*$E59</f>
        <v>0</v>
      </c>
      <c r="AF59" s="101"/>
      <c r="AG59" s="100"/>
      <c r="AH59" s="99"/>
      <c r="AI59" s="100"/>
      <c r="AJ59" s="99"/>
      <c r="AK59" s="100"/>
      <c r="AL59" s="99"/>
      <c r="AM59" s="100"/>
      <c r="AN59" s="99"/>
      <c r="AO59" s="100"/>
      <c r="AP59" s="99"/>
      <c r="AQ59" s="100"/>
      <c r="AR59" s="99"/>
      <c r="AS59" s="100"/>
      <c r="AT59" s="99"/>
      <c r="AU59" s="100"/>
      <c r="AV59" s="99"/>
      <c r="AW59" s="100"/>
      <c r="AX59" s="99"/>
      <c r="AY59" s="100"/>
      <c r="AZ59" s="99"/>
      <c r="BA59" s="100"/>
      <c r="BB59" s="99"/>
      <c r="BC59" s="100"/>
      <c r="BD59" s="99"/>
      <c r="BE59" s="100"/>
      <c r="BF59" s="101"/>
      <c r="BG59" s="100"/>
      <c r="BH59" s="99"/>
      <c r="BI59" s="100"/>
      <c r="BJ59" s="99"/>
      <c r="BK59" s="100"/>
      <c r="BL59" s="99"/>
      <c r="BM59" s="100"/>
      <c r="BN59" s="99"/>
      <c r="BO59" s="100"/>
      <c r="BP59" s="99"/>
      <c r="BQ59" s="100"/>
      <c r="BR59" s="99"/>
      <c r="BS59" s="100"/>
      <c r="BT59" s="99"/>
      <c r="BU59" s="100"/>
      <c r="BV59" s="99"/>
      <c r="BW59" s="100"/>
      <c r="BX59" s="99"/>
      <c r="BY59" s="100"/>
      <c r="BZ59" s="99"/>
      <c r="CA59" s="100"/>
      <c r="CB59" s="99"/>
      <c r="CC59" s="100"/>
      <c r="CD59" s="99"/>
      <c r="CE59" s="100"/>
      <c r="CF59" s="101"/>
      <c r="CG59" s="100"/>
    </row>
    <row r="60" spans="1:85" s="102" customFormat="1" ht="19.899999999999999" customHeight="1" x14ac:dyDescent="0.25">
      <c r="A60" s="94">
        <v>49</v>
      </c>
      <c r="B60" s="95" t="s">
        <v>118</v>
      </c>
      <c r="C60" s="95" t="s">
        <v>77</v>
      </c>
      <c r="D60" s="94">
        <f>RANK(BF60,$BF$4:$BF$147)</f>
        <v>5</v>
      </c>
      <c r="E60" s="94">
        <v>1</v>
      </c>
      <c r="F60" s="94" t="s">
        <v>75</v>
      </c>
      <c r="G60" s="94">
        <v>1550</v>
      </c>
      <c r="H60" s="94">
        <v>5163</v>
      </c>
      <c r="I60" s="97">
        <f t="shared" si="553"/>
        <v>5163</v>
      </c>
      <c r="J60" s="94">
        <v>5712</v>
      </c>
      <c r="K60" s="97">
        <f t="shared" si="553"/>
        <v>5712</v>
      </c>
      <c r="L60" s="94">
        <v>6180</v>
      </c>
      <c r="M60" s="97">
        <f t="shared" ref="M60" si="620">L60*$E60</f>
        <v>6180</v>
      </c>
      <c r="N60" s="94">
        <v>5304</v>
      </c>
      <c r="O60" s="97">
        <f t="shared" si="611"/>
        <v>5304</v>
      </c>
      <c r="P60" s="94">
        <v>5652</v>
      </c>
      <c r="Q60" s="97">
        <f t="shared" si="612"/>
        <v>5652</v>
      </c>
      <c r="R60" s="94">
        <v>7428</v>
      </c>
      <c r="S60" s="97">
        <f t="shared" si="613"/>
        <v>7428</v>
      </c>
      <c r="T60" s="94">
        <v>8676</v>
      </c>
      <c r="U60" s="97">
        <f t="shared" si="614"/>
        <v>8676</v>
      </c>
      <c r="V60" s="94">
        <v>6684</v>
      </c>
      <c r="W60" s="97">
        <f t="shared" si="615"/>
        <v>6684</v>
      </c>
      <c r="X60" s="89">
        <v>8400</v>
      </c>
      <c r="Y60" s="97">
        <f t="shared" si="616"/>
        <v>8400</v>
      </c>
      <c r="Z60" s="94">
        <v>8376</v>
      </c>
      <c r="AA60" s="97">
        <f t="shared" si="617"/>
        <v>8376</v>
      </c>
      <c r="AB60" s="94">
        <v>8448</v>
      </c>
      <c r="AC60" s="97">
        <f t="shared" si="618"/>
        <v>8448</v>
      </c>
      <c r="AD60" s="94">
        <v>8922</v>
      </c>
      <c r="AE60" s="97">
        <f t="shared" si="619"/>
        <v>8922</v>
      </c>
      <c r="AF60" s="101">
        <f t="shared" ref="AF60" si="621">SUM(H60,J60,L60,N60,P60,R60,T60,V60,X60,Z60,AB60,AD60)</f>
        <v>84945</v>
      </c>
      <c r="AG60" s="100">
        <f t="shared" ref="AG60" si="622">SUM(I60,K60,M60,O60,Q60,S60,U60,W60,Y60,AA60,AC60,AE60)</f>
        <v>84945</v>
      </c>
      <c r="AH60" s="96">
        <v>12420</v>
      </c>
      <c r="AI60" s="97">
        <f t="shared" ref="AI60:AI62" si="623">AH60*$E60</f>
        <v>12420</v>
      </c>
      <c r="AJ60" s="98">
        <v>10104</v>
      </c>
      <c r="AK60" s="100">
        <f t="shared" si="20"/>
        <v>10104</v>
      </c>
      <c r="AL60" s="99">
        <v>18779</v>
      </c>
      <c r="AM60" s="100">
        <f t="shared" si="20"/>
        <v>18779</v>
      </c>
      <c r="AN60" s="99">
        <v>4668</v>
      </c>
      <c r="AO60" s="100">
        <f t="shared" si="21"/>
        <v>4668</v>
      </c>
      <c r="AP60" s="99">
        <v>9720</v>
      </c>
      <c r="AQ60" s="100">
        <f t="shared" si="22"/>
        <v>9720</v>
      </c>
      <c r="AR60" s="99">
        <v>10061</v>
      </c>
      <c r="AS60" s="100">
        <f t="shared" si="23"/>
        <v>10061</v>
      </c>
      <c r="AT60" s="99">
        <v>7548</v>
      </c>
      <c r="AU60" s="100">
        <f t="shared" si="24"/>
        <v>7548</v>
      </c>
      <c r="AV60" s="99">
        <v>9532</v>
      </c>
      <c r="AW60" s="100">
        <f t="shared" si="25"/>
        <v>9532</v>
      </c>
      <c r="AX60" s="99">
        <v>9786</v>
      </c>
      <c r="AY60" s="100">
        <f t="shared" si="26"/>
        <v>9786</v>
      </c>
      <c r="AZ60" s="99">
        <v>7686</v>
      </c>
      <c r="BA60" s="100">
        <f t="shared" si="27"/>
        <v>7686</v>
      </c>
      <c r="BB60" s="99">
        <v>6948</v>
      </c>
      <c r="BC60" s="100">
        <f t="shared" si="28"/>
        <v>6948</v>
      </c>
      <c r="BD60" s="99">
        <v>8322</v>
      </c>
      <c r="BE60" s="100">
        <f t="shared" si="29"/>
        <v>8322</v>
      </c>
      <c r="BF60" s="101">
        <f t="shared" si="218"/>
        <v>115574</v>
      </c>
      <c r="BG60" s="100">
        <f t="shared" si="218"/>
        <v>115574</v>
      </c>
      <c r="BH60" s="96">
        <v>7572</v>
      </c>
      <c r="BI60" s="97">
        <f t="shared" ref="BI60" si="624">BH60*$E60</f>
        <v>7572</v>
      </c>
      <c r="BJ60" s="98">
        <v>6774</v>
      </c>
      <c r="BK60" s="100">
        <f t="shared" ref="BK60" si="625">BJ60*$E60</f>
        <v>6774</v>
      </c>
      <c r="BL60" s="99"/>
      <c r="BM60" s="100">
        <f t="shared" ref="BM60" si="626">BL60*$E60</f>
        <v>0</v>
      </c>
      <c r="BN60" s="99"/>
      <c r="BO60" s="100">
        <f t="shared" ref="BO60" si="627">BN60*$E60</f>
        <v>0</v>
      </c>
      <c r="BP60" s="99"/>
      <c r="BQ60" s="100">
        <f t="shared" ref="BQ60" si="628">BP60*$E60</f>
        <v>0</v>
      </c>
      <c r="BR60" s="99"/>
      <c r="BS60" s="100">
        <f t="shared" ref="BS60" si="629">BR60*$E60</f>
        <v>0</v>
      </c>
      <c r="BT60" s="99"/>
      <c r="BU60" s="100">
        <f t="shared" ref="BU60" si="630">BT60*$E60</f>
        <v>0</v>
      </c>
      <c r="BV60" s="99"/>
      <c r="BW60" s="100">
        <f t="shared" ref="BW60" si="631">BV60*$E60</f>
        <v>0</v>
      </c>
      <c r="BX60" s="99"/>
      <c r="BY60" s="100">
        <f t="shared" ref="BY60" si="632">BX60*$E60</f>
        <v>0</v>
      </c>
      <c r="BZ60" s="99"/>
      <c r="CA60" s="100">
        <f t="shared" ref="CA60" si="633">BZ60*$E60</f>
        <v>0</v>
      </c>
      <c r="CB60" s="99"/>
      <c r="CC60" s="100">
        <f t="shared" ref="CC60" si="634">CB60*$E60</f>
        <v>0</v>
      </c>
      <c r="CD60" s="99"/>
      <c r="CE60" s="100">
        <f t="shared" ref="CE60" si="635">CD60*$E60</f>
        <v>0</v>
      </c>
      <c r="CF60" s="101">
        <f t="shared" ref="CF60" si="636">SUM(BH60,BJ60,BL60,BN60,BP60,BR60,BT60,BV60,BX60,BZ60,CB60,CD60)</f>
        <v>14346</v>
      </c>
      <c r="CG60" s="100">
        <f t="shared" ref="CG60" si="637">SUM(BI60,BK60,BM60,BO60,BQ60,BS60,BU60,BW60,BY60,CA60,CC60,CE60)</f>
        <v>14346</v>
      </c>
    </row>
    <row r="61" spans="1:85" s="102" customFormat="1" ht="19.899999999999999" customHeight="1" x14ac:dyDescent="0.25">
      <c r="A61" s="94">
        <v>50</v>
      </c>
      <c r="B61" s="95" t="s">
        <v>119</v>
      </c>
      <c r="C61" s="95" t="s">
        <v>77</v>
      </c>
      <c r="D61" s="94">
        <f>RANK(BF61,$BF$4:$BF$147)</f>
        <v>18</v>
      </c>
      <c r="E61" s="94">
        <v>0.6</v>
      </c>
      <c r="F61" s="94" t="s">
        <v>98</v>
      </c>
      <c r="G61" s="94">
        <v>1060</v>
      </c>
      <c r="H61" s="94"/>
      <c r="I61" s="97">
        <f t="shared" si="553"/>
        <v>0</v>
      </c>
      <c r="J61" s="94"/>
      <c r="K61" s="97">
        <f t="shared" si="553"/>
        <v>0</v>
      </c>
      <c r="L61" s="94"/>
      <c r="M61" s="97">
        <f t="shared" ref="M61" si="638">L61*$E61</f>
        <v>0</v>
      </c>
      <c r="N61" s="94"/>
      <c r="O61" s="97">
        <f t="shared" ref="O61" si="639">N61*$E61</f>
        <v>0</v>
      </c>
      <c r="P61" s="94"/>
      <c r="Q61" s="97">
        <f t="shared" ref="Q61" si="640">P61*$E61</f>
        <v>0</v>
      </c>
      <c r="R61" s="94"/>
      <c r="S61" s="97">
        <f t="shared" ref="S61" si="641">R61*$E61</f>
        <v>0</v>
      </c>
      <c r="T61" s="94"/>
      <c r="U61" s="97">
        <f t="shared" ref="U61" si="642">T61*$E61</f>
        <v>0</v>
      </c>
      <c r="V61" s="94"/>
      <c r="W61" s="97">
        <f t="shared" ref="W61" si="643">V61*$E61</f>
        <v>0</v>
      </c>
      <c r="X61" s="94"/>
      <c r="Y61" s="97">
        <f t="shared" ref="Y61" si="644">X61*$E61</f>
        <v>0</v>
      </c>
      <c r="Z61" s="94"/>
      <c r="AA61" s="97">
        <f t="shared" ref="AA61" si="645">Z61*$E61</f>
        <v>0</v>
      </c>
      <c r="AB61" s="94"/>
      <c r="AC61" s="97">
        <f t="shared" ref="AC61" si="646">AB61*$E61</f>
        <v>0</v>
      </c>
      <c r="AD61" s="94"/>
      <c r="AE61" s="97">
        <f t="shared" ref="AE61" si="647">AD61*$E61</f>
        <v>0</v>
      </c>
      <c r="AF61" s="101"/>
      <c r="AG61" s="100"/>
      <c r="AH61" s="96"/>
      <c r="AI61" s="97"/>
      <c r="AJ61" s="98"/>
      <c r="AK61" s="100"/>
      <c r="AL61" s="99"/>
      <c r="AM61" s="100"/>
      <c r="AN61" s="99"/>
      <c r="AO61" s="100"/>
      <c r="AP61" s="99"/>
      <c r="AQ61" s="100"/>
      <c r="AR61" s="99"/>
      <c r="AS61" s="100"/>
      <c r="AT61" s="99"/>
      <c r="AU61" s="100"/>
      <c r="AV61" s="99"/>
      <c r="AW61" s="100"/>
      <c r="AX61" s="99"/>
      <c r="AY61" s="100"/>
      <c r="AZ61" s="99"/>
      <c r="BA61" s="100"/>
      <c r="BB61" s="99"/>
      <c r="BC61" s="100"/>
      <c r="BD61" s="99"/>
      <c r="BE61" s="100"/>
      <c r="BF61" s="101"/>
      <c r="BG61" s="100"/>
      <c r="BH61" s="96"/>
      <c r="BI61" s="97"/>
      <c r="BJ61" s="98"/>
      <c r="BK61" s="100"/>
      <c r="BL61" s="99"/>
      <c r="BM61" s="100"/>
      <c r="BN61" s="99"/>
      <c r="BO61" s="100"/>
      <c r="BP61" s="99"/>
      <c r="BQ61" s="100"/>
      <c r="BR61" s="99"/>
      <c r="BS61" s="100"/>
      <c r="BT61" s="99"/>
      <c r="BU61" s="100"/>
      <c r="BV61" s="99"/>
      <c r="BW61" s="100"/>
      <c r="BX61" s="99"/>
      <c r="BY61" s="100"/>
      <c r="BZ61" s="99"/>
      <c r="CA61" s="100"/>
      <c r="CB61" s="99"/>
      <c r="CC61" s="100"/>
      <c r="CD61" s="99"/>
      <c r="CE61" s="100"/>
      <c r="CF61" s="101"/>
      <c r="CG61" s="100"/>
    </row>
    <row r="62" spans="1:85" s="102" customFormat="1" ht="19.899999999999999" customHeight="1" x14ac:dyDescent="0.25">
      <c r="A62" s="94">
        <v>51</v>
      </c>
      <c r="B62" s="95" t="s">
        <v>120</v>
      </c>
      <c r="C62" s="95" t="s">
        <v>77</v>
      </c>
      <c r="D62" s="94">
        <f>RANK(BF62,$BF$4:$BF$147)</f>
        <v>6</v>
      </c>
      <c r="E62" s="94">
        <v>0.35</v>
      </c>
      <c r="F62" s="94" t="s">
        <v>81</v>
      </c>
      <c r="G62" s="94">
        <v>700</v>
      </c>
      <c r="H62" s="94">
        <v>567</v>
      </c>
      <c r="I62" s="97">
        <f t="shared" si="553"/>
        <v>198.45</v>
      </c>
      <c r="J62" s="94">
        <v>320</v>
      </c>
      <c r="K62" s="97">
        <f t="shared" si="553"/>
        <v>112</v>
      </c>
      <c r="L62" s="94">
        <v>520</v>
      </c>
      <c r="M62" s="97">
        <f t="shared" ref="M62" si="648">L62*$E62</f>
        <v>182</v>
      </c>
      <c r="N62" s="94">
        <v>720</v>
      </c>
      <c r="O62" s="97">
        <f t="shared" ref="O62" si="649">N62*$E62</f>
        <v>251.99999999999997</v>
      </c>
      <c r="P62" s="94">
        <v>80</v>
      </c>
      <c r="Q62" s="97">
        <f t="shared" ref="Q62" si="650">P62*$E62</f>
        <v>28</v>
      </c>
      <c r="R62" s="94">
        <v>400</v>
      </c>
      <c r="S62" s="97">
        <f t="shared" ref="S62" si="651">R62*$E62</f>
        <v>140</v>
      </c>
      <c r="T62" s="94">
        <v>680</v>
      </c>
      <c r="U62" s="97">
        <f t="shared" ref="U62" si="652">T62*$E62</f>
        <v>237.99999999999997</v>
      </c>
      <c r="V62" s="94">
        <v>520</v>
      </c>
      <c r="W62" s="97">
        <f t="shared" ref="W62" si="653">V62*$E62</f>
        <v>182</v>
      </c>
      <c r="X62" s="94">
        <v>1160</v>
      </c>
      <c r="Y62" s="97">
        <f t="shared" ref="Y62" si="654">X62*$E62</f>
        <v>406</v>
      </c>
      <c r="Z62" s="94">
        <v>840</v>
      </c>
      <c r="AA62" s="97">
        <f t="shared" ref="AA62" si="655">Z62*$E62</f>
        <v>294</v>
      </c>
      <c r="AB62" s="94">
        <v>880</v>
      </c>
      <c r="AC62" s="97">
        <f t="shared" ref="AC62" si="656">AB62*$E62</f>
        <v>308</v>
      </c>
      <c r="AD62" s="94">
        <v>1895</v>
      </c>
      <c r="AE62" s="97">
        <f t="shared" ref="AE62" si="657">AD62*$E62</f>
        <v>663.25</v>
      </c>
      <c r="AF62" s="101">
        <f t="shared" ref="AF62:AF64" si="658">SUM(H62,J62,L62,N62,P62,R62,T62,V62,X62,Z62,AB62,AD62)</f>
        <v>8582</v>
      </c>
      <c r="AG62" s="100">
        <f t="shared" ref="AG62:AG64" si="659">SUM(I62,K62,M62,O62,Q62,S62,U62,W62,Y62,AA62,AC62,AE62)</f>
        <v>3003.7</v>
      </c>
      <c r="AH62" s="96">
        <v>1252</v>
      </c>
      <c r="AI62" s="97">
        <f t="shared" si="623"/>
        <v>438.2</v>
      </c>
      <c r="AJ62" s="98">
        <v>1252</v>
      </c>
      <c r="AK62" s="97">
        <v>438.2</v>
      </c>
      <c r="AL62" s="99">
        <v>2120</v>
      </c>
      <c r="AM62" s="100">
        <f t="shared" si="20"/>
        <v>742</v>
      </c>
      <c r="AN62" s="99">
        <v>1774</v>
      </c>
      <c r="AO62" s="100">
        <f t="shared" si="21"/>
        <v>620.9</v>
      </c>
      <c r="AP62" s="99">
        <v>1640</v>
      </c>
      <c r="AQ62" s="100">
        <f t="shared" si="22"/>
        <v>574</v>
      </c>
      <c r="AR62" s="99">
        <v>1320</v>
      </c>
      <c r="AS62" s="100">
        <f t="shared" si="23"/>
        <v>461.99999999999994</v>
      </c>
      <c r="AT62" s="99">
        <v>2680</v>
      </c>
      <c r="AU62" s="100">
        <f t="shared" si="24"/>
        <v>937.99999999999989</v>
      </c>
      <c r="AV62" s="99">
        <v>2320</v>
      </c>
      <c r="AW62" s="100">
        <f t="shared" si="25"/>
        <v>812</v>
      </c>
      <c r="AX62" s="99">
        <v>2010</v>
      </c>
      <c r="AY62" s="100">
        <f t="shared" si="26"/>
        <v>703.5</v>
      </c>
      <c r="AZ62" s="99">
        <v>2600</v>
      </c>
      <c r="BA62" s="100">
        <f t="shared" si="27"/>
        <v>909.99999999999989</v>
      </c>
      <c r="BB62" s="99">
        <v>1920</v>
      </c>
      <c r="BC62" s="100">
        <f t="shared" si="28"/>
        <v>672</v>
      </c>
      <c r="BD62" s="99">
        <v>3120</v>
      </c>
      <c r="BE62" s="100">
        <f t="shared" si="29"/>
        <v>1092</v>
      </c>
      <c r="BF62" s="101">
        <f t="shared" si="218"/>
        <v>24008</v>
      </c>
      <c r="BG62" s="100">
        <f t="shared" si="218"/>
        <v>8402.7999999999993</v>
      </c>
      <c r="BH62" s="96">
        <v>3200</v>
      </c>
      <c r="BI62" s="97">
        <f t="shared" ref="BI62:BI64" si="660">BH62*$E62</f>
        <v>1120</v>
      </c>
      <c r="BJ62" s="98">
        <v>2920</v>
      </c>
      <c r="BK62" s="100">
        <f t="shared" ref="BK62" si="661">BJ62*$E62</f>
        <v>1021.9999999999999</v>
      </c>
      <c r="BL62" s="99"/>
      <c r="BM62" s="100">
        <f t="shared" ref="BM62:BM64" si="662">BL62*$E62</f>
        <v>0</v>
      </c>
      <c r="BN62" s="99"/>
      <c r="BO62" s="100">
        <f t="shared" ref="BO62:BO64" si="663">BN62*$E62</f>
        <v>0</v>
      </c>
      <c r="BP62" s="99"/>
      <c r="BQ62" s="100">
        <f t="shared" ref="BQ62:BQ64" si="664">BP62*$E62</f>
        <v>0</v>
      </c>
      <c r="BR62" s="99"/>
      <c r="BS62" s="100">
        <f t="shared" ref="BS62:BS64" si="665">BR62*$E62</f>
        <v>0</v>
      </c>
      <c r="BT62" s="99"/>
      <c r="BU62" s="100">
        <f t="shared" ref="BU62:BU64" si="666">BT62*$E62</f>
        <v>0</v>
      </c>
      <c r="BV62" s="99"/>
      <c r="BW62" s="100">
        <f t="shared" ref="BW62:BW64" si="667">BV62*$E62</f>
        <v>0</v>
      </c>
      <c r="BX62" s="99"/>
      <c r="BY62" s="100">
        <f t="shared" ref="BY62:BY64" si="668">BX62*$E62</f>
        <v>0</v>
      </c>
      <c r="BZ62" s="99"/>
      <c r="CA62" s="100">
        <f t="shared" ref="CA62:CA64" si="669">BZ62*$E62</f>
        <v>0</v>
      </c>
      <c r="CB62" s="99"/>
      <c r="CC62" s="100">
        <f t="shared" ref="CC62:CC64" si="670">CB62*$E62</f>
        <v>0</v>
      </c>
      <c r="CD62" s="99"/>
      <c r="CE62" s="100">
        <f t="shared" ref="CE62:CE64" si="671">CD62*$E62</f>
        <v>0</v>
      </c>
      <c r="CF62" s="101">
        <f t="shared" ref="CF62:CF64" si="672">SUM(BH62,BJ62,BL62,BN62,BP62,BR62,BT62,BV62,BX62,BZ62,CB62,CD62)</f>
        <v>6120</v>
      </c>
      <c r="CG62" s="100">
        <f t="shared" ref="CG62:CG64" si="673">SUM(BI62,BK62,BM62,BO62,BQ62,BS62,BU62,BW62,BY62,CA62,CC62,CE62)</f>
        <v>2142</v>
      </c>
    </row>
    <row r="63" spans="1:85" s="102" customFormat="1" ht="19.899999999999999" customHeight="1" x14ac:dyDescent="0.25">
      <c r="A63" s="94">
        <v>52</v>
      </c>
      <c r="B63" s="95" t="s">
        <v>121</v>
      </c>
      <c r="C63" s="95" t="s">
        <v>74</v>
      </c>
      <c r="D63" s="94">
        <f>RANK(BF63,$BF$4:$BF$147)</f>
        <v>18</v>
      </c>
      <c r="E63" s="94">
        <v>0.64</v>
      </c>
      <c r="F63" s="94" t="s">
        <v>85</v>
      </c>
      <c r="G63" s="94"/>
      <c r="H63" s="94"/>
      <c r="I63" s="97">
        <f t="shared" si="553"/>
        <v>0</v>
      </c>
      <c r="J63" s="94"/>
      <c r="K63" s="97">
        <f t="shared" si="553"/>
        <v>0</v>
      </c>
      <c r="L63" s="94"/>
      <c r="M63" s="97">
        <f t="shared" ref="M63" si="674">L63*$E63</f>
        <v>0</v>
      </c>
      <c r="N63" s="94"/>
      <c r="O63" s="97">
        <f t="shared" ref="O63" si="675">N63*$E63</f>
        <v>0</v>
      </c>
      <c r="P63" s="94"/>
      <c r="Q63" s="97">
        <f t="shared" ref="Q63" si="676">P63*$E63</f>
        <v>0</v>
      </c>
      <c r="R63" s="94"/>
      <c r="S63" s="97">
        <f t="shared" ref="S63" si="677">R63*$E63</f>
        <v>0</v>
      </c>
      <c r="T63" s="94"/>
      <c r="U63" s="97">
        <f t="shared" ref="U63" si="678">T63*$E63</f>
        <v>0</v>
      </c>
      <c r="V63" s="94"/>
      <c r="W63" s="97">
        <f t="shared" ref="W63" si="679">V63*$E63</f>
        <v>0</v>
      </c>
      <c r="X63" s="94"/>
      <c r="Y63" s="97">
        <f t="shared" ref="Y63" si="680">X63*$E63</f>
        <v>0</v>
      </c>
      <c r="Z63" s="94"/>
      <c r="AA63" s="97">
        <f t="shared" ref="AA63" si="681">Z63*$E63</f>
        <v>0</v>
      </c>
      <c r="AB63" s="94"/>
      <c r="AC63" s="97">
        <f t="shared" ref="AC63" si="682">AB63*$E63</f>
        <v>0</v>
      </c>
      <c r="AD63" s="94"/>
      <c r="AE63" s="97">
        <f t="shared" ref="AE63" si="683">AD63*$E63</f>
        <v>0</v>
      </c>
      <c r="AF63" s="101">
        <f t="shared" si="658"/>
        <v>0</v>
      </c>
      <c r="AG63" s="100">
        <f t="shared" si="659"/>
        <v>0</v>
      </c>
      <c r="AH63" s="99"/>
      <c r="AI63" s="100">
        <f t="shared" si="63"/>
        <v>0</v>
      </c>
      <c r="AJ63" s="99"/>
      <c r="AK63" s="100">
        <f t="shared" si="20"/>
        <v>0</v>
      </c>
      <c r="AL63" s="99"/>
      <c r="AM63" s="100">
        <f t="shared" si="20"/>
        <v>0</v>
      </c>
      <c r="AN63" s="99"/>
      <c r="AO63" s="100">
        <f t="shared" si="21"/>
        <v>0</v>
      </c>
      <c r="AP63" s="99"/>
      <c r="AQ63" s="100">
        <f t="shared" si="22"/>
        <v>0</v>
      </c>
      <c r="AR63" s="99"/>
      <c r="AS63" s="100">
        <f t="shared" si="23"/>
        <v>0</v>
      </c>
      <c r="AT63" s="99"/>
      <c r="AU63" s="100">
        <f t="shared" si="24"/>
        <v>0</v>
      </c>
      <c r="AV63" s="99"/>
      <c r="AW63" s="100">
        <f t="shared" si="25"/>
        <v>0</v>
      </c>
      <c r="AX63" s="99"/>
      <c r="AY63" s="100">
        <f t="shared" si="26"/>
        <v>0</v>
      </c>
      <c r="AZ63" s="99"/>
      <c r="BA63" s="100">
        <f t="shared" si="27"/>
        <v>0</v>
      </c>
      <c r="BB63" s="99"/>
      <c r="BC63" s="100">
        <f t="shared" si="28"/>
        <v>0</v>
      </c>
      <c r="BD63" s="99"/>
      <c r="BE63" s="100">
        <f t="shared" si="29"/>
        <v>0</v>
      </c>
      <c r="BF63" s="101">
        <f t="shared" si="218"/>
        <v>0</v>
      </c>
      <c r="BG63" s="100">
        <f t="shared" si="218"/>
        <v>0</v>
      </c>
      <c r="BH63" s="99"/>
      <c r="BI63" s="100">
        <f t="shared" si="660"/>
        <v>0</v>
      </c>
      <c r="BJ63" s="99"/>
      <c r="BK63" s="100">
        <f t="shared" ref="BK63:BK64" si="684">BJ63*$E63</f>
        <v>0</v>
      </c>
      <c r="BL63" s="99"/>
      <c r="BM63" s="100">
        <f t="shared" si="662"/>
        <v>0</v>
      </c>
      <c r="BN63" s="99"/>
      <c r="BO63" s="100">
        <f t="shared" si="663"/>
        <v>0</v>
      </c>
      <c r="BP63" s="99"/>
      <c r="BQ63" s="100">
        <f t="shared" si="664"/>
        <v>0</v>
      </c>
      <c r="BR63" s="99"/>
      <c r="BS63" s="100">
        <f t="shared" si="665"/>
        <v>0</v>
      </c>
      <c r="BT63" s="99"/>
      <c r="BU63" s="100">
        <f t="shared" si="666"/>
        <v>0</v>
      </c>
      <c r="BV63" s="99"/>
      <c r="BW63" s="100">
        <f t="shared" si="667"/>
        <v>0</v>
      </c>
      <c r="BX63" s="99"/>
      <c r="BY63" s="100">
        <f t="shared" si="668"/>
        <v>0</v>
      </c>
      <c r="BZ63" s="99"/>
      <c r="CA63" s="100">
        <f t="shared" si="669"/>
        <v>0</v>
      </c>
      <c r="CB63" s="99"/>
      <c r="CC63" s="100">
        <f t="shared" si="670"/>
        <v>0</v>
      </c>
      <c r="CD63" s="99"/>
      <c r="CE63" s="100">
        <f t="shared" si="671"/>
        <v>0</v>
      </c>
      <c r="CF63" s="101">
        <f t="shared" si="672"/>
        <v>0</v>
      </c>
      <c r="CG63" s="100">
        <f t="shared" si="673"/>
        <v>0</v>
      </c>
    </row>
    <row r="64" spans="1:85" s="102" customFormat="1" ht="19.899999999999999" customHeight="1" x14ac:dyDescent="0.25">
      <c r="A64" s="94">
        <v>53</v>
      </c>
      <c r="B64" s="95" t="s">
        <v>122</v>
      </c>
      <c r="C64" s="95" t="s">
        <v>74</v>
      </c>
      <c r="D64" s="94">
        <f>RANK(BF64,$BF$4:$BF$147)</f>
        <v>15</v>
      </c>
      <c r="E64" s="94">
        <v>0.64</v>
      </c>
      <c r="F64" s="94" t="s">
        <v>85</v>
      </c>
      <c r="G64" s="94">
        <v>1350</v>
      </c>
      <c r="H64" s="94"/>
      <c r="I64" s="97">
        <f t="shared" si="553"/>
        <v>0</v>
      </c>
      <c r="J64" s="94"/>
      <c r="K64" s="97">
        <f t="shared" si="553"/>
        <v>0</v>
      </c>
      <c r="L64" s="94"/>
      <c r="M64" s="97">
        <f t="shared" ref="M64" si="685">L64*$E64</f>
        <v>0</v>
      </c>
      <c r="N64" s="94"/>
      <c r="O64" s="97">
        <f t="shared" ref="O64" si="686">N64*$E64</f>
        <v>0</v>
      </c>
      <c r="P64" s="94"/>
      <c r="Q64" s="97">
        <f t="shared" ref="Q64" si="687">P64*$E64</f>
        <v>0</v>
      </c>
      <c r="R64" s="94"/>
      <c r="S64" s="97">
        <f t="shared" ref="S64" si="688">R64*$E64</f>
        <v>0</v>
      </c>
      <c r="T64" s="94"/>
      <c r="U64" s="97">
        <f t="shared" ref="U64" si="689">T64*$E64</f>
        <v>0</v>
      </c>
      <c r="V64" s="94">
        <v>14</v>
      </c>
      <c r="W64" s="97">
        <f t="shared" ref="W64" si="690">V64*$E64</f>
        <v>8.9600000000000009</v>
      </c>
      <c r="X64" s="89"/>
      <c r="Y64" s="97">
        <f t="shared" ref="Y64" si="691">X64*$E64</f>
        <v>0</v>
      </c>
      <c r="Z64" s="94"/>
      <c r="AA64" s="97">
        <f t="shared" ref="AA64" si="692">Z64*$E64</f>
        <v>0</v>
      </c>
      <c r="AB64" s="94"/>
      <c r="AC64" s="97">
        <f t="shared" ref="AC64" si="693">AB64*$E64</f>
        <v>0</v>
      </c>
      <c r="AD64" s="94"/>
      <c r="AE64" s="97">
        <f t="shared" ref="AE64" si="694">AD64*$E64</f>
        <v>0</v>
      </c>
      <c r="AF64" s="101">
        <f t="shared" si="658"/>
        <v>14</v>
      </c>
      <c r="AG64" s="100">
        <f t="shared" si="659"/>
        <v>8.9600000000000009</v>
      </c>
      <c r="AH64" s="99"/>
      <c r="AI64" s="100">
        <f t="shared" si="63"/>
        <v>0</v>
      </c>
      <c r="AJ64" s="99"/>
      <c r="AK64" s="100">
        <f t="shared" si="20"/>
        <v>0</v>
      </c>
      <c r="AL64" s="99"/>
      <c r="AM64" s="100">
        <f t="shared" si="20"/>
        <v>0</v>
      </c>
      <c r="AN64" s="99"/>
      <c r="AO64" s="100">
        <f t="shared" si="21"/>
        <v>0</v>
      </c>
      <c r="AP64" s="99"/>
      <c r="AQ64" s="100">
        <f t="shared" si="22"/>
        <v>0</v>
      </c>
      <c r="AR64" s="99">
        <v>14</v>
      </c>
      <c r="AS64" s="100">
        <f t="shared" si="23"/>
        <v>8.9600000000000009</v>
      </c>
      <c r="AT64" s="99"/>
      <c r="AU64" s="100">
        <f t="shared" si="24"/>
        <v>0</v>
      </c>
      <c r="AV64" s="99"/>
      <c r="AW64" s="100">
        <f t="shared" si="25"/>
        <v>0</v>
      </c>
      <c r="AX64" s="99"/>
      <c r="AY64" s="100">
        <f t="shared" si="26"/>
        <v>0</v>
      </c>
      <c r="AZ64" s="99"/>
      <c r="BA64" s="100">
        <f t="shared" si="27"/>
        <v>0</v>
      </c>
      <c r="BB64" s="99"/>
      <c r="BC64" s="100">
        <f t="shared" si="28"/>
        <v>0</v>
      </c>
      <c r="BD64" s="99"/>
      <c r="BE64" s="100">
        <f t="shared" si="29"/>
        <v>0</v>
      </c>
      <c r="BF64" s="101">
        <f t="shared" si="218"/>
        <v>14</v>
      </c>
      <c r="BG64" s="100">
        <f t="shared" si="218"/>
        <v>8.9600000000000009</v>
      </c>
      <c r="BH64" s="99"/>
      <c r="BI64" s="100">
        <f t="shared" si="660"/>
        <v>0</v>
      </c>
      <c r="BJ64" s="99"/>
      <c r="BK64" s="100">
        <f t="shared" si="684"/>
        <v>0</v>
      </c>
      <c r="BL64" s="99"/>
      <c r="BM64" s="100">
        <f t="shared" si="662"/>
        <v>0</v>
      </c>
      <c r="BN64" s="99"/>
      <c r="BO64" s="100">
        <f t="shared" si="663"/>
        <v>0</v>
      </c>
      <c r="BP64" s="99"/>
      <c r="BQ64" s="100">
        <f t="shared" si="664"/>
        <v>0</v>
      </c>
      <c r="BR64" s="99"/>
      <c r="BS64" s="100">
        <f t="shared" si="665"/>
        <v>0</v>
      </c>
      <c r="BT64" s="99"/>
      <c r="BU64" s="100">
        <f t="shared" si="666"/>
        <v>0</v>
      </c>
      <c r="BV64" s="99"/>
      <c r="BW64" s="100">
        <f t="shared" si="667"/>
        <v>0</v>
      </c>
      <c r="BX64" s="99"/>
      <c r="BY64" s="100">
        <f t="shared" si="668"/>
        <v>0</v>
      </c>
      <c r="BZ64" s="99"/>
      <c r="CA64" s="100">
        <f t="shared" si="669"/>
        <v>0</v>
      </c>
      <c r="CB64" s="99"/>
      <c r="CC64" s="100">
        <f t="shared" si="670"/>
        <v>0</v>
      </c>
      <c r="CD64" s="99"/>
      <c r="CE64" s="100">
        <f t="shared" si="671"/>
        <v>0</v>
      </c>
      <c r="CF64" s="101">
        <f t="shared" si="672"/>
        <v>0</v>
      </c>
      <c r="CG64" s="100">
        <f t="shared" si="673"/>
        <v>0</v>
      </c>
    </row>
    <row r="65" spans="1:85" s="102" customFormat="1" ht="19.899999999999999" customHeight="1" x14ac:dyDescent="0.25">
      <c r="A65" s="94"/>
      <c r="B65" s="95"/>
      <c r="C65" s="95"/>
      <c r="D65" s="94"/>
      <c r="E65" s="94"/>
      <c r="F65" s="94"/>
      <c r="G65" s="94"/>
      <c r="H65" s="94"/>
      <c r="I65" s="125"/>
      <c r="J65" s="94"/>
      <c r="K65" s="125"/>
      <c r="L65" s="94"/>
      <c r="M65" s="125"/>
      <c r="N65" s="94"/>
      <c r="O65" s="125"/>
      <c r="P65" s="94"/>
      <c r="Q65" s="125"/>
      <c r="R65" s="94"/>
      <c r="S65" s="125"/>
      <c r="T65" s="94"/>
      <c r="U65" s="125"/>
      <c r="V65" s="94"/>
      <c r="W65" s="125"/>
      <c r="X65" s="94"/>
      <c r="Y65" s="125"/>
      <c r="Z65" s="94"/>
      <c r="AA65" s="125"/>
      <c r="AB65" s="94"/>
      <c r="AC65" s="125"/>
      <c r="AD65" s="94"/>
      <c r="AE65" s="125"/>
      <c r="AF65" s="101"/>
      <c r="AG65" s="100"/>
      <c r="AH65" s="99"/>
      <c r="AI65" s="100"/>
      <c r="AJ65" s="99"/>
      <c r="AK65" s="100"/>
      <c r="AL65" s="99"/>
      <c r="AM65" s="100"/>
      <c r="AN65" s="99"/>
      <c r="AO65" s="100"/>
      <c r="AP65" s="99"/>
      <c r="AQ65" s="100"/>
      <c r="AR65" s="99"/>
      <c r="AS65" s="100"/>
      <c r="AT65" s="99"/>
      <c r="AU65" s="100"/>
      <c r="AV65" s="99"/>
      <c r="AW65" s="100"/>
      <c r="AX65" s="99"/>
      <c r="AY65" s="100"/>
      <c r="AZ65" s="99"/>
      <c r="BA65" s="100"/>
      <c r="BB65" s="99"/>
      <c r="BC65" s="100"/>
      <c r="BD65" s="99"/>
      <c r="BE65" s="100"/>
      <c r="BF65" s="101"/>
      <c r="BG65" s="100"/>
      <c r="BH65" s="99"/>
      <c r="BI65" s="100"/>
      <c r="BJ65" s="99"/>
      <c r="BK65" s="100"/>
      <c r="BL65" s="99"/>
      <c r="BM65" s="100"/>
      <c r="BN65" s="99"/>
      <c r="BO65" s="100"/>
      <c r="BP65" s="99"/>
      <c r="BQ65" s="100"/>
      <c r="BR65" s="99"/>
      <c r="BS65" s="100"/>
      <c r="BT65" s="99"/>
      <c r="BU65" s="100"/>
      <c r="BV65" s="99"/>
      <c r="BW65" s="100"/>
      <c r="BX65" s="99"/>
      <c r="BY65" s="100"/>
      <c r="BZ65" s="99"/>
      <c r="CA65" s="100"/>
      <c r="CB65" s="99"/>
      <c r="CC65" s="100"/>
      <c r="CD65" s="99"/>
      <c r="CE65" s="100"/>
      <c r="CF65" s="101"/>
      <c r="CG65" s="100"/>
    </row>
    <row r="66" spans="1:85" s="102" customFormat="1" ht="19.899999999999999" customHeight="1" x14ac:dyDescent="0.25">
      <c r="A66" s="94">
        <v>54</v>
      </c>
      <c r="B66" s="95" t="s">
        <v>123</v>
      </c>
      <c r="C66" s="95" t="s">
        <v>77</v>
      </c>
      <c r="D66" s="94">
        <f>RANK(BF66,$BF$4:$BF$147)</f>
        <v>18</v>
      </c>
      <c r="E66" s="94">
        <v>1</v>
      </c>
      <c r="F66" s="94" t="s">
        <v>75</v>
      </c>
      <c r="G66" s="94"/>
      <c r="H66" s="94"/>
      <c r="I66" s="97">
        <f t="shared" ref="I66:K68" si="695">H66*$E66</f>
        <v>0</v>
      </c>
      <c r="J66" s="94"/>
      <c r="K66" s="97">
        <f t="shared" si="695"/>
        <v>0</v>
      </c>
      <c r="L66" s="94"/>
      <c r="M66" s="97">
        <f t="shared" ref="M66" si="696">L66*$E66</f>
        <v>0</v>
      </c>
      <c r="N66" s="94"/>
      <c r="O66" s="97">
        <f t="shared" ref="O66" si="697">N66*$E66</f>
        <v>0</v>
      </c>
      <c r="P66" s="94"/>
      <c r="Q66" s="97">
        <f t="shared" ref="Q66" si="698">P66*$E66</f>
        <v>0</v>
      </c>
      <c r="R66" s="94"/>
      <c r="S66" s="97">
        <f t="shared" ref="S66" si="699">R66*$E66</f>
        <v>0</v>
      </c>
      <c r="T66" s="94"/>
      <c r="U66" s="97">
        <f t="shared" ref="U66" si="700">T66*$E66</f>
        <v>0</v>
      </c>
      <c r="V66" s="94"/>
      <c r="W66" s="97">
        <f t="shared" ref="W66" si="701">V66*$E66</f>
        <v>0</v>
      </c>
      <c r="X66" s="94"/>
      <c r="Y66" s="97">
        <f t="shared" ref="Y66" si="702">X66*$E66</f>
        <v>0</v>
      </c>
      <c r="Z66" s="94"/>
      <c r="AA66" s="97">
        <f t="shared" ref="AA66" si="703">Z66*$E66</f>
        <v>0</v>
      </c>
      <c r="AB66" s="94"/>
      <c r="AC66" s="97">
        <f t="shared" ref="AC66" si="704">AB66*$E66</f>
        <v>0</v>
      </c>
      <c r="AD66" s="94"/>
      <c r="AE66" s="97">
        <f t="shared" ref="AE66" si="705">AD66*$E66</f>
        <v>0</v>
      </c>
      <c r="AF66" s="101">
        <f t="shared" ref="AF66:AF68" si="706">SUM(H66,J66,L66,N66,P66,R66,T66,V66,X66,Z66,AB66,AD66)</f>
        <v>0</v>
      </c>
      <c r="AG66" s="100">
        <f t="shared" ref="AG66:AG68" si="707">SUM(I66,K66,M66,O66,Q66,S66,U66,W66,Y66,AA66,AC66,AE66)</f>
        <v>0</v>
      </c>
      <c r="AH66" s="99"/>
      <c r="AI66" s="100">
        <f t="shared" si="63"/>
        <v>0</v>
      </c>
      <c r="AJ66" s="99"/>
      <c r="AK66" s="100">
        <f t="shared" si="20"/>
        <v>0</v>
      </c>
      <c r="AL66" s="99"/>
      <c r="AM66" s="100">
        <f t="shared" si="20"/>
        <v>0</v>
      </c>
      <c r="AN66" s="99"/>
      <c r="AO66" s="100">
        <f t="shared" si="21"/>
        <v>0</v>
      </c>
      <c r="AP66" s="99"/>
      <c r="AQ66" s="100">
        <f t="shared" si="22"/>
        <v>0</v>
      </c>
      <c r="AR66" s="99"/>
      <c r="AS66" s="100">
        <f t="shared" si="23"/>
        <v>0</v>
      </c>
      <c r="AT66" s="99"/>
      <c r="AU66" s="100">
        <f t="shared" si="24"/>
        <v>0</v>
      </c>
      <c r="AV66" s="99"/>
      <c r="AW66" s="100">
        <f t="shared" si="25"/>
        <v>0</v>
      </c>
      <c r="AX66" s="99"/>
      <c r="AY66" s="100">
        <f t="shared" si="26"/>
        <v>0</v>
      </c>
      <c r="AZ66" s="99"/>
      <c r="BA66" s="100">
        <f t="shared" si="27"/>
        <v>0</v>
      </c>
      <c r="BB66" s="99"/>
      <c r="BC66" s="100">
        <f t="shared" si="28"/>
        <v>0</v>
      </c>
      <c r="BD66" s="99"/>
      <c r="BE66" s="100">
        <f t="shared" si="29"/>
        <v>0</v>
      </c>
      <c r="BF66" s="101">
        <f t="shared" si="218"/>
        <v>0</v>
      </c>
      <c r="BG66" s="100">
        <f t="shared" si="218"/>
        <v>0</v>
      </c>
      <c r="BH66" s="99"/>
      <c r="BI66" s="100">
        <f t="shared" ref="BI66:BI68" si="708">BH66*$E66</f>
        <v>0</v>
      </c>
      <c r="BJ66" s="99"/>
      <c r="BK66" s="100">
        <f t="shared" ref="BK66:BK68" si="709">BJ66*$E66</f>
        <v>0</v>
      </c>
      <c r="BL66" s="99"/>
      <c r="BM66" s="100">
        <f t="shared" ref="BM66:BM68" si="710">BL66*$E66</f>
        <v>0</v>
      </c>
      <c r="BN66" s="99"/>
      <c r="BO66" s="100">
        <f t="shared" ref="BO66:BO68" si="711">BN66*$E66</f>
        <v>0</v>
      </c>
      <c r="BP66" s="99"/>
      <c r="BQ66" s="100">
        <f t="shared" ref="BQ66:BQ68" si="712">BP66*$E66</f>
        <v>0</v>
      </c>
      <c r="BR66" s="99"/>
      <c r="BS66" s="100">
        <f t="shared" ref="BS66:BS68" si="713">BR66*$E66</f>
        <v>0</v>
      </c>
      <c r="BT66" s="99"/>
      <c r="BU66" s="100">
        <f t="shared" ref="BU66:BU68" si="714">BT66*$E66</f>
        <v>0</v>
      </c>
      <c r="BV66" s="99"/>
      <c r="BW66" s="100">
        <f t="shared" ref="BW66:BW68" si="715">BV66*$E66</f>
        <v>0</v>
      </c>
      <c r="BX66" s="99"/>
      <c r="BY66" s="100">
        <f t="shared" ref="BY66:BY68" si="716">BX66*$E66</f>
        <v>0</v>
      </c>
      <c r="BZ66" s="99"/>
      <c r="CA66" s="100">
        <f t="shared" ref="CA66:CA68" si="717">BZ66*$E66</f>
        <v>0</v>
      </c>
      <c r="CB66" s="99"/>
      <c r="CC66" s="100">
        <f t="shared" ref="CC66:CC68" si="718">CB66*$E66</f>
        <v>0</v>
      </c>
      <c r="CD66" s="99"/>
      <c r="CE66" s="100">
        <f t="shared" ref="CE66:CE68" si="719">CD66*$E66</f>
        <v>0</v>
      </c>
      <c r="CF66" s="101">
        <f t="shared" ref="CF66:CF68" si="720">SUM(BH66,BJ66,BL66,BN66,BP66,BR66,BT66,BV66,BX66,BZ66,CB66,CD66)</f>
        <v>0</v>
      </c>
      <c r="CG66" s="100">
        <f t="shared" ref="CG66:CG68" si="721">SUM(BI66,BK66,BM66,BO66,BQ66,BS66,BU66,BW66,BY66,CA66,CC66,CE66)</f>
        <v>0</v>
      </c>
    </row>
    <row r="67" spans="1:85" s="102" customFormat="1" ht="19.899999999999999" customHeight="1" x14ac:dyDescent="0.25">
      <c r="A67" s="94">
        <v>55</v>
      </c>
      <c r="B67" s="95" t="s">
        <v>124</v>
      </c>
      <c r="C67" s="95" t="s">
        <v>77</v>
      </c>
      <c r="D67" s="94">
        <f>RANK(BF67,$BF$4:$BF$147)</f>
        <v>18</v>
      </c>
      <c r="E67" s="94">
        <v>0.6</v>
      </c>
      <c r="F67" s="94" t="s">
        <v>75</v>
      </c>
      <c r="G67" s="94"/>
      <c r="H67" s="94"/>
      <c r="I67" s="97">
        <f t="shared" si="695"/>
        <v>0</v>
      </c>
      <c r="J67" s="94"/>
      <c r="K67" s="97">
        <f t="shared" si="695"/>
        <v>0</v>
      </c>
      <c r="L67" s="94"/>
      <c r="M67" s="97">
        <f t="shared" ref="M67" si="722">L67*$E67</f>
        <v>0</v>
      </c>
      <c r="N67" s="94"/>
      <c r="O67" s="97">
        <f t="shared" ref="O67" si="723">N67*$E67</f>
        <v>0</v>
      </c>
      <c r="P67" s="94"/>
      <c r="Q67" s="97">
        <f t="shared" ref="Q67" si="724">P67*$E67</f>
        <v>0</v>
      </c>
      <c r="R67" s="94"/>
      <c r="S67" s="97">
        <f t="shared" ref="S67" si="725">R67*$E67</f>
        <v>0</v>
      </c>
      <c r="T67" s="94"/>
      <c r="U67" s="97">
        <f t="shared" ref="U67" si="726">T67*$E67</f>
        <v>0</v>
      </c>
      <c r="V67" s="94"/>
      <c r="W67" s="97">
        <f t="shared" ref="W67" si="727">V67*$E67</f>
        <v>0</v>
      </c>
      <c r="X67" s="94"/>
      <c r="Y67" s="97">
        <f t="shared" ref="Y67" si="728">X67*$E67</f>
        <v>0</v>
      </c>
      <c r="Z67" s="94"/>
      <c r="AA67" s="97">
        <f t="shared" ref="AA67" si="729">Z67*$E67</f>
        <v>0</v>
      </c>
      <c r="AB67" s="94"/>
      <c r="AC67" s="97">
        <f t="shared" ref="AC67" si="730">AB67*$E67</f>
        <v>0</v>
      </c>
      <c r="AD67" s="94"/>
      <c r="AE67" s="97">
        <f t="shared" ref="AE67" si="731">AD67*$E67</f>
        <v>0</v>
      </c>
      <c r="AF67" s="101">
        <f t="shared" si="706"/>
        <v>0</v>
      </c>
      <c r="AG67" s="100">
        <f t="shared" si="707"/>
        <v>0</v>
      </c>
      <c r="AH67" s="99"/>
      <c r="AI67" s="100">
        <f t="shared" si="63"/>
        <v>0</v>
      </c>
      <c r="AJ67" s="99"/>
      <c r="AK67" s="100">
        <f t="shared" si="20"/>
        <v>0</v>
      </c>
      <c r="AL67" s="99"/>
      <c r="AM67" s="100">
        <f t="shared" si="20"/>
        <v>0</v>
      </c>
      <c r="AN67" s="99"/>
      <c r="AO67" s="100">
        <f t="shared" si="21"/>
        <v>0</v>
      </c>
      <c r="AP67" s="99"/>
      <c r="AQ67" s="100">
        <f t="shared" si="22"/>
        <v>0</v>
      </c>
      <c r="AR67" s="99"/>
      <c r="AS67" s="100">
        <f t="shared" si="23"/>
        <v>0</v>
      </c>
      <c r="AT67" s="99"/>
      <c r="AU67" s="100">
        <f t="shared" si="24"/>
        <v>0</v>
      </c>
      <c r="AV67" s="99"/>
      <c r="AW67" s="100">
        <f t="shared" si="25"/>
        <v>0</v>
      </c>
      <c r="AX67" s="99"/>
      <c r="AY67" s="100">
        <f t="shared" si="26"/>
        <v>0</v>
      </c>
      <c r="AZ67" s="99"/>
      <c r="BA67" s="100">
        <f t="shared" si="27"/>
        <v>0</v>
      </c>
      <c r="BB67" s="99"/>
      <c r="BC67" s="100">
        <f t="shared" si="28"/>
        <v>0</v>
      </c>
      <c r="BD67" s="99"/>
      <c r="BE67" s="100">
        <f t="shared" si="29"/>
        <v>0</v>
      </c>
      <c r="BF67" s="101">
        <f t="shared" si="218"/>
        <v>0</v>
      </c>
      <c r="BG67" s="100">
        <f t="shared" si="218"/>
        <v>0</v>
      </c>
      <c r="BH67" s="99"/>
      <c r="BI67" s="100">
        <f t="shared" si="708"/>
        <v>0</v>
      </c>
      <c r="BJ67" s="99"/>
      <c r="BK67" s="100">
        <f t="shared" si="709"/>
        <v>0</v>
      </c>
      <c r="BL67" s="99"/>
      <c r="BM67" s="100">
        <f t="shared" si="710"/>
        <v>0</v>
      </c>
      <c r="BN67" s="99"/>
      <c r="BO67" s="100">
        <f t="shared" si="711"/>
        <v>0</v>
      </c>
      <c r="BP67" s="99"/>
      <c r="BQ67" s="100">
        <f t="shared" si="712"/>
        <v>0</v>
      </c>
      <c r="BR67" s="99"/>
      <c r="BS67" s="100">
        <f t="shared" si="713"/>
        <v>0</v>
      </c>
      <c r="BT67" s="99"/>
      <c r="BU67" s="100">
        <f t="shared" si="714"/>
        <v>0</v>
      </c>
      <c r="BV67" s="99"/>
      <c r="BW67" s="100">
        <f t="shared" si="715"/>
        <v>0</v>
      </c>
      <c r="BX67" s="99"/>
      <c r="BY67" s="100">
        <f t="shared" si="716"/>
        <v>0</v>
      </c>
      <c r="BZ67" s="99"/>
      <c r="CA67" s="100">
        <f t="shared" si="717"/>
        <v>0</v>
      </c>
      <c r="CB67" s="99"/>
      <c r="CC67" s="100">
        <f t="shared" si="718"/>
        <v>0</v>
      </c>
      <c r="CD67" s="99"/>
      <c r="CE67" s="100">
        <f t="shared" si="719"/>
        <v>0</v>
      </c>
      <c r="CF67" s="101">
        <f t="shared" si="720"/>
        <v>0</v>
      </c>
      <c r="CG67" s="100">
        <f t="shared" si="721"/>
        <v>0</v>
      </c>
    </row>
    <row r="68" spans="1:85" s="102" customFormat="1" ht="19.899999999999999" customHeight="1" x14ac:dyDescent="0.25">
      <c r="A68" s="94">
        <v>56</v>
      </c>
      <c r="B68" s="95" t="s">
        <v>125</v>
      </c>
      <c r="C68" s="95" t="s">
        <v>74</v>
      </c>
      <c r="D68" s="94">
        <f>RANK(BF68,$BF$4:$BF$147)</f>
        <v>18</v>
      </c>
      <c r="E68" s="94">
        <v>0.64</v>
      </c>
      <c r="F68" s="94" t="s">
        <v>85</v>
      </c>
      <c r="G68" s="94"/>
      <c r="H68" s="94"/>
      <c r="I68" s="97">
        <f t="shared" si="695"/>
        <v>0</v>
      </c>
      <c r="J68" s="94"/>
      <c r="K68" s="97">
        <f t="shared" si="695"/>
        <v>0</v>
      </c>
      <c r="L68" s="94"/>
      <c r="M68" s="97">
        <f t="shared" ref="M68" si="732">L68*$E68</f>
        <v>0</v>
      </c>
      <c r="N68" s="94"/>
      <c r="O68" s="97">
        <f t="shared" ref="O68" si="733">N68*$E68</f>
        <v>0</v>
      </c>
      <c r="P68" s="94"/>
      <c r="Q68" s="97">
        <f t="shared" ref="Q68" si="734">P68*$E68</f>
        <v>0</v>
      </c>
      <c r="R68" s="94"/>
      <c r="S68" s="97">
        <f t="shared" ref="S68" si="735">R68*$E68</f>
        <v>0</v>
      </c>
      <c r="T68" s="94"/>
      <c r="U68" s="97">
        <f t="shared" ref="U68" si="736">T68*$E68</f>
        <v>0</v>
      </c>
      <c r="V68" s="94"/>
      <c r="W68" s="97">
        <f t="shared" ref="W68" si="737">V68*$E68</f>
        <v>0</v>
      </c>
      <c r="X68" s="94"/>
      <c r="Y68" s="97">
        <f t="shared" ref="Y68" si="738">X68*$E68</f>
        <v>0</v>
      </c>
      <c r="Z68" s="94"/>
      <c r="AA68" s="97">
        <f t="shared" ref="AA68" si="739">Z68*$E68</f>
        <v>0</v>
      </c>
      <c r="AB68" s="94"/>
      <c r="AC68" s="97">
        <f t="shared" ref="AC68" si="740">AB68*$E68</f>
        <v>0</v>
      </c>
      <c r="AD68" s="94"/>
      <c r="AE68" s="97">
        <f t="shared" ref="AE68" si="741">AD68*$E68</f>
        <v>0</v>
      </c>
      <c r="AF68" s="101">
        <f t="shared" si="706"/>
        <v>0</v>
      </c>
      <c r="AG68" s="100">
        <f t="shared" si="707"/>
        <v>0</v>
      </c>
      <c r="AH68" s="99"/>
      <c r="AI68" s="100">
        <f t="shared" si="63"/>
        <v>0</v>
      </c>
      <c r="AJ68" s="99"/>
      <c r="AK68" s="100">
        <f t="shared" si="20"/>
        <v>0</v>
      </c>
      <c r="AL68" s="99"/>
      <c r="AM68" s="100">
        <f t="shared" si="20"/>
        <v>0</v>
      </c>
      <c r="AN68" s="99"/>
      <c r="AO68" s="100">
        <f t="shared" si="21"/>
        <v>0</v>
      </c>
      <c r="AP68" s="99"/>
      <c r="AQ68" s="100">
        <f t="shared" si="22"/>
        <v>0</v>
      </c>
      <c r="AR68" s="99"/>
      <c r="AS68" s="100">
        <f t="shared" si="23"/>
        <v>0</v>
      </c>
      <c r="AT68" s="99"/>
      <c r="AU68" s="100">
        <f t="shared" si="24"/>
        <v>0</v>
      </c>
      <c r="AV68" s="99"/>
      <c r="AW68" s="100">
        <f t="shared" si="25"/>
        <v>0</v>
      </c>
      <c r="AX68" s="99"/>
      <c r="AY68" s="100">
        <f t="shared" si="26"/>
        <v>0</v>
      </c>
      <c r="AZ68" s="99"/>
      <c r="BA68" s="100">
        <f t="shared" si="27"/>
        <v>0</v>
      </c>
      <c r="BB68" s="99"/>
      <c r="BC68" s="100">
        <f t="shared" si="28"/>
        <v>0</v>
      </c>
      <c r="BD68" s="99"/>
      <c r="BE68" s="100">
        <f t="shared" si="29"/>
        <v>0</v>
      </c>
      <c r="BF68" s="101">
        <f t="shared" si="218"/>
        <v>0</v>
      </c>
      <c r="BG68" s="100">
        <f t="shared" si="218"/>
        <v>0</v>
      </c>
      <c r="BH68" s="99"/>
      <c r="BI68" s="100">
        <f t="shared" si="708"/>
        <v>0</v>
      </c>
      <c r="BJ68" s="99"/>
      <c r="BK68" s="100">
        <f t="shared" si="709"/>
        <v>0</v>
      </c>
      <c r="BL68" s="99"/>
      <c r="BM68" s="100">
        <f t="shared" si="710"/>
        <v>0</v>
      </c>
      <c r="BN68" s="99"/>
      <c r="BO68" s="100">
        <f t="shared" si="711"/>
        <v>0</v>
      </c>
      <c r="BP68" s="99"/>
      <c r="BQ68" s="100">
        <f t="shared" si="712"/>
        <v>0</v>
      </c>
      <c r="BR68" s="99"/>
      <c r="BS68" s="100">
        <f t="shared" si="713"/>
        <v>0</v>
      </c>
      <c r="BT68" s="99"/>
      <c r="BU68" s="100">
        <f t="shared" si="714"/>
        <v>0</v>
      </c>
      <c r="BV68" s="99"/>
      <c r="BW68" s="100">
        <f t="shared" si="715"/>
        <v>0</v>
      </c>
      <c r="BX68" s="99"/>
      <c r="BY68" s="100">
        <f t="shared" si="716"/>
        <v>0</v>
      </c>
      <c r="BZ68" s="99"/>
      <c r="CA68" s="100">
        <f t="shared" si="717"/>
        <v>0</v>
      </c>
      <c r="CB68" s="99"/>
      <c r="CC68" s="100">
        <f t="shared" si="718"/>
        <v>0</v>
      </c>
      <c r="CD68" s="99"/>
      <c r="CE68" s="100">
        <f t="shared" si="719"/>
        <v>0</v>
      </c>
      <c r="CF68" s="101">
        <f t="shared" si="720"/>
        <v>0</v>
      </c>
      <c r="CG68" s="100">
        <f t="shared" si="721"/>
        <v>0</v>
      </c>
    </row>
    <row r="69" spans="1:85" s="102" customFormat="1" ht="19.899999999999999" customHeight="1" x14ac:dyDescent="0.25">
      <c r="A69" s="94"/>
      <c r="B69" s="95"/>
      <c r="C69" s="95"/>
      <c r="D69" s="94"/>
      <c r="E69" s="94"/>
      <c r="F69" s="94"/>
      <c r="G69" s="94"/>
      <c r="H69" s="94"/>
      <c r="I69" s="125"/>
      <c r="J69" s="94"/>
      <c r="K69" s="125"/>
      <c r="L69" s="94"/>
      <c r="M69" s="125"/>
      <c r="N69" s="94"/>
      <c r="O69" s="125"/>
      <c r="P69" s="94"/>
      <c r="Q69" s="125"/>
      <c r="R69" s="94"/>
      <c r="S69" s="125"/>
      <c r="T69" s="94"/>
      <c r="U69" s="125"/>
      <c r="V69" s="94"/>
      <c r="W69" s="125"/>
      <c r="X69" s="94"/>
      <c r="Y69" s="125"/>
      <c r="Z69" s="94"/>
      <c r="AA69" s="125"/>
      <c r="AB69" s="94"/>
      <c r="AC69" s="125"/>
      <c r="AD69" s="94"/>
      <c r="AE69" s="125"/>
      <c r="AF69" s="101"/>
      <c r="AG69" s="100"/>
      <c r="AH69" s="99"/>
      <c r="AI69" s="100"/>
      <c r="AJ69" s="99"/>
      <c r="AK69" s="100"/>
      <c r="AL69" s="99"/>
      <c r="AM69" s="100"/>
      <c r="AN69" s="99"/>
      <c r="AO69" s="100"/>
      <c r="AP69" s="99"/>
      <c r="AQ69" s="100"/>
      <c r="AR69" s="99"/>
      <c r="AS69" s="100"/>
      <c r="AT69" s="99"/>
      <c r="AU69" s="100"/>
      <c r="AV69" s="99"/>
      <c r="AW69" s="100"/>
      <c r="AX69" s="99"/>
      <c r="AY69" s="100"/>
      <c r="AZ69" s="99"/>
      <c r="BA69" s="100"/>
      <c r="BB69" s="99"/>
      <c r="BC69" s="100"/>
      <c r="BD69" s="99"/>
      <c r="BE69" s="100"/>
      <c r="BF69" s="101"/>
      <c r="BG69" s="100"/>
      <c r="BH69" s="99"/>
      <c r="BI69" s="100"/>
      <c r="BJ69" s="99"/>
      <c r="BK69" s="100"/>
      <c r="BL69" s="99"/>
      <c r="BM69" s="100"/>
      <c r="BN69" s="99"/>
      <c r="BO69" s="100"/>
      <c r="BP69" s="99"/>
      <c r="BQ69" s="100"/>
      <c r="BR69" s="99"/>
      <c r="BS69" s="100"/>
      <c r="BT69" s="99"/>
      <c r="BU69" s="100"/>
      <c r="BV69" s="99"/>
      <c r="BW69" s="100"/>
      <c r="BX69" s="99"/>
      <c r="BY69" s="100"/>
      <c r="BZ69" s="99"/>
      <c r="CA69" s="100"/>
      <c r="CB69" s="99"/>
      <c r="CC69" s="100"/>
      <c r="CD69" s="99"/>
      <c r="CE69" s="100"/>
      <c r="CF69" s="101"/>
      <c r="CG69" s="100"/>
    </row>
    <row r="70" spans="1:85" s="102" customFormat="1" ht="19.899999999999999" customHeight="1" x14ac:dyDescent="0.25">
      <c r="A70" s="94">
        <v>57</v>
      </c>
      <c r="B70" s="95" t="s">
        <v>126</v>
      </c>
      <c r="C70" s="95" t="s">
        <v>77</v>
      </c>
      <c r="D70" s="94">
        <f>RANK(BF70,$BF$4:$BF$147)</f>
        <v>18</v>
      </c>
      <c r="E70" s="94">
        <v>1</v>
      </c>
      <c r="F70" s="94" t="s">
        <v>75</v>
      </c>
      <c r="G70" s="94"/>
      <c r="H70" s="94"/>
      <c r="I70" s="97">
        <f t="shared" ref="I70:K72" si="742">H70*$E70</f>
        <v>0</v>
      </c>
      <c r="J70" s="94"/>
      <c r="K70" s="97">
        <f t="shared" si="742"/>
        <v>0</v>
      </c>
      <c r="L70" s="94"/>
      <c r="M70" s="97">
        <f t="shared" ref="M70" si="743">L70*$E70</f>
        <v>0</v>
      </c>
      <c r="N70" s="94"/>
      <c r="O70" s="97">
        <f t="shared" ref="O70" si="744">N70*$E70</f>
        <v>0</v>
      </c>
      <c r="P70" s="94"/>
      <c r="Q70" s="97">
        <f t="shared" ref="Q70" si="745">P70*$E70</f>
        <v>0</v>
      </c>
      <c r="R70" s="94"/>
      <c r="S70" s="97">
        <f t="shared" ref="S70" si="746">R70*$E70</f>
        <v>0</v>
      </c>
      <c r="T70" s="94"/>
      <c r="U70" s="97">
        <f t="shared" ref="U70" si="747">T70*$E70</f>
        <v>0</v>
      </c>
      <c r="V70" s="94"/>
      <c r="W70" s="97">
        <f t="shared" ref="W70" si="748">V70*$E70</f>
        <v>0</v>
      </c>
      <c r="X70" s="94"/>
      <c r="Y70" s="97">
        <f t="shared" ref="Y70" si="749">X70*$E70</f>
        <v>0</v>
      </c>
      <c r="Z70" s="94"/>
      <c r="AA70" s="97">
        <f t="shared" ref="AA70" si="750">Z70*$E70</f>
        <v>0</v>
      </c>
      <c r="AB70" s="94"/>
      <c r="AC70" s="97">
        <f t="shared" ref="AC70" si="751">AB70*$E70</f>
        <v>0</v>
      </c>
      <c r="AD70" s="94"/>
      <c r="AE70" s="97">
        <f t="shared" ref="AE70" si="752">AD70*$E70</f>
        <v>0</v>
      </c>
      <c r="AF70" s="101">
        <f t="shared" ref="AF70:AF72" si="753">SUM(H70,J70,L70,N70,P70,R70,T70,V70,X70,Z70,AB70,AD70)</f>
        <v>0</v>
      </c>
      <c r="AG70" s="100">
        <f t="shared" ref="AG70:AG72" si="754">SUM(I70,K70,M70,O70,Q70,S70,U70,W70,Y70,AA70,AC70,AE70)</f>
        <v>0</v>
      </c>
      <c r="AH70" s="99"/>
      <c r="AI70" s="100">
        <f t="shared" si="63"/>
        <v>0</v>
      </c>
      <c r="AJ70" s="99"/>
      <c r="AK70" s="100">
        <f t="shared" si="20"/>
        <v>0</v>
      </c>
      <c r="AL70" s="99"/>
      <c r="AM70" s="100">
        <f t="shared" si="20"/>
        <v>0</v>
      </c>
      <c r="AN70" s="99"/>
      <c r="AO70" s="100">
        <f t="shared" si="21"/>
        <v>0</v>
      </c>
      <c r="AP70" s="99"/>
      <c r="AQ70" s="100">
        <f t="shared" si="22"/>
        <v>0</v>
      </c>
      <c r="AR70" s="99"/>
      <c r="AS70" s="100">
        <f t="shared" si="23"/>
        <v>0</v>
      </c>
      <c r="AT70" s="99"/>
      <c r="AU70" s="100">
        <f t="shared" si="24"/>
        <v>0</v>
      </c>
      <c r="AV70" s="99"/>
      <c r="AW70" s="100">
        <f t="shared" si="25"/>
        <v>0</v>
      </c>
      <c r="AX70" s="99"/>
      <c r="AY70" s="100">
        <f t="shared" si="26"/>
        <v>0</v>
      </c>
      <c r="AZ70" s="99"/>
      <c r="BA70" s="100">
        <f t="shared" si="27"/>
        <v>0</v>
      </c>
      <c r="BB70" s="99"/>
      <c r="BC70" s="100">
        <f t="shared" si="28"/>
        <v>0</v>
      </c>
      <c r="BD70" s="99"/>
      <c r="BE70" s="100">
        <f t="shared" si="29"/>
        <v>0</v>
      </c>
      <c r="BF70" s="101">
        <f t="shared" si="218"/>
        <v>0</v>
      </c>
      <c r="BG70" s="100">
        <f t="shared" si="218"/>
        <v>0</v>
      </c>
      <c r="BH70" s="99"/>
      <c r="BI70" s="100">
        <f t="shared" ref="BI70:BK114" si="755">BH70*$E70</f>
        <v>0</v>
      </c>
      <c r="BJ70" s="99"/>
      <c r="BK70" s="100">
        <f t="shared" ref="BK70:BK72" si="756">BJ70*$E70</f>
        <v>0</v>
      </c>
      <c r="BL70" s="99"/>
      <c r="BM70" s="100">
        <f t="shared" ref="BM70:BM72" si="757">BL70*$E70</f>
        <v>0</v>
      </c>
      <c r="BN70" s="99"/>
      <c r="BO70" s="100">
        <f t="shared" ref="BO70:BO72" si="758">BN70*$E70</f>
        <v>0</v>
      </c>
      <c r="BP70" s="99"/>
      <c r="BQ70" s="100">
        <f t="shared" ref="BQ70:BQ72" si="759">BP70*$E70</f>
        <v>0</v>
      </c>
      <c r="BR70" s="99"/>
      <c r="BS70" s="100">
        <f t="shared" ref="BS70:BS72" si="760">BR70*$E70</f>
        <v>0</v>
      </c>
      <c r="BT70" s="99"/>
      <c r="BU70" s="100">
        <f t="shared" ref="BU70:BU72" si="761">BT70*$E70</f>
        <v>0</v>
      </c>
      <c r="BV70" s="99"/>
      <c r="BW70" s="100">
        <f t="shared" ref="BW70:BW72" si="762">BV70*$E70</f>
        <v>0</v>
      </c>
      <c r="BX70" s="99"/>
      <c r="BY70" s="100">
        <f t="shared" ref="BY70:BY72" si="763">BX70*$E70</f>
        <v>0</v>
      </c>
      <c r="BZ70" s="99"/>
      <c r="CA70" s="100">
        <f t="shared" ref="CA70:CA72" si="764">BZ70*$E70</f>
        <v>0</v>
      </c>
      <c r="CB70" s="99"/>
      <c r="CC70" s="100">
        <f t="shared" ref="CC70:CC72" si="765">CB70*$E70</f>
        <v>0</v>
      </c>
      <c r="CD70" s="99"/>
      <c r="CE70" s="100">
        <f t="shared" ref="CE70:CE72" si="766">CD70*$E70</f>
        <v>0</v>
      </c>
      <c r="CF70" s="101">
        <f t="shared" ref="CF70:CF72" si="767">SUM(BH70,BJ70,BL70,BN70,BP70,BR70,BT70,BV70,BX70,BZ70,CB70,CD70)</f>
        <v>0</v>
      </c>
      <c r="CG70" s="100">
        <f t="shared" ref="CG70:CG72" si="768">SUM(BI70,BK70,BM70,BO70,BQ70,BS70,BU70,BW70,BY70,CA70,CC70,CE70)</f>
        <v>0</v>
      </c>
    </row>
    <row r="71" spans="1:85" s="102" customFormat="1" ht="19.899999999999999" customHeight="1" x14ac:dyDescent="0.25">
      <c r="A71" s="94">
        <v>58</v>
      </c>
      <c r="B71" s="95" t="s">
        <v>127</v>
      </c>
      <c r="C71" s="95" t="s">
        <v>77</v>
      </c>
      <c r="D71" s="94">
        <f>RANK(BF71,$BF$4:$BF$147)</f>
        <v>18</v>
      </c>
      <c r="E71" s="94">
        <v>0.6</v>
      </c>
      <c r="F71" s="94" t="s">
        <v>75</v>
      </c>
      <c r="G71" s="94"/>
      <c r="H71" s="94"/>
      <c r="I71" s="97">
        <f t="shared" si="742"/>
        <v>0</v>
      </c>
      <c r="J71" s="94"/>
      <c r="K71" s="97">
        <f t="shared" si="742"/>
        <v>0</v>
      </c>
      <c r="L71" s="94"/>
      <c r="M71" s="97">
        <f t="shared" ref="M71" si="769">L71*$E71</f>
        <v>0</v>
      </c>
      <c r="N71" s="94"/>
      <c r="O71" s="97">
        <f t="shared" ref="O71" si="770">N71*$E71</f>
        <v>0</v>
      </c>
      <c r="P71" s="94"/>
      <c r="Q71" s="97">
        <f t="shared" ref="Q71" si="771">P71*$E71</f>
        <v>0</v>
      </c>
      <c r="R71" s="94"/>
      <c r="S71" s="97">
        <f t="shared" ref="S71" si="772">R71*$E71</f>
        <v>0</v>
      </c>
      <c r="T71" s="94"/>
      <c r="U71" s="97">
        <f t="shared" ref="U71" si="773">T71*$E71</f>
        <v>0</v>
      </c>
      <c r="V71" s="94"/>
      <c r="W71" s="97">
        <f t="shared" ref="W71" si="774">V71*$E71</f>
        <v>0</v>
      </c>
      <c r="X71" s="94"/>
      <c r="Y71" s="97">
        <f t="shared" ref="Y71" si="775">X71*$E71</f>
        <v>0</v>
      </c>
      <c r="Z71" s="94"/>
      <c r="AA71" s="97">
        <f t="shared" ref="AA71" si="776">Z71*$E71</f>
        <v>0</v>
      </c>
      <c r="AB71" s="94"/>
      <c r="AC71" s="97">
        <f t="shared" ref="AC71" si="777">AB71*$E71</f>
        <v>0</v>
      </c>
      <c r="AD71" s="94"/>
      <c r="AE71" s="97">
        <f t="shared" ref="AE71" si="778">AD71*$E71</f>
        <v>0</v>
      </c>
      <c r="AF71" s="101">
        <f t="shared" si="753"/>
        <v>0</v>
      </c>
      <c r="AG71" s="100">
        <f t="shared" si="754"/>
        <v>0</v>
      </c>
      <c r="AH71" s="99"/>
      <c r="AI71" s="100">
        <f t="shared" si="63"/>
        <v>0</v>
      </c>
      <c r="AJ71" s="99"/>
      <c r="AK71" s="100">
        <f t="shared" si="20"/>
        <v>0</v>
      </c>
      <c r="AL71" s="99"/>
      <c r="AM71" s="100">
        <f t="shared" si="20"/>
        <v>0</v>
      </c>
      <c r="AN71" s="99"/>
      <c r="AO71" s="100">
        <f t="shared" si="21"/>
        <v>0</v>
      </c>
      <c r="AP71" s="99"/>
      <c r="AQ71" s="100">
        <f t="shared" si="22"/>
        <v>0</v>
      </c>
      <c r="AR71" s="99"/>
      <c r="AS71" s="100">
        <f t="shared" si="23"/>
        <v>0</v>
      </c>
      <c r="AT71" s="99"/>
      <c r="AU71" s="100">
        <f t="shared" si="24"/>
        <v>0</v>
      </c>
      <c r="AV71" s="99"/>
      <c r="AW71" s="100">
        <f t="shared" si="25"/>
        <v>0</v>
      </c>
      <c r="AX71" s="99"/>
      <c r="AY71" s="100">
        <f t="shared" si="26"/>
        <v>0</v>
      </c>
      <c r="AZ71" s="99"/>
      <c r="BA71" s="100">
        <f t="shared" si="27"/>
        <v>0</v>
      </c>
      <c r="BB71" s="99"/>
      <c r="BC71" s="100">
        <f t="shared" si="28"/>
        <v>0</v>
      </c>
      <c r="BD71" s="99"/>
      <c r="BE71" s="100">
        <f t="shared" si="29"/>
        <v>0</v>
      </c>
      <c r="BF71" s="101">
        <f t="shared" si="218"/>
        <v>0</v>
      </c>
      <c r="BG71" s="100">
        <f t="shared" si="218"/>
        <v>0</v>
      </c>
      <c r="BH71" s="99"/>
      <c r="BI71" s="100">
        <f t="shared" si="755"/>
        <v>0</v>
      </c>
      <c r="BJ71" s="99"/>
      <c r="BK71" s="100">
        <f t="shared" si="756"/>
        <v>0</v>
      </c>
      <c r="BL71" s="99"/>
      <c r="BM71" s="100">
        <f t="shared" si="757"/>
        <v>0</v>
      </c>
      <c r="BN71" s="99"/>
      <c r="BO71" s="100">
        <f t="shared" si="758"/>
        <v>0</v>
      </c>
      <c r="BP71" s="99"/>
      <c r="BQ71" s="100">
        <f t="shared" si="759"/>
        <v>0</v>
      </c>
      <c r="BR71" s="99"/>
      <c r="BS71" s="100">
        <f t="shared" si="760"/>
        <v>0</v>
      </c>
      <c r="BT71" s="99"/>
      <c r="BU71" s="100">
        <f t="shared" si="761"/>
        <v>0</v>
      </c>
      <c r="BV71" s="99"/>
      <c r="BW71" s="100">
        <f t="shared" si="762"/>
        <v>0</v>
      </c>
      <c r="BX71" s="99"/>
      <c r="BY71" s="100">
        <f t="shared" si="763"/>
        <v>0</v>
      </c>
      <c r="BZ71" s="99"/>
      <c r="CA71" s="100">
        <f t="shared" si="764"/>
        <v>0</v>
      </c>
      <c r="CB71" s="99"/>
      <c r="CC71" s="100">
        <f t="shared" si="765"/>
        <v>0</v>
      </c>
      <c r="CD71" s="99"/>
      <c r="CE71" s="100">
        <f t="shared" si="766"/>
        <v>0</v>
      </c>
      <c r="CF71" s="101">
        <f t="shared" si="767"/>
        <v>0</v>
      </c>
      <c r="CG71" s="100">
        <f t="shared" si="768"/>
        <v>0</v>
      </c>
    </row>
    <row r="72" spans="1:85" s="102" customFormat="1" ht="19.899999999999999" customHeight="1" x14ac:dyDescent="0.25">
      <c r="A72" s="94">
        <v>59</v>
      </c>
      <c r="B72" s="95" t="s">
        <v>128</v>
      </c>
      <c r="C72" s="95" t="s">
        <v>74</v>
      </c>
      <c r="D72" s="94">
        <f>RANK(BF72,$BF$4:$BF$147)</f>
        <v>18</v>
      </c>
      <c r="E72" s="94">
        <v>0.64</v>
      </c>
      <c r="F72" s="94" t="s">
        <v>85</v>
      </c>
      <c r="G72" s="94"/>
      <c r="H72" s="94"/>
      <c r="I72" s="97">
        <f t="shared" si="742"/>
        <v>0</v>
      </c>
      <c r="J72" s="94"/>
      <c r="K72" s="97">
        <f t="shared" si="742"/>
        <v>0</v>
      </c>
      <c r="L72" s="94"/>
      <c r="M72" s="97">
        <f t="shared" ref="M72" si="779">L72*$E72</f>
        <v>0</v>
      </c>
      <c r="N72" s="94"/>
      <c r="O72" s="97">
        <f t="shared" ref="O72" si="780">N72*$E72</f>
        <v>0</v>
      </c>
      <c r="P72" s="94"/>
      <c r="Q72" s="97">
        <f t="shared" ref="Q72" si="781">P72*$E72</f>
        <v>0</v>
      </c>
      <c r="R72" s="94"/>
      <c r="S72" s="97">
        <f t="shared" ref="S72" si="782">R72*$E72</f>
        <v>0</v>
      </c>
      <c r="T72" s="94"/>
      <c r="U72" s="97">
        <f t="shared" ref="U72" si="783">T72*$E72</f>
        <v>0</v>
      </c>
      <c r="V72" s="94"/>
      <c r="W72" s="97">
        <f t="shared" ref="W72" si="784">V72*$E72</f>
        <v>0</v>
      </c>
      <c r="X72" s="94"/>
      <c r="Y72" s="97">
        <f t="shared" ref="Y72" si="785">X72*$E72</f>
        <v>0</v>
      </c>
      <c r="Z72" s="94"/>
      <c r="AA72" s="97">
        <f t="shared" ref="AA72" si="786">Z72*$E72</f>
        <v>0</v>
      </c>
      <c r="AB72" s="94"/>
      <c r="AC72" s="97">
        <f t="shared" ref="AC72" si="787">AB72*$E72</f>
        <v>0</v>
      </c>
      <c r="AD72" s="94"/>
      <c r="AE72" s="97">
        <f t="shared" ref="AE72" si="788">AD72*$E72</f>
        <v>0</v>
      </c>
      <c r="AF72" s="101">
        <f t="shared" si="753"/>
        <v>0</v>
      </c>
      <c r="AG72" s="100">
        <f t="shared" si="754"/>
        <v>0</v>
      </c>
      <c r="AH72" s="99"/>
      <c r="AI72" s="100">
        <f t="shared" ref="AI72" si="789">AH72*$E72</f>
        <v>0</v>
      </c>
      <c r="AJ72" s="99"/>
      <c r="AK72" s="100">
        <f t="shared" si="20"/>
        <v>0</v>
      </c>
      <c r="AL72" s="99"/>
      <c r="AM72" s="100">
        <f t="shared" si="20"/>
        <v>0</v>
      </c>
      <c r="AN72" s="99"/>
      <c r="AO72" s="100">
        <f t="shared" si="21"/>
        <v>0</v>
      </c>
      <c r="AP72" s="99"/>
      <c r="AQ72" s="100">
        <f t="shared" si="22"/>
        <v>0</v>
      </c>
      <c r="AR72" s="99"/>
      <c r="AS72" s="100">
        <f t="shared" si="23"/>
        <v>0</v>
      </c>
      <c r="AT72" s="99"/>
      <c r="AU72" s="100">
        <f t="shared" si="24"/>
        <v>0</v>
      </c>
      <c r="AV72" s="99"/>
      <c r="AW72" s="100">
        <f t="shared" si="25"/>
        <v>0</v>
      </c>
      <c r="AX72" s="99"/>
      <c r="AY72" s="100">
        <f t="shared" si="26"/>
        <v>0</v>
      </c>
      <c r="AZ72" s="99"/>
      <c r="BA72" s="100">
        <f t="shared" si="27"/>
        <v>0</v>
      </c>
      <c r="BB72" s="99"/>
      <c r="BC72" s="100">
        <f t="shared" si="28"/>
        <v>0</v>
      </c>
      <c r="BD72" s="99"/>
      <c r="BE72" s="100">
        <f t="shared" si="29"/>
        <v>0</v>
      </c>
      <c r="BF72" s="101">
        <f t="shared" si="218"/>
        <v>0</v>
      </c>
      <c r="BG72" s="100">
        <f t="shared" si="218"/>
        <v>0</v>
      </c>
      <c r="BH72" s="99"/>
      <c r="BI72" s="100">
        <f t="shared" si="755"/>
        <v>0</v>
      </c>
      <c r="BJ72" s="99"/>
      <c r="BK72" s="100">
        <f t="shared" si="756"/>
        <v>0</v>
      </c>
      <c r="BL72" s="99"/>
      <c r="BM72" s="100">
        <f t="shared" si="757"/>
        <v>0</v>
      </c>
      <c r="BN72" s="99"/>
      <c r="BO72" s="100">
        <f t="shared" si="758"/>
        <v>0</v>
      </c>
      <c r="BP72" s="99"/>
      <c r="BQ72" s="100">
        <f t="shared" si="759"/>
        <v>0</v>
      </c>
      <c r="BR72" s="99"/>
      <c r="BS72" s="100">
        <f t="shared" si="760"/>
        <v>0</v>
      </c>
      <c r="BT72" s="99"/>
      <c r="BU72" s="100">
        <f t="shared" si="761"/>
        <v>0</v>
      </c>
      <c r="BV72" s="99"/>
      <c r="BW72" s="100">
        <f t="shared" si="762"/>
        <v>0</v>
      </c>
      <c r="BX72" s="99"/>
      <c r="BY72" s="100">
        <f t="shared" si="763"/>
        <v>0</v>
      </c>
      <c r="BZ72" s="99"/>
      <c r="CA72" s="100">
        <f t="shared" si="764"/>
        <v>0</v>
      </c>
      <c r="CB72" s="99"/>
      <c r="CC72" s="100">
        <f t="shared" si="765"/>
        <v>0</v>
      </c>
      <c r="CD72" s="99"/>
      <c r="CE72" s="100">
        <f t="shared" si="766"/>
        <v>0</v>
      </c>
      <c r="CF72" s="101">
        <f t="shared" si="767"/>
        <v>0</v>
      </c>
      <c r="CG72" s="100">
        <f t="shared" si="768"/>
        <v>0</v>
      </c>
    </row>
    <row r="73" spans="1:85" s="102" customFormat="1" ht="19.899999999999999" customHeight="1" x14ac:dyDescent="0.25">
      <c r="A73" s="94"/>
      <c r="B73" s="95"/>
      <c r="C73" s="95"/>
      <c r="D73" s="94"/>
      <c r="E73" s="94"/>
      <c r="F73" s="94"/>
      <c r="G73" s="94"/>
      <c r="H73" s="94"/>
      <c r="I73" s="125"/>
      <c r="J73" s="94"/>
      <c r="K73" s="125"/>
      <c r="L73" s="94"/>
      <c r="M73" s="125"/>
      <c r="N73" s="94"/>
      <c r="O73" s="125"/>
      <c r="P73" s="94"/>
      <c r="Q73" s="125"/>
      <c r="R73" s="94"/>
      <c r="S73" s="125"/>
      <c r="T73" s="94"/>
      <c r="U73" s="125"/>
      <c r="V73" s="94"/>
      <c r="W73" s="125"/>
      <c r="X73" s="94"/>
      <c r="Y73" s="125"/>
      <c r="Z73" s="94"/>
      <c r="AA73" s="125"/>
      <c r="AB73" s="94"/>
      <c r="AC73" s="125"/>
      <c r="AD73" s="94"/>
      <c r="AE73" s="125"/>
      <c r="AF73" s="101"/>
      <c r="AG73" s="100"/>
      <c r="AH73" s="99"/>
      <c r="AI73" s="100"/>
      <c r="AJ73" s="99"/>
      <c r="AK73" s="100"/>
      <c r="AL73" s="99"/>
      <c r="AM73" s="100"/>
      <c r="AN73" s="99"/>
      <c r="AO73" s="100"/>
      <c r="AP73" s="99"/>
      <c r="AQ73" s="100"/>
      <c r="AR73" s="99"/>
      <c r="AS73" s="100"/>
      <c r="AT73" s="99"/>
      <c r="AU73" s="100"/>
      <c r="AV73" s="99"/>
      <c r="AW73" s="100"/>
      <c r="AX73" s="99"/>
      <c r="AY73" s="100"/>
      <c r="AZ73" s="99"/>
      <c r="BA73" s="100"/>
      <c r="BB73" s="99"/>
      <c r="BC73" s="100"/>
      <c r="BD73" s="99"/>
      <c r="BE73" s="100"/>
      <c r="BF73" s="101"/>
      <c r="BG73" s="100"/>
      <c r="BH73" s="99"/>
      <c r="BI73" s="100"/>
      <c r="BJ73" s="99"/>
      <c r="BK73" s="100"/>
      <c r="BL73" s="99"/>
      <c r="BM73" s="100"/>
      <c r="BN73" s="99"/>
      <c r="BO73" s="100"/>
      <c r="BP73" s="99"/>
      <c r="BQ73" s="100"/>
      <c r="BR73" s="99"/>
      <c r="BS73" s="100"/>
      <c r="BT73" s="99"/>
      <c r="BU73" s="100"/>
      <c r="BV73" s="99"/>
      <c r="BW73" s="100"/>
      <c r="BX73" s="99"/>
      <c r="BY73" s="100"/>
      <c r="BZ73" s="99"/>
      <c r="CA73" s="100"/>
      <c r="CB73" s="99"/>
      <c r="CC73" s="100"/>
      <c r="CD73" s="99"/>
      <c r="CE73" s="100"/>
      <c r="CF73" s="101"/>
      <c r="CG73" s="100"/>
    </row>
    <row r="74" spans="1:85" s="102" customFormat="1" ht="19.899999999999999" customHeight="1" x14ac:dyDescent="0.25">
      <c r="A74" s="94">
        <v>60</v>
      </c>
      <c r="B74" s="95" t="s">
        <v>129</v>
      </c>
      <c r="C74" s="95" t="s">
        <v>74</v>
      </c>
      <c r="D74" s="94">
        <f>RANK(BF74,$BF$4:$BF$147)</f>
        <v>8</v>
      </c>
      <c r="E74" s="94">
        <v>0.64</v>
      </c>
      <c r="F74" s="94" t="s">
        <v>85</v>
      </c>
      <c r="G74" s="94">
        <v>1350</v>
      </c>
      <c r="H74" s="94">
        <f>1260+1</f>
        <v>1261</v>
      </c>
      <c r="I74" s="97">
        <f t="shared" ref="I74:K75" si="790">H74*$E74</f>
        <v>807.04</v>
      </c>
      <c r="J74" s="94">
        <v>1260</v>
      </c>
      <c r="K74" s="97">
        <f t="shared" si="790"/>
        <v>806.4</v>
      </c>
      <c r="L74" s="94">
        <v>1750</v>
      </c>
      <c r="M74" s="97">
        <f t="shared" ref="M74" si="791">L74*$E74</f>
        <v>1120</v>
      </c>
      <c r="N74" s="89">
        <v>840</v>
      </c>
      <c r="O74" s="97">
        <f t="shared" ref="O74" si="792">N74*$E74</f>
        <v>537.6</v>
      </c>
      <c r="P74" s="94">
        <v>1400</v>
      </c>
      <c r="Q74" s="97">
        <f t="shared" ref="Q74" si="793">P74*$E74</f>
        <v>896</v>
      </c>
      <c r="R74" s="94">
        <v>1750</v>
      </c>
      <c r="S74" s="97">
        <f t="shared" ref="S74" si="794">R74*$E74</f>
        <v>1120</v>
      </c>
      <c r="T74" s="94">
        <v>854</v>
      </c>
      <c r="U74" s="97">
        <f t="shared" ref="U74" si="795">T74*$E74</f>
        <v>546.56000000000006</v>
      </c>
      <c r="V74" s="94">
        <v>1890</v>
      </c>
      <c r="W74" s="97">
        <f t="shared" ref="W74" si="796">V74*$E74</f>
        <v>1209.6000000000001</v>
      </c>
      <c r="X74" s="94">
        <v>1260</v>
      </c>
      <c r="Y74" s="97">
        <f t="shared" ref="Y74" si="797">X74*$E74</f>
        <v>806.4</v>
      </c>
      <c r="Z74" s="94">
        <v>2030</v>
      </c>
      <c r="AA74" s="97">
        <f t="shared" ref="AA74" si="798">Z74*$E74</f>
        <v>1299.2</v>
      </c>
      <c r="AB74" s="94">
        <v>1400</v>
      </c>
      <c r="AC74" s="97">
        <f t="shared" ref="AC74" si="799">AB74*$E74</f>
        <v>896</v>
      </c>
      <c r="AD74" s="94">
        <v>1120</v>
      </c>
      <c r="AE74" s="97">
        <f t="shared" ref="AE74" si="800">AD74*$E74</f>
        <v>716.80000000000007</v>
      </c>
      <c r="AF74" s="101">
        <f t="shared" ref="AF74:AF75" si="801">SUM(H74,J74,L74,N74,P74,R74,T74,V74,X74,Z74,AB74,AD74)</f>
        <v>16815</v>
      </c>
      <c r="AG74" s="100">
        <f t="shared" ref="AG74:AG75" si="802">SUM(I74,K74,M74,O74,Q74,S74,U74,W74,Y74,AA74,AC74,AE74)</f>
        <v>10761.6</v>
      </c>
      <c r="AH74" s="99">
        <v>1260</v>
      </c>
      <c r="AI74" s="100">
        <v>806.4</v>
      </c>
      <c r="AJ74" s="99">
        <v>980</v>
      </c>
      <c r="AK74" s="100">
        <v>627.20000000000005</v>
      </c>
      <c r="AL74" s="99">
        <v>910</v>
      </c>
      <c r="AM74" s="100">
        <f t="shared" ref="AK74:AM139" si="803">AL74*$E74</f>
        <v>582.4</v>
      </c>
      <c r="AN74" s="99">
        <v>1330</v>
      </c>
      <c r="AO74" s="100">
        <f t="shared" ref="AO74:AO139" si="804">AN74*$E74</f>
        <v>851.2</v>
      </c>
      <c r="AP74" s="99">
        <v>1190</v>
      </c>
      <c r="AQ74" s="100">
        <f t="shared" ref="AQ74:AQ139" si="805">AP74*$E74</f>
        <v>761.6</v>
      </c>
      <c r="AR74" s="99">
        <v>1470</v>
      </c>
      <c r="AS74" s="100">
        <f t="shared" ref="AS74:AS139" si="806">AR74*$E74</f>
        <v>940.80000000000007</v>
      </c>
      <c r="AT74" s="99"/>
      <c r="AU74" s="100">
        <f t="shared" ref="AU74:AU139" si="807">AT74*$E74</f>
        <v>0</v>
      </c>
      <c r="AV74" s="99">
        <v>630</v>
      </c>
      <c r="AW74" s="100">
        <f t="shared" ref="AW74:AW139" si="808">AV74*$E74</f>
        <v>403.2</v>
      </c>
      <c r="AX74" s="99">
        <v>420</v>
      </c>
      <c r="AY74" s="100">
        <f t="shared" ref="AY74:BA139" si="809">AX74*$E74</f>
        <v>268.8</v>
      </c>
      <c r="AZ74" s="99">
        <v>700</v>
      </c>
      <c r="BA74" s="100">
        <f t="shared" ref="BA74:BA139" si="810">AZ74*$E74</f>
        <v>448</v>
      </c>
      <c r="BB74" s="99">
        <v>770</v>
      </c>
      <c r="BC74" s="100">
        <f t="shared" ref="BC74:BC139" si="811">BB74*$E74</f>
        <v>492.8</v>
      </c>
      <c r="BD74" s="99">
        <v>280</v>
      </c>
      <c r="BE74" s="100">
        <f t="shared" ref="BE74:BE139" si="812">BD74*$E74</f>
        <v>179.20000000000002</v>
      </c>
      <c r="BF74" s="101">
        <f t="shared" si="218"/>
        <v>9940</v>
      </c>
      <c r="BG74" s="100">
        <f t="shared" si="218"/>
        <v>6361.5999999999995</v>
      </c>
      <c r="BH74" s="99">
        <v>420</v>
      </c>
      <c r="BI74" s="100">
        <f t="shared" si="755"/>
        <v>268.8</v>
      </c>
      <c r="BJ74" s="99">
        <v>700</v>
      </c>
      <c r="BK74" s="100">
        <f t="shared" si="755"/>
        <v>448</v>
      </c>
      <c r="BL74" s="99"/>
      <c r="BM74" s="100">
        <f t="shared" ref="BM74:BM75" si="813">BL74*$E74</f>
        <v>0</v>
      </c>
      <c r="BN74" s="99"/>
      <c r="BO74" s="100">
        <f t="shared" ref="BO74:BO75" si="814">BN74*$E74</f>
        <v>0</v>
      </c>
      <c r="BP74" s="99"/>
      <c r="BQ74" s="100">
        <f t="shared" ref="BQ74:BQ75" si="815">BP74*$E74</f>
        <v>0</v>
      </c>
      <c r="BR74" s="99"/>
      <c r="BS74" s="100">
        <f t="shared" ref="BS74:BS75" si="816">BR74*$E74</f>
        <v>0</v>
      </c>
      <c r="BT74" s="99"/>
      <c r="BU74" s="100">
        <f t="shared" ref="BU74:BU75" si="817">BT74*$E74</f>
        <v>0</v>
      </c>
      <c r="BV74" s="99"/>
      <c r="BW74" s="100">
        <f t="shared" ref="BW74:BW75" si="818">BV74*$E74</f>
        <v>0</v>
      </c>
      <c r="BX74" s="99"/>
      <c r="BY74" s="100">
        <f t="shared" ref="BY74:BY75" si="819">BX74*$E74</f>
        <v>0</v>
      </c>
      <c r="BZ74" s="99"/>
      <c r="CA74" s="100">
        <f t="shared" ref="CA74:CA75" si="820">BZ74*$E74</f>
        <v>0</v>
      </c>
      <c r="CB74" s="99"/>
      <c r="CC74" s="100">
        <f t="shared" ref="CC74:CC75" si="821">CB74*$E74</f>
        <v>0</v>
      </c>
      <c r="CD74" s="99"/>
      <c r="CE74" s="100">
        <f t="shared" ref="CE74:CE75" si="822">CD74*$E74</f>
        <v>0</v>
      </c>
      <c r="CF74" s="101">
        <f t="shared" ref="CF74:CF75" si="823">SUM(BH74,BJ74,BL74,BN74,BP74,BR74,BT74,BV74,BX74,BZ74,CB74,CD74)</f>
        <v>1120</v>
      </c>
      <c r="CG74" s="100">
        <f t="shared" ref="CG74:CG75" si="824">SUM(BI74,BK74,BM74,BO74,BQ74,BS74,BU74,BW74,BY74,CA74,CC74,CE74)</f>
        <v>716.8</v>
      </c>
    </row>
    <row r="75" spans="1:85" s="102" customFormat="1" ht="19.899999999999999" customHeight="1" x14ac:dyDescent="0.25">
      <c r="A75" s="94">
        <v>61</v>
      </c>
      <c r="B75" s="95" t="s">
        <v>129</v>
      </c>
      <c r="C75" s="95" t="s">
        <v>74</v>
      </c>
      <c r="D75" s="94">
        <f>RANK(BF75,$BF$4:$BF$147)</f>
        <v>18</v>
      </c>
      <c r="E75" s="94">
        <v>0.64</v>
      </c>
      <c r="F75" s="94" t="s">
        <v>83</v>
      </c>
      <c r="G75" s="94"/>
      <c r="H75" s="94"/>
      <c r="I75" s="97">
        <f t="shared" si="790"/>
        <v>0</v>
      </c>
      <c r="J75" s="94"/>
      <c r="K75" s="97">
        <f t="shared" si="790"/>
        <v>0</v>
      </c>
      <c r="L75" s="94"/>
      <c r="M75" s="97">
        <f t="shared" ref="M75" si="825">L75*$E75</f>
        <v>0</v>
      </c>
      <c r="N75" s="94"/>
      <c r="O75" s="97">
        <f t="shared" ref="O75" si="826">N75*$E75</f>
        <v>0</v>
      </c>
      <c r="P75" s="94"/>
      <c r="Q75" s="97">
        <f t="shared" ref="Q75" si="827">P75*$E75</f>
        <v>0</v>
      </c>
      <c r="R75" s="94"/>
      <c r="S75" s="97">
        <f t="shared" ref="S75" si="828">R75*$E75</f>
        <v>0</v>
      </c>
      <c r="T75" s="94"/>
      <c r="U75" s="97">
        <f t="shared" ref="U75" si="829">T75*$E75</f>
        <v>0</v>
      </c>
      <c r="V75" s="94"/>
      <c r="W75" s="97">
        <f t="shared" ref="W75" si="830">V75*$E75</f>
        <v>0</v>
      </c>
      <c r="X75" s="94"/>
      <c r="Y75" s="97">
        <f t="shared" ref="Y75" si="831">X75*$E75</f>
        <v>0</v>
      </c>
      <c r="Z75" s="94"/>
      <c r="AA75" s="97">
        <f t="shared" ref="AA75" si="832">Z75*$E75</f>
        <v>0</v>
      </c>
      <c r="AB75" s="94"/>
      <c r="AC75" s="97">
        <f t="shared" ref="AC75" si="833">AB75*$E75</f>
        <v>0</v>
      </c>
      <c r="AD75" s="94"/>
      <c r="AE75" s="97">
        <f t="shared" ref="AE75" si="834">AD75*$E75</f>
        <v>0</v>
      </c>
      <c r="AF75" s="101">
        <f t="shared" si="801"/>
        <v>0</v>
      </c>
      <c r="AG75" s="100">
        <f t="shared" si="802"/>
        <v>0</v>
      </c>
      <c r="AH75" s="99"/>
      <c r="AI75" s="100">
        <f t="shared" ref="AI75:AI137" si="835">AH75*$E75</f>
        <v>0</v>
      </c>
      <c r="AJ75" s="99"/>
      <c r="AK75" s="100">
        <f t="shared" si="803"/>
        <v>0</v>
      </c>
      <c r="AL75" s="99"/>
      <c r="AM75" s="100">
        <f t="shared" si="803"/>
        <v>0</v>
      </c>
      <c r="AN75" s="99"/>
      <c r="AO75" s="100">
        <f t="shared" si="804"/>
        <v>0</v>
      </c>
      <c r="AP75" s="99"/>
      <c r="AQ75" s="100">
        <f t="shared" si="805"/>
        <v>0</v>
      </c>
      <c r="AR75" s="99"/>
      <c r="AS75" s="100">
        <f t="shared" si="806"/>
        <v>0</v>
      </c>
      <c r="AT75" s="99"/>
      <c r="AU75" s="100">
        <f t="shared" si="807"/>
        <v>0</v>
      </c>
      <c r="AV75" s="99"/>
      <c r="AW75" s="100">
        <f t="shared" si="808"/>
        <v>0</v>
      </c>
      <c r="AX75" s="99"/>
      <c r="AY75" s="100">
        <f t="shared" si="809"/>
        <v>0</v>
      </c>
      <c r="AZ75" s="99"/>
      <c r="BA75" s="100">
        <f t="shared" si="810"/>
        <v>0</v>
      </c>
      <c r="BB75" s="99"/>
      <c r="BC75" s="100">
        <f t="shared" si="811"/>
        <v>0</v>
      </c>
      <c r="BD75" s="99"/>
      <c r="BE75" s="100">
        <f t="shared" si="812"/>
        <v>0</v>
      </c>
      <c r="BF75" s="101">
        <f t="shared" si="218"/>
        <v>0</v>
      </c>
      <c r="BG75" s="100">
        <f t="shared" si="218"/>
        <v>0</v>
      </c>
      <c r="BH75" s="99"/>
      <c r="BI75" s="100">
        <f t="shared" ref="BI75" si="836">BH75*$E75</f>
        <v>0</v>
      </c>
      <c r="BJ75" s="99"/>
      <c r="BK75" s="100">
        <f t="shared" ref="BK75" si="837">BJ75*$E75</f>
        <v>0</v>
      </c>
      <c r="BL75" s="99"/>
      <c r="BM75" s="100">
        <f t="shared" si="813"/>
        <v>0</v>
      </c>
      <c r="BN75" s="99"/>
      <c r="BO75" s="100">
        <f t="shared" si="814"/>
        <v>0</v>
      </c>
      <c r="BP75" s="99"/>
      <c r="BQ75" s="100">
        <f t="shared" si="815"/>
        <v>0</v>
      </c>
      <c r="BR75" s="99"/>
      <c r="BS75" s="100">
        <f t="shared" si="816"/>
        <v>0</v>
      </c>
      <c r="BT75" s="99"/>
      <c r="BU75" s="100">
        <f t="shared" si="817"/>
        <v>0</v>
      </c>
      <c r="BV75" s="99"/>
      <c r="BW75" s="100">
        <f t="shared" si="818"/>
        <v>0</v>
      </c>
      <c r="BX75" s="99"/>
      <c r="BY75" s="100">
        <f t="shared" si="819"/>
        <v>0</v>
      </c>
      <c r="BZ75" s="99"/>
      <c r="CA75" s="100">
        <f t="shared" si="820"/>
        <v>0</v>
      </c>
      <c r="CB75" s="99"/>
      <c r="CC75" s="100">
        <f t="shared" si="821"/>
        <v>0</v>
      </c>
      <c r="CD75" s="99"/>
      <c r="CE75" s="100">
        <f t="shared" si="822"/>
        <v>0</v>
      </c>
      <c r="CF75" s="101">
        <f t="shared" si="823"/>
        <v>0</v>
      </c>
      <c r="CG75" s="100">
        <f t="shared" si="824"/>
        <v>0</v>
      </c>
    </row>
    <row r="76" spans="1:85" s="102" customFormat="1" ht="19.899999999999999" customHeight="1" x14ac:dyDescent="0.25">
      <c r="A76" s="94"/>
      <c r="B76" s="95"/>
      <c r="C76" s="95"/>
      <c r="D76" s="94"/>
      <c r="E76" s="94"/>
      <c r="F76" s="94"/>
      <c r="G76" s="94"/>
      <c r="H76" s="94"/>
      <c r="I76" s="125"/>
      <c r="J76" s="94"/>
      <c r="K76" s="125"/>
      <c r="L76" s="94"/>
      <c r="M76" s="125"/>
      <c r="N76" s="94"/>
      <c r="O76" s="125"/>
      <c r="P76" s="94"/>
      <c r="Q76" s="125"/>
      <c r="R76" s="94"/>
      <c r="S76" s="125"/>
      <c r="T76" s="94"/>
      <c r="U76" s="125"/>
      <c r="V76" s="94"/>
      <c r="W76" s="125"/>
      <c r="X76" s="94"/>
      <c r="Y76" s="125"/>
      <c r="Z76" s="94"/>
      <c r="AA76" s="125"/>
      <c r="AB76" s="94"/>
      <c r="AC76" s="125"/>
      <c r="AD76" s="94"/>
      <c r="AE76" s="125"/>
      <c r="AF76" s="101"/>
      <c r="AG76" s="100"/>
      <c r="AH76" s="99"/>
      <c r="AI76" s="100"/>
      <c r="AJ76" s="99"/>
      <c r="AK76" s="100"/>
      <c r="AL76" s="99"/>
      <c r="AM76" s="100"/>
      <c r="AN76" s="99"/>
      <c r="AO76" s="100"/>
      <c r="AP76" s="99"/>
      <c r="AQ76" s="100"/>
      <c r="AR76" s="99"/>
      <c r="AS76" s="100"/>
      <c r="AT76" s="99"/>
      <c r="AU76" s="100"/>
      <c r="AV76" s="99"/>
      <c r="AW76" s="100"/>
      <c r="AX76" s="99"/>
      <c r="AY76" s="100"/>
      <c r="AZ76" s="99"/>
      <c r="BA76" s="100"/>
      <c r="BB76" s="99"/>
      <c r="BC76" s="100"/>
      <c r="BD76" s="99"/>
      <c r="BE76" s="100"/>
      <c r="BF76" s="101"/>
      <c r="BG76" s="100"/>
      <c r="BH76" s="99"/>
      <c r="BI76" s="100"/>
      <c r="BJ76" s="99"/>
      <c r="BK76" s="100"/>
      <c r="BL76" s="99"/>
      <c r="BM76" s="100"/>
      <c r="BN76" s="99"/>
      <c r="BO76" s="100"/>
      <c r="BP76" s="99"/>
      <c r="BQ76" s="100"/>
      <c r="BR76" s="99"/>
      <c r="BS76" s="100"/>
      <c r="BT76" s="99"/>
      <c r="BU76" s="100"/>
      <c r="BV76" s="99"/>
      <c r="BW76" s="100"/>
      <c r="BX76" s="99"/>
      <c r="BY76" s="100"/>
      <c r="BZ76" s="99"/>
      <c r="CA76" s="100"/>
      <c r="CB76" s="99"/>
      <c r="CC76" s="100"/>
      <c r="CD76" s="99"/>
      <c r="CE76" s="100"/>
      <c r="CF76" s="101"/>
      <c r="CG76" s="100"/>
    </row>
    <row r="77" spans="1:85" s="102" customFormat="1" ht="19.899999999999999" customHeight="1" x14ac:dyDescent="0.25">
      <c r="A77" s="94">
        <v>62</v>
      </c>
      <c r="B77" s="95" t="s">
        <v>130</v>
      </c>
      <c r="C77" s="95" t="s">
        <v>74</v>
      </c>
      <c r="D77" s="94">
        <f>RANK(BF77,$BF$4:$BF$147)</f>
        <v>18</v>
      </c>
      <c r="E77" s="94">
        <v>0.64</v>
      </c>
      <c r="F77" s="94" t="s">
        <v>85</v>
      </c>
      <c r="G77" s="94">
        <v>1350</v>
      </c>
      <c r="H77" s="94"/>
      <c r="I77" s="97">
        <f t="shared" ref="I77:K78" si="838">H77*$E77</f>
        <v>0</v>
      </c>
      <c r="J77" s="94"/>
      <c r="K77" s="97">
        <f t="shared" si="838"/>
        <v>0</v>
      </c>
      <c r="L77" s="94"/>
      <c r="M77" s="97">
        <f t="shared" ref="M77" si="839">L77*$E77</f>
        <v>0</v>
      </c>
      <c r="N77" s="94"/>
      <c r="O77" s="97">
        <f t="shared" ref="O77" si="840">N77*$E77</f>
        <v>0</v>
      </c>
      <c r="P77" s="94"/>
      <c r="Q77" s="97">
        <f t="shared" ref="Q77" si="841">P77*$E77</f>
        <v>0</v>
      </c>
      <c r="R77" s="94"/>
      <c r="S77" s="97">
        <f t="shared" ref="S77" si="842">R77*$E77</f>
        <v>0</v>
      </c>
      <c r="T77" s="94"/>
      <c r="U77" s="97">
        <f t="shared" ref="U77" si="843">T77*$E77</f>
        <v>0</v>
      </c>
      <c r="V77" s="94"/>
      <c r="W77" s="97">
        <f t="shared" ref="W77" si="844">V77*$E77</f>
        <v>0</v>
      </c>
      <c r="X77" s="94"/>
      <c r="Y77" s="97">
        <f t="shared" ref="Y77" si="845">X77*$E77</f>
        <v>0</v>
      </c>
      <c r="Z77" s="94"/>
      <c r="AA77" s="97">
        <f t="shared" ref="AA77" si="846">Z77*$E77</f>
        <v>0</v>
      </c>
      <c r="AB77" s="94"/>
      <c r="AC77" s="97">
        <f t="shared" ref="AC77" si="847">AB77*$E77</f>
        <v>0</v>
      </c>
      <c r="AD77" s="94"/>
      <c r="AE77" s="97">
        <f t="shared" ref="AE77" si="848">AD77*$E77</f>
        <v>0</v>
      </c>
      <c r="AF77" s="101">
        <f t="shared" ref="AF77:AF78" si="849">SUM(H77,J77,L77,N77,P77,R77,T77,V77,X77,Z77,AB77,AD77)</f>
        <v>0</v>
      </c>
      <c r="AG77" s="100">
        <f t="shared" ref="AG77:AG78" si="850">SUM(I77,K77,M77,O77,Q77,S77,U77,W77,Y77,AA77,AC77,AE77)</f>
        <v>0</v>
      </c>
      <c r="AH77" s="99"/>
      <c r="AI77" s="100">
        <f t="shared" si="835"/>
        <v>0</v>
      </c>
      <c r="AJ77" s="99"/>
      <c r="AK77" s="100">
        <f t="shared" si="803"/>
        <v>0</v>
      </c>
      <c r="AL77" s="99"/>
      <c r="AM77" s="100">
        <f t="shared" si="803"/>
        <v>0</v>
      </c>
      <c r="AN77" s="99"/>
      <c r="AO77" s="100">
        <f t="shared" si="804"/>
        <v>0</v>
      </c>
      <c r="AP77" s="99"/>
      <c r="AQ77" s="100">
        <f t="shared" si="805"/>
        <v>0</v>
      </c>
      <c r="AR77" s="99"/>
      <c r="AS77" s="100">
        <f t="shared" si="806"/>
        <v>0</v>
      </c>
      <c r="AT77" s="99"/>
      <c r="AU77" s="100">
        <f t="shared" si="807"/>
        <v>0</v>
      </c>
      <c r="AV77" s="99"/>
      <c r="AW77" s="100">
        <f t="shared" si="808"/>
        <v>0</v>
      </c>
      <c r="AX77" s="99"/>
      <c r="AY77" s="100">
        <f t="shared" si="809"/>
        <v>0</v>
      </c>
      <c r="AZ77" s="99"/>
      <c r="BA77" s="100">
        <f t="shared" si="810"/>
        <v>0</v>
      </c>
      <c r="BB77" s="99"/>
      <c r="BC77" s="100">
        <f t="shared" si="811"/>
        <v>0</v>
      </c>
      <c r="BD77" s="99"/>
      <c r="BE77" s="100">
        <f t="shared" si="812"/>
        <v>0</v>
      </c>
      <c r="BF77" s="101">
        <f t="shared" si="218"/>
        <v>0</v>
      </c>
      <c r="BG77" s="100">
        <f t="shared" si="218"/>
        <v>0</v>
      </c>
      <c r="BH77" s="99"/>
      <c r="BI77" s="100">
        <f t="shared" ref="BI77:BI78" si="851">BH77*$E77</f>
        <v>0</v>
      </c>
      <c r="BJ77" s="99"/>
      <c r="BK77" s="100">
        <f t="shared" ref="BK77:BK78" si="852">BJ77*$E77</f>
        <v>0</v>
      </c>
      <c r="BL77" s="99"/>
      <c r="BM77" s="100">
        <f t="shared" ref="BM77:BM78" si="853">BL77*$E77</f>
        <v>0</v>
      </c>
      <c r="BN77" s="99"/>
      <c r="BO77" s="100">
        <f t="shared" ref="BO77:BO78" si="854">BN77*$E77</f>
        <v>0</v>
      </c>
      <c r="BP77" s="99"/>
      <c r="BQ77" s="100">
        <f t="shared" ref="BQ77:BQ78" si="855">BP77*$E77</f>
        <v>0</v>
      </c>
      <c r="BR77" s="99"/>
      <c r="BS77" s="100">
        <f t="shared" ref="BS77:BS78" si="856">BR77*$E77</f>
        <v>0</v>
      </c>
      <c r="BT77" s="99"/>
      <c r="BU77" s="100">
        <f t="shared" ref="BU77:BU78" si="857">BT77*$E77</f>
        <v>0</v>
      </c>
      <c r="BV77" s="99"/>
      <c r="BW77" s="100">
        <f t="shared" ref="BW77:BW78" si="858">BV77*$E77</f>
        <v>0</v>
      </c>
      <c r="BX77" s="99"/>
      <c r="BY77" s="100">
        <f t="shared" ref="BY77:BY78" si="859">BX77*$E77</f>
        <v>0</v>
      </c>
      <c r="BZ77" s="99"/>
      <c r="CA77" s="100">
        <f t="shared" ref="CA77:CA78" si="860">BZ77*$E77</f>
        <v>0</v>
      </c>
      <c r="CB77" s="99"/>
      <c r="CC77" s="100">
        <f t="shared" ref="CC77:CC78" si="861">CB77*$E77</f>
        <v>0</v>
      </c>
      <c r="CD77" s="99"/>
      <c r="CE77" s="100">
        <f t="shared" ref="CE77:CE78" si="862">CD77*$E77</f>
        <v>0</v>
      </c>
      <c r="CF77" s="101">
        <f t="shared" ref="CF77:CF78" si="863">SUM(BH77,BJ77,BL77,BN77,BP77,BR77,BT77,BV77,BX77,BZ77,CB77,CD77)</f>
        <v>0</v>
      </c>
      <c r="CG77" s="100">
        <f t="shared" ref="CG77:CG78" si="864">SUM(BI77,BK77,BM77,BO77,BQ77,BS77,BU77,BW77,BY77,CA77,CC77,CE77)</f>
        <v>0</v>
      </c>
    </row>
    <row r="78" spans="1:85" s="102" customFormat="1" ht="19.899999999999999" customHeight="1" x14ac:dyDescent="0.25">
      <c r="A78" s="94">
        <v>63</v>
      </c>
      <c r="B78" s="95" t="s">
        <v>130</v>
      </c>
      <c r="C78" s="95" t="s">
        <v>74</v>
      </c>
      <c r="D78" s="94">
        <f>RANK(BF78,$BF$4:$BF$147)</f>
        <v>18</v>
      </c>
      <c r="E78" s="94">
        <v>0.64</v>
      </c>
      <c r="F78" s="94" t="s">
        <v>83</v>
      </c>
      <c r="G78" s="94">
        <v>1250</v>
      </c>
      <c r="H78" s="94"/>
      <c r="I78" s="97">
        <f t="shared" si="838"/>
        <v>0</v>
      </c>
      <c r="J78" s="94"/>
      <c r="K78" s="97">
        <f t="shared" si="838"/>
        <v>0</v>
      </c>
      <c r="L78" s="94"/>
      <c r="M78" s="97">
        <f t="shared" ref="M78" si="865">L78*$E78</f>
        <v>0</v>
      </c>
      <c r="N78" s="94"/>
      <c r="O78" s="97">
        <f t="shared" ref="O78" si="866">N78*$E78</f>
        <v>0</v>
      </c>
      <c r="P78" s="94"/>
      <c r="Q78" s="97">
        <f t="shared" ref="Q78" si="867">P78*$E78</f>
        <v>0</v>
      </c>
      <c r="R78" s="94"/>
      <c r="S78" s="97">
        <f t="shared" ref="S78" si="868">R78*$E78</f>
        <v>0</v>
      </c>
      <c r="T78" s="94"/>
      <c r="U78" s="97">
        <f t="shared" ref="U78" si="869">T78*$E78</f>
        <v>0</v>
      </c>
      <c r="V78" s="94"/>
      <c r="W78" s="97">
        <f t="shared" ref="W78" si="870">V78*$E78</f>
        <v>0</v>
      </c>
      <c r="X78" s="94"/>
      <c r="Y78" s="97">
        <f t="shared" ref="Y78" si="871">X78*$E78</f>
        <v>0</v>
      </c>
      <c r="Z78" s="94"/>
      <c r="AA78" s="97">
        <f t="shared" ref="AA78" si="872">Z78*$E78</f>
        <v>0</v>
      </c>
      <c r="AB78" s="94"/>
      <c r="AC78" s="97">
        <f t="shared" ref="AC78" si="873">AB78*$E78</f>
        <v>0</v>
      </c>
      <c r="AD78" s="94"/>
      <c r="AE78" s="97">
        <f t="shared" ref="AE78" si="874">AD78*$E78</f>
        <v>0</v>
      </c>
      <c r="AF78" s="101">
        <f t="shared" si="849"/>
        <v>0</v>
      </c>
      <c r="AG78" s="100">
        <f t="shared" si="850"/>
        <v>0</v>
      </c>
      <c r="AH78" s="99"/>
      <c r="AI78" s="100">
        <f t="shared" si="835"/>
        <v>0</v>
      </c>
      <c r="AJ78" s="99"/>
      <c r="AK78" s="100">
        <f t="shared" si="803"/>
        <v>0</v>
      </c>
      <c r="AL78" s="99"/>
      <c r="AM78" s="100">
        <f t="shared" si="803"/>
        <v>0</v>
      </c>
      <c r="AN78" s="99"/>
      <c r="AO78" s="100">
        <f t="shared" si="804"/>
        <v>0</v>
      </c>
      <c r="AP78" s="99"/>
      <c r="AQ78" s="100">
        <f t="shared" si="805"/>
        <v>0</v>
      </c>
      <c r="AR78" s="99"/>
      <c r="AS78" s="100">
        <f t="shared" si="806"/>
        <v>0</v>
      </c>
      <c r="AT78" s="99"/>
      <c r="AU78" s="100">
        <f t="shared" si="807"/>
        <v>0</v>
      </c>
      <c r="AV78" s="99"/>
      <c r="AW78" s="100">
        <f t="shared" si="808"/>
        <v>0</v>
      </c>
      <c r="AX78" s="99"/>
      <c r="AY78" s="100">
        <f t="shared" si="809"/>
        <v>0</v>
      </c>
      <c r="AZ78" s="99"/>
      <c r="BA78" s="100">
        <f t="shared" si="810"/>
        <v>0</v>
      </c>
      <c r="BB78" s="99"/>
      <c r="BC78" s="100">
        <f t="shared" si="811"/>
        <v>0</v>
      </c>
      <c r="BD78" s="99"/>
      <c r="BE78" s="100">
        <f t="shared" si="812"/>
        <v>0</v>
      </c>
      <c r="BF78" s="101">
        <f t="shared" si="218"/>
        <v>0</v>
      </c>
      <c r="BG78" s="100">
        <f t="shared" si="218"/>
        <v>0</v>
      </c>
      <c r="BH78" s="99"/>
      <c r="BI78" s="100">
        <f t="shared" si="851"/>
        <v>0</v>
      </c>
      <c r="BJ78" s="99"/>
      <c r="BK78" s="100">
        <f t="shared" si="852"/>
        <v>0</v>
      </c>
      <c r="BL78" s="99"/>
      <c r="BM78" s="100">
        <f t="shared" si="853"/>
        <v>0</v>
      </c>
      <c r="BN78" s="99"/>
      <c r="BO78" s="100">
        <f t="shared" si="854"/>
        <v>0</v>
      </c>
      <c r="BP78" s="99"/>
      <c r="BQ78" s="100">
        <f t="shared" si="855"/>
        <v>0</v>
      </c>
      <c r="BR78" s="99"/>
      <c r="BS78" s="100">
        <f t="shared" si="856"/>
        <v>0</v>
      </c>
      <c r="BT78" s="99"/>
      <c r="BU78" s="100">
        <f t="shared" si="857"/>
        <v>0</v>
      </c>
      <c r="BV78" s="99"/>
      <c r="BW78" s="100">
        <f t="shared" si="858"/>
        <v>0</v>
      </c>
      <c r="BX78" s="99"/>
      <c r="BY78" s="100">
        <f t="shared" si="859"/>
        <v>0</v>
      </c>
      <c r="BZ78" s="99"/>
      <c r="CA78" s="100">
        <f t="shared" si="860"/>
        <v>0</v>
      </c>
      <c r="CB78" s="99"/>
      <c r="CC78" s="100">
        <f t="shared" si="861"/>
        <v>0</v>
      </c>
      <c r="CD78" s="99"/>
      <c r="CE78" s="100">
        <f t="shared" si="862"/>
        <v>0</v>
      </c>
      <c r="CF78" s="101">
        <f t="shared" si="863"/>
        <v>0</v>
      </c>
      <c r="CG78" s="100">
        <f t="shared" si="864"/>
        <v>0</v>
      </c>
    </row>
    <row r="79" spans="1:85" s="102" customFormat="1" ht="19.899999999999999" customHeight="1" x14ac:dyDescent="0.25">
      <c r="A79" s="94"/>
      <c r="B79" s="95"/>
      <c r="C79" s="95"/>
      <c r="D79" s="94"/>
      <c r="E79" s="94"/>
      <c r="F79" s="94"/>
      <c r="G79" s="94"/>
      <c r="H79" s="94"/>
      <c r="I79" s="125"/>
      <c r="J79" s="94"/>
      <c r="K79" s="125"/>
      <c r="L79" s="94"/>
      <c r="M79" s="125"/>
      <c r="N79" s="94"/>
      <c r="O79" s="125"/>
      <c r="P79" s="94"/>
      <c r="Q79" s="125"/>
      <c r="R79" s="94"/>
      <c r="S79" s="125"/>
      <c r="T79" s="94"/>
      <c r="U79" s="125"/>
      <c r="V79" s="94"/>
      <c r="W79" s="125"/>
      <c r="X79" s="94"/>
      <c r="Y79" s="125"/>
      <c r="Z79" s="94"/>
      <c r="AA79" s="125"/>
      <c r="AB79" s="94"/>
      <c r="AC79" s="125"/>
      <c r="AD79" s="94"/>
      <c r="AE79" s="125"/>
      <c r="AF79" s="101"/>
      <c r="AG79" s="100"/>
      <c r="AH79" s="99"/>
      <c r="AI79" s="100"/>
      <c r="AJ79" s="99"/>
      <c r="AK79" s="100"/>
      <c r="AL79" s="99"/>
      <c r="AM79" s="100"/>
      <c r="AN79" s="99"/>
      <c r="AO79" s="100"/>
      <c r="AP79" s="99"/>
      <c r="AQ79" s="100"/>
      <c r="AR79" s="99"/>
      <c r="AS79" s="100"/>
      <c r="AT79" s="99"/>
      <c r="AU79" s="100"/>
      <c r="AV79" s="99"/>
      <c r="AW79" s="100"/>
      <c r="AX79" s="99"/>
      <c r="AY79" s="100"/>
      <c r="AZ79" s="99"/>
      <c r="BA79" s="100"/>
      <c r="BB79" s="99"/>
      <c r="BC79" s="100"/>
      <c r="BD79" s="99"/>
      <c r="BE79" s="100"/>
      <c r="BF79" s="101"/>
      <c r="BG79" s="100"/>
      <c r="BH79" s="99"/>
      <c r="BI79" s="100"/>
      <c r="BJ79" s="99"/>
      <c r="BK79" s="100"/>
      <c r="BL79" s="99"/>
      <c r="BM79" s="100"/>
      <c r="BN79" s="99"/>
      <c r="BO79" s="100"/>
      <c r="BP79" s="99"/>
      <c r="BQ79" s="100"/>
      <c r="BR79" s="99"/>
      <c r="BS79" s="100"/>
      <c r="BT79" s="99"/>
      <c r="BU79" s="100"/>
      <c r="BV79" s="99"/>
      <c r="BW79" s="100"/>
      <c r="BX79" s="99"/>
      <c r="BY79" s="100"/>
      <c r="BZ79" s="99"/>
      <c r="CA79" s="100"/>
      <c r="CB79" s="99"/>
      <c r="CC79" s="100"/>
      <c r="CD79" s="99"/>
      <c r="CE79" s="100"/>
      <c r="CF79" s="101"/>
      <c r="CG79" s="100"/>
    </row>
    <row r="80" spans="1:85" s="102" customFormat="1" ht="19.899999999999999" customHeight="1" x14ac:dyDescent="0.25">
      <c r="A80" s="94">
        <v>64</v>
      </c>
      <c r="B80" s="95" t="s">
        <v>131</v>
      </c>
      <c r="C80" s="95" t="s">
        <v>74</v>
      </c>
      <c r="D80" s="94">
        <f>RANK(BF80,$BF$4:$BF$147)</f>
        <v>18</v>
      </c>
      <c r="E80" s="94">
        <v>0.64</v>
      </c>
      <c r="F80" s="94" t="s">
        <v>83</v>
      </c>
      <c r="G80" s="94"/>
      <c r="H80" s="94"/>
      <c r="I80" s="97">
        <f t="shared" ref="I80:K84" si="875">H80*$E80</f>
        <v>0</v>
      </c>
      <c r="J80" s="94"/>
      <c r="K80" s="97">
        <f t="shared" si="875"/>
        <v>0</v>
      </c>
      <c r="L80" s="94"/>
      <c r="M80" s="97">
        <f t="shared" ref="M80" si="876">L80*$E80</f>
        <v>0</v>
      </c>
      <c r="N80" s="94"/>
      <c r="O80" s="97">
        <f t="shared" ref="O80" si="877">N80*$E80</f>
        <v>0</v>
      </c>
      <c r="P80" s="94"/>
      <c r="Q80" s="97">
        <f t="shared" ref="Q80" si="878">P80*$E80</f>
        <v>0</v>
      </c>
      <c r="R80" s="94"/>
      <c r="S80" s="97">
        <f t="shared" ref="S80" si="879">R80*$E80</f>
        <v>0</v>
      </c>
      <c r="T80" s="94"/>
      <c r="U80" s="97">
        <f t="shared" ref="U80" si="880">T80*$E80</f>
        <v>0</v>
      </c>
      <c r="V80" s="94"/>
      <c r="W80" s="97">
        <f t="shared" ref="W80" si="881">V80*$E80</f>
        <v>0</v>
      </c>
      <c r="X80" s="94"/>
      <c r="Y80" s="97">
        <f t="shared" ref="Y80" si="882">X80*$E80</f>
        <v>0</v>
      </c>
      <c r="Z80" s="94"/>
      <c r="AA80" s="97">
        <f t="shared" ref="AA80" si="883">Z80*$E80</f>
        <v>0</v>
      </c>
      <c r="AB80" s="94"/>
      <c r="AC80" s="97">
        <f t="shared" ref="AC80" si="884">AB80*$E80</f>
        <v>0</v>
      </c>
      <c r="AD80" s="94"/>
      <c r="AE80" s="97">
        <f t="shared" ref="AE80" si="885">AD80*$E80</f>
        <v>0</v>
      </c>
      <c r="AF80" s="101">
        <f t="shared" ref="AF80:AF81" si="886">SUM(H80,J80,L80,N80,P80,R80,T80,V80,X80,Z80,AB80,AD80)</f>
        <v>0</v>
      </c>
      <c r="AG80" s="100">
        <f t="shared" ref="AG80:AG81" si="887">SUM(I80,K80,M80,O80,Q80,S80,U80,W80,Y80,AA80,AC80,AE80)</f>
        <v>0</v>
      </c>
      <c r="AH80" s="99"/>
      <c r="AI80" s="100">
        <f t="shared" si="835"/>
        <v>0</v>
      </c>
      <c r="AJ80" s="99"/>
      <c r="AK80" s="100">
        <f t="shared" si="803"/>
        <v>0</v>
      </c>
      <c r="AL80" s="99"/>
      <c r="AM80" s="100">
        <f t="shared" si="803"/>
        <v>0</v>
      </c>
      <c r="AN80" s="99"/>
      <c r="AO80" s="100">
        <f t="shared" si="804"/>
        <v>0</v>
      </c>
      <c r="AP80" s="99"/>
      <c r="AQ80" s="100">
        <f t="shared" si="805"/>
        <v>0</v>
      </c>
      <c r="AR80" s="99"/>
      <c r="AS80" s="100">
        <f t="shared" si="806"/>
        <v>0</v>
      </c>
      <c r="AT80" s="99"/>
      <c r="AU80" s="100">
        <f t="shared" si="807"/>
        <v>0</v>
      </c>
      <c r="AV80" s="99"/>
      <c r="AW80" s="100">
        <f t="shared" si="808"/>
        <v>0</v>
      </c>
      <c r="AX80" s="99"/>
      <c r="AY80" s="100">
        <f t="shared" si="809"/>
        <v>0</v>
      </c>
      <c r="AZ80" s="99"/>
      <c r="BA80" s="100">
        <f t="shared" si="810"/>
        <v>0</v>
      </c>
      <c r="BB80" s="99"/>
      <c r="BC80" s="100">
        <f t="shared" si="811"/>
        <v>0</v>
      </c>
      <c r="BD80" s="99"/>
      <c r="BE80" s="100">
        <f t="shared" si="812"/>
        <v>0</v>
      </c>
      <c r="BF80" s="101">
        <f t="shared" si="218"/>
        <v>0</v>
      </c>
      <c r="BG80" s="100">
        <f t="shared" si="218"/>
        <v>0</v>
      </c>
      <c r="BH80" s="99"/>
      <c r="BI80" s="100">
        <f t="shared" ref="BI80:BI81" si="888">BH80*$E80</f>
        <v>0</v>
      </c>
      <c r="BJ80" s="99"/>
      <c r="BK80" s="100">
        <f t="shared" ref="BK80:BK81" si="889">BJ80*$E80</f>
        <v>0</v>
      </c>
      <c r="BL80" s="99"/>
      <c r="BM80" s="100">
        <f t="shared" ref="BM80:BM81" si="890">BL80*$E80</f>
        <v>0</v>
      </c>
      <c r="BN80" s="99"/>
      <c r="BO80" s="100">
        <f t="shared" ref="BO80:BO81" si="891">BN80*$E80</f>
        <v>0</v>
      </c>
      <c r="BP80" s="99"/>
      <c r="BQ80" s="100">
        <f t="shared" ref="BQ80:BQ81" si="892">BP80*$E80</f>
        <v>0</v>
      </c>
      <c r="BR80" s="99"/>
      <c r="BS80" s="100">
        <f t="shared" ref="BS80:BS81" si="893">BR80*$E80</f>
        <v>0</v>
      </c>
      <c r="BT80" s="99"/>
      <c r="BU80" s="100">
        <f t="shared" ref="BU80:BU81" si="894">BT80*$E80</f>
        <v>0</v>
      </c>
      <c r="BV80" s="99"/>
      <c r="BW80" s="100">
        <f t="shared" ref="BW80:BW81" si="895">BV80*$E80</f>
        <v>0</v>
      </c>
      <c r="BX80" s="99"/>
      <c r="BY80" s="100">
        <f t="shared" ref="BY80:BY81" si="896">BX80*$E80</f>
        <v>0</v>
      </c>
      <c r="BZ80" s="99"/>
      <c r="CA80" s="100">
        <f t="shared" ref="CA80:CA81" si="897">BZ80*$E80</f>
        <v>0</v>
      </c>
      <c r="CB80" s="99"/>
      <c r="CC80" s="100">
        <f t="shared" ref="CC80:CC81" si="898">CB80*$E80</f>
        <v>0</v>
      </c>
      <c r="CD80" s="99"/>
      <c r="CE80" s="100">
        <f t="shared" ref="CE80:CE81" si="899">CD80*$E80</f>
        <v>0</v>
      </c>
      <c r="CF80" s="101">
        <f t="shared" ref="CF80:CF81" si="900">SUM(BH80,BJ80,BL80,BN80,BP80,BR80,BT80,BV80,BX80,BZ80,CB80,CD80)</f>
        <v>0</v>
      </c>
      <c r="CG80" s="100">
        <f t="shared" ref="CG80:CG81" si="901">SUM(BI80,BK80,BM80,BO80,BQ80,BS80,BU80,BW80,BY80,CA80,CC80,CE80)</f>
        <v>0</v>
      </c>
    </row>
    <row r="81" spans="1:85" s="102" customFormat="1" ht="19.899999999999999" customHeight="1" x14ac:dyDescent="0.25">
      <c r="A81" s="94">
        <v>65</v>
      </c>
      <c r="B81" s="95" t="s">
        <v>132</v>
      </c>
      <c r="C81" s="95" t="s">
        <v>74</v>
      </c>
      <c r="D81" s="94">
        <f>RANK(BF81,$BF$4:$BF$147)</f>
        <v>18</v>
      </c>
      <c r="E81" s="94">
        <v>0.64</v>
      </c>
      <c r="F81" s="94" t="s">
        <v>75</v>
      </c>
      <c r="G81" s="94"/>
      <c r="H81" s="94"/>
      <c r="I81" s="97">
        <f t="shared" si="875"/>
        <v>0</v>
      </c>
      <c r="J81" s="94"/>
      <c r="K81" s="97">
        <f t="shared" si="875"/>
        <v>0</v>
      </c>
      <c r="L81" s="94"/>
      <c r="M81" s="97">
        <f t="shared" ref="M81" si="902">L81*$E81</f>
        <v>0</v>
      </c>
      <c r="N81" s="94"/>
      <c r="O81" s="97">
        <f t="shared" ref="O81" si="903">N81*$E81</f>
        <v>0</v>
      </c>
      <c r="P81" s="94"/>
      <c r="Q81" s="97">
        <f t="shared" ref="Q81" si="904">P81*$E81</f>
        <v>0</v>
      </c>
      <c r="R81" s="94"/>
      <c r="S81" s="97">
        <f t="shared" ref="S81" si="905">R81*$E81</f>
        <v>0</v>
      </c>
      <c r="T81" s="94"/>
      <c r="U81" s="97">
        <f t="shared" ref="U81" si="906">T81*$E81</f>
        <v>0</v>
      </c>
      <c r="V81" s="94"/>
      <c r="W81" s="97">
        <f t="shared" ref="W81" si="907">V81*$E81</f>
        <v>0</v>
      </c>
      <c r="X81" s="94"/>
      <c r="Y81" s="97">
        <f t="shared" ref="Y81" si="908">X81*$E81</f>
        <v>0</v>
      </c>
      <c r="Z81" s="94"/>
      <c r="AA81" s="97">
        <f t="shared" ref="AA81" si="909">Z81*$E81</f>
        <v>0</v>
      </c>
      <c r="AB81" s="94"/>
      <c r="AC81" s="97">
        <f t="shared" ref="AC81" si="910">AB81*$E81</f>
        <v>0</v>
      </c>
      <c r="AD81" s="94"/>
      <c r="AE81" s="97">
        <f t="shared" ref="AE81" si="911">AD81*$E81</f>
        <v>0</v>
      </c>
      <c r="AF81" s="101">
        <f t="shared" si="886"/>
        <v>0</v>
      </c>
      <c r="AG81" s="100">
        <f t="shared" si="887"/>
        <v>0</v>
      </c>
      <c r="AH81" s="99"/>
      <c r="AI81" s="100">
        <f t="shared" si="835"/>
        <v>0</v>
      </c>
      <c r="AJ81" s="99"/>
      <c r="AK81" s="100">
        <f t="shared" si="803"/>
        <v>0</v>
      </c>
      <c r="AL81" s="99"/>
      <c r="AM81" s="100">
        <f t="shared" si="803"/>
        <v>0</v>
      </c>
      <c r="AN81" s="99"/>
      <c r="AO81" s="100">
        <f t="shared" si="804"/>
        <v>0</v>
      </c>
      <c r="AP81" s="99"/>
      <c r="AQ81" s="100">
        <f t="shared" si="805"/>
        <v>0</v>
      </c>
      <c r="AR81" s="99"/>
      <c r="AS81" s="100">
        <f t="shared" si="806"/>
        <v>0</v>
      </c>
      <c r="AT81" s="99"/>
      <c r="AU81" s="100">
        <f t="shared" si="807"/>
        <v>0</v>
      </c>
      <c r="AV81" s="99"/>
      <c r="AW81" s="100">
        <f t="shared" si="808"/>
        <v>0</v>
      </c>
      <c r="AX81" s="99"/>
      <c r="AY81" s="100">
        <f t="shared" si="809"/>
        <v>0</v>
      </c>
      <c r="AZ81" s="99"/>
      <c r="BA81" s="100">
        <f t="shared" si="810"/>
        <v>0</v>
      </c>
      <c r="BB81" s="99"/>
      <c r="BC81" s="100">
        <f t="shared" si="811"/>
        <v>0</v>
      </c>
      <c r="BD81" s="99"/>
      <c r="BE81" s="100">
        <f t="shared" si="812"/>
        <v>0</v>
      </c>
      <c r="BF81" s="101">
        <f t="shared" si="218"/>
        <v>0</v>
      </c>
      <c r="BG81" s="100">
        <f t="shared" si="218"/>
        <v>0</v>
      </c>
      <c r="BH81" s="99"/>
      <c r="BI81" s="100">
        <f t="shared" si="888"/>
        <v>0</v>
      </c>
      <c r="BJ81" s="99"/>
      <c r="BK81" s="100">
        <f t="shared" si="889"/>
        <v>0</v>
      </c>
      <c r="BL81" s="99"/>
      <c r="BM81" s="100">
        <f t="shared" si="890"/>
        <v>0</v>
      </c>
      <c r="BN81" s="99"/>
      <c r="BO81" s="100">
        <f t="shared" si="891"/>
        <v>0</v>
      </c>
      <c r="BP81" s="99"/>
      <c r="BQ81" s="100">
        <f t="shared" si="892"/>
        <v>0</v>
      </c>
      <c r="BR81" s="99"/>
      <c r="BS81" s="100">
        <f t="shared" si="893"/>
        <v>0</v>
      </c>
      <c r="BT81" s="99"/>
      <c r="BU81" s="100">
        <f t="shared" si="894"/>
        <v>0</v>
      </c>
      <c r="BV81" s="99"/>
      <c r="BW81" s="100">
        <f t="shared" si="895"/>
        <v>0</v>
      </c>
      <c r="BX81" s="99"/>
      <c r="BY81" s="100">
        <f t="shared" si="896"/>
        <v>0</v>
      </c>
      <c r="BZ81" s="99"/>
      <c r="CA81" s="100">
        <f t="shared" si="897"/>
        <v>0</v>
      </c>
      <c r="CB81" s="99"/>
      <c r="CC81" s="100">
        <f t="shared" si="898"/>
        <v>0</v>
      </c>
      <c r="CD81" s="99"/>
      <c r="CE81" s="100">
        <f t="shared" si="899"/>
        <v>0</v>
      </c>
      <c r="CF81" s="101">
        <f t="shared" si="900"/>
        <v>0</v>
      </c>
      <c r="CG81" s="100">
        <f t="shared" si="901"/>
        <v>0</v>
      </c>
    </row>
    <row r="82" spans="1:85" s="102" customFormat="1" ht="19.899999999999999" customHeight="1" x14ac:dyDescent="0.25">
      <c r="A82" s="94">
        <v>66</v>
      </c>
      <c r="B82" s="95" t="s">
        <v>133</v>
      </c>
      <c r="C82" s="95" t="s">
        <v>74</v>
      </c>
      <c r="D82" s="94"/>
      <c r="E82" s="94">
        <v>0.64</v>
      </c>
      <c r="F82" s="94" t="s">
        <v>85</v>
      </c>
      <c r="G82" s="94"/>
      <c r="H82" s="94"/>
      <c r="I82" s="97">
        <f t="shared" si="875"/>
        <v>0</v>
      </c>
      <c r="J82" s="94"/>
      <c r="K82" s="97">
        <f t="shared" si="875"/>
        <v>0</v>
      </c>
      <c r="L82" s="94"/>
      <c r="M82" s="97">
        <f t="shared" ref="M82" si="912">L82*$E82</f>
        <v>0</v>
      </c>
      <c r="N82" s="94"/>
      <c r="O82" s="97">
        <f t="shared" ref="O82" si="913">N82*$E82</f>
        <v>0</v>
      </c>
      <c r="P82" s="94"/>
      <c r="Q82" s="97">
        <f t="shared" ref="Q82" si="914">P82*$E82</f>
        <v>0</v>
      </c>
      <c r="R82" s="94"/>
      <c r="S82" s="97">
        <f t="shared" ref="S82" si="915">R82*$E82</f>
        <v>0</v>
      </c>
      <c r="T82" s="94"/>
      <c r="U82" s="97">
        <f t="shared" ref="U82" si="916">T82*$E82</f>
        <v>0</v>
      </c>
      <c r="V82" s="94"/>
      <c r="W82" s="97">
        <f t="shared" ref="W82" si="917">V82*$E82</f>
        <v>0</v>
      </c>
      <c r="X82" s="94"/>
      <c r="Y82" s="97">
        <f t="shared" ref="Y82" si="918">X82*$E82</f>
        <v>0</v>
      </c>
      <c r="Z82" s="94"/>
      <c r="AA82" s="97">
        <f t="shared" ref="AA82" si="919">Z82*$E82</f>
        <v>0</v>
      </c>
      <c r="AB82" s="94"/>
      <c r="AC82" s="97">
        <f t="shared" ref="AC82" si="920">AB82*$E82</f>
        <v>0</v>
      </c>
      <c r="AD82" s="94"/>
      <c r="AE82" s="97">
        <f t="shared" ref="AE82" si="921">AD82*$E82</f>
        <v>0</v>
      </c>
      <c r="AF82" s="101"/>
      <c r="AG82" s="100"/>
      <c r="AH82" s="99"/>
      <c r="AI82" s="100"/>
      <c r="AJ82" s="99"/>
      <c r="AK82" s="100"/>
      <c r="AL82" s="99"/>
      <c r="AM82" s="100"/>
      <c r="AN82" s="99"/>
      <c r="AO82" s="100"/>
      <c r="AP82" s="99"/>
      <c r="AQ82" s="100"/>
      <c r="AR82" s="99"/>
      <c r="AS82" s="100"/>
      <c r="AT82" s="99"/>
      <c r="AU82" s="100"/>
      <c r="AV82" s="99"/>
      <c r="AW82" s="100"/>
      <c r="AX82" s="99"/>
      <c r="AY82" s="100"/>
      <c r="AZ82" s="99"/>
      <c r="BA82" s="100"/>
      <c r="BB82" s="99"/>
      <c r="BC82" s="100"/>
      <c r="BD82" s="99"/>
      <c r="BE82" s="100"/>
      <c r="BF82" s="101"/>
      <c r="BG82" s="100"/>
      <c r="BH82" s="99"/>
      <c r="BI82" s="100"/>
      <c r="BJ82" s="99"/>
      <c r="BK82" s="100"/>
      <c r="BL82" s="99"/>
      <c r="BM82" s="100"/>
      <c r="BN82" s="99"/>
      <c r="BO82" s="100"/>
      <c r="BP82" s="99"/>
      <c r="BQ82" s="100"/>
      <c r="BR82" s="99"/>
      <c r="BS82" s="100"/>
      <c r="BT82" s="99"/>
      <c r="BU82" s="100"/>
      <c r="BV82" s="99"/>
      <c r="BW82" s="100"/>
      <c r="BX82" s="99"/>
      <c r="BY82" s="100"/>
      <c r="BZ82" s="99"/>
      <c r="CA82" s="100"/>
      <c r="CB82" s="99"/>
      <c r="CC82" s="100"/>
      <c r="CD82" s="99"/>
      <c r="CE82" s="100"/>
      <c r="CF82" s="101"/>
      <c r="CG82" s="100"/>
    </row>
    <row r="83" spans="1:85" s="102" customFormat="1" ht="19.899999999999999" customHeight="1" x14ac:dyDescent="0.25">
      <c r="A83" s="94">
        <v>67</v>
      </c>
      <c r="B83" s="95" t="s">
        <v>133</v>
      </c>
      <c r="C83" s="95" t="s">
        <v>77</v>
      </c>
      <c r="D83" s="94"/>
      <c r="E83" s="94">
        <v>1</v>
      </c>
      <c r="F83" s="94" t="s">
        <v>75</v>
      </c>
      <c r="G83" s="94"/>
      <c r="H83" s="94"/>
      <c r="I83" s="97">
        <f t="shared" si="875"/>
        <v>0</v>
      </c>
      <c r="J83" s="94"/>
      <c r="K83" s="97">
        <f t="shared" si="875"/>
        <v>0</v>
      </c>
      <c r="L83" s="94"/>
      <c r="M83" s="97">
        <f t="shared" ref="M83" si="922">L83*$E83</f>
        <v>0</v>
      </c>
      <c r="N83" s="94"/>
      <c r="O83" s="97">
        <f t="shared" ref="O83" si="923">N83*$E83</f>
        <v>0</v>
      </c>
      <c r="P83" s="94"/>
      <c r="Q83" s="97">
        <f t="shared" ref="Q83" si="924">P83*$E83</f>
        <v>0</v>
      </c>
      <c r="R83" s="94"/>
      <c r="S83" s="97">
        <f t="shared" ref="S83" si="925">R83*$E83</f>
        <v>0</v>
      </c>
      <c r="T83" s="94"/>
      <c r="U83" s="97">
        <f t="shared" ref="U83" si="926">T83*$E83</f>
        <v>0</v>
      </c>
      <c r="V83" s="94"/>
      <c r="W83" s="97">
        <f t="shared" ref="W83" si="927">V83*$E83</f>
        <v>0</v>
      </c>
      <c r="X83" s="94"/>
      <c r="Y83" s="97">
        <f t="shared" ref="Y83" si="928">X83*$E83</f>
        <v>0</v>
      </c>
      <c r="Z83" s="94"/>
      <c r="AA83" s="97">
        <f t="shared" ref="AA83" si="929">Z83*$E83</f>
        <v>0</v>
      </c>
      <c r="AB83" s="94"/>
      <c r="AC83" s="97">
        <f t="shared" ref="AC83" si="930">AB83*$E83</f>
        <v>0</v>
      </c>
      <c r="AD83" s="94"/>
      <c r="AE83" s="97">
        <f t="shared" ref="AE83" si="931">AD83*$E83</f>
        <v>0</v>
      </c>
      <c r="AF83" s="101"/>
      <c r="AG83" s="100"/>
      <c r="AH83" s="99"/>
      <c r="AI83" s="100"/>
      <c r="AJ83" s="99"/>
      <c r="AK83" s="100"/>
      <c r="AL83" s="99"/>
      <c r="AM83" s="100"/>
      <c r="AN83" s="99"/>
      <c r="AO83" s="100"/>
      <c r="AP83" s="99"/>
      <c r="AQ83" s="100"/>
      <c r="AR83" s="99"/>
      <c r="AS83" s="100"/>
      <c r="AT83" s="99"/>
      <c r="AU83" s="100"/>
      <c r="AV83" s="99"/>
      <c r="AW83" s="100"/>
      <c r="AX83" s="99"/>
      <c r="AY83" s="100"/>
      <c r="AZ83" s="99"/>
      <c r="BA83" s="100"/>
      <c r="BB83" s="99"/>
      <c r="BC83" s="100"/>
      <c r="BD83" s="99"/>
      <c r="BE83" s="100"/>
      <c r="BF83" s="101"/>
      <c r="BG83" s="100"/>
      <c r="BH83" s="99"/>
      <c r="BI83" s="100"/>
      <c r="BJ83" s="99"/>
      <c r="BK83" s="100"/>
      <c r="BL83" s="99"/>
      <c r="BM83" s="100"/>
      <c r="BN83" s="99"/>
      <c r="BO83" s="100"/>
      <c r="BP83" s="99"/>
      <c r="BQ83" s="100"/>
      <c r="BR83" s="99"/>
      <c r="BS83" s="100"/>
      <c r="BT83" s="99"/>
      <c r="BU83" s="100"/>
      <c r="BV83" s="99"/>
      <c r="BW83" s="100"/>
      <c r="BX83" s="99"/>
      <c r="BY83" s="100"/>
      <c r="BZ83" s="99"/>
      <c r="CA83" s="100"/>
      <c r="CB83" s="99"/>
      <c r="CC83" s="100"/>
      <c r="CD83" s="99"/>
      <c r="CE83" s="100"/>
      <c r="CF83" s="101"/>
      <c r="CG83" s="100"/>
    </row>
    <row r="84" spans="1:85" s="102" customFormat="1" ht="19.899999999999999" customHeight="1" x14ac:dyDescent="0.25">
      <c r="A84" s="94">
        <v>68</v>
      </c>
      <c r="B84" s="95" t="s">
        <v>134</v>
      </c>
      <c r="C84" s="95" t="s">
        <v>77</v>
      </c>
      <c r="D84" s="94">
        <f>RANK(BF84,$BF$4:$BF$147)</f>
        <v>18</v>
      </c>
      <c r="E84" s="94">
        <v>1</v>
      </c>
      <c r="F84" s="94" t="s">
        <v>75</v>
      </c>
      <c r="G84" s="94">
        <v>2200</v>
      </c>
      <c r="H84" s="94"/>
      <c r="I84" s="97">
        <f t="shared" si="875"/>
        <v>0</v>
      </c>
      <c r="J84" s="94"/>
      <c r="K84" s="97">
        <f t="shared" si="875"/>
        <v>0</v>
      </c>
      <c r="L84" s="94"/>
      <c r="M84" s="97">
        <f t="shared" ref="M84" si="932">L84*$E84</f>
        <v>0</v>
      </c>
      <c r="N84" s="94">
        <v>168</v>
      </c>
      <c r="O84" s="97">
        <f t="shared" ref="O84" si="933">N84*$E84</f>
        <v>168</v>
      </c>
      <c r="P84" s="94">
        <v>84</v>
      </c>
      <c r="Q84" s="97">
        <f t="shared" ref="Q84" si="934">P84*$E84</f>
        <v>84</v>
      </c>
      <c r="R84" s="94"/>
      <c r="S84" s="97">
        <f t="shared" ref="S84" si="935">R84*$E84</f>
        <v>0</v>
      </c>
      <c r="T84" s="94"/>
      <c r="U84" s="97">
        <f t="shared" ref="U84" si="936">T84*$E84</f>
        <v>0</v>
      </c>
      <c r="V84" s="94">
        <v>12</v>
      </c>
      <c r="W84" s="97">
        <f t="shared" ref="W84" si="937">V84*$E84</f>
        <v>12</v>
      </c>
      <c r="X84" s="94"/>
      <c r="Y84" s="97">
        <f t="shared" ref="Y84" si="938">X84*$E84</f>
        <v>0</v>
      </c>
      <c r="Z84" s="94">
        <v>12</v>
      </c>
      <c r="AA84" s="97">
        <f t="shared" ref="AA84" si="939">Z84*$E84</f>
        <v>12</v>
      </c>
      <c r="AB84" s="94"/>
      <c r="AC84" s="97">
        <f t="shared" ref="AC84" si="940">AB84*$E84</f>
        <v>0</v>
      </c>
      <c r="AD84" s="94"/>
      <c r="AE84" s="97">
        <f t="shared" ref="AE84" si="941">AD84*$E84</f>
        <v>0</v>
      </c>
      <c r="AF84" s="101">
        <f t="shared" ref="AF84" si="942">SUM(H84,J84,L84,N84,P84,R84,T84,V84,X84,Z84,AB84,AD84)</f>
        <v>276</v>
      </c>
      <c r="AG84" s="100">
        <f t="shared" ref="AG84" si="943">SUM(I84,K84,M84,O84,Q84,S84,U84,W84,Y84,AA84,AC84,AE84)</f>
        <v>276</v>
      </c>
      <c r="AH84" s="99"/>
      <c r="AI84" s="100">
        <f t="shared" ref="AI84" si="944">AH84*$E84</f>
        <v>0</v>
      </c>
      <c r="AJ84" s="99"/>
      <c r="AK84" s="100">
        <f t="shared" ref="AK84" si="945">AJ84*$E84</f>
        <v>0</v>
      </c>
      <c r="AL84" s="99"/>
      <c r="AM84" s="100">
        <f t="shared" ref="AM84" si="946">AL84*$E84</f>
        <v>0</v>
      </c>
      <c r="AN84" s="99"/>
      <c r="AO84" s="100">
        <f t="shared" ref="AO84" si="947">AN84*$E84</f>
        <v>0</v>
      </c>
      <c r="AP84" s="99"/>
      <c r="AQ84" s="100">
        <f t="shared" ref="AQ84" si="948">AP84*$E84</f>
        <v>0</v>
      </c>
      <c r="AR84" s="99"/>
      <c r="AS84" s="100">
        <f t="shared" ref="AS84" si="949">AR84*$E84</f>
        <v>0</v>
      </c>
      <c r="AT84" s="99"/>
      <c r="AU84" s="100">
        <f t="shared" ref="AU84" si="950">AT84*$E84</f>
        <v>0</v>
      </c>
      <c r="AV84" s="99"/>
      <c r="AW84" s="100">
        <f t="shared" ref="AW84" si="951">AV84*$E84</f>
        <v>0</v>
      </c>
      <c r="AX84" s="99"/>
      <c r="AY84" s="100">
        <f t="shared" ref="AY84" si="952">AX84*$E84</f>
        <v>0</v>
      </c>
      <c r="AZ84" s="99"/>
      <c r="BA84" s="100">
        <f t="shared" ref="BA84" si="953">AZ84*$E84</f>
        <v>0</v>
      </c>
      <c r="BB84" s="99"/>
      <c r="BC84" s="100">
        <f t="shared" ref="BC84" si="954">BB84*$E84</f>
        <v>0</v>
      </c>
      <c r="BD84" s="99"/>
      <c r="BE84" s="100">
        <f t="shared" ref="BE84" si="955">BD84*$E84</f>
        <v>0</v>
      </c>
      <c r="BF84" s="101">
        <f t="shared" ref="BF84:BG84" si="956">SUM(AH84,AJ84,AL84,AN84,AP84,AR84,AT84,AV84,AX84,AZ84,BB84,BD84)</f>
        <v>0</v>
      </c>
      <c r="BG84" s="100">
        <f t="shared" si="956"/>
        <v>0</v>
      </c>
      <c r="BH84" s="99">
        <v>60</v>
      </c>
      <c r="BI84" s="100">
        <f t="shared" ref="BI84" si="957">BH84*$E84</f>
        <v>60</v>
      </c>
      <c r="BJ84" s="99"/>
      <c r="BK84" s="100">
        <f t="shared" ref="BK84" si="958">BJ84*$E84</f>
        <v>0</v>
      </c>
      <c r="BL84" s="99"/>
      <c r="BM84" s="100">
        <f t="shared" ref="BM84" si="959">BL84*$E84</f>
        <v>0</v>
      </c>
      <c r="BN84" s="99"/>
      <c r="BO84" s="100">
        <f t="shared" ref="BO84" si="960">BN84*$E84</f>
        <v>0</v>
      </c>
      <c r="BP84" s="99"/>
      <c r="BQ84" s="100">
        <f t="shared" ref="BQ84" si="961">BP84*$E84</f>
        <v>0</v>
      </c>
      <c r="BR84" s="99"/>
      <c r="BS84" s="100">
        <f t="shared" ref="BS84" si="962">BR84*$E84</f>
        <v>0</v>
      </c>
      <c r="BT84" s="99"/>
      <c r="BU84" s="100">
        <f t="shared" ref="BU84" si="963">BT84*$E84</f>
        <v>0</v>
      </c>
      <c r="BV84" s="99"/>
      <c r="BW84" s="100">
        <f t="shared" ref="BW84" si="964">BV84*$E84</f>
        <v>0</v>
      </c>
      <c r="BX84" s="99"/>
      <c r="BY84" s="100">
        <f t="shared" ref="BY84" si="965">BX84*$E84</f>
        <v>0</v>
      </c>
      <c r="BZ84" s="99"/>
      <c r="CA84" s="100">
        <f t="shared" ref="CA84" si="966">BZ84*$E84</f>
        <v>0</v>
      </c>
      <c r="CB84" s="99"/>
      <c r="CC84" s="100">
        <f t="shared" ref="CC84" si="967">CB84*$E84</f>
        <v>0</v>
      </c>
      <c r="CD84" s="99"/>
      <c r="CE84" s="100">
        <f t="shared" ref="CE84" si="968">CD84*$E84</f>
        <v>0</v>
      </c>
      <c r="CF84" s="101">
        <f t="shared" ref="CF84" si="969">SUM(BH84,BJ84,BL84,BN84,BP84,BR84,BT84,BV84,BX84,BZ84,CB84,CD84)</f>
        <v>60</v>
      </c>
      <c r="CG84" s="100">
        <f t="shared" ref="CG84" si="970">SUM(BI84,BK84,BM84,BO84,BQ84,BS84,BU84,BW84,BY84,CA84,CC84,CE84)</f>
        <v>60</v>
      </c>
    </row>
    <row r="85" spans="1:85" s="102" customFormat="1" ht="19.899999999999999" customHeight="1" x14ac:dyDescent="0.25">
      <c r="A85" s="94"/>
      <c r="B85" s="95"/>
      <c r="C85" s="95"/>
      <c r="D85" s="94"/>
      <c r="E85" s="94"/>
      <c r="F85" s="94"/>
      <c r="G85" s="94"/>
      <c r="H85" s="94"/>
      <c r="I85" s="125"/>
      <c r="J85" s="94"/>
      <c r="K85" s="125"/>
      <c r="L85" s="94"/>
      <c r="M85" s="125"/>
      <c r="N85" s="94"/>
      <c r="O85" s="125"/>
      <c r="P85" s="94"/>
      <c r="Q85" s="125"/>
      <c r="R85" s="94"/>
      <c r="S85" s="125"/>
      <c r="T85" s="94"/>
      <c r="U85" s="125"/>
      <c r="V85" s="94"/>
      <c r="W85" s="125"/>
      <c r="X85" s="94"/>
      <c r="Y85" s="125"/>
      <c r="Z85" s="94"/>
      <c r="AA85" s="125"/>
      <c r="AB85" s="94"/>
      <c r="AC85" s="125"/>
      <c r="AD85" s="94"/>
      <c r="AE85" s="125"/>
      <c r="AF85" s="101"/>
      <c r="AG85" s="100"/>
      <c r="AH85" s="99"/>
      <c r="AI85" s="100"/>
      <c r="AJ85" s="99"/>
      <c r="AK85" s="100"/>
      <c r="AL85" s="99"/>
      <c r="AM85" s="100"/>
      <c r="AN85" s="99"/>
      <c r="AO85" s="100"/>
      <c r="AP85" s="99"/>
      <c r="AQ85" s="100"/>
      <c r="AR85" s="99"/>
      <c r="AS85" s="100"/>
      <c r="AT85" s="99"/>
      <c r="AU85" s="100"/>
      <c r="AV85" s="99"/>
      <c r="AW85" s="100"/>
      <c r="AX85" s="99"/>
      <c r="AY85" s="100"/>
      <c r="AZ85" s="99"/>
      <c r="BA85" s="100"/>
      <c r="BB85" s="99"/>
      <c r="BC85" s="100"/>
      <c r="BD85" s="99"/>
      <c r="BE85" s="100"/>
      <c r="BF85" s="101"/>
      <c r="BG85" s="100"/>
      <c r="BH85" s="99"/>
      <c r="BI85" s="100"/>
      <c r="BJ85" s="99"/>
      <c r="BK85" s="100"/>
      <c r="BL85" s="99"/>
      <c r="BM85" s="100"/>
      <c r="BN85" s="99"/>
      <c r="BO85" s="100"/>
      <c r="BP85" s="99"/>
      <c r="BQ85" s="100"/>
      <c r="BR85" s="99"/>
      <c r="BS85" s="100"/>
      <c r="BT85" s="99"/>
      <c r="BU85" s="100"/>
      <c r="BV85" s="99"/>
      <c r="BW85" s="100"/>
      <c r="BX85" s="99"/>
      <c r="BY85" s="100"/>
      <c r="BZ85" s="99"/>
      <c r="CA85" s="100"/>
      <c r="CB85" s="99"/>
      <c r="CC85" s="100"/>
      <c r="CD85" s="99"/>
      <c r="CE85" s="100"/>
      <c r="CF85" s="101"/>
      <c r="CG85" s="100"/>
    </row>
    <row r="86" spans="1:85" s="102" customFormat="1" ht="19.899999999999999" customHeight="1" x14ac:dyDescent="0.25">
      <c r="A86" s="94">
        <v>69</v>
      </c>
      <c r="B86" s="95" t="s">
        <v>135</v>
      </c>
      <c r="C86" s="95" t="s">
        <v>77</v>
      </c>
      <c r="D86" s="94">
        <f>RANK(BF86,$BF$4:$BF$147)</f>
        <v>18</v>
      </c>
      <c r="E86" s="94">
        <v>1</v>
      </c>
      <c r="F86" s="94" t="s">
        <v>83</v>
      </c>
      <c r="G86" s="94"/>
      <c r="H86" s="94"/>
      <c r="I86" s="97">
        <f t="shared" ref="I86:K90" si="971">H86*$E86</f>
        <v>0</v>
      </c>
      <c r="J86" s="94"/>
      <c r="K86" s="97">
        <f t="shared" si="971"/>
        <v>0</v>
      </c>
      <c r="L86" s="94"/>
      <c r="M86" s="97">
        <f t="shared" ref="M86" si="972">L86*$E86</f>
        <v>0</v>
      </c>
      <c r="N86" s="94"/>
      <c r="O86" s="97">
        <f t="shared" ref="O86" si="973">N86*$E86</f>
        <v>0</v>
      </c>
      <c r="P86" s="94"/>
      <c r="Q86" s="97">
        <f t="shared" ref="Q86" si="974">P86*$E86</f>
        <v>0</v>
      </c>
      <c r="R86" s="94"/>
      <c r="S86" s="97">
        <f t="shared" ref="S86" si="975">R86*$E86</f>
        <v>0</v>
      </c>
      <c r="T86" s="94"/>
      <c r="U86" s="97">
        <f t="shared" ref="U86" si="976">T86*$E86</f>
        <v>0</v>
      </c>
      <c r="V86" s="94"/>
      <c r="W86" s="97">
        <f t="shared" ref="W86" si="977">V86*$E86</f>
        <v>0</v>
      </c>
      <c r="X86" s="94"/>
      <c r="Y86" s="97">
        <f t="shared" ref="Y86" si="978">X86*$E86</f>
        <v>0</v>
      </c>
      <c r="Z86" s="94"/>
      <c r="AA86" s="97">
        <f t="shared" ref="AA86" si="979">Z86*$E86</f>
        <v>0</v>
      </c>
      <c r="AB86" s="94"/>
      <c r="AC86" s="97">
        <f t="shared" ref="AC86" si="980">AB86*$E86</f>
        <v>0</v>
      </c>
      <c r="AD86" s="94"/>
      <c r="AE86" s="97">
        <f t="shared" ref="AE86" si="981">AD86*$E86</f>
        <v>0</v>
      </c>
      <c r="AF86" s="101">
        <f t="shared" ref="AF86:AF90" si="982">SUM(H86,J86,L86,N86,P86,R86,T86,V86,X86,Z86,AB86,AD86)</f>
        <v>0</v>
      </c>
      <c r="AG86" s="100">
        <f t="shared" ref="AG86:AG90" si="983">SUM(I86,K86,M86,O86,Q86,S86,U86,W86,Y86,AA86,AC86,AE86)</f>
        <v>0</v>
      </c>
      <c r="AH86" s="99"/>
      <c r="AI86" s="100">
        <f t="shared" si="835"/>
        <v>0</v>
      </c>
      <c r="AJ86" s="99"/>
      <c r="AK86" s="100">
        <f t="shared" si="803"/>
        <v>0</v>
      </c>
      <c r="AL86" s="99"/>
      <c r="AM86" s="100">
        <f t="shared" si="803"/>
        <v>0</v>
      </c>
      <c r="AN86" s="99"/>
      <c r="AO86" s="100">
        <f t="shared" si="804"/>
        <v>0</v>
      </c>
      <c r="AP86" s="99"/>
      <c r="AQ86" s="100">
        <f t="shared" si="805"/>
        <v>0</v>
      </c>
      <c r="AR86" s="99"/>
      <c r="AS86" s="100">
        <f t="shared" si="806"/>
        <v>0</v>
      </c>
      <c r="AT86" s="99"/>
      <c r="AU86" s="100">
        <f t="shared" si="807"/>
        <v>0</v>
      </c>
      <c r="AV86" s="99"/>
      <c r="AW86" s="100">
        <f t="shared" si="808"/>
        <v>0</v>
      </c>
      <c r="AX86" s="99"/>
      <c r="AY86" s="100">
        <f t="shared" si="809"/>
        <v>0</v>
      </c>
      <c r="AZ86" s="99"/>
      <c r="BA86" s="100">
        <f t="shared" si="810"/>
        <v>0</v>
      </c>
      <c r="BB86" s="99"/>
      <c r="BC86" s="100">
        <f t="shared" si="811"/>
        <v>0</v>
      </c>
      <c r="BD86" s="99"/>
      <c r="BE86" s="100">
        <f t="shared" si="812"/>
        <v>0</v>
      </c>
      <c r="BF86" s="101">
        <f t="shared" si="218"/>
        <v>0</v>
      </c>
      <c r="BG86" s="100">
        <f t="shared" si="218"/>
        <v>0</v>
      </c>
      <c r="BH86" s="99"/>
      <c r="BI86" s="100">
        <f t="shared" ref="BI86:BI90" si="984">BH86*$E86</f>
        <v>0</v>
      </c>
      <c r="BJ86" s="99"/>
      <c r="BK86" s="100">
        <f t="shared" ref="BK86:BK90" si="985">BJ86*$E86</f>
        <v>0</v>
      </c>
      <c r="BL86" s="99"/>
      <c r="BM86" s="100">
        <f t="shared" ref="BM86:BM90" si="986">BL86*$E86</f>
        <v>0</v>
      </c>
      <c r="BN86" s="99"/>
      <c r="BO86" s="100">
        <f t="shared" ref="BO86:BO90" si="987">BN86*$E86</f>
        <v>0</v>
      </c>
      <c r="BP86" s="99"/>
      <c r="BQ86" s="100">
        <f t="shared" ref="BQ86:BQ90" si="988">BP86*$E86</f>
        <v>0</v>
      </c>
      <c r="BR86" s="99"/>
      <c r="BS86" s="100">
        <f t="shared" ref="BS86:BS90" si="989">BR86*$E86</f>
        <v>0</v>
      </c>
      <c r="BT86" s="99"/>
      <c r="BU86" s="100">
        <f t="shared" ref="BU86:BU90" si="990">BT86*$E86</f>
        <v>0</v>
      </c>
      <c r="BV86" s="99"/>
      <c r="BW86" s="100">
        <f t="shared" ref="BW86:BW90" si="991">BV86*$E86</f>
        <v>0</v>
      </c>
      <c r="BX86" s="99"/>
      <c r="BY86" s="100">
        <f t="shared" ref="BY86:BY90" si="992">BX86*$E86</f>
        <v>0</v>
      </c>
      <c r="BZ86" s="99"/>
      <c r="CA86" s="100">
        <f t="shared" ref="CA86:CA90" si="993">BZ86*$E86</f>
        <v>0</v>
      </c>
      <c r="CB86" s="99"/>
      <c r="CC86" s="100">
        <f t="shared" ref="CC86:CC90" si="994">CB86*$E86</f>
        <v>0</v>
      </c>
      <c r="CD86" s="99"/>
      <c r="CE86" s="100">
        <f t="shared" ref="CE86:CE90" si="995">CD86*$E86</f>
        <v>0</v>
      </c>
      <c r="CF86" s="101">
        <f t="shared" ref="CF86:CF90" si="996">SUM(BH86,BJ86,BL86,BN86,BP86,BR86,BT86,BV86,BX86,BZ86,CB86,CD86)</f>
        <v>0</v>
      </c>
      <c r="CG86" s="100">
        <f t="shared" ref="CG86:CG90" si="997">SUM(BI86,BK86,BM86,BO86,BQ86,BS86,BU86,BW86,BY86,CA86,CC86,CE86)</f>
        <v>0</v>
      </c>
    </row>
    <row r="87" spans="1:85" s="102" customFormat="1" ht="19.899999999999999" customHeight="1" x14ac:dyDescent="0.25">
      <c r="A87" s="94">
        <v>70</v>
      </c>
      <c r="B87" s="95" t="s">
        <v>136</v>
      </c>
      <c r="C87" s="95" t="s">
        <v>77</v>
      </c>
      <c r="D87" s="94">
        <f>RANK(BF87,$BF$4:$BF$147)</f>
        <v>18</v>
      </c>
      <c r="E87" s="94">
        <v>1</v>
      </c>
      <c r="F87" s="94" t="s">
        <v>83</v>
      </c>
      <c r="G87" s="94"/>
      <c r="H87" s="94"/>
      <c r="I87" s="97">
        <f t="shared" si="971"/>
        <v>0</v>
      </c>
      <c r="J87" s="94"/>
      <c r="K87" s="97">
        <f t="shared" si="971"/>
        <v>0</v>
      </c>
      <c r="L87" s="94"/>
      <c r="M87" s="97">
        <f t="shared" ref="M87" si="998">L87*$E87</f>
        <v>0</v>
      </c>
      <c r="N87" s="94"/>
      <c r="O87" s="97">
        <f t="shared" ref="O87" si="999">N87*$E87</f>
        <v>0</v>
      </c>
      <c r="P87" s="94"/>
      <c r="Q87" s="97">
        <f t="shared" ref="Q87" si="1000">P87*$E87</f>
        <v>0</v>
      </c>
      <c r="R87" s="94"/>
      <c r="S87" s="97">
        <f t="shared" ref="S87" si="1001">R87*$E87</f>
        <v>0</v>
      </c>
      <c r="T87" s="94"/>
      <c r="U87" s="97">
        <f t="shared" ref="U87" si="1002">T87*$E87</f>
        <v>0</v>
      </c>
      <c r="V87" s="94"/>
      <c r="W87" s="97">
        <f t="shared" ref="W87" si="1003">V87*$E87</f>
        <v>0</v>
      </c>
      <c r="X87" s="94"/>
      <c r="Y87" s="97">
        <f t="shared" ref="Y87" si="1004">X87*$E87</f>
        <v>0</v>
      </c>
      <c r="Z87" s="94"/>
      <c r="AA87" s="97">
        <f t="shared" ref="AA87" si="1005">Z87*$E87</f>
        <v>0</v>
      </c>
      <c r="AB87" s="94"/>
      <c r="AC87" s="97">
        <f t="shared" ref="AC87" si="1006">AB87*$E87</f>
        <v>0</v>
      </c>
      <c r="AD87" s="94"/>
      <c r="AE87" s="97">
        <f t="shared" ref="AE87" si="1007">AD87*$E87</f>
        <v>0</v>
      </c>
      <c r="AF87" s="101">
        <f t="shared" si="982"/>
        <v>0</v>
      </c>
      <c r="AG87" s="100">
        <f t="shared" si="983"/>
        <v>0</v>
      </c>
      <c r="AH87" s="99"/>
      <c r="AI87" s="100">
        <f t="shared" si="835"/>
        <v>0</v>
      </c>
      <c r="AJ87" s="99"/>
      <c r="AK87" s="100">
        <f t="shared" si="803"/>
        <v>0</v>
      </c>
      <c r="AL87" s="99"/>
      <c r="AM87" s="100">
        <f t="shared" si="803"/>
        <v>0</v>
      </c>
      <c r="AN87" s="99"/>
      <c r="AO87" s="100">
        <f t="shared" si="804"/>
        <v>0</v>
      </c>
      <c r="AP87" s="99"/>
      <c r="AQ87" s="100">
        <f t="shared" si="805"/>
        <v>0</v>
      </c>
      <c r="AR87" s="99"/>
      <c r="AS87" s="100">
        <f t="shared" si="806"/>
        <v>0</v>
      </c>
      <c r="AT87" s="99"/>
      <c r="AU87" s="100">
        <f t="shared" si="807"/>
        <v>0</v>
      </c>
      <c r="AV87" s="99"/>
      <c r="AW87" s="100">
        <f t="shared" si="808"/>
        <v>0</v>
      </c>
      <c r="AX87" s="99"/>
      <c r="AY87" s="100">
        <f t="shared" si="809"/>
        <v>0</v>
      </c>
      <c r="AZ87" s="99"/>
      <c r="BA87" s="100">
        <f t="shared" si="810"/>
        <v>0</v>
      </c>
      <c r="BB87" s="99"/>
      <c r="BC87" s="100">
        <f t="shared" si="811"/>
        <v>0</v>
      </c>
      <c r="BD87" s="99"/>
      <c r="BE87" s="100">
        <f t="shared" si="812"/>
        <v>0</v>
      </c>
      <c r="BF87" s="101">
        <f t="shared" si="218"/>
        <v>0</v>
      </c>
      <c r="BG87" s="100">
        <f t="shared" si="218"/>
        <v>0</v>
      </c>
      <c r="BH87" s="99"/>
      <c r="BI87" s="100">
        <f t="shared" si="984"/>
        <v>0</v>
      </c>
      <c r="BJ87" s="99"/>
      <c r="BK87" s="100">
        <f t="shared" si="985"/>
        <v>0</v>
      </c>
      <c r="BL87" s="99"/>
      <c r="BM87" s="100">
        <f t="shared" si="986"/>
        <v>0</v>
      </c>
      <c r="BN87" s="99"/>
      <c r="BO87" s="100">
        <f t="shared" si="987"/>
        <v>0</v>
      </c>
      <c r="BP87" s="99"/>
      <c r="BQ87" s="100">
        <f t="shared" si="988"/>
        <v>0</v>
      </c>
      <c r="BR87" s="99"/>
      <c r="BS87" s="100">
        <f t="shared" si="989"/>
        <v>0</v>
      </c>
      <c r="BT87" s="99"/>
      <c r="BU87" s="100">
        <f t="shared" si="990"/>
        <v>0</v>
      </c>
      <c r="BV87" s="99"/>
      <c r="BW87" s="100">
        <f t="shared" si="991"/>
        <v>0</v>
      </c>
      <c r="BX87" s="99"/>
      <c r="BY87" s="100">
        <f t="shared" si="992"/>
        <v>0</v>
      </c>
      <c r="BZ87" s="99"/>
      <c r="CA87" s="100">
        <f t="shared" si="993"/>
        <v>0</v>
      </c>
      <c r="CB87" s="99"/>
      <c r="CC87" s="100">
        <f t="shared" si="994"/>
        <v>0</v>
      </c>
      <c r="CD87" s="99"/>
      <c r="CE87" s="100">
        <f t="shared" si="995"/>
        <v>0</v>
      </c>
      <c r="CF87" s="101">
        <f t="shared" si="996"/>
        <v>0</v>
      </c>
      <c r="CG87" s="100">
        <f t="shared" si="997"/>
        <v>0</v>
      </c>
    </row>
    <row r="88" spans="1:85" s="102" customFormat="1" ht="19.899999999999999" customHeight="1" x14ac:dyDescent="0.25">
      <c r="A88" s="94">
        <v>71</v>
      </c>
      <c r="B88" s="95" t="s">
        <v>137</v>
      </c>
      <c r="C88" s="95" t="s">
        <v>77</v>
      </c>
      <c r="D88" s="94">
        <f>RANK(BF88,$BF$4:$BF$147)</f>
        <v>18</v>
      </c>
      <c r="E88" s="94">
        <v>1</v>
      </c>
      <c r="F88" s="94" t="s">
        <v>75</v>
      </c>
      <c r="G88" s="94"/>
      <c r="H88" s="94"/>
      <c r="I88" s="97">
        <f t="shared" si="971"/>
        <v>0</v>
      </c>
      <c r="J88" s="94"/>
      <c r="K88" s="97">
        <f t="shared" si="971"/>
        <v>0</v>
      </c>
      <c r="L88" s="94"/>
      <c r="M88" s="97">
        <f t="shared" ref="M88" si="1008">L88*$E88</f>
        <v>0</v>
      </c>
      <c r="N88" s="94"/>
      <c r="O88" s="97">
        <f t="shared" ref="O88" si="1009">N88*$E88</f>
        <v>0</v>
      </c>
      <c r="P88" s="94"/>
      <c r="Q88" s="97">
        <f t="shared" ref="Q88" si="1010">P88*$E88</f>
        <v>0</v>
      </c>
      <c r="R88" s="94"/>
      <c r="S88" s="97">
        <f t="shared" ref="S88" si="1011">R88*$E88</f>
        <v>0</v>
      </c>
      <c r="T88" s="94"/>
      <c r="U88" s="97">
        <f t="shared" ref="U88" si="1012">T88*$E88</f>
        <v>0</v>
      </c>
      <c r="V88" s="94"/>
      <c r="W88" s="97">
        <f t="shared" ref="W88" si="1013">V88*$E88</f>
        <v>0</v>
      </c>
      <c r="X88" s="94"/>
      <c r="Y88" s="97">
        <f t="shared" ref="Y88" si="1014">X88*$E88</f>
        <v>0</v>
      </c>
      <c r="Z88" s="94"/>
      <c r="AA88" s="97">
        <f t="shared" ref="AA88" si="1015">Z88*$E88</f>
        <v>0</v>
      </c>
      <c r="AB88" s="94"/>
      <c r="AC88" s="97">
        <f t="shared" ref="AC88" si="1016">AB88*$E88</f>
        <v>0</v>
      </c>
      <c r="AD88" s="94"/>
      <c r="AE88" s="97">
        <f t="shared" ref="AE88" si="1017">AD88*$E88</f>
        <v>0</v>
      </c>
      <c r="AF88" s="101">
        <f t="shared" si="982"/>
        <v>0</v>
      </c>
      <c r="AG88" s="100">
        <f t="shared" si="983"/>
        <v>0</v>
      </c>
      <c r="AH88" s="99"/>
      <c r="AI88" s="100">
        <f t="shared" si="835"/>
        <v>0</v>
      </c>
      <c r="AJ88" s="99"/>
      <c r="AK88" s="100">
        <f t="shared" si="803"/>
        <v>0</v>
      </c>
      <c r="AL88" s="99"/>
      <c r="AM88" s="100">
        <f t="shared" si="803"/>
        <v>0</v>
      </c>
      <c r="AN88" s="99"/>
      <c r="AO88" s="100">
        <f t="shared" si="804"/>
        <v>0</v>
      </c>
      <c r="AP88" s="99"/>
      <c r="AQ88" s="100">
        <f t="shared" si="805"/>
        <v>0</v>
      </c>
      <c r="AR88" s="99"/>
      <c r="AS88" s="100">
        <f t="shared" si="806"/>
        <v>0</v>
      </c>
      <c r="AT88" s="99"/>
      <c r="AU88" s="100">
        <f t="shared" si="807"/>
        <v>0</v>
      </c>
      <c r="AV88" s="99"/>
      <c r="AW88" s="100">
        <f t="shared" si="808"/>
        <v>0</v>
      </c>
      <c r="AX88" s="99"/>
      <c r="AY88" s="100">
        <f t="shared" si="809"/>
        <v>0</v>
      </c>
      <c r="AZ88" s="99"/>
      <c r="BA88" s="100">
        <f t="shared" si="810"/>
        <v>0</v>
      </c>
      <c r="BB88" s="99"/>
      <c r="BC88" s="100">
        <f t="shared" si="811"/>
        <v>0</v>
      </c>
      <c r="BD88" s="99"/>
      <c r="BE88" s="100">
        <f t="shared" si="812"/>
        <v>0</v>
      </c>
      <c r="BF88" s="101">
        <f t="shared" si="218"/>
        <v>0</v>
      </c>
      <c r="BG88" s="100">
        <f t="shared" si="218"/>
        <v>0</v>
      </c>
      <c r="BH88" s="99"/>
      <c r="BI88" s="100">
        <f t="shared" si="984"/>
        <v>0</v>
      </c>
      <c r="BJ88" s="99"/>
      <c r="BK88" s="100">
        <f t="shared" si="985"/>
        <v>0</v>
      </c>
      <c r="BL88" s="99"/>
      <c r="BM88" s="100">
        <f t="shared" si="986"/>
        <v>0</v>
      </c>
      <c r="BN88" s="99"/>
      <c r="BO88" s="100">
        <f t="shared" si="987"/>
        <v>0</v>
      </c>
      <c r="BP88" s="99"/>
      <c r="BQ88" s="100">
        <f t="shared" si="988"/>
        <v>0</v>
      </c>
      <c r="BR88" s="99"/>
      <c r="BS88" s="100">
        <f t="shared" si="989"/>
        <v>0</v>
      </c>
      <c r="BT88" s="99"/>
      <c r="BU88" s="100">
        <f t="shared" si="990"/>
        <v>0</v>
      </c>
      <c r="BV88" s="99"/>
      <c r="BW88" s="100">
        <f t="shared" si="991"/>
        <v>0</v>
      </c>
      <c r="BX88" s="99"/>
      <c r="BY88" s="100">
        <f t="shared" si="992"/>
        <v>0</v>
      </c>
      <c r="BZ88" s="99"/>
      <c r="CA88" s="100">
        <f t="shared" si="993"/>
        <v>0</v>
      </c>
      <c r="CB88" s="99"/>
      <c r="CC88" s="100">
        <f t="shared" si="994"/>
        <v>0</v>
      </c>
      <c r="CD88" s="99"/>
      <c r="CE88" s="100">
        <f t="shared" si="995"/>
        <v>0</v>
      </c>
      <c r="CF88" s="101">
        <f t="shared" si="996"/>
        <v>0</v>
      </c>
      <c r="CG88" s="100">
        <f t="shared" si="997"/>
        <v>0</v>
      </c>
    </row>
    <row r="89" spans="1:85" s="102" customFormat="1" ht="19.899999999999999" customHeight="1" x14ac:dyDescent="0.25">
      <c r="A89" s="94">
        <v>72</v>
      </c>
      <c r="B89" s="95" t="s">
        <v>138</v>
      </c>
      <c r="C89" s="95" t="s">
        <v>77</v>
      </c>
      <c r="D89" s="94">
        <f>RANK(BF89,$BF$4:$BF$147)</f>
        <v>18</v>
      </c>
      <c r="E89" s="94">
        <v>0.6</v>
      </c>
      <c r="F89" s="94" t="s">
        <v>83</v>
      </c>
      <c r="G89" s="94"/>
      <c r="H89" s="94"/>
      <c r="I89" s="97">
        <f t="shared" si="971"/>
        <v>0</v>
      </c>
      <c r="J89" s="94"/>
      <c r="K89" s="97">
        <f t="shared" si="971"/>
        <v>0</v>
      </c>
      <c r="L89" s="94"/>
      <c r="M89" s="97">
        <f t="shared" ref="M89" si="1018">L89*$E89</f>
        <v>0</v>
      </c>
      <c r="N89" s="94"/>
      <c r="O89" s="97">
        <f t="shared" ref="O89" si="1019">N89*$E89</f>
        <v>0</v>
      </c>
      <c r="P89" s="94"/>
      <c r="Q89" s="97">
        <f t="shared" ref="Q89" si="1020">P89*$E89</f>
        <v>0</v>
      </c>
      <c r="R89" s="94"/>
      <c r="S89" s="97">
        <f t="shared" ref="S89" si="1021">R89*$E89</f>
        <v>0</v>
      </c>
      <c r="T89" s="94"/>
      <c r="U89" s="97">
        <f t="shared" ref="U89" si="1022">T89*$E89</f>
        <v>0</v>
      </c>
      <c r="V89" s="94"/>
      <c r="W89" s="97">
        <f t="shared" ref="W89" si="1023">V89*$E89</f>
        <v>0</v>
      </c>
      <c r="X89" s="94"/>
      <c r="Y89" s="97">
        <f t="shared" ref="Y89" si="1024">X89*$E89</f>
        <v>0</v>
      </c>
      <c r="Z89" s="94"/>
      <c r="AA89" s="97">
        <f t="shared" ref="AA89" si="1025">Z89*$E89</f>
        <v>0</v>
      </c>
      <c r="AB89" s="94"/>
      <c r="AC89" s="97">
        <f t="shared" ref="AC89" si="1026">AB89*$E89</f>
        <v>0</v>
      </c>
      <c r="AD89" s="94"/>
      <c r="AE89" s="97">
        <f t="shared" ref="AE89" si="1027">AD89*$E89</f>
        <v>0</v>
      </c>
      <c r="AF89" s="101">
        <f t="shared" si="982"/>
        <v>0</v>
      </c>
      <c r="AG89" s="100">
        <f t="shared" si="983"/>
        <v>0</v>
      </c>
      <c r="AH89" s="99"/>
      <c r="AI89" s="100">
        <f t="shared" si="835"/>
        <v>0</v>
      </c>
      <c r="AJ89" s="99"/>
      <c r="AK89" s="100">
        <f t="shared" si="803"/>
        <v>0</v>
      </c>
      <c r="AL89" s="99"/>
      <c r="AM89" s="100">
        <f t="shared" si="803"/>
        <v>0</v>
      </c>
      <c r="AN89" s="99"/>
      <c r="AO89" s="100">
        <f t="shared" si="804"/>
        <v>0</v>
      </c>
      <c r="AP89" s="99"/>
      <c r="AQ89" s="100">
        <f t="shared" si="805"/>
        <v>0</v>
      </c>
      <c r="AR89" s="99"/>
      <c r="AS89" s="100">
        <f t="shared" si="806"/>
        <v>0</v>
      </c>
      <c r="AT89" s="99"/>
      <c r="AU89" s="100">
        <f t="shared" si="807"/>
        <v>0</v>
      </c>
      <c r="AV89" s="99"/>
      <c r="AW89" s="100">
        <f t="shared" si="808"/>
        <v>0</v>
      </c>
      <c r="AX89" s="99"/>
      <c r="AY89" s="100">
        <f t="shared" si="809"/>
        <v>0</v>
      </c>
      <c r="AZ89" s="99"/>
      <c r="BA89" s="100">
        <f t="shared" si="810"/>
        <v>0</v>
      </c>
      <c r="BB89" s="99"/>
      <c r="BC89" s="100">
        <f t="shared" si="811"/>
        <v>0</v>
      </c>
      <c r="BD89" s="99"/>
      <c r="BE89" s="100">
        <f t="shared" si="812"/>
        <v>0</v>
      </c>
      <c r="BF89" s="101">
        <f t="shared" si="218"/>
        <v>0</v>
      </c>
      <c r="BG89" s="100">
        <f t="shared" si="218"/>
        <v>0</v>
      </c>
      <c r="BH89" s="99"/>
      <c r="BI89" s="100">
        <f t="shared" si="984"/>
        <v>0</v>
      </c>
      <c r="BJ89" s="99"/>
      <c r="BK89" s="100">
        <f t="shared" si="985"/>
        <v>0</v>
      </c>
      <c r="BL89" s="99"/>
      <c r="BM89" s="100">
        <f t="shared" si="986"/>
        <v>0</v>
      </c>
      <c r="BN89" s="99"/>
      <c r="BO89" s="100">
        <f t="shared" si="987"/>
        <v>0</v>
      </c>
      <c r="BP89" s="99"/>
      <c r="BQ89" s="100">
        <f t="shared" si="988"/>
        <v>0</v>
      </c>
      <c r="BR89" s="99"/>
      <c r="BS89" s="100">
        <f t="shared" si="989"/>
        <v>0</v>
      </c>
      <c r="BT89" s="99"/>
      <c r="BU89" s="100">
        <f t="shared" si="990"/>
        <v>0</v>
      </c>
      <c r="BV89" s="99"/>
      <c r="BW89" s="100">
        <f t="shared" si="991"/>
        <v>0</v>
      </c>
      <c r="BX89" s="99"/>
      <c r="BY89" s="100">
        <f t="shared" si="992"/>
        <v>0</v>
      </c>
      <c r="BZ89" s="99"/>
      <c r="CA89" s="100">
        <f t="shared" si="993"/>
        <v>0</v>
      </c>
      <c r="CB89" s="99"/>
      <c r="CC89" s="100">
        <f t="shared" si="994"/>
        <v>0</v>
      </c>
      <c r="CD89" s="99"/>
      <c r="CE89" s="100">
        <f t="shared" si="995"/>
        <v>0</v>
      </c>
      <c r="CF89" s="101">
        <f t="shared" si="996"/>
        <v>0</v>
      </c>
      <c r="CG89" s="100">
        <f t="shared" si="997"/>
        <v>0</v>
      </c>
    </row>
    <row r="90" spans="1:85" s="102" customFormat="1" ht="19.899999999999999" customHeight="1" x14ac:dyDescent="0.25">
      <c r="A90" s="94">
        <v>73</v>
      </c>
      <c r="B90" s="95" t="s">
        <v>139</v>
      </c>
      <c r="C90" s="95" t="s">
        <v>74</v>
      </c>
      <c r="D90" s="94">
        <f>RANK(BF90,$BF$4:$BF$147)</f>
        <v>18</v>
      </c>
      <c r="E90" s="94">
        <v>0.64</v>
      </c>
      <c r="F90" s="94" t="s">
        <v>85</v>
      </c>
      <c r="G90" s="94"/>
      <c r="H90" s="94"/>
      <c r="I90" s="97">
        <f t="shared" si="971"/>
        <v>0</v>
      </c>
      <c r="J90" s="94"/>
      <c r="K90" s="97">
        <f t="shared" si="971"/>
        <v>0</v>
      </c>
      <c r="L90" s="94"/>
      <c r="M90" s="97">
        <f t="shared" ref="M90" si="1028">L90*$E90</f>
        <v>0</v>
      </c>
      <c r="N90" s="94"/>
      <c r="O90" s="97">
        <f t="shared" ref="O90" si="1029">N90*$E90</f>
        <v>0</v>
      </c>
      <c r="P90" s="94"/>
      <c r="Q90" s="97">
        <f t="shared" ref="Q90" si="1030">P90*$E90</f>
        <v>0</v>
      </c>
      <c r="R90" s="94"/>
      <c r="S90" s="97">
        <f t="shared" ref="S90" si="1031">R90*$E90</f>
        <v>0</v>
      </c>
      <c r="T90" s="94"/>
      <c r="U90" s="97">
        <f t="shared" ref="U90" si="1032">T90*$E90</f>
        <v>0</v>
      </c>
      <c r="V90" s="94"/>
      <c r="W90" s="97">
        <f t="shared" ref="W90" si="1033">V90*$E90</f>
        <v>0</v>
      </c>
      <c r="X90" s="94"/>
      <c r="Y90" s="97">
        <f t="shared" ref="Y90" si="1034">X90*$E90</f>
        <v>0</v>
      </c>
      <c r="Z90" s="94"/>
      <c r="AA90" s="97">
        <f t="shared" ref="AA90" si="1035">Z90*$E90</f>
        <v>0</v>
      </c>
      <c r="AB90" s="94"/>
      <c r="AC90" s="97">
        <f t="shared" ref="AC90" si="1036">AB90*$E90</f>
        <v>0</v>
      </c>
      <c r="AD90" s="94"/>
      <c r="AE90" s="97">
        <f t="shared" ref="AE90" si="1037">AD90*$E90</f>
        <v>0</v>
      </c>
      <c r="AF90" s="101">
        <f t="shared" si="982"/>
        <v>0</v>
      </c>
      <c r="AG90" s="100">
        <f t="shared" si="983"/>
        <v>0</v>
      </c>
      <c r="AH90" s="99"/>
      <c r="AI90" s="100">
        <f t="shared" si="835"/>
        <v>0</v>
      </c>
      <c r="AJ90" s="99"/>
      <c r="AK90" s="100">
        <f t="shared" si="803"/>
        <v>0</v>
      </c>
      <c r="AL90" s="99"/>
      <c r="AM90" s="100">
        <f t="shared" si="803"/>
        <v>0</v>
      </c>
      <c r="AN90" s="99"/>
      <c r="AO90" s="100">
        <f t="shared" si="804"/>
        <v>0</v>
      </c>
      <c r="AP90" s="99"/>
      <c r="AQ90" s="100">
        <f t="shared" si="805"/>
        <v>0</v>
      </c>
      <c r="AR90" s="99"/>
      <c r="AS90" s="100">
        <f t="shared" si="806"/>
        <v>0</v>
      </c>
      <c r="AT90" s="99"/>
      <c r="AU90" s="100">
        <f t="shared" si="807"/>
        <v>0</v>
      </c>
      <c r="AV90" s="99"/>
      <c r="AW90" s="100">
        <f t="shared" si="808"/>
        <v>0</v>
      </c>
      <c r="AX90" s="99"/>
      <c r="AY90" s="100">
        <f t="shared" si="809"/>
        <v>0</v>
      </c>
      <c r="AZ90" s="99"/>
      <c r="BA90" s="100">
        <f t="shared" si="810"/>
        <v>0</v>
      </c>
      <c r="BB90" s="99"/>
      <c r="BC90" s="100">
        <f t="shared" si="811"/>
        <v>0</v>
      </c>
      <c r="BD90" s="99"/>
      <c r="BE90" s="100">
        <f t="shared" si="812"/>
        <v>0</v>
      </c>
      <c r="BF90" s="101">
        <f t="shared" si="218"/>
        <v>0</v>
      </c>
      <c r="BG90" s="100">
        <f t="shared" si="218"/>
        <v>0</v>
      </c>
      <c r="BH90" s="99"/>
      <c r="BI90" s="100">
        <f t="shared" si="984"/>
        <v>0</v>
      </c>
      <c r="BJ90" s="99"/>
      <c r="BK90" s="100">
        <f t="shared" si="985"/>
        <v>0</v>
      </c>
      <c r="BL90" s="99"/>
      <c r="BM90" s="100">
        <f t="shared" si="986"/>
        <v>0</v>
      </c>
      <c r="BN90" s="99"/>
      <c r="BO90" s="100">
        <f t="shared" si="987"/>
        <v>0</v>
      </c>
      <c r="BP90" s="99"/>
      <c r="BQ90" s="100">
        <f t="shared" si="988"/>
        <v>0</v>
      </c>
      <c r="BR90" s="99"/>
      <c r="BS90" s="100">
        <f t="shared" si="989"/>
        <v>0</v>
      </c>
      <c r="BT90" s="99"/>
      <c r="BU90" s="100">
        <f t="shared" si="990"/>
        <v>0</v>
      </c>
      <c r="BV90" s="99"/>
      <c r="BW90" s="100">
        <f t="shared" si="991"/>
        <v>0</v>
      </c>
      <c r="BX90" s="99"/>
      <c r="BY90" s="100">
        <f t="shared" si="992"/>
        <v>0</v>
      </c>
      <c r="BZ90" s="99"/>
      <c r="CA90" s="100">
        <f t="shared" si="993"/>
        <v>0</v>
      </c>
      <c r="CB90" s="99"/>
      <c r="CC90" s="100">
        <f t="shared" si="994"/>
        <v>0</v>
      </c>
      <c r="CD90" s="99"/>
      <c r="CE90" s="100">
        <f t="shared" si="995"/>
        <v>0</v>
      </c>
      <c r="CF90" s="101">
        <f t="shared" si="996"/>
        <v>0</v>
      </c>
      <c r="CG90" s="100">
        <f t="shared" si="997"/>
        <v>0</v>
      </c>
    </row>
    <row r="91" spans="1:85" s="102" customFormat="1" ht="19.899999999999999" customHeight="1" x14ac:dyDescent="0.25">
      <c r="A91" s="94"/>
      <c r="B91" s="95"/>
      <c r="C91" s="95"/>
      <c r="D91" s="94"/>
      <c r="E91" s="94"/>
      <c r="F91" s="94"/>
      <c r="G91" s="94"/>
      <c r="H91" s="94"/>
      <c r="I91" s="125"/>
      <c r="J91" s="94"/>
      <c r="K91" s="125"/>
      <c r="L91" s="94"/>
      <c r="M91" s="125"/>
      <c r="N91" s="94"/>
      <c r="O91" s="125"/>
      <c r="P91" s="94"/>
      <c r="Q91" s="125"/>
      <c r="R91" s="94"/>
      <c r="S91" s="125"/>
      <c r="T91" s="94"/>
      <c r="U91" s="125"/>
      <c r="V91" s="94"/>
      <c r="W91" s="125"/>
      <c r="X91" s="94"/>
      <c r="Y91" s="125"/>
      <c r="Z91" s="94"/>
      <c r="AA91" s="125"/>
      <c r="AB91" s="94"/>
      <c r="AC91" s="125"/>
      <c r="AD91" s="94"/>
      <c r="AE91" s="125"/>
      <c r="AF91" s="101"/>
      <c r="AG91" s="100"/>
      <c r="AH91" s="99"/>
      <c r="AI91" s="100"/>
      <c r="AJ91" s="99"/>
      <c r="AK91" s="100"/>
      <c r="AL91" s="99"/>
      <c r="AM91" s="100"/>
      <c r="AN91" s="99"/>
      <c r="AO91" s="100"/>
      <c r="AP91" s="99"/>
      <c r="AQ91" s="100"/>
      <c r="AR91" s="99"/>
      <c r="AS91" s="100"/>
      <c r="AT91" s="99"/>
      <c r="AU91" s="100"/>
      <c r="AV91" s="99"/>
      <c r="AW91" s="100"/>
      <c r="AX91" s="99"/>
      <c r="AY91" s="100"/>
      <c r="AZ91" s="99"/>
      <c r="BA91" s="100"/>
      <c r="BB91" s="99"/>
      <c r="BC91" s="100"/>
      <c r="BD91" s="99"/>
      <c r="BE91" s="100"/>
      <c r="BF91" s="101"/>
      <c r="BG91" s="100"/>
      <c r="BH91" s="99"/>
      <c r="BI91" s="100"/>
      <c r="BJ91" s="99"/>
      <c r="BK91" s="100"/>
      <c r="BL91" s="99"/>
      <c r="BM91" s="100"/>
      <c r="BN91" s="99"/>
      <c r="BO91" s="100"/>
      <c r="BP91" s="99"/>
      <c r="BQ91" s="100"/>
      <c r="BR91" s="99"/>
      <c r="BS91" s="100"/>
      <c r="BT91" s="99"/>
      <c r="BU91" s="100"/>
      <c r="BV91" s="99"/>
      <c r="BW91" s="100"/>
      <c r="BX91" s="99"/>
      <c r="BY91" s="100"/>
      <c r="BZ91" s="99"/>
      <c r="CA91" s="100"/>
      <c r="CB91" s="99"/>
      <c r="CC91" s="100"/>
      <c r="CD91" s="99"/>
      <c r="CE91" s="100"/>
      <c r="CF91" s="101"/>
      <c r="CG91" s="100"/>
    </row>
    <row r="92" spans="1:85" s="102" customFormat="1" ht="19.899999999999999" customHeight="1" x14ac:dyDescent="0.25">
      <c r="A92" s="94">
        <v>74</v>
      </c>
      <c r="B92" s="95" t="s">
        <v>140</v>
      </c>
      <c r="C92" s="95" t="s">
        <v>77</v>
      </c>
      <c r="D92" s="94">
        <f>RANK(BF92,$BF$4:$BF$147)</f>
        <v>18</v>
      </c>
      <c r="E92" s="94">
        <v>1</v>
      </c>
      <c r="F92" s="94" t="s">
        <v>83</v>
      </c>
      <c r="G92" s="94"/>
      <c r="H92" s="94"/>
      <c r="I92" s="97">
        <f t="shared" ref="I92:K95" si="1038">H92*$E92</f>
        <v>0</v>
      </c>
      <c r="J92" s="94"/>
      <c r="K92" s="97">
        <f t="shared" si="1038"/>
        <v>0</v>
      </c>
      <c r="L92" s="94"/>
      <c r="M92" s="97">
        <f t="shared" ref="M92" si="1039">L92*$E92</f>
        <v>0</v>
      </c>
      <c r="N92" s="94"/>
      <c r="O92" s="97">
        <f t="shared" ref="O92" si="1040">N92*$E92</f>
        <v>0</v>
      </c>
      <c r="P92" s="94"/>
      <c r="Q92" s="97">
        <f t="shared" ref="Q92" si="1041">P92*$E92</f>
        <v>0</v>
      </c>
      <c r="R92" s="94"/>
      <c r="S92" s="97">
        <f t="shared" ref="S92" si="1042">R92*$E92</f>
        <v>0</v>
      </c>
      <c r="T92" s="94"/>
      <c r="U92" s="97">
        <f t="shared" ref="U92" si="1043">T92*$E92</f>
        <v>0</v>
      </c>
      <c r="V92" s="94"/>
      <c r="W92" s="97">
        <f t="shared" ref="W92" si="1044">V92*$E92</f>
        <v>0</v>
      </c>
      <c r="X92" s="94"/>
      <c r="Y92" s="97">
        <f t="shared" ref="Y92" si="1045">X92*$E92</f>
        <v>0</v>
      </c>
      <c r="Z92" s="94"/>
      <c r="AA92" s="97">
        <f t="shared" ref="AA92" si="1046">Z92*$E92</f>
        <v>0</v>
      </c>
      <c r="AB92" s="94"/>
      <c r="AC92" s="97">
        <f t="shared" ref="AC92" si="1047">AB92*$E92</f>
        <v>0</v>
      </c>
      <c r="AD92" s="94"/>
      <c r="AE92" s="97">
        <f t="shared" ref="AE92" si="1048">AD92*$E92</f>
        <v>0</v>
      </c>
      <c r="AF92" s="101">
        <f t="shared" ref="AF92:AF95" si="1049">SUM(H92,J92,L92,N92,P92,R92,T92,V92,X92,Z92,AB92,AD92)</f>
        <v>0</v>
      </c>
      <c r="AG92" s="100">
        <f t="shared" ref="AG92:AG95" si="1050">SUM(I92,K92,M92,O92,Q92,S92,U92,W92,Y92,AA92,AC92,AE92)</f>
        <v>0</v>
      </c>
      <c r="AH92" s="99"/>
      <c r="AI92" s="100">
        <f t="shared" si="835"/>
        <v>0</v>
      </c>
      <c r="AJ92" s="99"/>
      <c r="AK92" s="100">
        <f t="shared" si="803"/>
        <v>0</v>
      </c>
      <c r="AL92" s="99"/>
      <c r="AM92" s="100">
        <f t="shared" si="803"/>
        <v>0</v>
      </c>
      <c r="AN92" s="99"/>
      <c r="AO92" s="100">
        <f t="shared" si="804"/>
        <v>0</v>
      </c>
      <c r="AP92" s="99"/>
      <c r="AQ92" s="100">
        <f t="shared" si="805"/>
        <v>0</v>
      </c>
      <c r="AR92" s="99"/>
      <c r="AS92" s="100">
        <f t="shared" si="806"/>
        <v>0</v>
      </c>
      <c r="AT92" s="99"/>
      <c r="AU92" s="100">
        <f t="shared" si="807"/>
        <v>0</v>
      </c>
      <c r="AV92" s="99"/>
      <c r="AW92" s="100">
        <f t="shared" si="808"/>
        <v>0</v>
      </c>
      <c r="AX92" s="99"/>
      <c r="AY92" s="100">
        <f t="shared" si="809"/>
        <v>0</v>
      </c>
      <c r="AZ92" s="99"/>
      <c r="BA92" s="100">
        <f t="shared" si="810"/>
        <v>0</v>
      </c>
      <c r="BB92" s="99"/>
      <c r="BC92" s="100">
        <f t="shared" si="811"/>
        <v>0</v>
      </c>
      <c r="BD92" s="99"/>
      <c r="BE92" s="100">
        <f t="shared" si="812"/>
        <v>0</v>
      </c>
      <c r="BF92" s="101">
        <f t="shared" ref="BF92:BG95" si="1051">SUM(AH92,AJ92,AL92,AN92,AP92,AR92,AT92,AV92,AX92,AZ92,BB92,BD92)</f>
        <v>0</v>
      </c>
      <c r="BG92" s="100">
        <f t="shared" si="1051"/>
        <v>0</v>
      </c>
      <c r="BH92" s="99"/>
      <c r="BI92" s="100">
        <f t="shared" ref="BI92:BI95" si="1052">BH92*$E92</f>
        <v>0</v>
      </c>
      <c r="BJ92" s="99"/>
      <c r="BK92" s="100">
        <f t="shared" ref="BK92:BK95" si="1053">BJ92*$E92</f>
        <v>0</v>
      </c>
      <c r="BL92" s="99"/>
      <c r="BM92" s="100">
        <f t="shared" ref="BM92:BM95" si="1054">BL92*$E92</f>
        <v>0</v>
      </c>
      <c r="BN92" s="99"/>
      <c r="BO92" s="100">
        <f t="shared" ref="BO92:BO95" si="1055">BN92*$E92</f>
        <v>0</v>
      </c>
      <c r="BP92" s="99"/>
      <c r="BQ92" s="100">
        <f t="shared" ref="BQ92:BQ95" si="1056">BP92*$E92</f>
        <v>0</v>
      </c>
      <c r="BR92" s="99"/>
      <c r="BS92" s="100">
        <f t="shared" ref="BS92:BS95" si="1057">BR92*$E92</f>
        <v>0</v>
      </c>
      <c r="BT92" s="99"/>
      <c r="BU92" s="100">
        <f t="shared" ref="BU92:BU95" si="1058">BT92*$E92</f>
        <v>0</v>
      </c>
      <c r="BV92" s="99"/>
      <c r="BW92" s="100">
        <f t="shared" ref="BW92:BW95" si="1059">BV92*$E92</f>
        <v>0</v>
      </c>
      <c r="BX92" s="99"/>
      <c r="BY92" s="100">
        <f t="shared" ref="BY92:BY95" si="1060">BX92*$E92</f>
        <v>0</v>
      </c>
      <c r="BZ92" s="99"/>
      <c r="CA92" s="100">
        <f t="shared" ref="CA92:CA95" si="1061">BZ92*$E92</f>
        <v>0</v>
      </c>
      <c r="CB92" s="99"/>
      <c r="CC92" s="100">
        <f t="shared" ref="CC92:CC95" si="1062">CB92*$E92</f>
        <v>0</v>
      </c>
      <c r="CD92" s="99"/>
      <c r="CE92" s="100">
        <f t="shared" ref="CE92:CE95" si="1063">CD92*$E92</f>
        <v>0</v>
      </c>
      <c r="CF92" s="101">
        <f t="shared" ref="CF92:CF118" si="1064">SUM(BH92,BJ92,BL92,BN92,BP92,BR92,BT92,BV92,BX92,BZ92,CB92,CD92)</f>
        <v>0</v>
      </c>
      <c r="CG92" s="100">
        <f t="shared" ref="CG92:CG118" si="1065">SUM(BI92,BK92,BM92,BO92,BQ92,BS92,BU92,BW92,BY92,CA92,CC92,CE92)</f>
        <v>0</v>
      </c>
    </row>
    <row r="93" spans="1:85" s="102" customFormat="1" ht="19.899999999999999" customHeight="1" x14ac:dyDescent="0.25">
      <c r="A93" s="94">
        <v>75</v>
      </c>
      <c r="B93" s="95" t="s">
        <v>140</v>
      </c>
      <c r="C93" s="95" t="s">
        <v>77</v>
      </c>
      <c r="D93" s="94">
        <f>RANK(BF93,$BF$4:$BF$147)</f>
        <v>18</v>
      </c>
      <c r="E93" s="94">
        <v>1</v>
      </c>
      <c r="F93" s="94" t="s">
        <v>75</v>
      </c>
      <c r="G93" s="94"/>
      <c r="H93" s="94"/>
      <c r="I93" s="97">
        <f t="shared" si="1038"/>
        <v>0</v>
      </c>
      <c r="J93" s="94"/>
      <c r="K93" s="97">
        <f t="shared" si="1038"/>
        <v>0</v>
      </c>
      <c r="L93" s="94"/>
      <c r="M93" s="97">
        <f t="shared" ref="M93" si="1066">L93*$E93</f>
        <v>0</v>
      </c>
      <c r="N93" s="94"/>
      <c r="O93" s="97">
        <f t="shared" ref="O93" si="1067">N93*$E93</f>
        <v>0</v>
      </c>
      <c r="P93" s="94"/>
      <c r="Q93" s="97">
        <f t="shared" ref="Q93" si="1068">P93*$E93</f>
        <v>0</v>
      </c>
      <c r="R93" s="94"/>
      <c r="S93" s="97">
        <f t="shared" ref="S93" si="1069">R93*$E93</f>
        <v>0</v>
      </c>
      <c r="T93" s="94"/>
      <c r="U93" s="97">
        <f t="shared" ref="U93" si="1070">T93*$E93</f>
        <v>0</v>
      </c>
      <c r="V93" s="94"/>
      <c r="W93" s="97">
        <f t="shared" ref="W93" si="1071">V93*$E93</f>
        <v>0</v>
      </c>
      <c r="X93" s="94"/>
      <c r="Y93" s="97">
        <f t="shared" ref="Y93" si="1072">X93*$E93</f>
        <v>0</v>
      </c>
      <c r="Z93" s="94"/>
      <c r="AA93" s="97">
        <f t="shared" ref="AA93" si="1073">Z93*$E93</f>
        <v>0</v>
      </c>
      <c r="AB93" s="94"/>
      <c r="AC93" s="97">
        <f t="shared" ref="AC93" si="1074">AB93*$E93</f>
        <v>0</v>
      </c>
      <c r="AD93" s="94"/>
      <c r="AE93" s="97">
        <f t="shared" ref="AE93" si="1075">AD93*$E93</f>
        <v>0</v>
      </c>
      <c r="AF93" s="101">
        <f t="shared" si="1049"/>
        <v>0</v>
      </c>
      <c r="AG93" s="100">
        <f t="shared" si="1050"/>
        <v>0</v>
      </c>
      <c r="AH93" s="99"/>
      <c r="AI93" s="100">
        <f t="shared" si="835"/>
        <v>0</v>
      </c>
      <c r="AJ93" s="99"/>
      <c r="AK93" s="100">
        <f t="shared" si="803"/>
        <v>0</v>
      </c>
      <c r="AL93" s="99"/>
      <c r="AM93" s="100">
        <f t="shared" si="803"/>
        <v>0</v>
      </c>
      <c r="AN93" s="99"/>
      <c r="AO93" s="100">
        <f t="shared" si="804"/>
        <v>0</v>
      </c>
      <c r="AP93" s="99"/>
      <c r="AQ93" s="100">
        <f t="shared" si="805"/>
        <v>0</v>
      </c>
      <c r="AR93" s="99"/>
      <c r="AS93" s="100">
        <f t="shared" si="806"/>
        <v>0</v>
      </c>
      <c r="AT93" s="99"/>
      <c r="AU93" s="100">
        <f t="shared" si="807"/>
        <v>0</v>
      </c>
      <c r="AV93" s="99"/>
      <c r="AW93" s="100">
        <f t="shared" si="808"/>
        <v>0</v>
      </c>
      <c r="AX93" s="99"/>
      <c r="AY93" s="100">
        <f t="shared" si="809"/>
        <v>0</v>
      </c>
      <c r="AZ93" s="99"/>
      <c r="BA93" s="100">
        <f t="shared" si="810"/>
        <v>0</v>
      </c>
      <c r="BB93" s="99"/>
      <c r="BC93" s="100">
        <f t="shared" si="811"/>
        <v>0</v>
      </c>
      <c r="BD93" s="99"/>
      <c r="BE93" s="100">
        <f t="shared" si="812"/>
        <v>0</v>
      </c>
      <c r="BF93" s="101">
        <f t="shared" si="1051"/>
        <v>0</v>
      </c>
      <c r="BG93" s="100">
        <f t="shared" si="1051"/>
        <v>0</v>
      </c>
      <c r="BH93" s="99"/>
      <c r="BI93" s="100">
        <f t="shared" si="1052"/>
        <v>0</v>
      </c>
      <c r="BJ93" s="99"/>
      <c r="BK93" s="100">
        <f t="shared" si="1053"/>
        <v>0</v>
      </c>
      <c r="BL93" s="99"/>
      <c r="BM93" s="100">
        <f t="shared" si="1054"/>
        <v>0</v>
      </c>
      <c r="BN93" s="99"/>
      <c r="BO93" s="100">
        <f t="shared" si="1055"/>
        <v>0</v>
      </c>
      <c r="BP93" s="99"/>
      <c r="BQ93" s="100">
        <f t="shared" si="1056"/>
        <v>0</v>
      </c>
      <c r="BR93" s="99"/>
      <c r="BS93" s="100">
        <f t="shared" si="1057"/>
        <v>0</v>
      </c>
      <c r="BT93" s="99"/>
      <c r="BU93" s="100">
        <f t="shared" si="1058"/>
        <v>0</v>
      </c>
      <c r="BV93" s="99"/>
      <c r="BW93" s="100">
        <f t="shared" si="1059"/>
        <v>0</v>
      </c>
      <c r="BX93" s="99"/>
      <c r="BY93" s="100">
        <f t="shared" si="1060"/>
        <v>0</v>
      </c>
      <c r="BZ93" s="99"/>
      <c r="CA93" s="100">
        <f t="shared" si="1061"/>
        <v>0</v>
      </c>
      <c r="CB93" s="99"/>
      <c r="CC93" s="100">
        <f t="shared" si="1062"/>
        <v>0</v>
      </c>
      <c r="CD93" s="99"/>
      <c r="CE93" s="100">
        <f t="shared" si="1063"/>
        <v>0</v>
      </c>
      <c r="CF93" s="101">
        <f t="shared" si="1064"/>
        <v>0</v>
      </c>
      <c r="CG93" s="100">
        <f t="shared" si="1065"/>
        <v>0</v>
      </c>
    </row>
    <row r="94" spans="1:85" s="102" customFormat="1" ht="19.899999999999999" customHeight="1" x14ac:dyDescent="0.25">
      <c r="A94" s="94">
        <v>76</v>
      </c>
      <c r="B94" s="95" t="s">
        <v>141</v>
      </c>
      <c r="C94" s="95" t="s">
        <v>77</v>
      </c>
      <c r="D94" s="94">
        <f>RANK(BF94,$BF$4:$BF$147)</f>
        <v>18</v>
      </c>
      <c r="E94" s="94">
        <v>0.6</v>
      </c>
      <c r="F94" s="94" t="s">
        <v>83</v>
      </c>
      <c r="G94" s="94"/>
      <c r="H94" s="94"/>
      <c r="I94" s="97">
        <f t="shared" si="1038"/>
        <v>0</v>
      </c>
      <c r="J94" s="94"/>
      <c r="K94" s="97">
        <f t="shared" si="1038"/>
        <v>0</v>
      </c>
      <c r="L94" s="94"/>
      <c r="M94" s="97">
        <f t="shared" ref="M94" si="1076">L94*$E94</f>
        <v>0</v>
      </c>
      <c r="N94" s="94"/>
      <c r="O94" s="97">
        <f t="shared" ref="O94" si="1077">N94*$E94</f>
        <v>0</v>
      </c>
      <c r="P94" s="94"/>
      <c r="Q94" s="97">
        <f t="shared" ref="Q94" si="1078">P94*$E94</f>
        <v>0</v>
      </c>
      <c r="R94" s="94"/>
      <c r="S94" s="97">
        <f t="shared" ref="S94" si="1079">R94*$E94</f>
        <v>0</v>
      </c>
      <c r="T94" s="94"/>
      <c r="U94" s="97">
        <f t="shared" ref="U94" si="1080">T94*$E94</f>
        <v>0</v>
      </c>
      <c r="V94" s="94"/>
      <c r="W94" s="97">
        <f t="shared" ref="W94" si="1081">V94*$E94</f>
        <v>0</v>
      </c>
      <c r="X94" s="94"/>
      <c r="Y94" s="97">
        <f t="shared" ref="Y94" si="1082">X94*$E94</f>
        <v>0</v>
      </c>
      <c r="Z94" s="94"/>
      <c r="AA94" s="97">
        <f t="shared" ref="AA94" si="1083">Z94*$E94</f>
        <v>0</v>
      </c>
      <c r="AB94" s="94"/>
      <c r="AC94" s="97">
        <f t="shared" ref="AC94" si="1084">AB94*$E94</f>
        <v>0</v>
      </c>
      <c r="AD94" s="94"/>
      <c r="AE94" s="97">
        <f t="shared" ref="AE94" si="1085">AD94*$E94</f>
        <v>0</v>
      </c>
      <c r="AF94" s="101">
        <f t="shared" si="1049"/>
        <v>0</v>
      </c>
      <c r="AG94" s="100">
        <f t="shared" si="1050"/>
        <v>0</v>
      </c>
      <c r="AH94" s="99"/>
      <c r="AI94" s="100">
        <f t="shared" si="835"/>
        <v>0</v>
      </c>
      <c r="AJ94" s="99"/>
      <c r="AK94" s="100">
        <f t="shared" si="803"/>
        <v>0</v>
      </c>
      <c r="AL94" s="99"/>
      <c r="AM94" s="100">
        <f t="shared" si="803"/>
        <v>0</v>
      </c>
      <c r="AN94" s="99"/>
      <c r="AO94" s="100">
        <f t="shared" si="804"/>
        <v>0</v>
      </c>
      <c r="AP94" s="99"/>
      <c r="AQ94" s="100">
        <f t="shared" si="805"/>
        <v>0</v>
      </c>
      <c r="AR94" s="99"/>
      <c r="AS94" s="100">
        <f t="shared" si="806"/>
        <v>0</v>
      </c>
      <c r="AT94" s="99"/>
      <c r="AU94" s="100">
        <f t="shared" si="807"/>
        <v>0</v>
      </c>
      <c r="AV94" s="99"/>
      <c r="AW94" s="100">
        <f t="shared" si="808"/>
        <v>0</v>
      </c>
      <c r="AX94" s="99"/>
      <c r="AY94" s="100">
        <f t="shared" si="809"/>
        <v>0</v>
      </c>
      <c r="AZ94" s="99"/>
      <c r="BA94" s="100">
        <f t="shared" si="810"/>
        <v>0</v>
      </c>
      <c r="BB94" s="99"/>
      <c r="BC94" s="100">
        <f t="shared" si="811"/>
        <v>0</v>
      </c>
      <c r="BD94" s="99"/>
      <c r="BE94" s="100">
        <f t="shared" si="812"/>
        <v>0</v>
      </c>
      <c r="BF94" s="101">
        <f t="shared" si="1051"/>
        <v>0</v>
      </c>
      <c r="BG94" s="100">
        <f t="shared" si="1051"/>
        <v>0</v>
      </c>
      <c r="BH94" s="99"/>
      <c r="BI94" s="100">
        <f t="shared" si="1052"/>
        <v>0</v>
      </c>
      <c r="BJ94" s="99"/>
      <c r="BK94" s="100">
        <f t="shared" si="1053"/>
        <v>0</v>
      </c>
      <c r="BL94" s="99"/>
      <c r="BM94" s="100">
        <f t="shared" si="1054"/>
        <v>0</v>
      </c>
      <c r="BN94" s="99"/>
      <c r="BO94" s="100">
        <f t="shared" si="1055"/>
        <v>0</v>
      </c>
      <c r="BP94" s="99"/>
      <c r="BQ94" s="100">
        <f t="shared" si="1056"/>
        <v>0</v>
      </c>
      <c r="BR94" s="99"/>
      <c r="BS94" s="100">
        <f t="shared" si="1057"/>
        <v>0</v>
      </c>
      <c r="BT94" s="99"/>
      <c r="BU94" s="100">
        <f t="shared" si="1058"/>
        <v>0</v>
      </c>
      <c r="BV94" s="99"/>
      <c r="BW94" s="100">
        <f t="shared" si="1059"/>
        <v>0</v>
      </c>
      <c r="BX94" s="99"/>
      <c r="BY94" s="100">
        <f t="shared" si="1060"/>
        <v>0</v>
      </c>
      <c r="BZ94" s="99"/>
      <c r="CA94" s="100">
        <f t="shared" si="1061"/>
        <v>0</v>
      </c>
      <c r="CB94" s="99"/>
      <c r="CC94" s="100">
        <f t="shared" si="1062"/>
        <v>0</v>
      </c>
      <c r="CD94" s="99"/>
      <c r="CE94" s="100">
        <f t="shared" si="1063"/>
        <v>0</v>
      </c>
      <c r="CF94" s="101">
        <f t="shared" si="1064"/>
        <v>0</v>
      </c>
      <c r="CG94" s="100">
        <f t="shared" si="1065"/>
        <v>0</v>
      </c>
    </row>
    <row r="95" spans="1:85" s="102" customFormat="1" ht="19.899999999999999" customHeight="1" x14ac:dyDescent="0.25">
      <c r="A95" s="94">
        <v>77</v>
      </c>
      <c r="B95" s="95" t="s">
        <v>142</v>
      </c>
      <c r="C95" s="95" t="s">
        <v>74</v>
      </c>
      <c r="D95" s="94">
        <f>RANK(BF95,$BF$4:$BF$147)</f>
        <v>18</v>
      </c>
      <c r="E95" s="94">
        <v>0.64</v>
      </c>
      <c r="F95" s="94" t="s">
        <v>85</v>
      </c>
      <c r="G95" s="94"/>
      <c r="H95" s="94"/>
      <c r="I95" s="97">
        <f t="shared" si="1038"/>
        <v>0</v>
      </c>
      <c r="J95" s="94"/>
      <c r="K95" s="97">
        <f t="shared" si="1038"/>
        <v>0</v>
      </c>
      <c r="L95" s="94"/>
      <c r="M95" s="97">
        <f t="shared" ref="M95" si="1086">L95*$E95</f>
        <v>0</v>
      </c>
      <c r="N95" s="94"/>
      <c r="O95" s="97">
        <f t="shared" ref="O95" si="1087">N95*$E95</f>
        <v>0</v>
      </c>
      <c r="P95" s="94"/>
      <c r="Q95" s="97">
        <f t="shared" ref="Q95" si="1088">P95*$E95</f>
        <v>0</v>
      </c>
      <c r="R95" s="94"/>
      <c r="S95" s="97">
        <f t="shared" ref="S95" si="1089">R95*$E95</f>
        <v>0</v>
      </c>
      <c r="T95" s="94"/>
      <c r="U95" s="97">
        <f t="shared" ref="U95" si="1090">T95*$E95</f>
        <v>0</v>
      </c>
      <c r="V95" s="94"/>
      <c r="W95" s="97">
        <f t="shared" ref="W95" si="1091">V95*$E95</f>
        <v>0</v>
      </c>
      <c r="X95" s="94"/>
      <c r="Y95" s="97">
        <f t="shared" ref="Y95" si="1092">X95*$E95</f>
        <v>0</v>
      </c>
      <c r="Z95" s="94"/>
      <c r="AA95" s="97">
        <f t="shared" ref="AA95" si="1093">Z95*$E95</f>
        <v>0</v>
      </c>
      <c r="AB95" s="94"/>
      <c r="AC95" s="97">
        <f t="shared" ref="AC95" si="1094">AB95*$E95</f>
        <v>0</v>
      </c>
      <c r="AD95" s="94"/>
      <c r="AE95" s="97">
        <f t="shared" ref="AE95" si="1095">AD95*$E95</f>
        <v>0</v>
      </c>
      <c r="AF95" s="101">
        <f t="shared" si="1049"/>
        <v>0</v>
      </c>
      <c r="AG95" s="100">
        <f t="shared" si="1050"/>
        <v>0</v>
      </c>
      <c r="AH95" s="99"/>
      <c r="AI95" s="100">
        <f t="shared" si="835"/>
        <v>0</v>
      </c>
      <c r="AJ95" s="99"/>
      <c r="AK95" s="100">
        <f t="shared" si="803"/>
        <v>0</v>
      </c>
      <c r="AL95" s="99"/>
      <c r="AM95" s="100">
        <f t="shared" si="803"/>
        <v>0</v>
      </c>
      <c r="AN95" s="99"/>
      <c r="AO95" s="100">
        <f t="shared" si="804"/>
        <v>0</v>
      </c>
      <c r="AP95" s="99"/>
      <c r="AQ95" s="100">
        <f t="shared" si="805"/>
        <v>0</v>
      </c>
      <c r="AR95" s="99"/>
      <c r="AS95" s="100">
        <f t="shared" si="806"/>
        <v>0</v>
      </c>
      <c r="AT95" s="99"/>
      <c r="AU95" s="100">
        <f t="shared" si="807"/>
        <v>0</v>
      </c>
      <c r="AV95" s="99"/>
      <c r="AW95" s="100">
        <f t="shared" si="808"/>
        <v>0</v>
      </c>
      <c r="AX95" s="99"/>
      <c r="AY95" s="100">
        <f t="shared" si="809"/>
        <v>0</v>
      </c>
      <c r="AZ95" s="99"/>
      <c r="BA95" s="100">
        <f t="shared" si="810"/>
        <v>0</v>
      </c>
      <c r="BB95" s="99"/>
      <c r="BC95" s="100">
        <f t="shared" si="811"/>
        <v>0</v>
      </c>
      <c r="BD95" s="99"/>
      <c r="BE95" s="100">
        <f t="shared" si="812"/>
        <v>0</v>
      </c>
      <c r="BF95" s="101">
        <f t="shared" si="1051"/>
        <v>0</v>
      </c>
      <c r="BG95" s="100">
        <f t="shared" si="1051"/>
        <v>0</v>
      </c>
      <c r="BH95" s="99"/>
      <c r="BI95" s="100">
        <f t="shared" si="1052"/>
        <v>0</v>
      </c>
      <c r="BJ95" s="99"/>
      <c r="BK95" s="100">
        <f t="shared" si="1053"/>
        <v>0</v>
      </c>
      <c r="BL95" s="99"/>
      <c r="BM95" s="100">
        <f t="shared" si="1054"/>
        <v>0</v>
      </c>
      <c r="BN95" s="99"/>
      <c r="BO95" s="100">
        <f t="shared" si="1055"/>
        <v>0</v>
      </c>
      <c r="BP95" s="99"/>
      <c r="BQ95" s="100">
        <f t="shared" si="1056"/>
        <v>0</v>
      </c>
      <c r="BR95" s="99"/>
      <c r="BS95" s="100">
        <f t="shared" si="1057"/>
        <v>0</v>
      </c>
      <c r="BT95" s="99"/>
      <c r="BU95" s="100">
        <f t="shared" si="1058"/>
        <v>0</v>
      </c>
      <c r="BV95" s="99"/>
      <c r="BW95" s="100">
        <f t="shared" si="1059"/>
        <v>0</v>
      </c>
      <c r="BX95" s="99"/>
      <c r="BY95" s="100">
        <f t="shared" si="1060"/>
        <v>0</v>
      </c>
      <c r="BZ95" s="99"/>
      <c r="CA95" s="100">
        <f t="shared" si="1061"/>
        <v>0</v>
      </c>
      <c r="CB95" s="99"/>
      <c r="CC95" s="100">
        <f t="shared" si="1062"/>
        <v>0</v>
      </c>
      <c r="CD95" s="99"/>
      <c r="CE95" s="100">
        <f t="shared" si="1063"/>
        <v>0</v>
      </c>
      <c r="CF95" s="101">
        <f t="shared" si="1064"/>
        <v>0</v>
      </c>
      <c r="CG95" s="100">
        <f t="shared" si="1065"/>
        <v>0</v>
      </c>
    </row>
    <row r="96" spans="1:85" s="102" customFormat="1" ht="19.899999999999999" customHeight="1" x14ac:dyDescent="0.25">
      <c r="A96" s="94"/>
      <c r="B96" s="95"/>
      <c r="C96" s="95"/>
      <c r="D96" s="94"/>
      <c r="E96" s="94"/>
      <c r="F96" s="94"/>
      <c r="G96" s="94"/>
      <c r="H96" s="94"/>
      <c r="I96" s="125"/>
      <c r="J96" s="94"/>
      <c r="K96" s="125"/>
      <c r="L96" s="94"/>
      <c r="M96" s="125"/>
      <c r="N96" s="94"/>
      <c r="O96" s="125"/>
      <c r="P96" s="94"/>
      <c r="Q96" s="125"/>
      <c r="R96" s="94"/>
      <c r="S96" s="125"/>
      <c r="T96" s="94"/>
      <c r="U96" s="125"/>
      <c r="V96" s="94"/>
      <c r="W96" s="125"/>
      <c r="X96" s="94"/>
      <c r="Y96" s="125"/>
      <c r="Z96" s="94"/>
      <c r="AA96" s="125"/>
      <c r="AB96" s="94"/>
      <c r="AC96" s="125"/>
      <c r="AD96" s="94"/>
      <c r="AE96" s="125"/>
      <c r="AF96" s="101"/>
      <c r="AG96" s="100"/>
      <c r="AH96" s="99"/>
      <c r="AI96" s="100"/>
      <c r="AJ96" s="99"/>
      <c r="AK96" s="100"/>
      <c r="AL96" s="99"/>
      <c r="AM96" s="100"/>
      <c r="AN96" s="99"/>
      <c r="AO96" s="100"/>
      <c r="AP96" s="99"/>
      <c r="AQ96" s="100"/>
      <c r="AR96" s="99"/>
      <c r="AS96" s="100"/>
      <c r="AT96" s="99"/>
      <c r="AU96" s="100"/>
      <c r="AV96" s="99"/>
      <c r="AW96" s="100"/>
      <c r="AX96" s="99"/>
      <c r="AY96" s="100"/>
      <c r="AZ96" s="99"/>
      <c r="BA96" s="100"/>
      <c r="BB96" s="99"/>
      <c r="BC96" s="100"/>
      <c r="BD96" s="99"/>
      <c r="BE96" s="100"/>
      <c r="BF96" s="101">
        <f t="shared" ref="BF96:BF146" si="1096">SUM(AH96,AJ96,AL96,AN96,AP96,AR96,AT96,AV96,AX96,AZ96,BB96,BD96)</f>
        <v>0</v>
      </c>
      <c r="BG96" s="100">
        <f t="shared" ref="BG96:BG146" si="1097">SUM(AI96,AK96,AM96,AO96,AQ96,AS96,AU96,AW96,AY96,BA96,BC96,BE96)</f>
        <v>0</v>
      </c>
      <c r="BH96" s="99"/>
      <c r="BI96" s="100"/>
      <c r="BJ96" s="99"/>
      <c r="BK96" s="100"/>
      <c r="BL96" s="99"/>
      <c r="BM96" s="100"/>
      <c r="BN96" s="99"/>
      <c r="BO96" s="100"/>
      <c r="BP96" s="99"/>
      <c r="BQ96" s="100"/>
      <c r="BR96" s="99"/>
      <c r="BS96" s="100"/>
      <c r="BT96" s="99"/>
      <c r="BU96" s="100"/>
      <c r="BV96" s="99"/>
      <c r="BW96" s="100"/>
      <c r="BX96" s="99"/>
      <c r="BY96" s="100"/>
      <c r="BZ96" s="99"/>
      <c r="CA96" s="100"/>
      <c r="CB96" s="99"/>
      <c r="CC96" s="100"/>
      <c r="CD96" s="99"/>
      <c r="CE96" s="100"/>
      <c r="CF96" s="101">
        <f t="shared" si="1064"/>
        <v>0</v>
      </c>
      <c r="CG96" s="100">
        <f t="shared" si="1065"/>
        <v>0</v>
      </c>
    </row>
    <row r="97" spans="1:85" s="102" customFormat="1" ht="19.899999999999999" customHeight="1" x14ac:dyDescent="0.25">
      <c r="A97" s="94">
        <v>78</v>
      </c>
      <c r="B97" s="95" t="s">
        <v>143</v>
      </c>
      <c r="C97" s="95" t="s">
        <v>77</v>
      </c>
      <c r="D97" s="94">
        <f>RANK(BF97,$BF$4:$BF$147)</f>
        <v>18</v>
      </c>
      <c r="E97" s="94">
        <v>0.75</v>
      </c>
      <c r="F97" s="94"/>
      <c r="G97" s="94"/>
      <c r="H97" s="94"/>
      <c r="I97" s="97">
        <f t="shared" ref="I97:K99" si="1098">H97*$E97</f>
        <v>0</v>
      </c>
      <c r="J97" s="94"/>
      <c r="K97" s="97">
        <f t="shared" si="1098"/>
        <v>0</v>
      </c>
      <c r="L97" s="94"/>
      <c r="M97" s="97">
        <f t="shared" ref="M97" si="1099">L97*$E97</f>
        <v>0</v>
      </c>
      <c r="N97" s="94"/>
      <c r="O97" s="97">
        <f t="shared" ref="O97" si="1100">N97*$E97</f>
        <v>0</v>
      </c>
      <c r="P97" s="94"/>
      <c r="Q97" s="97">
        <f t="shared" ref="Q97" si="1101">P97*$E97</f>
        <v>0</v>
      </c>
      <c r="R97" s="94"/>
      <c r="S97" s="97">
        <f t="shared" ref="S97" si="1102">R97*$E97</f>
        <v>0</v>
      </c>
      <c r="T97" s="94"/>
      <c r="U97" s="97">
        <f t="shared" ref="U97" si="1103">T97*$E97</f>
        <v>0</v>
      </c>
      <c r="V97" s="94"/>
      <c r="W97" s="97">
        <f t="shared" ref="W97" si="1104">V97*$E97</f>
        <v>0</v>
      </c>
      <c r="X97" s="94"/>
      <c r="Y97" s="97">
        <f t="shared" ref="Y97" si="1105">X97*$E97</f>
        <v>0</v>
      </c>
      <c r="Z97" s="94"/>
      <c r="AA97" s="97">
        <f t="shared" ref="AA97" si="1106">Z97*$E97</f>
        <v>0</v>
      </c>
      <c r="AB97" s="94"/>
      <c r="AC97" s="97">
        <f t="shared" ref="AC97" si="1107">AB97*$E97</f>
        <v>0</v>
      </c>
      <c r="AD97" s="94"/>
      <c r="AE97" s="97">
        <f t="shared" ref="AE97" si="1108">AD97*$E97</f>
        <v>0</v>
      </c>
      <c r="AF97" s="101"/>
      <c r="AG97" s="100"/>
      <c r="AH97" s="99"/>
      <c r="AI97" s="100"/>
      <c r="AJ97" s="99"/>
      <c r="AK97" s="100"/>
      <c r="AL97" s="99"/>
      <c r="AM97" s="100"/>
      <c r="AN97" s="99"/>
      <c r="AO97" s="100"/>
      <c r="AP97" s="99"/>
      <c r="AQ97" s="100"/>
      <c r="AR97" s="99"/>
      <c r="AS97" s="100"/>
      <c r="AT97" s="99"/>
      <c r="AU97" s="100"/>
      <c r="AV97" s="99"/>
      <c r="AW97" s="100"/>
      <c r="AX97" s="99"/>
      <c r="AY97" s="100"/>
      <c r="AZ97" s="99"/>
      <c r="BA97" s="100"/>
      <c r="BB97" s="99"/>
      <c r="BC97" s="100"/>
      <c r="BD97" s="99"/>
      <c r="BE97" s="100"/>
      <c r="BF97" s="101">
        <f t="shared" si="1096"/>
        <v>0</v>
      </c>
      <c r="BG97" s="100">
        <f t="shared" si="1097"/>
        <v>0</v>
      </c>
      <c r="BH97" s="99"/>
      <c r="BI97" s="100"/>
      <c r="BJ97" s="99"/>
      <c r="BK97" s="100"/>
      <c r="BL97" s="99"/>
      <c r="BM97" s="100"/>
      <c r="BN97" s="99"/>
      <c r="BO97" s="100"/>
      <c r="BP97" s="99"/>
      <c r="BQ97" s="100"/>
      <c r="BR97" s="99"/>
      <c r="BS97" s="100"/>
      <c r="BT97" s="99"/>
      <c r="BU97" s="100"/>
      <c r="BV97" s="99"/>
      <c r="BW97" s="100"/>
      <c r="BX97" s="99"/>
      <c r="BY97" s="100"/>
      <c r="BZ97" s="99"/>
      <c r="CA97" s="100"/>
      <c r="CB97" s="99"/>
      <c r="CC97" s="100"/>
      <c r="CD97" s="99"/>
      <c r="CE97" s="100"/>
      <c r="CF97" s="101">
        <f t="shared" si="1064"/>
        <v>0</v>
      </c>
      <c r="CG97" s="100">
        <f t="shared" si="1065"/>
        <v>0</v>
      </c>
    </row>
    <row r="98" spans="1:85" s="102" customFormat="1" ht="19.899999999999999" customHeight="1" x14ac:dyDescent="0.25">
      <c r="A98" s="94">
        <v>79</v>
      </c>
      <c r="B98" s="95" t="s">
        <v>143</v>
      </c>
      <c r="C98" s="95" t="s">
        <v>74</v>
      </c>
      <c r="D98" s="94">
        <f>RANK(BF98,$BF$4:$BF$147)</f>
        <v>18</v>
      </c>
      <c r="E98" s="94">
        <v>0.6</v>
      </c>
      <c r="F98" s="94"/>
      <c r="G98" s="94"/>
      <c r="H98" s="94"/>
      <c r="I98" s="97">
        <f t="shared" si="1098"/>
        <v>0</v>
      </c>
      <c r="J98" s="94"/>
      <c r="K98" s="97">
        <f t="shared" si="1098"/>
        <v>0</v>
      </c>
      <c r="L98" s="94"/>
      <c r="M98" s="97">
        <f t="shared" ref="M98" si="1109">L98*$E98</f>
        <v>0</v>
      </c>
      <c r="N98" s="94"/>
      <c r="O98" s="97">
        <f t="shared" ref="O98" si="1110">N98*$E98</f>
        <v>0</v>
      </c>
      <c r="P98" s="94"/>
      <c r="Q98" s="97">
        <f t="shared" ref="Q98" si="1111">P98*$E98</f>
        <v>0</v>
      </c>
      <c r="R98" s="94"/>
      <c r="S98" s="97">
        <f t="shared" ref="S98" si="1112">R98*$E98</f>
        <v>0</v>
      </c>
      <c r="T98" s="94"/>
      <c r="U98" s="97">
        <f t="shared" ref="U98" si="1113">T98*$E98</f>
        <v>0</v>
      </c>
      <c r="V98" s="94"/>
      <c r="W98" s="97">
        <f t="shared" ref="W98" si="1114">V98*$E98</f>
        <v>0</v>
      </c>
      <c r="X98" s="94"/>
      <c r="Y98" s="97">
        <f t="shared" ref="Y98" si="1115">X98*$E98</f>
        <v>0</v>
      </c>
      <c r="Z98" s="94"/>
      <c r="AA98" s="97">
        <f t="shared" ref="AA98" si="1116">Z98*$E98</f>
        <v>0</v>
      </c>
      <c r="AB98" s="94"/>
      <c r="AC98" s="97">
        <f t="shared" ref="AC98" si="1117">AB98*$E98</f>
        <v>0</v>
      </c>
      <c r="AD98" s="94"/>
      <c r="AE98" s="97">
        <f t="shared" ref="AE98" si="1118">AD98*$E98</f>
        <v>0</v>
      </c>
      <c r="AF98" s="101"/>
      <c r="AG98" s="100"/>
      <c r="AH98" s="99"/>
      <c r="AI98" s="100"/>
      <c r="AJ98" s="99"/>
      <c r="AK98" s="100"/>
      <c r="AL98" s="99"/>
      <c r="AM98" s="100"/>
      <c r="AN98" s="99"/>
      <c r="AO98" s="100"/>
      <c r="AP98" s="99"/>
      <c r="AQ98" s="100"/>
      <c r="AR98" s="99"/>
      <c r="AS98" s="100"/>
      <c r="AT98" s="99"/>
      <c r="AU98" s="100"/>
      <c r="AV98" s="99"/>
      <c r="AW98" s="100"/>
      <c r="AX98" s="99"/>
      <c r="AY98" s="100"/>
      <c r="AZ98" s="99"/>
      <c r="BA98" s="100"/>
      <c r="BB98" s="99"/>
      <c r="BC98" s="100"/>
      <c r="BD98" s="99"/>
      <c r="BE98" s="100"/>
      <c r="BF98" s="101">
        <f t="shared" si="1096"/>
        <v>0</v>
      </c>
      <c r="BG98" s="100">
        <f t="shared" si="1097"/>
        <v>0</v>
      </c>
      <c r="BH98" s="99"/>
      <c r="BI98" s="100"/>
      <c r="BJ98" s="99"/>
      <c r="BK98" s="100"/>
      <c r="BL98" s="99"/>
      <c r="BM98" s="100"/>
      <c r="BN98" s="99"/>
      <c r="BO98" s="100"/>
      <c r="BP98" s="99"/>
      <c r="BQ98" s="100"/>
      <c r="BR98" s="99"/>
      <c r="BS98" s="100"/>
      <c r="BT98" s="99"/>
      <c r="BU98" s="100"/>
      <c r="BV98" s="99"/>
      <c r="BW98" s="100"/>
      <c r="BX98" s="99"/>
      <c r="BY98" s="100"/>
      <c r="BZ98" s="99"/>
      <c r="CA98" s="100"/>
      <c r="CB98" s="99"/>
      <c r="CC98" s="100"/>
      <c r="CD98" s="99"/>
      <c r="CE98" s="100"/>
      <c r="CF98" s="101">
        <f t="shared" si="1064"/>
        <v>0</v>
      </c>
      <c r="CG98" s="100">
        <f t="shared" si="1065"/>
        <v>0</v>
      </c>
    </row>
    <row r="99" spans="1:85" s="102" customFormat="1" ht="19.899999999999999" customHeight="1" x14ac:dyDescent="0.25">
      <c r="A99" s="94">
        <v>80</v>
      </c>
      <c r="B99" s="95" t="s">
        <v>143</v>
      </c>
      <c r="C99" s="95" t="s">
        <v>74</v>
      </c>
      <c r="D99" s="94">
        <f>RANK(BF99,$BF$4:$BF$147)</f>
        <v>18</v>
      </c>
      <c r="E99" s="94">
        <v>0.64</v>
      </c>
      <c r="F99" s="94" t="s">
        <v>85</v>
      </c>
      <c r="G99" s="94">
        <v>600</v>
      </c>
      <c r="H99" s="94"/>
      <c r="I99" s="97">
        <f t="shared" si="1098"/>
        <v>0</v>
      </c>
      <c r="J99" s="94"/>
      <c r="K99" s="97">
        <f t="shared" si="1098"/>
        <v>0</v>
      </c>
      <c r="L99" s="94"/>
      <c r="M99" s="97">
        <f t="shared" ref="M99" si="1119">L99*$E99</f>
        <v>0</v>
      </c>
      <c r="N99" s="94"/>
      <c r="O99" s="97">
        <f t="shared" ref="O99" si="1120">N99*$E99</f>
        <v>0</v>
      </c>
      <c r="P99" s="94"/>
      <c r="Q99" s="97">
        <f t="shared" ref="Q99" si="1121">P99*$E99</f>
        <v>0</v>
      </c>
      <c r="R99" s="94"/>
      <c r="S99" s="97">
        <f t="shared" ref="S99" si="1122">R99*$E99</f>
        <v>0</v>
      </c>
      <c r="T99" s="94"/>
      <c r="U99" s="97">
        <f t="shared" ref="U99" si="1123">T99*$E99</f>
        <v>0</v>
      </c>
      <c r="V99" s="94"/>
      <c r="W99" s="97">
        <f t="shared" ref="W99" si="1124">V99*$E99</f>
        <v>0</v>
      </c>
      <c r="X99" s="94"/>
      <c r="Y99" s="97">
        <f t="shared" ref="Y99" si="1125">X99*$E99</f>
        <v>0</v>
      </c>
      <c r="Z99" s="94"/>
      <c r="AA99" s="97">
        <f t="shared" ref="AA99" si="1126">Z99*$E99</f>
        <v>0</v>
      </c>
      <c r="AB99" s="94"/>
      <c r="AC99" s="97">
        <f t="shared" ref="AC99" si="1127">AB99*$E99</f>
        <v>0</v>
      </c>
      <c r="AD99" s="94"/>
      <c r="AE99" s="97">
        <f t="shared" ref="AE99" si="1128">AD99*$E99</f>
        <v>0</v>
      </c>
      <c r="AF99" s="101"/>
      <c r="AG99" s="100"/>
      <c r="AH99" s="99"/>
      <c r="AI99" s="100"/>
      <c r="AJ99" s="99"/>
      <c r="AK99" s="100"/>
      <c r="AL99" s="99"/>
      <c r="AM99" s="100"/>
      <c r="AN99" s="99"/>
      <c r="AO99" s="100"/>
      <c r="AP99" s="99"/>
      <c r="AQ99" s="100"/>
      <c r="AR99" s="99"/>
      <c r="AS99" s="100"/>
      <c r="AT99" s="99"/>
      <c r="AU99" s="100"/>
      <c r="AV99" s="99"/>
      <c r="AW99" s="100"/>
      <c r="AX99" s="99"/>
      <c r="AY99" s="100"/>
      <c r="AZ99" s="99"/>
      <c r="BA99" s="100"/>
      <c r="BB99" s="99"/>
      <c r="BC99" s="100"/>
      <c r="BD99" s="99"/>
      <c r="BE99" s="100"/>
      <c r="BF99" s="101">
        <f t="shared" si="1096"/>
        <v>0</v>
      </c>
      <c r="BG99" s="100">
        <f t="shared" si="1097"/>
        <v>0</v>
      </c>
      <c r="BH99" s="99"/>
      <c r="BI99" s="100"/>
      <c r="BJ99" s="99"/>
      <c r="BK99" s="100"/>
      <c r="BL99" s="99"/>
      <c r="BM99" s="100"/>
      <c r="BN99" s="99"/>
      <c r="BO99" s="100"/>
      <c r="BP99" s="99"/>
      <c r="BQ99" s="100"/>
      <c r="BR99" s="99"/>
      <c r="BS99" s="100"/>
      <c r="BT99" s="99"/>
      <c r="BU99" s="100"/>
      <c r="BV99" s="99"/>
      <c r="BW99" s="100"/>
      <c r="BX99" s="99"/>
      <c r="BY99" s="100"/>
      <c r="BZ99" s="99"/>
      <c r="CA99" s="100"/>
      <c r="CB99" s="99"/>
      <c r="CC99" s="100"/>
      <c r="CD99" s="99"/>
      <c r="CE99" s="100"/>
      <c r="CF99" s="101">
        <f t="shared" si="1064"/>
        <v>0</v>
      </c>
      <c r="CG99" s="100">
        <f t="shared" si="1065"/>
        <v>0</v>
      </c>
    </row>
    <row r="100" spans="1:85" s="102" customFormat="1" ht="19.899999999999999" customHeight="1" x14ac:dyDescent="0.25">
      <c r="A100" s="94"/>
      <c r="B100" s="95"/>
      <c r="C100" s="95"/>
      <c r="D100" s="94"/>
      <c r="E100" s="94"/>
      <c r="F100" s="94"/>
      <c r="G100" s="94"/>
      <c r="H100" s="94"/>
      <c r="I100" s="125"/>
      <c r="J100" s="94"/>
      <c r="K100" s="125"/>
      <c r="L100" s="94"/>
      <c r="M100" s="125"/>
      <c r="N100" s="94"/>
      <c r="O100" s="125"/>
      <c r="P100" s="94"/>
      <c r="Q100" s="125"/>
      <c r="R100" s="94"/>
      <c r="S100" s="125"/>
      <c r="T100" s="94"/>
      <c r="U100" s="125"/>
      <c r="V100" s="94"/>
      <c r="W100" s="125"/>
      <c r="X100" s="94"/>
      <c r="Y100" s="125"/>
      <c r="Z100" s="94"/>
      <c r="AA100" s="125"/>
      <c r="AB100" s="94"/>
      <c r="AC100" s="125"/>
      <c r="AD100" s="94"/>
      <c r="AE100" s="125"/>
      <c r="AF100" s="101"/>
      <c r="AG100" s="100"/>
      <c r="AH100" s="99"/>
      <c r="AI100" s="100"/>
      <c r="AJ100" s="99"/>
      <c r="AK100" s="100"/>
      <c r="AL100" s="99"/>
      <c r="AM100" s="100"/>
      <c r="AN100" s="99"/>
      <c r="AO100" s="100"/>
      <c r="AP100" s="99"/>
      <c r="AQ100" s="100"/>
      <c r="AR100" s="99"/>
      <c r="AS100" s="100"/>
      <c r="AT100" s="99"/>
      <c r="AU100" s="100"/>
      <c r="AV100" s="99"/>
      <c r="AW100" s="100"/>
      <c r="AX100" s="99"/>
      <c r="AY100" s="100"/>
      <c r="AZ100" s="99"/>
      <c r="BA100" s="100"/>
      <c r="BB100" s="99"/>
      <c r="BC100" s="100"/>
      <c r="BD100" s="99"/>
      <c r="BE100" s="100"/>
      <c r="BF100" s="101">
        <f t="shared" si="1096"/>
        <v>0</v>
      </c>
      <c r="BG100" s="100">
        <f t="shared" si="1097"/>
        <v>0</v>
      </c>
      <c r="BH100" s="99"/>
      <c r="BI100" s="100"/>
      <c r="BJ100" s="99"/>
      <c r="BK100" s="100"/>
      <c r="BL100" s="99"/>
      <c r="BM100" s="100"/>
      <c r="BN100" s="99"/>
      <c r="BO100" s="100"/>
      <c r="BP100" s="99"/>
      <c r="BQ100" s="100"/>
      <c r="BR100" s="99"/>
      <c r="BS100" s="100"/>
      <c r="BT100" s="99"/>
      <c r="BU100" s="100"/>
      <c r="BV100" s="99"/>
      <c r="BW100" s="100"/>
      <c r="BX100" s="99"/>
      <c r="BY100" s="100"/>
      <c r="BZ100" s="99"/>
      <c r="CA100" s="100"/>
      <c r="CB100" s="99"/>
      <c r="CC100" s="100"/>
      <c r="CD100" s="99"/>
      <c r="CE100" s="100"/>
      <c r="CF100" s="101">
        <f t="shared" si="1064"/>
        <v>0</v>
      </c>
      <c r="CG100" s="100">
        <f t="shared" si="1065"/>
        <v>0</v>
      </c>
    </row>
    <row r="101" spans="1:85" s="102" customFormat="1" ht="19.899999999999999" customHeight="1" x14ac:dyDescent="0.25">
      <c r="A101" s="94">
        <v>81</v>
      </c>
      <c r="B101" s="95" t="s">
        <v>144</v>
      </c>
      <c r="C101" s="95" t="s">
        <v>74</v>
      </c>
      <c r="D101" s="94">
        <f>RANK(BF101,$BF$4:$BF$147)</f>
        <v>18</v>
      </c>
      <c r="E101" s="94">
        <v>0.64</v>
      </c>
      <c r="F101" s="94" t="s">
        <v>145</v>
      </c>
      <c r="G101" s="94"/>
      <c r="H101" s="94"/>
      <c r="I101" s="97">
        <f t="shared" ref="I101:K103" si="1129">H101*$E101</f>
        <v>0</v>
      </c>
      <c r="J101" s="94"/>
      <c r="K101" s="97">
        <f t="shared" si="1129"/>
        <v>0</v>
      </c>
      <c r="L101" s="94"/>
      <c r="M101" s="97">
        <f t="shared" ref="M101" si="1130">L101*$E101</f>
        <v>0</v>
      </c>
      <c r="N101" s="94"/>
      <c r="O101" s="97">
        <f t="shared" ref="O101" si="1131">N101*$E101</f>
        <v>0</v>
      </c>
      <c r="P101" s="94"/>
      <c r="Q101" s="97">
        <f t="shared" ref="Q101" si="1132">P101*$E101</f>
        <v>0</v>
      </c>
      <c r="R101" s="94"/>
      <c r="S101" s="97">
        <f t="shared" ref="S101" si="1133">R101*$E101</f>
        <v>0</v>
      </c>
      <c r="T101" s="94"/>
      <c r="U101" s="97">
        <f t="shared" ref="U101" si="1134">T101*$E101</f>
        <v>0</v>
      </c>
      <c r="V101" s="94"/>
      <c r="W101" s="97">
        <f t="shared" ref="W101" si="1135">V101*$E101</f>
        <v>0</v>
      </c>
      <c r="X101" s="94"/>
      <c r="Y101" s="97">
        <f t="shared" ref="Y101" si="1136">X101*$E101</f>
        <v>0</v>
      </c>
      <c r="Z101" s="94"/>
      <c r="AA101" s="97">
        <f t="shared" ref="AA101" si="1137">Z101*$E101</f>
        <v>0</v>
      </c>
      <c r="AB101" s="94"/>
      <c r="AC101" s="97">
        <f t="shared" ref="AC101" si="1138">AB101*$E101</f>
        <v>0</v>
      </c>
      <c r="AD101" s="94"/>
      <c r="AE101" s="97">
        <f t="shared" ref="AE101" si="1139">AD101*$E101</f>
        <v>0</v>
      </c>
      <c r="AF101" s="101"/>
      <c r="AG101" s="100"/>
      <c r="AH101" s="99"/>
      <c r="AI101" s="100"/>
      <c r="AJ101" s="99"/>
      <c r="AK101" s="100"/>
      <c r="AL101" s="99"/>
      <c r="AM101" s="100"/>
      <c r="AN101" s="99"/>
      <c r="AO101" s="100"/>
      <c r="AP101" s="99"/>
      <c r="AQ101" s="100"/>
      <c r="AR101" s="99"/>
      <c r="AS101" s="100"/>
      <c r="AT101" s="99"/>
      <c r="AU101" s="100"/>
      <c r="AV101" s="99"/>
      <c r="AW101" s="100"/>
      <c r="AX101" s="99"/>
      <c r="AY101" s="100"/>
      <c r="AZ101" s="99"/>
      <c r="BA101" s="100"/>
      <c r="BB101" s="99"/>
      <c r="BC101" s="100"/>
      <c r="BD101" s="99"/>
      <c r="BE101" s="100"/>
      <c r="BF101" s="101">
        <f t="shared" si="1096"/>
        <v>0</v>
      </c>
      <c r="BG101" s="100">
        <f t="shared" si="1097"/>
        <v>0</v>
      </c>
      <c r="BH101" s="99"/>
      <c r="BI101" s="100"/>
      <c r="BJ101" s="99"/>
      <c r="BK101" s="100"/>
      <c r="BL101" s="99"/>
      <c r="BM101" s="100"/>
      <c r="BN101" s="99"/>
      <c r="BO101" s="100"/>
      <c r="BP101" s="99"/>
      <c r="BQ101" s="100"/>
      <c r="BR101" s="99"/>
      <c r="BS101" s="100"/>
      <c r="BT101" s="99"/>
      <c r="BU101" s="100"/>
      <c r="BV101" s="99"/>
      <c r="BW101" s="100"/>
      <c r="BX101" s="99"/>
      <c r="BY101" s="100"/>
      <c r="BZ101" s="99"/>
      <c r="CA101" s="100"/>
      <c r="CB101" s="99"/>
      <c r="CC101" s="100"/>
      <c r="CD101" s="99"/>
      <c r="CE101" s="100"/>
      <c r="CF101" s="101">
        <f t="shared" si="1064"/>
        <v>0</v>
      </c>
      <c r="CG101" s="100">
        <f t="shared" si="1065"/>
        <v>0</v>
      </c>
    </row>
    <row r="102" spans="1:85" s="102" customFormat="1" ht="19.899999999999999" customHeight="1" x14ac:dyDescent="0.25">
      <c r="A102" s="94">
        <v>82</v>
      </c>
      <c r="B102" s="95" t="s">
        <v>146</v>
      </c>
      <c r="C102" s="95" t="s">
        <v>77</v>
      </c>
      <c r="D102" s="94">
        <f>RANK(BF102,$BF$4:$BF$147)</f>
        <v>18</v>
      </c>
      <c r="E102" s="94">
        <v>1</v>
      </c>
      <c r="F102" s="94" t="s">
        <v>98</v>
      </c>
      <c r="G102" s="94"/>
      <c r="H102" s="94"/>
      <c r="I102" s="97">
        <f t="shared" si="1129"/>
        <v>0</v>
      </c>
      <c r="J102" s="94"/>
      <c r="K102" s="97">
        <f t="shared" si="1129"/>
        <v>0</v>
      </c>
      <c r="L102" s="94"/>
      <c r="M102" s="97">
        <f t="shared" ref="M102" si="1140">L102*$E102</f>
        <v>0</v>
      </c>
      <c r="N102" s="94"/>
      <c r="O102" s="97">
        <f t="shared" ref="O102" si="1141">N102*$E102</f>
        <v>0</v>
      </c>
      <c r="P102" s="94"/>
      <c r="Q102" s="97">
        <f t="shared" ref="Q102" si="1142">P102*$E102</f>
        <v>0</v>
      </c>
      <c r="R102" s="94"/>
      <c r="S102" s="97">
        <f t="shared" ref="S102" si="1143">R102*$E102</f>
        <v>0</v>
      </c>
      <c r="T102" s="94"/>
      <c r="U102" s="97">
        <f t="shared" ref="U102" si="1144">T102*$E102</f>
        <v>0</v>
      </c>
      <c r="V102" s="94"/>
      <c r="W102" s="97">
        <f t="shared" ref="W102" si="1145">V102*$E102</f>
        <v>0</v>
      </c>
      <c r="X102" s="94"/>
      <c r="Y102" s="97">
        <f t="shared" ref="Y102" si="1146">X102*$E102</f>
        <v>0</v>
      </c>
      <c r="Z102" s="94"/>
      <c r="AA102" s="97">
        <f t="shared" ref="AA102" si="1147">Z102*$E102</f>
        <v>0</v>
      </c>
      <c r="AB102" s="94"/>
      <c r="AC102" s="97">
        <f t="shared" ref="AC102" si="1148">AB102*$E102</f>
        <v>0</v>
      </c>
      <c r="AD102" s="94"/>
      <c r="AE102" s="97">
        <f t="shared" ref="AE102" si="1149">AD102*$E102</f>
        <v>0</v>
      </c>
      <c r="AF102" s="101"/>
      <c r="AG102" s="100"/>
      <c r="AH102" s="99"/>
      <c r="AI102" s="100"/>
      <c r="AJ102" s="99"/>
      <c r="AK102" s="100"/>
      <c r="AL102" s="99"/>
      <c r="AM102" s="100"/>
      <c r="AN102" s="99"/>
      <c r="AO102" s="100"/>
      <c r="AP102" s="99"/>
      <c r="AQ102" s="100"/>
      <c r="AR102" s="99"/>
      <c r="AS102" s="100"/>
      <c r="AT102" s="99"/>
      <c r="AU102" s="100"/>
      <c r="AV102" s="99"/>
      <c r="AW102" s="100"/>
      <c r="AX102" s="99"/>
      <c r="AY102" s="100"/>
      <c r="AZ102" s="99"/>
      <c r="BA102" s="100"/>
      <c r="BB102" s="99"/>
      <c r="BC102" s="100"/>
      <c r="BD102" s="99"/>
      <c r="BE102" s="100"/>
      <c r="BF102" s="101">
        <f t="shared" si="1096"/>
        <v>0</v>
      </c>
      <c r="BG102" s="100">
        <f t="shared" si="1097"/>
        <v>0</v>
      </c>
      <c r="BH102" s="99"/>
      <c r="BI102" s="100"/>
      <c r="BJ102" s="99"/>
      <c r="BK102" s="100"/>
      <c r="BL102" s="99"/>
      <c r="BM102" s="100"/>
      <c r="BN102" s="99"/>
      <c r="BO102" s="100"/>
      <c r="BP102" s="99"/>
      <c r="BQ102" s="100"/>
      <c r="BR102" s="99"/>
      <c r="BS102" s="100"/>
      <c r="BT102" s="99"/>
      <c r="BU102" s="100"/>
      <c r="BV102" s="99"/>
      <c r="BW102" s="100"/>
      <c r="BX102" s="99"/>
      <c r="BY102" s="100"/>
      <c r="BZ102" s="99"/>
      <c r="CA102" s="100"/>
      <c r="CB102" s="99"/>
      <c r="CC102" s="100"/>
      <c r="CD102" s="99"/>
      <c r="CE102" s="100"/>
      <c r="CF102" s="101">
        <f t="shared" si="1064"/>
        <v>0</v>
      </c>
      <c r="CG102" s="100">
        <f t="shared" si="1065"/>
        <v>0</v>
      </c>
    </row>
    <row r="103" spans="1:85" s="102" customFormat="1" ht="19.899999999999999" customHeight="1" x14ac:dyDescent="0.25">
      <c r="A103" s="94">
        <v>83</v>
      </c>
      <c r="B103" s="95" t="s">
        <v>146</v>
      </c>
      <c r="C103" s="95" t="s">
        <v>77</v>
      </c>
      <c r="D103" s="94">
        <f>RANK(BF103,$BF$4:$BF$147)</f>
        <v>18</v>
      </c>
      <c r="E103" s="94">
        <v>0.6</v>
      </c>
      <c r="F103" s="94" t="s">
        <v>98</v>
      </c>
      <c r="G103" s="94"/>
      <c r="H103" s="94"/>
      <c r="I103" s="97">
        <f t="shared" si="1129"/>
        <v>0</v>
      </c>
      <c r="J103" s="94"/>
      <c r="K103" s="97">
        <f t="shared" si="1129"/>
        <v>0</v>
      </c>
      <c r="L103" s="94"/>
      <c r="M103" s="97">
        <f t="shared" ref="M103" si="1150">L103*$E103</f>
        <v>0</v>
      </c>
      <c r="N103" s="94"/>
      <c r="O103" s="97">
        <f t="shared" ref="O103" si="1151">N103*$E103</f>
        <v>0</v>
      </c>
      <c r="P103" s="94"/>
      <c r="Q103" s="97">
        <f t="shared" ref="Q103" si="1152">P103*$E103</f>
        <v>0</v>
      </c>
      <c r="R103" s="94"/>
      <c r="S103" s="97">
        <f t="shared" ref="S103" si="1153">R103*$E103</f>
        <v>0</v>
      </c>
      <c r="T103" s="94"/>
      <c r="U103" s="97">
        <f t="shared" ref="U103" si="1154">T103*$E103</f>
        <v>0</v>
      </c>
      <c r="V103" s="94"/>
      <c r="W103" s="97">
        <f t="shared" ref="W103" si="1155">V103*$E103</f>
        <v>0</v>
      </c>
      <c r="X103" s="94"/>
      <c r="Y103" s="97">
        <f t="shared" ref="Y103" si="1156">X103*$E103</f>
        <v>0</v>
      </c>
      <c r="Z103" s="94"/>
      <c r="AA103" s="97">
        <f t="shared" ref="AA103" si="1157">Z103*$E103</f>
        <v>0</v>
      </c>
      <c r="AB103" s="94"/>
      <c r="AC103" s="97">
        <f t="shared" ref="AC103" si="1158">AB103*$E103</f>
        <v>0</v>
      </c>
      <c r="AD103" s="94"/>
      <c r="AE103" s="97">
        <f t="shared" ref="AE103" si="1159">AD103*$E103</f>
        <v>0</v>
      </c>
      <c r="AF103" s="101"/>
      <c r="AG103" s="100"/>
      <c r="AH103" s="99"/>
      <c r="AI103" s="100"/>
      <c r="AJ103" s="99"/>
      <c r="AK103" s="100"/>
      <c r="AL103" s="99"/>
      <c r="AM103" s="100"/>
      <c r="AN103" s="99"/>
      <c r="AO103" s="100"/>
      <c r="AP103" s="99"/>
      <c r="AQ103" s="100"/>
      <c r="AR103" s="99"/>
      <c r="AS103" s="100"/>
      <c r="AT103" s="99"/>
      <c r="AU103" s="100"/>
      <c r="AV103" s="99"/>
      <c r="AW103" s="100"/>
      <c r="AX103" s="99"/>
      <c r="AY103" s="100"/>
      <c r="AZ103" s="99"/>
      <c r="BA103" s="100"/>
      <c r="BB103" s="99"/>
      <c r="BC103" s="100"/>
      <c r="BD103" s="99"/>
      <c r="BE103" s="100"/>
      <c r="BF103" s="101">
        <f t="shared" si="1096"/>
        <v>0</v>
      </c>
      <c r="BG103" s="100">
        <f t="shared" si="1097"/>
        <v>0</v>
      </c>
      <c r="BH103" s="99"/>
      <c r="BI103" s="100"/>
      <c r="BJ103" s="99"/>
      <c r="BK103" s="100"/>
      <c r="BL103" s="99"/>
      <c r="BM103" s="100"/>
      <c r="BN103" s="99"/>
      <c r="BO103" s="100"/>
      <c r="BP103" s="99"/>
      <c r="BQ103" s="100"/>
      <c r="BR103" s="99"/>
      <c r="BS103" s="100"/>
      <c r="BT103" s="99"/>
      <c r="BU103" s="100"/>
      <c r="BV103" s="99"/>
      <c r="BW103" s="100"/>
      <c r="BX103" s="99"/>
      <c r="BY103" s="100"/>
      <c r="BZ103" s="99"/>
      <c r="CA103" s="100"/>
      <c r="CB103" s="99"/>
      <c r="CC103" s="100"/>
      <c r="CD103" s="99"/>
      <c r="CE103" s="100"/>
      <c r="CF103" s="101">
        <f t="shared" si="1064"/>
        <v>0</v>
      </c>
      <c r="CG103" s="100">
        <f t="shared" si="1065"/>
        <v>0</v>
      </c>
    </row>
    <row r="104" spans="1:85" s="102" customFormat="1" ht="19.899999999999999" customHeight="1" x14ac:dyDescent="0.25">
      <c r="A104" s="94"/>
      <c r="B104" s="95"/>
      <c r="C104" s="95"/>
      <c r="D104" s="94"/>
      <c r="E104" s="94"/>
      <c r="F104" s="94"/>
      <c r="G104" s="94"/>
      <c r="H104" s="94"/>
      <c r="I104" s="125"/>
      <c r="J104" s="94"/>
      <c r="K104" s="125"/>
      <c r="L104" s="94"/>
      <c r="M104" s="125"/>
      <c r="N104" s="94"/>
      <c r="O104" s="125"/>
      <c r="P104" s="94"/>
      <c r="Q104" s="125"/>
      <c r="R104" s="94"/>
      <c r="S104" s="125"/>
      <c r="T104" s="94"/>
      <c r="U104" s="125"/>
      <c r="V104" s="94"/>
      <c r="W104" s="125"/>
      <c r="X104" s="94"/>
      <c r="Y104" s="125"/>
      <c r="Z104" s="94"/>
      <c r="AA104" s="125"/>
      <c r="AB104" s="94"/>
      <c r="AC104" s="125"/>
      <c r="AD104" s="94"/>
      <c r="AE104" s="125"/>
      <c r="AF104" s="101"/>
      <c r="AG104" s="100"/>
      <c r="AH104" s="99"/>
      <c r="AI104" s="100"/>
      <c r="AJ104" s="99"/>
      <c r="AK104" s="100"/>
      <c r="AL104" s="99"/>
      <c r="AM104" s="100"/>
      <c r="AN104" s="99"/>
      <c r="AO104" s="100"/>
      <c r="AP104" s="99"/>
      <c r="AQ104" s="100"/>
      <c r="AR104" s="99"/>
      <c r="AS104" s="100"/>
      <c r="AT104" s="99"/>
      <c r="AU104" s="100"/>
      <c r="AV104" s="99"/>
      <c r="AW104" s="100"/>
      <c r="AX104" s="99"/>
      <c r="AY104" s="100"/>
      <c r="AZ104" s="99"/>
      <c r="BA104" s="100"/>
      <c r="BB104" s="99"/>
      <c r="BC104" s="100"/>
      <c r="BD104" s="99"/>
      <c r="BE104" s="100"/>
      <c r="BF104" s="101">
        <f t="shared" si="1096"/>
        <v>0</v>
      </c>
      <c r="BG104" s="100">
        <f t="shared" si="1097"/>
        <v>0</v>
      </c>
      <c r="BH104" s="99"/>
      <c r="BI104" s="100"/>
      <c r="BJ104" s="99"/>
      <c r="BK104" s="100"/>
      <c r="BL104" s="99"/>
      <c r="BM104" s="100"/>
      <c r="BN104" s="99"/>
      <c r="BO104" s="100"/>
      <c r="BP104" s="99"/>
      <c r="BQ104" s="100"/>
      <c r="BR104" s="99"/>
      <c r="BS104" s="100"/>
      <c r="BT104" s="99"/>
      <c r="BU104" s="100"/>
      <c r="BV104" s="99"/>
      <c r="BW104" s="100"/>
      <c r="BX104" s="99"/>
      <c r="BY104" s="100"/>
      <c r="BZ104" s="99"/>
      <c r="CA104" s="100"/>
      <c r="CB104" s="99"/>
      <c r="CC104" s="100"/>
      <c r="CD104" s="99"/>
      <c r="CE104" s="100"/>
      <c r="CF104" s="101">
        <f t="shared" si="1064"/>
        <v>0</v>
      </c>
      <c r="CG104" s="100">
        <f t="shared" si="1065"/>
        <v>0</v>
      </c>
    </row>
    <row r="105" spans="1:85" s="102" customFormat="1" ht="19.899999999999999" customHeight="1" x14ac:dyDescent="0.25">
      <c r="A105" s="94">
        <v>84</v>
      </c>
      <c r="B105" s="95" t="s">
        <v>147</v>
      </c>
      <c r="C105" s="95" t="s">
        <v>77</v>
      </c>
      <c r="D105" s="94">
        <f>RANK(BF105,$BF$4:$BF$147)</f>
        <v>18</v>
      </c>
      <c r="E105" s="94">
        <v>0.64</v>
      </c>
      <c r="F105" s="94" t="s">
        <v>85</v>
      </c>
      <c r="G105" s="94"/>
      <c r="H105" s="94"/>
      <c r="I105" s="97">
        <f t="shared" ref="I105:K107" si="1160">H105*$E105</f>
        <v>0</v>
      </c>
      <c r="J105" s="94"/>
      <c r="K105" s="97">
        <f t="shared" si="1160"/>
        <v>0</v>
      </c>
      <c r="L105" s="94"/>
      <c r="M105" s="97">
        <f t="shared" ref="M105" si="1161">L105*$E105</f>
        <v>0</v>
      </c>
      <c r="N105" s="94"/>
      <c r="O105" s="97">
        <f t="shared" ref="O105" si="1162">N105*$E105</f>
        <v>0</v>
      </c>
      <c r="P105" s="94"/>
      <c r="Q105" s="97">
        <f t="shared" ref="Q105" si="1163">P105*$E105</f>
        <v>0</v>
      </c>
      <c r="R105" s="94"/>
      <c r="S105" s="97">
        <f t="shared" ref="S105" si="1164">R105*$E105</f>
        <v>0</v>
      </c>
      <c r="T105" s="94"/>
      <c r="U105" s="97">
        <f t="shared" ref="U105" si="1165">T105*$E105</f>
        <v>0</v>
      </c>
      <c r="V105" s="94"/>
      <c r="W105" s="97">
        <f t="shared" ref="W105" si="1166">V105*$E105</f>
        <v>0</v>
      </c>
      <c r="X105" s="94"/>
      <c r="Y105" s="97">
        <f t="shared" ref="Y105" si="1167">X105*$E105</f>
        <v>0</v>
      </c>
      <c r="Z105" s="94"/>
      <c r="AA105" s="97">
        <f t="shared" ref="AA105" si="1168">Z105*$E105</f>
        <v>0</v>
      </c>
      <c r="AB105" s="94"/>
      <c r="AC105" s="97">
        <f t="shared" ref="AC105" si="1169">AB105*$E105</f>
        <v>0</v>
      </c>
      <c r="AD105" s="94"/>
      <c r="AE105" s="97">
        <f t="shared" ref="AE105" si="1170">AD105*$E105</f>
        <v>0</v>
      </c>
      <c r="AF105" s="101"/>
      <c r="AG105" s="100"/>
      <c r="AH105" s="99"/>
      <c r="AI105" s="100"/>
      <c r="AJ105" s="99"/>
      <c r="AK105" s="100"/>
      <c r="AL105" s="99"/>
      <c r="AM105" s="100"/>
      <c r="AN105" s="99"/>
      <c r="AO105" s="100"/>
      <c r="AP105" s="99"/>
      <c r="AQ105" s="100"/>
      <c r="AR105" s="99"/>
      <c r="AS105" s="100"/>
      <c r="AT105" s="99"/>
      <c r="AU105" s="100"/>
      <c r="AV105" s="99"/>
      <c r="AW105" s="100"/>
      <c r="AX105" s="99"/>
      <c r="AY105" s="100"/>
      <c r="AZ105" s="99"/>
      <c r="BA105" s="100"/>
      <c r="BB105" s="99"/>
      <c r="BC105" s="100"/>
      <c r="BD105" s="99"/>
      <c r="BE105" s="100"/>
      <c r="BF105" s="101">
        <f t="shared" si="1096"/>
        <v>0</v>
      </c>
      <c r="BG105" s="100">
        <f t="shared" si="1097"/>
        <v>0</v>
      </c>
      <c r="BH105" s="99"/>
      <c r="BI105" s="100"/>
      <c r="BJ105" s="99"/>
      <c r="BK105" s="100"/>
      <c r="BL105" s="99"/>
      <c r="BM105" s="100"/>
      <c r="BN105" s="99"/>
      <c r="BO105" s="100"/>
      <c r="BP105" s="99"/>
      <c r="BQ105" s="100"/>
      <c r="BR105" s="99"/>
      <c r="BS105" s="100"/>
      <c r="BT105" s="99"/>
      <c r="BU105" s="100"/>
      <c r="BV105" s="99"/>
      <c r="BW105" s="100"/>
      <c r="BX105" s="99"/>
      <c r="BY105" s="100"/>
      <c r="BZ105" s="99"/>
      <c r="CA105" s="100"/>
      <c r="CB105" s="99"/>
      <c r="CC105" s="100"/>
      <c r="CD105" s="99"/>
      <c r="CE105" s="100"/>
      <c r="CF105" s="101">
        <f t="shared" si="1064"/>
        <v>0</v>
      </c>
      <c r="CG105" s="100">
        <f t="shared" si="1065"/>
        <v>0</v>
      </c>
    </row>
    <row r="106" spans="1:85" s="102" customFormat="1" ht="19.899999999999999" customHeight="1" x14ac:dyDescent="0.25">
      <c r="A106" s="94">
        <v>85</v>
      </c>
      <c r="B106" s="95" t="s">
        <v>147</v>
      </c>
      <c r="C106" s="95" t="s">
        <v>74</v>
      </c>
      <c r="D106" s="94">
        <f>RANK(BF106,$BF$4:$BF$147)</f>
        <v>18</v>
      </c>
      <c r="E106" s="94">
        <v>0.6</v>
      </c>
      <c r="F106" s="94"/>
      <c r="G106" s="94"/>
      <c r="H106" s="94"/>
      <c r="I106" s="97">
        <f t="shared" si="1160"/>
        <v>0</v>
      </c>
      <c r="J106" s="94"/>
      <c r="K106" s="97">
        <f t="shared" si="1160"/>
        <v>0</v>
      </c>
      <c r="L106" s="94"/>
      <c r="M106" s="97">
        <f t="shared" ref="M106" si="1171">L106*$E106</f>
        <v>0</v>
      </c>
      <c r="N106" s="94"/>
      <c r="O106" s="97">
        <f t="shared" ref="O106" si="1172">N106*$E106</f>
        <v>0</v>
      </c>
      <c r="P106" s="94"/>
      <c r="Q106" s="97">
        <f t="shared" ref="Q106" si="1173">P106*$E106</f>
        <v>0</v>
      </c>
      <c r="R106" s="94"/>
      <c r="S106" s="97">
        <f t="shared" ref="S106" si="1174">R106*$E106</f>
        <v>0</v>
      </c>
      <c r="T106" s="94"/>
      <c r="U106" s="97">
        <f t="shared" ref="U106" si="1175">T106*$E106</f>
        <v>0</v>
      </c>
      <c r="V106" s="94"/>
      <c r="W106" s="97">
        <f t="shared" ref="W106" si="1176">V106*$E106</f>
        <v>0</v>
      </c>
      <c r="X106" s="94"/>
      <c r="Y106" s="97">
        <f t="shared" ref="Y106" si="1177">X106*$E106</f>
        <v>0</v>
      </c>
      <c r="Z106" s="94"/>
      <c r="AA106" s="97">
        <f t="shared" ref="AA106" si="1178">Z106*$E106</f>
        <v>0</v>
      </c>
      <c r="AB106" s="94"/>
      <c r="AC106" s="97">
        <f t="shared" ref="AC106" si="1179">AB106*$E106</f>
        <v>0</v>
      </c>
      <c r="AD106" s="94"/>
      <c r="AE106" s="97">
        <f t="shared" ref="AE106" si="1180">AD106*$E106</f>
        <v>0</v>
      </c>
      <c r="AF106" s="101"/>
      <c r="AG106" s="100"/>
      <c r="AH106" s="99"/>
      <c r="AI106" s="100"/>
      <c r="AJ106" s="99"/>
      <c r="AK106" s="100"/>
      <c r="AL106" s="99"/>
      <c r="AM106" s="100"/>
      <c r="AN106" s="99"/>
      <c r="AO106" s="100"/>
      <c r="AP106" s="99"/>
      <c r="AQ106" s="100"/>
      <c r="AR106" s="99"/>
      <c r="AS106" s="100"/>
      <c r="AT106" s="99"/>
      <c r="AU106" s="100"/>
      <c r="AV106" s="99"/>
      <c r="AW106" s="100"/>
      <c r="AX106" s="99"/>
      <c r="AY106" s="100"/>
      <c r="AZ106" s="99"/>
      <c r="BA106" s="100"/>
      <c r="BB106" s="99"/>
      <c r="BC106" s="100"/>
      <c r="BD106" s="99"/>
      <c r="BE106" s="100"/>
      <c r="BF106" s="101">
        <f t="shared" si="1096"/>
        <v>0</v>
      </c>
      <c r="BG106" s="100">
        <f t="shared" si="1097"/>
        <v>0</v>
      </c>
      <c r="BH106" s="99"/>
      <c r="BI106" s="100"/>
      <c r="BJ106" s="99"/>
      <c r="BK106" s="100"/>
      <c r="BL106" s="99"/>
      <c r="BM106" s="100"/>
      <c r="BN106" s="99"/>
      <c r="BO106" s="100"/>
      <c r="BP106" s="99"/>
      <c r="BQ106" s="100"/>
      <c r="BR106" s="99"/>
      <c r="BS106" s="100"/>
      <c r="BT106" s="99"/>
      <c r="BU106" s="100"/>
      <c r="BV106" s="99"/>
      <c r="BW106" s="100"/>
      <c r="BX106" s="99"/>
      <c r="BY106" s="100"/>
      <c r="BZ106" s="99"/>
      <c r="CA106" s="100"/>
      <c r="CB106" s="99"/>
      <c r="CC106" s="100"/>
      <c r="CD106" s="99"/>
      <c r="CE106" s="100"/>
      <c r="CF106" s="101">
        <f t="shared" si="1064"/>
        <v>0</v>
      </c>
      <c r="CG106" s="100">
        <f t="shared" si="1065"/>
        <v>0</v>
      </c>
    </row>
    <row r="107" spans="1:85" s="102" customFormat="1" ht="19.899999999999999" customHeight="1" x14ac:dyDescent="0.25">
      <c r="A107" s="94">
        <v>86</v>
      </c>
      <c r="B107" s="95" t="s">
        <v>147</v>
      </c>
      <c r="C107" s="95" t="s">
        <v>77</v>
      </c>
      <c r="D107" s="94">
        <f>RANK(BF107,$BF$4:$BF$147)</f>
        <v>18</v>
      </c>
      <c r="E107" s="94">
        <v>0.6</v>
      </c>
      <c r="F107" s="94" t="s">
        <v>98</v>
      </c>
      <c r="G107" s="94"/>
      <c r="H107" s="94"/>
      <c r="I107" s="97">
        <f t="shared" si="1160"/>
        <v>0</v>
      </c>
      <c r="J107" s="94"/>
      <c r="K107" s="97">
        <f t="shared" si="1160"/>
        <v>0</v>
      </c>
      <c r="L107" s="94"/>
      <c r="M107" s="97">
        <f t="shared" ref="M107" si="1181">L107*$E107</f>
        <v>0</v>
      </c>
      <c r="N107" s="94"/>
      <c r="O107" s="97">
        <f t="shared" ref="O107" si="1182">N107*$E107</f>
        <v>0</v>
      </c>
      <c r="P107" s="94"/>
      <c r="Q107" s="97">
        <f t="shared" ref="Q107" si="1183">P107*$E107</f>
        <v>0</v>
      </c>
      <c r="R107" s="94"/>
      <c r="S107" s="97">
        <f t="shared" ref="S107" si="1184">R107*$E107</f>
        <v>0</v>
      </c>
      <c r="T107" s="94"/>
      <c r="U107" s="97">
        <f t="shared" ref="U107" si="1185">T107*$E107</f>
        <v>0</v>
      </c>
      <c r="V107" s="94"/>
      <c r="W107" s="97">
        <f t="shared" ref="W107" si="1186">V107*$E107</f>
        <v>0</v>
      </c>
      <c r="X107" s="94"/>
      <c r="Y107" s="97">
        <f t="shared" ref="Y107" si="1187">X107*$E107</f>
        <v>0</v>
      </c>
      <c r="Z107" s="94"/>
      <c r="AA107" s="97">
        <f t="shared" ref="AA107" si="1188">Z107*$E107</f>
        <v>0</v>
      </c>
      <c r="AB107" s="94"/>
      <c r="AC107" s="97">
        <f t="shared" ref="AC107" si="1189">AB107*$E107</f>
        <v>0</v>
      </c>
      <c r="AD107" s="94"/>
      <c r="AE107" s="97">
        <f t="shared" ref="AE107" si="1190">AD107*$E107</f>
        <v>0</v>
      </c>
      <c r="AF107" s="101"/>
      <c r="AG107" s="100"/>
      <c r="AH107" s="99"/>
      <c r="AI107" s="100"/>
      <c r="AJ107" s="99"/>
      <c r="AK107" s="100"/>
      <c r="AL107" s="99"/>
      <c r="AM107" s="100"/>
      <c r="AN107" s="99"/>
      <c r="AO107" s="100"/>
      <c r="AP107" s="99"/>
      <c r="AQ107" s="100"/>
      <c r="AR107" s="99"/>
      <c r="AS107" s="100"/>
      <c r="AT107" s="99"/>
      <c r="AU107" s="100"/>
      <c r="AV107" s="99"/>
      <c r="AW107" s="100"/>
      <c r="AX107" s="99"/>
      <c r="AY107" s="100"/>
      <c r="AZ107" s="99"/>
      <c r="BA107" s="100"/>
      <c r="BB107" s="99"/>
      <c r="BC107" s="100"/>
      <c r="BD107" s="99"/>
      <c r="BE107" s="100"/>
      <c r="BF107" s="101">
        <f t="shared" si="1096"/>
        <v>0</v>
      </c>
      <c r="BG107" s="100">
        <f t="shared" si="1097"/>
        <v>0</v>
      </c>
      <c r="BH107" s="99"/>
      <c r="BI107" s="100"/>
      <c r="BJ107" s="99"/>
      <c r="BK107" s="100"/>
      <c r="BL107" s="99"/>
      <c r="BM107" s="100"/>
      <c r="BN107" s="99"/>
      <c r="BO107" s="100"/>
      <c r="BP107" s="99"/>
      <c r="BQ107" s="100"/>
      <c r="BR107" s="99"/>
      <c r="BS107" s="100"/>
      <c r="BT107" s="99"/>
      <c r="BU107" s="100"/>
      <c r="BV107" s="99"/>
      <c r="BW107" s="100"/>
      <c r="BX107" s="99"/>
      <c r="BY107" s="100"/>
      <c r="BZ107" s="99"/>
      <c r="CA107" s="100"/>
      <c r="CB107" s="99"/>
      <c r="CC107" s="100"/>
      <c r="CD107" s="99"/>
      <c r="CE107" s="100"/>
      <c r="CF107" s="101">
        <f t="shared" si="1064"/>
        <v>0</v>
      </c>
      <c r="CG107" s="100">
        <f t="shared" si="1065"/>
        <v>0</v>
      </c>
    </row>
    <row r="108" spans="1:85" s="102" customFormat="1" ht="19.899999999999999" customHeight="1" x14ac:dyDescent="0.25">
      <c r="A108" s="94"/>
      <c r="B108" s="95"/>
      <c r="C108" s="95"/>
      <c r="D108" s="94"/>
      <c r="E108" s="94"/>
      <c r="F108" s="94"/>
      <c r="G108" s="94"/>
      <c r="H108" s="94"/>
      <c r="I108" s="125"/>
      <c r="J108" s="94"/>
      <c r="K108" s="125"/>
      <c r="L108" s="94"/>
      <c r="M108" s="125"/>
      <c r="N108" s="94"/>
      <c r="O108" s="125"/>
      <c r="P108" s="94"/>
      <c r="Q108" s="125"/>
      <c r="R108" s="94"/>
      <c r="S108" s="125"/>
      <c r="T108" s="94"/>
      <c r="U108" s="125"/>
      <c r="V108" s="94"/>
      <c r="W108" s="125"/>
      <c r="X108" s="94"/>
      <c r="Y108" s="125"/>
      <c r="Z108" s="94"/>
      <c r="AA108" s="125"/>
      <c r="AB108" s="94"/>
      <c r="AC108" s="125"/>
      <c r="AD108" s="94"/>
      <c r="AE108" s="125"/>
      <c r="AF108" s="101"/>
      <c r="AG108" s="100"/>
      <c r="AH108" s="99"/>
      <c r="AI108" s="100"/>
      <c r="AJ108" s="99"/>
      <c r="AK108" s="100"/>
      <c r="AL108" s="99"/>
      <c r="AM108" s="100"/>
      <c r="AN108" s="99"/>
      <c r="AO108" s="100"/>
      <c r="AP108" s="99"/>
      <c r="AQ108" s="100"/>
      <c r="AR108" s="99"/>
      <c r="AS108" s="100"/>
      <c r="AT108" s="99"/>
      <c r="AU108" s="100"/>
      <c r="AV108" s="99"/>
      <c r="AW108" s="100"/>
      <c r="AX108" s="99"/>
      <c r="AY108" s="100"/>
      <c r="AZ108" s="99"/>
      <c r="BA108" s="100"/>
      <c r="BB108" s="99"/>
      <c r="BC108" s="100"/>
      <c r="BD108" s="99"/>
      <c r="BE108" s="100"/>
      <c r="BF108" s="101">
        <f t="shared" si="1096"/>
        <v>0</v>
      </c>
      <c r="BG108" s="100">
        <f t="shared" si="1097"/>
        <v>0</v>
      </c>
      <c r="BH108" s="99"/>
      <c r="BI108" s="100"/>
      <c r="BJ108" s="99"/>
      <c r="BK108" s="100"/>
      <c r="BL108" s="99"/>
      <c r="BM108" s="100"/>
      <c r="BN108" s="99"/>
      <c r="BO108" s="100"/>
      <c r="BP108" s="99"/>
      <c r="BQ108" s="100"/>
      <c r="BR108" s="99"/>
      <c r="BS108" s="100"/>
      <c r="BT108" s="99"/>
      <c r="BU108" s="100"/>
      <c r="BV108" s="99"/>
      <c r="BW108" s="100"/>
      <c r="BX108" s="99"/>
      <c r="BY108" s="100"/>
      <c r="BZ108" s="99"/>
      <c r="CA108" s="100"/>
      <c r="CB108" s="99"/>
      <c r="CC108" s="100"/>
      <c r="CD108" s="99"/>
      <c r="CE108" s="100"/>
      <c r="CF108" s="101">
        <f t="shared" si="1064"/>
        <v>0</v>
      </c>
      <c r="CG108" s="100">
        <f t="shared" si="1065"/>
        <v>0</v>
      </c>
    </row>
    <row r="109" spans="1:85" s="102" customFormat="1" ht="19.899999999999999" customHeight="1" x14ac:dyDescent="0.25">
      <c r="A109" s="94">
        <v>87</v>
      </c>
      <c r="B109" s="95" t="s">
        <v>148</v>
      </c>
      <c r="C109" s="95" t="s">
        <v>77</v>
      </c>
      <c r="D109" s="94">
        <v>28</v>
      </c>
      <c r="E109" s="94">
        <v>1</v>
      </c>
      <c r="F109" s="94"/>
      <c r="G109" s="94"/>
      <c r="H109" s="94"/>
      <c r="I109" s="97">
        <f t="shared" ref="I109:K111" si="1191">H109*$E109</f>
        <v>0</v>
      </c>
      <c r="J109" s="94"/>
      <c r="K109" s="97">
        <f t="shared" si="1191"/>
        <v>0</v>
      </c>
      <c r="L109" s="94"/>
      <c r="M109" s="97">
        <f t="shared" ref="M109" si="1192">L109*$E109</f>
        <v>0</v>
      </c>
      <c r="N109" s="94"/>
      <c r="O109" s="97">
        <f t="shared" ref="O109" si="1193">N109*$E109</f>
        <v>0</v>
      </c>
      <c r="P109" s="94"/>
      <c r="Q109" s="97">
        <f t="shared" ref="Q109" si="1194">P109*$E109</f>
        <v>0</v>
      </c>
      <c r="R109" s="94"/>
      <c r="S109" s="97">
        <f t="shared" ref="S109" si="1195">R109*$E109</f>
        <v>0</v>
      </c>
      <c r="T109" s="94"/>
      <c r="U109" s="97">
        <f t="shared" ref="U109" si="1196">T109*$E109</f>
        <v>0</v>
      </c>
      <c r="V109" s="94"/>
      <c r="W109" s="97">
        <f t="shared" ref="W109" si="1197">V109*$E109</f>
        <v>0</v>
      </c>
      <c r="X109" s="94"/>
      <c r="Y109" s="97">
        <f t="shared" ref="Y109" si="1198">X109*$E109</f>
        <v>0</v>
      </c>
      <c r="Z109" s="94"/>
      <c r="AA109" s="97">
        <f t="shared" ref="AA109" si="1199">Z109*$E109</f>
        <v>0</v>
      </c>
      <c r="AB109" s="94"/>
      <c r="AC109" s="97">
        <f t="shared" ref="AC109" si="1200">AB109*$E109</f>
        <v>0</v>
      </c>
      <c r="AD109" s="94"/>
      <c r="AE109" s="97">
        <f t="shared" ref="AE109" si="1201">AD109*$E109</f>
        <v>0</v>
      </c>
      <c r="AF109" s="101"/>
      <c r="AG109" s="100"/>
      <c r="AH109" s="99"/>
      <c r="AI109" s="100"/>
      <c r="AJ109" s="99"/>
      <c r="AK109" s="100"/>
      <c r="AL109" s="99"/>
      <c r="AM109" s="100"/>
      <c r="AN109" s="99"/>
      <c r="AO109" s="100"/>
      <c r="AP109" s="99"/>
      <c r="AQ109" s="100"/>
      <c r="AR109" s="99"/>
      <c r="AS109" s="100"/>
      <c r="AT109" s="99"/>
      <c r="AU109" s="100"/>
      <c r="AV109" s="99"/>
      <c r="AW109" s="100"/>
      <c r="AX109" s="99"/>
      <c r="AY109" s="100"/>
      <c r="AZ109" s="99"/>
      <c r="BA109" s="100"/>
      <c r="BB109" s="99"/>
      <c r="BC109" s="100"/>
      <c r="BD109" s="99"/>
      <c r="BE109" s="100"/>
      <c r="BF109" s="101">
        <f t="shared" si="1096"/>
        <v>0</v>
      </c>
      <c r="BG109" s="100">
        <f t="shared" si="1097"/>
        <v>0</v>
      </c>
      <c r="BH109" s="99"/>
      <c r="BI109" s="100"/>
      <c r="BJ109" s="99"/>
      <c r="BK109" s="100"/>
      <c r="BL109" s="99"/>
      <c r="BM109" s="100"/>
      <c r="BN109" s="99"/>
      <c r="BO109" s="100"/>
      <c r="BP109" s="99"/>
      <c r="BQ109" s="100"/>
      <c r="BR109" s="99"/>
      <c r="BS109" s="100"/>
      <c r="BT109" s="99"/>
      <c r="BU109" s="100"/>
      <c r="BV109" s="99"/>
      <c r="BW109" s="100"/>
      <c r="BX109" s="99"/>
      <c r="BY109" s="100"/>
      <c r="BZ109" s="99"/>
      <c r="CA109" s="100"/>
      <c r="CB109" s="99"/>
      <c r="CC109" s="100"/>
      <c r="CD109" s="99"/>
      <c r="CE109" s="100"/>
      <c r="CF109" s="101">
        <f t="shared" si="1064"/>
        <v>0</v>
      </c>
      <c r="CG109" s="100">
        <f t="shared" si="1065"/>
        <v>0</v>
      </c>
    </row>
    <row r="110" spans="1:85" s="102" customFormat="1" ht="19.899999999999999" customHeight="1" x14ac:dyDescent="0.25">
      <c r="A110" s="94">
        <v>88</v>
      </c>
      <c r="B110" s="95" t="s">
        <v>148</v>
      </c>
      <c r="C110" s="95" t="s">
        <v>77</v>
      </c>
      <c r="D110" s="94">
        <v>28</v>
      </c>
      <c r="E110" s="94">
        <v>0.64</v>
      </c>
      <c r="F110" s="94" t="s">
        <v>85</v>
      </c>
      <c r="G110" s="94"/>
      <c r="H110" s="94"/>
      <c r="I110" s="97">
        <f t="shared" si="1191"/>
        <v>0</v>
      </c>
      <c r="J110" s="94"/>
      <c r="K110" s="97">
        <f t="shared" si="1191"/>
        <v>0</v>
      </c>
      <c r="L110" s="94"/>
      <c r="M110" s="97">
        <f t="shared" ref="M110" si="1202">L110*$E110</f>
        <v>0</v>
      </c>
      <c r="N110" s="94"/>
      <c r="O110" s="97">
        <f t="shared" ref="O110" si="1203">N110*$E110</f>
        <v>0</v>
      </c>
      <c r="P110" s="94"/>
      <c r="Q110" s="97">
        <f t="shared" ref="Q110" si="1204">P110*$E110</f>
        <v>0</v>
      </c>
      <c r="R110" s="94"/>
      <c r="S110" s="97">
        <f t="shared" ref="S110" si="1205">R110*$E110</f>
        <v>0</v>
      </c>
      <c r="T110" s="94"/>
      <c r="U110" s="97">
        <f t="shared" ref="U110" si="1206">T110*$E110</f>
        <v>0</v>
      </c>
      <c r="V110" s="94"/>
      <c r="W110" s="97">
        <f t="shared" ref="W110" si="1207">V110*$E110</f>
        <v>0</v>
      </c>
      <c r="X110" s="94"/>
      <c r="Y110" s="97">
        <f t="shared" ref="Y110" si="1208">X110*$E110</f>
        <v>0</v>
      </c>
      <c r="Z110" s="94"/>
      <c r="AA110" s="97">
        <f t="shared" ref="AA110" si="1209">Z110*$E110</f>
        <v>0</v>
      </c>
      <c r="AB110" s="94"/>
      <c r="AC110" s="97">
        <f t="shared" ref="AC110" si="1210">AB110*$E110</f>
        <v>0</v>
      </c>
      <c r="AD110" s="94"/>
      <c r="AE110" s="97">
        <f t="shared" ref="AE110" si="1211">AD110*$E110</f>
        <v>0</v>
      </c>
      <c r="AF110" s="101"/>
      <c r="AG110" s="100"/>
      <c r="AH110" s="99"/>
      <c r="AI110" s="100"/>
      <c r="AJ110" s="99"/>
      <c r="AK110" s="100"/>
      <c r="AL110" s="99"/>
      <c r="AM110" s="100"/>
      <c r="AN110" s="99"/>
      <c r="AO110" s="100"/>
      <c r="AP110" s="99"/>
      <c r="AQ110" s="100"/>
      <c r="AR110" s="99"/>
      <c r="AS110" s="100"/>
      <c r="AT110" s="99"/>
      <c r="AU110" s="100"/>
      <c r="AV110" s="99"/>
      <c r="AW110" s="100"/>
      <c r="AX110" s="99"/>
      <c r="AY110" s="100"/>
      <c r="AZ110" s="99"/>
      <c r="BA110" s="100"/>
      <c r="BB110" s="99"/>
      <c r="BC110" s="100"/>
      <c r="BD110" s="99"/>
      <c r="BE110" s="100"/>
      <c r="BF110" s="101">
        <f t="shared" si="1096"/>
        <v>0</v>
      </c>
      <c r="BG110" s="100">
        <f t="shared" si="1097"/>
        <v>0</v>
      </c>
      <c r="BH110" s="99"/>
      <c r="BI110" s="100"/>
      <c r="BJ110" s="99"/>
      <c r="BK110" s="100"/>
      <c r="BL110" s="99"/>
      <c r="BM110" s="100"/>
      <c r="BN110" s="99"/>
      <c r="BO110" s="100"/>
      <c r="BP110" s="99"/>
      <c r="BQ110" s="100"/>
      <c r="BR110" s="99"/>
      <c r="BS110" s="100"/>
      <c r="BT110" s="99"/>
      <c r="BU110" s="100"/>
      <c r="BV110" s="99"/>
      <c r="BW110" s="100"/>
      <c r="BX110" s="99"/>
      <c r="BY110" s="100"/>
      <c r="BZ110" s="99"/>
      <c r="CA110" s="100"/>
      <c r="CB110" s="99"/>
      <c r="CC110" s="100"/>
      <c r="CD110" s="99"/>
      <c r="CE110" s="100"/>
      <c r="CF110" s="101">
        <f t="shared" si="1064"/>
        <v>0</v>
      </c>
      <c r="CG110" s="100">
        <f t="shared" si="1065"/>
        <v>0</v>
      </c>
    </row>
    <row r="111" spans="1:85" s="102" customFormat="1" ht="19.899999999999999" customHeight="1" x14ac:dyDescent="0.25">
      <c r="A111" s="94">
        <v>89</v>
      </c>
      <c r="B111" s="95" t="s">
        <v>148</v>
      </c>
      <c r="C111" s="95" t="s">
        <v>74</v>
      </c>
      <c r="D111" s="94">
        <v>28</v>
      </c>
      <c r="E111" s="94">
        <v>0.64</v>
      </c>
      <c r="F111" s="94" t="s">
        <v>85</v>
      </c>
      <c r="G111" s="94"/>
      <c r="H111" s="94"/>
      <c r="I111" s="97">
        <f t="shared" si="1191"/>
        <v>0</v>
      </c>
      <c r="J111" s="94"/>
      <c r="K111" s="97">
        <f t="shared" si="1191"/>
        <v>0</v>
      </c>
      <c r="L111" s="94"/>
      <c r="M111" s="97">
        <f t="shared" ref="M111" si="1212">L111*$E111</f>
        <v>0</v>
      </c>
      <c r="N111" s="94"/>
      <c r="O111" s="97">
        <f t="shared" ref="O111" si="1213">N111*$E111</f>
        <v>0</v>
      </c>
      <c r="P111" s="94"/>
      <c r="Q111" s="97">
        <f t="shared" ref="Q111" si="1214">P111*$E111</f>
        <v>0</v>
      </c>
      <c r="R111" s="94"/>
      <c r="S111" s="97">
        <f t="shared" ref="S111" si="1215">R111*$E111</f>
        <v>0</v>
      </c>
      <c r="T111" s="94"/>
      <c r="U111" s="97">
        <f t="shared" ref="U111" si="1216">T111*$E111</f>
        <v>0</v>
      </c>
      <c r="V111" s="94"/>
      <c r="W111" s="97">
        <f t="shared" ref="W111" si="1217">V111*$E111</f>
        <v>0</v>
      </c>
      <c r="X111" s="94"/>
      <c r="Y111" s="97">
        <f t="shared" ref="Y111" si="1218">X111*$E111</f>
        <v>0</v>
      </c>
      <c r="Z111" s="94"/>
      <c r="AA111" s="97">
        <f t="shared" ref="AA111" si="1219">Z111*$E111</f>
        <v>0</v>
      </c>
      <c r="AB111" s="94"/>
      <c r="AC111" s="97">
        <f t="shared" ref="AC111" si="1220">AB111*$E111</f>
        <v>0</v>
      </c>
      <c r="AD111" s="94"/>
      <c r="AE111" s="97">
        <f t="shared" ref="AE111" si="1221">AD111*$E111</f>
        <v>0</v>
      </c>
      <c r="AF111" s="101"/>
      <c r="AG111" s="100"/>
      <c r="AH111" s="99"/>
      <c r="AI111" s="100"/>
      <c r="AJ111" s="99"/>
      <c r="AK111" s="100"/>
      <c r="AL111" s="99"/>
      <c r="AM111" s="100"/>
      <c r="AN111" s="99"/>
      <c r="AO111" s="100"/>
      <c r="AP111" s="99"/>
      <c r="AQ111" s="100"/>
      <c r="AR111" s="99"/>
      <c r="AS111" s="100"/>
      <c r="AT111" s="99"/>
      <c r="AU111" s="100"/>
      <c r="AV111" s="99"/>
      <c r="AW111" s="100"/>
      <c r="AX111" s="99"/>
      <c r="AY111" s="100"/>
      <c r="AZ111" s="99"/>
      <c r="BA111" s="100"/>
      <c r="BB111" s="99"/>
      <c r="BC111" s="100"/>
      <c r="BD111" s="99"/>
      <c r="BE111" s="100"/>
      <c r="BF111" s="101">
        <f t="shared" si="1096"/>
        <v>0</v>
      </c>
      <c r="BG111" s="100">
        <f t="shared" si="1097"/>
        <v>0</v>
      </c>
      <c r="BH111" s="99"/>
      <c r="BI111" s="100"/>
      <c r="BJ111" s="99"/>
      <c r="BK111" s="100"/>
      <c r="BL111" s="99"/>
      <c r="BM111" s="100"/>
      <c r="BN111" s="99"/>
      <c r="BO111" s="100"/>
      <c r="BP111" s="99"/>
      <c r="BQ111" s="100"/>
      <c r="BR111" s="99"/>
      <c r="BS111" s="100"/>
      <c r="BT111" s="99"/>
      <c r="BU111" s="100"/>
      <c r="BV111" s="99"/>
      <c r="BW111" s="100"/>
      <c r="BX111" s="99"/>
      <c r="BY111" s="100"/>
      <c r="BZ111" s="99"/>
      <c r="CA111" s="100"/>
      <c r="CB111" s="99"/>
      <c r="CC111" s="100"/>
      <c r="CD111" s="99"/>
      <c r="CE111" s="100"/>
      <c r="CF111" s="101">
        <f t="shared" si="1064"/>
        <v>0</v>
      </c>
      <c r="CG111" s="100">
        <f t="shared" si="1065"/>
        <v>0</v>
      </c>
    </row>
    <row r="112" spans="1:85" s="102" customFormat="1" ht="19.899999999999999" customHeight="1" x14ac:dyDescent="0.25">
      <c r="A112" s="94"/>
      <c r="B112" s="95"/>
      <c r="C112" s="95"/>
      <c r="D112" s="94"/>
      <c r="E112" s="94"/>
      <c r="F112" s="94"/>
      <c r="G112" s="94"/>
      <c r="H112" s="94"/>
      <c r="I112" s="125"/>
      <c r="J112" s="94"/>
      <c r="K112" s="125"/>
      <c r="L112" s="94"/>
      <c r="M112" s="125"/>
      <c r="N112" s="94"/>
      <c r="O112" s="125"/>
      <c r="P112" s="94"/>
      <c r="Q112" s="125"/>
      <c r="R112" s="94"/>
      <c r="S112" s="125"/>
      <c r="T112" s="94"/>
      <c r="U112" s="125"/>
      <c r="V112" s="94"/>
      <c r="W112" s="125"/>
      <c r="X112" s="94"/>
      <c r="Y112" s="125"/>
      <c r="Z112" s="94"/>
      <c r="AA112" s="125"/>
      <c r="AB112" s="94"/>
      <c r="AC112" s="125"/>
      <c r="AD112" s="94"/>
      <c r="AE112" s="125"/>
      <c r="AF112" s="101"/>
      <c r="AG112" s="100"/>
      <c r="AH112" s="99"/>
      <c r="AI112" s="100"/>
      <c r="AJ112" s="99"/>
      <c r="AK112" s="100"/>
      <c r="AL112" s="99"/>
      <c r="AM112" s="100"/>
      <c r="AN112" s="99"/>
      <c r="AO112" s="100"/>
      <c r="AP112" s="99"/>
      <c r="AQ112" s="100"/>
      <c r="AR112" s="99"/>
      <c r="AS112" s="100"/>
      <c r="AT112" s="99"/>
      <c r="AU112" s="100"/>
      <c r="AV112" s="99"/>
      <c r="AW112" s="100"/>
      <c r="AX112" s="99"/>
      <c r="AY112" s="100"/>
      <c r="AZ112" s="99"/>
      <c r="BA112" s="100"/>
      <c r="BB112" s="99"/>
      <c r="BC112" s="100"/>
      <c r="BD112" s="99"/>
      <c r="BE112" s="100"/>
      <c r="BF112" s="101">
        <f t="shared" si="1096"/>
        <v>0</v>
      </c>
      <c r="BG112" s="100">
        <f t="shared" si="1097"/>
        <v>0</v>
      </c>
      <c r="BH112" s="99"/>
      <c r="BI112" s="100"/>
      <c r="BJ112" s="99"/>
      <c r="BK112" s="100"/>
      <c r="BL112" s="99"/>
      <c r="BM112" s="100"/>
      <c r="BN112" s="99"/>
      <c r="BO112" s="100"/>
      <c r="BP112" s="99"/>
      <c r="BQ112" s="100"/>
      <c r="BR112" s="99"/>
      <c r="BS112" s="100"/>
      <c r="BT112" s="99"/>
      <c r="BU112" s="100"/>
      <c r="BV112" s="99"/>
      <c r="BW112" s="100"/>
      <c r="BX112" s="99"/>
      <c r="BY112" s="100"/>
      <c r="BZ112" s="99"/>
      <c r="CA112" s="100"/>
      <c r="CB112" s="99"/>
      <c r="CC112" s="100"/>
      <c r="CD112" s="99"/>
      <c r="CE112" s="100"/>
      <c r="CF112" s="101">
        <f t="shared" si="1064"/>
        <v>0</v>
      </c>
      <c r="CG112" s="100">
        <f t="shared" si="1065"/>
        <v>0</v>
      </c>
    </row>
    <row r="113" spans="1:85" s="102" customFormat="1" ht="19.899999999999999" customHeight="1" x14ac:dyDescent="0.25">
      <c r="A113" s="94">
        <v>90</v>
      </c>
      <c r="B113" s="95" t="s">
        <v>149</v>
      </c>
      <c r="C113" s="95" t="s">
        <v>74</v>
      </c>
      <c r="D113" s="94">
        <f>RANK(BF113,$BF$4:$BF$147)</f>
        <v>16</v>
      </c>
      <c r="E113" s="94">
        <v>0.7</v>
      </c>
      <c r="F113" s="94" t="s">
        <v>75</v>
      </c>
      <c r="G113" s="94">
        <v>3600</v>
      </c>
      <c r="H113" s="94">
        <v>84</v>
      </c>
      <c r="I113" s="97">
        <f t="shared" ref="I113:K114" si="1222">H113*$E113</f>
        <v>58.8</v>
      </c>
      <c r="J113" s="94">
        <v>120</v>
      </c>
      <c r="K113" s="97">
        <f t="shared" si="1222"/>
        <v>84</v>
      </c>
      <c r="L113" s="94">
        <v>36</v>
      </c>
      <c r="M113" s="97">
        <f t="shared" ref="M113" si="1223">L113*$E113</f>
        <v>25.2</v>
      </c>
      <c r="N113" s="94">
        <v>36</v>
      </c>
      <c r="O113" s="97">
        <f t="shared" ref="O113" si="1224">N113*$E113</f>
        <v>25.2</v>
      </c>
      <c r="P113" s="94">
        <v>48</v>
      </c>
      <c r="Q113" s="97">
        <f t="shared" ref="Q113" si="1225">P113*$E113</f>
        <v>33.599999999999994</v>
      </c>
      <c r="R113" s="94">
        <v>24</v>
      </c>
      <c r="S113" s="97">
        <f t="shared" ref="S113" si="1226">R113*$E113</f>
        <v>16.799999999999997</v>
      </c>
      <c r="T113" s="94"/>
      <c r="U113" s="97">
        <f t="shared" ref="U113" si="1227">T113*$E113</f>
        <v>0</v>
      </c>
      <c r="V113" s="94">
        <v>24</v>
      </c>
      <c r="W113" s="97">
        <f t="shared" ref="W113" si="1228">V113*$E113</f>
        <v>16.799999999999997</v>
      </c>
      <c r="X113" s="94"/>
      <c r="Y113" s="97">
        <f t="shared" ref="Y113" si="1229">X113*$E113</f>
        <v>0</v>
      </c>
      <c r="Z113" s="94"/>
      <c r="AA113" s="97">
        <f t="shared" ref="AA113" si="1230">Z113*$E113</f>
        <v>0</v>
      </c>
      <c r="AB113" s="94"/>
      <c r="AC113" s="97">
        <f t="shared" ref="AC113" si="1231">AB113*$E113</f>
        <v>0</v>
      </c>
      <c r="AD113" s="94"/>
      <c r="AE113" s="97">
        <f t="shared" ref="AE113" si="1232">AD113*$E113</f>
        <v>0</v>
      </c>
      <c r="AF113" s="101">
        <f>SUM(H113,J113,L113,N113,P113,R113,T113,V113,X113,Z113,AB113,AD113)</f>
        <v>372</v>
      </c>
      <c r="AG113" s="100">
        <f>SUM(I113,K113,M113,O113,Q113,S113,U113,W113,Y113,AA113,AC113,AE113)</f>
        <v>260.39999999999998</v>
      </c>
      <c r="AH113" s="96"/>
      <c r="AI113" s="104">
        <f t="shared" ref="AI113:AI114" si="1233">AH113*$E113</f>
        <v>0</v>
      </c>
      <c r="AJ113" s="98">
        <v>12</v>
      </c>
      <c r="AK113" s="97">
        <v>8.3999999999999986</v>
      </c>
      <c r="AL113" s="99"/>
      <c r="AM113" s="100">
        <f>AL113*$E113</f>
        <v>0</v>
      </c>
      <c r="AN113" s="99"/>
      <c r="AO113" s="100">
        <f>AN113*$E113</f>
        <v>0</v>
      </c>
      <c r="AP113" s="99"/>
      <c r="AQ113" s="100">
        <f>AP113*$E113</f>
        <v>0</v>
      </c>
      <c r="AR113" s="99"/>
      <c r="AS113" s="100">
        <f>AR113*$E113</f>
        <v>0</v>
      </c>
      <c r="AT113" s="99"/>
      <c r="AU113" s="100">
        <f>AT113*$E113</f>
        <v>0</v>
      </c>
      <c r="AV113" s="99"/>
      <c r="AW113" s="100">
        <f>AV113*$E113</f>
        <v>0</v>
      </c>
      <c r="AX113" s="99"/>
      <c r="AY113" s="100">
        <f>AX113*$E113</f>
        <v>0</v>
      </c>
      <c r="AZ113" s="99"/>
      <c r="BA113" s="100">
        <f>AZ113*$E113</f>
        <v>0</v>
      </c>
      <c r="BB113" s="99"/>
      <c r="BC113" s="100">
        <f>BB113*$E113</f>
        <v>0</v>
      </c>
      <c r="BD113" s="99"/>
      <c r="BE113" s="100">
        <f>BD113*$E113</f>
        <v>0</v>
      </c>
      <c r="BF113" s="101">
        <f t="shared" si="1096"/>
        <v>12</v>
      </c>
      <c r="BG113" s="100">
        <f t="shared" si="1097"/>
        <v>8.3999999999999986</v>
      </c>
      <c r="BH113" s="96"/>
      <c r="BI113" s="104">
        <f t="shared" ref="BI113:BI114" si="1234">BH113*$E113</f>
        <v>0</v>
      </c>
      <c r="BJ113" s="98"/>
      <c r="BK113" s="100">
        <f t="shared" si="755"/>
        <v>0</v>
      </c>
      <c r="BL113" s="99"/>
      <c r="BM113" s="100">
        <f>BL113*$E113</f>
        <v>0</v>
      </c>
      <c r="BN113" s="99"/>
      <c r="BO113" s="100">
        <f>BN113*$E113</f>
        <v>0</v>
      </c>
      <c r="BP113" s="99"/>
      <c r="BQ113" s="100">
        <f>BP113*$E113</f>
        <v>0</v>
      </c>
      <c r="BR113" s="99"/>
      <c r="BS113" s="100">
        <f>BR113*$E113</f>
        <v>0</v>
      </c>
      <c r="BT113" s="99"/>
      <c r="BU113" s="100">
        <f>BT113*$E113</f>
        <v>0</v>
      </c>
      <c r="BV113" s="99"/>
      <c r="BW113" s="100">
        <f>BV113*$E113</f>
        <v>0</v>
      </c>
      <c r="BX113" s="99"/>
      <c r="BY113" s="100">
        <f>BX113*$E113</f>
        <v>0</v>
      </c>
      <c r="BZ113" s="99"/>
      <c r="CA113" s="100">
        <f>BZ113*$E113</f>
        <v>0</v>
      </c>
      <c r="CB113" s="99"/>
      <c r="CC113" s="100">
        <f>CB113*$E113</f>
        <v>0</v>
      </c>
      <c r="CD113" s="99"/>
      <c r="CE113" s="100">
        <f>CD113*$E113</f>
        <v>0</v>
      </c>
      <c r="CF113" s="101">
        <f t="shared" si="1064"/>
        <v>0</v>
      </c>
      <c r="CG113" s="100">
        <f t="shared" si="1065"/>
        <v>0</v>
      </c>
    </row>
    <row r="114" spans="1:85" s="102" customFormat="1" ht="19.899999999999999" customHeight="1" x14ac:dyDescent="0.25">
      <c r="A114" s="94">
        <v>91</v>
      </c>
      <c r="B114" s="95" t="s">
        <v>150</v>
      </c>
      <c r="C114" s="95" t="s">
        <v>74</v>
      </c>
      <c r="D114" s="94">
        <f>RANK(BF114,$BF$4:$BF$147)</f>
        <v>14</v>
      </c>
      <c r="E114" s="94">
        <v>0.35</v>
      </c>
      <c r="F114" s="94" t="s">
        <v>83</v>
      </c>
      <c r="G114" s="94">
        <v>2100</v>
      </c>
      <c r="H114" s="94"/>
      <c r="I114" s="97">
        <f t="shared" si="1222"/>
        <v>0</v>
      </c>
      <c r="J114" s="94">
        <v>96</v>
      </c>
      <c r="K114" s="97">
        <f t="shared" si="1222"/>
        <v>33.599999999999994</v>
      </c>
      <c r="L114" s="94">
        <v>502</v>
      </c>
      <c r="M114" s="97">
        <f t="shared" ref="M114" si="1235">L114*$E114</f>
        <v>175.7</v>
      </c>
      <c r="N114" s="94">
        <v>246</v>
      </c>
      <c r="O114" s="97">
        <f t="shared" ref="O114" si="1236">N114*$E114</f>
        <v>86.1</v>
      </c>
      <c r="P114" s="94">
        <v>24</v>
      </c>
      <c r="Q114" s="97">
        <f t="shared" ref="Q114" si="1237">P114*$E114</f>
        <v>8.3999999999999986</v>
      </c>
      <c r="R114" s="94"/>
      <c r="S114" s="97">
        <f t="shared" ref="S114" si="1238">R114*$E114</f>
        <v>0</v>
      </c>
      <c r="T114" s="94">
        <v>24</v>
      </c>
      <c r="U114" s="97">
        <f t="shared" ref="U114" si="1239">T114*$E114</f>
        <v>8.3999999999999986</v>
      </c>
      <c r="V114" s="94"/>
      <c r="W114" s="97">
        <f t="shared" ref="W114" si="1240">V114*$E114</f>
        <v>0</v>
      </c>
      <c r="X114" s="94"/>
      <c r="Y114" s="97">
        <f t="shared" ref="Y114" si="1241">X114*$E114</f>
        <v>0</v>
      </c>
      <c r="Z114" s="94">
        <v>24</v>
      </c>
      <c r="AA114" s="97">
        <f t="shared" ref="AA114" si="1242">Z114*$E114</f>
        <v>8.3999999999999986</v>
      </c>
      <c r="AB114" s="94"/>
      <c r="AC114" s="97">
        <f t="shared" ref="AC114" si="1243">AB114*$E114</f>
        <v>0</v>
      </c>
      <c r="AD114" s="94">
        <v>18</v>
      </c>
      <c r="AE114" s="97">
        <f t="shared" ref="AE114" si="1244">AD114*$E114</f>
        <v>6.3</v>
      </c>
      <c r="AF114" s="101">
        <f>SUM(H114,J114,L114,N114,P114,R114,T114,V114,X114,Z114,AB114,AD114)</f>
        <v>934</v>
      </c>
      <c r="AG114" s="100">
        <f>SUM(I114,K114,M114,O114,Q114,S114,U114,W114,Y114,AA114,AC114,AE114)</f>
        <v>326.89999999999992</v>
      </c>
      <c r="AH114" s="96">
        <v>24</v>
      </c>
      <c r="AI114" s="97">
        <f t="shared" si="1233"/>
        <v>8.3999999999999986</v>
      </c>
      <c r="AJ114" s="98">
        <v>138</v>
      </c>
      <c r="AK114" s="97">
        <v>48.29999999999999</v>
      </c>
      <c r="AL114" s="99"/>
      <c r="AM114" s="100">
        <f>AL114*$E114</f>
        <v>0</v>
      </c>
      <c r="AN114" s="99"/>
      <c r="AO114" s="100">
        <f>AN114*$E114</f>
        <v>0</v>
      </c>
      <c r="AP114" s="99">
        <v>48</v>
      </c>
      <c r="AQ114" s="100">
        <f>AP114*$E114</f>
        <v>16.799999999999997</v>
      </c>
      <c r="AR114" s="99"/>
      <c r="AS114" s="100">
        <f>AR114*$E114</f>
        <v>0</v>
      </c>
      <c r="AT114" s="99"/>
      <c r="AU114" s="100">
        <f>AT114*$E114</f>
        <v>0</v>
      </c>
      <c r="AV114" s="99"/>
      <c r="AW114" s="100">
        <f>AV114*$E114</f>
        <v>0</v>
      </c>
      <c r="AX114" s="99"/>
      <c r="AY114" s="100">
        <f>AX114*$E114</f>
        <v>0</v>
      </c>
      <c r="AZ114" s="99"/>
      <c r="BA114" s="100">
        <f>AZ114*$E114</f>
        <v>0</v>
      </c>
      <c r="BB114" s="99"/>
      <c r="BC114" s="100">
        <f>BB114*$E114</f>
        <v>0</v>
      </c>
      <c r="BD114" s="99"/>
      <c r="BE114" s="100">
        <f>BD114*$E114</f>
        <v>0</v>
      </c>
      <c r="BF114" s="101">
        <f t="shared" si="1096"/>
        <v>210</v>
      </c>
      <c r="BG114" s="100">
        <f t="shared" si="1097"/>
        <v>73.499999999999986</v>
      </c>
      <c r="BH114" s="96"/>
      <c r="BI114" s="97">
        <f t="shared" si="1234"/>
        <v>0</v>
      </c>
      <c r="BJ114" s="98"/>
      <c r="BK114" s="100">
        <f t="shared" si="755"/>
        <v>0</v>
      </c>
      <c r="BL114" s="99"/>
      <c r="BM114" s="100">
        <f>BL114*$E114</f>
        <v>0</v>
      </c>
      <c r="BN114" s="99"/>
      <c r="BO114" s="100">
        <f>BN114*$E114</f>
        <v>0</v>
      </c>
      <c r="BP114" s="99"/>
      <c r="BQ114" s="100">
        <f>BP114*$E114</f>
        <v>0</v>
      </c>
      <c r="BR114" s="99"/>
      <c r="BS114" s="100">
        <f>BR114*$E114</f>
        <v>0</v>
      </c>
      <c r="BT114" s="99"/>
      <c r="BU114" s="100">
        <f>BT114*$E114</f>
        <v>0</v>
      </c>
      <c r="BV114" s="99"/>
      <c r="BW114" s="100">
        <f>BV114*$E114</f>
        <v>0</v>
      </c>
      <c r="BX114" s="99"/>
      <c r="BY114" s="100">
        <f>BX114*$E114</f>
        <v>0</v>
      </c>
      <c r="BZ114" s="99"/>
      <c r="CA114" s="100">
        <f>BZ114*$E114</f>
        <v>0</v>
      </c>
      <c r="CB114" s="99"/>
      <c r="CC114" s="100">
        <f>CB114*$E114</f>
        <v>0</v>
      </c>
      <c r="CD114" s="99"/>
      <c r="CE114" s="100">
        <f>CD114*$E114</f>
        <v>0</v>
      </c>
      <c r="CF114" s="101">
        <f t="shared" si="1064"/>
        <v>0</v>
      </c>
      <c r="CG114" s="100">
        <f t="shared" si="1065"/>
        <v>0</v>
      </c>
    </row>
    <row r="115" spans="1:85" s="102" customFormat="1" ht="19.899999999999999" customHeight="1" x14ac:dyDescent="0.25">
      <c r="A115" s="94"/>
      <c r="B115" s="95"/>
      <c r="C115" s="95"/>
      <c r="D115" s="94"/>
      <c r="E115" s="94"/>
      <c r="F115" s="94"/>
      <c r="G115" s="94"/>
      <c r="H115" s="94"/>
      <c r="I115" s="125"/>
      <c r="J115" s="94"/>
      <c r="K115" s="125"/>
      <c r="L115" s="94"/>
      <c r="M115" s="125"/>
      <c r="N115" s="94"/>
      <c r="O115" s="125"/>
      <c r="P115" s="94"/>
      <c r="Q115" s="125"/>
      <c r="R115" s="94"/>
      <c r="S115" s="125"/>
      <c r="T115" s="94"/>
      <c r="U115" s="125"/>
      <c r="V115" s="94"/>
      <c r="W115" s="125"/>
      <c r="X115" s="94"/>
      <c r="Y115" s="125"/>
      <c r="Z115" s="94"/>
      <c r="AA115" s="125"/>
      <c r="AB115" s="94"/>
      <c r="AC115" s="125"/>
      <c r="AD115" s="94"/>
      <c r="AE115" s="125"/>
      <c r="AF115" s="101"/>
      <c r="AG115" s="100"/>
      <c r="AH115" s="99"/>
      <c r="AI115" s="100"/>
      <c r="AJ115" s="99"/>
      <c r="AK115" s="100"/>
      <c r="AL115" s="99"/>
      <c r="AM115" s="100"/>
      <c r="AN115" s="99"/>
      <c r="AO115" s="100"/>
      <c r="AP115" s="99"/>
      <c r="AQ115" s="100"/>
      <c r="AR115" s="99"/>
      <c r="AS115" s="100"/>
      <c r="AT115" s="99"/>
      <c r="AU115" s="100"/>
      <c r="AV115" s="99"/>
      <c r="AW115" s="100"/>
      <c r="AX115" s="99"/>
      <c r="AY115" s="100"/>
      <c r="AZ115" s="99"/>
      <c r="BA115" s="100"/>
      <c r="BB115" s="99"/>
      <c r="BC115" s="100"/>
      <c r="BD115" s="99"/>
      <c r="BE115" s="100"/>
      <c r="BF115" s="101">
        <f t="shared" si="1096"/>
        <v>0</v>
      </c>
      <c r="BG115" s="100">
        <f t="shared" si="1097"/>
        <v>0</v>
      </c>
      <c r="BH115" s="99"/>
      <c r="BI115" s="100"/>
      <c r="BJ115" s="99"/>
      <c r="BK115" s="100"/>
      <c r="BL115" s="99"/>
      <c r="BM115" s="100"/>
      <c r="BN115" s="99"/>
      <c r="BO115" s="100"/>
      <c r="BP115" s="99"/>
      <c r="BQ115" s="100"/>
      <c r="BR115" s="99"/>
      <c r="BS115" s="100"/>
      <c r="BT115" s="99"/>
      <c r="BU115" s="100"/>
      <c r="BV115" s="99"/>
      <c r="BW115" s="100"/>
      <c r="BX115" s="99"/>
      <c r="BY115" s="100"/>
      <c r="BZ115" s="99"/>
      <c r="CA115" s="100"/>
      <c r="CB115" s="99"/>
      <c r="CC115" s="100"/>
      <c r="CD115" s="99"/>
      <c r="CE115" s="100"/>
      <c r="CF115" s="101">
        <f t="shared" si="1064"/>
        <v>0</v>
      </c>
      <c r="CG115" s="100">
        <f t="shared" si="1065"/>
        <v>0</v>
      </c>
    </row>
    <row r="116" spans="1:85" s="102" customFormat="1" ht="19.899999999999999" customHeight="1" x14ac:dyDescent="0.25">
      <c r="A116" s="94">
        <v>92</v>
      </c>
      <c r="B116" s="95" t="s">
        <v>204</v>
      </c>
      <c r="C116" s="95" t="s">
        <v>77</v>
      </c>
      <c r="D116" s="94">
        <v>28</v>
      </c>
      <c r="E116" s="94">
        <v>0.75</v>
      </c>
      <c r="F116" s="94" t="s">
        <v>75</v>
      </c>
      <c r="G116" s="94"/>
      <c r="H116" s="94"/>
      <c r="I116" s="97">
        <f t="shared" ref="I116:K118" si="1245">H116*$E116</f>
        <v>0</v>
      </c>
      <c r="J116" s="94"/>
      <c r="K116" s="97">
        <f t="shared" si="1245"/>
        <v>0</v>
      </c>
      <c r="L116" s="94"/>
      <c r="M116" s="97">
        <f t="shared" ref="M116" si="1246">L116*$E116</f>
        <v>0</v>
      </c>
      <c r="N116" s="94"/>
      <c r="O116" s="97">
        <f t="shared" ref="O116" si="1247">N116*$E116</f>
        <v>0</v>
      </c>
      <c r="P116" s="94"/>
      <c r="Q116" s="97">
        <f t="shared" ref="Q116" si="1248">P116*$E116</f>
        <v>0</v>
      </c>
      <c r="R116" s="94"/>
      <c r="S116" s="97">
        <f t="shared" ref="S116" si="1249">R116*$E116</f>
        <v>0</v>
      </c>
      <c r="T116" s="94"/>
      <c r="U116" s="97">
        <f t="shared" ref="U116" si="1250">T116*$E116</f>
        <v>0</v>
      </c>
      <c r="V116" s="94"/>
      <c r="W116" s="97">
        <f t="shared" ref="W116" si="1251">V116*$E116</f>
        <v>0</v>
      </c>
      <c r="X116" s="94"/>
      <c r="Y116" s="97">
        <f t="shared" ref="Y116" si="1252">X116*$E116</f>
        <v>0</v>
      </c>
      <c r="Z116" s="94"/>
      <c r="AA116" s="97">
        <f t="shared" ref="AA116" si="1253">Z116*$E116</f>
        <v>0</v>
      </c>
      <c r="AB116" s="94"/>
      <c r="AC116" s="97">
        <f t="shared" ref="AC116" si="1254">AB116*$E116</f>
        <v>0</v>
      </c>
      <c r="AD116" s="94"/>
      <c r="AE116" s="97">
        <f t="shared" ref="AE116" si="1255">AD116*$E116</f>
        <v>0</v>
      </c>
      <c r="AF116" s="101"/>
      <c r="AG116" s="100"/>
      <c r="AH116" s="99"/>
      <c r="AI116" s="100"/>
      <c r="AJ116" s="99"/>
      <c r="AK116" s="100"/>
      <c r="AL116" s="99"/>
      <c r="AM116" s="100"/>
      <c r="AN116" s="99"/>
      <c r="AO116" s="100"/>
      <c r="AP116" s="99"/>
      <c r="AQ116" s="100"/>
      <c r="AR116" s="99"/>
      <c r="AS116" s="100"/>
      <c r="AT116" s="99"/>
      <c r="AU116" s="100"/>
      <c r="AV116" s="99"/>
      <c r="AW116" s="100"/>
      <c r="AX116" s="99"/>
      <c r="AY116" s="100"/>
      <c r="AZ116" s="99"/>
      <c r="BA116" s="100"/>
      <c r="BB116" s="99"/>
      <c r="BC116" s="100"/>
      <c r="BD116" s="99"/>
      <c r="BE116" s="100"/>
      <c r="BF116" s="101">
        <f t="shared" si="1096"/>
        <v>0</v>
      </c>
      <c r="BG116" s="100">
        <f t="shared" si="1097"/>
        <v>0</v>
      </c>
      <c r="BH116" s="99"/>
      <c r="BI116" s="100"/>
      <c r="BJ116" s="99"/>
      <c r="BK116" s="100"/>
      <c r="BL116" s="99"/>
      <c r="BM116" s="100"/>
      <c r="BN116" s="99"/>
      <c r="BO116" s="100"/>
      <c r="BP116" s="99"/>
      <c r="BQ116" s="100"/>
      <c r="BR116" s="99"/>
      <c r="BS116" s="100"/>
      <c r="BT116" s="99"/>
      <c r="BU116" s="100"/>
      <c r="BV116" s="99"/>
      <c r="BW116" s="100"/>
      <c r="BX116" s="99"/>
      <c r="BY116" s="100"/>
      <c r="BZ116" s="99"/>
      <c r="CA116" s="100"/>
      <c r="CB116" s="99"/>
      <c r="CC116" s="100"/>
      <c r="CD116" s="99"/>
      <c r="CE116" s="100"/>
      <c r="CF116" s="101">
        <f t="shared" si="1064"/>
        <v>0</v>
      </c>
      <c r="CG116" s="100">
        <f t="shared" si="1065"/>
        <v>0</v>
      </c>
    </row>
    <row r="117" spans="1:85" s="102" customFormat="1" ht="19.899999999999999" customHeight="1" x14ac:dyDescent="0.25">
      <c r="A117" s="94">
        <v>93</v>
      </c>
      <c r="B117" s="95" t="s">
        <v>204</v>
      </c>
      <c r="C117" s="95" t="s">
        <v>205</v>
      </c>
      <c r="D117" s="94">
        <v>28</v>
      </c>
      <c r="E117" s="94">
        <v>0.6</v>
      </c>
      <c r="F117" s="94" t="s">
        <v>75</v>
      </c>
      <c r="G117" s="94">
        <v>835</v>
      </c>
      <c r="H117" s="94"/>
      <c r="I117" s="97">
        <f t="shared" si="1245"/>
        <v>0</v>
      </c>
      <c r="J117" s="94"/>
      <c r="K117" s="97">
        <f t="shared" si="1245"/>
        <v>0</v>
      </c>
      <c r="L117" s="94"/>
      <c r="M117" s="97">
        <f t="shared" ref="M117" si="1256">L117*$E117</f>
        <v>0</v>
      </c>
      <c r="N117" s="94"/>
      <c r="O117" s="97">
        <f t="shared" ref="O117" si="1257">N117*$E117</f>
        <v>0</v>
      </c>
      <c r="P117" s="94"/>
      <c r="Q117" s="97">
        <f t="shared" ref="Q117" si="1258">P117*$E117</f>
        <v>0</v>
      </c>
      <c r="R117" s="94"/>
      <c r="S117" s="97">
        <f t="shared" ref="S117" si="1259">R117*$E117</f>
        <v>0</v>
      </c>
      <c r="T117" s="94"/>
      <c r="U117" s="97">
        <f t="shared" ref="U117" si="1260">T117*$E117</f>
        <v>0</v>
      </c>
      <c r="V117" s="94"/>
      <c r="W117" s="97">
        <f t="shared" ref="W117" si="1261">V117*$E117</f>
        <v>0</v>
      </c>
      <c r="X117" s="94"/>
      <c r="Y117" s="97">
        <f t="shared" ref="Y117" si="1262">X117*$E117</f>
        <v>0</v>
      </c>
      <c r="Z117" s="94"/>
      <c r="AA117" s="97">
        <f t="shared" ref="AA117" si="1263">Z117*$E117</f>
        <v>0</v>
      </c>
      <c r="AB117" s="94"/>
      <c r="AC117" s="97">
        <f t="shared" ref="AC117" si="1264">AB117*$E117</f>
        <v>0</v>
      </c>
      <c r="AD117" s="94"/>
      <c r="AE117" s="97">
        <f t="shared" ref="AE117" si="1265">AD117*$E117</f>
        <v>0</v>
      </c>
      <c r="AF117" s="101"/>
      <c r="AG117" s="100"/>
      <c r="AH117" s="99"/>
      <c r="AI117" s="100"/>
      <c r="AJ117" s="99"/>
      <c r="AK117" s="100"/>
      <c r="AL117" s="99"/>
      <c r="AM117" s="100"/>
      <c r="AN117" s="99"/>
      <c r="AO117" s="100"/>
      <c r="AP117" s="99"/>
      <c r="AQ117" s="100"/>
      <c r="AR117" s="99"/>
      <c r="AS117" s="100"/>
      <c r="AT117" s="99"/>
      <c r="AU117" s="100"/>
      <c r="AV117" s="99"/>
      <c r="AW117" s="100"/>
      <c r="AX117" s="99"/>
      <c r="AY117" s="100"/>
      <c r="AZ117" s="99"/>
      <c r="BA117" s="100"/>
      <c r="BB117" s="99"/>
      <c r="BC117" s="100"/>
      <c r="BD117" s="99"/>
      <c r="BE117" s="100"/>
      <c r="BF117" s="101">
        <f t="shared" si="1096"/>
        <v>0</v>
      </c>
      <c r="BG117" s="100">
        <f t="shared" si="1097"/>
        <v>0</v>
      </c>
      <c r="BH117" s="99"/>
      <c r="BI117" s="100"/>
      <c r="BJ117" s="99"/>
      <c r="BK117" s="100"/>
      <c r="BL117" s="99"/>
      <c r="BM117" s="100"/>
      <c r="BN117" s="99"/>
      <c r="BO117" s="100"/>
      <c r="BP117" s="99"/>
      <c r="BQ117" s="100"/>
      <c r="BR117" s="99"/>
      <c r="BS117" s="100"/>
      <c r="BT117" s="99"/>
      <c r="BU117" s="100"/>
      <c r="BV117" s="99"/>
      <c r="BW117" s="100"/>
      <c r="BX117" s="99"/>
      <c r="BY117" s="100"/>
      <c r="BZ117" s="99"/>
      <c r="CA117" s="100"/>
      <c r="CB117" s="99"/>
      <c r="CC117" s="100"/>
      <c r="CD117" s="99"/>
      <c r="CE117" s="100"/>
      <c r="CF117" s="101">
        <f t="shared" si="1064"/>
        <v>0</v>
      </c>
      <c r="CG117" s="100">
        <f t="shared" si="1065"/>
        <v>0</v>
      </c>
    </row>
    <row r="118" spans="1:85" s="102" customFormat="1" ht="19.899999999999999" customHeight="1" x14ac:dyDescent="0.25">
      <c r="A118" s="94">
        <v>94</v>
      </c>
      <c r="B118" s="95" t="s">
        <v>204</v>
      </c>
      <c r="C118" s="95" t="s">
        <v>74</v>
      </c>
      <c r="D118" s="94">
        <v>28</v>
      </c>
      <c r="E118" s="94">
        <v>0.64</v>
      </c>
      <c r="F118" s="94" t="s">
        <v>206</v>
      </c>
      <c r="G118" s="94"/>
      <c r="H118" s="94"/>
      <c r="I118" s="97">
        <f t="shared" si="1245"/>
        <v>0</v>
      </c>
      <c r="J118" s="94"/>
      <c r="K118" s="97">
        <f t="shared" si="1245"/>
        <v>0</v>
      </c>
      <c r="L118" s="94"/>
      <c r="M118" s="97">
        <f t="shared" ref="M118" si="1266">L118*$E118</f>
        <v>0</v>
      </c>
      <c r="N118" s="94"/>
      <c r="O118" s="97">
        <f t="shared" ref="O118" si="1267">N118*$E118</f>
        <v>0</v>
      </c>
      <c r="P118" s="94"/>
      <c r="Q118" s="97">
        <f t="shared" ref="Q118" si="1268">P118*$E118</f>
        <v>0</v>
      </c>
      <c r="R118" s="94"/>
      <c r="S118" s="97">
        <f t="shared" ref="S118" si="1269">R118*$E118</f>
        <v>0</v>
      </c>
      <c r="T118" s="94"/>
      <c r="U118" s="97">
        <f t="shared" ref="U118" si="1270">T118*$E118</f>
        <v>0</v>
      </c>
      <c r="V118" s="94"/>
      <c r="W118" s="97">
        <f t="shared" ref="W118" si="1271">V118*$E118</f>
        <v>0</v>
      </c>
      <c r="X118" s="94"/>
      <c r="Y118" s="97">
        <f t="shared" ref="Y118" si="1272">X118*$E118</f>
        <v>0</v>
      </c>
      <c r="Z118" s="94"/>
      <c r="AA118" s="97">
        <f t="shared" ref="AA118" si="1273">Z118*$E118</f>
        <v>0</v>
      </c>
      <c r="AB118" s="94"/>
      <c r="AC118" s="97">
        <f t="shared" ref="AC118" si="1274">AB118*$E118</f>
        <v>0</v>
      </c>
      <c r="AD118" s="94"/>
      <c r="AE118" s="97">
        <f t="shared" ref="AE118" si="1275">AD118*$E118</f>
        <v>0</v>
      </c>
      <c r="AF118" s="101"/>
      <c r="AG118" s="100"/>
      <c r="AH118" s="99"/>
      <c r="AI118" s="100"/>
      <c r="AJ118" s="99"/>
      <c r="AK118" s="100"/>
      <c r="AL118" s="99"/>
      <c r="AM118" s="100"/>
      <c r="AN118" s="99"/>
      <c r="AO118" s="100"/>
      <c r="AP118" s="99"/>
      <c r="AQ118" s="100"/>
      <c r="AR118" s="99"/>
      <c r="AS118" s="100"/>
      <c r="AT118" s="99"/>
      <c r="AU118" s="100"/>
      <c r="AV118" s="99"/>
      <c r="AW118" s="100"/>
      <c r="AX118" s="99"/>
      <c r="AY118" s="100"/>
      <c r="AZ118" s="99"/>
      <c r="BA118" s="100"/>
      <c r="BB118" s="99"/>
      <c r="BC118" s="100"/>
      <c r="BD118" s="99"/>
      <c r="BE118" s="100"/>
      <c r="BF118" s="101">
        <f t="shared" si="1096"/>
        <v>0</v>
      </c>
      <c r="BG118" s="100">
        <f t="shared" si="1097"/>
        <v>0</v>
      </c>
      <c r="BH118" s="99"/>
      <c r="BI118" s="100"/>
      <c r="BJ118" s="99"/>
      <c r="BK118" s="100"/>
      <c r="BL118" s="99"/>
      <c r="BM118" s="100"/>
      <c r="BN118" s="99"/>
      <c r="BO118" s="100"/>
      <c r="BP118" s="99"/>
      <c r="BQ118" s="100"/>
      <c r="BR118" s="99"/>
      <c r="BS118" s="100"/>
      <c r="BT118" s="99"/>
      <c r="BU118" s="100"/>
      <c r="BV118" s="99"/>
      <c r="BW118" s="100"/>
      <c r="BX118" s="99"/>
      <c r="BY118" s="100"/>
      <c r="BZ118" s="99"/>
      <c r="CA118" s="100"/>
      <c r="CB118" s="99"/>
      <c r="CC118" s="100"/>
      <c r="CD118" s="99"/>
      <c r="CE118" s="100"/>
      <c r="CF118" s="101">
        <f t="shared" si="1064"/>
        <v>0</v>
      </c>
      <c r="CG118" s="100">
        <f t="shared" si="1065"/>
        <v>0</v>
      </c>
    </row>
    <row r="119" spans="1:85" s="102" customFormat="1" ht="18" x14ac:dyDescent="0.25">
      <c r="A119" s="94"/>
      <c r="B119" s="95"/>
      <c r="C119" s="95"/>
      <c r="D119" s="94"/>
      <c r="E119" s="94"/>
      <c r="F119" s="94"/>
      <c r="G119" s="94"/>
      <c r="H119" s="94"/>
      <c r="I119" s="125"/>
      <c r="J119" s="94"/>
      <c r="K119" s="125"/>
      <c r="L119" s="94"/>
      <c r="M119" s="125"/>
      <c r="N119" s="94"/>
      <c r="O119" s="125"/>
      <c r="P119" s="94"/>
      <c r="Q119" s="125"/>
      <c r="R119" s="94"/>
      <c r="S119" s="125"/>
      <c r="T119" s="94"/>
      <c r="U119" s="125"/>
      <c r="V119" s="94"/>
      <c r="W119" s="125"/>
      <c r="X119" s="94"/>
      <c r="Y119" s="125"/>
      <c r="Z119" s="94"/>
      <c r="AA119" s="125"/>
      <c r="AB119" s="94"/>
      <c r="AC119" s="125"/>
      <c r="AD119" s="94"/>
      <c r="AE119" s="125"/>
      <c r="AF119" s="101"/>
      <c r="AG119" s="100"/>
      <c r="AH119" s="99"/>
      <c r="AI119" s="100"/>
      <c r="AJ119" s="99"/>
      <c r="AK119" s="100"/>
      <c r="AL119" s="99"/>
      <c r="AM119" s="100"/>
      <c r="AN119" s="99"/>
      <c r="AO119" s="100"/>
      <c r="AP119" s="99"/>
      <c r="AQ119" s="100"/>
      <c r="AR119" s="99"/>
      <c r="AS119" s="100"/>
      <c r="AT119" s="99"/>
      <c r="AU119" s="100"/>
      <c r="AV119" s="99"/>
      <c r="AW119" s="100"/>
      <c r="AX119" s="99"/>
      <c r="AY119" s="100"/>
      <c r="AZ119" s="99"/>
      <c r="BA119" s="100"/>
      <c r="BB119" s="99"/>
      <c r="BC119" s="100"/>
      <c r="BD119" s="99"/>
      <c r="BE119" s="100"/>
      <c r="BF119" s="101"/>
      <c r="BG119" s="100"/>
      <c r="BH119" s="99"/>
      <c r="BI119" s="100"/>
      <c r="BJ119" s="99"/>
      <c r="BK119" s="100"/>
      <c r="BL119" s="99"/>
      <c r="BM119" s="100"/>
      <c r="BN119" s="99"/>
      <c r="BO119" s="100"/>
      <c r="BP119" s="99"/>
      <c r="BQ119" s="100"/>
      <c r="BR119" s="99"/>
      <c r="BS119" s="100"/>
      <c r="BT119" s="99"/>
      <c r="BU119" s="100"/>
      <c r="BV119" s="99"/>
      <c r="BW119" s="100"/>
      <c r="BX119" s="99"/>
      <c r="BY119" s="100"/>
      <c r="BZ119" s="99"/>
      <c r="CA119" s="100"/>
      <c r="CB119" s="99"/>
      <c r="CC119" s="100"/>
      <c r="CD119" s="99"/>
      <c r="CE119" s="100"/>
      <c r="CF119" s="101"/>
      <c r="CG119" s="100"/>
    </row>
    <row r="120" spans="1:85" s="102" customFormat="1" ht="19.899999999999999" customHeight="1" x14ac:dyDescent="0.25">
      <c r="A120" s="94">
        <v>95</v>
      </c>
      <c r="B120" s="95" t="s">
        <v>155</v>
      </c>
      <c r="C120" s="95" t="s">
        <v>74</v>
      </c>
      <c r="D120" s="94">
        <f>RANK(BF120,$BF$4:$BF$147)</f>
        <v>18</v>
      </c>
      <c r="E120" s="94">
        <v>0.64</v>
      </c>
      <c r="F120" s="94" t="s">
        <v>85</v>
      </c>
      <c r="G120" s="94">
        <v>1350</v>
      </c>
      <c r="H120" s="94"/>
      <c r="I120" s="97">
        <f>H120*$E120</f>
        <v>0</v>
      </c>
      <c r="J120" s="94"/>
      <c r="K120" s="97">
        <f>J120*$E120</f>
        <v>0</v>
      </c>
      <c r="L120" s="94"/>
      <c r="M120" s="97">
        <f>L120*$E120</f>
        <v>0</v>
      </c>
      <c r="N120" s="94"/>
      <c r="O120" s="97">
        <f>N120*$E120</f>
        <v>0</v>
      </c>
      <c r="P120" s="94"/>
      <c r="Q120" s="97">
        <f>P120*$E120</f>
        <v>0</v>
      </c>
      <c r="R120" s="94"/>
      <c r="S120" s="97">
        <f>R120*$E120</f>
        <v>0</v>
      </c>
      <c r="T120" s="94"/>
      <c r="U120" s="97">
        <f>T120*$E120</f>
        <v>0</v>
      </c>
      <c r="V120" s="94"/>
      <c r="W120" s="97">
        <f>V120*$E120</f>
        <v>0</v>
      </c>
      <c r="X120" s="94"/>
      <c r="Y120" s="97">
        <f>X120*$E120</f>
        <v>0</v>
      </c>
      <c r="Z120" s="94"/>
      <c r="AA120" s="97">
        <f>Z120*$E120</f>
        <v>0</v>
      </c>
      <c r="AB120" s="94"/>
      <c r="AC120" s="97">
        <f>AB120*$E120</f>
        <v>0</v>
      </c>
      <c r="AD120" s="94"/>
      <c r="AE120" s="97">
        <f>AD120*$E120</f>
        <v>0</v>
      </c>
      <c r="AF120" s="101">
        <f>SUM(H120,J120,L120,N120,P120,R120,T120,V120,X120,Z120,AB120,AD120)</f>
        <v>0</v>
      </c>
      <c r="AG120" s="100">
        <f>SUM(I120,K120,M120,O120,Q120,S120,U120,W120,Y120,AA120,AC120,AE120)</f>
        <v>0</v>
      </c>
      <c r="AH120" s="99"/>
      <c r="AI120" s="100">
        <f>AH120*$E120</f>
        <v>0</v>
      </c>
      <c r="AJ120" s="99"/>
      <c r="AK120" s="100">
        <f>AJ120*$E120</f>
        <v>0</v>
      </c>
      <c r="AL120" s="99"/>
      <c r="AM120" s="100">
        <f>AL120*$E120</f>
        <v>0</v>
      </c>
      <c r="AN120" s="99"/>
      <c r="AO120" s="100">
        <f>AN120*$E120</f>
        <v>0</v>
      </c>
      <c r="AP120" s="99"/>
      <c r="AQ120" s="100">
        <f>AP120*$E120</f>
        <v>0</v>
      </c>
      <c r="AR120" s="99"/>
      <c r="AS120" s="100">
        <f>AR120*$E120</f>
        <v>0</v>
      </c>
      <c r="AT120" s="99"/>
      <c r="AU120" s="100">
        <f>AT120*$E120</f>
        <v>0</v>
      </c>
      <c r="AV120" s="99"/>
      <c r="AW120" s="100">
        <f>AV120*$E120</f>
        <v>0</v>
      </c>
      <c r="AX120" s="99"/>
      <c r="AY120" s="100">
        <f>AX120*$E120</f>
        <v>0</v>
      </c>
      <c r="AZ120" s="99"/>
      <c r="BA120" s="100">
        <f>AZ120*$E120</f>
        <v>0</v>
      </c>
      <c r="BB120" s="99"/>
      <c r="BC120" s="100">
        <f>BB120*$E120</f>
        <v>0</v>
      </c>
      <c r="BD120" s="99"/>
      <c r="BE120" s="100">
        <f>BD120*$E120</f>
        <v>0</v>
      </c>
      <c r="BF120" s="101">
        <f>SUM(AH120,AJ120,AL120,AN120,AP120,AR120,AT120,AV120,AX120,AZ120,BB120,BD120)</f>
        <v>0</v>
      </c>
      <c r="BG120" s="100">
        <f>SUM(AI120,AK120,AM120,AO120,AQ120,AS120,AU120,AW120,AY120,BA120,BC120,BE120)</f>
        <v>0</v>
      </c>
      <c r="BH120" s="99"/>
      <c r="BI120" s="100">
        <f>BH120*$E120</f>
        <v>0</v>
      </c>
      <c r="BJ120" s="99"/>
      <c r="BK120" s="100">
        <f>BJ120*$E120</f>
        <v>0</v>
      </c>
      <c r="BL120" s="99"/>
      <c r="BM120" s="100">
        <f>BL120*$E120</f>
        <v>0</v>
      </c>
      <c r="BN120" s="99"/>
      <c r="BO120" s="100">
        <f>BN120*$E120</f>
        <v>0</v>
      </c>
      <c r="BP120" s="99"/>
      <c r="BQ120" s="100">
        <f>BP120*$E120</f>
        <v>0</v>
      </c>
      <c r="BR120" s="99"/>
      <c r="BS120" s="100">
        <f>BR120*$E120</f>
        <v>0</v>
      </c>
      <c r="BT120" s="99"/>
      <c r="BU120" s="100">
        <f>BT120*$E120</f>
        <v>0</v>
      </c>
      <c r="BV120" s="99"/>
      <c r="BW120" s="100">
        <f>BV120*$E120</f>
        <v>0</v>
      </c>
      <c r="BX120" s="99"/>
      <c r="BY120" s="100">
        <f>BX120*$E120</f>
        <v>0</v>
      </c>
      <c r="BZ120" s="99"/>
      <c r="CA120" s="100">
        <f>BZ120*$E120</f>
        <v>0</v>
      </c>
      <c r="CB120" s="99"/>
      <c r="CC120" s="100">
        <f>CB120*$E120</f>
        <v>0</v>
      </c>
      <c r="CD120" s="99"/>
      <c r="CE120" s="100">
        <f>CD120*$E120</f>
        <v>0</v>
      </c>
      <c r="CF120" s="101">
        <f>SUM(BH120,BJ120,BL120,BN120,BP120,BR120,BT120,BV120,BX120,BZ120,CB120,CD120)</f>
        <v>0</v>
      </c>
      <c r="CG120" s="100">
        <f>SUM(BI120,BK120,BM120,BO120,BQ120,BS120,BU120,BW120,BY120,CA120,CC120,CE120)</f>
        <v>0</v>
      </c>
    </row>
    <row r="121" spans="1:85" s="102" customFormat="1" ht="18" x14ac:dyDescent="0.25">
      <c r="A121" s="94">
        <v>96</v>
      </c>
      <c r="B121" s="95" t="s">
        <v>155</v>
      </c>
      <c r="C121" s="95" t="s">
        <v>205</v>
      </c>
      <c r="D121" s="94">
        <f>RANK(BF121,$BF$4:$BF$147)</f>
        <v>18</v>
      </c>
      <c r="E121" s="94">
        <v>1</v>
      </c>
      <c r="F121" s="94" t="s">
        <v>98</v>
      </c>
      <c r="G121" s="94"/>
      <c r="H121" s="94"/>
      <c r="I121" s="125"/>
      <c r="J121" s="94"/>
      <c r="K121" s="125"/>
      <c r="L121" s="94"/>
      <c r="M121" s="125"/>
      <c r="N121" s="94"/>
      <c r="O121" s="125"/>
      <c r="P121" s="94"/>
      <c r="Q121" s="125"/>
      <c r="R121" s="94"/>
      <c r="S121" s="125"/>
      <c r="T121" s="94"/>
      <c r="U121" s="125"/>
      <c r="V121" s="94"/>
      <c r="W121" s="125"/>
      <c r="X121" s="94"/>
      <c r="Y121" s="125"/>
      <c r="Z121" s="94"/>
      <c r="AA121" s="125"/>
      <c r="AB121" s="94"/>
      <c r="AC121" s="125"/>
      <c r="AD121" s="94"/>
      <c r="AE121" s="125"/>
      <c r="AF121" s="101"/>
      <c r="AG121" s="100"/>
      <c r="AH121" s="99"/>
      <c r="AI121" s="100"/>
      <c r="AJ121" s="99"/>
      <c r="AK121" s="100"/>
      <c r="AL121" s="99"/>
      <c r="AM121" s="100"/>
      <c r="AN121" s="99"/>
      <c r="AO121" s="100"/>
      <c r="AP121" s="99"/>
      <c r="AQ121" s="100"/>
      <c r="AR121" s="99"/>
      <c r="AS121" s="100"/>
      <c r="AT121" s="99"/>
      <c r="AU121" s="100"/>
      <c r="AV121" s="99"/>
      <c r="AW121" s="100"/>
      <c r="AX121" s="99"/>
      <c r="AY121" s="100"/>
      <c r="AZ121" s="99"/>
      <c r="BA121" s="100"/>
      <c r="BB121" s="99"/>
      <c r="BC121" s="100"/>
      <c r="BD121" s="99"/>
      <c r="BE121" s="100"/>
      <c r="BF121" s="101"/>
      <c r="BG121" s="100"/>
      <c r="BH121" s="99"/>
      <c r="BI121" s="100"/>
      <c r="BJ121" s="99"/>
      <c r="BK121" s="100"/>
      <c r="BL121" s="99"/>
      <c r="BM121" s="100"/>
      <c r="BN121" s="99"/>
      <c r="BO121" s="100"/>
      <c r="BP121" s="99"/>
      <c r="BQ121" s="100"/>
      <c r="BR121" s="99"/>
      <c r="BS121" s="100"/>
      <c r="BT121" s="99"/>
      <c r="BU121" s="100"/>
      <c r="BV121" s="99"/>
      <c r="BW121" s="100"/>
      <c r="BX121" s="99"/>
      <c r="BY121" s="100"/>
      <c r="BZ121" s="99"/>
      <c r="CA121" s="100"/>
      <c r="CB121" s="99"/>
      <c r="CC121" s="100"/>
      <c r="CD121" s="99"/>
      <c r="CE121" s="100"/>
      <c r="CF121" s="101"/>
      <c r="CG121" s="100"/>
    </row>
    <row r="122" spans="1:85" s="102" customFormat="1" ht="18" x14ac:dyDescent="0.25">
      <c r="A122" s="94"/>
      <c r="B122" s="95"/>
      <c r="C122" s="95"/>
      <c r="D122" s="94"/>
      <c r="E122" s="94"/>
      <c r="F122" s="94"/>
      <c r="G122" s="94"/>
      <c r="H122" s="94"/>
      <c r="I122" s="125"/>
      <c r="J122" s="94"/>
      <c r="K122" s="125"/>
      <c r="L122" s="94"/>
      <c r="M122" s="125"/>
      <c r="N122" s="94"/>
      <c r="O122" s="125"/>
      <c r="P122" s="94"/>
      <c r="Q122" s="125"/>
      <c r="R122" s="94"/>
      <c r="S122" s="125"/>
      <c r="T122" s="94"/>
      <c r="U122" s="125"/>
      <c r="V122" s="94"/>
      <c r="W122" s="125"/>
      <c r="X122" s="94"/>
      <c r="Y122" s="125"/>
      <c r="Z122" s="94"/>
      <c r="AA122" s="125"/>
      <c r="AB122" s="94"/>
      <c r="AC122" s="125"/>
      <c r="AD122" s="94"/>
      <c r="AE122" s="125"/>
      <c r="AF122" s="101"/>
      <c r="AG122" s="100"/>
      <c r="AH122" s="99"/>
      <c r="AI122" s="100"/>
      <c r="AJ122" s="99"/>
      <c r="AK122" s="100"/>
      <c r="AL122" s="99"/>
      <c r="AM122" s="100"/>
      <c r="AN122" s="99"/>
      <c r="AO122" s="100"/>
      <c r="AP122" s="99"/>
      <c r="AQ122" s="100"/>
      <c r="AR122" s="99"/>
      <c r="AS122" s="100"/>
      <c r="AT122" s="99"/>
      <c r="AU122" s="100"/>
      <c r="AV122" s="99"/>
      <c r="AW122" s="100"/>
      <c r="AX122" s="99"/>
      <c r="AY122" s="100"/>
      <c r="AZ122" s="99"/>
      <c r="BA122" s="100"/>
      <c r="BB122" s="99"/>
      <c r="BC122" s="100"/>
      <c r="BD122" s="99"/>
      <c r="BE122" s="100"/>
      <c r="BF122" s="101"/>
      <c r="BG122" s="100"/>
      <c r="BH122" s="99"/>
      <c r="BI122" s="100"/>
      <c r="BJ122" s="99"/>
      <c r="BK122" s="100"/>
      <c r="BL122" s="99"/>
      <c r="BM122" s="100"/>
      <c r="BN122" s="99"/>
      <c r="BO122" s="100"/>
      <c r="BP122" s="99"/>
      <c r="BQ122" s="100"/>
      <c r="BR122" s="99"/>
      <c r="BS122" s="100"/>
      <c r="BT122" s="99"/>
      <c r="BU122" s="100"/>
      <c r="BV122" s="99"/>
      <c r="BW122" s="100"/>
      <c r="BX122" s="99"/>
      <c r="BY122" s="100"/>
      <c r="BZ122" s="99"/>
      <c r="CA122" s="100"/>
      <c r="CB122" s="99"/>
      <c r="CC122" s="100"/>
      <c r="CD122" s="99"/>
      <c r="CE122" s="100"/>
      <c r="CF122" s="101"/>
      <c r="CG122" s="100"/>
    </row>
    <row r="123" spans="1:85" s="102" customFormat="1" ht="19.899999999999999" customHeight="1" x14ac:dyDescent="0.25">
      <c r="A123" s="94">
        <v>97</v>
      </c>
      <c r="B123" s="95" t="s">
        <v>207</v>
      </c>
      <c r="C123" s="95" t="s">
        <v>205</v>
      </c>
      <c r="D123" s="94">
        <v>28</v>
      </c>
      <c r="E123" s="94">
        <v>1</v>
      </c>
      <c r="F123" s="94" t="s">
        <v>208</v>
      </c>
      <c r="G123" s="94">
        <v>2170</v>
      </c>
      <c r="H123" s="94"/>
      <c r="I123" s="125"/>
      <c r="J123" s="94"/>
      <c r="K123" s="125"/>
      <c r="L123" s="94"/>
      <c r="M123" s="125"/>
      <c r="N123" s="94"/>
      <c r="O123" s="125"/>
      <c r="P123" s="94"/>
      <c r="Q123" s="125"/>
      <c r="R123" s="94"/>
      <c r="S123" s="125"/>
      <c r="T123" s="94"/>
      <c r="U123" s="125"/>
      <c r="V123" s="94"/>
      <c r="W123" s="125"/>
      <c r="X123" s="94"/>
      <c r="Y123" s="125"/>
      <c r="Z123" s="94"/>
      <c r="AA123" s="125"/>
      <c r="AB123" s="94"/>
      <c r="AC123" s="125"/>
      <c r="AD123" s="94"/>
      <c r="AE123" s="125"/>
      <c r="AF123" s="101"/>
      <c r="AG123" s="100"/>
      <c r="AH123" s="99"/>
      <c r="AI123" s="100"/>
      <c r="AJ123" s="99"/>
      <c r="AK123" s="100"/>
      <c r="AL123" s="99"/>
      <c r="AM123" s="100"/>
      <c r="AN123" s="99"/>
      <c r="AO123" s="100"/>
      <c r="AP123" s="99"/>
      <c r="AQ123" s="100"/>
      <c r="AR123" s="99"/>
      <c r="AS123" s="100"/>
      <c r="AT123" s="99"/>
      <c r="AU123" s="100"/>
      <c r="AV123" s="99"/>
      <c r="AW123" s="100">
        <f t="shared" si="808"/>
        <v>0</v>
      </c>
      <c r="AX123" s="99"/>
      <c r="AY123" s="100"/>
      <c r="AZ123" s="99"/>
      <c r="BA123" s="100"/>
      <c r="BB123" s="99"/>
      <c r="BC123" s="100"/>
      <c r="BD123" s="99"/>
      <c r="BE123" s="100"/>
      <c r="BF123" s="101">
        <f t="shared" si="1096"/>
        <v>0</v>
      </c>
      <c r="BG123" s="100">
        <f t="shared" si="1097"/>
        <v>0</v>
      </c>
      <c r="BH123" s="99"/>
      <c r="BI123" s="100"/>
      <c r="BJ123" s="99"/>
      <c r="BK123" s="100"/>
      <c r="BL123" s="99"/>
      <c r="BM123" s="100"/>
      <c r="BN123" s="99"/>
      <c r="BO123" s="100"/>
      <c r="BP123" s="99"/>
      <c r="BQ123" s="100"/>
      <c r="BR123" s="99"/>
      <c r="BS123" s="100"/>
      <c r="BT123" s="99"/>
      <c r="BU123" s="100"/>
      <c r="BV123" s="99"/>
      <c r="BW123" s="100">
        <f t="shared" ref="BW123:BW128" si="1276">BV123*$E123</f>
        <v>0</v>
      </c>
      <c r="BX123" s="99"/>
      <c r="BY123" s="100"/>
      <c r="BZ123" s="99"/>
      <c r="CA123" s="100"/>
      <c r="CB123" s="99"/>
      <c r="CC123" s="100"/>
      <c r="CD123" s="99"/>
      <c r="CE123" s="100"/>
      <c r="CF123" s="101">
        <f t="shared" ref="CF123:CF146" si="1277">SUM(BH123,BJ123,BL123,BN123,BP123,BR123,BT123,BV123,BX123,BZ123,CB123,CD123)</f>
        <v>0</v>
      </c>
      <c r="CG123" s="100">
        <f t="shared" ref="CG123:CG146" si="1278">SUM(BI123,BK123,BM123,BO123,BQ123,BS123,BU123,BW123,BY123,CA123,CC123,CE123)</f>
        <v>0</v>
      </c>
    </row>
    <row r="124" spans="1:85" s="102" customFormat="1" ht="19.899999999999999" customHeight="1" x14ac:dyDescent="0.25">
      <c r="A124" s="94">
        <v>98</v>
      </c>
      <c r="B124" s="95" t="s">
        <v>211</v>
      </c>
      <c r="C124" s="95" t="s">
        <v>205</v>
      </c>
      <c r="D124" s="94">
        <v>28</v>
      </c>
      <c r="E124" s="94">
        <v>1</v>
      </c>
      <c r="F124" s="94" t="s">
        <v>208</v>
      </c>
      <c r="G124" s="94"/>
      <c r="H124" s="94"/>
      <c r="I124" s="125"/>
      <c r="J124" s="94"/>
      <c r="K124" s="125"/>
      <c r="L124" s="94"/>
      <c r="M124" s="125"/>
      <c r="N124" s="94"/>
      <c r="O124" s="125"/>
      <c r="P124" s="94"/>
      <c r="Q124" s="125"/>
      <c r="R124" s="94"/>
      <c r="S124" s="125"/>
      <c r="T124" s="94"/>
      <c r="U124" s="125"/>
      <c r="V124" s="94"/>
      <c r="W124" s="125"/>
      <c r="X124" s="94"/>
      <c r="Y124" s="125"/>
      <c r="Z124" s="94"/>
      <c r="AA124" s="125"/>
      <c r="AB124" s="94"/>
      <c r="AC124" s="125"/>
      <c r="AD124" s="94"/>
      <c r="AE124" s="125"/>
      <c r="AF124" s="101"/>
      <c r="AG124" s="100"/>
      <c r="AH124" s="99"/>
      <c r="AI124" s="100"/>
      <c r="AJ124" s="99"/>
      <c r="AK124" s="100"/>
      <c r="AL124" s="99"/>
      <c r="AM124" s="100"/>
      <c r="AN124" s="99"/>
      <c r="AO124" s="100"/>
      <c r="AP124" s="99"/>
      <c r="AQ124" s="100"/>
      <c r="AR124" s="99"/>
      <c r="AS124" s="100"/>
      <c r="AT124" s="99"/>
      <c r="AU124" s="100"/>
      <c r="AV124" s="99"/>
      <c r="AW124" s="100">
        <f t="shared" si="808"/>
        <v>0</v>
      </c>
      <c r="AX124" s="99"/>
      <c r="AY124" s="100"/>
      <c r="AZ124" s="99"/>
      <c r="BA124" s="100"/>
      <c r="BB124" s="99"/>
      <c r="BC124" s="100"/>
      <c r="BD124" s="99"/>
      <c r="BE124" s="100"/>
      <c r="BF124" s="101">
        <f t="shared" si="1096"/>
        <v>0</v>
      </c>
      <c r="BG124" s="100">
        <f t="shared" si="1097"/>
        <v>0</v>
      </c>
      <c r="BH124" s="99"/>
      <c r="BI124" s="100">
        <f t="shared" ref="BI124:BI129" si="1279">BH124*$E124</f>
        <v>0</v>
      </c>
      <c r="BJ124" s="99"/>
      <c r="BK124" s="100"/>
      <c r="BL124" s="99"/>
      <c r="BM124" s="100"/>
      <c r="BN124" s="99"/>
      <c r="BO124" s="100"/>
      <c r="BP124" s="99"/>
      <c r="BQ124" s="100"/>
      <c r="BR124" s="99"/>
      <c r="BS124" s="100"/>
      <c r="BT124" s="99"/>
      <c r="BU124" s="100"/>
      <c r="BV124" s="99"/>
      <c r="BW124" s="100">
        <f t="shared" si="1276"/>
        <v>0</v>
      </c>
      <c r="BX124" s="99"/>
      <c r="BY124" s="100"/>
      <c r="BZ124" s="99"/>
      <c r="CA124" s="100"/>
      <c r="CB124" s="99"/>
      <c r="CC124" s="100"/>
      <c r="CD124" s="99"/>
      <c r="CE124" s="100"/>
      <c r="CF124" s="101">
        <f t="shared" si="1277"/>
        <v>0</v>
      </c>
      <c r="CG124" s="100">
        <f t="shared" si="1278"/>
        <v>0</v>
      </c>
    </row>
    <row r="125" spans="1:85" s="102" customFormat="1" ht="19.899999999999999" customHeight="1" x14ac:dyDescent="0.25">
      <c r="A125" s="94">
        <v>99</v>
      </c>
      <c r="B125" s="95" t="s">
        <v>226</v>
      </c>
      <c r="C125" s="95"/>
      <c r="D125" s="94">
        <v>28</v>
      </c>
      <c r="E125" s="94"/>
      <c r="F125" s="94"/>
      <c r="G125" s="94"/>
      <c r="H125" s="94"/>
      <c r="I125" s="125"/>
      <c r="J125" s="94"/>
      <c r="K125" s="125"/>
      <c r="L125" s="94"/>
      <c r="M125" s="125"/>
      <c r="N125" s="94"/>
      <c r="O125" s="125"/>
      <c r="P125" s="94"/>
      <c r="Q125" s="125"/>
      <c r="R125" s="94"/>
      <c r="S125" s="125"/>
      <c r="T125" s="94"/>
      <c r="U125" s="125"/>
      <c r="V125" s="94"/>
      <c r="W125" s="125"/>
      <c r="X125" s="94"/>
      <c r="Y125" s="125"/>
      <c r="Z125" s="94"/>
      <c r="AA125" s="125"/>
      <c r="AB125" s="94"/>
      <c r="AC125" s="125"/>
      <c r="AD125" s="94"/>
      <c r="AE125" s="125"/>
      <c r="AF125" s="101"/>
      <c r="AG125" s="100"/>
      <c r="AH125" s="99"/>
      <c r="AI125" s="100"/>
      <c r="AJ125" s="99"/>
      <c r="AK125" s="100"/>
      <c r="AL125" s="99"/>
      <c r="AM125" s="100"/>
      <c r="AN125" s="99"/>
      <c r="AO125" s="100"/>
      <c r="AP125" s="99"/>
      <c r="AQ125" s="100"/>
      <c r="AR125" s="99"/>
      <c r="AS125" s="100"/>
      <c r="AT125" s="99"/>
      <c r="AU125" s="100"/>
      <c r="AV125" s="99"/>
      <c r="AW125" s="100"/>
      <c r="AX125" s="99"/>
      <c r="AY125" s="100"/>
      <c r="AZ125" s="99"/>
      <c r="BA125" s="100"/>
      <c r="BB125" s="99"/>
      <c r="BC125" s="100"/>
      <c r="BD125" s="99"/>
      <c r="BE125" s="100"/>
      <c r="BF125" s="101"/>
      <c r="BG125" s="100"/>
      <c r="BH125" s="99"/>
      <c r="BI125" s="100"/>
      <c r="BJ125" s="99"/>
      <c r="BK125" s="100"/>
      <c r="BL125" s="99"/>
      <c r="BM125" s="100"/>
      <c r="BN125" s="99"/>
      <c r="BO125" s="100"/>
      <c r="BP125" s="99"/>
      <c r="BQ125" s="100"/>
      <c r="BR125" s="99"/>
      <c r="BS125" s="100"/>
      <c r="BT125" s="99"/>
      <c r="BU125" s="100"/>
      <c r="BV125" s="99"/>
      <c r="BW125" s="100"/>
      <c r="BX125" s="99"/>
      <c r="BY125" s="100"/>
      <c r="BZ125" s="99"/>
      <c r="CA125" s="100"/>
      <c r="CB125" s="99"/>
      <c r="CC125" s="100"/>
      <c r="CD125" s="99"/>
      <c r="CE125" s="100"/>
      <c r="CF125" s="101"/>
      <c r="CG125" s="100"/>
    </row>
    <row r="126" spans="1:85" s="102" customFormat="1" ht="19.899999999999999" customHeight="1" x14ac:dyDescent="0.25">
      <c r="A126" s="94">
        <v>100</v>
      </c>
      <c r="B126" s="95" t="s">
        <v>227</v>
      </c>
      <c r="C126" s="95"/>
      <c r="D126" s="94">
        <v>28</v>
      </c>
      <c r="E126" s="94"/>
      <c r="F126" s="94"/>
      <c r="G126" s="94"/>
      <c r="H126" s="94"/>
      <c r="I126" s="125"/>
      <c r="J126" s="94"/>
      <c r="K126" s="125"/>
      <c r="L126" s="94"/>
      <c r="M126" s="125"/>
      <c r="N126" s="94"/>
      <c r="O126" s="125"/>
      <c r="P126" s="94"/>
      <c r="Q126" s="125"/>
      <c r="R126" s="94"/>
      <c r="S126" s="125"/>
      <c r="T126" s="94"/>
      <c r="U126" s="125"/>
      <c r="V126" s="94"/>
      <c r="W126" s="125"/>
      <c r="X126" s="94"/>
      <c r="Y126" s="125"/>
      <c r="Z126" s="94"/>
      <c r="AA126" s="125"/>
      <c r="AB126" s="94"/>
      <c r="AC126" s="125"/>
      <c r="AD126" s="94"/>
      <c r="AE126" s="125"/>
      <c r="AF126" s="101"/>
      <c r="AG126" s="100"/>
      <c r="AH126" s="99"/>
      <c r="AI126" s="100"/>
      <c r="AJ126" s="99"/>
      <c r="AK126" s="100"/>
      <c r="AL126" s="99"/>
      <c r="AM126" s="100"/>
      <c r="AN126" s="99"/>
      <c r="AO126" s="100"/>
      <c r="AP126" s="99"/>
      <c r="AQ126" s="100"/>
      <c r="AR126" s="99"/>
      <c r="AS126" s="100"/>
      <c r="AT126" s="99"/>
      <c r="AU126" s="100"/>
      <c r="AV126" s="99"/>
      <c r="AW126" s="100"/>
      <c r="AX126" s="99"/>
      <c r="AY126" s="100"/>
      <c r="AZ126" s="99"/>
      <c r="BA126" s="100"/>
      <c r="BB126" s="99"/>
      <c r="BC126" s="100"/>
      <c r="BD126" s="99"/>
      <c r="BE126" s="100"/>
      <c r="BF126" s="101"/>
      <c r="BG126" s="100"/>
      <c r="BH126" s="99"/>
      <c r="BI126" s="100"/>
      <c r="BJ126" s="99"/>
      <c r="BK126" s="100"/>
      <c r="BL126" s="99"/>
      <c r="BM126" s="100"/>
      <c r="BN126" s="99"/>
      <c r="BO126" s="100"/>
      <c r="BP126" s="99"/>
      <c r="BQ126" s="100"/>
      <c r="BR126" s="99"/>
      <c r="BS126" s="100"/>
      <c r="BT126" s="99"/>
      <c r="BU126" s="100"/>
      <c r="BV126" s="99"/>
      <c r="BW126" s="100"/>
      <c r="BX126" s="99"/>
      <c r="BY126" s="100"/>
      <c r="BZ126" s="99"/>
      <c r="CA126" s="100"/>
      <c r="CB126" s="99"/>
      <c r="CC126" s="100"/>
      <c r="CD126" s="99"/>
      <c r="CE126" s="100"/>
      <c r="CF126" s="101"/>
      <c r="CG126" s="100"/>
    </row>
    <row r="127" spans="1:85" s="102" customFormat="1" ht="19.899999999999999" customHeight="1" x14ac:dyDescent="0.25">
      <c r="A127" s="94">
        <v>101</v>
      </c>
      <c r="B127" s="95" t="s">
        <v>209</v>
      </c>
      <c r="C127" s="95" t="s">
        <v>205</v>
      </c>
      <c r="D127" s="94">
        <v>28</v>
      </c>
      <c r="E127" s="94">
        <v>1</v>
      </c>
      <c r="F127" s="94" t="s">
        <v>210</v>
      </c>
      <c r="G127" s="94">
        <v>1850</v>
      </c>
      <c r="H127" s="94"/>
      <c r="I127" s="125"/>
      <c r="J127" s="94"/>
      <c r="K127" s="125"/>
      <c r="L127" s="94"/>
      <c r="M127" s="125"/>
      <c r="N127" s="94"/>
      <c r="O127" s="125"/>
      <c r="P127" s="94"/>
      <c r="Q127" s="125"/>
      <c r="R127" s="94"/>
      <c r="S127" s="125"/>
      <c r="T127" s="94"/>
      <c r="U127" s="125"/>
      <c r="V127" s="94"/>
      <c r="W127" s="125"/>
      <c r="X127" s="94"/>
      <c r="Y127" s="125"/>
      <c r="Z127" s="94"/>
      <c r="AA127" s="125"/>
      <c r="AB127" s="94"/>
      <c r="AC127" s="125"/>
      <c r="AD127" s="94"/>
      <c r="AE127" s="125"/>
      <c r="AF127" s="101"/>
      <c r="AG127" s="100"/>
      <c r="AH127" s="99"/>
      <c r="AI127" s="100"/>
      <c r="AJ127" s="99"/>
      <c r="AK127" s="100"/>
      <c r="AL127" s="99"/>
      <c r="AM127" s="100"/>
      <c r="AN127" s="99"/>
      <c r="AO127" s="100"/>
      <c r="AP127" s="99"/>
      <c r="AQ127" s="100"/>
      <c r="AR127" s="99"/>
      <c r="AS127" s="100"/>
      <c r="AT127" s="99"/>
      <c r="AU127" s="100"/>
      <c r="AV127" s="99">
        <v>3</v>
      </c>
      <c r="AW127" s="100">
        <f t="shared" si="808"/>
        <v>3</v>
      </c>
      <c r="AX127" s="99"/>
      <c r="AY127" s="100"/>
      <c r="AZ127" s="99"/>
      <c r="BA127" s="100"/>
      <c r="BB127" s="99"/>
      <c r="BC127" s="100"/>
      <c r="BD127" s="99"/>
      <c r="BE127" s="100"/>
      <c r="BF127" s="101">
        <f t="shared" si="1096"/>
        <v>3</v>
      </c>
      <c r="BG127" s="100">
        <f t="shared" si="1097"/>
        <v>3</v>
      </c>
      <c r="BH127" s="99"/>
      <c r="BI127" s="100">
        <f t="shared" si="1279"/>
        <v>0</v>
      </c>
      <c r="BJ127" s="99"/>
      <c r="BK127" s="100"/>
      <c r="BL127" s="99"/>
      <c r="BM127" s="100"/>
      <c r="BN127" s="99"/>
      <c r="BO127" s="100"/>
      <c r="BP127" s="99"/>
      <c r="BQ127" s="100"/>
      <c r="BR127" s="99"/>
      <c r="BS127" s="100"/>
      <c r="BT127" s="99"/>
      <c r="BU127" s="100"/>
      <c r="BV127" s="99"/>
      <c r="BW127" s="100">
        <f t="shared" si="1276"/>
        <v>0</v>
      </c>
      <c r="BX127" s="99"/>
      <c r="BY127" s="100"/>
      <c r="BZ127" s="99"/>
      <c r="CA127" s="100"/>
      <c r="CB127" s="99"/>
      <c r="CC127" s="100"/>
      <c r="CD127" s="99"/>
      <c r="CE127" s="100"/>
      <c r="CF127" s="101">
        <f t="shared" si="1277"/>
        <v>0</v>
      </c>
      <c r="CG127" s="100">
        <f t="shared" si="1278"/>
        <v>0</v>
      </c>
    </row>
    <row r="128" spans="1:85" s="102" customFormat="1" ht="19.899999999999999" customHeight="1" x14ac:dyDescent="0.25">
      <c r="A128" s="94">
        <v>102</v>
      </c>
      <c r="B128" s="95" t="s">
        <v>209</v>
      </c>
      <c r="C128" s="95" t="s">
        <v>74</v>
      </c>
      <c r="D128" s="94">
        <v>28</v>
      </c>
      <c r="E128" s="94">
        <v>0.68</v>
      </c>
      <c r="F128" s="94" t="s">
        <v>210</v>
      </c>
      <c r="G128" s="94">
        <v>1800</v>
      </c>
      <c r="H128" s="94"/>
      <c r="I128" s="125"/>
      <c r="J128" s="94"/>
      <c r="K128" s="125"/>
      <c r="L128" s="94"/>
      <c r="M128" s="125"/>
      <c r="N128" s="94"/>
      <c r="O128" s="125"/>
      <c r="P128" s="94"/>
      <c r="Q128" s="125"/>
      <c r="R128" s="94"/>
      <c r="S128" s="125"/>
      <c r="T128" s="94"/>
      <c r="U128" s="125"/>
      <c r="V128" s="94"/>
      <c r="W128" s="125"/>
      <c r="X128" s="94"/>
      <c r="Y128" s="125"/>
      <c r="Z128" s="94"/>
      <c r="AA128" s="125"/>
      <c r="AB128" s="94"/>
      <c r="AC128" s="125"/>
      <c r="AD128" s="94"/>
      <c r="AE128" s="125"/>
      <c r="AF128" s="101"/>
      <c r="AG128" s="100"/>
      <c r="AH128" s="99"/>
      <c r="AI128" s="100"/>
      <c r="AJ128" s="99"/>
      <c r="AK128" s="100"/>
      <c r="AL128" s="99"/>
      <c r="AM128" s="100"/>
      <c r="AN128" s="99"/>
      <c r="AO128" s="100"/>
      <c r="AP128" s="99"/>
      <c r="AQ128" s="100"/>
      <c r="AR128" s="99"/>
      <c r="AS128" s="100"/>
      <c r="AT128" s="99"/>
      <c r="AU128" s="100"/>
      <c r="AV128" s="99">
        <v>152</v>
      </c>
      <c r="AW128" s="100">
        <f t="shared" si="808"/>
        <v>103.36000000000001</v>
      </c>
      <c r="AX128" s="99">
        <v>81</v>
      </c>
      <c r="AY128" s="100">
        <f t="shared" si="809"/>
        <v>55.080000000000005</v>
      </c>
      <c r="AZ128" s="99">
        <v>12</v>
      </c>
      <c r="BA128" s="100">
        <f t="shared" si="809"/>
        <v>8.16</v>
      </c>
      <c r="BB128" s="99"/>
      <c r="BC128" s="100"/>
      <c r="BD128" s="99"/>
      <c r="BE128" s="100"/>
      <c r="BF128" s="101">
        <f t="shared" si="1096"/>
        <v>245</v>
      </c>
      <c r="BG128" s="100">
        <f t="shared" si="1097"/>
        <v>166.60000000000002</v>
      </c>
      <c r="BH128" s="99">
        <v>12</v>
      </c>
      <c r="BI128" s="100">
        <f t="shared" si="1279"/>
        <v>8.16</v>
      </c>
      <c r="BJ128" s="99"/>
      <c r="BK128" s="100"/>
      <c r="BL128" s="99"/>
      <c r="BM128" s="100"/>
      <c r="BN128" s="99"/>
      <c r="BO128" s="100"/>
      <c r="BP128" s="99"/>
      <c r="BQ128" s="100"/>
      <c r="BR128" s="99"/>
      <c r="BS128" s="100"/>
      <c r="BT128" s="99"/>
      <c r="BU128" s="100"/>
      <c r="BV128" s="99"/>
      <c r="BW128" s="100">
        <f t="shared" si="1276"/>
        <v>0</v>
      </c>
      <c r="BX128" s="99"/>
      <c r="BY128" s="100">
        <f t="shared" ref="BY128" si="1280">BX128*$E128</f>
        <v>0</v>
      </c>
      <c r="BZ128" s="99"/>
      <c r="CA128" s="100">
        <f t="shared" ref="CA128" si="1281">BZ128*$E128</f>
        <v>0</v>
      </c>
      <c r="CB128" s="99"/>
      <c r="CC128" s="100"/>
      <c r="CD128" s="99"/>
      <c r="CE128" s="100"/>
      <c r="CF128" s="101">
        <f t="shared" si="1277"/>
        <v>12</v>
      </c>
      <c r="CG128" s="100">
        <f t="shared" si="1278"/>
        <v>8.16</v>
      </c>
    </row>
    <row r="129" spans="1:85" s="102" customFormat="1" ht="19.899999999999999" customHeight="1" x14ac:dyDescent="0.25">
      <c r="A129" s="94">
        <v>103</v>
      </c>
      <c r="B129" s="95" t="s">
        <v>209</v>
      </c>
      <c r="C129" s="95" t="s">
        <v>74</v>
      </c>
      <c r="D129" s="94">
        <v>28</v>
      </c>
      <c r="E129" s="94">
        <v>0.64</v>
      </c>
      <c r="F129" s="94" t="s">
        <v>206</v>
      </c>
      <c r="G129" s="94">
        <v>1800</v>
      </c>
      <c r="H129" s="94"/>
      <c r="I129" s="125"/>
      <c r="J129" s="94"/>
      <c r="K129" s="125"/>
      <c r="L129" s="94"/>
      <c r="M129" s="125"/>
      <c r="N129" s="94"/>
      <c r="O129" s="125"/>
      <c r="P129" s="94"/>
      <c r="Q129" s="125"/>
      <c r="R129" s="94"/>
      <c r="S129" s="125"/>
      <c r="T129" s="94"/>
      <c r="U129" s="125"/>
      <c r="V129" s="94"/>
      <c r="W129" s="125"/>
      <c r="X129" s="94"/>
      <c r="Y129" s="125"/>
      <c r="Z129" s="94"/>
      <c r="AA129" s="125"/>
      <c r="AB129" s="94"/>
      <c r="AC129" s="125"/>
      <c r="AD129" s="94"/>
      <c r="AE129" s="125"/>
      <c r="AF129" s="101"/>
      <c r="AG129" s="100"/>
      <c r="AH129" s="99"/>
      <c r="AI129" s="100"/>
      <c r="AJ129" s="99"/>
      <c r="AK129" s="100"/>
      <c r="AL129" s="99"/>
      <c r="AM129" s="100"/>
      <c r="AN129" s="99"/>
      <c r="AO129" s="100"/>
      <c r="AP129" s="99"/>
      <c r="AQ129" s="100"/>
      <c r="AR129" s="99"/>
      <c r="AS129" s="100"/>
      <c r="AT129" s="99"/>
      <c r="AU129" s="100"/>
      <c r="AV129" s="99"/>
      <c r="AW129" s="100"/>
      <c r="AX129" s="99"/>
      <c r="AY129" s="100"/>
      <c r="AZ129" s="99"/>
      <c r="BA129" s="100"/>
      <c r="BB129" s="99"/>
      <c r="BC129" s="100"/>
      <c r="BD129" s="99"/>
      <c r="BE129" s="100"/>
      <c r="BF129" s="101">
        <f t="shared" ref="BF129" si="1282">SUM(AH129,AJ129,AL129,AN129,AP129,AR129,AT129,AV129,AX129,AZ129,BB129,BD129)</f>
        <v>0</v>
      </c>
      <c r="BG129" s="100">
        <f t="shared" ref="BG129" si="1283">SUM(AI129,AK129,AM129,AO129,AQ129,AS129,AU129,AW129,AY129,BA129,BC129,BE129)</f>
        <v>0</v>
      </c>
      <c r="BH129" s="99"/>
      <c r="BI129" s="100">
        <f t="shared" si="1279"/>
        <v>0</v>
      </c>
      <c r="BJ129" s="99"/>
      <c r="BK129" s="100"/>
      <c r="BL129" s="99"/>
      <c r="BM129" s="100"/>
      <c r="BN129" s="99"/>
      <c r="BO129" s="100"/>
      <c r="BP129" s="99"/>
      <c r="BQ129" s="100"/>
      <c r="BR129" s="99"/>
      <c r="BS129" s="100"/>
      <c r="BT129" s="99"/>
      <c r="BU129" s="100"/>
      <c r="BV129" s="99"/>
      <c r="BW129" s="100"/>
      <c r="BX129" s="99"/>
      <c r="BY129" s="100"/>
      <c r="BZ129" s="99"/>
      <c r="CA129" s="100"/>
      <c r="CB129" s="99"/>
      <c r="CC129" s="100"/>
      <c r="CD129" s="99"/>
      <c r="CE129" s="100"/>
      <c r="CF129" s="101">
        <f t="shared" si="1277"/>
        <v>0</v>
      </c>
      <c r="CG129" s="100">
        <f t="shared" si="1278"/>
        <v>0</v>
      </c>
    </row>
    <row r="130" spans="1:85" s="102" customFormat="1" ht="19.899999999999999" customHeight="1" x14ac:dyDescent="0.25">
      <c r="A130" s="94">
        <v>104</v>
      </c>
      <c r="B130" s="95" t="s">
        <v>151</v>
      </c>
      <c r="C130" s="95" t="s">
        <v>77</v>
      </c>
      <c r="D130" s="94">
        <v>28</v>
      </c>
      <c r="E130" s="94">
        <v>1</v>
      </c>
      <c r="F130" s="94" t="s">
        <v>152</v>
      </c>
      <c r="G130" s="94">
        <v>2100</v>
      </c>
      <c r="H130" s="94"/>
      <c r="I130" s="97">
        <f t="shared" ref="I130:K139" si="1284">H130*$E130</f>
        <v>0</v>
      </c>
      <c r="J130" s="94"/>
      <c r="K130" s="97">
        <f t="shared" si="1284"/>
        <v>0</v>
      </c>
      <c r="L130" s="94"/>
      <c r="M130" s="97">
        <f t="shared" ref="M130" si="1285">L130*$E130</f>
        <v>0</v>
      </c>
      <c r="N130" s="94"/>
      <c r="O130" s="97">
        <f t="shared" ref="O130" si="1286">N130*$E130</f>
        <v>0</v>
      </c>
      <c r="P130" s="94"/>
      <c r="Q130" s="97">
        <f t="shared" ref="Q130" si="1287">P130*$E130</f>
        <v>0</v>
      </c>
      <c r="R130" s="94"/>
      <c r="S130" s="97">
        <f t="shared" ref="S130" si="1288">R130*$E130</f>
        <v>0</v>
      </c>
      <c r="T130" s="94"/>
      <c r="U130" s="97">
        <f t="shared" ref="U130" si="1289">T130*$E130</f>
        <v>0</v>
      </c>
      <c r="V130" s="94"/>
      <c r="W130" s="97">
        <f t="shared" ref="W130" si="1290">V130*$E130</f>
        <v>0</v>
      </c>
      <c r="X130" s="94"/>
      <c r="Y130" s="97">
        <f t="shared" ref="Y130" si="1291">X130*$E130</f>
        <v>0</v>
      </c>
      <c r="Z130" s="94"/>
      <c r="AA130" s="97">
        <f t="shared" ref="AA130" si="1292">Z130*$E130</f>
        <v>0</v>
      </c>
      <c r="AB130" s="94"/>
      <c r="AC130" s="97">
        <f t="shared" ref="AC130" si="1293">AB130*$E130</f>
        <v>0</v>
      </c>
      <c r="AD130" s="94"/>
      <c r="AE130" s="97">
        <f t="shared" ref="AE130" si="1294">AD130*$E130</f>
        <v>0</v>
      </c>
      <c r="AF130" s="101">
        <f t="shared" ref="AF130:AF137" si="1295">SUM(H130,J130,L130,N130,P130,R130,T130,V130,X130,Z130,AB130,AD130)</f>
        <v>0</v>
      </c>
      <c r="AG130" s="100">
        <f t="shared" ref="AG130:AG137" si="1296">SUM(I130,K130,M130,O130,Q130,S130,U130,W130,Y130,AA130,AC130,AE130)</f>
        <v>0</v>
      </c>
      <c r="AH130" s="96">
        <v>500</v>
      </c>
      <c r="AI130" s="97">
        <f t="shared" si="835"/>
        <v>500</v>
      </c>
      <c r="AJ130" s="99"/>
      <c r="AK130" s="100">
        <f t="shared" si="803"/>
        <v>0</v>
      </c>
      <c r="AL130" s="99">
        <v>400</v>
      </c>
      <c r="AM130" s="100">
        <f t="shared" si="803"/>
        <v>400</v>
      </c>
      <c r="AN130" s="99"/>
      <c r="AO130" s="100">
        <f t="shared" si="804"/>
        <v>0</v>
      </c>
      <c r="AP130" s="99">
        <v>100</v>
      </c>
      <c r="AQ130" s="100">
        <f t="shared" si="805"/>
        <v>100</v>
      </c>
      <c r="AR130" s="99">
        <v>200</v>
      </c>
      <c r="AS130" s="100">
        <f t="shared" si="806"/>
        <v>200</v>
      </c>
      <c r="AT130" s="99">
        <v>300</v>
      </c>
      <c r="AU130" s="100">
        <f t="shared" si="807"/>
        <v>300</v>
      </c>
      <c r="AV130" s="99">
        <v>700</v>
      </c>
      <c r="AW130" s="100">
        <f t="shared" si="808"/>
        <v>700</v>
      </c>
      <c r="AX130" s="99">
        <v>320</v>
      </c>
      <c r="AY130" s="100">
        <f t="shared" si="809"/>
        <v>320</v>
      </c>
      <c r="AZ130" s="99">
        <v>800</v>
      </c>
      <c r="BA130" s="100">
        <f t="shared" si="810"/>
        <v>800</v>
      </c>
      <c r="BB130" s="99">
        <v>500</v>
      </c>
      <c r="BC130" s="100">
        <f t="shared" si="811"/>
        <v>500</v>
      </c>
      <c r="BD130" s="99">
        <v>500</v>
      </c>
      <c r="BE130" s="100">
        <f t="shared" si="812"/>
        <v>500</v>
      </c>
      <c r="BF130" s="101">
        <f t="shared" si="1096"/>
        <v>4320</v>
      </c>
      <c r="BG130" s="100">
        <f t="shared" si="1097"/>
        <v>4320</v>
      </c>
      <c r="BH130" s="96">
        <v>600</v>
      </c>
      <c r="BI130" s="97">
        <f t="shared" ref="BI130:BI137" si="1297">BH130*$E130</f>
        <v>600</v>
      </c>
      <c r="BJ130" s="99">
        <v>500</v>
      </c>
      <c r="BK130" s="100">
        <f t="shared" ref="BK130:BK137" si="1298">BJ130*$E130</f>
        <v>500</v>
      </c>
      <c r="BL130" s="99"/>
      <c r="BM130" s="100">
        <f t="shared" ref="BM130:BM137" si="1299">BL130*$E130</f>
        <v>0</v>
      </c>
      <c r="BN130" s="99"/>
      <c r="BO130" s="100">
        <f t="shared" ref="BO130:BO137" si="1300">BN130*$E130</f>
        <v>0</v>
      </c>
      <c r="BP130" s="99"/>
      <c r="BQ130" s="100">
        <f t="shared" ref="BQ130:BQ137" si="1301">BP130*$E130</f>
        <v>0</v>
      </c>
      <c r="BR130" s="99"/>
      <c r="BS130" s="100">
        <f t="shared" ref="BS130:BS137" si="1302">BR130*$E130</f>
        <v>0</v>
      </c>
      <c r="BT130" s="99"/>
      <c r="BU130" s="100">
        <f t="shared" ref="BU130:BU137" si="1303">BT130*$E130</f>
        <v>0</v>
      </c>
      <c r="BV130" s="99"/>
      <c r="BW130" s="100">
        <f t="shared" ref="BW130:BW137" si="1304">BV130*$E130</f>
        <v>0</v>
      </c>
      <c r="BX130" s="99"/>
      <c r="BY130" s="100">
        <f t="shared" ref="BY130:BY137" si="1305">BX130*$E130</f>
        <v>0</v>
      </c>
      <c r="BZ130" s="99"/>
      <c r="CA130" s="100">
        <f t="shared" ref="CA130:CA137" si="1306">BZ130*$E130</f>
        <v>0</v>
      </c>
      <c r="CB130" s="99"/>
      <c r="CC130" s="100">
        <f t="shared" ref="CC130:CC137" si="1307">CB130*$E130</f>
        <v>0</v>
      </c>
      <c r="CD130" s="99"/>
      <c r="CE130" s="100">
        <f t="shared" ref="CE130:CE137" si="1308">CD130*$E130</f>
        <v>0</v>
      </c>
      <c r="CF130" s="101">
        <f t="shared" si="1277"/>
        <v>1100</v>
      </c>
      <c r="CG130" s="100">
        <f t="shared" si="1278"/>
        <v>1100</v>
      </c>
    </row>
    <row r="131" spans="1:85" s="102" customFormat="1" ht="19.899999999999999" customHeight="1" x14ac:dyDescent="0.25">
      <c r="A131" s="94">
        <v>105</v>
      </c>
      <c r="B131" s="95" t="s">
        <v>153</v>
      </c>
      <c r="C131" s="95" t="s">
        <v>77</v>
      </c>
      <c r="D131" s="94">
        <v>28</v>
      </c>
      <c r="E131" s="94">
        <v>1</v>
      </c>
      <c r="F131" s="94" t="s">
        <v>83</v>
      </c>
      <c r="G131" s="94"/>
      <c r="H131" s="94"/>
      <c r="I131" s="97">
        <f t="shared" si="1284"/>
        <v>0</v>
      </c>
      <c r="J131" s="94"/>
      <c r="K131" s="97">
        <f t="shared" si="1284"/>
        <v>0</v>
      </c>
      <c r="L131" s="94"/>
      <c r="M131" s="97">
        <f t="shared" ref="M131" si="1309">L131*$E131</f>
        <v>0</v>
      </c>
      <c r="N131" s="94"/>
      <c r="O131" s="97">
        <f t="shared" ref="O131" si="1310">N131*$E131</f>
        <v>0</v>
      </c>
      <c r="P131" s="94"/>
      <c r="Q131" s="97">
        <f t="shared" ref="Q131" si="1311">P131*$E131</f>
        <v>0</v>
      </c>
      <c r="R131" s="94"/>
      <c r="S131" s="97">
        <f t="shared" ref="S131" si="1312">R131*$E131</f>
        <v>0</v>
      </c>
      <c r="T131" s="94"/>
      <c r="U131" s="97">
        <f t="shared" ref="U131" si="1313">T131*$E131</f>
        <v>0</v>
      </c>
      <c r="V131" s="94"/>
      <c r="W131" s="97">
        <f t="shared" ref="W131" si="1314">V131*$E131</f>
        <v>0</v>
      </c>
      <c r="X131" s="94"/>
      <c r="Y131" s="97">
        <f t="shared" ref="Y131" si="1315">X131*$E131</f>
        <v>0</v>
      </c>
      <c r="Z131" s="94"/>
      <c r="AA131" s="97">
        <f t="shared" ref="AA131" si="1316">Z131*$E131</f>
        <v>0</v>
      </c>
      <c r="AB131" s="94"/>
      <c r="AC131" s="97">
        <f t="shared" ref="AC131" si="1317">AB131*$E131</f>
        <v>0</v>
      </c>
      <c r="AD131" s="94"/>
      <c r="AE131" s="97">
        <f t="shared" ref="AE131" si="1318">AD131*$E131</f>
        <v>0</v>
      </c>
      <c r="AF131" s="101">
        <f t="shared" si="1295"/>
        <v>0</v>
      </c>
      <c r="AG131" s="100">
        <f t="shared" si="1296"/>
        <v>0</v>
      </c>
      <c r="AH131" s="99"/>
      <c r="AI131" s="100">
        <f t="shared" si="835"/>
        <v>0</v>
      </c>
      <c r="AJ131" s="99"/>
      <c r="AK131" s="100">
        <f t="shared" si="803"/>
        <v>0</v>
      </c>
      <c r="AL131" s="99"/>
      <c r="AM131" s="100">
        <f t="shared" si="803"/>
        <v>0</v>
      </c>
      <c r="AN131" s="99"/>
      <c r="AO131" s="100">
        <f t="shared" si="804"/>
        <v>0</v>
      </c>
      <c r="AP131" s="99"/>
      <c r="AQ131" s="100">
        <f t="shared" si="805"/>
        <v>0</v>
      </c>
      <c r="AR131" s="99"/>
      <c r="AS131" s="100">
        <f t="shared" si="806"/>
        <v>0</v>
      </c>
      <c r="AT131" s="99"/>
      <c r="AU131" s="100">
        <f t="shared" si="807"/>
        <v>0</v>
      </c>
      <c r="AV131" s="99"/>
      <c r="AW131" s="100">
        <f t="shared" si="808"/>
        <v>0</v>
      </c>
      <c r="AX131" s="99"/>
      <c r="AY131" s="100">
        <f t="shared" si="809"/>
        <v>0</v>
      </c>
      <c r="AZ131" s="99"/>
      <c r="BA131" s="100">
        <f t="shared" si="810"/>
        <v>0</v>
      </c>
      <c r="BB131" s="99"/>
      <c r="BC131" s="100">
        <f t="shared" si="811"/>
        <v>0</v>
      </c>
      <c r="BD131" s="99"/>
      <c r="BE131" s="100">
        <f t="shared" si="812"/>
        <v>0</v>
      </c>
      <c r="BF131" s="101">
        <f t="shared" si="1096"/>
        <v>0</v>
      </c>
      <c r="BG131" s="100">
        <f t="shared" si="1097"/>
        <v>0</v>
      </c>
      <c r="BH131" s="99"/>
      <c r="BI131" s="100">
        <f t="shared" si="1297"/>
        <v>0</v>
      </c>
      <c r="BJ131" s="99"/>
      <c r="BK131" s="100">
        <f t="shared" si="1298"/>
        <v>0</v>
      </c>
      <c r="BL131" s="99"/>
      <c r="BM131" s="100">
        <f t="shared" si="1299"/>
        <v>0</v>
      </c>
      <c r="BN131" s="99"/>
      <c r="BO131" s="100">
        <f t="shared" si="1300"/>
        <v>0</v>
      </c>
      <c r="BP131" s="99"/>
      <c r="BQ131" s="100">
        <f t="shared" si="1301"/>
        <v>0</v>
      </c>
      <c r="BR131" s="99"/>
      <c r="BS131" s="100">
        <f t="shared" si="1302"/>
        <v>0</v>
      </c>
      <c r="BT131" s="99"/>
      <c r="BU131" s="100">
        <f t="shared" si="1303"/>
        <v>0</v>
      </c>
      <c r="BV131" s="99"/>
      <c r="BW131" s="100">
        <f t="shared" si="1304"/>
        <v>0</v>
      </c>
      <c r="BX131" s="99"/>
      <c r="BY131" s="100">
        <f t="shared" si="1305"/>
        <v>0</v>
      </c>
      <c r="BZ131" s="99"/>
      <c r="CA131" s="100">
        <f t="shared" si="1306"/>
        <v>0</v>
      </c>
      <c r="CB131" s="99"/>
      <c r="CC131" s="100">
        <f t="shared" si="1307"/>
        <v>0</v>
      </c>
      <c r="CD131" s="99"/>
      <c r="CE131" s="100">
        <f t="shared" si="1308"/>
        <v>0</v>
      </c>
      <c r="CF131" s="101">
        <f t="shared" si="1277"/>
        <v>0</v>
      </c>
      <c r="CG131" s="100">
        <f t="shared" si="1278"/>
        <v>0</v>
      </c>
    </row>
    <row r="132" spans="1:85" s="102" customFormat="1" ht="19.899999999999999" customHeight="1" x14ac:dyDescent="0.25">
      <c r="A132" s="94">
        <v>106</v>
      </c>
      <c r="B132" s="95" t="s">
        <v>154</v>
      </c>
      <c r="C132" s="95" t="s">
        <v>74</v>
      </c>
      <c r="D132" s="94">
        <f t="shared" ref="D132:D139" si="1319">RANK(BF132,$BF$4:$BF$147)</f>
        <v>18</v>
      </c>
      <c r="E132" s="94">
        <v>0.64</v>
      </c>
      <c r="F132" s="94" t="s">
        <v>85</v>
      </c>
      <c r="G132" s="94">
        <v>1350</v>
      </c>
      <c r="H132" s="94"/>
      <c r="I132" s="97">
        <f t="shared" si="1284"/>
        <v>0</v>
      </c>
      <c r="J132" s="94"/>
      <c r="K132" s="97">
        <f t="shared" si="1284"/>
        <v>0</v>
      </c>
      <c r="L132" s="94"/>
      <c r="M132" s="97">
        <f t="shared" ref="M132" si="1320">L132*$E132</f>
        <v>0</v>
      </c>
      <c r="N132" s="94"/>
      <c r="O132" s="97">
        <f t="shared" ref="O132" si="1321">N132*$E132</f>
        <v>0</v>
      </c>
      <c r="P132" s="94"/>
      <c r="Q132" s="97">
        <f t="shared" ref="Q132" si="1322">P132*$E132</f>
        <v>0</v>
      </c>
      <c r="R132" s="94"/>
      <c r="S132" s="97">
        <f t="shared" ref="S132" si="1323">R132*$E132</f>
        <v>0</v>
      </c>
      <c r="T132" s="94"/>
      <c r="U132" s="97">
        <f t="shared" ref="U132" si="1324">T132*$E132</f>
        <v>0</v>
      </c>
      <c r="V132" s="94"/>
      <c r="W132" s="97">
        <f t="shared" ref="W132" si="1325">V132*$E132</f>
        <v>0</v>
      </c>
      <c r="X132" s="94"/>
      <c r="Y132" s="97">
        <f t="shared" ref="Y132" si="1326">X132*$E132</f>
        <v>0</v>
      </c>
      <c r="Z132" s="94"/>
      <c r="AA132" s="97">
        <f t="shared" ref="AA132" si="1327">Z132*$E132</f>
        <v>0</v>
      </c>
      <c r="AB132" s="94"/>
      <c r="AC132" s="97">
        <f t="shared" ref="AC132" si="1328">AB132*$E132</f>
        <v>0</v>
      </c>
      <c r="AD132" s="94"/>
      <c r="AE132" s="97">
        <f t="shared" ref="AE132" si="1329">AD132*$E132</f>
        <v>0</v>
      </c>
      <c r="AF132" s="101">
        <f t="shared" si="1295"/>
        <v>0</v>
      </c>
      <c r="AG132" s="100">
        <f t="shared" si="1296"/>
        <v>0</v>
      </c>
      <c r="AH132" s="99"/>
      <c r="AI132" s="100">
        <f t="shared" si="835"/>
        <v>0</v>
      </c>
      <c r="AJ132" s="99"/>
      <c r="AK132" s="100">
        <f t="shared" si="803"/>
        <v>0</v>
      </c>
      <c r="AL132" s="99"/>
      <c r="AM132" s="100">
        <f t="shared" si="803"/>
        <v>0</v>
      </c>
      <c r="AN132" s="99"/>
      <c r="AO132" s="100">
        <f t="shared" si="804"/>
        <v>0</v>
      </c>
      <c r="AP132" s="99"/>
      <c r="AQ132" s="100">
        <f t="shared" si="805"/>
        <v>0</v>
      </c>
      <c r="AR132" s="99"/>
      <c r="AS132" s="100">
        <f t="shared" si="806"/>
        <v>0</v>
      </c>
      <c r="AT132" s="99"/>
      <c r="AU132" s="100">
        <f t="shared" si="807"/>
        <v>0</v>
      </c>
      <c r="AV132" s="99"/>
      <c r="AW132" s="100">
        <f t="shared" si="808"/>
        <v>0</v>
      </c>
      <c r="AX132" s="99"/>
      <c r="AY132" s="100">
        <f t="shared" si="809"/>
        <v>0</v>
      </c>
      <c r="AZ132" s="99"/>
      <c r="BA132" s="100">
        <f t="shared" si="810"/>
        <v>0</v>
      </c>
      <c r="BB132" s="99"/>
      <c r="BC132" s="100">
        <f t="shared" si="811"/>
        <v>0</v>
      </c>
      <c r="BD132" s="99"/>
      <c r="BE132" s="100">
        <f t="shared" si="812"/>
        <v>0</v>
      </c>
      <c r="BF132" s="101">
        <f t="shared" si="1096"/>
        <v>0</v>
      </c>
      <c r="BG132" s="100">
        <f t="shared" si="1097"/>
        <v>0</v>
      </c>
      <c r="BH132" s="99"/>
      <c r="BI132" s="100">
        <f t="shared" si="1297"/>
        <v>0</v>
      </c>
      <c r="BJ132" s="99"/>
      <c r="BK132" s="100">
        <f t="shared" si="1298"/>
        <v>0</v>
      </c>
      <c r="BL132" s="99"/>
      <c r="BM132" s="100">
        <f t="shared" si="1299"/>
        <v>0</v>
      </c>
      <c r="BN132" s="99"/>
      <c r="BO132" s="100">
        <f t="shared" si="1300"/>
        <v>0</v>
      </c>
      <c r="BP132" s="99"/>
      <c r="BQ132" s="100">
        <f t="shared" si="1301"/>
        <v>0</v>
      </c>
      <c r="BR132" s="99"/>
      <c r="BS132" s="100">
        <f t="shared" si="1302"/>
        <v>0</v>
      </c>
      <c r="BT132" s="99"/>
      <c r="BU132" s="100">
        <f t="shared" si="1303"/>
        <v>0</v>
      </c>
      <c r="BV132" s="99"/>
      <c r="BW132" s="100">
        <f t="shared" si="1304"/>
        <v>0</v>
      </c>
      <c r="BX132" s="99"/>
      <c r="BY132" s="100">
        <f t="shared" si="1305"/>
        <v>0</v>
      </c>
      <c r="BZ132" s="99"/>
      <c r="CA132" s="100">
        <f t="shared" si="1306"/>
        <v>0</v>
      </c>
      <c r="CB132" s="99"/>
      <c r="CC132" s="100">
        <f t="shared" si="1307"/>
        <v>0</v>
      </c>
      <c r="CD132" s="99"/>
      <c r="CE132" s="100">
        <f t="shared" si="1308"/>
        <v>0</v>
      </c>
      <c r="CF132" s="101">
        <f t="shared" si="1277"/>
        <v>0</v>
      </c>
      <c r="CG132" s="100">
        <f t="shared" si="1278"/>
        <v>0</v>
      </c>
    </row>
    <row r="133" spans="1:85" s="102" customFormat="1" ht="19.899999999999999" customHeight="1" x14ac:dyDescent="0.25">
      <c r="A133" s="94">
        <v>107</v>
      </c>
      <c r="B133" s="95" t="s">
        <v>156</v>
      </c>
      <c r="C133" s="95" t="s">
        <v>74</v>
      </c>
      <c r="D133" s="94">
        <f t="shared" si="1319"/>
        <v>18</v>
      </c>
      <c r="E133" s="94">
        <v>0.64</v>
      </c>
      <c r="F133" s="94" t="s">
        <v>85</v>
      </c>
      <c r="G133" s="94"/>
      <c r="H133" s="94"/>
      <c r="I133" s="97">
        <f t="shared" si="1284"/>
        <v>0</v>
      </c>
      <c r="J133" s="94"/>
      <c r="K133" s="97">
        <f t="shared" si="1284"/>
        <v>0</v>
      </c>
      <c r="L133" s="94"/>
      <c r="M133" s="97">
        <f t="shared" ref="M133" si="1330">L133*$E133</f>
        <v>0</v>
      </c>
      <c r="N133" s="94"/>
      <c r="O133" s="97">
        <f t="shared" ref="O133" si="1331">N133*$E133</f>
        <v>0</v>
      </c>
      <c r="P133" s="94"/>
      <c r="Q133" s="97">
        <f t="shared" ref="Q133" si="1332">P133*$E133</f>
        <v>0</v>
      </c>
      <c r="R133" s="94"/>
      <c r="S133" s="97">
        <f t="shared" ref="S133" si="1333">R133*$E133</f>
        <v>0</v>
      </c>
      <c r="T133" s="94"/>
      <c r="U133" s="97">
        <f t="shared" ref="U133" si="1334">T133*$E133</f>
        <v>0</v>
      </c>
      <c r="V133" s="94"/>
      <c r="W133" s="97">
        <f t="shared" ref="W133" si="1335">V133*$E133</f>
        <v>0</v>
      </c>
      <c r="X133" s="94"/>
      <c r="Y133" s="97">
        <f t="shared" ref="Y133" si="1336">X133*$E133</f>
        <v>0</v>
      </c>
      <c r="Z133" s="94"/>
      <c r="AA133" s="97">
        <f t="shared" ref="AA133" si="1337">Z133*$E133</f>
        <v>0</v>
      </c>
      <c r="AB133" s="94"/>
      <c r="AC133" s="97">
        <f t="shared" ref="AC133" si="1338">AB133*$E133</f>
        <v>0</v>
      </c>
      <c r="AD133" s="94"/>
      <c r="AE133" s="97">
        <f t="shared" ref="AE133" si="1339">AD133*$E133</f>
        <v>0</v>
      </c>
      <c r="AF133" s="101">
        <f t="shared" si="1295"/>
        <v>0</v>
      </c>
      <c r="AG133" s="100">
        <f t="shared" si="1296"/>
        <v>0</v>
      </c>
      <c r="AH133" s="99"/>
      <c r="AI133" s="100">
        <f t="shared" si="835"/>
        <v>0</v>
      </c>
      <c r="AJ133" s="99"/>
      <c r="AK133" s="100">
        <f t="shared" si="803"/>
        <v>0</v>
      </c>
      <c r="AL133" s="99"/>
      <c r="AM133" s="100">
        <f t="shared" si="803"/>
        <v>0</v>
      </c>
      <c r="AN133" s="99"/>
      <c r="AO133" s="100">
        <f t="shared" si="804"/>
        <v>0</v>
      </c>
      <c r="AP133" s="99"/>
      <c r="AQ133" s="100">
        <f t="shared" si="805"/>
        <v>0</v>
      </c>
      <c r="AR133" s="99"/>
      <c r="AS133" s="100">
        <f t="shared" si="806"/>
        <v>0</v>
      </c>
      <c r="AT133" s="99"/>
      <c r="AU133" s="100">
        <f t="shared" si="807"/>
        <v>0</v>
      </c>
      <c r="AV133" s="99"/>
      <c r="AW133" s="100">
        <f t="shared" si="808"/>
        <v>0</v>
      </c>
      <c r="AX133" s="99"/>
      <c r="AY133" s="100">
        <f t="shared" si="809"/>
        <v>0</v>
      </c>
      <c r="AZ133" s="99"/>
      <c r="BA133" s="100">
        <f t="shared" si="810"/>
        <v>0</v>
      </c>
      <c r="BB133" s="99"/>
      <c r="BC133" s="100">
        <f t="shared" si="811"/>
        <v>0</v>
      </c>
      <c r="BD133" s="99"/>
      <c r="BE133" s="100">
        <f t="shared" si="812"/>
        <v>0</v>
      </c>
      <c r="BF133" s="101">
        <f t="shared" si="1096"/>
        <v>0</v>
      </c>
      <c r="BG133" s="100">
        <f t="shared" si="1097"/>
        <v>0</v>
      </c>
      <c r="BH133" s="99"/>
      <c r="BI133" s="100">
        <f t="shared" si="1297"/>
        <v>0</v>
      </c>
      <c r="BJ133" s="99"/>
      <c r="BK133" s="100">
        <f t="shared" si="1298"/>
        <v>0</v>
      </c>
      <c r="BL133" s="99"/>
      <c r="BM133" s="100">
        <f t="shared" si="1299"/>
        <v>0</v>
      </c>
      <c r="BN133" s="99"/>
      <c r="BO133" s="100">
        <f t="shared" si="1300"/>
        <v>0</v>
      </c>
      <c r="BP133" s="99"/>
      <c r="BQ133" s="100">
        <f t="shared" si="1301"/>
        <v>0</v>
      </c>
      <c r="BR133" s="99"/>
      <c r="BS133" s="100">
        <f t="shared" si="1302"/>
        <v>0</v>
      </c>
      <c r="BT133" s="99"/>
      <c r="BU133" s="100">
        <f t="shared" si="1303"/>
        <v>0</v>
      </c>
      <c r="BV133" s="99"/>
      <c r="BW133" s="100">
        <f t="shared" si="1304"/>
        <v>0</v>
      </c>
      <c r="BX133" s="99"/>
      <c r="BY133" s="100">
        <f t="shared" si="1305"/>
        <v>0</v>
      </c>
      <c r="BZ133" s="99"/>
      <c r="CA133" s="100">
        <f t="shared" si="1306"/>
        <v>0</v>
      </c>
      <c r="CB133" s="99"/>
      <c r="CC133" s="100">
        <f t="shared" si="1307"/>
        <v>0</v>
      </c>
      <c r="CD133" s="99"/>
      <c r="CE133" s="100">
        <f t="shared" si="1308"/>
        <v>0</v>
      </c>
      <c r="CF133" s="101">
        <f t="shared" si="1277"/>
        <v>0</v>
      </c>
      <c r="CG133" s="100">
        <f t="shared" si="1278"/>
        <v>0</v>
      </c>
    </row>
    <row r="134" spans="1:85" s="102" customFormat="1" ht="19.899999999999999" customHeight="1" x14ac:dyDescent="0.25">
      <c r="A134" s="94">
        <v>108</v>
      </c>
      <c r="B134" s="95" t="s">
        <v>157</v>
      </c>
      <c r="C134" s="95" t="s">
        <v>74</v>
      </c>
      <c r="D134" s="94">
        <f t="shared" si="1319"/>
        <v>18</v>
      </c>
      <c r="E134" s="94">
        <v>0.64</v>
      </c>
      <c r="F134" s="94" t="s">
        <v>85</v>
      </c>
      <c r="G134" s="94"/>
      <c r="H134" s="94"/>
      <c r="I134" s="97">
        <f t="shared" si="1284"/>
        <v>0</v>
      </c>
      <c r="J134" s="94"/>
      <c r="K134" s="97">
        <f t="shared" si="1284"/>
        <v>0</v>
      </c>
      <c r="L134" s="94"/>
      <c r="M134" s="97">
        <f t="shared" ref="M134" si="1340">L134*$E134</f>
        <v>0</v>
      </c>
      <c r="N134" s="94"/>
      <c r="O134" s="97">
        <f t="shared" ref="O134" si="1341">N134*$E134</f>
        <v>0</v>
      </c>
      <c r="P134" s="94"/>
      <c r="Q134" s="97">
        <f t="shared" ref="Q134" si="1342">P134*$E134</f>
        <v>0</v>
      </c>
      <c r="R134" s="94"/>
      <c r="S134" s="97">
        <f t="shared" ref="S134" si="1343">R134*$E134</f>
        <v>0</v>
      </c>
      <c r="T134" s="94"/>
      <c r="U134" s="97">
        <f t="shared" ref="U134" si="1344">T134*$E134</f>
        <v>0</v>
      </c>
      <c r="V134" s="94"/>
      <c r="W134" s="97">
        <f t="shared" ref="W134" si="1345">V134*$E134</f>
        <v>0</v>
      </c>
      <c r="X134" s="94"/>
      <c r="Y134" s="97">
        <f t="shared" ref="Y134" si="1346">X134*$E134</f>
        <v>0</v>
      </c>
      <c r="Z134" s="94"/>
      <c r="AA134" s="97">
        <f t="shared" ref="AA134" si="1347">Z134*$E134</f>
        <v>0</v>
      </c>
      <c r="AB134" s="94"/>
      <c r="AC134" s="97">
        <f t="shared" ref="AC134" si="1348">AB134*$E134</f>
        <v>0</v>
      </c>
      <c r="AD134" s="94"/>
      <c r="AE134" s="97">
        <f t="shared" ref="AE134" si="1349">AD134*$E134</f>
        <v>0</v>
      </c>
      <c r="AF134" s="101">
        <f t="shared" si="1295"/>
        <v>0</v>
      </c>
      <c r="AG134" s="100">
        <f t="shared" si="1296"/>
        <v>0</v>
      </c>
      <c r="AH134" s="99"/>
      <c r="AI134" s="100">
        <f t="shared" si="835"/>
        <v>0</v>
      </c>
      <c r="AJ134" s="99"/>
      <c r="AK134" s="100">
        <f t="shared" si="803"/>
        <v>0</v>
      </c>
      <c r="AL134" s="99"/>
      <c r="AM134" s="100">
        <f t="shared" si="803"/>
        <v>0</v>
      </c>
      <c r="AN134" s="99"/>
      <c r="AO134" s="100">
        <f t="shared" si="804"/>
        <v>0</v>
      </c>
      <c r="AP134" s="99"/>
      <c r="AQ134" s="100">
        <f t="shared" si="805"/>
        <v>0</v>
      </c>
      <c r="AR134" s="99"/>
      <c r="AS134" s="100">
        <f t="shared" si="806"/>
        <v>0</v>
      </c>
      <c r="AT134" s="99"/>
      <c r="AU134" s="100">
        <f t="shared" si="807"/>
        <v>0</v>
      </c>
      <c r="AV134" s="99"/>
      <c r="AW134" s="100">
        <f t="shared" si="808"/>
        <v>0</v>
      </c>
      <c r="AX134" s="99"/>
      <c r="AY134" s="100">
        <f t="shared" si="809"/>
        <v>0</v>
      </c>
      <c r="AZ134" s="99"/>
      <c r="BA134" s="100">
        <f t="shared" si="810"/>
        <v>0</v>
      </c>
      <c r="BB134" s="99"/>
      <c r="BC134" s="100">
        <f t="shared" si="811"/>
        <v>0</v>
      </c>
      <c r="BD134" s="99"/>
      <c r="BE134" s="100">
        <f t="shared" si="812"/>
        <v>0</v>
      </c>
      <c r="BF134" s="101">
        <f t="shared" si="1096"/>
        <v>0</v>
      </c>
      <c r="BG134" s="100">
        <f t="shared" si="1097"/>
        <v>0</v>
      </c>
      <c r="BH134" s="99"/>
      <c r="BI134" s="100">
        <f t="shared" si="1297"/>
        <v>0</v>
      </c>
      <c r="BJ134" s="99"/>
      <c r="BK134" s="100">
        <f t="shared" si="1298"/>
        <v>0</v>
      </c>
      <c r="BL134" s="99"/>
      <c r="BM134" s="100">
        <f t="shared" si="1299"/>
        <v>0</v>
      </c>
      <c r="BN134" s="99"/>
      <c r="BO134" s="100">
        <f t="shared" si="1300"/>
        <v>0</v>
      </c>
      <c r="BP134" s="99"/>
      <c r="BQ134" s="100">
        <f t="shared" si="1301"/>
        <v>0</v>
      </c>
      <c r="BR134" s="99"/>
      <c r="BS134" s="100">
        <f t="shared" si="1302"/>
        <v>0</v>
      </c>
      <c r="BT134" s="99"/>
      <c r="BU134" s="100">
        <f t="shared" si="1303"/>
        <v>0</v>
      </c>
      <c r="BV134" s="99"/>
      <c r="BW134" s="100">
        <f t="shared" si="1304"/>
        <v>0</v>
      </c>
      <c r="BX134" s="99"/>
      <c r="BY134" s="100">
        <f t="shared" si="1305"/>
        <v>0</v>
      </c>
      <c r="BZ134" s="99"/>
      <c r="CA134" s="100">
        <f t="shared" si="1306"/>
        <v>0</v>
      </c>
      <c r="CB134" s="99"/>
      <c r="CC134" s="100">
        <f t="shared" si="1307"/>
        <v>0</v>
      </c>
      <c r="CD134" s="99"/>
      <c r="CE134" s="100">
        <f t="shared" si="1308"/>
        <v>0</v>
      </c>
      <c r="CF134" s="101">
        <f t="shared" si="1277"/>
        <v>0</v>
      </c>
      <c r="CG134" s="100">
        <f t="shared" si="1278"/>
        <v>0</v>
      </c>
    </row>
    <row r="135" spans="1:85" s="102" customFormat="1" ht="19.899999999999999" customHeight="1" x14ac:dyDescent="0.25">
      <c r="A135" s="94">
        <v>109</v>
      </c>
      <c r="B135" s="95" t="s">
        <v>158</v>
      </c>
      <c r="C135" s="95" t="s">
        <v>74</v>
      </c>
      <c r="D135" s="94">
        <f t="shared" si="1319"/>
        <v>18</v>
      </c>
      <c r="E135" s="94">
        <v>0.64</v>
      </c>
      <c r="F135" s="94" t="s">
        <v>85</v>
      </c>
      <c r="G135" s="94">
        <v>1900</v>
      </c>
      <c r="H135" s="94"/>
      <c r="I135" s="97">
        <f t="shared" si="1284"/>
        <v>0</v>
      </c>
      <c r="J135" s="94"/>
      <c r="K135" s="97">
        <f t="shared" si="1284"/>
        <v>0</v>
      </c>
      <c r="L135" s="94"/>
      <c r="M135" s="97">
        <f t="shared" ref="M135" si="1350">L135*$E135</f>
        <v>0</v>
      </c>
      <c r="N135" s="94"/>
      <c r="O135" s="97">
        <f t="shared" ref="O135" si="1351">N135*$E135</f>
        <v>0</v>
      </c>
      <c r="P135" s="94"/>
      <c r="Q135" s="97">
        <f t="shared" ref="Q135" si="1352">P135*$E135</f>
        <v>0</v>
      </c>
      <c r="R135" s="94">
        <v>89</v>
      </c>
      <c r="S135" s="97">
        <f t="shared" ref="S135" si="1353">R135*$E135</f>
        <v>56.96</v>
      </c>
      <c r="T135" s="94"/>
      <c r="U135" s="97">
        <f t="shared" ref="U135" si="1354">T135*$E135</f>
        <v>0</v>
      </c>
      <c r="V135" s="94"/>
      <c r="W135" s="97">
        <f t="shared" ref="W135" si="1355">V135*$E135</f>
        <v>0</v>
      </c>
      <c r="X135" s="94"/>
      <c r="Y135" s="97">
        <f t="shared" ref="Y135" si="1356">X135*$E135</f>
        <v>0</v>
      </c>
      <c r="Z135" s="94"/>
      <c r="AA135" s="97">
        <f t="shared" ref="AA135" si="1357">Z135*$E135</f>
        <v>0</v>
      </c>
      <c r="AB135" s="94"/>
      <c r="AC135" s="97">
        <f t="shared" ref="AC135" si="1358">AB135*$E135</f>
        <v>0</v>
      </c>
      <c r="AD135" s="94"/>
      <c r="AE135" s="97">
        <f t="shared" ref="AE135" si="1359">AD135*$E135</f>
        <v>0</v>
      </c>
      <c r="AF135" s="101">
        <f t="shared" si="1295"/>
        <v>89</v>
      </c>
      <c r="AG135" s="100">
        <f t="shared" si="1296"/>
        <v>56.96</v>
      </c>
      <c r="AH135" s="99"/>
      <c r="AI135" s="100">
        <f t="shared" si="835"/>
        <v>0</v>
      </c>
      <c r="AJ135" s="99"/>
      <c r="AK135" s="100">
        <f t="shared" si="803"/>
        <v>0</v>
      </c>
      <c r="AL135" s="99"/>
      <c r="AM135" s="100">
        <f t="shared" si="803"/>
        <v>0</v>
      </c>
      <c r="AN135" s="99"/>
      <c r="AO135" s="100">
        <f t="shared" si="804"/>
        <v>0</v>
      </c>
      <c r="AP135" s="99"/>
      <c r="AQ135" s="100">
        <f t="shared" si="805"/>
        <v>0</v>
      </c>
      <c r="AR135" s="99"/>
      <c r="AS135" s="100">
        <f t="shared" si="806"/>
        <v>0</v>
      </c>
      <c r="AT135" s="99"/>
      <c r="AU135" s="100">
        <f t="shared" si="807"/>
        <v>0</v>
      </c>
      <c r="AV135" s="99"/>
      <c r="AW135" s="100">
        <f t="shared" si="808"/>
        <v>0</v>
      </c>
      <c r="AX135" s="99"/>
      <c r="AY135" s="100">
        <f t="shared" si="809"/>
        <v>0</v>
      </c>
      <c r="AZ135" s="99"/>
      <c r="BA135" s="100">
        <f t="shared" si="810"/>
        <v>0</v>
      </c>
      <c r="BB135" s="99"/>
      <c r="BC135" s="100">
        <f t="shared" si="811"/>
        <v>0</v>
      </c>
      <c r="BD135" s="99"/>
      <c r="BE135" s="100">
        <f t="shared" si="812"/>
        <v>0</v>
      </c>
      <c r="BF135" s="101">
        <f t="shared" si="1096"/>
        <v>0</v>
      </c>
      <c r="BG135" s="100">
        <f t="shared" si="1097"/>
        <v>0</v>
      </c>
      <c r="BH135" s="99"/>
      <c r="BI135" s="100">
        <f t="shared" si="1297"/>
        <v>0</v>
      </c>
      <c r="BJ135" s="99"/>
      <c r="BK135" s="100">
        <f t="shared" si="1298"/>
        <v>0</v>
      </c>
      <c r="BL135" s="99"/>
      <c r="BM135" s="100">
        <f t="shared" si="1299"/>
        <v>0</v>
      </c>
      <c r="BN135" s="99"/>
      <c r="BO135" s="100">
        <f t="shared" si="1300"/>
        <v>0</v>
      </c>
      <c r="BP135" s="99"/>
      <c r="BQ135" s="100">
        <f t="shared" si="1301"/>
        <v>0</v>
      </c>
      <c r="BR135" s="99"/>
      <c r="BS135" s="100">
        <f t="shared" si="1302"/>
        <v>0</v>
      </c>
      <c r="BT135" s="99"/>
      <c r="BU135" s="100">
        <f t="shared" si="1303"/>
        <v>0</v>
      </c>
      <c r="BV135" s="99"/>
      <c r="BW135" s="100">
        <f t="shared" si="1304"/>
        <v>0</v>
      </c>
      <c r="BX135" s="99"/>
      <c r="BY135" s="100">
        <f t="shared" si="1305"/>
        <v>0</v>
      </c>
      <c r="BZ135" s="99"/>
      <c r="CA135" s="100">
        <f t="shared" si="1306"/>
        <v>0</v>
      </c>
      <c r="CB135" s="99"/>
      <c r="CC135" s="100">
        <f t="shared" si="1307"/>
        <v>0</v>
      </c>
      <c r="CD135" s="99"/>
      <c r="CE135" s="100">
        <f t="shared" si="1308"/>
        <v>0</v>
      </c>
      <c r="CF135" s="101">
        <f t="shared" si="1277"/>
        <v>0</v>
      </c>
      <c r="CG135" s="100">
        <f t="shared" si="1278"/>
        <v>0</v>
      </c>
    </row>
    <row r="136" spans="1:85" s="102" customFormat="1" ht="19.899999999999999" customHeight="1" x14ac:dyDescent="0.25">
      <c r="A136" s="94">
        <v>110</v>
      </c>
      <c r="B136" s="95" t="s">
        <v>159</v>
      </c>
      <c r="C136" s="95" t="s">
        <v>74</v>
      </c>
      <c r="D136" s="94">
        <f t="shared" si="1319"/>
        <v>18</v>
      </c>
      <c r="E136" s="94">
        <v>0.64</v>
      </c>
      <c r="F136" s="94" t="s">
        <v>85</v>
      </c>
      <c r="G136" s="94">
        <v>1850</v>
      </c>
      <c r="H136" s="94"/>
      <c r="I136" s="97">
        <f t="shared" si="1284"/>
        <v>0</v>
      </c>
      <c r="J136" s="94"/>
      <c r="K136" s="97">
        <f t="shared" si="1284"/>
        <v>0</v>
      </c>
      <c r="L136" s="94"/>
      <c r="M136" s="97">
        <f t="shared" ref="M136" si="1360">L136*$E136</f>
        <v>0</v>
      </c>
      <c r="N136" s="94"/>
      <c r="O136" s="97">
        <f t="shared" ref="O136" si="1361">N136*$E136</f>
        <v>0</v>
      </c>
      <c r="P136" s="94"/>
      <c r="Q136" s="97">
        <f t="shared" ref="Q136" si="1362">P136*$E136</f>
        <v>0</v>
      </c>
      <c r="R136" s="94"/>
      <c r="S136" s="97">
        <f t="shared" ref="S136" si="1363">R136*$E136</f>
        <v>0</v>
      </c>
      <c r="T136" s="94"/>
      <c r="U136" s="97">
        <f t="shared" ref="U136" si="1364">T136*$E136</f>
        <v>0</v>
      </c>
      <c r="V136" s="94"/>
      <c r="W136" s="97">
        <f t="shared" ref="W136" si="1365">V136*$E136</f>
        <v>0</v>
      </c>
      <c r="X136" s="94"/>
      <c r="Y136" s="97">
        <f t="shared" ref="Y136" si="1366">X136*$E136</f>
        <v>0</v>
      </c>
      <c r="Z136" s="94"/>
      <c r="AA136" s="97">
        <f t="shared" ref="AA136" si="1367">Z136*$E136</f>
        <v>0</v>
      </c>
      <c r="AB136" s="94"/>
      <c r="AC136" s="97">
        <f t="shared" ref="AC136" si="1368">AB136*$E136</f>
        <v>0</v>
      </c>
      <c r="AD136" s="94"/>
      <c r="AE136" s="97">
        <f t="shared" ref="AE136" si="1369">AD136*$E136</f>
        <v>0</v>
      </c>
      <c r="AF136" s="101">
        <f t="shared" si="1295"/>
        <v>0</v>
      </c>
      <c r="AG136" s="100">
        <f t="shared" si="1296"/>
        <v>0</v>
      </c>
      <c r="AH136" s="99"/>
      <c r="AI136" s="100">
        <f t="shared" si="835"/>
        <v>0</v>
      </c>
      <c r="AJ136" s="99"/>
      <c r="AK136" s="100">
        <f t="shared" si="803"/>
        <v>0</v>
      </c>
      <c r="AL136" s="99"/>
      <c r="AM136" s="100">
        <f t="shared" si="803"/>
        <v>0</v>
      </c>
      <c r="AN136" s="99"/>
      <c r="AO136" s="100">
        <f t="shared" si="804"/>
        <v>0</v>
      </c>
      <c r="AP136" s="99"/>
      <c r="AQ136" s="100">
        <f t="shared" si="805"/>
        <v>0</v>
      </c>
      <c r="AR136" s="99"/>
      <c r="AS136" s="100">
        <f t="shared" si="806"/>
        <v>0</v>
      </c>
      <c r="AT136" s="99"/>
      <c r="AU136" s="100">
        <f t="shared" si="807"/>
        <v>0</v>
      </c>
      <c r="AV136" s="99"/>
      <c r="AW136" s="100">
        <f t="shared" si="808"/>
        <v>0</v>
      </c>
      <c r="AX136" s="99"/>
      <c r="AY136" s="100">
        <f t="shared" si="809"/>
        <v>0</v>
      </c>
      <c r="AZ136" s="99"/>
      <c r="BA136" s="100">
        <f t="shared" si="810"/>
        <v>0</v>
      </c>
      <c r="BB136" s="99"/>
      <c r="BC136" s="100">
        <f t="shared" si="811"/>
        <v>0</v>
      </c>
      <c r="BD136" s="99"/>
      <c r="BE136" s="100">
        <f t="shared" si="812"/>
        <v>0</v>
      </c>
      <c r="BF136" s="101">
        <f t="shared" si="1096"/>
        <v>0</v>
      </c>
      <c r="BG136" s="100">
        <f t="shared" si="1097"/>
        <v>0</v>
      </c>
      <c r="BH136" s="99"/>
      <c r="BI136" s="100">
        <f t="shared" si="1297"/>
        <v>0</v>
      </c>
      <c r="BJ136" s="99"/>
      <c r="BK136" s="100">
        <f t="shared" si="1298"/>
        <v>0</v>
      </c>
      <c r="BL136" s="99"/>
      <c r="BM136" s="100">
        <f t="shared" si="1299"/>
        <v>0</v>
      </c>
      <c r="BN136" s="99"/>
      <c r="BO136" s="100">
        <f t="shared" si="1300"/>
        <v>0</v>
      </c>
      <c r="BP136" s="99"/>
      <c r="BQ136" s="100">
        <f t="shared" si="1301"/>
        <v>0</v>
      </c>
      <c r="BR136" s="99"/>
      <c r="BS136" s="100">
        <f t="shared" si="1302"/>
        <v>0</v>
      </c>
      <c r="BT136" s="99"/>
      <c r="BU136" s="100">
        <f t="shared" si="1303"/>
        <v>0</v>
      </c>
      <c r="BV136" s="99"/>
      <c r="BW136" s="100">
        <f t="shared" si="1304"/>
        <v>0</v>
      </c>
      <c r="BX136" s="99"/>
      <c r="BY136" s="100">
        <f t="shared" si="1305"/>
        <v>0</v>
      </c>
      <c r="BZ136" s="99"/>
      <c r="CA136" s="100">
        <f t="shared" si="1306"/>
        <v>0</v>
      </c>
      <c r="CB136" s="99"/>
      <c r="CC136" s="100">
        <f t="shared" si="1307"/>
        <v>0</v>
      </c>
      <c r="CD136" s="99"/>
      <c r="CE136" s="100">
        <f t="shared" si="1308"/>
        <v>0</v>
      </c>
      <c r="CF136" s="101">
        <f t="shared" si="1277"/>
        <v>0</v>
      </c>
      <c r="CG136" s="100">
        <f t="shared" si="1278"/>
        <v>0</v>
      </c>
    </row>
    <row r="137" spans="1:85" s="102" customFormat="1" ht="19.899999999999999" customHeight="1" x14ac:dyDescent="0.25">
      <c r="A137" s="94">
        <v>111</v>
      </c>
      <c r="B137" s="95" t="s">
        <v>160</v>
      </c>
      <c r="C137" s="95" t="s">
        <v>74</v>
      </c>
      <c r="D137" s="94">
        <f t="shared" si="1319"/>
        <v>18</v>
      </c>
      <c r="E137" s="94">
        <v>0.64</v>
      </c>
      <c r="F137" s="94" t="s">
        <v>83</v>
      </c>
      <c r="G137" s="94"/>
      <c r="H137" s="94"/>
      <c r="I137" s="97">
        <f t="shared" si="1284"/>
        <v>0</v>
      </c>
      <c r="J137" s="94"/>
      <c r="K137" s="97">
        <f t="shared" si="1284"/>
        <v>0</v>
      </c>
      <c r="L137" s="94"/>
      <c r="M137" s="97">
        <f t="shared" ref="M137" si="1370">L137*$E137</f>
        <v>0</v>
      </c>
      <c r="N137" s="94"/>
      <c r="O137" s="97">
        <f t="shared" ref="O137" si="1371">N137*$E137</f>
        <v>0</v>
      </c>
      <c r="P137" s="94"/>
      <c r="Q137" s="97">
        <f t="shared" ref="Q137" si="1372">P137*$E137</f>
        <v>0</v>
      </c>
      <c r="R137" s="94"/>
      <c r="S137" s="97">
        <f t="shared" ref="S137" si="1373">R137*$E137</f>
        <v>0</v>
      </c>
      <c r="T137" s="94"/>
      <c r="U137" s="97">
        <f t="shared" ref="U137" si="1374">T137*$E137</f>
        <v>0</v>
      </c>
      <c r="V137" s="94"/>
      <c r="W137" s="97">
        <f t="shared" ref="W137" si="1375">V137*$E137</f>
        <v>0</v>
      </c>
      <c r="X137" s="94"/>
      <c r="Y137" s="97">
        <f t="shared" ref="Y137" si="1376">X137*$E137</f>
        <v>0</v>
      </c>
      <c r="Z137" s="94"/>
      <c r="AA137" s="97">
        <f t="shared" ref="AA137" si="1377">Z137*$E137</f>
        <v>0</v>
      </c>
      <c r="AB137" s="94"/>
      <c r="AC137" s="97">
        <f t="shared" ref="AC137" si="1378">AB137*$E137</f>
        <v>0</v>
      </c>
      <c r="AD137" s="94"/>
      <c r="AE137" s="97">
        <f t="shared" ref="AE137" si="1379">AD137*$E137</f>
        <v>0</v>
      </c>
      <c r="AF137" s="101">
        <f t="shared" si="1295"/>
        <v>0</v>
      </c>
      <c r="AG137" s="100">
        <f t="shared" si="1296"/>
        <v>0</v>
      </c>
      <c r="AH137" s="99"/>
      <c r="AI137" s="100">
        <f t="shared" si="835"/>
        <v>0</v>
      </c>
      <c r="AJ137" s="99"/>
      <c r="AK137" s="100">
        <f t="shared" si="803"/>
        <v>0</v>
      </c>
      <c r="AL137" s="99"/>
      <c r="AM137" s="100">
        <f t="shared" si="803"/>
        <v>0</v>
      </c>
      <c r="AN137" s="99"/>
      <c r="AO137" s="100">
        <f t="shared" si="804"/>
        <v>0</v>
      </c>
      <c r="AP137" s="99"/>
      <c r="AQ137" s="100">
        <f t="shared" si="805"/>
        <v>0</v>
      </c>
      <c r="AR137" s="99"/>
      <c r="AS137" s="100">
        <f t="shared" si="806"/>
        <v>0</v>
      </c>
      <c r="AT137" s="99"/>
      <c r="AU137" s="100">
        <f t="shared" si="807"/>
        <v>0</v>
      </c>
      <c r="AV137" s="99"/>
      <c r="AW137" s="100">
        <f t="shared" si="808"/>
        <v>0</v>
      </c>
      <c r="AX137" s="99"/>
      <c r="AY137" s="100">
        <f t="shared" si="809"/>
        <v>0</v>
      </c>
      <c r="AZ137" s="99"/>
      <c r="BA137" s="100">
        <f t="shared" si="810"/>
        <v>0</v>
      </c>
      <c r="BB137" s="99"/>
      <c r="BC137" s="100">
        <f t="shared" si="811"/>
        <v>0</v>
      </c>
      <c r="BD137" s="99"/>
      <c r="BE137" s="100">
        <f t="shared" si="812"/>
        <v>0</v>
      </c>
      <c r="BF137" s="101">
        <f t="shared" si="1096"/>
        <v>0</v>
      </c>
      <c r="BG137" s="100">
        <f t="shared" si="1097"/>
        <v>0</v>
      </c>
      <c r="BH137" s="99"/>
      <c r="BI137" s="100">
        <f t="shared" si="1297"/>
        <v>0</v>
      </c>
      <c r="BJ137" s="99"/>
      <c r="BK137" s="100">
        <f t="shared" si="1298"/>
        <v>0</v>
      </c>
      <c r="BL137" s="99"/>
      <c r="BM137" s="100">
        <f t="shared" si="1299"/>
        <v>0</v>
      </c>
      <c r="BN137" s="99"/>
      <c r="BO137" s="100">
        <f t="shared" si="1300"/>
        <v>0</v>
      </c>
      <c r="BP137" s="99"/>
      <c r="BQ137" s="100">
        <f t="shared" si="1301"/>
        <v>0</v>
      </c>
      <c r="BR137" s="99"/>
      <c r="BS137" s="100">
        <f t="shared" si="1302"/>
        <v>0</v>
      </c>
      <c r="BT137" s="99"/>
      <c r="BU137" s="100">
        <f t="shared" si="1303"/>
        <v>0</v>
      </c>
      <c r="BV137" s="99"/>
      <c r="BW137" s="100">
        <f t="shared" si="1304"/>
        <v>0</v>
      </c>
      <c r="BX137" s="99"/>
      <c r="BY137" s="100">
        <f t="shared" si="1305"/>
        <v>0</v>
      </c>
      <c r="BZ137" s="99"/>
      <c r="CA137" s="100">
        <f t="shared" si="1306"/>
        <v>0</v>
      </c>
      <c r="CB137" s="99"/>
      <c r="CC137" s="100">
        <f t="shared" si="1307"/>
        <v>0</v>
      </c>
      <c r="CD137" s="99"/>
      <c r="CE137" s="100">
        <f t="shared" si="1308"/>
        <v>0</v>
      </c>
      <c r="CF137" s="101">
        <f t="shared" si="1277"/>
        <v>0</v>
      </c>
      <c r="CG137" s="100">
        <f t="shared" si="1278"/>
        <v>0</v>
      </c>
    </row>
    <row r="138" spans="1:85" s="102" customFormat="1" ht="19.899999999999999" customHeight="1" x14ac:dyDescent="0.25">
      <c r="A138" s="94">
        <v>112</v>
      </c>
      <c r="B138" s="95" t="s">
        <v>161</v>
      </c>
      <c r="C138" s="95"/>
      <c r="D138" s="94">
        <f t="shared" si="1319"/>
        <v>18</v>
      </c>
      <c r="E138" s="94">
        <v>0.64</v>
      </c>
      <c r="F138" s="94"/>
      <c r="G138" s="94"/>
      <c r="H138" s="94"/>
      <c r="I138" s="97">
        <f t="shared" si="1284"/>
        <v>0</v>
      </c>
      <c r="J138" s="94"/>
      <c r="K138" s="97">
        <f t="shared" si="1284"/>
        <v>0</v>
      </c>
      <c r="L138" s="94"/>
      <c r="M138" s="97">
        <f t="shared" ref="M138" si="1380">L138*$E138</f>
        <v>0</v>
      </c>
      <c r="N138" s="94"/>
      <c r="O138" s="97">
        <f t="shared" ref="O138" si="1381">N138*$E138</f>
        <v>0</v>
      </c>
      <c r="P138" s="94"/>
      <c r="Q138" s="97">
        <f t="shared" ref="Q138" si="1382">P138*$E138</f>
        <v>0</v>
      </c>
      <c r="R138" s="94"/>
      <c r="S138" s="97">
        <f t="shared" ref="S138" si="1383">R138*$E138</f>
        <v>0</v>
      </c>
      <c r="T138" s="94"/>
      <c r="U138" s="97">
        <f t="shared" ref="U138" si="1384">T138*$E138</f>
        <v>0</v>
      </c>
      <c r="V138" s="94"/>
      <c r="W138" s="97">
        <f t="shared" ref="W138" si="1385">V138*$E138</f>
        <v>0</v>
      </c>
      <c r="X138" s="94"/>
      <c r="Y138" s="97">
        <f t="shared" ref="Y138" si="1386">X138*$E138</f>
        <v>0</v>
      </c>
      <c r="Z138" s="94"/>
      <c r="AA138" s="97">
        <f t="shared" ref="AA138" si="1387">Z138*$E138</f>
        <v>0</v>
      </c>
      <c r="AB138" s="94"/>
      <c r="AC138" s="97">
        <f t="shared" ref="AC138" si="1388">AB138*$E138</f>
        <v>0</v>
      </c>
      <c r="AD138" s="94"/>
      <c r="AE138" s="97">
        <f t="shared" ref="AE138" si="1389">AD138*$E138</f>
        <v>0</v>
      </c>
      <c r="AF138" s="101"/>
      <c r="AG138" s="100"/>
      <c r="AH138" s="99"/>
      <c r="AI138" s="100"/>
      <c r="AJ138" s="99"/>
      <c r="AK138" s="100"/>
      <c r="AL138" s="99"/>
      <c r="AM138" s="100"/>
      <c r="AN138" s="99"/>
      <c r="AO138" s="100"/>
      <c r="AP138" s="99"/>
      <c r="AQ138" s="100"/>
      <c r="AR138" s="99"/>
      <c r="AS138" s="100"/>
      <c r="AT138" s="99"/>
      <c r="AU138" s="100"/>
      <c r="AV138" s="99"/>
      <c r="AW138" s="100"/>
      <c r="AX138" s="99"/>
      <c r="AY138" s="100"/>
      <c r="AZ138" s="99"/>
      <c r="BA138" s="100"/>
      <c r="BB138" s="99"/>
      <c r="BC138" s="100"/>
      <c r="BD138" s="99"/>
      <c r="BE138" s="100"/>
      <c r="BF138" s="101">
        <f t="shared" si="1096"/>
        <v>0</v>
      </c>
      <c r="BG138" s="100">
        <f t="shared" si="1097"/>
        <v>0</v>
      </c>
      <c r="BH138" s="99"/>
      <c r="BI138" s="100"/>
      <c r="BJ138" s="99"/>
      <c r="BK138" s="100"/>
      <c r="BL138" s="99"/>
      <c r="BM138" s="100"/>
      <c r="BN138" s="99"/>
      <c r="BO138" s="100"/>
      <c r="BP138" s="99"/>
      <c r="BQ138" s="100"/>
      <c r="BR138" s="99"/>
      <c r="BS138" s="100"/>
      <c r="BT138" s="99"/>
      <c r="BU138" s="100"/>
      <c r="BV138" s="99"/>
      <c r="BW138" s="100"/>
      <c r="BX138" s="99"/>
      <c r="BY138" s="100"/>
      <c r="BZ138" s="99"/>
      <c r="CA138" s="100"/>
      <c r="CB138" s="99"/>
      <c r="CC138" s="100"/>
      <c r="CD138" s="99"/>
      <c r="CE138" s="100"/>
      <c r="CF138" s="101">
        <f t="shared" si="1277"/>
        <v>0</v>
      </c>
      <c r="CG138" s="100">
        <f t="shared" si="1278"/>
        <v>0</v>
      </c>
    </row>
    <row r="139" spans="1:85" s="102" customFormat="1" ht="19.899999999999999" customHeight="1" x14ac:dyDescent="0.25">
      <c r="A139" s="94">
        <v>113</v>
      </c>
      <c r="B139" s="95" t="s">
        <v>162</v>
      </c>
      <c r="C139" s="95"/>
      <c r="D139" s="94">
        <f t="shared" si="1319"/>
        <v>18</v>
      </c>
      <c r="E139" s="94">
        <v>0.64</v>
      </c>
      <c r="F139" s="94" t="s">
        <v>163</v>
      </c>
      <c r="G139" s="94"/>
      <c r="H139" s="94"/>
      <c r="I139" s="97">
        <f t="shared" si="1284"/>
        <v>0</v>
      </c>
      <c r="J139" s="94"/>
      <c r="K139" s="97">
        <f t="shared" si="1284"/>
        <v>0</v>
      </c>
      <c r="L139" s="94"/>
      <c r="M139" s="97">
        <f t="shared" ref="M139" si="1390">L139*$E139</f>
        <v>0</v>
      </c>
      <c r="N139" s="94"/>
      <c r="O139" s="97">
        <f t="shared" ref="O139" si="1391">N139*$E139</f>
        <v>0</v>
      </c>
      <c r="P139" s="94"/>
      <c r="Q139" s="97">
        <f t="shared" ref="Q139" si="1392">P139*$E139</f>
        <v>0</v>
      </c>
      <c r="R139" s="94"/>
      <c r="S139" s="97">
        <f t="shared" ref="S139" si="1393">R139*$E139</f>
        <v>0</v>
      </c>
      <c r="T139" s="94"/>
      <c r="U139" s="97">
        <f t="shared" ref="U139" si="1394">T139*$E139</f>
        <v>0</v>
      </c>
      <c r="V139" s="94"/>
      <c r="W139" s="97">
        <f t="shared" ref="W139" si="1395">V139*$E139</f>
        <v>0</v>
      </c>
      <c r="X139" s="94"/>
      <c r="Y139" s="97">
        <f t="shared" ref="Y139" si="1396">X139*$E139</f>
        <v>0</v>
      </c>
      <c r="Z139" s="94"/>
      <c r="AA139" s="97">
        <f t="shared" ref="AA139" si="1397">Z139*$E139</f>
        <v>0</v>
      </c>
      <c r="AB139" s="94"/>
      <c r="AC139" s="97">
        <f t="shared" ref="AC139" si="1398">AB139*$E139</f>
        <v>0</v>
      </c>
      <c r="AD139" s="94"/>
      <c r="AE139" s="97">
        <f t="shared" ref="AE139" si="1399">AD139*$E139</f>
        <v>0</v>
      </c>
      <c r="AF139" s="101">
        <f t="shared" ref="AF139" si="1400">SUM(H139,J139,L139,N139,P139,R139,T139,V139,X139,Z139,AB139,AD139)</f>
        <v>0</v>
      </c>
      <c r="AG139" s="100">
        <f t="shared" ref="AG139" si="1401">SUM(I139,K139,M139,O139,Q139,S139,U139,W139,Y139,AA139,AC139,AE139)</f>
        <v>0</v>
      </c>
      <c r="AH139" s="99"/>
      <c r="AI139" s="100">
        <f t="shared" ref="AI139" si="1402">AH139*$E139</f>
        <v>0</v>
      </c>
      <c r="AJ139" s="99"/>
      <c r="AK139" s="100">
        <f t="shared" si="803"/>
        <v>0</v>
      </c>
      <c r="AL139" s="99"/>
      <c r="AM139" s="100">
        <f t="shared" si="803"/>
        <v>0</v>
      </c>
      <c r="AN139" s="99"/>
      <c r="AO139" s="100">
        <f t="shared" si="804"/>
        <v>0</v>
      </c>
      <c r="AP139" s="99"/>
      <c r="AQ139" s="100">
        <f t="shared" si="805"/>
        <v>0</v>
      </c>
      <c r="AR139" s="99"/>
      <c r="AS139" s="100">
        <f t="shared" si="806"/>
        <v>0</v>
      </c>
      <c r="AT139" s="99"/>
      <c r="AU139" s="100">
        <f t="shared" si="807"/>
        <v>0</v>
      </c>
      <c r="AV139" s="99"/>
      <c r="AW139" s="100">
        <f t="shared" si="808"/>
        <v>0</v>
      </c>
      <c r="AX139" s="99"/>
      <c r="AY139" s="100">
        <f t="shared" si="809"/>
        <v>0</v>
      </c>
      <c r="AZ139" s="99"/>
      <c r="BA139" s="100">
        <f t="shared" si="810"/>
        <v>0</v>
      </c>
      <c r="BB139" s="99"/>
      <c r="BC139" s="100">
        <f t="shared" si="811"/>
        <v>0</v>
      </c>
      <c r="BD139" s="99"/>
      <c r="BE139" s="100">
        <f t="shared" si="812"/>
        <v>0</v>
      </c>
      <c r="BF139" s="101">
        <f t="shared" si="1096"/>
        <v>0</v>
      </c>
      <c r="BG139" s="100">
        <f t="shared" si="1097"/>
        <v>0</v>
      </c>
      <c r="BH139" s="99"/>
      <c r="BI139" s="100">
        <f t="shared" ref="BI139" si="1403">BH139*$E139</f>
        <v>0</v>
      </c>
      <c r="BJ139" s="99"/>
      <c r="BK139" s="100">
        <f t="shared" ref="BK139" si="1404">BJ139*$E139</f>
        <v>0</v>
      </c>
      <c r="BL139" s="99"/>
      <c r="BM139" s="100">
        <f t="shared" ref="BM139" si="1405">BL139*$E139</f>
        <v>0</v>
      </c>
      <c r="BN139" s="99"/>
      <c r="BO139" s="100">
        <f t="shared" ref="BO139" si="1406">BN139*$E139</f>
        <v>0</v>
      </c>
      <c r="BP139" s="99"/>
      <c r="BQ139" s="100">
        <f t="shared" ref="BQ139" si="1407">BP139*$E139</f>
        <v>0</v>
      </c>
      <c r="BR139" s="99"/>
      <c r="BS139" s="100">
        <f t="shared" ref="BS139" si="1408">BR139*$E139</f>
        <v>0</v>
      </c>
      <c r="BT139" s="99"/>
      <c r="BU139" s="100">
        <f t="shared" ref="BU139" si="1409">BT139*$E139</f>
        <v>0</v>
      </c>
      <c r="BV139" s="99"/>
      <c r="BW139" s="100">
        <f t="shared" ref="BW139" si="1410">BV139*$E139</f>
        <v>0</v>
      </c>
      <c r="BX139" s="99"/>
      <c r="BY139" s="100">
        <f t="shared" ref="BY139" si="1411">BX139*$E139</f>
        <v>0</v>
      </c>
      <c r="BZ139" s="99"/>
      <c r="CA139" s="100">
        <f t="shared" ref="CA139" si="1412">BZ139*$E139</f>
        <v>0</v>
      </c>
      <c r="CB139" s="99"/>
      <c r="CC139" s="100">
        <f t="shared" ref="CC139" si="1413">CB139*$E139</f>
        <v>0</v>
      </c>
      <c r="CD139" s="99"/>
      <c r="CE139" s="100">
        <f t="shared" ref="CE139" si="1414">CD139*$E139</f>
        <v>0</v>
      </c>
      <c r="CF139" s="101">
        <f t="shared" si="1277"/>
        <v>0</v>
      </c>
      <c r="CG139" s="100">
        <f t="shared" si="1278"/>
        <v>0</v>
      </c>
    </row>
    <row r="140" spans="1:85" s="102" customFormat="1" ht="19.899999999999999" customHeight="1" x14ac:dyDescent="0.25">
      <c r="A140" s="94">
        <v>114</v>
      </c>
      <c r="B140" s="95" t="s">
        <v>228</v>
      </c>
      <c r="C140" s="95"/>
      <c r="D140" s="94">
        <f t="shared" ref="D140:D141" si="1415">RANK(BF140,$BF$4:$BF$147)</f>
        <v>18</v>
      </c>
      <c r="E140" s="94"/>
      <c r="F140" s="94"/>
      <c r="G140" s="94"/>
      <c r="H140" s="94"/>
      <c r="I140" s="97"/>
      <c r="J140" s="94"/>
      <c r="K140" s="97"/>
      <c r="L140" s="94"/>
      <c r="M140" s="97"/>
      <c r="N140" s="94"/>
      <c r="O140" s="97"/>
      <c r="P140" s="94"/>
      <c r="Q140" s="97"/>
      <c r="R140" s="94"/>
      <c r="S140" s="97"/>
      <c r="T140" s="94"/>
      <c r="U140" s="97"/>
      <c r="V140" s="94"/>
      <c r="W140" s="97"/>
      <c r="X140" s="94"/>
      <c r="Y140" s="97"/>
      <c r="Z140" s="94"/>
      <c r="AA140" s="97"/>
      <c r="AB140" s="94"/>
      <c r="AC140" s="97"/>
      <c r="AD140" s="94"/>
      <c r="AE140" s="97"/>
      <c r="AF140" s="101"/>
      <c r="AG140" s="100"/>
      <c r="AH140" s="99"/>
      <c r="AI140" s="100"/>
      <c r="AJ140" s="99"/>
      <c r="AK140" s="100"/>
      <c r="AL140" s="99"/>
      <c r="AM140" s="100"/>
      <c r="AN140" s="99"/>
      <c r="AO140" s="100"/>
      <c r="AP140" s="99"/>
      <c r="AQ140" s="100"/>
      <c r="AR140" s="99"/>
      <c r="AS140" s="100"/>
      <c r="AT140" s="99"/>
      <c r="AU140" s="100"/>
      <c r="AV140" s="99"/>
      <c r="AW140" s="100"/>
      <c r="AX140" s="99"/>
      <c r="AY140" s="100"/>
      <c r="AZ140" s="99"/>
      <c r="BA140" s="100"/>
      <c r="BB140" s="99"/>
      <c r="BC140" s="100"/>
      <c r="BD140" s="99"/>
      <c r="BE140" s="100"/>
      <c r="BF140" s="101"/>
      <c r="BG140" s="100"/>
      <c r="BH140" s="99"/>
      <c r="BI140" s="100"/>
      <c r="BJ140" s="99"/>
      <c r="BK140" s="100"/>
      <c r="BL140" s="99"/>
      <c r="BM140" s="100"/>
      <c r="BN140" s="99"/>
      <c r="BO140" s="100"/>
      <c r="BP140" s="99"/>
      <c r="BQ140" s="100"/>
      <c r="BR140" s="99"/>
      <c r="BS140" s="100"/>
      <c r="BT140" s="99"/>
      <c r="BU140" s="100"/>
      <c r="BV140" s="99"/>
      <c r="BW140" s="100"/>
      <c r="BX140" s="99"/>
      <c r="BY140" s="100"/>
      <c r="BZ140" s="99"/>
      <c r="CA140" s="100"/>
      <c r="CB140" s="99"/>
      <c r="CC140" s="100"/>
      <c r="CD140" s="99"/>
      <c r="CE140" s="100"/>
      <c r="CF140" s="101"/>
      <c r="CG140" s="100"/>
    </row>
    <row r="141" spans="1:85" s="102" customFormat="1" ht="19.899999999999999" customHeight="1" x14ac:dyDescent="0.25">
      <c r="A141" s="94">
        <v>115</v>
      </c>
      <c r="B141" s="95" t="s">
        <v>229</v>
      </c>
      <c r="C141" s="95"/>
      <c r="D141" s="94">
        <f t="shared" si="1415"/>
        <v>18</v>
      </c>
      <c r="E141" s="94"/>
      <c r="F141" s="94"/>
      <c r="G141" s="94"/>
      <c r="H141" s="94"/>
      <c r="I141" s="97"/>
      <c r="J141" s="94"/>
      <c r="K141" s="97"/>
      <c r="L141" s="94"/>
      <c r="M141" s="97"/>
      <c r="N141" s="94"/>
      <c r="O141" s="97"/>
      <c r="P141" s="94"/>
      <c r="Q141" s="97"/>
      <c r="R141" s="94"/>
      <c r="S141" s="97"/>
      <c r="T141" s="94"/>
      <c r="U141" s="97"/>
      <c r="V141" s="94"/>
      <c r="W141" s="97"/>
      <c r="X141" s="94"/>
      <c r="Y141" s="97"/>
      <c r="Z141" s="94"/>
      <c r="AA141" s="97"/>
      <c r="AB141" s="94"/>
      <c r="AC141" s="97"/>
      <c r="AD141" s="94"/>
      <c r="AE141" s="97"/>
      <c r="AF141" s="101"/>
      <c r="AG141" s="100"/>
      <c r="AH141" s="99"/>
      <c r="AI141" s="100"/>
      <c r="AJ141" s="99"/>
      <c r="AK141" s="100"/>
      <c r="AL141" s="99"/>
      <c r="AM141" s="100"/>
      <c r="AN141" s="99"/>
      <c r="AO141" s="100"/>
      <c r="AP141" s="99"/>
      <c r="AQ141" s="100"/>
      <c r="AR141" s="99"/>
      <c r="AS141" s="100"/>
      <c r="AT141" s="99"/>
      <c r="AU141" s="100"/>
      <c r="AV141" s="99"/>
      <c r="AW141" s="100"/>
      <c r="AX141" s="99"/>
      <c r="AY141" s="100"/>
      <c r="AZ141" s="99"/>
      <c r="BA141" s="100"/>
      <c r="BB141" s="99"/>
      <c r="BC141" s="100"/>
      <c r="BD141" s="99"/>
      <c r="BE141" s="100"/>
      <c r="BF141" s="101"/>
      <c r="BG141" s="100"/>
      <c r="BH141" s="99"/>
      <c r="BI141" s="100"/>
      <c r="BJ141" s="99"/>
      <c r="BK141" s="100"/>
      <c r="BL141" s="99"/>
      <c r="BM141" s="100"/>
      <c r="BN141" s="99"/>
      <c r="BO141" s="100"/>
      <c r="BP141" s="99"/>
      <c r="BQ141" s="100"/>
      <c r="BR141" s="99"/>
      <c r="BS141" s="100"/>
      <c r="BT141" s="99"/>
      <c r="BU141" s="100"/>
      <c r="BV141" s="99"/>
      <c r="BW141" s="100"/>
      <c r="BX141" s="99"/>
      <c r="BY141" s="100"/>
      <c r="BZ141" s="99"/>
      <c r="CA141" s="100"/>
      <c r="CB141" s="99"/>
      <c r="CC141" s="100"/>
      <c r="CD141" s="99"/>
      <c r="CE141" s="100"/>
      <c r="CF141" s="101"/>
      <c r="CG141" s="100"/>
    </row>
    <row r="142" spans="1:85" s="102" customFormat="1" ht="19.899999999999999" customHeight="1" x14ac:dyDescent="0.25">
      <c r="A142" s="94"/>
      <c r="B142" s="95"/>
      <c r="C142" s="95"/>
      <c r="D142" s="94"/>
      <c r="E142" s="94"/>
      <c r="F142" s="94"/>
      <c r="G142" s="94"/>
      <c r="H142" s="94"/>
      <c r="I142" s="125"/>
      <c r="J142" s="94"/>
      <c r="K142" s="125"/>
      <c r="L142" s="94"/>
      <c r="M142" s="125"/>
      <c r="N142" s="94"/>
      <c r="O142" s="125"/>
      <c r="P142" s="94"/>
      <c r="Q142" s="125"/>
      <c r="R142" s="94"/>
      <c r="S142" s="125"/>
      <c r="T142" s="94"/>
      <c r="U142" s="125"/>
      <c r="V142" s="94"/>
      <c r="W142" s="125"/>
      <c r="X142" s="94"/>
      <c r="Y142" s="125"/>
      <c r="Z142" s="94"/>
      <c r="AA142" s="125"/>
      <c r="AB142" s="94"/>
      <c r="AC142" s="125"/>
      <c r="AD142" s="94"/>
      <c r="AE142" s="125"/>
      <c r="AF142" s="101"/>
      <c r="AG142" s="100"/>
      <c r="AH142" s="99"/>
      <c r="AI142" s="100"/>
      <c r="AJ142" s="99"/>
      <c r="AK142" s="100"/>
      <c r="AL142" s="99"/>
      <c r="AM142" s="100"/>
      <c r="AN142" s="99"/>
      <c r="AO142" s="100"/>
      <c r="AP142" s="99"/>
      <c r="AQ142" s="100"/>
      <c r="AR142" s="99"/>
      <c r="AS142" s="100"/>
      <c r="AT142" s="99"/>
      <c r="AU142" s="100"/>
      <c r="AV142" s="99"/>
      <c r="AW142" s="100"/>
      <c r="AX142" s="99"/>
      <c r="AY142" s="100"/>
      <c r="AZ142" s="99"/>
      <c r="BA142" s="100"/>
      <c r="BB142" s="99"/>
      <c r="BC142" s="100"/>
      <c r="BD142" s="99"/>
      <c r="BE142" s="100"/>
      <c r="BF142" s="101">
        <f t="shared" si="1096"/>
        <v>0</v>
      </c>
      <c r="BG142" s="100">
        <f t="shared" si="1097"/>
        <v>0</v>
      </c>
      <c r="BH142" s="99"/>
      <c r="BI142" s="100"/>
      <c r="BJ142" s="99"/>
      <c r="BK142" s="100"/>
      <c r="BL142" s="99"/>
      <c r="BM142" s="100"/>
      <c r="BN142" s="99"/>
      <c r="BO142" s="100"/>
      <c r="BP142" s="99"/>
      <c r="BQ142" s="100"/>
      <c r="BR142" s="99"/>
      <c r="BS142" s="100"/>
      <c r="BT142" s="99"/>
      <c r="BU142" s="100"/>
      <c r="BV142" s="99"/>
      <c r="BW142" s="100"/>
      <c r="BX142" s="99"/>
      <c r="BY142" s="100"/>
      <c r="BZ142" s="99"/>
      <c r="CA142" s="100"/>
      <c r="CB142" s="99"/>
      <c r="CC142" s="100"/>
      <c r="CD142" s="99"/>
      <c r="CE142" s="100"/>
      <c r="CF142" s="101">
        <f t="shared" si="1277"/>
        <v>0</v>
      </c>
      <c r="CG142" s="100">
        <f t="shared" si="1278"/>
        <v>0</v>
      </c>
    </row>
    <row r="143" spans="1:85" s="102" customFormat="1" ht="19.899999999999999" customHeight="1" x14ac:dyDescent="0.25">
      <c r="A143" s="94">
        <v>116</v>
      </c>
      <c r="B143" s="95" t="s">
        <v>164</v>
      </c>
      <c r="C143" s="95" t="s">
        <v>74</v>
      </c>
      <c r="D143" s="94">
        <f>RANK(BF143,$BF$4:$BF$147)</f>
        <v>18</v>
      </c>
      <c r="E143" s="94">
        <v>0.7</v>
      </c>
      <c r="F143" s="94" t="s">
        <v>75</v>
      </c>
      <c r="G143" s="94"/>
      <c r="H143" s="94"/>
      <c r="I143" s="97">
        <f t="shared" ref="I143:K144" si="1416">H143*$E143</f>
        <v>0</v>
      </c>
      <c r="J143" s="94"/>
      <c r="K143" s="97">
        <f t="shared" si="1416"/>
        <v>0</v>
      </c>
      <c r="L143" s="94"/>
      <c r="M143" s="97">
        <f t="shared" ref="M143" si="1417">L143*$E143</f>
        <v>0</v>
      </c>
      <c r="N143" s="94"/>
      <c r="O143" s="97">
        <f t="shared" ref="O143" si="1418">N143*$E143</f>
        <v>0</v>
      </c>
      <c r="P143" s="94"/>
      <c r="Q143" s="97">
        <f t="shared" ref="Q143" si="1419">P143*$E143</f>
        <v>0</v>
      </c>
      <c r="R143" s="94"/>
      <c r="S143" s="97">
        <f t="shared" ref="S143" si="1420">R143*$E143</f>
        <v>0</v>
      </c>
      <c r="T143" s="94"/>
      <c r="U143" s="97">
        <f t="shared" ref="U143" si="1421">T143*$E143</f>
        <v>0</v>
      </c>
      <c r="V143" s="94"/>
      <c r="W143" s="97">
        <f t="shared" ref="W143" si="1422">V143*$E143</f>
        <v>0</v>
      </c>
      <c r="X143" s="94"/>
      <c r="Y143" s="97">
        <f t="shared" ref="Y143" si="1423">X143*$E143</f>
        <v>0</v>
      </c>
      <c r="Z143" s="94"/>
      <c r="AA143" s="97">
        <f t="shared" ref="AA143" si="1424">Z143*$E143</f>
        <v>0</v>
      </c>
      <c r="AB143" s="94"/>
      <c r="AC143" s="97">
        <f t="shared" ref="AC143" si="1425">AB143*$E143</f>
        <v>0</v>
      </c>
      <c r="AD143" s="94"/>
      <c r="AE143" s="97">
        <f t="shared" ref="AE143" si="1426">AD143*$E143</f>
        <v>0</v>
      </c>
      <c r="AF143" s="101">
        <f t="shared" ref="AF143:AF144" si="1427">SUM(H143,J143,L143,N143,P143,R143,T143,V143,X143,Z143,AB143,AD143)</f>
        <v>0</v>
      </c>
      <c r="AG143" s="100">
        <f t="shared" ref="AG143:AG144" si="1428">SUM(I143,K143,M143,O143,Q143,S143,U143,W143,Y143,AA143,AC143,AE143)</f>
        <v>0</v>
      </c>
      <c r="AH143" s="99"/>
      <c r="AI143" s="100">
        <f t="shared" ref="AI143:AI144" si="1429">AH143*$E143</f>
        <v>0</v>
      </c>
      <c r="AJ143" s="99"/>
      <c r="AK143" s="100">
        <f t="shared" ref="AK143:AK144" si="1430">AJ143*$E143</f>
        <v>0</v>
      </c>
      <c r="AL143" s="99"/>
      <c r="AM143" s="100">
        <f t="shared" ref="AM143:AM144" si="1431">AL143*$E143</f>
        <v>0</v>
      </c>
      <c r="AN143" s="99"/>
      <c r="AO143" s="100">
        <f t="shared" ref="AO143:AO144" si="1432">AN143*$E143</f>
        <v>0</v>
      </c>
      <c r="AP143" s="99"/>
      <c r="AQ143" s="100">
        <f t="shared" ref="AQ143:AQ144" si="1433">AP143*$E143</f>
        <v>0</v>
      </c>
      <c r="AR143" s="99"/>
      <c r="AS143" s="100">
        <f t="shared" ref="AS143:AS144" si="1434">AR143*$E143</f>
        <v>0</v>
      </c>
      <c r="AT143" s="99"/>
      <c r="AU143" s="100">
        <f t="shared" ref="AU143:AU144" si="1435">AT143*$E143</f>
        <v>0</v>
      </c>
      <c r="AV143" s="99"/>
      <c r="AW143" s="100">
        <f t="shared" ref="AW143:AW144" si="1436">AV143*$E143</f>
        <v>0</v>
      </c>
      <c r="AX143" s="99"/>
      <c r="AY143" s="100">
        <f t="shared" ref="AY143:AY144" si="1437">AX143*$E143</f>
        <v>0</v>
      </c>
      <c r="AZ143" s="99"/>
      <c r="BA143" s="100">
        <f t="shared" ref="BA143:BA144" si="1438">AZ143*$E143</f>
        <v>0</v>
      </c>
      <c r="BB143" s="99"/>
      <c r="BC143" s="100">
        <f t="shared" ref="BC143:BC144" si="1439">BB143*$E143</f>
        <v>0</v>
      </c>
      <c r="BD143" s="99"/>
      <c r="BE143" s="100">
        <f t="shared" ref="BE143:BE144" si="1440">BD143*$E143</f>
        <v>0</v>
      </c>
      <c r="BF143" s="101">
        <f t="shared" si="1096"/>
        <v>0</v>
      </c>
      <c r="BG143" s="100">
        <f t="shared" si="1097"/>
        <v>0</v>
      </c>
      <c r="BH143" s="99"/>
      <c r="BI143" s="100">
        <f t="shared" ref="BI143:BI144" si="1441">BH143*$E143</f>
        <v>0</v>
      </c>
      <c r="BJ143" s="99"/>
      <c r="BK143" s="100">
        <f t="shared" ref="BK143:BK144" si="1442">BJ143*$E143</f>
        <v>0</v>
      </c>
      <c r="BL143" s="99"/>
      <c r="BM143" s="100">
        <f t="shared" ref="BM143:BM144" si="1443">BL143*$E143</f>
        <v>0</v>
      </c>
      <c r="BN143" s="99"/>
      <c r="BO143" s="100">
        <f t="shared" ref="BO143:BO144" si="1444">BN143*$E143</f>
        <v>0</v>
      </c>
      <c r="BP143" s="99"/>
      <c r="BQ143" s="100">
        <f t="shared" ref="BQ143:BQ144" si="1445">BP143*$E143</f>
        <v>0</v>
      </c>
      <c r="BR143" s="99"/>
      <c r="BS143" s="100">
        <f t="shared" ref="BS143:BS144" si="1446">BR143*$E143</f>
        <v>0</v>
      </c>
      <c r="BT143" s="99"/>
      <c r="BU143" s="100">
        <f t="shared" ref="BU143:BU144" si="1447">BT143*$E143</f>
        <v>0</v>
      </c>
      <c r="BV143" s="99"/>
      <c r="BW143" s="100">
        <f t="shared" ref="BW143:BW144" si="1448">BV143*$E143</f>
        <v>0</v>
      </c>
      <c r="BX143" s="99"/>
      <c r="BY143" s="100">
        <f t="shared" ref="BY143:BY144" si="1449">BX143*$E143</f>
        <v>0</v>
      </c>
      <c r="BZ143" s="99"/>
      <c r="CA143" s="100">
        <f t="shared" ref="CA143:CA144" si="1450">BZ143*$E143</f>
        <v>0</v>
      </c>
      <c r="CB143" s="99"/>
      <c r="CC143" s="100">
        <f t="shared" ref="CC143:CC144" si="1451">CB143*$E143</f>
        <v>0</v>
      </c>
      <c r="CD143" s="99"/>
      <c r="CE143" s="100">
        <f t="shared" ref="CE143:CE144" si="1452">CD143*$E143</f>
        <v>0</v>
      </c>
      <c r="CF143" s="101">
        <f t="shared" si="1277"/>
        <v>0</v>
      </c>
      <c r="CG143" s="100">
        <f t="shared" si="1278"/>
        <v>0</v>
      </c>
    </row>
    <row r="144" spans="1:85" s="102" customFormat="1" ht="19.899999999999999" customHeight="1" x14ac:dyDescent="0.25">
      <c r="A144" s="94">
        <v>117</v>
      </c>
      <c r="B144" s="95" t="s">
        <v>165</v>
      </c>
      <c r="C144" s="95"/>
      <c r="D144" s="94">
        <f>RANK(BF144,$BF$4:$BF$147)</f>
        <v>18</v>
      </c>
      <c r="E144" s="94">
        <v>20</v>
      </c>
      <c r="F144" s="94">
        <v>1</v>
      </c>
      <c r="G144" s="94"/>
      <c r="H144" s="94"/>
      <c r="I144" s="97">
        <f t="shared" si="1416"/>
        <v>0</v>
      </c>
      <c r="J144" s="94"/>
      <c r="K144" s="97">
        <f t="shared" si="1416"/>
        <v>0</v>
      </c>
      <c r="L144" s="94"/>
      <c r="M144" s="97">
        <f t="shared" ref="M144" si="1453">L144*$E144</f>
        <v>0</v>
      </c>
      <c r="N144" s="94"/>
      <c r="O144" s="97">
        <f t="shared" ref="O144" si="1454">N144*$E144</f>
        <v>0</v>
      </c>
      <c r="P144" s="94"/>
      <c r="Q144" s="97">
        <f t="shared" ref="Q144" si="1455">P144*$E144</f>
        <v>0</v>
      </c>
      <c r="R144" s="94"/>
      <c r="S144" s="97">
        <f t="shared" ref="S144" si="1456">R144*$E144</f>
        <v>0</v>
      </c>
      <c r="T144" s="94"/>
      <c r="U144" s="97">
        <f t="shared" ref="U144" si="1457">T144*$E144</f>
        <v>0</v>
      </c>
      <c r="V144" s="94"/>
      <c r="W144" s="97">
        <f t="shared" ref="W144" si="1458">V144*$E144</f>
        <v>0</v>
      </c>
      <c r="X144" s="94"/>
      <c r="Y144" s="97">
        <f t="shared" ref="Y144" si="1459">X144*$E144</f>
        <v>0</v>
      </c>
      <c r="Z144" s="94"/>
      <c r="AA144" s="97">
        <f t="shared" ref="AA144" si="1460">Z144*$E144</f>
        <v>0</v>
      </c>
      <c r="AB144" s="94"/>
      <c r="AC144" s="97">
        <f t="shared" ref="AC144" si="1461">AB144*$E144</f>
        <v>0</v>
      </c>
      <c r="AD144" s="94"/>
      <c r="AE144" s="97">
        <f t="shared" ref="AE144" si="1462">AD144*$E144</f>
        <v>0</v>
      </c>
      <c r="AF144" s="101">
        <f t="shared" si="1427"/>
        <v>0</v>
      </c>
      <c r="AG144" s="100">
        <f t="shared" si="1428"/>
        <v>0</v>
      </c>
      <c r="AH144" s="99"/>
      <c r="AI144" s="100">
        <f t="shared" si="1429"/>
        <v>0</v>
      </c>
      <c r="AJ144" s="99"/>
      <c r="AK144" s="100">
        <f t="shared" si="1430"/>
        <v>0</v>
      </c>
      <c r="AL144" s="99"/>
      <c r="AM144" s="100">
        <f t="shared" si="1431"/>
        <v>0</v>
      </c>
      <c r="AN144" s="99"/>
      <c r="AO144" s="100">
        <f t="shared" si="1432"/>
        <v>0</v>
      </c>
      <c r="AP144" s="99"/>
      <c r="AQ144" s="100">
        <f t="shared" si="1433"/>
        <v>0</v>
      </c>
      <c r="AR144" s="99"/>
      <c r="AS144" s="100">
        <f t="shared" si="1434"/>
        <v>0</v>
      </c>
      <c r="AT144" s="99"/>
      <c r="AU144" s="100">
        <f t="shared" si="1435"/>
        <v>0</v>
      </c>
      <c r="AV144" s="99"/>
      <c r="AW144" s="100">
        <f t="shared" si="1436"/>
        <v>0</v>
      </c>
      <c r="AX144" s="99"/>
      <c r="AY144" s="100">
        <f t="shared" si="1437"/>
        <v>0</v>
      </c>
      <c r="AZ144" s="99"/>
      <c r="BA144" s="100">
        <f t="shared" si="1438"/>
        <v>0</v>
      </c>
      <c r="BB144" s="99"/>
      <c r="BC144" s="100">
        <f t="shared" si="1439"/>
        <v>0</v>
      </c>
      <c r="BD144" s="99"/>
      <c r="BE144" s="100">
        <f t="shared" si="1440"/>
        <v>0</v>
      </c>
      <c r="BF144" s="101">
        <f t="shared" si="1096"/>
        <v>0</v>
      </c>
      <c r="BG144" s="100">
        <f t="shared" si="1097"/>
        <v>0</v>
      </c>
      <c r="BH144" s="99"/>
      <c r="BI144" s="100">
        <f t="shared" si="1441"/>
        <v>0</v>
      </c>
      <c r="BJ144" s="99"/>
      <c r="BK144" s="100">
        <f t="shared" si="1442"/>
        <v>0</v>
      </c>
      <c r="BL144" s="99"/>
      <c r="BM144" s="100">
        <f t="shared" si="1443"/>
        <v>0</v>
      </c>
      <c r="BN144" s="99"/>
      <c r="BO144" s="100">
        <f t="shared" si="1444"/>
        <v>0</v>
      </c>
      <c r="BP144" s="99"/>
      <c r="BQ144" s="100">
        <f t="shared" si="1445"/>
        <v>0</v>
      </c>
      <c r="BR144" s="99"/>
      <c r="BS144" s="100">
        <f t="shared" si="1446"/>
        <v>0</v>
      </c>
      <c r="BT144" s="99"/>
      <c r="BU144" s="100">
        <f t="shared" si="1447"/>
        <v>0</v>
      </c>
      <c r="BV144" s="99"/>
      <c r="BW144" s="100">
        <f t="shared" si="1448"/>
        <v>0</v>
      </c>
      <c r="BX144" s="99"/>
      <c r="BY144" s="100">
        <f t="shared" si="1449"/>
        <v>0</v>
      </c>
      <c r="BZ144" s="99"/>
      <c r="CA144" s="100">
        <f t="shared" si="1450"/>
        <v>0</v>
      </c>
      <c r="CB144" s="99"/>
      <c r="CC144" s="100">
        <f t="shared" si="1451"/>
        <v>0</v>
      </c>
      <c r="CD144" s="99"/>
      <c r="CE144" s="100">
        <f t="shared" si="1452"/>
        <v>0</v>
      </c>
      <c r="CF144" s="101">
        <f t="shared" si="1277"/>
        <v>0</v>
      </c>
      <c r="CG144" s="100">
        <f t="shared" si="1278"/>
        <v>0</v>
      </c>
    </row>
    <row r="145" spans="1:85" s="102" customFormat="1" ht="18" x14ac:dyDescent="0.25">
      <c r="A145" s="94">
        <v>118</v>
      </c>
      <c r="B145" s="95" t="s">
        <v>225</v>
      </c>
      <c r="C145" s="95"/>
      <c r="D145" s="94"/>
      <c r="E145" s="94"/>
      <c r="F145" s="94"/>
      <c r="G145" s="94"/>
      <c r="H145" s="94"/>
      <c r="I145" s="97"/>
      <c r="J145" s="94"/>
      <c r="K145" s="97"/>
      <c r="L145" s="94"/>
      <c r="M145" s="97"/>
      <c r="N145" s="94"/>
      <c r="O145" s="97"/>
      <c r="P145" s="94"/>
      <c r="Q145" s="97"/>
      <c r="R145" s="94"/>
      <c r="S145" s="97">
        <v>0</v>
      </c>
      <c r="T145" s="94"/>
      <c r="U145" s="97"/>
      <c r="V145" s="94"/>
      <c r="W145" s="97"/>
      <c r="X145" s="94"/>
      <c r="Y145" s="97"/>
      <c r="Z145" s="94"/>
      <c r="AA145" s="97"/>
      <c r="AB145" s="94"/>
      <c r="AC145" s="97"/>
      <c r="AD145" s="94"/>
      <c r="AE145" s="97"/>
      <c r="AF145" s="101"/>
      <c r="AG145" s="100"/>
      <c r="AH145" s="99"/>
      <c r="AI145" s="100"/>
      <c r="AJ145" s="99"/>
      <c r="AK145" s="100"/>
      <c r="AL145" s="99"/>
      <c r="AM145" s="100"/>
      <c r="AN145" s="99"/>
      <c r="AO145" s="100"/>
      <c r="AP145" s="99"/>
      <c r="AQ145" s="100"/>
      <c r="AR145" s="99"/>
      <c r="AS145" s="100"/>
      <c r="AT145" s="99"/>
      <c r="AU145" s="100"/>
      <c r="AV145" s="99"/>
      <c r="AW145" s="100"/>
      <c r="AX145" s="99"/>
      <c r="AY145" s="100"/>
      <c r="AZ145" s="99"/>
      <c r="BA145" s="100"/>
      <c r="BB145" s="99"/>
      <c r="BC145" s="100"/>
      <c r="BD145" s="99"/>
      <c r="BE145" s="100"/>
      <c r="BF145" s="101"/>
      <c r="BG145" s="100"/>
      <c r="BH145" s="99"/>
      <c r="BI145" s="100"/>
      <c r="BJ145" s="99"/>
      <c r="BK145" s="100"/>
      <c r="BL145" s="99"/>
      <c r="BM145" s="100"/>
      <c r="BN145" s="99"/>
      <c r="BO145" s="100"/>
      <c r="BP145" s="99"/>
      <c r="BQ145" s="100"/>
      <c r="BR145" s="99"/>
      <c r="BS145" s="100"/>
      <c r="BT145" s="99"/>
      <c r="BU145" s="100"/>
      <c r="BV145" s="99"/>
      <c r="BW145" s="100"/>
      <c r="BX145" s="99"/>
      <c r="BY145" s="100"/>
      <c r="BZ145" s="99"/>
      <c r="CA145" s="100"/>
      <c r="CB145" s="99"/>
      <c r="CC145" s="100"/>
      <c r="CD145" s="99"/>
      <c r="CE145" s="100"/>
      <c r="CF145" s="101"/>
      <c r="CG145" s="100"/>
    </row>
    <row r="146" spans="1:85" s="102" customFormat="1" ht="19.899999999999999" customHeight="1" x14ac:dyDescent="0.25">
      <c r="A146" s="94"/>
      <c r="B146" s="95"/>
      <c r="C146" s="95"/>
      <c r="D146" s="94"/>
      <c r="E146" s="94"/>
      <c r="F146" s="94"/>
      <c r="G146" s="94"/>
      <c r="H146" s="94"/>
      <c r="I146" s="97"/>
      <c r="J146" s="94"/>
      <c r="K146" s="97"/>
      <c r="L146" s="94"/>
      <c r="M146" s="97"/>
      <c r="N146" s="94"/>
      <c r="O146" s="97"/>
      <c r="P146" s="94"/>
      <c r="Q146" s="97"/>
      <c r="R146" s="94"/>
      <c r="S146" s="97"/>
      <c r="T146" s="94"/>
      <c r="U146" s="97"/>
      <c r="V146" s="94"/>
      <c r="W146" s="97"/>
      <c r="X146" s="94"/>
      <c r="Y146" s="97"/>
      <c r="Z146" s="94"/>
      <c r="AA146" s="97"/>
      <c r="AB146" s="94"/>
      <c r="AC146" s="97"/>
      <c r="AD146" s="94"/>
      <c r="AE146" s="97"/>
      <c r="AF146" s="101"/>
      <c r="AG146" s="100"/>
      <c r="AH146" s="99"/>
      <c r="AI146" s="100"/>
      <c r="AJ146" s="99"/>
      <c r="AK146" s="100"/>
      <c r="AL146" s="99"/>
      <c r="AM146" s="100"/>
      <c r="AN146" s="99"/>
      <c r="AO146" s="100"/>
      <c r="AP146" s="99"/>
      <c r="AQ146" s="100"/>
      <c r="AR146" s="99"/>
      <c r="AS146" s="100"/>
      <c r="AT146" s="99"/>
      <c r="AU146" s="100"/>
      <c r="AV146" s="99"/>
      <c r="AW146" s="100"/>
      <c r="AX146" s="99"/>
      <c r="AY146" s="100"/>
      <c r="AZ146" s="99"/>
      <c r="BA146" s="100"/>
      <c r="BB146" s="99"/>
      <c r="BC146" s="100"/>
      <c r="BD146" s="99"/>
      <c r="BE146" s="100"/>
      <c r="BF146" s="101">
        <f t="shared" si="1096"/>
        <v>0</v>
      </c>
      <c r="BG146" s="100">
        <f t="shared" si="1097"/>
        <v>0</v>
      </c>
      <c r="BH146" s="99"/>
      <c r="BI146" s="100"/>
      <c r="BJ146" s="99"/>
      <c r="BK146" s="100"/>
      <c r="BL146" s="99"/>
      <c r="BM146" s="100"/>
      <c r="BN146" s="99"/>
      <c r="BO146" s="100"/>
      <c r="BP146" s="99"/>
      <c r="BQ146" s="100"/>
      <c r="BR146" s="99"/>
      <c r="BS146" s="100"/>
      <c r="BT146" s="99"/>
      <c r="BU146" s="100"/>
      <c r="BV146" s="99"/>
      <c r="BW146" s="100"/>
      <c r="BX146" s="99"/>
      <c r="BY146" s="100"/>
      <c r="BZ146" s="99"/>
      <c r="CA146" s="100"/>
      <c r="CB146" s="99"/>
      <c r="CC146" s="100"/>
      <c r="CD146" s="99"/>
      <c r="CE146" s="100"/>
      <c r="CF146" s="101">
        <f t="shared" si="1277"/>
        <v>0</v>
      </c>
      <c r="CG146" s="100">
        <f t="shared" si="1278"/>
        <v>0</v>
      </c>
    </row>
    <row r="147" spans="1:85" s="102" customFormat="1" ht="19.899999999999999" customHeight="1" x14ac:dyDescent="0.25">
      <c r="A147" s="94"/>
      <c r="B147" s="95"/>
      <c r="C147" s="95"/>
      <c r="D147" s="94"/>
      <c r="E147" s="94"/>
      <c r="F147" s="94"/>
      <c r="G147" s="94"/>
      <c r="H147" s="94"/>
      <c r="I147" s="97"/>
      <c r="J147" s="94"/>
      <c r="K147" s="97"/>
      <c r="L147" s="94"/>
      <c r="M147" s="97"/>
      <c r="N147" s="94"/>
      <c r="O147" s="97"/>
      <c r="P147" s="94"/>
      <c r="Q147" s="97"/>
      <c r="R147" s="94"/>
      <c r="S147" s="97"/>
      <c r="T147" s="94"/>
      <c r="U147" s="97"/>
      <c r="V147" s="94"/>
      <c r="W147" s="97"/>
      <c r="X147" s="94"/>
      <c r="Y147" s="97"/>
      <c r="Z147" s="94"/>
      <c r="AA147" s="97"/>
      <c r="AB147" s="94"/>
      <c r="AC147" s="97"/>
      <c r="AD147" s="94"/>
      <c r="AE147" s="97"/>
      <c r="AF147" s="101"/>
      <c r="AG147" s="100"/>
      <c r="AH147" s="99"/>
      <c r="AI147" s="100"/>
      <c r="AJ147" s="99"/>
      <c r="AK147" s="100"/>
      <c r="AL147" s="99"/>
      <c r="AM147" s="100"/>
      <c r="AN147" s="99"/>
      <c r="AO147" s="100"/>
      <c r="AP147" s="99"/>
      <c r="AQ147" s="100"/>
      <c r="AR147" s="99"/>
      <c r="AS147" s="100"/>
      <c r="AT147" s="99"/>
      <c r="AU147" s="100"/>
      <c r="AV147" s="99"/>
      <c r="AW147" s="100"/>
      <c r="AX147" s="99"/>
      <c r="AY147" s="100"/>
      <c r="AZ147" s="99"/>
      <c r="BA147" s="100"/>
      <c r="BB147" s="99"/>
      <c r="BC147" s="100"/>
      <c r="BD147" s="99"/>
      <c r="BE147" s="100"/>
      <c r="BF147" s="101"/>
      <c r="BG147" s="100"/>
      <c r="BH147" s="99"/>
      <c r="BI147" s="100"/>
      <c r="BJ147" s="99"/>
      <c r="BK147" s="100"/>
      <c r="BL147" s="99"/>
      <c r="BM147" s="100"/>
      <c r="BN147" s="99"/>
      <c r="BO147" s="100"/>
      <c r="BP147" s="99"/>
      <c r="BQ147" s="100"/>
      <c r="BR147" s="99"/>
      <c r="BS147" s="100"/>
      <c r="BT147" s="99"/>
      <c r="BU147" s="100"/>
      <c r="BV147" s="99"/>
      <c r="BW147" s="100"/>
      <c r="BX147" s="99"/>
      <c r="BY147" s="100"/>
      <c r="BZ147" s="99"/>
      <c r="CA147" s="100"/>
      <c r="CB147" s="99"/>
      <c r="CC147" s="100"/>
      <c r="CD147" s="99"/>
      <c r="CE147" s="100"/>
      <c r="CF147" s="101"/>
      <c r="CG147" s="100"/>
    </row>
    <row r="148" spans="1:85" s="91" customFormat="1" ht="19.899999999999999" customHeight="1" x14ac:dyDescent="0.25">
      <c r="A148" s="107"/>
      <c r="B148" s="108" t="s">
        <v>166</v>
      </c>
      <c r="C148" s="108"/>
      <c r="D148" s="108"/>
      <c r="E148" s="109"/>
      <c r="F148" s="110"/>
      <c r="G148" s="110"/>
      <c r="H148" s="111">
        <f t="shared" ref="H148:AM148" si="1463">SUM(H4:H147)</f>
        <v>63352</v>
      </c>
      <c r="I148" s="112">
        <f t="shared" si="1463"/>
        <v>45911.15</v>
      </c>
      <c r="J148" s="111">
        <f t="shared" si="1463"/>
        <v>66574</v>
      </c>
      <c r="K148" s="112">
        <f t="shared" si="1463"/>
        <v>46909.520000000004</v>
      </c>
      <c r="L148" s="111">
        <f t="shared" si="1463"/>
        <v>66418</v>
      </c>
      <c r="M148" s="112">
        <f t="shared" si="1463"/>
        <v>48296.899999999994</v>
      </c>
      <c r="N148" s="111">
        <f t="shared" si="1463"/>
        <v>63416</v>
      </c>
      <c r="O148" s="112">
        <f t="shared" si="1463"/>
        <v>46739.46</v>
      </c>
      <c r="P148" s="111">
        <f t="shared" si="1463"/>
        <v>68918</v>
      </c>
      <c r="Q148" s="112">
        <f t="shared" si="1463"/>
        <v>52542.560000000005</v>
      </c>
      <c r="R148" s="111">
        <f t="shared" si="1463"/>
        <v>73075</v>
      </c>
      <c r="S148" s="112">
        <f t="shared" si="1463"/>
        <v>55484.480000000003</v>
      </c>
      <c r="T148" s="111">
        <f t="shared" si="1463"/>
        <v>76789</v>
      </c>
      <c r="U148" s="112">
        <f t="shared" si="1463"/>
        <v>56763.94</v>
      </c>
      <c r="V148" s="111">
        <f t="shared" si="1463"/>
        <v>58446</v>
      </c>
      <c r="W148" s="112">
        <f t="shared" si="1463"/>
        <v>41698.000000000007</v>
      </c>
      <c r="X148" s="111">
        <f t="shared" si="1463"/>
        <v>60040</v>
      </c>
      <c r="Y148" s="112">
        <f t="shared" si="1463"/>
        <v>45356.800000000003</v>
      </c>
      <c r="Z148" s="111">
        <f t="shared" si="1463"/>
        <v>64110</v>
      </c>
      <c r="AA148" s="112">
        <f t="shared" si="1463"/>
        <v>47350.559999999998</v>
      </c>
      <c r="AB148" s="111">
        <f t="shared" si="1463"/>
        <v>68026</v>
      </c>
      <c r="AC148" s="112">
        <f t="shared" si="1463"/>
        <v>50367.600000000006</v>
      </c>
      <c r="AD148" s="111">
        <f t="shared" si="1463"/>
        <v>76739</v>
      </c>
      <c r="AE148" s="112">
        <f t="shared" si="1463"/>
        <v>55825.23</v>
      </c>
      <c r="AF148" s="111">
        <f t="shared" si="1463"/>
        <v>805903</v>
      </c>
      <c r="AG148" s="112">
        <f t="shared" si="1463"/>
        <v>593246.19999999995</v>
      </c>
      <c r="AH148" s="111">
        <f t="shared" si="1463"/>
        <v>65406</v>
      </c>
      <c r="AI148" s="112">
        <f t="shared" si="1463"/>
        <v>49993.24</v>
      </c>
      <c r="AJ148" s="111">
        <f t="shared" si="1463"/>
        <v>71271</v>
      </c>
      <c r="AK148" s="112">
        <f t="shared" si="1463"/>
        <v>52444.249999999993</v>
      </c>
      <c r="AL148" s="111">
        <f t="shared" si="1463"/>
        <v>99047</v>
      </c>
      <c r="AM148" s="112">
        <f t="shared" si="1463"/>
        <v>76637.399999999994</v>
      </c>
      <c r="AN148" s="111">
        <f t="shared" ref="AN148:BS148" si="1464">SUM(AN4:AN147)</f>
        <v>48903</v>
      </c>
      <c r="AO148" s="112">
        <f t="shared" si="1464"/>
        <v>35038.5</v>
      </c>
      <c r="AP148" s="111">
        <f t="shared" si="1464"/>
        <v>65210</v>
      </c>
      <c r="AQ148" s="112">
        <f t="shared" si="1464"/>
        <v>49438.240000000005</v>
      </c>
      <c r="AR148" s="111">
        <f t="shared" si="1464"/>
        <v>74896</v>
      </c>
      <c r="AS148" s="112">
        <f t="shared" si="1464"/>
        <v>55600.480000000003</v>
      </c>
      <c r="AT148" s="111">
        <f t="shared" si="1464"/>
        <v>61974</v>
      </c>
      <c r="AU148" s="112">
        <f t="shared" si="1464"/>
        <v>45769.52</v>
      </c>
      <c r="AV148" s="111">
        <f t="shared" si="1464"/>
        <v>60887</v>
      </c>
      <c r="AW148" s="112">
        <f t="shared" si="1464"/>
        <v>45540.04</v>
      </c>
      <c r="AX148" s="111">
        <f t="shared" si="1464"/>
        <v>58403</v>
      </c>
      <c r="AY148" s="112">
        <f t="shared" si="1464"/>
        <v>44105.440000000002</v>
      </c>
      <c r="AZ148" s="111">
        <f t="shared" si="1464"/>
        <v>49380</v>
      </c>
      <c r="BA148" s="112">
        <f t="shared" si="1464"/>
        <v>36727.840000000004</v>
      </c>
      <c r="BB148" s="111">
        <f t="shared" si="1464"/>
        <v>44566</v>
      </c>
      <c r="BC148" s="112">
        <f t="shared" si="1464"/>
        <v>32896.399999999994</v>
      </c>
      <c r="BD148" s="111">
        <f t="shared" si="1464"/>
        <v>49402</v>
      </c>
      <c r="BE148" s="112">
        <f t="shared" si="1464"/>
        <v>36090.399999999994</v>
      </c>
      <c r="BF148" s="111">
        <f t="shared" si="1464"/>
        <v>749345</v>
      </c>
      <c r="BG148" s="112">
        <f t="shared" si="1464"/>
        <v>560281.75</v>
      </c>
      <c r="BH148" s="111">
        <f t="shared" si="1464"/>
        <v>51718</v>
      </c>
      <c r="BI148" s="112">
        <f t="shared" si="1464"/>
        <v>38678.240000000005</v>
      </c>
      <c r="BJ148" s="111">
        <f t="shared" si="1464"/>
        <v>45506</v>
      </c>
      <c r="BK148" s="112">
        <f t="shared" si="1464"/>
        <v>33578.160000000003</v>
      </c>
      <c r="BL148" s="111">
        <f t="shared" si="1464"/>
        <v>0</v>
      </c>
      <c r="BM148" s="112">
        <f t="shared" si="1464"/>
        <v>0</v>
      </c>
      <c r="BN148" s="111">
        <f t="shared" si="1464"/>
        <v>0</v>
      </c>
      <c r="BO148" s="112">
        <f t="shared" si="1464"/>
        <v>0</v>
      </c>
      <c r="BP148" s="111">
        <f t="shared" si="1464"/>
        <v>0</v>
      </c>
      <c r="BQ148" s="112">
        <f t="shared" si="1464"/>
        <v>0</v>
      </c>
      <c r="BR148" s="111">
        <f t="shared" si="1464"/>
        <v>0</v>
      </c>
      <c r="BS148" s="112">
        <f t="shared" si="1464"/>
        <v>0</v>
      </c>
      <c r="BT148" s="111">
        <f t="shared" ref="BT148:CG148" si="1465">SUM(BT4:BT147)</f>
        <v>0</v>
      </c>
      <c r="BU148" s="112">
        <f t="shared" si="1465"/>
        <v>0</v>
      </c>
      <c r="BV148" s="111">
        <f t="shared" si="1465"/>
        <v>0</v>
      </c>
      <c r="BW148" s="112">
        <f t="shared" si="1465"/>
        <v>0</v>
      </c>
      <c r="BX148" s="111">
        <f t="shared" si="1465"/>
        <v>0</v>
      </c>
      <c r="BY148" s="112">
        <f t="shared" si="1465"/>
        <v>0</v>
      </c>
      <c r="BZ148" s="111">
        <f t="shared" si="1465"/>
        <v>0</v>
      </c>
      <c r="CA148" s="112">
        <f t="shared" si="1465"/>
        <v>0</v>
      </c>
      <c r="CB148" s="111">
        <f t="shared" si="1465"/>
        <v>0</v>
      </c>
      <c r="CC148" s="112">
        <f t="shared" si="1465"/>
        <v>0</v>
      </c>
      <c r="CD148" s="111">
        <f t="shared" si="1465"/>
        <v>0</v>
      </c>
      <c r="CE148" s="112">
        <f t="shared" si="1465"/>
        <v>0</v>
      </c>
      <c r="CF148" s="111">
        <f t="shared" si="1465"/>
        <v>97224</v>
      </c>
      <c r="CG148" s="112">
        <f t="shared" si="1465"/>
        <v>72256.400000000009</v>
      </c>
    </row>
    <row r="149" spans="1:85" s="102" customFormat="1" ht="19.899999999999999" customHeight="1" x14ac:dyDescent="0.25">
      <c r="A149" s="113"/>
      <c r="B149" s="105"/>
      <c r="C149" s="105"/>
      <c r="D149" s="105"/>
      <c r="E149" s="105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1"/>
      <c r="AG149" s="100"/>
      <c r="AH149" s="99"/>
      <c r="AI149" s="100"/>
      <c r="AJ149" s="99"/>
      <c r="AK149" s="100"/>
      <c r="AL149" s="99"/>
      <c r="AM149" s="100"/>
      <c r="AN149" s="99"/>
      <c r="AO149" s="100"/>
      <c r="AP149" s="99"/>
      <c r="AQ149" s="100"/>
      <c r="AR149" s="99"/>
      <c r="AS149" s="100"/>
      <c r="AT149" s="99"/>
      <c r="AU149" s="100"/>
      <c r="AV149" s="99"/>
      <c r="AW149" s="100"/>
      <c r="AX149" s="99"/>
      <c r="AY149" s="100"/>
      <c r="AZ149" s="99"/>
      <c r="BA149" s="100"/>
      <c r="BB149" s="99"/>
      <c r="BC149" s="100"/>
      <c r="BD149" s="99"/>
      <c r="BE149" s="100"/>
      <c r="BF149" s="101"/>
      <c r="BG149" s="100"/>
      <c r="BH149" s="99"/>
      <c r="BI149" s="100"/>
      <c r="BJ149" s="99"/>
      <c r="BK149" s="100"/>
      <c r="BL149" s="99"/>
      <c r="BM149" s="100"/>
      <c r="BN149" s="99"/>
      <c r="BO149" s="100"/>
      <c r="BP149" s="99"/>
      <c r="BQ149" s="100"/>
      <c r="BR149" s="99"/>
      <c r="BS149" s="100"/>
      <c r="BT149" s="99"/>
      <c r="BU149" s="100"/>
      <c r="BV149" s="99"/>
      <c r="BW149" s="100"/>
      <c r="BX149" s="99"/>
      <c r="BY149" s="100"/>
      <c r="BZ149" s="99"/>
      <c r="CA149" s="100"/>
      <c r="CB149" s="99"/>
      <c r="CC149" s="100"/>
      <c r="CD149" s="99"/>
      <c r="CE149" s="100"/>
      <c r="CF149" s="101"/>
      <c r="CG149" s="100"/>
    </row>
    <row r="150" spans="1:85" s="102" customFormat="1" ht="19.899999999999999" customHeight="1" x14ac:dyDescent="0.25">
      <c r="A150" s="94">
        <v>119</v>
      </c>
      <c r="B150" s="95" t="s">
        <v>167</v>
      </c>
      <c r="C150" s="95" t="s">
        <v>74</v>
      </c>
      <c r="D150" s="94">
        <f t="shared" ref="D150:D157" si="1466">RANK(BF150,$BF$149:$BF$164)</f>
        <v>4</v>
      </c>
      <c r="E150" s="94">
        <v>0.7</v>
      </c>
      <c r="F150" s="94" t="s">
        <v>75</v>
      </c>
      <c r="G150" s="94">
        <v>4500</v>
      </c>
      <c r="H150" s="94"/>
      <c r="I150" s="100">
        <f t="shared" ref="I150:I162" si="1467">H150*$E150</f>
        <v>0</v>
      </c>
      <c r="J150" s="94"/>
      <c r="K150" s="100">
        <f t="shared" ref="K150:K162" si="1468">J150*$E150</f>
        <v>0</v>
      </c>
      <c r="L150" s="94"/>
      <c r="M150" s="100">
        <f t="shared" ref="M150:O162" si="1469">L150*$E150</f>
        <v>0</v>
      </c>
      <c r="N150" s="94"/>
      <c r="O150" s="100">
        <f t="shared" si="1469"/>
        <v>0</v>
      </c>
      <c r="P150" s="94"/>
      <c r="Q150" s="100">
        <f t="shared" ref="Q150:Q163" si="1470">P150*$E150</f>
        <v>0</v>
      </c>
      <c r="R150" s="94"/>
      <c r="S150" s="100">
        <f t="shared" ref="S150:S163" si="1471">R150*$E150</f>
        <v>0</v>
      </c>
      <c r="T150" s="94"/>
      <c r="U150" s="100">
        <f t="shared" ref="U150:U163" si="1472">T150*$E150</f>
        <v>0</v>
      </c>
      <c r="V150" s="94"/>
      <c r="W150" s="100">
        <f t="shared" ref="W150:W163" si="1473">V150*$E150</f>
        <v>0</v>
      </c>
      <c r="X150" s="94"/>
      <c r="Y150" s="100">
        <f t="shared" ref="Y150:Y163" si="1474">X150*$E150</f>
        <v>0</v>
      </c>
      <c r="Z150" s="94"/>
      <c r="AA150" s="100">
        <f t="shared" ref="AA150:AA163" si="1475">Z150*$E150</f>
        <v>0</v>
      </c>
      <c r="AB150" s="94"/>
      <c r="AC150" s="100">
        <f t="shared" ref="AC150:AC163" si="1476">AB150*$E150</f>
        <v>0</v>
      </c>
      <c r="AD150" s="94"/>
      <c r="AE150" s="100">
        <f t="shared" ref="AE150:AE163" si="1477">AD150*$E150</f>
        <v>0</v>
      </c>
      <c r="AF150" s="101">
        <f t="shared" ref="AF150:AF163" si="1478">SUM(H150,J150,L150,N150,P150,R150,T150,V150,X150,Z150,AB150,AD150)</f>
        <v>0</v>
      </c>
      <c r="AG150" s="100">
        <f t="shared" ref="AG150:AG163" si="1479">SUM(I150,K150,M150,O150,Q150,S150,U150,W150,Y150,AA150,AC150,AE150)</f>
        <v>0</v>
      </c>
      <c r="AH150" s="99"/>
      <c r="AI150" s="100">
        <f t="shared" ref="AI150:AK163" si="1480">AH150*$E150</f>
        <v>0</v>
      </c>
      <c r="AJ150" s="99"/>
      <c r="AK150" s="100">
        <f t="shared" ref="AK150:AK163" si="1481">AJ150*$E150</f>
        <v>0</v>
      </c>
      <c r="AL150" s="99"/>
      <c r="AM150" s="100">
        <f t="shared" ref="AM150:AM163" si="1482">AL150*$E150</f>
        <v>0</v>
      </c>
      <c r="AN150" s="99"/>
      <c r="AO150" s="100">
        <f t="shared" ref="AO150:AQ163" si="1483">AN150*$E150</f>
        <v>0</v>
      </c>
      <c r="AP150" s="99"/>
      <c r="AQ150" s="100">
        <f t="shared" si="1483"/>
        <v>0</v>
      </c>
      <c r="AR150" s="99"/>
      <c r="AS150" s="100">
        <f t="shared" ref="AS150:AS163" si="1484">AR150*$E150</f>
        <v>0</v>
      </c>
      <c r="AT150" s="99"/>
      <c r="AU150" s="100">
        <f t="shared" ref="AU150:AU163" si="1485">AT150*$E150</f>
        <v>0</v>
      </c>
      <c r="AV150" s="99"/>
      <c r="AW150" s="100">
        <f t="shared" ref="AW150:AW163" si="1486">AV150*$E150</f>
        <v>0</v>
      </c>
      <c r="AX150" s="99"/>
      <c r="AY150" s="100">
        <f t="shared" ref="AY150:AY163" si="1487">AX150*$E150</f>
        <v>0</v>
      </c>
      <c r="AZ150" s="99"/>
      <c r="BA150" s="100">
        <f t="shared" ref="BA150:BA163" si="1488">AZ150*$E150</f>
        <v>0</v>
      </c>
      <c r="BB150" s="99"/>
      <c r="BC150" s="100">
        <f t="shared" ref="BC150:BC163" si="1489">BB150*$E150</f>
        <v>0</v>
      </c>
      <c r="BD150" s="99"/>
      <c r="BE150" s="100">
        <f t="shared" ref="BE150:BE163" si="1490">BD150*$E150</f>
        <v>0</v>
      </c>
      <c r="BF150" s="101">
        <f t="shared" ref="BF150:BG163" si="1491">SUM(AH150,AJ150,AL150,AN150,AP150,AR150,AT150,AV150,AX150,AZ150,BB150,BD150)</f>
        <v>0</v>
      </c>
      <c r="BG150" s="100">
        <f t="shared" si="1491"/>
        <v>0</v>
      </c>
      <c r="BH150" s="99"/>
      <c r="BI150" s="100">
        <f t="shared" ref="BI150:BI156" si="1492">BH150*$E150</f>
        <v>0</v>
      </c>
      <c r="BJ150" s="99"/>
      <c r="BK150" s="100">
        <f t="shared" ref="BK150:BK156" si="1493">BJ150*$E150</f>
        <v>0</v>
      </c>
      <c r="BL150" s="99"/>
      <c r="BM150" s="100">
        <f t="shared" ref="BM150:BM156" si="1494">BL150*$E150</f>
        <v>0</v>
      </c>
      <c r="BN150" s="99"/>
      <c r="BO150" s="100">
        <f t="shared" ref="BO150:BO156" si="1495">BN150*$E150</f>
        <v>0</v>
      </c>
      <c r="BP150" s="99"/>
      <c r="BQ150" s="100">
        <f t="shared" ref="BQ150:BQ156" si="1496">BP150*$E150</f>
        <v>0</v>
      </c>
      <c r="BR150" s="99"/>
      <c r="BS150" s="100">
        <f t="shared" ref="BS150:BS156" si="1497">BR150*$E150</f>
        <v>0</v>
      </c>
      <c r="BT150" s="99"/>
      <c r="BU150" s="100">
        <f t="shared" ref="BU150:BU156" si="1498">BT150*$E150</f>
        <v>0</v>
      </c>
      <c r="BV150" s="99"/>
      <c r="BW150" s="100">
        <f t="shared" ref="BW150:BW156" si="1499">BV150*$E150</f>
        <v>0</v>
      </c>
      <c r="BX150" s="99"/>
      <c r="BY150" s="100">
        <f t="shared" ref="BY150:BY156" si="1500">BX150*$E150</f>
        <v>0</v>
      </c>
      <c r="BZ150" s="99"/>
      <c r="CA150" s="100">
        <f t="shared" ref="CA150:CA156" si="1501">BZ150*$E150</f>
        <v>0</v>
      </c>
      <c r="CB150" s="99"/>
      <c r="CC150" s="100">
        <f t="shared" ref="CC150:CC156" si="1502">CB150*$E150</f>
        <v>0</v>
      </c>
      <c r="CD150" s="99"/>
      <c r="CE150" s="100">
        <f t="shared" ref="CE150:CE156" si="1503">CD150*$E150</f>
        <v>0</v>
      </c>
      <c r="CF150" s="101">
        <f t="shared" ref="CF150:CF156" si="1504">SUM(BH150,BJ150,BL150,BN150,BP150,BR150,BT150,BV150,BX150,BZ150,CB150,CD150)</f>
        <v>0</v>
      </c>
      <c r="CG150" s="100">
        <f t="shared" ref="CG150:CG156" si="1505">SUM(BI150,BK150,BM150,BO150,BQ150,BS150,BU150,BW150,BY150,CA150,CC150,CE150)</f>
        <v>0</v>
      </c>
    </row>
    <row r="151" spans="1:85" s="102" customFormat="1" ht="19.899999999999999" customHeight="1" x14ac:dyDescent="0.25">
      <c r="A151" s="94">
        <v>120</v>
      </c>
      <c r="B151" s="95" t="s">
        <v>168</v>
      </c>
      <c r="C151" s="95" t="s">
        <v>74</v>
      </c>
      <c r="D151" s="94">
        <f t="shared" si="1466"/>
        <v>4</v>
      </c>
      <c r="E151" s="94">
        <v>0.35</v>
      </c>
      <c r="F151" s="94" t="s">
        <v>83</v>
      </c>
      <c r="G151" s="94">
        <v>2300</v>
      </c>
      <c r="H151" s="94"/>
      <c r="I151" s="100">
        <f t="shared" si="1467"/>
        <v>0</v>
      </c>
      <c r="J151" s="94"/>
      <c r="K151" s="100">
        <f t="shared" si="1468"/>
        <v>0</v>
      </c>
      <c r="L151" s="94"/>
      <c r="M151" s="100">
        <f t="shared" si="1469"/>
        <v>0</v>
      </c>
      <c r="N151" s="94"/>
      <c r="O151" s="100">
        <f t="shared" si="1469"/>
        <v>0</v>
      </c>
      <c r="P151" s="94"/>
      <c r="Q151" s="100">
        <f t="shared" si="1470"/>
        <v>0</v>
      </c>
      <c r="R151" s="94"/>
      <c r="S151" s="100">
        <f t="shared" si="1471"/>
        <v>0</v>
      </c>
      <c r="T151" s="94"/>
      <c r="U151" s="100">
        <f t="shared" si="1472"/>
        <v>0</v>
      </c>
      <c r="V151" s="94"/>
      <c r="W151" s="100">
        <f t="shared" si="1473"/>
        <v>0</v>
      </c>
      <c r="X151" s="94"/>
      <c r="Y151" s="100">
        <f t="shared" si="1474"/>
        <v>0</v>
      </c>
      <c r="Z151" s="94"/>
      <c r="AA151" s="100">
        <f t="shared" si="1475"/>
        <v>0</v>
      </c>
      <c r="AB151" s="94"/>
      <c r="AC151" s="100">
        <f t="shared" si="1476"/>
        <v>0</v>
      </c>
      <c r="AD151" s="94"/>
      <c r="AE151" s="100">
        <f t="shared" si="1477"/>
        <v>0</v>
      </c>
      <c r="AF151" s="101">
        <f t="shared" si="1478"/>
        <v>0</v>
      </c>
      <c r="AG151" s="100">
        <f t="shared" si="1479"/>
        <v>0</v>
      </c>
      <c r="AH151" s="99"/>
      <c r="AI151" s="100">
        <f t="shared" si="1480"/>
        <v>0</v>
      </c>
      <c r="AJ151" s="99"/>
      <c r="AK151" s="100">
        <f t="shared" si="1481"/>
        <v>0</v>
      </c>
      <c r="AL151" s="99"/>
      <c r="AM151" s="100">
        <f t="shared" si="1482"/>
        <v>0</v>
      </c>
      <c r="AN151" s="99"/>
      <c r="AO151" s="100">
        <f t="shared" si="1483"/>
        <v>0</v>
      </c>
      <c r="AP151" s="99"/>
      <c r="AQ151" s="100">
        <f t="shared" si="1483"/>
        <v>0</v>
      </c>
      <c r="AR151" s="99"/>
      <c r="AS151" s="100">
        <f t="shared" si="1484"/>
        <v>0</v>
      </c>
      <c r="AT151" s="99"/>
      <c r="AU151" s="100">
        <f t="shared" si="1485"/>
        <v>0</v>
      </c>
      <c r="AV151" s="99"/>
      <c r="AW151" s="100">
        <f t="shared" si="1486"/>
        <v>0</v>
      </c>
      <c r="AX151" s="99"/>
      <c r="AY151" s="100">
        <f t="shared" si="1487"/>
        <v>0</v>
      </c>
      <c r="AZ151" s="99"/>
      <c r="BA151" s="100">
        <f t="shared" si="1488"/>
        <v>0</v>
      </c>
      <c r="BB151" s="99"/>
      <c r="BC151" s="100">
        <f t="shared" si="1489"/>
        <v>0</v>
      </c>
      <c r="BD151" s="99"/>
      <c r="BE151" s="100">
        <f t="shared" si="1490"/>
        <v>0</v>
      </c>
      <c r="BF151" s="101">
        <f t="shared" si="1491"/>
        <v>0</v>
      </c>
      <c r="BG151" s="100">
        <f t="shared" si="1491"/>
        <v>0</v>
      </c>
      <c r="BH151" s="99"/>
      <c r="BI151" s="100">
        <f t="shared" si="1492"/>
        <v>0</v>
      </c>
      <c r="BJ151" s="99"/>
      <c r="BK151" s="100">
        <f t="shared" si="1493"/>
        <v>0</v>
      </c>
      <c r="BL151" s="99"/>
      <c r="BM151" s="100">
        <f t="shared" si="1494"/>
        <v>0</v>
      </c>
      <c r="BN151" s="99"/>
      <c r="BO151" s="100">
        <f t="shared" si="1495"/>
        <v>0</v>
      </c>
      <c r="BP151" s="99"/>
      <c r="BQ151" s="100">
        <f t="shared" si="1496"/>
        <v>0</v>
      </c>
      <c r="BR151" s="99"/>
      <c r="BS151" s="100">
        <f t="shared" si="1497"/>
        <v>0</v>
      </c>
      <c r="BT151" s="99"/>
      <c r="BU151" s="100">
        <f t="shared" si="1498"/>
        <v>0</v>
      </c>
      <c r="BV151" s="99"/>
      <c r="BW151" s="100">
        <f t="shared" si="1499"/>
        <v>0</v>
      </c>
      <c r="BX151" s="99"/>
      <c r="BY151" s="100">
        <f t="shared" si="1500"/>
        <v>0</v>
      </c>
      <c r="BZ151" s="99"/>
      <c r="CA151" s="100">
        <f t="shared" si="1501"/>
        <v>0</v>
      </c>
      <c r="CB151" s="99"/>
      <c r="CC151" s="100">
        <f t="shared" si="1502"/>
        <v>0</v>
      </c>
      <c r="CD151" s="99"/>
      <c r="CE151" s="100">
        <f t="shared" si="1503"/>
        <v>0</v>
      </c>
      <c r="CF151" s="101">
        <f t="shared" si="1504"/>
        <v>0</v>
      </c>
      <c r="CG151" s="100">
        <f t="shared" si="1505"/>
        <v>0</v>
      </c>
    </row>
    <row r="152" spans="1:85" s="102" customFormat="1" ht="19.899999999999999" customHeight="1" x14ac:dyDescent="0.25">
      <c r="A152" s="94">
        <v>121</v>
      </c>
      <c r="B152" s="95" t="s">
        <v>169</v>
      </c>
      <c r="C152" s="95" t="s">
        <v>74</v>
      </c>
      <c r="D152" s="94">
        <f t="shared" si="1466"/>
        <v>4</v>
      </c>
      <c r="E152" s="94">
        <v>0.17499999999999999</v>
      </c>
      <c r="F152" s="94" t="s">
        <v>170</v>
      </c>
      <c r="G152" s="94">
        <v>1300</v>
      </c>
      <c r="H152" s="94"/>
      <c r="I152" s="100">
        <f t="shared" si="1467"/>
        <v>0</v>
      </c>
      <c r="J152" s="94"/>
      <c r="K152" s="100">
        <f t="shared" si="1468"/>
        <v>0</v>
      </c>
      <c r="L152" s="94"/>
      <c r="M152" s="100">
        <f t="shared" si="1469"/>
        <v>0</v>
      </c>
      <c r="N152" s="94"/>
      <c r="O152" s="100">
        <f t="shared" si="1469"/>
        <v>0</v>
      </c>
      <c r="P152" s="94"/>
      <c r="Q152" s="100">
        <f t="shared" si="1470"/>
        <v>0</v>
      </c>
      <c r="R152" s="94"/>
      <c r="S152" s="100">
        <f t="shared" si="1471"/>
        <v>0</v>
      </c>
      <c r="T152" s="94"/>
      <c r="U152" s="100">
        <f t="shared" si="1472"/>
        <v>0</v>
      </c>
      <c r="V152" s="94"/>
      <c r="W152" s="100">
        <f t="shared" si="1473"/>
        <v>0</v>
      </c>
      <c r="X152" s="94"/>
      <c r="Y152" s="100">
        <f t="shared" si="1474"/>
        <v>0</v>
      </c>
      <c r="Z152" s="94"/>
      <c r="AA152" s="100">
        <f t="shared" si="1475"/>
        <v>0</v>
      </c>
      <c r="AB152" s="94"/>
      <c r="AC152" s="100">
        <f t="shared" si="1476"/>
        <v>0</v>
      </c>
      <c r="AD152" s="94"/>
      <c r="AE152" s="100">
        <f t="shared" si="1477"/>
        <v>0</v>
      </c>
      <c r="AF152" s="101">
        <f t="shared" si="1478"/>
        <v>0</v>
      </c>
      <c r="AG152" s="100">
        <f t="shared" si="1479"/>
        <v>0</v>
      </c>
      <c r="AH152" s="99"/>
      <c r="AI152" s="100">
        <f t="shared" si="1480"/>
        <v>0</v>
      </c>
      <c r="AJ152" s="99"/>
      <c r="AK152" s="100">
        <f t="shared" si="1481"/>
        <v>0</v>
      </c>
      <c r="AL152" s="99"/>
      <c r="AM152" s="100">
        <f t="shared" si="1482"/>
        <v>0</v>
      </c>
      <c r="AN152" s="99"/>
      <c r="AO152" s="100">
        <f t="shared" si="1483"/>
        <v>0</v>
      </c>
      <c r="AP152" s="99"/>
      <c r="AQ152" s="100">
        <f t="shared" si="1483"/>
        <v>0</v>
      </c>
      <c r="AR152" s="99"/>
      <c r="AS152" s="100">
        <f t="shared" si="1484"/>
        <v>0</v>
      </c>
      <c r="AT152" s="99"/>
      <c r="AU152" s="100">
        <f t="shared" si="1485"/>
        <v>0</v>
      </c>
      <c r="AV152" s="99"/>
      <c r="AW152" s="100">
        <f t="shared" si="1486"/>
        <v>0</v>
      </c>
      <c r="AX152" s="99"/>
      <c r="AY152" s="100">
        <f t="shared" si="1487"/>
        <v>0</v>
      </c>
      <c r="AZ152" s="99"/>
      <c r="BA152" s="100">
        <f t="shared" si="1488"/>
        <v>0</v>
      </c>
      <c r="BB152" s="99"/>
      <c r="BC152" s="100">
        <f t="shared" si="1489"/>
        <v>0</v>
      </c>
      <c r="BD152" s="99"/>
      <c r="BE152" s="100">
        <f t="shared" si="1490"/>
        <v>0</v>
      </c>
      <c r="BF152" s="101">
        <f t="shared" si="1491"/>
        <v>0</v>
      </c>
      <c r="BG152" s="100">
        <f t="shared" si="1491"/>
        <v>0</v>
      </c>
      <c r="BH152" s="99"/>
      <c r="BI152" s="100">
        <f t="shared" si="1492"/>
        <v>0</v>
      </c>
      <c r="BJ152" s="99"/>
      <c r="BK152" s="100">
        <f t="shared" si="1493"/>
        <v>0</v>
      </c>
      <c r="BL152" s="99"/>
      <c r="BM152" s="100">
        <f t="shared" si="1494"/>
        <v>0</v>
      </c>
      <c r="BN152" s="99"/>
      <c r="BO152" s="100">
        <f t="shared" si="1495"/>
        <v>0</v>
      </c>
      <c r="BP152" s="99"/>
      <c r="BQ152" s="100">
        <f t="shared" si="1496"/>
        <v>0</v>
      </c>
      <c r="BR152" s="99"/>
      <c r="BS152" s="100">
        <f t="shared" si="1497"/>
        <v>0</v>
      </c>
      <c r="BT152" s="99"/>
      <c r="BU152" s="100">
        <f t="shared" si="1498"/>
        <v>0</v>
      </c>
      <c r="BV152" s="99"/>
      <c r="BW152" s="100">
        <f t="shared" si="1499"/>
        <v>0</v>
      </c>
      <c r="BX152" s="99"/>
      <c r="BY152" s="100">
        <f t="shared" si="1500"/>
        <v>0</v>
      </c>
      <c r="BZ152" s="99"/>
      <c r="CA152" s="100">
        <f t="shared" si="1501"/>
        <v>0</v>
      </c>
      <c r="CB152" s="99"/>
      <c r="CC152" s="100">
        <f t="shared" si="1502"/>
        <v>0</v>
      </c>
      <c r="CD152" s="99"/>
      <c r="CE152" s="100">
        <f t="shared" si="1503"/>
        <v>0</v>
      </c>
      <c r="CF152" s="101">
        <f t="shared" si="1504"/>
        <v>0</v>
      </c>
      <c r="CG152" s="100">
        <f t="shared" si="1505"/>
        <v>0</v>
      </c>
    </row>
    <row r="153" spans="1:85" s="102" customFormat="1" ht="19.899999999999999" customHeight="1" x14ac:dyDescent="0.25">
      <c r="A153" s="94">
        <v>122</v>
      </c>
      <c r="B153" s="95" t="s">
        <v>171</v>
      </c>
      <c r="C153" s="95" t="s">
        <v>74</v>
      </c>
      <c r="D153" s="94">
        <f t="shared" si="1466"/>
        <v>2</v>
      </c>
      <c r="E153" s="94">
        <v>0.7</v>
      </c>
      <c r="F153" s="94" t="s">
        <v>75</v>
      </c>
      <c r="G153" s="94">
        <v>5200</v>
      </c>
      <c r="H153" s="94">
        <v>100</v>
      </c>
      <c r="I153" s="97">
        <f t="shared" si="1467"/>
        <v>70</v>
      </c>
      <c r="J153" s="94">
        <v>182</v>
      </c>
      <c r="K153" s="104">
        <f t="shared" si="1468"/>
        <v>127.39999999999999</v>
      </c>
      <c r="L153" s="94">
        <v>144</v>
      </c>
      <c r="M153" s="104">
        <f t="shared" si="1469"/>
        <v>100.8</v>
      </c>
      <c r="N153" s="94">
        <v>57</v>
      </c>
      <c r="O153" s="104">
        <f t="shared" si="1469"/>
        <v>39.9</v>
      </c>
      <c r="P153" s="94">
        <v>24</v>
      </c>
      <c r="Q153" s="104">
        <f t="shared" si="1470"/>
        <v>16.799999999999997</v>
      </c>
      <c r="R153" s="94">
        <v>36</v>
      </c>
      <c r="S153" s="104">
        <f t="shared" si="1471"/>
        <v>25.2</v>
      </c>
      <c r="T153" s="94">
        <v>12</v>
      </c>
      <c r="U153" s="104">
        <f t="shared" si="1472"/>
        <v>8.3999999999999986</v>
      </c>
      <c r="V153" s="94">
        <v>30</v>
      </c>
      <c r="W153" s="104">
        <f t="shared" si="1473"/>
        <v>21</v>
      </c>
      <c r="X153" s="94">
        <v>38</v>
      </c>
      <c r="Y153" s="104">
        <f t="shared" si="1474"/>
        <v>26.599999999999998</v>
      </c>
      <c r="Z153" s="94"/>
      <c r="AA153" s="104">
        <f t="shared" si="1475"/>
        <v>0</v>
      </c>
      <c r="AB153" s="94">
        <v>36</v>
      </c>
      <c r="AC153" s="97">
        <f t="shared" si="1476"/>
        <v>25.2</v>
      </c>
      <c r="AD153" s="94">
        <v>18</v>
      </c>
      <c r="AE153" s="97">
        <f t="shared" si="1477"/>
        <v>12.6</v>
      </c>
      <c r="AF153" s="101">
        <f t="shared" si="1478"/>
        <v>677</v>
      </c>
      <c r="AG153" s="100">
        <f t="shared" si="1479"/>
        <v>473.9</v>
      </c>
      <c r="AH153" s="96"/>
      <c r="AI153" s="104">
        <f t="shared" si="1480"/>
        <v>0</v>
      </c>
      <c r="AJ153" s="98">
        <v>39</v>
      </c>
      <c r="AK153" s="104">
        <f t="shared" si="1480"/>
        <v>27.299999999999997</v>
      </c>
      <c r="AL153" s="99">
        <v>24</v>
      </c>
      <c r="AM153" s="100">
        <f t="shared" si="1482"/>
        <v>16.799999999999997</v>
      </c>
      <c r="AN153" s="99">
        <v>35</v>
      </c>
      <c r="AO153" s="100">
        <f t="shared" si="1483"/>
        <v>24.5</v>
      </c>
      <c r="AP153" s="99">
        <v>24</v>
      </c>
      <c r="AQ153" s="100">
        <f t="shared" si="1483"/>
        <v>16.799999999999997</v>
      </c>
      <c r="AR153" s="99">
        <v>24</v>
      </c>
      <c r="AS153" s="100">
        <f t="shared" si="1484"/>
        <v>16.799999999999997</v>
      </c>
      <c r="AT153" s="99">
        <v>23</v>
      </c>
      <c r="AU153" s="100">
        <f t="shared" si="1485"/>
        <v>16.099999999999998</v>
      </c>
      <c r="AV153" s="99">
        <v>30</v>
      </c>
      <c r="AW153" s="100">
        <f t="shared" si="1486"/>
        <v>21</v>
      </c>
      <c r="AX153" s="99">
        <v>36</v>
      </c>
      <c r="AY153" s="100">
        <f t="shared" si="1487"/>
        <v>25.2</v>
      </c>
      <c r="AZ153" s="99">
        <v>24</v>
      </c>
      <c r="BA153" s="100">
        <f t="shared" si="1488"/>
        <v>16.799999999999997</v>
      </c>
      <c r="BB153" s="99">
        <v>72</v>
      </c>
      <c r="BC153" s="100">
        <f t="shared" si="1489"/>
        <v>50.4</v>
      </c>
      <c r="BD153" s="99">
        <v>36</v>
      </c>
      <c r="BE153" s="100">
        <f t="shared" si="1490"/>
        <v>25.2</v>
      </c>
      <c r="BF153" s="101">
        <f t="shared" si="1491"/>
        <v>367</v>
      </c>
      <c r="BG153" s="100">
        <f t="shared" si="1491"/>
        <v>256.89999999999998</v>
      </c>
      <c r="BH153" s="96">
        <v>48</v>
      </c>
      <c r="BI153" s="104">
        <f t="shared" si="1492"/>
        <v>33.599999999999994</v>
      </c>
      <c r="BJ153" s="229">
        <v>36</v>
      </c>
      <c r="BK153" s="97">
        <f t="shared" si="1493"/>
        <v>25.2</v>
      </c>
      <c r="BL153" s="99"/>
      <c r="BM153" s="100">
        <f t="shared" si="1494"/>
        <v>0</v>
      </c>
      <c r="BN153" s="99"/>
      <c r="BO153" s="100">
        <f t="shared" si="1495"/>
        <v>0</v>
      </c>
      <c r="BP153" s="99"/>
      <c r="BQ153" s="100">
        <f t="shared" si="1496"/>
        <v>0</v>
      </c>
      <c r="BR153" s="99"/>
      <c r="BS153" s="100">
        <f t="shared" si="1497"/>
        <v>0</v>
      </c>
      <c r="BT153" s="99"/>
      <c r="BU153" s="100">
        <f t="shared" si="1498"/>
        <v>0</v>
      </c>
      <c r="BV153" s="99"/>
      <c r="BW153" s="100">
        <f t="shared" si="1499"/>
        <v>0</v>
      </c>
      <c r="BX153" s="99"/>
      <c r="BY153" s="100">
        <f t="shared" si="1500"/>
        <v>0</v>
      </c>
      <c r="BZ153" s="99"/>
      <c r="CA153" s="100">
        <f t="shared" si="1501"/>
        <v>0</v>
      </c>
      <c r="CB153" s="99"/>
      <c r="CC153" s="100">
        <f t="shared" si="1502"/>
        <v>0</v>
      </c>
      <c r="CD153" s="99"/>
      <c r="CE153" s="100">
        <f t="shared" si="1503"/>
        <v>0</v>
      </c>
      <c r="CF153" s="101">
        <f t="shared" si="1504"/>
        <v>84</v>
      </c>
      <c r="CG153" s="100">
        <f t="shared" si="1505"/>
        <v>58.8</v>
      </c>
    </row>
    <row r="154" spans="1:85" s="102" customFormat="1" ht="19.899999999999999" customHeight="1" x14ac:dyDescent="0.25">
      <c r="A154" s="94">
        <v>123</v>
      </c>
      <c r="B154" s="95" t="s">
        <v>172</v>
      </c>
      <c r="C154" s="95" t="s">
        <v>74</v>
      </c>
      <c r="D154" s="94">
        <f t="shared" si="1466"/>
        <v>1</v>
      </c>
      <c r="E154" s="94">
        <v>0.35</v>
      </c>
      <c r="F154" s="94" t="s">
        <v>83</v>
      </c>
      <c r="G154" s="94">
        <v>2600</v>
      </c>
      <c r="H154" s="94">
        <v>547</v>
      </c>
      <c r="I154" s="97">
        <f t="shared" si="1467"/>
        <v>191.45</v>
      </c>
      <c r="J154" s="94">
        <v>878</v>
      </c>
      <c r="K154" s="104">
        <f t="shared" si="1468"/>
        <v>307.29999999999995</v>
      </c>
      <c r="L154" s="94">
        <v>720</v>
      </c>
      <c r="M154" s="104">
        <f t="shared" si="1469"/>
        <v>251.99999999999997</v>
      </c>
      <c r="N154" s="94">
        <v>180</v>
      </c>
      <c r="O154" s="104">
        <f t="shared" si="1469"/>
        <v>62.999999999999993</v>
      </c>
      <c r="P154" s="94">
        <v>201</v>
      </c>
      <c r="Q154" s="104">
        <f t="shared" si="1470"/>
        <v>70.349999999999994</v>
      </c>
      <c r="R154" s="94">
        <v>225</v>
      </c>
      <c r="S154" s="104">
        <f t="shared" si="1471"/>
        <v>78.75</v>
      </c>
      <c r="T154" s="94">
        <v>176</v>
      </c>
      <c r="U154" s="104">
        <f t="shared" si="1472"/>
        <v>61.599999999999994</v>
      </c>
      <c r="V154" s="94">
        <v>216</v>
      </c>
      <c r="W154" s="104">
        <f t="shared" si="1473"/>
        <v>75.599999999999994</v>
      </c>
      <c r="X154" s="94">
        <v>96</v>
      </c>
      <c r="Y154" s="104">
        <f t="shared" si="1474"/>
        <v>33.599999999999994</v>
      </c>
      <c r="Z154" s="94">
        <v>144</v>
      </c>
      <c r="AA154" s="97">
        <f t="shared" si="1475"/>
        <v>50.4</v>
      </c>
      <c r="AB154" s="94">
        <v>96</v>
      </c>
      <c r="AC154" s="97">
        <f t="shared" si="1476"/>
        <v>33.599999999999994</v>
      </c>
      <c r="AD154" s="94">
        <v>51</v>
      </c>
      <c r="AE154" s="97">
        <f t="shared" si="1477"/>
        <v>17.849999999999998</v>
      </c>
      <c r="AF154" s="101">
        <f t="shared" si="1478"/>
        <v>3530</v>
      </c>
      <c r="AG154" s="100">
        <f t="shared" si="1479"/>
        <v>1235.4999999999995</v>
      </c>
      <c r="AH154" s="96"/>
      <c r="AI154" s="104">
        <f t="shared" si="1480"/>
        <v>0</v>
      </c>
      <c r="AJ154" s="98">
        <v>166</v>
      </c>
      <c r="AK154" s="104">
        <f t="shared" si="1480"/>
        <v>58.099999999999994</v>
      </c>
      <c r="AL154" s="99">
        <v>132</v>
      </c>
      <c r="AM154" s="100">
        <f t="shared" si="1482"/>
        <v>46.199999999999996</v>
      </c>
      <c r="AN154" s="99">
        <v>72</v>
      </c>
      <c r="AO154" s="100">
        <f t="shared" si="1483"/>
        <v>25.2</v>
      </c>
      <c r="AP154" s="99">
        <v>61</v>
      </c>
      <c r="AQ154" s="100">
        <f t="shared" si="1483"/>
        <v>21.349999999999998</v>
      </c>
      <c r="AR154" s="99">
        <v>48</v>
      </c>
      <c r="AS154" s="100">
        <f t="shared" si="1484"/>
        <v>16.799999999999997</v>
      </c>
      <c r="AT154" s="99">
        <v>72</v>
      </c>
      <c r="AU154" s="100">
        <f t="shared" si="1485"/>
        <v>25.2</v>
      </c>
      <c r="AV154" s="99">
        <v>24</v>
      </c>
      <c r="AW154" s="100">
        <f t="shared" si="1486"/>
        <v>8.3999999999999986</v>
      </c>
      <c r="AX154" s="99">
        <v>48</v>
      </c>
      <c r="AY154" s="100">
        <f t="shared" si="1487"/>
        <v>16.799999999999997</v>
      </c>
      <c r="AZ154" s="99">
        <v>24</v>
      </c>
      <c r="BA154" s="100">
        <f t="shared" si="1488"/>
        <v>8.3999999999999986</v>
      </c>
      <c r="BB154" s="99">
        <v>72</v>
      </c>
      <c r="BC154" s="100">
        <f t="shared" si="1489"/>
        <v>25.2</v>
      </c>
      <c r="BD154" s="99">
        <v>72</v>
      </c>
      <c r="BE154" s="100">
        <f t="shared" si="1490"/>
        <v>25.2</v>
      </c>
      <c r="BF154" s="101">
        <f t="shared" si="1491"/>
        <v>791</v>
      </c>
      <c r="BG154" s="100">
        <f t="shared" si="1491"/>
        <v>276.84999999999997</v>
      </c>
      <c r="BH154" s="96">
        <v>72</v>
      </c>
      <c r="BI154" s="104">
        <f t="shared" si="1492"/>
        <v>25.2</v>
      </c>
      <c r="BJ154" s="98">
        <v>48</v>
      </c>
      <c r="BK154" s="97">
        <f t="shared" si="1493"/>
        <v>16.799999999999997</v>
      </c>
      <c r="BL154" s="99"/>
      <c r="BM154" s="100">
        <f t="shared" si="1494"/>
        <v>0</v>
      </c>
      <c r="BN154" s="99"/>
      <c r="BO154" s="100">
        <f t="shared" si="1495"/>
        <v>0</v>
      </c>
      <c r="BP154" s="99"/>
      <c r="BQ154" s="100">
        <f t="shared" si="1496"/>
        <v>0</v>
      </c>
      <c r="BR154" s="99"/>
      <c r="BS154" s="100">
        <f t="shared" si="1497"/>
        <v>0</v>
      </c>
      <c r="BT154" s="99"/>
      <c r="BU154" s="100">
        <f t="shared" si="1498"/>
        <v>0</v>
      </c>
      <c r="BV154" s="99"/>
      <c r="BW154" s="100">
        <f t="shared" si="1499"/>
        <v>0</v>
      </c>
      <c r="BX154" s="99"/>
      <c r="BY154" s="100">
        <f t="shared" si="1500"/>
        <v>0</v>
      </c>
      <c r="BZ154" s="99"/>
      <c r="CA154" s="100">
        <f t="shared" si="1501"/>
        <v>0</v>
      </c>
      <c r="CB154" s="99"/>
      <c r="CC154" s="100">
        <f t="shared" si="1502"/>
        <v>0</v>
      </c>
      <c r="CD154" s="99"/>
      <c r="CE154" s="100">
        <f t="shared" si="1503"/>
        <v>0</v>
      </c>
      <c r="CF154" s="101">
        <f t="shared" si="1504"/>
        <v>120</v>
      </c>
      <c r="CG154" s="100">
        <f t="shared" si="1505"/>
        <v>42</v>
      </c>
    </row>
    <row r="155" spans="1:85" s="102" customFormat="1" ht="19.899999999999999" customHeight="1" x14ac:dyDescent="0.25">
      <c r="A155" s="94">
        <v>124</v>
      </c>
      <c r="B155" s="95" t="s">
        <v>173</v>
      </c>
      <c r="C155" s="95" t="s">
        <v>74</v>
      </c>
      <c r="D155" s="94">
        <f t="shared" si="1466"/>
        <v>3</v>
      </c>
      <c r="E155" s="94">
        <v>0.17499999999999999</v>
      </c>
      <c r="F155" s="94" t="s">
        <v>170</v>
      </c>
      <c r="G155" s="94">
        <v>1450</v>
      </c>
      <c r="H155" s="94">
        <v>259</v>
      </c>
      <c r="I155" s="97">
        <f t="shared" si="1467"/>
        <v>45.324999999999996</v>
      </c>
      <c r="J155" s="94">
        <v>486</v>
      </c>
      <c r="K155" s="104">
        <f t="shared" si="1468"/>
        <v>85.05</v>
      </c>
      <c r="L155" s="94">
        <v>488</v>
      </c>
      <c r="M155" s="104">
        <f t="shared" si="1469"/>
        <v>85.399999999999991</v>
      </c>
      <c r="N155" s="94">
        <v>260</v>
      </c>
      <c r="O155" s="104">
        <f t="shared" si="1469"/>
        <v>45.5</v>
      </c>
      <c r="P155" s="94">
        <v>77</v>
      </c>
      <c r="Q155" s="104">
        <f t="shared" si="1470"/>
        <v>13.475</v>
      </c>
      <c r="R155" s="94">
        <v>112</v>
      </c>
      <c r="S155" s="104">
        <f t="shared" si="1471"/>
        <v>19.599999999999998</v>
      </c>
      <c r="T155" s="94">
        <v>15</v>
      </c>
      <c r="U155" s="104">
        <f t="shared" si="1472"/>
        <v>2.625</v>
      </c>
      <c r="V155" s="94">
        <v>84</v>
      </c>
      <c r="W155" s="104">
        <f t="shared" si="1473"/>
        <v>14.7</v>
      </c>
      <c r="X155" s="94">
        <v>48</v>
      </c>
      <c r="Y155" s="104">
        <f t="shared" si="1474"/>
        <v>8.3999999999999986</v>
      </c>
      <c r="Z155" s="94">
        <v>144</v>
      </c>
      <c r="AA155" s="97">
        <f t="shared" si="1475"/>
        <v>25.2</v>
      </c>
      <c r="AB155" s="94">
        <v>48</v>
      </c>
      <c r="AC155" s="97">
        <f t="shared" si="1476"/>
        <v>8.3999999999999986</v>
      </c>
      <c r="AD155" s="94"/>
      <c r="AE155" s="104">
        <f t="shared" si="1477"/>
        <v>0</v>
      </c>
      <c r="AF155" s="101">
        <f t="shared" si="1478"/>
        <v>2021</v>
      </c>
      <c r="AG155" s="100">
        <f t="shared" si="1479"/>
        <v>353.67499999999995</v>
      </c>
      <c r="AH155" s="96"/>
      <c r="AI155" s="104">
        <f t="shared" si="1480"/>
        <v>0</v>
      </c>
      <c r="AJ155" s="98">
        <v>26</v>
      </c>
      <c r="AK155" s="104">
        <f t="shared" si="1480"/>
        <v>4.55</v>
      </c>
      <c r="AL155" s="99">
        <v>1</v>
      </c>
      <c r="AM155" s="100">
        <f t="shared" si="1482"/>
        <v>0.17499999999999999</v>
      </c>
      <c r="AN155" s="99"/>
      <c r="AO155" s="100">
        <f t="shared" si="1483"/>
        <v>0</v>
      </c>
      <c r="AP155" s="99"/>
      <c r="AQ155" s="100">
        <f t="shared" si="1483"/>
        <v>0</v>
      </c>
      <c r="AR155" s="99"/>
      <c r="AS155" s="100">
        <f t="shared" si="1484"/>
        <v>0</v>
      </c>
      <c r="AT155" s="99"/>
      <c r="AU155" s="100">
        <f t="shared" si="1485"/>
        <v>0</v>
      </c>
      <c r="AV155" s="99"/>
      <c r="AW155" s="100">
        <f t="shared" si="1486"/>
        <v>0</v>
      </c>
      <c r="AX155" s="99"/>
      <c r="AY155" s="100">
        <f t="shared" si="1487"/>
        <v>0</v>
      </c>
      <c r="AZ155" s="99"/>
      <c r="BA155" s="100">
        <f t="shared" si="1488"/>
        <v>0</v>
      </c>
      <c r="BB155" s="99"/>
      <c r="BC155" s="100">
        <f t="shared" si="1489"/>
        <v>0</v>
      </c>
      <c r="BD155" s="99"/>
      <c r="BE155" s="100">
        <f t="shared" si="1490"/>
        <v>0</v>
      </c>
      <c r="BF155" s="101">
        <f t="shared" si="1491"/>
        <v>27</v>
      </c>
      <c r="BG155" s="100">
        <f t="shared" si="1491"/>
        <v>4.7249999999999996</v>
      </c>
      <c r="BH155" s="96"/>
      <c r="BI155" s="104">
        <f t="shared" si="1492"/>
        <v>0</v>
      </c>
      <c r="BJ155" s="98"/>
      <c r="BK155" s="104">
        <f t="shared" si="1493"/>
        <v>0</v>
      </c>
      <c r="BL155" s="99"/>
      <c r="BM155" s="100">
        <f t="shared" si="1494"/>
        <v>0</v>
      </c>
      <c r="BN155" s="99"/>
      <c r="BO155" s="100">
        <f t="shared" si="1495"/>
        <v>0</v>
      </c>
      <c r="BP155" s="99"/>
      <c r="BQ155" s="100">
        <f t="shared" si="1496"/>
        <v>0</v>
      </c>
      <c r="BR155" s="99"/>
      <c r="BS155" s="100">
        <f t="shared" si="1497"/>
        <v>0</v>
      </c>
      <c r="BT155" s="99"/>
      <c r="BU155" s="100">
        <f t="shared" si="1498"/>
        <v>0</v>
      </c>
      <c r="BV155" s="99"/>
      <c r="BW155" s="100">
        <f t="shared" si="1499"/>
        <v>0</v>
      </c>
      <c r="BX155" s="99"/>
      <c r="BY155" s="100">
        <f t="shared" si="1500"/>
        <v>0</v>
      </c>
      <c r="BZ155" s="99"/>
      <c r="CA155" s="100">
        <f t="shared" si="1501"/>
        <v>0</v>
      </c>
      <c r="CB155" s="99"/>
      <c r="CC155" s="100">
        <f t="shared" si="1502"/>
        <v>0</v>
      </c>
      <c r="CD155" s="99"/>
      <c r="CE155" s="100">
        <f t="shared" si="1503"/>
        <v>0</v>
      </c>
      <c r="CF155" s="101">
        <f t="shared" si="1504"/>
        <v>0</v>
      </c>
      <c r="CG155" s="100">
        <f t="shared" si="1505"/>
        <v>0</v>
      </c>
    </row>
    <row r="156" spans="1:85" s="102" customFormat="1" ht="19.899999999999999" customHeight="1" x14ac:dyDescent="0.25">
      <c r="A156" s="94">
        <v>125</v>
      </c>
      <c r="B156" s="95" t="s">
        <v>174</v>
      </c>
      <c r="C156" s="95" t="s">
        <v>74</v>
      </c>
      <c r="D156" s="94">
        <f t="shared" si="1466"/>
        <v>4</v>
      </c>
      <c r="E156" s="94">
        <v>0.7</v>
      </c>
      <c r="F156" s="94" t="s">
        <v>75</v>
      </c>
      <c r="G156" s="94">
        <v>1650</v>
      </c>
      <c r="H156" s="94"/>
      <c r="I156" s="100">
        <f t="shared" si="1467"/>
        <v>0</v>
      </c>
      <c r="J156" s="94"/>
      <c r="K156" s="100">
        <f t="shared" si="1468"/>
        <v>0</v>
      </c>
      <c r="L156" s="94"/>
      <c r="M156" s="100">
        <f t="shared" si="1469"/>
        <v>0</v>
      </c>
      <c r="N156" s="94"/>
      <c r="O156" s="100">
        <f t="shared" si="1469"/>
        <v>0</v>
      </c>
      <c r="P156" s="94"/>
      <c r="Q156" s="100">
        <f t="shared" si="1470"/>
        <v>0</v>
      </c>
      <c r="R156" s="94"/>
      <c r="S156" s="100">
        <f t="shared" si="1471"/>
        <v>0</v>
      </c>
      <c r="T156" s="94"/>
      <c r="U156" s="100">
        <f t="shared" si="1472"/>
        <v>0</v>
      </c>
      <c r="V156" s="94"/>
      <c r="W156" s="100">
        <f t="shared" si="1473"/>
        <v>0</v>
      </c>
      <c r="X156" s="94"/>
      <c r="Y156" s="100">
        <f t="shared" si="1474"/>
        <v>0</v>
      </c>
      <c r="Z156" s="94"/>
      <c r="AA156" s="100">
        <f t="shared" si="1475"/>
        <v>0</v>
      </c>
      <c r="AB156" s="94"/>
      <c r="AC156" s="100">
        <f t="shared" si="1476"/>
        <v>0</v>
      </c>
      <c r="AD156" s="94"/>
      <c r="AE156" s="100">
        <f t="shared" si="1477"/>
        <v>0</v>
      </c>
      <c r="AF156" s="101">
        <f t="shared" si="1478"/>
        <v>0</v>
      </c>
      <c r="AG156" s="100">
        <f t="shared" si="1479"/>
        <v>0</v>
      </c>
      <c r="AH156" s="99"/>
      <c r="AI156" s="100">
        <f t="shared" si="1480"/>
        <v>0</v>
      </c>
      <c r="AJ156" s="99"/>
      <c r="AK156" s="100">
        <f t="shared" si="1481"/>
        <v>0</v>
      </c>
      <c r="AL156" s="99"/>
      <c r="AM156" s="100">
        <f t="shared" si="1482"/>
        <v>0</v>
      </c>
      <c r="AN156" s="99"/>
      <c r="AO156" s="100">
        <f t="shared" si="1483"/>
        <v>0</v>
      </c>
      <c r="AP156" s="99"/>
      <c r="AQ156" s="100">
        <f t="shared" si="1483"/>
        <v>0</v>
      </c>
      <c r="AR156" s="99"/>
      <c r="AS156" s="100">
        <f t="shared" si="1484"/>
        <v>0</v>
      </c>
      <c r="AT156" s="99"/>
      <c r="AU156" s="100">
        <f t="shared" si="1485"/>
        <v>0</v>
      </c>
      <c r="AV156" s="99"/>
      <c r="AW156" s="100">
        <f t="shared" si="1486"/>
        <v>0</v>
      </c>
      <c r="AX156" s="99"/>
      <c r="AY156" s="100">
        <f t="shared" si="1487"/>
        <v>0</v>
      </c>
      <c r="AZ156" s="99"/>
      <c r="BA156" s="100">
        <f t="shared" si="1488"/>
        <v>0</v>
      </c>
      <c r="BB156" s="99"/>
      <c r="BC156" s="100">
        <f t="shared" si="1489"/>
        <v>0</v>
      </c>
      <c r="BD156" s="99"/>
      <c r="BE156" s="100">
        <f t="shared" si="1490"/>
        <v>0</v>
      </c>
      <c r="BF156" s="101">
        <f t="shared" si="1491"/>
        <v>0</v>
      </c>
      <c r="BG156" s="100">
        <f t="shared" si="1491"/>
        <v>0</v>
      </c>
      <c r="BH156" s="99"/>
      <c r="BI156" s="100">
        <f t="shared" si="1492"/>
        <v>0</v>
      </c>
      <c r="BJ156" s="99"/>
      <c r="BK156" s="100">
        <f t="shared" si="1493"/>
        <v>0</v>
      </c>
      <c r="BL156" s="99"/>
      <c r="BM156" s="100">
        <f t="shared" si="1494"/>
        <v>0</v>
      </c>
      <c r="BN156" s="99"/>
      <c r="BO156" s="100">
        <f t="shared" si="1495"/>
        <v>0</v>
      </c>
      <c r="BP156" s="99"/>
      <c r="BQ156" s="100">
        <f t="shared" si="1496"/>
        <v>0</v>
      </c>
      <c r="BR156" s="99"/>
      <c r="BS156" s="100">
        <f t="shared" si="1497"/>
        <v>0</v>
      </c>
      <c r="BT156" s="99"/>
      <c r="BU156" s="100">
        <f t="shared" si="1498"/>
        <v>0</v>
      </c>
      <c r="BV156" s="99"/>
      <c r="BW156" s="100">
        <f t="shared" si="1499"/>
        <v>0</v>
      </c>
      <c r="BX156" s="99"/>
      <c r="BY156" s="100">
        <f t="shared" si="1500"/>
        <v>0</v>
      </c>
      <c r="BZ156" s="99"/>
      <c r="CA156" s="100">
        <f t="shared" si="1501"/>
        <v>0</v>
      </c>
      <c r="CB156" s="99"/>
      <c r="CC156" s="100">
        <f t="shared" si="1502"/>
        <v>0</v>
      </c>
      <c r="CD156" s="99"/>
      <c r="CE156" s="100">
        <f t="shared" si="1503"/>
        <v>0</v>
      </c>
      <c r="CF156" s="101">
        <f t="shared" si="1504"/>
        <v>0</v>
      </c>
      <c r="CG156" s="100">
        <f t="shared" si="1505"/>
        <v>0</v>
      </c>
    </row>
    <row r="157" spans="1:85" s="102" customFormat="1" ht="19.899999999999999" customHeight="1" x14ac:dyDescent="0.25">
      <c r="A157" s="94">
        <v>126</v>
      </c>
      <c r="B157" s="95" t="s">
        <v>203</v>
      </c>
      <c r="C157" s="95" t="s">
        <v>74</v>
      </c>
      <c r="D157" s="94">
        <f t="shared" si="1466"/>
        <v>4</v>
      </c>
      <c r="E157" s="94">
        <v>0.7</v>
      </c>
      <c r="F157" s="94" t="s">
        <v>75</v>
      </c>
      <c r="G157" s="94"/>
      <c r="H157" s="94"/>
      <c r="I157" s="100"/>
      <c r="J157" s="94"/>
      <c r="K157" s="100"/>
      <c r="L157" s="94"/>
      <c r="M157" s="100"/>
      <c r="N157" s="94"/>
      <c r="O157" s="100"/>
      <c r="P157" s="94"/>
      <c r="Q157" s="100"/>
      <c r="R157" s="94"/>
      <c r="S157" s="100"/>
      <c r="T157" s="94"/>
      <c r="U157" s="100"/>
      <c r="V157" s="94"/>
      <c r="W157" s="100"/>
      <c r="X157" s="94"/>
      <c r="Y157" s="100"/>
      <c r="Z157" s="94"/>
      <c r="AA157" s="100"/>
      <c r="AB157" s="94"/>
      <c r="AC157" s="100"/>
      <c r="AD157" s="94"/>
      <c r="AE157" s="100"/>
      <c r="AF157" s="101"/>
      <c r="AG157" s="100"/>
      <c r="AH157" s="99"/>
      <c r="AI157" s="100"/>
      <c r="AJ157" s="99"/>
      <c r="AK157" s="100"/>
      <c r="AL157" s="99"/>
      <c r="AM157" s="100"/>
      <c r="AN157" s="99"/>
      <c r="AO157" s="100"/>
      <c r="AP157" s="99"/>
      <c r="AQ157" s="100"/>
      <c r="AR157" s="99"/>
      <c r="AS157" s="100"/>
      <c r="AT157" s="99"/>
      <c r="AU157" s="100"/>
      <c r="AV157" s="99"/>
      <c r="AW157" s="100"/>
      <c r="AX157" s="99"/>
      <c r="AY157" s="100"/>
      <c r="AZ157" s="99"/>
      <c r="BA157" s="100"/>
      <c r="BB157" s="99"/>
      <c r="BC157" s="100"/>
      <c r="BD157" s="99"/>
      <c r="BE157" s="100"/>
      <c r="BF157" s="101"/>
      <c r="BG157" s="100"/>
      <c r="BH157" s="99"/>
      <c r="BI157" s="100"/>
      <c r="BJ157" s="99"/>
      <c r="BK157" s="100"/>
      <c r="BL157" s="99"/>
      <c r="BM157" s="100"/>
      <c r="BN157" s="99"/>
      <c r="BO157" s="100"/>
      <c r="BP157" s="99"/>
      <c r="BQ157" s="100"/>
      <c r="BR157" s="99"/>
      <c r="BS157" s="100"/>
      <c r="BT157" s="99"/>
      <c r="BU157" s="100"/>
      <c r="BV157" s="99"/>
      <c r="BW157" s="100"/>
      <c r="BX157" s="99"/>
      <c r="BY157" s="100"/>
      <c r="BZ157" s="99"/>
      <c r="CA157" s="100"/>
      <c r="CB157" s="99"/>
      <c r="CC157" s="100"/>
      <c r="CD157" s="99"/>
      <c r="CE157" s="100"/>
      <c r="CF157" s="101"/>
      <c r="CG157" s="100"/>
    </row>
    <row r="158" spans="1:85" s="102" customFormat="1" ht="19.899999999999999" customHeight="1" x14ac:dyDescent="0.25">
      <c r="A158" s="94">
        <v>127</v>
      </c>
      <c r="B158" s="95" t="s">
        <v>212</v>
      </c>
      <c r="C158" s="95"/>
      <c r="D158" s="94">
        <v>7</v>
      </c>
      <c r="E158" s="94"/>
      <c r="F158" s="94"/>
      <c r="G158" s="94"/>
      <c r="H158" s="94"/>
      <c r="I158" s="100"/>
      <c r="J158" s="94"/>
      <c r="K158" s="100"/>
      <c r="L158" s="94"/>
      <c r="M158" s="100"/>
      <c r="N158" s="94"/>
      <c r="O158" s="100"/>
      <c r="P158" s="94"/>
      <c r="Q158" s="100"/>
      <c r="R158" s="94"/>
      <c r="S158" s="100"/>
      <c r="T158" s="94"/>
      <c r="U158" s="100"/>
      <c r="V158" s="94"/>
      <c r="W158" s="100"/>
      <c r="X158" s="94"/>
      <c r="Y158" s="100"/>
      <c r="Z158" s="94"/>
      <c r="AA158" s="100"/>
      <c r="AB158" s="94"/>
      <c r="AC158" s="100"/>
      <c r="AD158" s="94"/>
      <c r="AE158" s="100"/>
      <c r="AF158" s="101"/>
      <c r="AG158" s="100"/>
      <c r="AH158" s="99"/>
      <c r="AI158" s="100"/>
      <c r="AJ158" s="99"/>
      <c r="AK158" s="100"/>
      <c r="AL158" s="99"/>
      <c r="AM158" s="100"/>
      <c r="AN158" s="99"/>
      <c r="AO158" s="100"/>
      <c r="AP158" s="99"/>
      <c r="AQ158" s="100"/>
      <c r="AR158" s="99"/>
      <c r="AS158" s="100"/>
      <c r="AT158" s="99"/>
      <c r="AU158" s="100"/>
      <c r="AV158" s="99"/>
      <c r="AW158" s="100"/>
      <c r="AX158" s="99"/>
      <c r="AY158" s="100"/>
      <c r="AZ158" s="99"/>
      <c r="BA158" s="100"/>
      <c r="BB158" s="99"/>
      <c r="BC158" s="100"/>
      <c r="BD158" s="99"/>
      <c r="BE158" s="100"/>
      <c r="BF158" s="101"/>
      <c r="BG158" s="100"/>
      <c r="BH158" s="99"/>
      <c r="BI158" s="100"/>
      <c r="BJ158" s="99"/>
      <c r="BK158" s="100"/>
      <c r="BL158" s="99"/>
      <c r="BM158" s="100"/>
      <c r="BN158" s="99"/>
      <c r="BO158" s="100"/>
      <c r="BP158" s="99"/>
      <c r="BQ158" s="100"/>
      <c r="BR158" s="99"/>
      <c r="BS158" s="100"/>
      <c r="BT158" s="99"/>
      <c r="BU158" s="100"/>
      <c r="BV158" s="99"/>
      <c r="BW158" s="100"/>
      <c r="BX158" s="99"/>
      <c r="BY158" s="100"/>
      <c r="BZ158" s="99"/>
      <c r="CA158" s="100"/>
      <c r="CB158" s="99"/>
      <c r="CC158" s="100"/>
      <c r="CD158" s="99"/>
      <c r="CE158" s="100"/>
      <c r="CF158" s="101"/>
      <c r="CG158" s="100"/>
    </row>
    <row r="159" spans="1:85" s="102" customFormat="1" ht="19.899999999999999" customHeight="1" x14ac:dyDescent="0.25">
      <c r="A159" s="94">
        <v>128</v>
      </c>
      <c r="B159" s="95" t="s">
        <v>175</v>
      </c>
      <c r="C159" s="95" t="s">
        <v>74</v>
      </c>
      <c r="D159" s="94">
        <f>RANK(BF159,$BF$149:$BF$164)</f>
        <v>4</v>
      </c>
      <c r="E159" s="94">
        <v>0.7</v>
      </c>
      <c r="F159" s="94" t="s">
        <v>75</v>
      </c>
      <c r="G159" s="94"/>
      <c r="H159" s="94"/>
      <c r="I159" s="100">
        <f t="shared" si="1467"/>
        <v>0</v>
      </c>
      <c r="J159" s="94"/>
      <c r="K159" s="100">
        <f t="shared" si="1468"/>
        <v>0</v>
      </c>
      <c r="L159" s="94"/>
      <c r="M159" s="100">
        <f t="shared" si="1469"/>
        <v>0</v>
      </c>
      <c r="N159" s="94"/>
      <c r="O159" s="100">
        <f t="shared" si="1469"/>
        <v>0</v>
      </c>
      <c r="P159" s="94"/>
      <c r="Q159" s="100">
        <f t="shared" si="1470"/>
        <v>0</v>
      </c>
      <c r="R159" s="94"/>
      <c r="S159" s="100">
        <f t="shared" si="1471"/>
        <v>0</v>
      </c>
      <c r="T159" s="94"/>
      <c r="U159" s="100">
        <f t="shared" si="1472"/>
        <v>0</v>
      </c>
      <c r="V159" s="94"/>
      <c r="W159" s="100">
        <f t="shared" si="1473"/>
        <v>0</v>
      </c>
      <c r="X159" s="94"/>
      <c r="Y159" s="100">
        <f t="shared" si="1474"/>
        <v>0</v>
      </c>
      <c r="Z159" s="94"/>
      <c r="AA159" s="100">
        <f t="shared" si="1475"/>
        <v>0</v>
      </c>
      <c r="AB159" s="94"/>
      <c r="AC159" s="100">
        <f t="shared" si="1476"/>
        <v>0</v>
      </c>
      <c r="AD159" s="94"/>
      <c r="AE159" s="100">
        <f t="shared" si="1477"/>
        <v>0</v>
      </c>
      <c r="AF159" s="101">
        <f t="shared" si="1478"/>
        <v>0</v>
      </c>
      <c r="AG159" s="100">
        <f t="shared" si="1479"/>
        <v>0</v>
      </c>
      <c r="AH159" s="99"/>
      <c r="AI159" s="100">
        <f t="shared" si="1480"/>
        <v>0</v>
      </c>
      <c r="AJ159" s="99"/>
      <c r="AK159" s="100">
        <f t="shared" si="1481"/>
        <v>0</v>
      </c>
      <c r="AL159" s="99"/>
      <c r="AM159" s="100">
        <f t="shared" si="1482"/>
        <v>0</v>
      </c>
      <c r="AN159" s="99"/>
      <c r="AO159" s="100">
        <f t="shared" si="1483"/>
        <v>0</v>
      </c>
      <c r="AP159" s="99"/>
      <c r="AQ159" s="100">
        <f t="shared" si="1483"/>
        <v>0</v>
      </c>
      <c r="AR159" s="99"/>
      <c r="AS159" s="100">
        <f t="shared" si="1484"/>
        <v>0</v>
      </c>
      <c r="AT159" s="99"/>
      <c r="AU159" s="100">
        <f t="shared" si="1485"/>
        <v>0</v>
      </c>
      <c r="AV159" s="99"/>
      <c r="AW159" s="100">
        <f t="shared" si="1486"/>
        <v>0</v>
      </c>
      <c r="AX159" s="99"/>
      <c r="AY159" s="100">
        <f t="shared" si="1487"/>
        <v>0</v>
      </c>
      <c r="AZ159" s="99"/>
      <c r="BA159" s="100">
        <f t="shared" si="1488"/>
        <v>0</v>
      </c>
      <c r="BB159" s="99"/>
      <c r="BC159" s="100">
        <f t="shared" si="1489"/>
        <v>0</v>
      </c>
      <c r="BD159" s="99"/>
      <c r="BE159" s="100">
        <f t="shared" si="1490"/>
        <v>0</v>
      </c>
      <c r="BF159" s="101">
        <f t="shared" si="1491"/>
        <v>0</v>
      </c>
      <c r="BG159" s="100">
        <f t="shared" si="1491"/>
        <v>0</v>
      </c>
      <c r="BH159" s="99"/>
      <c r="BI159" s="100">
        <f t="shared" ref="BI159:BI163" si="1506">BH159*$E159</f>
        <v>0</v>
      </c>
      <c r="BJ159" s="99"/>
      <c r="BK159" s="100">
        <f t="shared" ref="BK159:BK163" si="1507">BJ159*$E159</f>
        <v>0</v>
      </c>
      <c r="BL159" s="99"/>
      <c r="BM159" s="100">
        <f t="shared" ref="BM159:BM163" si="1508">BL159*$E159</f>
        <v>0</v>
      </c>
      <c r="BN159" s="99"/>
      <c r="BO159" s="100">
        <f t="shared" ref="BO159:BO163" si="1509">BN159*$E159</f>
        <v>0</v>
      </c>
      <c r="BP159" s="99"/>
      <c r="BQ159" s="100">
        <f t="shared" ref="BQ159:BQ163" si="1510">BP159*$E159</f>
        <v>0</v>
      </c>
      <c r="BR159" s="99"/>
      <c r="BS159" s="100">
        <f t="shared" ref="BS159:BS163" si="1511">BR159*$E159</f>
        <v>0</v>
      </c>
      <c r="BT159" s="99"/>
      <c r="BU159" s="100">
        <f t="shared" ref="BU159:BU163" si="1512">BT159*$E159</f>
        <v>0</v>
      </c>
      <c r="BV159" s="99"/>
      <c r="BW159" s="100">
        <f t="shared" ref="BW159:BW163" si="1513">BV159*$E159</f>
        <v>0</v>
      </c>
      <c r="BX159" s="99"/>
      <c r="BY159" s="100">
        <f t="shared" ref="BY159:BY163" si="1514">BX159*$E159</f>
        <v>0</v>
      </c>
      <c r="BZ159" s="99"/>
      <c r="CA159" s="100">
        <f t="shared" ref="CA159:CA163" si="1515">BZ159*$E159</f>
        <v>0</v>
      </c>
      <c r="CB159" s="99"/>
      <c r="CC159" s="100">
        <f t="shared" ref="CC159:CC163" si="1516">CB159*$E159</f>
        <v>0</v>
      </c>
      <c r="CD159" s="99"/>
      <c r="CE159" s="100">
        <f t="shared" ref="CE159:CE163" si="1517">CD159*$E159</f>
        <v>0</v>
      </c>
      <c r="CF159" s="101">
        <f t="shared" ref="CF159:CF163" si="1518">SUM(BH159,BJ159,BL159,BN159,BP159,BR159,BT159,BV159,BX159,BZ159,CB159,CD159)</f>
        <v>0</v>
      </c>
      <c r="CG159" s="100">
        <f t="shared" ref="CG159:CG163" si="1519">SUM(BI159,BK159,BM159,BO159,BQ159,BS159,BU159,BW159,BY159,CA159,CC159,CE159)</f>
        <v>0</v>
      </c>
    </row>
    <row r="160" spans="1:85" s="102" customFormat="1" ht="19.899999999999999" customHeight="1" x14ac:dyDescent="0.25">
      <c r="A160" s="94">
        <v>129</v>
      </c>
      <c r="B160" s="95" t="s">
        <v>176</v>
      </c>
      <c r="C160" s="95" t="s">
        <v>74</v>
      </c>
      <c r="D160" s="94">
        <f>RANK(BF160,$BF$149:$BF$164)</f>
        <v>4</v>
      </c>
      <c r="E160" s="94">
        <v>0.35</v>
      </c>
      <c r="F160" s="94" t="s">
        <v>83</v>
      </c>
      <c r="G160" s="94"/>
      <c r="H160" s="94"/>
      <c r="I160" s="100">
        <f t="shared" si="1467"/>
        <v>0</v>
      </c>
      <c r="J160" s="94"/>
      <c r="K160" s="100">
        <f t="shared" si="1468"/>
        <v>0</v>
      </c>
      <c r="L160" s="94"/>
      <c r="M160" s="100">
        <f t="shared" si="1469"/>
        <v>0</v>
      </c>
      <c r="N160" s="94"/>
      <c r="O160" s="100">
        <f t="shared" si="1469"/>
        <v>0</v>
      </c>
      <c r="P160" s="94"/>
      <c r="Q160" s="100">
        <f t="shared" si="1470"/>
        <v>0</v>
      </c>
      <c r="R160" s="94"/>
      <c r="S160" s="100">
        <f t="shared" si="1471"/>
        <v>0</v>
      </c>
      <c r="T160" s="94"/>
      <c r="U160" s="100">
        <f t="shared" si="1472"/>
        <v>0</v>
      </c>
      <c r="V160" s="94"/>
      <c r="W160" s="100">
        <f t="shared" si="1473"/>
        <v>0</v>
      </c>
      <c r="X160" s="94"/>
      <c r="Y160" s="100">
        <f t="shared" si="1474"/>
        <v>0</v>
      </c>
      <c r="Z160" s="94"/>
      <c r="AA160" s="100">
        <f t="shared" si="1475"/>
        <v>0</v>
      </c>
      <c r="AB160" s="94"/>
      <c r="AC160" s="100">
        <f t="shared" si="1476"/>
        <v>0</v>
      </c>
      <c r="AD160" s="94"/>
      <c r="AE160" s="100">
        <f t="shared" si="1477"/>
        <v>0</v>
      </c>
      <c r="AF160" s="101">
        <f t="shared" si="1478"/>
        <v>0</v>
      </c>
      <c r="AG160" s="100">
        <f t="shared" si="1479"/>
        <v>0</v>
      </c>
      <c r="AH160" s="99"/>
      <c r="AI160" s="100">
        <f t="shared" si="1480"/>
        <v>0</v>
      </c>
      <c r="AJ160" s="99"/>
      <c r="AK160" s="100">
        <f t="shared" si="1481"/>
        <v>0</v>
      </c>
      <c r="AL160" s="99"/>
      <c r="AM160" s="100">
        <f t="shared" si="1482"/>
        <v>0</v>
      </c>
      <c r="AN160" s="99"/>
      <c r="AO160" s="100">
        <f t="shared" si="1483"/>
        <v>0</v>
      </c>
      <c r="AP160" s="99"/>
      <c r="AQ160" s="100">
        <f t="shared" si="1483"/>
        <v>0</v>
      </c>
      <c r="AR160" s="99"/>
      <c r="AS160" s="100">
        <f t="shared" si="1484"/>
        <v>0</v>
      </c>
      <c r="AT160" s="99"/>
      <c r="AU160" s="100">
        <f t="shared" si="1485"/>
        <v>0</v>
      </c>
      <c r="AV160" s="99"/>
      <c r="AW160" s="100">
        <f t="shared" si="1486"/>
        <v>0</v>
      </c>
      <c r="AX160" s="99"/>
      <c r="AY160" s="100">
        <f t="shared" si="1487"/>
        <v>0</v>
      </c>
      <c r="AZ160" s="99"/>
      <c r="BA160" s="100">
        <f t="shared" si="1488"/>
        <v>0</v>
      </c>
      <c r="BB160" s="99"/>
      <c r="BC160" s="100">
        <f t="shared" si="1489"/>
        <v>0</v>
      </c>
      <c r="BD160" s="99"/>
      <c r="BE160" s="100">
        <f t="shared" si="1490"/>
        <v>0</v>
      </c>
      <c r="BF160" s="101">
        <f t="shared" si="1491"/>
        <v>0</v>
      </c>
      <c r="BG160" s="100">
        <f t="shared" si="1491"/>
        <v>0</v>
      </c>
      <c r="BH160" s="99"/>
      <c r="BI160" s="100">
        <f t="shared" si="1506"/>
        <v>0</v>
      </c>
      <c r="BJ160" s="99"/>
      <c r="BK160" s="100">
        <f t="shared" si="1507"/>
        <v>0</v>
      </c>
      <c r="BL160" s="99"/>
      <c r="BM160" s="100">
        <f t="shared" si="1508"/>
        <v>0</v>
      </c>
      <c r="BN160" s="99"/>
      <c r="BO160" s="100">
        <f t="shared" si="1509"/>
        <v>0</v>
      </c>
      <c r="BP160" s="99"/>
      <c r="BQ160" s="100">
        <f t="shared" si="1510"/>
        <v>0</v>
      </c>
      <c r="BR160" s="99"/>
      <c r="BS160" s="100">
        <f t="shared" si="1511"/>
        <v>0</v>
      </c>
      <c r="BT160" s="99"/>
      <c r="BU160" s="100">
        <f t="shared" si="1512"/>
        <v>0</v>
      </c>
      <c r="BV160" s="99"/>
      <c r="BW160" s="100">
        <f t="shared" si="1513"/>
        <v>0</v>
      </c>
      <c r="BX160" s="99"/>
      <c r="BY160" s="100">
        <f t="shared" si="1514"/>
        <v>0</v>
      </c>
      <c r="BZ160" s="99"/>
      <c r="CA160" s="100">
        <f t="shared" si="1515"/>
        <v>0</v>
      </c>
      <c r="CB160" s="99"/>
      <c r="CC160" s="100">
        <f t="shared" si="1516"/>
        <v>0</v>
      </c>
      <c r="CD160" s="99"/>
      <c r="CE160" s="100">
        <f t="shared" si="1517"/>
        <v>0</v>
      </c>
      <c r="CF160" s="101">
        <f t="shared" si="1518"/>
        <v>0</v>
      </c>
      <c r="CG160" s="100">
        <f t="shared" si="1519"/>
        <v>0</v>
      </c>
    </row>
    <row r="161" spans="1:85" s="102" customFormat="1" ht="19.899999999999999" customHeight="1" x14ac:dyDescent="0.25">
      <c r="A161" s="94">
        <v>130</v>
      </c>
      <c r="B161" s="95" t="s">
        <v>177</v>
      </c>
      <c r="C161" s="95" t="s">
        <v>74</v>
      </c>
      <c r="D161" s="94">
        <f>RANK(BF161,$BF$149:$BF$164)</f>
        <v>4</v>
      </c>
      <c r="E161" s="94">
        <v>0.7</v>
      </c>
      <c r="F161" s="94" t="s">
        <v>75</v>
      </c>
      <c r="G161" s="94"/>
      <c r="H161" s="94"/>
      <c r="I161" s="100">
        <f t="shared" si="1467"/>
        <v>0</v>
      </c>
      <c r="J161" s="94"/>
      <c r="K161" s="100">
        <f t="shared" si="1468"/>
        <v>0</v>
      </c>
      <c r="L161" s="94"/>
      <c r="M161" s="100">
        <f t="shared" si="1469"/>
        <v>0</v>
      </c>
      <c r="N161" s="94"/>
      <c r="O161" s="100">
        <f t="shared" si="1469"/>
        <v>0</v>
      </c>
      <c r="P161" s="94"/>
      <c r="Q161" s="100">
        <f t="shared" si="1470"/>
        <v>0</v>
      </c>
      <c r="R161" s="94"/>
      <c r="S161" s="100">
        <f t="shared" si="1471"/>
        <v>0</v>
      </c>
      <c r="T161" s="94"/>
      <c r="U161" s="100">
        <f t="shared" si="1472"/>
        <v>0</v>
      </c>
      <c r="V161" s="94"/>
      <c r="W161" s="100">
        <f t="shared" si="1473"/>
        <v>0</v>
      </c>
      <c r="X161" s="94"/>
      <c r="Y161" s="100">
        <f t="shared" si="1474"/>
        <v>0</v>
      </c>
      <c r="Z161" s="94"/>
      <c r="AA161" s="100">
        <f t="shared" si="1475"/>
        <v>0</v>
      </c>
      <c r="AB161" s="94"/>
      <c r="AC161" s="100">
        <f t="shared" si="1476"/>
        <v>0</v>
      </c>
      <c r="AD161" s="94"/>
      <c r="AE161" s="100">
        <f t="shared" si="1477"/>
        <v>0</v>
      </c>
      <c r="AF161" s="101">
        <f t="shared" si="1478"/>
        <v>0</v>
      </c>
      <c r="AG161" s="100">
        <f t="shared" si="1479"/>
        <v>0</v>
      </c>
      <c r="AH161" s="99"/>
      <c r="AI161" s="100">
        <f t="shared" si="1480"/>
        <v>0</v>
      </c>
      <c r="AJ161" s="99"/>
      <c r="AK161" s="100">
        <f t="shared" si="1481"/>
        <v>0</v>
      </c>
      <c r="AL161" s="99"/>
      <c r="AM161" s="100">
        <f t="shared" si="1482"/>
        <v>0</v>
      </c>
      <c r="AN161" s="99"/>
      <c r="AO161" s="100">
        <f t="shared" si="1483"/>
        <v>0</v>
      </c>
      <c r="AP161" s="99"/>
      <c r="AQ161" s="100">
        <f t="shared" si="1483"/>
        <v>0</v>
      </c>
      <c r="AR161" s="99"/>
      <c r="AS161" s="100">
        <f t="shared" si="1484"/>
        <v>0</v>
      </c>
      <c r="AT161" s="99"/>
      <c r="AU161" s="100">
        <f t="shared" si="1485"/>
        <v>0</v>
      </c>
      <c r="AV161" s="99"/>
      <c r="AW161" s="100">
        <f t="shared" si="1486"/>
        <v>0</v>
      </c>
      <c r="AX161" s="99"/>
      <c r="AY161" s="100">
        <f t="shared" si="1487"/>
        <v>0</v>
      </c>
      <c r="AZ161" s="99"/>
      <c r="BA161" s="100">
        <f t="shared" si="1488"/>
        <v>0</v>
      </c>
      <c r="BB161" s="99"/>
      <c r="BC161" s="100">
        <f t="shared" si="1489"/>
        <v>0</v>
      </c>
      <c r="BD161" s="99"/>
      <c r="BE161" s="100">
        <f t="shared" si="1490"/>
        <v>0</v>
      </c>
      <c r="BF161" s="101">
        <f t="shared" si="1491"/>
        <v>0</v>
      </c>
      <c r="BG161" s="100">
        <f t="shared" si="1491"/>
        <v>0</v>
      </c>
      <c r="BH161" s="99"/>
      <c r="BI161" s="100">
        <f t="shared" si="1506"/>
        <v>0</v>
      </c>
      <c r="BJ161" s="99"/>
      <c r="BK161" s="100">
        <f t="shared" si="1507"/>
        <v>0</v>
      </c>
      <c r="BL161" s="99"/>
      <c r="BM161" s="100">
        <f t="shared" si="1508"/>
        <v>0</v>
      </c>
      <c r="BN161" s="99"/>
      <c r="BO161" s="100">
        <f t="shared" si="1509"/>
        <v>0</v>
      </c>
      <c r="BP161" s="99"/>
      <c r="BQ161" s="100">
        <f t="shared" si="1510"/>
        <v>0</v>
      </c>
      <c r="BR161" s="99"/>
      <c r="BS161" s="100">
        <f t="shared" si="1511"/>
        <v>0</v>
      </c>
      <c r="BT161" s="99"/>
      <c r="BU161" s="100">
        <f t="shared" si="1512"/>
        <v>0</v>
      </c>
      <c r="BV161" s="99"/>
      <c r="BW161" s="100">
        <f t="shared" si="1513"/>
        <v>0</v>
      </c>
      <c r="BX161" s="99"/>
      <c r="BY161" s="100">
        <f t="shared" si="1514"/>
        <v>0</v>
      </c>
      <c r="BZ161" s="99"/>
      <c r="CA161" s="100">
        <f t="shared" si="1515"/>
        <v>0</v>
      </c>
      <c r="CB161" s="99"/>
      <c r="CC161" s="100">
        <f t="shared" si="1516"/>
        <v>0</v>
      </c>
      <c r="CD161" s="99"/>
      <c r="CE161" s="100">
        <f t="shared" si="1517"/>
        <v>0</v>
      </c>
      <c r="CF161" s="101">
        <f t="shared" si="1518"/>
        <v>0</v>
      </c>
      <c r="CG161" s="100">
        <f t="shared" si="1519"/>
        <v>0</v>
      </c>
    </row>
    <row r="162" spans="1:85" s="102" customFormat="1" ht="19.899999999999999" customHeight="1" x14ac:dyDescent="0.25">
      <c r="A162" s="94">
        <v>131</v>
      </c>
      <c r="B162" s="95" t="s">
        <v>178</v>
      </c>
      <c r="C162" s="95" t="s">
        <v>74</v>
      </c>
      <c r="D162" s="94">
        <f>RANK(BF162,$BF$149:$BF$164)</f>
        <v>4</v>
      </c>
      <c r="E162" s="94">
        <v>0.35</v>
      </c>
      <c r="F162" s="94" t="s">
        <v>83</v>
      </c>
      <c r="G162" s="94"/>
      <c r="H162" s="94"/>
      <c r="I162" s="100">
        <f t="shared" si="1467"/>
        <v>0</v>
      </c>
      <c r="J162" s="94"/>
      <c r="K162" s="100">
        <f t="shared" si="1468"/>
        <v>0</v>
      </c>
      <c r="L162" s="94"/>
      <c r="M162" s="100">
        <f t="shared" si="1469"/>
        <v>0</v>
      </c>
      <c r="N162" s="94"/>
      <c r="O162" s="100">
        <f t="shared" si="1469"/>
        <v>0</v>
      </c>
      <c r="P162" s="94"/>
      <c r="Q162" s="100">
        <f t="shared" si="1470"/>
        <v>0</v>
      </c>
      <c r="R162" s="94"/>
      <c r="S162" s="100">
        <f t="shared" si="1471"/>
        <v>0</v>
      </c>
      <c r="T162" s="94"/>
      <c r="U162" s="100">
        <f t="shared" si="1472"/>
        <v>0</v>
      </c>
      <c r="V162" s="94"/>
      <c r="W162" s="100">
        <f t="shared" si="1473"/>
        <v>0</v>
      </c>
      <c r="X162" s="94"/>
      <c r="Y162" s="100">
        <f t="shared" si="1474"/>
        <v>0</v>
      </c>
      <c r="Z162" s="94"/>
      <c r="AA162" s="100">
        <f t="shared" si="1475"/>
        <v>0</v>
      </c>
      <c r="AB162" s="94"/>
      <c r="AC162" s="100">
        <f t="shared" si="1476"/>
        <v>0</v>
      </c>
      <c r="AD162" s="94"/>
      <c r="AE162" s="100">
        <f t="shared" si="1477"/>
        <v>0</v>
      </c>
      <c r="AF162" s="101">
        <f t="shared" si="1478"/>
        <v>0</v>
      </c>
      <c r="AG162" s="100">
        <f t="shared" si="1479"/>
        <v>0</v>
      </c>
      <c r="AH162" s="99"/>
      <c r="AI162" s="100">
        <f t="shared" si="1480"/>
        <v>0</v>
      </c>
      <c r="AJ162" s="99"/>
      <c r="AK162" s="100">
        <f t="shared" si="1481"/>
        <v>0</v>
      </c>
      <c r="AL162" s="99"/>
      <c r="AM162" s="100">
        <f t="shared" si="1482"/>
        <v>0</v>
      </c>
      <c r="AN162" s="99"/>
      <c r="AO162" s="100">
        <f t="shared" si="1483"/>
        <v>0</v>
      </c>
      <c r="AP162" s="99"/>
      <c r="AQ162" s="100">
        <f t="shared" si="1483"/>
        <v>0</v>
      </c>
      <c r="AR162" s="99"/>
      <c r="AS162" s="100">
        <f t="shared" si="1484"/>
        <v>0</v>
      </c>
      <c r="AT162" s="99"/>
      <c r="AU162" s="100">
        <f t="shared" si="1485"/>
        <v>0</v>
      </c>
      <c r="AV162" s="99"/>
      <c r="AW162" s="100">
        <f t="shared" si="1486"/>
        <v>0</v>
      </c>
      <c r="AX162" s="99"/>
      <c r="AY162" s="100">
        <f t="shared" si="1487"/>
        <v>0</v>
      </c>
      <c r="AZ162" s="99"/>
      <c r="BA162" s="100">
        <f t="shared" si="1488"/>
        <v>0</v>
      </c>
      <c r="BB162" s="99"/>
      <c r="BC162" s="100">
        <f t="shared" si="1489"/>
        <v>0</v>
      </c>
      <c r="BD162" s="99"/>
      <c r="BE162" s="100">
        <f t="shared" si="1490"/>
        <v>0</v>
      </c>
      <c r="BF162" s="101">
        <f t="shared" si="1491"/>
        <v>0</v>
      </c>
      <c r="BG162" s="100">
        <f t="shared" si="1491"/>
        <v>0</v>
      </c>
      <c r="BH162" s="99"/>
      <c r="BI162" s="100">
        <f t="shared" si="1506"/>
        <v>0</v>
      </c>
      <c r="BJ162" s="99"/>
      <c r="BK162" s="100">
        <f t="shared" si="1507"/>
        <v>0</v>
      </c>
      <c r="BL162" s="99"/>
      <c r="BM162" s="100">
        <f t="shared" si="1508"/>
        <v>0</v>
      </c>
      <c r="BN162" s="99"/>
      <c r="BO162" s="100">
        <f t="shared" si="1509"/>
        <v>0</v>
      </c>
      <c r="BP162" s="99"/>
      <c r="BQ162" s="100">
        <f t="shared" si="1510"/>
        <v>0</v>
      </c>
      <c r="BR162" s="99"/>
      <c r="BS162" s="100">
        <f t="shared" si="1511"/>
        <v>0</v>
      </c>
      <c r="BT162" s="99"/>
      <c r="BU162" s="100">
        <f t="shared" si="1512"/>
        <v>0</v>
      </c>
      <c r="BV162" s="99"/>
      <c r="BW162" s="100">
        <f t="shared" si="1513"/>
        <v>0</v>
      </c>
      <c r="BX162" s="99"/>
      <c r="BY162" s="100">
        <f t="shared" si="1514"/>
        <v>0</v>
      </c>
      <c r="BZ162" s="99"/>
      <c r="CA162" s="100">
        <f t="shared" si="1515"/>
        <v>0</v>
      </c>
      <c r="CB162" s="99"/>
      <c r="CC162" s="100">
        <f t="shared" si="1516"/>
        <v>0</v>
      </c>
      <c r="CD162" s="99"/>
      <c r="CE162" s="100">
        <f t="shared" si="1517"/>
        <v>0</v>
      </c>
      <c r="CF162" s="101">
        <f t="shared" si="1518"/>
        <v>0</v>
      </c>
      <c r="CG162" s="100">
        <f t="shared" si="1519"/>
        <v>0</v>
      </c>
    </row>
    <row r="163" spans="1:85" s="102" customFormat="1" ht="19.899999999999999" customHeight="1" x14ac:dyDescent="0.25">
      <c r="A163" s="94">
        <v>132</v>
      </c>
      <c r="B163" s="105" t="s">
        <v>179</v>
      </c>
      <c r="C163" s="105" t="s">
        <v>74</v>
      </c>
      <c r="D163" s="94">
        <f>RANK(BF163,$BF$149:$BF$164)</f>
        <v>4</v>
      </c>
      <c r="E163" s="94">
        <v>0.7</v>
      </c>
      <c r="F163" s="106" t="s">
        <v>180</v>
      </c>
      <c r="G163" s="94">
        <v>25000</v>
      </c>
      <c r="H163" s="94"/>
      <c r="I163" s="100">
        <f>H163*$E163</f>
        <v>0</v>
      </c>
      <c r="J163" s="94"/>
      <c r="K163" s="100">
        <f>J163*$E163</f>
        <v>0</v>
      </c>
      <c r="L163" s="94"/>
      <c r="M163" s="100">
        <f>L163*$E163</f>
        <v>0</v>
      </c>
      <c r="N163" s="94"/>
      <c r="O163" s="100">
        <f>N163*$E163</f>
        <v>0</v>
      </c>
      <c r="P163" s="94"/>
      <c r="Q163" s="100">
        <f t="shared" si="1470"/>
        <v>0</v>
      </c>
      <c r="R163" s="94"/>
      <c r="S163" s="100">
        <f t="shared" si="1471"/>
        <v>0</v>
      </c>
      <c r="T163" s="94"/>
      <c r="U163" s="100">
        <f t="shared" si="1472"/>
        <v>0</v>
      </c>
      <c r="V163" s="94"/>
      <c r="W163" s="100">
        <f t="shared" si="1473"/>
        <v>0</v>
      </c>
      <c r="X163" s="94"/>
      <c r="Y163" s="100">
        <f t="shared" si="1474"/>
        <v>0</v>
      </c>
      <c r="Z163" s="94"/>
      <c r="AA163" s="100">
        <f t="shared" si="1475"/>
        <v>0</v>
      </c>
      <c r="AB163" s="94"/>
      <c r="AC163" s="100">
        <f t="shared" si="1476"/>
        <v>0</v>
      </c>
      <c r="AD163" s="94"/>
      <c r="AE163" s="100">
        <f t="shared" si="1477"/>
        <v>0</v>
      </c>
      <c r="AF163" s="101">
        <f t="shared" si="1478"/>
        <v>0</v>
      </c>
      <c r="AG163" s="100">
        <f t="shared" si="1479"/>
        <v>0</v>
      </c>
      <c r="AH163" s="99"/>
      <c r="AI163" s="100">
        <f t="shared" si="1480"/>
        <v>0</v>
      </c>
      <c r="AJ163" s="99"/>
      <c r="AK163" s="100">
        <f t="shared" si="1481"/>
        <v>0</v>
      </c>
      <c r="AL163" s="99"/>
      <c r="AM163" s="100">
        <f t="shared" si="1482"/>
        <v>0</v>
      </c>
      <c r="AN163" s="99"/>
      <c r="AO163" s="100">
        <f t="shared" si="1483"/>
        <v>0</v>
      </c>
      <c r="AP163" s="99"/>
      <c r="AQ163" s="100">
        <f t="shared" si="1483"/>
        <v>0</v>
      </c>
      <c r="AR163" s="99"/>
      <c r="AS163" s="100">
        <f t="shared" si="1484"/>
        <v>0</v>
      </c>
      <c r="AT163" s="99"/>
      <c r="AU163" s="100">
        <f t="shared" si="1485"/>
        <v>0</v>
      </c>
      <c r="AV163" s="99"/>
      <c r="AW163" s="100">
        <f t="shared" si="1486"/>
        <v>0</v>
      </c>
      <c r="AX163" s="99"/>
      <c r="AY163" s="100">
        <f t="shared" si="1487"/>
        <v>0</v>
      </c>
      <c r="AZ163" s="99"/>
      <c r="BA163" s="100">
        <f t="shared" si="1488"/>
        <v>0</v>
      </c>
      <c r="BB163" s="99"/>
      <c r="BC163" s="100">
        <f t="shared" si="1489"/>
        <v>0</v>
      </c>
      <c r="BD163" s="99"/>
      <c r="BE163" s="100">
        <f t="shared" si="1490"/>
        <v>0</v>
      </c>
      <c r="BF163" s="101">
        <f t="shared" si="1491"/>
        <v>0</v>
      </c>
      <c r="BG163" s="100">
        <f t="shared" si="1491"/>
        <v>0</v>
      </c>
      <c r="BH163" s="99"/>
      <c r="BI163" s="100">
        <f t="shared" si="1506"/>
        <v>0</v>
      </c>
      <c r="BJ163" s="99"/>
      <c r="BK163" s="100">
        <f t="shared" si="1507"/>
        <v>0</v>
      </c>
      <c r="BL163" s="99"/>
      <c r="BM163" s="100">
        <f t="shared" si="1508"/>
        <v>0</v>
      </c>
      <c r="BN163" s="99"/>
      <c r="BO163" s="100">
        <f t="shared" si="1509"/>
        <v>0</v>
      </c>
      <c r="BP163" s="99"/>
      <c r="BQ163" s="100">
        <f t="shared" si="1510"/>
        <v>0</v>
      </c>
      <c r="BR163" s="99"/>
      <c r="BS163" s="100">
        <f t="shared" si="1511"/>
        <v>0</v>
      </c>
      <c r="BT163" s="99"/>
      <c r="BU163" s="100">
        <f t="shared" si="1512"/>
        <v>0</v>
      </c>
      <c r="BV163" s="99"/>
      <c r="BW163" s="100">
        <f t="shared" si="1513"/>
        <v>0</v>
      </c>
      <c r="BX163" s="99"/>
      <c r="BY163" s="100">
        <f t="shared" si="1514"/>
        <v>0</v>
      </c>
      <c r="BZ163" s="99"/>
      <c r="CA163" s="100">
        <f t="shared" si="1515"/>
        <v>0</v>
      </c>
      <c r="CB163" s="99"/>
      <c r="CC163" s="100">
        <f t="shared" si="1516"/>
        <v>0</v>
      </c>
      <c r="CD163" s="99"/>
      <c r="CE163" s="100">
        <f t="shared" si="1517"/>
        <v>0</v>
      </c>
      <c r="CF163" s="101">
        <f t="shared" si="1518"/>
        <v>0</v>
      </c>
      <c r="CG163" s="100">
        <f t="shared" si="1519"/>
        <v>0</v>
      </c>
    </row>
    <row r="164" spans="1:85" s="102" customFormat="1" ht="19.899999999999999" customHeight="1" x14ac:dyDescent="0.25">
      <c r="A164" s="114"/>
      <c r="B164" s="115"/>
      <c r="C164" s="115"/>
      <c r="D164" s="115"/>
      <c r="E164" s="115"/>
      <c r="F164" s="116"/>
      <c r="G164" s="116"/>
      <c r="H164" s="116"/>
      <c r="I164" s="100"/>
      <c r="J164" s="116"/>
      <c r="K164" s="116"/>
      <c r="L164" s="116"/>
      <c r="M164" s="116"/>
      <c r="N164" s="116"/>
      <c r="O164" s="100"/>
      <c r="P164" s="116"/>
      <c r="Q164" s="100"/>
      <c r="R164" s="116"/>
      <c r="S164" s="100"/>
      <c r="T164" s="116"/>
      <c r="U164" s="100"/>
      <c r="V164" s="116"/>
      <c r="W164" s="100"/>
      <c r="X164" s="116"/>
      <c r="Y164" s="100"/>
      <c r="Z164" s="116"/>
      <c r="AA164" s="100"/>
      <c r="AB164" s="116"/>
      <c r="AC164" s="100"/>
      <c r="AD164" s="116"/>
      <c r="AE164" s="100"/>
      <c r="AF164" s="101"/>
      <c r="AG164" s="100"/>
      <c r="AH164" s="99"/>
      <c r="AI164" s="100"/>
      <c r="AJ164" s="99"/>
      <c r="AK164" s="100"/>
      <c r="AL164" s="99"/>
      <c r="AM164" s="100"/>
      <c r="AN164" s="99"/>
      <c r="AO164" s="100"/>
      <c r="AP164" s="99"/>
      <c r="AQ164" s="100"/>
      <c r="AR164" s="99"/>
      <c r="AS164" s="100"/>
      <c r="AT164" s="99"/>
      <c r="AU164" s="100"/>
      <c r="AV164" s="99"/>
      <c r="AW164" s="100"/>
      <c r="AX164" s="99"/>
      <c r="AY164" s="100"/>
      <c r="AZ164" s="99"/>
      <c r="BA164" s="100"/>
      <c r="BB164" s="99"/>
      <c r="BC164" s="100"/>
      <c r="BD164" s="99"/>
      <c r="BE164" s="100"/>
      <c r="BF164" s="101"/>
      <c r="BG164" s="100"/>
      <c r="BH164" s="99"/>
      <c r="BI164" s="100"/>
      <c r="BJ164" s="99"/>
      <c r="BK164" s="100"/>
      <c r="BL164" s="99"/>
      <c r="BM164" s="100"/>
      <c r="BN164" s="99"/>
      <c r="BO164" s="100"/>
      <c r="BP164" s="99"/>
      <c r="BQ164" s="100"/>
      <c r="BR164" s="99"/>
      <c r="BS164" s="100"/>
      <c r="BT164" s="99"/>
      <c r="BU164" s="100"/>
      <c r="BV164" s="99"/>
      <c r="BW164" s="100"/>
      <c r="BX164" s="99"/>
      <c r="BY164" s="100"/>
      <c r="BZ164" s="99"/>
      <c r="CA164" s="100"/>
      <c r="CB164" s="99"/>
      <c r="CC164" s="100"/>
      <c r="CD164" s="99"/>
      <c r="CE164" s="100"/>
      <c r="CF164" s="101"/>
      <c r="CG164" s="100"/>
    </row>
    <row r="165" spans="1:85" s="91" customFormat="1" ht="19.899999999999999" customHeight="1" x14ac:dyDescent="0.25">
      <c r="A165" s="117"/>
      <c r="B165" s="108" t="s">
        <v>181</v>
      </c>
      <c r="C165" s="108"/>
      <c r="D165" s="108"/>
      <c r="E165" s="108"/>
      <c r="F165" s="110"/>
      <c r="G165" s="110"/>
      <c r="H165" s="111">
        <f t="shared" ref="H165:AM165" si="1520">SUM(H149:H164)</f>
        <v>906</v>
      </c>
      <c r="I165" s="112">
        <f t="shared" si="1520"/>
        <v>306.77499999999998</v>
      </c>
      <c r="J165" s="111">
        <f t="shared" si="1520"/>
        <v>1546</v>
      </c>
      <c r="K165" s="112">
        <f t="shared" si="1520"/>
        <v>519.74999999999989</v>
      </c>
      <c r="L165" s="111">
        <f t="shared" si="1520"/>
        <v>1352</v>
      </c>
      <c r="M165" s="112">
        <f t="shared" si="1520"/>
        <v>438.19999999999993</v>
      </c>
      <c r="N165" s="111">
        <f t="shared" si="1520"/>
        <v>497</v>
      </c>
      <c r="O165" s="112">
        <f t="shared" si="1520"/>
        <v>148.39999999999998</v>
      </c>
      <c r="P165" s="111">
        <f t="shared" si="1520"/>
        <v>302</v>
      </c>
      <c r="Q165" s="112">
        <f t="shared" si="1520"/>
        <v>100.62499999999999</v>
      </c>
      <c r="R165" s="111">
        <f t="shared" si="1520"/>
        <v>373</v>
      </c>
      <c r="S165" s="112">
        <f t="shared" si="1520"/>
        <v>123.55</v>
      </c>
      <c r="T165" s="111">
        <f t="shared" si="1520"/>
        <v>203</v>
      </c>
      <c r="U165" s="112">
        <f t="shared" si="1520"/>
        <v>72.625</v>
      </c>
      <c r="V165" s="111">
        <f t="shared" si="1520"/>
        <v>330</v>
      </c>
      <c r="W165" s="112">
        <f t="shared" si="1520"/>
        <v>111.3</v>
      </c>
      <c r="X165" s="111">
        <f t="shared" si="1520"/>
        <v>182</v>
      </c>
      <c r="Y165" s="112">
        <f t="shared" si="1520"/>
        <v>68.599999999999994</v>
      </c>
      <c r="Z165" s="111">
        <f t="shared" si="1520"/>
        <v>288</v>
      </c>
      <c r="AA165" s="112">
        <f t="shared" si="1520"/>
        <v>75.599999999999994</v>
      </c>
      <c r="AB165" s="111">
        <f t="shared" si="1520"/>
        <v>180</v>
      </c>
      <c r="AC165" s="112">
        <f t="shared" si="1520"/>
        <v>67.199999999999989</v>
      </c>
      <c r="AD165" s="111">
        <f t="shared" si="1520"/>
        <v>69</v>
      </c>
      <c r="AE165" s="112">
        <f t="shared" si="1520"/>
        <v>30.449999999999996</v>
      </c>
      <c r="AF165" s="111">
        <f t="shared" si="1520"/>
        <v>6228</v>
      </c>
      <c r="AG165" s="112">
        <f t="shared" si="1520"/>
        <v>2063.0749999999998</v>
      </c>
      <c r="AH165" s="111">
        <f t="shared" si="1520"/>
        <v>0</v>
      </c>
      <c r="AI165" s="112">
        <f t="shared" si="1520"/>
        <v>0</v>
      </c>
      <c r="AJ165" s="111">
        <f t="shared" si="1520"/>
        <v>231</v>
      </c>
      <c r="AK165" s="112">
        <f t="shared" si="1520"/>
        <v>89.949999999999989</v>
      </c>
      <c r="AL165" s="111">
        <f t="shared" si="1520"/>
        <v>157</v>
      </c>
      <c r="AM165" s="112">
        <f t="shared" si="1520"/>
        <v>63.17499999999999</v>
      </c>
      <c r="AN165" s="111">
        <f t="shared" ref="AN165:BG165" si="1521">SUM(AN149:AN164)</f>
        <v>107</v>
      </c>
      <c r="AO165" s="112">
        <f t="shared" si="1521"/>
        <v>49.7</v>
      </c>
      <c r="AP165" s="111">
        <f t="shared" si="1521"/>
        <v>85</v>
      </c>
      <c r="AQ165" s="112">
        <f t="shared" si="1521"/>
        <v>38.149999999999991</v>
      </c>
      <c r="AR165" s="111">
        <f t="shared" si="1521"/>
        <v>72</v>
      </c>
      <c r="AS165" s="112">
        <f t="shared" si="1521"/>
        <v>33.599999999999994</v>
      </c>
      <c r="AT165" s="111">
        <f t="shared" si="1521"/>
        <v>95</v>
      </c>
      <c r="AU165" s="112">
        <f t="shared" si="1521"/>
        <v>41.3</v>
      </c>
      <c r="AV165" s="111">
        <f t="shared" si="1521"/>
        <v>54</v>
      </c>
      <c r="AW165" s="112">
        <f t="shared" si="1521"/>
        <v>29.4</v>
      </c>
      <c r="AX165" s="111">
        <f t="shared" si="1521"/>
        <v>84</v>
      </c>
      <c r="AY165" s="112">
        <f t="shared" si="1521"/>
        <v>42</v>
      </c>
      <c r="AZ165" s="111">
        <f t="shared" si="1521"/>
        <v>48</v>
      </c>
      <c r="BA165" s="112">
        <f t="shared" si="1521"/>
        <v>25.199999999999996</v>
      </c>
      <c r="BB165" s="111">
        <f t="shared" si="1521"/>
        <v>144</v>
      </c>
      <c r="BC165" s="112">
        <f t="shared" si="1521"/>
        <v>75.599999999999994</v>
      </c>
      <c r="BD165" s="111">
        <f t="shared" si="1521"/>
        <v>108</v>
      </c>
      <c r="BE165" s="112">
        <f t="shared" si="1521"/>
        <v>50.4</v>
      </c>
      <c r="BF165" s="111">
        <f t="shared" si="1521"/>
        <v>1185</v>
      </c>
      <c r="BG165" s="112">
        <f t="shared" si="1521"/>
        <v>538.47500000000002</v>
      </c>
      <c r="BH165" s="111">
        <f t="shared" ref="BH165:BM165" si="1522">SUM(BH149:BH164)</f>
        <v>120</v>
      </c>
      <c r="BI165" s="112">
        <f t="shared" si="1522"/>
        <v>58.8</v>
      </c>
      <c r="BJ165" s="111">
        <f t="shared" si="1522"/>
        <v>84</v>
      </c>
      <c r="BK165" s="112">
        <f t="shared" si="1522"/>
        <v>42</v>
      </c>
      <c r="BL165" s="111">
        <f t="shared" si="1522"/>
        <v>0</v>
      </c>
      <c r="BM165" s="112">
        <f t="shared" si="1522"/>
        <v>0</v>
      </c>
      <c r="BN165" s="111">
        <f t="shared" ref="BN165:CG165" si="1523">SUM(BN149:BN164)</f>
        <v>0</v>
      </c>
      <c r="BO165" s="112">
        <f t="shared" si="1523"/>
        <v>0</v>
      </c>
      <c r="BP165" s="111">
        <f t="shared" si="1523"/>
        <v>0</v>
      </c>
      <c r="BQ165" s="112">
        <f t="shared" si="1523"/>
        <v>0</v>
      </c>
      <c r="BR165" s="111">
        <f t="shared" si="1523"/>
        <v>0</v>
      </c>
      <c r="BS165" s="112">
        <f t="shared" si="1523"/>
        <v>0</v>
      </c>
      <c r="BT165" s="111">
        <f t="shared" si="1523"/>
        <v>0</v>
      </c>
      <c r="BU165" s="112">
        <f t="shared" si="1523"/>
        <v>0</v>
      </c>
      <c r="BV165" s="111">
        <f t="shared" si="1523"/>
        <v>0</v>
      </c>
      <c r="BW165" s="112">
        <f t="shared" si="1523"/>
        <v>0</v>
      </c>
      <c r="BX165" s="111">
        <f t="shared" si="1523"/>
        <v>0</v>
      </c>
      <c r="BY165" s="112">
        <f t="shared" si="1523"/>
        <v>0</v>
      </c>
      <c r="BZ165" s="111">
        <f t="shared" si="1523"/>
        <v>0</v>
      </c>
      <c r="CA165" s="112">
        <f t="shared" si="1523"/>
        <v>0</v>
      </c>
      <c r="CB165" s="111">
        <f t="shared" si="1523"/>
        <v>0</v>
      </c>
      <c r="CC165" s="112">
        <f t="shared" si="1523"/>
        <v>0</v>
      </c>
      <c r="CD165" s="111">
        <f t="shared" si="1523"/>
        <v>0</v>
      </c>
      <c r="CE165" s="112">
        <f t="shared" si="1523"/>
        <v>0</v>
      </c>
      <c r="CF165" s="111">
        <f t="shared" si="1523"/>
        <v>204</v>
      </c>
      <c r="CG165" s="112">
        <f t="shared" si="1523"/>
        <v>100.8</v>
      </c>
    </row>
    <row r="166" spans="1:85" s="91" customFormat="1" ht="19.899999999999999" customHeight="1" x14ac:dyDescent="0.25">
      <c r="A166" s="118"/>
      <c r="B166" s="119" t="s">
        <v>182</v>
      </c>
      <c r="C166" s="119"/>
      <c r="D166" s="119"/>
      <c r="E166" s="119"/>
      <c r="F166" s="119"/>
      <c r="G166" s="119"/>
      <c r="H166" s="120">
        <f t="shared" ref="H166:AM166" si="1524">+H148+H165</f>
        <v>64258</v>
      </c>
      <c r="I166" s="121">
        <f t="shared" si="1524"/>
        <v>46217.925000000003</v>
      </c>
      <c r="J166" s="120">
        <f t="shared" si="1524"/>
        <v>68120</v>
      </c>
      <c r="K166" s="121">
        <f t="shared" si="1524"/>
        <v>47429.270000000004</v>
      </c>
      <c r="L166" s="120">
        <f t="shared" si="1524"/>
        <v>67770</v>
      </c>
      <c r="M166" s="121">
        <f t="shared" si="1524"/>
        <v>48735.099999999991</v>
      </c>
      <c r="N166" s="120">
        <f t="shared" si="1524"/>
        <v>63913</v>
      </c>
      <c r="O166" s="121">
        <f t="shared" si="1524"/>
        <v>46887.86</v>
      </c>
      <c r="P166" s="120">
        <f t="shared" si="1524"/>
        <v>69220</v>
      </c>
      <c r="Q166" s="121">
        <f t="shared" si="1524"/>
        <v>52643.185000000005</v>
      </c>
      <c r="R166" s="120">
        <f t="shared" si="1524"/>
        <v>73448</v>
      </c>
      <c r="S166" s="121">
        <f t="shared" si="1524"/>
        <v>55608.030000000006</v>
      </c>
      <c r="T166" s="120">
        <f t="shared" si="1524"/>
        <v>76992</v>
      </c>
      <c r="U166" s="121">
        <f t="shared" si="1524"/>
        <v>56836.565000000002</v>
      </c>
      <c r="V166" s="120">
        <f t="shared" si="1524"/>
        <v>58776</v>
      </c>
      <c r="W166" s="121">
        <f t="shared" si="1524"/>
        <v>41809.30000000001</v>
      </c>
      <c r="X166" s="120">
        <f t="shared" si="1524"/>
        <v>60222</v>
      </c>
      <c r="Y166" s="121">
        <f t="shared" si="1524"/>
        <v>45425.4</v>
      </c>
      <c r="Z166" s="120">
        <f t="shared" si="1524"/>
        <v>64398</v>
      </c>
      <c r="AA166" s="121">
        <f t="shared" si="1524"/>
        <v>47426.159999999996</v>
      </c>
      <c r="AB166" s="120">
        <f t="shared" si="1524"/>
        <v>68206</v>
      </c>
      <c r="AC166" s="121">
        <f t="shared" si="1524"/>
        <v>50434.8</v>
      </c>
      <c r="AD166" s="120">
        <f t="shared" si="1524"/>
        <v>76808</v>
      </c>
      <c r="AE166" s="121">
        <f t="shared" si="1524"/>
        <v>55855.68</v>
      </c>
      <c r="AF166" s="120">
        <f t="shared" si="1524"/>
        <v>812131</v>
      </c>
      <c r="AG166" s="121">
        <f t="shared" si="1524"/>
        <v>595309.27499999991</v>
      </c>
      <c r="AH166" s="120">
        <f t="shared" si="1524"/>
        <v>65406</v>
      </c>
      <c r="AI166" s="121">
        <f t="shared" si="1524"/>
        <v>49993.24</v>
      </c>
      <c r="AJ166" s="120">
        <f t="shared" si="1524"/>
        <v>71502</v>
      </c>
      <c r="AK166" s="121">
        <f t="shared" si="1524"/>
        <v>52534.19999999999</v>
      </c>
      <c r="AL166" s="120">
        <f t="shared" si="1524"/>
        <v>99204</v>
      </c>
      <c r="AM166" s="121">
        <f t="shared" si="1524"/>
        <v>76700.574999999997</v>
      </c>
      <c r="AN166" s="120">
        <f t="shared" ref="AN166:BM166" si="1525">+AN148+AN165</f>
        <v>49010</v>
      </c>
      <c r="AO166" s="121">
        <f t="shared" si="1525"/>
        <v>35088.199999999997</v>
      </c>
      <c r="AP166" s="120">
        <f t="shared" si="1525"/>
        <v>65295</v>
      </c>
      <c r="AQ166" s="121">
        <f t="shared" si="1525"/>
        <v>49476.390000000007</v>
      </c>
      <c r="AR166" s="120">
        <f t="shared" si="1525"/>
        <v>74968</v>
      </c>
      <c r="AS166" s="121">
        <f t="shared" si="1525"/>
        <v>55634.080000000002</v>
      </c>
      <c r="AT166" s="120">
        <f t="shared" si="1525"/>
        <v>62069</v>
      </c>
      <c r="AU166" s="121">
        <f t="shared" si="1525"/>
        <v>45810.82</v>
      </c>
      <c r="AV166" s="120">
        <f t="shared" si="1525"/>
        <v>60941</v>
      </c>
      <c r="AW166" s="121">
        <f t="shared" si="1525"/>
        <v>45569.440000000002</v>
      </c>
      <c r="AX166" s="120">
        <f t="shared" si="1525"/>
        <v>58487</v>
      </c>
      <c r="AY166" s="121">
        <f t="shared" si="1525"/>
        <v>44147.44</v>
      </c>
      <c r="AZ166" s="120">
        <f t="shared" si="1525"/>
        <v>49428</v>
      </c>
      <c r="BA166" s="121">
        <f t="shared" si="1525"/>
        <v>36753.040000000001</v>
      </c>
      <c r="BB166" s="120">
        <f t="shared" si="1525"/>
        <v>44710</v>
      </c>
      <c r="BC166" s="121">
        <f t="shared" si="1525"/>
        <v>32971.999999999993</v>
      </c>
      <c r="BD166" s="120">
        <f t="shared" si="1525"/>
        <v>49510</v>
      </c>
      <c r="BE166" s="121">
        <f t="shared" si="1525"/>
        <v>36140.799999999996</v>
      </c>
      <c r="BF166" s="120">
        <f t="shared" si="1525"/>
        <v>750530</v>
      </c>
      <c r="BG166" s="121">
        <f t="shared" si="1525"/>
        <v>560820.22499999998</v>
      </c>
      <c r="BH166" s="120">
        <f t="shared" si="1525"/>
        <v>51838</v>
      </c>
      <c r="BI166" s="121">
        <f t="shared" si="1525"/>
        <v>38737.040000000008</v>
      </c>
      <c r="BJ166" s="120">
        <f t="shared" si="1525"/>
        <v>45590</v>
      </c>
      <c r="BK166" s="121">
        <f t="shared" si="1525"/>
        <v>33620.160000000003</v>
      </c>
      <c r="BL166" s="120">
        <f t="shared" si="1525"/>
        <v>0</v>
      </c>
      <c r="BM166" s="121">
        <f t="shared" si="1525"/>
        <v>0</v>
      </c>
      <c r="BN166" s="120">
        <f t="shared" ref="BN166:CG166" si="1526">+BN148+BN165</f>
        <v>0</v>
      </c>
      <c r="BO166" s="121">
        <f t="shared" si="1526"/>
        <v>0</v>
      </c>
      <c r="BP166" s="120">
        <f t="shared" si="1526"/>
        <v>0</v>
      </c>
      <c r="BQ166" s="121">
        <f t="shared" si="1526"/>
        <v>0</v>
      </c>
      <c r="BR166" s="120">
        <f t="shared" si="1526"/>
        <v>0</v>
      </c>
      <c r="BS166" s="121">
        <f t="shared" si="1526"/>
        <v>0</v>
      </c>
      <c r="BT166" s="120">
        <f t="shared" si="1526"/>
        <v>0</v>
      </c>
      <c r="BU166" s="121">
        <f t="shared" si="1526"/>
        <v>0</v>
      </c>
      <c r="BV166" s="120">
        <f t="shared" si="1526"/>
        <v>0</v>
      </c>
      <c r="BW166" s="121">
        <f t="shared" si="1526"/>
        <v>0</v>
      </c>
      <c r="BX166" s="120">
        <f t="shared" si="1526"/>
        <v>0</v>
      </c>
      <c r="BY166" s="121">
        <f t="shared" si="1526"/>
        <v>0</v>
      </c>
      <c r="BZ166" s="120">
        <f t="shared" si="1526"/>
        <v>0</v>
      </c>
      <c r="CA166" s="121">
        <f t="shared" si="1526"/>
        <v>0</v>
      </c>
      <c r="CB166" s="120">
        <f t="shared" si="1526"/>
        <v>0</v>
      </c>
      <c r="CC166" s="121">
        <f t="shared" si="1526"/>
        <v>0</v>
      </c>
      <c r="CD166" s="120">
        <f t="shared" si="1526"/>
        <v>0</v>
      </c>
      <c r="CE166" s="121">
        <f t="shared" si="1526"/>
        <v>0</v>
      </c>
      <c r="CF166" s="120">
        <f t="shared" si="1526"/>
        <v>97428</v>
      </c>
      <c r="CG166" s="121">
        <f t="shared" si="1526"/>
        <v>72357.200000000012</v>
      </c>
    </row>
    <row r="167" spans="1:85" ht="25.15" customHeight="1" x14ac:dyDescent="0.25">
      <c r="D167" s="122"/>
    </row>
  </sheetData>
  <mergeCells count="47">
    <mergeCell ref="CB2:CC2"/>
    <mergeCell ref="CD2:CE2"/>
    <mergeCell ref="CF2:CG2"/>
    <mergeCell ref="BR2:BS2"/>
    <mergeCell ref="BT2:BU2"/>
    <mergeCell ref="BV2:BW2"/>
    <mergeCell ref="BX2:BY2"/>
    <mergeCell ref="BZ2:CA2"/>
    <mergeCell ref="BH2:BI2"/>
    <mergeCell ref="BJ2:BK2"/>
    <mergeCell ref="BL2:BM2"/>
    <mergeCell ref="BN2:BO2"/>
    <mergeCell ref="BP2:BQ2"/>
    <mergeCell ref="AD2:AE2"/>
    <mergeCell ref="AF2:AG2"/>
    <mergeCell ref="R2:S2"/>
    <mergeCell ref="T2:U2"/>
    <mergeCell ref="V2:W2"/>
    <mergeCell ref="X2:Y2"/>
    <mergeCell ref="Z2:AA2"/>
    <mergeCell ref="AB2:AC2"/>
    <mergeCell ref="AX2:AY2"/>
    <mergeCell ref="AZ2:BA2"/>
    <mergeCell ref="BB2:BC2"/>
    <mergeCell ref="BD2:BE2"/>
    <mergeCell ref="BF2:BG2"/>
    <mergeCell ref="H2:I2"/>
    <mergeCell ref="J2:K2"/>
    <mergeCell ref="L2:M2"/>
    <mergeCell ref="N2:O2"/>
    <mergeCell ref="P2:Q2"/>
    <mergeCell ref="AV2:AW2"/>
    <mergeCell ref="A1:BG1"/>
    <mergeCell ref="A2:A3"/>
    <mergeCell ref="B2:B3"/>
    <mergeCell ref="C2:C3"/>
    <mergeCell ref="D2:D3"/>
    <mergeCell ref="E2:E3"/>
    <mergeCell ref="F2:F3"/>
    <mergeCell ref="G2:G3"/>
    <mergeCell ref="AH2:AI2"/>
    <mergeCell ref="AJ2:AK2"/>
    <mergeCell ref="AL2:AM2"/>
    <mergeCell ref="AN2:AO2"/>
    <mergeCell ref="AP2:AQ2"/>
    <mergeCell ref="AR2:AS2"/>
    <mergeCell ref="AT2:AU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16E10-315F-4C30-8256-68CD807A321A}">
  <dimension ref="A1:CG169"/>
  <sheetViews>
    <sheetView zoomScaleNormal="100" workbookViewId="0">
      <pane xSplit="7" ySplit="3" topLeftCell="AF142" activePane="bottomRight" state="frozen"/>
      <selection activeCell="A141" sqref="A141:XFD141"/>
      <selection pane="topRight" activeCell="A141" sqref="A141:XFD141"/>
      <selection pane="bottomLeft" activeCell="A141" sqref="A141:XFD141"/>
      <selection pane="bottomRight" activeCell="BJ127" sqref="BJ127"/>
    </sheetView>
  </sheetViews>
  <sheetFormatPr defaultColWidth="9.140625" defaultRowHeight="21.75" x14ac:dyDescent="0.25"/>
  <cols>
    <col min="1" max="1" width="5.28515625" style="90" customWidth="1"/>
    <col min="2" max="2" width="26.28515625" style="90" customWidth="1"/>
    <col min="3" max="3" width="10.85546875" style="90" customWidth="1"/>
    <col min="4" max="4" width="8.28515625" style="90" customWidth="1"/>
    <col min="5" max="5" width="7.28515625" style="90" customWidth="1"/>
    <col min="6" max="6" width="8.42578125" style="90" customWidth="1"/>
    <col min="7" max="7" width="10" style="90" customWidth="1"/>
    <col min="8" max="8" width="10" style="90" hidden="1" customWidth="1"/>
    <col min="9" max="9" width="10" style="127" hidden="1" customWidth="1"/>
    <col min="10" max="10" width="10" style="90" hidden="1" customWidth="1"/>
    <col min="11" max="11" width="10" style="127" hidden="1" customWidth="1"/>
    <col min="12" max="12" width="10" style="90" hidden="1" customWidth="1"/>
    <col min="13" max="13" width="10" style="127" hidden="1" customWidth="1"/>
    <col min="14" max="14" width="10" style="90" hidden="1" customWidth="1"/>
    <col min="15" max="15" width="10" style="127" hidden="1" customWidth="1"/>
    <col min="16" max="16" width="10" style="90" hidden="1" customWidth="1"/>
    <col min="17" max="17" width="10" style="127" hidden="1" customWidth="1"/>
    <col min="18" max="18" width="10" style="90" hidden="1" customWidth="1"/>
    <col min="19" max="19" width="10" style="127" hidden="1" customWidth="1"/>
    <col min="20" max="20" width="10" style="90" hidden="1" customWidth="1"/>
    <col min="21" max="21" width="10" style="127" hidden="1" customWidth="1"/>
    <col min="22" max="22" width="10" style="90" hidden="1" customWidth="1"/>
    <col min="23" max="23" width="10" style="127" hidden="1" customWidth="1"/>
    <col min="24" max="24" width="9.85546875" style="90" hidden="1" customWidth="1"/>
    <col min="25" max="25" width="10" style="127" hidden="1" customWidth="1"/>
    <col min="26" max="26" width="10" style="90" hidden="1" customWidth="1"/>
    <col min="27" max="27" width="10" style="127" hidden="1" customWidth="1"/>
    <col min="28" max="28" width="10" style="90" hidden="1" customWidth="1"/>
    <col min="29" max="29" width="10" style="127" hidden="1" customWidth="1"/>
    <col min="30" max="30" width="10" style="90" hidden="1" customWidth="1"/>
    <col min="31" max="31" width="10" style="127" hidden="1" customWidth="1"/>
    <col min="32" max="33" width="10.28515625" style="90" customWidth="1"/>
    <col min="34" max="34" width="9.140625" style="127" hidden="1" customWidth="1"/>
    <col min="35" max="35" width="10" style="127" hidden="1" customWidth="1"/>
    <col min="36" max="36" width="10.28515625" style="90" hidden="1" customWidth="1"/>
    <col min="37" max="37" width="12.28515625" style="90" hidden="1" customWidth="1"/>
    <col min="38" max="38" width="9.140625" style="90" hidden="1" customWidth="1"/>
    <col min="39" max="39" width="10.85546875" style="90" hidden="1" customWidth="1"/>
    <col min="40" max="40" width="9.140625" style="90" hidden="1" customWidth="1"/>
    <col min="41" max="41" width="12.5703125" style="90" hidden="1" customWidth="1"/>
    <col min="42" max="42" width="9.140625" style="90" hidden="1" customWidth="1"/>
    <col min="43" max="43" width="11.42578125" style="90" hidden="1" customWidth="1"/>
    <col min="44" max="44" width="9.140625" style="90" hidden="1" customWidth="1"/>
    <col min="45" max="45" width="10.85546875" style="90" hidden="1" customWidth="1"/>
    <col min="46" max="46" width="10.7109375" style="90" hidden="1" customWidth="1"/>
    <col min="47" max="47" width="12.85546875" style="90" hidden="1" customWidth="1"/>
    <col min="48" max="48" width="9.140625" style="90" hidden="1" customWidth="1"/>
    <col min="49" max="49" width="11.28515625" style="90" hidden="1" customWidth="1"/>
    <col min="50" max="50" width="9.140625" style="90" hidden="1" customWidth="1"/>
    <col min="51" max="51" width="11.85546875" style="90" hidden="1" customWidth="1"/>
    <col min="52" max="52" width="9.28515625" style="90" hidden="1" customWidth="1"/>
    <col min="53" max="57" width="9.140625" style="90" hidden="1" customWidth="1"/>
    <col min="58" max="58" width="10.28515625" style="90" customWidth="1"/>
    <col min="59" max="59" width="11.7109375" style="90" customWidth="1"/>
    <col min="60" max="60" width="9.140625" style="123"/>
    <col min="61" max="61" width="9.140625" style="90"/>
    <col min="62" max="62" width="9.140625" style="90" customWidth="1"/>
    <col min="63" max="63" width="10.5703125" style="90" customWidth="1"/>
    <col min="64" max="64" width="9.140625" style="90" hidden="1" customWidth="1"/>
    <col min="65" max="65" width="10.42578125" style="90" hidden="1" customWidth="1"/>
    <col min="66" max="66" width="9.140625" style="90" hidden="1" customWidth="1"/>
    <col min="67" max="67" width="11.28515625" style="90" hidden="1" customWidth="1"/>
    <col min="68" max="68" width="9.140625" style="90" hidden="1" customWidth="1"/>
    <col min="69" max="69" width="11.7109375" style="90" hidden="1" customWidth="1"/>
    <col min="70" max="70" width="9.140625" style="90" hidden="1" customWidth="1"/>
    <col min="71" max="71" width="10.28515625" style="90" hidden="1" customWidth="1"/>
    <col min="72" max="72" width="9.140625" style="90" hidden="1" customWidth="1"/>
    <col min="73" max="73" width="9.7109375" style="90" hidden="1" customWidth="1"/>
    <col min="74" max="75" width="9.140625" style="90" hidden="1" customWidth="1"/>
    <col min="76" max="76" width="9.28515625" style="90" hidden="1" customWidth="1"/>
    <col min="77" max="83" width="9.140625" style="90" hidden="1" customWidth="1"/>
    <col min="84" max="16384" width="9.140625" style="90"/>
  </cols>
  <sheetData>
    <row r="1" spans="1:85" s="126" customFormat="1" ht="25.15" customHeight="1" x14ac:dyDescent="0.25">
      <c r="A1" s="299" t="s">
        <v>183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299"/>
      <c r="BF1" s="299"/>
      <c r="BG1" s="299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</row>
    <row r="2" spans="1:85" s="91" customFormat="1" ht="18.75" customHeight="1" x14ac:dyDescent="0.25">
      <c r="A2" s="300" t="s">
        <v>64</v>
      </c>
      <c r="B2" s="300" t="s">
        <v>65</v>
      </c>
      <c r="C2" s="300"/>
      <c r="D2" s="302" t="s">
        <v>66</v>
      </c>
      <c r="E2" s="302" t="s">
        <v>67</v>
      </c>
      <c r="F2" s="302" t="s">
        <v>68</v>
      </c>
      <c r="G2" s="302" t="s">
        <v>69</v>
      </c>
      <c r="H2" s="297">
        <v>45292</v>
      </c>
      <c r="I2" s="298"/>
      <c r="J2" s="297">
        <v>45323</v>
      </c>
      <c r="K2" s="298"/>
      <c r="L2" s="297">
        <v>45352</v>
      </c>
      <c r="M2" s="298"/>
      <c r="N2" s="297">
        <v>45383</v>
      </c>
      <c r="O2" s="298"/>
      <c r="P2" s="297">
        <v>45413</v>
      </c>
      <c r="Q2" s="298"/>
      <c r="R2" s="297">
        <v>45444</v>
      </c>
      <c r="S2" s="298"/>
      <c r="T2" s="297">
        <v>45474</v>
      </c>
      <c r="U2" s="298"/>
      <c r="V2" s="297">
        <v>45505</v>
      </c>
      <c r="W2" s="298"/>
      <c r="X2" s="297">
        <v>45536</v>
      </c>
      <c r="Y2" s="298"/>
      <c r="Z2" s="297">
        <v>45566</v>
      </c>
      <c r="AA2" s="298"/>
      <c r="AB2" s="297">
        <v>45597</v>
      </c>
      <c r="AC2" s="298"/>
      <c r="AD2" s="297">
        <v>45627</v>
      </c>
      <c r="AE2" s="298"/>
      <c r="AF2" s="304" t="s">
        <v>55</v>
      </c>
      <c r="AG2" s="305"/>
      <c r="AH2" s="297">
        <v>45658</v>
      </c>
      <c r="AI2" s="298"/>
      <c r="AJ2" s="297">
        <v>45689</v>
      </c>
      <c r="AK2" s="298"/>
      <c r="AL2" s="297">
        <v>45717</v>
      </c>
      <c r="AM2" s="298"/>
      <c r="AN2" s="297">
        <v>45748</v>
      </c>
      <c r="AO2" s="298"/>
      <c r="AP2" s="297">
        <v>45778</v>
      </c>
      <c r="AQ2" s="298"/>
      <c r="AR2" s="297">
        <v>45809</v>
      </c>
      <c r="AS2" s="298"/>
      <c r="AT2" s="297">
        <v>45839</v>
      </c>
      <c r="AU2" s="298"/>
      <c r="AV2" s="297">
        <v>45870</v>
      </c>
      <c r="AW2" s="298"/>
      <c r="AX2" s="297">
        <v>45901</v>
      </c>
      <c r="AY2" s="298"/>
      <c r="AZ2" s="297">
        <v>45931</v>
      </c>
      <c r="BA2" s="298"/>
      <c r="BB2" s="297">
        <v>45962</v>
      </c>
      <c r="BC2" s="298"/>
      <c r="BD2" s="297">
        <v>45992</v>
      </c>
      <c r="BE2" s="298"/>
      <c r="BF2" s="304" t="s">
        <v>70</v>
      </c>
      <c r="BG2" s="305"/>
      <c r="BH2" s="297">
        <v>46023</v>
      </c>
      <c r="BI2" s="298"/>
      <c r="BJ2" s="297">
        <v>46054</v>
      </c>
      <c r="BK2" s="298"/>
      <c r="BL2" s="297">
        <v>46082</v>
      </c>
      <c r="BM2" s="298"/>
      <c r="BN2" s="297">
        <v>46113</v>
      </c>
      <c r="BO2" s="298"/>
      <c r="BP2" s="297">
        <v>46143</v>
      </c>
      <c r="BQ2" s="298"/>
      <c r="BR2" s="297">
        <v>46174</v>
      </c>
      <c r="BS2" s="298"/>
      <c r="BT2" s="297">
        <v>46204</v>
      </c>
      <c r="BU2" s="298"/>
      <c r="BV2" s="297">
        <v>46235</v>
      </c>
      <c r="BW2" s="298"/>
      <c r="BX2" s="297">
        <v>46266</v>
      </c>
      <c r="BY2" s="298"/>
      <c r="BZ2" s="297">
        <v>46296</v>
      </c>
      <c r="CA2" s="298"/>
      <c r="CB2" s="297">
        <v>46327</v>
      </c>
      <c r="CC2" s="298"/>
      <c r="CD2" s="297">
        <v>46357</v>
      </c>
      <c r="CE2" s="298"/>
      <c r="CF2" s="304" t="s">
        <v>224</v>
      </c>
      <c r="CG2" s="305"/>
    </row>
    <row r="3" spans="1:85" s="91" customFormat="1" ht="18.75" customHeight="1" x14ac:dyDescent="0.25">
      <c r="A3" s="301"/>
      <c r="B3" s="301"/>
      <c r="C3" s="301"/>
      <c r="D3" s="303"/>
      <c r="E3" s="303"/>
      <c r="F3" s="303"/>
      <c r="G3" s="303"/>
      <c r="H3" s="92" t="s">
        <v>71</v>
      </c>
      <c r="I3" s="93" t="s">
        <v>72</v>
      </c>
      <c r="J3" s="92" t="s">
        <v>71</v>
      </c>
      <c r="K3" s="93" t="s">
        <v>72</v>
      </c>
      <c r="L3" s="92" t="s">
        <v>71</v>
      </c>
      <c r="M3" s="93" t="s">
        <v>72</v>
      </c>
      <c r="N3" s="92" t="s">
        <v>71</v>
      </c>
      <c r="O3" s="93" t="s">
        <v>72</v>
      </c>
      <c r="P3" s="92" t="s">
        <v>71</v>
      </c>
      <c r="Q3" s="93" t="s">
        <v>72</v>
      </c>
      <c r="R3" s="92" t="s">
        <v>71</v>
      </c>
      <c r="S3" s="93" t="s">
        <v>72</v>
      </c>
      <c r="T3" s="92" t="s">
        <v>71</v>
      </c>
      <c r="U3" s="93" t="s">
        <v>72</v>
      </c>
      <c r="V3" s="92" t="s">
        <v>71</v>
      </c>
      <c r="W3" s="93" t="s">
        <v>72</v>
      </c>
      <c r="X3" s="92" t="s">
        <v>71</v>
      </c>
      <c r="Y3" s="93" t="s">
        <v>72</v>
      </c>
      <c r="Z3" s="92" t="s">
        <v>71</v>
      </c>
      <c r="AA3" s="93" t="s">
        <v>72</v>
      </c>
      <c r="AB3" s="92" t="s">
        <v>71</v>
      </c>
      <c r="AC3" s="93" t="s">
        <v>72</v>
      </c>
      <c r="AD3" s="92" t="s">
        <v>71</v>
      </c>
      <c r="AE3" s="93" t="s">
        <v>72</v>
      </c>
      <c r="AF3" s="92" t="s">
        <v>71</v>
      </c>
      <c r="AG3" s="93" t="s">
        <v>72</v>
      </c>
      <c r="AH3" s="92" t="s">
        <v>71</v>
      </c>
      <c r="AI3" s="93" t="s">
        <v>72</v>
      </c>
      <c r="AJ3" s="92" t="s">
        <v>71</v>
      </c>
      <c r="AK3" s="93" t="s">
        <v>72</v>
      </c>
      <c r="AL3" s="92" t="s">
        <v>71</v>
      </c>
      <c r="AM3" s="93" t="s">
        <v>72</v>
      </c>
      <c r="AN3" s="92" t="s">
        <v>71</v>
      </c>
      <c r="AO3" s="93" t="s">
        <v>72</v>
      </c>
      <c r="AP3" s="92" t="s">
        <v>71</v>
      </c>
      <c r="AQ3" s="93" t="s">
        <v>72</v>
      </c>
      <c r="AR3" s="92" t="s">
        <v>71</v>
      </c>
      <c r="AS3" s="93" t="s">
        <v>72</v>
      </c>
      <c r="AT3" s="92" t="s">
        <v>71</v>
      </c>
      <c r="AU3" s="93" t="s">
        <v>72</v>
      </c>
      <c r="AV3" s="92" t="s">
        <v>71</v>
      </c>
      <c r="AW3" s="93" t="s">
        <v>72</v>
      </c>
      <c r="AX3" s="92" t="s">
        <v>71</v>
      </c>
      <c r="AY3" s="93" t="s">
        <v>72</v>
      </c>
      <c r="AZ3" s="92" t="s">
        <v>71</v>
      </c>
      <c r="BA3" s="93" t="s">
        <v>72</v>
      </c>
      <c r="BB3" s="92" t="s">
        <v>71</v>
      </c>
      <c r="BC3" s="93" t="s">
        <v>72</v>
      </c>
      <c r="BD3" s="92" t="s">
        <v>71</v>
      </c>
      <c r="BE3" s="93" t="s">
        <v>72</v>
      </c>
      <c r="BF3" s="92" t="s">
        <v>71</v>
      </c>
      <c r="BG3" s="93" t="s">
        <v>72</v>
      </c>
      <c r="BH3" s="92" t="s">
        <v>71</v>
      </c>
      <c r="BI3" s="93" t="s">
        <v>72</v>
      </c>
      <c r="BJ3" s="92" t="s">
        <v>71</v>
      </c>
      <c r="BK3" s="93" t="s">
        <v>72</v>
      </c>
      <c r="BL3" s="92" t="s">
        <v>71</v>
      </c>
      <c r="BM3" s="93" t="s">
        <v>72</v>
      </c>
      <c r="BN3" s="92" t="s">
        <v>71</v>
      </c>
      <c r="BO3" s="93" t="s">
        <v>72</v>
      </c>
      <c r="BP3" s="92" t="s">
        <v>71</v>
      </c>
      <c r="BQ3" s="93" t="s">
        <v>72</v>
      </c>
      <c r="BR3" s="92" t="s">
        <v>71</v>
      </c>
      <c r="BS3" s="93" t="s">
        <v>72</v>
      </c>
      <c r="BT3" s="92" t="s">
        <v>71</v>
      </c>
      <c r="BU3" s="93" t="s">
        <v>72</v>
      </c>
      <c r="BV3" s="92" t="s">
        <v>71</v>
      </c>
      <c r="BW3" s="93" t="s">
        <v>72</v>
      </c>
      <c r="BX3" s="92" t="s">
        <v>71</v>
      </c>
      <c r="BY3" s="93" t="s">
        <v>72</v>
      </c>
      <c r="BZ3" s="92" t="s">
        <v>71</v>
      </c>
      <c r="CA3" s="93" t="s">
        <v>72</v>
      </c>
      <c r="CB3" s="92" t="s">
        <v>71</v>
      </c>
      <c r="CC3" s="93" t="s">
        <v>72</v>
      </c>
      <c r="CD3" s="92" t="s">
        <v>71</v>
      </c>
      <c r="CE3" s="93" t="s">
        <v>72</v>
      </c>
      <c r="CF3" s="92" t="s">
        <v>71</v>
      </c>
      <c r="CG3" s="93" t="s">
        <v>72</v>
      </c>
    </row>
    <row r="4" spans="1:85" s="102" customFormat="1" ht="18" x14ac:dyDescent="0.25">
      <c r="A4" s="94">
        <v>1</v>
      </c>
      <c r="B4" s="95" t="s">
        <v>73</v>
      </c>
      <c r="C4" s="95" t="s">
        <v>74</v>
      </c>
      <c r="D4" s="94">
        <f>RANK(BF4,$BF$4:$BF$147)</f>
        <v>10</v>
      </c>
      <c r="E4" s="94">
        <v>0.7</v>
      </c>
      <c r="F4" s="94" t="s">
        <v>75</v>
      </c>
      <c r="G4" s="94">
        <v>2000</v>
      </c>
      <c r="H4" s="94">
        <v>2147</v>
      </c>
      <c r="I4" s="97">
        <f t="shared" ref="I4" si="0">H4*$E4</f>
        <v>1502.8999999999999</v>
      </c>
      <c r="J4" s="94">
        <v>2280</v>
      </c>
      <c r="K4" s="97">
        <f t="shared" ref="K4" si="1">J4*$E4</f>
        <v>1596</v>
      </c>
      <c r="L4" s="94">
        <v>1056</v>
      </c>
      <c r="M4" s="97">
        <f t="shared" ref="M4" si="2">L4*$E4</f>
        <v>739.19999999999993</v>
      </c>
      <c r="N4" s="94">
        <v>2680</v>
      </c>
      <c r="O4" s="97">
        <f t="shared" ref="O4" si="3">N4*$E4</f>
        <v>1875.9999999999998</v>
      </c>
      <c r="P4" s="94">
        <v>1728</v>
      </c>
      <c r="Q4" s="97">
        <f t="shared" ref="Q4" si="4">P4*$E4</f>
        <v>1209.5999999999999</v>
      </c>
      <c r="R4" s="94">
        <v>1080</v>
      </c>
      <c r="S4" s="97">
        <f t="shared" ref="S4" si="5">R4*$E4</f>
        <v>756</v>
      </c>
      <c r="T4" s="94">
        <v>876</v>
      </c>
      <c r="U4" s="97">
        <f t="shared" ref="U4" si="6">T4*$E4</f>
        <v>613.19999999999993</v>
      </c>
      <c r="V4" s="94">
        <v>1476</v>
      </c>
      <c r="W4" s="97">
        <f t="shared" ref="W4" si="7">V4*$E4</f>
        <v>1033.2</v>
      </c>
      <c r="X4" s="94">
        <v>1164</v>
      </c>
      <c r="Y4" s="97">
        <f t="shared" ref="Y4" si="8">X4*$E4</f>
        <v>814.8</v>
      </c>
      <c r="Z4" s="94">
        <v>984</v>
      </c>
      <c r="AA4" s="97">
        <f t="shared" ref="AA4" si="9">Z4*$E4</f>
        <v>688.8</v>
      </c>
      <c r="AB4" s="94">
        <v>300</v>
      </c>
      <c r="AC4" s="97">
        <f t="shared" ref="AC4" si="10">AB4*$E4</f>
        <v>210</v>
      </c>
      <c r="AD4" s="94">
        <v>720</v>
      </c>
      <c r="AE4" s="97">
        <f t="shared" ref="AE4" si="11">AD4*$E4</f>
        <v>503.99999999999994</v>
      </c>
      <c r="AF4" s="101">
        <f>SUM(H4,J4,L4,N4,P4,R4,T4,V4,X4,Z4,AB4,AD4)</f>
        <v>16491</v>
      </c>
      <c r="AG4" s="100">
        <f t="shared" ref="AG4" si="12">SUM(I4,K4,M4,O4,Q4,S4,U4,W4,Y4,AA4,AC4,AE4)</f>
        <v>11543.699999999999</v>
      </c>
      <c r="AH4" s="96">
        <v>552</v>
      </c>
      <c r="AI4" s="97">
        <f t="shared" ref="AI4:AK4" si="13">AH4*$E4</f>
        <v>386.4</v>
      </c>
      <c r="AJ4" s="98">
        <v>960</v>
      </c>
      <c r="AK4" s="97">
        <f t="shared" si="13"/>
        <v>672</v>
      </c>
      <c r="AL4" s="99">
        <v>960</v>
      </c>
      <c r="AM4" s="100">
        <f>AL4*$E4</f>
        <v>672</v>
      </c>
      <c r="AN4" s="99">
        <v>972</v>
      </c>
      <c r="AO4" s="100">
        <f>AN4*$E4</f>
        <v>680.4</v>
      </c>
      <c r="AP4" s="99">
        <v>672</v>
      </c>
      <c r="AQ4" s="100">
        <f>AP4*$E4</f>
        <v>470.4</v>
      </c>
      <c r="AR4" s="99">
        <v>636</v>
      </c>
      <c r="AS4" s="100">
        <f>AR4*$E4</f>
        <v>445.2</v>
      </c>
      <c r="AT4" s="99">
        <v>420</v>
      </c>
      <c r="AU4" s="100">
        <f>AT4*$E4</f>
        <v>294</v>
      </c>
      <c r="AV4" s="99">
        <v>1332</v>
      </c>
      <c r="AW4" s="100">
        <f>AV4*$E4</f>
        <v>932.4</v>
      </c>
      <c r="AX4" s="99"/>
      <c r="AY4" s="100">
        <f>AX4*$E4</f>
        <v>0</v>
      </c>
      <c r="AZ4" s="99">
        <v>660</v>
      </c>
      <c r="BA4" s="100">
        <f>AZ4*$E4</f>
        <v>461.99999999999994</v>
      </c>
      <c r="BB4" s="99">
        <v>780</v>
      </c>
      <c r="BC4" s="100">
        <f>BB4*$E4</f>
        <v>546</v>
      </c>
      <c r="BD4" s="99">
        <v>780</v>
      </c>
      <c r="BE4" s="100">
        <f>BD4*$E4</f>
        <v>546</v>
      </c>
      <c r="BF4" s="101">
        <f t="shared" ref="BF4:BG13" si="14">SUM(AH4,AJ4,AL4,AN4,AP4,AR4,AT4,AV4,AX4,AZ4,BB4,BD4)</f>
        <v>8724</v>
      </c>
      <c r="BG4" s="100">
        <f t="shared" si="14"/>
        <v>6106.8</v>
      </c>
      <c r="BH4" s="96">
        <v>480</v>
      </c>
      <c r="BI4" s="97">
        <f t="shared" ref="BI4" si="15">BH4*$E4</f>
        <v>336</v>
      </c>
      <c r="BJ4" s="98">
        <v>444</v>
      </c>
      <c r="BK4" s="97">
        <f>BJ4*$E4</f>
        <v>310.79999999999995</v>
      </c>
      <c r="BL4" s="99"/>
      <c r="BM4" s="100">
        <f>BL4*$E4</f>
        <v>0</v>
      </c>
      <c r="BN4" s="99"/>
      <c r="BO4" s="100">
        <f>BN4*$E4</f>
        <v>0</v>
      </c>
      <c r="BP4" s="99"/>
      <c r="BQ4" s="100">
        <f>BP4*$E4</f>
        <v>0</v>
      </c>
      <c r="BR4" s="99"/>
      <c r="BS4" s="100">
        <f>BR4*$E4</f>
        <v>0</v>
      </c>
      <c r="BT4" s="99"/>
      <c r="BU4" s="100">
        <f>BT4*$E4</f>
        <v>0</v>
      </c>
      <c r="BV4" s="99"/>
      <c r="BW4" s="100">
        <f>BV4*$E4</f>
        <v>0</v>
      </c>
      <c r="BX4" s="99"/>
      <c r="BY4" s="100">
        <f>BX4*$E4</f>
        <v>0</v>
      </c>
      <c r="BZ4" s="99"/>
      <c r="CA4" s="100">
        <f>BZ4*$E4</f>
        <v>0</v>
      </c>
      <c r="CB4" s="99"/>
      <c r="CC4" s="100">
        <f>CB4*$E4</f>
        <v>0</v>
      </c>
      <c r="CD4" s="99"/>
      <c r="CE4" s="100">
        <f>CD4*$E4</f>
        <v>0</v>
      </c>
      <c r="CF4" s="101">
        <f>SUM(BH4,BJ4,BL4,BN4,BP4,BR4,BT4,BV4,BX4,BZ4,CB4,CD4)</f>
        <v>924</v>
      </c>
      <c r="CG4" s="100">
        <f t="shared" ref="CG4" si="16">SUM(BI4,BK4,BM4,BO4,BQ4,BS4,BU4,BW4,BY4,CA4,CC4,CE4)</f>
        <v>646.79999999999995</v>
      </c>
    </row>
    <row r="5" spans="1:85" s="102" customFormat="1" ht="18" x14ac:dyDescent="0.25">
      <c r="A5" s="94"/>
      <c r="B5" s="95"/>
      <c r="C5" s="95"/>
      <c r="D5" s="94"/>
      <c r="E5" s="94"/>
      <c r="F5" s="94"/>
      <c r="G5" s="94"/>
      <c r="H5" s="94"/>
      <c r="I5" s="100"/>
      <c r="J5" s="94"/>
      <c r="K5" s="100"/>
      <c r="L5" s="94"/>
      <c r="M5" s="100"/>
      <c r="N5" s="94"/>
      <c r="O5" s="100"/>
      <c r="P5" s="94"/>
      <c r="Q5" s="100"/>
      <c r="R5" s="94"/>
      <c r="S5" s="100"/>
      <c r="T5" s="94"/>
      <c r="U5" s="100"/>
      <c r="V5" s="94"/>
      <c r="W5" s="100"/>
      <c r="X5" s="94"/>
      <c r="Y5" s="100"/>
      <c r="Z5" s="94"/>
      <c r="AA5" s="100"/>
      <c r="AB5" s="94"/>
      <c r="AC5" s="100"/>
      <c r="AD5" s="94"/>
      <c r="AE5" s="100"/>
      <c r="AF5" s="101"/>
      <c r="AG5" s="100"/>
      <c r="AH5" s="99"/>
      <c r="AI5" s="100"/>
      <c r="AJ5" s="99"/>
      <c r="AK5" s="100"/>
      <c r="AL5" s="99"/>
      <c r="AM5" s="100"/>
      <c r="AN5" s="99"/>
      <c r="AO5" s="100"/>
      <c r="AP5" s="99"/>
      <c r="AQ5" s="100"/>
      <c r="AR5" s="99"/>
      <c r="AS5" s="100"/>
      <c r="AT5" s="99"/>
      <c r="AU5" s="100"/>
      <c r="AV5" s="99"/>
      <c r="AW5" s="100"/>
      <c r="AX5" s="99"/>
      <c r="AY5" s="100"/>
      <c r="AZ5" s="99"/>
      <c r="BA5" s="100"/>
      <c r="BB5" s="99"/>
      <c r="BC5" s="100"/>
      <c r="BD5" s="99"/>
      <c r="BE5" s="100"/>
      <c r="BF5" s="101"/>
      <c r="BG5" s="100"/>
      <c r="BH5" s="99"/>
      <c r="BI5" s="100"/>
      <c r="BJ5" s="99"/>
      <c r="BK5" s="100"/>
      <c r="BL5" s="99"/>
      <c r="BM5" s="100"/>
      <c r="BN5" s="99"/>
      <c r="BO5" s="100"/>
      <c r="BP5" s="99"/>
      <c r="BQ5" s="100"/>
      <c r="BR5" s="99"/>
      <c r="BS5" s="100"/>
      <c r="BT5" s="99"/>
      <c r="BU5" s="100"/>
      <c r="BV5" s="99"/>
      <c r="BW5" s="100"/>
      <c r="BX5" s="99"/>
      <c r="BY5" s="100"/>
      <c r="BZ5" s="99"/>
      <c r="CA5" s="100"/>
      <c r="CB5" s="99"/>
      <c r="CC5" s="100"/>
      <c r="CD5" s="99"/>
      <c r="CE5" s="100"/>
      <c r="CF5" s="101"/>
      <c r="CG5" s="100"/>
    </row>
    <row r="6" spans="1:85" s="102" customFormat="1" ht="18" x14ac:dyDescent="0.25">
      <c r="A6" s="94">
        <v>2</v>
      </c>
      <c r="B6" s="95" t="s">
        <v>76</v>
      </c>
      <c r="C6" s="95" t="s">
        <v>77</v>
      </c>
      <c r="D6" s="94">
        <f t="shared" ref="D6:D14" si="17">RANK(BF6,$BF$4:$BF$147)</f>
        <v>4</v>
      </c>
      <c r="E6" s="94">
        <v>1</v>
      </c>
      <c r="F6" s="94" t="s">
        <v>75</v>
      </c>
      <c r="G6" s="94">
        <v>1650</v>
      </c>
      <c r="H6" s="94"/>
      <c r="I6" s="100">
        <f t="shared" ref="I6:I72" si="18">H6*$E6</f>
        <v>0</v>
      </c>
      <c r="J6" s="94"/>
      <c r="K6" s="100">
        <f t="shared" ref="K6:K72" si="19">J6*$E6</f>
        <v>0</v>
      </c>
      <c r="L6" s="94"/>
      <c r="M6" s="100">
        <f t="shared" ref="M6:M72" si="20">L6*$E6</f>
        <v>0</v>
      </c>
      <c r="N6" s="94"/>
      <c r="O6" s="100">
        <f t="shared" ref="O6:O72" si="21">N6*$E6</f>
        <v>0</v>
      </c>
      <c r="P6" s="94"/>
      <c r="Q6" s="100">
        <f t="shared" ref="Q6:Q72" si="22">P6*$E6</f>
        <v>0</v>
      </c>
      <c r="R6" s="94"/>
      <c r="S6" s="100">
        <f t="shared" ref="S6:S72" si="23">R6*$E6</f>
        <v>0</v>
      </c>
      <c r="T6" s="94"/>
      <c r="U6" s="100">
        <f t="shared" ref="U6:U72" si="24">T6*$E6</f>
        <v>0</v>
      </c>
      <c r="V6" s="94"/>
      <c r="W6" s="100">
        <f t="shared" ref="W6:W72" si="25">V6*$E6</f>
        <v>0</v>
      </c>
      <c r="X6" s="94"/>
      <c r="Y6" s="100">
        <f t="shared" ref="Y6:Y72" si="26">X6*$E6</f>
        <v>0</v>
      </c>
      <c r="Z6" s="94"/>
      <c r="AA6" s="100">
        <f t="shared" ref="AA6:AA72" si="27">Z6*$E6</f>
        <v>0</v>
      </c>
      <c r="AB6" s="94"/>
      <c r="AC6" s="100">
        <f t="shared" ref="AC6:AC72" si="28">AB6*$E6</f>
        <v>0</v>
      </c>
      <c r="AD6" s="94"/>
      <c r="AE6" s="100">
        <f t="shared" ref="AE6:AE72" si="29">AD6*$E6</f>
        <v>0</v>
      </c>
      <c r="AF6" s="101">
        <f t="shared" ref="AF6:AF11" si="30">SUM(H6,J6,L6,N6,P6,R6,T6,V6,X6,Z6,AB6,AD6)</f>
        <v>0</v>
      </c>
      <c r="AG6" s="100">
        <f t="shared" ref="AG6:AG11" si="31">SUM(I6,K6,M6,O6,Q6,S6,U6,W6,Y6,AA6,AC6,AE6)</f>
        <v>0</v>
      </c>
      <c r="AH6" s="99"/>
      <c r="AI6" s="100">
        <f t="shared" ref="AI6:AK72" si="32">AH6*$E6</f>
        <v>0</v>
      </c>
      <c r="AJ6" s="99"/>
      <c r="AK6" s="100">
        <f t="shared" ref="AK6:AM72" si="33">AJ6*$E6</f>
        <v>0</v>
      </c>
      <c r="AL6" s="99"/>
      <c r="AM6" s="100">
        <f t="shared" si="33"/>
        <v>0</v>
      </c>
      <c r="AN6" s="99"/>
      <c r="AO6" s="100">
        <f t="shared" ref="AO6:AO72" si="34">AN6*$E6</f>
        <v>0</v>
      </c>
      <c r="AP6" s="99"/>
      <c r="AQ6" s="100">
        <f t="shared" ref="AQ6:AQ72" si="35">AP6*$E6</f>
        <v>0</v>
      </c>
      <c r="AR6" s="99"/>
      <c r="AS6" s="100">
        <f t="shared" ref="AS6:AS72" si="36">AR6*$E6</f>
        <v>0</v>
      </c>
      <c r="AT6" s="99">
        <v>68124</v>
      </c>
      <c r="AU6" s="100">
        <f t="shared" ref="AU6:AU72" si="37">AT6*$E6</f>
        <v>68124</v>
      </c>
      <c r="AV6" s="99">
        <v>85080</v>
      </c>
      <c r="AW6" s="100">
        <f t="shared" ref="AW6:AW72" si="38">AV6*$E6</f>
        <v>85080</v>
      </c>
      <c r="AX6" s="99">
        <v>77064</v>
      </c>
      <c r="AY6" s="100">
        <f t="shared" ref="AY6:AY72" si="39">AX6*$E6</f>
        <v>77064</v>
      </c>
      <c r="AZ6" s="99">
        <v>70368</v>
      </c>
      <c r="BA6" s="100">
        <f t="shared" ref="BA6:BA72" si="40">AZ6*$E6</f>
        <v>70368</v>
      </c>
      <c r="BB6" s="99">
        <v>78624</v>
      </c>
      <c r="BC6" s="100">
        <f t="shared" ref="BC6:BC72" si="41">BB6*$E6</f>
        <v>78624</v>
      </c>
      <c r="BD6" s="99">
        <v>85140</v>
      </c>
      <c r="BE6" s="100">
        <f t="shared" ref="BE6:BE72" si="42">BD6*$E6</f>
        <v>85140</v>
      </c>
      <c r="BF6" s="101">
        <f t="shared" si="14"/>
        <v>464400</v>
      </c>
      <c r="BG6" s="100">
        <f t="shared" si="14"/>
        <v>464400</v>
      </c>
      <c r="BH6" s="96">
        <v>73344</v>
      </c>
      <c r="BI6" s="97">
        <f t="shared" ref="BI6:BK13" si="43">BH6*$E6</f>
        <v>73344</v>
      </c>
      <c r="BJ6" s="98">
        <v>75216</v>
      </c>
      <c r="BK6" s="97">
        <f t="shared" si="43"/>
        <v>75216</v>
      </c>
      <c r="BL6" s="99"/>
      <c r="BM6" s="100">
        <f t="shared" ref="BM6:BM11" si="44">BL6*$E6</f>
        <v>0</v>
      </c>
      <c r="BN6" s="99"/>
      <c r="BO6" s="100">
        <f t="shared" ref="BO6:BO11" si="45">BN6*$E6</f>
        <v>0</v>
      </c>
      <c r="BP6" s="99"/>
      <c r="BQ6" s="100">
        <f t="shared" ref="BQ6:BQ11" si="46">BP6*$E6</f>
        <v>0</v>
      </c>
      <c r="BR6" s="99"/>
      <c r="BS6" s="100">
        <f t="shared" ref="BS6:BS11" si="47">BR6*$E6</f>
        <v>0</v>
      </c>
      <c r="BT6" s="99"/>
      <c r="BU6" s="100">
        <f t="shared" ref="BU6:BU11" si="48">BT6*$E6</f>
        <v>0</v>
      </c>
      <c r="BV6" s="99"/>
      <c r="BW6" s="100">
        <f t="shared" ref="BW6:BW11" si="49">BV6*$E6</f>
        <v>0</v>
      </c>
      <c r="BX6" s="99"/>
      <c r="BY6" s="100">
        <f t="shared" ref="BY6:BY11" si="50">BX6*$E6</f>
        <v>0</v>
      </c>
      <c r="BZ6" s="99"/>
      <c r="CA6" s="100">
        <f t="shared" ref="CA6:CA11" si="51">BZ6*$E6</f>
        <v>0</v>
      </c>
      <c r="CB6" s="99"/>
      <c r="CC6" s="100">
        <f t="shared" ref="CC6:CC11" si="52">CB6*$E6</f>
        <v>0</v>
      </c>
      <c r="CD6" s="99"/>
      <c r="CE6" s="100">
        <f t="shared" ref="CE6:CE11" si="53">CD6*$E6</f>
        <v>0</v>
      </c>
      <c r="CF6" s="101">
        <f t="shared" ref="CF6:CG11" si="54">SUM(BH6,BJ6,BL6,BN6,BP6,BR6,BT6,BV6,BX6,BZ6,CB6,CD6)</f>
        <v>148560</v>
      </c>
      <c r="CG6" s="100">
        <f t="shared" si="54"/>
        <v>148560</v>
      </c>
    </row>
    <row r="7" spans="1:85" s="102" customFormat="1" ht="18" x14ac:dyDescent="0.25">
      <c r="A7" s="94">
        <v>3</v>
      </c>
      <c r="B7" s="95" t="s">
        <v>78</v>
      </c>
      <c r="C7" s="95" t="s">
        <v>77</v>
      </c>
      <c r="D7" s="94">
        <f t="shared" si="17"/>
        <v>3</v>
      </c>
      <c r="E7" s="94">
        <v>1</v>
      </c>
      <c r="F7" s="94" t="s">
        <v>75</v>
      </c>
      <c r="G7" s="94">
        <v>1650</v>
      </c>
      <c r="H7" s="94">
        <v>115752</v>
      </c>
      <c r="I7" s="97">
        <f t="shared" si="18"/>
        <v>115752</v>
      </c>
      <c r="J7" s="94">
        <v>86772</v>
      </c>
      <c r="K7" s="97">
        <f t="shared" si="19"/>
        <v>86772</v>
      </c>
      <c r="L7" s="94">
        <v>94272</v>
      </c>
      <c r="M7" s="97">
        <f t="shared" si="20"/>
        <v>94272</v>
      </c>
      <c r="N7" s="94">
        <v>90948</v>
      </c>
      <c r="O7" s="97">
        <f t="shared" si="21"/>
        <v>90948</v>
      </c>
      <c r="P7" s="94">
        <v>95292</v>
      </c>
      <c r="Q7" s="97">
        <f t="shared" si="22"/>
        <v>95292</v>
      </c>
      <c r="R7" s="94">
        <v>129564</v>
      </c>
      <c r="S7" s="97">
        <f t="shared" si="23"/>
        <v>129564</v>
      </c>
      <c r="T7" s="94">
        <v>98592</v>
      </c>
      <c r="U7" s="97">
        <f t="shared" si="24"/>
        <v>98592</v>
      </c>
      <c r="V7" s="94">
        <v>74988</v>
      </c>
      <c r="W7" s="97">
        <f t="shared" si="25"/>
        <v>74988</v>
      </c>
      <c r="X7" s="94">
        <v>84204</v>
      </c>
      <c r="Y7" s="97">
        <f t="shared" si="26"/>
        <v>84204</v>
      </c>
      <c r="Z7" s="94">
        <v>79764</v>
      </c>
      <c r="AA7" s="97">
        <f t="shared" si="27"/>
        <v>79764</v>
      </c>
      <c r="AB7" s="94">
        <v>109212</v>
      </c>
      <c r="AC7" s="97">
        <f t="shared" si="28"/>
        <v>109212</v>
      </c>
      <c r="AD7" s="94">
        <v>42672</v>
      </c>
      <c r="AE7" s="97">
        <f t="shared" si="29"/>
        <v>42672</v>
      </c>
      <c r="AF7" s="101">
        <f>SUM(H7,J7,L7,N7,P7,R7,T7,V7,X7,Z7,AB7,AD7)</f>
        <v>1102032</v>
      </c>
      <c r="AG7" s="100">
        <f t="shared" si="31"/>
        <v>1102032</v>
      </c>
      <c r="AH7" s="96">
        <v>72324</v>
      </c>
      <c r="AI7" s="97">
        <f t="shared" si="32"/>
        <v>72324</v>
      </c>
      <c r="AJ7" s="98">
        <v>61896</v>
      </c>
      <c r="AK7" s="97">
        <f t="shared" si="32"/>
        <v>61896</v>
      </c>
      <c r="AL7" s="99">
        <v>143016</v>
      </c>
      <c r="AM7" s="100">
        <f t="shared" si="33"/>
        <v>143016</v>
      </c>
      <c r="AN7" s="99">
        <v>30432</v>
      </c>
      <c r="AO7" s="100">
        <f t="shared" si="34"/>
        <v>30432</v>
      </c>
      <c r="AP7" s="99">
        <v>77304</v>
      </c>
      <c r="AQ7" s="100">
        <f t="shared" si="35"/>
        <v>77304</v>
      </c>
      <c r="AR7" s="99">
        <v>70752</v>
      </c>
      <c r="AS7" s="100">
        <f t="shared" si="36"/>
        <v>70752</v>
      </c>
      <c r="AT7" s="99">
        <v>9876</v>
      </c>
      <c r="AU7" s="100">
        <f t="shared" si="37"/>
        <v>9876</v>
      </c>
      <c r="AV7" s="99"/>
      <c r="AW7" s="100">
        <f t="shared" si="38"/>
        <v>0</v>
      </c>
      <c r="AX7" s="99"/>
      <c r="AY7" s="100">
        <f t="shared" si="39"/>
        <v>0</v>
      </c>
      <c r="AZ7" s="99"/>
      <c r="BA7" s="100">
        <f t="shared" si="40"/>
        <v>0</v>
      </c>
      <c r="BB7" s="99"/>
      <c r="BC7" s="100">
        <f t="shared" si="41"/>
        <v>0</v>
      </c>
      <c r="BD7" s="99"/>
      <c r="BE7" s="100">
        <f t="shared" si="42"/>
        <v>0</v>
      </c>
      <c r="BF7" s="101">
        <f t="shared" si="14"/>
        <v>465600</v>
      </c>
      <c r="BG7" s="100">
        <f t="shared" si="14"/>
        <v>465600</v>
      </c>
      <c r="BH7" s="99"/>
      <c r="BI7" s="97">
        <f t="shared" si="43"/>
        <v>0</v>
      </c>
      <c r="BJ7" s="99"/>
      <c r="BK7" s="100">
        <v>0</v>
      </c>
      <c r="BL7" s="99"/>
      <c r="BM7" s="100">
        <f t="shared" si="44"/>
        <v>0</v>
      </c>
      <c r="BN7" s="99"/>
      <c r="BO7" s="100">
        <f t="shared" si="45"/>
        <v>0</v>
      </c>
      <c r="BP7" s="99"/>
      <c r="BQ7" s="100">
        <f t="shared" si="46"/>
        <v>0</v>
      </c>
      <c r="BR7" s="99"/>
      <c r="BS7" s="100">
        <f t="shared" si="47"/>
        <v>0</v>
      </c>
      <c r="BT7" s="99"/>
      <c r="BU7" s="100">
        <f t="shared" si="48"/>
        <v>0</v>
      </c>
      <c r="BV7" s="99"/>
      <c r="BW7" s="100">
        <f t="shared" si="49"/>
        <v>0</v>
      </c>
      <c r="BX7" s="99"/>
      <c r="BY7" s="100">
        <f t="shared" si="50"/>
        <v>0</v>
      </c>
      <c r="BZ7" s="99"/>
      <c r="CA7" s="100">
        <f t="shared" si="51"/>
        <v>0</v>
      </c>
      <c r="CB7" s="99"/>
      <c r="CC7" s="100">
        <f t="shared" si="52"/>
        <v>0</v>
      </c>
      <c r="CD7" s="99"/>
      <c r="CE7" s="100">
        <f t="shared" si="53"/>
        <v>0</v>
      </c>
      <c r="CF7" s="101">
        <f t="shared" si="54"/>
        <v>0</v>
      </c>
      <c r="CG7" s="100">
        <f t="shared" si="54"/>
        <v>0</v>
      </c>
    </row>
    <row r="8" spans="1:85" s="102" customFormat="1" ht="18" x14ac:dyDescent="0.25">
      <c r="A8" s="94">
        <v>4</v>
      </c>
      <c r="B8" s="95" t="s">
        <v>79</v>
      </c>
      <c r="C8" s="95" t="s">
        <v>77</v>
      </c>
      <c r="D8" s="94">
        <f t="shared" si="17"/>
        <v>6</v>
      </c>
      <c r="E8" s="94">
        <v>0.6</v>
      </c>
      <c r="F8" s="94" t="s">
        <v>75</v>
      </c>
      <c r="G8" s="94">
        <v>1130</v>
      </c>
      <c r="H8" s="94">
        <v>16776</v>
      </c>
      <c r="I8" s="97">
        <f t="shared" si="18"/>
        <v>10065.6</v>
      </c>
      <c r="J8" s="94">
        <v>15813</v>
      </c>
      <c r="K8" s="97">
        <f t="shared" si="19"/>
        <v>9487.7999999999993</v>
      </c>
      <c r="L8" s="94">
        <v>16080</v>
      </c>
      <c r="M8" s="97">
        <f>L8*$E8-90</f>
        <v>9558</v>
      </c>
      <c r="N8" s="94">
        <v>18000</v>
      </c>
      <c r="O8" s="97">
        <f t="shared" si="21"/>
        <v>10800</v>
      </c>
      <c r="P8" s="94">
        <v>14484</v>
      </c>
      <c r="Q8" s="97">
        <f t="shared" si="22"/>
        <v>8690.4</v>
      </c>
      <c r="R8" s="94">
        <v>22152</v>
      </c>
      <c r="S8" s="97">
        <f t="shared" si="23"/>
        <v>13291.199999999999</v>
      </c>
      <c r="T8" s="94">
        <v>15480</v>
      </c>
      <c r="U8" s="97">
        <f t="shared" si="24"/>
        <v>9288</v>
      </c>
      <c r="V8" s="94">
        <v>8303</v>
      </c>
      <c r="W8" s="97">
        <f t="shared" si="25"/>
        <v>4981.8</v>
      </c>
      <c r="X8" s="94">
        <v>10116</v>
      </c>
      <c r="Y8" s="97">
        <f t="shared" si="26"/>
        <v>6069.5999999999995</v>
      </c>
      <c r="Z8" s="94">
        <v>13896</v>
      </c>
      <c r="AA8" s="97">
        <f t="shared" si="27"/>
        <v>8337.6</v>
      </c>
      <c r="AB8" s="94">
        <v>19656</v>
      </c>
      <c r="AC8" s="97">
        <f t="shared" si="28"/>
        <v>11793.6</v>
      </c>
      <c r="AD8" s="94">
        <v>9851</v>
      </c>
      <c r="AE8" s="97">
        <f t="shared" si="29"/>
        <v>5910.5999999999995</v>
      </c>
      <c r="AF8" s="101">
        <f>SUM(H8,J8,L8,N8,P8,R8,T8,V8,X8,Z8,AB8,AD8)</f>
        <v>180607</v>
      </c>
      <c r="AG8" s="100">
        <f t="shared" si="31"/>
        <v>108274.20000000003</v>
      </c>
      <c r="AH8" s="96">
        <v>15156</v>
      </c>
      <c r="AI8" s="97">
        <f t="shared" si="32"/>
        <v>9093.6</v>
      </c>
      <c r="AJ8" s="98">
        <v>12132</v>
      </c>
      <c r="AK8" s="97">
        <f t="shared" si="32"/>
        <v>7279.2</v>
      </c>
      <c r="AL8" s="99">
        <v>25475</v>
      </c>
      <c r="AM8" s="100">
        <f t="shared" si="33"/>
        <v>15285</v>
      </c>
      <c r="AN8" s="99">
        <v>10644</v>
      </c>
      <c r="AO8" s="100">
        <f t="shared" si="34"/>
        <v>6386.4</v>
      </c>
      <c r="AP8" s="99">
        <v>14220</v>
      </c>
      <c r="AQ8" s="100">
        <f t="shared" si="35"/>
        <v>8532</v>
      </c>
      <c r="AR8" s="99">
        <v>17148</v>
      </c>
      <c r="AS8" s="100">
        <f t="shared" si="36"/>
        <v>10288.799999999999</v>
      </c>
      <c r="AT8" s="99">
        <v>17340</v>
      </c>
      <c r="AU8" s="100">
        <f t="shared" si="37"/>
        <v>10404</v>
      </c>
      <c r="AV8" s="99">
        <v>16572</v>
      </c>
      <c r="AW8" s="100">
        <f t="shared" si="38"/>
        <v>9943.1999999999989</v>
      </c>
      <c r="AX8" s="99">
        <v>18768</v>
      </c>
      <c r="AY8" s="100">
        <f t="shared" si="39"/>
        <v>11260.8</v>
      </c>
      <c r="AZ8" s="99">
        <v>16872</v>
      </c>
      <c r="BA8" s="100">
        <f t="shared" si="40"/>
        <v>10123.199999999999</v>
      </c>
      <c r="BB8" s="99">
        <v>17220</v>
      </c>
      <c r="BC8" s="100">
        <f t="shared" si="41"/>
        <v>10332</v>
      </c>
      <c r="BD8" s="99">
        <v>17196</v>
      </c>
      <c r="BE8" s="100">
        <f t="shared" si="42"/>
        <v>10317.6</v>
      </c>
      <c r="BF8" s="101">
        <f t="shared" si="14"/>
        <v>198743</v>
      </c>
      <c r="BG8" s="100">
        <f t="shared" si="14"/>
        <v>119245.8</v>
      </c>
      <c r="BH8" s="96">
        <v>17364</v>
      </c>
      <c r="BI8" s="97">
        <f t="shared" si="43"/>
        <v>10418.4</v>
      </c>
      <c r="BJ8" s="98">
        <v>16044</v>
      </c>
      <c r="BK8" s="97">
        <f t="shared" si="43"/>
        <v>9626.4</v>
      </c>
      <c r="BL8" s="99"/>
      <c r="BM8" s="100">
        <f t="shared" si="44"/>
        <v>0</v>
      </c>
      <c r="BN8" s="99"/>
      <c r="BO8" s="100">
        <f t="shared" si="45"/>
        <v>0</v>
      </c>
      <c r="BP8" s="99"/>
      <c r="BQ8" s="100">
        <f t="shared" si="46"/>
        <v>0</v>
      </c>
      <c r="BR8" s="99"/>
      <c r="BS8" s="100">
        <f t="shared" si="47"/>
        <v>0</v>
      </c>
      <c r="BT8" s="99"/>
      <c r="BU8" s="100">
        <f t="shared" si="48"/>
        <v>0</v>
      </c>
      <c r="BV8" s="99"/>
      <c r="BW8" s="100">
        <f t="shared" si="49"/>
        <v>0</v>
      </c>
      <c r="BX8" s="99"/>
      <c r="BY8" s="100">
        <f t="shared" si="50"/>
        <v>0</v>
      </c>
      <c r="BZ8" s="99"/>
      <c r="CA8" s="100">
        <f t="shared" si="51"/>
        <v>0</v>
      </c>
      <c r="CB8" s="99"/>
      <c r="CC8" s="100">
        <f t="shared" si="52"/>
        <v>0</v>
      </c>
      <c r="CD8" s="99"/>
      <c r="CE8" s="100">
        <f t="shared" si="53"/>
        <v>0</v>
      </c>
      <c r="CF8" s="101">
        <f t="shared" si="54"/>
        <v>33408</v>
      </c>
      <c r="CG8" s="100">
        <f t="shared" si="54"/>
        <v>20044.8</v>
      </c>
    </row>
    <row r="9" spans="1:85" s="102" customFormat="1" ht="18" x14ac:dyDescent="0.25">
      <c r="A9" s="94">
        <v>5</v>
      </c>
      <c r="B9" s="95" t="s">
        <v>80</v>
      </c>
      <c r="C9" s="95" t="s">
        <v>77</v>
      </c>
      <c r="D9" s="94">
        <f t="shared" si="17"/>
        <v>2</v>
      </c>
      <c r="E9" s="94">
        <v>0.35</v>
      </c>
      <c r="F9" s="94" t="s">
        <v>81</v>
      </c>
      <c r="G9" s="94">
        <v>760</v>
      </c>
      <c r="H9" s="94">
        <v>53560</v>
      </c>
      <c r="I9" s="97">
        <f t="shared" si="18"/>
        <v>18746</v>
      </c>
      <c r="J9" s="94">
        <v>50080</v>
      </c>
      <c r="K9" s="97">
        <f t="shared" si="19"/>
        <v>17528</v>
      </c>
      <c r="L9" s="94">
        <v>51691</v>
      </c>
      <c r="M9" s="97">
        <f>L9*$E9+7</f>
        <v>18098.849999999999</v>
      </c>
      <c r="N9" s="94">
        <v>50560</v>
      </c>
      <c r="O9" s="97">
        <f t="shared" si="21"/>
        <v>17696</v>
      </c>
      <c r="P9" s="94">
        <v>56720</v>
      </c>
      <c r="Q9" s="97">
        <f t="shared" si="22"/>
        <v>19852</v>
      </c>
      <c r="R9" s="94">
        <v>57880</v>
      </c>
      <c r="S9" s="97">
        <f t="shared" si="23"/>
        <v>20258</v>
      </c>
      <c r="T9" s="94">
        <v>58440</v>
      </c>
      <c r="U9" s="97">
        <f t="shared" si="24"/>
        <v>20454</v>
      </c>
      <c r="V9" s="94">
        <v>50600</v>
      </c>
      <c r="W9" s="97">
        <f t="shared" si="25"/>
        <v>17710</v>
      </c>
      <c r="X9" s="94">
        <v>42835</v>
      </c>
      <c r="Y9" s="97">
        <f t="shared" si="26"/>
        <v>14992.249999999998</v>
      </c>
      <c r="Z9" s="94">
        <v>53120</v>
      </c>
      <c r="AA9" s="97">
        <f t="shared" si="27"/>
        <v>18592</v>
      </c>
      <c r="AB9" s="94">
        <v>75480</v>
      </c>
      <c r="AC9" s="97">
        <f t="shared" si="28"/>
        <v>26418</v>
      </c>
      <c r="AD9" s="94">
        <v>32640</v>
      </c>
      <c r="AE9" s="97">
        <f t="shared" si="29"/>
        <v>11424</v>
      </c>
      <c r="AF9" s="101">
        <f>SUM(H9,J9,L9,N9,P9,R9,T9,V9,X9,Z9,AB9,AD9)</f>
        <v>633606</v>
      </c>
      <c r="AG9" s="100">
        <f t="shared" si="31"/>
        <v>221769.1</v>
      </c>
      <c r="AH9" s="96">
        <v>44060</v>
      </c>
      <c r="AI9" s="97">
        <f t="shared" si="32"/>
        <v>15420.999999999998</v>
      </c>
      <c r="AJ9" s="98">
        <v>32380</v>
      </c>
      <c r="AK9" s="97">
        <f t="shared" si="32"/>
        <v>11333</v>
      </c>
      <c r="AL9" s="99">
        <v>94880</v>
      </c>
      <c r="AM9" s="100">
        <f t="shared" si="33"/>
        <v>33208</v>
      </c>
      <c r="AN9" s="99">
        <v>21360</v>
      </c>
      <c r="AO9" s="100">
        <f t="shared" si="34"/>
        <v>7475.9999999999991</v>
      </c>
      <c r="AP9" s="99">
        <v>35720</v>
      </c>
      <c r="AQ9" s="100">
        <f t="shared" si="35"/>
        <v>12502</v>
      </c>
      <c r="AR9" s="99">
        <v>40360</v>
      </c>
      <c r="AS9" s="100">
        <f t="shared" si="36"/>
        <v>14126</v>
      </c>
      <c r="AT9" s="99">
        <v>43880</v>
      </c>
      <c r="AU9" s="100">
        <f t="shared" si="37"/>
        <v>15357.999999999998</v>
      </c>
      <c r="AV9" s="99">
        <v>49800</v>
      </c>
      <c r="AW9" s="100">
        <f t="shared" si="38"/>
        <v>17430</v>
      </c>
      <c r="AX9" s="99">
        <v>53840</v>
      </c>
      <c r="AY9" s="100">
        <f t="shared" si="39"/>
        <v>18844</v>
      </c>
      <c r="AZ9" s="99">
        <v>48480</v>
      </c>
      <c r="BA9" s="100">
        <f t="shared" si="40"/>
        <v>16968</v>
      </c>
      <c r="BB9" s="99">
        <v>46200</v>
      </c>
      <c r="BC9" s="100">
        <f t="shared" si="41"/>
        <v>16169.999999999998</v>
      </c>
      <c r="BD9" s="99">
        <v>51240</v>
      </c>
      <c r="BE9" s="100">
        <f t="shared" si="42"/>
        <v>17934</v>
      </c>
      <c r="BF9" s="101">
        <f t="shared" si="14"/>
        <v>562200</v>
      </c>
      <c r="BG9" s="100">
        <f t="shared" si="14"/>
        <v>196770</v>
      </c>
      <c r="BH9" s="96">
        <v>50800</v>
      </c>
      <c r="BI9" s="97">
        <f t="shared" si="43"/>
        <v>17780</v>
      </c>
      <c r="BJ9" s="98">
        <v>41920</v>
      </c>
      <c r="BK9" s="97">
        <f t="shared" si="43"/>
        <v>14671.999999999998</v>
      </c>
      <c r="BL9" s="99"/>
      <c r="BM9" s="100">
        <f t="shared" si="44"/>
        <v>0</v>
      </c>
      <c r="BN9" s="99"/>
      <c r="BO9" s="100">
        <f t="shared" si="45"/>
        <v>0</v>
      </c>
      <c r="BP9" s="99"/>
      <c r="BQ9" s="100">
        <f t="shared" si="46"/>
        <v>0</v>
      </c>
      <c r="BR9" s="99"/>
      <c r="BS9" s="100">
        <f t="shared" si="47"/>
        <v>0</v>
      </c>
      <c r="BT9" s="99"/>
      <c r="BU9" s="100">
        <f t="shared" si="48"/>
        <v>0</v>
      </c>
      <c r="BV9" s="99"/>
      <c r="BW9" s="100">
        <f t="shared" si="49"/>
        <v>0</v>
      </c>
      <c r="BX9" s="99"/>
      <c r="BY9" s="100">
        <f t="shared" si="50"/>
        <v>0</v>
      </c>
      <c r="BZ9" s="99"/>
      <c r="CA9" s="100">
        <f t="shared" si="51"/>
        <v>0</v>
      </c>
      <c r="CB9" s="99"/>
      <c r="CC9" s="100">
        <f t="shared" si="52"/>
        <v>0</v>
      </c>
      <c r="CD9" s="99"/>
      <c r="CE9" s="100">
        <f t="shared" si="53"/>
        <v>0</v>
      </c>
      <c r="CF9" s="101">
        <f t="shared" si="54"/>
        <v>92720</v>
      </c>
      <c r="CG9" s="100">
        <f t="shared" si="54"/>
        <v>32452</v>
      </c>
    </row>
    <row r="10" spans="1:85" s="102" customFormat="1" ht="18" x14ac:dyDescent="0.25">
      <c r="A10" s="94">
        <v>6</v>
      </c>
      <c r="B10" s="95" t="s">
        <v>82</v>
      </c>
      <c r="C10" s="95" t="s">
        <v>74</v>
      </c>
      <c r="D10" s="94">
        <f t="shared" si="17"/>
        <v>19</v>
      </c>
      <c r="E10" s="94">
        <v>0.7</v>
      </c>
      <c r="F10" s="94" t="s">
        <v>83</v>
      </c>
      <c r="G10" s="94">
        <v>1850</v>
      </c>
      <c r="H10" s="94"/>
      <c r="I10" s="100">
        <f t="shared" si="18"/>
        <v>0</v>
      </c>
      <c r="J10" s="94"/>
      <c r="K10" s="100">
        <f t="shared" si="19"/>
        <v>0</v>
      </c>
      <c r="L10" s="94"/>
      <c r="M10" s="100">
        <f t="shared" si="20"/>
        <v>0</v>
      </c>
      <c r="N10" s="94"/>
      <c r="O10" s="100">
        <f t="shared" si="21"/>
        <v>0</v>
      </c>
      <c r="P10" s="94"/>
      <c r="Q10" s="100">
        <f t="shared" si="22"/>
        <v>0</v>
      </c>
      <c r="R10" s="94"/>
      <c r="S10" s="100">
        <f t="shared" si="23"/>
        <v>0</v>
      </c>
      <c r="T10" s="94"/>
      <c r="U10" s="100">
        <f t="shared" si="24"/>
        <v>0</v>
      </c>
      <c r="V10" s="94"/>
      <c r="W10" s="100">
        <f t="shared" si="25"/>
        <v>0</v>
      </c>
      <c r="X10" s="94"/>
      <c r="Y10" s="100">
        <f t="shared" si="26"/>
        <v>0</v>
      </c>
      <c r="Z10" s="94"/>
      <c r="AA10" s="100">
        <f t="shared" si="27"/>
        <v>0</v>
      </c>
      <c r="AB10" s="94"/>
      <c r="AC10" s="100">
        <f t="shared" si="28"/>
        <v>0</v>
      </c>
      <c r="AD10" s="94"/>
      <c r="AE10" s="100">
        <f t="shared" si="29"/>
        <v>0</v>
      </c>
      <c r="AF10" s="101">
        <f t="shared" si="30"/>
        <v>0</v>
      </c>
      <c r="AG10" s="100">
        <f t="shared" si="31"/>
        <v>0</v>
      </c>
      <c r="AH10" s="99"/>
      <c r="AI10" s="100">
        <f t="shared" si="32"/>
        <v>0</v>
      </c>
      <c r="AJ10" s="99"/>
      <c r="AK10" s="100">
        <f t="shared" si="33"/>
        <v>0</v>
      </c>
      <c r="AL10" s="99"/>
      <c r="AM10" s="100">
        <f t="shared" si="33"/>
        <v>0</v>
      </c>
      <c r="AN10" s="99"/>
      <c r="AO10" s="100">
        <f t="shared" si="34"/>
        <v>0</v>
      </c>
      <c r="AP10" s="99"/>
      <c r="AQ10" s="100">
        <f t="shared" si="35"/>
        <v>0</v>
      </c>
      <c r="AR10" s="99"/>
      <c r="AS10" s="100">
        <f t="shared" si="36"/>
        <v>0</v>
      </c>
      <c r="AT10" s="99"/>
      <c r="AU10" s="100">
        <f t="shared" si="37"/>
        <v>0</v>
      </c>
      <c r="AV10" s="99"/>
      <c r="AW10" s="100">
        <f t="shared" si="38"/>
        <v>0</v>
      </c>
      <c r="AX10" s="99"/>
      <c r="AY10" s="100">
        <f t="shared" si="39"/>
        <v>0</v>
      </c>
      <c r="AZ10" s="99"/>
      <c r="BA10" s="100">
        <f t="shared" si="40"/>
        <v>0</v>
      </c>
      <c r="BB10" s="99"/>
      <c r="BC10" s="100">
        <f t="shared" si="41"/>
        <v>0</v>
      </c>
      <c r="BD10" s="99"/>
      <c r="BE10" s="100">
        <f t="shared" si="42"/>
        <v>0</v>
      </c>
      <c r="BF10" s="101">
        <f t="shared" si="14"/>
        <v>0</v>
      </c>
      <c r="BG10" s="100">
        <f t="shared" si="14"/>
        <v>0</v>
      </c>
      <c r="BH10" s="99"/>
      <c r="BI10" s="100">
        <f t="shared" si="43"/>
        <v>0</v>
      </c>
      <c r="BJ10" s="99"/>
      <c r="BK10" s="100">
        <f t="shared" si="43"/>
        <v>0</v>
      </c>
      <c r="BL10" s="99"/>
      <c r="BM10" s="100">
        <f t="shared" si="44"/>
        <v>0</v>
      </c>
      <c r="BN10" s="99"/>
      <c r="BO10" s="100">
        <f t="shared" si="45"/>
        <v>0</v>
      </c>
      <c r="BP10" s="99"/>
      <c r="BQ10" s="100">
        <f t="shared" si="46"/>
        <v>0</v>
      </c>
      <c r="BR10" s="99"/>
      <c r="BS10" s="100">
        <f t="shared" si="47"/>
        <v>0</v>
      </c>
      <c r="BT10" s="99"/>
      <c r="BU10" s="100">
        <f t="shared" si="48"/>
        <v>0</v>
      </c>
      <c r="BV10" s="99"/>
      <c r="BW10" s="100">
        <f t="shared" si="49"/>
        <v>0</v>
      </c>
      <c r="BX10" s="99"/>
      <c r="BY10" s="100">
        <f t="shared" si="50"/>
        <v>0</v>
      </c>
      <c r="BZ10" s="99"/>
      <c r="CA10" s="100">
        <f t="shared" si="51"/>
        <v>0</v>
      </c>
      <c r="CB10" s="99"/>
      <c r="CC10" s="100">
        <f t="shared" si="52"/>
        <v>0</v>
      </c>
      <c r="CD10" s="99"/>
      <c r="CE10" s="100">
        <f t="shared" si="53"/>
        <v>0</v>
      </c>
      <c r="CF10" s="101">
        <f t="shared" si="54"/>
        <v>0</v>
      </c>
      <c r="CG10" s="100">
        <f t="shared" si="54"/>
        <v>0</v>
      </c>
    </row>
    <row r="11" spans="1:85" s="102" customFormat="1" ht="18" x14ac:dyDescent="0.25">
      <c r="A11" s="94">
        <v>7</v>
      </c>
      <c r="B11" s="95" t="s">
        <v>84</v>
      </c>
      <c r="C11" s="95" t="s">
        <v>74</v>
      </c>
      <c r="D11" s="94">
        <f t="shared" si="17"/>
        <v>19</v>
      </c>
      <c r="E11" s="94">
        <v>0.64</v>
      </c>
      <c r="F11" s="94" t="s">
        <v>83</v>
      </c>
      <c r="G11" s="94">
        <v>1400</v>
      </c>
      <c r="H11" s="94"/>
      <c r="I11" s="97">
        <f t="shared" si="18"/>
        <v>0</v>
      </c>
      <c r="J11" s="94"/>
      <c r="K11" s="97">
        <f t="shared" si="19"/>
        <v>0</v>
      </c>
      <c r="L11" s="94"/>
      <c r="M11" s="97">
        <f t="shared" si="20"/>
        <v>0</v>
      </c>
      <c r="N11" s="94"/>
      <c r="O11" s="97">
        <f t="shared" si="21"/>
        <v>0</v>
      </c>
      <c r="P11" s="94"/>
      <c r="Q11" s="97">
        <f t="shared" si="22"/>
        <v>0</v>
      </c>
      <c r="R11" s="94"/>
      <c r="S11" s="97">
        <f t="shared" si="23"/>
        <v>0</v>
      </c>
      <c r="T11" s="94"/>
      <c r="U11" s="97">
        <f t="shared" si="24"/>
        <v>0</v>
      </c>
      <c r="V11" s="94"/>
      <c r="W11" s="97">
        <f t="shared" si="25"/>
        <v>0</v>
      </c>
      <c r="X11" s="94"/>
      <c r="Y11" s="97">
        <f t="shared" si="26"/>
        <v>0</v>
      </c>
      <c r="Z11" s="94"/>
      <c r="AA11" s="97">
        <f t="shared" si="27"/>
        <v>0</v>
      </c>
      <c r="AB11" s="94"/>
      <c r="AC11" s="97">
        <f t="shared" si="28"/>
        <v>0</v>
      </c>
      <c r="AD11" s="94"/>
      <c r="AE11" s="97">
        <f t="shared" si="29"/>
        <v>0</v>
      </c>
      <c r="AF11" s="101">
        <f t="shared" si="30"/>
        <v>0</v>
      </c>
      <c r="AG11" s="100">
        <f t="shared" si="31"/>
        <v>0</v>
      </c>
      <c r="AH11" s="96"/>
      <c r="AI11" s="97">
        <f t="shared" si="32"/>
        <v>0</v>
      </c>
      <c r="AJ11" s="98"/>
      <c r="AK11" s="97">
        <f t="shared" si="32"/>
        <v>0</v>
      </c>
      <c r="AL11" s="99"/>
      <c r="AM11" s="100">
        <f t="shared" si="33"/>
        <v>0</v>
      </c>
      <c r="AN11" s="99"/>
      <c r="AO11" s="100">
        <f t="shared" si="34"/>
        <v>0</v>
      </c>
      <c r="AP11" s="99"/>
      <c r="AQ11" s="100">
        <f t="shared" si="35"/>
        <v>0</v>
      </c>
      <c r="AR11" s="99"/>
      <c r="AS11" s="100">
        <f t="shared" si="36"/>
        <v>0</v>
      </c>
      <c r="AT11" s="99"/>
      <c r="AU11" s="100">
        <f t="shared" si="37"/>
        <v>0</v>
      </c>
      <c r="AV11" s="99"/>
      <c r="AW11" s="100">
        <f t="shared" si="38"/>
        <v>0</v>
      </c>
      <c r="AX11" s="99"/>
      <c r="AY11" s="100">
        <f t="shared" si="39"/>
        <v>0</v>
      </c>
      <c r="AZ11" s="99"/>
      <c r="BA11" s="100">
        <f t="shared" si="40"/>
        <v>0</v>
      </c>
      <c r="BB11" s="99"/>
      <c r="BC11" s="100">
        <f t="shared" si="41"/>
        <v>0</v>
      </c>
      <c r="BD11" s="99"/>
      <c r="BE11" s="100">
        <f t="shared" si="42"/>
        <v>0</v>
      </c>
      <c r="BF11" s="101">
        <f t="shared" si="14"/>
        <v>0</v>
      </c>
      <c r="BG11" s="100">
        <f t="shared" si="14"/>
        <v>0</v>
      </c>
      <c r="BH11" s="99"/>
      <c r="BI11" s="100">
        <f t="shared" si="43"/>
        <v>0</v>
      </c>
      <c r="BJ11" s="99"/>
      <c r="BK11" s="100">
        <f t="shared" si="43"/>
        <v>0</v>
      </c>
      <c r="BL11" s="99"/>
      <c r="BM11" s="100">
        <f t="shared" si="44"/>
        <v>0</v>
      </c>
      <c r="BN11" s="99"/>
      <c r="BO11" s="100">
        <f t="shared" si="45"/>
        <v>0</v>
      </c>
      <c r="BP11" s="99"/>
      <c r="BQ11" s="100">
        <f t="shared" si="46"/>
        <v>0</v>
      </c>
      <c r="BR11" s="99"/>
      <c r="BS11" s="100">
        <f t="shared" si="47"/>
        <v>0</v>
      </c>
      <c r="BT11" s="99"/>
      <c r="BU11" s="100">
        <f t="shared" si="48"/>
        <v>0</v>
      </c>
      <c r="BV11" s="99"/>
      <c r="BW11" s="100">
        <f t="shared" si="49"/>
        <v>0</v>
      </c>
      <c r="BX11" s="99"/>
      <c r="BY11" s="100">
        <f t="shared" si="50"/>
        <v>0</v>
      </c>
      <c r="BZ11" s="99"/>
      <c r="CA11" s="100">
        <f t="shared" si="51"/>
        <v>0</v>
      </c>
      <c r="CB11" s="99"/>
      <c r="CC11" s="100">
        <f t="shared" si="52"/>
        <v>0</v>
      </c>
      <c r="CD11" s="99"/>
      <c r="CE11" s="100">
        <f t="shared" si="53"/>
        <v>0</v>
      </c>
      <c r="CF11" s="101">
        <f t="shared" si="54"/>
        <v>0</v>
      </c>
      <c r="CG11" s="100">
        <f t="shared" si="54"/>
        <v>0</v>
      </c>
    </row>
    <row r="12" spans="1:85" s="102" customFormat="1" ht="18" x14ac:dyDescent="0.25">
      <c r="A12" s="94">
        <v>8</v>
      </c>
      <c r="B12" s="95" t="s">
        <v>84</v>
      </c>
      <c r="C12" s="95" t="s">
        <v>74</v>
      </c>
      <c r="D12" s="94">
        <f t="shared" si="17"/>
        <v>1</v>
      </c>
      <c r="E12" s="94">
        <v>0.64</v>
      </c>
      <c r="F12" s="94" t="s">
        <v>85</v>
      </c>
      <c r="G12" s="94">
        <v>1400</v>
      </c>
      <c r="H12" s="94">
        <v>102592</v>
      </c>
      <c r="I12" s="97">
        <f t="shared" si="18"/>
        <v>65658.880000000005</v>
      </c>
      <c r="J12" s="94">
        <v>88298</v>
      </c>
      <c r="K12" s="97">
        <f>J12*$E12</f>
        <v>56510.720000000001</v>
      </c>
      <c r="L12" s="94">
        <v>101570</v>
      </c>
      <c r="M12" s="97">
        <f t="shared" si="20"/>
        <v>65004.800000000003</v>
      </c>
      <c r="N12" s="94">
        <v>95620</v>
      </c>
      <c r="O12" s="97">
        <f t="shared" si="21"/>
        <v>61196.800000000003</v>
      </c>
      <c r="P12" s="94">
        <v>93520</v>
      </c>
      <c r="Q12" s="97">
        <f t="shared" si="22"/>
        <v>59852.800000000003</v>
      </c>
      <c r="R12" s="94">
        <v>145628</v>
      </c>
      <c r="S12" s="97">
        <f t="shared" si="23"/>
        <v>93201.919999999998</v>
      </c>
      <c r="T12" s="94">
        <v>81116</v>
      </c>
      <c r="U12" s="97">
        <f t="shared" si="24"/>
        <v>51914.239999999998</v>
      </c>
      <c r="V12" s="94">
        <v>62468</v>
      </c>
      <c r="W12" s="97">
        <f t="shared" si="25"/>
        <v>39979.520000000004</v>
      </c>
      <c r="X12" s="94">
        <v>71400</v>
      </c>
      <c r="Y12" s="97">
        <f t="shared" si="26"/>
        <v>45696</v>
      </c>
      <c r="Z12" s="94">
        <v>79842</v>
      </c>
      <c r="AA12" s="97">
        <f t="shared" si="27"/>
        <v>51098.880000000005</v>
      </c>
      <c r="AB12" s="94">
        <v>89404</v>
      </c>
      <c r="AC12" s="97">
        <f t="shared" si="28"/>
        <v>57218.559999999998</v>
      </c>
      <c r="AD12" s="94">
        <v>46284</v>
      </c>
      <c r="AE12" s="97">
        <f t="shared" si="29"/>
        <v>29621.760000000002</v>
      </c>
      <c r="AF12" s="101">
        <f>SUM(H12,J12,L12,N12,P12,R12,T12,V12,X12,Z12,AB12,AD12)</f>
        <v>1057742</v>
      </c>
      <c r="AG12" s="100">
        <f>SUM(I12,K12,M12,O12,Q12,S12,U12,W12,Y12,AA12,AC12,AE12)</f>
        <v>676954.87999999989</v>
      </c>
      <c r="AH12" s="96">
        <v>61852</v>
      </c>
      <c r="AI12" s="97">
        <f t="shared" si="32"/>
        <v>39585.279999999999</v>
      </c>
      <c r="AJ12" s="98">
        <v>54936</v>
      </c>
      <c r="AK12" s="97">
        <f t="shared" si="32"/>
        <v>35159.040000000001</v>
      </c>
      <c r="AL12" s="99">
        <v>114758</v>
      </c>
      <c r="AM12" s="100">
        <f>AL12*$E12</f>
        <v>73445.119999999995</v>
      </c>
      <c r="AN12" s="99">
        <v>34440</v>
      </c>
      <c r="AO12" s="100">
        <f>AN12*$E12</f>
        <v>22041.600000000002</v>
      </c>
      <c r="AP12" s="99">
        <v>67788</v>
      </c>
      <c r="AQ12" s="100">
        <f>AP12*$E12</f>
        <v>43384.32</v>
      </c>
      <c r="AR12" s="99">
        <v>48524</v>
      </c>
      <c r="AS12" s="100">
        <f>AR12*$E12</f>
        <v>31055.360000000001</v>
      </c>
      <c r="AT12" s="99">
        <v>62272</v>
      </c>
      <c r="AU12" s="100">
        <f>AT12*$E12</f>
        <v>39854.080000000002</v>
      </c>
      <c r="AV12" s="99">
        <v>62650</v>
      </c>
      <c r="AW12" s="100">
        <f>AV12*$E12</f>
        <v>40096</v>
      </c>
      <c r="AX12" s="99">
        <v>53774</v>
      </c>
      <c r="AY12" s="100">
        <f>AX12*$E12</f>
        <v>34415.360000000001</v>
      </c>
      <c r="AZ12" s="99">
        <v>53032</v>
      </c>
      <c r="BA12" s="100">
        <f>AZ12*$E12</f>
        <v>33940.480000000003</v>
      </c>
      <c r="BB12" s="99">
        <v>44898</v>
      </c>
      <c r="BC12" s="100">
        <f>BB12*$E12</f>
        <v>28734.720000000001</v>
      </c>
      <c r="BD12" s="99">
        <v>56630</v>
      </c>
      <c r="BE12" s="100">
        <f>BD12*$E12</f>
        <v>36243.200000000004</v>
      </c>
      <c r="BF12" s="101">
        <f>SUM(AH12,AJ12,AL12,AN12,AP12,AR12,AT12,AV12,AX12,AZ12,BB12,BD12)</f>
        <v>715554</v>
      </c>
      <c r="BG12" s="100">
        <f>SUM(AI12,AK12,AM12,AO12,AQ12,AS12,AU12,AW12,AY12,BA12,BC12,BE12)</f>
        <v>457954.56</v>
      </c>
      <c r="BH12" s="96">
        <v>46676</v>
      </c>
      <c r="BI12" s="97">
        <f t="shared" si="43"/>
        <v>29872.639999999999</v>
      </c>
      <c r="BJ12" s="98">
        <v>38402</v>
      </c>
      <c r="BK12" s="97">
        <f t="shared" si="43"/>
        <v>24577.279999999999</v>
      </c>
      <c r="BL12" s="99"/>
      <c r="BM12" s="100">
        <f>BL12*$E12</f>
        <v>0</v>
      </c>
      <c r="BN12" s="99"/>
      <c r="BO12" s="100">
        <f>BN12*$E12</f>
        <v>0</v>
      </c>
      <c r="BP12" s="99"/>
      <c r="BQ12" s="100">
        <f>BP12*$E12</f>
        <v>0</v>
      </c>
      <c r="BR12" s="99"/>
      <c r="BS12" s="100">
        <f>BR12*$E12</f>
        <v>0</v>
      </c>
      <c r="BT12" s="99"/>
      <c r="BU12" s="100">
        <f>BT12*$E12</f>
        <v>0</v>
      </c>
      <c r="BV12" s="99"/>
      <c r="BW12" s="100">
        <f>BV12*$E12</f>
        <v>0</v>
      </c>
      <c r="BX12" s="99"/>
      <c r="BY12" s="100">
        <f>BX12*$E12</f>
        <v>0</v>
      </c>
      <c r="BZ12" s="99"/>
      <c r="CA12" s="100">
        <f>BZ12*$E12</f>
        <v>0</v>
      </c>
      <c r="CB12" s="99"/>
      <c r="CC12" s="100">
        <f>CB12*$E12</f>
        <v>0</v>
      </c>
      <c r="CD12" s="99"/>
      <c r="CE12" s="100">
        <f>CD12*$E12</f>
        <v>0</v>
      </c>
      <c r="CF12" s="101">
        <f>SUM(BH12,BJ12,BL12,BN12,BP12,BR12,BT12,BV12,BX12,BZ12,CB12,CD12)</f>
        <v>85078</v>
      </c>
      <c r="CG12" s="100">
        <f>SUM(BI12,BK12,BM12,BO12,BQ12,BS12,BU12,BW12,BY12,CA12,CC12,CE12)</f>
        <v>54449.919999999998</v>
      </c>
    </row>
    <row r="13" spans="1:85" s="102" customFormat="1" ht="18" x14ac:dyDescent="0.25">
      <c r="A13" s="94">
        <v>9</v>
      </c>
      <c r="B13" s="95" t="s">
        <v>84</v>
      </c>
      <c r="C13" s="95" t="s">
        <v>74</v>
      </c>
      <c r="D13" s="94">
        <f t="shared" si="17"/>
        <v>19</v>
      </c>
      <c r="E13" s="94">
        <v>0.64</v>
      </c>
      <c r="F13" s="94" t="s">
        <v>75</v>
      </c>
      <c r="G13" s="94">
        <v>1250</v>
      </c>
      <c r="H13" s="94"/>
      <c r="I13" s="97">
        <f t="shared" si="18"/>
        <v>0</v>
      </c>
      <c r="J13" s="94"/>
      <c r="K13" s="97">
        <f t="shared" si="19"/>
        <v>0</v>
      </c>
      <c r="L13" s="94"/>
      <c r="M13" s="97">
        <f t="shared" si="20"/>
        <v>0</v>
      </c>
      <c r="N13" s="94"/>
      <c r="O13" s="97">
        <f t="shared" si="21"/>
        <v>0</v>
      </c>
      <c r="P13" s="94"/>
      <c r="Q13" s="97">
        <f t="shared" si="22"/>
        <v>0</v>
      </c>
      <c r="R13" s="94"/>
      <c r="S13" s="97">
        <f t="shared" si="23"/>
        <v>0</v>
      </c>
      <c r="T13" s="94"/>
      <c r="U13" s="97">
        <f t="shared" si="24"/>
        <v>0</v>
      </c>
      <c r="V13" s="94"/>
      <c r="W13" s="97">
        <f t="shared" si="25"/>
        <v>0</v>
      </c>
      <c r="X13" s="94"/>
      <c r="Y13" s="97">
        <f t="shared" si="26"/>
        <v>0</v>
      </c>
      <c r="Z13" s="94"/>
      <c r="AA13" s="97">
        <f t="shared" si="27"/>
        <v>0</v>
      </c>
      <c r="AB13" s="94"/>
      <c r="AC13" s="97">
        <f t="shared" si="28"/>
        <v>0</v>
      </c>
      <c r="AD13" s="94"/>
      <c r="AE13" s="97">
        <f t="shared" si="29"/>
        <v>0</v>
      </c>
      <c r="AF13" s="101">
        <f t="shared" ref="AF13" si="55">SUM(H13,J13,L13,N13,P13,R13,T13,V13,X13,Z13,AB13,AD13)</f>
        <v>0</v>
      </c>
      <c r="AG13" s="100">
        <f t="shared" ref="AG13" si="56">SUM(I13,K13,M13,O13,Q13,S13,U13,W13,Y13,AA13,AC13,AE13)</f>
        <v>0</v>
      </c>
      <c r="AH13" s="96"/>
      <c r="AI13" s="97">
        <f t="shared" si="32"/>
        <v>0</v>
      </c>
      <c r="AJ13" s="98"/>
      <c r="AK13" s="97">
        <f t="shared" si="32"/>
        <v>0</v>
      </c>
      <c r="AL13" s="99"/>
      <c r="AM13" s="100">
        <f t="shared" si="33"/>
        <v>0</v>
      </c>
      <c r="AN13" s="99"/>
      <c r="AO13" s="100">
        <f t="shared" si="34"/>
        <v>0</v>
      </c>
      <c r="AP13" s="99"/>
      <c r="AQ13" s="100">
        <f t="shared" si="35"/>
        <v>0</v>
      </c>
      <c r="AR13" s="99"/>
      <c r="AS13" s="100">
        <f t="shared" si="36"/>
        <v>0</v>
      </c>
      <c r="AT13" s="99"/>
      <c r="AU13" s="100">
        <f t="shared" si="37"/>
        <v>0</v>
      </c>
      <c r="AV13" s="99"/>
      <c r="AW13" s="100">
        <f t="shared" si="38"/>
        <v>0</v>
      </c>
      <c r="AX13" s="99"/>
      <c r="AY13" s="100">
        <f t="shared" si="39"/>
        <v>0</v>
      </c>
      <c r="AZ13" s="99"/>
      <c r="BA13" s="100">
        <f t="shared" si="40"/>
        <v>0</v>
      </c>
      <c r="BB13" s="99"/>
      <c r="BC13" s="100">
        <f t="shared" si="41"/>
        <v>0</v>
      </c>
      <c r="BD13" s="99"/>
      <c r="BE13" s="100">
        <f t="shared" si="42"/>
        <v>0</v>
      </c>
      <c r="BF13" s="101">
        <f t="shared" si="14"/>
        <v>0</v>
      </c>
      <c r="BG13" s="100">
        <f t="shared" si="14"/>
        <v>0</v>
      </c>
      <c r="BH13" s="99"/>
      <c r="BI13" s="100">
        <f t="shared" si="43"/>
        <v>0</v>
      </c>
      <c r="BJ13" s="99"/>
      <c r="BK13" s="100">
        <f t="shared" si="43"/>
        <v>0</v>
      </c>
      <c r="BL13" s="99"/>
      <c r="BM13" s="100">
        <f t="shared" ref="BM13" si="57">BL13*$E13</f>
        <v>0</v>
      </c>
      <c r="BN13" s="99"/>
      <c r="BO13" s="100">
        <f t="shared" ref="BO13" si="58">BN13*$E13</f>
        <v>0</v>
      </c>
      <c r="BP13" s="99"/>
      <c r="BQ13" s="100">
        <f t="shared" ref="BQ13" si="59">BP13*$E13</f>
        <v>0</v>
      </c>
      <c r="BR13" s="99"/>
      <c r="BS13" s="100">
        <f t="shared" ref="BS13" si="60">BR13*$E13</f>
        <v>0</v>
      </c>
      <c r="BT13" s="99"/>
      <c r="BU13" s="100">
        <f t="shared" ref="BU13" si="61">BT13*$E13</f>
        <v>0</v>
      </c>
      <c r="BV13" s="99"/>
      <c r="BW13" s="100">
        <f t="shared" ref="BW13" si="62">BV13*$E13</f>
        <v>0</v>
      </c>
      <c r="BX13" s="99"/>
      <c r="BY13" s="100">
        <f t="shared" ref="BY13" si="63">BX13*$E13</f>
        <v>0</v>
      </c>
      <c r="BZ13" s="99"/>
      <c r="CA13" s="100">
        <f t="shared" ref="CA13" si="64">BZ13*$E13</f>
        <v>0</v>
      </c>
      <c r="CB13" s="99"/>
      <c r="CC13" s="100">
        <f t="shared" ref="CC13" si="65">CB13*$E13</f>
        <v>0</v>
      </c>
      <c r="CD13" s="99"/>
      <c r="CE13" s="100">
        <f t="shared" ref="CE13" si="66">CD13*$E13</f>
        <v>0</v>
      </c>
      <c r="CF13" s="101">
        <f t="shared" ref="CF13:CG13" si="67">SUM(BH13,BJ13,BL13,BN13,BP13,BR13,BT13,BV13,BX13,BZ13,CB13,CD13)</f>
        <v>0</v>
      </c>
      <c r="CG13" s="100">
        <f t="shared" si="67"/>
        <v>0</v>
      </c>
    </row>
    <row r="14" spans="1:85" s="102" customFormat="1" ht="18" x14ac:dyDescent="0.25">
      <c r="A14" s="94">
        <v>10</v>
      </c>
      <c r="B14" s="95" t="s">
        <v>86</v>
      </c>
      <c r="C14" s="95" t="s">
        <v>74</v>
      </c>
      <c r="D14" s="94">
        <f t="shared" si="17"/>
        <v>19</v>
      </c>
      <c r="E14" s="94">
        <v>0.64</v>
      </c>
      <c r="F14" s="94" t="s">
        <v>85</v>
      </c>
      <c r="G14" s="94"/>
      <c r="H14" s="94"/>
      <c r="I14" s="100">
        <f>H14*$E14</f>
        <v>0</v>
      </c>
      <c r="J14" s="94"/>
      <c r="K14" s="100">
        <f>J14*$E14</f>
        <v>0</v>
      </c>
      <c r="L14" s="94"/>
      <c r="M14" s="100">
        <f>L14*$E14</f>
        <v>0</v>
      </c>
      <c r="N14" s="94"/>
      <c r="O14" s="100">
        <f>N14*$E14</f>
        <v>0</v>
      </c>
      <c r="P14" s="94"/>
      <c r="Q14" s="100">
        <f>P14*$E14</f>
        <v>0</v>
      </c>
      <c r="R14" s="94"/>
      <c r="S14" s="100">
        <f>R14*$E14</f>
        <v>0</v>
      </c>
      <c r="T14" s="94"/>
      <c r="U14" s="100">
        <f>T14*$E14</f>
        <v>0</v>
      </c>
      <c r="V14" s="94"/>
      <c r="W14" s="100">
        <f>V14*$E14</f>
        <v>0</v>
      </c>
      <c r="X14" s="94"/>
      <c r="Y14" s="100">
        <f>X14*$E14</f>
        <v>0</v>
      </c>
      <c r="Z14" s="94"/>
      <c r="AA14" s="100">
        <f>Z14*$E14</f>
        <v>0</v>
      </c>
      <c r="AB14" s="94"/>
      <c r="AC14" s="100">
        <f>AB14*$E14</f>
        <v>0</v>
      </c>
      <c r="AD14" s="94"/>
      <c r="AE14" s="100">
        <f>AD14*$E14</f>
        <v>0</v>
      </c>
      <c r="AF14" s="101">
        <f>SUM(H14,J14,L14,N14,P14,R14,T14,V14,X14,Z14,AB14,AD14)</f>
        <v>0</v>
      </c>
      <c r="AG14" s="100">
        <f>SUM(I14,K14,M14,O14,Q14,S14,U14,W14,Y14,AA14,AC14,AE14)</f>
        <v>0</v>
      </c>
      <c r="AH14" s="99"/>
      <c r="AI14" s="100">
        <f>AH14*$E14</f>
        <v>0</v>
      </c>
      <c r="AJ14" s="99"/>
      <c r="AK14" s="100">
        <f>AJ14*$E14</f>
        <v>0</v>
      </c>
      <c r="AL14" s="99"/>
      <c r="AM14" s="100">
        <f>AL14*$E14</f>
        <v>0</v>
      </c>
      <c r="AN14" s="99"/>
      <c r="AO14" s="100">
        <f>AN14*$E14</f>
        <v>0</v>
      </c>
      <c r="AP14" s="99"/>
      <c r="AQ14" s="100">
        <f>AP14*$E14</f>
        <v>0</v>
      </c>
      <c r="AR14" s="99"/>
      <c r="AS14" s="100">
        <f>AR14*$E14</f>
        <v>0</v>
      </c>
      <c r="AT14" s="99"/>
      <c r="AU14" s="100">
        <f>AT14*$E14</f>
        <v>0</v>
      </c>
      <c r="AV14" s="99"/>
      <c r="AW14" s="100">
        <f>AV14*$E14</f>
        <v>0</v>
      </c>
      <c r="AX14" s="99"/>
      <c r="AY14" s="100">
        <f>AX14*$E14</f>
        <v>0</v>
      </c>
      <c r="AZ14" s="99"/>
      <c r="BA14" s="100">
        <f>AZ14*$E14</f>
        <v>0</v>
      </c>
      <c r="BB14" s="99"/>
      <c r="BC14" s="100">
        <f>BB14*$E14</f>
        <v>0</v>
      </c>
      <c r="BD14" s="99"/>
      <c r="BE14" s="100">
        <f>BD14*$E14</f>
        <v>0</v>
      </c>
      <c r="BF14" s="101">
        <f>SUM(AH14,AJ14,AL14,AN14,AP14,AR14,AT14,AV14,AX14,AZ14,BB14,BD14)</f>
        <v>0</v>
      </c>
      <c r="BG14" s="100">
        <f>SUM(AI14,AK14,AM14,AO14,AQ14,AS14,AU14,AW14,AY14,BA14,BC14,BE14)</f>
        <v>0</v>
      </c>
      <c r="BH14" s="99"/>
      <c r="BI14" s="100">
        <f>BH14*$E14</f>
        <v>0</v>
      </c>
      <c r="BJ14" s="99"/>
      <c r="BK14" s="100">
        <f>BJ14*$E14</f>
        <v>0</v>
      </c>
      <c r="BL14" s="99"/>
      <c r="BM14" s="100">
        <f>BL14*$E14</f>
        <v>0</v>
      </c>
      <c r="BN14" s="99"/>
      <c r="BO14" s="100">
        <f>BN14*$E14</f>
        <v>0</v>
      </c>
      <c r="BP14" s="99"/>
      <c r="BQ14" s="100">
        <f>BP14*$E14</f>
        <v>0</v>
      </c>
      <c r="BR14" s="99"/>
      <c r="BS14" s="100">
        <f>BR14*$E14</f>
        <v>0</v>
      </c>
      <c r="BT14" s="99"/>
      <c r="BU14" s="100">
        <f>BT14*$E14</f>
        <v>0</v>
      </c>
      <c r="BV14" s="99"/>
      <c r="BW14" s="100">
        <f>BV14*$E14</f>
        <v>0</v>
      </c>
      <c r="BX14" s="99"/>
      <c r="BY14" s="100">
        <f>BX14*$E14</f>
        <v>0</v>
      </c>
      <c r="BZ14" s="99"/>
      <c r="CA14" s="100">
        <f>BZ14*$E14</f>
        <v>0</v>
      </c>
      <c r="CB14" s="99"/>
      <c r="CC14" s="100">
        <f>CB14*$E14</f>
        <v>0</v>
      </c>
      <c r="CD14" s="99"/>
      <c r="CE14" s="100">
        <f>CD14*$E14</f>
        <v>0</v>
      </c>
      <c r="CF14" s="101">
        <f>SUM(BH14,BJ14,BL14,BN14,BP14,BR14,BT14,BV14,BX14,BZ14,CB14,CD14)</f>
        <v>0</v>
      </c>
      <c r="CG14" s="100">
        <f>SUM(BI14,BK14,BM14,BO14,BQ14,BS14,BU14,BW14,BY14,CA14,CC14,CE14)</f>
        <v>0</v>
      </c>
    </row>
    <row r="15" spans="1:85" s="102" customFormat="1" ht="18" x14ac:dyDescent="0.25">
      <c r="A15" s="94"/>
      <c r="B15" s="95"/>
      <c r="C15" s="95"/>
      <c r="D15" s="94"/>
      <c r="E15" s="94"/>
      <c r="F15" s="94"/>
      <c r="G15" s="94"/>
      <c r="H15" s="94"/>
      <c r="I15" s="100"/>
      <c r="J15" s="94"/>
      <c r="K15" s="100"/>
      <c r="L15" s="94"/>
      <c r="M15" s="100"/>
      <c r="N15" s="94"/>
      <c r="O15" s="100"/>
      <c r="P15" s="94"/>
      <c r="Q15" s="100"/>
      <c r="R15" s="94"/>
      <c r="S15" s="100"/>
      <c r="T15" s="94"/>
      <c r="U15" s="100"/>
      <c r="V15" s="94"/>
      <c r="W15" s="100"/>
      <c r="X15" s="94"/>
      <c r="Y15" s="100"/>
      <c r="Z15" s="94"/>
      <c r="AA15" s="100"/>
      <c r="AB15" s="94"/>
      <c r="AC15" s="100"/>
      <c r="AD15" s="94"/>
      <c r="AE15" s="100"/>
      <c r="AF15" s="101"/>
      <c r="AG15" s="100"/>
      <c r="AH15" s="99"/>
      <c r="AI15" s="100"/>
      <c r="AJ15" s="99"/>
      <c r="AK15" s="100"/>
      <c r="AL15" s="99"/>
      <c r="AM15" s="100"/>
      <c r="AN15" s="99"/>
      <c r="AO15" s="100"/>
      <c r="AP15" s="99"/>
      <c r="AQ15" s="100"/>
      <c r="AR15" s="99"/>
      <c r="AS15" s="100"/>
      <c r="AT15" s="99"/>
      <c r="AU15" s="100"/>
      <c r="AV15" s="99"/>
      <c r="AW15" s="100"/>
      <c r="AX15" s="99"/>
      <c r="AY15" s="100"/>
      <c r="AZ15" s="99"/>
      <c r="BA15" s="100"/>
      <c r="BB15" s="99"/>
      <c r="BC15" s="100"/>
      <c r="BD15" s="99"/>
      <c r="BE15" s="100"/>
      <c r="BF15" s="101"/>
      <c r="BG15" s="100"/>
      <c r="BH15" s="99"/>
      <c r="BI15" s="100"/>
      <c r="BJ15" s="99"/>
      <c r="BK15" s="100"/>
      <c r="BL15" s="99"/>
      <c r="BM15" s="100"/>
      <c r="BN15" s="99"/>
      <c r="BO15" s="100"/>
      <c r="BP15" s="99"/>
      <c r="BQ15" s="100"/>
      <c r="BR15" s="99"/>
      <c r="BS15" s="100"/>
      <c r="BT15" s="99"/>
      <c r="BU15" s="100"/>
      <c r="BV15" s="99"/>
      <c r="BW15" s="100"/>
      <c r="BX15" s="99"/>
      <c r="BY15" s="100"/>
      <c r="BZ15" s="99"/>
      <c r="CA15" s="100"/>
      <c r="CB15" s="99"/>
      <c r="CC15" s="100"/>
      <c r="CD15" s="99"/>
      <c r="CE15" s="100"/>
      <c r="CF15" s="101"/>
      <c r="CG15" s="100"/>
    </row>
    <row r="16" spans="1:85" s="102" customFormat="1" ht="18" x14ac:dyDescent="0.25">
      <c r="A16" s="94">
        <v>11</v>
      </c>
      <c r="B16" s="95" t="s">
        <v>87</v>
      </c>
      <c r="C16" s="95" t="s">
        <v>77</v>
      </c>
      <c r="D16" s="94">
        <f t="shared" ref="D16:D24" si="68">RANK(BF16,$BF$4:$BF$147)</f>
        <v>13</v>
      </c>
      <c r="E16" s="94">
        <v>1</v>
      </c>
      <c r="F16" s="94" t="s">
        <v>75</v>
      </c>
      <c r="G16" s="94">
        <v>1500</v>
      </c>
      <c r="H16" s="94">
        <v>42</v>
      </c>
      <c r="I16" s="97">
        <f t="shared" ref="I16:I23" si="69">H16*$E16</f>
        <v>42</v>
      </c>
      <c r="J16" s="94">
        <v>24</v>
      </c>
      <c r="K16" s="97">
        <f t="shared" ref="K16:K23" si="70">J16*$E16</f>
        <v>24</v>
      </c>
      <c r="L16" s="94"/>
      <c r="M16" s="97">
        <f t="shared" ref="M16:M23" si="71">L16*$E16</f>
        <v>0</v>
      </c>
      <c r="N16" s="94"/>
      <c r="O16" s="97">
        <f t="shared" ref="O16:O23" si="72">N16*$E16</f>
        <v>0</v>
      </c>
      <c r="P16" s="94"/>
      <c r="Q16" s="97">
        <f t="shared" ref="Q16:Q23" si="73">P16*$E16</f>
        <v>0</v>
      </c>
      <c r="R16" s="94"/>
      <c r="S16" s="97">
        <f t="shared" ref="S16:S23" si="74">R16*$E16</f>
        <v>0</v>
      </c>
      <c r="T16" s="94">
        <v>12</v>
      </c>
      <c r="U16" s="97">
        <f t="shared" ref="U16:U23" si="75">T16*$E16</f>
        <v>12</v>
      </c>
      <c r="V16" s="94">
        <v>336</v>
      </c>
      <c r="W16" s="97">
        <f t="shared" ref="W16:W23" si="76">V16*$E16</f>
        <v>336</v>
      </c>
      <c r="X16" s="94">
        <v>216</v>
      </c>
      <c r="Y16" s="97">
        <f t="shared" ref="Y16:Y23" si="77">X16*$E16</f>
        <v>216</v>
      </c>
      <c r="Z16" s="94">
        <v>96</v>
      </c>
      <c r="AA16" s="97">
        <f t="shared" ref="AA16:AA23" si="78">Z16*$E16</f>
        <v>96</v>
      </c>
      <c r="AB16" s="94"/>
      <c r="AC16" s="97">
        <f t="shared" ref="AC16:AC23" si="79">AB16*$E16</f>
        <v>0</v>
      </c>
      <c r="AD16" s="94">
        <v>36</v>
      </c>
      <c r="AE16" s="97">
        <f t="shared" ref="AE16:AE23" si="80">AD16*$E16</f>
        <v>36</v>
      </c>
      <c r="AF16" s="101">
        <f t="shared" ref="AF16:AF24" si="81">SUM(H16,J16,L16,N16,P16,R16,T16,V16,X16,Z16,AB16,AD16)</f>
        <v>762</v>
      </c>
      <c r="AG16" s="100">
        <f t="shared" ref="AG16:AG24" si="82">SUM(I16,K16,M16,O16,Q16,S16,U16,W16,Y16,AA16,AC16,AE16)</f>
        <v>762</v>
      </c>
      <c r="AH16" s="96"/>
      <c r="AI16" s="97">
        <f t="shared" ref="AI16:AI23" si="83">AH16*$E16</f>
        <v>0</v>
      </c>
      <c r="AJ16" s="98">
        <v>255</v>
      </c>
      <c r="AK16" s="97">
        <f t="shared" ref="AK16:AK22" si="84">AJ16*$E16</f>
        <v>255</v>
      </c>
      <c r="AL16" s="99">
        <v>264</v>
      </c>
      <c r="AM16" s="100">
        <f t="shared" si="33"/>
        <v>264</v>
      </c>
      <c r="AN16" s="99">
        <v>12</v>
      </c>
      <c r="AO16" s="100">
        <f t="shared" si="34"/>
        <v>12</v>
      </c>
      <c r="AP16" s="99"/>
      <c r="AQ16" s="100">
        <f t="shared" si="35"/>
        <v>0</v>
      </c>
      <c r="AR16" s="99">
        <v>95</v>
      </c>
      <c r="AS16" s="100">
        <f t="shared" si="36"/>
        <v>95</v>
      </c>
      <c r="AT16" s="99">
        <v>135</v>
      </c>
      <c r="AU16" s="100">
        <f t="shared" si="37"/>
        <v>135</v>
      </c>
      <c r="AV16" s="99">
        <v>48</v>
      </c>
      <c r="AW16" s="100">
        <f t="shared" si="38"/>
        <v>48</v>
      </c>
      <c r="AX16" s="99">
        <v>24</v>
      </c>
      <c r="AY16" s="100">
        <f t="shared" si="39"/>
        <v>24</v>
      </c>
      <c r="AZ16" s="99"/>
      <c r="BA16" s="100">
        <f t="shared" si="40"/>
        <v>0</v>
      </c>
      <c r="BB16" s="99">
        <v>36</v>
      </c>
      <c r="BC16" s="100">
        <f t="shared" si="41"/>
        <v>36</v>
      </c>
      <c r="BD16" s="99">
        <v>36</v>
      </c>
      <c r="BE16" s="100">
        <f t="shared" si="42"/>
        <v>36</v>
      </c>
      <c r="BF16" s="101">
        <f t="shared" ref="BF16:BG31" si="85">SUM(AH16,AJ16,AL16,AN16,AP16,AR16,AT16,AV16,AX16,AZ16,BB16,BD16)</f>
        <v>905</v>
      </c>
      <c r="BG16" s="100">
        <f t="shared" si="85"/>
        <v>905</v>
      </c>
      <c r="BH16" s="99">
        <v>24</v>
      </c>
      <c r="BI16" s="100">
        <f t="shared" ref="BI16:BI22" si="86">BH16*$E16</f>
        <v>24</v>
      </c>
      <c r="BJ16" s="99"/>
      <c r="BK16" s="100">
        <f t="shared" ref="BK16:BK24" si="87">BJ16*$E16</f>
        <v>0</v>
      </c>
      <c r="BL16" s="99"/>
      <c r="BM16" s="100">
        <f t="shared" ref="BM16:BM24" si="88">BL16*$E16</f>
        <v>0</v>
      </c>
      <c r="BN16" s="99"/>
      <c r="BO16" s="100">
        <f t="shared" ref="BO16:BO24" si="89">BN16*$E16</f>
        <v>0</v>
      </c>
      <c r="BP16" s="99"/>
      <c r="BQ16" s="100">
        <f t="shared" ref="BQ16:BQ24" si="90">BP16*$E16</f>
        <v>0</v>
      </c>
      <c r="BR16" s="99"/>
      <c r="BS16" s="100">
        <f t="shared" ref="BS16:BS24" si="91">BR16*$E16</f>
        <v>0</v>
      </c>
      <c r="BT16" s="99"/>
      <c r="BU16" s="100">
        <f t="shared" ref="BU16:BU24" si="92">BT16*$E16</f>
        <v>0</v>
      </c>
      <c r="BV16" s="99"/>
      <c r="BW16" s="100">
        <f t="shared" ref="BW16:BW24" si="93">BV16*$E16</f>
        <v>0</v>
      </c>
      <c r="BX16" s="99"/>
      <c r="BY16" s="100">
        <f t="shared" ref="BY16:BY24" si="94">BX16*$E16</f>
        <v>0</v>
      </c>
      <c r="BZ16" s="99"/>
      <c r="CA16" s="100">
        <f t="shared" ref="CA16:CA24" si="95">BZ16*$E16</f>
        <v>0</v>
      </c>
      <c r="CB16" s="99"/>
      <c r="CC16" s="100">
        <f t="shared" ref="CC16:CC24" si="96">CB16*$E16</f>
        <v>0</v>
      </c>
      <c r="CD16" s="99"/>
      <c r="CE16" s="100">
        <f t="shared" ref="CE16:CE24" si="97">CD16*$E16</f>
        <v>0</v>
      </c>
      <c r="CF16" s="101">
        <f t="shared" ref="CF16:CG24" si="98">SUM(BH16,BJ16,BL16,BN16,BP16,BR16,BT16,BV16,BX16,BZ16,CB16,CD16)</f>
        <v>24</v>
      </c>
      <c r="CG16" s="100">
        <f t="shared" si="98"/>
        <v>24</v>
      </c>
    </row>
    <row r="17" spans="1:85" s="102" customFormat="1" ht="18" x14ac:dyDescent="0.25">
      <c r="A17" s="94">
        <v>12</v>
      </c>
      <c r="B17" s="95" t="s">
        <v>88</v>
      </c>
      <c r="C17" s="95" t="s">
        <v>77</v>
      </c>
      <c r="D17" s="94">
        <f t="shared" si="68"/>
        <v>19</v>
      </c>
      <c r="E17" s="94">
        <v>1</v>
      </c>
      <c r="F17" s="94" t="s">
        <v>75</v>
      </c>
      <c r="G17" s="103">
        <v>1930</v>
      </c>
      <c r="H17" s="103"/>
      <c r="I17" s="97">
        <f t="shared" si="69"/>
        <v>0</v>
      </c>
      <c r="J17" s="103"/>
      <c r="K17" s="97">
        <f t="shared" si="70"/>
        <v>0</v>
      </c>
      <c r="L17" s="103"/>
      <c r="M17" s="97">
        <f t="shared" si="71"/>
        <v>0</v>
      </c>
      <c r="N17" s="103"/>
      <c r="O17" s="97">
        <f t="shared" si="72"/>
        <v>0</v>
      </c>
      <c r="P17" s="103"/>
      <c r="Q17" s="97">
        <f t="shared" si="73"/>
        <v>0</v>
      </c>
      <c r="R17" s="103"/>
      <c r="S17" s="97">
        <f t="shared" si="74"/>
        <v>0</v>
      </c>
      <c r="T17" s="103"/>
      <c r="U17" s="97">
        <f t="shared" si="75"/>
        <v>0</v>
      </c>
      <c r="V17" s="103"/>
      <c r="W17" s="97">
        <f t="shared" si="76"/>
        <v>0</v>
      </c>
      <c r="X17" s="103"/>
      <c r="Y17" s="97">
        <f t="shared" si="77"/>
        <v>0</v>
      </c>
      <c r="Z17" s="103"/>
      <c r="AA17" s="97">
        <f t="shared" si="78"/>
        <v>0</v>
      </c>
      <c r="AB17" s="103"/>
      <c r="AC17" s="97">
        <f t="shared" si="79"/>
        <v>0</v>
      </c>
      <c r="AD17" s="103"/>
      <c r="AE17" s="97">
        <f t="shared" si="80"/>
        <v>0</v>
      </c>
      <c r="AF17" s="101">
        <f t="shared" si="81"/>
        <v>0</v>
      </c>
      <c r="AG17" s="100">
        <f t="shared" si="82"/>
        <v>0</v>
      </c>
      <c r="AH17" s="96"/>
      <c r="AI17" s="97">
        <f t="shared" si="83"/>
        <v>0</v>
      </c>
      <c r="AJ17" s="98"/>
      <c r="AK17" s="97">
        <f t="shared" si="84"/>
        <v>0</v>
      </c>
      <c r="AL17" s="99"/>
      <c r="AM17" s="100">
        <f t="shared" si="33"/>
        <v>0</v>
      </c>
      <c r="AN17" s="99"/>
      <c r="AO17" s="100">
        <f t="shared" si="34"/>
        <v>0</v>
      </c>
      <c r="AP17" s="99"/>
      <c r="AQ17" s="100">
        <f t="shared" si="35"/>
        <v>0</v>
      </c>
      <c r="AR17" s="99"/>
      <c r="AS17" s="100">
        <f t="shared" si="36"/>
        <v>0</v>
      </c>
      <c r="AT17" s="99"/>
      <c r="AU17" s="100">
        <f t="shared" si="37"/>
        <v>0</v>
      </c>
      <c r="AV17" s="99"/>
      <c r="AW17" s="100">
        <f t="shared" si="38"/>
        <v>0</v>
      </c>
      <c r="AX17" s="99"/>
      <c r="AY17" s="100">
        <f t="shared" si="39"/>
        <v>0</v>
      </c>
      <c r="AZ17" s="99"/>
      <c r="BA17" s="100">
        <f t="shared" si="40"/>
        <v>0</v>
      </c>
      <c r="BB17" s="99"/>
      <c r="BC17" s="100">
        <f t="shared" si="41"/>
        <v>0</v>
      </c>
      <c r="BD17" s="99"/>
      <c r="BE17" s="100">
        <f t="shared" si="42"/>
        <v>0</v>
      </c>
      <c r="BF17" s="101">
        <f t="shared" si="85"/>
        <v>0</v>
      </c>
      <c r="BG17" s="100">
        <f t="shared" si="85"/>
        <v>0</v>
      </c>
      <c r="BH17" s="99"/>
      <c r="BI17" s="100">
        <f t="shared" si="86"/>
        <v>0</v>
      </c>
      <c r="BJ17" s="99"/>
      <c r="BK17" s="100">
        <f t="shared" si="87"/>
        <v>0</v>
      </c>
      <c r="BL17" s="99"/>
      <c r="BM17" s="100">
        <f t="shared" si="88"/>
        <v>0</v>
      </c>
      <c r="BN17" s="99"/>
      <c r="BO17" s="100">
        <f t="shared" si="89"/>
        <v>0</v>
      </c>
      <c r="BP17" s="99"/>
      <c r="BQ17" s="100">
        <f t="shared" si="90"/>
        <v>0</v>
      </c>
      <c r="BR17" s="99"/>
      <c r="BS17" s="100">
        <f t="shared" si="91"/>
        <v>0</v>
      </c>
      <c r="BT17" s="99"/>
      <c r="BU17" s="100">
        <f t="shared" si="92"/>
        <v>0</v>
      </c>
      <c r="BV17" s="99"/>
      <c r="BW17" s="100">
        <f t="shared" si="93"/>
        <v>0</v>
      </c>
      <c r="BX17" s="99"/>
      <c r="BY17" s="100">
        <f t="shared" si="94"/>
        <v>0</v>
      </c>
      <c r="BZ17" s="99"/>
      <c r="CA17" s="100">
        <f t="shared" si="95"/>
        <v>0</v>
      </c>
      <c r="CB17" s="99"/>
      <c r="CC17" s="100">
        <f t="shared" si="96"/>
        <v>0</v>
      </c>
      <c r="CD17" s="99"/>
      <c r="CE17" s="100">
        <f t="shared" si="97"/>
        <v>0</v>
      </c>
      <c r="CF17" s="101">
        <f t="shared" si="98"/>
        <v>0</v>
      </c>
      <c r="CG17" s="100">
        <f t="shared" si="98"/>
        <v>0</v>
      </c>
    </row>
    <row r="18" spans="1:85" s="102" customFormat="1" ht="18" x14ac:dyDescent="0.25">
      <c r="A18" s="94">
        <v>13</v>
      </c>
      <c r="B18" s="95" t="s">
        <v>89</v>
      </c>
      <c r="C18" s="95" t="s">
        <v>77</v>
      </c>
      <c r="D18" s="94">
        <f t="shared" si="68"/>
        <v>19</v>
      </c>
      <c r="E18" s="94">
        <v>0.6</v>
      </c>
      <c r="F18" s="94" t="s">
        <v>75</v>
      </c>
      <c r="G18" s="94">
        <v>1060</v>
      </c>
      <c r="H18" s="94"/>
      <c r="I18" s="97">
        <f t="shared" si="69"/>
        <v>0</v>
      </c>
      <c r="J18" s="94"/>
      <c r="K18" s="97">
        <f t="shared" si="70"/>
        <v>0</v>
      </c>
      <c r="L18" s="94"/>
      <c r="M18" s="97">
        <f t="shared" si="71"/>
        <v>0</v>
      </c>
      <c r="N18" s="94"/>
      <c r="O18" s="97">
        <f t="shared" si="72"/>
        <v>0</v>
      </c>
      <c r="P18" s="94"/>
      <c r="Q18" s="97">
        <f t="shared" si="73"/>
        <v>0</v>
      </c>
      <c r="R18" s="94"/>
      <c r="S18" s="97">
        <f t="shared" si="74"/>
        <v>0</v>
      </c>
      <c r="T18" s="94"/>
      <c r="U18" s="97">
        <f t="shared" si="75"/>
        <v>0</v>
      </c>
      <c r="V18" s="94"/>
      <c r="W18" s="97">
        <f t="shared" si="76"/>
        <v>0</v>
      </c>
      <c r="X18" s="94"/>
      <c r="Y18" s="97">
        <f t="shared" si="77"/>
        <v>0</v>
      </c>
      <c r="Z18" s="94"/>
      <c r="AA18" s="97">
        <f t="shared" si="78"/>
        <v>0</v>
      </c>
      <c r="AB18" s="94"/>
      <c r="AC18" s="97">
        <f t="shared" si="79"/>
        <v>0</v>
      </c>
      <c r="AD18" s="94"/>
      <c r="AE18" s="97">
        <f t="shared" si="80"/>
        <v>0</v>
      </c>
      <c r="AF18" s="101">
        <f t="shared" si="81"/>
        <v>0</v>
      </c>
      <c r="AG18" s="100">
        <f t="shared" si="82"/>
        <v>0</v>
      </c>
      <c r="AH18" s="96"/>
      <c r="AI18" s="97">
        <f t="shared" si="83"/>
        <v>0</v>
      </c>
      <c r="AJ18" s="98"/>
      <c r="AK18" s="97">
        <f t="shared" si="84"/>
        <v>0</v>
      </c>
      <c r="AL18" s="99"/>
      <c r="AM18" s="100">
        <f t="shared" si="33"/>
        <v>0</v>
      </c>
      <c r="AN18" s="99"/>
      <c r="AO18" s="100">
        <f t="shared" si="34"/>
        <v>0</v>
      </c>
      <c r="AP18" s="99"/>
      <c r="AQ18" s="100">
        <f t="shared" si="35"/>
        <v>0</v>
      </c>
      <c r="AR18" s="99"/>
      <c r="AS18" s="100">
        <f t="shared" si="36"/>
        <v>0</v>
      </c>
      <c r="AT18" s="99"/>
      <c r="AU18" s="100">
        <f t="shared" si="37"/>
        <v>0</v>
      </c>
      <c r="AV18" s="99"/>
      <c r="AW18" s="100">
        <f t="shared" si="38"/>
        <v>0</v>
      </c>
      <c r="AX18" s="99"/>
      <c r="AY18" s="100">
        <f t="shared" si="39"/>
        <v>0</v>
      </c>
      <c r="AZ18" s="99"/>
      <c r="BA18" s="100">
        <f t="shared" si="40"/>
        <v>0</v>
      </c>
      <c r="BB18" s="99"/>
      <c r="BC18" s="100">
        <f t="shared" si="41"/>
        <v>0</v>
      </c>
      <c r="BD18" s="99"/>
      <c r="BE18" s="100">
        <f t="shared" si="42"/>
        <v>0</v>
      </c>
      <c r="BF18" s="101">
        <f t="shared" si="85"/>
        <v>0</v>
      </c>
      <c r="BG18" s="100">
        <f t="shared" si="85"/>
        <v>0</v>
      </c>
      <c r="BH18" s="99"/>
      <c r="BI18" s="100">
        <f t="shared" si="86"/>
        <v>0</v>
      </c>
      <c r="BJ18" s="99"/>
      <c r="BK18" s="100">
        <f t="shared" si="87"/>
        <v>0</v>
      </c>
      <c r="BL18" s="99"/>
      <c r="BM18" s="100">
        <f t="shared" si="88"/>
        <v>0</v>
      </c>
      <c r="BN18" s="99"/>
      <c r="BO18" s="100">
        <f t="shared" si="89"/>
        <v>0</v>
      </c>
      <c r="BP18" s="99"/>
      <c r="BQ18" s="100">
        <f t="shared" si="90"/>
        <v>0</v>
      </c>
      <c r="BR18" s="99"/>
      <c r="BS18" s="100">
        <f t="shared" si="91"/>
        <v>0</v>
      </c>
      <c r="BT18" s="99"/>
      <c r="BU18" s="100">
        <f t="shared" si="92"/>
        <v>0</v>
      </c>
      <c r="BV18" s="99"/>
      <c r="BW18" s="100">
        <f t="shared" si="93"/>
        <v>0</v>
      </c>
      <c r="BX18" s="99"/>
      <c r="BY18" s="100">
        <f t="shared" si="94"/>
        <v>0</v>
      </c>
      <c r="BZ18" s="99"/>
      <c r="CA18" s="100">
        <f t="shared" si="95"/>
        <v>0</v>
      </c>
      <c r="CB18" s="99"/>
      <c r="CC18" s="100">
        <f t="shared" si="96"/>
        <v>0</v>
      </c>
      <c r="CD18" s="99"/>
      <c r="CE18" s="100">
        <f t="shared" si="97"/>
        <v>0</v>
      </c>
      <c r="CF18" s="101">
        <f t="shared" si="98"/>
        <v>0</v>
      </c>
      <c r="CG18" s="100">
        <f t="shared" si="98"/>
        <v>0</v>
      </c>
    </row>
    <row r="19" spans="1:85" s="102" customFormat="1" ht="18" x14ac:dyDescent="0.25">
      <c r="A19" s="94">
        <v>14</v>
      </c>
      <c r="B19" s="95" t="s">
        <v>90</v>
      </c>
      <c r="C19" s="95" t="s">
        <v>77</v>
      </c>
      <c r="D19" s="94">
        <f t="shared" si="68"/>
        <v>19</v>
      </c>
      <c r="E19" s="94">
        <v>0.6</v>
      </c>
      <c r="F19" s="94" t="s">
        <v>75</v>
      </c>
      <c r="G19" s="94">
        <v>1310</v>
      </c>
      <c r="H19" s="94"/>
      <c r="I19" s="97">
        <f t="shared" si="69"/>
        <v>0</v>
      </c>
      <c r="J19" s="94"/>
      <c r="K19" s="97">
        <f t="shared" si="70"/>
        <v>0</v>
      </c>
      <c r="L19" s="94"/>
      <c r="M19" s="97">
        <f t="shared" si="71"/>
        <v>0</v>
      </c>
      <c r="N19" s="94"/>
      <c r="O19" s="97">
        <f t="shared" si="72"/>
        <v>0</v>
      </c>
      <c r="P19" s="94"/>
      <c r="Q19" s="97">
        <f t="shared" si="73"/>
        <v>0</v>
      </c>
      <c r="R19" s="94"/>
      <c r="S19" s="97">
        <f t="shared" si="74"/>
        <v>0</v>
      </c>
      <c r="T19" s="94"/>
      <c r="U19" s="97">
        <f t="shared" si="75"/>
        <v>0</v>
      </c>
      <c r="V19" s="94"/>
      <c r="W19" s="97">
        <f t="shared" si="76"/>
        <v>0</v>
      </c>
      <c r="X19" s="94"/>
      <c r="Y19" s="97">
        <f t="shared" si="77"/>
        <v>0</v>
      </c>
      <c r="Z19" s="94"/>
      <c r="AA19" s="97">
        <f t="shared" si="78"/>
        <v>0</v>
      </c>
      <c r="AB19" s="94"/>
      <c r="AC19" s="97">
        <f t="shared" si="79"/>
        <v>0</v>
      </c>
      <c r="AD19" s="94"/>
      <c r="AE19" s="97">
        <f t="shared" si="80"/>
        <v>0</v>
      </c>
      <c r="AF19" s="101">
        <f t="shared" si="81"/>
        <v>0</v>
      </c>
      <c r="AG19" s="100">
        <f t="shared" si="82"/>
        <v>0</v>
      </c>
      <c r="AH19" s="96"/>
      <c r="AI19" s="97">
        <f t="shared" si="83"/>
        <v>0</v>
      </c>
      <c r="AJ19" s="98"/>
      <c r="AK19" s="97">
        <f t="shared" si="84"/>
        <v>0</v>
      </c>
      <c r="AL19" s="99"/>
      <c r="AM19" s="100">
        <f t="shared" si="33"/>
        <v>0</v>
      </c>
      <c r="AN19" s="99"/>
      <c r="AO19" s="100">
        <f t="shared" si="34"/>
        <v>0</v>
      </c>
      <c r="AP19" s="99"/>
      <c r="AQ19" s="100">
        <f t="shared" si="35"/>
        <v>0</v>
      </c>
      <c r="AR19" s="99"/>
      <c r="AS19" s="100">
        <f t="shared" si="36"/>
        <v>0</v>
      </c>
      <c r="AT19" s="99"/>
      <c r="AU19" s="100">
        <f t="shared" si="37"/>
        <v>0</v>
      </c>
      <c r="AV19" s="99"/>
      <c r="AW19" s="100">
        <f t="shared" si="38"/>
        <v>0</v>
      </c>
      <c r="AX19" s="99"/>
      <c r="AY19" s="100">
        <f t="shared" si="39"/>
        <v>0</v>
      </c>
      <c r="AZ19" s="99"/>
      <c r="BA19" s="100">
        <f t="shared" si="40"/>
        <v>0</v>
      </c>
      <c r="BB19" s="99"/>
      <c r="BC19" s="100">
        <f t="shared" si="41"/>
        <v>0</v>
      </c>
      <c r="BD19" s="99"/>
      <c r="BE19" s="100">
        <f t="shared" si="42"/>
        <v>0</v>
      </c>
      <c r="BF19" s="101">
        <f t="shared" si="85"/>
        <v>0</v>
      </c>
      <c r="BG19" s="100">
        <f t="shared" si="85"/>
        <v>0</v>
      </c>
      <c r="BH19" s="99"/>
      <c r="BI19" s="100">
        <f t="shared" si="86"/>
        <v>0</v>
      </c>
      <c r="BJ19" s="99"/>
      <c r="BK19" s="100">
        <f t="shared" si="87"/>
        <v>0</v>
      </c>
      <c r="BL19" s="99"/>
      <c r="BM19" s="100">
        <f t="shared" si="88"/>
        <v>0</v>
      </c>
      <c r="BN19" s="99"/>
      <c r="BO19" s="100">
        <f t="shared" si="89"/>
        <v>0</v>
      </c>
      <c r="BP19" s="99"/>
      <c r="BQ19" s="100">
        <f t="shared" si="90"/>
        <v>0</v>
      </c>
      <c r="BR19" s="99"/>
      <c r="BS19" s="100">
        <f t="shared" si="91"/>
        <v>0</v>
      </c>
      <c r="BT19" s="99"/>
      <c r="BU19" s="100">
        <f t="shared" si="92"/>
        <v>0</v>
      </c>
      <c r="BV19" s="99"/>
      <c r="BW19" s="100">
        <f t="shared" si="93"/>
        <v>0</v>
      </c>
      <c r="BX19" s="99"/>
      <c r="BY19" s="100">
        <f t="shared" si="94"/>
        <v>0</v>
      </c>
      <c r="BZ19" s="99"/>
      <c r="CA19" s="100">
        <f t="shared" si="95"/>
        <v>0</v>
      </c>
      <c r="CB19" s="99"/>
      <c r="CC19" s="100">
        <f t="shared" si="96"/>
        <v>0</v>
      </c>
      <c r="CD19" s="99"/>
      <c r="CE19" s="100">
        <f t="shared" si="97"/>
        <v>0</v>
      </c>
      <c r="CF19" s="101">
        <f t="shared" si="98"/>
        <v>0</v>
      </c>
      <c r="CG19" s="100">
        <f t="shared" si="98"/>
        <v>0</v>
      </c>
    </row>
    <row r="20" spans="1:85" s="102" customFormat="1" ht="18" x14ac:dyDescent="0.25">
      <c r="A20" s="94">
        <v>15</v>
      </c>
      <c r="B20" s="95" t="s">
        <v>91</v>
      </c>
      <c r="C20" s="95" t="s">
        <v>77</v>
      </c>
      <c r="D20" s="94">
        <f t="shared" si="68"/>
        <v>19</v>
      </c>
      <c r="E20" s="94">
        <v>0.35</v>
      </c>
      <c r="F20" s="94" t="s">
        <v>81</v>
      </c>
      <c r="G20" s="94">
        <v>730</v>
      </c>
      <c r="H20" s="94"/>
      <c r="I20" s="97">
        <f t="shared" si="69"/>
        <v>0</v>
      </c>
      <c r="J20" s="94"/>
      <c r="K20" s="97">
        <f t="shared" si="70"/>
        <v>0</v>
      </c>
      <c r="L20" s="94"/>
      <c r="M20" s="97">
        <f t="shared" si="71"/>
        <v>0</v>
      </c>
      <c r="N20" s="94"/>
      <c r="O20" s="97">
        <f t="shared" si="72"/>
        <v>0</v>
      </c>
      <c r="P20" s="94"/>
      <c r="Q20" s="97">
        <f t="shared" si="73"/>
        <v>0</v>
      </c>
      <c r="R20" s="94"/>
      <c r="S20" s="97">
        <f t="shared" si="74"/>
        <v>0</v>
      </c>
      <c r="T20" s="94"/>
      <c r="U20" s="97">
        <f t="shared" si="75"/>
        <v>0</v>
      </c>
      <c r="V20" s="94"/>
      <c r="W20" s="97">
        <f t="shared" si="76"/>
        <v>0</v>
      </c>
      <c r="X20" s="94"/>
      <c r="Y20" s="97">
        <f t="shared" si="77"/>
        <v>0</v>
      </c>
      <c r="Z20" s="94"/>
      <c r="AA20" s="97">
        <f t="shared" si="78"/>
        <v>0</v>
      </c>
      <c r="AB20" s="94"/>
      <c r="AC20" s="97">
        <f t="shared" si="79"/>
        <v>0</v>
      </c>
      <c r="AD20" s="94"/>
      <c r="AE20" s="97">
        <f t="shared" si="80"/>
        <v>0</v>
      </c>
      <c r="AF20" s="101">
        <f t="shared" si="81"/>
        <v>0</v>
      </c>
      <c r="AG20" s="100">
        <f t="shared" si="82"/>
        <v>0</v>
      </c>
      <c r="AH20" s="96"/>
      <c r="AI20" s="97">
        <f t="shared" si="83"/>
        <v>0</v>
      </c>
      <c r="AJ20" s="98"/>
      <c r="AK20" s="97">
        <f t="shared" si="84"/>
        <v>0</v>
      </c>
      <c r="AL20" s="99"/>
      <c r="AM20" s="100">
        <f t="shared" si="33"/>
        <v>0</v>
      </c>
      <c r="AN20" s="99"/>
      <c r="AO20" s="100">
        <f t="shared" si="34"/>
        <v>0</v>
      </c>
      <c r="AP20" s="99"/>
      <c r="AQ20" s="100">
        <f t="shared" si="35"/>
        <v>0</v>
      </c>
      <c r="AR20" s="99"/>
      <c r="AS20" s="100">
        <f t="shared" si="36"/>
        <v>0</v>
      </c>
      <c r="AT20" s="99"/>
      <c r="AU20" s="100">
        <f t="shared" si="37"/>
        <v>0</v>
      </c>
      <c r="AV20" s="99"/>
      <c r="AW20" s="100">
        <f t="shared" si="38"/>
        <v>0</v>
      </c>
      <c r="AX20" s="99"/>
      <c r="AY20" s="100">
        <f t="shared" si="39"/>
        <v>0</v>
      </c>
      <c r="AZ20" s="99"/>
      <c r="BA20" s="100">
        <f t="shared" si="40"/>
        <v>0</v>
      </c>
      <c r="BB20" s="99"/>
      <c r="BC20" s="100">
        <f t="shared" si="41"/>
        <v>0</v>
      </c>
      <c r="BD20" s="99"/>
      <c r="BE20" s="100">
        <f t="shared" si="42"/>
        <v>0</v>
      </c>
      <c r="BF20" s="101">
        <f t="shared" si="85"/>
        <v>0</v>
      </c>
      <c r="BG20" s="100">
        <f t="shared" si="85"/>
        <v>0</v>
      </c>
      <c r="BH20" s="99"/>
      <c r="BI20" s="100">
        <f t="shared" si="86"/>
        <v>0</v>
      </c>
      <c r="BJ20" s="99"/>
      <c r="BK20" s="100">
        <f t="shared" si="87"/>
        <v>0</v>
      </c>
      <c r="BL20" s="99"/>
      <c r="BM20" s="100">
        <f t="shared" si="88"/>
        <v>0</v>
      </c>
      <c r="BN20" s="99"/>
      <c r="BO20" s="100">
        <f t="shared" si="89"/>
        <v>0</v>
      </c>
      <c r="BP20" s="99"/>
      <c r="BQ20" s="100">
        <f t="shared" si="90"/>
        <v>0</v>
      </c>
      <c r="BR20" s="99"/>
      <c r="BS20" s="100">
        <f t="shared" si="91"/>
        <v>0</v>
      </c>
      <c r="BT20" s="99"/>
      <c r="BU20" s="100">
        <f t="shared" si="92"/>
        <v>0</v>
      </c>
      <c r="BV20" s="99"/>
      <c r="BW20" s="100">
        <f t="shared" si="93"/>
        <v>0</v>
      </c>
      <c r="BX20" s="99"/>
      <c r="BY20" s="100">
        <f t="shared" si="94"/>
        <v>0</v>
      </c>
      <c r="BZ20" s="99"/>
      <c r="CA20" s="100">
        <f t="shared" si="95"/>
        <v>0</v>
      </c>
      <c r="CB20" s="99"/>
      <c r="CC20" s="100">
        <f t="shared" si="96"/>
        <v>0</v>
      </c>
      <c r="CD20" s="99"/>
      <c r="CE20" s="100">
        <f t="shared" si="97"/>
        <v>0</v>
      </c>
      <c r="CF20" s="101">
        <f t="shared" si="98"/>
        <v>0</v>
      </c>
      <c r="CG20" s="100">
        <f t="shared" si="98"/>
        <v>0</v>
      </c>
    </row>
    <row r="21" spans="1:85" s="102" customFormat="1" ht="18" x14ac:dyDescent="0.25">
      <c r="A21" s="94">
        <v>16</v>
      </c>
      <c r="B21" s="95" t="s">
        <v>92</v>
      </c>
      <c r="C21" s="95" t="s">
        <v>77</v>
      </c>
      <c r="D21" s="94">
        <f t="shared" si="68"/>
        <v>19</v>
      </c>
      <c r="E21" s="94">
        <v>0.35</v>
      </c>
      <c r="F21" s="94" t="s">
        <v>81</v>
      </c>
      <c r="G21" s="94">
        <v>900</v>
      </c>
      <c r="H21" s="94"/>
      <c r="I21" s="97">
        <f t="shared" si="69"/>
        <v>0</v>
      </c>
      <c r="J21" s="94"/>
      <c r="K21" s="97">
        <f t="shared" si="70"/>
        <v>0</v>
      </c>
      <c r="L21" s="94"/>
      <c r="M21" s="97">
        <f t="shared" si="71"/>
        <v>0</v>
      </c>
      <c r="N21" s="94"/>
      <c r="O21" s="97">
        <f t="shared" si="72"/>
        <v>0</v>
      </c>
      <c r="P21" s="94"/>
      <c r="Q21" s="97">
        <f t="shared" si="73"/>
        <v>0</v>
      </c>
      <c r="R21" s="94"/>
      <c r="S21" s="97">
        <f t="shared" si="74"/>
        <v>0</v>
      </c>
      <c r="T21" s="94"/>
      <c r="U21" s="97">
        <f t="shared" si="75"/>
        <v>0</v>
      </c>
      <c r="V21" s="94"/>
      <c r="W21" s="97">
        <f t="shared" si="76"/>
        <v>0</v>
      </c>
      <c r="X21" s="94"/>
      <c r="Y21" s="97">
        <f t="shared" si="77"/>
        <v>0</v>
      </c>
      <c r="Z21" s="94"/>
      <c r="AA21" s="97">
        <f t="shared" si="78"/>
        <v>0</v>
      </c>
      <c r="AB21" s="94"/>
      <c r="AC21" s="97">
        <f t="shared" si="79"/>
        <v>0</v>
      </c>
      <c r="AD21" s="94"/>
      <c r="AE21" s="97">
        <f t="shared" si="80"/>
        <v>0</v>
      </c>
      <c r="AF21" s="101">
        <f t="shared" si="81"/>
        <v>0</v>
      </c>
      <c r="AG21" s="100">
        <f t="shared" si="82"/>
        <v>0</v>
      </c>
      <c r="AH21" s="96"/>
      <c r="AI21" s="97">
        <f t="shared" si="83"/>
        <v>0</v>
      </c>
      <c r="AJ21" s="98"/>
      <c r="AK21" s="97">
        <f t="shared" si="84"/>
        <v>0</v>
      </c>
      <c r="AL21" s="99"/>
      <c r="AM21" s="100">
        <f t="shared" si="33"/>
        <v>0</v>
      </c>
      <c r="AN21" s="99"/>
      <c r="AO21" s="100">
        <f t="shared" si="34"/>
        <v>0</v>
      </c>
      <c r="AP21" s="99"/>
      <c r="AQ21" s="100">
        <f t="shared" si="35"/>
        <v>0</v>
      </c>
      <c r="AR21" s="99"/>
      <c r="AS21" s="100">
        <f t="shared" si="36"/>
        <v>0</v>
      </c>
      <c r="AT21" s="99"/>
      <c r="AU21" s="100">
        <f t="shared" si="37"/>
        <v>0</v>
      </c>
      <c r="AV21" s="99"/>
      <c r="AW21" s="100">
        <f t="shared" si="38"/>
        <v>0</v>
      </c>
      <c r="AX21" s="99"/>
      <c r="AY21" s="100">
        <f t="shared" si="39"/>
        <v>0</v>
      </c>
      <c r="AZ21" s="99"/>
      <c r="BA21" s="100">
        <f t="shared" si="40"/>
        <v>0</v>
      </c>
      <c r="BB21" s="99"/>
      <c r="BC21" s="100">
        <f t="shared" si="41"/>
        <v>0</v>
      </c>
      <c r="BD21" s="99"/>
      <c r="BE21" s="100">
        <f t="shared" si="42"/>
        <v>0</v>
      </c>
      <c r="BF21" s="101">
        <f t="shared" si="85"/>
        <v>0</v>
      </c>
      <c r="BG21" s="100">
        <f t="shared" si="85"/>
        <v>0</v>
      </c>
      <c r="BH21" s="99"/>
      <c r="BI21" s="100">
        <f t="shared" si="86"/>
        <v>0</v>
      </c>
      <c r="BJ21" s="99"/>
      <c r="BK21" s="100">
        <f t="shared" si="87"/>
        <v>0</v>
      </c>
      <c r="BL21" s="99"/>
      <c r="BM21" s="100">
        <f t="shared" si="88"/>
        <v>0</v>
      </c>
      <c r="BN21" s="99"/>
      <c r="BO21" s="100">
        <f t="shared" si="89"/>
        <v>0</v>
      </c>
      <c r="BP21" s="99"/>
      <c r="BQ21" s="100">
        <f t="shared" si="90"/>
        <v>0</v>
      </c>
      <c r="BR21" s="99"/>
      <c r="BS21" s="100">
        <f t="shared" si="91"/>
        <v>0</v>
      </c>
      <c r="BT21" s="99"/>
      <c r="BU21" s="100">
        <f t="shared" si="92"/>
        <v>0</v>
      </c>
      <c r="BV21" s="99"/>
      <c r="BW21" s="100">
        <f t="shared" si="93"/>
        <v>0</v>
      </c>
      <c r="BX21" s="99"/>
      <c r="BY21" s="100">
        <f t="shared" si="94"/>
        <v>0</v>
      </c>
      <c r="BZ21" s="99"/>
      <c r="CA21" s="100">
        <f t="shared" si="95"/>
        <v>0</v>
      </c>
      <c r="CB21" s="99"/>
      <c r="CC21" s="100">
        <f t="shared" si="96"/>
        <v>0</v>
      </c>
      <c r="CD21" s="99"/>
      <c r="CE21" s="100">
        <f t="shared" si="97"/>
        <v>0</v>
      </c>
      <c r="CF21" s="101">
        <f t="shared" si="98"/>
        <v>0</v>
      </c>
      <c r="CG21" s="100">
        <f t="shared" si="98"/>
        <v>0</v>
      </c>
    </row>
    <row r="22" spans="1:85" s="102" customFormat="1" ht="18" x14ac:dyDescent="0.25">
      <c r="A22" s="94">
        <v>17</v>
      </c>
      <c r="B22" s="95" t="s">
        <v>93</v>
      </c>
      <c r="C22" s="95" t="s">
        <v>74</v>
      </c>
      <c r="D22" s="94">
        <f t="shared" si="68"/>
        <v>19</v>
      </c>
      <c r="E22" s="94">
        <v>0.64</v>
      </c>
      <c r="F22" s="94" t="s">
        <v>85</v>
      </c>
      <c r="G22" s="94">
        <v>1350</v>
      </c>
      <c r="H22" s="94"/>
      <c r="I22" s="97">
        <f t="shared" si="69"/>
        <v>0</v>
      </c>
      <c r="J22" s="94"/>
      <c r="K22" s="97">
        <f t="shared" si="70"/>
        <v>0</v>
      </c>
      <c r="L22" s="94"/>
      <c r="M22" s="97">
        <f t="shared" si="71"/>
        <v>0</v>
      </c>
      <c r="N22" s="94"/>
      <c r="O22" s="97">
        <f t="shared" si="72"/>
        <v>0</v>
      </c>
      <c r="P22" s="94"/>
      <c r="Q22" s="97">
        <f t="shared" si="73"/>
        <v>0</v>
      </c>
      <c r="R22" s="94"/>
      <c r="S22" s="97">
        <f t="shared" si="74"/>
        <v>0</v>
      </c>
      <c r="T22" s="94"/>
      <c r="U22" s="97">
        <f t="shared" si="75"/>
        <v>0</v>
      </c>
      <c r="V22" s="94"/>
      <c r="W22" s="97">
        <f t="shared" si="76"/>
        <v>0</v>
      </c>
      <c r="X22" s="94"/>
      <c r="Y22" s="97">
        <f t="shared" si="77"/>
        <v>0</v>
      </c>
      <c r="Z22" s="94"/>
      <c r="AA22" s="97">
        <f t="shared" si="78"/>
        <v>0</v>
      </c>
      <c r="AB22" s="94"/>
      <c r="AC22" s="97">
        <f t="shared" si="79"/>
        <v>0</v>
      </c>
      <c r="AD22" s="94"/>
      <c r="AE22" s="97">
        <f t="shared" si="80"/>
        <v>0</v>
      </c>
      <c r="AF22" s="101">
        <f t="shared" si="81"/>
        <v>0</v>
      </c>
      <c r="AG22" s="100">
        <f t="shared" si="82"/>
        <v>0</v>
      </c>
      <c r="AH22" s="96"/>
      <c r="AI22" s="97">
        <f t="shared" si="83"/>
        <v>0</v>
      </c>
      <c r="AJ22" s="98"/>
      <c r="AK22" s="97">
        <f t="shared" si="84"/>
        <v>0</v>
      </c>
      <c r="AL22" s="99"/>
      <c r="AM22" s="100">
        <f t="shared" si="33"/>
        <v>0</v>
      </c>
      <c r="AN22" s="99"/>
      <c r="AO22" s="100">
        <f t="shared" si="34"/>
        <v>0</v>
      </c>
      <c r="AP22" s="99"/>
      <c r="AQ22" s="100">
        <f t="shared" si="35"/>
        <v>0</v>
      </c>
      <c r="AR22" s="99"/>
      <c r="AS22" s="100">
        <f t="shared" si="36"/>
        <v>0</v>
      </c>
      <c r="AT22" s="99"/>
      <c r="AU22" s="100">
        <f t="shared" si="37"/>
        <v>0</v>
      </c>
      <c r="AV22" s="99"/>
      <c r="AW22" s="100">
        <f t="shared" si="38"/>
        <v>0</v>
      </c>
      <c r="AX22" s="99"/>
      <c r="AY22" s="100">
        <f t="shared" si="39"/>
        <v>0</v>
      </c>
      <c r="AZ22" s="99"/>
      <c r="BA22" s="100">
        <f t="shared" si="40"/>
        <v>0</v>
      </c>
      <c r="BB22" s="99"/>
      <c r="BC22" s="100">
        <f t="shared" si="41"/>
        <v>0</v>
      </c>
      <c r="BD22" s="99"/>
      <c r="BE22" s="100">
        <f t="shared" si="42"/>
        <v>0</v>
      </c>
      <c r="BF22" s="101">
        <f t="shared" si="85"/>
        <v>0</v>
      </c>
      <c r="BG22" s="100">
        <f t="shared" si="85"/>
        <v>0</v>
      </c>
      <c r="BH22" s="99"/>
      <c r="BI22" s="100">
        <f t="shared" si="86"/>
        <v>0</v>
      </c>
      <c r="BJ22" s="99"/>
      <c r="BK22" s="100">
        <f t="shared" si="87"/>
        <v>0</v>
      </c>
      <c r="BL22" s="99"/>
      <c r="BM22" s="100">
        <f t="shared" si="88"/>
        <v>0</v>
      </c>
      <c r="BN22" s="99"/>
      <c r="BO22" s="100">
        <f t="shared" si="89"/>
        <v>0</v>
      </c>
      <c r="BP22" s="99"/>
      <c r="BQ22" s="100">
        <f t="shared" si="90"/>
        <v>0</v>
      </c>
      <c r="BR22" s="99"/>
      <c r="BS22" s="100">
        <f t="shared" si="91"/>
        <v>0</v>
      </c>
      <c r="BT22" s="99"/>
      <c r="BU22" s="100">
        <f t="shared" si="92"/>
        <v>0</v>
      </c>
      <c r="BV22" s="99"/>
      <c r="BW22" s="100">
        <f t="shared" si="93"/>
        <v>0</v>
      </c>
      <c r="BX22" s="99"/>
      <c r="BY22" s="100">
        <f t="shared" si="94"/>
        <v>0</v>
      </c>
      <c r="BZ22" s="99"/>
      <c r="CA22" s="100">
        <f t="shared" si="95"/>
        <v>0</v>
      </c>
      <c r="CB22" s="99"/>
      <c r="CC22" s="100">
        <f t="shared" si="96"/>
        <v>0</v>
      </c>
      <c r="CD22" s="99"/>
      <c r="CE22" s="100">
        <f t="shared" si="97"/>
        <v>0</v>
      </c>
      <c r="CF22" s="101">
        <f t="shared" si="98"/>
        <v>0</v>
      </c>
      <c r="CG22" s="100">
        <f t="shared" si="98"/>
        <v>0</v>
      </c>
    </row>
    <row r="23" spans="1:85" s="102" customFormat="1" ht="18" customHeight="1" x14ac:dyDescent="0.25">
      <c r="A23" s="94">
        <v>18</v>
      </c>
      <c r="B23" s="95" t="s">
        <v>94</v>
      </c>
      <c r="C23" s="95" t="s">
        <v>74</v>
      </c>
      <c r="D23" s="94">
        <f t="shared" si="68"/>
        <v>19</v>
      </c>
      <c r="E23" s="94">
        <v>0.64</v>
      </c>
      <c r="F23" s="94" t="s">
        <v>85</v>
      </c>
      <c r="G23" s="94"/>
      <c r="H23" s="94"/>
      <c r="I23" s="100">
        <f t="shared" si="69"/>
        <v>0</v>
      </c>
      <c r="J23" s="94"/>
      <c r="K23" s="100">
        <f t="shared" si="70"/>
        <v>0</v>
      </c>
      <c r="L23" s="94"/>
      <c r="M23" s="100">
        <f t="shared" si="71"/>
        <v>0</v>
      </c>
      <c r="N23" s="94"/>
      <c r="O23" s="100">
        <f t="shared" si="72"/>
        <v>0</v>
      </c>
      <c r="P23" s="94"/>
      <c r="Q23" s="100">
        <f t="shared" si="73"/>
        <v>0</v>
      </c>
      <c r="R23" s="94"/>
      <c r="S23" s="100">
        <f t="shared" si="74"/>
        <v>0</v>
      </c>
      <c r="T23" s="94"/>
      <c r="U23" s="100">
        <f t="shared" si="75"/>
        <v>0</v>
      </c>
      <c r="V23" s="94"/>
      <c r="W23" s="100">
        <f t="shared" si="76"/>
        <v>0</v>
      </c>
      <c r="X23" s="94"/>
      <c r="Y23" s="100">
        <f t="shared" si="77"/>
        <v>0</v>
      </c>
      <c r="Z23" s="94"/>
      <c r="AA23" s="100">
        <f t="shared" si="78"/>
        <v>0</v>
      </c>
      <c r="AB23" s="94"/>
      <c r="AC23" s="100">
        <f t="shared" si="79"/>
        <v>0</v>
      </c>
      <c r="AD23" s="94"/>
      <c r="AE23" s="100">
        <f t="shared" si="80"/>
        <v>0</v>
      </c>
      <c r="AF23" s="101">
        <f t="shared" si="81"/>
        <v>0</v>
      </c>
      <c r="AG23" s="100">
        <f t="shared" si="82"/>
        <v>0</v>
      </c>
      <c r="AH23" s="99"/>
      <c r="AI23" s="100">
        <f t="shared" si="83"/>
        <v>0</v>
      </c>
      <c r="AJ23" s="99"/>
      <c r="AK23" s="100">
        <f t="shared" si="33"/>
        <v>0</v>
      </c>
      <c r="AL23" s="99"/>
      <c r="AM23" s="100">
        <f t="shared" si="33"/>
        <v>0</v>
      </c>
      <c r="AN23" s="99"/>
      <c r="AO23" s="100">
        <f t="shared" si="34"/>
        <v>0</v>
      </c>
      <c r="AP23" s="99"/>
      <c r="AQ23" s="100">
        <f t="shared" si="35"/>
        <v>0</v>
      </c>
      <c r="AR23" s="99"/>
      <c r="AS23" s="100">
        <f t="shared" si="36"/>
        <v>0</v>
      </c>
      <c r="AT23" s="99"/>
      <c r="AU23" s="100">
        <f t="shared" si="37"/>
        <v>0</v>
      </c>
      <c r="AV23" s="99"/>
      <c r="AW23" s="100">
        <f t="shared" si="38"/>
        <v>0</v>
      </c>
      <c r="AX23" s="99"/>
      <c r="AY23" s="100">
        <f t="shared" si="39"/>
        <v>0</v>
      </c>
      <c r="AZ23" s="99"/>
      <c r="BA23" s="100">
        <f t="shared" si="40"/>
        <v>0</v>
      </c>
      <c r="BB23" s="99"/>
      <c r="BC23" s="100">
        <f t="shared" si="41"/>
        <v>0</v>
      </c>
      <c r="BD23" s="99"/>
      <c r="BE23" s="100">
        <f t="shared" si="42"/>
        <v>0</v>
      </c>
      <c r="BF23" s="101">
        <f t="shared" si="85"/>
        <v>0</v>
      </c>
      <c r="BG23" s="100">
        <f t="shared" si="85"/>
        <v>0</v>
      </c>
      <c r="BH23" s="99"/>
      <c r="BI23" s="100">
        <f>BH23*$E23</f>
        <v>0</v>
      </c>
      <c r="BJ23" s="99"/>
      <c r="BK23" s="100">
        <f t="shared" si="87"/>
        <v>0</v>
      </c>
      <c r="BL23" s="99"/>
      <c r="BM23" s="100">
        <f t="shared" si="88"/>
        <v>0</v>
      </c>
      <c r="BN23" s="99"/>
      <c r="BO23" s="100">
        <f t="shared" si="89"/>
        <v>0</v>
      </c>
      <c r="BP23" s="99"/>
      <c r="BQ23" s="100">
        <f t="shared" si="90"/>
        <v>0</v>
      </c>
      <c r="BR23" s="99"/>
      <c r="BS23" s="100">
        <f t="shared" si="91"/>
        <v>0</v>
      </c>
      <c r="BT23" s="99"/>
      <c r="BU23" s="100">
        <f t="shared" si="92"/>
        <v>0</v>
      </c>
      <c r="BV23" s="99"/>
      <c r="BW23" s="100">
        <f t="shared" si="93"/>
        <v>0</v>
      </c>
      <c r="BX23" s="99"/>
      <c r="BY23" s="100">
        <f t="shared" si="94"/>
        <v>0</v>
      </c>
      <c r="BZ23" s="99"/>
      <c r="CA23" s="100">
        <f t="shared" si="95"/>
        <v>0</v>
      </c>
      <c r="CB23" s="99"/>
      <c r="CC23" s="100">
        <f t="shared" si="96"/>
        <v>0</v>
      </c>
      <c r="CD23" s="99"/>
      <c r="CE23" s="100">
        <f t="shared" si="97"/>
        <v>0</v>
      </c>
      <c r="CF23" s="101">
        <f t="shared" si="98"/>
        <v>0</v>
      </c>
      <c r="CG23" s="100">
        <f t="shared" si="98"/>
        <v>0</v>
      </c>
    </row>
    <row r="24" spans="1:85" s="102" customFormat="1" ht="24" customHeight="1" x14ac:dyDescent="0.25">
      <c r="A24" s="94">
        <v>19</v>
      </c>
      <c r="B24" s="95" t="s">
        <v>95</v>
      </c>
      <c r="C24" s="95" t="s">
        <v>74</v>
      </c>
      <c r="D24" s="94">
        <f t="shared" si="68"/>
        <v>19</v>
      </c>
      <c r="E24" s="94">
        <v>0.64</v>
      </c>
      <c r="F24" s="94" t="s">
        <v>85</v>
      </c>
      <c r="G24" s="94"/>
      <c r="H24" s="94"/>
      <c r="I24" s="100">
        <f t="shared" si="18"/>
        <v>0</v>
      </c>
      <c r="J24" s="94"/>
      <c r="K24" s="100">
        <f t="shared" si="19"/>
        <v>0</v>
      </c>
      <c r="L24" s="94"/>
      <c r="M24" s="100">
        <f t="shared" si="20"/>
        <v>0</v>
      </c>
      <c r="N24" s="94"/>
      <c r="O24" s="100">
        <f t="shared" si="21"/>
        <v>0</v>
      </c>
      <c r="P24" s="94"/>
      <c r="Q24" s="100">
        <f t="shared" si="22"/>
        <v>0</v>
      </c>
      <c r="R24" s="94"/>
      <c r="S24" s="100">
        <f t="shared" si="23"/>
        <v>0</v>
      </c>
      <c r="T24" s="94"/>
      <c r="U24" s="100">
        <f t="shared" si="24"/>
        <v>0</v>
      </c>
      <c r="V24" s="94"/>
      <c r="W24" s="100">
        <f t="shared" si="25"/>
        <v>0</v>
      </c>
      <c r="X24" s="94"/>
      <c r="Y24" s="100">
        <f t="shared" si="26"/>
        <v>0</v>
      </c>
      <c r="Z24" s="94"/>
      <c r="AA24" s="100">
        <f t="shared" si="27"/>
        <v>0</v>
      </c>
      <c r="AB24" s="94"/>
      <c r="AC24" s="100">
        <f t="shared" si="28"/>
        <v>0</v>
      </c>
      <c r="AD24" s="94"/>
      <c r="AE24" s="100">
        <f t="shared" si="29"/>
        <v>0</v>
      </c>
      <c r="AF24" s="101">
        <f t="shared" si="81"/>
        <v>0</v>
      </c>
      <c r="AG24" s="100">
        <f t="shared" si="82"/>
        <v>0</v>
      </c>
      <c r="AH24" s="99"/>
      <c r="AI24" s="100">
        <f t="shared" si="32"/>
        <v>0</v>
      </c>
      <c r="AJ24" s="99"/>
      <c r="AK24" s="100">
        <f t="shared" si="33"/>
        <v>0</v>
      </c>
      <c r="AL24" s="99"/>
      <c r="AM24" s="100">
        <f t="shared" si="33"/>
        <v>0</v>
      </c>
      <c r="AN24" s="99"/>
      <c r="AO24" s="100">
        <f t="shared" si="34"/>
        <v>0</v>
      </c>
      <c r="AP24" s="99"/>
      <c r="AQ24" s="100">
        <f t="shared" si="35"/>
        <v>0</v>
      </c>
      <c r="AR24" s="99"/>
      <c r="AS24" s="100">
        <f t="shared" si="36"/>
        <v>0</v>
      </c>
      <c r="AT24" s="99"/>
      <c r="AU24" s="100">
        <f t="shared" si="37"/>
        <v>0</v>
      </c>
      <c r="AV24" s="99"/>
      <c r="AW24" s="100">
        <f t="shared" si="38"/>
        <v>0</v>
      </c>
      <c r="AX24" s="99"/>
      <c r="AY24" s="100">
        <f t="shared" si="39"/>
        <v>0</v>
      </c>
      <c r="AZ24" s="99"/>
      <c r="BA24" s="100">
        <f t="shared" si="40"/>
        <v>0</v>
      </c>
      <c r="BB24" s="99"/>
      <c r="BC24" s="100">
        <f t="shared" si="41"/>
        <v>0</v>
      </c>
      <c r="BD24" s="99"/>
      <c r="BE24" s="100">
        <f t="shared" si="42"/>
        <v>0</v>
      </c>
      <c r="BF24" s="101">
        <f t="shared" si="85"/>
        <v>0</v>
      </c>
      <c r="BG24" s="100">
        <f t="shared" si="85"/>
        <v>0</v>
      </c>
      <c r="BH24" s="99"/>
      <c r="BI24" s="100">
        <f t="shared" ref="BI24" si="99">BH24*$E24</f>
        <v>0</v>
      </c>
      <c r="BJ24" s="99"/>
      <c r="BK24" s="100">
        <f t="shared" si="87"/>
        <v>0</v>
      </c>
      <c r="BL24" s="99"/>
      <c r="BM24" s="100">
        <f t="shared" si="88"/>
        <v>0</v>
      </c>
      <c r="BN24" s="99"/>
      <c r="BO24" s="100">
        <f t="shared" si="89"/>
        <v>0</v>
      </c>
      <c r="BP24" s="99"/>
      <c r="BQ24" s="100">
        <f t="shared" si="90"/>
        <v>0</v>
      </c>
      <c r="BR24" s="99"/>
      <c r="BS24" s="100">
        <f t="shared" si="91"/>
        <v>0</v>
      </c>
      <c r="BT24" s="99"/>
      <c r="BU24" s="100">
        <f t="shared" si="92"/>
        <v>0</v>
      </c>
      <c r="BV24" s="99"/>
      <c r="BW24" s="100">
        <f t="shared" si="93"/>
        <v>0</v>
      </c>
      <c r="BX24" s="99"/>
      <c r="BY24" s="100">
        <f t="shared" si="94"/>
        <v>0</v>
      </c>
      <c r="BZ24" s="99"/>
      <c r="CA24" s="100">
        <f t="shared" si="95"/>
        <v>0</v>
      </c>
      <c r="CB24" s="99"/>
      <c r="CC24" s="100">
        <f t="shared" si="96"/>
        <v>0</v>
      </c>
      <c r="CD24" s="99"/>
      <c r="CE24" s="100">
        <f t="shared" si="97"/>
        <v>0</v>
      </c>
      <c r="CF24" s="101">
        <f t="shared" si="98"/>
        <v>0</v>
      </c>
      <c r="CG24" s="100">
        <f t="shared" si="98"/>
        <v>0</v>
      </c>
    </row>
    <row r="25" spans="1:85" s="102" customFormat="1" ht="18" x14ac:dyDescent="0.25">
      <c r="A25" s="94"/>
      <c r="B25" s="95"/>
      <c r="C25" s="95"/>
      <c r="D25" s="94"/>
      <c r="E25" s="94"/>
      <c r="F25" s="94"/>
      <c r="G25" s="94"/>
      <c r="H25" s="94"/>
      <c r="I25" s="100"/>
      <c r="J25" s="94"/>
      <c r="K25" s="100"/>
      <c r="L25" s="94"/>
      <c r="M25" s="100"/>
      <c r="N25" s="94"/>
      <c r="O25" s="100"/>
      <c r="P25" s="94"/>
      <c r="Q25" s="100"/>
      <c r="R25" s="94"/>
      <c r="S25" s="100"/>
      <c r="T25" s="94"/>
      <c r="U25" s="100"/>
      <c r="V25" s="94"/>
      <c r="W25" s="100"/>
      <c r="X25" s="94"/>
      <c r="Y25" s="100"/>
      <c r="Z25" s="94"/>
      <c r="AA25" s="100"/>
      <c r="AB25" s="94"/>
      <c r="AC25" s="100"/>
      <c r="AD25" s="94"/>
      <c r="AE25" s="100"/>
      <c r="AF25" s="101"/>
      <c r="AG25" s="100"/>
      <c r="AH25" s="99"/>
      <c r="AI25" s="100"/>
      <c r="AJ25" s="99"/>
      <c r="AK25" s="100"/>
      <c r="AL25" s="99"/>
      <c r="AM25" s="100"/>
      <c r="AN25" s="99"/>
      <c r="AO25" s="100"/>
      <c r="AP25" s="99"/>
      <c r="AQ25" s="100"/>
      <c r="AR25" s="99"/>
      <c r="AS25" s="100"/>
      <c r="AT25" s="99"/>
      <c r="AU25" s="100"/>
      <c r="AV25" s="99"/>
      <c r="AW25" s="100"/>
      <c r="AX25" s="99"/>
      <c r="AY25" s="100"/>
      <c r="AZ25" s="99"/>
      <c r="BA25" s="100"/>
      <c r="BB25" s="99"/>
      <c r="BC25" s="100"/>
      <c r="BD25" s="99"/>
      <c r="BE25" s="100"/>
      <c r="BF25" s="101"/>
      <c r="BG25" s="100"/>
      <c r="BH25" s="99"/>
      <c r="BI25" s="100"/>
      <c r="BJ25" s="99"/>
      <c r="BK25" s="100"/>
      <c r="BL25" s="99"/>
      <c r="BM25" s="100"/>
      <c r="BN25" s="99"/>
      <c r="BO25" s="100"/>
      <c r="BP25" s="99"/>
      <c r="BQ25" s="100"/>
      <c r="BR25" s="99"/>
      <c r="BS25" s="100"/>
      <c r="BT25" s="99"/>
      <c r="BU25" s="100"/>
      <c r="BV25" s="99"/>
      <c r="BW25" s="100"/>
      <c r="BX25" s="99"/>
      <c r="BY25" s="100"/>
      <c r="BZ25" s="99"/>
      <c r="CA25" s="100"/>
      <c r="CB25" s="99"/>
      <c r="CC25" s="100"/>
      <c r="CD25" s="99"/>
      <c r="CE25" s="100"/>
      <c r="CF25" s="101"/>
      <c r="CG25" s="100"/>
    </row>
    <row r="26" spans="1:85" s="102" customFormat="1" ht="18" x14ac:dyDescent="0.25">
      <c r="A26" s="94">
        <v>20</v>
      </c>
      <c r="B26" s="95" t="s">
        <v>96</v>
      </c>
      <c r="C26" s="95" t="s">
        <v>77</v>
      </c>
      <c r="D26" s="94">
        <f>RANK(BF26,$BF$4:$BF$147)</f>
        <v>19</v>
      </c>
      <c r="E26" s="94">
        <v>1</v>
      </c>
      <c r="F26" s="94" t="s">
        <v>75</v>
      </c>
      <c r="G26" s="94"/>
      <c r="H26" s="94"/>
      <c r="I26" s="100">
        <f t="shared" si="18"/>
        <v>0</v>
      </c>
      <c r="J26" s="94"/>
      <c r="K26" s="100">
        <f t="shared" si="19"/>
        <v>0</v>
      </c>
      <c r="L26" s="94"/>
      <c r="M26" s="100">
        <f t="shared" si="20"/>
        <v>0</v>
      </c>
      <c r="N26" s="94"/>
      <c r="O26" s="100">
        <f t="shared" si="21"/>
        <v>0</v>
      </c>
      <c r="P26" s="94"/>
      <c r="Q26" s="100">
        <f t="shared" si="22"/>
        <v>0</v>
      </c>
      <c r="R26" s="94"/>
      <c r="S26" s="100">
        <f t="shared" si="23"/>
        <v>0</v>
      </c>
      <c r="T26" s="94"/>
      <c r="U26" s="100">
        <f t="shared" si="24"/>
        <v>0</v>
      </c>
      <c r="V26" s="94"/>
      <c r="W26" s="100">
        <f t="shared" si="25"/>
        <v>0</v>
      </c>
      <c r="X26" s="94"/>
      <c r="Y26" s="100">
        <f t="shared" si="26"/>
        <v>0</v>
      </c>
      <c r="Z26" s="94"/>
      <c r="AA26" s="100">
        <f t="shared" si="27"/>
        <v>0</v>
      </c>
      <c r="AB26" s="94"/>
      <c r="AC26" s="100">
        <f t="shared" si="28"/>
        <v>0</v>
      </c>
      <c r="AD26" s="94"/>
      <c r="AE26" s="100">
        <f t="shared" si="29"/>
        <v>0</v>
      </c>
      <c r="AF26" s="101">
        <f t="shared" ref="AF26:AF29" si="100">SUM(H26,J26,L26,N26,P26,R26,T26,V26,X26,Z26,AB26,AD26)</f>
        <v>0</v>
      </c>
      <c r="AG26" s="100">
        <f t="shared" ref="AG26:AG29" si="101">SUM(I26,K26,M26,O26,Q26,S26,U26,W26,Y26,AA26,AC26,AE26)</f>
        <v>0</v>
      </c>
      <c r="AH26" s="99"/>
      <c r="AI26" s="100">
        <f t="shared" si="32"/>
        <v>0</v>
      </c>
      <c r="AJ26" s="99"/>
      <c r="AK26" s="100">
        <f t="shared" si="33"/>
        <v>0</v>
      </c>
      <c r="AL26" s="99"/>
      <c r="AM26" s="100">
        <f t="shared" si="33"/>
        <v>0</v>
      </c>
      <c r="AN26" s="99"/>
      <c r="AO26" s="100">
        <f t="shared" si="34"/>
        <v>0</v>
      </c>
      <c r="AP26" s="99"/>
      <c r="AQ26" s="100">
        <f t="shared" si="35"/>
        <v>0</v>
      </c>
      <c r="AR26" s="99"/>
      <c r="AS26" s="100">
        <f t="shared" si="36"/>
        <v>0</v>
      </c>
      <c r="AT26" s="99"/>
      <c r="AU26" s="100">
        <f t="shared" si="37"/>
        <v>0</v>
      </c>
      <c r="AV26" s="99"/>
      <c r="AW26" s="100">
        <f t="shared" si="38"/>
        <v>0</v>
      </c>
      <c r="AX26" s="99"/>
      <c r="AY26" s="100">
        <f t="shared" si="39"/>
        <v>0</v>
      </c>
      <c r="AZ26" s="99"/>
      <c r="BA26" s="100">
        <f t="shared" si="40"/>
        <v>0</v>
      </c>
      <c r="BB26" s="99"/>
      <c r="BC26" s="100">
        <f t="shared" si="41"/>
        <v>0</v>
      </c>
      <c r="BD26" s="99"/>
      <c r="BE26" s="100">
        <f t="shared" si="42"/>
        <v>0</v>
      </c>
      <c r="BF26" s="101">
        <f t="shared" si="85"/>
        <v>0</v>
      </c>
      <c r="BG26" s="100">
        <f t="shared" si="85"/>
        <v>0</v>
      </c>
      <c r="BH26" s="99"/>
      <c r="BI26" s="100">
        <f t="shared" ref="BI26:BI29" si="102">BH26*$E26</f>
        <v>0</v>
      </c>
      <c r="BJ26" s="99"/>
      <c r="BK26" s="100">
        <f t="shared" ref="BK26:BK29" si="103">BJ26*$E26</f>
        <v>0</v>
      </c>
      <c r="BL26" s="99"/>
      <c r="BM26" s="100">
        <f t="shared" ref="BM26:BM29" si="104">BL26*$E26</f>
        <v>0</v>
      </c>
      <c r="BN26" s="99"/>
      <c r="BO26" s="100">
        <f t="shared" ref="BO26:BO29" si="105">BN26*$E26</f>
        <v>0</v>
      </c>
      <c r="BP26" s="99"/>
      <c r="BQ26" s="100">
        <f t="shared" ref="BQ26:BQ29" si="106">BP26*$E26</f>
        <v>0</v>
      </c>
      <c r="BR26" s="99"/>
      <c r="BS26" s="100">
        <f t="shared" ref="BS26:BS29" si="107">BR26*$E26</f>
        <v>0</v>
      </c>
      <c r="BT26" s="99"/>
      <c r="BU26" s="100">
        <f t="shared" ref="BU26:BU29" si="108">BT26*$E26</f>
        <v>0</v>
      </c>
      <c r="BV26" s="99"/>
      <c r="BW26" s="100">
        <f t="shared" ref="BW26:BW29" si="109">BV26*$E26</f>
        <v>0</v>
      </c>
      <c r="BX26" s="99"/>
      <c r="BY26" s="100">
        <f t="shared" ref="BY26:BY29" si="110">BX26*$E26</f>
        <v>0</v>
      </c>
      <c r="BZ26" s="99"/>
      <c r="CA26" s="100">
        <f t="shared" ref="CA26:CA29" si="111">BZ26*$E26</f>
        <v>0</v>
      </c>
      <c r="CB26" s="99"/>
      <c r="CC26" s="100">
        <f t="shared" ref="CC26:CC29" si="112">CB26*$E26</f>
        <v>0</v>
      </c>
      <c r="CD26" s="99"/>
      <c r="CE26" s="100">
        <f t="shared" ref="CE26:CE29" si="113">CD26*$E26</f>
        <v>0</v>
      </c>
      <c r="CF26" s="101">
        <f t="shared" ref="CF26:CG29" si="114">SUM(BH26,BJ26,BL26,BN26,BP26,BR26,BT26,BV26,BX26,BZ26,CB26,CD26)</f>
        <v>0</v>
      </c>
      <c r="CG26" s="100">
        <f t="shared" si="114"/>
        <v>0</v>
      </c>
    </row>
    <row r="27" spans="1:85" s="102" customFormat="1" ht="18" x14ac:dyDescent="0.25">
      <c r="A27" s="94">
        <v>21</v>
      </c>
      <c r="B27" s="95" t="s">
        <v>97</v>
      </c>
      <c r="C27" s="95" t="s">
        <v>77</v>
      </c>
      <c r="D27" s="94">
        <f>RANK(BF27,$BF$4:$BF$147)</f>
        <v>19</v>
      </c>
      <c r="E27" s="94">
        <v>0.6</v>
      </c>
      <c r="F27" s="94" t="s">
        <v>98</v>
      </c>
      <c r="G27" s="94"/>
      <c r="H27" s="94"/>
      <c r="I27" s="100">
        <f t="shared" si="18"/>
        <v>0</v>
      </c>
      <c r="J27" s="94"/>
      <c r="K27" s="100">
        <f t="shared" si="19"/>
        <v>0</v>
      </c>
      <c r="L27" s="94"/>
      <c r="M27" s="100">
        <f t="shared" si="20"/>
        <v>0</v>
      </c>
      <c r="N27" s="94"/>
      <c r="O27" s="100">
        <f t="shared" si="21"/>
        <v>0</v>
      </c>
      <c r="P27" s="94"/>
      <c r="Q27" s="100">
        <f t="shared" si="22"/>
        <v>0</v>
      </c>
      <c r="R27" s="94"/>
      <c r="S27" s="100">
        <f t="shared" si="23"/>
        <v>0</v>
      </c>
      <c r="T27" s="94"/>
      <c r="U27" s="100">
        <f t="shared" si="24"/>
        <v>0</v>
      </c>
      <c r="V27" s="94"/>
      <c r="W27" s="100">
        <f t="shared" si="25"/>
        <v>0</v>
      </c>
      <c r="X27" s="94"/>
      <c r="Y27" s="100">
        <f t="shared" si="26"/>
        <v>0</v>
      </c>
      <c r="Z27" s="94"/>
      <c r="AA27" s="100">
        <f t="shared" si="27"/>
        <v>0</v>
      </c>
      <c r="AB27" s="94"/>
      <c r="AC27" s="100">
        <f t="shared" si="28"/>
        <v>0</v>
      </c>
      <c r="AD27" s="94"/>
      <c r="AE27" s="100">
        <f t="shared" si="29"/>
        <v>0</v>
      </c>
      <c r="AF27" s="101">
        <f t="shared" si="100"/>
        <v>0</v>
      </c>
      <c r="AG27" s="100">
        <f t="shared" si="101"/>
        <v>0</v>
      </c>
      <c r="AH27" s="99"/>
      <c r="AI27" s="100">
        <f t="shared" si="32"/>
        <v>0</v>
      </c>
      <c r="AJ27" s="99"/>
      <c r="AK27" s="100">
        <f t="shared" si="33"/>
        <v>0</v>
      </c>
      <c r="AL27" s="99"/>
      <c r="AM27" s="100">
        <f t="shared" si="33"/>
        <v>0</v>
      </c>
      <c r="AN27" s="99"/>
      <c r="AO27" s="100">
        <f t="shared" si="34"/>
        <v>0</v>
      </c>
      <c r="AP27" s="99"/>
      <c r="AQ27" s="100">
        <f t="shared" si="35"/>
        <v>0</v>
      </c>
      <c r="AR27" s="99"/>
      <c r="AS27" s="100">
        <f t="shared" si="36"/>
        <v>0</v>
      </c>
      <c r="AT27" s="99"/>
      <c r="AU27" s="100">
        <f t="shared" si="37"/>
        <v>0</v>
      </c>
      <c r="AV27" s="99"/>
      <c r="AW27" s="100">
        <f t="shared" si="38"/>
        <v>0</v>
      </c>
      <c r="AX27" s="99"/>
      <c r="AY27" s="100">
        <f t="shared" si="39"/>
        <v>0</v>
      </c>
      <c r="AZ27" s="99"/>
      <c r="BA27" s="100">
        <f t="shared" si="40"/>
        <v>0</v>
      </c>
      <c r="BB27" s="99"/>
      <c r="BC27" s="100">
        <f t="shared" si="41"/>
        <v>0</v>
      </c>
      <c r="BD27" s="99"/>
      <c r="BE27" s="100">
        <f t="shared" si="42"/>
        <v>0</v>
      </c>
      <c r="BF27" s="101">
        <f t="shared" si="85"/>
        <v>0</v>
      </c>
      <c r="BG27" s="100">
        <f t="shared" si="85"/>
        <v>0</v>
      </c>
      <c r="BH27" s="99"/>
      <c r="BI27" s="100">
        <f t="shared" si="102"/>
        <v>0</v>
      </c>
      <c r="BJ27" s="99"/>
      <c r="BK27" s="100">
        <f t="shared" si="103"/>
        <v>0</v>
      </c>
      <c r="BL27" s="99"/>
      <c r="BM27" s="100">
        <f t="shared" si="104"/>
        <v>0</v>
      </c>
      <c r="BN27" s="99"/>
      <c r="BO27" s="100">
        <f t="shared" si="105"/>
        <v>0</v>
      </c>
      <c r="BP27" s="99"/>
      <c r="BQ27" s="100">
        <f t="shared" si="106"/>
        <v>0</v>
      </c>
      <c r="BR27" s="99"/>
      <c r="BS27" s="100">
        <f t="shared" si="107"/>
        <v>0</v>
      </c>
      <c r="BT27" s="99"/>
      <c r="BU27" s="100">
        <f t="shared" si="108"/>
        <v>0</v>
      </c>
      <c r="BV27" s="99"/>
      <c r="BW27" s="100">
        <f t="shared" si="109"/>
        <v>0</v>
      </c>
      <c r="BX27" s="99"/>
      <c r="BY27" s="100">
        <f t="shared" si="110"/>
        <v>0</v>
      </c>
      <c r="BZ27" s="99"/>
      <c r="CA27" s="100">
        <f t="shared" si="111"/>
        <v>0</v>
      </c>
      <c r="CB27" s="99"/>
      <c r="CC27" s="100">
        <f t="shared" si="112"/>
        <v>0</v>
      </c>
      <c r="CD27" s="99"/>
      <c r="CE27" s="100">
        <f t="shared" si="113"/>
        <v>0</v>
      </c>
      <c r="CF27" s="101">
        <f t="shared" si="114"/>
        <v>0</v>
      </c>
      <c r="CG27" s="100">
        <f t="shared" si="114"/>
        <v>0</v>
      </c>
    </row>
    <row r="28" spans="1:85" s="102" customFormat="1" ht="18" x14ac:dyDescent="0.25">
      <c r="A28" s="94">
        <v>22</v>
      </c>
      <c r="B28" s="95" t="s">
        <v>99</v>
      </c>
      <c r="C28" s="95" t="s">
        <v>74</v>
      </c>
      <c r="D28" s="94">
        <f>RANK(BF28,$BF$4:$BF$147)</f>
        <v>11</v>
      </c>
      <c r="E28" s="94">
        <v>0.64</v>
      </c>
      <c r="F28" s="94" t="s">
        <v>85</v>
      </c>
      <c r="G28" s="94">
        <v>1700</v>
      </c>
      <c r="H28" s="94">
        <v>1456</v>
      </c>
      <c r="I28" s="97">
        <f t="shared" si="18"/>
        <v>931.84</v>
      </c>
      <c r="J28" s="94">
        <v>546</v>
      </c>
      <c r="K28" s="97">
        <f t="shared" si="19"/>
        <v>349.44</v>
      </c>
      <c r="L28" s="94">
        <v>1366</v>
      </c>
      <c r="M28" s="97">
        <f t="shared" si="20"/>
        <v>874.24</v>
      </c>
      <c r="N28" s="94">
        <v>908</v>
      </c>
      <c r="O28" s="97">
        <f t="shared" si="21"/>
        <v>581.12</v>
      </c>
      <c r="P28" s="94">
        <v>791</v>
      </c>
      <c r="Q28" s="97">
        <f t="shared" si="22"/>
        <v>506.24</v>
      </c>
      <c r="R28" s="94">
        <v>1594</v>
      </c>
      <c r="S28" s="97">
        <f t="shared" si="23"/>
        <v>1020.16</v>
      </c>
      <c r="T28" s="94">
        <v>1638</v>
      </c>
      <c r="U28" s="97">
        <f t="shared" si="24"/>
        <v>1048.32</v>
      </c>
      <c r="V28" s="94">
        <v>1355</v>
      </c>
      <c r="W28" s="97">
        <f t="shared" si="25"/>
        <v>867.2</v>
      </c>
      <c r="X28" s="94">
        <v>475</v>
      </c>
      <c r="Y28" s="97">
        <f t="shared" si="26"/>
        <v>304</v>
      </c>
      <c r="Z28" s="94">
        <v>1162</v>
      </c>
      <c r="AA28" s="97">
        <f t="shared" si="27"/>
        <v>743.68000000000006</v>
      </c>
      <c r="AB28" s="94">
        <v>2226</v>
      </c>
      <c r="AC28" s="97">
        <f t="shared" si="28"/>
        <v>1424.64</v>
      </c>
      <c r="AD28" s="94">
        <v>322</v>
      </c>
      <c r="AE28" s="97">
        <f t="shared" si="29"/>
        <v>206.08</v>
      </c>
      <c r="AF28" s="101">
        <f t="shared" si="100"/>
        <v>13839</v>
      </c>
      <c r="AG28" s="100">
        <f t="shared" si="101"/>
        <v>8856.9599999999991</v>
      </c>
      <c r="AH28" s="96">
        <v>434</v>
      </c>
      <c r="AI28" s="97">
        <f t="shared" si="32"/>
        <v>277.76</v>
      </c>
      <c r="AJ28" s="98">
        <v>668</v>
      </c>
      <c r="AK28" s="97">
        <f t="shared" si="32"/>
        <v>427.52</v>
      </c>
      <c r="AL28" s="99">
        <v>882</v>
      </c>
      <c r="AM28" s="100">
        <f t="shared" si="33"/>
        <v>564.48</v>
      </c>
      <c r="AN28" s="99">
        <v>1736</v>
      </c>
      <c r="AO28" s="100">
        <f t="shared" si="34"/>
        <v>1111.04</v>
      </c>
      <c r="AP28" s="99">
        <v>28</v>
      </c>
      <c r="AQ28" s="100">
        <f t="shared" si="35"/>
        <v>17.920000000000002</v>
      </c>
      <c r="AR28" s="99">
        <v>490</v>
      </c>
      <c r="AS28" s="100">
        <f t="shared" si="36"/>
        <v>313.60000000000002</v>
      </c>
      <c r="AT28" s="99">
        <v>448</v>
      </c>
      <c r="AU28" s="100">
        <f t="shared" si="37"/>
        <v>286.72000000000003</v>
      </c>
      <c r="AV28" s="99">
        <v>1120</v>
      </c>
      <c r="AW28" s="100">
        <f t="shared" si="38"/>
        <v>716.80000000000007</v>
      </c>
      <c r="AX28" s="99"/>
      <c r="AY28" s="100">
        <f t="shared" si="39"/>
        <v>0</v>
      </c>
      <c r="AZ28" s="99">
        <v>462</v>
      </c>
      <c r="BA28" s="100">
        <f t="shared" si="40"/>
        <v>295.68</v>
      </c>
      <c r="BB28" s="99">
        <v>420</v>
      </c>
      <c r="BC28" s="100">
        <f t="shared" si="41"/>
        <v>268.8</v>
      </c>
      <c r="BD28" s="99">
        <v>280</v>
      </c>
      <c r="BE28" s="100">
        <f t="shared" si="42"/>
        <v>179.20000000000002</v>
      </c>
      <c r="BF28" s="101">
        <f t="shared" si="85"/>
        <v>6968</v>
      </c>
      <c r="BG28" s="100">
        <f t="shared" si="85"/>
        <v>4459.5199999999995</v>
      </c>
      <c r="BH28" s="99"/>
      <c r="BI28" s="97">
        <f t="shared" si="102"/>
        <v>0</v>
      </c>
      <c r="BJ28" s="99"/>
      <c r="BK28" s="97">
        <f t="shared" si="103"/>
        <v>0</v>
      </c>
      <c r="BL28" s="99"/>
      <c r="BM28" s="100">
        <f t="shared" si="104"/>
        <v>0</v>
      </c>
      <c r="BN28" s="99"/>
      <c r="BO28" s="100">
        <f t="shared" si="105"/>
        <v>0</v>
      </c>
      <c r="BP28" s="99"/>
      <c r="BQ28" s="100">
        <f t="shared" si="106"/>
        <v>0</v>
      </c>
      <c r="BR28" s="99"/>
      <c r="BS28" s="100">
        <f t="shared" si="107"/>
        <v>0</v>
      </c>
      <c r="BT28" s="99"/>
      <c r="BU28" s="100">
        <f t="shared" si="108"/>
        <v>0</v>
      </c>
      <c r="BV28" s="99"/>
      <c r="BW28" s="100">
        <f t="shared" si="109"/>
        <v>0</v>
      </c>
      <c r="BX28" s="99"/>
      <c r="BY28" s="100">
        <f t="shared" si="110"/>
        <v>0</v>
      </c>
      <c r="BZ28" s="99"/>
      <c r="CA28" s="100">
        <f t="shared" si="111"/>
        <v>0</v>
      </c>
      <c r="CB28" s="99"/>
      <c r="CC28" s="100">
        <f t="shared" si="112"/>
        <v>0</v>
      </c>
      <c r="CD28" s="99"/>
      <c r="CE28" s="100">
        <f t="shared" si="113"/>
        <v>0</v>
      </c>
      <c r="CF28" s="101">
        <f t="shared" si="114"/>
        <v>0</v>
      </c>
      <c r="CG28" s="100">
        <f t="shared" si="114"/>
        <v>0</v>
      </c>
    </row>
    <row r="29" spans="1:85" s="102" customFormat="1" ht="18" x14ac:dyDescent="0.25">
      <c r="A29" s="94">
        <v>23</v>
      </c>
      <c r="B29" s="95" t="s">
        <v>100</v>
      </c>
      <c r="C29" s="95" t="s">
        <v>74</v>
      </c>
      <c r="D29" s="94">
        <f>RANK(BF29,$BF$4:$BF$147)</f>
        <v>19</v>
      </c>
      <c r="E29" s="94">
        <v>0.7</v>
      </c>
      <c r="F29" s="94" t="s">
        <v>85</v>
      </c>
      <c r="G29" s="94"/>
      <c r="H29" s="94"/>
      <c r="I29" s="100">
        <f t="shared" si="18"/>
        <v>0</v>
      </c>
      <c r="J29" s="94"/>
      <c r="K29" s="100">
        <f t="shared" si="19"/>
        <v>0</v>
      </c>
      <c r="L29" s="94"/>
      <c r="M29" s="100">
        <f t="shared" si="20"/>
        <v>0</v>
      </c>
      <c r="N29" s="94"/>
      <c r="O29" s="100">
        <f t="shared" si="21"/>
        <v>0</v>
      </c>
      <c r="P29" s="94"/>
      <c r="Q29" s="100">
        <f t="shared" si="22"/>
        <v>0</v>
      </c>
      <c r="R29" s="94"/>
      <c r="S29" s="100">
        <f t="shared" si="23"/>
        <v>0</v>
      </c>
      <c r="T29" s="94"/>
      <c r="U29" s="100">
        <f t="shared" si="24"/>
        <v>0</v>
      </c>
      <c r="V29" s="94"/>
      <c r="W29" s="100">
        <f t="shared" si="25"/>
        <v>0</v>
      </c>
      <c r="X29" s="94"/>
      <c r="Y29" s="100">
        <f t="shared" si="26"/>
        <v>0</v>
      </c>
      <c r="Z29" s="94"/>
      <c r="AA29" s="100">
        <f t="shared" si="27"/>
        <v>0</v>
      </c>
      <c r="AB29" s="94"/>
      <c r="AC29" s="100">
        <f t="shared" si="28"/>
        <v>0</v>
      </c>
      <c r="AD29" s="94"/>
      <c r="AE29" s="100">
        <f t="shared" si="29"/>
        <v>0</v>
      </c>
      <c r="AF29" s="101">
        <f t="shared" si="100"/>
        <v>0</v>
      </c>
      <c r="AG29" s="100">
        <f t="shared" si="101"/>
        <v>0</v>
      </c>
      <c r="AH29" s="99"/>
      <c r="AI29" s="100">
        <f t="shared" si="32"/>
        <v>0</v>
      </c>
      <c r="AJ29" s="99"/>
      <c r="AK29" s="100">
        <f t="shared" si="33"/>
        <v>0</v>
      </c>
      <c r="AL29" s="99"/>
      <c r="AM29" s="100">
        <f t="shared" si="33"/>
        <v>0</v>
      </c>
      <c r="AN29" s="99"/>
      <c r="AO29" s="100">
        <f t="shared" si="34"/>
        <v>0</v>
      </c>
      <c r="AP29" s="99"/>
      <c r="AQ29" s="100">
        <f t="shared" si="35"/>
        <v>0</v>
      </c>
      <c r="AR29" s="99"/>
      <c r="AS29" s="100">
        <f t="shared" si="36"/>
        <v>0</v>
      </c>
      <c r="AT29" s="99"/>
      <c r="AU29" s="100">
        <f t="shared" si="37"/>
        <v>0</v>
      </c>
      <c r="AV29" s="99"/>
      <c r="AW29" s="100">
        <f t="shared" si="38"/>
        <v>0</v>
      </c>
      <c r="AX29" s="99"/>
      <c r="AY29" s="100">
        <f t="shared" si="39"/>
        <v>0</v>
      </c>
      <c r="AZ29" s="99"/>
      <c r="BA29" s="100">
        <f t="shared" si="40"/>
        <v>0</v>
      </c>
      <c r="BB29" s="99"/>
      <c r="BC29" s="100">
        <f t="shared" si="41"/>
        <v>0</v>
      </c>
      <c r="BD29" s="99"/>
      <c r="BE29" s="100">
        <f t="shared" si="42"/>
        <v>0</v>
      </c>
      <c r="BF29" s="101">
        <f t="shared" si="85"/>
        <v>0</v>
      </c>
      <c r="BG29" s="100">
        <f t="shared" si="85"/>
        <v>0</v>
      </c>
      <c r="BH29" s="99"/>
      <c r="BI29" s="100">
        <f t="shared" si="102"/>
        <v>0</v>
      </c>
      <c r="BJ29" s="99"/>
      <c r="BK29" s="100">
        <f t="shared" si="103"/>
        <v>0</v>
      </c>
      <c r="BL29" s="99"/>
      <c r="BM29" s="100">
        <f t="shared" si="104"/>
        <v>0</v>
      </c>
      <c r="BN29" s="99"/>
      <c r="BO29" s="100">
        <f t="shared" si="105"/>
        <v>0</v>
      </c>
      <c r="BP29" s="99"/>
      <c r="BQ29" s="100">
        <f t="shared" si="106"/>
        <v>0</v>
      </c>
      <c r="BR29" s="99"/>
      <c r="BS29" s="100">
        <f t="shared" si="107"/>
        <v>0</v>
      </c>
      <c r="BT29" s="99"/>
      <c r="BU29" s="100">
        <f t="shared" si="108"/>
        <v>0</v>
      </c>
      <c r="BV29" s="99"/>
      <c r="BW29" s="100">
        <f t="shared" si="109"/>
        <v>0</v>
      </c>
      <c r="BX29" s="99"/>
      <c r="BY29" s="100">
        <f t="shared" si="110"/>
        <v>0</v>
      </c>
      <c r="BZ29" s="99"/>
      <c r="CA29" s="100">
        <f t="shared" si="111"/>
        <v>0</v>
      </c>
      <c r="CB29" s="99"/>
      <c r="CC29" s="100">
        <f t="shared" si="112"/>
        <v>0</v>
      </c>
      <c r="CD29" s="99"/>
      <c r="CE29" s="100">
        <f t="shared" si="113"/>
        <v>0</v>
      </c>
      <c r="CF29" s="101">
        <f t="shared" si="114"/>
        <v>0</v>
      </c>
      <c r="CG29" s="100">
        <f t="shared" si="114"/>
        <v>0</v>
      </c>
    </row>
    <row r="30" spans="1:85" s="102" customFormat="1" ht="18" x14ac:dyDescent="0.25">
      <c r="A30" s="94"/>
      <c r="B30" s="95"/>
      <c r="C30" s="95"/>
      <c r="D30" s="94"/>
      <c r="E30" s="94"/>
      <c r="F30" s="94"/>
      <c r="G30" s="94"/>
      <c r="H30" s="94"/>
      <c r="I30" s="100"/>
      <c r="J30" s="94"/>
      <c r="K30" s="100"/>
      <c r="L30" s="94"/>
      <c r="M30" s="100"/>
      <c r="N30" s="94"/>
      <c r="O30" s="100"/>
      <c r="P30" s="94"/>
      <c r="Q30" s="100"/>
      <c r="R30" s="94"/>
      <c r="S30" s="100"/>
      <c r="T30" s="94"/>
      <c r="U30" s="100"/>
      <c r="V30" s="94"/>
      <c r="W30" s="100"/>
      <c r="X30" s="94"/>
      <c r="Y30" s="100"/>
      <c r="Z30" s="94"/>
      <c r="AA30" s="100"/>
      <c r="AB30" s="94"/>
      <c r="AC30" s="100"/>
      <c r="AD30" s="94"/>
      <c r="AE30" s="100"/>
      <c r="AF30" s="101"/>
      <c r="AG30" s="100"/>
      <c r="AH30" s="99"/>
      <c r="AI30" s="100"/>
      <c r="AJ30" s="99"/>
      <c r="AK30" s="100"/>
      <c r="AL30" s="99"/>
      <c r="AM30" s="100"/>
      <c r="AN30" s="99"/>
      <c r="AO30" s="100"/>
      <c r="AP30" s="99"/>
      <c r="AQ30" s="100"/>
      <c r="AR30" s="99"/>
      <c r="AS30" s="100"/>
      <c r="AT30" s="99"/>
      <c r="AU30" s="100"/>
      <c r="AV30" s="99"/>
      <c r="AW30" s="100"/>
      <c r="AX30" s="99"/>
      <c r="AY30" s="100"/>
      <c r="AZ30" s="99"/>
      <c r="BA30" s="100"/>
      <c r="BB30" s="99"/>
      <c r="BC30" s="100"/>
      <c r="BD30" s="99"/>
      <c r="BE30" s="100"/>
      <c r="BF30" s="101"/>
      <c r="BG30" s="100"/>
      <c r="BH30" s="99"/>
      <c r="BI30" s="100"/>
      <c r="BJ30" s="99"/>
      <c r="BK30" s="100"/>
      <c r="BL30" s="99"/>
      <c r="BM30" s="100"/>
      <c r="BN30" s="99"/>
      <c r="BO30" s="100"/>
      <c r="BP30" s="99"/>
      <c r="BQ30" s="100"/>
      <c r="BR30" s="99"/>
      <c r="BS30" s="100"/>
      <c r="BT30" s="99"/>
      <c r="BU30" s="100"/>
      <c r="BV30" s="99"/>
      <c r="BW30" s="100"/>
      <c r="BX30" s="99"/>
      <c r="BY30" s="100"/>
      <c r="BZ30" s="99"/>
      <c r="CA30" s="100"/>
      <c r="CB30" s="99"/>
      <c r="CC30" s="100"/>
      <c r="CD30" s="99"/>
      <c r="CE30" s="100"/>
      <c r="CF30" s="101"/>
      <c r="CG30" s="100"/>
    </row>
    <row r="31" spans="1:85" s="102" customFormat="1" ht="18" x14ac:dyDescent="0.25">
      <c r="A31" s="94">
        <v>24</v>
      </c>
      <c r="B31" s="95" t="s">
        <v>101</v>
      </c>
      <c r="C31" s="95" t="s">
        <v>77</v>
      </c>
      <c r="D31" s="94">
        <f t="shared" ref="D31:D47" si="115">RANK(BF31,$BF$4:$BF$147)</f>
        <v>19</v>
      </c>
      <c r="E31" s="94">
        <v>1</v>
      </c>
      <c r="F31" s="94" t="s">
        <v>75</v>
      </c>
      <c r="G31" s="94">
        <v>1680</v>
      </c>
      <c r="H31" s="94"/>
      <c r="I31" s="100">
        <f t="shared" si="18"/>
        <v>0</v>
      </c>
      <c r="J31" s="94"/>
      <c r="K31" s="100">
        <f t="shared" si="19"/>
        <v>0</v>
      </c>
      <c r="L31" s="94"/>
      <c r="M31" s="100">
        <f t="shared" si="20"/>
        <v>0</v>
      </c>
      <c r="N31" s="94"/>
      <c r="O31" s="100">
        <f t="shared" si="21"/>
        <v>0</v>
      </c>
      <c r="P31" s="94"/>
      <c r="Q31" s="100">
        <f t="shared" si="22"/>
        <v>0</v>
      </c>
      <c r="R31" s="94"/>
      <c r="S31" s="100">
        <f t="shared" si="23"/>
        <v>0</v>
      </c>
      <c r="T31" s="94"/>
      <c r="U31" s="100">
        <f t="shared" si="24"/>
        <v>0</v>
      </c>
      <c r="V31" s="94"/>
      <c r="W31" s="100">
        <f t="shared" si="25"/>
        <v>0</v>
      </c>
      <c r="X31" s="94"/>
      <c r="Y31" s="100">
        <f t="shared" si="26"/>
        <v>0</v>
      </c>
      <c r="Z31" s="94"/>
      <c r="AA31" s="100">
        <f t="shared" si="27"/>
        <v>0</v>
      </c>
      <c r="AB31" s="94"/>
      <c r="AC31" s="100">
        <f t="shared" si="28"/>
        <v>0</v>
      </c>
      <c r="AD31" s="94"/>
      <c r="AE31" s="100">
        <f t="shared" si="29"/>
        <v>0</v>
      </c>
      <c r="AF31" s="101">
        <f t="shared" ref="AF31:AF47" si="116">SUM(H31,J31,L31,N31,P31,R31,T31,V31,X31,Z31,AB31,AD31)</f>
        <v>0</v>
      </c>
      <c r="AG31" s="100">
        <f t="shared" ref="AG31:AG47" si="117">SUM(I31,K31,M31,O31,Q31,S31,U31,W31,Y31,AA31,AC31,AE31)</f>
        <v>0</v>
      </c>
      <c r="AH31" s="99"/>
      <c r="AI31" s="100">
        <f t="shared" si="32"/>
        <v>0</v>
      </c>
      <c r="AJ31" s="99"/>
      <c r="AK31" s="100">
        <f t="shared" si="33"/>
        <v>0</v>
      </c>
      <c r="AL31" s="99"/>
      <c r="AM31" s="100">
        <f t="shared" si="33"/>
        <v>0</v>
      </c>
      <c r="AN31" s="99"/>
      <c r="AO31" s="100">
        <f t="shared" si="34"/>
        <v>0</v>
      </c>
      <c r="AP31" s="99"/>
      <c r="AQ31" s="100">
        <f t="shared" si="35"/>
        <v>0</v>
      </c>
      <c r="AR31" s="99"/>
      <c r="AS31" s="100">
        <f t="shared" si="36"/>
        <v>0</v>
      </c>
      <c r="AT31" s="99"/>
      <c r="AU31" s="100">
        <f t="shared" si="37"/>
        <v>0</v>
      </c>
      <c r="AV31" s="99"/>
      <c r="AW31" s="100">
        <f t="shared" si="38"/>
        <v>0</v>
      </c>
      <c r="AX31" s="99"/>
      <c r="AY31" s="100">
        <f t="shared" si="39"/>
        <v>0</v>
      </c>
      <c r="AZ31" s="99"/>
      <c r="BA31" s="100">
        <f t="shared" si="40"/>
        <v>0</v>
      </c>
      <c r="BB31" s="99"/>
      <c r="BC31" s="100">
        <f t="shared" si="41"/>
        <v>0</v>
      </c>
      <c r="BD31" s="99"/>
      <c r="BE31" s="100">
        <f t="shared" si="42"/>
        <v>0</v>
      </c>
      <c r="BF31" s="101">
        <f t="shared" si="85"/>
        <v>0</v>
      </c>
      <c r="BG31" s="100">
        <f t="shared" si="85"/>
        <v>0</v>
      </c>
      <c r="BH31" s="99"/>
      <c r="BI31" s="100">
        <f t="shared" ref="BI31:BI47" si="118">BH31*$E31</f>
        <v>0</v>
      </c>
      <c r="BJ31" s="99"/>
      <c r="BK31" s="100">
        <f t="shared" ref="BK31:BK47" si="119">BJ31*$E31</f>
        <v>0</v>
      </c>
      <c r="BL31" s="99"/>
      <c r="BM31" s="100">
        <f t="shared" ref="BM31:BM47" si="120">BL31*$E31</f>
        <v>0</v>
      </c>
      <c r="BN31" s="99"/>
      <c r="BO31" s="100">
        <f t="shared" ref="BO31:BO47" si="121">BN31*$E31</f>
        <v>0</v>
      </c>
      <c r="BP31" s="99"/>
      <c r="BQ31" s="100">
        <f t="shared" ref="BQ31:BQ47" si="122">BP31*$E31</f>
        <v>0</v>
      </c>
      <c r="BR31" s="99"/>
      <c r="BS31" s="100">
        <f t="shared" ref="BS31:BS47" si="123">BR31*$E31</f>
        <v>0</v>
      </c>
      <c r="BT31" s="99"/>
      <c r="BU31" s="100">
        <f t="shared" ref="BU31:BU47" si="124">BT31*$E31</f>
        <v>0</v>
      </c>
      <c r="BV31" s="99"/>
      <c r="BW31" s="100">
        <f t="shared" ref="BW31:BW47" si="125">BV31*$E31</f>
        <v>0</v>
      </c>
      <c r="BX31" s="99"/>
      <c r="BY31" s="100">
        <f t="shared" ref="BY31:BY47" si="126">BX31*$E31</f>
        <v>0</v>
      </c>
      <c r="BZ31" s="99"/>
      <c r="CA31" s="100">
        <f t="shared" ref="CA31:CA47" si="127">BZ31*$E31</f>
        <v>0</v>
      </c>
      <c r="CB31" s="99"/>
      <c r="CC31" s="100">
        <f t="shared" ref="CC31:CC47" si="128">CB31*$E31</f>
        <v>0</v>
      </c>
      <c r="CD31" s="99"/>
      <c r="CE31" s="100">
        <f t="shared" ref="CE31:CE47" si="129">CD31*$E31</f>
        <v>0</v>
      </c>
      <c r="CF31" s="101">
        <f t="shared" ref="CF31:CG47" si="130">SUM(BH31,BJ31,BL31,BN31,BP31,BR31,BT31,BV31,BX31,BZ31,CB31,CD31)</f>
        <v>0</v>
      </c>
      <c r="CG31" s="100">
        <f t="shared" si="130"/>
        <v>0</v>
      </c>
    </row>
    <row r="32" spans="1:85" s="102" customFormat="1" ht="18" x14ac:dyDescent="0.25">
      <c r="A32" s="94">
        <v>25</v>
      </c>
      <c r="B32" s="95" t="s">
        <v>102</v>
      </c>
      <c r="C32" s="95" t="s">
        <v>77</v>
      </c>
      <c r="D32" s="94">
        <f t="shared" si="115"/>
        <v>19</v>
      </c>
      <c r="E32" s="94">
        <v>1</v>
      </c>
      <c r="F32" s="94" t="s">
        <v>75</v>
      </c>
      <c r="G32" s="94">
        <v>1930</v>
      </c>
      <c r="H32" s="94"/>
      <c r="I32" s="100">
        <f t="shared" si="18"/>
        <v>0</v>
      </c>
      <c r="J32" s="94"/>
      <c r="K32" s="100">
        <f t="shared" si="19"/>
        <v>0</v>
      </c>
      <c r="L32" s="94"/>
      <c r="M32" s="100">
        <f t="shared" si="20"/>
        <v>0</v>
      </c>
      <c r="N32" s="94"/>
      <c r="O32" s="100">
        <f t="shared" si="21"/>
        <v>0</v>
      </c>
      <c r="P32" s="94"/>
      <c r="Q32" s="100">
        <f t="shared" si="22"/>
        <v>0</v>
      </c>
      <c r="R32" s="94"/>
      <c r="S32" s="100">
        <f t="shared" si="23"/>
        <v>0</v>
      </c>
      <c r="T32" s="94"/>
      <c r="U32" s="100">
        <f t="shared" si="24"/>
        <v>0</v>
      </c>
      <c r="V32" s="94"/>
      <c r="W32" s="100">
        <f t="shared" si="25"/>
        <v>0</v>
      </c>
      <c r="X32" s="94"/>
      <c r="Y32" s="100">
        <f t="shared" si="26"/>
        <v>0</v>
      </c>
      <c r="Z32" s="94"/>
      <c r="AA32" s="100">
        <f t="shared" si="27"/>
        <v>0</v>
      </c>
      <c r="AB32" s="94"/>
      <c r="AC32" s="100">
        <f t="shared" si="28"/>
        <v>0</v>
      </c>
      <c r="AD32" s="94"/>
      <c r="AE32" s="100">
        <f t="shared" si="29"/>
        <v>0</v>
      </c>
      <c r="AF32" s="101">
        <f t="shared" si="116"/>
        <v>0</v>
      </c>
      <c r="AG32" s="100">
        <f t="shared" si="117"/>
        <v>0</v>
      </c>
      <c r="AH32" s="99"/>
      <c r="AI32" s="100">
        <f t="shared" si="32"/>
        <v>0</v>
      </c>
      <c r="AJ32" s="99"/>
      <c r="AK32" s="100">
        <f t="shared" si="33"/>
        <v>0</v>
      </c>
      <c r="AL32" s="99"/>
      <c r="AM32" s="100">
        <f t="shared" si="33"/>
        <v>0</v>
      </c>
      <c r="AN32" s="99"/>
      <c r="AO32" s="100">
        <f t="shared" si="34"/>
        <v>0</v>
      </c>
      <c r="AP32" s="99"/>
      <c r="AQ32" s="100">
        <f t="shared" si="35"/>
        <v>0</v>
      </c>
      <c r="AR32" s="99"/>
      <c r="AS32" s="100">
        <f t="shared" si="36"/>
        <v>0</v>
      </c>
      <c r="AT32" s="99"/>
      <c r="AU32" s="100">
        <f t="shared" si="37"/>
        <v>0</v>
      </c>
      <c r="AV32" s="99"/>
      <c r="AW32" s="100">
        <f t="shared" si="38"/>
        <v>0</v>
      </c>
      <c r="AX32" s="99"/>
      <c r="AY32" s="100">
        <f t="shared" si="39"/>
        <v>0</v>
      </c>
      <c r="AZ32" s="99"/>
      <c r="BA32" s="100">
        <f t="shared" si="40"/>
        <v>0</v>
      </c>
      <c r="BB32" s="99"/>
      <c r="BC32" s="100">
        <f t="shared" si="41"/>
        <v>0</v>
      </c>
      <c r="BD32" s="99"/>
      <c r="BE32" s="100">
        <f t="shared" si="42"/>
        <v>0</v>
      </c>
      <c r="BF32" s="101">
        <f t="shared" ref="BF32:BG90" si="131">SUM(AH32,AJ32,AL32,AN32,AP32,AR32,AT32,AV32,AX32,AZ32,BB32,BD32)</f>
        <v>0</v>
      </c>
      <c r="BG32" s="100">
        <f t="shared" si="131"/>
        <v>0</v>
      </c>
      <c r="BH32" s="99"/>
      <c r="BI32" s="100">
        <f t="shared" si="118"/>
        <v>0</v>
      </c>
      <c r="BJ32" s="99"/>
      <c r="BK32" s="100">
        <f t="shared" si="119"/>
        <v>0</v>
      </c>
      <c r="BL32" s="99"/>
      <c r="BM32" s="100">
        <f t="shared" si="120"/>
        <v>0</v>
      </c>
      <c r="BN32" s="99"/>
      <c r="BO32" s="100">
        <f t="shared" si="121"/>
        <v>0</v>
      </c>
      <c r="BP32" s="99"/>
      <c r="BQ32" s="100">
        <f t="shared" si="122"/>
        <v>0</v>
      </c>
      <c r="BR32" s="99"/>
      <c r="BS32" s="100">
        <f t="shared" si="123"/>
        <v>0</v>
      </c>
      <c r="BT32" s="99"/>
      <c r="BU32" s="100">
        <f t="shared" si="124"/>
        <v>0</v>
      </c>
      <c r="BV32" s="99"/>
      <c r="BW32" s="100">
        <f t="shared" si="125"/>
        <v>0</v>
      </c>
      <c r="BX32" s="99"/>
      <c r="BY32" s="100">
        <f t="shared" si="126"/>
        <v>0</v>
      </c>
      <c r="BZ32" s="99"/>
      <c r="CA32" s="100">
        <f t="shared" si="127"/>
        <v>0</v>
      </c>
      <c r="CB32" s="99"/>
      <c r="CC32" s="100">
        <f t="shared" si="128"/>
        <v>0</v>
      </c>
      <c r="CD32" s="99"/>
      <c r="CE32" s="100">
        <f t="shared" si="129"/>
        <v>0</v>
      </c>
      <c r="CF32" s="101">
        <f t="shared" si="130"/>
        <v>0</v>
      </c>
      <c r="CG32" s="100">
        <f t="shared" si="130"/>
        <v>0</v>
      </c>
    </row>
    <row r="33" spans="1:85" s="102" customFormat="1" ht="18" x14ac:dyDescent="0.25">
      <c r="A33" s="94">
        <v>26</v>
      </c>
      <c r="B33" s="95" t="s">
        <v>103</v>
      </c>
      <c r="C33" s="95" t="s">
        <v>77</v>
      </c>
      <c r="D33" s="94">
        <f t="shared" si="115"/>
        <v>19</v>
      </c>
      <c r="E33" s="94">
        <v>0.6</v>
      </c>
      <c r="F33" s="94" t="s">
        <v>75</v>
      </c>
      <c r="G33" s="94">
        <v>1110</v>
      </c>
      <c r="H33" s="94"/>
      <c r="I33" s="100">
        <f t="shared" si="18"/>
        <v>0</v>
      </c>
      <c r="J33" s="94"/>
      <c r="K33" s="100">
        <f t="shared" si="19"/>
        <v>0</v>
      </c>
      <c r="L33" s="94"/>
      <c r="M33" s="100">
        <f t="shared" si="20"/>
        <v>0</v>
      </c>
      <c r="N33" s="94"/>
      <c r="O33" s="100">
        <f t="shared" si="21"/>
        <v>0</v>
      </c>
      <c r="P33" s="94"/>
      <c r="Q33" s="100">
        <f t="shared" si="22"/>
        <v>0</v>
      </c>
      <c r="R33" s="94"/>
      <c r="S33" s="100">
        <f t="shared" si="23"/>
        <v>0</v>
      </c>
      <c r="T33" s="94"/>
      <c r="U33" s="100">
        <f t="shared" si="24"/>
        <v>0</v>
      </c>
      <c r="V33" s="94"/>
      <c r="W33" s="100">
        <f t="shared" si="25"/>
        <v>0</v>
      </c>
      <c r="X33" s="94"/>
      <c r="Y33" s="100">
        <f t="shared" si="26"/>
        <v>0</v>
      </c>
      <c r="Z33" s="94"/>
      <c r="AA33" s="100">
        <f t="shared" si="27"/>
        <v>0</v>
      </c>
      <c r="AB33" s="94"/>
      <c r="AC33" s="100">
        <f t="shared" si="28"/>
        <v>0</v>
      </c>
      <c r="AD33" s="94"/>
      <c r="AE33" s="100">
        <f t="shared" si="29"/>
        <v>0</v>
      </c>
      <c r="AF33" s="101">
        <f t="shared" si="116"/>
        <v>0</v>
      </c>
      <c r="AG33" s="100">
        <f t="shared" si="117"/>
        <v>0</v>
      </c>
      <c r="AH33" s="99"/>
      <c r="AI33" s="100">
        <f t="shared" si="32"/>
        <v>0</v>
      </c>
      <c r="AJ33" s="99"/>
      <c r="AK33" s="100">
        <f t="shared" si="33"/>
        <v>0</v>
      </c>
      <c r="AL33" s="99"/>
      <c r="AM33" s="100">
        <f t="shared" si="33"/>
        <v>0</v>
      </c>
      <c r="AN33" s="99"/>
      <c r="AO33" s="100">
        <f t="shared" si="34"/>
        <v>0</v>
      </c>
      <c r="AP33" s="99"/>
      <c r="AQ33" s="100">
        <f t="shared" si="35"/>
        <v>0</v>
      </c>
      <c r="AR33" s="99"/>
      <c r="AS33" s="100">
        <f t="shared" si="36"/>
        <v>0</v>
      </c>
      <c r="AT33" s="99"/>
      <c r="AU33" s="100">
        <f t="shared" si="37"/>
        <v>0</v>
      </c>
      <c r="AV33" s="99"/>
      <c r="AW33" s="100">
        <f t="shared" si="38"/>
        <v>0</v>
      </c>
      <c r="AX33" s="99"/>
      <c r="AY33" s="100">
        <f t="shared" si="39"/>
        <v>0</v>
      </c>
      <c r="AZ33" s="99"/>
      <c r="BA33" s="100">
        <f t="shared" si="40"/>
        <v>0</v>
      </c>
      <c r="BB33" s="99"/>
      <c r="BC33" s="100">
        <f t="shared" si="41"/>
        <v>0</v>
      </c>
      <c r="BD33" s="99"/>
      <c r="BE33" s="100">
        <f t="shared" si="42"/>
        <v>0</v>
      </c>
      <c r="BF33" s="101">
        <f t="shared" si="131"/>
        <v>0</v>
      </c>
      <c r="BG33" s="100">
        <f t="shared" si="131"/>
        <v>0</v>
      </c>
      <c r="BH33" s="99"/>
      <c r="BI33" s="100">
        <f t="shared" si="118"/>
        <v>0</v>
      </c>
      <c r="BJ33" s="99"/>
      <c r="BK33" s="100">
        <f t="shared" si="119"/>
        <v>0</v>
      </c>
      <c r="BL33" s="99"/>
      <c r="BM33" s="100">
        <f t="shared" si="120"/>
        <v>0</v>
      </c>
      <c r="BN33" s="99"/>
      <c r="BO33" s="100">
        <f t="shared" si="121"/>
        <v>0</v>
      </c>
      <c r="BP33" s="99"/>
      <c r="BQ33" s="100">
        <f t="shared" si="122"/>
        <v>0</v>
      </c>
      <c r="BR33" s="99"/>
      <c r="BS33" s="100">
        <f t="shared" si="123"/>
        <v>0</v>
      </c>
      <c r="BT33" s="99"/>
      <c r="BU33" s="100">
        <f t="shared" si="124"/>
        <v>0</v>
      </c>
      <c r="BV33" s="99"/>
      <c r="BW33" s="100">
        <f t="shared" si="125"/>
        <v>0</v>
      </c>
      <c r="BX33" s="99"/>
      <c r="BY33" s="100">
        <f t="shared" si="126"/>
        <v>0</v>
      </c>
      <c r="BZ33" s="99"/>
      <c r="CA33" s="100">
        <f t="shared" si="127"/>
        <v>0</v>
      </c>
      <c r="CB33" s="99"/>
      <c r="CC33" s="100">
        <f t="shared" si="128"/>
        <v>0</v>
      </c>
      <c r="CD33" s="99"/>
      <c r="CE33" s="100">
        <f t="shared" si="129"/>
        <v>0</v>
      </c>
      <c r="CF33" s="101">
        <f t="shared" si="130"/>
        <v>0</v>
      </c>
      <c r="CG33" s="100">
        <f t="shared" si="130"/>
        <v>0</v>
      </c>
    </row>
    <row r="34" spans="1:85" s="102" customFormat="1" ht="18" x14ac:dyDescent="0.25">
      <c r="A34" s="94">
        <v>27</v>
      </c>
      <c r="B34" s="95" t="s">
        <v>104</v>
      </c>
      <c r="C34" s="95" t="s">
        <v>77</v>
      </c>
      <c r="D34" s="94">
        <f t="shared" si="115"/>
        <v>19</v>
      </c>
      <c r="E34" s="94">
        <v>0.6</v>
      </c>
      <c r="F34" s="94" t="s">
        <v>75</v>
      </c>
      <c r="G34" s="94">
        <v>1330</v>
      </c>
      <c r="H34" s="94"/>
      <c r="I34" s="100">
        <f t="shared" si="18"/>
        <v>0</v>
      </c>
      <c r="J34" s="94"/>
      <c r="K34" s="100">
        <f t="shared" si="19"/>
        <v>0</v>
      </c>
      <c r="L34" s="94"/>
      <c r="M34" s="100">
        <f t="shared" si="20"/>
        <v>0</v>
      </c>
      <c r="N34" s="94"/>
      <c r="O34" s="100">
        <f t="shared" si="21"/>
        <v>0</v>
      </c>
      <c r="P34" s="94"/>
      <c r="Q34" s="100">
        <f t="shared" si="22"/>
        <v>0</v>
      </c>
      <c r="R34" s="94"/>
      <c r="S34" s="100">
        <f t="shared" si="23"/>
        <v>0</v>
      </c>
      <c r="T34" s="94"/>
      <c r="U34" s="100">
        <f t="shared" si="24"/>
        <v>0</v>
      </c>
      <c r="V34" s="94"/>
      <c r="W34" s="100">
        <f t="shared" si="25"/>
        <v>0</v>
      </c>
      <c r="X34" s="94"/>
      <c r="Y34" s="100">
        <f t="shared" si="26"/>
        <v>0</v>
      </c>
      <c r="Z34" s="94"/>
      <c r="AA34" s="100">
        <f t="shared" si="27"/>
        <v>0</v>
      </c>
      <c r="AB34" s="94"/>
      <c r="AC34" s="100">
        <f t="shared" si="28"/>
        <v>0</v>
      </c>
      <c r="AD34" s="94"/>
      <c r="AE34" s="100">
        <f t="shared" si="29"/>
        <v>0</v>
      </c>
      <c r="AF34" s="101">
        <f t="shared" si="116"/>
        <v>0</v>
      </c>
      <c r="AG34" s="100">
        <f t="shared" si="117"/>
        <v>0</v>
      </c>
      <c r="AH34" s="99"/>
      <c r="AI34" s="100">
        <f t="shared" si="32"/>
        <v>0</v>
      </c>
      <c r="AJ34" s="99"/>
      <c r="AK34" s="100">
        <f t="shared" si="33"/>
        <v>0</v>
      </c>
      <c r="AL34" s="99"/>
      <c r="AM34" s="100">
        <f t="shared" si="33"/>
        <v>0</v>
      </c>
      <c r="AN34" s="99"/>
      <c r="AO34" s="100">
        <f t="shared" si="34"/>
        <v>0</v>
      </c>
      <c r="AP34" s="99"/>
      <c r="AQ34" s="100">
        <f t="shared" si="35"/>
        <v>0</v>
      </c>
      <c r="AR34" s="99"/>
      <c r="AS34" s="100">
        <f t="shared" si="36"/>
        <v>0</v>
      </c>
      <c r="AT34" s="99"/>
      <c r="AU34" s="100">
        <f t="shared" si="37"/>
        <v>0</v>
      </c>
      <c r="AV34" s="99"/>
      <c r="AW34" s="100">
        <f t="shared" si="38"/>
        <v>0</v>
      </c>
      <c r="AX34" s="99"/>
      <c r="AY34" s="100">
        <f t="shared" si="39"/>
        <v>0</v>
      </c>
      <c r="AZ34" s="99"/>
      <c r="BA34" s="100">
        <f t="shared" si="40"/>
        <v>0</v>
      </c>
      <c r="BB34" s="99"/>
      <c r="BC34" s="100">
        <f t="shared" si="41"/>
        <v>0</v>
      </c>
      <c r="BD34" s="99"/>
      <c r="BE34" s="100">
        <f t="shared" si="42"/>
        <v>0</v>
      </c>
      <c r="BF34" s="101">
        <f t="shared" si="131"/>
        <v>0</v>
      </c>
      <c r="BG34" s="100">
        <f t="shared" si="131"/>
        <v>0</v>
      </c>
      <c r="BH34" s="99"/>
      <c r="BI34" s="100">
        <f t="shared" si="118"/>
        <v>0</v>
      </c>
      <c r="BJ34" s="99"/>
      <c r="BK34" s="100">
        <f t="shared" si="119"/>
        <v>0</v>
      </c>
      <c r="BL34" s="99"/>
      <c r="BM34" s="100">
        <f t="shared" si="120"/>
        <v>0</v>
      </c>
      <c r="BN34" s="99"/>
      <c r="BO34" s="100">
        <f t="shared" si="121"/>
        <v>0</v>
      </c>
      <c r="BP34" s="99"/>
      <c r="BQ34" s="100">
        <f t="shared" si="122"/>
        <v>0</v>
      </c>
      <c r="BR34" s="99"/>
      <c r="BS34" s="100">
        <f t="shared" si="123"/>
        <v>0</v>
      </c>
      <c r="BT34" s="99"/>
      <c r="BU34" s="100">
        <f t="shared" si="124"/>
        <v>0</v>
      </c>
      <c r="BV34" s="99"/>
      <c r="BW34" s="100">
        <f t="shared" si="125"/>
        <v>0</v>
      </c>
      <c r="BX34" s="99"/>
      <c r="BY34" s="100">
        <f t="shared" si="126"/>
        <v>0</v>
      </c>
      <c r="BZ34" s="99"/>
      <c r="CA34" s="100">
        <f t="shared" si="127"/>
        <v>0</v>
      </c>
      <c r="CB34" s="99"/>
      <c r="CC34" s="100">
        <f t="shared" si="128"/>
        <v>0</v>
      </c>
      <c r="CD34" s="99"/>
      <c r="CE34" s="100">
        <f t="shared" si="129"/>
        <v>0</v>
      </c>
      <c r="CF34" s="101">
        <f t="shared" si="130"/>
        <v>0</v>
      </c>
      <c r="CG34" s="100">
        <f t="shared" si="130"/>
        <v>0</v>
      </c>
    </row>
    <row r="35" spans="1:85" s="102" customFormat="1" ht="18" x14ac:dyDescent="0.25">
      <c r="A35" s="94">
        <v>28</v>
      </c>
      <c r="B35" s="95" t="s">
        <v>105</v>
      </c>
      <c r="C35" s="95" t="s">
        <v>77</v>
      </c>
      <c r="D35" s="94">
        <f t="shared" si="115"/>
        <v>19</v>
      </c>
      <c r="E35" s="94">
        <v>0.35</v>
      </c>
      <c r="F35" s="94" t="s">
        <v>81</v>
      </c>
      <c r="G35" s="94">
        <v>900</v>
      </c>
      <c r="H35" s="94"/>
      <c r="I35" s="100">
        <f t="shared" si="18"/>
        <v>0</v>
      </c>
      <c r="J35" s="94"/>
      <c r="K35" s="100">
        <f t="shared" si="19"/>
        <v>0</v>
      </c>
      <c r="L35" s="94"/>
      <c r="M35" s="100">
        <f t="shared" si="20"/>
        <v>0</v>
      </c>
      <c r="N35" s="94"/>
      <c r="O35" s="100">
        <f t="shared" si="21"/>
        <v>0</v>
      </c>
      <c r="P35" s="94"/>
      <c r="Q35" s="100">
        <f t="shared" si="22"/>
        <v>0</v>
      </c>
      <c r="R35" s="94"/>
      <c r="S35" s="100">
        <f t="shared" si="23"/>
        <v>0</v>
      </c>
      <c r="T35" s="94"/>
      <c r="U35" s="100">
        <f t="shared" si="24"/>
        <v>0</v>
      </c>
      <c r="V35" s="94"/>
      <c r="W35" s="100">
        <f t="shared" si="25"/>
        <v>0</v>
      </c>
      <c r="X35" s="94"/>
      <c r="Y35" s="100">
        <f t="shared" si="26"/>
        <v>0</v>
      </c>
      <c r="Z35" s="94"/>
      <c r="AA35" s="100">
        <f t="shared" si="27"/>
        <v>0</v>
      </c>
      <c r="AB35" s="94"/>
      <c r="AC35" s="100">
        <f t="shared" si="28"/>
        <v>0</v>
      </c>
      <c r="AD35" s="94"/>
      <c r="AE35" s="100">
        <f t="shared" si="29"/>
        <v>0</v>
      </c>
      <c r="AF35" s="101">
        <f t="shared" si="116"/>
        <v>0</v>
      </c>
      <c r="AG35" s="100">
        <f t="shared" si="117"/>
        <v>0</v>
      </c>
      <c r="AH35" s="99"/>
      <c r="AI35" s="100">
        <f t="shared" si="32"/>
        <v>0</v>
      </c>
      <c r="AJ35" s="99"/>
      <c r="AK35" s="100">
        <f t="shared" si="33"/>
        <v>0</v>
      </c>
      <c r="AL35" s="99"/>
      <c r="AM35" s="100">
        <f t="shared" si="33"/>
        <v>0</v>
      </c>
      <c r="AN35" s="99"/>
      <c r="AO35" s="100">
        <f t="shared" si="34"/>
        <v>0</v>
      </c>
      <c r="AP35" s="99"/>
      <c r="AQ35" s="100">
        <f t="shared" si="35"/>
        <v>0</v>
      </c>
      <c r="AR35" s="99"/>
      <c r="AS35" s="100">
        <f t="shared" si="36"/>
        <v>0</v>
      </c>
      <c r="AT35" s="99"/>
      <c r="AU35" s="100">
        <f t="shared" si="37"/>
        <v>0</v>
      </c>
      <c r="AV35" s="99"/>
      <c r="AW35" s="100">
        <f t="shared" si="38"/>
        <v>0</v>
      </c>
      <c r="AX35" s="99"/>
      <c r="AY35" s="100">
        <f t="shared" si="39"/>
        <v>0</v>
      </c>
      <c r="AZ35" s="99"/>
      <c r="BA35" s="100">
        <f t="shared" si="40"/>
        <v>0</v>
      </c>
      <c r="BB35" s="99"/>
      <c r="BC35" s="100">
        <f t="shared" si="41"/>
        <v>0</v>
      </c>
      <c r="BD35" s="99"/>
      <c r="BE35" s="100">
        <f t="shared" si="42"/>
        <v>0</v>
      </c>
      <c r="BF35" s="101">
        <f t="shared" si="131"/>
        <v>0</v>
      </c>
      <c r="BG35" s="100">
        <f t="shared" si="131"/>
        <v>0</v>
      </c>
      <c r="BH35" s="99"/>
      <c r="BI35" s="100">
        <f t="shared" si="118"/>
        <v>0</v>
      </c>
      <c r="BJ35" s="99"/>
      <c r="BK35" s="100">
        <f t="shared" si="119"/>
        <v>0</v>
      </c>
      <c r="BL35" s="99"/>
      <c r="BM35" s="100">
        <f t="shared" si="120"/>
        <v>0</v>
      </c>
      <c r="BN35" s="99"/>
      <c r="BO35" s="100">
        <f t="shared" si="121"/>
        <v>0</v>
      </c>
      <c r="BP35" s="99"/>
      <c r="BQ35" s="100">
        <f t="shared" si="122"/>
        <v>0</v>
      </c>
      <c r="BR35" s="99"/>
      <c r="BS35" s="100">
        <f t="shared" si="123"/>
        <v>0</v>
      </c>
      <c r="BT35" s="99"/>
      <c r="BU35" s="100">
        <f t="shared" si="124"/>
        <v>0</v>
      </c>
      <c r="BV35" s="99"/>
      <c r="BW35" s="100">
        <f t="shared" si="125"/>
        <v>0</v>
      </c>
      <c r="BX35" s="99"/>
      <c r="BY35" s="100">
        <f t="shared" si="126"/>
        <v>0</v>
      </c>
      <c r="BZ35" s="99"/>
      <c r="CA35" s="100">
        <f t="shared" si="127"/>
        <v>0</v>
      </c>
      <c r="CB35" s="99"/>
      <c r="CC35" s="100">
        <f t="shared" si="128"/>
        <v>0</v>
      </c>
      <c r="CD35" s="99"/>
      <c r="CE35" s="100">
        <f t="shared" si="129"/>
        <v>0</v>
      </c>
      <c r="CF35" s="101">
        <f t="shared" si="130"/>
        <v>0</v>
      </c>
      <c r="CG35" s="100">
        <f t="shared" si="130"/>
        <v>0</v>
      </c>
    </row>
    <row r="36" spans="1:85" s="102" customFormat="1" ht="18" x14ac:dyDescent="0.25">
      <c r="A36" s="94">
        <v>29</v>
      </c>
      <c r="B36" s="95" t="s">
        <v>106</v>
      </c>
      <c r="C36" s="95" t="s">
        <v>74</v>
      </c>
      <c r="D36" s="94">
        <f t="shared" si="115"/>
        <v>19</v>
      </c>
      <c r="E36" s="94">
        <v>0.7</v>
      </c>
      <c r="F36" s="94" t="s">
        <v>75</v>
      </c>
      <c r="G36" s="94"/>
      <c r="H36" s="94"/>
      <c r="I36" s="100">
        <f t="shared" si="18"/>
        <v>0</v>
      </c>
      <c r="J36" s="94"/>
      <c r="K36" s="100">
        <f t="shared" si="19"/>
        <v>0</v>
      </c>
      <c r="L36" s="94"/>
      <c r="M36" s="100">
        <f t="shared" si="20"/>
        <v>0</v>
      </c>
      <c r="N36" s="94"/>
      <c r="O36" s="100">
        <f t="shared" si="21"/>
        <v>0</v>
      </c>
      <c r="P36" s="94"/>
      <c r="Q36" s="100">
        <f t="shared" si="22"/>
        <v>0</v>
      </c>
      <c r="R36" s="94"/>
      <c r="S36" s="100">
        <f t="shared" si="23"/>
        <v>0</v>
      </c>
      <c r="T36" s="94"/>
      <c r="U36" s="100">
        <f t="shared" si="24"/>
        <v>0</v>
      </c>
      <c r="V36" s="94"/>
      <c r="W36" s="100">
        <f t="shared" si="25"/>
        <v>0</v>
      </c>
      <c r="X36" s="94"/>
      <c r="Y36" s="100">
        <f t="shared" si="26"/>
        <v>0</v>
      </c>
      <c r="Z36" s="94"/>
      <c r="AA36" s="100">
        <f t="shared" si="27"/>
        <v>0</v>
      </c>
      <c r="AB36" s="94"/>
      <c r="AC36" s="100">
        <f t="shared" si="28"/>
        <v>0</v>
      </c>
      <c r="AD36" s="94"/>
      <c r="AE36" s="100">
        <f t="shared" si="29"/>
        <v>0</v>
      </c>
      <c r="AF36" s="101">
        <f t="shared" si="116"/>
        <v>0</v>
      </c>
      <c r="AG36" s="100">
        <f t="shared" si="117"/>
        <v>0</v>
      </c>
      <c r="AH36" s="99"/>
      <c r="AI36" s="100">
        <f t="shared" si="32"/>
        <v>0</v>
      </c>
      <c r="AJ36" s="99"/>
      <c r="AK36" s="100">
        <f t="shared" si="33"/>
        <v>0</v>
      </c>
      <c r="AL36" s="99"/>
      <c r="AM36" s="100">
        <f t="shared" si="33"/>
        <v>0</v>
      </c>
      <c r="AN36" s="99"/>
      <c r="AO36" s="100">
        <f t="shared" si="34"/>
        <v>0</v>
      </c>
      <c r="AP36" s="99"/>
      <c r="AQ36" s="100">
        <f t="shared" si="35"/>
        <v>0</v>
      </c>
      <c r="AR36" s="99"/>
      <c r="AS36" s="100">
        <f t="shared" si="36"/>
        <v>0</v>
      </c>
      <c r="AT36" s="99"/>
      <c r="AU36" s="100">
        <f t="shared" si="37"/>
        <v>0</v>
      </c>
      <c r="AV36" s="99"/>
      <c r="AW36" s="100">
        <f t="shared" si="38"/>
        <v>0</v>
      </c>
      <c r="AX36" s="99"/>
      <c r="AY36" s="100">
        <f t="shared" si="39"/>
        <v>0</v>
      </c>
      <c r="AZ36" s="99"/>
      <c r="BA36" s="100">
        <f t="shared" si="40"/>
        <v>0</v>
      </c>
      <c r="BB36" s="99"/>
      <c r="BC36" s="100">
        <f t="shared" si="41"/>
        <v>0</v>
      </c>
      <c r="BD36" s="99"/>
      <c r="BE36" s="100">
        <f t="shared" si="42"/>
        <v>0</v>
      </c>
      <c r="BF36" s="101">
        <f t="shared" si="131"/>
        <v>0</v>
      </c>
      <c r="BG36" s="100">
        <f t="shared" si="131"/>
        <v>0</v>
      </c>
      <c r="BH36" s="99"/>
      <c r="BI36" s="100">
        <f t="shared" si="118"/>
        <v>0</v>
      </c>
      <c r="BJ36" s="99"/>
      <c r="BK36" s="100">
        <f t="shared" si="119"/>
        <v>0</v>
      </c>
      <c r="BL36" s="99"/>
      <c r="BM36" s="100">
        <f t="shared" si="120"/>
        <v>0</v>
      </c>
      <c r="BN36" s="99"/>
      <c r="BO36" s="100">
        <f t="shared" si="121"/>
        <v>0</v>
      </c>
      <c r="BP36" s="99"/>
      <c r="BQ36" s="100">
        <f t="shared" si="122"/>
        <v>0</v>
      </c>
      <c r="BR36" s="99"/>
      <c r="BS36" s="100">
        <f t="shared" si="123"/>
        <v>0</v>
      </c>
      <c r="BT36" s="99"/>
      <c r="BU36" s="100">
        <f t="shared" si="124"/>
        <v>0</v>
      </c>
      <c r="BV36" s="99"/>
      <c r="BW36" s="100">
        <f t="shared" si="125"/>
        <v>0</v>
      </c>
      <c r="BX36" s="99"/>
      <c r="BY36" s="100">
        <f t="shared" si="126"/>
        <v>0</v>
      </c>
      <c r="BZ36" s="99"/>
      <c r="CA36" s="100">
        <f t="shared" si="127"/>
        <v>0</v>
      </c>
      <c r="CB36" s="99"/>
      <c r="CC36" s="100">
        <f t="shared" si="128"/>
        <v>0</v>
      </c>
      <c r="CD36" s="99"/>
      <c r="CE36" s="100">
        <f t="shared" si="129"/>
        <v>0</v>
      </c>
      <c r="CF36" s="101">
        <f t="shared" si="130"/>
        <v>0</v>
      </c>
      <c r="CG36" s="100">
        <f t="shared" si="130"/>
        <v>0</v>
      </c>
    </row>
    <row r="37" spans="1:85" s="102" customFormat="1" ht="18" x14ac:dyDescent="0.25">
      <c r="A37" s="94">
        <v>30</v>
      </c>
      <c r="B37" s="95" t="s">
        <v>107</v>
      </c>
      <c r="C37" s="95" t="s">
        <v>74</v>
      </c>
      <c r="D37" s="94">
        <f t="shared" si="115"/>
        <v>19</v>
      </c>
      <c r="E37" s="94">
        <v>0.7</v>
      </c>
      <c r="F37" s="94" t="s">
        <v>75</v>
      </c>
      <c r="G37" s="94"/>
      <c r="H37" s="94"/>
      <c r="I37" s="100">
        <f t="shared" si="18"/>
        <v>0</v>
      </c>
      <c r="J37" s="94"/>
      <c r="K37" s="100">
        <f t="shared" si="19"/>
        <v>0</v>
      </c>
      <c r="L37" s="94"/>
      <c r="M37" s="100">
        <f t="shared" si="20"/>
        <v>0</v>
      </c>
      <c r="N37" s="94"/>
      <c r="O37" s="100">
        <f t="shared" si="21"/>
        <v>0</v>
      </c>
      <c r="P37" s="94"/>
      <c r="Q37" s="100">
        <f t="shared" si="22"/>
        <v>0</v>
      </c>
      <c r="R37" s="94"/>
      <c r="S37" s="100">
        <f t="shared" si="23"/>
        <v>0</v>
      </c>
      <c r="T37" s="94"/>
      <c r="U37" s="100">
        <f t="shared" si="24"/>
        <v>0</v>
      </c>
      <c r="V37" s="94"/>
      <c r="W37" s="100">
        <f t="shared" si="25"/>
        <v>0</v>
      </c>
      <c r="X37" s="94"/>
      <c r="Y37" s="100">
        <f t="shared" si="26"/>
        <v>0</v>
      </c>
      <c r="Z37" s="94"/>
      <c r="AA37" s="100">
        <f t="shared" si="27"/>
        <v>0</v>
      </c>
      <c r="AB37" s="94"/>
      <c r="AC37" s="100">
        <f t="shared" si="28"/>
        <v>0</v>
      </c>
      <c r="AD37" s="94"/>
      <c r="AE37" s="100">
        <f t="shared" si="29"/>
        <v>0</v>
      </c>
      <c r="AF37" s="101">
        <f t="shared" si="116"/>
        <v>0</v>
      </c>
      <c r="AG37" s="100">
        <f t="shared" si="117"/>
        <v>0</v>
      </c>
      <c r="AH37" s="99"/>
      <c r="AI37" s="100">
        <f t="shared" si="32"/>
        <v>0</v>
      </c>
      <c r="AJ37" s="99"/>
      <c r="AK37" s="100">
        <f t="shared" si="33"/>
        <v>0</v>
      </c>
      <c r="AL37" s="99"/>
      <c r="AM37" s="100">
        <f t="shared" si="33"/>
        <v>0</v>
      </c>
      <c r="AN37" s="99"/>
      <c r="AO37" s="100">
        <f t="shared" si="34"/>
        <v>0</v>
      </c>
      <c r="AP37" s="99"/>
      <c r="AQ37" s="100">
        <f t="shared" si="35"/>
        <v>0</v>
      </c>
      <c r="AR37" s="99"/>
      <c r="AS37" s="100">
        <f t="shared" si="36"/>
        <v>0</v>
      </c>
      <c r="AT37" s="99"/>
      <c r="AU37" s="100">
        <f t="shared" si="37"/>
        <v>0</v>
      </c>
      <c r="AV37" s="99"/>
      <c r="AW37" s="100">
        <f t="shared" si="38"/>
        <v>0</v>
      </c>
      <c r="AX37" s="99"/>
      <c r="AY37" s="100">
        <f t="shared" si="39"/>
        <v>0</v>
      </c>
      <c r="AZ37" s="99"/>
      <c r="BA37" s="100">
        <f t="shared" si="40"/>
        <v>0</v>
      </c>
      <c r="BB37" s="99"/>
      <c r="BC37" s="100">
        <f t="shared" si="41"/>
        <v>0</v>
      </c>
      <c r="BD37" s="99"/>
      <c r="BE37" s="100">
        <f t="shared" si="42"/>
        <v>0</v>
      </c>
      <c r="BF37" s="101">
        <f t="shared" si="131"/>
        <v>0</v>
      </c>
      <c r="BG37" s="100">
        <f t="shared" si="131"/>
        <v>0</v>
      </c>
      <c r="BH37" s="99"/>
      <c r="BI37" s="100">
        <f t="shared" si="118"/>
        <v>0</v>
      </c>
      <c r="BJ37" s="99"/>
      <c r="BK37" s="100">
        <f t="shared" si="119"/>
        <v>0</v>
      </c>
      <c r="BL37" s="99"/>
      <c r="BM37" s="100">
        <f t="shared" si="120"/>
        <v>0</v>
      </c>
      <c r="BN37" s="99"/>
      <c r="BO37" s="100">
        <f t="shared" si="121"/>
        <v>0</v>
      </c>
      <c r="BP37" s="99"/>
      <c r="BQ37" s="100">
        <f t="shared" si="122"/>
        <v>0</v>
      </c>
      <c r="BR37" s="99"/>
      <c r="BS37" s="100">
        <f t="shared" si="123"/>
        <v>0</v>
      </c>
      <c r="BT37" s="99"/>
      <c r="BU37" s="100">
        <f t="shared" si="124"/>
        <v>0</v>
      </c>
      <c r="BV37" s="99"/>
      <c r="BW37" s="100">
        <f t="shared" si="125"/>
        <v>0</v>
      </c>
      <c r="BX37" s="99"/>
      <c r="BY37" s="100">
        <f t="shared" si="126"/>
        <v>0</v>
      </c>
      <c r="BZ37" s="99"/>
      <c r="CA37" s="100">
        <f t="shared" si="127"/>
        <v>0</v>
      </c>
      <c r="CB37" s="99"/>
      <c r="CC37" s="100">
        <f t="shared" si="128"/>
        <v>0</v>
      </c>
      <c r="CD37" s="99"/>
      <c r="CE37" s="100">
        <f t="shared" si="129"/>
        <v>0</v>
      </c>
      <c r="CF37" s="101">
        <f t="shared" si="130"/>
        <v>0</v>
      </c>
      <c r="CG37" s="100">
        <f t="shared" si="130"/>
        <v>0</v>
      </c>
    </row>
    <row r="38" spans="1:85" s="102" customFormat="1" ht="18" x14ac:dyDescent="0.25">
      <c r="A38" s="94">
        <v>31</v>
      </c>
      <c r="B38" s="95" t="s">
        <v>108</v>
      </c>
      <c r="C38" s="95" t="s">
        <v>74</v>
      </c>
      <c r="D38" s="94">
        <f t="shared" si="115"/>
        <v>19</v>
      </c>
      <c r="E38" s="94">
        <v>0.68</v>
      </c>
      <c r="F38" s="94" t="s">
        <v>75</v>
      </c>
      <c r="G38" s="94">
        <v>1550</v>
      </c>
      <c r="H38" s="94"/>
      <c r="I38" s="100">
        <f t="shared" si="18"/>
        <v>0</v>
      </c>
      <c r="J38" s="94"/>
      <c r="K38" s="100">
        <f t="shared" si="19"/>
        <v>0</v>
      </c>
      <c r="L38" s="94"/>
      <c r="M38" s="100">
        <f t="shared" si="20"/>
        <v>0</v>
      </c>
      <c r="N38" s="94"/>
      <c r="O38" s="100">
        <f t="shared" si="21"/>
        <v>0</v>
      </c>
      <c r="P38" s="94"/>
      <c r="Q38" s="100">
        <f t="shared" si="22"/>
        <v>0</v>
      </c>
      <c r="R38" s="94"/>
      <c r="S38" s="100">
        <f t="shared" si="23"/>
        <v>0</v>
      </c>
      <c r="T38" s="94"/>
      <c r="U38" s="100">
        <f t="shared" si="24"/>
        <v>0</v>
      </c>
      <c r="V38" s="94"/>
      <c r="W38" s="100">
        <f t="shared" si="25"/>
        <v>0</v>
      </c>
      <c r="X38" s="94"/>
      <c r="Y38" s="100">
        <f t="shared" si="26"/>
        <v>0</v>
      </c>
      <c r="Z38" s="94"/>
      <c r="AA38" s="100">
        <f t="shared" si="27"/>
        <v>0</v>
      </c>
      <c r="AB38" s="94"/>
      <c r="AC38" s="100">
        <f t="shared" si="28"/>
        <v>0</v>
      </c>
      <c r="AD38" s="94"/>
      <c r="AE38" s="100">
        <f t="shared" si="29"/>
        <v>0</v>
      </c>
      <c r="AF38" s="101">
        <f t="shared" si="116"/>
        <v>0</v>
      </c>
      <c r="AG38" s="100">
        <f t="shared" si="117"/>
        <v>0</v>
      </c>
      <c r="AH38" s="99"/>
      <c r="AI38" s="100">
        <f t="shared" si="32"/>
        <v>0</v>
      </c>
      <c r="AJ38" s="99"/>
      <c r="AK38" s="100">
        <f t="shared" si="33"/>
        <v>0</v>
      </c>
      <c r="AL38" s="99"/>
      <c r="AM38" s="100">
        <f t="shared" si="33"/>
        <v>0</v>
      </c>
      <c r="AN38" s="99"/>
      <c r="AO38" s="100">
        <f t="shared" si="34"/>
        <v>0</v>
      </c>
      <c r="AP38" s="99"/>
      <c r="AQ38" s="100">
        <f t="shared" si="35"/>
        <v>0</v>
      </c>
      <c r="AR38" s="99"/>
      <c r="AS38" s="100">
        <f t="shared" si="36"/>
        <v>0</v>
      </c>
      <c r="AT38" s="99"/>
      <c r="AU38" s="100">
        <f t="shared" si="37"/>
        <v>0</v>
      </c>
      <c r="AV38" s="99"/>
      <c r="AW38" s="100">
        <f t="shared" si="38"/>
        <v>0</v>
      </c>
      <c r="AX38" s="99"/>
      <c r="AY38" s="100">
        <f t="shared" si="39"/>
        <v>0</v>
      </c>
      <c r="AZ38" s="99"/>
      <c r="BA38" s="100">
        <f t="shared" si="40"/>
        <v>0</v>
      </c>
      <c r="BB38" s="99"/>
      <c r="BC38" s="100">
        <f t="shared" si="41"/>
        <v>0</v>
      </c>
      <c r="BD38" s="99"/>
      <c r="BE38" s="100">
        <f t="shared" si="42"/>
        <v>0</v>
      </c>
      <c r="BF38" s="101">
        <f t="shared" si="131"/>
        <v>0</v>
      </c>
      <c r="BG38" s="100">
        <f t="shared" si="131"/>
        <v>0</v>
      </c>
      <c r="BH38" s="99"/>
      <c r="BI38" s="100">
        <f t="shared" si="118"/>
        <v>0</v>
      </c>
      <c r="BJ38" s="99"/>
      <c r="BK38" s="100">
        <f t="shared" si="119"/>
        <v>0</v>
      </c>
      <c r="BL38" s="99"/>
      <c r="BM38" s="100">
        <f t="shared" si="120"/>
        <v>0</v>
      </c>
      <c r="BN38" s="99"/>
      <c r="BO38" s="100">
        <f t="shared" si="121"/>
        <v>0</v>
      </c>
      <c r="BP38" s="99"/>
      <c r="BQ38" s="100">
        <f t="shared" si="122"/>
        <v>0</v>
      </c>
      <c r="BR38" s="99"/>
      <c r="BS38" s="100">
        <f t="shared" si="123"/>
        <v>0</v>
      </c>
      <c r="BT38" s="99"/>
      <c r="BU38" s="100">
        <f t="shared" si="124"/>
        <v>0</v>
      </c>
      <c r="BV38" s="99"/>
      <c r="BW38" s="100">
        <f t="shared" si="125"/>
        <v>0</v>
      </c>
      <c r="BX38" s="99"/>
      <c r="BY38" s="100">
        <f t="shared" si="126"/>
        <v>0</v>
      </c>
      <c r="BZ38" s="99"/>
      <c r="CA38" s="100">
        <f t="shared" si="127"/>
        <v>0</v>
      </c>
      <c r="CB38" s="99"/>
      <c r="CC38" s="100">
        <f t="shared" si="128"/>
        <v>0</v>
      </c>
      <c r="CD38" s="99"/>
      <c r="CE38" s="100">
        <f t="shared" si="129"/>
        <v>0</v>
      </c>
      <c r="CF38" s="101">
        <f t="shared" si="130"/>
        <v>0</v>
      </c>
      <c r="CG38" s="100">
        <f t="shared" si="130"/>
        <v>0</v>
      </c>
    </row>
    <row r="39" spans="1:85" s="102" customFormat="1" ht="18" x14ac:dyDescent="0.25">
      <c r="A39" s="94">
        <v>32</v>
      </c>
      <c r="B39" s="95" t="s">
        <v>108</v>
      </c>
      <c r="C39" s="95" t="s">
        <v>74</v>
      </c>
      <c r="D39" s="94">
        <f t="shared" si="115"/>
        <v>19</v>
      </c>
      <c r="E39" s="94">
        <v>0.64</v>
      </c>
      <c r="F39" s="94" t="s">
        <v>75</v>
      </c>
      <c r="G39" s="94">
        <v>1500</v>
      </c>
      <c r="H39" s="94"/>
      <c r="I39" s="100">
        <f t="shared" si="18"/>
        <v>0</v>
      </c>
      <c r="J39" s="94"/>
      <c r="K39" s="100">
        <f t="shared" si="19"/>
        <v>0</v>
      </c>
      <c r="L39" s="94"/>
      <c r="M39" s="100">
        <f t="shared" si="20"/>
        <v>0</v>
      </c>
      <c r="N39" s="94"/>
      <c r="O39" s="100">
        <f t="shared" si="21"/>
        <v>0</v>
      </c>
      <c r="P39" s="94"/>
      <c r="Q39" s="100">
        <f t="shared" si="22"/>
        <v>0</v>
      </c>
      <c r="R39" s="94"/>
      <c r="S39" s="100">
        <f t="shared" si="23"/>
        <v>0</v>
      </c>
      <c r="T39" s="94"/>
      <c r="U39" s="100">
        <f t="shared" si="24"/>
        <v>0</v>
      </c>
      <c r="V39" s="94"/>
      <c r="W39" s="100">
        <f t="shared" si="25"/>
        <v>0</v>
      </c>
      <c r="X39" s="94"/>
      <c r="Y39" s="100">
        <f t="shared" si="26"/>
        <v>0</v>
      </c>
      <c r="Z39" s="94"/>
      <c r="AA39" s="100">
        <f t="shared" si="27"/>
        <v>0</v>
      </c>
      <c r="AB39" s="94"/>
      <c r="AC39" s="100">
        <f t="shared" si="28"/>
        <v>0</v>
      </c>
      <c r="AD39" s="94"/>
      <c r="AE39" s="100">
        <f t="shared" si="29"/>
        <v>0</v>
      </c>
      <c r="AF39" s="101">
        <f t="shared" si="116"/>
        <v>0</v>
      </c>
      <c r="AG39" s="100">
        <f t="shared" si="117"/>
        <v>0</v>
      </c>
      <c r="AH39" s="99"/>
      <c r="AI39" s="100">
        <f t="shared" si="32"/>
        <v>0</v>
      </c>
      <c r="AJ39" s="99"/>
      <c r="AK39" s="100">
        <f t="shared" si="33"/>
        <v>0</v>
      </c>
      <c r="AL39" s="99"/>
      <c r="AM39" s="100">
        <f t="shared" si="33"/>
        <v>0</v>
      </c>
      <c r="AN39" s="99"/>
      <c r="AO39" s="100">
        <f t="shared" si="34"/>
        <v>0</v>
      </c>
      <c r="AP39" s="99"/>
      <c r="AQ39" s="100">
        <f t="shared" si="35"/>
        <v>0</v>
      </c>
      <c r="AR39" s="99"/>
      <c r="AS39" s="100">
        <f t="shared" si="36"/>
        <v>0</v>
      </c>
      <c r="AT39" s="99"/>
      <c r="AU39" s="100">
        <f t="shared" si="37"/>
        <v>0</v>
      </c>
      <c r="AV39" s="99"/>
      <c r="AW39" s="100">
        <f t="shared" si="38"/>
        <v>0</v>
      </c>
      <c r="AX39" s="99"/>
      <c r="AY39" s="100">
        <f t="shared" si="39"/>
        <v>0</v>
      </c>
      <c r="AZ39" s="99"/>
      <c r="BA39" s="100">
        <f t="shared" si="40"/>
        <v>0</v>
      </c>
      <c r="BB39" s="99"/>
      <c r="BC39" s="100">
        <f t="shared" si="41"/>
        <v>0</v>
      </c>
      <c r="BD39" s="99"/>
      <c r="BE39" s="100">
        <f t="shared" si="42"/>
        <v>0</v>
      </c>
      <c r="BF39" s="101">
        <f t="shared" si="131"/>
        <v>0</v>
      </c>
      <c r="BG39" s="100">
        <f t="shared" si="131"/>
        <v>0</v>
      </c>
      <c r="BH39" s="99"/>
      <c r="BI39" s="100">
        <f t="shared" si="118"/>
        <v>0</v>
      </c>
      <c r="BJ39" s="99"/>
      <c r="BK39" s="100">
        <f t="shared" si="119"/>
        <v>0</v>
      </c>
      <c r="BL39" s="99"/>
      <c r="BM39" s="100">
        <f t="shared" si="120"/>
        <v>0</v>
      </c>
      <c r="BN39" s="99"/>
      <c r="BO39" s="100">
        <f t="shared" si="121"/>
        <v>0</v>
      </c>
      <c r="BP39" s="99"/>
      <c r="BQ39" s="100">
        <f t="shared" si="122"/>
        <v>0</v>
      </c>
      <c r="BR39" s="99"/>
      <c r="BS39" s="100">
        <f t="shared" si="123"/>
        <v>0</v>
      </c>
      <c r="BT39" s="99"/>
      <c r="BU39" s="100">
        <f t="shared" si="124"/>
        <v>0</v>
      </c>
      <c r="BV39" s="99"/>
      <c r="BW39" s="100">
        <f t="shared" si="125"/>
        <v>0</v>
      </c>
      <c r="BX39" s="99"/>
      <c r="BY39" s="100">
        <f t="shared" si="126"/>
        <v>0</v>
      </c>
      <c r="BZ39" s="99"/>
      <c r="CA39" s="100">
        <f t="shared" si="127"/>
        <v>0</v>
      </c>
      <c r="CB39" s="99"/>
      <c r="CC39" s="100">
        <f t="shared" si="128"/>
        <v>0</v>
      </c>
      <c r="CD39" s="99"/>
      <c r="CE39" s="100">
        <f t="shared" si="129"/>
        <v>0</v>
      </c>
      <c r="CF39" s="101">
        <f t="shared" si="130"/>
        <v>0</v>
      </c>
      <c r="CG39" s="100">
        <f t="shared" si="130"/>
        <v>0</v>
      </c>
    </row>
    <row r="40" spans="1:85" s="102" customFormat="1" ht="18" x14ac:dyDescent="0.25">
      <c r="A40" s="94">
        <v>33</v>
      </c>
      <c r="B40" s="95" t="s">
        <v>109</v>
      </c>
      <c r="C40" s="95" t="s">
        <v>74</v>
      </c>
      <c r="D40" s="94">
        <f t="shared" si="115"/>
        <v>19</v>
      </c>
      <c r="E40" s="94">
        <v>0.64</v>
      </c>
      <c r="F40" s="94" t="s">
        <v>85</v>
      </c>
      <c r="G40" s="94"/>
      <c r="H40" s="94"/>
      <c r="I40" s="100">
        <f t="shared" si="18"/>
        <v>0</v>
      </c>
      <c r="J40" s="94"/>
      <c r="K40" s="100">
        <f t="shared" si="19"/>
        <v>0</v>
      </c>
      <c r="L40" s="94"/>
      <c r="M40" s="100">
        <f t="shared" si="20"/>
        <v>0</v>
      </c>
      <c r="N40" s="94"/>
      <c r="O40" s="100">
        <f t="shared" si="21"/>
        <v>0</v>
      </c>
      <c r="P40" s="94"/>
      <c r="Q40" s="100">
        <f t="shared" si="22"/>
        <v>0</v>
      </c>
      <c r="R40" s="94"/>
      <c r="S40" s="100">
        <f t="shared" si="23"/>
        <v>0</v>
      </c>
      <c r="T40" s="94"/>
      <c r="U40" s="100">
        <f t="shared" si="24"/>
        <v>0</v>
      </c>
      <c r="V40" s="94"/>
      <c r="W40" s="100">
        <f t="shared" si="25"/>
        <v>0</v>
      </c>
      <c r="X40" s="94"/>
      <c r="Y40" s="100">
        <f t="shared" si="26"/>
        <v>0</v>
      </c>
      <c r="Z40" s="94"/>
      <c r="AA40" s="100">
        <f t="shared" si="27"/>
        <v>0</v>
      </c>
      <c r="AB40" s="94"/>
      <c r="AC40" s="100">
        <f t="shared" si="28"/>
        <v>0</v>
      </c>
      <c r="AD40" s="94"/>
      <c r="AE40" s="100">
        <f t="shared" si="29"/>
        <v>0</v>
      </c>
      <c r="AF40" s="101">
        <f t="shared" si="116"/>
        <v>0</v>
      </c>
      <c r="AG40" s="100">
        <f t="shared" si="117"/>
        <v>0</v>
      </c>
      <c r="AH40" s="99"/>
      <c r="AI40" s="100">
        <f t="shared" si="32"/>
        <v>0</v>
      </c>
      <c r="AJ40" s="99"/>
      <c r="AK40" s="100">
        <f t="shared" si="33"/>
        <v>0</v>
      </c>
      <c r="AL40" s="99"/>
      <c r="AM40" s="100">
        <f t="shared" si="33"/>
        <v>0</v>
      </c>
      <c r="AN40" s="99"/>
      <c r="AO40" s="100">
        <f t="shared" si="34"/>
        <v>0</v>
      </c>
      <c r="AP40" s="99"/>
      <c r="AQ40" s="100">
        <f t="shared" si="35"/>
        <v>0</v>
      </c>
      <c r="AR40" s="99"/>
      <c r="AS40" s="100">
        <f t="shared" si="36"/>
        <v>0</v>
      </c>
      <c r="AT40" s="99"/>
      <c r="AU40" s="100">
        <f t="shared" si="37"/>
        <v>0</v>
      </c>
      <c r="AV40" s="99"/>
      <c r="AW40" s="100">
        <f t="shared" si="38"/>
        <v>0</v>
      </c>
      <c r="AX40" s="99"/>
      <c r="AY40" s="100">
        <f t="shared" si="39"/>
        <v>0</v>
      </c>
      <c r="AZ40" s="99"/>
      <c r="BA40" s="100">
        <f t="shared" si="40"/>
        <v>0</v>
      </c>
      <c r="BB40" s="99"/>
      <c r="BC40" s="100">
        <f t="shared" si="41"/>
        <v>0</v>
      </c>
      <c r="BD40" s="99"/>
      <c r="BE40" s="100">
        <f t="shared" si="42"/>
        <v>0</v>
      </c>
      <c r="BF40" s="101">
        <f t="shared" si="131"/>
        <v>0</v>
      </c>
      <c r="BG40" s="100">
        <f t="shared" si="131"/>
        <v>0</v>
      </c>
      <c r="BH40" s="99"/>
      <c r="BI40" s="100">
        <f t="shared" si="118"/>
        <v>0</v>
      </c>
      <c r="BJ40" s="99"/>
      <c r="BK40" s="100">
        <f t="shared" si="119"/>
        <v>0</v>
      </c>
      <c r="BL40" s="99"/>
      <c r="BM40" s="100">
        <f t="shared" si="120"/>
        <v>0</v>
      </c>
      <c r="BN40" s="99"/>
      <c r="BO40" s="100">
        <f t="shared" si="121"/>
        <v>0</v>
      </c>
      <c r="BP40" s="99"/>
      <c r="BQ40" s="100">
        <f t="shared" si="122"/>
        <v>0</v>
      </c>
      <c r="BR40" s="99"/>
      <c r="BS40" s="100">
        <f t="shared" si="123"/>
        <v>0</v>
      </c>
      <c r="BT40" s="99"/>
      <c r="BU40" s="100">
        <f t="shared" si="124"/>
        <v>0</v>
      </c>
      <c r="BV40" s="99"/>
      <c r="BW40" s="100">
        <f t="shared" si="125"/>
        <v>0</v>
      </c>
      <c r="BX40" s="99"/>
      <c r="BY40" s="100">
        <f t="shared" si="126"/>
        <v>0</v>
      </c>
      <c r="BZ40" s="99"/>
      <c r="CA40" s="100">
        <f t="shared" si="127"/>
        <v>0</v>
      </c>
      <c r="CB40" s="99"/>
      <c r="CC40" s="100">
        <f t="shared" si="128"/>
        <v>0</v>
      </c>
      <c r="CD40" s="99"/>
      <c r="CE40" s="100">
        <f t="shared" si="129"/>
        <v>0</v>
      </c>
      <c r="CF40" s="101">
        <f t="shared" si="130"/>
        <v>0</v>
      </c>
      <c r="CG40" s="100">
        <f t="shared" si="130"/>
        <v>0</v>
      </c>
    </row>
    <row r="41" spans="1:85" s="102" customFormat="1" ht="18" x14ac:dyDescent="0.25">
      <c r="A41" s="94">
        <v>34</v>
      </c>
      <c r="B41" s="95" t="s">
        <v>107</v>
      </c>
      <c r="C41" s="95" t="s">
        <v>74</v>
      </c>
      <c r="D41" s="94">
        <f t="shared" si="115"/>
        <v>19</v>
      </c>
      <c r="E41" s="94">
        <v>0.64</v>
      </c>
      <c r="F41" s="94" t="s">
        <v>85</v>
      </c>
      <c r="G41" s="94">
        <v>1350</v>
      </c>
      <c r="H41" s="94"/>
      <c r="I41" s="100">
        <f t="shared" si="18"/>
        <v>0</v>
      </c>
      <c r="J41" s="94"/>
      <c r="K41" s="100">
        <f t="shared" si="19"/>
        <v>0</v>
      </c>
      <c r="L41" s="94"/>
      <c r="M41" s="100">
        <f t="shared" si="20"/>
        <v>0</v>
      </c>
      <c r="N41" s="94"/>
      <c r="O41" s="100">
        <f t="shared" si="21"/>
        <v>0</v>
      </c>
      <c r="P41" s="94"/>
      <c r="Q41" s="100">
        <f t="shared" si="22"/>
        <v>0</v>
      </c>
      <c r="R41" s="94"/>
      <c r="S41" s="100">
        <f t="shared" si="23"/>
        <v>0</v>
      </c>
      <c r="T41" s="94"/>
      <c r="U41" s="100">
        <f t="shared" si="24"/>
        <v>0</v>
      </c>
      <c r="V41" s="94"/>
      <c r="W41" s="100">
        <f t="shared" si="25"/>
        <v>0</v>
      </c>
      <c r="X41" s="94"/>
      <c r="Y41" s="100">
        <f t="shared" si="26"/>
        <v>0</v>
      </c>
      <c r="Z41" s="94"/>
      <c r="AA41" s="100">
        <f t="shared" si="27"/>
        <v>0</v>
      </c>
      <c r="AB41" s="94"/>
      <c r="AC41" s="100">
        <f t="shared" si="28"/>
        <v>0</v>
      </c>
      <c r="AD41" s="94"/>
      <c r="AE41" s="100">
        <f t="shared" si="29"/>
        <v>0</v>
      </c>
      <c r="AF41" s="101">
        <f t="shared" si="116"/>
        <v>0</v>
      </c>
      <c r="AG41" s="100">
        <f t="shared" si="117"/>
        <v>0</v>
      </c>
      <c r="AH41" s="99"/>
      <c r="AI41" s="100">
        <f t="shared" si="32"/>
        <v>0</v>
      </c>
      <c r="AJ41" s="99"/>
      <c r="AK41" s="100">
        <f t="shared" si="33"/>
        <v>0</v>
      </c>
      <c r="AL41" s="99"/>
      <c r="AM41" s="100">
        <f t="shared" si="33"/>
        <v>0</v>
      </c>
      <c r="AN41" s="99"/>
      <c r="AO41" s="100">
        <f t="shared" si="34"/>
        <v>0</v>
      </c>
      <c r="AP41" s="99"/>
      <c r="AQ41" s="100">
        <f t="shared" si="35"/>
        <v>0</v>
      </c>
      <c r="AR41" s="99"/>
      <c r="AS41" s="100">
        <f t="shared" si="36"/>
        <v>0</v>
      </c>
      <c r="AT41" s="99"/>
      <c r="AU41" s="100">
        <f t="shared" si="37"/>
        <v>0</v>
      </c>
      <c r="AV41" s="99"/>
      <c r="AW41" s="100">
        <f t="shared" si="38"/>
        <v>0</v>
      </c>
      <c r="AX41" s="99"/>
      <c r="AY41" s="100">
        <f t="shared" si="39"/>
        <v>0</v>
      </c>
      <c r="AZ41" s="99"/>
      <c r="BA41" s="100">
        <f t="shared" si="40"/>
        <v>0</v>
      </c>
      <c r="BB41" s="99"/>
      <c r="BC41" s="100">
        <f t="shared" si="41"/>
        <v>0</v>
      </c>
      <c r="BD41" s="99"/>
      <c r="BE41" s="100">
        <f t="shared" si="42"/>
        <v>0</v>
      </c>
      <c r="BF41" s="101">
        <f t="shared" si="131"/>
        <v>0</v>
      </c>
      <c r="BG41" s="100">
        <f t="shared" si="131"/>
        <v>0</v>
      </c>
      <c r="BH41" s="99"/>
      <c r="BI41" s="100">
        <f t="shared" si="118"/>
        <v>0</v>
      </c>
      <c r="BJ41" s="99"/>
      <c r="BK41" s="100">
        <f t="shared" si="119"/>
        <v>0</v>
      </c>
      <c r="BL41" s="99"/>
      <c r="BM41" s="100">
        <f t="shared" si="120"/>
        <v>0</v>
      </c>
      <c r="BN41" s="99"/>
      <c r="BO41" s="100">
        <f t="shared" si="121"/>
        <v>0</v>
      </c>
      <c r="BP41" s="99"/>
      <c r="BQ41" s="100">
        <f t="shared" si="122"/>
        <v>0</v>
      </c>
      <c r="BR41" s="99"/>
      <c r="BS41" s="100">
        <f t="shared" si="123"/>
        <v>0</v>
      </c>
      <c r="BT41" s="99"/>
      <c r="BU41" s="100">
        <f t="shared" si="124"/>
        <v>0</v>
      </c>
      <c r="BV41" s="99"/>
      <c r="BW41" s="100">
        <f t="shared" si="125"/>
        <v>0</v>
      </c>
      <c r="BX41" s="99"/>
      <c r="BY41" s="100">
        <f t="shared" si="126"/>
        <v>0</v>
      </c>
      <c r="BZ41" s="99"/>
      <c r="CA41" s="100">
        <f t="shared" si="127"/>
        <v>0</v>
      </c>
      <c r="CB41" s="99"/>
      <c r="CC41" s="100">
        <f t="shared" si="128"/>
        <v>0</v>
      </c>
      <c r="CD41" s="99"/>
      <c r="CE41" s="100">
        <f t="shared" si="129"/>
        <v>0</v>
      </c>
      <c r="CF41" s="101">
        <f t="shared" si="130"/>
        <v>0</v>
      </c>
      <c r="CG41" s="100">
        <f t="shared" si="130"/>
        <v>0</v>
      </c>
    </row>
    <row r="42" spans="1:85" s="102" customFormat="1" ht="18" x14ac:dyDescent="0.25">
      <c r="A42" s="94">
        <v>35</v>
      </c>
      <c r="B42" s="95" t="s">
        <v>107</v>
      </c>
      <c r="C42" s="95" t="s">
        <v>74</v>
      </c>
      <c r="D42" s="94">
        <f t="shared" si="115"/>
        <v>19</v>
      </c>
      <c r="E42" s="94">
        <v>0.64</v>
      </c>
      <c r="F42" s="94" t="s">
        <v>83</v>
      </c>
      <c r="G42" s="94"/>
      <c r="H42" s="94"/>
      <c r="I42" s="100">
        <f t="shared" si="18"/>
        <v>0</v>
      </c>
      <c r="J42" s="94"/>
      <c r="K42" s="100">
        <f t="shared" si="19"/>
        <v>0</v>
      </c>
      <c r="L42" s="94"/>
      <c r="M42" s="100">
        <f t="shared" si="20"/>
        <v>0</v>
      </c>
      <c r="N42" s="94"/>
      <c r="O42" s="100">
        <f t="shared" si="21"/>
        <v>0</v>
      </c>
      <c r="P42" s="94"/>
      <c r="Q42" s="100">
        <f t="shared" si="22"/>
        <v>0</v>
      </c>
      <c r="R42" s="94"/>
      <c r="S42" s="100">
        <f t="shared" si="23"/>
        <v>0</v>
      </c>
      <c r="T42" s="94"/>
      <c r="U42" s="100">
        <f t="shared" si="24"/>
        <v>0</v>
      </c>
      <c r="V42" s="94"/>
      <c r="W42" s="100">
        <f t="shared" si="25"/>
        <v>0</v>
      </c>
      <c r="X42" s="94"/>
      <c r="Y42" s="100">
        <f t="shared" si="26"/>
        <v>0</v>
      </c>
      <c r="Z42" s="94"/>
      <c r="AA42" s="100">
        <f t="shared" si="27"/>
        <v>0</v>
      </c>
      <c r="AB42" s="94"/>
      <c r="AC42" s="100">
        <f t="shared" si="28"/>
        <v>0</v>
      </c>
      <c r="AD42" s="94"/>
      <c r="AE42" s="100">
        <f t="shared" si="29"/>
        <v>0</v>
      </c>
      <c r="AF42" s="101">
        <f t="shared" si="116"/>
        <v>0</v>
      </c>
      <c r="AG42" s="100">
        <f t="shared" si="117"/>
        <v>0</v>
      </c>
      <c r="AH42" s="99"/>
      <c r="AI42" s="100">
        <f t="shared" si="32"/>
        <v>0</v>
      </c>
      <c r="AJ42" s="99"/>
      <c r="AK42" s="100">
        <f t="shared" si="33"/>
        <v>0</v>
      </c>
      <c r="AL42" s="99"/>
      <c r="AM42" s="100">
        <f t="shared" si="33"/>
        <v>0</v>
      </c>
      <c r="AN42" s="99"/>
      <c r="AO42" s="100">
        <f t="shared" si="34"/>
        <v>0</v>
      </c>
      <c r="AP42" s="99"/>
      <c r="AQ42" s="100">
        <f t="shared" si="35"/>
        <v>0</v>
      </c>
      <c r="AR42" s="99"/>
      <c r="AS42" s="100">
        <f t="shared" si="36"/>
        <v>0</v>
      </c>
      <c r="AT42" s="99"/>
      <c r="AU42" s="100">
        <f t="shared" si="37"/>
        <v>0</v>
      </c>
      <c r="AV42" s="99"/>
      <c r="AW42" s="100">
        <f t="shared" si="38"/>
        <v>0</v>
      </c>
      <c r="AX42" s="99"/>
      <c r="AY42" s="100">
        <f t="shared" si="39"/>
        <v>0</v>
      </c>
      <c r="AZ42" s="99"/>
      <c r="BA42" s="100">
        <f t="shared" si="40"/>
        <v>0</v>
      </c>
      <c r="BB42" s="99"/>
      <c r="BC42" s="100">
        <f t="shared" si="41"/>
        <v>0</v>
      </c>
      <c r="BD42" s="99"/>
      <c r="BE42" s="100">
        <f t="shared" si="42"/>
        <v>0</v>
      </c>
      <c r="BF42" s="101">
        <f t="shared" si="131"/>
        <v>0</v>
      </c>
      <c r="BG42" s="100">
        <f t="shared" si="131"/>
        <v>0</v>
      </c>
      <c r="BH42" s="99"/>
      <c r="BI42" s="100">
        <f t="shared" si="118"/>
        <v>0</v>
      </c>
      <c r="BJ42" s="99"/>
      <c r="BK42" s="100">
        <f t="shared" si="119"/>
        <v>0</v>
      </c>
      <c r="BL42" s="99"/>
      <c r="BM42" s="100">
        <f t="shared" si="120"/>
        <v>0</v>
      </c>
      <c r="BN42" s="99"/>
      <c r="BO42" s="100">
        <f t="shared" si="121"/>
        <v>0</v>
      </c>
      <c r="BP42" s="99"/>
      <c r="BQ42" s="100">
        <f t="shared" si="122"/>
        <v>0</v>
      </c>
      <c r="BR42" s="99"/>
      <c r="BS42" s="100">
        <f t="shared" si="123"/>
        <v>0</v>
      </c>
      <c r="BT42" s="99"/>
      <c r="BU42" s="100">
        <f t="shared" si="124"/>
        <v>0</v>
      </c>
      <c r="BV42" s="99"/>
      <c r="BW42" s="100">
        <f t="shared" si="125"/>
        <v>0</v>
      </c>
      <c r="BX42" s="99"/>
      <c r="BY42" s="100">
        <f t="shared" si="126"/>
        <v>0</v>
      </c>
      <c r="BZ42" s="99"/>
      <c r="CA42" s="100">
        <f t="shared" si="127"/>
        <v>0</v>
      </c>
      <c r="CB42" s="99"/>
      <c r="CC42" s="100">
        <f t="shared" si="128"/>
        <v>0</v>
      </c>
      <c r="CD42" s="99"/>
      <c r="CE42" s="100">
        <f t="shared" si="129"/>
        <v>0</v>
      </c>
      <c r="CF42" s="101">
        <f t="shared" si="130"/>
        <v>0</v>
      </c>
      <c r="CG42" s="100">
        <f t="shared" si="130"/>
        <v>0</v>
      </c>
    </row>
    <row r="43" spans="1:85" s="102" customFormat="1" ht="18" x14ac:dyDescent="0.25">
      <c r="A43" s="94">
        <v>36</v>
      </c>
      <c r="B43" s="95" t="s">
        <v>110</v>
      </c>
      <c r="C43" s="95" t="s">
        <v>74</v>
      </c>
      <c r="D43" s="94">
        <f t="shared" si="115"/>
        <v>19</v>
      </c>
      <c r="E43" s="94">
        <v>0.68</v>
      </c>
      <c r="F43" s="94" t="s">
        <v>111</v>
      </c>
      <c r="G43" s="94"/>
      <c r="H43" s="94"/>
      <c r="I43" s="100">
        <f t="shared" si="18"/>
        <v>0</v>
      </c>
      <c r="J43" s="94"/>
      <c r="K43" s="100">
        <f t="shared" si="19"/>
        <v>0</v>
      </c>
      <c r="L43" s="94"/>
      <c r="M43" s="100">
        <f t="shared" si="20"/>
        <v>0</v>
      </c>
      <c r="N43" s="94"/>
      <c r="O43" s="100">
        <f t="shared" si="21"/>
        <v>0</v>
      </c>
      <c r="P43" s="94"/>
      <c r="Q43" s="100">
        <f t="shared" si="22"/>
        <v>0</v>
      </c>
      <c r="R43" s="94"/>
      <c r="S43" s="100">
        <f t="shared" si="23"/>
        <v>0</v>
      </c>
      <c r="T43" s="94"/>
      <c r="U43" s="100">
        <f t="shared" si="24"/>
        <v>0</v>
      </c>
      <c r="V43" s="94"/>
      <c r="W43" s="100">
        <f t="shared" si="25"/>
        <v>0</v>
      </c>
      <c r="X43" s="94"/>
      <c r="Y43" s="100">
        <f t="shared" si="26"/>
        <v>0</v>
      </c>
      <c r="Z43" s="94"/>
      <c r="AA43" s="100">
        <f t="shared" si="27"/>
        <v>0</v>
      </c>
      <c r="AB43" s="94"/>
      <c r="AC43" s="100">
        <f t="shared" si="28"/>
        <v>0</v>
      </c>
      <c r="AD43" s="94"/>
      <c r="AE43" s="100">
        <f t="shared" si="29"/>
        <v>0</v>
      </c>
      <c r="AF43" s="101">
        <f t="shared" si="116"/>
        <v>0</v>
      </c>
      <c r="AG43" s="100">
        <f t="shared" si="117"/>
        <v>0</v>
      </c>
      <c r="AH43" s="99"/>
      <c r="AI43" s="100">
        <f t="shared" si="32"/>
        <v>0</v>
      </c>
      <c r="AJ43" s="99"/>
      <c r="AK43" s="100">
        <f t="shared" si="33"/>
        <v>0</v>
      </c>
      <c r="AL43" s="99"/>
      <c r="AM43" s="100">
        <f t="shared" si="33"/>
        <v>0</v>
      </c>
      <c r="AN43" s="99"/>
      <c r="AO43" s="100">
        <f t="shared" si="34"/>
        <v>0</v>
      </c>
      <c r="AP43" s="99"/>
      <c r="AQ43" s="100">
        <f t="shared" si="35"/>
        <v>0</v>
      </c>
      <c r="AR43" s="99"/>
      <c r="AS43" s="100">
        <f t="shared" si="36"/>
        <v>0</v>
      </c>
      <c r="AT43" s="99"/>
      <c r="AU43" s="100">
        <f t="shared" si="37"/>
        <v>0</v>
      </c>
      <c r="AV43" s="99"/>
      <c r="AW43" s="100">
        <f t="shared" si="38"/>
        <v>0</v>
      </c>
      <c r="AX43" s="99"/>
      <c r="AY43" s="100">
        <f t="shared" si="39"/>
        <v>0</v>
      </c>
      <c r="AZ43" s="99"/>
      <c r="BA43" s="100">
        <f t="shared" si="40"/>
        <v>0</v>
      </c>
      <c r="BB43" s="99"/>
      <c r="BC43" s="100">
        <f t="shared" si="41"/>
        <v>0</v>
      </c>
      <c r="BD43" s="99"/>
      <c r="BE43" s="100">
        <f t="shared" si="42"/>
        <v>0</v>
      </c>
      <c r="BF43" s="101">
        <f t="shared" si="131"/>
        <v>0</v>
      </c>
      <c r="BG43" s="100">
        <f t="shared" si="131"/>
        <v>0</v>
      </c>
      <c r="BH43" s="99"/>
      <c r="BI43" s="100">
        <f t="shared" si="118"/>
        <v>0</v>
      </c>
      <c r="BJ43" s="99"/>
      <c r="BK43" s="100">
        <f t="shared" si="119"/>
        <v>0</v>
      </c>
      <c r="BL43" s="99"/>
      <c r="BM43" s="100">
        <f t="shared" si="120"/>
        <v>0</v>
      </c>
      <c r="BN43" s="99"/>
      <c r="BO43" s="100">
        <f t="shared" si="121"/>
        <v>0</v>
      </c>
      <c r="BP43" s="99"/>
      <c r="BQ43" s="100">
        <f t="shared" si="122"/>
        <v>0</v>
      </c>
      <c r="BR43" s="99"/>
      <c r="BS43" s="100">
        <f t="shared" si="123"/>
        <v>0</v>
      </c>
      <c r="BT43" s="99"/>
      <c r="BU43" s="100">
        <f t="shared" si="124"/>
        <v>0</v>
      </c>
      <c r="BV43" s="99"/>
      <c r="BW43" s="100">
        <f t="shared" si="125"/>
        <v>0</v>
      </c>
      <c r="BX43" s="99"/>
      <c r="BY43" s="100">
        <f t="shared" si="126"/>
        <v>0</v>
      </c>
      <c r="BZ43" s="99"/>
      <c r="CA43" s="100">
        <f t="shared" si="127"/>
        <v>0</v>
      </c>
      <c r="CB43" s="99"/>
      <c r="CC43" s="100">
        <f t="shared" si="128"/>
        <v>0</v>
      </c>
      <c r="CD43" s="99"/>
      <c r="CE43" s="100">
        <f t="shared" si="129"/>
        <v>0</v>
      </c>
      <c r="CF43" s="101">
        <f t="shared" si="130"/>
        <v>0</v>
      </c>
      <c r="CG43" s="100">
        <f t="shared" si="130"/>
        <v>0</v>
      </c>
    </row>
    <row r="44" spans="1:85" s="102" customFormat="1" ht="18" x14ac:dyDescent="0.25">
      <c r="A44" s="94">
        <v>37</v>
      </c>
      <c r="B44" s="95" t="s">
        <v>110</v>
      </c>
      <c r="C44" s="95" t="s">
        <v>74</v>
      </c>
      <c r="D44" s="94">
        <f t="shared" si="115"/>
        <v>19</v>
      </c>
      <c r="E44" s="94">
        <v>0.64</v>
      </c>
      <c r="F44" s="94" t="s">
        <v>85</v>
      </c>
      <c r="G44" s="94"/>
      <c r="H44" s="94"/>
      <c r="I44" s="100">
        <f t="shared" si="18"/>
        <v>0</v>
      </c>
      <c r="J44" s="94"/>
      <c r="K44" s="100">
        <f t="shared" si="19"/>
        <v>0</v>
      </c>
      <c r="L44" s="94"/>
      <c r="M44" s="100">
        <f t="shared" si="20"/>
        <v>0</v>
      </c>
      <c r="N44" s="94"/>
      <c r="O44" s="100">
        <f t="shared" si="21"/>
        <v>0</v>
      </c>
      <c r="P44" s="94"/>
      <c r="Q44" s="100">
        <f t="shared" si="22"/>
        <v>0</v>
      </c>
      <c r="R44" s="94"/>
      <c r="S44" s="100">
        <f t="shared" si="23"/>
        <v>0</v>
      </c>
      <c r="T44" s="94"/>
      <c r="U44" s="100">
        <f t="shared" si="24"/>
        <v>0</v>
      </c>
      <c r="V44" s="94"/>
      <c r="W44" s="100">
        <f t="shared" si="25"/>
        <v>0</v>
      </c>
      <c r="X44" s="94"/>
      <c r="Y44" s="100">
        <f t="shared" si="26"/>
        <v>0</v>
      </c>
      <c r="Z44" s="94"/>
      <c r="AA44" s="100">
        <f t="shared" si="27"/>
        <v>0</v>
      </c>
      <c r="AB44" s="94"/>
      <c r="AC44" s="100">
        <f t="shared" si="28"/>
        <v>0</v>
      </c>
      <c r="AD44" s="94"/>
      <c r="AE44" s="100">
        <f t="shared" si="29"/>
        <v>0</v>
      </c>
      <c r="AF44" s="101">
        <f t="shared" si="116"/>
        <v>0</v>
      </c>
      <c r="AG44" s="100">
        <f t="shared" si="117"/>
        <v>0</v>
      </c>
      <c r="AH44" s="99"/>
      <c r="AI44" s="100">
        <f t="shared" si="32"/>
        <v>0</v>
      </c>
      <c r="AJ44" s="99"/>
      <c r="AK44" s="100">
        <f t="shared" si="33"/>
        <v>0</v>
      </c>
      <c r="AL44" s="99"/>
      <c r="AM44" s="100">
        <f t="shared" si="33"/>
        <v>0</v>
      </c>
      <c r="AN44" s="99"/>
      <c r="AO44" s="100">
        <f t="shared" si="34"/>
        <v>0</v>
      </c>
      <c r="AP44" s="99"/>
      <c r="AQ44" s="100">
        <f t="shared" si="35"/>
        <v>0</v>
      </c>
      <c r="AR44" s="99"/>
      <c r="AS44" s="100">
        <f t="shared" si="36"/>
        <v>0</v>
      </c>
      <c r="AT44" s="99"/>
      <c r="AU44" s="100">
        <f t="shared" si="37"/>
        <v>0</v>
      </c>
      <c r="AV44" s="99"/>
      <c r="AW44" s="100">
        <f t="shared" si="38"/>
        <v>0</v>
      </c>
      <c r="AX44" s="99"/>
      <c r="AY44" s="100">
        <f t="shared" si="39"/>
        <v>0</v>
      </c>
      <c r="AZ44" s="99"/>
      <c r="BA44" s="100">
        <f t="shared" si="40"/>
        <v>0</v>
      </c>
      <c r="BB44" s="99"/>
      <c r="BC44" s="100">
        <f t="shared" si="41"/>
        <v>0</v>
      </c>
      <c r="BD44" s="99"/>
      <c r="BE44" s="100">
        <f t="shared" si="42"/>
        <v>0</v>
      </c>
      <c r="BF44" s="101">
        <f t="shared" si="131"/>
        <v>0</v>
      </c>
      <c r="BG44" s="100">
        <f t="shared" si="131"/>
        <v>0</v>
      </c>
      <c r="BH44" s="99"/>
      <c r="BI44" s="100">
        <f t="shared" si="118"/>
        <v>0</v>
      </c>
      <c r="BJ44" s="99"/>
      <c r="BK44" s="100">
        <f t="shared" si="119"/>
        <v>0</v>
      </c>
      <c r="BL44" s="99"/>
      <c r="BM44" s="100">
        <f t="shared" si="120"/>
        <v>0</v>
      </c>
      <c r="BN44" s="99"/>
      <c r="BO44" s="100">
        <f t="shared" si="121"/>
        <v>0</v>
      </c>
      <c r="BP44" s="99"/>
      <c r="BQ44" s="100">
        <f t="shared" si="122"/>
        <v>0</v>
      </c>
      <c r="BR44" s="99"/>
      <c r="BS44" s="100">
        <f t="shared" si="123"/>
        <v>0</v>
      </c>
      <c r="BT44" s="99"/>
      <c r="BU44" s="100">
        <f t="shared" si="124"/>
        <v>0</v>
      </c>
      <c r="BV44" s="99"/>
      <c r="BW44" s="100">
        <f t="shared" si="125"/>
        <v>0</v>
      </c>
      <c r="BX44" s="99"/>
      <c r="BY44" s="100">
        <f t="shared" si="126"/>
        <v>0</v>
      </c>
      <c r="BZ44" s="99"/>
      <c r="CA44" s="100">
        <f t="shared" si="127"/>
        <v>0</v>
      </c>
      <c r="CB44" s="99"/>
      <c r="CC44" s="100">
        <f t="shared" si="128"/>
        <v>0</v>
      </c>
      <c r="CD44" s="99"/>
      <c r="CE44" s="100">
        <f t="shared" si="129"/>
        <v>0</v>
      </c>
      <c r="CF44" s="101">
        <f t="shared" si="130"/>
        <v>0</v>
      </c>
      <c r="CG44" s="100">
        <f t="shared" si="130"/>
        <v>0</v>
      </c>
    </row>
    <row r="45" spans="1:85" s="102" customFormat="1" ht="18" x14ac:dyDescent="0.25">
      <c r="A45" s="94">
        <v>38</v>
      </c>
      <c r="B45" s="95" t="s">
        <v>112</v>
      </c>
      <c r="C45" s="95" t="s">
        <v>74</v>
      </c>
      <c r="D45" s="94">
        <f t="shared" si="115"/>
        <v>19</v>
      </c>
      <c r="E45" s="94">
        <v>0.64</v>
      </c>
      <c r="F45" s="94" t="s">
        <v>85</v>
      </c>
      <c r="G45" s="94"/>
      <c r="H45" s="94"/>
      <c r="I45" s="100">
        <f t="shared" si="18"/>
        <v>0</v>
      </c>
      <c r="J45" s="94"/>
      <c r="K45" s="100">
        <f t="shared" si="19"/>
        <v>0</v>
      </c>
      <c r="L45" s="94"/>
      <c r="M45" s="100">
        <f t="shared" si="20"/>
        <v>0</v>
      </c>
      <c r="N45" s="94"/>
      <c r="O45" s="100">
        <f t="shared" si="21"/>
        <v>0</v>
      </c>
      <c r="P45" s="94"/>
      <c r="Q45" s="100">
        <f t="shared" si="22"/>
        <v>0</v>
      </c>
      <c r="R45" s="94"/>
      <c r="S45" s="100">
        <f t="shared" si="23"/>
        <v>0</v>
      </c>
      <c r="T45" s="94"/>
      <c r="U45" s="100">
        <f t="shared" si="24"/>
        <v>0</v>
      </c>
      <c r="V45" s="94"/>
      <c r="W45" s="100">
        <f t="shared" si="25"/>
        <v>0</v>
      </c>
      <c r="X45" s="94"/>
      <c r="Y45" s="100">
        <f t="shared" si="26"/>
        <v>0</v>
      </c>
      <c r="Z45" s="94"/>
      <c r="AA45" s="100">
        <f t="shared" si="27"/>
        <v>0</v>
      </c>
      <c r="AB45" s="94"/>
      <c r="AC45" s="100">
        <f t="shared" si="28"/>
        <v>0</v>
      </c>
      <c r="AD45" s="94"/>
      <c r="AE45" s="100">
        <f t="shared" si="29"/>
        <v>0</v>
      </c>
      <c r="AF45" s="101">
        <f t="shared" si="116"/>
        <v>0</v>
      </c>
      <c r="AG45" s="100">
        <f t="shared" si="117"/>
        <v>0</v>
      </c>
      <c r="AH45" s="99"/>
      <c r="AI45" s="100">
        <f t="shared" si="32"/>
        <v>0</v>
      </c>
      <c r="AJ45" s="99"/>
      <c r="AK45" s="100">
        <f t="shared" si="33"/>
        <v>0</v>
      </c>
      <c r="AL45" s="99"/>
      <c r="AM45" s="100">
        <f t="shared" si="33"/>
        <v>0</v>
      </c>
      <c r="AN45" s="99"/>
      <c r="AO45" s="100">
        <f t="shared" si="34"/>
        <v>0</v>
      </c>
      <c r="AP45" s="99"/>
      <c r="AQ45" s="100">
        <f t="shared" si="35"/>
        <v>0</v>
      </c>
      <c r="AR45" s="99"/>
      <c r="AS45" s="100">
        <f t="shared" si="36"/>
        <v>0</v>
      </c>
      <c r="AT45" s="99"/>
      <c r="AU45" s="100">
        <f t="shared" si="37"/>
        <v>0</v>
      </c>
      <c r="AV45" s="99"/>
      <c r="AW45" s="100">
        <f t="shared" si="38"/>
        <v>0</v>
      </c>
      <c r="AX45" s="99"/>
      <c r="AY45" s="100">
        <f t="shared" si="39"/>
        <v>0</v>
      </c>
      <c r="AZ45" s="99"/>
      <c r="BA45" s="100">
        <f t="shared" si="40"/>
        <v>0</v>
      </c>
      <c r="BB45" s="99"/>
      <c r="BC45" s="100">
        <f t="shared" si="41"/>
        <v>0</v>
      </c>
      <c r="BD45" s="99"/>
      <c r="BE45" s="100">
        <f t="shared" si="42"/>
        <v>0</v>
      </c>
      <c r="BF45" s="101">
        <f t="shared" si="131"/>
        <v>0</v>
      </c>
      <c r="BG45" s="100">
        <f t="shared" si="131"/>
        <v>0</v>
      </c>
      <c r="BH45" s="99"/>
      <c r="BI45" s="100">
        <f t="shared" si="118"/>
        <v>0</v>
      </c>
      <c r="BJ45" s="99"/>
      <c r="BK45" s="100">
        <f t="shared" si="119"/>
        <v>0</v>
      </c>
      <c r="BL45" s="99"/>
      <c r="BM45" s="100">
        <f t="shared" si="120"/>
        <v>0</v>
      </c>
      <c r="BN45" s="99"/>
      <c r="BO45" s="100">
        <f t="shared" si="121"/>
        <v>0</v>
      </c>
      <c r="BP45" s="99"/>
      <c r="BQ45" s="100">
        <f t="shared" si="122"/>
        <v>0</v>
      </c>
      <c r="BR45" s="99"/>
      <c r="BS45" s="100">
        <f t="shared" si="123"/>
        <v>0</v>
      </c>
      <c r="BT45" s="99"/>
      <c r="BU45" s="100">
        <f t="shared" si="124"/>
        <v>0</v>
      </c>
      <c r="BV45" s="99"/>
      <c r="BW45" s="100">
        <f t="shared" si="125"/>
        <v>0</v>
      </c>
      <c r="BX45" s="99"/>
      <c r="BY45" s="100">
        <f t="shared" si="126"/>
        <v>0</v>
      </c>
      <c r="BZ45" s="99"/>
      <c r="CA45" s="100">
        <f t="shared" si="127"/>
        <v>0</v>
      </c>
      <c r="CB45" s="99"/>
      <c r="CC45" s="100">
        <f t="shared" si="128"/>
        <v>0</v>
      </c>
      <c r="CD45" s="99"/>
      <c r="CE45" s="100">
        <f t="shared" si="129"/>
        <v>0</v>
      </c>
      <c r="CF45" s="101">
        <f t="shared" si="130"/>
        <v>0</v>
      </c>
      <c r="CG45" s="100">
        <f t="shared" si="130"/>
        <v>0</v>
      </c>
    </row>
    <row r="46" spans="1:85" s="102" customFormat="1" ht="18" x14ac:dyDescent="0.25">
      <c r="A46" s="94">
        <v>39</v>
      </c>
      <c r="B46" s="95" t="s">
        <v>112</v>
      </c>
      <c r="C46" s="95" t="s">
        <v>74</v>
      </c>
      <c r="D46" s="94">
        <f t="shared" si="115"/>
        <v>19</v>
      </c>
      <c r="E46" s="94">
        <v>0.64</v>
      </c>
      <c r="F46" s="94" t="s">
        <v>85</v>
      </c>
      <c r="G46" s="94"/>
      <c r="H46" s="94"/>
      <c r="I46" s="100">
        <f t="shared" si="18"/>
        <v>0</v>
      </c>
      <c r="J46" s="94"/>
      <c r="K46" s="100">
        <f t="shared" si="19"/>
        <v>0</v>
      </c>
      <c r="L46" s="94"/>
      <c r="M46" s="100">
        <f t="shared" si="20"/>
        <v>0</v>
      </c>
      <c r="N46" s="94"/>
      <c r="O46" s="100">
        <f t="shared" si="21"/>
        <v>0</v>
      </c>
      <c r="P46" s="94"/>
      <c r="Q46" s="100">
        <f t="shared" si="22"/>
        <v>0</v>
      </c>
      <c r="R46" s="94"/>
      <c r="S46" s="100">
        <f t="shared" si="23"/>
        <v>0</v>
      </c>
      <c r="T46" s="94"/>
      <c r="U46" s="100">
        <f t="shared" si="24"/>
        <v>0</v>
      </c>
      <c r="V46" s="94"/>
      <c r="W46" s="100">
        <f t="shared" si="25"/>
        <v>0</v>
      </c>
      <c r="X46" s="94"/>
      <c r="Y46" s="100">
        <f t="shared" si="26"/>
        <v>0</v>
      </c>
      <c r="Z46" s="94"/>
      <c r="AA46" s="100">
        <f t="shared" si="27"/>
        <v>0</v>
      </c>
      <c r="AB46" s="94"/>
      <c r="AC46" s="100">
        <f t="shared" si="28"/>
        <v>0</v>
      </c>
      <c r="AD46" s="94"/>
      <c r="AE46" s="100">
        <f t="shared" si="29"/>
        <v>0</v>
      </c>
      <c r="AF46" s="101">
        <f t="shared" si="116"/>
        <v>0</v>
      </c>
      <c r="AG46" s="100">
        <f t="shared" si="117"/>
        <v>0</v>
      </c>
      <c r="AH46" s="99"/>
      <c r="AI46" s="100">
        <f t="shared" si="32"/>
        <v>0</v>
      </c>
      <c r="AJ46" s="99"/>
      <c r="AK46" s="100">
        <f t="shared" si="33"/>
        <v>0</v>
      </c>
      <c r="AL46" s="99"/>
      <c r="AM46" s="100">
        <f t="shared" si="33"/>
        <v>0</v>
      </c>
      <c r="AN46" s="99"/>
      <c r="AO46" s="100">
        <f t="shared" si="34"/>
        <v>0</v>
      </c>
      <c r="AP46" s="99"/>
      <c r="AQ46" s="100">
        <f t="shared" si="35"/>
        <v>0</v>
      </c>
      <c r="AR46" s="99"/>
      <c r="AS46" s="100">
        <f t="shared" si="36"/>
        <v>0</v>
      </c>
      <c r="AT46" s="99"/>
      <c r="AU46" s="100">
        <f t="shared" si="37"/>
        <v>0</v>
      </c>
      <c r="AV46" s="99"/>
      <c r="AW46" s="100">
        <f t="shared" si="38"/>
        <v>0</v>
      </c>
      <c r="AX46" s="99"/>
      <c r="AY46" s="100">
        <f t="shared" si="39"/>
        <v>0</v>
      </c>
      <c r="AZ46" s="99"/>
      <c r="BA46" s="100">
        <f t="shared" si="40"/>
        <v>0</v>
      </c>
      <c r="BB46" s="99"/>
      <c r="BC46" s="100">
        <f t="shared" si="41"/>
        <v>0</v>
      </c>
      <c r="BD46" s="99"/>
      <c r="BE46" s="100">
        <f t="shared" si="42"/>
        <v>0</v>
      </c>
      <c r="BF46" s="101">
        <f t="shared" si="131"/>
        <v>0</v>
      </c>
      <c r="BG46" s="100">
        <f t="shared" si="131"/>
        <v>0</v>
      </c>
      <c r="BH46" s="99"/>
      <c r="BI46" s="100">
        <f t="shared" si="118"/>
        <v>0</v>
      </c>
      <c r="BJ46" s="99"/>
      <c r="BK46" s="100">
        <f t="shared" si="119"/>
        <v>0</v>
      </c>
      <c r="BL46" s="99"/>
      <c r="BM46" s="100">
        <f t="shared" si="120"/>
        <v>0</v>
      </c>
      <c r="BN46" s="99"/>
      <c r="BO46" s="100">
        <f t="shared" si="121"/>
        <v>0</v>
      </c>
      <c r="BP46" s="99"/>
      <c r="BQ46" s="100">
        <f t="shared" si="122"/>
        <v>0</v>
      </c>
      <c r="BR46" s="99"/>
      <c r="BS46" s="100">
        <f t="shared" si="123"/>
        <v>0</v>
      </c>
      <c r="BT46" s="99"/>
      <c r="BU46" s="100">
        <f t="shared" si="124"/>
        <v>0</v>
      </c>
      <c r="BV46" s="99"/>
      <c r="BW46" s="100">
        <f t="shared" si="125"/>
        <v>0</v>
      </c>
      <c r="BX46" s="99"/>
      <c r="BY46" s="100">
        <f t="shared" si="126"/>
        <v>0</v>
      </c>
      <c r="BZ46" s="99"/>
      <c r="CA46" s="100">
        <f t="shared" si="127"/>
        <v>0</v>
      </c>
      <c r="CB46" s="99"/>
      <c r="CC46" s="100">
        <f t="shared" si="128"/>
        <v>0</v>
      </c>
      <c r="CD46" s="99"/>
      <c r="CE46" s="100">
        <f t="shared" si="129"/>
        <v>0</v>
      </c>
      <c r="CF46" s="101">
        <f t="shared" si="130"/>
        <v>0</v>
      </c>
      <c r="CG46" s="100">
        <f t="shared" si="130"/>
        <v>0</v>
      </c>
    </row>
    <row r="47" spans="1:85" s="102" customFormat="1" ht="18" x14ac:dyDescent="0.25">
      <c r="A47" s="94">
        <v>40</v>
      </c>
      <c r="B47" s="95" t="s">
        <v>112</v>
      </c>
      <c r="C47" s="95" t="s">
        <v>74</v>
      </c>
      <c r="D47" s="94">
        <f t="shared" si="115"/>
        <v>19</v>
      </c>
      <c r="E47" s="94">
        <v>0.64</v>
      </c>
      <c r="F47" s="94" t="s">
        <v>85</v>
      </c>
      <c r="G47" s="94"/>
      <c r="H47" s="94"/>
      <c r="I47" s="100">
        <f t="shared" si="18"/>
        <v>0</v>
      </c>
      <c r="J47" s="94"/>
      <c r="K47" s="100">
        <f t="shared" si="19"/>
        <v>0</v>
      </c>
      <c r="L47" s="94"/>
      <c r="M47" s="100">
        <f t="shared" si="20"/>
        <v>0</v>
      </c>
      <c r="N47" s="94"/>
      <c r="O47" s="100">
        <f t="shared" si="21"/>
        <v>0</v>
      </c>
      <c r="P47" s="94"/>
      <c r="Q47" s="100">
        <f t="shared" si="22"/>
        <v>0</v>
      </c>
      <c r="R47" s="94"/>
      <c r="S47" s="100">
        <f t="shared" si="23"/>
        <v>0</v>
      </c>
      <c r="T47" s="94"/>
      <c r="U47" s="100">
        <f t="shared" si="24"/>
        <v>0</v>
      </c>
      <c r="V47" s="94"/>
      <c r="W47" s="100">
        <f t="shared" si="25"/>
        <v>0</v>
      </c>
      <c r="X47" s="94"/>
      <c r="Y47" s="100">
        <f t="shared" si="26"/>
        <v>0</v>
      </c>
      <c r="Z47" s="94"/>
      <c r="AA47" s="100">
        <f t="shared" si="27"/>
        <v>0</v>
      </c>
      <c r="AB47" s="94"/>
      <c r="AC47" s="100">
        <f t="shared" si="28"/>
        <v>0</v>
      </c>
      <c r="AD47" s="94"/>
      <c r="AE47" s="100">
        <f t="shared" si="29"/>
        <v>0</v>
      </c>
      <c r="AF47" s="101">
        <f t="shared" si="116"/>
        <v>0</v>
      </c>
      <c r="AG47" s="100">
        <f t="shared" si="117"/>
        <v>0</v>
      </c>
      <c r="AH47" s="99"/>
      <c r="AI47" s="100">
        <f t="shared" si="32"/>
        <v>0</v>
      </c>
      <c r="AJ47" s="99"/>
      <c r="AK47" s="100">
        <f t="shared" si="33"/>
        <v>0</v>
      </c>
      <c r="AL47" s="99"/>
      <c r="AM47" s="100">
        <f t="shared" si="33"/>
        <v>0</v>
      </c>
      <c r="AN47" s="99"/>
      <c r="AO47" s="100">
        <f t="shared" si="34"/>
        <v>0</v>
      </c>
      <c r="AP47" s="99"/>
      <c r="AQ47" s="100">
        <f t="shared" si="35"/>
        <v>0</v>
      </c>
      <c r="AR47" s="99"/>
      <c r="AS47" s="100">
        <f t="shared" si="36"/>
        <v>0</v>
      </c>
      <c r="AT47" s="99"/>
      <c r="AU47" s="100">
        <f t="shared" si="37"/>
        <v>0</v>
      </c>
      <c r="AV47" s="99"/>
      <c r="AW47" s="100">
        <f t="shared" si="38"/>
        <v>0</v>
      </c>
      <c r="AX47" s="99"/>
      <c r="AY47" s="100">
        <f t="shared" si="39"/>
        <v>0</v>
      </c>
      <c r="AZ47" s="99"/>
      <c r="BA47" s="100">
        <f t="shared" si="40"/>
        <v>0</v>
      </c>
      <c r="BB47" s="99"/>
      <c r="BC47" s="100">
        <f t="shared" si="41"/>
        <v>0</v>
      </c>
      <c r="BD47" s="99"/>
      <c r="BE47" s="100">
        <f t="shared" si="42"/>
        <v>0</v>
      </c>
      <c r="BF47" s="101">
        <f t="shared" si="131"/>
        <v>0</v>
      </c>
      <c r="BG47" s="100">
        <f t="shared" si="131"/>
        <v>0</v>
      </c>
      <c r="BH47" s="99"/>
      <c r="BI47" s="100">
        <f t="shared" si="118"/>
        <v>0</v>
      </c>
      <c r="BJ47" s="99"/>
      <c r="BK47" s="100">
        <f t="shared" si="119"/>
        <v>0</v>
      </c>
      <c r="BL47" s="99"/>
      <c r="BM47" s="100">
        <f t="shared" si="120"/>
        <v>0</v>
      </c>
      <c r="BN47" s="99"/>
      <c r="BO47" s="100">
        <f t="shared" si="121"/>
        <v>0</v>
      </c>
      <c r="BP47" s="99"/>
      <c r="BQ47" s="100">
        <f t="shared" si="122"/>
        <v>0</v>
      </c>
      <c r="BR47" s="99"/>
      <c r="BS47" s="100">
        <f t="shared" si="123"/>
        <v>0</v>
      </c>
      <c r="BT47" s="99"/>
      <c r="BU47" s="100">
        <f t="shared" si="124"/>
        <v>0</v>
      </c>
      <c r="BV47" s="99"/>
      <c r="BW47" s="100">
        <f t="shared" si="125"/>
        <v>0</v>
      </c>
      <c r="BX47" s="99"/>
      <c r="BY47" s="100">
        <f t="shared" si="126"/>
        <v>0</v>
      </c>
      <c r="BZ47" s="99"/>
      <c r="CA47" s="100">
        <f t="shared" si="127"/>
        <v>0</v>
      </c>
      <c r="CB47" s="99"/>
      <c r="CC47" s="100">
        <f t="shared" si="128"/>
        <v>0</v>
      </c>
      <c r="CD47" s="99"/>
      <c r="CE47" s="100">
        <f t="shared" si="129"/>
        <v>0</v>
      </c>
      <c r="CF47" s="101">
        <f t="shared" si="130"/>
        <v>0</v>
      </c>
      <c r="CG47" s="100">
        <f t="shared" si="130"/>
        <v>0</v>
      </c>
    </row>
    <row r="48" spans="1:85" s="102" customFormat="1" ht="18" x14ac:dyDescent="0.25">
      <c r="A48" s="94"/>
      <c r="B48" s="95"/>
      <c r="C48" s="95"/>
      <c r="D48" s="94"/>
      <c r="E48" s="94"/>
      <c r="F48" s="94"/>
      <c r="G48" s="94"/>
      <c r="H48" s="94"/>
      <c r="I48" s="100"/>
      <c r="J48" s="94"/>
      <c r="K48" s="100"/>
      <c r="L48" s="94"/>
      <c r="M48" s="100"/>
      <c r="N48" s="94"/>
      <c r="O48" s="100"/>
      <c r="P48" s="94"/>
      <c r="Q48" s="100"/>
      <c r="R48" s="94"/>
      <c r="S48" s="100"/>
      <c r="T48" s="94"/>
      <c r="U48" s="100"/>
      <c r="V48" s="94"/>
      <c r="W48" s="100"/>
      <c r="X48" s="94"/>
      <c r="Y48" s="100"/>
      <c r="Z48" s="94"/>
      <c r="AA48" s="100"/>
      <c r="AB48" s="94"/>
      <c r="AC48" s="100"/>
      <c r="AD48" s="94"/>
      <c r="AE48" s="100"/>
      <c r="AF48" s="101"/>
      <c r="AG48" s="100"/>
      <c r="AH48" s="99"/>
      <c r="AI48" s="100"/>
      <c r="AJ48" s="99"/>
      <c r="AK48" s="100"/>
      <c r="AL48" s="99"/>
      <c r="AM48" s="100"/>
      <c r="AN48" s="99"/>
      <c r="AO48" s="100"/>
      <c r="AP48" s="99"/>
      <c r="AQ48" s="100"/>
      <c r="AR48" s="99"/>
      <c r="AS48" s="100"/>
      <c r="AT48" s="99"/>
      <c r="AU48" s="100"/>
      <c r="AV48" s="99"/>
      <c r="AW48" s="100"/>
      <c r="AX48" s="99"/>
      <c r="AY48" s="100"/>
      <c r="AZ48" s="99"/>
      <c r="BA48" s="100"/>
      <c r="BB48" s="99"/>
      <c r="BC48" s="100"/>
      <c r="BD48" s="99"/>
      <c r="BE48" s="100"/>
      <c r="BF48" s="101"/>
      <c r="BG48" s="100"/>
      <c r="BH48" s="99"/>
      <c r="BI48" s="100"/>
      <c r="BJ48" s="99"/>
      <c r="BK48" s="100"/>
      <c r="BL48" s="99"/>
      <c r="BM48" s="100"/>
      <c r="BN48" s="99"/>
      <c r="BO48" s="100"/>
      <c r="BP48" s="99"/>
      <c r="BQ48" s="100"/>
      <c r="BR48" s="99"/>
      <c r="BS48" s="100"/>
      <c r="BT48" s="99"/>
      <c r="BU48" s="100"/>
      <c r="BV48" s="99"/>
      <c r="BW48" s="100"/>
      <c r="BX48" s="99"/>
      <c r="BY48" s="100"/>
      <c r="BZ48" s="99"/>
      <c r="CA48" s="100"/>
      <c r="CB48" s="99"/>
      <c r="CC48" s="100"/>
      <c r="CD48" s="99"/>
      <c r="CE48" s="100"/>
      <c r="CF48" s="101"/>
      <c r="CG48" s="100"/>
    </row>
    <row r="49" spans="1:85" s="102" customFormat="1" ht="18" x14ac:dyDescent="0.25">
      <c r="A49" s="94">
        <v>41</v>
      </c>
      <c r="B49" s="95" t="s">
        <v>113</v>
      </c>
      <c r="C49" s="95" t="s">
        <v>77</v>
      </c>
      <c r="D49" s="94">
        <f>RANK(BF49,$BF$4:$BF$147)</f>
        <v>19</v>
      </c>
      <c r="E49" s="94">
        <v>1</v>
      </c>
      <c r="F49" s="94" t="s">
        <v>75</v>
      </c>
      <c r="G49" s="94"/>
      <c r="H49" s="94"/>
      <c r="I49" s="100">
        <f t="shared" si="18"/>
        <v>0</v>
      </c>
      <c r="J49" s="94"/>
      <c r="K49" s="100">
        <f t="shared" si="19"/>
        <v>0</v>
      </c>
      <c r="L49" s="94"/>
      <c r="M49" s="100">
        <f t="shared" si="20"/>
        <v>0</v>
      </c>
      <c r="N49" s="94"/>
      <c r="O49" s="100">
        <f t="shared" si="21"/>
        <v>0</v>
      </c>
      <c r="P49" s="94"/>
      <c r="Q49" s="100">
        <f t="shared" si="22"/>
        <v>0</v>
      </c>
      <c r="R49" s="94"/>
      <c r="S49" s="100">
        <f t="shared" si="23"/>
        <v>0</v>
      </c>
      <c r="T49" s="94"/>
      <c r="U49" s="100">
        <f t="shared" si="24"/>
        <v>0</v>
      </c>
      <c r="V49" s="94"/>
      <c r="W49" s="100">
        <f t="shared" si="25"/>
        <v>0</v>
      </c>
      <c r="X49" s="94"/>
      <c r="Y49" s="100">
        <f t="shared" si="26"/>
        <v>0</v>
      </c>
      <c r="Z49" s="94"/>
      <c r="AA49" s="100">
        <f t="shared" si="27"/>
        <v>0</v>
      </c>
      <c r="AB49" s="94"/>
      <c r="AC49" s="100">
        <f t="shared" si="28"/>
        <v>0</v>
      </c>
      <c r="AD49" s="94"/>
      <c r="AE49" s="100">
        <f t="shared" si="29"/>
        <v>0</v>
      </c>
      <c r="AF49" s="101">
        <f t="shared" ref="AF49:AF52" si="132">SUM(H49,J49,L49,N49,P49,R49,T49,V49,X49,Z49,AB49,AD49)</f>
        <v>0</v>
      </c>
      <c r="AG49" s="100">
        <f t="shared" ref="AG49:AG52" si="133">SUM(I49,K49,M49,O49,Q49,S49,U49,W49,Y49,AA49,AC49,AE49)</f>
        <v>0</v>
      </c>
      <c r="AH49" s="99"/>
      <c r="AI49" s="100">
        <f t="shared" si="32"/>
        <v>0</v>
      </c>
      <c r="AJ49" s="99"/>
      <c r="AK49" s="100">
        <f t="shared" si="33"/>
        <v>0</v>
      </c>
      <c r="AL49" s="99"/>
      <c r="AM49" s="100">
        <f t="shared" si="33"/>
        <v>0</v>
      </c>
      <c r="AN49" s="99"/>
      <c r="AO49" s="100">
        <f t="shared" si="34"/>
        <v>0</v>
      </c>
      <c r="AP49" s="99"/>
      <c r="AQ49" s="100">
        <f t="shared" si="35"/>
        <v>0</v>
      </c>
      <c r="AR49" s="99"/>
      <c r="AS49" s="100">
        <f t="shared" si="36"/>
        <v>0</v>
      </c>
      <c r="AT49" s="99"/>
      <c r="AU49" s="100">
        <f t="shared" si="37"/>
        <v>0</v>
      </c>
      <c r="AV49" s="99"/>
      <c r="AW49" s="100">
        <f t="shared" si="38"/>
        <v>0</v>
      </c>
      <c r="AX49" s="99"/>
      <c r="AY49" s="100">
        <f t="shared" si="39"/>
        <v>0</v>
      </c>
      <c r="AZ49" s="99"/>
      <c r="BA49" s="100">
        <f t="shared" si="40"/>
        <v>0</v>
      </c>
      <c r="BB49" s="99"/>
      <c r="BC49" s="100">
        <f t="shared" si="41"/>
        <v>0</v>
      </c>
      <c r="BD49" s="99"/>
      <c r="BE49" s="100">
        <f t="shared" si="42"/>
        <v>0</v>
      </c>
      <c r="BF49" s="101">
        <f t="shared" si="131"/>
        <v>0</v>
      </c>
      <c r="BG49" s="100">
        <f t="shared" si="131"/>
        <v>0</v>
      </c>
      <c r="BH49" s="99"/>
      <c r="BI49" s="100">
        <f t="shared" ref="BI49:BI52" si="134">BH49*$E49</f>
        <v>0</v>
      </c>
      <c r="BJ49" s="99"/>
      <c r="BK49" s="100">
        <f t="shared" ref="BK49:BK52" si="135">BJ49*$E49</f>
        <v>0</v>
      </c>
      <c r="BL49" s="99"/>
      <c r="BM49" s="100">
        <f t="shared" ref="BM49:BM52" si="136">BL49*$E49</f>
        <v>0</v>
      </c>
      <c r="BN49" s="99"/>
      <c r="BO49" s="100">
        <f t="shared" ref="BO49:BO52" si="137">BN49*$E49</f>
        <v>0</v>
      </c>
      <c r="BP49" s="99"/>
      <c r="BQ49" s="100">
        <f t="shared" ref="BQ49:BQ52" si="138">BP49*$E49</f>
        <v>0</v>
      </c>
      <c r="BR49" s="99"/>
      <c r="BS49" s="100">
        <f t="shared" ref="BS49:BS52" si="139">BR49*$E49</f>
        <v>0</v>
      </c>
      <c r="BT49" s="99"/>
      <c r="BU49" s="100">
        <f t="shared" ref="BU49:BU52" si="140">BT49*$E49</f>
        <v>0</v>
      </c>
      <c r="BV49" s="99"/>
      <c r="BW49" s="100">
        <f t="shared" ref="BW49:BW52" si="141">BV49*$E49</f>
        <v>0</v>
      </c>
      <c r="BX49" s="99"/>
      <c r="BY49" s="100">
        <f t="shared" ref="BY49:BY52" si="142">BX49*$E49</f>
        <v>0</v>
      </c>
      <c r="BZ49" s="99"/>
      <c r="CA49" s="100">
        <f t="shared" ref="CA49:CA52" si="143">BZ49*$E49</f>
        <v>0</v>
      </c>
      <c r="CB49" s="99"/>
      <c r="CC49" s="100">
        <f t="shared" ref="CC49:CC52" si="144">CB49*$E49</f>
        <v>0</v>
      </c>
      <c r="CD49" s="99"/>
      <c r="CE49" s="100">
        <f t="shared" ref="CE49:CE52" si="145">CD49*$E49</f>
        <v>0</v>
      </c>
      <c r="CF49" s="101">
        <f t="shared" ref="CF49:CG52" si="146">SUM(BH49,BJ49,BL49,BN49,BP49,BR49,BT49,BV49,BX49,BZ49,CB49,CD49)</f>
        <v>0</v>
      </c>
      <c r="CG49" s="100">
        <f t="shared" si="146"/>
        <v>0</v>
      </c>
    </row>
    <row r="50" spans="1:85" s="102" customFormat="1" ht="18" x14ac:dyDescent="0.25">
      <c r="A50" s="94">
        <v>42</v>
      </c>
      <c r="B50" s="95" t="s">
        <v>113</v>
      </c>
      <c r="C50" s="95" t="s">
        <v>77</v>
      </c>
      <c r="D50" s="94">
        <f>RANK(BF50,$BF$4:$BF$147)</f>
        <v>19</v>
      </c>
      <c r="E50" s="94">
        <v>1</v>
      </c>
      <c r="F50" s="94" t="s">
        <v>83</v>
      </c>
      <c r="G50" s="94"/>
      <c r="H50" s="94"/>
      <c r="I50" s="100">
        <f t="shared" si="18"/>
        <v>0</v>
      </c>
      <c r="J50" s="94"/>
      <c r="K50" s="100">
        <f t="shared" si="19"/>
        <v>0</v>
      </c>
      <c r="L50" s="94"/>
      <c r="M50" s="100">
        <f t="shared" si="20"/>
        <v>0</v>
      </c>
      <c r="N50" s="94"/>
      <c r="O50" s="100">
        <f t="shared" si="21"/>
        <v>0</v>
      </c>
      <c r="P50" s="94"/>
      <c r="Q50" s="100">
        <f t="shared" si="22"/>
        <v>0</v>
      </c>
      <c r="R50" s="94"/>
      <c r="S50" s="100">
        <f t="shared" si="23"/>
        <v>0</v>
      </c>
      <c r="T50" s="94"/>
      <c r="U50" s="100">
        <f t="shared" si="24"/>
        <v>0</v>
      </c>
      <c r="V50" s="94"/>
      <c r="W50" s="100">
        <f t="shared" si="25"/>
        <v>0</v>
      </c>
      <c r="X50" s="94"/>
      <c r="Y50" s="100">
        <f t="shared" si="26"/>
        <v>0</v>
      </c>
      <c r="Z50" s="94"/>
      <c r="AA50" s="100">
        <f t="shared" si="27"/>
        <v>0</v>
      </c>
      <c r="AB50" s="94"/>
      <c r="AC50" s="100">
        <f t="shared" si="28"/>
        <v>0</v>
      </c>
      <c r="AD50" s="94"/>
      <c r="AE50" s="100">
        <f t="shared" si="29"/>
        <v>0</v>
      </c>
      <c r="AF50" s="101">
        <f t="shared" si="132"/>
        <v>0</v>
      </c>
      <c r="AG50" s="100">
        <f t="shared" si="133"/>
        <v>0</v>
      </c>
      <c r="AH50" s="99"/>
      <c r="AI50" s="100">
        <f t="shared" si="32"/>
        <v>0</v>
      </c>
      <c r="AJ50" s="99"/>
      <c r="AK50" s="100">
        <f t="shared" si="33"/>
        <v>0</v>
      </c>
      <c r="AL50" s="99"/>
      <c r="AM50" s="100">
        <f t="shared" si="33"/>
        <v>0</v>
      </c>
      <c r="AN50" s="99"/>
      <c r="AO50" s="100">
        <f t="shared" si="34"/>
        <v>0</v>
      </c>
      <c r="AP50" s="99"/>
      <c r="AQ50" s="100">
        <f t="shared" si="35"/>
        <v>0</v>
      </c>
      <c r="AR50" s="99"/>
      <c r="AS50" s="100">
        <f t="shared" si="36"/>
        <v>0</v>
      </c>
      <c r="AT50" s="99"/>
      <c r="AU50" s="100">
        <f t="shared" si="37"/>
        <v>0</v>
      </c>
      <c r="AV50" s="99"/>
      <c r="AW50" s="100">
        <f t="shared" si="38"/>
        <v>0</v>
      </c>
      <c r="AX50" s="99"/>
      <c r="AY50" s="100">
        <f t="shared" si="39"/>
        <v>0</v>
      </c>
      <c r="AZ50" s="99"/>
      <c r="BA50" s="100">
        <f t="shared" si="40"/>
        <v>0</v>
      </c>
      <c r="BB50" s="99"/>
      <c r="BC50" s="100">
        <f t="shared" si="41"/>
        <v>0</v>
      </c>
      <c r="BD50" s="99"/>
      <c r="BE50" s="100">
        <f t="shared" si="42"/>
        <v>0</v>
      </c>
      <c r="BF50" s="101">
        <f t="shared" si="131"/>
        <v>0</v>
      </c>
      <c r="BG50" s="100">
        <f t="shared" si="131"/>
        <v>0</v>
      </c>
      <c r="BH50" s="99"/>
      <c r="BI50" s="100">
        <f t="shared" si="134"/>
        <v>0</v>
      </c>
      <c r="BJ50" s="99"/>
      <c r="BK50" s="100">
        <f t="shared" si="135"/>
        <v>0</v>
      </c>
      <c r="BL50" s="99"/>
      <c r="BM50" s="100">
        <f t="shared" si="136"/>
        <v>0</v>
      </c>
      <c r="BN50" s="99"/>
      <c r="BO50" s="100">
        <f t="shared" si="137"/>
        <v>0</v>
      </c>
      <c r="BP50" s="99"/>
      <c r="BQ50" s="100">
        <f t="shared" si="138"/>
        <v>0</v>
      </c>
      <c r="BR50" s="99"/>
      <c r="BS50" s="100">
        <f t="shared" si="139"/>
        <v>0</v>
      </c>
      <c r="BT50" s="99"/>
      <c r="BU50" s="100">
        <f t="shared" si="140"/>
        <v>0</v>
      </c>
      <c r="BV50" s="99"/>
      <c r="BW50" s="100">
        <f t="shared" si="141"/>
        <v>0</v>
      </c>
      <c r="BX50" s="99"/>
      <c r="BY50" s="100">
        <f t="shared" si="142"/>
        <v>0</v>
      </c>
      <c r="BZ50" s="99"/>
      <c r="CA50" s="100">
        <f t="shared" si="143"/>
        <v>0</v>
      </c>
      <c r="CB50" s="99"/>
      <c r="CC50" s="100">
        <f t="shared" si="144"/>
        <v>0</v>
      </c>
      <c r="CD50" s="99"/>
      <c r="CE50" s="100">
        <f t="shared" si="145"/>
        <v>0</v>
      </c>
      <c r="CF50" s="101">
        <f t="shared" si="146"/>
        <v>0</v>
      </c>
      <c r="CG50" s="100">
        <f t="shared" si="146"/>
        <v>0</v>
      </c>
    </row>
    <row r="51" spans="1:85" s="102" customFormat="1" ht="18" x14ac:dyDescent="0.25">
      <c r="A51" s="94">
        <v>43</v>
      </c>
      <c r="B51" s="95" t="s">
        <v>114</v>
      </c>
      <c r="C51" s="95" t="s">
        <v>74</v>
      </c>
      <c r="D51" s="94">
        <f>RANK(BF51,$BF$4:$BF$147)</f>
        <v>19</v>
      </c>
      <c r="E51" s="94">
        <v>0.64</v>
      </c>
      <c r="F51" s="94" t="s">
        <v>85</v>
      </c>
      <c r="G51" s="94"/>
      <c r="H51" s="94"/>
      <c r="I51" s="100">
        <f t="shared" si="18"/>
        <v>0</v>
      </c>
      <c r="J51" s="94"/>
      <c r="K51" s="100">
        <f t="shared" si="19"/>
        <v>0</v>
      </c>
      <c r="L51" s="94"/>
      <c r="M51" s="100">
        <f t="shared" si="20"/>
        <v>0</v>
      </c>
      <c r="N51" s="94"/>
      <c r="O51" s="100">
        <f t="shared" si="21"/>
        <v>0</v>
      </c>
      <c r="P51" s="94"/>
      <c r="Q51" s="100">
        <f t="shared" si="22"/>
        <v>0</v>
      </c>
      <c r="R51" s="94"/>
      <c r="S51" s="100">
        <f t="shared" si="23"/>
        <v>0</v>
      </c>
      <c r="T51" s="94"/>
      <c r="U51" s="100">
        <f t="shared" si="24"/>
        <v>0</v>
      </c>
      <c r="V51" s="94"/>
      <c r="W51" s="100">
        <f t="shared" si="25"/>
        <v>0</v>
      </c>
      <c r="X51" s="94"/>
      <c r="Y51" s="100">
        <f t="shared" si="26"/>
        <v>0</v>
      </c>
      <c r="Z51" s="94"/>
      <c r="AA51" s="100">
        <f t="shared" si="27"/>
        <v>0</v>
      </c>
      <c r="AB51" s="94"/>
      <c r="AC51" s="100">
        <f t="shared" si="28"/>
        <v>0</v>
      </c>
      <c r="AD51" s="94"/>
      <c r="AE51" s="100">
        <f t="shared" si="29"/>
        <v>0</v>
      </c>
      <c r="AF51" s="101">
        <f t="shared" si="132"/>
        <v>0</v>
      </c>
      <c r="AG51" s="100">
        <f t="shared" si="133"/>
        <v>0</v>
      </c>
      <c r="AH51" s="99"/>
      <c r="AI51" s="100">
        <f t="shared" si="32"/>
        <v>0</v>
      </c>
      <c r="AJ51" s="99"/>
      <c r="AK51" s="100">
        <f t="shared" si="33"/>
        <v>0</v>
      </c>
      <c r="AL51" s="99"/>
      <c r="AM51" s="100">
        <f t="shared" si="33"/>
        <v>0</v>
      </c>
      <c r="AN51" s="99"/>
      <c r="AO51" s="100">
        <f t="shared" si="34"/>
        <v>0</v>
      </c>
      <c r="AP51" s="99"/>
      <c r="AQ51" s="100">
        <f t="shared" si="35"/>
        <v>0</v>
      </c>
      <c r="AR51" s="99"/>
      <c r="AS51" s="100">
        <f t="shared" si="36"/>
        <v>0</v>
      </c>
      <c r="AT51" s="99"/>
      <c r="AU51" s="100">
        <f t="shared" si="37"/>
        <v>0</v>
      </c>
      <c r="AV51" s="99"/>
      <c r="AW51" s="100">
        <f t="shared" si="38"/>
        <v>0</v>
      </c>
      <c r="AX51" s="99"/>
      <c r="AY51" s="100">
        <f t="shared" si="39"/>
        <v>0</v>
      </c>
      <c r="AZ51" s="99"/>
      <c r="BA51" s="100">
        <f t="shared" si="40"/>
        <v>0</v>
      </c>
      <c r="BB51" s="99"/>
      <c r="BC51" s="100">
        <f t="shared" si="41"/>
        <v>0</v>
      </c>
      <c r="BD51" s="99"/>
      <c r="BE51" s="100">
        <f t="shared" si="42"/>
        <v>0</v>
      </c>
      <c r="BF51" s="101">
        <f t="shared" si="131"/>
        <v>0</v>
      </c>
      <c r="BG51" s="100">
        <f t="shared" si="131"/>
        <v>0</v>
      </c>
      <c r="BH51" s="99"/>
      <c r="BI51" s="100">
        <f t="shared" si="134"/>
        <v>0</v>
      </c>
      <c r="BJ51" s="99"/>
      <c r="BK51" s="100">
        <f t="shared" si="135"/>
        <v>0</v>
      </c>
      <c r="BL51" s="99"/>
      <c r="BM51" s="100">
        <f t="shared" si="136"/>
        <v>0</v>
      </c>
      <c r="BN51" s="99"/>
      <c r="BO51" s="100">
        <f t="shared" si="137"/>
        <v>0</v>
      </c>
      <c r="BP51" s="99"/>
      <c r="BQ51" s="100">
        <f t="shared" si="138"/>
        <v>0</v>
      </c>
      <c r="BR51" s="99"/>
      <c r="BS51" s="100">
        <f t="shared" si="139"/>
        <v>0</v>
      </c>
      <c r="BT51" s="99"/>
      <c r="BU51" s="100">
        <f t="shared" si="140"/>
        <v>0</v>
      </c>
      <c r="BV51" s="99"/>
      <c r="BW51" s="100">
        <f t="shared" si="141"/>
        <v>0</v>
      </c>
      <c r="BX51" s="99"/>
      <c r="BY51" s="100">
        <f t="shared" si="142"/>
        <v>0</v>
      </c>
      <c r="BZ51" s="99"/>
      <c r="CA51" s="100">
        <f t="shared" si="143"/>
        <v>0</v>
      </c>
      <c r="CB51" s="99"/>
      <c r="CC51" s="100">
        <f t="shared" si="144"/>
        <v>0</v>
      </c>
      <c r="CD51" s="99"/>
      <c r="CE51" s="100">
        <f t="shared" si="145"/>
        <v>0</v>
      </c>
      <c r="CF51" s="101">
        <f t="shared" si="146"/>
        <v>0</v>
      </c>
      <c r="CG51" s="100">
        <f t="shared" si="146"/>
        <v>0</v>
      </c>
    </row>
    <row r="52" spans="1:85" s="102" customFormat="1" ht="18" x14ac:dyDescent="0.25">
      <c r="A52" s="94">
        <v>44</v>
      </c>
      <c r="B52" s="95" t="s">
        <v>114</v>
      </c>
      <c r="C52" s="95" t="s">
        <v>74</v>
      </c>
      <c r="D52" s="94">
        <f>RANK(BF52,$BF$4:$BF$147)</f>
        <v>19</v>
      </c>
      <c r="E52" s="94">
        <v>0.64</v>
      </c>
      <c r="F52" s="94" t="s">
        <v>83</v>
      </c>
      <c r="G52" s="94"/>
      <c r="H52" s="94"/>
      <c r="I52" s="100">
        <f t="shared" si="18"/>
        <v>0</v>
      </c>
      <c r="J52" s="94"/>
      <c r="K52" s="100">
        <f t="shared" si="19"/>
        <v>0</v>
      </c>
      <c r="L52" s="94"/>
      <c r="M52" s="100">
        <f t="shared" si="20"/>
        <v>0</v>
      </c>
      <c r="N52" s="94"/>
      <c r="O52" s="100">
        <f t="shared" si="21"/>
        <v>0</v>
      </c>
      <c r="P52" s="94"/>
      <c r="Q52" s="100">
        <f t="shared" si="22"/>
        <v>0</v>
      </c>
      <c r="R52" s="94"/>
      <c r="S52" s="100">
        <f t="shared" si="23"/>
        <v>0</v>
      </c>
      <c r="T52" s="94"/>
      <c r="U52" s="100">
        <f t="shared" si="24"/>
        <v>0</v>
      </c>
      <c r="V52" s="94"/>
      <c r="W52" s="100">
        <f t="shared" si="25"/>
        <v>0</v>
      </c>
      <c r="X52" s="94"/>
      <c r="Y52" s="100">
        <f t="shared" si="26"/>
        <v>0</v>
      </c>
      <c r="Z52" s="94"/>
      <c r="AA52" s="100">
        <f t="shared" si="27"/>
        <v>0</v>
      </c>
      <c r="AB52" s="94"/>
      <c r="AC52" s="100">
        <f t="shared" si="28"/>
        <v>0</v>
      </c>
      <c r="AD52" s="94"/>
      <c r="AE52" s="100">
        <f t="shared" si="29"/>
        <v>0</v>
      </c>
      <c r="AF52" s="101">
        <f t="shared" si="132"/>
        <v>0</v>
      </c>
      <c r="AG52" s="100">
        <f t="shared" si="133"/>
        <v>0</v>
      </c>
      <c r="AH52" s="99"/>
      <c r="AI52" s="100">
        <f t="shared" si="32"/>
        <v>0</v>
      </c>
      <c r="AJ52" s="99"/>
      <c r="AK52" s="100">
        <f t="shared" si="33"/>
        <v>0</v>
      </c>
      <c r="AL52" s="99"/>
      <c r="AM52" s="100">
        <f t="shared" si="33"/>
        <v>0</v>
      </c>
      <c r="AN52" s="99"/>
      <c r="AO52" s="100">
        <f t="shared" si="34"/>
        <v>0</v>
      </c>
      <c r="AP52" s="99"/>
      <c r="AQ52" s="100">
        <f t="shared" si="35"/>
        <v>0</v>
      </c>
      <c r="AR52" s="99"/>
      <c r="AS52" s="100">
        <f t="shared" si="36"/>
        <v>0</v>
      </c>
      <c r="AT52" s="99"/>
      <c r="AU52" s="100">
        <f t="shared" si="37"/>
        <v>0</v>
      </c>
      <c r="AV52" s="99"/>
      <c r="AW52" s="100">
        <f t="shared" si="38"/>
        <v>0</v>
      </c>
      <c r="AX52" s="99"/>
      <c r="AY52" s="100">
        <f t="shared" si="39"/>
        <v>0</v>
      </c>
      <c r="AZ52" s="99"/>
      <c r="BA52" s="100">
        <f t="shared" si="40"/>
        <v>0</v>
      </c>
      <c r="BB52" s="99"/>
      <c r="BC52" s="100">
        <f t="shared" si="41"/>
        <v>0</v>
      </c>
      <c r="BD52" s="99"/>
      <c r="BE52" s="100">
        <f t="shared" si="42"/>
        <v>0</v>
      </c>
      <c r="BF52" s="101">
        <f t="shared" si="131"/>
        <v>0</v>
      </c>
      <c r="BG52" s="100">
        <f t="shared" si="131"/>
        <v>0</v>
      </c>
      <c r="BH52" s="99"/>
      <c r="BI52" s="100">
        <f t="shared" si="134"/>
        <v>0</v>
      </c>
      <c r="BJ52" s="99"/>
      <c r="BK52" s="100">
        <f t="shared" si="135"/>
        <v>0</v>
      </c>
      <c r="BL52" s="99"/>
      <c r="BM52" s="100">
        <f t="shared" si="136"/>
        <v>0</v>
      </c>
      <c r="BN52" s="99"/>
      <c r="BO52" s="100">
        <f t="shared" si="137"/>
        <v>0</v>
      </c>
      <c r="BP52" s="99"/>
      <c r="BQ52" s="100">
        <f t="shared" si="138"/>
        <v>0</v>
      </c>
      <c r="BR52" s="99"/>
      <c r="BS52" s="100">
        <f t="shared" si="139"/>
        <v>0</v>
      </c>
      <c r="BT52" s="99"/>
      <c r="BU52" s="100">
        <f t="shared" si="140"/>
        <v>0</v>
      </c>
      <c r="BV52" s="99"/>
      <c r="BW52" s="100">
        <f t="shared" si="141"/>
        <v>0</v>
      </c>
      <c r="BX52" s="99"/>
      <c r="BY52" s="100">
        <f t="shared" si="142"/>
        <v>0</v>
      </c>
      <c r="BZ52" s="99"/>
      <c r="CA52" s="100">
        <f t="shared" si="143"/>
        <v>0</v>
      </c>
      <c r="CB52" s="99"/>
      <c r="CC52" s="100">
        <f t="shared" si="144"/>
        <v>0</v>
      </c>
      <c r="CD52" s="99"/>
      <c r="CE52" s="100">
        <f t="shared" si="145"/>
        <v>0</v>
      </c>
      <c r="CF52" s="101">
        <f t="shared" si="146"/>
        <v>0</v>
      </c>
      <c r="CG52" s="100">
        <f t="shared" si="146"/>
        <v>0</v>
      </c>
    </row>
    <row r="53" spans="1:85" s="102" customFormat="1" ht="18" x14ac:dyDescent="0.25">
      <c r="A53" s="94"/>
      <c r="B53" s="95"/>
      <c r="C53" s="95"/>
      <c r="D53" s="94"/>
      <c r="E53" s="94"/>
      <c r="F53" s="94"/>
      <c r="G53" s="94"/>
      <c r="H53" s="94"/>
      <c r="I53" s="100"/>
      <c r="J53" s="94"/>
      <c r="K53" s="100"/>
      <c r="L53" s="94"/>
      <c r="M53" s="100"/>
      <c r="N53" s="94"/>
      <c r="O53" s="100"/>
      <c r="P53" s="94"/>
      <c r="Q53" s="100"/>
      <c r="R53" s="94"/>
      <c r="S53" s="100"/>
      <c r="T53" s="94"/>
      <c r="U53" s="100"/>
      <c r="V53" s="94"/>
      <c r="W53" s="100"/>
      <c r="X53" s="94"/>
      <c r="Y53" s="100"/>
      <c r="Z53" s="94"/>
      <c r="AA53" s="100"/>
      <c r="AB53" s="94"/>
      <c r="AC53" s="100"/>
      <c r="AD53" s="94"/>
      <c r="AE53" s="100"/>
      <c r="AF53" s="101"/>
      <c r="AG53" s="100"/>
      <c r="AH53" s="99"/>
      <c r="AI53" s="100"/>
      <c r="AJ53" s="99"/>
      <c r="AK53" s="100"/>
      <c r="AL53" s="99"/>
      <c r="AM53" s="100"/>
      <c r="AN53" s="99"/>
      <c r="AO53" s="100"/>
      <c r="AP53" s="99"/>
      <c r="AQ53" s="100"/>
      <c r="AR53" s="99"/>
      <c r="AS53" s="100"/>
      <c r="AT53" s="99"/>
      <c r="AU53" s="100"/>
      <c r="AV53" s="99"/>
      <c r="AW53" s="100"/>
      <c r="AX53" s="99"/>
      <c r="AY53" s="100"/>
      <c r="AZ53" s="99"/>
      <c r="BA53" s="100"/>
      <c r="BB53" s="99"/>
      <c r="BC53" s="100"/>
      <c r="BD53" s="99"/>
      <c r="BE53" s="100"/>
      <c r="BF53" s="101"/>
      <c r="BG53" s="100"/>
      <c r="BH53" s="99"/>
      <c r="BI53" s="100"/>
      <c r="BJ53" s="99"/>
      <c r="BK53" s="100"/>
      <c r="BL53" s="99"/>
      <c r="BM53" s="100"/>
      <c r="BN53" s="99"/>
      <c r="BO53" s="100"/>
      <c r="BP53" s="99"/>
      <c r="BQ53" s="100"/>
      <c r="BR53" s="99"/>
      <c r="BS53" s="100"/>
      <c r="BT53" s="99"/>
      <c r="BU53" s="100"/>
      <c r="BV53" s="99"/>
      <c r="BW53" s="100"/>
      <c r="BX53" s="99"/>
      <c r="BY53" s="100"/>
      <c r="BZ53" s="99"/>
      <c r="CA53" s="100"/>
      <c r="CB53" s="99"/>
      <c r="CC53" s="100"/>
      <c r="CD53" s="99"/>
      <c r="CE53" s="100"/>
      <c r="CF53" s="101"/>
      <c r="CG53" s="100"/>
    </row>
    <row r="54" spans="1:85" s="102" customFormat="1" ht="18" x14ac:dyDescent="0.25">
      <c r="A54" s="94"/>
      <c r="B54" s="95"/>
      <c r="C54" s="95"/>
      <c r="D54" s="94"/>
      <c r="E54" s="94"/>
      <c r="F54" s="94"/>
      <c r="G54" s="94"/>
      <c r="H54" s="94"/>
      <c r="I54" s="100"/>
      <c r="J54" s="94"/>
      <c r="K54" s="100"/>
      <c r="L54" s="94"/>
      <c r="M54" s="100"/>
      <c r="N54" s="94"/>
      <c r="O54" s="100"/>
      <c r="P54" s="94"/>
      <c r="Q54" s="100"/>
      <c r="R54" s="94"/>
      <c r="S54" s="100"/>
      <c r="T54" s="94"/>
      <c r="U54" s="100"/>
      <c r="V54" s="94"/>
      <c r="W54" s="100"/>
      <c r="X54" s="94"/>
      <c r="Y54" s="100"/>
      <c r="Z54" s="94"/>
      <c r="AA54" s="100"/>
      <c r="AB54" s="94"/>
      <c r="AC54" s="100"/>
      <c r="AD54" s="94"/>
      <c r="AE54" s="100"/>
      <c r="AF54" s="101"/>
      <c r="AG54" s="100"/>
      <c r="AH54" s="99"/>
      <c r="AI54" s="100"/>
      <c r="AJ54" s="99"/>
      <c r="AK54" s="100"/>
      <c r="AL54" s="99"/>
      <c r="AM54" s="100"/>
      <c r="AN54" s="99"/>
      <c r="AO54" s="100"/>
      <c r="AP54" s="99"/>
      <c r="AQ54" s="100"/>
      <c r="AR54" s="99"/>
      <c r="AS54" s="100"/>
      <c r="AT54" s="99"/>
      <c r="AU54" s="100"/>
      <c r="AV54" s="99"/>
      <c r="AW54" s="100"/>
      <c r="AX54" s="99"/>
      <c r="AY54" s="100"/>
      <c r="AZ54" s="99"/>
      <c r="BA54" s="100"/>
      <c r="BB54" s="99"/>
      <c r="BC54" s="100"/>
      <c r="BD54" s="99"/>
      <c r="BE54" s="100"/>
      <c r="BF54" s="101"/>
      <c r="BG54" s="100"/>
      <c r="BH54" s="99"/>
      <c r="BI54" s="100"/>
      <c r="BJ54" s="99"/>
      <c r="BK54" s="100"/>
      <c r="BL54" s="99"/>
      <c r="BM54" s="100"/>
      <c r="BN54" s="99"/>
      <c r="BO54" s="100"/>
      <c r="BP54" s="99"/>
      <c r="BQ54" s="100"/>
      <c r="BR54" s="99"/>
      <c r="BS54" s="100"/>
      <c r="BT54" s="99"/>
      <c r="BU54" s="100"/>
      <c r="BV54" s="99"/>
      <c r="BW54" s="100"/>
      <c r="BX54" s="99"/>
      <c r="BY54" s="100"/>
      <c r="BZ54" s="99"/>
      <c r="CA54" s="100"/>
      <c r="CB54" s="99"/>
      <c r="CC54" s="100"/>
      <c r="CD54" s="99"/>
      <c r="CE54" s="100"/>
      <c r="CF54" s="101"/>
      <c r="CG54" s="100"/>
    </row>
    <row r="55" spans="1:85" s="102" customFormat="1" ht="18" x14ac:dyDescent="0.25">
      <c r="A55" s="94">
        <v>45</v>
      </c>
      <c r="B55" s="95" t="s">
        <v>115</v>
      </c>
      <c r="C55" s="95" t="s">
        <v>77</v>
      </c>
      <c r="D55" s="94">
        <f>RANK(BF55,$BF$4:$BF$147)</f>
        <v>19</v>
      </c>
      <c r="E55" s="94">
        <v>1</v>
      </c>
      <c r="F55" s="94" t="s">
        <v>75</v>
      </c>
      <c r="G55" s="94"/>
      <c r="H55" s="94"/>
      <c r="I55" s="100">
        <f t="shared" si="18"/>
        <v>0</v>
      </c>
      <c r="J55" s="94"/>
      <c r="K55" s="100">
        <f t="shared" si="19"/>
        <v>0</v>
      </c>
      <c r="L55" s="94"/>
      <c r="M55" s="100">
        <f t="shared" si="20"/>
        <v>0</v>
      </c>
      <c r="N55" s="94"/>
      <c r="O55" s="100">
        <f t="shared" si="21"/>
        <v>0</v>
      </c>
      <c r="P55" s="94"/>
      <c r="Q55" s="100">
        <f t="shared" si="22"/>
        <v>0</v>
      </c>
      <c r="R55" s="94"/>
      <c r="S55" s="100">
        <f t="shared" si="23"/>
        <v>0</v>
      </c>
      <c r="T55" s="94"/>
      <c r="U55" s="100">
        <f t="shared" si="24"/>
        <v>0</v>
      </c>
      <c r="V55" s="94"/>
      <c r="W55" s="100">
        <f t="shared" si="25"/>
        <v>0</v>
      </c>
      <c r="X55" s="94"/>
      <c r="Y55" s="100">
        <f t="shared" si="26"/>
        <v>0</v>
      </c>
      <c r="Z55" s="94"/>
      <c r="AA55" s="100">
        <f t="shared" si="27"/>
        <v>0</v>
      </c>
      <c r="AB55" s="94"/>
      <c r="AC55" s="100">
        <f t="shared" si="28"/>
        <v>0</v>
      </c>
      <c r="AD55" s="94"/>
      <c r="AE55" s="100">
        <f t="shared" si="29"/>
        <v>0</v>
      </c>
      <c r="AF55" s="101">
        <f t="shared" ref="AF55:AF58" si="147">SUM(H55,J55,L55,N55,P55,R55,T55,V55,X55,Z55,AB55,AD55)</f>
        <v>0</v>
      </c>
      <c r="AG55" s="100">
        <f t="shared" ref="AG55:AG58" si="148">SUM(I55,K55,M55,O55,Q55,S55,U55,W55,Y55,AA55,AC55,AE55)</f>
        <v>0</v>
      </c>
      <c r="AH55" s="99"/>
      <c r="AI55" s="100">
        <f t="shared" si="32"/>
        <v>0</v>
      </c>
      <c r="AJ55" s="99"/>
      <c r="AK55" s="100">
        <f t="shared" si="33"/>
        <v>0</v>
      </c>
      <c r="AL55" s="99"/>
      <c r="AM55" s="100">
        <f t="shared" si="33"/>
        <v>0</v>
      </c>
      <c r="AN55" s="99"/>
      <c r="AO55" s="100">
        <f t="shared" si="34"/>
        <v>0</v>
      </c>
      <c r="AP55" s="99"/>
      <c r="AQ55" s="100">
        <f t="shared" si="35"/>
        <v>0</v>
      </c>
      <c r="AR55" s="99"/>
      <c r="AS55" s="100">
        <f t="shared" si="36"/>
        <v>0</v>
      </c>
      <c r="AT55" s="99"/>
      <c r="AU55" s="100">
        <f t="shared" si="37"/>
        <v>0</v>
      </c>
      <c r="AV55" s="99"/>
      <c r="AW55" s="100">
        <f t="shared" si="38"/>
        <v>0</v>
      </c>
      <c r="AX55" s="99"/>
      <c r="AY55" s="100">
        <f t="shared" si="39"/>
        <v>0</v>
      </c>
      <c r="AZ55" s="99"/>
      <c r="BA55" s="100">
        <f t="shared" si="40"/>
        <v>0</v>
      </c>
      <c r="BB55" s="99"/>
      <c r="BC55" s="100">
        <f t="shared" si="41"/>
        <v>0</v>
      </c>
      <c r="BD55" s="99"/>
      <c r="BE55" s="100">
        <f t="shared" si="42"/>
        <v>0</v>
      </c>
      <c r="BF55" s="101">
        <f t="shared" si="131"/>
        <v>0</v>
      </c>
      <c r="BG55" s="100">
        <f t="shared" si="131"/>
        <v>0</v>
      </c>
      <c r="BH55" s="99"/>
      <c r="BI55" s="100">
        <f t="shared" ref="BI55:BI58" si="149">BH55*$E55</f>
        <v>0</v>
      </c>
      <c r="BJ55" s="99"/>
      <c r="BK55" s="100">
        <f t="shared" ref="BK55:BK58" si="150">BJ55*$E55</f>
        <v>0</v>
      </c>
      <c r="BL55" s="99"/>
      <c r="BM55" s="100">
        <f t="shared" ref="BM55:BM58" si="151">BL55*$E55</f>
        <v>0</v>
      </c>
      <c r="BN55" s="99"/>
      <c r="BO55" s="100">
        <f t="shared" ref="BO55:BO58" si="152">BN55*$E55</f>
        <v>0</v>
      </c>
      <c r="BP55" s="99"/>
      <c r="BQ55" s="100">
        <f t="shared" ref="BQ55:BQ58" si="153">BP55*$E55</f>
        <v>0</v>
      </c>
      <c r="BR55" s="99"/>
      <c r="BS55" s="100">
        <f t="shared" ref="BS55:BS58" si="154">BR55*$E55</f>
        <v>0</v>
      </c>
      <c r="BT55" s="99"/>
      <c r="BU55" s="100">
        <f t="shared" ref="BU55:BU58" si="155">BT55*$E55</f>
        <v>0</v>
      </c>
      <c r="BV55" s="99"/>
      <c r="BW55" s="100">
        <f t="shared" ref="BW55:BW58" si="156">BV55*$E55</f>
        <v>0</v>
      </c>
      <c r="BX55" s="99"/>
      <c r="BY55" s="100">
        <f t="shared" ref="BY55:BY58" si="157">BX55*$E55</f>
        <v>0</v>
      </c>
      <c r="BZ55" s="99"/>
      <c r="CA55" s="100">
        <f t="shared" ref="CA55:CA58" si="158">BZ55*$E55</f>
        <v>0</v>
      </c>
      <c r="CB55" s="99"/>
      <c r="CC55" s="100">
        <f t="shared" ref="CC55:CC58" si="159">CB55*$E55</f>
        <v>0</v>
      </c>
      <c r="CD55" s="99"/>
      <c r="CE55" s="100">
        <f t="shared" ref="CE55:CE58" si="160">CD55*$E55</f>
        <v>0</v>
      </c>
      <c r="CF55" s="101">
        <f t="shared" ref="CF55:CG58" si="161">SUM(BH55,BJ55,BL55,BN55,BP55,BR55,BT55,BV55,BX55,BZ55,CB55,CD55)</f>
        <v>0</v>
      </c>
      <c r="CG55" s="100">
        <f t="shared" si="161"/>
        <v>0</v>
      </c>
    </row>
    <row r="56" spans="1:85" s="102" customFormat="1" ht="18" x14ac:dyDescent="0.25">
      <c r="A56" s="94">
        <v>46</v>
      </c>
      <c r="B56" s="95" t="s">
        <v>116</v>
      </c>
      <c r="C56" s="95" t="s">
        <v>77</v>
      </c>
      <c r="D56" s="94">
        <f>RANK(BF56,$BF$4:$BF$147)</f>
        <v>19</v>
      </c>
      <c r="E56" s="94">
        <v>0.6</v>
      </c>
      <c r="F56" s="94" t="s">
        <v>75</v>
      </c>
      <c r="G56" s="94"/>
      <c r="H56" s="94"/>
      <c r="I56" s="100">
        <f t="shared" si="18"/>
        <v>0</v>
      </c>
      <c r="J56" s="94"/>
      <c r="K56" s="100">
        <f t="shared" si="19"/>
        <v>0</v>
      </c>
      <c r="L56" s="94"/>
      <c r="M56" s="100">
        <f t="shared" si="20"/>
        <v>0</v>
      </c>
      <c r="N56" s="94"/>
      <c r="O56" s="100">
        <f t="shared" si="21"/>
        <v>0</v>
      </c>
      <c r="P56" s="94"/>
      <c r="Q56" s="100">
        <f t="shared" si="22"/>
        <v>0</v>
      </c>
      <c r="R56" s="94"/>
      <c r="S56" s="100">
        <f t="shared" si="23"/>
        <v>0</v>
      </c>
      <c r="T56" s="94"/>
      <c r="U56" s="100">
        <f t="shared" si="24"/>
        <v>0</v>
      </c>
      <c r="V56" s="94"/>
      <c r="W56" s="100">
        <f t="shared" si="25"/>
        <v>0</v>
      </c>
      <c r="X56" s="94"/>
      <c r="Y56" s="100">
        <f t="shared" si="26"/>
        <v>0</v>
      </c>
      <c r="Z56" s="94"/>
      <c r="AA56" s="100">
        <f t="shared" si="27"/>
        <v>0</v>
      </c>
      <c r="AB56" s="94"/>
      <c r="AC56" s="100">
        <f t="shared" si="28"/>
        <v>0</v>
      </c>
      <c r="AD56" s="94"/>
      <c r="AE56" s="100">
        <f t="shared" si="29"/>
        <v>0</v>
      </c>
      <c r="AF56" s="101">
        <f t="shared" si="147"/>
        <v>0</v>
      </c>
      <c r="AG56" s="100">
        <f t="shared" si="148"/>
        <v>0</v>
      </c>
      <c r="AH56" s="99"/>
      <c r="AI56" s="100">
        <f t="shared" si="32"/>
        <v>0</v>
      </c>
      <c r="AJ56" s="99"/>
      <c r="AK56" s="100">
        <f t="shared" si="33"/>
        <v>0</v>
      </c>
      <c r="AL56" s="99"/>
      <c r="AM56" s="100">
        <f t="shared" si="33"/>
        <v>0</v>
      </c>
      <c r="AN56" s="99"/>
      <c r="AO56" s="100">
        <f t="shared" si="34"/>
        <v>0</v>
      </c>
      <c r="AP56" s="99"/>
      <c r="AQ56" s="100">
        <f t="shared" si="35"/>
        <v>0</v>
      </c>
      <c r="AR56" s="99"/>
      <c r="AS56" s="100">
        <f t="shared" si="36"/>
        <v>0</v>
      </c>
      <c r="AT56" s="99"/>
      <c r="AU56" s="100">
        <f t="shared" si="37"/>
        <v>0</v>
      </c>
      <c r="AV56" s="99"/>
      <c r="AW56" s="100">
        <f t="shared" si="38"/>
        <v>0</v>
      </c>
      <c r="AX56" s="99"/>
      <c r="AY56" s="100">
        <f t="shared" si="39"/>
        <v>0</v>
      </c>
      <c r="AZ56" s="99"/>
      <c r="BA56" s="100">
        <f t="shared" si="40"/>
        <v>0</v>
      </c>
      <c r="BB56" s="99"/>
      <c r="BC56" s="100">
        <f t="shared" si="41"/>
        <v>0</v>
      </c>
      <c r="BD56" s="99"/>
      <c r="BE56" s="100">
        <f t="shared" si="42"/>
        <v>0</v>
      </c>
      <c r="BF56" s="101">
        <f t="shared" si="131"/>
        <v>0</v>
      </c>
      <c r="BG56" s="100">
        <f t="shared" si="131"/>
        <v>0</v>
      </c>
      <c r="BH56" s="99"/>
      <c r="BI56" s="100">
        <f t="shared" si="149"/>
        <v>0</v>
      </c>
      <c r="BJ56" s="99"/>
      <c r="BK56" s="100">
        <f t="shared" si="150"/>
        <v>0</v>
      </c>
      <c r="BL56" s="99"/>
      <c r="BM56" s="100">
        <f t="shared" si="151"/>
        <v>0</v>
      </c>
      <c r="BN56" s="99"/>
      <c r="BO56" s="100">
        <f t="shared" si="152"/>
        <v>0</v>
      </c>
      <c r="BP56" s="99"/>
      <c r="BQ56" s="100">
        <f t="shared" si="153"/>
        <v>0</v>
      </c>
      <c r="BR56" s="99"/>
      <c r="BS56" s="100">
        <f t="shared" si="154"/>
        <v>0</v>
      </c>
      <c r="BT56" s="99"/>
      <c r="BU56" s="100">
        <f t="shared" si="155"/>
        <v>0</v>
      </c>
      <c r="BV56" s="99"/>
      <c r="BW56" s="100">
        <f t="shared" si="156"/>
        <v>0</v>
      </c>
      <c r="BX56" s="99"/>
      <c r="BY56" s="100">
        <f t="shared" si="157"/>
        <v>0</v>
      </c>
      <c r="BZ56" s="99"/>
      <c r="CA56" s="100">
        <f t="shared" si="158"/>
        <v>0</v>
      </c>
      <c r="CB56" s="99"/>
      <c r="CC56" s="100">
        <f t="shared" si="159"/>
        <v>0</v>
      </c>
      <c r="CD56" s="99"/>
      <c r="CE56" s="100">
        <f t="shared" si="160"/>
        <v>0</v>
      </c>
      <c r="CF56" s="101">
        <f t="shared" si="161"/>
        <v>0</v>
      </c>
      <c r="CG56" s="100">
        <f t="shared" si="161"/>
        <v>0</v>
      </c>
    </row>
    <row r="57" spans="1:85" s="102" customFormat="1" ht="18" x14ac:dyDescent="0.25">
      <c r="A57" s="94">
        <v>47</v>
      </c>
      <c r="B57" s="95" t="s">
        <v>117</v>
      </c>
      <c r="C57" s="95" t="s">
        <v>74</v>
      </c>
      <c r="D57" s="94">
        <f>RANK(BF57,$BF$4:$BF$147)</f>
        <v>19</v>
      </c>
      <c r="E57" s="94">
        <v>0.64</v>
      </c>
      <c r="F57" s="94" t="s">
        <v>85</v>
      </c>
      <c r="G57" s="94">
        <v>1350</v>
      </c>
      <c r="H57" s="94"/>
      <c r="I57" s="100">
        <f t="shared" si="18"/>
        <v>0</v>
      </c>
      <c r="J57" s="94"/>
      <c r="K57" s="100">
        <f t="shared" si="19"/>
        <v>0</v>
      </c>
      <c r="L57" s="94"/>
      <c r="M57" s="100">
        <f t="shared" si="20"/>
        <v>0</v>
      </c>
      <c r="N57" s="94"/>
      <c r="O57" s="100">
        <f t="shared" si="21"/>
        <v>0</v>
      </c>
      <c r="P57" s="94"/>
      <c r="Q57" s="100">
        <f t="shared" si="22"/>
        <v>0</v>
      </c>
      <c r="R57" s="94"/>
      <c r="S57" s="100">
        <f t="shared" si="23"/>
        <v>0</v>
      </c>
      <c r="T57" s="94"/>
      <c r="U57" s="100">
        <f t="shared" si="24"/>
        <v>0</v>
      </c>
      <c r="V57" s="94"/>
      <c r="W57" s="100">
        <f t="shared" si="25"/>
        <v>0</v>
      </c>
      <c r="X57" s="94"/>
      <c r="Y57" s="100">
        <f t="shared" si="26"/>
        <v>0</v>
      </c>
      <c r="Z57" s="94"/>
      <c r="AA57" s="100">
        <f t="shared" si="27"/>
        <v>0</v>
      </c>
      <c r="AB57" s="94"/>
      <c r="AC57" s="100">
        <f t="shared" si="28"/>
        <v>0</v>
      </c>
      <c r="AD57" s="94"/>
      <c r="AE57" s="100">
        <f t="shared" si="29"/>
        <v>0</v>
      </c>
      <c r="AF57" s="101">
        <f t="shared" si="147"/>
        <v>0</v>
      </c>
      <c r="AG57" s="100">
        <f t="shared" si="148"/>
        <v>0</v>
      </c>
      <c r="AH57" s="99"/>
      <c r="AI57" s="100">
        <f t="shared" si="32"/>
        <v>0</v>
      </c>
      <c r="AJ57" s="99"/>
      <c r="AK57" s="100">
        <f t="shared" si="33"/>
        <v>0</v>
      </c>
      <c r="AL57" s="99"/>
      <c r="AM57" s="100">
        <f t="shared" si="33"/>
        <v>0</v>
      </c>
      <c r="AN57" s="99"/>
      <c r="AO57" s="100">
        <f t="shared" si="34"/>
        <v>0</v>
      </c>
      <c r="AP57" s="99"/>
      <c r="AQ57" s="100">
        <f t="shared" si="35"/>
        <v>0</v>
      </c>
      <c r="AR57" s="99"/>
      <c r="AS57" s="100">
        <f t="shared" si="36"/>
        <v>0</v>
      </c>
      <c r="AT57" s="99"/>
      <c r="AU57" s="100">
        <f t="shared" si="37"/>
        <v>0</v>
      </c>
      <c r="AV57" s="99"/>
      <c r="AW57" s="100">
        <f t="shared" si="38"/>
        <v>0</v>
      </c>
      <c r="AX57" s="99"/>
      <c r="AY57" s="100">
        <f t="shared" si="39"/>
        <v>0</v>
      </c>
      <c r="AZ57" s="99"/>
      <c r="BA57" s="100">
        <f t="shared" si="40"/>
        <v>0</v>
      </c>
      <c r="BB57" s="99"/>
      <c r="BC57" s="100">
        <f t="shared" si="41"/>
        <v>0</v>
      </c>
      <c r="BD57" s="99"/>
      <c r="BE57" s="100">
        <f t="shared" si="42"/>
        <v>0</v>
      </c>
      <c r="BF57" s="101">
        <f t="shared" si="131"/>
        <v>0</v>
      </c>
      <c r="BG57" s="100">
        <f t="shared" si="131"/>
        <v>0</v>
      </c>
      <c r="BH57" s="99"/>
      <c r="BI57" s="100">
        <f t="shared" si="149"/>
        <v>0</v>
      </c>
      <c r="BJ57" s="99"/>
      <c r="BK57" s="100">
        <f t="shared" si="150"/>
        <v>0</v>
      </c>
      <c r="BL57" s="99"/>
      <c r="BM57" s="100">
        <f t="shared" si="151"/>
        <v>0</v>
      </c>
      <c r="BN57" s="99"/>
      <c r="BO57" s="100">
        <f t="shared" si="152"/>
        <v>0</v>
      </c>
      <c r="BP57" s="99"/>
      <c r="BQ57" s="100">
        <f t="shared" si="153"/>
        <v>0</v>
      </c>
      <c r="BR57" s="99"/>
      <c r="BS57" s="100">
        <f t="shared" si="154"/>
        <v>0</v>
      </c>
      <c r="BT57" s="99"/>
      <c r="BU57" s="100">
        <f t="shared" si="155"/>
        <v>0</v>
      </c>
      <c r="BV57" s="99"/>
      <c r="BW57" s="100">
        <f t="shared" si="156"/>
        <v>0</v>
      </c>
      <c r="BX57" s="99"/>
      <c r="BY57" s="100">
        <f t="shared" si="157"/>
        <v>0</v>
      </c>
      <c r="BZ57" s="99"/>
      <c r="CA57" s="100">
        <f t="shared" si="158"/>
        <v>0</v>
      </c>
      <c r="CB57" s="99"/>
      <c r="CC57" s="100">
        <f t="shared" si="159"/>
        <v>0</v>
      </c>
      <c r="CD57" s="99"/>
      <c r="CE57" s="100">
        <f t="shared" si="160"/>
        <v>0</v>
      </c>
      <c r="CF57" s="101">
        <f t="shared" si="161"/>
        <v>0</v>
      </c>
      <c r="CG57" s="100">
        <f t="shared" si="161"/>
        <v>0</v>
      </c>
    </row>
    <row r="58" spans="1:85" s="102" customFormat="1" ht="18" x14ac:dyDescent="0.25">
      <c r="A58" s="94">
        <v>48</v>
      </c>
      <c r="B58" s="95" t="s">
        <v>117</v>
      </c>
      <c r="C58" s="95" t="s">
        <v>74</v>
      </c>
      <c r="D58" s="94">
        <f>RANK(BF58,$BF$4:$BF$147)</f>
        <v>19</v>
      </c>
      <c r="E58" s="94">
        <v>0.64</v>
      </c>
      <c r="F58" s="94" t="s">
        <v>83</v>
      </c>
      <c r="G58" s="94"/>
      <c r="H58" s="94"/>
      <c r="I58" s="100">
        <f t="shared" si="18"/>
        <v>0</v>
      </c>
      <c r="J58" s="94"/>
      <c r="K58" s="100">
        <f t="shared" si="19"/>
        <v>0</v>
      </c>
      <c r="L58" s="94"/>
      <c r="M58" s="100">
        <f t="shared" si="20"/>
        <v>0</v>
      </c>
      <c r="N58" s="94"/>
      <c r="O58" s="100">
        <f t="shared" si="21"/>
        <v>0</v>
      </c>
      <c r="P58" s="94"/>
      <c r="Q58" s="100">
        <f t="shared" si="22"/>
        <v>0</v>
      </c>
      <c r="R58" s="94"/>
      <c r="S58" s="100">
        <f t="shared" si="23"/>
        <v>0</v>
      </c>
      <c r="T58" s="94"/>
      <c r="U58" s="100">
        <f t="shared" si="24"/>
        <v>0</v>
      </c>
      <c r="V58" s="94"/>
      <c r="W58" s="100">
        <f t="shared" si="25"/>
        <v>0</v>
      </c>
      <c r="X58" s="94"/>
      <c r="Y58" s="100">
        <f t="shared" si="26"/>
        <v>0</v>
      </c>
      <c r="Z58" s="94"/>
      <c r="AA58" s="100">
        <f t="shared" si="27"/>
        <v>0</v>
      </c>
      <c r="AB58" s="94"/>
      <c r="AC58" s="100">
        <f t="shared" si="28"/>
        <v>0</v>
      </c>
      <c r="AD58" s="94"/>
      <c r="AE58" s="100">
        <f t="shared" si="29"/>
        <v>0</v>
      </c>
      <c r="AF58" s="101">
        <f t="shared" si="147"/>
        <v>0</v>
      </c>
      <c r="AG58" s="100">
        <f t="shared" si="148"/>
        <v>0</v>
      </c>
      <c r="AH58" s="99"/>
      <c r="AI58" s="100">
        <f t="shared" si="32"/>
        <v>0</v>
      </c>
      <c r="AJ58" s="99"/>
      <c r="AK58" s="100">
        <f t="shared" si="33"/>
        <v>0</v>
      </c>
      <c r="AL58" s="99"/>
      <c r="AM58" s="100">
        <f t="shared" si="33"/>
        <v>0</v>
      </c>
      <c r="AN58" s="99"/>
      <c r="AO58" s="100">
        <f t="shared" si="34"/>
        <v>0</v>
      </c>
      <c r="AP58" s="99"/>
      <c r="AQ58" s="100">
        <f t="shared" si="35"/>
        <v>0</v>
      </c>
      <c r="AR58" s="99"/>
      <c r="AS58" s="100">
        <f t="shared" si="36"/>
        <v>0</v>
      </c>
      <c r="AT58" s="99"/>
      <c r="AU58" s="100">
        <f t="shared" si="37"/>
        <v>0</v>
      </c>
      <c r="AV58" s="99"/>
      <c r="AW58" s="100">
        <f t="shared" si="38"/>
        <v>0</v>
      </c>
      <c r="AX58" s="99"/>
      <c r="AY58" s="100">
        <f t="shared" si="39"/>
        <v>0</v>
      </c>
      <c r="AZ58" s="99"/>
      <c r="BA58" s="100">
        <f t="shared" si="40"/>
        <v>0</v>
      </c>
      <c r="BB58" s="99"/>
      <c r="BC58" s="100">
        <f t="shared" si="41"/>
        <v>0</v>
      </c>
      <c r="BD58" s="99"/>
      <c r="BE58" s="100">
        <f t="shared" si="42"/>
        <v>0</v>
      </c>
      <c r="BF58" s="101">
        <f t="shared" si="131"/>
        <v>0</v>
      </c>
      <c r="BG58" s="100">
        <f t="shared" si="131"/>
        <v>0</v>
      </c>
      <c r="BH58" s="99"/>
      <c r="BI58" s="100">
        <f t="shared" si="149"/>
        <v>0</v>
      </c>
      <c r="BJ58" s="99"/>
      <c r="BK58" s="100">
        <f t="shared" si="150"/>
        <v>0</v>
      </c>
      <c r="BL58" s="99"/>
      <c r="BM58" s="100">
        <f t="shared" si="151"/>
        <v>0</v>
      </c>
      <c r="BN58" s="99"/>
      <c r="BO58" s="100">
        <f t="shared" si="152"/>
        <v>0</v>
      </c>
      <c r="BP58" s="99"/>
      <c r="BQ58" s="100">
        <f t="shared" si="153"/>
        <v>0</v>
      </c>
      <c r="BR58" s="99"/>
      <c r="BS58" s="100">
        <f t="shared" si="154"/>
        <v>0</v>
      </c>
      <c r="BT58" s="99"/>
      <c r="BU58" s="100">
        <f t="shared" si="155"/>
        <v>0</v>
      </c>
      <c r="BV58" s="99"/>
      <c r="BW58" s="100">
        <f t="shared" si="156"/>
        <v>0</v>
      </c>
      <c r="BX58" s="99"/>
      <c r="BY58" s="100">
        <f t="shared" si="157"/>
        <v>0</v>
      </c>
      <c r="BZ58" s="99"/>
      <c r="CA58" s="100">
        <f t="shared" si="158"/>
        <v>0</v>
      </c>
      <c r="CB58" s="99"/>
      <c r="CC58" s="100">
        <f t="shared" si="159"/>
        <v>0</v>
      </c>
      <c r="CD58" s="99"/>
      <c r="CE58" s="100">
        <f t="shared" si="160"/>
        <v>0</v>
      </c>
      <c r="CF58" s="101">
        <f t="shared" si="161"/>
        <v>0</v>
      </c>
      <c r="CG58" s="100">
        <f t="shared" si="161"/>
        <v>0</v>
      </c>
    </row>
    <row r="59" spans="1:85" s="102" customFormat="1" ht="18" x14ac:dyDescent="0.25">
      <c r="A59" s="94"/>
      <c r="B59" s="95"/>
      <c r="C59" s="95"/>
      <c r="D59" s="94"/>
      <c r="E59" s="94"/>
      <c r="F59" s="94"/>
      <c r="G59" s="94"/>
      <c r="H59" s="94"/>
      <c r="I59" s="100"/>
      <c r="J59" s="94"/>
      <c r="K59" s="100"/>
      <c r="L59" s="94"/>
      <c r="M59" s="100"/>
      <c r="N59" s="94"/>
      <c r="O59" s="100"/>
      <c r="P59" s="94"/>
      <c r="Q59" s="100"/>
      <c r="R59" s="94"/>
      <c r="S59" s="100"/>
      <c r="T59" s="94"/>
      <c r="U59" s="100"/>
      <c r="V59" s="94"/>
      <c r="W59" s="100"/>
      <c r="X59" s="94"/>
      <c r="Y59" s="100"/>
      <c r="Z59" s="94"/>
      <c r="AA59" s="100"/>
      <c r="AB59" s="94"/>
      <c r="AC59" s="100"/>
      <c r="AD59" s="94"/>
      <c r="AE59" s="100"/>
      <c r="AF59" s="101"/>
      <c r="AG59" s="100"/>
      <c r="AH59" s="99"/>
      <c r="AI59" s="100"/>
      <c r="AJ59" s="99"/>
      <c r="AK59" s="100"/>
      <c r="AL59" s="99"/>
      <c r="AM59" s="100"/>
      <c r="AN59" s="99"/>
      <c r="AO59" s="100"/>
      <c r="AP59" s="99"/>
      <c r="AQ59" s="100"/>
      <c r="AR59" s="99"/>
      <c r="AS59" s="100"/>
      <c r="AT59" s="99"/>
      <c r="AU59" s="100"/>
      <c r="AV59" s="99"/>
      <c r="AW59" s="100"/>
      <c r="AX59" s="99"/>
      <c r="AY59" s="100"/>
      <c r="AZ59" s="99"/>
      <c r="BA59" s="100"/>
      <c r="BB59" s="99"/>
      <c r="BC59" s="100"/>
      <c r="BD59" s="99"/>
      <c r="BE59" s="100"/>
      <c r="BF59" s="101"/>
      <c r="BG59" s="100"/>
      <c r="BH59" s="99"/>
      <c r="BI59" s="100"/>
      <c r="BJ59" s="99"/>
      <c r="BK59" s="100"/>
      <c r="BL59" s="99"/>
      <c r="BM59" s="100"/>
      <c r="BN59" s="99"/>
      <c r="BO59" s="100"/>
      <c r="BP59" s="99"/>
      <c r="BQ59" s="100"/>
      <c r="BR59" s="99"/>
      <c r="BS59" s="100"/>
      <c r="BT59" s="99"/>
      <c r="BU59" s="100"/>
      <c r="BV59" s="99"/>
      <c r="BW59" s="100"/>
      <c r="BX59" s="99"/>
      <c r="BY59" s="100"/>
      <c r="BZ59" s="99"/>
      <c r="CA59" s="100"/>
      <c r="CB59" s="99"/>
      <c r="CC59" s="100"/>
      <c r="CD59" s="99"/>
      <c r="CE59" s="100"/>
      <c r="CF59" s="101"/>
      <c r="CG59" s="100"/>
    </row>
    <row r="60" spans="1:85" s="102" customFormat="1" ht="18" x14ac:dyDescent="0.25">
      <c r="A60" s="94">
        <v>49</v>
      </c>
      <c r="B60" s="95" t="s">
        <v>118</v>
      </c>
      <c r="C60" s="95" t="s">
        <v>77</v>
      </c>
      <c r="D60" s="94">
        <f>RANK(BF60,$BF$4:$BF$147)</f>
        <v>5</v>
      </c>
      <c r="E60" s="94">
        <v>1</v>
      </c>
      <c r="F60" s="94" t="s">
        <v>75</v>
      </c>
      <c r="G60" s="94">
        <v>1550</v>
      </c>
      <c r="H60" s="94">
        <v>40560</v>
      </c>
      <c r="I60" s="97">
        <f t="shared" ref="I60:I62" si="162">H60*$E60</f>
        <v>40560</v>
      </c>
      <c r="J60" s="94">
        <v>26748</v>
      </c>
      <c r="K60" s="97">
        <f t="shared" ref="K60:K62" si="163">J60*$E60</f>
        <v>26748</v>
      </c>
      <c r="L60" s="94">
        <v>33515</v>
      </c>
      <c r="M60" s="97">
        <f t="shared" ref="M60:M62" si="164">L60*$E60</f>
        <v>33515</v>
      </c>
      <c r="N60" s="94">
        <v>33924</v>
      </c>
      <c r="O60" s="97">
        <f t="shared" ref="O60:O62" si="165">N60*$E60</f>
        <v>33924</v>
      </c>
      <c r="P60" s="94">
        <v>37679</v>
      </c>
      <c r="Q60" s="97">
        <f t="shared" ref="Q60:Q62" si="166">P60*$E60</f>
        <v>37679</v>
      </c>
      <c r="R60" s="94">
        <v>53327</v>
      </c>
      <c r="S60" s="97">
        <f t="shared" ref="S60:S62" si="167">R60*$E60</f>
        <v>53327</v>
      </c>
      <c r="T60" s="94">
        <v>38856</v>
      </c>
      <c r="U60" s="97">
        <f t="shared" ref="U60:U62" si="168">T60*$E60</f>
        <v>38856</v>
      </c>
      <c r="V60" s="94">
        <v>31524</v>
      </c>
      <c r="W60" s="97">
        <f t="shared" ref="W60:W62" si="169">V60*$E60</f>
        <v>31524</v>
      </c>
      <c r="X60" s="94">
        <v>39312</v>
      </c>
      <c r="Y60" s="97">
        <f t="shared" ref="Y60:Y62" si="170">X60*$E60</f>
        <v>39312</v>
      </c>
      <c r="Z60" s="94">
        <v>37224</v>
      </c>
      <c r="AA60" s="97">
        <f t="shared" ref="AA60:AA62" si="171">Z60*$E60</f>
        <v>37224</v>
      </c>
      <c r="AB60" s="94">
        <v>31452</v>
      </c>
      <c r="AC60" s="97">
        <f t="shared" ref="AC60:AC62" si="172">AB60*$E60</f>
        <v>31452</v>
      </c>
      <c r="AD60" s="94">
        <v>22127</v>
      </c>
      <c r="AE60" s="97">
        <f t="shared" ref="AE60:AE62" si="173">AD60*$E60</f>
        <v>22127</v>
      </c>
      <c r="AF60" s="101">
        <f t="shared" ref="AF60" si="174">SUM(H60,J60,L60,N60,P60,R60,T60,V60,X60,Z60,AB60,AD60)</f>
        <v>426248</v>
      </c>
      <c r="AG60" s="100">
        <f t="shared" ref="AG60" si="175">SUM(I60,K60,M60,O60,Q60,S60,U60,W60,Y60,AA60,AC60,AE60)</f>
        <v>426248</v>
      </c>
      <c r="AH60" s="96">
        <v>23892</v>
      </c>
      <c r="AI60" s="97">
        <f t="shared" ref="AI60:AK62" si="176">AH60*$E60</f>
        <v>23892</v>
      </c>
      <c r="AJ60" s="98">
        <v>23592</v>
      </c>
      <c r="AK60" s="97">
        <f t="shared" si="176"/>
        <v>23592</v>
      </c>
      <c r="AL60" s="99">
        <v>43884</v>
      </c>
      <c r="AM60" s="100">
        <f t="shared" si="33"/>
        <v>43884</v>
      </c>
      <c r="AN60" s="99">
        <v>15420</v>
      </c>
      <c r="AO60" s="100">
        <f t="shared" si="34"/>
        <v>15420</v>
      </c>
      <c r="AP60" s="99">
        <v>26244</v>
      </c>
      <c r="AQ60" s="100">
        <f t="shared" si="35"/>
        <v>26244</v>
      </c>
      <c r="AR60" s="99">
        <v>26704</v>
      </c>
      <c r="AS60" s="100">
        <f t="shared" si="36"/>
        <v>26704</v>
      </c>
      <c r="AT60" s="99">
        <v>28068</v>
      </c>
      <c r="AU60" s="100">
        <f t="shared" si="37"/>
        <v>28068</v>
      </c>
      <c r="AV60" s="99">
        <v>22752</v>
      </c>
      <c r="AW60" s="100">
        <f t="shared" si="38"/>
        <v>22752</v>
      </c>
      <c r="AX60" s="99">
        <v>24984</v>
      </c>
      <c r="AY60" s="100">
        <f t="shared" si="39"/>
        <v>24984</v>
      </c>
      <c r="AZ60" s="99">
        <v>25740</v>
      </c>
      <c r="BA60" s="100">
        <f t="shared" si="40"/>
        <v>25740</v>
      </c>
      <c r="BB60" s="99">
        <v>16860</v>
      </c>
      <c r="BC60" s="100">
        <f t="shared" si="41"/>
        <v>16860</v>
      </c>
      <c r="BD60" s="99">
        <v>21048</v>
      </c>
      <c r="BE60" s="100">
        <f t="shared" si="42"/>
        <v>21048</v>
      </c>
      <c r="BF60" s="101">
        <f t="shared" si="131"/>
        <v>299188</v>
      </c>
      <c r="BG60" s="100">
        <f t="shared" si="131"/>
        <v>299188</v>
      </c>
      <c r="BH60" s="96">
        <v>17100</v>
      </c>
      <c r="BI60" s="97">
        <f t="shared" ref="BI60" si="177">BH60*$E60</f>
        <v>17100</v>
      </c>
      <c r="BJ60" s="98">
        <v>14844</v>
      </c>
      <c r="BK60" s="100">
        <f t="shared" ref="BK60" si="178">BJ60*$E60</f>
        <v>14844</v>
      </c>
      <c r="BL60" s="99"/>
      <c r="BM60" s="100">
        <f t="shared" ref="BM60" si="179">BL60*$E60</f>
        <v>0</v>
      </c>
      <c r="BN60" s="99"/>
      <c r="BO60" s="100">
        <f t="shared" ref="BO60" si="180">BN60*$E60</f>
        <v>0</v>
      </c>
      <c r="BP60" s="99"/>
      <c r="BQ60" s="100">
        <f t="shared" ref="BQ60" si="181">BP60*$E60</f>
        <v>0</v>
      </c>
      <c r="BR60" s="99"/>
      <c r="BS60" s="100">
        <f t="shared" ref="BS60" si="182">BR60*$E60</f>
        <v>0</v>
      </c>
      <c r="BT60" s="99"/>
      <c r="BU60" s="100">
        <f t="shared" ref="BU60" si="183">BT60*$E60</f>
        <v>0</v>
      </c>
      <c r="BV60" s="99"/>
      <c r="BW60" s="100">
        <f t="shared" ref="BW60" si="184">BV60*$E60</f>
        <v>0</v>
      </c>
      <c r="BX60" s="99"/>
      <c r="BY60" s="100">
        <f t="shared" ref="BY60" si="185">BX60*$E60</f>
        <v>0</v>
      </c>
      <c r="BZ60" s="99"/>
      <c r="CA60" s="100">
        <f t="shared" ref="CA60" si="186">BZ60*$E60</f>
        <v>0</v>
      </c>
      <c r="CB60" s="99"/>
      <c r="CC60" s="100">
        <f t="shared" ref="CC60" si="187">CB60*$E60</f>
        <v>0</v>
      </c>
      <c r="CD60" s="99"/>
      <c r="CE60" s="100">
        <f t="shared" ref="CE60" si="188">CD60*$E60</f>
        <v>0</v>
      </c>
      <c r="CF60" s="101">
        <f t="shared" ref="CF60:CG60" si="189">SUM(BH60,BJ60,BL60,BN60,BP60,BR60,BT60,BV60,BX60,BZ60,CB60,CD60)</f>
        <v>31944</v>
      </c>
      <c r="CG60" s="100">
        <f t="shared" si="189"/>
        <v>31944</v>
      </c>
    </row>
    <row r="61" spans="1:85" s="102" customFormat="1" ht="18" x14ac:dyDescent="0.25">
      <c r="A61" s="94">
        <v>50</v>
      </c>
      <c r="B61" s="95" t="s">
        <v>119</v>
      </c>
      <c r="C61" s="95"/>
      <c r="D61" s="94"/>
      <c r="E61" s="94">
        <v>0.6</v>
      </c>
      <c r="F61" s="94" t="s">
        <v>98</v>
      </c>
      <c r="G61" s="94">
        <v>1060</v>
      </c>
      <c r="H61" s="94"/>
      <c r="I61" s="97"/>
      <c r="J61" s="94"/>
      <c r="K61" s="97"/>
      <c r="L61" s="94"/>
      <c r="M61" s="97"/>
      <c r="N61" s="94"/>
      <c r="O61" s="97"/>
      <c r="P61" s="94"/>
      <c r="Q61" s="97"/>
      <c r="R61" s="94"/>
      <c r="S61" s="97"/>
      <c r="T61" s="94"/>
      <c r="U61" s="97"/>
      <c r="V61" s="94"/>
      <c r="W61" s="97"/>
      <c r="X61" s="94"/>
      <c r="Y61" s="97"/>
      <c r="Z61" s="94"/>
      <c r="AA61" s="97"/>
      <c r="AB61" s="94"/>
      <c r="AC61" s="97"/>
      <c r="AD61" s="94"/>
      <c r="AE61" s="97"/>
      <c r="AF61" s="101"/>
      <c r="AG61" s="100"/>
      <c r="AH61" s="96"/>
      <c r="AI61" s="97"/>
      <c r="AJ61" s="98"/>
      <c r="AK61" s="97"/>
      <c r="AL61" s="99"/>
      <c r="AM61" s="100"/>
      <c r="AN61" s="99"/>
      <c r="AO61" s="100"/>
      <c r="AP61" s="99"/>
      <c r="AQ61" s="100"/>
      <c r="AR61" s="99"/>
      <c r="AS61" s="100"/>
      <c r="AT61" s="99"/>
      <c r="AU61" s="100"/>
      <c r="AV61" s="99"/>
      <c r="AW61" s="100"/>
      <c r="AX61" s="99"/>
      <c r="AY61" s="100"/>
      <c r="AZ61" s="99"/>
      <c r="BA61" s="100"/>
      <c r="BB61" s="99"/>
      <c r="BC61" s="100"/>
      <c r="BD61" s="99"/>
      <c r="BE61" s="100"/>
      <c r="BF61" s="101"/>
      <c r="BG61" s="100"/>
      <c r="BH61" s="96"/>
      <c r="BI61" s="97"/>
      <c r="BJ61" s="98"/>
      <c r="BK61" s="100"/>
      <c r="BL61" s="99"/>
      <c r="BM61" s="100"/>
      <c r="BN61" s="99"/>
      <c r="BO61" s="100"/>
      <c r="BP61" s="99"/>
      <c r="BQ61" s="100"/>
      <c r="BR61" s="99"/>
      <c r="BS61" s="100"/>
      <c r="BT61" s="99"/>
      <c r="BU61" s="100"/>
      <c r="BV61" s="99"/>
      <c r="BW61" s="100"/>
      <c r="BX61" s="99"/>
      <c r="BY61" s="100"/>
      <c r="BZ61" s="99"/>
      <c r="CA61" s="100"/>
      <c r="CB61" s="99"/>
      <c r="CC61" s="100"/>
      <c r="CD61" s="99"/>
      <c r="CE61" s="100"/>
      <c r="CF61" s="101"/>
      <c r="CG61" s="100"/>
    </row>
    <row r="62" spans="1:85" s="102" customFormat="1" ht="18" x14ac:dyDescent="0.25">
      <c r="A62" s="94">
        <v>51</v>
      </c>
      <c r="B62" s="95" t="s">
        <v>120</v>
      </c>
      <c r="C62" s="95" t="s">
        <v>77</v>
      </c>
      <c r="D62" s="94">
        <f>RANK(BF62,$BF$4:$BF$147)</f>
        <v>7</v>
      </c>
      <c r="E62" s="94">
        <v>0.35</v>
      </c>
      <c r="F62" s="94" t="s">
        <v>81</v>
      </c>
      <c r="G62" s="94">
        <v>700</v>
      </c>
      <c r="H62" s="94">
        <v>2480</v>
      </c>
      <c r="I62" s="97">
        <f t="shared" si="162"/>
        <v>868</v>
      </c>
      <c r="J62" s="94">
        <v>1792</v>
      </c>
      <c r="K62" s="97">
        <f t="shared" si="163"/>
        <v>627.19999999999993</v>
      </c>
      <c r="L62" s="94">
        <v>2059</v>
      </c>
      <c r="M62" s="97">
        <f t="shared" si="164"/>
        <v>720.65</v>
      </c>
      <c r="N62" s="94">
        <v>2915</v>
      </c>
      <c r="O62" s="97">
        <f t="shared" si="165"/>
        <v>1020.2499999999999</v>
      </c>
      <c r="P62" s="94">
        <v>1123</v>
      </c>
      <c r="Q62" s="97">
        <f t="shared" si="166"/>
        <v>393.04999999999995</v>
      </c>
      <c r="R62" s="94">
        <v>3312</v>
      </c>
      <c r="S62" s="97">
        <f t="shared" si="167"/>
        <v>1159.1999999999998</v>
      </c>
      <c r="T62" s="94">
        <v>5560</v>
      </c>
      <c r="U62" s="97">
        <f t="shared" si="168"/>
        <v>1945.9999999999998</v>
      </c>
      <c r="V62" s="94">
        <v>5520</v>
      </c>
      <c r="W62" s="97">
        <f t="shared" si="169"/>
        <v>1931.9999999999998</v>
      </c>
      <c r="X62" s="94">
        <v>4280</v>
      </c>
      <c r="Y62" s="97">
        <f t="shared" si="170"/>
        <v>1498</v>
      </c>
      <c r="Z62" s="94">
        <v>5600</v>
      </c>
      <c r="AA62" s="97">
        <f t="shared" si="171"/>
        <v>1959.9999999999998</v>
      </c>
      <c r="AB62" s="94">
        <v>4815</v>
      </c>
      <c r="AC62" s="97">
        <f t="shared" si="172"/>
        <v>1685.25</v>
      </c>
      <c r="AD62" s="94">
        <v>8598</v>
      </c>
      <c r="AE62" s="97">
        <f t="shared" si="173"/>
        <v>3009.2999999999997</v>
      </c>
      <c r="AF62" s="101">
        <f t="shared" ref="AF62:AF64" si="190">SUM(H62,J62,L62,N62,P62,R62,T62,V62,X62,Z62,AB62,AD62)</f>
        <v>48054</v>
      </c>
      <c r="AG62" s="100">
        <f t="shared" ref="AG62:AG64" si="191">SUM(I62,K62,M62,O62,Q62,S62,U62,W62,Y62,AA62,AC62,AE62)</f>
        <v>16818.899999999998</v>
      </c>
      <c r="AH62" s="96">
        <v>7880</v>
      </c>
      <c r="AI62" s="97">
        <f t="shared" si="176"/>
        <v>2758</v>
      </c>
      <c r="AJ62" s="98">
        <v>5430</v>
      </c>
      <c r="AK62" s="97">
        <f t="shared" si="176"/>
        <v>1900.4999999999998</v>
      </c>
      <c r="AL62" s="99">
        <v>15860</v>
      </c>
      <c r="AM62" s="100">
        <f t="shared" si="33"/>
        <v>5551</v>
      </c>
      <c r="AN62" s="99">
        <v>6560</v>
      </c>
      <c r="AO62" s="100">
        <f t="shared" si="34"/>
        <v>2296</v>
      </c>
      <c r="AP62" s="99">
        <v>14640</v>
      </c>
      <c r="AQ62" s="100">
        <f t="shared" si="35"/>
        <v>5124</v>
      </c>
      <c r="AR62" s="99">
        <v>9524</v>
      </c>
      <c r="AS62" s="100">
        <f t="shared" si="36"/>
        <v>3333.3999999999996</v>
      </c>
      <c r="AT62" s="99">
        <v>13404</v>
      </c>
      <c r="AU62" s="100">
        <f t="shared" si="37"/>
        <v>4691.3999999999996</v>
      </c>
      <c r="AV62" s="99">
        <v>17560</v>
      </c>
      <c r="AW62" s="100">
        <f t="shared" si="38"/>
        <v>6146</v>
      </c>
      <c r="AX62" s="99">
        <v>14000</v>
      </c>
      <c r="AY62" s="100">
        <f t="shared" si="39"/>
        <v>4900</v>
      </c>
      <c r="AZ62" s="99">
        <v>13280</v>
      </c>
      <c r="BA62" s="100">
        <f t="shared" si="40"/>
        <v>4648</v>
      </c>
      <c r="BB62" s="99">
        <v>13920</v>
      </c>
      <c r="BC62" s="100">
        <f t="shared" si="41"/>
        <v>4872</v>
      </c>
      <c r="BD62" s="99">
        <v>14840</v>
      </c>
      <c r="BE62" s="100">
        <f t="shared" si="42"/>
        <v>5194</v>
      </c>
      <c r="BF62" s="101">
        <f t="shared" si="131"/>
        <v>146898</v>
      </c>
      <c r="BG62" s="100">
        <f t="shared" si="131"/>
        <v>51414.3</v>
      </c>
      <c r="BH62" s="96">
        <v>10640</v>
      </c>
      <c r="BI62" s="97">
        <f t="shared" ref="BI62:BI64" si="192">BH62*$E62</f>
        <v>3723.9999999999995</v>
      </c>
      <c r="BJ62" s="98">
        <v>10080</v>
      </c>
      <c r="BK62" s="100">
        <f t="shared" ref="BK62:BK64" si="193">BJ62*$E62</f>
        <v>3528</v>
      </c>
      <c r="BL62" s="99"/>
      <c r="BM62" s="100">
        <f t="shared" ref="BM62:BM64" si="194">BL62*$E62</f>
        <v>0</v>
      </c>
      <c r="BN62" s="99"/>
      <c r="BO62" s="100">
        <f t="shared" ref="BO62:BO64" si="195">BN62*$E62</f>
        <v>0</v>
      </c>
      <c r="BP62" s="99"/>
      <c r="BQ62" s="100">
        <f t="shared" ref="BQ62:BQ64" si="196">BP62*$E62</f>
        <v>0</v>
      </c>
      <c r="BR62" s="99"/>
      <c r="BS62" s="100">
        <f t="shared" ref="BS62:BS64" si="197">BR62*$E62</f>
        <v>0</v>
      </c>
      <c r="BT62" s="99"/>
      <c r="BU62" s="100">
        <f t="shared" ref="BU62:BU64" si="198">BT62*$E62</f>
        <v>0</v>
      </c>
      <c r="BV62" s="99"/>
      <c r="BW62" s="100">
        <f t="shared" ref="BW62:BW64" si="199">BV62*$E62</f>
        <v>0</v>
      </c>
      <c r="BX62" s="99"/>
      <c r="BY62" s="100">
        <f t="shared" ref="BY62:BY64" si="200">BX62*$E62</f>
        <v>0</v>
      </c>
      <c r="BZ62" s="99"/>
      <c r="CA62" s="100">
        <f t="shared" ref="CA62:CA64" si="201">BZ62*$E62</f>
        <v>0</v>
      </c>
      <c r="CB62" s="99"/>
      <c r="CC62" s="100">
        <f t="shared" ref="CC62:CC64" si="202">CB62*$E62</f>
        <v>0</v>
      </c>
      <c r="CD62" s="99"/>
      <c r="CE62" s="100">
        <f t="shared" ref="CE62:CE64" si="203">CD62*$E62</f>
        <v>0</v>
      </c>
      <c r="CF62" s="101">
        <f t="shared" ref="CF62:CG64" si="204">SUM(BH62,BJ62,BL62,BN62,BP62,BR62,BT62,BV62,BX62,BZ62,CB62,CD62)</f>
        <v>20720</v>
      </c>
      <c r="CG62" s="100">
        <f t="shared" si="204"/>
        <v>7252</v>
      </c>
    </row>
    <row r="63" spans="1:85" s="102" customFormat="1" ht="18" x14ac:dyDescent="0.25">
      <c r="A63" s="94">
        <v>52</v>
      </c>
      <c r="B63" s="95" t="s">
        <v>121</v>
      </c>
      <c r="C63" s="95" t="s">
        <v>74</v>
      </c>
      <c r="D63" s="94">
        <f>RANK(BF63,$BF$4:$BF$147)</f>
        <v>19</v>
      </c>
      <c r="E63" s="94">
        <v>0.64</v>
      </c>
      <c r="F63" s="94" t="s">
        <v>85</v>
      </c>
      <c r="G63" s="94"/>
      <c r="H63" s="94"/>
      <c r="I63" s="100">
        <f t="shared" si="18"/>
        <v>0</v>
      </c>
      <c r="J63" s="94"/>
      <c r="K63" s="100">
        <f t="shared" si="19"/>
        <v>0</v>
      </c>
      <c r="L63" s="94"/>
      <c r="M63" s="100">
        <f t="shared" si="20"/>
        <v>0</v>
      </c>
      <c r="N63" s="94"/>
      <c r="O63" s="100">
        <f t="shared" si="21"/>
        <v>0</v>
      </c>
      <c r="P63" s="94"/>
      <c r="Q63" s="100">
        <f t="shared" si="22"/>
        <v>0</v>
      </c>
      <c r="R63" s="94"/>
      <c r="S63" s="100">
        <f t="shared" si="23"/>
        <v>0</v>
      </c>
      <c r="T63" s="94"/>
      <c r="U63" s="100">
        <f t="shared" si="24"/>
        <v>0</v>
      </c>
      <c r="V63" s="94"/>
      <c r="W63" s="100">
        <f t="shared" si="25"/>
        <v>0</v>
      </c>
      <c r="X63" s="94"/>
      <c r="Y63" s="100">
        <f t="shared" si="26"/>
        <v>0</v>
      </c>
      <c r="Z63" s="94"/>
      <c r="AA63" s="100">
        <f t="shared" si="27"/>
        <v>0</v>
      </c>
      <c r="AB63" s="94"/>
      <c r="AC63" s="100">
        <f t="shared" si="28"/>
        <v>0</v>
      </c>
      <c r="AD63" s="94"/>
      <c r="AE63" s="100">
        <f t="shared" si="29"/>
        <v>0</v>
      </c>
      <c r="AF63" s="101">
        <f t="shared" si="190"/>
        <v>0</v>
      </c>
      <c r="AG63" s="100">
        <f t="shared" si="191"/>
        <v>0</v>
      </c>
      <c r="AH63" s="99"/>
      <c r="AI63" s="100">
        <f t="shared" si="32"/>
        <v>0</v>
      </c>
      <c r="AJ63" s="99"/>
      <c r="AK63" s="100">
        <f t="shared" si="33"/>
        <v>0</v>
      </c>
      <c r="AL63" s="99"/>
      <c r="AM63" s="100">
        <f t="shared" si="33"/>
        <v>0</v>
      </c>
      <c r="AN63" s="99"/>
      <c r="AO63" s="100">
        <f t="shared" si="34"/>
        <v>0</v>
      </c>
      <c r="AP63" s="99"/>
      <c r="AQ63" s="100">
        <f t="shared" si="35"/>
        <v>0</v>
      </c>
      <c r="AR63" s="99"/>
      <c r="AS63" s="100">
        <f t="shared" si="36"/>
        <v>0</v>
      </c>
      <c r="AT63" s="99"/>
      <c r="AU63" s="100">
        <f t="shared" si="37"/>
        <v>0</v>
      </c>
      <c r="AV63" s="99"/>
      <c r="AW63" s="100">
        <f t="shared" si="38"/>
        <v>0</v>
      </c>
      <c r="AX63" s="99"/>
      <c r="AY63" s="100">
        <f t="shared" si="39"/>
        <v>0</v>
      </c>
      <c r="AZ63" s="99"/>
      <c r="BA63" s="100">
        <f t="shared" si="40"/>
        <v>0</v>
      </c>
      <c r="BB63" s="99"/>
      <c r="BC63" s="100">
        <f t="shared" si="41"/>
        <v>0</v>
      </c>
      <c r="BD63" s="99"/>
      <c r="BE63" s="100">
        <f t="shared" si="42"/>
        <v>0</v>
      </c>
      <c r="BF63" s="101">
        <f t="shared" si="131"/>
        <v>0</v>
      </c>
      <c r="BG63" s="100">
        <f t="shared" si="131"/>
        <v>0</v>
      </c>
      <c r="BH63" s="99"/>
      <c r="BI63" s="100">
        <f t="shared" si="192"/>
        <v>0</v>
      </c>
      <c r="BJ63" s="99"/>
      <c r="BK63" s="100">
        <f t="shared" si="193"/>
        <v>0</v>
      </c>
      <c r="BL63" s="99"/>
      <c r="BM63" s="100">
        <f t="shared" si="194"/>
        <v>0</v>
      </c>
      <c r="BN63" s="99"/>
      <c r="BO63" s="100">
        <f t="shared" si="195"/>
        <v>0</v>
      </c>
      <c r="BP63" s="99"/>
      <c r="BQ63" s="100">
        <f t="shared" si="196"/>
        <v>0</v>
      </c>
      <c r="BR63" s="99"/>
      <c r="BS63" s="100">
        <f t="shared" si="197"/>
        <v>0</v>
      </c>
      <c r="BT63" s="99"/>
      <c r="BU63" s="100">
        <f t="shared" si="198"/>
        <v>0</v>
      </c>
      <c r="BV63" s="99"/>
      <c r="BW63" s="100">
        <f t="shared" si="199"/>
        <v>0</v>
      </c>
      <c r="BX63" s="99"/>
      <c r="BY63" s="100">
        <f t="shared" si="200"/>
        <v>0</v>
      </c>
      <c r="BZ63" s="99"/>
      <c r="CA63" s="100">
        <f t="shared" si="201"/>
        <v>0</v>
      </c>
      <c r="CB63" s="99"/>
      <c r="CC63" s="100">
        <f t="shared" si="202"/>
        <v>0</v>
      </c>
      <c r="CD63" s="99"/>
      <c r="CE63" s="100">
        <f t="shared" si="203"/>
        <v>0</v>
      </c>
      <c r="CF63" s="101">
        <f t="shared" si="204"/>
        <v>0</v>
      </c>
      <c r="CG63" s="100">
        <f t="shared" si="204"/>
        <v>0</v>
      </c>
    </row>
    <row r="64" spans="1:85" s="102" customFormat="1" ht="18" x14ac:dyDescent="0.25">
      <c r="A64" s="94">
        <v>53</v>
      </c>
      <c r="B64" s="95" t="s">
        <v>122</v>
      </c>
      <c r="C64" s="95" t="s">
        <v>74</v>
      </c>
      <c r="D64" s="94">
        <f>RANK(BF64,$BF$4:$BF$147)</f>
        <v>19</v>
      </c>
      <c r="E64" s="94">
        <v>0.64</v>
      </c>
      <c r="F64" s="94" t="s">
        <v>85</v>
      </c>
      <c r="G64" s="94">
        <v>1350</v>
      </c>
      <c r="H64" s="94"/>
      <c r="I64" s="100">
        <f t="shared" si="18"/>
        <v>0</v>
      </c>
      <c r="J64" s="94"/>
      <c r="K64" s="100">
        <f t="shared" si="19"/>
        <v>0</v>
      </c>
      <c r="L64" s="94"/>
      <c r="M64" s="100">
        <f t="shared" si="20"/>
        <v>0</v>
      </c>
      <c r="N64" s="94"/>
      <c r="O64" s="100">
        <f t="shared" si="21"/>
        <v>0</v>
      </c>
      <c r="P64" s="94"/>
      <c r="Q64" s="100">
        <f t="shared" si="22"/>
        <v>0</v>
      </c>
      <c r="R64" s="94"/>
      <c r="S64" s="100">
        <f t="shared" si="23"/>
        <v>0</v>
      </c>
      <c r="T64" s="94"/>
      <c r="U64" s="100">
        <f t="shared" si="24"/>
        <v>0</v>
      </c>
      <c r="V64" s="94"/>
      <c r="W64" s="100">
        <f t="shared" si="25"/>
        <v>0</v>
      </c>
      <c r="X64" s="94">
        <v>14</v>
      </c>
      <c r="Y64" s="100">
        <f t="shared" si="26"/>
        <v>8.9600000000000009</v>
      </c>
      <c r="Z64" s="94">
        <v>14</v>
      </c>
      <c r="AA64" s="100">
        <f t="shared" si="27"/>
        <v>8.9600000000000009</v>
      </c>
      <c r="AB64" s="94"/>
      <c r="AC64" s="100">
        <f t="shared" si="28"/>
        <v>0</v>
      </c>
      <c r="AD64" s="94"/>
      <c r="AE64" s="100">
        <f t="shared" si="29"/>
        <v>0</v>
      </c>
      <c r="AF64" s="101">
        <f t="shared" si="190"/>
        <v>28</v>
      </c>
      <c r="AG64" s="100">
        <f t="shared" si="191"/>
        <v>17.920000000000002</v>
      </c>
      <c r="AH64" s="99"/>
      <c r="AI64" s="100">
        <f t="shared" si="32"/>
        <v>0</v>
      </c>
      <c r="AJ64" s="99"/>
      <c r="AK64" s="100">
        <f t="shared" si="33"/>
        <v>0</v>
      </c>
      <c r="AL64" s="99"/>
      <c r="AM64" s="100">
        <f t="shared" si="33"/>
        <v>0</v>
      </c>
      <c r="AN64" s="99"/>
      <c r="AO64" s="100">
        <f t="shared" si="34"/>
        <v>0</v>
      </c>
      <c r="AP64" s="99"/>
      <c r="AQ64" s="100">
        <f t="shared" si="35"/>
        <v>0</v>
      </c>
      <c r="AR64" s="99"/>
      <c r="AS64" s="100">
        <f t="shared" si="36"/>
        <v>0</v>
      </c>
      <c r="AT64" s="99"/>
      <c r="AU64" s="100">
        <f t="shared" si="37"/>
        <v>0</v>
      </c>
      <c r="AV64" s="99"/>
      <c r="AW64" s="100">
        <f t="shared" si="38"/>
        <v>0</v>
      </c>
      <c r="AX64" s="99"/>
      <c r="AY64" s="100">
        <f t="shared" si="39"/>
        <v>0</v>
      </c>
      <c r="AZ64" s="99"/>
      <c r="BA64" s="100">
        <f t="shared" si="40"/>
        <v>0</v>
      </c>
      <c r="BB64" s="99"/>
      <c r="BC64" s="100">
        <f t="shared" si="41"/>
        <v>0</v>
      </c>
      <c r="BD64" s="99"/>
      <c r="BE64" s="100">
        <f t="shared" si="42"/>
        <v>0</v>
      </c>
      <c r="BF64" s="101">
        <f t="shared" si="131"/>
        <v>0</v>
      </c>
      <c r="BG64" s="100">
        <f t="shared" si="131"/>
        <v>0</v>
      </c>
      <c r="BH64" s="99"/>
      <c r="BI64" s="100">
        <f t="shared" si="192"/>
        <v>0</v>
      </c>
      <c r="BJ64" s="99"/>
      <c r="BK64" s="100">
        <f t="shared" si="193"/>
        <v>0</v>
      </c>
      <c r="BL64" s="99"/>
      <c r="BM64" s="100">
        <f t="shared" si="194"/>
        <v>0</v>
      </c>
      <c r="BN64" s="99"/>
      <c r="BO64" s="100">
        <f t="shared" si="195"/>
        <v>0</v>
      </c>
      <c r="BP64" s="99"/>
      <c r="BQ64" s="100">
        <f t="shared" si="196"/>
        <v>0</v>
      </c>
      <c r="BR64" s="99"/>
      <c r="BS64" s="100">
        <f t="shared" si="197"/>
        <v>0</v>
      </c>
      <c r="BT64" s="99"/>
      <c r="BU64" s="100">
        <f t="shared" si="198"/>
        <v>0</v>
      </c>
      <c r="BV64" s="99"/>
      <c r="BW64" s="100">
        <f t="shared" si="199"/>
        <v>0</v>
      </c>
      <c r="BX64" s="99"/>
      <c r="BY64" s="100">
        <f t="shared" si="200"/>
        <v>0</v>
      </c>
      <c r="BZ64" s="99"/>
      <c r="CA64" s="100">
        <f t="shared" si="201"/>
        <v>0</v>
      </c>
      <c r="CB64" s="99"/>
      <c r="CC64" s="100">
        <f t="shared" si="202"/>
        <v>0</v>
      </c>
      <c r="CD64" s="99"/>
      <c r="CE64" s="100">
        <f t="shared" si="203"/>
        <v>0</v>
      </c>
      <c r="CF64" s="101">
        <f t="shared" si="204"/>
        <v>0</v>
      </c>
      <c r="CG64" s="100">
        <f t="shared" si="204"/>
        <v>0</v>
      </c>
    </row>
    <row r="65" spans="1:85" s="102" customFormat="1" ht="18" x14ac:dyDescent="0.25">
      <c r="A65" s="94"/>
      <c r="B65" s="95"/>
      <c r="C65" s="95"/>
      <c r="D65" s="94"/>
      <c r="E65" s="94"/>
      <c r="F65" s="94"/>
      <c r="G65" s="94"/>
      <c r="H65" s="94"/>
      <c r="I65" s="100"/>
      <c r="J65" s="94"/>
      <c r="K65" s="100"/>
      <c r="L65" s="94"/>
      <c r="M65" s="100"/>
      <c r="N65" s="94"/>
      <c r="O65" s="100"/>
      <c r="P65" s="94"/>
      <c r="Q65" s="100"/>
      <c r="R65" s="94"/>
      <c r="S65" s="100"/>
      <c r="T65" s="94"/>
      <c r="U65" s="100"/>
      <c r="V65" s="94"/>
      <c r="W65" s="100"/>
      <c r="X65" s="94"/>
      <c r="Y65" s="100"/>
      <c r="Z65" s="94"/>
      <c r="AA65" s="100"/>
      <c r="AB65" s="94"/>
      <c r="AC65" s="100"/>
      <c r="AD65" s="94"/>
      <c r="AE65" s="100"/>
      <c r="AF65" s="101"/>
      <c r="AG65" s="100"/>
      <c r="AH65" s="99"/>
      <c r="AI65" s="100"/>
      <c r="AJ65" s="99"/>
      <c r="AK65" s="100"/>
      <c r="AL65" s="99"/>
      <c r="AM65" s="100"/>
      <c r="AN65" s="99"/>
      <c r="AO65" s="100"/>
      <c r="AP65" s="99"/>
      <c r="AQ65" s="100"/>
      <c r="AR65" s="99"/>
      <c r="AS65" s="100"/>
      <c r="AT65" s="99"/>
      <c r="AU65" s="100"/>
      <c r="AV65" s="99"/>
      <c r="AW65" s="100"/>
      <c r="AX65" s="99"/>
      <c r="AY65" s="100"/>
      <c r="AZ65" s="99"/>
      <c r="BA65" s="100"/>
      <c r="BB65" s="99"/>
      <c r="BC65" s="100"/>
      <c r="BD65" s="99"/>
      <c r="BE65" s="100"/>
      <c r="BF65" s="101"/>
      <c r="BG65" s="100"/>
      <c r="BH65" s="99"/>
      <c r="BI65" s="100"/>
      <c r="BJ65" s="99"/>
      <c r="BK65" s="100"/>
      <c r="BL65" s="99"/>
      <c r="BM65" s="100"/>
      <c r="BN65" s="99"/>
      <c r="BO65" s="100"/>
      <c r="BP65" s="99"/>
      <c r="BQ65" s="100"/>
      <c r="BR65" s="99"/>
      <c r="BS65" s="100"/>
      <c r="BT65" s="99"/>
      <c r="BU65" s="100"/>
      <c r="BV65" s="99"/>
      <c r="BW65" s="100"/>
      <c r="BX65" s="99"/>
      <c r="BY65" s="100"/>
      <c r="BZ65" s="99"/>
      <c r="CA65" s="100"/>
      <c r="CB65" s="99"/>
      <c r="CC65" s="100"/>
      <c r="CD65" s="99"/>
      <c r="CE65" s="100"/>
      <c r="CF65" s="101"/>
      <c r="CG65" s="100"/>
    </row>
    <row r="66" spans="1:85" s="102" customFormat="1" ht="18" x14ac:dyDescent="0.25">
      <c r="A66" s="94">
        <v>54</v>
      </c>
      <c r="B66" s="95" t="s">
        <v>123</v>
      </c>
      <c r="C66" s="95" t="s">
        <v>77</v>
      </c>
      <c r="D66" s="94">
        <f>RANK(BF66,$BF$4:$BF$147)</f>
        <v>19</v>
      </c>
      <c r="E66" s="94">
        <v>1</v>
      </c>
      <c r="F66" s="94" t="s">
        <v>75</v>
      </c>
      <c r="G66" s="94"/>
      <c r="H66" s="94"/>
      <c r="I66" s="100">
        <f t="shared" si="18"/>
        <v>0</v>
      </c>
      <c r="J66" s="94"/>
      <c r="K66" s="100">
        <f t="shared" si="19"/>
        <v>0</v>
      </c>
      <c r="L66" s="94"/>
      <c r="M66" s="100">
        <f t="shared" si="20"/>
        <v>0</v>
      </c>
      <c r="N66" s="94"/>
      <c r="O66" s="100">
        <f t="shared" si="21"/>
        <v>0</v>
      </c>
      <c r="P66" s="94"/>
      <c r="Q66" s="100">
        <f t="shared" si="22"/>
        <v>0</v>
      </c>
      <c r="R66" s="94"/>
      <c r="S66" s="100">
        <f t="shared" si="23"/>
        <v>0</v>
      </c>
      <c r="T66" s="94"/>
      <c r="U66" s="100">
        <f t="shared" si="24"/>
        <v>0</v>
      </c>
      <c r="V66" s="94"/>
      <c r="W66" s="100">
        <f t="shared" si="25"/>
        <v>0</v>
      </c>
      <c r="X66" s="94"/>
      <c r="Y66" s="100">
        <f t="shared" si="26"/>
        <v>0</v>
      </c>
      <c r="Z66" s="94"/>
      <c r="AA66" s="100">
        <f t="shared" si="27"/>
        <v>0</v>
      </c>
      <c r="AB66" s="94"/>
      <c r="AC66" s="100">
        <f t="shared" si="28"/>
        <v>0</v>
      </c>
      <c r="AD66" s="94"/>
      <c r="AE66" s="100">
        <f t="shared" si="29"/>
        <v>0</v>
      </c>
      <c r="AF66" s="101">
        <f t="shared" ref="AF66:AF68" si="205">SUM(H66,J66,L66,N66,P66,R66,T66,V66,X66,Z66,AB66,AD66)</f>
        <v>0</v>
      </c>
      <c r="AG66" s="100">
        <f t="shared" ref="AG66:AG68" si="206">SUM(I66,K66,M66,O66,Q66,S66,U66,W66,Y66,AA66,AC66,AE66)</f>
        <v>0</v>
      </c>
      <c r="AH66" s="99"/>
      <c r="AI66" s="100">
        <f t="shared" si="32"/>
        <v>0</v>
      </c>
      <c r="AJ66" s="99"/>
      <c r="AK66" s="100">
        <f t="shared" si="33"/>
        <v>0</v>
      </c>
      <c r="AL66" s="99"/>
      <c r="AM66" s="100">
        <f t="shared" si="33"/>
        <v>0</v>
      </c>
      <c r="AN66" s="99"/>
      <c r="AO66" s="100">
        <f t="shared" si="34"/>
        <v>0</v>
      </c>
      <c r="AP66" s="99"/>
      <c r="AQ66" s="100">
        <f t="shared" si="35"/>
        <v>0</v>
      </c>
      <c r="AR66" s="99"/>
      <c r="AS66" s="100">
        <f t="shared" si="36"/>
        <v>0</v>
      </c>
      <c r="AT66" s="99"/>
      <c r="AU66" s="100">
        <f t="shared" si="37"/>
        <v>0</v>
      </c>
      <c r="AV66" s="99"/>
      <c r="AW66" s="100">
        <f t="shared" si="38"/>
        <v>0</v>
      </c>
      <c r="AX66" s="99"/>
      <c r="AY66" s="100">
        <f t="shared" si="39"/>
        <v>0</v>
      </c>
      <c r="AZ66" s="99"/>
      <c r="BA66" s="100">
        <f t="shared" si="40"/>
        <v>0</v>
      </c>
      <c r="BB66" s="99"/>
      <c r="BC66" s="100">
        <f t="shared" si="41"/>
        <v>0</v>
      </c>
      <c r="BD66" s="99"/>
      <c r="BE66" s="100">
        <f t="shared" si="42"/>
        <v>0</v>
      </c>
      <c r="BF66" s="101">
        <f t="shared" si="131"/>
        <v>0</v>
      </c>
      <c r="BG66" s="100">
        <f t="shared" si="131"/>
        <v>0</v>
      </c>
      <c r="BH66" s="99"/>
      <c r="BI66" s="100">
        <f t="shared" ref="BI66:BI68" si="207">BH66*$E66</f>
        <v>0</v>
      </c>
      <c r="BJ66" s="99"/>
      <c r="BK66" s="100">
        <f t="shared" ref="BK66:BK68" si="208">BJ66*$E66</f>
        <v>0</v>
      </c>
      <c r="BL66" s="99"/>
      <c r="BM66" s="100">
        <f t="shared" ref="BM66:BM68" si="209">BL66*$E66</f>
        <v>0</v>
      </c>
      <c r="BN66" s="99"/>
      <c r="BO66" s="100">
        <f t="shared" ref="BO66:BO68" si="210">BN66*$E66</f>
        <v>0</v>
      </c>
      <c r="BP66" s="99"/>
      <c r="BQ66" s="100">
        <f t="shared" ref="BQ66:BQ68" si="211">BP66*$E66</f>
        <v>0</v>
      </c>
      <c r="BR66" s="99"/>
      <c r="BS66" s="100">
        <f t="shared" ref="BS66:BS68" si="212">BR66*$E66</f>
        <v>0</v>
      </c>
      <c r="BT66" s="99"/>
      <c r="BU66" s="100">
        <f t="shared" ref="BU66:BU68" si="213">BT66*$E66</f>
        <v>0</v>
      </c>
      <c r="BV66" s="99"/>
      <c r="BW66" s="100">
        <f t="shared" ref="BW66:BW68" si="214">BV66*$E66</f>
        <v>0</v>
      </c>
      <c r="BX66" s="99"/>
      <c r="BY66" s="100">
        <f t="shared" ref="BY66:BY68" si="215">BX66*$E66</f>
        <v>0</v>
      </c>
      <c r="BZ66" s="99"/>
      <c r="CA66" s="100">
        <f t="shared" ref="CA66:CA68" si="216">BZ66*$E66</f>
        <v>0</v>
      </c>
      <c r="CB66" s="99"/>
      <c r="CC66" s="100">
        <f t="shared" ref="CC66:CC68" si="217">CB66*$E66</f>
        <v>0</v>
      </c>
      <c r="CD66" s="99"/>
      <c r="CE66" s="100">
        <f t="shared" ref="CE66:CE68" si="218">CD66*$E66</f>
        <v>0</v>
      </c>
      <c r="CF66" s="101">
        <f t="shared" ref="CF66:CG68" si="219">SUM(BH66,BJ66,BL66,BN66,BP66,BR66,BT66,BV66,BX66,BZ66,CB66,CD66)</f>
        <v>0</v>
      </c>
      <c r="CG66" s="100">
        <f t="shared" si="219"/>
        <v>0</v>
      </c>
    </row>
    <row r="67" spans="1:85" s="102" customFormat="1" ht="18" x14ac:dyDescent="0.25">
      <c r="A67" s="94">
        <v>55</v>
      </c>
      <c r="B67" s="95" t="s">
        <v>124</v>
      </c>
      <c r="C67" s="95" t="s">
        <v>77</v>
      </c>
      <c r="D67" s="94">
        <f>RANK(BF67,$BF$4:$BF$147)</f>
        <v>19</v>
      </c>
      <c r="E67" s="94">
        <v>0.6</v>
      </c>
      <c r="F67" s="94" t="s">
        <v>75</v>
      </c>
      <c r="G67" s="94"/>
      <c r="H67" s="94"/>
      <c r="I67" s="100">
        <f t="shared" si="18"/>
        <v>0</v>
      </c>
      <c r="J67" s="94"/>
      <c r="K67" s="100">
        <f t="shared" si="19"/>
        <v>0</v>
      </c>
      <c r="L67" s="94"/>
      <c r="M67" s="100">
        <f t="shared" si="20"/>
        <v>0</v>
      </c>
      <c r="N67" s="94"/>
      <c r="O67" s="100">
        <f t="shared" si="21"/>
        <v>0</v>
      </c>
      <c r="P67" s="94"/>
      <c r="Q67" s="100">
        <f t="shared" si="22"/>
        <v>0</v>
      </c>
      <c r="R67" s="94"/>
      <c r="S67" s="100">
        <f t="shared" si="23"/>
        <v>0</v>
      </c>
      <c r="T67" s="94"/>
      <c r="U67" s="100">
        <f t="shared" si="24"/>
        <v>0</v>
      </c>
      <c r="V67" s="94"/>
      <c r="W67" s="100">
        <f t="shared" si="25"/>
        <v>0</v>
      </c>
      <c r="X67" s="94"/>
      <c r="Y67" s="100">
        <f t="shared" si="26"/>
        <v>0</v>
      </c>
      <c r="Z67" s="94"/>
      <c r="AA67" s="100">
        <f t="shared" si="27"/>
        <v>0</v>
      </c>
      <c r="AB67" s="94"/>
      <c r="AC67" s="100">
        <f t="shared" si="28"/>
        <v>0</v>
      </c>
      <c r="AD67" s="94"/>
      <c r="AE67" s="100">
        <f t="shared" si="29"/>
        <v>0</v>
      </c>
      <c r="AF67" s="101">
        <f t="shared" si="205"/>
        <v>0</v>
      </c>
      <c r="AG67" s="100">
        <f t="shared" si="206"/>
        <v>0</v>
      </c>
      <c r="AH67" s="99"/>
      <c r="AI67" s="100">
        <f t="shared" si="32"/>
        <v>0</v>
      </c>
      <c r="AJ67" s="99"/>
      <c r="AK67" s="100">
        <f t="shared" si="33"/>
        <v>0</v>
      </c>
      <c r="AL67" s="99"/>
      <c r="AM67" s="100">
        <f t="shared" si="33"/>
        <v>0</v>
      </c>
      <c r="AN67" s="99"/>
      <c r="AO67" s="100">
        <f t="shared" si="34"/>
        <v>0</v>
      </c>
      <c r="AP67" s="99"/>
      <c r="AQ67" s="100">
        <f t="shared" si="35"/>
        <v>0</v>
      </c>
      <c r="AR67" s="99"/>
      <c r="AS67" s="100">
        <f t="shared" si="36"/>
        <v>0</v>
      </c>
      <c r="AT67" s="99"/>
      <c r="AU67" s="100">
        <f t="shared" si="37"/>
        <v>0</v>
      </c>
      <c r="AV67" s="99"/>
      <c r="AW67" s="100">
        <f t="shared" si="38"/>
        <v>0</v>
      </c>
      <c r="AX67" s="99"/>
      <c r="AY67" s="100">
        <f t="shared" si="39"/>
        <v>0</v>
      </c>
      <c r="AZ67" s="99"/>
      <c r="BA67" s="100">
        <f t="shared" si="40"/>
        <v>0</v>
      </c>
      <c r="BB67" s="99"/>
      <c r="BC67" s="100">
        <f t="shared" si="41"/>
        <v>0</v>
      </c>
      <c r="BD67" s="99"/>
      <c r="BE67" s="100">
        <f t="shared" si="42"/>
        <v>0</v>
      </c>
      <c r="BF67" s="101">
        <f t="shared" si="131"/>
        <v>0</v>
      </c>
      <c r="BG67" s="100">
        <f t="shared" si="131"/>
        <v>0</v>
      </c>
      <c r="BH67" s="99"/>
      <c r="BI67" s="100">
        <f t="shared" si="207"/>
        <v>0</v>
      </c>
      <c r="BJ67" s="99"/>
      <c r="BK67" s="100">
        <f t="shared" si="208"/>
        <v>0</v>
      </c>
      <c r="BL67" s="99"/>
      <c r="BM67" s="100">
        <f t="shared" si="209"/>
        <v>0</v>
      </c>
      <c r="BN67" s="99"/>
      <c r="BO67" s="100">
        <f t="shared" si="210"/>
        <v>0</v>
      </c>
      <c r="BP67" s="99"/>
      <c r="BQ67" s="100">
        <f t="shared" si="211"/>
        <v>0</v>
      </c>
      <c r="BR67" s="99"/>
      <c r="BS67" s="100">
        <f t="shared" si="212"/>
        <v>0</v>
      </c>
      <c r="BT67" s="99"/>
      <c r="BU67" s="100">
        <f t="shared" si="213"/>
        <v>0</v>
      </c>
      <c r="BV67" s="99"/>
      <c r="BW67" s="100">
        <f t="shared" si="214"/>
        <v>0</v>
      </c>
      <c r="BX67" s="99"/>
      <c r="BY67" s="100">
        <f t="shared" si="215"/>
        <v>0</v>
      </c>
      <c r="BZ67" s="99"/>
      <c r="CA67" s="100">
        <f t="shared" si="216"/>
        <v>0</v>
      </c>
      <c r="CB67" s="99"/>
      <c r="CC67" s="100">
        <f t="shared" si="217"/>
        <v>0</v>
      </c>
      <c r="CD67" s="99"/>
      <c r="CE67" s="100">
        <f t="shared" si="218"/>
        <v>0</v>
      </c>
      <c r="CF67" s="101">
        <f t="shared" si="219"/>
        <v>0</v>
      </c>
      <c r="CG67" s="100">
        <f t="shared" si="219"/>
        <v>0</v>
      </c>
    </row>
    <row r="68" spans="1:85" s="102" customFormat="1" ht="18" x14ac:dyDescent="0.25">
      <c r="A68" s="94">
        <v>56</v>
      </c>
      <c r="B68" s="95" t="s">
        <v>125</v>
      </c>
      <c r="C68" s="95" t="s">
        <v>74</v>
      </c>
      <c r="D68" s="94">
        <f>RANK(BF68,$BF$4:$BF$147)</f>
        <v>19</v>
      </c>
      <c r="E68" s="94">
        <v>0.64</v>
      </c>
      <c r="F68" s="94" t="s">
        <v>85</v>
      </c>
      <c r="G68" s="94"/>
      <c r="H68" s="94"/>
      <c r="I68" s="100">
        <f t="shared" si="18"/>
        <v>0</v>
      </c>
      <c r="J68" s="94"/>
      <c r="K68" s="100">
        <f t="shared" si="19"/>
        <v>0</v>
      </c>
      <c r="L68" s="94"/>
      <c r="M68" s="100">
        <f t="shared" si="20"/>
        <v>0</v>
      </c>
      <c r="N68" s="94"/>
      <c r="O68" s="100">
        <f t="shared" si="21"/>
        <v>0</v>
      </c>
      <c r="P68" s="94"/>
      <c r="Q68" s="100">
        <f t="shared" si="22"/>
        <v>0</v>
      </c>
      <c r="R68" s="94"/>
      <c r="S68" s="100">
        <f t="shared" si="23"/>
        <v>0</v>
      </c>
      <c r="T68" s="94"/>
      <c r="U68" s="100">
        <f t="shared" si="24"/>
        <v>0</v>
      </c>
      <c r="V68" s="94"/>
      <c r="W68" s="100">
        <f t="shared" si="25"/>
        <v>0</v>
      </c>
      <c r="X68" s="94"/>
      <c r="Y68" s="100">
        <f t="shared" si="26"/>
        <v>0</v>
      </c>
      <c r="Z68" s="94"/>
      <c r="AA68" s="100">
        <f t="shared" si="27"/>
        <v>0</v>
      </c>
      <c r="AB68" s="94"/>
      <c r="AC68" s="100">
        <f t="shared" si="28"/>
        <v>0</v>
      </c>
      <c r="AD68" s="94"/>
      <c r="AE68" s="100">
        <f t="shared" si="29"/>
        <v>0</v>
      </c>
      <c r="AF68" s="101">
        <f t="shared" si="205"/>
        <v>0</v>
      </c>
      <c r="AG68" s="100">
        <f t="shared" si="206"/>
        <v>0</v>
      </c>
      <c r="AH68" s="99"/>
      <c r="AI68" s="100">
        <f t="shared" si="32"/>
        <v>0</v>
      </c>
      <c r="AJ68" s="99"/>
      <c r="AK68" s="100">
        <f t="shared" si="33"/>
        <v>0</v>
      </c>
      <c r="AL68" s="99"/>
      <c r="AM68" s="100">
        <f t="shared" si="33"/>
        <v>0</v>
      </c>
      <c r="AN68" s="99"/>
      <c r="AO68" s="100">
        <f t="shared" si="34"/>
        <v>0</v>
      </c>
      <c r="AP68" s="99"/>
      <c r="AQ68" s="100">
        <f t="shared" si="35"/>
        <v>0</v>
      </c>
      <c r="AR68" s="99"/>
      <c r="AS68" s="100">
        <f t="shared" si="36"/>
        <v>0</v>
      </c>
      <c r="AT68" s="99"/>
      <c r="AU68" s="100">
        <f t="shared" si="37"/>
        <v>0</v>
      </c>
      <c r="AV68" s="99"/>
      <c r="AW68" s="100">
        <f t="shared" si="38"/>
        <v>0</v>
      </c>
      <c r="AX68" s="99"/>
      <c r="AY68" s="100">
        <f t="shared" si="39"/>
        <v>0</v>
      </c>
      <c r="AZ68" s="99"/>
      <c r="BA68" s="100">
        <f t="shared" si="40"/>
        <v>0</v>
      </c>
      <c r="BB68" s="99"/>
      <c r="BC68" s="100">
        <f t="shared" si="41"/>
        <v>0</v>
      </c>
      <c r="BD68" s="99"/>
      <c r="BE68" s="100">
        <f t="shared" si="42"/>
        <v>0</v>
      </c>
      <c r="BF68" s="101">
        <f t="shared" si="131"/>
        <v>0</v>
      </c>
      <c r="BG68" s="100">
        <f t="shared" si="131"/>
        <v>0</v>
      </c>
      <c r="BH68" s="99"/>
      <c r="BI68" s="100">
        <f t="shared" si="207"/>
        <v>0</v>
      </c>
      <c r="BJ68" s="99"/>
      <c r="BK68" s="100">
        <f t="shared" si="208"/>
        <v>0</v>
      </c>
      <c r="BL68" s="99"/>
      <c r="BM68" s="100">
        <f t="shared" si="209"/>
        <v>0</v>
      </c>
      <c r="BN68" s="99"/>
      <c r="BO68" s="100">
        <f t="shared" si="210"/>
        <v>0</v>
      </c>
      <c r="BP68" s="99"/>
      <c r="BQ68" s="100">
        <f t="shared" si="211"/>
        <v>0</v>
      </c>
      <c r="BR68" s="99"/>
      <c r="BS68" s="100">
        <f t="shared" si="212"/>
        <v>0</v>
      </c>
      <c r="BT68" s="99"/>
      <c r="BU68" s="100">
        <f t="shared" si="213"/>
        <v>0</v>
      </c>
      <c r="BV68" s="99"/>
      <c r="BW68" s="100">
        <f t="shared" si="214"/>
        <v>0</v>
      </c>
      <c r="BX68" s="99"/>
      <c r="BY68" s="100">
        <f t="shared" si="215"/>
        <v>0</v>
      </c>
      <c r="BZ68" s="99"/>
      <c r="CA68" s="100">
        <f t="shared" si="216"/>
        <v>0</v>
      </c>
      <c r="CB68" s="99"/>
      <c r="CC68" s="100">
        <f t="shared" si="217"/>
        <v>0</v>
      </c>
      <c r="CD68" s="99"/>
      <c r="CE68" s="100">
        <f t="shared" si="218"/>
        <v>0</v>
      </c>
      <c r="CF68" s="101">
        <f t="shared" si="219"/>
        <v>0</v>
      </c>
      <c r="CG68" s="100">
        <f t="shared" si="219"/>
        <v>0</v>
      </c>
    </row>
    <row r="69" spans="1:85" s="102" customFormat="1" ht="18" x14ac:dyDescent="0.25">
      <c r="A69" s="94"/>
      <c r="B69" s="95"/>
      <c r="C69" s="95"/>
      <c r="D69" s="94"/>
      <c r="E69" s="94"/>
      <c r="F69" s="94"/>
      <c r="G69" s="94"/>
      <c r="H69" s="94"/>
      <c r="I69" s="100"/>
      <c r="J69" s="94"/>
      <c r="K69" s="100"/>
      <c r="L69" s="94"/>
      <c r="M69" s="100"/>
      <c r="N69" s="94"/>
      <c r="O69" s="100"/>
      <c r="P69" s="94"/>
      <c r="Q69" s="100"/>
      <c r="R69" s="94"/>
      <c r="S69" s="100"/>
      <c r="T69" s="94"/>
      <c r="U69" s="100"/>
      <c r="V69" s="94"/>
      <c r="W69" s="100"/>
      <c r="X69" s="94"/>
      <c r="Y69" s="100"/>
      <c r="Z69" s="94"/>
      <c r="AA69" s="100"/>
      <c r="AB69" s="94"/>
      <c r="AC69" s="100"/>
      <c r="AD69" s="94"/>
      <c r="AE69" s="100"/>
      <c r="AF69" s="101"/>
      <c r="AG69" s="100"/>
      <c r="AH69" s="99"/>
      <c r="AI69" s="100"/>
      <c r="AJ69" s="99"/>
      <c r="AK69" s="100"/>
      <c r="AL69" s="99"/>
      <c r="AM69" s="100"/>
      <c r="AN69" s="99"/>
      <c r="AO69" s="100"/>
      <c r="AP69" s="99"/>
      <c r="AQ69" s="100"/>
      <c r="AR69" s="99"/>
      <c r="AS69" s="100"/>
      <c r="AT69" s="99"/>
      <c r="AU69" s="100"/>
      <c r="AV69" s="99"/>
      <c r="AW69" s="100"/>
      <c r="AX69" s="99"/>
      <c r="AY69" s="100"/>
      <c r="AZ69" s="99"/>
      <c r="BA69" s="100"/>
      <c r="BB69" s="99"/>
      <c r="BC69" s="100"/>
      <c r="BD69" s="99"/>
      <c r="BE69" s="100"/>
      <c r="BF69" s="101"/>
      <c r="BG69" s="100"/>
      <c r="BH69" s="99"/>
      <c r="BI69" s="100"/>
      <c r="BJ69" s="99"/>
      <c r="BK69" s="100"/>
      <c r="BL69" s="99"/>
      <c r="BM69" s="100"/>
      <c r="BN69" s="99"/>
      <c r="BO69" s="100"/>
      <c r="BP69" s="99"/>
      <c r="BQ69" s="100"/>
      <c r="BR69" s="99"/>
      <c r="BS69" s="100"/>
      <c r="BT69" s="99"/>
      <c r="BU69" s="100"/>
      <c r="BV69" s="99"/>
      <c r="BW69" s="100"/>
      <c r="BX69" s="99"/>
      <c r="BY69" s="100"/>
      <c r="BZ69" s="99"/>
      <c r="CA69" s="100"/>
      <c r="CB69" s="99"/>
      <c r="CC69" s="100"/>
      <c r="CD69" s="99"/>
      <c r="CE69" s="100"/>
      <c r="CF69" s="101"/>
      <c r="CG69" s="100"/>
    </row>
    <row r="70" spans="1:85" s="102" customFormat="1" ht="18" x14ac:dyDescent="0.25">
      <c r="A70" s="94">
        <v>57</v>
      </c>
      <c r="B70" s="95" t="s">
        <v>126</v>
      </c>
      <c r="C70" s="95" t="s">
        <v>77</v>
      </c>
      <c r="D70" s="94">
        <f>RANK(BF70,$BF$4:$BF$147)</f>
        <v>19</v>
      </c>
      <c r="E70" s="94">
        <v>1</v>
      </c>
      <c r="F70" s="94" t="s">
        <v>75</v>
      </c>
      <c r="G70" s="94"/>
      <c r="H70" s="94"/>
      <c r="I70" s="100">
        <f t="shared" si="18"/>
        <v>0</v>
      </c>
      <c r="J70" s="94"/>
      <c r="K70" s="100">
        <f t="shared" si="19"/>
        <v>0</v>
      </c>
      <c r="L70" s="94"/>
      <c r="M70" s="100">
        <f t="shared" si="20"/>
        <v>0</v>
      </c>
      <c r="N70" s="94"/>
      <c r="O70" s="100">
        <f t="shared" si="21"/>
        <v>0</v>
      </c>
      <c r="P70" s="94"/>
      <c r="Q70" s="100">
        <f t="shared" si="22"/>
        <v>0</v>
      </c>
      <c r="R70" s="94"/>
      <c r="S70" s="100">
        <f t="shared" si="23"/>
        <v>0</v>
      </c>
      <c r="T70" s="94"/>
      <c r="U70" s="100">
        <f t="shared" si="24"/>
        <v>0</v>
      </c>
      <c r="V70" s="94"/>
      <c r="W70" s="100">
        <f t="shared" si="25"/>
        <v>0</v>
      </c>
      <c r="X70" s="94"/>
      <c r="Y70" s="100">
        <f t="shared" si="26"/>
        <v>0</v>
      </c>
      <c r="Z70" s="94"/>
      <c r="AA70" s="100">
        <f t="shared" si="27"/>
        <v>0</v>
      </c>
      <c r="AB70" s="94"/>
      <c r="AC70" s="100">
        <f t="shared" si="28"/>
        <v>0</v>
      </c>
      <c r="AD70" s="94"/>
      <c r="AE70" s="100">
        <f t="shared" si="29"/>
        <v>0</v>
      </c>
      <c r="AF70" s="101">
        <f t="shared" ref="AF70:AF72" si="220">SUM(H70,J70,L70,N70,P70,R70,T70,V70,X70,Z70,AB70,AD70)</f>
        <v>0</v>
      </c>
      <c r="AG70" s="100">
        <f t="shared" ref="AG70:AG72" si="221">SUM(I70,K70,M70,O70,Q70,S70,U70,W70,Y70,AA70,AC70,AE70)</f>
        <v>0</v>
      </c>
      <c r="AH70" s="99"/>
      <c r="AI70" s="100">
        <f t="shared" si="32"/>
        <v>0</v>
      </c>
      <c r="AJ70" s="99"/>
      <c r="AK70" s="100">
        <f t="shared" si="33"/>
        <v>0</v>
      </c>
      <c r="AL70" s="99"/>
      <c r="AM70" s="100">
        <f t="shared" si="33"/>
        <v>0</v>
      </c>
      <c r="AN70" s="99"/>
      <c r="AO70" s="100">
        <f t="shared" si="34"/>
        <v>0</v>
      </c>
      <c r="AP70" s="99"/>
      <c r="AQ70" s="100">
        <f t="shared" si="35"/>
        <v>0</v>
      </c>
      <c r="AR70" s="99"/>
      <c r="AS70" s="100">
        <f t="shared" si="36"/>
        <v>0</v>
      </c>
      <c r="AT70" s="99"/>
      <c r="AU70" s="100">
        <f t="shared" si="37"/>
        <v>0</v>
      </c>
      <c r="AV70" s="99"/>
      <c r="AW70" s="100">
        <f t="shared" si="38"/>
        <v>0</v>
      </c>
      <c r="AX70" s="99"/>
      <c r="AY70" s="100">
        <f t="shared" si="39"/>
        <v>0</v>
      </c>
      <c r="AZ70" s="99"/>
      <c r="BA70" s="100">
        <f t="shared" si="40"/>
        <v>0</v>
      </c>
      <c r="BB70" s="99"/>
      <c r="BC70" s="100">
        <f t="shared" si="41"/>
        <v>0</v>
      </c>
      <c r="BD70" s="99"/>
      <c r="BE70" s="100">
        <f t="shared" si="42"/>
        <v>0</v>
      </c>
      <c r="BF70" s="101">
        <f t="shared" si="131"/>
        <v>0</v>
      </c>
      <c r="BG70" s="100">
        <f t="shared" si="131"/>
        <v>0</v>
      </c>
      <c r="BH70" s="99"/>
      <c r="BI70" s="100">
        <f t="shared" ref="BI70:BK114" si="222">BH70*$E70</f>
        <v>0</v>
      </c>
      <c r="BJ70" s="99"/>
      <c r="BK70" s="100">
        <f t="shared" ref="BK70:BK72" si="223">BJ70*$E70</f>
        <v>0</v>
      </c>
      <c r="BL70" s="99"/>
      <c r="BM70" s="100">
        <f t="shared" ref="BM70:BM72" si="224">BL70*$E70</f>
        <v>0</v>
      </c>
      <c r="BN70" s="99"/>
      <c r="BO70" s="100">
        <f t="shared" ref="BO70:BO72" si="225">BN70*$E70</f>
        <v>0</v>
      </c>
      <c r="BP70" s="99"/>
      <c r="BQ70" s="100">
        <f t="shared" ref="BQ70:BQ72" si="226">BP70*$E70</f>
        <v>0</v>
      </c>
      <c r="BR70" s="99"/>
      <c r="BS70" s="100">
        <f t="shared" ref="BS70:BS72" si="227">BR70*$E70</f>
        <v>0</v>
      </c>
      <c r="BT70" s="99"/>
      <c r="BU70" s="100">
        <f t="shared" ref="BU70:BU72" si="228">BT70*$E70</f>
        <v>0</v>
      </c>
      <c r="BV70" s="99"/>
      <c r="BW70" s="100">
        <f t="shared" ref="BW70:BW72" si="229">BV70*$E70</f>
        <v>0</v>
      </c>
      <c r="BX70" s="99"/>
      <c r="BY70" s="100">
        <f t="shared" ref="BY70:BY72" si="230">BX70*$E70</f>
        <v>0</v>
      </c>
      <c r="BZ70" s="99"/>
      <c r="CA70" s="100">
        <f t="shared" ref="CA70:CA72" si="231">BZ70*$E70</f>
        <v>0</v>
      </c>
      <c r="CB70" s="99"/>
      <c r="CC70" s="100">
        <f t="shared" ref="CC70:CC72" si="232">CB70*$E70</f>
        <v>0</v>
      </c>
      <c r="CD70" s="99"/>
      <c r="CE70" s="100">
        <f t="shared" ref="CE70:CE72" si="233">CD70*$E70</f>
        <v>0</v>
      </c>
      <c r="CF70" s="101">
        <f t="shared" ref="CF70:CG72" si="234">SUM(BH70,BJ70,BL70,BN70,BP70,BR70,BT70,BV70,BX70,BZ70,CB70,CD70)</f>
        <v>0</v>
      </c>
      <c r="CG70" s="100">
        <f t="shared" si="234"/>
        <v>0</v>
      </c>
    </row>
    <row r="71" spans="1:85" s="102" customFormat="1" ht="18" x14ac:dyDescent="0.25">
      <c r="A71" s="94">
        <v>58</v>
      </c>
      <c r="B71" s="95" t="s">
        <v>127</v>
      </c>
      <c r="C71" s="95" t="s">
        <v>77</v>
      </c>
      <c r="D71" s="94">
        <f>RANK(BF71,$BF$4:$BF$147)</f>
        <v>19</v>
      </c>
      <c r="E71" s="94">
        <v>0.6</v>
      </c>
      <c r="F71" s="94" t="s">
        <v>75</v>
      </c>
      <c r="G71" s="94"/>
      <c r="H71" s="94"/>
      <c r="I71" s="100">
        <f t="shared" si="18"/>
        <v>0</v>
      </c>
      <c r="J71" s="94"/>
      <c r="K71" s="100">
        <f t="shared" si="19"/>
        <v>0</v>
      </c>
      <c r="L71" s="94"/>
      <c r="M71" s="100">
        <f t="shared" si="20"/>
        <v>0</v>
      </c>
      <c r="N71" s="94"/>
      <c r="O71" s="100">
        <f t="shared" si="21"/>
        <v>0</v>
      </c>
      <c r="P71" s="94"/>
      <c r="Q71" s="100">
        <f t="shared" si="22"/>
        <v>0</v>
      </c>
      <c r="R71" s="94"/>
      <c r="S71" s="100">
        <f t="shared" si="23"/>
        <v>0</v>
      </c>
      <c r="T71" s="94"/>
      <c r="U71" s="100">
        <f t="shared" si="24"/>
        <v>0</v>
      </c>
      <c r="V71" s="94"/>
      <c r="W71" s="100">
        <f t="shared" si="25"/>
        <v>0</v>
      </c>
      <c r="X71" s="94"/>
      <c r="Y71" s="100">
        <f t="shared" si="26"/>
        <v>0</v>
      </c>
      <c r="Z71" s="94"/>
      <c r="AA71" s="100">
        <f t="shared" si="27"/>
        <v>0</v>
      </c>
      <c r="AB71" s="94"/>
      <c r="AC71" s="100">
        <f t="shared" si="28"/>
        <v>0</v>
      </c>
      <c r="AD71" s="94"/>
      <c r="AE71" s="100">
        <f t="shared" si="29"/>
        <v>0</v>
      </c>
      <c r="AF71" s="101">
        <f t="shared" si="220"/>
        <v>0</v>
      </c>
      <c r="AG71" s="100">
        <f t="shared" si="221"/>
        <v>0</v>
      </c>
      <c r="AH71" s="99"/>
      <c r="AI71" s="100">
        <f t="shared" si="32"/>
        <v>0</v>
      </c>
      <c r="AJ71" s="99"/>
      <c r="AK71" s="100">
        <f t="shared" si="33"/>
        <v>0</v>
      </c>
      <c r="AL71" s="99"/>
      <c r="AM71" s="100">
        <f t="shared" si="33"/>
        <v>0</v>
      </c>
      <c r="AN71" s="99"/>
      <c r="AO71" s="100">
        <f t="shared" si="34"/>
        <v>0</v>
      </c>
      <c r="AP71" s="99"/>
      <c r="AQ71" s="100">
        <f t="shared" si="35"/>
        <v>0</v>
      </c>
      <c r="AR71" s="99"/>
      <c r="AS71" s="100">
        <f t="shared" si="36"/>
        <v>0</v>
      </c>
      <c r="AT71" s="99"/>
      <c r="AU71" s="100">
        <f t="shared" si="37"/>
        <v>0</v>
      </c>
      <c r="AV71" s="99"/>
      <c r="AW71" s="100">
        <f t="shared" si="38"/>
        <v>0</v>
      </c>
      <c r="AX71" s="99"/>
      <c r="AY71" s="100">
        <f t="shared" si="39"/>
        <v>0</v>
      </c>
      <c r="AZ71" s="99"/>
      <c r="BA71" s="100">
        <f t="shared" si="40"/>
        <v>0</v>
      </c>
      <c r="BB71" s="99"/>
      <c r="BC71" s="100">
        <f t="shared" si="41"/>
        <v>0</v>
      </c>
      <c r="BD71" s="99"/>
      <c r="BE71" s="100">
        <f t="shared" si="42"/>
        <v>0</v>
      </c>
      <c r="BF71" s="101">
        <f t="shared" si="131"/>
        <v>0</v>
      </c>
      <c r="BG71" s="100">
        <f t="shared" si="131"/>
        <v>0</v>
      </c>
      <c r="BH71" s="99"/>
      <c r="BI71" s="100">
        <f t="shared" si="222"/>
        <v>0</v>
      </c>
      <c r="BJ71" s="99"/>
      <c r="BK71" s="100">
        <f t="shared" si="223"/>
        <v>0</v>
      </c>
      <c r="BL71" s="99"/>
      <c r="BM71" s="100">
        <f t="shared" si="224"/>
        <v>0</v>
      </c>
      <c r="BN71" s="99"/>
      <c r="BO71" s="100">
        <f t="shared" si="225"/>
        <v>0</v>
      </c>
      <c r="BP71" s="99"/>
      <c r="BQ71" s="100">
        <f t="shared" si="226"/>
        <v>0</v>
      </c>
      <c r="BR71" s="99"/>
      <c r="BS71" s="100">
        <f t="shared" si="227"/>
        <v>0</v>
      </c>
      <c r="BT71" s="99"/>
      <c r="BU71" s="100">
        <f t="shared" si="228"/>
        <v>0</v>
      </c>
      <c r="BV71" s="99"/>
      <c r="BW71" s="100">
        <f t="shared" si="229"/>
        <v>0</v>
      </c>
      <c r="BX71" s="99"/>
      <c r="BY71" s="100">
        <f t="shared" si="230"/>
        <v>0</v>
      </c>
      <c r="BZ71" s="99"/>
      <c r="CA71" s="100">
        <f t="shared" si="231"/>
        <v>0</v>
      </c>
      <c r="CB71" s="99"/>
      <c r="CC71" s="100">
        <f t="shared" si="232"/>
        <v>0</v>
      </c>
      <c r="CD71" s="99"/>
      <c r="CE71" s="100">
        <f t="shared" si="233"/>
        <v>0</v>
      </c>
      <c r="CF71" s="101">
        <f t="shared" si="234"/>
        <v>0</v>
      </c>
      <c r="CG71" s="100">
        <f t="shared" si="234"/>
        <v>0</v>
      </c>
    </row>
    <row r="72" spans="1:85" s="102" customFormat="1" ht="18" x14ac:dyDescent="0.25">
      <c r="A72" s="94">
        <v>59</v>
      </c>
      <c r="B72" s="95" t="s">
        <v>128</v>
      </c>
      <c r="C72" s="95" t="s">
        <v>74</v>
      </c>
      <c r="D72" s="94">
        <f>RANK(BF72,$BF$4:$BF$147)</f>
        <v>19</v>
      </c>
      <c r="E72" s="94">
        <v>0.64</v>
      </c>
      <c r="F72" s="94" t="s">
        <v>85</v>
      </c>
      <c r="G72" s="94"/>
      <c r="H72" s="94"/>
      <c r="I72" s="100">
        <f t="shared" si="18"/>
        <v>0</v>
      </c>
      <c r="J72" s="94"/>
      <c r="K72" s="100">
        <f t="shared" si="19"/>
        <v>0</v>
      </c>
      <c r="L72" s="94"/>
      <c r="M72" s="100">
        <f t="shared" si="20"/>
        <v>0</v>
      </c>
      <c r="N72" s="94"/>
      <c r="O72" s="100">
        <f t="shared" si="21"/>
        <v>0</v>
      </c>
      <c r="P72" s="94"/>
      <c r="Q72" s="100">
        <f t="shared" si="22"/>
        <v>0</v>
      </c>
      <c r="R72" s="94"/>
      <c r="S72" s="100">
        <f t="shared" si="23"/>
        <v>0</v>
      </c>
      <c r="T72" s="94"/>
      <c r="U72" s="100">
        <f t="shared" si="24"/>
        <v>0</v>
      </c>
      <c r="V72" s="94"/>
      <c r="W72" s="100">
        <f t="shared" si="25"/>
        <v>0</v>
      </c>
      <c r="X72" s="94"/>
      <c r="Y72" s="100">
        <f t="shared" si="26"/>
        <v>0</v>
      </c>
      <c r="Z72" s="94"/>
      <c r="AA72" s="100">
        <f t="shared" si="27"/>
        <v>0</v>
      </c>
      <c r="AB72" s="94"/>
      <c r="AC72" s="100">
        <f t="shared" si="28"/>
        <v>0</v>
      </c>
      <c r="AD72" s="94"/>
      <c r="AE72" s="100">
        <f t="shared" si="29"/>
        <v>0</v>
      </c>
      <c r="AF72" s="101">
        <f t="shared" si="220"/>
        <v>0</v>
      </c>
      <c r="AG72" s="100">
        <f t="shared" si="221"/>
        <v>0</v>
      </c>
      <c r="AH72" s="99"/>
      <c r="AI72" s="100">
        <f t="shared" si="32"/>
        <v>0</v>
      </c>
      <c r="AJ72" s="99"/>
      <c r="AK72" s="100">
        <f t="shared" si="33"/>
        <v>0</v>
      </c>
      <c r="AL72" s="99"/>
      <c r="AM72" s="100">
        <f t="shared" si="33"/>
        <v>0</v>
      </c>
      <c r="AN72" s="99"/>
      <c r="AO72" s="100">
        <f t="shared" si="34"/>
        <v>0</v>
      </c>
      <c r="AP72" s="99"/>
      <c r="AQ72" s="100">
        <f t="shared" si="35"/>
        <v>0</v>
      </c>
      <c r="AR72" s="99"/>
      <c r="AS72" s="100">
        <f t="shared" si="36"/>
        <v>0</v>
      </c>
      <c r="AT72" s="99"/>
      <c r="AU72" s="100">
        <f t="shared" si="37"/>
        <v>0</v>
      </c>
      <c r="AV72" s="99"/>
      <c r="AW72" s="100">
        <f t="shared" si="38"/>
        <v>0</v>
      </c>
      <c r="AX72" s="99"/>
      <c r="AY72" s="100">
        <f t="shared" si="39"/>
        <v>0</v>
      </c>
      <c r="AZ72" s="99"/>
      <c r="BA72" s="100">
        <f t="shared" si="40"/>
        <v>0</v>
      </c>
      <c r="BB72" s="99"/>
      <c r="BC72" s="100">
        <f t="shared" si="41"/>
        <v>0</v>
      </c>
      <c r="BD72" s="99"/>
      <c r="BE72" s="100">
        <f t="shared" si="42"/>
        <v>0</v>
      </c>
      <c r="BF72" s="101">
        <f t="shared" si="131"/>
        <v>0</v>
      </c>
      <c r="BG72" s="100">
        <f t="shared" si="131"/>
        <v>0</v>
      </c>
      <c r="BH72" s="99"/>
      <c r="BI72" s="100">
        <f t="shared" si="222"/>
        <v>0</v>
      </c>
      <c r="BJ72" s="99"/>
      <c r="BK72" s="100">
        <f t="shared" si="223"/>
        <v>0</v>
      </c>
      <c r="BL72" s="99"/>
      <c r="BM72" s="100">
        <f t="shared" si="224"/>
        <v>0</v>
      </c>
      <c r="BN72" s="99"/>
      <c r="BO72" s="100">
        <f t="shared" si="225"/>
        <v>0</v>
      </c>
      <c r="BP72" s="99"/>
      <c r="BQ72" s="100">
        <f t="shared" si="226"/>
        <v>0</v>
      </c>
      <c r="BR72" s="99"/>
      <c r="BS72" s="100">
        <f t="shared" si="227"/>
        <v>0</v>
      </c>
      <c r="BT72" s="99"/>
      <c r="BU72" s="100">
        <f t="shared" si="228"/>
        <v>0</v>
      </c>
      <c r="BV72" s="99"/>
      <c r="BW72" s="100">
        <f t="shared" si="229"/>
        <v>0</v>
      </c>
      <c r="BX72" s="99"/>
      <c r="BY72" s="100">
        <f t="shared" si="230"/>
        <v>0</v>
      </c>
      <c r="BZ72" s="99"/>
      <c r="CA72" s="100">
        <f t="shared" si="231"/>
        <v>0</v>
      </c>
      <c r="CB72" s="99"/>
      <c r="CC72" s="100">
        <f t="shared" si="232"/>
        <v>0</v>
      </c>
      <c r="CD72" s="99"/>
      <c r="CE72" s="100">
        <f t="shared" si="233"/>
        <v>0</v>
      </c>
      <c r="CF72" s="101">
        <f t="shared" si="234"/>
        <v>0</v>
      </c>
      <c r="CG72" s="100">
        <f t="shared" si="234"/>
        <v>0</v>
      </c>
    </row>
    <row r="73" spans="1:85" s="102" customFormat="1" ht="18" x14ac:dyDescent="0.25">
      <c r="A73" s="94"/>
      <c r="B73" s="95"/>
      <c r="C73" s="95"/>
      <c r="D73" s="94"/>
      <c r="E73" s="94"/>
      <c r="F73" s="94"/>
      <c r="G73" s="94"/>
      <c r="H73" s="94"/>
      <c r="I73" s="100"/>
      <c r="J73" s="94"/>
      <c r="K73" s="100"/>
      <c r="L73" s="94"/>
      <c r="M73" s="100"/>
      <c r="N73" s="94"/>
      <c r="O73" s="100"/>
      <c r="P73" s="94"/>
      <c r="Q73" s="100"/>
      <c r="R73" s="94"/>
      <c r="S73" s="100"/>
      <c r="T73" s="94"/>
      <c r="U73" s="100"/>
      <c r="V73" s="94"/>
      <c r="W73" s="100"/>
      <c r="X73" s="94"/>
      <c r="Y73" s="100"/>
      <c r="Z73" s="94"/>
      <c r="AA73" s="100"/>
      <c r="AB73" s="94"/>
      <c r="AC73" s="100"/>
      <c r="AD73" s="94"/>
      <c r="AE73" s="100"/>
      <c r="AF73" s="101"/>
      <c r="AG73" s="100"/>
      <c r="AH73" s="99"/>
      <c r="AI73" s="100"/>
      <c r="AJ73" s="99"/>
      <c r="AK73" s="100"/>
      <c r="AL73" s="99"/>
      <c r="AM73" s="100"/>
      <c r="AN73" s="99"/>
      <c r="AO73" s="100"/>
      <c r="AP73" s="99"/>
      <c r="AQ73" s="100"/>
      <c r="AR73" s="99"/>
      <c r="AS73" s="100"/>
      <c r="AT73" s="99"/>
      <c r="AU73" s="100"/>
      <c r="AV73" s="99"/>
      <c r="AW73" s="100"/>
      <c r="AX73" s="99"/>
      <c r="AY73" s="100"/>
      <c r="AZ73" s="99"/>
      <c r="BA73" s="100"/>
      <c r="BB73" s="99"/>
      <c r="BC73" s="100"/>
      <c r="BD73" s="99"/>
      <c r="BE73" s="100"/>
      <c r="BF73" s="101"/>
      <c r="BG73" s="100"/>
      <c r="BH73" s="99"/>
      <c r="BI73" s="100"/>
      <c r="BJ73" s="99"/>
      <c r="BK73" s="100"/>
      <c r="BL73" s="99"/>
      <c r="BM73" s="100"/>
      <c r="BN73" s="99"/>
      <c r="BO73" s="100"/>
      <c r="BP73" s="99"/>
      <c r="BQ73" s="100"/>
      <c r="BR73" s="99"/>
      <c r="BS73" s="100"/>
      <c r="BT73" s="99"/>
      <c r="BU73" s="100"/>
      <c r="BV73" s="99"/>
      <c r="BW73" s="100"/>
      <c r="BX73" s="99"/>
      <c r="BY73" s="100"/>
      <c r="BZ73" s="99"/>
      <c r="CA73" s="100"/>
      <c r="CB73" s="99"/>
      <c r="CC73" s="100"/>
      <c r="CD73" s="99"/>
      <c r="CE73" s="100"/>
      <c r="CF73" s="101"/>
      <c r="CG73" s="100"/>
    </row>
    <row r="74" spans="1:85" s="102" customFormat="1" ht="18" x14ac:dyDescent="0.25">
      <c r="A74" s="94">
        <v>60</v>
      </c>
      <c r="B74" s="95" t="s">
        <v>129</v>
      </c>
      <c r="C74" s="95" t="s">
        <v>74</v>
      </c>
      <c r="D74" s="94">
        <f>RANK(BF74,$BF$4:$BF$147)</f>
        <v>8</v>
      </c>
      <c r="E74" s="94">
        <v>0.64</v>
      </c>
      <c r="F74" s="94" t="s">
        <v>85</v>
      </c>
      <c r="G74" s="94">
        <v>1350</v>
      </c>
      <c r="H74" s="94">
        <v>19334</v>
      </c>
      <c r="I74" s="97">
        <f t="shared" ref="I74:I139" si="235">H74*$E74</f>
        <v>12373.76</v>
      </c>
      <c r="J74" s="94">
        <v>13944</v>
      </c>
      <c r="K74" s="97">
        <f t="shared" ref="K74:K139" si="236">J74*$E74</f>
        <v>8924.16</v>
      </c>
      <c r="L74" s="94">
        <v>16114</v>
      </c>
      <c r="M74" s="97">
        <f t="shared" ref="M74:M139" si="237">L74*$E74</f>
        <v>10312.960000000001</v>
      </c>
      <c r="N74" s="94">
        <v>17220</v>
      </c>
      <c r="O74" s="97">
        <f t="shared" ref="O74:O139" si="238">N74*$E74</f>
        <v>11020.800000000001</v>
      </c>
      <c r="P74" s="94">
        <v>12670</v>
      </c>
      <c r="Q74" s="97">
        <f t="shared" ref="Q74:Q139" si="239">P74*$E74</f>
        <v>8108.8</v>
      </c>
      <c r="R74" s="94">
        <v>17010</v>
      </c>
      <c r="S74" s="97">
        <f t="shared" ref="S74:S139" si="240">R74*$E74</f>
        <v>10886.4</v>
      </c>
      <c r="T74" s="94">
        <v>17360</v>
      </c>
      <c r="U74" s="97">
        <f t="shared" ref="U74:U139" si="241">T74*$E74</f>
        <v>11110.4</v>
      </c>
      <c r="V74" s="94">
        <v>13945</v>
      </c>
      <c r="W74" s="97">
        <f t="shared" ref="W74:W139" si="242">V74*$E74</f>
        <v>8924.8000000000011</v>
      </c>
      <c r="X74" s="94">
        <v>11984</v>
      </c>
      <c r="Y74" s="97">
        <f t="shared" ref="Y74:Y139" si="243">X74*$E74</f>
        <v>7669.76</v>
      </c>
      <c r="Z74" s="94">
        <v>12460</v>
      </c>
      <c r="AA74" s="97">
        <f t="shared" ref="AA74:AA139" si="244">Z74*$E74</f>
        <v>7974.4000000000005</v>
      </c>
      <c r="AB74" s="94">
        <v>11550</v>
      </c>
      <c r="AC74" s="97">
        <f t="shared" ref="AC74:AC139" si="245">AB74*$E74</f>
        <v>7392</v>
      </c>
      <c r="AD74" s="94">
        <v>11928</v>
      </c>
      <c r="AE74" s="97">
        <f t="shared" ref="AE74:AE139" si="246">AD74*$E74</f>
        <v>7633.92</v>
      </c>
      <c r="AF74" s="101">
        <f>SUM(H74,J74,L74,N74,P74,R74,T74,V74,X74,Z74,AB74,AD74)</f>
        <v>175519</v>
      </c>
      <c r="AG74" s="100">
        <f t="shared" ref="AG74:AG75" si="247">SUM(I74,K74,M74,O74,Q74,S74,U74,W74,Y74,AA74,AC74,AE74)</f>
        <v>112332.15999999999</v>
      </c>
      <c r="AH74" s="96">
        <v>11830</v>
      </c>
      <c r="AI74" s="97">
        <f t="shared" ref="AI74:AI139" si="248">AH74*$E74</f>
        <v>7571.2</v>
      </c>
      <c r="AJ74" s="98">
        <v>9337</v>
      </c>
      <c r="AK74" s="97">
        <f t="shared" ref="AK74" si="249">AJ74*$E74</f>
        <v>5975.68</v>
      </c>
      <c r="AL74" s="99">
        <v>9814</v>
      </c>
      <c r="AM74" s="100">
        <f t="shared" ref="AK74:AM139" si="250">AL74*$E74</f>
        <v>6280.96</v>
      </c>
      <c r="AN74" s="99">
        <v>14238</v>
      </c>
      <c r="AO74" s="100">
        <f t="shared" ref="AO74:AO139" si="251">AN74*$E74</f>
        <v>9112.32</v>
      </c>
      <c r="AP74" s="99">
        <v>11676</v>
      </c>
      <c r="AQ74" s="100">
        <f t="shared" ref="AQ74:AQ139" si="252">AP74*$E74</f>
        <v>7472.64</v>
      </c>
      <c r="AR74" s="99">
        <v>8694</v>
      </c>
      <c r="AS74" s="100">
        <f t="shared" ref="AS74:AS139" si="253">AR74*$E74</f>
        <v>5564.16</v>
      </c>
      <c r="AT74" s="99">
        <v>11760</v>
      </c>
      <c r="AU74" s="100">
        <f t="shared" ref="AU74:AU139" si="254">AT74*$E74</f>
        <v>7526.4000000000005</v>
      </c>
      <c r="AV74" s="99">
        <v>10570</v>
      </c>
      <c r="AW74" s="100">
        <f t="shared" ref="AW74:AW139" si="255">AV74*$E74</f>
        <v>6764.8</v>
      </c>
      <c r="AX74" s="99">
        <v>8904</v>
      </c>
      <c r="AY74" s="100">
        <f t="shared" ref="AY74:BC139" si="256">AX74*$E74</f>
        <v>5698.56</v>
      </c>
      <c r="AZ74" s="99">
        <v>10052</v>
      </c>
      <c r="BA74" s="100">
        <f t="shared" ref="BA74:BA139" si="257">AZ74*$E74</f>
        <v>6433.28</v>
      </c>
      <c r="BB74" s="99">
        <v>10248</v>
      </c>
      <c r="BC74" s="100">
        <f t="shared" ref="BC74:BC139" si="258">BB74*$E74</f>
        <v>6558.72</v>
      </c>
      <c r="BD74" s="99">
        <v>9156</v>
      </c>
      <c r="BE74" s="100">
        <f t="shared" ref="BE74:BE139" si="259">BD74*$E74</f>
        <v>5859.84</v>
      </c>
      <c r="BF74" s="101">
        <f t="shared" si="131"/>
        <v>126279</v>
      </c>
      <c r="BG74" s="100">
        <f t="shared" si="131"/>
        <v>80818.560000000012</v>
      </c>
      <c r="BH74" s="99">
        <v>11438</v>
      </c>
      <c r="BI74" s="100">
        <f t="shared" si="222"/>
        <v>7320.32</v>
      </c>
      <c r="BJ74" s="99">
        <v>8358</v>
      </c>
      <c r="BK74" s="100">
        <f t="shared" si="222"/>
        <v>5349.12</v>
      </c>
      <c r="BL74" s="99"/>
      <c r="BM74" s="100">
        <f t="shared" ref="BM74:BM75" si="260">BL74*$E74</f>
        <v>0</v>
      </c>
      <c r="BN74" s="99"/>
      <c r="BO74" s="100">
        <f t="shared" ref="BO74:BO75" si="261">BN74*$E74</f>
        <v>0</v>
      </c>
      <c r="BP74" s="99"/>
      <c r="BQ74" s="100">
        <f t="shared" ref="BQ74:BQ75" si="262">BP74*$E74</f>
        <v>0</v>
      </c>
      <c r="BR74" s="99"/>
      <c r="BS74" s="100">
        <f t="shared" ref="BS74:BS75" si="263">BR74*$E74</f>
        <v>0</v>
      </c>
      <c r="BT74" s="99"/>
      <c r="BU74" s="100">
        <f t="shared" ref="BU74:BU75" si="264">BT74*$E74</f>
        <v>0</v>
      </c>
      <c r="BV74" s="99"/>
      <c r="BW74" s="100">
        <f t="shared" ref="BW74:BW75" si="265">BV74*$E74</f>
        <v>0</v>
      </c>
      <c r="BX74" s="99"/>
      <c r="BY74" s="100">
        <f t="shared" ref="BY74:BY75" si="266">BX74*$E74</f>
        <v>0</v>
      </c>
      <c r="BZ74" s="99"/>
      <c r="CA74" s="100">
        <f t="shared" ref="CA74:CA75" si="267">BZ74*$E74</f>
        <v>0</v>
      </c>
      <c r="CB74" s="99"/>
      <c r="CC74" s="100">
        <f t="shared" ref="CC74:CC75" si="268">CB74*$E74</f>
        <v>0</v>
      </c>
      <c r="CD74" s="99"/>
      <c r="CE74" s="100">
        <f t="shared" ref="CE74:CE75" si="269">CD74*$E74</f>
        <v>0</v>
      </c>
      <c r="CF74" s="101">
        <f t="shared" ref="CF74:CG75" si="270">SUM(BH74,BJ74,BL74,BN74,BP74,BR74,BT74,BV74,BX74,BZ74,CB74,CD74)</f>
        <v>19796</v>
      </c>
      <c r="CG74" s="100">
        <f t="shared" si="270"/>
        <v>12669.439999999999</v>
      </c>
    </row>
    <row r="75" spans="1:85" s="102" customFormat="1" ht="18" x14ac:dyDescent="0.25">
      <c r="A75" s="94">
        <v>61</v>
      </c>
      <c r="B75" s="95" t="s">
        <v>129</v>
      </c>
      <c r="C75" s="95" t="s">
        <v>74</v>
      </c>
      <c r="D75" s="94">
        <f>RANK(BF75,$BF$4:$BF$147)</f>
        <v>19</v>
      </c>
      <c r="E75" s="94">
        <v>0.64</v>
      </c>
      <c r="F75" s="94" t="s">
        <v>83</v>
      </c>
      <c r="G75" s="94"/>
      <c r="H75" s="94"/>
      <c r="I75" s="100">
        <f t="shared" si="235"/>
        <v>0</v>
      </c>
      <c r="J75" s="94"/>
      <c r="K75" s="100">
        <f t="shared" si="236"/>
        <v>0</v>
      </c>
      <c r="L75" s="94"/>
      <c r="M75" s="100">
        <f t="shared" si="237"/>
        <v>0</v>
      </c>
      <c r="N75" s="94"/>
      <c r="O75" s="100">
        <f t="shared" si="238"/>
        <v>0</v>
      </c>
      <c r="P75" s="94"/>
      <c r="Q75" s="100">
        <f t="shared" si="239"/>
        <v>0</v>
      </c>
      <c r="R75" s="94"/>
      <c r="S75" s="100">
        <f t="shared" si="240"/>
        <v>0</v>
      </c>
      <c r="T75" s="94"/>
      <c r="U75" s="100">
        <f t="shared" si="241"/>
        <v>0</v>
      </c>
      <c r="V75" s="94"/>
      <c r="W75" s="100">
        <f t="shared" si="242"/>
        <v>0</v>
      </c>
      <c r="X75" s="94"/>
      <c r="Y75" s="100">
        <f t="shared" si="243"/>
        <v>0</v>
      </c>
      <c r="Z75" s="94"/>
      <c r="AA75" s="100">
        <f t="shared" si="244"/>
        <v>0</v>
      </c>
      <c r="AB75" s="94"/>
      <c r="AC75" s="100">
        <f t="shared" si="245"/>
        <v>0</v>
      </c>
      <c r="AD75" s="94"/>
      <c r="AE75" s="100">
        <f t="shared" si="246"/>
        <v>0</v>
      </c>
      <c r="AF75" s="101">
        <f t="shared" ref="AF75" si="271">SUM(H75,J75,L75,N75,P75,R75,T75,V75,X75,Z75,AB75,AD75)</f>
        <v>0</v>
      </c>
      <c r="AG75" s="100">
        <f t="shared" si="247"/>
        <v>0</v>
      </c>
      <c r="AH75" s="99"/>
      <c r="AI75" s="100">
        <f t="shared" si="248"/>
        <v>0</v>
      </c>
      <c r="AJ75" s="99"/>
      <c r="AK75" s="100">
        <f t="shared" si="250"/>
        <v>0</v>
      </c>
      <c r="AL75" s="99"/>
      <c r="AM75" s="100">
        <f t="shared" si="250"/>
        <v>0</v>
      </c>
      <c r="AN75" s="99"/>
      <c r="AO75" s="100">
        <f t="shared" si="251"/>
        <v>0</v>
      </c>
      <c r="AP75" s="99"/>
      <c r="AQ75" s="100">
        <f t="shared" si="252"/>
        <v>0</v>
      </c>
      <c r="AR75" s="99"/>
      <c r="AS75" s="100">
        <f t="shared" si="253"/>
        <v>0</v>
      </c>
      <c r="AT75" s="99"/>
      <c r="AU75" s="100">
        <f t="shared" si="254"/>
        <v>0</v>
      </c>
      <c r="AV75" s="99"/>
      <c r="AW75" s="100">
        <f t="shared" si="255"/>
        <v>0</v>
      </c>
      <c r="AX75" s="99"/>
      <c r="AY75" s="100">
        <f t="shared" si="256"/>
        <v>0</v>
      </c>
      <c r="AZ75" s="99"/>
      <c r="BA75" s="100">
        <f t="shared" si="257"/>
        <v>0</v>
      </c>
      <c r="BB75" s="99"/>
      <c r="BC75" s="100">
        <f t="shared" si="258"/>
        <v>0</v>
      </c>
      <c r="BD75" s="99"/>
      <c r="BE75" s="100">
        <f t="shared" si="259"/>
        <v>0</v>
      </c>
      <c r="BF75" s="101">
        <f t="shared" si="131"/>
        <v>0</v>
      </c>
      <c r="BG75" s="100">
        <f t="shared" si="131"/>
        <v>0</v>
      </c>
      <c r="BH75" s="99"/>
      <c r="BI75" s="100">
        <f t="shared" si="222"/>
        <v>0</v>
      </c>
      <c r="BJ75" s="99"/>
      <c r="BK75" s="100">
        <f t="shared" si="222"/>
        <v>0</v>
      </c>
      <c r="BL75" s="99"/>
      <c r="BM75" s="100">
        <f t="shared" si="260"/>
        <v>0</v>
      </c>
      <c r="BN75" s="99"/>
      <c r="BO75" s="100">
        <f t="shared" si="261"/>
        <v>0</v>
      </c>
      <c r="BP75" s="99"/>
      <c r="BQ75" s="100">
        <f t="shared" si="262"/>
        <v>0</v>
      </c>
      <c r="BR75" s="99"/>
      <c r="BS75" s="100">
        <f t="shared" si="263"/>
        <v>0</v>
      </c>
      <c r="BT75" s="99"/>
      <c r="BU75" s="100">
        <f t="shared" si="264"/>
        <v>0</v>
      </c>
      <c r="BV75" s="99"/>
      <c r="BW75" s="100">
        <f t="shared" si="265"/>
        <v>0</v>
      </c>
      <c r="BX75" s="99"/>
      <c r="BY75" s="100">
        <f t="shared" si="266"/>
        <v>0</v>
      </c>
      <c r="BZ75" s="99"/>
      <c r="CA75" s="100">
        <f t="shared" si="267"/>
        <v>0</v>
      </c>
      <c r="CB75" s="99"/>
      <c r="CC75" s="100">
        <f t="shared" si="268"/>
        <v>0</v>
      </c>
      <c r="CD75" s="99"/>
      <c r="CE75" s="100">
        <f t="shared" si="269"/>
        <v>0</v>
      </c>
      <c r="CF75" s="101">
        <f t="shared" si="270"/>
        <v>0</v>
      </c>
      <c r="CG75" s="100">
        <f t="shared" si="270"/>
        <v>0</v>
      </c>
    </row>
    <row r="76" spans="1:85" s="102" customFormat="1" ht="18" x14ac:dyDescent="0.25">
      <c r="A76" s="94"/>
      <c r="B76" s="95"/>
      <c r="C76" s="95"/>
      <c r="D76" s="94"/>
      <c r="E76" s="94"/>
      <c r="F76" s="94"/>
      <c r="G76" s="94"/>
      <c r="H76" s="94"/>
      <c r="I76" s="100"/>
      <c r="J76" s="94"/>
      <c r="K76" s="100"/>
      <c r="L76" s="94"/>
      <c r="M76" s="100"/>
      <c r="N76" s="94"/>
      <c r="O76" s="100"/>
      <c r="P76" s="94"/>
      <c r="Q76" s="100"/>
      <c r="R76" s="94"/>
      <c r="S76" s="100"/>
      <c r="T76" s="94"/>
      <c r="U76" s="100"/>
      <c r="V76" s="94"/>
      <c r="W76" s="100"/>
      <c r="X76" s="94"/>
      <c r="Y76" s="100"/>
      <c r="Z76" s="94"/>
      <c r="AA76" s="100"/>
      <c r="AB76" s="94"/>
      <c r="AC76" s="100"/>
      <c r="AD76" s="94"/>
      <c r="AE76" s="100"/>
      <c r="AF76" s="101"/>
      <c r="AG76" s="100"/>
      <c r="AH76" s="99"/>
      <c r="AI76" s="100"/>
      <c r="AJ76" s="99"/>
      <c r="AK76" s="100"/>
      <c r="AL76" s="99"/>
      <c r="AM76" s="100"/>
      <c r="AN76" s="99"/>
      <c r="AO76" s="100"/>
      <c r="AP76" s="99"/>
      <c r="AQ76" s="100"/>
      <c r="AR76" s="99"/>
      <c r="AS76" s="100"/>
      <c r="AT76" s="99"/>
      <c r="AU76" s="100"/>
      <c r="AV76" s="99"/>
      <c r="AW76" s="100"/>
      <c r="AX76" s="99"/>
      <c r="AY76" s="100"/>
      <c r="AZ76" s="99"/>
      <c r="BA76" s="100"/>
      <c r="BB76" s="99"/>
      <c r="BC76" s="100"/>
      <c r="BD76" s="99"/>
      <c r="BE76" s="100"/>
      <c r="BF76" s="101"/>
      <c r="BG76" s="100"/>
      <c r="BH76" s="99"/>
      <c r="BI76" s="100"/>
      <c r="BJ76" s="99"/>
      <c r="BK76" s="100"/>
      <c r="BL76" s="99"/>
      <c r="BM76" s="100"/>
      <c r="BN76" s="99"/>
      <c r="BO76" s="100"/>
      <c r="BP76" s="99"/>
      <c r="BQ76" s="100"/>
      <c r="BR76" s="99"/>
      <c r="BS76" s="100"/>
      <c r="BT76" s="99"/>
      <c r="BU76" s="100"/>
      <c r="BV76" s="99"/>
      <c r="BW76" s="100"/>
      <c r="BX76" s="99"/>
      <c r="BY76" s="100"/>
      <c r="BZ76" s="99"/>
      <c r="CA76" s="100"/>
      <c r="CB76" s="99"/>
      <c r="CC76" s="100"/>
      <c r="CD76" s="99"/>
      <c r="CE76" s="100"/>
      <c r="CF76" s="101"/>
      <c r="CG76" s="100"/>
    </row>
    <row r="77" spans="1:85" s="102" customFormat="1" ht="18" x14ac:dyDescent="0.25">
      <c r="A77" s="94">
        <v>62</v>
      </c>
      <c r="B77" s="95" t="s">
        <v>130</v>
      </c>
      <c r="C77" s="95" t="s">
        <v>74</v>
      </c>
      <c r="D77" s="94">
        <f>RANK(BF77,$BF$4:$BF$147)</f>
        <v>9</v>
      </c>
      <c r="E77" s="94">
        <v>0.64</v>
      </c>
      <c r="F77" s="94" t="s">
        <v>85</v>
      </c>
      <c r="G77" s="94">
        <v>1350</v>
      </c>
      <c r="H77" s="94">
        <v>3220</v>
      </c>
      <c r="I77" s="97">
        <f t="shared" ref="I77" si="272">H77*$E77</f>
        <v>2060.8000000000002</v>
      </c>
      <c r="J77" s="94">
        <v>3220</v>
      </c>
      <c r="K77" s="97">
        <f t="shared" ref="K77" si="273">J77*$E77</f>
        <v>2060.8000000000002</v>
      </c>
      <c r="L77" s="94">
        <v>3360</v>
      </c>
      <c r="M77" s="97">
        <f t="shared" ref="M77" si="274">L77*$E77</f>
        <v>2150.4</v>
      </c>
      <c r="N77" s="94">
        <v>3220</v>
      </c>
      <c r="O77" s="97">
        <f t="shared" ref="O77" si="275">N77*$E77</f>
        <v>2060.8000000000002</v>
      </c>
      <c r="P77" s="94">
        <v>2870</v>
      </c>
      <c r="Q77" s="97">
        <f t="shared" ref="Q77" si="276">P77*$E77</f>
        <v>1836.8</v>
      </c>
      <c r="R77" s="94">
        <v>3920</v>
      </c>
      <c r="S77" s="97">
        <f t="shared" ref="S77" si="277">R77*$E77</f>
        <v>2508.8000000000002</v>
      </c>
      <c r="T77" s="94">
        <v>2380</v>
      </c>
      <c r="U77" s="97">
        <f t="shared" ref="U77" si="278">T77*$E77</f>
        <v>1523.2</v>
      </c>
      <c r="V77" s="94">
        <v>3500</v>
      </c>
      <c r="W77" s="97">
        <f t="shared" ref="W77" si="279">V77*$E77</f>
        <v>2240</v>
      </c>
      <c r="X77" s="94">
        <v>2520</v>
      </c>
      <c r="Y77" s="97">
        <f t="shared" ref="Y77" si="280">X77*$E77</f>
        <v>1612.8</v>
      </c>
      <c r="Z77" s="94">
        <v>2800</v>
      </c>
      <c r="AA77" s="97">
        <f t="shared" ref="AA77" si="281">Z77*$E77</f>
        <v>1792</v>
      </c>
      <c r="AB77" s="94">
        <v>3220</v>
      </c>
      <c r="AC77" s="97">
        <f t="shared" ref="AC77" si="282">AB77*$E77</f>
        <v>2060.8000000000002</v>
      </c>
      <c r="AD77" s="94">
        <v>3234</v>
      </c>
      <c r="AE77" s="97">
        <f t="shared" ref="AE77" si="283">AD77*$E77</f>
        <v>2069.7600000000002</v>
      </c>
      <c r="AF77" s="101">
        <f t="shared" ref="AF77:AF78" si="284">SUM(H77,J77,L77,N77,P77,R77,T77,V77,X77,Z77,AB77,AD77)</f>
        <v>37464</v>
      </c>
      <c r="AG77" s="100">
        <f t="shared" ref="AG77:AG78" si="285">SUM(I77,K77,M77,O77,Q77,S77,U77,W77,Y77,AA77,AC77,AE77)</f>
        <v>23976.959999999999</v>
      </c>
      <c r="AH77" s="96">
        <v>2870</v>
      </c>
      <c r="AI77" s="97">
        <f t="shared" ref="AI77" si="286">AH77*$E77</f>
        <v>1836.8</v>
      </c>
      <c r="AJ77" s="98">
        <v>3780</v>
      </c>
      <c r="AK77" s="97">
        <f t="shared" ref="AK77" si="287">AJ77*$E77</f>
        <v>2419.2000000000003</v>
      </c>
      <c r="AL77" s="99">
        <v>2660</v>
      </c>
      <c r="AM77" s="100">
        <f t="shared" si="250"/>
        <v>1702.4</v>
      </c>
      <c r="AN77" s="99">
        <v>4760</v>
      </c>
      <c r="AO77" s="100">
        <f t="shared" si="251"/>
        <v>3046.4</v>
      </c>
      <c r="AP77" s="99">
        <v>3500</v>
      </c>
      <c r="AQ77" s="100">
        <f t="shared" si="252"/>
        <v>2240</v>
      </c>
      <c r="AR77" s="99">
        <v>2100</v>
      </c>
      <c r="AS77" s="100">
        <f t="shared" si="253"/>
        <v>1344</v>
      </c>
      <c r="AT77" s="99">
        <v>2450</v>
      </c>
      <c r="AU77" s="100">
        <f t="shared" si="254"/>
        <v>1568</v>
      </c>
      <c r="AV77" s="99">
        <v>3010</v>
      </c>
      <c r="AW77" s="100">
        <f t="shared" si="255"/>
        <v>1926.4</v>
      </c>
      <c r="AX77" s="99">
        <v>3640</v>
      </c>
      <c r="AY77" s="100">
        <f t="shared" si="256"/>
        <v>2329.6</v>
      </c>
      <c r="AZ77" s="99">
        <v>3500</v>
      </c>
      <c r="BA77" s="100">
        <f t="shared" si="257"/>
        <v>2240</v>
      </c>
      <c r="BB77" s="99">
        <v>3080</v>
      </c>
      <c r="BC77" s="100">
        <f t="shared" si="258"/>
        <v>1971.2</v>
      </c>
      <c r="BD77" s="99">
        <v>3500</v>
      </c>
      <c r="BE77" s="100">
        <f t="shared" si="259"/>
        <v>2240</v>
      </c>
      <c r="BF77" s="101">
        <f t="shared" si="131"/>
        <v>38850</v>
      </c>
      <c r="BG77" s="100">
        <f t="shared" si="131"/>
        <v>24864</v>
      </c>
      <c r="BH77" s="99">
        <v>3430</v>
      </c>
      <c r="BI77" s="100">
        <f t="shared" ref="BI77:BI78" si="288">BH77*$E77</f>
        <v>2195.2000000000003</v>
      </c>
      <c r="BJ77" s="99">
        <v>1820</v>
      </c>
      <c r="BK77" s="100">
        <f t="shared" ref="BK77:BK78" si="289">BJ77*$E77</f>
        <v>1164.8</v>
      </c>
      <c r="BL77" s="99"/>
      <c r="BM77" s="100">
        <f t="shared" ref="BM77:BM78" si="290">BL77*$E77</f>
        <v>0</v>
      </c>
      <c r="BN77" s="99"/>
      <c r="BO77" s="100">
        <f t="shared" ref="BO77:BO78" si="291">BN77*$E77</f>
        <v>0</v>
      </c>
      <c r="BP77" s="99"/>
      <c r="BQ77" s="100">
        <f t="shared" ref="BQ77:BQ78" si="292">BP77*$E77</f>
        <v>0</v>
      </c>
      <c r="BR77" s="99"/>
      <c r="BS77" s="100">
        <f t="shared" ref="BS77:BS78" si="293">BR77*$E77</f>
        <v>0</v>
      </c>
      <c r="BT77" s="99"/>
      <c r="BU77" s="100">
        <f t="shared" ref="BU77:BU78" si="294">BT77*$E77</f>
        <v>0</v>
      </c>
      <c r="BV77" s="99"/>
      <c r="BW77" s="100">
        <f t="shared" ref="BW77:BW78" si="295">BV77*$E77</f>
        <v>0</v>
      </c>
      <c r="BX77" s="99"/>
      <c r="BY77" s="100">
        <f t="shared" ref="BY77:BY78" si="296">BX77*$E77</f>
        <v>0</v>
      </c>
      <c r="BZ77" s="99"/>
      <c r="CA77" s="100">
        <f t="shared" ref="CA77:CA78" si="297">BZ77*$E77</f>
        <v>0</v>
      </c>
      <c r="CB77" s="99"/>
      <c r="CC77" s="100">
        <f t="shared" ref="CC77:CC78" si="298">CB77*$E77</f>
        <v>0</v>
      </c>
      <c r="CD77" s="99"/>
      <c r="CE77" s="100">
        <f t="shared" ref="CE77:CE78" si="299">CD77*$E77</f>
        <v>0</v>
      </c>
      <c r="CF77" s="101">
        <f t="shared" ref="CF77:CG78" si="300">SUM(BH77,BJ77,BL77,BN77,BP77,BR77,BT77,BV77,BX77,BZ77,CB77,CD77)</f>
        <v>5250</v>
      </c>
      <c r="CG77" s="100">
        <f t="shared" si="300"/>
        <v>3360</v>
      </c>
    </row>
    <row r="78" spans="1:85" s="102" customFormat="1" ht="18" x14ac:dyDescent="0.25">
      <c r="A78" s="94">
        <v>63</v>
      </c>
      <c r="B78" s="95" t="s">
        <v>130</v>
      </c>
      <c r="C78" s="95" t="s">
        <v>74</v>
      </c>
      <c r="D78" s="94">
        <f>RANK(BF78,$BF$4:$BF$147)</f>
        <v>19</v>
      </c>
      <c r="E78" s="94">
        <v>0.64</v>
      </c>
      <c r="F78" s="94" t="s">
        <v>83</v>
      </c>
      <c r="G78" s="94">
        <v>1250</v>
      </c>
      <c r="H78" s="94"/>
      <c r="I78" s="100">
        <f t="shared" si="235"/>
        <v>0</v>
      </c>
      <c r="J78" s="94"/>
      <c r="K78" s="100">
        <f t="shared" si="236"/>
        <v>0</v>
      </c>
      <c r="L78" s="94"/>
      <c r="M78" s="100">
        <f t="shared" si="237"/>
        <v>0</v>
      </c>
      <c r="N78" s="94"/>
      <c r="O78" s="100">
        <f t="shared" si="238"/>
        <v>0</v>
      </c>
      <c r="P78" s="94"/>
      <c r="Q78" s="100">
        <f t="shared" si="239"/>
        <v>0</v>
      </c>
      <c r="R78" s="94"/>
      <c r="S78" s="100">
        <f t="shared" si="240"/>
        <v>0</v>
      </c>
      <c r="T78" s="94"/>
      <c r="U78" s="100">
        <f t="shared" si="241"/>
        <v>0</v>
      </c>
      <c r="V78" s="94"/>
      <c r="W78" s="100">
        <f t="shared" si="242"/>
        <v>0</v>
      </c>
      <c r="X78" s="94"/>
      <c r="Y78" s="100">
        <f t="shared" si="243"/>
        <v>0</v>
      </c>
      <c r="Z78" s="94"/>
      <c r="AA78" s="100">
        <f t="shared" si="244"/>
        <v>0</v>
      </c>
      <c r="AB78" s="94"/>
      <c r="AC78" s="100">
        <f t="shared" si="245"/>
        <v>0</v>
      </c>
      <c r="AD78" s="94"/>
      <c r="AE78" s="100">
        <f t="shared" si="246"/>
        <v>0</v>
      </c>
      <c r="AF78" s="101">
        <f t="shared" si="284"/>
        <v>0</v>
      </c>
      <c r="AG78" s="100">
        <f t="shared" si="285"/>
        <v>0</v>
      </c>
      <c r="AH78" s="99"/>
      <c r="AI78" s="100">
        <f t="shared" si="248"/>
        <v>0</v>
      </c>
      <c r="AJ78" s="99"/>
      <c r="AK78" s="100">
        <f t="shared" si="250"/>
        <v>0</v>
      </c>
      <c r="AL78" s="99"/>
      <c r="AM78" s="100">
        <f t="shared" si="250"/>
        <v>0</v>
      </c>
      <c r="AN78" s="99"/>
      <c r="AO78" s="100">
        <f t="shared" si="251"/>
        <v>0</v>
      </c>
      <c r="AP78" s="99"/>
      <c r="AQ78" s="100">
        <f t="shared" si="252"/>
        <v>0</v>
      </c>
      <c r="AR78" s="99"/>
      <c r="AS78" s="100">
        <f t="shared" si="253"/>
        <v>0</v>
      </c>
      <c r="AT78" s="99"/>
      <c r="AU78" s="100">
        <f t="shared" si="254"/>
        <v>0</v>
      </c>
      <c r="AV78" s="99"/>
      <c r="AW78" s="100">
        <f t="shared" si="255"/>
        <v>0</v>
      </c>
      <c r="AX78" s="99"/>
      <c r="AY78" s="100">
        <f t="shared" si="256"/>
        <v>0</v>
      </c>
      <c r="AZ78" s="99"/>
      <c r="BA78" s="100">
        <f t="shared" si="257"/>
        <v>0</v>
      </c>
      <c r="BB78" s="99"/>
      <c r="BC78" s="100">
        <f t="shared" si="258"/>
        <v>0</v>
      </c>
      <c r="BD78" s="99"/>
      <c r="BE78" s="100">
        <f t="shared" si="259"/>
        <v>0</v>
      </c>
      <c r="BF78" s="101">
        <f t="shared" si="131"/>
        <v>0</v>
      </c>
      <c r="BG78" s="100">
        <f t="shared" si="131"/>
        <v>0</v>
      </c>
      <c r="BH78" s="99"/>
      <c r="BI78" s="100">
        <f t="shared" si="288"/>
        <v>0</v>
      </c>
      <c r="BJ78" s="99"/>
      <c r="BK78" s="100">
        <f t="shared" si="289"/>
        <v>0</v>
      </c>
      <c r="BL78" s="99"/>
      <c r="BM78" s="100">
        <f t="shared" si="290"/>
        <v>0</v>
      </c>
      <c r="BN78" s="99"/>
      <c r="BO78" s="100">
        <f t="shared" si="291"/>
        <v>0</v>
      </c>
      <c r="BP78" s="99"/>
      <c r="BQ78" s="100">
        <f t="shared" si="292"/>
        <v>0</v>
      </c>
      <c r="BR78" s="99"/>
      <c r="BS78" s="100">
        <f t="shared" si="293"/>
        <v>0</v>
      </c>
      <c r="BT78" s="99"/>
      <c r="BU78" s="100">
        <f t="shared" si="294"/>
        <v>0</v>
      </c>
      <c r="BV78" s="99"/>
      <c r="BW78" s="100">
        <f t="shared" si="295"/>
        <v>0</v>
      </c>
      <c r="BX78" s="99"/>
      <c r="BY78" s="100">
        <f t="shared" si="296"/>
        <v>0</v>
      </c>
      <c r="BZ78" s="99"/>
      <c r="CA78" s="100">
        <f t="shared" si="297"/>
        <v>0</v>
      </c>
      <c r="CB78" s="99"/>
      <c r="CC78" s="100">
        <f t="shared" si="298"/>
        <v>0</v>
      </c>
      <c r="CD78" s="99"/>
      <c r="CE78" s="100">
        <f t="shared" si="299"/>
        <v>0</v>
      </c>
      <c r="CF78" s="101">
        <f t="shared" si="300"/>
        <v>0</v>
      </c>
      <c r="CG78" s="100">
        <f t="shared" si="300"/>
        <v>0</v>
      </c>
    </row>
    <row r="79" spans="1:85" s="102" customFormat="1" ht="18" x14ac:dyDescent="0.25">
      <c r="A79" s="94"/>
      <c r="B79" s="95"/>
      <c r="C79" s="95"/>
      <c r="D79" s="94"/>
      <c r="E79" s="94"/>
      <c r="F79" s="94"/>
      <c r="G79" s="94"/>
      <c r="H79" s="94"/>
      <c r="I79" s="100"/>
      <c r="J79" s="94"/>
      <c r="K79" s="100"/>
      <c r="L79" s="94"/>
      <c r="M79" s="100"/>
      <c r="N79" s="94"/>
      <c r="O79" s="100"/>
      <c r="P79" s="94"/>
      <c r="Q79" s="100"/>
      <c r="R79" s="94"/>
      <c r="S79" s="100"/>
      <c r="T79" s="94"/>
      <c r="U79" s="100"/>
      <c r="V79" s="94"/>
      <c r="W79" s="100"/>
      <c r="X79" s="94"/>
      <c r="Y79" s="100"/>
      <c r="Z79" s="94"/>
      <c r="AA79" s="100"/>
      <c r="AB79" s="94"/>
      <c r="AC79" s="100"/>
      <c r="AD79" s="94"/>
      <c r="AE79" s="100"/>
      <c r="AF79" s="101"/>
      <c r="AG79" s="100"/>
      <c r="AH79" s="99"/>
      <c r="AI79" s="100"/>
      <c r="AJ79" s="99"/>
      <c r="AK79" s="100"/>
      <c r="AL79" s="99"/>
      <c r="AM79" s="100"/>
      <c r="AN79" s="99"/>
      <c r="AO79" s="100"/>
      <c r="AP79" s="99"/>
      <c r="AQ79" s="100"/>
      <c r="AR79" s="99"/>
      <c r="AS79" s="100"/>
      <c r="AT79" s="99"/>
      <c r="AU79" s="100"/>
      <c r="AV79" s="99"/>
      <c r="AW79" s="100"/>
      <c r="AX79" s="99"/>
      <c r="AY79" s="100"/>
      <c r="AZ79" s="99"/>
      <c r="BA79" s="100"/>
      <c r="BB79" s="99"/>
      <c r="BC79" s="100"/>
      <c r="BD79" s="99"/>
      <c r="BE79" s="100"/>
      <c r="BF79" s="101"/>
      <c r="BG79" s="100"/>
      <c r="BH79" s="99"/>
      <c r="BI79" s="100"/>
      <c r="BJ79" s="99"/>
      <c r="BK79" s="100"/>
      <c r="BL79" s="99"/>
      <c r="BM79" s="100"/>
      <c r="BN79" s="99"/>
      <c r="BO79" s="100"/>
      <c r="BP79" s="99"/>
      <c r="BQ79" s="100"/>
      <c r="BR79" s="99"/>
      <c r="BS79" s="100"/>
      <c r="BT79" s="99"/>
      <c r="BU79" s="100"/>
      <c r="BV79" s="99"/>
      <c r="BW79" s="100"/>
      <c r="BX79" s="99"/>
      <c r="BY79" s="100"/>
      <c r="BZ79" s="99"/>
      <c r="CA79" s="100"/>
      <c r="CB79" s="99"/>
      <c r="CC79" s="100"/>
      <c r="CD79" s="99"/>
      <c r="CE79" s="100"/>
      <c r="CF79" s="101"/>
      <c r="CG79" s="100"/>
    </row>
    <row r="80" spans="1:85" s="102" customFormat="1" ht="18" x14ac:dyDescent="0.25">
      <c r="A80" s="94">
        <v>64</v>
      </c>
      <c r="B80" s="95" t="s">
        <v>131</v>
      </c>
      <c r="C80" s="95" t="s">
        <v>74</v>
      </c>
      <c r="D80" s="94">
        <f>RANK(BF80,$BF$4:$BF$147)</f>
        <v>19</v>
      </c>
      <c r="E80" s="94">
        <v>0.64</v>
      </c>
      <c r="F80" s="94" t="s">
        <v>83</v>
      </c>
      <c r="G80" s="94"/>
      <c r="H80" s="94"/>
      <c r="I80" s="100">
        <f t="shared" si="235"/>
        <v>0</v>
      </c>
      <c r="J80" s="94"/>
      <c r="K80" s="100">
        <f t="shared" si="236"/>
        <v>0</v>
      </c>
      <c r="L80" s="94"/>
      <c r="M80" s="100">
        <f t="shared" si="237"/>
        <v>0</v>
      </c>
      <c r="N80" s="94"/>
      <c r="O80" s="100">
        <f t="shared" si="238"/>
        <v>0</v>
      </c>
      <c r="P80" s="94"/>
      <c r="Q80" s="100">
        <f t="shared" si="239"/>
        <v>0</v>
      </c>
      <c r="R80" s="94"/>
      <c r="S80" s="100">
        <f t="shared" si="240"/>
        <v>0</v>
      </c>
      <c r="T80" s="94"/>
      <c r="U80" s="100">
        <f t="shared" si="241"/>
        <v>0</v>
      </c>
      <c r="V80" s="94"/>
      <c r="W80" s="100">
        <f t="shared" si="242"/>
        <v>0</v>
      </c>
      <c r="X80" s="94"/>
      <c r="Y80" s="100">
        <f t="shared" si="243"/>
        <v>0</v>
      </c>
      <c r="Z80" s="94"/>
      <c r="AA80" s="100">
        <f t="shared" si="244"/>
        <v>0</v>
      </c>
      <c r="AB80" s="94"/>
      <c r="AC80" s="100">
        <f t="shared" si="245"/>
        <v>0</v>
      </c>
      <c r="AD80" s="94"/>
      <c r="AE80" s="100">
        <f t="shared" si="246"/>
        <v>0</v>
      </c>
      <c r="AF80" s="101">
        <f t="shared" ref="AF80:AF81" si="301">SUM(H80,J80,L80,N80,P80,R80,T80,V80,X80,Z80,AB80,AD80)</f>
        <v>0</v>
      </c>
      <c r="AG80" s="100">
        <f t="shared" ref="AG80:AG81" si="302">SUM(I80,K80,M80,O80,Q80,S80,U80,W80,Y80,AA80,AC80,AE80)</f>
        <v>0</v>
      </c>
      <c r="AH80" s="99"/>
      <c r="AI80" s="100">
        <f t="shared" si="248"/>
        <v>0</v>
      </c>
      <c r="AJ80" s="99"/>
      <c r="AK80" s="100">
        <f t="shared" si="250"/>
        <v>0</v>
      </c>
      <c r="AL80" s="99"/>
      <c r="AM80" s="100">
        <f t="shared" si="250"/>
        <v>0</v>
      </c>
      <c r="AN80" s="99"/>
      <c r="AO80" s="100">
        <f t="shared" si="251"/>
        <v>0</v>
      </c>
      <c r="AP80" s="99"/>
      <c r="AQ80" s="100">
        <f t="shared" si="252"/>
        <v>0</v>
      </c>
      <c r="AR80" s="99"/>
      <c r="AS80" s="100">
        <f t="shared" si="253"/>
        <v>0</v>
      </c>
      <c r="AT80" s="99"/>
      <c r="AU80" s="100">
        <f t="shared" si="254"/>
        <v>0</v>
      </c>
      <c r="AV80" s="99"/>
      <c r="AW80" s="100">
        <f t="shared" si="255"/>
        <v>0</v>
      </c>
      <c r="AX80" s="99"/>
      <c r="AY80" s="100">
        <f t="shared" si="256"/>
        <v>0</v>
      </c>
      <c r="AZ80" s="99"/>
      <c r="BA80" s="100">
        <f t="shared" si="257"/>
        <v>0</v>
      </c>
      <c r="BB80" s="99"/>
      <c r="BC80" s="100">
        <f t="shared" si="258"/>
        <v>0</v>
      </c>
      <c r="BD80" s="99"/>
      <c r="BE80" s="100">
        <f t="shared" si="259"/>
        <v>0</v>
      </c>
      <c r="BF80" s="101">
        <f t="shared" si="131"/>
        <v>0</v>
      </c>
      <c r="BG80" s="100">
        <f t="shared" si="131"/>
        <v>0</v>
      </c>
      <c r="BH80" s="99"/>
      <c r="BI80" s="100">
        <f t="shared" ref="BI80:BI81" si="303">BH80*$E80</f>
        <v>0</v>
      </c>
      <c r="BJ80" s="99"/>
      <c r="BK80" s="100">
        <f t="shared" ref="BK80:BK81" si="304">BJ80*$E80</f>
        <v>0</v>
      </c>
      <c r="BL80" s="99"/>
      <c r="BM80" s="100">
        <f t="shared" ref="BM80:BM81" si="305">BL80*$E80</f>
        <v>0</v>
      </c>
      <c r="BN80" s="99"/>
      <c r="BO80" s="100">
        <f t="shared" ref="BO80:BO81" si="306">BN80*$E80</f>
        <v>0</v>
      </c>
      <c r="BP80" s="99"/>
      <c r="BQ80" s="100">
        <f t="shared" ref="BQ80:BQ81" si="307">BP80*$E80</f>
        <v>0</v>
      </c>
      <c r="BR80" s="99"/>
      <c r="BS80" s="100">
        <f t="shared" ref="BS80:BS81" si="308">BR80*$E80</f>
        <v>0</v>
      </c>
      <c r="BT80" s="99"/>
      <c r="BU80" s="100">
        <f t="shared" ref="BU80:BU81" si="309">BT80*$E80</f>
        <v>0</v>
      </c>
      <c r="BV80" s="99"/>
      <c r="BW80" s="100">
        <f t="shared" ref="BW80:BW81" si="310">BV80*$E80</f>
        <v>0</v>
      </c>
      <c r="BX80" s="99"/>
      <c r="BY80" s="100">
        <f t="shared" ref="BY80:BY81" si="311">BX80*$E80</f>
        <v>0</v>
      </c>
      <c r="BZ80" s="99"/>
      <c r="CA80" s="100">
        <f t="shared" ref="CA80:CA81" si="312">BZ80*$E80</f>
        <v>0</v>
      </c>
      <c r="CB80" s="99"/>
      <c r="CC80" s="100">
        <f t="shared" ref="CC80:CC81" si="313">CB80*$E80</f>
        <v>0</v>
      </c>
      <c r="CD80" s="99"/>
      <c r="CE80" s="100">
        <f t="shared" ref="CE80:CE81" si="314">CD80*$E80</f>
        <v>0</v>
      </c>
      <c r="CF80" s="101">
        <f t="shared" ref="CF80:CG81" si="315">SUM(BH80,BJ80,BL80,BN80,BP80,BR80,BT80,BV80,BX80,BZ80,CB80,CD80)</f>
        <v>0</v>
      </c>
      <c r="CG80" s="100">
        <f t="shared" si="315"/>
        <v>0</v>
      </c>
    </row>
    <row r="81" spans="1:85" s="102" customFormat="1" ht="18" x14ac:dyDescent="0.25">
      <c r="A81" s="94">
        <v>65</v>
      </c>
      <c r="B81" s="95" t="s">
        <v>132</v>
      </c>
      <c r="C81" s="95" t="s">
        <v>74</v>
      </c>
      <c r="D81" s="94">
        <f>RANK(BF81,$BF$4:$BF$147)</f>
        <v>19</v>
      </c>
      <c r="E81" s="94">
        <v>0.64</v>
      </c>
      <c r="F81" s="94" t="s">
        <v>75</v>
      </c>
      <c r="G81" s="94"/>
      <c r="H81" s="94"/>
      <c r="I81" s="100">
        <f t="shared" si="235"/>
        <v>0</v>
      </c>
      <c r="J81" s="94"/>
      <c r="K81" s="100">
        <f t="shared" si="236"/>
        <v>0</v>
      </c>
      <c r="L81" s="94"/>
      <c r="M81" s="100">
        <f t="shared" si="237"/>
        <v>0</v>
      </c>
      <c r="N81" s="94"/>
      <c r="O81" s="100">
        <f t="shared" si="238"/>
        <v>0</v>
      </c>
      <c r="P81" s="94"/>
      <c r="Q81" s="100">
        <f t="shared" si="239"/>
        <v>0</v>
      </c>
      <c r="R81" s="94"/>
      <c r="S81" s="100">
        <f t="shared" si="240"/>
        <v>0</v>
      </c>
      <c r="T81" s="94"/>
      <c r="U81" s="100">
        <f t="shared" si="241"/>
        <v>0</v>
      </c>
      <c r="V81" s="94"/>
      <c r="W81" s="100">
        <f t="shared" si="242"/>
        <v>0</v>
      </c>
      <c r="X81" s="94"/>
      <c r="Y81" s="100">
        <f t="shared" si="243"/>
        <v>0</v>
      </c>
      <c r="Z81" s="94"/>
      <c r="AA81" s="100">
        <f t="shared" si="244"/>
        <v>0</v>
      </c>
      <c r="AB81" s="94"/>
      <c r="AC81" s="100">
        <f t="shared" si="245"/>
        <v>0</v>
      </c>
      <c r="AD81" s="94"/>
      <c r="AE81" s="100">
        <f t="shared" si="246"/>
        <v>0</v>
      </c>
      <c r="AF81" s="101">
        <f t="shared" si="301"/>
        <v>0</v>
      </c>
      <c r="AG81" s="100">
        <f t="shared" si="302"/>
        <v>0</v>
      </c>
      <c r="AH81" s="99"/>
      <c r="AI81" s="100">
        <f t="shared" si="248"/>
        <v>0</v>
      </c>
      <c r="AJ81" s="99"/>
      <c r="AK81" s="100">
        <f t="shared" si="250"/>
        <v>0</v>
      </c>
      <c r="AL81" s="99"/>
      <c r="AM81" s="100">
        <f t="shared" si="250"/>
        <v>0</v>
      </c>
      <c r="AN81" s="99"/>
      <c r="AO81" s="100">
        <f t="shared" si="251"/>
        <v>0</v>
      </c>
      <c r="AP81" s="99"/>
      <c r="AQ81" s="100">
        <f t="shared" si="252"/>
        <v>0</v>
      </c>
      <c r="AR81" s="99"/>
      <c r="AS81" s="100">
        <f t="shared" si="253"/>
        <v>0</v>
      </c>
      <c r="AT81" s="99"/>
      <c r="AU81" s="100">
        <f t="shared" si="254"/>
        <v>0</v>
      </c>
      <c r="AV81" s="99"/>
      <c r="AW81" s="100">
        <f t="shared" si="255"/>
        <v>0</v>
      </c>
      <c r="AX81" s="99"/>
      <c r="AY81" s="100">
        <f t="shared" si="256"/>
        <v>0</v>
      </c>
      <c r="AZ81" s="99"/>
      <c r="BA81" s="100">
        <f t="shared" si="257"/>
        <v>0</v>
      </c>
      <c r="BB81" s="99"/>
      <c r="BC81" s="100">
        <f t="shared" si="258"/>
        <v>0</v>
      </c>
      <c r="BD81" s="99"/>
      <c r="BE81" s="100">
        <f t="shared" si="259"/>
        <v>0</v>
      </c>
      <c r="BF81" s="101">
        <f t="shared" si="131"/>
        <v>0</v>
      </c>
      <c r="BG81" s="100">
        <f t="shared" si="131"/>
        <v>0</v>
      </c>
      <c r="BH81" s="99"/>
      <c r="BI81" s="100">
        <f t="shared" si="303"/>
        <v>0</v>
      </c>
      <c r="BJ81" s="99"/>
      <c r="BK81" s="100">
        <f t="shared" si="304"/>
        <v>0</v>
      </c>
      <c r="BL81" s="99"/>
      <c r="BM81" s="100">
        <f t="shared" si="305"/>
        <v>0</v>
      </c>
      <c r="BN81" s="99"/>
      <c r="BO81" s="100">
        <f t="shared" si="306"/>
        <v>0</v>
      </c>
      <c r="BP81" s="99"/>
      <c r="BQ81" s="100">
        <f t="shared" si="307"/>
        <v>0</v>
      </c>
      <c r="BR81" s="99"/>
      <c r="BS81" s="100">
        <f t="shared" si="308"/>
        <v>0</v>
      </c>
      <c r="BT81" s="99"/>
      <c r="BU81" s="100">
        <f t="shared" si="309"/>
        <v>0</v>
      </c>
      <c r="BV81" s="99"/>
      <c r="BW81" s="100">
        <f t="shared" si="310"/>
        <v>0</v>
      </c>
      <c r="BX81" s="99"/>
      <c r="BY81" s="100">
        <f t="shared" si="311"/>
        <v>0</v>
      </c>
      <c r="BZ81" s="99"/>
      <c r="CA81" s="100">
        <f t="shared" si="312"/>
        <v>0</v>
      </c>
      <c r="CB81" s="99"/>
      <c r="CC81" s="100">
        <f t="shared" si="313"/>
        <v>0</v>
      </c>
      <c r="CD81" s="99"/>
      <c r="CE81" s="100">
        <f t="shared" si="314"/>
        <v>0</v>
      </c>
      <c r="CF81" s="101">
        <f t="shared" si="315"/>
        <v>0</v>
      </c>
      <c r="CG81" s="100">
        <f t="shared" si="315"/>
        <v>0</v>
      </c>
    </row>
    <row r="82" spans="1:85" s="102" customFormat="1" ht="18" x14ac:dyDescent="0.25">
      <c r="A82" s="94">
        <v>66</v>
      </c>
      <c r="B82" s="95" t="s">
        <v>133</v>
      </c>
      <c r="C82" s="95" t="s">
        <v>74</v>
      </c>
      <c r="D82" s="94">
        <f>RANK(BF82,$BF$4:$BF$147)</f>
        <v>19</v>
      </c>
      <c r="E82" s="94">
        <v>0.64</v>
      </c>
      <c r="F82" s="94" t="s">
        <v>85</v>
      </c>
      <c r="G82" s="94"/>
      <c r="H82" s="94"/>
      <c r="I82" s="100"/>
      <c r="J82" s="94"/>
      <c r="K82" s="100"/>
      <c r="L82" s="94"/>
      <c r="M82" s="100"/>
      <c r="N82" s="94"/>
      <c r="O82" s="100"/>
      <c r="P82" s="94"/>
      <c r="Q82" s="100"/>
      <c r="R82" s="94"/>
      <c r="S82" s="100"/>
      <c r="T82" s="94"/>
      <c r="U82" s="100"/>
      <c r="V82" s="94"/>
      <c r="W82" s="100"/>
      <c r="X82" s="94"/>
      <c r="Y82" s="100"/>
      <c r="Z82" s="94"/>
      <c r="AA82" s="100"/>
      <c r="AB82" s="94"/>
      <c r="AC82" s="100"/>
      <c r="AD82" s="94"/>
      <c r="AE82" s="100"/>
      <c r="AF82" s="101"/>
      <c r="AG82" s="100"/>
      <c r="AH82" s="99"/>
      <c r="AI82" s="100"/>
      <c r="AJ82" s="99"/>
      <c r="AK82" s="100"/>
      <c r="AL82" s="99"/>
      <c r="AM82" s="100"/>
      <c r="AN82" s="99"/>
      <c r="AO82" s="100"/>
      <c r="AP82" s="99"/>
      <c r="AQ82" s="100"/>
      <c r="AR82" s="99"/>
      <c r="AS82" s="100"/>
      <c r="AT82" s="99"/>
      <c r="AU82" s="100"/>
      <c r="AV82" s="99"/>
      <c r="AW82" s="100"/>
      <c r="AX82" s="99"/>
      <c r="AY82" s="100"/>
      <c r="AZ82" s="99"/>
      <c r="BA82" s="100"/>
      <c r="BB82" s="99"/>
      <c r="BC82" s="100"/>
      <c r="BD82" s="99"/>
      <c r="BE82" s="100"/>
      <c r="BF82" s="101"/>
      <c r="BG82" s="100"/>
      <c r="BH82" s="99"/>
      <c r="BI82" s="100"/>
      <c r="BJ82" s="99"/>
      <c r="BK82" s="100"/>
      <c r="BL82" s="99"/>
      <c r="BM82" s="100"/>
      <c r="BN82" s="99"/>
      <c r="BO82" s="100"/>
      <c r="BP82" s="99"/>
      <c r="BQ82" s="100"/>
      <c r="BR82" s="99"/>
      <c r="BS82" s="100"/>
      <c r="BT82" s="99"/>
      <c r="BU82" s="100"/>
      <c r="BV82" s="99"/>
      <c r="BW82" s="100"/>
      <c r="BX82" s="99"/>
      <c r="BY82" s="100"/>
      <c r="BZ82" s="99"/>
      <c r="CA82" s="100"/>
      <c r="CB82" s="99"/>
      <c r="CC82" s="100"/>
      <c r="CD82" s="99"/>
      <c r="CE82" s="100"/>
      <c r="CF82" s="101"/>
      <c r="CG82" s="100"/>
    </row>
    <row r="83" spans="1:85" s="102" customFormat="1" ht="18" x14ac:dyDescent="0.25">
      <c r="A83" s="94">
        <v>67</v>
      </c>
      <c r="B83" s="95" t="s">
        <v>133</v>
      </c>
      <c r="C83" s="95" t="s">
        <v>77</v>
      </c>
      <c r="D83" s="94">
        <f>RANK(BF83,$BF$4:$BF$147)</f>
        <v>19</v>
      </c>
      <c r="E83" s="94">
        <v>1</v>
      </c>
      <c r="F83" s="94" t="s">
        <v>75</v>
      </c>
      <c r="G83" s="94"/>
      <c r="H83" s="94"/>
      <c r="I83" s="100"/>
      <c r="J83" s="94"/>
      <c r="K83" s="100"/>
      <c r="L83" s="94"/>
      <c r="M83" s="100"/>
      <c r="N83" s="94"/>
      <c r="O83" s="100"/>
      <c r="P83" s="94"/>
      <c r="Q83" s="100"/>
      <c r="R83" s="94"/>
      <c r="S83" s="100"/>
      <c r="T83" s="94"/>
      <c r="U83" s="100"/>
      <c r="V83" s="94"/>
      <c r="W83" s="100"/>
      <c r="X83" s="94"/>
      <c r="Y83" s="100"/>
      <c r="Z83" s="94"/>
      <c r="AA83" s="100"/>
      <c r="AB83" s="94"/>
      <c r="AC83" s="100"/>
      <c r="AD83" s="94"/>
      <c r="AE83" s="100"/>
      <c r="AF83" s="101"/>
      <c r="AG83" s="100"/>
      <c r="AH83" s="99"/>
      <c r="AI83" s="100"/>
      <c r="AJ83" s="99"/>
      <c r="AK83" s="100"/>
      <c r="AL83" s="99"/>
      <c r="AM83" s="100"/>
      <c r="AN83" s="99"/>
      <c r="AO83" s="100"/>
      <c r="AP83" s="99"/>
      <c r="AQ83" s="100"/>
      <c r="AR83" s="99"/>
      <c r="AS83" s="100"/>
      <c r="AT83" s="99"/>
      <c r="AU83" s="100"/>
      <c r="AV83" s="99"/>
      <c r="AW83" s="100"/>
      <c r="AX83" s="99"/>
      <c r="AY83" s="100"/>
      <c r="AZ83" s="99"/>
      <c r="BA83" s="100"/>
      <c r="BB83" s="99"/>
      <c r="BC83" s="100"/>
      <c r="BD83" s="99"/>
      <c r="BE83" s="100"/>
      <c r="BF83" s="101"/>
      <c r="BG83" s="100"/>
      <c r="BH83" s="99"/>
      <c r="BI83" s="100"/>
      <c r="BJ83" s="99"/>
      <c r="BK83" s="100"/>
      <c r="BL83" s="99"/>
      <c r="BM83" s="100"/>
      <c r="BN83" s="99"/>
      <c r="BO83" s="100"/>
      <c r="BP83" s="99"/>
      <c r="BQ83" s="100"/>
      <c r="BR83" s="99"/>
      <c r="BS83" s="100"/>
      <c r="BT83" s="99"/>
      <c r="BU83" s="100"/>
      <c r="BV83" s="99"/>
      <c r="BW83" s="100"/>
      <c r="BX83" s="99"/>
      <c r="BY83" s="100"/>
      <c r="BZ83" s="99"/>
      <c r="CA83" s="100"/>
      <c r="CB83" s="99"/>
      <c r="CC83" s="100"/>
      <c r="CD83" s="99"/>
      <c r="CE83" s="100"/>
      <c r="CF83" s="101"/>
      <c r="CG83" s="100"/>
    </row>
    <row r="84" spans="1:85" s="102" customFormat="1" ht="18" x14ac:dyDescent="0.25">
      <c r="A84" s="94">
        <v>68</v>
      </c>
      <c r="B84" s="95" t="s">
        <v>134</v>
      </c>
      <c r="C84" s="95" t="s">
        <v>77</v>
      </c>
      <c r="D84" s="94">
        <f>RANK(BF84,$BF$4:$BF$147)</f>
        <v>19</v>
      </c>
      <c r="E84" s="94">
        <v>1</v>
      </c>
      <c r="F84" s="94" t="s">
        <v>75</v>
      </c>
      <c r="G84" s="94">
        <v>2200</v>
      </c>
      <c r="H84" s="94"/>
      <c r="I84" s="100">
        <f t="shared" ref="I84" si="316">H84*$E84</f>
        <v>0</v>
      </c>
      <c r="J84" s="94"/>
      <c r="K84" s="100">
        <f t="shared" ref="K84" si="317">J84*$E84</f>
        <v>0</v>
      </c>
      <c r="L84" s="94"/>
      <c r="M84" s="100">
        <f t="shared" ref="M84" si="318">L84*$E84</f>
        <v>0</v>
      </c>
      <c r="N84" s="94"/>
      <c r="O84" s="100">
        <f t="shared" ref="O84" si="319">N84*$E84</f>
        <v>0</v>
      </c>
      <c r="P84" s="94"/>
      <c r="Q84" s="100">
        <f t="shared" ref="Q84" si="320">P84*$E84</f>
        <v>0</v>
      </c>
      <c r="R84" s="94"/>
      <c r="S84" s="100">
        <f t="shared" ref="S84" si="321">R84*$E84</f>
        <v>0</v>
      </c>
      <c r="T84" s="94"/>
      <c r="U84" s="100">
        <f t="shared" ref="U84" si="322">T84*$E84</f>
        <v>0</v>
      </c>
      <c r="V84" s="94"/>
      <c r="W84" s="100">
        <f t="shared" ref="W84" si="323">V84*$E84</f>
        <v>0</v>
      </c>
      <c r="X84" s="94"/>
      <c r="Y84" s="100">
        <f t="shared" ref="Y84" si="324">X84*$E84</f>
        <v>0</v>
      </c>
      <c r="Z84" s="94"/>
      <c r="AA84" s="100">
        <f t="shared" ref="AA84" si="325">Z84*$E84</f>
        <v>0</v>
      </c>
      <c r="AB84" s="94"/>
      <c r="AC84" s="100">
        <f t="shared" ref="AC84" si="326">AB84*$E84</f>
        <v>0</v>
      </c>
      <c r="AD84" s="94"/>
      <c r="AE84" s="100">
        <f t="shared" ref="AE84" si="327">AD84*$E84</f>
        <v>0</v>
      </c>
      <c r="AF84" s="101">
        <f t="shared" ref="AF84" si="328">SUM(H84,J84,L84,N84,P84,R84,T84,V84,X84,Z84,AB84,AD84)</f>
        <v>0</v>
      </c>
      <c r="AG84" s="100">
        <f t="shared" ref="AG84" si="329">SUM(I84,K84,M84,O84,Q84,S84,U84,W84,Y84,AA84,AC84,AE84)</f>
        <v>0</v>
      </c>
      <c r="AH84" s="99"/>
      <c r="AI84" s="100">
        <f t="shared" ref="AI84" si="330">AH84*$E84</f>
        <v>0</v>
      </c>
      <c r="AJ84" s="99"/>
      <c r="AK84" s="100">
        <f t="shared" ref="AK84" si="331">AJ84*$E84</f>
        <v>0</v>
      </c>
      <c r="AL84" s="99"/>
      <c r="AM84" s="100">
        <f t="shared" ref="AM84" si="332">AL84*$E84</f>
        <v>0</v>
      </c>
      <c r="AN84" s="99"/>
      <c r="AO84" s="100">
        <f t="shared" ref="AO84" si="333">AN84*$E84</f>
        <v>0</v>
      </c>
      <c r="AP84" s="99"/>
      <c r="AQ84" s="100">
        <f t="shared" ref="AQ84" si="334">AP84*$E84</f>
        <v>0</v>
      </c>
      <c r="AR84" s="99"/>
      <c r="AS84" s="100">
        <f t="shared" ref="AS84" si="335">AR84*$E84</f>
        <v>0</v>
      </c>
      <c r="AT84" s="99"/>
      <c r="AU84" s="100">
        <f t="shared" ref="AU84" si="336">AT84*$E84</f>
        <v>0</v>
      </c>
      <c r="AV84" s="99"/>
      <c r="AW84" s="100">
        <f t="shared" ref="AW84" si="337">AV84*$E84</f>
        <v>0</v>
      </c>
      <c r="AX84" s="99"/>
      <c r="AY84" s="100">
        <f t="shared" ref="AY84" si="338">AX84*$E84</f>
        <v>0</v>
      </c>
      <c r="AZ84" s="99"/>
      <c r="BA84" s="100">
        <f t="shared" ref="BA84" si="339">AZ84*$E84</f>
        <v>0</v>
      </c>
      <c r="BB84" s="99"/>
      <c r="BC84" s="100">
        <f t="shared" ref="BC84" si="340">BB84*$E84</f>
        <v>0</v>
      </c>
      <c r="BD84" s="99"/>
      <c r="BE84" s="100">
        <f t="shared" ref="BE84" si="341">BD84*$E84</f>
        <v>0</v>
      </c>
      <c r="BF84" s="101">
        <f t="shared" ref="BF84:BG84" si="342">SUM(AH84,AJ84,AL84,AN84,AP84,AR84,AT84,AV84,AX84,AZ84,BB84,BD84)</f>
        <v>0</v>
      </c>
      <c r="BG84" s="100">
        <f t="shared" si="342"/>
        <v>0</v>
      </c>
      <c r="BH84" s="99"/>
      <c r="BI84" s="100">
        <f t="shared" ref="BI84" si="343">BH84*$E84</f>
        <v>0</v>
      </c>
      <c r="BJ84" s="99"/>
      <c r="BK84" s="100">
        <f t="shared" ref="BK84" si="344">BJ84*$E84</f>
        <v>0</v>
      </c>
      <c r="BL84" s="99"/>
      <c r="BM84" s="100">
        <f t="shared" ref="BM84" si="345">BL84*$E84</f>
        <v>0</v>
      </c>
      <c r="BN84" s="99"/>
      <c r="BO84" s="100">
        <f t="shared" ref="BO84" si="346">BN84*$E84</f>
        <v>0</v>
      </c>
      <c r="BP84" s="99"/>
      <c r="BQ84" s="100">
        <f t="shared" ref="BQ84" si="347">BP84*$E84</f>
        <v>0</v>
      </c>
      <c r="BR84" s="99"/>
      <c r="BS84" s="100">
        <f t="shared" ref="BS84" si="348">BR84*$E84</f>
        <v>0</v>
      </c>
      <c r="BT84" s="99"/>
      <c r="BU84" s="100">
        <f t="shared" ref="BU84" si="349">BT84*$E84</f>
        <v>0</v>
      </c>
      <c r="BV84" s="99"/>
      <c r="BW84" s="100">
        <f t="shared" ref="BW84" si="350">BV84*$E84</f>
        <v>0</v>
      </c>
      <c r="BX84" s="99"/>
      <c r="BY84" s="100">
        <f t="shared" ref="BY84" si="351">BX84*$E84</f>
        <v>0</v>
      </c>
      <c r="BZ84" s="99"/>
      <c r="CA84" s="100">
        <f t="shared" ref="CA84" si="352">BZ84*$E84</f>
        <v>0</v>
      </c>
      <c r="CB84" s="99"/>
      <c r="CC84" s="100">
        <f t="shared" ref="CC84" si="353">CB84*$E84</f>
        <v>0</v>
      </c>
      <c r="CD84" s="99"/>
      <c r="CE84" s="100">
        <f t="shared" ref="CE84" si="354">CD84*$E84</f>
        <v>0</v>
      </c>
      <c r="CF84" s="101">
        <f t="shared" ref="CF84:CG84" si="355">SUM(BH84,BJ84,BL84,BN84,BP84,BR84,BT84,BV84,BX84,BZ84,CB84,CD84)</f>
        <v>0</v>
      </c>
      <c r="CG84" s="100">
        <f t="shared" si="355"/>
        <v>0</v>
      </c>
    </row>
    <row r="85" spans="1:85" s="102" customFormat="1" ht="18" x14ac:dyDescent="0.25">
      <c r="A85" s="94"/>
      <c r="B85" s="95"/>
      <c r="C85" s="95"/>
      <c r="D85" s="94"/>
      <c r="E85" s="94"/>
      <c r="F85" s="94"/>
      <c r="G85" s="94"/>
      <c r="H85" s="94"/>
      <c r="I85" s="100"/>
      <c r="J85" s="94"/>
      <c r="K85" s="100"/>
      <c r="L85" s="94"/>
      <c r="M85" s="100"/>
      <c r="N85" s="94"/>
      <c r="O85" s="100"/>
      <c r="P85" s="94"/>
      <c r="Q85" s="100"/>
      <c r="R85" s="94"/>
      <c r="S85" s="100"/>
      <c r="T85" s="94"/>
      <c r="U85" s="100"/>
      <c r="V85" s="94"/>
      <c r="W85" s="100"/>
      <c r="X85" s="94"/>
      <c r="Y85" s="100"/>
      <c r="Z85" s="94"/>
      <c r="AA85" s="100"/>
      <c r="AB85" s="94"/>
      <c r="AC85" s="100"/>
      <c r="AD85" s="94"/>
      <c r="AE85" s="100"/>
      <c r="AF85" s="101"/>
      <c r="AG85" s="100"/>
      <c r="AH85" s="99"/>
      <c r="AI85" s="100"/>
      <c r="AJ85" s="99"/>
      <c r="AK85" s="100"/>
      <c r="AL85" s="99"/>
      <c r="AM85" s="100"/>
      <c r="AN85" s="99"/>
      <c r="AO85" s="100"/>
      <c r="AP85" s="99"/>
      <c r="AQ85" s="100"/>
      <c r="AR85" s="99"/>
      <c r="AS85" s="100"/>
      <c r="AT85" s="99"/>
      <c r="AU85" s="100"/>
      <c r="AV85" s="99"/>
      <c r="AW85" s="100"/>
      <c r="AX85" s="99"/>
      <c r="AY85" s="100"/>
      <c r="AZ85" s="99"/>
      <c r="BA85" s="100"/>
      <c r="BB85" s="99"/>
      <c r="BC85" s="100"/>
      <c r="BD85" s="99"/>
      <c r="BE85" s="100"/>
      <c r="BF85" s="101"/>
      <c r="BG85" s="100"/>
      <c r="BH85" s="99"/>
      <c r="BI85" s="100"/>
      <c r="BJ85" s="99"/>
      <c r="BK85" s="100"/>
      <c r="BL85" s="99"/>
      <c r="BM85" s="100"/>
      <c r="BN85" s="99"/>
      <c r="BO85" s="100"/>
      <c r="BP85" s="99"/>
      <c r="BQ85" s="100"/>
      <c r="BR85" s="99"/>
      <c r="BS85" s="100"/>
      <c r="BT85" s="99"/>
      <c r="BU85" s="100"/>
      <c r="BV85" s="99"/>
      <c r="BW85" s="100"/>
      <c r="BX85" s="99"/>
      <c r="BY85" s="100"/>
      <c r="BZ85" s="99"/>
      <c r="CA85" s="100"/>
      <c r="CB85" s="99"/>
      <c r="CC85" s="100"/>
      <c r="CD85" s="99"/>
      <c r="CE85" s="100"/>
      <c r="CF85" s="101"/>
      <c r="CG85" s="100"/>
    </row>
    <row r="86" spans="1:85" s="102" customFormat="1" ht="18" x14ac:dyDescent="0.25">
      <c r="A86" s="94">
        <v>69</v>
      </c>
      <c r="B86" s="95" t="s">
        <v>135</v>
      </c>
      <c r="C86" s="95" t="s">
        <v>77</v>
      </c>
      <c r="D86" s="94">
        <f>RANK(BF86,$BF$4:$BF$147)</f>
        <v>19</v>
      </c>
      <c r="E86" s="94">
        <v>1</v>
      </c>
      <c r="F86" s="94" t="s">
        <v>83</v>
      </c>
      <c r="G86" s="94"/>
      <c r="H86" s="94"/>
      <c r="I86" s="100">
        <f t="shared" si="235"/>
        <v>0</v>
      </c>
      <c r="J86" s="94"/>
      <c r="K86" s="100">
        <f t="shared" si="236"/>
        <v>0</v>
      </c>
      <c r="L86" s="94"/>
      <c r="M86" s="100">
        <f t="shared" si="237"/>
        <v>0</v>
      </c>
      <c r="N86" s="94"/>
      <c r="O86" s="100">
        <f t="shared" si="238"/>
        <v>0</v>
      </c>
      <c r="P86" s="94"/>
      <c r="Q86" s="100">
        <f t="shared" si="239"/>
        <v>0</v>
      </c>
      <c r="R86" s="94"/>
      <c r="S86" s="100">
        <f t="shared" si="240"/>
        <v>0</v>
      </c>
      <c r="T86" s="94"/>
      <c r="U86" s="100">
        <f t="shared" si="241"/>
        <v>0</v>
      </c>
      <c r="V86" s="94"/>
      <c r="W86" s="100">
        <f t="shared" si="242"/>
        <v>0</v>
      </c>
      <c r="X86" s="94"/>
      <c r="Y86" s="100">
        <f t="shared" si="243"/>
        <v>0</v>
      </c>
      <c r="Z86" s="94"/>
      <c r="AA86" s="100">
        <f t="shared" si="244"/>
        <v>0</v>
      </c>
      <c r="AB86" s="94"/>
      <c r="AC86" s="100">
        <f t="shared" si="245"/>
        <v>0</v>
      </c>
      <c r="AD86" s="94"/>
      <c r="AE86" s="100">
        <f t="shared" si="246"/>
        <v>0</v>
      </c>
      <c r="AF86" s="101">
        <f t="shared" ref="AF86:AF90" si="356">SUM(H86,J86,L86,N86,P86,R86,T86,V86,X86,Z86,AB86,AD86)</f>
        <v>0</v>
      </c>
      <c r="AG86" s="100">
        <f t="shared" ref="AG86:AG90" si="357">SUM(I86,K86,M86,O86,Q86,S86,U86,W86,Y86,AA86,AC86,AE86)</f>
        <v>0</v>
      </c>
      <c r="AH86" s="99"/>
      <c r="AI86" s="100">
        <f t="shared" si="248"/>
        <v>0</v>
      </c>
      <c r="AJ86" s="99"/>
      <c r="AK86" s="100">
        <f t="shared" si="250"/>
        <v>0</v>
      </c>
      <c r="AL86" s="99"/>
      <c r="AM86" s="100">
        <f t="shared" si="250"/>
        <v>0</v>
      </c>
      <c r="AN86" s="99"/>
      <c r="AO86" s="100">
        <f t="shared" si="251"/>
        <v>0</v>
      </c>
      <c r="AP86" s="99"/>
      <c r="AQ86" s="100">
        <f t="shared" si="252"/>
        <v>0</v>
      </c>
      <c r="AR86" s="99"/>
      <c r="AS86" s="100">
        <f t="shared" si="253"/>
        <v>0</v>
      </c>
      <c r="AT86" s="99"/>
      <c r="AU86" s="100">
        <f t="shared" si="254"/>
        <v>0</v>
      </c>
      <c r="AV86" s="99"/>
      <c r="AW86" s="100">
        <f t="shared" si="255"/>
        <v>0</v>
      </c>
      <c r="AX86" s="99"/>
      <c r="AY86" s="100">
        <f t="shared" si="256"/>
        <v>0</v>
      </c>
      <c r="AZ86" s="99"/>
      <c r="BA86" s="100">
        <f t="shared" si="257"/>
        <v>0</v>
      </c>
      <c r="BB86" s="99"/>
      <c r="BC86" s="100">
        <f t="shared" si="258"/>
        <v>0</v>
      </c>
      <c r="BD86" s="99"/>
      <c r="BE86" s="100">
        <f t="shared" si="259"/>
        <v>0</v>
      </c>
      <c r="BF86" s="101">
        <f t="shared" si="131"/>
        <v>0</v>
      </c>
      <c r="BG86" s="100">
        <f t="shared" si="131"/>
        <v>0</v>
      </c>
      <c r="BH86" s="99"/>
      <c r="BI86" s="100">
        <f t="shared" ref="BI86:BI90" si="358">BH86*$E86</f>
        <v>0</v>
      </c>
      <c r="BJ86" s="99"/>
      <c r="BK86" s="100">
        <f t="shared" ref="BK86:BK90" si="359">BJ86*$E86</f>
        <v>0</v>
      </c>
      <c r="BL86" s="99"/>
      <c r="BM86" s="100">
        <f t="shared" ref="BM86:BM90" si="360">BL86*$E86</f>
        <v>0</v>
      </c>
      <c r="BN86" s="99"/>
      <c r="BO86" s="100">
        <f t="shared" ref="BO86:BO90" si="361">BN86*$E86</f>
        <v>0</v>
      </c>
      <c r="BP86" s="99"/>
      <c r="BQ86" s="100">
        <f t="shared" ref="BQ86:BQ90" si="362">BP86*$E86</f>
        <v>0</v>
      </c>
      <c r="BR86" s="99"/>
      <c r="BS86" s="100">
        <f t="shared" ref="BS86:BS90" si="363">BR86*$E86</f>
        <v>0</v>
      </c>
      <c r="BT86" s="99"/>
      <c r="BU86" s="100">
        <f t="shared" ref="BU86:BU90" si="364">BT86*$E86</f>
        <v>0</v>
      </c>
      <c r="BV86" s="99"/>
      <c r="BW86" s="100">
        <f t="shared" ref="BW86:BW90" si="365">BV86*$E86</f>
        <v>0</v>
      </c>
      <c r="BX86" s="99"/>
      <c r="BY86" s="100">
        <f t="shared" ref="BY86:BY90" si="366">BX86*$E86</f>
        <v>0</v>
      </c>
      <c r="BZ86" s="99"/>
      <c r="CA86" s="100">
        <f t="shared" ref="CA86:CA90" si="367">BZ86*$E86</f>
        <v>0</v>
      </c>
      <c r="CB86" s="99"/>
      <c r="CC86" s="100">
        <f t="shared" ref="CC86:CC90" si="368">CB86*$E86</f>
        <v>0</v>
      </c>
      <c r="CD86" s="99"/>
      <c r="CE86" s="100">
        <f t="shared" ref="CE86:CE90" si="369">CD86*$E86</f>
        <v>0</v>
      </c>
      <c r="CF86" s="101">
        <f t="shared" ref="CF86:CG90" si="370">SUM(BH86,BJ86,BL86,BN86,BP86,BR86,BT86,BV86,BX86,BZ86,CB86,CD86)</f>
        <v>0</v>
      </c>
      <c r="CG86" s="100">
        <f t="shared" si="370"/>
        <v>0</v>
      </c>
    </row>
    <row r="87" spans="1:85" s="102" customFormat="1" ht="18" x14ac:dyDescent="0.25">
      <c r="A87" s="94">
        <v>70</v>
      </c>
      <c r="B87" s="95" t="s">
        <v>136</v>
      </c>
      <c r="C87" s="95" t="s">
        <v>77</v>
      </c>
      <c r="D87" s="94">
        <f>RANK(BF87,$BF$4:$BF$147)</f>
        <v>19</v>
      </c>
      <c r="E87" s="94">
        <v>1</v>
      </c>
      <c r="F87" s="94" t="s">
        <v>83</v>
      </c>
      <c r="G87" s="94"/>
      <c r="H87" s="94"/>
      <c r="I87" s="100">
        <f t="shared" si="235"/>
        <v>0</v>
      </c>
      <c r="J87" s="94"/>
      <c r="K87" s="100">
        <f t="shared" si="236"/>
        <v>0</v>
      </c>
      <c r="L87" s="94"/>
      <c r="M87" s="100">
        <f t="shared" si="237"/>
        <v>0</v>
      </c>
      <c r="N87" s="94"/>
      <c r="O87" s="100">
        <f t="shared" si="238"/>
        <v>0</v>
      </c>
      <c r="P87" s="94"/>
      <c r="Q87" s="100">
        <f t="shared" si="239"/>
        <v>0</v>
      </c>
      <c r="R87" s="94"/>
      <c r="S87" s="100">
        <f t="shared" si="240"/>
        <v>0</v>
      </c>
      <c r="T87" s="94"/>
      <c r="U87" s="100">
        <f t="shared" si="241"/>
        <v>0</v>
      </c>
      <c r="V87" s="94"/>
      <c r="W87" s="100">
        <f t="shared" si="242"/>
        <v>0</v>
      </c>
      <c r="X87" s="94"/>
      <c r="Y87" s="100">
        <f t="shared" si="243"/>
        <v>0</v>
      </c>
      <c r="Z87" s="94"/>
      <c r="AA87" s="100">
        <f t="shared" si="244"/>
        <v>0</v>
      </c>
      <c r="AB87" s="94"/>
      <c r="AC87" s="100">
        <f t="shared" si="245"/>
        <v>0</v>
      </c>
      <c r="AD87" s="94"/>
      <c r="AE87" s="100">
        <f t="shared" si="246"/>
        <v>0</v>
      </c>
      <c r="AF87" s="101">
        <f t="shared" si="356"/>
        <v>0</v>
      </c>
      <c r="AG87" s="100">
        <f t="shared" si="357"/>
        <v>0</v>
      </c>
      <c r="AH87" s="99"/>
      <c r="AI87" s="100">
        <f t="shared" si="248"/>
        <v>0</v>
      </c>
      <c r="AJ87" s="99"/>
      <c r="AK87" s="100">
        <f t="shared" si="250"/>
        <v>0</v>
      </c>
      <c r="AL87" s="99"/>
      <c r="AM87" s="100">
        <f t="shared" si="250"/>
        <v>0</v>
      </c>
      <c r="AN87" s="99"/>
      <c r="AO87" s="100">
        <f t="shared" si="251"/>
        <v>0</v>
      </c>
      <c r="AP87" s="99"/>
      <c r="AQ87" s="100">
        <f t="shared" si="252"/>
        <v>0</v>
      </c>
      <c r="AR87" s="99"/>
      <c r="AS87" s="100">
        <f t="shared" si="253"/>
        <v>0</v>
      </c>
      <c r="AT87" s="99"/>
      <c r="AU87" s="100">
        <f t="shared" si="254"/>
        <v>0</v>
      </c>
      <c r="AV87" s="99"/>
      <c r="AW87" s="100">
        <f t="shared" si="255"/>
        <v>0</v>
      </c>
      <c r="AX87" s="99"/>
      <c r="AY87" s="100">
        <f t="shared" si="256"/>
        <v>0</v>
      </c>
      <c r="AZ87" s="99"/>
      <c r="BA87" s="100">
        <f t="shared" si="257"/>
        <v>0</v>
      </c>
      <c r="BB87" s="99"/>
      <c r="BC87" s="100">
        <f t="shared" si="258"/>
        <v>0</v>
      </c>
      <c r="BD87" s="99"/>
      <c r="BE87" s="100">
        <f t="shared" si="259"/>
        <v>0</v>
      </c>
      <c r="BF87" s="101">
        <f t="shared" si="131"/>
        <v>0</v>
      </c>
      <c r="BG87" s="100">
        <f t="shared" si="131"/>
        <v>0</v>
      </c>
      <c r="BH87" s="99"/>
      <c r="BI87" s="100">
        <f t="shared" si="358"/>
        <v>0</v>
      </c>
      <c r="BJ87" s="99"/>
      <c r="BK87" s="100">
        <f t="shared" si="359"/>
        <v>0</v>
      </c>
      <c r="BL87" s="99"/>
      <c r="BM87" s="100">
        <f t="shared" si="360"/>
        <v>0</v>
      </c>
      <c r="BN87" s="99"/>
      <c r="BO87" s="100">
        <f t="shared" si="361"/>
        <v>0</v>
      </c>
      <c r="BP87" s="99"/>
      <c r="BQ87" s="100">
        <f t="shared" si="362"/>
        <v>0</v>
      </c>
      <c r="BR87" s="99"/>
      <c r="BS87" s="100">
        <f t="shared" si="363"/>
        <v>0</v>
      </c>
      <c r="BT87" s="99"/>
      <c r="BU87" s="100">
        <f t="shared" si="364"/>
        <v>0</v>
      </c>
      <c r="BV87" s="99"/>
      <c r="BW87" s="100">
        <f t="shared" si="365"/>
        <v>0</v>
      </c>
      <c r="BX87" s="99"/>
      <c r="BY87" s="100">
        <f t="shared" si="366"/>
        <v>0</v>
      </c>
      <c r="BZ87" s="99"/>
      <c r="CA87" s="100">
        <f t="shared" si="367"/>
        <v>0</v>
      </c>
      <c r="CB87" s="99"/>
      <c r="CC87" s="100">
        <f t="shared" si="368"/>
        <v>0</v>
      </c>
      <c r="CD87" s="99"/>
      <c r="CE87" s="100">
        <f t="shared" si="369"/>
        <v>0</v>
      </c>
      <c r="CF87" s="101">
        <f t="shared" si="370"/>
        <v>0</v>
      </c>
      <c r="CG87" s="100">
        <f t="shared" si="370"/>
        <v>0</v>
      </c>
    </row>
    <row r="88" spans="1:85" s="102" customFormat="1" ht="18" x14ac:dyDescent="0.25">
      <c r="A88" s="94">
        <v>71</v>
      </c>
      <c r="B88" s="95" t="s">
        <v>137</v>
      </c>
      <c r="C88" s="95" t="s">
        <v>77</v>
      </c>
      <c r="D88" s="94">
        <f>RANK(BF88,$BF$4:$BF$147)</f>
        <v>19</v>
      </c>
      <c r="E88" s="94">
        <v>1</v>
      </c>
      <c r="F88" s="94" t="s">
        <v>75</v>
      </c>
      <c r="G88" s="94"/>
      <c r="H88" s="94"/>
      <c r="I88" s="100">
        <f t="shared" si="235"/>
        <v>0</v>
      </c>
      <c r="J88" s="94"/>
      <c r="K88" s="100">
        <f t="shared" si="236"/>
        <v>0</v>
      </c>
      <c r="L88" s="94"/>
      <c r="M88" s="100">
        <f t="shared" si="237"/>
        <v>0</v>
      </c>
      <c r="N88" s="94"/>
      <c r="O88" s="100">
        <f t="shared" si="238"/>
        <v>0</v>
      </c>
      <c r="P88" s="94"/>
      <c r="Q88" s="100">
        <f t="shared" si="239"/>
        <v>0</v>
      </c>
      <c r="R88" s="94"/>
      <c r="S88" s="100">
        <f t="shared" si="240"/>
        <v>0</v>
      </c>
      <c r="T88" s="94"/>
      <c r="U88" s="100">
        <f t="shared" si="241"/>
        <v>0</v>
      </c>
      <c r="V88" s="94"/>
      <c r="W88" s="100">
        <f t="shared" si="242"/>
        <v>0</v>
      </c>
      <c r="X88" s="94"/>
      <c r="Y88" s="100">
        <f t="shared" si="243"/>
        <v>0</v>
      </c>
      <c r="Z88" s="94"/>
      <c r="AA88" s="100">
        <f t="shared" si="244"/>
        <v>0</v>
      </c>
      <c r="AB88" s="94"/>
      <c r="AC88" s="100">
        <f t="shared" si="245"/>
        <v>0</v>
      </c>
      <c r="AD88" s="94"/>
      <c r="AE88" s="100">
        <f t="shared" si="246"/>
        <v>0</v>
      </c>
      <c r="AF88" s="101">
        <f t="shared" si="356"/>
        <v>0</v>
      </c>
      <c r="AG88" s="100">
        <f t="shared" si="357"/>
        <v>0</v>
      </c>
      <c r="AH88" s="99"/>
      <c r="AI88" s="100">
        <f t="shared" si="248"/>
        <v>0</v>
      </c>
      <c r="AJ88" s="99"/>
      <c r="AK88" s="100">
        <f t="shared" si="250"/>
        <v>0</v>
      </c>
      <c r="AL88" s="99"/>
      <c r="AM88" s="100">
        <f t="shared" si="250"/>
        <v>0</v>
      </c>
      <c r="AN88" s="99"/>
      <c r="AO88" s="100">
        <f t="shared" si="251"/>
        <v>0</v>
      </c>
      <c r="AP88" s="99"/>
      <c r="AQ88" s="100">
        <f t="shared" si="252"/>
        <v>0</v>
      </c>
      <c r="AR88" s="99"/>
      <c r="AS88" s="100">
        <f t="shared" si="253"/>
        <v>0</v>
      </c>
      <c r="AT88" s="99"/>
      <c r="AU88" s="100">
        <f t="shared" si="254"/>
        <v>0</v>
      </c>
      <c r="AV88" s="99"/>
      <c r="AW88" s="100">
        <f t="shared" si="255"/>
        <v>0</v>
      </c>
      <c r="AX88" s="99"/>
      <c r="AY88" s="100">
        <f t="shared" si="256"/>
        <v>0</v>
      </c>
      <c r="AZ88" s="99"/>
      <c r="BA88" s="100">
        <f t="shared" si="257"/>
        <v>0</v>
      </c>
      <c r="BB88" s="99"/>
      <c r="BC88" s="100">
        <f t="shared" si="258"/>
        <v>0</v>
      </c>
      <c r="BD88" s="99"/>
      <c r="BE88" s="100">
        <f t="shared" si="259"/>
        <v>0</v>
      </c>
      <c r="BF88" s="101">
        <f t="shared" si="131"/>
        <v>0</v>
      </c>
      <c r="BG88" s="100">
        <f t="shared" si="131"/>
        <v>0</v>
      </c>
      <c r="BH88" s="99"/>
      <c r="BI88" s="100">
        <f t="shared" si="358"/>
        <v>0</v>
      </c>
      <c r="BJ88" s="99"/>
      <c r="BK88" s="100">
        <f t="shared" si="359"/>
        <v>0</v>
      </c>
      <c r="BL88" s="99"/>
      <c r="BM88" s="100">
        <f t="shared" si="360"/>
        <v>0</v>
      </c>
      <c r="BN88" s="99"/>
      <c r="BO88" s="100">
        <f t="shared" si="361"/>
        <v>0</v>
      </c>
      <c r="BP88" s="99"/>
      <c r="BQ88" s="100">
        <f t="shared" si="362"/>
        <v>0</v>
      </c>
      <c r="BR88" s="99"/>
      <c r="BS88" s="100">
        <f t="shared" si="363"/>
        <v>0</v>
      </c>
      <c r="BT88" s="99"/>
      <c r="BU88" s="100">
        <f t="shared" si="364"/>
        <v>0</v>
      </c>
      <c r="BV88" s="99"/>
      <c r="BW88" s="100">
        <f t="shared" si="365"/>
        <v>0</v>
      </c>
      <c r="BX88" s="99"/>
      <c r="BY88" s="100">
        <f t="shared" si="366"/>
        <v>0</v>
      </c>
      <c r="BZ88" s="99"/>
      <c r="CA88" s="100">
        <f t="shared" si="367"/>
        <v>0</v>
      </c>
      <c r="CB88" s="99"/>
      <c r="CC88" s="100">
        <f t="shared" si="368"/>
        <v>0</v>
      </c>
      <c r="CD88" s="99"/>
      <c r="CE88" s="100">
        <f t="shared" si="369"/>
        <v>0</v>
      </c>
      <c r="CF88" s="101">
        <f t="shared" si="370"/>
        <v>0</v>
      </c>
      <c r="CG88" s="100">
        <f t="shared" si="370"/>
        <v>0</v>
      </c>
    </row>
    <row r="89" spans="1:85" s="102" customFormat="1" ht="18" x14ac:dyDescent="0.25">
      <c r="A89" s="94">
        <v>72</v>
      </c>
      <c r="B89" s="95" t="s">
        <v>138</v>
      </c>
      <c r="C89" s="95" t="s">
        <v>77</v>
      </c>
      <c r="D89" s="94">
        <f>RANK(BF89,$BF$4:$BF$147)</f>
        <v>19</v>
      </c>
      <c r="E89" s="94">
        <v>0.6</v>
      </c>
      <c r="F89" s="94" t="s">
        <v>83</v>
      </c>
      <c r="G89" s="94"/>
      <c r="H89" s="94"/>
      <c r="I89" s="100">
        <f t="shared" si="235"/>
        <v>0</v>
      </c>
      <c r="J89" s="94"/>
      <c r="K89" s="100">
        <f t="shared" si="236"/>
        <v>0</v>
      </c>
      <c r="L89" s="94"/>
      <c r="M89" s="100">
        <f t="shared" si="237"/>
        <v>0</v>
      </c>
      <c r="N89" s="94"/>
      <c r="O89" s="100">
        <f t="shared" si="238"/>
        <v>0</v>
      </c>
      <c r="P89" s="94"/>
      <c r="Q89" s="100">
        <f t="shared" si="239"/>
        <v>0</v>
      </c>
      <c r="R89" s="94"/>
      <c r="S89" s="100">
        <f t="shared" si="240"/>
        <v>0</v>
      </c>
      <c r="T89" s="94"/>
      <c r="U89" s="100">
        <f t="shared" si="241"/>
        <v>0</v>
      </c>
      <c r="V89" s="94"/>
      <c r="W89" s="100">
        <f t="shared" si="242"/>
        <v>0</v>
      </c>
      <c r="X89" s="94"/>
      <c r="Y89" s="100">
        <f t="shared" si="243"/>
        <v>0</v>
      </c>
      <c r="Z89" s="94"/>
      <c r="AA89" s="100">
        <f t="shared" si="244"/>
        <v>0</v>
      </c>
      <c r="AB89" s="94"/>
      <c r="AC89" s="100">
        <f t="shared" si="245"/>
        <v>0</v>
      </c>
      <c r="AD89" s="94"/>
      <c r="AE89" s="100">
        <f t="shared" si="246"/>
        <v>0</v>
      </c>
      <c r="AF89" s="101">
        <f t="shared" si="356"/>
        <v>0</v>
      </c>
      <c r="AG89" s="100">
        <f t="shared" si="357"/>
        <v>0</v>
      </c>
      <c r="AH89" s="99"/>
      <c r="AI89" s="100">
        <f t="shared" si="248"/>
        <v>0</v>
      </c>
      <c r="AJ89" s="99"/>
      <c r="AK89" s="100">
        <f t="shared" si="250"/>
        <v>0</v>
      </c>
      <c r="AL89" s="99"/>
      <c r="AM89" s="100">
        <f t="shared" si="250"/>
        <v>0</v>
      </c>
      <c r="AN89" s="99"/>
      <c r="AO89" s="100">
        <f t="shared" si="251"/>
        <v>0</v>
      </c>
      <c r="AP89" s="99"/>
      <c r="AQ89" s="100">
        <f t="shared" si="252"/>
        <v>0</v>
      </c>
      <c r="AR89" s="99"/>
      <c r="AS89" s="100">
        <f t="shared" si="253"/>
        <v>0</v>
      </c>
      <c r="AT89" s="99"/>
      <c r="AU89" s="100">
        <f t="shared" si="254"/>
        <v>0</v>
      </c>
      <c r="AV89" s="99"/>
      <c r="AW89" s="100">
        <f t="shared" si="255"/>
        <v>0</v>
      </c>
      <c r="AX89" s="99"/>
      <c r="AY89" s="100">
        <f t="shared" si="256"/>
        <v>0</v>
      </c>
      <c r="AZ89" s="99"/>
      <c r="BA89" s="100">
        <f t="shared" si="257"/>
        <v>0</v>
      </c>
      <c r="BB89" s="99"/>
      <c r="BC89" s="100">
        <f t="shared" si="258"/>
        <v>0</v>
      </c>
      <c r="BD89" s="99"/>
      <c r="BE89" s="100">
        <f t="shared" si="259"/>
        <v>0</v>
      </c>
      <c r="BF89" s="101">
        <f t="shared" si="131"/>
        <v>0</v>
      </c>
      <c r="BG89" s="100">
        <f t="shared" si="131"/>
        <v>0</v>
      </c>
      <c r="BH89" s="99"/>
      <c r="BI89" s="100">
        <f t="shared" si="358"/>
        <v>0</v>
      </c>
      <c r="BJ89" s="99"/>
      <c r="BK89" s="100">
        <f t="shared" si="359"/>
        <v>0</v>
      </c>
      <c r="BL89" s="99"/>
      <c r="BM89" s="100">
        <f t="shared" si="360"/>
        <v>0</v>
      </c>
      <c r="BN89" s="99"/>
      <c r="BO89" s="100">
        <f t="shared" si="361"/>
        <v>0</v>
      </c>
      <c r="BP89" s="99"/>
      <c r="BQ89" s="100">
        <f t="shared" si="362"/>
        <v>0</v>
      </c>
      <c r="BR89" s="99"/>
      <c r="BS89" s="100">
        <f t="shared" si="363"/>
        <v>0</v>
      </c>
      <c r="BT89" s="99"/>
      <c r="BU89" s="100">
        <f t="shared" si="364"/>
        <v>0</v>
      </c>
      <c r="BV89" s="99"/>
      <c r="BW89" s="100">
        <f t="shared" si="365"/>
        <v>0</v>
      </c>
      <c r="BX89" s="99"/>
      <c r="BY89" s="100">
        <f t="shared" si="366"/>
        <v>0</v>
      </c>
      <c r="BZ89" s="99"/>
      <c r="CA89" s="100">
        <f t="shared" si="367"/>
        <v>0</v>
      </c>
      <c r="CB89" s="99"/>
      <c r="CC89" s="100">
        <f t="shared" si="368"/>
        <v>0</v>
      </c>
      <c r="CD89" s="99"/>
      <c r="CE89" s="100">
        <f t="shared" si="369"/>
        <v>0</v>
      </c>
      <c r="CF89" s="101">
        <f t="shared" si="370"/>
        <v>0</v>
      </c>
      <c r="CG89" s="100">
        <f t="shared" si="370"/>
        <v>0</v>
      </c>
    </row>
    <row r="90" spans="1:85" s="102" customFormat="1" ht="18" x14ac:dyDescent="0.25">
      <c r="A90" s="94">
        <v>73</v>
      </c>
      <c r="B90" s="95" t="s">
        <v>139</v>
      </c>
      <c r="C90" s="95" t="s">
        <v>74</v>
      </c>
      <c r="D90" s="94">
        <f>RANK(BF90,$BF$4:$BF$147)</f>
        <v>19</v>
      </c>
      <c r="E90" s="94">
        <v>0.64</v>
      </c>
      <c r="F90" s="94" t="s">
        <v>85</v>
      </c>
      <c r="G90" s="94"/>
      <c r="H90" s="94"/>
      <c r="I90" s="100">
        <f t="shared" si="235"/>
        <v>0</v>
      </c>
      <c r="J90" s="94"/>
      <c r="K90" s="100">
        <f t="shared" si="236"/>
        <v>0</v>
      </c>
      <c r="L90" s="94"/>
      <c r="M90" s="100">
        <f t="shared" si="237"/>
        <v>0</v>
      </c>
      <c r="N90" s="94"/>
      <c r="O90" s="100">
        <f t="shared" si="238"/>
        <v>0</v>
      </c>
      <c r="P90" s="94"/>
      <c r="Q90" s="100">
        <f t="shared" si="239"/>
        <v>0</v>
      </c>
      <c r="R90" s="94"/>
      <c r="S90" s="100">
        <f t="shared" si="240"/>
        <v>0</v>
      </c>
      <c r="T90" s="94"/>
      <c r="U90" s="100">
        <f t="shared" si="241"/>
        <v>0</v>
      </c>
      <c r="V90" s="94"/>
      <c r="W90" s="100">
        <f t="shared" si="242"/>
        <v>0</v>
      </c>
      <c r="X90" s="94"/>
      <c r="Y90" s="100">
        <f t="shared" si="243"/>
        <v>0</v>
      </c>
      <c r="Z90" s="94"/>
      <c r="AA90" s="100">
        <f t="shared" si="244"/>
        <v>0</v>
      </c>
      <c r="AB90" s="94"/>
      <c r="AC90" s="100">
        <f t="shared" si="245"/>
        <v>0</v>
      </c>
      <c r="AD90" s="94"/>
      <c r="AE90" s="100">
        <f t="shared" si="246"/>
        <v>0</v>
      </c>
      <c r="AF90" s="101">
        <f t="shared" si="356"/>
        <v>0</v>
      </c>
      <c r="AG90" s="100">
        <f t="shared" si="357"/>
        <v>0</v>
      </c>
      <c r="AH90" s="99"/>
      <c r="AI90" s="100">
        <f t="shared" si="248"/>
        <v>0</v>
      </c>
      <c r="AJ90" s="99"/>
      <c r="AK90" s="100">
        <f t="shared" si="250"/>
        <v>0</v>
      </c>
      <c r="AL90" s="99"/>
      <c r="AM90" s="100">
        <f t="shared" si="250"/>
        <v>0</v>
      </c>
      <c r="AN90" s="99"/>
      <c r="AO90" s="100">
        <f t="shared" si="251"/>
        <v>0</v>
      </c>
      <c r="AP90" s="99"/>
      <c r="AQ90" s="100">
        <f t="shared" si="252"/>
        <v>0</v>
      </c>
      <c r="AR90" s="99"/>
      <c r="AS90" s="100">
        <f t="shared" si="253"/>
        <v>0</v>
      </c>
      <c r="AT90" s="99"/>
      <c r="AU90" s="100">
        <f t="shared" si="254"/>
        <v>0</v>
      </c>
      <c r="AV90" s="99"/>
      <c r="AW90" s="100">
        <f t="shared" si="255"/>
        <v>0</v>
      </c>
      <c r="AX90" s="99"/>
      <c r="AY90" s="100">
        <f t="shared" si="256"/>
        <v>0</v>
      </c>
      <c r="AZ90" s="99"/>
      <c r="BA90" s="100">
        <f t="shared" si="257"/>
        <v>0</v>
      </c>
      <c r="BB90" s="99"/>
      <c r="BC90" s="100">
        <f t="shared" si="258"/>
        <v>0</v>
      </c>
      <c r="BD90" s="99"/>
      <c r="BE90" s="100">
        <f t="shared" si="259"/>
        <v>0</v>
      </c>
      <c r="BF90" s="101">
        <f t="shared" si="131"/>
        <v>0</v>
      </c>
      <c r="BG90" s="100">
        <f t="shared" si="131"/>
        <v>0</v>
      </c>
      <c r="BH90" s="99"/>
      <c r="BI90" s="100">
        <f t="shared" si="358"/>
        <v>0</v>
      </c>
      <c r="BJ90" s="99"/>
      <c r="BK90" s="100">
        <f t="shared" si="359"/>
        <v>0</v>
      </c>
      <c r="BL90" s="99"/>
      <c r="BM90" s="100">
        <f t="shared" si="360"/>
        <v>0</v>
      </c>
      <c r="BN90" s="99"/>
      <c r="BO90" s="100">
        <f t="shared" si="361"/>
        <v>0</v>
      </c>
      <c r="BP90" s="99"/>
      <c r="BQ90" s="100">
        <f t="shared" si="362"/>
        <v>0</v>
      </c>
      <c r="BR90" s="99"/>
      <c r="BS90" s="100">
        <f t="shared" si="363"/>
        <v>0</v>
      </c>
      <c r="BT90" s="99"/>
      <c r="BU90" s="100">
        <f t="shared" si="364"/>
        <v>0</v>
      </c>
      <c r="BV90" s="99"/>
      <c r="BW90" s="100">
        <f t="shared" si="365"/>
        <v>0</v>
      </c>
      <c r="BX90" s="99"/>
      <c r="BY90" s="100">
        <f t="shared" si="366"/>
        <v>0</v>
      </c>
      <c r="BZ90" s="99"/>
      <c r="CA90" s="100">
        <f t="shared" si="367"/>
        <v>0</v>
      </c>
      <c r="CB90" s="99"/>
      <c r="CC90" s="100">
        <f t="shared" si="368"/>
        <v>0</v>
      </c>
      <c r="CD90" s="99"/>
      <c r="CE90" s="100">
        <f t="shared" si="369"/>
        <v>0</v>
      </c>
      <c r="CF90" s="101">
        <f t="shared" si="370"/>
        <v>0</v>
      </c>
      <c r="CG90" s="100">
        <f t="shared" si="370"/>
        <v>0</v>
      </c>
    </row>
    <row r="91" spans="1:85" s="102" customFormat="1" ht="18" x14ac:dyDescent="0.25">
      <c r="A91" s="94"/>
      <c r="B91" s="95"/>
      <c r="C91" s="95"/>
      <c r="D91" s="94"/>
      <c r="E91" s="94"/>
      <c r="F91" s="94"/>
      <c r="G91" s="94"/>
      <c r="H91" s="94"/>
      <c r="I91" s="100"/>
      <c r="J91" s="94"/>
      <c r="K91" s="100"/>
      <c r="L91" s="94"/>
      <c r="M91" s="100"/>
      <c r="N91" s="94"/>
      <c r="O91" s="100"/>
      <c r="P91" s="94"/>
      <c r="Q91" s="100"/>
      <c r="R91" s="94"/>
      <c r="S91" s="100"/>
      <c r="T91" s="94"/>
      <c r="U91" s="100"/>
      <c r="V91" s="94"/>
      <c r="W91" s="100"/>
      <c r="X91" s="94"/>
      <c r="Y91" s="100"/>
      <c r="Z91" s="94"/>
      <c r="AA91" s="100"/>
      <c r="AB91" s="94"/>
      <c r="AC91" s="100"/>
      <c r="AD91" s="94"/>
      <c r="AE91" s="100"/>
      <c r="AF91" s="101"/>
      <c r="AG91" s="100"/>
      <c r="AH91" s="99"/>
      <c r="AI91" s="100"/>
      <c r="AJ91" s="99"/>
      <c r="AK91" s="100"/>
      <c r="AL91" s="99"/>
      <c r="AM91" s="100"/>
      <c r="AN91" s="99"/>
      <c r="AO91" s="100"/>
      <c r="AP91" s="99"/>
      <c r="AQ91" s="100"/>
      <c r="AR91" s="99"/>
      <c r="AS91" s="100"/>
      <c r="AT91" s="99"/>
      <c r="AU91" s="100"/>
      <c r="AV91" s="99"/>
      <c r="AW91" s="100"/>
      <c r="AX91" s="99"/>
      <c r="AY91" s="100"/>
      <c r="AZ91" s="99"/>
      <c r="BA91" s="100"/>
      <c r="BB91" s="99"/>
      <c r="BC91" s="100"/>
      <c r="BD91" s="99"/>
      <c r="BE91" s="100"/>
      <c r="BF91" s="101"/>
      <c r="BG91" s="100"/>
      <c r="BH91" s="99"/>
      <c r="BI91" s="100"/>
      <c r="BJ91" s="99"/>
      <c r="BK91" s="100"/>
      <c r="BL91" s="99"/>
      <c r="BM91" s="100"/>
      <c r="BN91" s="99"/>
      <c r="BO91" s="100"/>
      <c r="BP91" s="99"/>
      <c r="BQ91" s="100"/>
      <c r="BR91" s="99"/>
      <c r="BS91" s="100"/>
      <c r="BT91" s="99"/>
      <c r="BU91" s="100"/>
      <c r="BV91" s="99"/>
      <c r="BW91" s="100"/>
      <c r="BX91" s="99"/>
      <c r="BY91" s="100"/>
      <c r="BZ91" s="99"/>
      <c r="CA91" s="100"/>
      <c r="CB91" s="99"/>
      <c r="CC91" s="100"/>
      <c r="CD91" s="99"/>
      <c r="CE91" s="100"/>
      <c r="CF91" s="101"/>
      <c r="CG91" s="100"/>
    </row>
    <row r="92" spans="1:85" s="102" customFormat="1" ht="18" x14ac:dyDescent="0.25">
      <c r="A92" s="94">
        <v>74</v>
      </c>
      <c r="B92" s="95" t="s">
        <v>140</v>
      </c>
      <c r="C92" s="95" t="s">
        <v>77</v>
      </c>
      <c r="D92" s="94">
        <f>RANK(BF92,$BF$4:$BF$147)</f>
        <v>19</v>
      </c>
      <c r="E92" s="94">
        <v>1</v>
      </c>
      <c r="F92" s="94" t="s">
        <v>83</v>
      </c>
      <c r="G92" s="94"/>
      <c r="H92" s="94"/>
      <c r="I92" s="100">
        <f t="shared" si="235"/>
        <v>0</v>
      </c>
      <c r="J92" s="94"/>
      <c r="K92" s="100">
        <f t="shared" si="236"/>
        <v>0</v>
      </c>
      <c r="L92" s="94"/>
      <c r="M92" s="100">
        <f t="shared" si="237"/>
        <v>0</v>
      </c>
      <c r="N92" s="94"/>
      <c r="O92" s="100">
        <f t="shared" si="238"/>
        <v>0</v>
      </c>
      <c r="P92" s="94"/>
      <c r="Q92" s="100">
        <f t="shared" si="239"/>
        <v>0</v>
      </c>
      <c r="R92" s="94"/>
      <c r="S92" s="100">
        <f t="shared" si="240"/>
        <v>0</v>
      </c>
      <c r="T92" s="94"/>
      <c r="U92" s="100">
        <f t="shared" si="241"/>
        <v>0</v>
      </c>
      <c r="V92" s="94"/>
      <c r="W92" s="100">
        <f t="shared" si="242"/>
        <v>0</v>
      </c>
      <c r="X92" s="94"/>
      <c r="Y92" s="100">
        <f t="shared" si="243"/>
        <v>0</v>
      </c>
      <c r="Z92" s="94"/>
      <c r="AA92" s="100">
        <f t="shared" si="244"/>
        <v>0</v>
      </c>
      <c r="AB92" s="94"/>
      <c r="AC92" s="100">
        <f t="shared" si="245"/>
        <v>0</v>
      </c>
      <c r="AD92" s="94"/>
      <c r="AE92" s="100">
        <f t="shared" si="246"/>
        <v>0</v>
      </c>
      <c r="AF92" s="101">
        <f t="shared" ref="AF92:AF95" si="371">SUM(H92,J92,L92,N92,P92,R92,T92,V92,X92,Z92,AB92,AD92)</f>
        <v>0</v>
      </c>
      <c r="AG92" s="100">
        <f t="shared" ref="AG92:AG95" si="372">SUM(I92,K92,M92,O92,Q92,S92,U92,W92,Y92,AA92,AC92,AE92)</f>
        <v>0</v>
      </c>
      <c r="AH92" s="99"/>
      <c r="AI92" s="100">
        <f t="shared" si="248"/>
        <v>0</v>
      </c>
      <c r="AJ92" s="99"/>
      <c r="AK92" s="100">
        <f t="shared" si="250"/>
        <v>0</v>
      </c>
      <c r="AL92" s="99"/>
      <c r="AM92" s="100">
        <f t="shared" si="250"/>
        <v>0</v>
      </c>
      <c r="AN92" s="99"/>
      <c r="AO92" s="100">
        <f t="shared" si="251"/>
        <v>0</v>
      </c>
      <c r="AP92" s="99"/>
      <c r="AQ92" s="100">
        <f t="shared" si="252"/>
        <v>0</v>
      </c>
      <c r="AR92" s="99"/>
      <c r="AS92" s="100">
        <f t="shared" si="253"/>
        <v>0</v>
      </c>
      <c r="AT92" s="99"/>
      <c r="AU92" s="100">
        <f t="shared" si="254"/>
        <v>0</v>
      </c>
      <c r="AV92" s="99"/>
      <c r="AW92" s="100">
        <f t="shared" si="255"/>
        <v>0</v>
      </c>
      <c r="AX92" s="99"/>
      <c r="AY92" s="100">
        <f t="shared" si="256"/>
        <v>0</v>
      </c>
      <c r="AZ92" s="99"/>
      <c r="BA92" s="100">
        <f t="shared" si="257"/>
        <v>0</v>
      </c>
      <c r="BB92" s="99"/>
      <c r="BC92" s="100">
        <f t="shared" si="258"/>
        <v>0</v>
      </c>
      <c r="BD92" s="99"/>
      <c r="BE92" s="100">
        <f t="shared" si="259"/>
        <v>0</v>
      </c>
      <c r="BF92" s="101">
        <f t="shared" ref="BF92:BG95" si="373">SUM(AH92,AJ92,AL92,AN92,AP92,AR92,AT92,AV92,AX92,AZ92,BB92,BD92)</f>
        <v>0</v>
      </c>
      <c r="BG92" s="100">
        <f t="shared" si="373"/>
        <v>0</v>
      </c>
      <c r="BH92" s="99"/>
      <c r="BI92" s="100">
        <f t="shared" ref="BI92:BI95" si="374">BH92*$E92</f>
        <v>0</v>
      </c>
      <c r="BJ92" s="99"/>
      <c r="BK92" s="100">
        <f t="shared" ref="BK92:BK95" si="375">BJ92*$E92</f>
        <v>0</v>
      </c>
      <c r="BL92" s="99"/>
      <c r="BM92" s="100">
        <f t="shared" ref="BM92:BM95" si="376">BL92*$E92</f>
        <v>0</v>
      </c>
      <c r="BN92" s="99"/>
      <c r="BO92" s="100">
        <f t="shared" ref="BO92:BO95" si="377">BN92*$E92</f>
        <v>0</v>
      </c>
      <c r="BP92" s="99"/>
      <c r="BQ92" s="100">
        <f t="shared" ref="BQ92:BQ95" si="378">BP92*$E92</f>
        <v>0</v>
      </c>
      <c r="BR92" s="99"/>
      <c r="BS92" s="100">
        <f t="shared" ref="BS92:BS95" si="379">BR92*$E92</f>
        <v>0</v>
      </c>
      <c r="BT92" s="99"/>
      <c r="BU92" s="100">
        <f t="shared" ref="BU92:BU95" si="380">BT92*$E92</f>
        <v>0</v>
      </c>
      <c r="BV92" s="99"/>
      <c r="BW92" s="100">
        <f t="shared" ref="BW92:BW95" si="381">BV92*$E92</f>
        <v>0</v>
      </c>
      <c r="BX92" s="99"/>
      <c r="BY92" s="100">
        <f t="shared" ref="BY92:BY95" si="382">BX92*$E92</f>
        <v>0</v>
      </c>
      <c r="BZ92" s="99"/>
      <c r="CA92" s="100">
        <f t="shared" ref="CA92:CA95" si="383">BZ92*$E92</f>
        <v>0</v>
      </c>
      <c r="CB92" s="99"/>
      <c r="CC92" s="100">
        <f t="shared" ref="CC92:CC95" si="384">CB92*$E92</f>
        <v>0</v>
      </c>
      <c r="CD92" s="99"/>
      <c r="CE92" s="100">
        <f t="shared" ref="CE92:CE95" si="385">CD92*$E92</f>
        <v>0</v>
      </c>
      <c r="CF92" s="101">
        <f t="shared" ref="CF92:CG118" si="386">SUM(BH92,BJ92,BL92,BN92,BP92,BR92,BT92,BV92,BX92,BZ92,CB92,CD92)</f>
        <v>0</v>
      </c>
      <c r="CG92" s="100">
        <f t="shared" si="386"/>
        <v>0</v>
      </c>
    </row>
    <row r="93" spans="1:85" s="102" customFormat="1" ht="18" x14ac:dyDescent="0.25">
      <c r="A93" s="94">
        <v>75</v>
      </c>
      <c r="B93" s="95" t="s">
        <v>140</v>
      </c>
      <c r="C93" s="95" t="s">
        <v>77</v>
      </c>
      <c r="D93" s="94">
        <f>RANK(BF93,$BF$4:$BF$147)</f>
        <v>19</v>
      </c>
      <c r="E93" s="94">
        <v>1</v>
      </c>
      <c r="F93" s="94" t="s">
        <v>75</v>
      </c>
      <c r="G93" s="94"/>
      <c r="H93" s="94"/>
      <c r="I93" s="100">
        <f t="shared" si="235"/>
        <v>0</v>
      </c>
      <c r="J93" s="94"/>
      <c r="K93" s="100">
        <f t="shared" si="236"/>
        <v>0</v>
      </c>
      <c r="L93" s="94"/>
      <c r="M93" s="100">
        <f t="shared" si="237"/>
        <v>0</v>
      </c>
      <c r="N93" s="94"/>
      <c r="O93" s="100">
        <f t="shared" si="238"/>
        <v>0</v>
      </c>
      <c r="P93" s="94"/>
      <c r="Q93" s="100">
        <f t="shared" si="239"/>
        <v>0</v>
      </c>
      <c r="R93" s="94"/>
      <c r="S93" s="100">
        <f t="shared" si="240"/>
        <v>0</v>
      </c>
      <c r="T93" s="94"/>
      <c r="U93" s="100">
        <f t="shared" si="241"/>
        <v>0</v>
      </c>
      <c r="V93" s="94"/>
      <c r="W93" s="100">
        <f t="shared" si="242"/>
        <v>0</v>
      </c>
      <c r="X93" s="94"/>
      <c r="Y93" s="100">
        <f t="shared" si="243"/>
        <v>0</v>
      </c>
      <c r="Z93" s="94"/>
      <c r="AA93" s="100">
        <f t="shared" si="244"/>
        <v>0</v>
      </c>
      <c r="AB93" s="94"/>
      <c r="AC93" s="100">
        <f t="shared" si="245"/>
        <v>0</v>
      </c>
      <c r="AD93" s="94"/>
      <c r="AE93" s="100">
        <f t="shared" si="246"/>
        <v>0</v>
      </c>
      <c r="AF93" s="101">
        <f t="shared" si="371"/>
        <v>0</v>
      </c>
      <c r="AG93" s="100">
        <f t="shared" si="372"/>
        <v>0</v>
      </c>
      <c r="AH93" s="99"/>
      <c r="AI93" s="100">
        <f t="shared" si="248"/>
        <v>0</v>
      </c>
      <c r="AJ93" s="99"/>
      <c r="AK93" s="100">
        <f t="shared" si="250"/>
        <v>0</v>
      </c>
      <c r="AL93" s="99"/>
      <c r="AM93" s="100">
        <f t="shared" si="250"/>
        <v>0</v>
      </c>
      <c r="AN93" s="99"/>
      <c r="AO93" s="100">
        <f t="shared" si="251"/>
        <v>0</v>
      </c>
      <c r="AP93" s="99"/>
      <c r="AQ93" s="100">
        <f t="shared" si="252"/>
        <v>0</v>
      </c>
      <c r="AR93" s="99"/>
      <c r="AS93" s="100">
        <f t="shared" si="253"/>
        <v>0</v>
      </c>
      <c r="AT93" s="99"/>
      <c r="AU93" s="100">
        <f t="shared" si="254"/>
        <v>0</v>
      </c>
      <c r="AV93" s="99"/>
      <c r="AW93" s="100">
        <f t="shared" si="255"/>
        <v>0</v>
      </c>
      <c r="AX93" s="99"/>
      <c r="AY93" s="100">
        <f t="shared" si="256"/>
        <v>0</v>
      </c>
      <c r="AZ93" s="99"/>
      <c r="BA93" s="100">
        <f t="shared" si="257"/>
        <v>0</v>
      </c>
      <c r="BB93" s="99"/>
      <c r="BC93" s="100">
        <f t="shared" si="258"/>
        <v>0</v>
      </c>
      <c r="BD93" s="99"/>
      <c r="BE93" s="100">
        <f t="shared" si="259"/>
        <v>0</v>
      </c>
      <c r="BF93" s="101">
        <f t="shared" si="373"/>
        <v>0</v>
      </c>
      <c r="BG93" s="100">
        <f t="shared" si="373"/>
        <v>0</v>
      </c>
      <c r="BH93" s="99"/>
      <c r="BI93" s="100">
        <f t="shared" si="374"/>
        <v>0</v>
      </c>
      <c r="BJ93" s="99"/>
      <c r="BK93" s="100">
        <f t="shared" si="375"/>
        <v>0</v>
      </c>
      <c r="BL93" s="99"/>
      <c r="BM93" s="100">
        <f t="shared" si="376"/>
        <v>0</v>
      </c>
      <c r="BN93" s="99"/>
      <c r="BO93" s="100">
        <f t="shared" si="377"/>
        <v>0</v>
      </c>
      <c r="BP93" s="99"/>
      <c r="BQ93" s="100">
        <f t="shared" si="378"/>
        <v>0</v>
      </c>
      <c r="BR93" s="99"/>
      <c r="BS93" s="100">
        <f t="shared" si="379"/>
        <v>0</v>
      </c>
      <c r="BT93" s="99"/>
      <c r="BU93" s="100">
        <f t="shared" si="380"/>
        <v>0</v>
      </c>
      <c r="BV93" s="99"/>
      <c r="BW93" s="100">
        <f t="shared" si="381"/>
        <v>0</v>
      </c>
      <c r="BX93" s="99"/>
      <c r="BY93" s="100">
        <f t="shared" si="382"/>
        <v>0</v>
      </c>
      <c r="BZ93" s="99"/>
      <c r="CA93" s="100">
        <f t="shared" si="383"/>
        <v>0</v>
      </c>
      <c r="CB93" s="99"/>
      <c r="CC93" s="100">
        <f t="shared" si="384"/>
        <v>0</v>
      </c>
      <c r="CD93" s="99"/>
      <c r="CE93" s="100">
        <f t="shared" si="385"/>
        <v>0</v>
      </c>
      <c r="CF93" s="101">
        <f t="shared" si="386"/>
        <v>0</v>
      </c>
      <c r="CG93" s="100">
        <f t="shared" si="386"/>
        <v>0</v>
      </c>
    </row>
    <row r="94" spans="1:85" s="102" customFormat="1" ht="18" x14ac:dyDescent="0.25">
      <c r="A94" s="94">
        <v>76</v>
      </c>
      <c r="B94" s="95" t="s">
        <v>141</v>
      </c>
      <c r="C94" s="95" t="s">
        <v>77</v>
      </c>
      <c r="D94" s="94">
        <f>RANK(BF94,$BF$4:$BF$147)</f>
        <v>19</v>
      </c>
      <c r="E94" s="94">
        <v>0.6</v>
      </c>
      <c r="F94" s="94" t="s">
        <v>83</v>
      </c>
      <c r="G94" s="94"/>
      <c r="H94" s="94"/>
      <c r="I94" s="100">
        <f t="shared" si="235"/>
        <v>0</v>
      </c>
      <c r="J94" s="94"/>
      <c r="K94" s="100">
        <f t="shared" si="236"/>
        <v>0</v>
      </c>
      <c r="L94" s="94"/>
      <c r="M94" s="100">
        <f t="shared" si="237"/>
        <v>0</v>
      </c>
      <c r="N94" s="94"/>
      <c r="O94" s="100">
        <f t="shared" si="238"/>
        <v>0</v>
      </c>
      <c r="P94" s="94"/>
      <c r="Q94" s="100">
        <f t="shared" si="239"/>
        <v>0</v>
      </c>
      <c r="R94" s="94"/>
      <c r="S94" s="100">
        <f t="shared" si="240"/>
        <v>0</v>
      </c>
      <c r="T94" s="94"/>
      <c r="U94" s="100">
        <f t="shared" si="241"/>
        <v>0</v>
      </c>
      <c r="V94" s="94"/>
      <c r="W94" s="100">
        <f t="shared" si="242"/>
        <v>0</v>
      </c>
      <c r="X94" s="94"/>
      <c r="Y94" s="100">
        <f t="shared" si="243"/>
        <v>0</v>
      </c>
      <c r="Z94" s="94"/>
      <c r="AA94" s="100">
        <f t="shared" si="244"/>
        <v>0</v>
      </c>
      <c r="AB94" s="94"/>
      <c r="AC94" s="100">
        <f t="shared" si="245"/>
        <v>0</v>
      </c>
      <c r="AD94" s="94"/>
      <c r="AE94" s="100">
        <f t="shared" si="246"/>
        <v>0</v>
      </c>
      <c r="AF94" s="101">
        <f t="shared" si="371"/>
        <v>0</v>
      </c>
      <c r="AG94" s="100">
        <f t="shared" si="372"/>
        <v>0</v>
      </c>
      <c r="AH94" s="99"/>
      <c r="AI94" s="100">
        <f t="shared" si="248"/>
        <v>0</v>
      </c>
      <c r="AJ94" s="99"/>
      <c r="AK94" s="100">
        <f t="shared" si="250"/>
        <v>0</v>
      </c>
      <c r="AL94" s="99"/>
      <c r="AM94" s="100">
        <f t="shared" si="250"/>
        <v>0</v>
      </c>
      <c r="AN94" s="99"/>
      <c r="AO94" s="100">
        <f t="shared" si="251"/>
        <v>0</v>
      </c>
      <c r="AP94" s="99"/>
      <c r="AQ94" s="100">
        <f t="shared" si="252"/>
        <v>0</v>
      </c>
      <c r="AR94" s="99"/>
      <c r="AS94" s="100">
        <f t="shared" si="253"/>
        <v>0</v>
      </c>
      <c r="AT94" s="99"/>
      <c r="AU94" s="100">
        <f t="shared" si="254"/>
        <v>0</v>
      </c>
      <c r="AV94" s="99"/>
      <c r="AW94" s="100">
        <f t="shared" si="255"/>
        <v>0</v>
      </c>
      <c r="AX94" s="99"/>
      <c r="AY94" s="100">
        <f t="shared" si="256"/>
        <v>0</v>
      </c>
      <c r="AZ94" s="99"/>
      <c r="BA94" s="100">
        <f t="shared" si="257"/>
        <v>0</v>
      </c>
      <c r="BB94" s="99"/>
      <c r="BC94" s="100">
        <f t="shared" si="258"/>
        <v>0</v>
      </c>
      <c r="BD94" s="99"/>
      <c r="BE94" s="100">
        <f t="shared" si="259"/>
        <v>0</v>
      </c>
      <c r="BF94" s="101">
        <f t="shared" si="373"/>
        <v>0</v>
      </c>
      <c r="BG94" s="100">
        <f t="shared" si="373"/>
        <v>0</v>
      </c>
      <c r="BH94" s="99"/>
      <c r="BI94" s="100">
        <f t="shared" si="374"/>
        <v>0</v>
      </c>
      <c r="BJ94" s="99"/>
      <c r="BK94" s="100">
        <f t="shared" si="375"/>
        <v>0</v>
      </c>
      <c r="BL94" s="99"/>
      <c r="BM94" s="100">
        <f t="shared" si="376"/>
        <v>0</v>
      </c>
      <c r="BN94" s="99"/>
      <c r="BO94" s="100">
        <f t="shared" si="377"/>
        <v>0</v>
      </c>
      <c r="BP94" s="99"/>
      <c r="BQ94" s="100">
        <f t="shared" si="378"/>
        <v>0</v>
      </c>
      <c r="BR94" s="99"/>
      <c r="BS94" s="100">
        <f t="shared" si="379"/>
        <v>0</v>
      </c>
      <c r="BT94" s="99"/>
      <c r="BU94" s="100">
        <f t="shared" si="380"/>
        <v>0</v>
      </c>
      <c r="BV94" s="99"/>
      <c r="BW94" s="100">
        <f t="shared" si="381"/>
        <v>0</v>
      </c>
      <c r="BX94" s="99"/>
      <c r="BY94" s="100">
        <f t="shared" si="382"/>
        <v>0</v>
      </c>
      <c r="BZ94" s="99"/>
      <c r="CA94" s="100">
        <f t="shared" si="383"/>
        <v>0</v>
      </c>
      <c r="CB94" s="99"/>
      <c r="CC94" s="100">
        <f t="shared" si="384"/>
        <v>0</v>
      </c>
      <c r="CD94" s="99"/>
      <c r="CE94" s="100">
        <f t="shared" si="385"/>
        <v>0</v>
      </c>
      <c r="CF94" s="101">
        <f t="shared" si="386"/>
        <v>0</v>
      </c>
      <c r="CG94" s="100">
        <f t="shared" si="386"/>
        <v>0</v>
      </c>
    </row>
    <row r="95" spans="1:85" s="102" customFormat="1" ht="18" x14ac:dyDescent="0.25">
      <c r="A95" s="94">
        <v>77</v>
      </c>
      <c r="B95" s="95" t="s">
        <v>142</v>
      </c>
      <c r="C95" s="95" t="s">
        <v>74</v>
      </c>
      <c r="D95" s="94">
        <f>RANK(BF95,$BF$4:$BF$147)</f>
        <v>19</v>
      </c>
      <c r="E95" s="94">
        <v>0.64</v>
      </c>
      <c r="F95" s="94" t="s">
        <v>85</v>
      </c>
      <c r="G95" s="94"/>
      <c r="H95" s="94"/>
      <c r="I95" s="100">
        <f t="shared" si="235"/>
        <v>0</v>
      </c>
      <c r="J95" s="94"/>
      <c r="K95" s="100">
        <f t="shared" si="236"/>
        <v>0</v>
      </c>
      <c r="L95" s="94"/>
      <c r="M95" s="100">
        <f t="shared" si="237"/>
        <v>0</v>
      </c>
      <c r="N95" s="94"/>
      <c r="O95" s="100">
        <f t="shared" si="238"/>
        <v>0</v>
      </c>
      <c r="P95" s="94"/>
      <c r="Q95" s="100">
        <f t="shared" si="239"/>
        <v>0</v>
      </c>
      <c r="R95" s="94"/>
      <c r="S95" s="100">
        <f t="shared" si="240"/>
        <v>0</v>
      </c>
      <c r="T95" s="94"/>
      <c r="U95" s="100">
        <f t="shared" si="241"/>
        <v>0</v>
      </c>
      <c r="V95" s="94"/>
      <c r="W95" s="100">
        <f t="shared" si="242"/>
        <v>0</v>
      </c>
      <c r="X95" s="94"/>
      <c r="Y95" s="100">
        <f t="shared" si="243"/>
        <v>0</v>
      </c>
      <c r="Z95" s="94"/>
      <c r="AA95" s="100">
        <f t="shared" si="244"/>
        <v>0</v>
      </c>
      <c r="AB95" s="94"/>
      <c r="AC95" s="100">
        <f t="shared" si="245"/>
        <v>0</v>
      </c>
      <c r="AD95" s="94"/>
      <c r="AE95" s="100">
        <f t="shared" si="246"/>
        <v>0</v>
      </c>
      <c r="AF95" s="101">
        <f t="shared" si="371"/>
        <v>0</v>
      </c>
      <c r="AG95" s="100">
        <f t="shared" si="372"/>
        <v>0</v>
      </c>
      <c r="AH95" s="99"/>
      <c r="AI95" s="100">
        <f t="shared" si="248"/>
        <v>0</v>
      </c>
      <c r="AJ95" s="99"/>
      <c r="AK95" s="100">
        <f t="shared" si="250"/>
        <v>0</v>
      </c>
      <c r="AL95" s="99"/>
      <c r="AM95" s="100">
        <f t="shared" si="250"/>
        <v>0</v>
      </c>
      <c r="AN95" s="99"/>
      <c r="AO95" s="100">
        <f t="shared" si="251"/>
        <v>0</v>
      </c>
      <c r="AP95" s="99"/>
      <c r="AQ95" s="100">
        <f t="shared" si="252"/>
        <v>0</v>
      </c>
      <c r="AR95" s="99"/>
      <c r="AS95" s="100">
        <f t="shared" si="253"/>
        <v>0</v>
      </c>
      <c r="AT95" s="99"/>
      <c r="AU95" s="100">
        <f t="shared" si="254"/>
        <v>0</v>
      </c>
      <c r="AV95" s="99"/>
      <c r="AW95" s="100">
        <f t="shared" si="255"/>
        <v>0</v>
      </c>
      <c r="AX95" s="99"/>
      <c r="AY95" s="100">
        <f t="shared" si="256"/>
        <v>0</v>
      </c>
      <c r="AZ95" s="99"/>
      <c r="BA95" s="100">
        <f t="shared" si="257"/>
        <v>0</v>
      </c>
      <c r="BB95" s="99"/>
      <c r="BC95" s="100">
        <f t="shared" si="258"/>
        <v>0</v>
      </c>
      <c r="BD95" s="99"/>
      <c r="BE95" s="100">
        <f t="shared" si="259"/>
        <v>0</v>
      </c>
      <c r="BF95" s="101">
        <f t="shared" si="373"/>
        <v>0</v>
      </c>
      <c r="BG95" s="100">
        <f t="shared" si="373"/>
        <v>0</v>
      </c>
      <c r="BH95" s="99"/>
      <c r="BI95" s="100">
        <f t="shared" si="374"/>
        <v>0</v>
      </c>
      <c r="BJ95" s="99"/>
      <c r="BK95" s="100">
        <f t="shared" si="375"/>
        <v>0</v>
      </c>
      <c r="BL95" s="99"/>
      <c r="BM95" s="100">
        <f t="shared" si="376"/>
        <v>0</v>
      </c>
      <c r="BN95" s="99"/>
      <c r="BO95" s="100">
        <f t="shared" si="377"/>
        <v>0</v>
      </c>
      <c r="BP95" s="99"/>
      <c r="BQ95" s="100">
        <f t="shared" si="378"/>
        <v>0</v>
      </c>
      <c r="BR95" s="99"/>
      <c r="BS95" s="100">
        <f t="shared" si="379"/>
        <v>0</v>
      </c>
      <c r="BT95" s="99"/>
      <c r="BU95" s="100">
        <f t="shared" si="380"/>
        <v>0</v>
      </c>
      <c r="BV95" s="99"/>
      <c r="BW95" s="100">
        <f t="shared" si="381"/>
        <v>0</v>
      </c>
      <c r="BX95" s="99"/>
      <c r="BY95" s="100">
        <f t="shared" si="382"/>
        <v>0</v>
      </c>
      <c r="BZ95" s="99"/>
      <c r="CA95" s="100">
        <f t="shared" si="383"/>
        <v>0</v>
      </c>
      <c r="CB95" s="99"/>
      <c r="CC95" s="100">
        <f t="shared" si="384"/>
        <v>0</v>
      </c>
      <c r="CD95" s="99"/>
      <c r="CE95" s="100">
        <f t="shared" si="385"/>
        <v>0</v>
      </c>
      <c r="CF95" s="101">
        <f t="shared" si="386"/>
        <v>0</v>
      </c>
      <c r="CG95" s="100">
        <f t="shared" si="386"/>
        <v>0</v>
      </c>
    </row>
    <row r="96" spans="1:85" s="102" customFormat="1" ht="18" x14ac:dyDescent="0.25">
      <c r="A96" s="94"/>
      <c r="B96" s="95"/>
      <c r="C96" s="95"/>
      <c r="D96" s="94"/>
      <c r="E96" s="94"/>
      <c r="F96" s="94"/>
      <c r="G96" s="94"/>
      <c r="H96" s="94"/>
      <c r="I96" s="100"/>
      <c r="J96" s="94"/>
      <c r="K96" s="100"/>
      <c r="L96" s="94"/>
      <c r="M96" s="100"/>
      <c r="N96" s="94"/>
      <c r="O96" s="100"/>
      <c r="P96" s="94"/>
      <c r="Q96" s="100"/>
      <c r="R96" s="94"/>
      <c r="S96" s="100"/>
      <c r="T96" s="94"/>
      <c r="U96" s="100"/>
      <c r="V96" s="94"/>
      <c r="W96" s="100"/>
      <c r="X96" s="94"/>
      <c r="Y96" s="100"/>
      <c r="Z96" s="94"/>
      <c r="AA96" s="100"/>
      <c r="AB96" s="94"/>
      <c r="AC96" s="100"/>
      <c r="AD96" s="94"/>
      <c r="AE96" s="100"/>
      <c r="AF96" s="101"/>
      <c r="AG96" s="100"/>
      <c r="AH96" s="99"/>
      <c r="AI96" s="100"/>
      <c r="AJ96" s="99"/>
      <c r="AK96" s="100"/>
      <c r="AL96" s="99"/>
      <c r="AM96" s="100"/>
      <c r="AN96" s="99"/>
      <c r="AO96" s="100"/>
      <c r="AP96" s="99"/>
      <c r="AQ96" s="100"/>
      <c r="AR96" s="99"/>
      <c r="AS96" s="100"/>
      <c r="AT96" s="99"/>
      <c r="AU96" s="100"/>
      <c r="AV96" s="99"/>
      <c r="AW96" s="100"/>
      <c r="AX96" s="99"/>
      <c r="AY96" s="100"/>
      <c r="AZ96" s="99"/>
      <c r="BA96" s="100"/>
      <c r="BB96" s="99"/>
      <c r="BC96" s="100"/>
      <c r="BD96" s="99"/>
      <c r="BE96" s="100"/>
      <c r="BF96" s="101">
        <f t="shared" ref="BF96:BF144" si="387">SUM(AH96,AJ96,AL96,AN96,AP96,AR96,AT96,AV96,AX96,AZ96,BB96,BD96)</f>
        <v>0</v>
      </c>
      <c r="BG96" s="100">
        <f t="shared" ref="BG96:BG144" si="388">SUM(AI96,AK96,AM96,AO96,AQ96,AS96,AU96,AW96,AY96,BA96,BC96,BE96)</f>
        <v>0</v>
      </c>
      <c r="BH96" s="99"/>
      <c r="BI96" s="100"/>
      <c r="BJ96" s="99"/>
      <c r="BK96" s="100"/>
      <c r="BL96" s="99"/>
      <c r="BM96" s="100"/>
      <c r="BN96" s="99"/>
      <c r="BO96" s="100"/>
      <c r="BP96" s="99"/>
      <c r="BQ96" s="100"/>
      <c r="BR96" s="99"/>
      <c r="BS96" s="100"/>
      <c r="BT96" s="99"/>
      <c r="BU96" s="100"/>
      <c r="BV96" s="99"/>
      <c r="BW96" s="100"/>
      <c r="BX96" s="99"/>
      <c r="BY96" s="100"/>
      <c r="BZ96" s="99"/>
      <c r="CA96" s="100"/>
      <c r="CB96" s="99"/>
      <c r="CC96" s="100"/>
      <c r="CD96" s="99"/>
      <c r="CE96" s="100"/>
      <c r="CF96" s="101">
        <f t="shared" si="386"/>
        <v>0</v>
      </c>
      <c r="CG96" s="100">
        <f t="shared" si="386"/>
        <v>0</v>
      </c>
    </row>
    <row r="97" spans="1:85" s="102" customFormat="1" ht="18" x14ac:dyDescent="0.25">
      <c r="A97" s="94">
        <v>78</v>
      </c>
      <c r="B97" s="95" t="s">
        <v>143</v>
      </c>
      <c r="C97" s="95" t="s">
        <v>77</v>
      </c>
      <c r="D97" s="94">
        <f>RANK(BF97,$BF$4:$BF$147)</f>
        <v>19</v>
      </c>
      <c r="E97" s="94">
        <v>0.75</v>
      </c>
      <c r="F97" s="94" t="s">
        <v>98</v>
      </c>
      <c r="G97" s="94"/>
      <c r="H97" s="94"/>
      <c r="I97" s="100"/>
      <c r="J97" s="94"/>
      <c r="K97" s="100"/>
      <c r="L97" s="94"/>
      <c r="M97" s="100"/>
      <c r="N97" s="94"/>
      <c r="O97" s="100"/>
      <c r="P97" s="94"/>
      <c r="Q97" s="100"/>
      <c r="R97" s="94"/>
      <c r="S97" s="100"/>
      <c r="T97" s="94"/>
      <c r="U97" s="100"/>
      <c r="V97" s="94"/>
      <c r="W97" s="100"/>
      <c r="X97" s="94"/>
      <c r="Y97" s="100"/>
      <c r="Z97" s="94"/>
      <c r="AA97" s="100"/>
      <c r="AB97" s="94"/>
      <c r="AC97" s="100"/>
      <c r="AD97" s="94"/>
      <c r="AE97" s="100"/>
      <c r="AF97" s="101"/>
      <c r="AG97" s="100"/>
      <c r="AH97" s="99"/>
      <c r="AI97" s="100"/>
      <c r="AJ97" s="99"/>
      <c r="AK97" s="100"/>
      <c r="AL97" s="99"/>
      <c r="AM97" s="100"/>
      <c r="AN97" s="99"/>
      <c r="AO97" s="100"/>
      <c r="AP97" s="99"/>
      <c r="AQ97" s="100"/>
      <c r="AR97" s="99"/>
      <c r="AS97" s="100"/>
      <c r="AT97" s="99"/>
      <c r="AU97" s="100"/>
      <c r="AV97" s="99"/>
      <c r="AW97" s="100"/>
      <c r="AX97" s="99"/>
      <c r="AY97" s="100"/>
      <c r="AZ97" s="99"/>
      <c r="BA97" s="100"/>
      <c r="BB97" s="99"/>
      <c r="BC97" s="100"/>
      <c r="BD97" s="99"/>
      <c r="BE97" s="100"/>
      <c r="BF97" s="101">
        <f t="shared" si="387"/>
        <v>0</v>
      </c>
      <c r="BG97" s="100">
        <f t="shared" si="388"/>
        <v>0</v>
      </c>
      <c r="BH97" s="99"/>
      <c r="BI97" s="100"/>
      <c r="BJ97" s="99"/>
      <c r="BK97" s="100"/>
      <c r="BL97" s="99"/>
      <c r="BM97" s="100"/>
      <c r="BN97" s="99"/>
      <c r="BO97" s="100"/>
      <c r="BP97" s="99"/>
      <c r="BQ97" s="100"/>
      <c r="BR97" s="99"/>
      <c r="BS97" s="100"/>
      <c r="BT97" s="99"/>
      <c r="BU97" s="100"/>
      <c r="BV97" s="99"/>
      <c r="BW97" s="100"/>
      <c r="BX97" s="99"/>
      <c r="BY97" s="100"/>
      <c r="BZ97" s="99"/>
      <c r="CA97" s="100"/>
      <c r="CB97" s="99"/>
      <c r="CC97" s="100"/>
      <c r="CD97" s="99"/>
      <c r="CE97" s="100"/>
      <c r="CF97" s="101">
        <f t="shared" si="386"/>
        <v>0</v>
      </c>
      <c r="CG97" s="100">
        <f t="shared" si="386"/>
        <v>0</v>
      </c>
    </row>
    <row r="98" spans="1:85" s="102" customFormat="1" ht="18" x14ac:dyDescent="0.25">
      <c r="A98" s="94">
        <v>79</v>
      </c>
      <c r="B98" s="95" t="s">
        <v>143</v>
      </c>
      <c r="C98" s="95" t="s">
        <v>74</v>
      </c>
      <c r="D98" s="94">
        <f>RANK(BF98,$BF$4:$BF$147)</f>
        <v>19</v>
      </c>
      <c r="E98" s="94">
        <v>0.6</v>
      </c>
      <c r="F98" s="94" t="s">
        <v>98</v>
      </c>
      <c r="G98" s="94"/>
      <c r="H98" s="94"/>
      <c r="I98" s="100"/>
      <c r="J98" s="94"/>
      <c r="K98" s="100"/>
      <c r="L98" s="94"/>
      <c r="M98" s="100"/>
      <c r="N98" s="94"/>
      <c r="O98" s="100"/>
      <c r="P98" s="94"/>
      <c r="Q98" s="100"/>
      <c r="R98" s="94"/>
      <c r="S98" s="100"/>
      <c r="T98" s="94"/>
      <c r="U98" s="100"/>
      <c r="V98" s="94"/>
      <c r="W98" s="100"/>
      <c r="X98" s="94"/>
      <c r="Y98" s="100"/>
      <c r="Z98" s="94"/>
      <c r="AA98" s="100"/>
      <c r="AB98" s="94"/>
      <c r="AC98" s="100"/>
      <c r="AD98" s="94"/>
      <c r="AE98" s="100"/>
      <c r="AF98" s="101"/>
      <c r="AG98" s="100"/>
      <c r="AH98" s="99"/>
      <c r="AI98" s="100"/>
      <c r="AJ98" s="99"/>
      <c r="AK98" s="100"/>
      <c r="AL98" s="99"/>
      <c r="AM98" s="100"/>
      <c r="AN98" s="99"/>
      <c r="AO98" s="100"/>
      <c r="AP98" s="99"/>
      <c r="AQ98" s="100"/>
      <c r="AR98" s="99"/>
      <c r="AS98" s="100"/>
      <c r="AT98" s="99"/>
      <c r="AU98" s="100"/>
      <c r="AV98" s="99"/>
      <c r="AW98" s="100"/>
      <c r="AX98" s="99"/>
      <c r="AY98" s="100"/>
      <c r="AZ98" s="99"/>
      <c r="BA98" s="100"/>
      <c r="BB98" s="99"/>
      <c r="BC98" s="100"/>
      <c r="BD98" s="99"/>
      <c r="BE98" s="100"/>
      <c r="BF98" s="101">
        <f t="shared" si="387"/>
        <v>0</v>
      </c>
      <c r="BG98" s="100">
        <f t="shared" si="388"/>
        <v>0</v>
      </c>
      <c r="BH98" s="99"/>
      <c r="BI98" s="100"/>
      <c r="BJ98" s="99"/>
      <c r="BK98" s="100"/>
      <c r="BL98" s="99"/>
      <c r="BM98" s="100"/>
      <c r="BN98" s="99"/>
      <c r="BO98" s="100"/>
      <c r="BP98" s="99"/>
      <c r="BQ98" s="100"/>
      <c r="BR98" s="99"/>
      <c r="BS98" s="100"/>
      <c r="BT98" s="99"/>
      <c r="BU98" s="100"/>
      <c r="BV98" s="99"/>
      <c r="BW98" s="100"/>
      <c r="BX98" s="99"/>
      <c r="BY98" s="100"/>
      <c r="BZ98" s="99"/>
      <c r="CA98" s="100"/>
      <c r="CB98" s="99"/>
      <c r="CC98" s="100"/>
      <c r="CD98" s="99"/>
      <c r="CE98" s="100"/>
      <c r="CF98" s="101">
        <f t="shared" si="386"/>
        <v>0</v>
      </c>
      <c r="CG98" s="100">
        <f t="shared" si="386"/>
        <v>0</v>
      </c>
    </row>
    <row r="99" spans="1:85" s="102" customFormat="1" ht="18" x14ac:dyDescent="0.25">
      <c r="A99" s="94">
        <v>80</v>
      </c>
      <c r="B99" s="95" t="s">
        <v>143</v>
      </c>
      <c r="C99" s="95" t="s">
        <v>74</v>
      </c>
      <c r="D99" s="94">
        <f>RANK(BF99,$BF$4:$BF$147)</f>
        <v>19</v>
      </c>
      <c r="E99" s="94">
        <v>0.64</v>
      </c>
      <c r="F99" s="94" t="s">
        <v>85</v>
      </c>
      <c r="G99" s="94">
        <v>600</v>
      </c>
      <c r="H99" s="94"/>
      <c r="I99" s="100"/>
      <c r="J99" s="94"/>
      <c r="K99" s="100"/>
      <c r="L99" s="94"/>
      <c r="M99" s="100"/>
      <c r="N99" s="94"/>
      <c r="O99" s="100"/>
      <c r="P99" s="94"/>
      <c r="Q99" s="100"/>
      <c r="R99" s="94"/>
      <c r="S99" s="100"/>
      <c r="T99" s="94"/>
      <c r="U99" s="100"/>
      <c r="V99" s="94"/>
      <c r="W99" s="100"/>
      <c r="X99" s="94"/>
      <c r="Y99" s="100"/>
      <c r="Z99" s="94"/>
      <c r="AA99" s="100"/>
      <c r="AB99" s="94"/>
      <c r="AC99" s="100"/>
      <c r="AD99" s="94"/>
      <c r="AE99" s="100"/>
      <c r="AF99" s="101"/>
      <c r="AG99" s="100"/>
      <c r="AH99" s="99"/>
      <c r="AI99" s="100"/>
      <c r="AJ99" s="99"/>
      <c r="AK99" s="100"/>
      <c r="AL99" s="99"/>
      <c r="AM99" s="100"/>
      <c r="AN99" s="99"/>
      <c r="AO99" s="100"/>
      <c r="AP99" s="99"/>
      <c r="AQ99" s="100"/>
      <c r="AR99" s="99"/>
      <c r="AS99" s="100"/>
      <c r="AT99" s="99"/>
      <c r="AU99" s="100"/>
      <c r="AV99" s="99"/>
      <c r="AW99" s="100"/>
      <c r="AX99" s="99"/>
      <c r="AY99" s="100"/>
      <c r="AZ99" s="99"/>
      <c r="BA99" s="100"/>
      <c r="BB99" s="99"/>
      <c r="BC99" s="100"/>
      <c r="BD99" s="99"/>
      <c r="BE99" s="100"/>
      <c r="BF99" s="101">
        <f t="shared" si="387"/>
        <v>0</v>
      </c>
      <c r="BG99" s="100">
        <f t="shared" si="388"/>
        <v>0</v>
      </c>
      <c r="BH99" s="99"/>
      <c r="BI99" s="100"/>
      <c r="BJ99" s="99"/>
      <c r="BK99" s="100"/>
      <c r="BL99" s="99"/>
      <c r="BM99" s="100"/>
      <c r="BN99" s="99"/>
      <c r="BO99" s="100"/>
      <c r="BP99" s="99"/>
      <c r="BQ99" s="100"/>
      <c r="BR99" s="99"/>
      <c r="BS99" s="100"/>
      <c r="BT99" s="99"/>
      <c r="BU99" s="100"/>
      <c r="BV99" s="99"/>
      <c r="BW99" s="100"/>
      <c r="BX99" s="99"/>
      <c r="BY99" s="100"/>
      <c r="BZ99" s="99"/>
      <c r="CA99" s="100"/>
      <c r="CB99" s="99"/>
      <c r="CC99" s="100"/>
      <c r="CD99" s="99"/>
      <c r="CE99" s="100"/>
      <c r="CF99" s="101">
        <f t="shared" si="386"/>
        <v>0</v>
      </c>
      <c r="CG99" s="100">
        <f t="shared" si="386"/>
        <v>0</v>
      </c>
    </row>
    <row r="100" spans="1:85" s="102" customFormat="1" ht="18" x14ac:dyDescent="0.25">
      <c r="A100" s="94"/>
      <c r="B100" s="95"/>
      <c r="C100" s="95"/>
      <c r="D100" s="94"/>
      <c r="E100" s="94"/>
      <c r="F100" s="94"/>
      <c r="G100" s="94"/>
      <c r="H100" s="94"/>
      <c r="I100" s="100"/>
      <c r="J100" s="94"/>
      <c r="K100" s="100"/>
      <c r="L100" s="94"/>
      <c r="M100" s="100"/>
      <c r="N100" s="94"/>
      <c r="O100" s="100"/>
      <c r="P100" s="94"/>
      <c r="Q100" s="100"/>
      <c r="R100" s="94"/>
      <c r="S100" s="100"/>
      <c r="T100" s="94"/>
      <c r="U100" s="100"/>
      <c r="V100" s="94"/>
      <c r="W100" s="100"/>
      <c r="X100" s="94"/>
      <c r="Y100" s="100"/>
      <c r="Z100" s="94"/>
      <c r="AA100" s="100"/>
      <c r="AB100" s="94"/>
      <c r="AC100" s="100"/>
      <c r="AD100" s="94"/>
      <c r="AE100" s="100"/>
      <c r="AF100" s="101"/>
      <c r="AG100" s="100"/>
      <c r="AH100" s="99"/>
      <c r="AI100" s="100"/>
      <c r="AJ100" s="99"/>
      <c r="AK100" s="100"/>
      <c r="AL100" s="99"/>
      <c r="AM100" s="100"/>
      <c r="AN100" s="99"/>
      <c r="AO100" s="100"/>
      <c r="AP100" s="99"/>
      <c r="AQ100" s="100"/>
      <c r="AR100" s="99"/>
      <c r="AS100" s="100"/>
      <c r="AT100" s="99"/>
      <c r="AU100" s="100"/>
      <c r="AV100" s="99"/>
      <c r="AW100" s="100"/>
      <c r="AX100" s="99"/>
      <c r="AY100" s="100"/>
      <c r="AZ100" s="99"/>
      <c r="BA100" s="100"/>
      <c r="BB100" s="99"/>
      <c r="BC100" s="100"/>
      <c r="BD100" s="99"/>
      <c r="BE100" s="100"/>
      <c r="BF100" s="101">
        <f t="shared" si="387"/>
        <v>0</v>
      </c>
      <c r="BG100" s="100">
        <f t="shared" si="388"/>
        <v>0</v>
      </c>
      <c r="BH100" s="99"/>
      <c r="BI100" s="100"/>
      <c r="BJ100" s="99"/>
      <c r="BK100" s="100"/>
      <c r="BL100" s="99"/>
      <c r="BM100" s="100"/>
      <c r="BN100" s="99"/>
      <c r="BO100" s="100"/>
      <c r="BP100" s="99"/>
      <c r="BQ100" s="100"/>
      <c r="BR100" s="99"/>
      <c r="BS100" s="100"/>
      <c r="BT100" s="99"/>
      <c r="BU100" s="100"/>
      <c r="BV100" s="99"/>
      <c r="BW100" s="100"/>
      <c r="BX100" s="99"/>
      <c r="BY100" s="100"/>
      <c r="BZ100" s="99"/>
      <c r="CA100" s="100"/>
      <c r="CB100" s="99"/>
      <c r="CC100" s="100"/>
      <c r="CD100" s="99"/>
      <c r="CE100" s="100"/>
      <c r="CF100" s="101">
        <f t="shared" si="386"/>
        <v>0</v>
      </c>
      <c r="CG100" s="100">
        <f t="shared" si="386"/>
        <v>0</v>
      </c>
    </row>
    <row r="101" spans="1:85" s="102" customFormat="1" ht="18" x14ac:dyDescent="0.25">
      <c r="A101" s="94">
        <v>81</v>
      </c>
      <c r="B101" s="95" t="s">
        <v>144</v>
      </c>
      <c r="C101" s="95" t="s">
        <v>74</v>
      </c>
      <c r="D101" s="94">
        <f>RANK(BF101,$BF$4:$BF$147)</f>
        <v>19</v>
      </c>
      <c r="E101" s="94">
        <v>0.64</v>
      </c>
      <c r="F101" s="94" t="s">
        <v>145</v>
      </c>
      <c r="G101" s="94"/>
      <c r="H101" s="94"/>
      <c r="I101" s="100"/>
      <c r="J101" s="94"/>
      <c r="K101" s="100"/>
      <c r="L101" s="94"/>
      <c r="M101" s="100"/>
      <c r="N101" s="94"/>
      <c r="O101" s="100"/>
      <c r="P101" s="94"/>
      <c r="Q101" s="100"/>
      <c r="R101" s="94"/>
      <c r="S101" s="100"/>
      <c r="T101" s="94"/>
      <c r="U101" s="100"/>
      <c r="V101" s="94"/>
      <c r="W101" s="100"/>
      <c r="X101" s="94"/>
      <c r="Y101" s="100"/>
      <c r="Z101" s="94"/>
      <c r="AA101" s="100"/>
      <c r="AB101" s="94"/>
      <c r="AC101" s="100"/>
      <c r="AD101" s="94"/>
      <c r="AE101" s="100"/>
      <c r="AF101" s="101"/>
      <c r="AG101" s="100"/>
      <c r="AH101" s="99"/>
      <c r="AI101" s="100"/>
      <c r="AJ101" s="99"/>
      <c r="AK101" s="100"/>
      <c r="AL101" s="99"/>
      <c r="AM101" s="100"/>
      <c r="AN101" s="99"/>
      <c r="AO101" s="100"/>
      <c r="AP101" s="99"/>
      <c r="AQ101" s="100"/>
      <c r="AR101" s="99"/>
      <c r="AS101" s="100"/>
      <c r="AT101" s="99"/>
      <c r="AU101" s="100"/>
      <c r="AV101" s="99"/>
      <c r="AW101" s="100"/>
      <c r="AX101" s="99"/>
      <c r="AY101" s="100"/>
      <c r="AZ101" s="99"/>
      <c r="BA101" s="100"/>
      <c r="BB101" s="99"/>
      <c r="BC101" s="100"/>
      <c r="BD101" s="99"/>
      <c r="BE101" s="100"/>
      <c r="BF101" s="101">
        <f t="shared" si="387"/>
        <v>0</v>
      </c>
      <c r="BG101" s="100">
        <f t="shared" si="388"/>
        <v>0</v>
      </c>
      <c r="BH101" s="99"/>
      <c r="BI101" s="100"/>
      <c r="BJ101" s="99"/>
      <c r="BK101" s="100"/>
      <c r="BL101" s="99"/>
      <c r="BM101" s="100"/>
      <c r="BN101" s="99"/>
      <c r="BO101" s="100"/>
      <c r="BP101" s="99"/>
      <c r="BQ101" s="100"/>
      <c r="BR101" s="99"/>
      <c r="BS101" s="100"/>
      <c r="BT101" s="99"/>
      <c r="BU101" s="100"/>
      <c r="BV101" s="99"/>
      <c r="BW101" s="100"/>
      <c r="BX101" s="99"/>
      <c r="BY101" s="100"/>
      <c r="BZ101" s="99"/>
      <c r="CA101" s="100"/>
      <c r="CB101" s="99"/>
      <c r="CC101" s="100"/>
      <c r="CD101" s="99"/>
      <c r="CE101" s="100"/>
      <c r="CF101" s="101">
        <f t="shared" si="386"/>
        <v>0</v>
      </c>
      <c r="CG101" s="100">
        <f t="shared" si="386"/>
        <v>0</v>
      </c>
    </row>
    <row r="102" spans="1:85" s="102" customFormat="1" ht="18" x14ac:dyDescent="0.25">
      <c r="A102" s="94">
        <v>82</v>
      </c>
      <c r="B102" s="95" t="s">
        <v>146</v>
      </c>
      <c r="C102" s="95" t="s">
        <v>77</v>
      </c>
      <c r="D102" s="94">
        <f>RANK(BF102,$BF$4:$BF$147)</f>
        <v>19</v>
      </c>
      <c r="E102" s="94">
        <v>1</v>
      </c>
      <c r="F102" s="94" t="s">
        <v>98</v>
      </c>
      <c r="G102" s="94"/>
      <c r="H102" s="94"/>
      <c r="I102" s="100"/>
      <c r="J102" s="94"/>
      <c r="K102" s="100"/>
      <c r="L102" s="94"/>
      <c r="M102" s="100"/>
      <c r="N102" s="94"/>
      <c r="O102" s="100"/>
      <c r="P102" s="94"/>
      <c r="Q102" s="100"/>
      <c r="R102" s="94"/>
      <c r="S102" s="100"/>
      <c r="T102" s="94"/>
      <c r="U102" s="100"/>
      <c r="V102" s="94"/>
      <c r="W102" s="100"/>
      <c r="X102" s="94"/>
      <c r="Y102" s="100"/>
      <c r="Z102" s="94"/>
      <c r="AA102" s="100"/>
      <c r="AB102" s="94"/>
      <c r="AC102" s="100"/>
      <c r="AD102" s="94"/>
      <c r="AE102" s="100"/>
      <c r="AF102" s="101"/>
      <c r="AG102" s="100"/>
      <c r="AH102" s="99"/>
      <c r="AI102" s="100"/>
      <c r="AJ102" s="99"/>
      <c r="AK102" s="100"/>
      <c r="AL102" s="99"/>
      <c r="AM102" s="100"/>
      <c r="AN102" s="99"/>
      <c r="AO102" s="100"/>
      <c r="AP102" s="99"/>
      <c r="AQ102" s="100"/>
      <c r="AR102" s="99"/>
      <c r="AS102" s="100"/>
      <c r="AT102" s="99"/>
      <c r="AU102" s="100"/>
      <c r="AV102" s="99"/>
      <c r="AW102" s="100"/>
      <c r="AX102" s="99"/>
      <c r="AY102" s="100"/>
      <c r="AZ102" s="99"/>
      <c r="BA102" s="100"/>
      <c r="BB102" s="99"/>
      <c r="BC102" s="100"/>
      <c r="BD102" s="99"/>
      <c r="BE102" s="100"/>
      <c r="BF102" s="101">
        <f t="shared" si="387"/>
        <v>0</v>
      </c>
      <c r="BG102" s="100">
        <f t="shared" si="388"/>
        <v>0</v>
      </c>
      <c r="BH102" s="99"/>
      <c r="BI102" s="100"/>
      <c r="BJ102" s="99"/>
      <c r="BK102" s="100"/>
      <c r="BL102" s="99"/>
      <c r="BM102" s="100"/>
      <c r="BN102" s="99"/>
      <c r="BO102" s="100"/>
      <c r="BP102" s="99"/>
      <c r="BQ102" s="100"/>
      <c r="BR102" s="99"/>
      <c r="BS102" s="100"/>
      <c r="BT102" s="99"/>
      <c r="BU102" s="100"/>
      <c r="BV102" s="99"/>
      <c r="BW102" s="100"/>
      <c r="BX102" s="99"/>
      <c r="BY102" s="100"/>
      <c r="BZ102" s="99"/>
      <c r="CA102" s="100"/>
      <c r="CB102" s="99"/>
      <c r="CC102" s="100"/>
      <c r="CD102" s="99"/>
      <c r="CE102" s="100"/>
      <c r="CF102" s="101">
        <f t="shared" si="386"/>
        <v>0</v>
      </c>
      <c r="CG102" s="100">
        <f t="shared" si="386"/>
        <v>0</v>
      </c>
    </row>
    <row r="103" spans="1:85" s="102" customFormat="1" ht="18" x14ac:dyDescent="0.25">
      <c r="A103" s="94">
        <v>83</v>
      </c>
      <c r="B103" s="95" t="s">
        <v>146</v>
      </c>
      <c r="C103" s="95" t="s">
        <v>77</v>
      </c>
      <c r="D103" s="94">
        <f>RANK(BF103,$BF$4:$BF$147)</f>
        <v>19</v>
      </c>
      <c r="E103" s="94">
        <v>0.6</v>
      </c>
      <c r="F103" s="94" t="s">
        <v>98</v>
      </c>
      <c r="G103" s="94"/>
      <c r="H103" s="94"/>
      <c r="I103" s="100"/>
      <c r="J103" s="94"/>
      <c r="K103" s="100"/>
      <c r="L103" s="94"/>
      <c r="M103" s="100"/>
      <c r="N103" s="94"/>
      <c r="O103" s="100"/>
      <c r="P103" s="94"/>
      <c r="Q103" s="100"/>
      <c r="R103" s="94"/>
      <c r="S103" s="100"/>
      <c r="T103" s="94"/>
      <c r="U103" s="100"/>
      <c r="V103" s="94"/>
      <c r="W103" s="100"/>
      <c r="X103" s="94"/>
      <c r="Y103" s="100"/>
      <c r="Z103" s="94"/>
      <c r="AA103" s="100"/>
      <c r="AB103" s="94"/>
      <c r="AC103" s="100"/>
      <c r="AD103" s="94"/>
      <c r="AE103" s="100"/>
      <c r="AF103" s="101"/>
      <c r="AG103" s="100"/>
      <c r="AH103" s="99"/>
      <c r="AI103" s="100"/>
      <c r="AJ103" s="99"/>
      <c r="AK103" s="100"/>
      <c r="AL103" s="99"/>
      <c r="AM103" s="100"/>
      <c r="AN103" s="99"/>
      <c r="AO103" s="100"/>
      <c r="AP103" s="99"/>
      <c r="AQ103" s="100"/>
      <c r="AR103" s="99"/>
      <c r="AS103" s="100"/>
      <c r="AT103" s="99"/>
      <c r="AU103" s="100"/>
      <c r="AV103" s="99"/>
      <c r="AW103" s="100"/>
      <c r="AX103" s="99"/>
      <c r="AY103" s="100"/>
      <c r="AZ103" s="99"/>
      <c r="BA103" s="100"/>
      <c r="BB103" s="99"/>
      <c r="BC103" s="100"/>
      <c r="BD103" s="99"/>
      <c r="BE103" s="100"/>
      <c r="BF103" s="101">
        <f t="shared" si="387"/>
        <v>0</v>
      </c>
      <c r="BG103" s="100">
        <f t="shared" si="388"/>
        <v>0</v>
      </c>
      <c r="BH103" s="99"/>
      <c r="BI103" s="100"/>
      <c r="BJ103" s="99"/>
      <c r="BK103" s="100"/>
      <c r="BL103" s="99"/>
      <c r="BM103" s="100"/>
      <c r="BN103" s="99"/>
      <c r="BO103" s="100"/>
      <c r="BP103" s="99"/>
      <c r="BQ103" s="100"/>
      <c r="BR103" s="99"/>
      <c r="BS103" s="100"/>
      <c r="BT103" s="99"/>
      <c r="BU103" s="100"/>
      <c r="BV103" s="99"/>
      <c r="BW103" s="100"/>
      <c r="BX103" s="99"/>
      <c r="BY103" s="100"/>
      <c r="BZ103" s="99"/>
      <c r="CA103" s="100"/>
      <c r="CB103" s="99"/>
      <c r="CC103" s="100"/>
      <c r="CD103" s="99"/>
      <c r="CE103" s="100"/>
      <c r="CF103" s="101">
        <f t="shared" si="386"/>
        <v>0</v>
      </c>
      <c r="CG103" s="100">
        <f t="shared" si="386"/>
        <v>0</v>
      </c>
    </row>
    <row r="104" spans="1:85" s="102" customFormat="1" ht="18" x14ac:dyDescent="0.25">
      <c r="A104" s="94"/>
      <c r="B104" s="95"/>
      <c r="C104" s="95"/>
      <c r="D104" s="94"/>
      <c r="E104" s="94"/>
      <c r="F104" s="94"/>
      <c r="G104" s="94"/>
      <c r="H104" s="94"/>
      <c r="I104" s="100"/>
      <c r="J104" s="94"/>
      <c r="K104" s="100"/>
      <c r="L104" s="94"/>
      <c r="M104" s="100"/>
      <c r="N104" s="94"/>
      <c r="O104" s="100"/>
      <c r="P104" s="94"/>
      <c r="Q104" s="100"/>
      <c r="R104" s="94"/>
      <c r="S104" s="100"/>
      <c r="T104" s="94"/>
      <c r="U104" s="100"/>
      <c r="V104" s="94"/>
      <c r="W104" s="100"/>
      <c r="X104" s="94"/>
      <c r="Y104" s="100"/>
      <c r="Z104" s="94"/>
      <c r="AA104" s="100"/>
      <c r="AB104" s="94"/>
      <c r="AC104" s="100"/>
      <c r="AD104" s="94"/>
      <c r="AE104" s="100"/>
      <c r="AF104" s="101"/>
      <c r="AG104" s="100"/>
      <c r="AH104" s="99"/>
      <c r="AI104" s="100"/>
      <c r="AJ104" s="99"/>
      <c r="AK104" s="100"/>
      <c r="AL104" s="99"/>
      <c r="AM104" s="100"/>
      <c r="AN104" s="99"/>
      <c r="AO104" s="100"/>
      <c r="AP104" s="99"/>
      <c r="AQ104" s="100"/>
      <c r="AR104" s="99"/>
      <c r="AS104" s="100"/>
      <c r="AT104" s="99"/>
      <c r="AU104" s="100"/>
      <c r="AV104" s="99"/>
      <c r="AW104" s="100"/>
      <c r="AX104" s="99"/>
      <c r="AY104" s="100"/>
      <c r="AZ104" s="99"/>
      <c r="BA104" s="100"/>
      <c r="BB104" s="99"/>
      <c r="BC104" s="100"/>
      <c r="BD104" s="99"/>
      <c r="BE104" s="100"/>
      <c r="BF104" s="101">
        <f t="shared" si="387"/>
        <v>0</v>
      </c>
      <c r="BG104" s="100">
        <f t="shared" si="388"/>
        <v>0</v>
      </c>
      <c r="BH104" s="99"/>
      <c r="BI104" s="100"/>
      <c r="BJ104" s="99"/>
      <c r="BK104" s="100"/>
      <c r="BL104" s="99"/>
      <c r="BM104" s="100"/>
      <c r="BN104" s="99"/>
      <c r="BO104" s="100"/>
      <c r="BP104" s="99"/>
      <c r="BQ104" s="100"/>
      <c r="BR104" s="99"/>
      <c r="BS104" s="100"/>
      <c r="BT104" s="99"/>
      <c r="BU104" s="100"/>
      <c r="BV104" s="99"/>
      <c r="BW104" s="100"/>
      <c r="BX104" s="99"/>
      <c r="BY104" s="100"/>
      <c r="BZ104" s="99"/>
      <c r="CA104" s="100"/>
      <c r="CB104" s="99"/>
      <c r="CC104" s="100"/>
      <c r="CD104" s="99"/>
      <c r="CE104" s="100"/>
      <c r="CF104" s="101">
        <f t="shared" si="386"/>
        <v>0</v>
      </c>
      <c r="CG104" s="100">
        <f t="shared" si="386"/>
        <v>0</v>
      </c>
    </row>
    <row r="105" spans="1:85" s="102" customFormat="1" ht="18" x14ac:dyDescent="0.25">
      <c r="A105" s="94">
        <v>84</v>
      </c>
      <c r="B105" s="95" t="s">
        <v>147</v>
      </c>
      <c r="C105" s="95" t="s">
        <v>74</v>
      </c>
      <c r="D105" s="94">
        <f>RANK(BF105,$BF$4:$BF$147)</f>
        <v>19</v>
      </c>
      <c r="E105" s="94">
        <v>0.64</v>
      </c>
      <c r="F105" s="94" t="s">
        <v>85</v>
      </c>
      <c r="G105" s="94"/>
      <c r="H105" s="94"/>
      <c r="I105" s="100"/>
      <c r="J105" s="94"/>
      <c r="K105" s="100"/>
      <c r="L105" s="94"/>
      <c r="M105" s="100"/>
      <c r="N105" s="94"/>
      <c r="O105" s="100"/>
      <c r="P105" s="94"/>
      <c r="Q105" s="100"/>
      <c r="R105" s="94"/>
      <c r="S105" s="100"/>
      <c r="T105" s="94"/>
      <c r="U105" s="100"/>
      <c r="V105" s="94"/>
      <c r="W105" s="100"/>
      <c r="X105" s="94"/>
      <c r="Y105" s="100"/>
      <c r="Z105" s="94"/>
      <c r="AA105" s="100"/>
      <c r="AB105" s="94"/>
      <c r="AC105" s="100"/>
      <c r="AD105" s="94"/>
      <c r="AE105" s="100"/>
      <c r="AF105" s="101"/>
      <c r="AG105" s="100"/>
      <c r="AH105" s="99"/>
      <c r="AI105" s="100"/>
      <c r="AJ105" s="99"/>
      <c r="AK105" s="100"/>
      <c r="AL105" s="99"/>
      <c r="AM105" s="100"/>
      <c r="AN105" s="99"/>
      <c r="AO105" s="100"/>
      <c r="AP105" s="99"/>
      <c r="AQ105" s="100"/>
      <c r="AR105" s="99"/>
      <c r="AS105" s="100"/>
      <c r="AT105" s="99"/>
      <c r="AU105" s="100"/>
      <c r="AV105" s="99"/>
      <c r="AW105" s="100"/>
      <c r="AX105" s="99"/>
      <c r="AY105" s="100"/>
      <c r="AZ105" s="99"/>
      <c r="BA105" s="100"/>
      <c r="BB105" s="99"/>
      <c r="BC105" s="100"/>
      <c r="BD105" s="99"/>
      <c r="BE105" s="100"/>
      <c r="BF105" s="101">
        <f t="shared" si="387"/>
        <v>0</v>
      </c>
      <c r="BG105" s="100">
        <f t="shared" si="388"/>
        <v>0</v>
      </c>
      <c r="BH105" s="99"/>
      <c r="BI105" s="100"/>
      <c r="BJ105" s="99"/>
      <c r="BK105" s="100"/>
      <c r="BL105" s="99"/>
      <c r="BM105" s="100"/>
      <c r="BN105" s="99"/>
      <c r="BO105" s="100"/>
      <c r="BP105" s="99"/>
      <c r="BQ105" s="100"/>
      <c r="BR105" s="99"/>
      <c r="BS105" s="100"/>
      <c r="BT105" s="99"/>
      <c r="BU105" s="100"/>
      <c r="BV105" s="99"/>
      <c r="BW105" s="100"/>
      <c r="BX105" s="99"/>
      <c r="BY105" s="100"/>
      <c r="BZ105" s="99"/>
      <c r="CA105" s="100"/>
      <c r="CB105" s="99"/>
      <c r="CC105" s="100"/>
      <c r="CD105" s="99"/>
      <c r="CE105" s="100"/>
      <c r="CF105" s="101">
        <f t="shared" si="386"/>
        <v>0</v>
      </c>
      <c r="CG105" s="100">
        <f t="shared" si="386"/>
        <v>0</v>
      </c>
    </row>
    <row r="106" spans="1:85" s="102" customFormat="1" ht="18" x14ac:dyDescent="0.25">
      <c r="A106" s="94">
        <v>85</v>
      </c>
      <c r="B106" s="95" t="s">
        <v>147</v>
      </c>
      <c r="C106" s="95" t="s">
        <v>77</v>
      </c>
      <c r="D106" s="94">
        <f>RANK(BF106,$BF$4:$BF$147)</f>
        <v>19</v>
      </c>
      <c r="E106" s="94">
        <v>0.6</v>
      </c>
      <c r="F106" s="94"/>
      <c r="G106" s="94"/>
      <c r="H106" s="94"/>
      <c r="I106" s="100"/>
      <c r="J106" s="94"/>
      <c r="K106" s="100"/>
      <c r="L106" s="94"/>
      <c r="M106" s="100"/>
      <c r="N106" s="94"/>
      <c r="O106" s="100"/>
      <c r="P106" s="94"/>
      <c r="Q106" s="100"/>
      <c r="R106" s="94"/>
      <c r="S106" s="100"/>
      <c r="T106" s="94"/>
      <c r="U106" s="100"/>
      <c r="V106" s="94"/>
      <c r="W106" s="100"/>
      <c r="X106" s="94"/>
      <c r="Y106" s="100"/>
      <c r="Z106" s="94"/>
      <c r="AA106" s="100"/>
      <c r="AB106" s="94"/>
      <c r="AC106" s="100"/>
      <c r="AD106" s="94"/>
      <c r="AE106" s="100"/>
      <c r="AF106" s="101"/>
      <c r="AG106" s="100"/>
      <c r="AH106" s="99"/>
      <c r="AI106" s="100"/>
      <c r="AJ106" s="99"/>
      <c r="AK106" s="100"/>
      <c r="AL106" s="99"/>
      <c r="AM106" s="100"/>
      <c r="AN106" s="99"/>
      <c r="AO106" s="100"/>
      <c r="AP106" s="99"/>
      <c r="AQ106" s="100"/>
      <c r="AR106" s="99"/>
      <c r="AS106" s="100"/>
      <c r="AT106" s="99"/>
      <c r="AU106" s="100"/>
      <c r="AV106" s="99"/>
      <c r="AW106" s="100"/>
      <c r="AX106" s="99"/>
      <c r="AY106" s="100"/>
      <c r="AZ106" s="99"/>
      <c r="BA106" s="100"/>
      <c r="BB106" s="99"/>
      <c r="BC106" s="100"/>
      <c r="BD106" s="99"/>
      <c r="BE106" s="100"/>
      <c r="BF106" s="101">
        <f t="shared" si="387"/>
        <v>0</v>
      </c>
      <c r="BG106" s="100">
        <f t="shared" si="388"/>
        <v>0</v>
      </c>
      <c r="BH106" s="99"/>
      <c r="BI106" s="100"/>
      <c r="BJ106" s="99"/>
      <c r="BK106" s="100"/>
      <c r="BL106" s="99"/>
      <c r="BM106" s="100"/>
      <c r="BN106" s="99"/>
      <c r="BO106" s="100"/>
      <c r="BP106" s="99"/>
      <c r="BQ106" s="100"/>
      <c r="BR106" s="99"/>
      <c r="BS106" s="100"/>
      <c r="BT106" s="99"/>
      <c r="BU106" s="100"/>
      <c r="BV106" s="99"/>
      <c r="BW106" s="100"/>
      <c r="BX106" s="99"/>
      <c r="BY106" s="100"/>
      <c r="BZ106" s="99"/>
      <c r="CA106" s="100"/>
      <c r="CB106" s="99"/>
      <c r="CC106" s="100"/>
      <c r="CD106" s="99"/>
      <c r="CE106" s="100"/>
      <c r="CF106" s="101">
        <f t="shared" si="386"/>
        <v>0</v>
      </c>
      <c r="CG106" s="100">
        <f t="shared" si="386"/>
        <v>0</v>
      </c>
    </row>
    <row r="107" spans="1:85" s="102" customFormat="1" ht="18" x14ac:dyDescent="0.25">
      <c r="A107" s="94">
        <v>86</v>
      </c>
      <c r="B107" s="95" t="s">
        <v>147</v>
      </c>
      <c r="C107" s="95" t="s">
        <v>77</v>
      </c>
      <c r="D107" s="94"/>
      <c r="E107" s="94">
        <v>0.6</v>
      </c>
      <c r="F107" s="94" t="s">
        <v>98</v>
      </c>
      <c r="G107" s="94"/>
      <c r="H107" s="94"/>
      <c r="I107" s="100"/>
      <c r="J107" s="94"/>
      <c r="K107" s="100"/>
      <c r="L107" s="94"/>
      <c r="M107" s="100"/>
      <c r="N107" s="94"/>
      <c r="O107" s="100"/>
      <c r="P107" s="94"/>
      <c r="Q107" s="100"/>
      <c r="R107" s="94"/>
      <c r="S107" s="100"/>
      <c r="T107" s="94"/>
      <c r="U107" s="100"/>
      <c r="V107" s="94"/>
      <c r="W107" s="100"/>
      <c r="X107" s="94"/>
      <c r="Y107" s="100"/>
      <c r="Z107" s="94"/>
      <c r="AA107" s="100"/>
      <c r="AB107" s="94"/>
      <c r="AC107" s="100"/>
      <c r="AD107" s="94"/>
      <c r="AE107" s="100"/>
      <c r="AF107" s="101"/>
      <c r="AG107" s="100"/>
      <c r="AH107" s="99"/>
      <c r="AI107" s="100"/>
      <c r="AJ107" s="99"/>
      <c r="AK107" s="100"/>
      <c r="AL107" s="99"/>
      <c r="AM107" s="100"/>
      <c r="AN107" s="99"/>
      <c r="AO107" s="100"/>
      <c r="AP107" s="99"/>
      <c r="AQ107" s="100"/>
      <c r="AR107" s="99"/>
      <c r="AS107" s="100"/>
      <c r="AT107" s="99"/>
      <c r="AU107" s="100"/>
      <c r="AV107" s="99"/>
      <c r="AW107" s="100"/>
      <c r="AX107" s="99"/>
      <c r="AY107" s="100"/>
      <c r="AZ107" s="99"/>
      <c r="BA107" s="100"/>
      <c r="BB107" s="99"/>
      <c r="BC107" s="100"/>
      <c r="BD107" s="99"/>
      <c r="BE107" s="100"/>
      <c r="BF107" s="101">
        <f t="shared" si="387"/>
        <v>0</v>
      </c>
      <c r="BG107" s="100">
        <f t="shared" si="388"/>
        <v>0</v>
      </c>
      <c r="BH107" s="99"/>
      <c r="BI107" s="100"/>
      <c r="BJ107" s="99"/>
      <c r="BK107" s="100"/>
      <c r="BL107" s="99"/>
      <c r="BM107" s="100"/>
      <c r="BN107" s="99"/>
      <c r="BO107" s="100"/>
      <c r="BP107" s="99"/>
      <c r="BQ107" s="100"/>
      <c r="BR107" s="99"/>
      <c r="BS107" s="100"/>
      <c r="BT107" s="99"/>
      <c r="BU107" s="100"/>
      <c r="BV107" s="99"/>
      <c r="BW107" s="100"/>
      <c r="BX107" s="99"/>
      <c r="BY107" s="100"/>
      <c r="BZ107" s="99"/>
      <c r="CA107" s="100"/>
      <c r="CB107" s="99"/>
      <c r="CC107" s="100"/>
      <c r="CD107" s="99"/>
      <c r="CE107" s="100"/>
      <c r="CF107" s="101">
        <f t="shared" si="386"/>
        <v>0</v>
      </c>
      <c r="CG107" s="100">
        <f t="shared" si="386"/>
        <v>0</v>
      </c>
    </row>
    <row r="108" spans="1:85" s="102" customFormat="1" ht="18" x14ac:dyDescent="0.25">
      <c r="A108" s="94"/>
      <c r="B108" s="95"/>
      <c r="C108" s="95"/>
      <c r="D108" s="94"/>
      <c r="E108" s="94"/>
      <c r="F108" s="94"/>
      <c r="G108" s="94"/>
      <c r="H108" s="94"/>
      <c r="I108" s="100"/>
      <c r="J108" s="94"/>
      <c r="K108" s="100"/>
      <c r="L108" s="94"/>
      <c r="M108" s="100"/>
      <c r="N108" s="94"/>
      <c r="O108" s="100"/>
      <c r="P108" s="94"/>
      <c r="Q108" s="100"/>
      <c r="R108" s="94"/>
      <c r="S108" s="100"/>
      <c r="T108" s="94"/>
      <c r="U108" s="100"/>
      <c r="V108" s="94"/>
      <c r="W108" s="100"/>
      <c r="X108" s="94"/>
      <c r="Y108" s="100"/>
      <c r="Z108" s="94"/>
      <c r="AA108" s="100"/>
      <c r="AB108" s="94"/>
      <c r="AC108" s="100"/>
      <c r="AD108" s="94"/>
      <c r="AE108" s="100"/>
      <c r="AF108" s="101"/>
      <c r="AG108" s="100"/>
      <c r="AH108" s="99"/>
      <c r="AI108" s="100"/>
      <c r="AJ108" s="99"/>
      <c r="AK108" s="100"/>
      <c r="AL108" s="99"/>
      <c r="AM108" s="100"/>
      <c r="AN108" s="99"/>
      <c r="AO108" s="100"/>
      <c r="AP108" s="99"/>
      <c r="AQ108" s="100"/>
      <c r="AR108" s="99"/>
      <c r="AS108" s="100"/>
      <c r="AT108" s="99"/>
      <c r="AU108" s="100"/>
      <c r="AV108" s="99"/>
      <c r="AW108" s="100"/>
      <c r="AX108" s="99"/>
      <c r="AY108" s="100"/>
      <c r="AZ108" s="99"/>
      <c r="BA108" s="100"/>
      <c r="BB108" s="99"/>
      <c r="BC108" s="100"/>
      <c r="BD108" s="99"/>
      <c r="BE108" s="100"/>
      <c r="BF108" s="101">
        <f t="shared" si="387"/>
        <v>0</v>
      </c>
      <c r="BG108" s="100">
        <f t="shared" si="388"/>
        <v>0</v>
      </c>
      <c r="BH108" s="99"/>
      <c r="BI108" s="100"/>
      <c r="BJ108" s="99"/>
      <c r="BK108" s="100"/>
      <c r="BL108" s="99"/>
      <c r="BM108" s="100"/>
      <c r="BN108" s="99"/>
      <c r="BO108" s="100"/>
      <c r="BP108" s="99"/>
      <c r="BQ108" s="100"/>
      <c r="BR108" s="99"/>
      <c r="BS108" s="100"/>
      <c r="BT108" s="99"/>
      <c r="BU108" s="100"/>
      <c r="BV108" s="99"/>
      <c r="BW108" s="100"/>
      <c r="BX108" s="99"/>
      <c r="BY108" s="100"/>
      <c r="BZ108" s="99"/>
      <c r="CA108" s="100"/>
      <c r="CB108" s="99"/>
      <c r="CC108" s="100"/>
      <c r="CD108" s="99"/>
      <c r="CE108" s="100"/>
      <c r="CF108" s="101">
        <f t="shared" si="386"/>
        <v>0</v>
      </c>
      <c r="CG108" s="100">
        <f t="shared" si="386"/>
        <v>0</v>
      </c>
    </row>
    <row r="109" spans="1:85" s="102" customFormat="1" ht="18" x14ac:dyDescent="0.25">
      <c r="A109" s="94">
        <v>87</v>
      </c>
      <c r="B109" s="95" t="s">
        <v>148</v>
      </c>
      <c r="C109" s="95" t="s">
        <v>77</v>
      </c>
      <c r="D109" s="94">
        <f>RANK(BF109,$BF$4:$BF$147)</f>
        <v>19</v>
      </c>
      <c r="E109" s="94">
        <v>1</v>
      </c>
      <c r="F109" s="94" t="s">
        <v>98</v>
      </c>
      <c r="G109" s="94"/>
      <c r="H109" s="94"/>
      <c r="I109" s="100"/>
      <c r="J109" s="94"/>
      <c r="K109" s="100"/>
      <c r="L109" s="94"/>
      <c r="M109" s="100"/>
      <c r="N109" s="94"/>
      <c r="O109" s="100"/>
      <c r="P109" s="94"/>
      <c r="Q109" s="100"/>
      <c r="R109" s="94"/>
      <c r="S109" s="100"/>
      <c r="T109" s="94"/>
      <c r="U109" s="100"/>
      <c r="V109" s="94"/>
      <c r="W109" s="100"/>
      <c r="X109" s="94"/>
      <c r="Y109" s="100"/>
      <c r="Z109" s="94"/>
      <c r="AA109" s="100"/>
      <c r="AB109" s="94"/>
      <c r="AC109" s="100"/>
      <c r="AD109" s="94"/>
      <c r="AE109" s="100"/>
      <c r="AF109" s="101"/>
      <c r="AG109" s="100"/>
      <c r="AH109" s="99"/>
      <c r="AI109" s="100"/>
      <c r="AJ109" s="99"/>
      <c r="AK109" s="100"/>
      <c r="AL109" s="99"/>
      <c r="AM109" s="100"/>
      <c r="AN109" s="99"/>
      <c r="AO109" s="100"/>
      <c r="AP109" s="99"/>
      <c r="AQ109" s="100"/>
      <c r="AR109" s="99"/>
      <c r="AS109" s="100"/>
      <c r="AT109" s="99"/>
      <c r="AU109" s="100"/>
      <c r="AV109" s="99"/>
      <c r="AW109" s="100"/>
      <c r="AX109" s="99"/>
      <c r="AY109" s="100"/>
      <c r="AZ109" s="99"/>
      <c r="BA109" s="100"/>
      <c r="BB109" s="99"/>
      <c r="BC109" s="100"/>
      <c r="BD109" s="99"/>
      <c r="BE109" s="100"/>
      <c r="BF109" s="101">
        <f t="shared" si="387"/>
        <v>0</v>
      </c>
      <c r="BG109" s="100">
        <f t="shared" si="388"/>
        <v>0</v>
      </c>
      <c r="BH109" s="99"/>
      <c r="BI109" s="100"/>
      <c r="BJ109" s="99"/>
      <c r="BK109" s="100"/>
      <c r="BL109" s="99"/>
      <c r="BM109" s="100"/>
      <c r="BN109" s="99"/>
      <c r="BO109" s="100"/>
      <c r="BP109" s="99"/>
      <c r="BQ109" s="100"/>
      <c r="BR109" s="99"/>
      <c r="BS109" s="100"/>
      <c r="BT109" s="99"/>
      <c r="BU109" s="100"/>
      <c r="BV109" s="99"/>
      <c r="BW109" s="100"/>
      <c r="BX109" s="99"/>
      <c r="BY109" s="100"/>
      <c r="BZ109" s="99"/>
      <c r="CA109" s="100"/>
      <c r="CB109" s="99"/>
      <c r="CC109" s="100"/>
      <c r="CD109" s="99"/>
      <c r="CE109" s="100"/>
      <c r="CF109" s="101">
        <f t="shared" si="386"/>
        <v>0</v>
      </c>
      <c r="CG109" s="100">
        <f t="shared" si="386"/>
        <v>0</v>
      </c>
    </row>
    <row r="110" spans="1:85" s="102" customFormat="1" ht="18" x14ac:dyDescent="0.25">
      <c r="A110" s="94">
        <v>88</v>
      </c>
      <c r="B110" s="95" t="s">
        <v>148</v>
      </c>
      <c r="C110" s="95" t="s">
        <v>74</v>
      </c>
      <c r="D110" s="94">
        <f>RANK(BF110,$BF$4:$BF$147)</f>
        <v>19</v>
      </c>
      <c r="E110" s="94">
        <v>0.64</v>
      </c>
      <c r="F110" s="94" t="s">
        <v>85</v>
      </c>
      <c r="G110" s="94"/>
      <c r="H110" s="94"/>
      <c r="I110" s="100"/>
      <c r="J110" s="94"/>
      <c r="K110" s="100"/>
      <c r="L110" s="94"/>
      <c r="M110" s="100"/>
      <c r="N110" s="94"/>
      <c r="O110" s="100"/>
      <c r="P110" s="94"/>
      <c r="Q110" s="100"/>
      <c r="R110" s="94"/>
      <c r="S110" s="100"/>
      <c r="T110" s="94"/>
      <c r="U110" s="100"/>
      <c r="V110" s="94"/>
      <c r="W110" s="100"/>
      <c r="X110" s="94"/>
      <c r="Y110" s="100"/>
      <c r="Z110" s="94"/>
      <c r="AA110" s="100"/>
      <c r="AB110" s="94"/>
      <c r="AC110" s="100"/>
      <c r="AD110" s="94"/>
      <c r="AE110" s="100"/>
      <c r="AF110" s="101"/>
      <c r="AG110" s="100"/>
      <c r="AH110" s="99"/>
      <c r="AI110" s="100"/>
      <c r="AJ110" s="99"/>
      <c r="AK110" s="100"/>
      <c r="AL110" s="99"/>
      <c r="AM110" s="100"/>
      <c r="AN110" s="99"/>
      <c r="AO110" s="100"/>
      <c r="AP110" s="99"/>
      <c r="AQ110" s="100"/>
      <c r="AR110" s="99"/>
      <c r="AS110" s="100"/>
      <c r="AT110" s="99"/>
      <c r="AU110" s="100"/>
      <c r="AV110" s="99"/>
      <c r="AW110" s="100"/>
      <c r="AX110" s="99"/>
      <c r="AY110" s="100"/>
      <c r="AZ110" s="99"/>
      <c r="BA110" s="100"/>
      <c r="BB110" s="99"/>
      <c r="BC110" s="100"/>
      <c r="BD110" s="99"/>
      <c r="BE110" s="100"/>
      <c r="BF110" s="101">
        <f t="shared" si="387"/>
        <v>0</v>
      </c>
      <c r="BG110" s="100">
        <f t="shared" si="388"/>
        <v>0</v>
      </c>
      <c r="BH110" s="99"/>
      <c r="BI110" s="100"/>
      <c r="BJ110" s="99"/>
      <c r="BK110" s="100"/>
      <c r="BL110" s="99"/>
      <c r="BM110" s="100"/>
      <c r="BN110" s="99"/>
      <c r="BO110" s="100"/>
      <c r="BP110" s="99"/>
      <c r="BQ110" s="100"/>
      <c r="BR110" s="99"/>
      <c r="BS110" s="100"/>
      <c r="BT110" s="99"/>
      <c r="BU110" s="100"/>
      <c r="BV110" s="99"/>
      <c r="BW110" s="100"/>
      <c r="BX110" s="99"/>
      <c r="BY110" s="100"/>
      <c r="BZ110" s="99"/>
      <c r="CA110" s="100"/>
      <c r="CB110" s="99"/>
      <c r="CC110" s="100"/>
      <c r="CD110" s="99"/>
      <c r="CE110" s="100"/>
      <c r="CF110" s="101">
        <f t="shared" si="386"/>
        <v>0</v>
      </c>
      <c r="CG110" s="100">
        <f t="shared" si="386"/>
        <v>0</v>
      </c>
    </row>
    <row r="111" spans="1:85" s="102" customFormat="1" ht="19.899999999999999" customHeight="1" x14ac:dyDescent="0.25">
      <c r="A111" s="94">
        <v>89</v>
      </c>
      <c r="B111" s="95" t="s">
        <v>148</v>
      </c>
      <c r="C111" s="95" t="s">
        <v>74</v>
      </c>
      <c r="D111" s="94"/>
      <c r="E111" s="94">
        <v>0.6</v>
      </c>
      <c r="F111" s="94" t="s">
        <v>98</v>
      </c>
      <c r="G111" s="94"/>
      <c r="H111" s="94"/>
      <c r="I111" s="100"/>
      <c r="J111" s="94"/>
      <c r="K111" s="100"/>
      <c r="L111" s="94"/>
      <c r="M111" s="100"/>
      <c r="N111" s="94"/>
      <c r="O111" s="100"/>
      <c r="P111" s="94"/>
      <c r="Q111" s="100"/>
      <c r="R111" s="94"/>
      <c r="S111" s="100"/>
      <c r="T111" s="94"/>
      <c r="U111" s="100"/>
      <c r="V111" s="94"/>
      <c r="W111" s="100"/>
      <c r="X111" s="94"/>
      <c r="Y111" s="100"/>
      <c r="Z111" s="94"/>
      <c r="AA111" s="100"/>
      <c r="AB111" s="94"/>
      <c r="AC111" s="100"/>
      <c r="AD111" s="94"/>
      <c r="AE111" s="100"/>
      <c r="AF111" s="101"/>
      <c r="AG111" s="100"/>
      <c r="AH111" s="99"/>
      <c r="AI111" s="100"/>
      <c r="AJ111" s="99"/>
      <c r="AK111" s="100"/>
      <c r="AL111" s="99"/>
      <c r="AM111" s="100"/>
      <c r="AN111" s="99"/>
      <c r="AO111" s="100"/>
      <c r="AP111" s="99"/>
      <c r="AQ111" s="100"/>
      <c r="AR111" s="99"/>
      <c r="AS111" s="100"/>
      <c r="AT111" s="99"/>
      <c r="AU111" s="100"/>
      <c r="AV111" s="99"/>
      <c r="AW111" s="100"/>
      <c r="AX111" s="99"/>
      <c r="AY111" s="100"/>
      <c r="AZ111" s="99"/>
      <c r="BA111" s="100"/>
      <c r="BB111" s="99"/>
      <c r="BC111" s="100"/>
      <c r="BD111" s="99"/>
      <c r="BE111" s="100"/>
      <c r="BF111" s="101">
        <f t="shared" si="387"/>
        <v>0</v>
      </c>
      <c r="BG111" s="100">
        <f t="shared" si="388"/>
        <v>0</v>
      </c>
      <c r="BH111" s="99"/>
      <c r="BI111" s="100"/>
      <c r="BJ111" s="99"/>
      <c r="BK111" s="100"/>
      <c r="BL111" s="99"/>
      <c r="BM111" s="100"/>
      <c r="BN111" s="99"/>
      <c r="BO111" s="100"/>
      <c r="BP111" s="99"/>
      <c r="BQ111" s="100"/>
      <c r="BR111" s="99"/>
      <c r="BS111" s="100"/>
      <c r="BT111" s="99"/>
      <c r="BU111" s="100"/>
      <c r="BV111" s="99"/>
      <c r="BW111" s="100"/>
      <c r="BX111" s="99"/>
      <c r="BY111" s="100"/>
      <c r="BZ111" s="99"/>
      <c r="CA111" s="100"/>
      <c r="CB111" s="99"/>
      <c r="CC111" s="100"/>
      <c r="CD111" s="99"/>
      <c r="CE111" s="100"/>
      <c r="CF111" s="101">
        <f t="shared" si="386"/>
        <v>0</v>
      </c>
      <c r="CG111" s="100">
        <f t="shared" si="386"/>
        <v>0</v>
      </c>
    </row>
    <row r="112" spans="1:85" s="102" customFormat="1" ht="18" x14ac:dyDescent="0.25">
      <c r="A112" s="94"/>
      <c r="B112" s="95"/>
      <c r="C112" s="95"/>
      <c r="D112" s="94"/>
      <c r="E112" s="94"/>
      <c r="F112" s="94"/>
      <c r="G112" s="94"/>
      <c r="H112" s="94"/>
      <c r="I112" s="100"/>
      <c r="J112" s="94"/>
      <c r="K112" s="100"/>
      <c r="L112" s="94"/>
      <c r="M112" s="100"/>
      <c r="N112" s="94"/>
      <c r="O112" s="100"/>
      <c r="P112" s="94"/>
      <c r="Q112" s="100"/>
      <c r="R112" s="94"/>
      <c r="S112" s="100"/>
      <c r="T112" s="94"/>
      <c r="U112" s="100"/>
      <c r="V112" s="94"/>
      <c r="W112" s="100"/>
      <c r="X112" s="94"/>
      <c r="Y112" s="100"/>
      <c r="Z112" s="94"/>
      <c r="AA112" s="100"/>
      <c r="AB112" s="94"/>
      <c r="AC112" s="100"/>
      <c r="AD112" s="94"/>
      <c r="AE112" s="100"/>
      <c r="AF112" s="101"/>
      <c r="AG112" s="100"/>
      <c r="AH112" s="99"/>
      <c r="AI112" s="100"/>
      <c r="AJ112" s="99"/>
      <c r="AK112" s="100"/>
      <c r="AL112" s="99"/>
      <c r="AM112" s="100"/>
      <c r="AN112" s="99"/>
      <c r="AO112" s="100"/>
      <c r="AP112" s="99"/>
      <c r="AQ112" s="100"/>
      <c r="AR112" s="99"/>
      <c r="AS112" s="100"/>
      <c r="AT112" s="99"/>
      <c r="AU112" s="100"/>
      <c r="AV112" s="99"/>
      <c r="AW112" s="100"/>
      <c r="AX112" s="99"/>
      <c r="AY112" s="100"/>
      <c r="AZ112" s="99"/>
      <c r="BA112" s="100"/>
      <c r="BB112" s="99"/>
      <c r="BC112" s="100"/>
      <c r="BD112" s="99"/>
      <c r="BE112" s="100"/>
      <c r="BF112" s="101">
        <f t="shared" si="387"/>
        <v>0</v>
      </c>
      <c r="BG112" s="100">
        <f t="shared" si="388"/>
        <v>0</v>
      </c>
      <c r="BH112" s="99"/>
      <c r="BI112" s="100"/>
      <c r="BJ112" s="99"/>
      <c r="BK112" s="100"/>
      <c r="BL112" s="99"/>
      <c r="BM112" s="100"/>
      <c r="BN112" s="99"/>
      <c r="BO112" s="100"/>
      <c r="BP112" s="99"/>
      <c r="BQ112" s="100"/>
      <c r="BR112" s="99"/>
      <c r="BS112" s="100"/>
      <c r="BT112" s="99"/>
      <c r="BU112" s="100"/>
      <c r="BV112" s="99"/>
      <c r="BW112" s="100"/>
      <c r="BX112" s="99"/>
      <c r="BY112" s="100"/>
      <c r="BZ112" s="99"/>
      <c r="CA112" s="100"/>
      <c r="CB112" s="99"/>
      <c r="CC112" s="100"/>
      <c r="CD112" s="99"/>
      <c r="CE112" s="100"/>
      <c r="CF112" s="101">
        <f t="shared" si="386"/>
        <v>0</v>
      </c>
      <c r="CG112" s="100">
        <f t="shared" si="386"/>
        <v>0</v>
      </c>
    </row>
    <row r="113" spans="1:85" s="102" customFormat="1" ht="18" x14ac:dyDescent="0.25">
      <c r="A113" s="94">
        <v>90</v>
      </c>
      <c r="B113" s="95" t="s">
        <v>149</v>
      </c>
      <c r="C113" s="95" t="s">
        <v>74</v>
      </c>
      <c r="D113" s="94">
        <f>RANK(BF113,$BF$4:$BF$142)</f>
        <v>17</v>
      </c>
      <c r="E113" s="94">
        <v>0.7</v>
      </c>
      <c r="F113" s="94" t="s">
        <v>75</v>
      </c>
      <c r="G113" s="94">
        <v>3600</v>
      </c>
      <c r="H113" s="94">
        <v>192</v>
      </c>
      <c r="I113" s="97">
        <f t="shared" ref="I113:I114" si="389">H113*$E113</f>
        <v>134.39999999999998</v>
      </c>
      <c r="J113" s="94">
        <v>36</v>
      </c>
      <c r="K113" s="97">
        <f t="shared" ref="K113:K114" si="390">J113*$E113</f>
        <v>25.2</v>
      </c>
      <c r="L113" s="94"/>
      <c r="M113" s="97">
        <f t="shared" ref="M113:M114" si="391">L113*$E113</f>
        <v>0</v>
      </c>
      <c r="N113" s="94">
        <v>168</v>
      </c>
      <c r="O113" s="97">
        <f t="shared" ref="O113:O114" si="392">N113*$E113</f>
        <v>117.6</v>
      </c>
      <c r="P113" s="94">
        <v>60</v>
      </c>
      <c r="Q113" s="97">
        <f t="shared" ref="Q113:Q114" si="393">P113*$E113</f>
        <v>42</v>
      </c>
      <c r="R113" s="94">
        <v>48</v>
      </c>
      <c r="S113" s="97">
        <f t="shared" ref="S113:S114" si="394">R113*$E113</f>
        <v>33.599999999999994</v>
      </c>
      <c r="T113" s="94">
        <v>12</v>
      </c>
      <c r="U113" s="97">
        <f t="shared" ref="U113:U114" si="395">T113*$E113</f>
        <v>8.3999999999999986</v>
      </c>
      <c r="V113" s="94">
        <v>84</v>
      </c>
      <c r="W113" s="97">
        <f t="shared" ref="W113:W114" si="396">V113*$E113</f>
        <v>58.8</v>
      </c>
      <c r="X113" s="94">
        <v>30</v>
      </c>
      <c r="Y113" s="97">
        <f t="shared" ref="Y113:Y114" si="397">X113*$E113</f>
        <v>21</v>
      </c>
      <c r="Z113" s="94"/>
      <c r="AA113" s="97">
        <f t="shared" ref="AA113:AA114" si="398">Z113*$E113</f>
        <v>0</v>
      </c>
      <c r="AB113" s="94">
        <v>12</v>
      </c>
      <c r="AC113" s="97">
        <f t="shared" ref="AC113:AC114" si="399">AB113*$E113</f>
        <v>8.3999999999999986</v>
      </c>
      <c r="AD113" s="94">
        <v>12</v>
      </c>
      <c r="AE113" s="97">
        <f t="shared" ref="AE113:AE114" si="400">AD113*$E113</f>
        <v>8.3999999999999986</v>
      </c>
      <c r="AF113" s="101">
        <f>SUM(H113,J113,L113,N113,P113,R113,T113,V113,X113,Z113,AB113,AD113)</f>
        <v>654</v>
      </c>
      <c r="AG113" s="100">
        <f>SUM(I113,K113,M113,O113,Q113,S113,U113,W113,Y113,AA113,AC113,AE113)</f>
        <v>457.7999999999999</v>
      </c>
      <c r="AH113" s="96">
        <v>36</v>
      </c>
      <c r="AI113" s="97">
        <f t="shared" ref="AI113:AI114" si="401">AH113*$E113</f>
        <v>25.2</v>
      </c>
      <c r="AJ113" s="98">
        <v>6</v>
      </c>
      <c r="AK113" s="97">
        <f t="shared" ref="AK113" si="402">AJ113*$E113</f>
        <v>4.1999999999999993</v>
      </c>
      <c r="AL113" s="99">
        <v>12</v>
      </c>
      <c r="AM113" s="100">
        <f>AL113*$E113</f>
        <v>8.3999999999999986</v>
      </c>
      <c r="AN113" s="99">
        <v>12</v>
      </c>
      <c r="AO113" s="100">
        <f>AN113*$E113</f>
        <v>8.3999999999999986</v>
      </c>
      <c r="AP113" s="99">
        <v>24</v>
      </c>
      <c r="AQ113" s="100">
        <f>AP113*$E113</f>
        <v>16.799999999999997</v>
      </c>
      <c r="AR113" s="99"/>
      <c r="AS113" s="100">
        <f>AR113*$E113</f>
        <v>0</v>
      </c>
      <c r="AT113" s="99"/>
      <c r="AU113" s="100">
        <f>AT113*$E113</f>
        <v>0</v>
      </c>
      <c r="AV113" s="99"/>
      <c r="AW113" s="100">
        <f>AV113*$E113</f>
        <v>0</v>
      </c>
      <c r="AX113" s="99">
        <v>24</v>
      </c>
      <c r="AY113" s="100">
        <f>AX113*$E113</f>
        <v>16.799999999999997</v>
      </c>
      <c r="AZ113" s="99"/>
      <c r="BA113" s="100">
        <f>AZ113*$E113</f>
        <v>0</v>
      </c>
      <c r="BB113" s="99"/>
      <c r="BC113" s="100">
        <f>BB113*$E113</f>
        <v>0</v>
      </c>
      <c r="BD113" s="99"/>
      <c r="BE113" s="100">
        <f>BD113*$E113</f>
        <v>0</v>
      </c>
      <c r="BF113" s="101">
        <f t="shared" si="387"/>
        <v>114</v>
      </c>
      <c r="BG113" s="100">
        <f t="shared" si="388"/>
        <v>79.799999999999983</v>
      </c>
      <c r="BH113" s="96"/>
      <c r="BI113" s="104">
        <f t="shared" ref="BI113:BI114" si="403">BH113*$E113</f>
        <v>0</v>
      </c>
      <c r="BJ113" s="98"/>
      <c r="BK113" s="100">
        <f t="shared" si="222"/>
        <v>0</v>
      </c>
      <c r="BL113" s="99"/>
      <c r="BM113" s="100">
        <f>BL113*$E113</f>
        <v>0</v>
      </c>
      <c r="BN113" s="99"/>
      <c r="BO113" s="100">
        <f>BN113*$E113</f>
        <v>0</v>
      </c>
      <c r="BP113" s="99"/>
      <c r="BQ113" s="100">
        <f>BP113*$E113</f>
        <v>0</v>
      </c>
      <c r="BR113" s="99"/>
      <c r="BS113" s="100">
        <f>BR113*$E113</f>
        <v>0</v>
      </c>
      <c r="BT113" s="99"/>
      <c r="BU113" s="100">
        <f>BT113*$E113</f>
        <v>0</v>
      </c>
      <c r="BV113" s="99"/>
      <c r="BW113" s="100">
        <f>BV113*$E113</f>
        <v>0</v>
      </c>
      <c r="BX113" s="99"/>
      <c r="BY113" s="100">
        <f>BX113*$E113</f>
        <v>0</v>
      </c>
      <c r="BZ113" s="99"/>
      <c r="CA113" s="100">
        <f>BZ113*$E113</f>
        <v>0</v>
      </c>
      <c r="CB113" s="99"/>
      <c r="CC113" s="100">
        <f>CB113*$E113</f>
        <v>0</v>
      </c>
      <c r="CD113" s="99"/>
      <c r="CE113" s="100">
        <f>CD113*$E113</f>
        <v>0</v>
      </c>
      <c r="CF113" s="101">
        <f t="shared" si="386"/>
        <v>0</v>
      </c>
      <c r="CG113" s="100">
        <f t="shared" si="386"/>
        <v>0</v>
      </c>
    </row>
    <row r="114" spans="1:85" s="102" customFormat="1" ht="18" x14ac:dyDescent="0.25">
      <c r="A114" s="94">
        <v>91</v>
      </c>
      <c r="B114" s="95" t="s">
        <v>150</v>
      </c>
      <c r="C114" s="95" t="s">
        <v>74</v>
      </c>
      <c r="D114" s="94">
        <f>RANK(BF114,$BF$4:$BF$142)</f>
        <v>18</v>
      </c>
      <c r="E114" s="94">
        <v>0.35</v>
      </c>
      <c r="F114" s="94" t="s">
        <v>83</v>
      </c>
      <c r="G114" s="94">
        <v>2100</v>
      </c>
      <c r="H114" s="94">
        <v>360</v>
      </c>
      <c r="I114" s="97">
        <f t="shared" si="389"/>
        <v>125.99999999999999</v>
      </c>
      <c r="J114" s="94">
        <v>48</v>
      </c>
      <c r="K114" s="97">
        <f t="shared" si="390"/>
        <v>16.799999999999997</v>
      </c>
      <c r="L114" s="94">
        <v>48</v>
      </c>
      <c r="M114" s="97">
        <f t="shared" si="391"/>
        <v>16.799999999999997</v>
      </c>
      <c r="N114" s="94">
        <v>576</v>
      </c>
      <c r="O114" s="97">
        <f t="shared" si="392"/>
        <v>201.6</v>
      </c>
      <c r="P114" s="94">
        <v>72</v>
      </c>
      <c r="Q114" s="97">
        <f t="shared" si="393"/>
        <v>25.2</v>
      </c>
      <c r="R114" s="94">
        <v>144</v>
      </c>
      <c r="S114" s="97">
        <f t="shared" si="394"/>
        <v>50.4</v>
      </c>
      <c r="T114" s="94">
        <v>48</v>
      </c>
      <c r="U114" s="97">
        <f t="shared" si="395"/>
        <v>16.799999999999997</v>
      </c>
      <c r="V114" s="94">
        <v>120</v>
      </c>
      <c r="W114" s="97">
        <f t="shared" si="396"/>
        <v>42</v>
      </c>
      <c r="X114" s="94">
        <v>48</v>
      </c>
      <c r="Y114" s="97">
        <f t="shared" si="397"/>
        <v>16.799999999999997</v>
      </c>
      <c r="Z114" s="94"/>
      <c r="AA114" s="97">
        <f t="shared" si="398"/>
        <v>0</v>
      </c>
      <c r="AB114" s="94">
        <v>24</v>
      </c>
      <c r="AC114" s="97">
        <f t="shared" si="399"/>
        <v>8.3999999999999986</v>
      </c>
      <c r="AD114" s="94">
        <v>24</v>
      </c>
      <c r="AE114" s="97">
        <f t="shared" si="400"/>
        <v>8.3999999999999986</v>
      </c>
      <c r="AF114" s="101"/>
      <c r="AG114" s="100"/>
      <c r="AH114" s="96">
        <v>12</v>
      </c>
      <c r="AI114" s="97">
        <f t="shared" si="401"/>
        <v>4.1999999999999993</v>
      </c>
      <c r="AJ114" s="98"/>
      <c r="AK114" s="97"/>
      <c r="AL114" s="99"/>
      <c r="AM114" s="100"/>
      <c r="AN114" s="99"/>
      <c r="AO114" s="100"/>
      <c r="AP114" s="99"/>
      <c r="AQ114" s="100"/>
      <c r="AR114" s="99"/>
      <c r="AS114" s="100"/>
      <c r="AT114" s="99">
        <v>1</v>
      </c>
      <c r="AU114" s="100">
        <f>AT114*$E114</f>
        <v>0.35</v>
      </c>
      <c r="AV114" s="99"/>
      <c r="AW114" s="100"/>
      <c r="AX114" s="99"/>
      <c r="AY114" s="100"/>
      <c r="AZ114" s="99"/>
      <c r="BA114" s="100"/>
      <c r="BB114" s="99"/>
      <c r="BC114" s="100"/>
      <c r="BD114" s="99"/>
      <c r="BE114" s="100"/>
      <c r="BF114" s="101">
        <f t="shared" si="387"/>
        <v>13</v>
      </c>
      <c r="BG114" s="100">
        <f t="shared" si="388"/>
        <v>4.5499999999999989</v>
      </c>
      <c r="BH114" s="96"/>
      <c r="BI114" s="97">
        <f t="shared" si="403"/>
        <v>0</v>
      </c>
      <c r="BJ114" s="98"/>
      <c r="BK114" s="100">
        <f t="shared" si="222"/>
        <v>0</v>
      </c>
      <c r="BL114" s="99"/>
      <c r="BM114" s="100">
        <f>BL114*$E114</f>
        <v>0</v>
      </c>
      <c r="BN114" s="99"/>
      <c r="BO114" s="100">
        <f>BN114*$E114</f>
        <v>0</v>
      </c>
      <c r="BP114" s="99"/>
      <c r="BQ114" s="100">
        <f>BP114*$E114</f>
        <v>0</v>
      </c>
      <c r="BR114" s="99"/>
      <c r="BS114" s="100">
        <f>BR114*$E114</f>
        <v>0</v>
      </c>
      <c r="BT114" s="99"/>
      <c r="BU114" s="100">
        <f>BT114*$E114</f>
        <v>0</v>
      </c>
      <c r="BV114" s="99"/>
      <c r="BW114" s="100">
        <f>BV114*$E114</f>
        <v>0</v>
      </c>
      <c r="BX114" s="99"/>
      <c r="BY114" s="100">
        <f>BX114*$E114</f>
        <v>0</v>
      </c>
      <c r="BZ114" s="99"/>
      <c r="CA114" s="100">
        <f>BZ114*$E114</f>
        <v>0</v>
      </c>
      <c r="CB114" s="99"/>
      <c r="CC114" s="100">
        <f>CB114*$E114</f>
        <v>0</v>
      </c>
      <c r="CD114" s="99"/>
      <c r="CE114" s="100">
        <f>CD114*$E114</f>
        <v>0</v>
      </c>
      <c r="CF114" s="101">
        <f t="shared" si="386"/>
        <v>0</v>
      </c>
      <c r="CG114" s="100">
        <f t="shared" si="386"/>
        <v>0</v>
      </c>
    </row>
    <row r="115" spans="1:85" s="102" customFormat="1" ht="18" x14ac:dyDescent="0.25">
      <c r="A115" s="94"/>
      <c r="B115" s="95"/>
      <c r="C115" s="95"/>
      <c r="D115" s="94"/>
      <c r="E115" s="94"/>
      <c r="F115" s="94"/>
      <c r="G115" s="94"/>
      <c r="H115" s="94"/>
      <c r="I115" s="100"/>
      <c r="J115" s="94"/>
      <c r="K115" s="100"/>
      <c r="L115" s="94"/>
      <c r="M115" s="100"/>
      <c r="N115" s="94"/>
      <c r="O115" s="100"/>
      <c r="P115" s="94"/>
      <c r="Q115" s="100"/>
      <c r="R115" s="94"/>
      <c r="S115" s="100"/>
      <c r="T115" s="94"/>
      <c r="U115" s="100"/>
      <c r="V115" s="94"/>
      <c r="W115" s="100"/>
      <c r="X115" s="94"/>
      <c r="Y115" s="100"/>
      <c r="Z115" s="94"/>
      <c r="AA115" s="100"/>
      <c r="AB115" s="94"/>
      <c r="AC115" s="100"/>
      <c r="AD115" s="94"/>
      <c r="AE115" s="100"/>
      <c r="AF115" s="101"/>
      <c r="AG115" s="100"/>
      <c r="AH115" s="99"/>
      <c r="AI115" s="100"/>
      <c r="AJ115" s="99"/>
      <c r="AK115" s="100"/>
      <c r="AL115" s="99"/>
      <c r="AM115" s="100"/>
      <c r="AN115" s="99"/>
      <c r="AO115" s="100"/>
      <c r="AP115" s="99"/>
      <c r="AQ115" s="100"/>
      <c r="AR115" s="99"/>
      <c r="AS115" s="100"/>
      <c r="AT115" s="99"/>
      <c r="AU115" s="100"/>
      <c r="AV115" s="99"/>
      <c r="AW115" s="100"/>
      <c r="AX115" s="99"/>
      <c r="AY115" s="100"/>
      <c r="AZ115" s="99"/>
      <c r="BA115" s="100"/>
      <c r="BB115" s="99"/>
      <c r="BC115" s="100"/>
      <c r="BD115" s="99"/>
      <c r="BE115" s="100"/>
      <c r="BF115" s="101">
        <f t="shared" si="387"/>
        <v>0</v>
      </c>
      <c r="BG115" s="100">
        <f t="shared" si="388"/>
        <v>0</v>
      </c>
      <c r="BH115" s="99"/>
      <c r="BI115" s="100"/>
      <c r="BJ115" s="99"/>
      <c r="BK115" s="100"/>
      <c r="BL115" s="99"/>
      <c r="BM115" s="100"/>
      <c r="BN115" s="99"/>
      <c r="BO115" s="100"/>
      <c r="BP115" s="99"/>
      <c r="BQ115" s="100"/>
      <c r="BR115" s="99"/>
      <c r="BS115" s="100"/>
      <c r="BT115" s="99"/>
      <c r="BU115" s="100"/>
      <c r="BV115" s="99"/>
      <c r="BW115" s="100"/>
      <c r="BX115" s="99"/>
      <c r="BY115" s="100"/>
      <c r="BZ115" s="99"/>
      <c r="CA115" s="100"/>
      <c r="CB115" s="99"/>
      <c r="CC115" s="100"/>
      <c r="CD115" s="99"/>
      <c r="CE115" s="100"/>
      <c r="CF115" s="101">
        <f t="shared" si="386"/>
        <v>0</v>
      </c>
      <c r="CG115" s="100">
        <f t="shared" si="386"/>
        <v>0</v>
      </c>
    </row>
    <row r="116" spans="1:85" s="102" customFormat="1" ht="18" x14ac:dyDescent="0.25">
      <c r="A116" s="94">
        <v>92</v>
      </c>
      <c r="B116" s="95" t="s">
        <v>204</v>
      </c>
      <c r="C116" s="95" t="s">
        <v>77</v>
      </c>
      <c r="D116" s="94">
        <f>RANK(BF116,$BF$4:$BF$142)</f>
        <v>19</v>
      </c>
      <c r="E116" s="94">
        <v>0.75</v>
      </c>
      <c r="F116" s="94" t="s">
        <v>75</v>
      </c>
      <c r="G116" s="94"/>
      <c r="H116" s="94"/>
      <c r="I116" s="100"/>
      <c r="J116" s="94"/>
      <c r="K116" s="100"/>
      <c r="L116" s="94"/>
      <c r="M116" s="100"/>
      <c r="N116" s="94"/>
      <c r="O116" s="100"/>
      <c r="P116" s="94"/>
      <c r="Q116" s="100"/>
      <c r="R116" s="94"/>
      <c r="S116" s="100"/>
      <c r="T116" s="94"/>
      <c r="U116" s="100"/>
      <c r="V116" s="94"/>
      <c r="W116" s="100"/>
      <c r="X116" s="94"/>
      <c r="Y116" s="100"/>
      <c r="Z116" s="94"/>
      <c r="AA116" s="100"/>
      <c r="AB116" s="94"/>
      <c r="AC116" s="100"/>
      <c r="AD116" s="94"/>
      <c r="AE116" s="100"/>
      <c r="AF116" s="101"/>
      <c r="AG116" s="100"/>
      <c r="AH116" s="99"/>
      <c r="AI116" s="100"/>
      <c r="AJ116" s="99"/>
      <c r="AK116" s="100"/>
      <c r="AL116" s="99"/>
      <c r="AM116" s="100"/>
      <c r="AN116" s="99"/>
      <c r="AO116" s="100"/>
      <c r="AP116" s="99"/>
      <c r="AQ116" s="100"/>
      <c r="AR116" s="99"/>
      <c r="AS116" s="100"/>
      <c r="AT116" s="99"/>
      <c r="AU116" s="100"/>
      <c r="AV116" s="99"/>
      <c r="AW116" s="100"/>
      <c r="AX116" s="99"/>
      <c r="AY116" s="100"/>
      <c r="AZ116" s="99"/>
      <c r="BA116" s="100"/>
      <c r="BB116" s="99"/>
      <c r="BC116" s="100"/>
      <c r="BD116" s="99"/>
      <c r="BE116" s="100"/>
      <c r="BF116" s="101">
        <f t="shared" si="387"/>
        <v>0</v>
      </c>
      <c r="BG116" s="100">
        <f t="shared" si="388"/>
        <v>0</v>
      </c>
      <c r="BH116" s="99"/>
      <c r="BI116" s="100"/>
      <c r="BJ116" s="99"/>
      <c r="BK116" s="100"/>
      <c r="BL116" s="99"/>
      <c r="BM116" s="100"/>
      <c r="BN116" s="99"/>
      <c r="BO116" s="100"/>
      <c r="BP116" s="99"/>
      <c r="BQ116" s="100"/>
      <c r="BR116" s="99"/>
      <c r="BS116" s="100"/>
      <c r="BT116" s="99"/>
      <c r="BU116" s="100"/>
      <c r="BV116" s="99"/>
      <c r="BW116" s="100"/>
      <c r="BX116" s="99"/>
      <c r="BY116" s="100"/>
      <c r="BZ116" s="99"/>
      <c r="CA116" s="100"/>
      <c r="CB116" s="99"/>
      <c r="CC116" s="100"/>
      <c r="CD116" s="99"/>
      <c r="CE116" s="100"/>
      <c r="CF116" s="101">
        <f t="shared" si="386"/>
        <v>0</v>
      </c>
      <c r="CG116" s="100">
        <f t="shared" si="386"/>
        <v>0</v>
      </c>
    </row>
    <row r="117" spans="1:85" s="102" customFormat="1" ht="18" x14ac:dyDescent="0.25">
      <c r="A117" s="94">
        <v>93</v>
      </c>
      <c r="B117" s="95" t="s">
        <v>204</v>
      </c>
      <c r="C117" s="95" t="s">
        <v>205</v>
      </c>
      <c r="D117" s="94">
        <f>RANK(BF117,$BF$4:$BF$142)</f>
        <v>19</v>
      </c>
      <c r="E117" s="94">
        <v>0.6</v>
      </c>
      <c r="F117" s="94" t="s">
        <v>75</v>
      </c>
      <c r="G117" s="94">
        <v>835</v>
      </c>
      <c r="H117" s="94"/>
      <c r="I117" s="100"/>
      <c r="J117" s="94"/>
      <c r="K117" s="100"/>
      <c r="L117" s="94"/>
      <c r="M117" s="100"/>
      <c r="N117" s="94"/>
      <c r="O117" s="100"/>
      <c r="P117" s="94"/>
      <c r="Q117" s="100"/>
      <c r="R117" s="94"/>
      <c r="S117" s="100"/>
      <c r="T117" s="94"/>
      <c r="U117" s="100"/>
      <c r="V117" s="94"/>
      <c r="W117" s="100"/>
      <c r="X117" s="94"/>
      <c r="Y117" s="100"/>
      <c r="Z117" s="94"/>
      <c r="AA117" s="100"/>
      <c r="AB117" s="94"/>
      <c r="AC117" s="100"/>
      <c r="AD117" s="94"/>
      <c r="AE117" s="100"/>
      <c r="AF117" s="101"/>
      <c r="AG117" s="100"/>
      <c r="AH117" s="99"/>
      <c r="AI117" s="100"/>
      <c r="AJ117" s="99"/>
      <c r="AK117" s="100"/>
      <c r="AL117" s="99"/>
      <c r="AM117" s="100"/>
      <c r="AN117" s="99"/>
      <c r="AO117" s="100"/>
      <c r="AP117" s="99"/>
      <c r="AQ117" s="100"/>
      <c r="AR117" s="99"/>
      <c r="AS117" s="100"/>
      <c r="AT117" s="99"/>
      <c r="AU117" s="100"/>
      <c r="AV117" s="99"/>
      <c r="AW117" s="100"/>
      <c r="AX117" s="99"/>
      <c r="AY117" s="100"/>
      <c r="AZ117" s="99"/>
      <c r="BA117" s="100"/>
      <c r="BB117" s="99"/>
      <c r="BC117" s="100"/>
      <c r="BD117" s="99"/>
      <c r="BE117" s="100"/>
      <c r="BF117" s="101">
        <f t="shared" si="387"/>
        <v>0</v>
      </c>
      <c r="BG117" s="100">
        <f t="shared" si="388"/>
        <v>0</v>
      </c>
      <c r="BH117" s="99"/>
      <c r="BI117" s="100"/>
      <c r="BJ117" s="99"/>
      <c r="BK117" s="100"/>
      <c r="BL117" s="99"/>
      <c r="BM117" s="100"/>
      <c r="BN117" s="99"/>
      <c r="BO117" s="100"/>
      <c r="BP117" s="99"/>
      <c r="BQ117" s="100"/>
      <c r="BR117" s="99"/>
      <c r="BS117" s="100"/>
      <c r="BT117" s="99"/>
      <c r="BU117" s="100"/>
      <c r="BV117" s="99"/>
      <c r="BW117" s="100"/>
      <c r="BX117" s="99"/>
      <c r="BY117" s="100"/>
      <c r="BZ117" s="99"/>
      <c r="CA117" s="100"/>
      <c r="CB117" s="99"/>
      <c r="CC117" s="100"/>
      <c r="CD117" s="99"/>
      <c r="CE117" s="100"/>
      <c r="CF117" s="101">
        <f t="shared" si="386"/>
        <v>0</v>
      </c>
      <c r="CG117" s="100">
        <f t="shared" si="386"/>
        <v>0</v>
      </c>
    </row>
    <row r="118" spans="1:85" s="102" customFormat="1" ht="18" x14ac:dyDescent="0.25">
      <c r="A118" s="94">
        <v>94</v>
      </c>
      <c r="B118" s="95" t="s">
        <v>204</v>
      </c>
      <c r="C118" s="95" t="s">
        <v>74</v>
      </c>
      <c r="D118" s="94">
        <f>RANK(BF118,$BF$4:$BF$142)</f>
        <v>19</v>
      </c>
      <c r="E118" s="94">
        <v>0.64</v>
      </c>
      <c r="F118" s="94" t="s">
        <v>206</v>
      </c>
      <c r="G118" s="94"/>
      <c r="H118" s="94"/>
      <c r="I118" s="100"/>
      <c r="J118" s="94"/>
      <c r="K118" s="100"/>
      <c r="L118" s="94"/>
      <c r="M118" s="100"/>
      <c r="N118" s="94"/>
      <c r="O118" s="100"/>
      <c r="P118" s="94"/>
      <c r="Q118" s="100"/>
      <c r="R118" s="94"/>
      <c r="S118" s="100"/>
      <c r="T118" s="94"/>
      <c r="U118" s="100"/>
      <c r="V118" s="94"/>
      <c r="W118" s="100"/>
      <c r="X118" s="94"/>
      <c r="Y118" s="100"/>
      <c r="Z118" s="94"/>
      <c r="AA118" s="100"/>
      <c r="AB118" s="94"/>
      <c r="AC118" s="100"/>
      <c r="AD118" s="94"/>
      <c r="AE118" s="100"/>
      <c r="AF118" s="101"/>
      <c r="AG118" s="100"/>
      <c r="AH118" s="99"/>
      <c r="AI118" s="100"/>
      <c r="AJ118" s="99"/>
      <c r="AK118" s="100"/>
      <c r="AL118" s="99"/>
      <c r="AM118" s="100"/>
      <c r="AN118" s="99"/>
      <c r="AO118" s="100"/>
      <c r="AP118" s="99"/>
      <c r="AQ118" s="100"/>
      <c r="AR118" s="99"/>
      <c r="AS118" s="100"/>
      <c r="AT118" s="99"/>
      <c r="AU118" s="100"/>
      <c r="AV118" s="99"/>
      <c r="AW118" s="100"/>
      <c r="AX118" s="99"/>
      <c r="AY118" s="100"/>
      <c r="AZ118" s="99"/>
      <c r="BA118" s="100"/>
      <c r="BB118" s="99"/>
      <c r="BC118" s="100"/>
      <c r="BD118" s="99"/>
      <c r="BE118" s="100"/>
      <c r="BF118" s="101">
        <f t="shared" si="387"/>
        <v>0</v>
      </c>
      <c r="BG118" s="100">
        <f t="shared" si="388"/>
        <v>0</v>
      </c>
      <c r="BH118" s="99"/>
      <c r="BI118" s="100"/>
      <c r="BJ118" s="99"/>
      <c r="BK118" s="100"/>
      <c r="BL118" s="99"/>
      <c r="BM118" s="100"/>
      <c r="BN118" s="99"/>
      <c r="BO118" s="100"/>
      <c r="BP118" s="99"/>
      <c r="BQ118" s="100"/>
      <c r="BR118" s="99"/>
      <c r="BS118" s="100"/>
      <c r="BT118" s="99"/>
      <c r="BU118" s="100"/>
      <c r="BV118" s="99"/>
      <c r="BW118" s="100"/>
      <c r="BX118" s="99"/>
      <c r="BY118" s="100"/>
      <c r="BZ118" s="99"/>
      <c r="CA118" s="100"/>
      <c r="CB118" s="99"/>
      <c r="CC118" s="100"/>
      <c r="CD118" s="99"/>
      <c r="CE118" s="100"/>
      <c r="CF118" s="101">
        <f t="shared" si="386"/>
        <v>0</v>
      </c>
      <c r="CG118" s="100">
        <f t="shared" si="386"/>
        <v>0</v>
      </c>
    </row>
    <row r="119" spans="1:85" s="102" customFormat="1" ht="18" x14ac:dyDescent="0.25">
      <c r="A119" s="94"/>
      <c r="B119" s="95"/>
      <c r="C119" s="95"/>
      <c r="D119" s="94"/>
      <c r="E119" s="94"/>
      <c r="F119" s="94"/>
      <c r="G119" s="94"/>
      <c r="H119" s="94"/>
      <c r="I119" s="100"/>
      <c r="J119" s="94"/>
      <c r="K119" s="100"/>
      <c r="L119" s="94"/>
      <c r="M119" s="100"/>
      <c r="N119" s="94"/>
      <c r="O119" s="100"/>
      <c r="P119" s="94"/>
      <c r="Q119" s="100"/>
      <c r="R119" s="94"/>
      <c r="S119" s="100"/>
      <c r="T119" s="94"/>
      <c r="U119" s="100"/>
      <c r="V119" s="94"/>
      <c r="W119" s="100"/>
      <c r="X119" s="94"/>
      <c r="Y119" s="100"/>
      <c r="Z119" s="94"/>
      <c r="AA119" s="100"/>
      <c r="AB119" s="94"/>
      <c r="AC119" s="100"/>
      <c r="AD119" s="94"/>
      <c r="AE119" s="100"/>
      <c r="AF119" s="101"/>
      <c r="AG119" s="100"/>
      <c r="AH119" s="99"/>
      <c r="AI119" s="100"/>
      <c r="AJ119" s="99"/>
      <c r="AK119" s="100"/>
      <c r="AL119" s="99"/>
      <c r="AM119" s="100"/>
      <c r="AN119" s="99"/>
      <c r="AO119" s="100"/>
      <c r="AP119" s="99"/>
      <c r="AQ119" s="100"/>
      <c r="AR119" s="99"/>
      <c r="AS119" s="100"/>
      <c r="AT119" s="99"/>
      <c r="AU119" s="100"/>
      <c r="AV119" s="99"/>
      <c r="AW119" s="100"/>
      <c r="AX119" s="99"/>
      <c r="AY119" s="100"/>
      <c r="AZ119" s="99"/>
      <c r="BA119" s="100"/>
      <c r="BB119" s="99"/>
      <c r="BC119" s="100"/>
      <c r="BD119" s="99"/>
      <c r="BE119" s="100"/>
      <c r="BF119" s="101"/>
      <c r="BG119" s="100"/>
      <c r="BH119" s="99"/>
      <c r="BI119" s="100"/>
      <c r="BJ119" s="99"/>
      <c r="BK119" s="100"/>
      <c r="BL119" s="99"/>
      <c r="BM119" s="100"/>
      <c r="BN119" s="99"/>
      <c r="BO119" s="100"/>
      <c r="BP119" s="99"/>
      <c r="BQ119" s="100"/>
      <c r="BR119" s="99"/>
      <c r="BS119" s="100"/>
      <c r="BT119" s="99"/>
      <c r="BU119" s="100"/>
      <c r="BV119" s="99"/>
      <c r="BW119" s="100"/>
      <c r="BX119" s="99"/>
      <c r="BY119" s="100"/>
      <c r="BZ119" s="99"/>
      <c r="CA119" s="100"/>
      <c r="CB119" s="99"/>
      <c r="CC119" s="100"/>
      <c r="CD119" s="99"/>
      <c r="CE119" s="100"/>
      <c r="CF119" s="101"/>
      <c r="CG119" s="100"/>
    </row>
    <row r="120" spans="1:85" s="102" customFormat="1" ht="18" x14ac:dyDescent="0.25">
      <c r="A120" s="94">
        <v>95</v>
      </c>
      <c r="B120" s="95" t="s">
        <v>155</v>
      </c>
      <c r="C120" s="95" t="s">
        <v>74</v>
      </c>
      <c r="D120" s="94">
        <f>RANK(BF120,$BF$4:$BF$147)</f>
        <v>19</v>
      </c>
      <c r="E120" s="94">
        <v>0.64</v>
      </c>
      <c r="F120" s="94" t="s">
        <v>85</v>
      </c>
      <c r="G120" s="94">
        <v>1350</v>
      </c>
      <c r="H120" s="94"/>
      <c r="I120" s="100">
        <f>H120*$E120</f>
        <v>0</v>
      </c>
      <c r="J120" s="94"/>
      <c r="K120" s="100">
        <f>J120*$E120</f>
        <v>0</v>
      </c>
      <c r="L120" s="94"/>
      <c r="M120" s="100">
        <f>L120*$E120</f>
        <v>0</v>
      </c>
      <c r="N120" s="94"/>
      <c r="O120" s="100">
        <f>N120*$E120</f>
        <v>0</v>
      </c>
      <c r="P120" s="94"/>
      <c r="Q120" s="100">
        <f>P120*$E120</f>
        <v>0</v>
      </c>
      <c r="R120" s="94"/>
      <c r="S120" s="100">
        <f>R120*$E120</f>
        <v>0</v>
      </c>
      <c r="T120" s="94"/>
      <c r="U120" s="100">
        <f>T120*$E120</f>
        <v>0</v>
      </c>
      <c r="V120" s="94"/>
      <c r="W120" s="100">
        <f>V120*$E120</f>
        <v>0</v>
      </c>
      <c r="X120" s="94"/>
      <c r="Y120" s="100">
        <f>X120*$E120</f>
        <v>0</v>
      </c>
      <c r="Z120" s="94"/>
      <c r="AA120" s="100">
        <f>Z120*$E120</f>
        <v>0</v>
      </c>
      <c r="AB120" s="94"/>
      <c r="AC120" s="100">
        <f>AB120*$E120</f>
        <v>0</v>
      </c>
      <c r="AD120" s="94"/>
      <c r="AE120" s="100">
        <f>AD120*$E120</f>
        <v>0</v>
      </c>
      <c r="AF120" s="101">
        <f>SUM(H120,J120,L120,N120,P120,R120,T120,V120,X120,Z120,AB120,AD120)</f>
        <v>0</v>
      </c>
      <c r="AG120" s="100">
        <f>SUM(I120,K120,M120,O120,Q120,S120,U120,W120,Y120,AA120,AC120,AE120)</f>
        <v>0</v>
      </c>
      <c r="AH120" s="99"/>
      <c r="AI120" s="100">
        <f>AH120*$E120</f>
        <v>0</v>
      </c>
      <c r="AJ120" s="99"/>
      <c r="AK120" s="100">
        <f>AJ120*$E120</f>
        <v>0</v>
      </c>
      <c r="AL120" s="99"/>
      <c r="AM120" s="100">
        <f>AL120*$E120</f>
        <v>0</v>
      </c>
      <c r="AN120" s="99"/>
      <c r="AO120" s="100">
        <f>AN120*$E120</f>
        <v>0</v>
      </c>
      <c r="AP120" s="99"/>
      <c r="AQ120" s="100">
        <f>AP120*$E120</f>
        <v>0</v>
      </c>
      <c r="AR120" s="99"/>
      <c r="AS120" s="100">
        <f>AR120*$E120</f>
        <v>0</v>
      </c>
      <c r="AT120" s="99"/>
      <c r="AU120" s="100">
        <f>AT120*$E120</f>
        <v>0</v>
      </c>
      <c r="AV120" s="99"/>
      <c r="AW120" s="100">
        <f>AV120*$E120</f>
        <v>0</v>
      </c>
      <c r="AX120" s="99"/>
      <c r="AY120" s="100">
        <f>AX120*$E120</f>
        <v>0</v>
      </c>
      <c r="AZ120" s="99"/>
      <c r="BA120" s="100">
        <f>AZ120*$E120</f>
        <v>0</v>
      </c>
      <c r="BB120" s="99"/>
      <c r="BC120" s="100">
        <f>BB120*$E120</f>
        <v>0</v>
      </c>
      <c r="BD120" s="99"/>
      <c r="BE120" s="100">
        <f>BD120*$E120</f>
        <v>0</v>
      </c>
      <c r="BF120" s="101">
        <f>SUM(AH120,AJ120,AL120,AN120,AP120,AR120,AT120,AV120,AX120,AZ120,BB120,BD120)</f>
        <v>0</v>
      </c>
      <c r="BG120" s="100">
        <f>SUM(AI120,AK120,AM120,AO120,AQ120,AS120,AU120,AW120,AY120,BA120,BC120,BE120)</f>
        <v>0</v>
      </c>
      <c r="BH120" s="99"/>
      <c r="BI120" s="100">
        <f>BH120*$E120</f>
        <v>0</v>
      </c>
      <c r="BJ120" s="99"/>
      <c r="BK120" s="100">
        <f>BJ120*$E120</f>
        <v>0</v>
      </c>
      <c r="BL120" s="99"/>
      <c r="BM120" s="100">
        <f>BL120*$E120</f>
        <v>0</v>
      </c>
      <c r="BN120" s="99"/>
      <c r="BO120" s="100">
        <f>BN120*$E120</f>
        <v>0</v>
      </c>
      <c r="BP120" s="99"/>
      <c r="BQ120" s="100">
        <f>BP120*$E120</f>
        <v>0</v>
      </c>
      <c r="BR120" s="99"/>
      <c r="BS120" s="100">
        <f>BR120*$E120</f>
        <v>0</v>
      </c>
      <c r="BT120" s="99"/>
      <c r="BU120" s="100">
        <f>BT120*$E120</f>
        <v>0</v>
      </c>
      <c r="BV120" s="99"/>
      <c r="BW120" s="100">
        <f>BV120*$E120</f>
        <v>0</v>
      </c>
      <c r="BX120" s="99"/>
      <c r="BY120" s="100">
        <f>BX120*$E120</f>
        <v>0</v>
      </c>
      <c r="BZ120" s="99"/>
      <c r="CA120" s="100">
        <f>BZ120*$E120</f>
        <v>0</v>
      </c>
      <c r="CB120" s="99"/>
      <c r="CC120" s="100">
        <f>CB120*$E120</f>
        <v>0</v>
      </c>
      <c r="CD120" s="99"/>
      <c r="CE120" s="100">
        <f>CD120*$E120</f>
        <v>0</v>
      </c>
      <c r="CF120" s="101">
        <f>SUM(BH120,BJ120,BL120,BN120,BP120,BR120,BT120,BV120,BX120,BZ120,CB120,CD120)</f>
        <v>0</v>
      </c>
      <c r="CG120" s="100">
        <f>SUM(BI120,BK120,BM120,BO120,BQ120,BS120,BU120,BW120,BY120,CA120,CC120,CE120)</f>
        <v>0</v>
      </c>
    </row>
    <row r="121" spans="1:85" s="102" customFormat="1" ht="18" x14ac:dyDescent="0.25">
      <c r="A121" s="94">
        <v>96</v>
      </c>
      <c r="B121" s="95" t="s">
        <v>155</v>
      </c>
      <c r="C121" s="95" t="s">
        <v>205</v>
      </c>
      <c r="D121" s="94">
        <f>RANK(BF121,$BF$4:$BF$146)</f>
        <v>19</v>
      </c>
      <c r="E121" s="94">
        <v>1</v>
      </c>
      <c r="F121" s="94" t="s">
        <v>98</v>
      </c>
      <c r="G121" s="94"/>
      <c r="H121" s="94"/>
      <c r="I121" s="100"/>
      <c r="J121" s="94"/>
      <c r="K121" s="100"/>
      <c r="L121" s="94"/>
      <c r="M121" s="100"/>
      <c r="N121" s="94"/>
      <c r="O121" s="100"/>
      <c r="P121" s="94"/>
      <c r="Q121" s="100"/>
      <c r="R121" s="94"/>
      <c r="S121" s="100"/>
      <c r="T121" s="94"/>
      <c r="U121" s="100"/>
      <c r="V121" s="94"/>
      <c r="W121" s="100"/>
      <c r="X121" s="94"/>
      <c r="Y121" s="100"/>
      <c r="Z121" s="94"/>
      <c r="AA121" s="100"/>
      <c r="AB121" s="94"/>
      <c r="AC121" s="100"/>
      <c r="AD121" s="94"/>
      <c r="AE121" s="100"/>
      <c r="AF121" s="101"/>
      <c r="AG121" s="100"/>
      <c r="AH121" s="99"/>
      <c r="AI121" s="100"/>
      <c r="AJ121" s="99"/>
      <c r="AK121" s="100"/>
      <c r="AL121" s="99"/>
      <c r="AM121" s="100"/>
      <c r="AN121" s="99"/>
      <c r="AO121" s="100"/>
      <c r="AP121" s="99"/>
      <c r="AQ121" s="100"/>
      <c r="AR121" s="99"/>
      <c r="AS121" s="100"/>
      <c r="AT121" s="99"/>
      <c r="AU121" s="100"/>
      <c r="AV121" s="99"/>
      <c r="AW121" s="100"/>
      <c r="AX121" s="99"/>
      <c r="AY121" s="100"/>
      <c r="AZ121" s="99"/>
      <c r="BA121" s="100"/>
      <c r="BB121" s="99"/>
      <c r="BC121" s="100"/>
      <c r="BD121" s="99"/>
      <c r="BE121" s="100"/>
      <c r="BF121" s="101"/>
      <c r="BG121" s="100"/>
      <c r="BH121" s="99"/>
      <c r="BI121" s="100"/>
      <c r="BJ121" s="99"/>
      <c r="BK121" s="100"/>
      <c r="BL121" s="99"/>
      <c r="BM121" s="100"/>
      <c r="BN121" s="99"/>
      <c r="BO121" s="100"/>
      <c r="BP121" s="99"/>
      <c r="BQ121" s="100"/>
      <c r="BR121" s="99"/>
      <c r="BS121" s="100"/>
      <c r="BT121" s="99"/>
      <c r="BU121" s="100"/>
      <c r="BV121" s="99"/>
      <c r="BW121" s="100"/>
      <c r="BX121" s="99"/>
      <c r="BY121" s="100"/>
      <c r="BZ121" s="99"/>
      <c r="CA121" s="100"/>
      <c r="CB121" s="99"/>
      <c r="CC121" s="100"/>
      <c r="CD121" s="99"/>
      <c r="CE121" s="100"/>
      <c r="CF121" s="101"/>
      <c r="CG121" s="100"/>
    </row>
    <row r="122" spans="1:85" s="102" customFormat="1" ht="18" x14ac:dyDescent="0.25">
      <c r="A122" s="94"/>
      <c r="B122" s="95"/>
      <c r="C122" s="95"/>
      <c r="D122" s="94"/>
      <c r="E122" s="94"/>
      <c r="F122" s="94"/>
      <c r="G122" s="94"/>
      <c r="H122" s="94"/>
      <c r="I122" s="100"/>
      <c r="J122" s="94"/>
      <c r="K122" s="100"/>
      <c r="L122" s="94"/>
      <c r="M122" s="100"/>
      <c r="N122" s="94"/>
      <c r="O122" s="100"/>
      <c r="P122" s="94"/>
      <c r="Q122" s="100"/>
      <c r="R122" s="94"/>
      <c r="S122" s="100"/>
      <c r="T122" s="94"/>
      <c r="U122" s="100"/>
      <c r="V122" s="94"/>
      <c r="W122" s="100"/>
      <c r="X122" s="94"/>
      <c r="Y122" s="100"/>
      <c r="Z122" s="94"/>
      <c r="AA122" s="100"/>
      <c r="AB122" s="94"/>
      <c r="AC122" s="100"/>
      <c r="AD122" s="94"/>
      <c r="AE122" s="100"/>
      <c r="AF122" s="101"/>
      <c r="AG122" s="100"/>
      <c r="AH122" s="99"/>
      <c r="AI122" s="100"/>
      <c r="AJ122" s="99"/>
      <c r="AK122" s="100"/>
      <c r="AL122" s="99"/>
      <c r="AM122" s="100"/>
      <c r="AN122" s="99"/>
      <c r="AO122" s="100"/>
      <c r="AP122" s="99"/>
      <c r="AQ122" s="100"/>
      <c r="AR122" s="99"/>
      <c r="AS122" s="100"/>
      <c r="AT122" s="99"/>
      <c r="AU122" s="100"/>
      <c r="AV122" s="99"/>
      <c r="AW122" s="100"/>
      <c r="AX122" s="99"/>
      <c r="AY122" s="100"/>
      <c r="AZ122" s="99"/>
      <c r="BA122" s="100"/>
      <c r="BB122" s="99"/>
      <c r="BC122" s="100"/>
      <c r="BD122" s="99"/>
      <c r="BE122" s="100"/>
      <c r="BF122" s="101"/>
      <c r="BG122" s="100"/>
      <c r="BH122" s="99"/>
      <c r="BI122" s="100"/>
      <c r="BJ122" s="99"/>
      <c r="BK122" s="100"/>
      <c r="BL122" s="99"/>
      <c r="BM122" s="100"/>
      <c r="BN122" s="99"/>
      <c r="BO122" s="100"/>
      <c r="BP122" s="99"/>
      <c r="BQ122" s="100"/>
      <c r="BR122" s="99"/>
      <c r="BS122" s="100"/>
      <c r="BT122" s="99"/>
      <c r="BU122" s="100"/>
      <c r="BV122" s="99"/>
      <c r="BW122" s="100"/>
      <c r="BX122" s="99"/>
      <c r="BY122" s="100"/>
      <c r="BZ122" s="99"/>
      <c r="CA122" s="100"/>
      <c r="CB122" s="99"/>
      <c r="CC122" s="100"/>
      <c r="CD122" s="99"/>
      <c r="CE122" s="100"/>
      <c r="CF122" s="101"/>
      <c r="CG122" s="100"/>
    </row>
    <row r="123" spans="1:85" s="102" customFormat="1" ht="18" x14ac:dyDescent="0.25">
      <c r="A123" s="94">
        <v>97</v>
      </c>
      <c r="B123" s="95" t="s">
        <v>207</v>
      </c>
      <c r="C123" s="95" t="s">
        <v>74</v>
      </c>
      <c r="D123" s="94">
        <f>RANK(BF123,$BF$4:$BF$142)</f>
        <v>19</v>
      </c>
      <c r="E123" s="94">
        <v>1</v>
      </c>
      <c r="F123" s="94" t="s">
        <v>208</v>
      </c>
      <c r="G123" s="94">
        <v>2170</v>
      </c>
      <c r="H123" s="94"/>
      <c r="I123" s="100"/>
      <c r="J123" s="94"/>
      <c r="K123" s="100"/>
      <c r="L123" s="94"/>
      <c r="M123" s="100"/>
      <c r="N123" s="94"/>
      <c r="O123" s="100"/>
      <c r="P123" s="94"/>
      <c r="Q123" s="100"/>
      <c r="R123" s="94"/>
      <c r="S123" s="100"/>
      <c r="T123" s="94"/>
      <c r="U123" s="100"/>
      <c r="V123" s="94"/>
      <c r="W123" s="100"/>
      <c r="X123" s="94"/>
      <c r="Y123" s="100"/>
      <c r="Z123" s="94"/>
      <c r="AA123" s="100"/>
      <c r="AB123" s="94"/>
      <c r="AC123" s="100"/>
      <c r="AD123" s="94"/>
      <c r="AE123" s="100"/>
      <c r="AF123" s="101"/>
      <c r="AG123" s="100"/>
      <c r="AH123" s="99"/>
      <c r="AI123" s="100"/>
      <c r="AJ123" s="99"/>
      <c r="AK123" s="100"/>
      <c r="AL123" s="99"/>
      <c r="AM123" s="100"/>
      <c r="AN123" s="99"/>
      <c r="AO123" s="100"/>
      <c r="AP123" s="99"/>
      <c r="AQ123" s="100"/>
      <c r="AR123" s="99"/>
      <c r="AS123" s="100"/>
      <c r="AT123" s="99"/>
      <c r="AU123" s="100"/>
      <c r="AV123" s="99"/>
      <c r="AW123" s="100">
        <f t="shared" si="255"/>
        <v>0</v>
      </c>
      <c r="AX123" s="99"/>
      <c r="AY123" s="100"/>
      <c r="AZ123" s="99"/>
      <c r="BA123" s="100"/>
      <c r="BB123" s="99"/>
      <c r="BC123" s="100"/>
      <c r="BD123" s="99"/>
      <c r="BE123" s="100"/>
      <c r="BF123" s="101">
        <f t="shared" si="387"/>
        <v>0</v>
      </c>
      <c r="BG123" s="100">
        <f t="shared" si="388"/>
        <v>0</v>
      </c>
      <c r="BH123" s="99"/>
      <c r="BI123" s="97">
        <f t="shared" ref="BI123:BI128" si="404">BH123*$E123</f>
        <v>0</v>
      </c>
      <c r="BJ123" s="99"/>
      <c r="BK123" s="100"/>
      <c r="BL123" s="99"/>
      <c r="BM123" s="100"/>
      <c r="BN123" s="99"/>
      <c r="BO123" s="100"/>
      <c r="BP123" s="99"/>
      <c r="BQ123" s="100"/>
      <c r="BR123" s="99"/>
      <c r="BS123" s="100"/>
      <c r="BT123" s="99"/>
      <c r="BU123" s="100"/>
      <c r="BV123" s="99"/>
      <c r="BW123" s="100">
        <f t="shared" ref="BW123:BW128" si="405">BV123*$E123</f>
        <v>0</v>
      </c>
      <c r="BX123" s="99"/>
      <c r="BY123" s="100"/>
      <c r="BZ123" s="99"/>
      <c r="CA123" s="100"/>
      <c r="CB123" s="99"/>
      <c r="CC123" s="100"/>
      <c r="CD123" s="99"/>
      <c r="CE123" s="100"/>
      <c r="CF123" s="101">
        <f t="shared" ref="CF123:CG146" si="406">SUM(BH123,BJ123,BL123,BN123,BP123,BR123,BT123,BV123,BX123,BZ123,CB123,CD123)</f>
        <v>0</v>
      </c>
      <c r="CG123" s="100">
        <f t="shared" si="406"/>
        <v>0</v>
      </c>
    </row>
    <row r="124" spans="1:85" s="102" customFormat="1" ht="18" x14ac:dyDescent="0.25">
      <c r="A124" s="94">
        <v>98</v>
      </c>
      <c r="B124" s="95" t="s">
        <v>211</v>
      </c>
      <c r="C124" s="95" t="s">
        <v>205</v>
      </c>
      <c r="D124" s="94">
        <f>RANK(BF124,$BF$4:$BF$142)</f>
        <v>19</v>
      </c>
      <c r="E124" s="94">
        <v>1</v>
      </c>
      <c r="F124" s="94" t="s">
        <v>208</v>
      </c>
      <c r="G124" s="94"/>
      <c r="H124" s="94"/>
      <c r="I124" s="100"/>
      <c r="J124" s="94"/>
      <c r="K124" s="100"/>
      <c r="L124" s="94"/>
      <c r="M124" s="100"/>
      <c r="N124" s="94"/>
      <c r="O124" s="100"/>
      <c r="P124" s="94"/>
      <c r="Q124" s="100"/>
      <c r="R124" s="94"/>
      <c r="S124" s="100"/>
      <c r="T124" s="94"/>
      <c r="U124" s="100"/>
      <c r="V124" s="94"/>
      <c r="W124" s="100"/>
      <c r="X124" s="94"/>
      <c r="Y124" s="100"/>
      <c r="Z124" s="94"/>
      <c r="AA124" s="100"/>
      <c r="AB124" s="94"/>
      <c r="AC124" s="100"/>
      <c r="AD124" s="94"/>
      <c r="AE124" s="100"/>
      <c r="AF124" s="101"/>
      <c r="AG124" s="100"/>
      <c r="AH124" s="99"/>
      <c r="AI124" s="100"/>
      <c r="AJ124" s="99"/>
      <c r="AK124" s="100"/>
      <c r="AL124" s="99"/>
      <c r="AM124" s="100"/>
      <c r="AN124" s="99"/>
      <c r="AO124" s="100"/>
      <c r="AP124" s="99"/>
      <c r="AQ124" s="100"/>
      <c r="AR124" s="99"/>
      <c r="AS124" s="100"/>
      <c r="AT124" s="99"/>
      <c r="AU124" s="100"/>
      <c r="AV124" s="99"/>
      <c r="AW124" s="100">
        <f t="shared" si="255"/>
        <v>0</v>
      </c>
      <c r="AX124" s="99"/>
      <c r="AY124" s="100"/>
      <c r="AZ124" s="99"/>
      <c r="BA124" s="100"/>
      <c r="BB124" s="99"/>
      <c r="BC124" s="100"/>
      <c r="BD124" s="99"/>
      <c r="BE124" s="100"/>
      <c r="BF124" s="101">
        <f t="shared" si="387"/>
        <v>0</v>
      </c>
      <c r="BG124" s="100">
        <f t="shared" si="388"/>
        <v>0</v>
      </c>
      <c r="BH124" s="99"/>
      <c r="BI124" s="100">
        <f t="shared" si="404"/>
        <v>0</v>
      </c>
      <c r="BJ124" s="99"/>
      <c r="BK124" s="100"/>
      <c r="BL124" s="99"/>
      <c r="BM124" s="100"/>
      <c r="BN124" s="99"/>
      <c r="BO124" s="100"/>
      <c r="BP124" s="99"/>
      <c r="BQ124" s="100"/>
      <c r="BR124" s="99"/>
      <c r="BS124" s="100"/>
      <c r="BT124" s="99"/>
      <c r="BU124" s="100"/>
      <c r="BV124" s="99"/>
      <c r="BW124" s="100">
        <f t="shared" si="405"/>
        <v>0</v>
      </c>
      <c r="BX124" s="99"/>
      <c r="BY124" s="100"/>
      <c r="BZ124" s="99"/>
      <c r="CA124" s="100"/>
      <c r="CB124" s="99"/>
      <c r="CC124" s="100"/>
      <c r="CD124" s="99"/>
      <c r="CE124" s="100"/>
      <c r="CF124" s="101">
        <f t="shared" si="406"/>
        <v>0</v>
      </c>
      <c r="CG124" s="100">
        <f t="shared" si="406"/>
        <v>0</v>
      </c>
    </row>
    <row r="125" spans="1:85" s="102" customFormat="1" ht="18" x14ac:dyDescent="0.25">
      <c r="A125" s="94">
        <v>99</v>
      </c>
      <c r="B125" s="95" t="s">
        <v>226</v>
      </c>
      <c r="C125" s="95"/>
      <c r="D125" s="94">
        <f t="shared" ref="D125:D126" si="407">RANK(BF125,$BF$4:$BF$142)</f>
        <v>19</v>
      </c>
      <c r="E125" s="94"/>
      <c r="F125" s="94"/>
      <c r="G125" s="94"/>
      <c r="H125" s="94"/>
      <c r="I125" s="100"/>
      <c r="J125" s="94"/>
      <c r="K125" s="100"/>
      <c r="L125" s="94"/>
      <c r="M125" s="100"/>
      <c r="N125" s="94"/>
      <c r="O125" s="100"/>
      <c r="P125" s="94"/>
      <c r="Q125" s="100"/>
      <c r="R125" s="94"/>
      <c r="S125" s="100"/>
      <c r="T125" s="94"/>
      <c r="U125" s="100"/>
      <c r="V125" s="94"/>
      <c r="W125" s="100"/>
      <c r="X125" s="94"/>
      <c r="Y125" s="100"/>
      <c r="Z125" s="94"/>
      <c r="AA125" s="100"/>
      <c r="AB125" s="94"/>
      <c r="AC125" s="100"/>
      <c r="AD125" s="94"/>
      <c r="AE125" s="100"/>
      <c r="AF125" s="101"/>
      <c r="AG125" s="100"/>
      <c r="AH125" s="99"/>
      <c r="AI125" s="100"/>
      <c r="AJ125" s="99"/>
      <c r="AK125" s="100"/>
      <c r="AL125" s="99"/>
      <c r="AM125" s="100"/>
      <c r="AN125" s="99"/>
      <c r="AO125" s="100"/>
      <c r="AP125" s="99"/>
      <c r="AQ125" s="100"/>
      <c r="AR125" s="99"/>
      <c r="AS125" s="100"/>
      <c r="AT125" s="99"/>
      <c r="AU125" s="100"/>
      <c r="AV125" s="99"/>
      <c r="AW125" s="100"/>
      <c r="AX125" s="99"/>
      <c r="AY125" s="100"/>
      <c r="AZ125" s="99"/>
      <c r="BA125" s="100"/>
      <c r="BB125" s="99"/>
      <c r="BC125" s="100"/>
      <c r="BD125" s="99"/>
      <c r="BE125" s="100"/>
      <c r="BF125" s="101"/>
      <c r="BG125" s="100"/>
      <c r="BH125" s="99"/>
      <c r="BI125" s="100"/>
      <c r="BJ125" s="99"/>
      <c r="BK125" s="100"/>
      <c r="BL125" s="99"/>
      <c r="BM125" s="100"/>
      <c r="BN125" s="99"/>
      <c r="BO125" s="100"/>
      <c r="BP125" s="99"/>
      <c r="BQ125" s="100"/>
      <c r="BR125" s="99"/>
      <c r="BS125" s="100"/>
      <c r="BT125" s="99"/>
      <c r="BU125" s="100"/>
      <c r="BV125" s="99"/>
      <c r="BW125" s="100"/>
      <c r="BX125" s="99"/>
      <c r="BY125" s="100"/>
      <c r="BZ125" s="99"/>
      <c r="CA125" s="100"/>
      <c r="CB125" s="99"/>
      <c r="CC125" s="100"/>
      <c r="CD125" s="99"/>
      <c r="CE125" s="100"/>
      <c r="CF125" s="101"/>
      <c r="CG125" s="100"/>
    </row>
    <row r="126" spans="1:85" s="102" customFormat="1" ht="18" x14ac:dyDescent="0.25">
      <c r="A126" s="94">
        <v>100</v>
      </c>
      <c r="B126" s="95" t="s">
        <v>227</v>
      </c>
      <c r="C126" s="95"/>
      <c r="D126" s="94">
        <f t="shared" si="407"/>
        <v>19</v>
      </c>
      <c r="E126" s="94"/>
      <c r="F126" s="94"/>
      <c r="G126" s="94"/>
      <c r="H126" s="94"/>
      <c r="I126" s="100"/>
      <c r="J126" s="94"/>
      <c r="K126" s="100"/>
      <c r="L126" s="94"/>
      <c r="M126" s="100"/>
      <c r="N126" s="94"/>
      <c r="O126" s="100"/>
      <c r="P126" s="94"/>
      <c r="Q126" s="100"/>
      <c r="R126" s="94"/>
      <c r="S126" s="100"/>
      <c r="T126" s="94"/>
      <c r="U126" s="100"/>
      <c r="V126" s="94"/>
      <c r="W126" s="100"/>
      <c r="X126" s="94"/>
      <c r="Y126" s="100"/>
      <c r="Z126" s="94"/>
      <c r="AA126" s="100"/>
      <c r="AB126" s="94"/>
      <c r="AC126" s="100"/>
      <c r="AD126" s="94"/>
      <c r="AE126" s="100"/>
      <c r="AF126" s="101"/>
      <c r="AG126" s="100"/>
      <c r="AH126" s="99"/>
      <c r="AI126" s="100"/>
      <c r="AJ126" s="99"/>
      <c r="AK126" s="100"/>
      <c r="AL126" s="99"/>
      <c r="AM126" s="100"/>
      <c r="AN126" s="99"/>
      <c r="AO126" s="100"/>
      <c r="AP126" s="99"/>
      <c r="AQ126" s="100"/>
      <c r="AR126" s="99"/>
      <c r="AS126" s="100"/>
      <c r="AT126" s="99"/>
      <c r="AU126" s="100"/>
      <c r="AV126" s="99"/>
      <c r="AW126" s="100"/>
      <c r="AX126" s="99"/>
      <c r="AY126" s="100"/>
      <c r="AZ126" s="99"/>
      <c r="BA126" s="100"/>
      <c r="BB126" s="99"/>
      <c r="BC126" s="100"/>
      <c r="BD126" s="99"/>
      <c r="BE126" s="100"/>
      <c r="BF126" s="101"/>
      <c r="BG126" s="100"/>
      <c r="BH126" s="99"/>
      <c r="BI126" s="100"/>
      <c r="BJ126" s="99"/>
      <c r="BK126" s="100"/>
      <c r="BL126" s="99"/>
      <c r="BM126" s="100"/>
      <c r="BN126" s="99"/>
      <c r="BO126" s="100"/>
      <c r="BP126" s="99"/>
      <c r="BQ126" s="100"/>
      <c r="BR126" s="99"/>
      <c r="BS126" s="100"/>
      <c r="BT126" s="99"/>
      <c r="BU126" s="100"/>
      <c r="BV126" s="99"/>
      <c r="BW126" s="100"/>
      <c r="BX126" s="99"/>
      <c r="BY126" s="100"/>
      <c r="BZ126" s="99"/>
      <c r="CA126" s="100"/>
      <c r="CB126" s="99"/>
      <c r="CC126" s="100"/>
      <c r="CD126" s="99"/>
      <c r="CE126" s="100"/>
      <c r="CF126" s="101"/>
      <c r="CG126" s="100"/>
    </row>
    <row r="127" spans="1:85" s="102" customFormat="1" ht="18" x14ac:dyDescent="0.25">
      <c r="A127" s="94">
        <v>101</v>
      </c>
      <c r="B127" s="95" t="s">
        <v>209</v>
      </c>
      <c r="C127" s="95" t="s">
        <v>205</v>
      </c>
      <c r="D127" s="94">
        <f>RANK(BF127,$BF$4:$BF$142)</f>
        <v>14</v>
      </c>
      <c r="E127" s="94">
        <v>1</v>
      </c>
      <c r="F127" s="94" t="s">
        <v>210</v>
      </c>
      <c r="G127" s="94">
        <v>1850</v>
      </c>
      <c r="H127" s="94"/>
      <c r="I127" s="100"/>
      <c r="J127" s="94"/>
      <c r="K127" s="100"/>
      <c r="L127" s="94"/>
      <c r="M127" s="100"/>
      <c r="N127" s="94"/>
      <c r="O127" s="100"/>
      <c r="P127" s="94"/>
      <c r="Q127" s="100"/>
      <c r="R127" s="94"/>
      <c r="S127" s="100"/>
      <c r="T127" s="94"/>
      <c r="U127" s="100"/>
      <c r="V127" s="94"/>
      <c r="W127" s="100"/>
      <c r="X127" s="94"/>
      <c r="Y127" s="100"/>
      <c r="Z127" s="94"/>
      <c r="AA127" s="100"/>
      <c r="AB127" s="94"/>
      <c r="AC127" s="100"/>
      <c r="AD127" s="94"/>
      <c r="AE127" s="100"/>
      <c r="AF127" s="101"/>
      <c r="AG127" s="100"/>
      <c r="AH127" s="99"/>
      <c r="AI127" s="100"/>
      <c r="AJ127" s="99"/>
      <c r="AK127" s="100"/>
      <c r="AL127" s="99"/>
      <c r="AM127" s="100"/>
      <c r="AN127" s="99"/>
      <c r="AO127" s="100"/>
      <c r="AP127" s="99"/>
      <c r="AQ127" s="100"/>
      <c r="AR127" s="99"/>
      <c r="AS127" s="100"/>
      <c r="AT127" s="99"/>
      <c r="AU127" s="100"/>
      <c r="AV127" s="99">
        <v>6</v>
      </c>
      <c r="AW127" s="100">
        <f t="shared" si="255"/>
        <v>6</v>
      </c>
      <c r="AX127" s="99">
        <v>5</v>
      </c>
      <c r="AY127" s="100">
        <f t="shared" si="256"/>
        <v>5</v>
      </c>
      <c r="AZ127" s="99">
        <v>258</v>
      </c>
      <c r="BA127" s="100">
        <f t="shared" si="256"/>
        <v>258</v>
      </c>
      <c r="BB127" s="99">
        <v>191</v>
      </c>
      <c r="BC127" s="100">
        <f t="shared" si="256"/>
        <v>191</v>
      </c>
      <c r="BD127" s="99">
        <v>120</v>
      </c>
      <c r="BE127" s="100">
        <f t="shared" si="259"/>
        <v>120</v>
      </c>
      <c r="BF127" s="101">
        <f t="shared" si="387"/>
        <v>580</v>
      </c>
      <c r="BG127" s="100">
        <f t="shared" si="388"/>
        <v>580</v>
      </c>
      <c r="BH127" s="99">
        <v>60</v>
      </c>
      <c r="BI127" s="100">
        <f t="shared" si="404"/>
        <v>60</v>
      </c>
      <c r="BJ127" s="99">
        <v>24</v>
      </c>
      <c r="BK127" s="100">
        <f t="shared" ref="BK127:BK128" si="408">BJ127*$E127</f>
        <v>24</v>
      </c>
      <c r="BL127" s="99"/>
      <c r="BM127" s="100"/>
      <c r="BN127" s="99"/>
      <c r="BO127" s="100"/>
      <c r="BP127" s="99"/>
      <c r="BQ127" s="100"/>
      <c r="BR127" s="99"/>
      <c r="BS127" s="100"/>
      <c r="BT127" s="99"/>
      <c r="BU127" s="100"/>
      <c r="BV127" s="99"/>
      <c r="BW127" s="100">
        <f t="shared" si="405"/>
        <v>0</v>
      </c>
      <c r="BX127" s="99"/>
      <c r="BY127" s="100"/>
      <c r="BZ127" s="99"/>
      <c r="CA127" s="100"/>
      <c r="CB127" s="99"/>
      <c r="CC127" s="100"/>
      <c r="CD127" s="99"/>
      <c r="CE127" s="100"/>
      <c r="CF127" s="101">
        <f t="shared" si="406"/>
        <v>84</v>
      </c>
      <c r="CG127" s="100">
        <f t="shared" si="406"/>
        <v>84</v>
      </c>
    </row>
    <row r="128" spans="1:85" s="102" customFormat="1" ht="18" x14ac:dyDescent="0.25">
      <c r="A128" s="94">
        <v>102</v>
      </c>
      <c r="B128" s="95" t="s">
        <v>209</v>
      </c>
      <c r="C128" s="95" t="s">
        <v>74</v>
      </c>
      <c r="D128" s="94">
        <f>RANK(BF128,$BF$4:$BF$142)</f>
        <v>12</v>
      </c>
      <c r="E128" s="94">
        <v>0.68</v>
      </c>
      <c r="F128" s="94" t="s">
        <v>210</v>
      </c>
      <c r="G128" s="94">
        <v>1800</v>
      </c>
      <c r="H128" s="94"/>
      <c r="I128" s="100"/>
      <c r="J128" s="94"/>
      <c r="K128" s="100"/>
      <c r="L128" s="94"/>
      <c r="M128" s="100"/>
      <c r="N128" s="94"/>
      <c r="O128" s="100"/>
      <c r="P128" s="94"/>
      <c r="Q128" s="100"/>
      <c r="R128" s="94"/>
      <c r="S128" s="100"/>
      <c r="T128" s="94"/>
      <c r="U128" s="100"/>
      <c r="V128" s="94"/>
      <c r="W128" s="100"/>
      <c r="X128" s="94"/>
      <c r="Y128" s="100"/>
      <c r="Z128" s="94"/>
      <c r="AA128" s="100"/>
      <c r="AB128" s="94"/>
      <c r="AC128" s="100"/>
      <c r="AD128" s="94"/>
      <c r="AE128" s="100"/>
      <c r="AF128" s="101"/>
      <c r="AG128" s="100"/>
      <c r="AH128" s="99"/>
      <c r="AI128" s="100"/>
      <c r="AJ128" s="99"/>
      <c r="AK128" s="100"/>
      <c r="AL128" s="99"/>
      <c r="AM128" s="100"/>
      <c r="AN128" s="99"/>
      <c r="AO128" s="100"/>
      <c r="AP128" s="99"/>
      <c r="AQ128" s="100"/>
      <c r="AR128" s="99"/>
      <c r="AS128" s="100"/>
      <c r="AT128" s="99"/>
      <c r="AU128" s="100"/>
      <c r="AV128" s="99">
        <v>259</v>
      </c>
      <c r="AW128" s="100">
        <f t="shared" si="255"/>
        <v>176.12</v>
      </c>
      <c r="AX128" s="99">
        <v>223</v>
      </c>
      <c r="AY128" s="100">
        <f t="shared" si="256"/>
        <v>151.64000000000001</v>
      </c>
      <c r="AZ128" s="99">
        <v>178</v>
      </c>
      <c r="BA128" s="100">
        <f t="shared" si="256"/>
        <v>121.04</v>
      </c>
      <c r="BB128" s="99">
        <v>150</v>
      </c>
      <c r="BC128" s="100">
        <f t="shared" si="256"/>
        <v>102.00000000000001</v>
      </c>
      <c r="BD128" s="99">
        <v>147</v>
      </c>
      <c r="BE128" s="100">
        <f t="shared" si="259"/>
        <v>99.960000000000008</v>
      </c>
      <c r="BF128" s="101">
        <f t="shared" si="387"/>
        <v>957</v>
      </c>
      <c r="BG128" s="100">
        <f t="shared" si="388"/>
        <v>650.7600000000001</v>
      </c>
      <c r="BH128" s="99">
        <v>84</v>
      </c>
      <c r="BI128" s="100">
        <f t="shared" si="404"/>
        <v>57.120000000000005</v>
      </c>
      <c r="BJ128" s="99">
        <v>12</v>
      </c>
      <c r="BK128" s="100">
        <f t="shared" si="408"/>
        <v>8.16</v>
      </c>
      <c r="BL128" s="99"/>
      <c r="BM128" s="100"/>
      <c r="BN128" s="99"/>
      <c r="BO128" s="100"/>
      <c r="BP128" s="99"/>
      <c r="BQ128" s="100"/>
      <c r="BR128" s="99"/>
      <c r="BS128" s="100"/>
      <c r="BT128" s="99"/>
      <c r="BU128" s="100"/>
      <c r="BV128" s="99"/>
      <c r="BW128" s="100">
        <f t="shared" si="405"/>
        <v>0</v>
      </c>
      <c r="BX128" s="99"/>
      <c r="BY128" s="100">
        <f t="shared" ref="BY128" si="409">BX128*$E128</f>
        <v>0</v>
      </c>
      <c r="BZ128" s="99"/>
      <c r="CA128" s="100">
        <f t="shared" ref="CA128" si="410">BZ128*$E128</f>
        <v>0</v>
      </c>
      <c r="CB128" s="99"/>
      <c r="CC128" s="100"/>
      <c r="CD128" s="99"/>
      <c r="CE128" s="100"/>
      <c r="CF128" s="101">
        <f t="shared" si="406"/>
        <v>96</v>
      </c>
      <c r="CG128" s="100">
        <f t="shared" si="406"/>
        <v>65.28</v>
      </c>
    </row>
    <row r="129" spans="1:85" s="102" customFormat="1" ht="18" x14ac:dyDescent="0.25">
      <c r="A129" s="94">
        <v>103</v>
      </c>
      <c r="B129" s="95" t="s">
        <v>209</v>
      </c>
      <c r="C129" s="95" t="s">
        <v>74</v>
      </c>
      <c r="D129" s="94">
        <v>19</v>
      </c>
      <c r="E129" s="94">
        <v>0.64</v>
      </c>
      <c r="F129" s="94" t="s">
        <v>206</v>
      </c>
      <c r="G129" s="94">
        <v>1800</v>
      </c>
      <c r="H129" s="94"/>
      <c r="I129" s="100"/>
      <c r="J129" s="94"/>
      <c r="K129" s="100"/>
      <c r="L129" s="94"/>
      <c r="M129" s="100"/>
      <c r="N129" s="94"/>
      <c r="O129" s="100"/>
      <c r="P129" s="94"/>
      <c r="Q129" s="100"/>
      <c r="R129" s="94"/>
      <c r="S129" s="100"/>
      <c r="T129" s="94"/>
      <c r="U129" s="100"/>
      <c r="V129" s="94"/>
      <c r="W129" s="100"/>
      <c r="X129" s="94"/>
      <c r="Y129" s="100"/>
      <c r="Z129" s="94"/>
      <c r="AA129" s="100"/>
      <c r="AB129" s="94"/>
      <c r="AC129" s="100"/>
      <c r="AD129" s="94"/>
      <c r="AE129" s="100"/>
      <c r="AF129" s="101"/>
      <c r="AG129" s="100"/>
      <c r="AH129" s="99"/>
      <c r="AI129" s="100"/>
      <c r="AJ129" s="99"/>
      <c r="AK129" s="100"/>
      <c r="AL129" s="99"/>
      <c r="AM129" s="100"/>
      <c r="AN129" s="99"/>
      <c r="AO129" s="100"/>
      <c r="AP129" s="99"/>
      <c r="AQ129" s="100"/>
      <c r="AR129" s="99"/>
      <c r="AS129" s="100"/>
      <c r="AT129" s="99"/>
      <c r="AU129" s="100"/>
      <c r="AV129" s="99"/>
      <c r="AW129" s="100"/>
      <c r="AX129" s="99"/>
      <c r="AY129" s="100">
        <f t="shared" si="256"/>
        <v>0</v>
      </c>
      <c r="AZ129" s="99"/>
      <c r="BA129" s="100">
        <f t="shared" si="256"/>
        <v>0</v>
      </c>
      <c r="BB129" s="99"/>
      <c r="BC129" s="100"/>
      <c r="BD129" s="99"/>
      <c r="BE129" s="100"/>
      <c r="BF129" s="101">
        <f t="shared" ref="BF129:BF130" si="411">SUM(AH129,AJ129,AL129,AN129,AP129,AR129,AT129,AV129,AX129,AZ129,BB129,BD129)</f>
        <v>0</v>
      </c>
      <c r="BG129" s="100">
        <f t="shared" ref="BG129:BG130" si="412">SUM(AI129,AK129,AM129,AO129,AQ129,AS129,AU129,AW129,AY129,BA129,BC129,BE129)</f>
        <v>0</v>
      </c>
      <c r="BH129" s="99"/>
      <c r="BI129" s="100"/>
      <c r="BJ129" s="99"/>
      <c r="BK129" s="100"/>
      <c r="BL129" s="99"/>
      <c r="BM129" s="100"/>
      <c r="BN129" s="99"/>
      <c r="BO129" s="100"/>
      <c r="BP129" s="99"/>
      <c r="BQ129" s="100"/>
      <c r="BR129" s="99"/>
      <c r="BS129" s="100"/>
      <c r="BT129" s="99"/>
      <c r="BU129" s="100"/>
      <c r="BV129" s="99"/>
      <c r="BW129" s="100"/>
      <c r="BX129" s="99"/>
      <c r="BY129" s="100"/>
      <c r="BZ129" s="99"/>
      <c r="CA129" s="100"/>
      <c r="CB129" s="99"/>
      <c r="CC129" s="100"/>
      <c r="CD129" s="99"/>
      <c r="CE129" s="100"/>
      <c r="CF129" s="101">
        <f t="shared" si="406"/>
        <v>0</v>
      </c>
      <c r="CG129" s="100">
        <f t="shared" si="406"/>
        <v>0</v>
      </c>
    </row>
    <row r="130" spans="1:85" s="102" customFormat="1" ht="18" x14ac:dyDescent="0.25">
      <c r="A130" s="94">
        <v>104</v>
      </c>
      <c r="B130" s="95" t="s">
        <v>151</v>
      </c>
      <c r="C130" s="95" t="s">
        <v>77</v>
      </c>
      <c r="D130" s="94">
        <f t="shared" ref="D130:D137" si="413">RANK(BF130,$BF$4:$BF$147)</f>
        <v>19</v>
      </c>
      <c r="E130" s="94">
        <v>1</v>
      </c>
      <c r="F130" s="94" t="s">
        <v>152</v>
      </c>
      <c r="G130" s="94">
        <v>2100</v>
      </c>
      <c r="H130" s="94"/>
      <c r="I130" s="100">
        <f t="shared" si="235"/>
        <v>0</v>
      </c>
      <c r="J130" s="94"/>
      <c r="K130" s="100">
        <f t="shared" si="236"/>
        <v>0</v>
      </c>
      <c r="L130" s="94"/>
      <c r="M130" s="100">
        <f t="shared" si="237"/>
        <v>0</v>
      </c>
      <c r="N130" s="94"/>
      <c r="O130" s="100">
        <f t="shared" si="238"/>
        <v>0</v>
      </c>
      <c r="P130" s="94"/>
      <c r="Q130" s="100">
        <f t="shared" si="239"/>
        <v>0</v>
      </c>
      <c r="R130" s="94"/>
      <c r="S130" s="100">
        <f t="shared" si="240"/>
        <v>0</v>
      </c>
      <c r="T130" s="94"/>
      <c r="U130" s="100">
        <f t="shared" si="241"/>
        <v>0</v>
      </c>
      <c r="V130" s="94"/>
      <c r="W130" s="100">
        <f t="shared" si="242"/>
        <v>0</v>
      </c>
      <c r="X130" s="94"/>
      <c r="Y130" s="100">
        <f t="shared" si="243"/>
        <v>0</v>
      </c>
      <c r="Z130" s="94"/>
      <c r="AA130" s="100">
        <f t="shared" si="244"/>
        <v>0</v>
      </c>
      <c r="AB130" s="94"/>
      <c r="AC130" s="100">
        <f t="shared" si="245"/>
        <v>0</v>
      </c>
      <c r="AD130" s="94"/>
      <c r="AE130" s="100">
        <f t="shared" si="246"/>
        <v>0</v>
      </c>
      <c r="AF130" s="101">
        <f t="shared" ref="AF130:AF137" si="414">SUM(H130,J130,L130,N130,P130,R130,T130,V130,X130,Z130,AB130,AD130)</f>
        <v>0</v>
      </c>
      <c r="AG130" s="100">
        <f t="shared" ref="AG130:AG137" si="415">SUM(I130,K130,M130,O130,Q130,S130,U130,W130,Y130,AA130,AC130,AE130)</f>
        <v>0</v>
      </c>
      <c r="AH130" s="99"/>
      <c r="AI130" s="100">
        <f t="shared" si="248"/>
        <v>0</v>
      </c>
      <c r="AJ130" s="99"/>
      <c r="AK130" s="100">
        <f t="shared" si="250"/>
        <v>0</v>
      </c>
      <c r="AL130" s="99"/>
      <c r="AM130" s="100">
        <f t="shared" si="250"/>
        <v>0</v>
      </c>
      <c r="AN130" s="99"/>
      <c r="AO130" s="100">
        <f t="shared" si="251"/>
        <v>0</v>
      </c>
      <c r="AP130" s="99"/>
      <c r="AQ130" s="100">
        <f t="shared" si="252"/>
        <v>0</v>
      </c>
      <c r="AR130" s="99"/>
      <c r="AS130" s="100">
        <f t="shared" si="253"/>
        <v>0</v>
      </c>
      <c r="AT130" s="99"/>
      <c r="AU130" s="100">
        <f t="shared" si="254"/>
        <v>0</v>
      </c>
      <c r="AV130" s="99"/>
      <c r="AW130" s="100">
        <f t="shared" si="255"/>
        <v>0</v>
      </c>
      <c r="AX130" s="99"/>
      <c r="AY130" s="100">
        <f t="shared" si="256"/>
        <v>0</v>
      </c>
      <c r="AZ130" s="99"/>
      <c r="BA130" s="100">
        <f t="shared" si="257"/>
        <v>0</v>
      </c>
      <c r="BB130" s="99"/>
      <c r="BC130" s="100">
        <f t="shared" si="258"/>
        <v>0</v>
      </c>
      <c r="BD130" s="99"/>
      <c r="BE130" s="100">
        <f t="shared" si="259"/>
        <v>0</v>
      </c>
      <c r="BF130" s="101">
        <f t="shared" si="411"/>
        <v>0</v>
      </c>
      <c r="BG130" s="100">
        <f t="shared" si="412"/>
        <v>0</v>
      </c>
      <c r="BH130" s="96"/>
      <c r="BI130" s="97">
        <f t="shared" ref="BI130:BI137" si="416">BH130*$E130</f>
        <v>0</v>
      </c>
      <c r="BJ130" s="99"/>
      <c r="BK130" s="100">
        <f t="shared" ref="BK130:BK137" si="417">BJ130*$E130</f>
        <v>0</v>
      </c>
      <c r="BL130" s="99"/>
      <c r="BM130" s="100">
        <f t="shared" ref="BM130:BM137" si="418">BL130*$E130</f>
        <v>0</v>
      </c>
      <c r="BN130" s="99"/>
      <c r="BO130" s="100">
        <f t="shared" ref="BO130:BO137" si="419">BN130*$E130</f>
        <v>0</v>
      </c>
      <c r="BP130" s="99"/>
      <c r="BQ130" s="100">
        <f t="shared" ref="BQ130:BQ137" si="420">BP130*$E130</f>
        <v>0</v>
      </c>
      <c r="BR130" s="99"/>
      <c r="BS130" s="100">
        <f t="shared" ref="BS130:BS137" si="421">BR130*$E130</f>
        <v>0</v>
      </c>
      <c r="BT130" s="99"/>
      <c r="BU130" s="100">
        <f t="shared" ref="BU130:BU137" si="422">BT130*$E130</f>
        <v>0</v>
      </c>
      <c r="BV130" s="99"/>
      <c r="BW130" s="100">
        <f t="shared" ref="BW130:BW137" si="423">BV130*$E130</f>
        <v>0</v>
      </c>
      <c r="BX130" s="99"/>
      <c r="BY130" s="100">
        <f t="shared" ref="BY130:BY137" si="424">BX130*$E130</f>
        <v>0</v>
      </c>
      <c r="BZ130" s="99"/>
      <c r="CA130" s="100">
        <f t="shared" ref="CA130:CA137" si="425">BZ130*$E130</f>
        <v>0</v>
      </c>
      <c r="CB130" s="99"/>
      <c r="CC130" s="100">
        <f t="shared" ref="CC130:CC137" si="426">CB130*$E130</f>
        <v>0</v>
      </c>
      <c r="CD130" s="99"/>
      <c r="CE130" s="100">
        <f t="shared" ref="CE130:CE137" si="427">CD130*$E130</f>
        <v>0</v>
      </c>
      <c r="CF130" s="101">
        <f t="shared" si="406"/>
        <v>0</v>
      </c>
      <c r="CG130" s="100">
        <f t="shared" si="406"/>
        <v>0</v>
      </c>
    </row>
    <row r="131" spans="1:85" s="102" customFormat="1" ht="18" x14ac:dyDescent="0.25">
      <c r="A131" s="94">
        <v>105</v>
      </c>
      <c r="B131" s="95" t="s">
        <v>153</v>
      </c>
      <c r="C131" s="95" t="s">
        <v>77</v>
      </c>
      <c r="D131" s="94">
        <f t="shared" si="413"/>
        <v>19</v>
      </c>
      <c r="E131" s="94">
        <v>1</v>
      </c>
      <c r="F131" s="94" t="s">
        <v>83</v>
      </c>
      <c r="G131" s="94"/>
      <c r="H131" s="94"/>
      <c r="I131" s="100">
        <f t="shared" si="235"/>
        <v>0</v>
      </c>
      <c r="J131" s="94"/>
      <c r="K131" s="100">
        <f t="shared" si="236"/>
        <v>0</v>
      </c>
      <c r="L131" s="94"/>
      <c r="M131" s="100">
        <f t="shared" si="237"/>
        <v>0</v>
      </c>
      <c r="N131" s="94"/>
      <c r="O131" s="100">
        <f t="shared" si="238"/>
        <v>0</v>
      </c>
      <c r="P131" s="94"/>
      <c r="Q131" s="100">
        <f t="shared" si="239"/>
        <v>0</v>
      </c>
      <c r="R131" s="94"/>
      <c r="S131" s="100">
        <f t="shared" si="240"/>
        <v>0</v>
      </c>
      <c r="T131" s="94"/>
      <c r="U131" s="100">
        <f t="shared" si="241"/>
        <v>0</v>
      </c>
      <c r="V131" s="94"/>
      <c r="W131" s="100">
        <f t="shared" si="242"/>
        <v>0</v>
      </c>
      <c r="X131" s="94"/>
      <c r="Y131" s="100">
        <f t="shared" si="243"/>
        <v>0</v>
      </c>
      <c r="Z131" s="94"/>
      <c r="AA131" s="100">
        <f t="shared" si="244"/>
        <v>0</v>
      </c>
      <c r="AB131" s="94"/>
      <c r="AC131" s="100">
        <f t="shared" si="245"/>
        <v>0</v>
      </c>
      <c r="AD131" s="94"/>
      <c r="AE131" s="100">
        <f t="shared" si="246"/>
        <v>0</v>
      </c>
      <c r="AF131" s="101">
        <f t="shared" si="414"/>
        <v>0</v>
      </c>
      <c r="AG131" s="100">
        <f t="shared" si="415"/>
        <v>0</v>
      </c>
      <c r="AH131" s="99"/>
      <c r="AI131" s="100">
        <f t="shared" si="248"/>
        <v>0</v>
      </c>
      <c r="AJ131" s="99"/>
      <c r="AK131" s="100">
        <f t="shared" si="250"/>
        <v>0</v>
      </c>
      <c r="AL131" s="99"/>
      <c r="AM131" s="100">
        <f t="shared" si="250"/>
        <v>0</v>
      </c>
      <c r="AN131" s="99"/>
      <c r="AO131" s="100">
        <f t="shared" si="251"/>
        <v>0</v>
      </c>
      <c r="AP131" s="99"/>
      <c r="AQ131" s="100">
        <f t="shared" si="252"/>
        <v>0</v>
      </c>
      <c r="AR131" s="99"/>
      <c r="AS131" s="100">
        <f t="shared" si="253"/>
        <v>0</v>
      </c>
      <c r="AT131" s="99"/>
      <c r="AU131" s="100">
        <f t="shared" si="254"/>
        <v>0</v>
      </c>
      <c r="AV131" s="99"/>
      <c r="AW131" s="100">
        <f t="shared" si="255"/>
        <v>0</v>
      </c>
      <c r="AX131" s="99"/>
      <c r="AY131" s="100">
        <f t="shared" si="256"/>
        <v>0</v>
      </c>
      <c r="AZ131" s="99"/>
      <c r="BA131" s="100">
        <f t="shared" si="257"/>
        <v>0</v>
      </c>
      <c r="BB131" s="99"/>
      <c r="BC131" s="100">
        <f t="shared" si="258"/>
        <v>0</v>
      </c>
      <c r="BD131" s="99"/>
      <c r="BE131" s="100">
        <f t="shared" si="259"/>
        <v>0</v>
      </c>
      <c r="BF131" s="101">
        <f t="shared" si="387"/>
        <v>0</v>
      </c>
      <c r="BG131" s="100">
        <f t="shared" si="388"/>
        <v>0</v>
      </c>
      <c r="BH131" s="99"/>
      <c r="BI131" s="100">
        <f t="shared" si="416"/>
        <v>0</v>
      </c>
      <c r="BJ131" s="99"/>
      <c r="BK131" s="100">
        <f t="shared" si="417"/>
        <v>0</v>
      </c>
      <c r="BL131" s="99"/>
      <c r="BM131" s="100">
        <f t="shared" si="418"/>
        <v>0</v>
      </c>
      <c r="BN131" s="99"/>
      <c r="BO131" s="100">
        <f t="shared" si="419"/>
        <v>0</v>
      </c>
      <c r="BP131" s="99"/>
      <c r="BQ131" s="100">
        <f t="shared" si="420"/>
        <v>0</v>
      </c>
      <c r="BR131" s="99"/>
      <c r="BS131" s="100">
        <f t="shared" si="421"/>
        <v>0</v>
      </c>
      <c r="BT131" s="99"/>
      <c r="BU131" s="100">
        <f t="shared" si="422"/>
        <v>0</v>
      </c>
      <c r="BV131" s="99"/>
      <c r="BW131" s="100">
        <f t="shared" si="423"/>
        <v>0</v>
      </c>
      <c r="BX131" s="99"/>
      <c r="BY131" s="100">
        <f t="shared" si="424"/>
        <v>0</v>
      </c>
      <c r="BZ131" s="99"/>
      <c r="CA131" s="100">
        <f t="shared" si="425"/>
        <v>0</v>
      </c>
      <c r="CB131" s="99"/>
      <c r="CC131" s="100">
        <f t="shared" si="426"/>
        <v>0</v>
      </c>
      <c r="CD131" s="99"/>
      <c r="CE131" s="100">
        <f t="shared" si="427"/>
        <v>0</v>
      </c>
      <c r="CF131" s="101">
        <f t="shared" si="406"/>
        <v>0</v>
      </c>
      <c r="CG131" s="100">
        <f t="shared" si="406"/>
        <v>0</v>
      </c>
    </row>
    <row r="132" spans="1:85" s="102" customFormat="1" ht="18" x14ac:dyDescent="0.25">
      <c r="A132" s="94">
        <v>106</v>
      </c>
      <c r="B132" s="95" t="s">
        <v>154</v>
      </c>
      <c r="C132" s="95" t="s">
        <v>74</v>
      </c>
      <c r="D132" s="94">
        <f t="shared" si="413"/>
        <v>19</v>
      </c>
      <c r="E132" s="94">
        <v>0.64</v>
      </c>
      <c r="F132" s="94" t="s">
        <v>85</v>
      </c>
      <c r="G132" s="94">
        <v>1350</v>
      </c>
      <c r="H132" s="94"/>
      <c r="I132" s="100">
        <f t="shared" si="235"/>
        <v>0</v>
      </c>
      <c r="J132" s="94"/>
      <c r="K132" s="100">
        <f t="shared" si="236"/>
        <v>0</v>
      </c>
      <c r="L132" s="94"/>
      <c r="M132" s="100">
        <f t="shared" si="237"/>
        <v>0</v>
      </c>
      <c r="N132" s="94"/>
      <c r="O132" s="100">
        <f t="shared" si="238"/>
        <v>0</v>
      </c>
      <c r="P132" s="94"/>
      <c r="Q132" s="100">
        <f t="shared" si="239"/>
        <v>0</v>
      </c>
      <c r="R132" s="94"/>
      <c r="S132" s="100">
        <f t="shared" si="240"/>
        <v>0</v>
      </c>
      <c r="T132" s="94"/>
      <c r="U132" s="100">
        <f t="shared" si="241"/>
        <v>0</v>
      </c>
      <c r="V132" s="94"/>
      <c r="W132" s="100">
        <f t="shared" si="242"/>
        <v>0</v>
      </c>
      <c r="X132" s="94"/>
      <c r="Y132" s="100">
        <f t="shared" si="243"/>
        <v>0</v>
      </c>
      <c r="Z132" s="94"/>
      <c r="AA132" s="100">
        <f t="shared" si="244"/>
        <v>0</v>
      </c>
      <c r="AB132" s="94"/>
      <c r="AC132" s="100">
        <f t="shared" si="245"/>
        <v>0</v>
      </c>
      <c r="AD132" s="94"/>
      <c r="AE132" s="100">
        <f t="shared" si="246"/>
        <v>0</v>
      </c>
      <c r="AF132" s="101">
        <f t="shared" si="414"/>
        <v>0</v>
      </c>
      <c r="AG132" s="100">
        <f t="shared" si="415"/>
        <v>0</v>
      </c>
      <c r="AH132" s="99"/>
      <c r="AI132" s="100">
        <f t="shared" si="248"/>
        <v>0</v>
      </c>
      <c r="AJ132" s="99"/>
      <c r="AK132" s="100">
        <f t="shared" si="250"/>
        <v>0</v>
      </c>
      <c r="AL132" s="99"/>
      <c r="AM132" s="100">
        <f t="shared" si="250"/>
        <v>0</v>
      </c>
      <c r="AN132" s="99"/>
      <c r="AO132" s="100">
        <f t="shared" si="251"/>
        <v>0</v>
      </c>
      <c r="AP132" s="99"/>
      <c r="AQ132" s="100">
        <f t="shared" si="252"/>
        <v>0</v>
      </c>
      <c r="AR132" s="99"/>
      <c r="AS132" s="100">
        <f t="shared" si="253"/>
        <v>0</v>
      </c>
      <c r="AT132" s="99"/>
      <c r="AU132" s="100">
        <f t="shared" si="254"/>
        <v>0</v>
      </c>
      <c r="AV132" s="99"/>
      <c r="AW132" s="100">
        <f t="shared" si="255"/>
        <v>0</v>
      </c>
      <c r="AX132" s="99"/>
      <c r="AY132" s="100">
        <f t="shared" si="256"/>
        <v>0</v>
      </c>
      <c r="AZ132" s="99"/>
      <c r="BA132" s="100">
        <f t="shared" si="257"/>
        <v>0</v>
      </c>
      <c r="BB132" s="99"/>
      <c r="BC132" s="100">
        <f t="shared" si="258"/>
        <v>0</v>
      </c>
      <c r="BD132" s="99"/>
      <c r="BE132" s="100">
        <f t="shared" si="259"/>
        <v>0</v>
      </c>
      <c r="BF132" s="101">
        <f t="shared" si="387"/>
        <v>0</v>
      </c>
      <c r="BG132" s="100">
        <f t="shared" si="388"/>
        <v>0</v>
      </c>
      <c r="BH132" s="99"/>
      <c r="BI132" s="100">
        <f t="shared" si="416"/>
        <v>0</v>
      </c>
      <c r="BJ132" s="99"/>
      <c r="BK132" s="100">
        <f t="shared" si="417"/>
        <v>0</v>
      </c>
      <c r="BL132" s="99"/>
      <c r="BM132" s="100">
        <f t="shared" si="418"/>
        <v>0</v>
      </c>
      <c r="BN132" s="99"/>
      <c r="BO132" s="100">
        <f t="shared" si="419"/>
        <v>0</v>
      </c>
      <c r="BP132" s="99"/>
      <c r="BQ132" s="100">
        <f t="shared" si="420"/>
        <v>0</v>
      </c>
      <c r="BR132" s="99"/>
      <c r="BS132" s="100">
        <f t="shared" si="421"/>
        <v>0</v>
      </c>
      <c r="BT132" s="99"/>
      <c r="BU132" s="100">
        <f t="shared" si="422"/>
        <v>0</v>
      </c>
      <c r="BV132" s="99"/>
      <c r="BW132" s="100">
        <f t="shared" si="423"/>
        <v>0</v>
      </c>
      <c r="BX132" s="99"/>
      <c r="BY132" s="100">
        <f t="shared" si="424"/>
        <v>0</v>
      </c>
      <c r="BZ132" s="99"/>
      <c r="CA132" s="100">
        <f t="shared" si="425"/>
        <v>0</v>
      </c>
      <c r="CB132" s="99"/>
      <c r="CC132" s="100">
        <f t="shared" si="426"/>
        <v>0</v>
      </c>
      <c r="CD132" s="99"/>
      <c r="CE132" s="100">
        <f t="shared" si="427"/>
        <v>0</v>
      </c>
      <c r="CF132" s="101">
        <f t="shared" si="406"/>
        <v>0</v>
      </c>
      <c r="CG132" s="100">
        <f t="shared" si="406"/>
        <v>0</v>
      </c>
    </row>
    <row r="133" spans="1:85" s="102" customFormat="1" ht="18" x14ac:dyDescent="0.25">
      <c r="A133" s="94">
        <v>107</v>
      </c>
      <c r="B133" s="95" t="s">
        <v>156</v>
      </c>
      <c r="C133" s="95" t="s">
        <v>74</v>
      </c>
      <c r="D133" s="94">
        <f t="shared" si="413"/>
        <v>19</v>
      </c>
      <c r="E133" s="94">
        <v>0.64</v>
      </c>
      <c r="F133" s="94" t="s">
        <v>85</v>
      </c>
      <c r="G133" s="94"/>
      <c r="H133" s="94"/>
      <c r="I133" s="100">
        <f t="shared" si="235"/>
        <v>0</v>
      </c>
      <c r="J133" s="94"/>
      <c r="K133" s="100">
        <f t="shared" si="236"/>
        <v>0</v>
      </c>
      <c r="L133" s="94"/>
      <c r="M133" s="100">
        <f t="shared" si="237"/>
        <v>0</v>
      </c>
      <c r="N133" s="94"/>
      <c r="O133" s="100">
        <f t="shared" si="238"/>
        <v>0</v>
      </c>
      <c r="P133" s="94"/>
      <c r="Q133" s="100">
        <f t="shared" si="239"/>
        <v>0</v>
      </c>
      <c r="R133" s="94"/>
      <c r="S133" s="100">
        <f t="shared" si="240"/>
        <v>0</v>
      </c>
      <c r="T133" s="94"/>
      <c r="U133" s="100">
        <f t="shared" si="241"/>
        <v>0</v>
      </c>
      <c r="V133" s="94"/>
      <c r="W133" s="100">
        <f t="shared" si="242"/>
        <v>0</v>
      </c>
      <c r="X133" s="94"/>
      <c r="Y133" s="100">
        <f t="shared" si="243"/>
        <v>0</v>
      </c>
      <c r="Z133" s="94"/>
      <c r="AA133" s="100">
        <f t="shared" si="244"/>
        <v>0</v>
      </c>
      <c r="AB133" s="94"/>
      <c r="AC133" s="100">
        <f t="shared" si="245"/>
        <v>0</v>
      </c>
      <c r="AD133" s="94"/>
      <c r="AE133" s="100">
        <f t="shared" si="246"/>
        <v>0</v>
      </c>
      <c r="AF133" s="101">
        <f t="shared" si="414"/>
        <v>0</v>
      </c>
      <c r="AG133" s="100">
        <f t="shared" si="415"/>
        <v>0</v>
      </c>
      <c r="AH133" s="99"/>
      <c r="AI133" s="100">
        <f t="shared" si="248"/>
        <v>0</v>
      </c>
      <c r="AJ133" s="99"/>
      <c r="AK133" s="100">
        <f t="shared" si="250"/>
        <v>0</v>
      </c>
      <c r="AL133" s="99"/>
      <c r="AM133" s="100">
        <f t="shared" si="250"/>
        <v>0</v>
      </c>
      <c r="AN133" s="99"/>
      <c r="AO133" s="100">
        <f t="shared" si="251"/>
        <v>0</v>
      </c>
      <c r="AP133" s="99"/>
      <c r="AQ133" s="100">
        <f t="shared" si="252"/>
        <v>0</v>
      </c>
      <c r="AR133" s="99"/>
      <c r="AS133" s="100">
        <f t="shared" si="253"/>
        <v>0</v>
      </c>
      <c r="AT133" s="99"/>
      <c r="AU133" s="100">
        <f t="shared" si="254"/>
        <v>0</v>
      </c>
      <c r="AV133" s="99"/>
      <c r="AW133" s="100">
        <f t="shared" si="255"/>
        <v>0</v>
      </c>
      <c r="AX133" s="99"/>
      <c r="AY133" s="100">
        <f t="shared" si="256"/>
        <v>0</v>
      </c>
      <c r="AZ133" s="99"/>
      <c r="BA133" s="100">
        <f t="shared" si="257"/>
        <v>0</v>
      </c>
      <c r="BB133" s="99"/>
      <c r="BC133" s="100">
        <f t="shared" si="258"/>
        <v>0</v>
      </c>
      <c r="BD133" s="99"/>
      <c r="BE133" s="100">
        <f t="shared" si="259"/>
        <v>0</v>
      </c>
      <c r="BF133" s="101">
        <f t="shared" si="387"/>
        <v>0</v>
      </c>
      <c r="BG133" s="100">
        <f t="shared" si="388"/>
        <v>0</v>
      </c>
      <c r="BH133" s="99"/>
      <c r="BI133" s="100">
        <f t="shared" si="416"/>
        <v>0</v>
      </c>
      <c r="BJ133" s="99"/>
      <c r="BK133" s="100">
        <f t="shared" si="417"/>
        <v>0</v>
      </c>
      <c r="BL133" s="99"/>
      <c r="BM133" s="100">
        <f t="shared" si="418"/>
        <v>0</v>
      </c>
      <c r="BN133" s="99"/>
      <c r="BO133" s="100">
        <f t="shared" si="419"/>
        <v>0</v>
      </c>
      <c r="BP133" s="99"/>
      <c r="BQ133" s="100">
        <f t="shared" si="420"/>
        <v>0</v>
      </c>
      <c r="BR133" s="99"/>
      <c r="BS133" s="100">
        <f t="shared" si="421"/>
        <v>0</v>
      </c>
      <c r="BT133" s="99"/>
      <c r="BU133" s="100">
        <f t="shared" si="422"/>
        <v>0</v>
      </c>
      <c r="BV133" s="99"/>
      <c r="BW133" s="100">
        <f t="shared" si="423"/>
        <v>0</v>
      </c>
      <c r="BX133" s="99"/>
      <c r="BY133" s="100">
        <f t="shared" si="424"/>
        <v>0</v>
      </c>
      <c r="BZ133" s="99"/>
      <c r="CA133" s="100">
        <f t="shared" si="425"/>
        <v>0</v>
      </c>
      <c r="CB133" s="99"/>
      <c r="CC133" s="100">
        <f t="shared" si="426"/>
        <v>0</v>
      </c>
      <c r="CD133" s="99"/>
      <c r="CE133" s="100">
        <f t="shared" si="427"/>
        <v>0</v>
      </c>
      <c r="CF133" s="101">
        <f t="shared" si="406"/>
        <v>0</v>
      </c>
      <c r="CG133" s="100">
        <f t="shared" si="406"/>
        <v>0</v>
      </c>
    </row>
    <row r="134" spans="1:85" s="102" customFormat="1" ht="18" x14ac:dyDescent="0.25">
      <c r="A134" s="94">
        <v>108</v>
      </c>
      <c r="B134" s="95" t="s">
        <v>157</v>
      </c>
      <c r="C134" s="95" t="s">
        <v>74</v>
      </c>
      <c r="D134" s="94">
        <f t="shared" si="413"/>
        <v>19</v>
      </c>
      <c r="E134" s="94">
        <v>0.64</v>
      </c>
      <c r="F134" s="94" t="s">
        <v>85</v>
      </c>
      <c r="G134" s="94"/>
      <c r="H134" s="94"/>
      <c r="I134" s="100">
        <f t="shared" si="235"/>
        <v>0</v>
      </c>
      <c r="J134" s="94"/>
      <c r="K134" s="100">
        <f t="shared" si="236"/>
        <v>0</v>
      </c>
      <c r="L134" s="94"/>
      <c r="M134" s="100">
        <f t="shared" si="237"/>
        <v>0</v>
      </c>
      <c r="N134" s="94"/>
      <c r="O134" s="100">
        <f t="shared" si="238"/>
        <v>0</v>
      </c>
      <c r="P134" s="94"/>
      <c r="Q134" s="100">
        <f t="shared" si="239"/>
        <v>0</v>
      </c>
      <c r="R134" s="94"/>
      <c r="S134" s="100">
        <f t="shared" si="240"/>
        <v>0</v>
      </c>
      <c r="T134" s="94"/>
      <c r="U134" s="100">
        <f t="shared" si="241"/>
        <v>0</v>
      </c>
      <c r="V134" s="94"/>
      <c r="W134" s="100">
        <f t="shared" si="242"/>
        <v>0</v>
      </c>
      <c r="X134" s="94"/>
      <c r="Y134" s="100">
        <f t="shared" si="243"/>
        <v>0</v>
      </c>
      <c r="Z134" s="94"/>
      <c r="AA134" s="100">
        <f t="shared" si="244"/>
        <v>0</v>
      </c>
      <c r="AB134" s="94"/>
      <c r="AC134" s="100">
        <f t="shared" si="245"/>
        <v>0</v>
      </c>
      <c r="AD134" s="94"/>
      <c r="AE134" s="100">
        <f t="shared" si="246"/>
        <v>0</v>
      </c>
      <c r="AF134" s="101">
        <f t="shared" si="414"/>
        <v>0</v>
      </c>
      <c r="AG134" s="100">
        <f t="shared" si="415"/>
        <v>0</v>
      </c>
      <c r="AH134" s="99"/>
      <c r="AI134" s="100">
        <f t="shared" si="248"/>
        <v>0</v>
      </c>
      <c r="AJ134" s="99"/>
      <c r="AK134" s="100">
        <f t="shared" si="250"/>
        <v>0</v>
      </c>
      <c r="AL134" s="99"/>
      <c r="AM134" s="100">
        <f t="shared" si="250"/>
        <v>0</v>
      </c>
      <c r="AN134" s="99"/>
      <c r="AO134" s="100">
        <f t="shared" si="251"/>
        <v>0</v>
      </c>
      <c r="AP134" s="99"/>
      <c r="AQ134" s="100">
        <f t="shared" si="252"/>
        <v>0</v>
      </c>
      <c r="AR134" s="99"/>
      <c r="AS134" s="100">
        <f t="shared" si="253"/>
        <v>0</v>
      </c>
      <c r="AT134" s="99"/>
      <c r="AU134" s="100">
        <f t="shared" si="254"/>
        <v>0</v>
      </c>
      <c r="AV134" s="99"/>
      <c r="AW134" s="100">
        <f t="shared" si="255"/>
        <v>0</v>
      </c>
      <c r="AX134" s="99"/>
      <c r="AY134" s="100">
        <f t="shared" si="256"/>
        <v>0</v>
      </c>
      <c r="AZ134" s="99"/>
      <c r="BA134" s="100">
        <f t="shared" si="257"/>
        <v>0</v>
      </c>
      <c r="BB134" s="99"/>
      <c r="BC134" s="100">
        <f t="shared" si="258"/>
        <v>0</v>
      </c>
      <c r="BD134" s="99"/>
      <c r="BE134" s="100">
        <f t="shared" si="259"/>
        <v>0</v>
      </c>
      <c r="BF134" s="101">
        <f t="shared" si="387"/>
        <v>0</v>
      </c>
      <c r="BG134" s="100">
        <f t="shared" si="388"/>
        <v>0</v>
      </c>
      <c r="BH134" s="99"/>
      <c r="BI134" s="100">
        <f t="shared" si="416"/>
        <v>0</v>
      </c>
      <c r="BJ134" s="99"/>
      <c r="BK134" s="100">
        <f t="shared" si="417"/>
        <v>0</v>
      </c>
      <c r="BL134" s="99"/>
      <c r="BM134" s="100">
        <f t="shared" si="418"/>
        <v>0</v>
      </c>
      <c r="BN134" s="99"/>
      <c r="BO134" s="100">
        <f t="shared" si="419"/>
        <v>0</v>
      </c>
      <c r="BP134" s="99"/>
      <c r="BQ134" s="100">
        <f t="shared" si="420"/>
        <v>0</v>
      </c>
      <c r="BR134" s="99"/>
      <c r="BS134" s="100">
        <f t="shared" si="421"/>
        <v>0</v>
      </c>
      <c r="BT134" s="99"/>
      <c r="BU134" s="100">
        <f t="shared" si="422"/>
        <v>0</v>
      </c>
      <c r="BV134" s="99"/>
      <c r="BW134" s="100">
        <f t="shared" si="423"/>
        <v>0</v>
      </c>
      <c r="BX134" s="99"/>
      <c r="BY134" s="100">
        <f t="shared" si="424"/>
        <v>0</v>
      </c>
      <c r="BZ134" s="99"/>
      <c r="CA134" s="100">
        <f t="shared" si="425"/>
        <v>0</v>
      </c>
      <c r="CB134" s="99"/>
      <c r="CC134" s="100">
        <f t="shared" si="426"/>
        <v>0</v>
      </c>
      <c r="CD134" s="99"/>
      <c r="CE134" s="100">
        <f t="shared" si="427"/>
        <v>0</v>
      </c>
      <c r="CF134" s="101">
        <f t="shared" si="406"/>
        <v>0</v>
      </c>
      <c r="CG134" s="100">
        <f t="shared" si="406"/>
        <v>0</v>
      </c>
    </row>
    <row r="135" spans="1:85" s="102" customFormat="1" ht="18" x14ac:dyDescent="0.25">
      <c r="A135" s="94">
        <v>109</v>
      </c>
      <c r="B135" s="95" t="s">
        <v>158</v>
      </c>
      <c r="C135" s="95" t="s">
        <v>74</v>
      </c>
      <c r="D135" s="94">
        <f t="shared" si="413"/>
        <v>15</v>
      </c>
      <c r="E135" s="94">
        <v>0.64</v>
      </c>
      <c r="F135" s="94" t="s">
        <v>85</v>
      </c>
      <c r="G135" s="94">
        <v>1900</v>
      </c>
      <c r="H135" s="94"/>
      <c r="I135" s="97">
        <f t="shared" si="235"/>
        <v>0</v>
      </c>
      <c r="J135" s="94"/>
      <c r="K135" s="97">
        <f t="shared" si="236"/>
        <v>0</v>
      </c>
      <c r="L135" s="94"/>
      <c r="M135" s="97">
        <f t="shared" si="237"/>
        <v>0</v>
      </c>
      <c r="N135" s="94"/>
      <c r="O135" s="97">
        <f t="shared" si="238"/>
        <v>0</v>
      </c>
      <c r="P135" s="94"/>
      <c r="Q135" s="97">
        <f t="shared" si="239"/>
        <v>0</v>
      </c>
      <c r="R135" s="94">
        <v>364</v>
      </c>
      <c r="S135" s="97">
        <f t="shared" si="240"/>
        <v>232.96</v>
      </c>
      <c r="T135" s="94">
        <v>126</v>
      </c>
      <c r="U135" s="97">
        <f t="shared" si="241"/>
        <v>80.64</v>
      </c>
      <c r="V135" s="94">
        <v>28</v>
      </c>
      <c r="W135" s="97">
        <f t="shared" si="242"/>
        <v>17.920000000000002</v>
      </c>
      <c r="X135" s="94"/>
      <c r="Y135" s="97">
        <f t="shared" si="243"/>
        <v>0</v>
      </c>
      <c r="Z135" s="94">
        <v>70</v>
      </c>
      <c r="AA135" s="97">
        <f t="shared" si="244"/>
        <v>44.800000000000004</v>
      </c>
      <c r="AB135" s="94">
        <v>70</v>
      </c>
      <c r="AC135" s="97">
        <f t="shared" si="245"/>
        <v>44.800000000000004</v>
      </c>
      <c r="AD135" s="94"/>
      <c r="AE135" s="97">
        <f t="shared" si="246"/>
        <v>0</v>
      </c>
      <c r="AF135" s="101">
        <f t="shared" si="414"/>
        <v>658</v>
      </c>
      <c r="AG135" s="100">
        <f t="shared" si="415"/>
        <v>421.12000000000006</v>
      </c>
      <c r="AH135" s="96">
        <v>140</v>
      </c>
      <c r="AI135" s="97">
        <f t="shared" si="248"/>
        <v>89.600000000000009</v>
      </c>
      <c r="AJ135" s="99"/>
      <c r="AK135" s="100">
        <f t="shared" si="250"/>
        <v>0</v>
      </c>
      <c r="AL135" s="99"/>
      <c r="AM135" s="100">
        <f t="shared" si="250"/>
        <v>0</v>
      </c>
      <c r="AN135" s="99"/>
      <c r="AO135" s="100">
        <f t="shared" si="251"/>
        <v>0</v>
      </c>
      <c r="AP135" s="99"/>
      <c r="AQ135" s="100">
        <f t="shared" si="252"/>
        <v>0</v>
      </c>
      <c r="AR135" s="99"/>
      <c r="AS135" s="100">
        <f t="shared" si="253"/>
        <v>0</v>
      </c>
      <c r="AT135" s="99"/>
      <c r="AU135" s="100">
        <f t="shared" si="254"/>
        <v>0</v>
      </c>
      <c r="AV135" s="99"/>
      <c r="AW135" s="100">
        <f t="shared" si="255"/>
        <v>0</v>
      </c>
      <c r="AX135" s="99"/>
      <c r="AY135" s="100">
        <f t="shared" si="256"/>
        <v>0</v>
      </c>
      <c r="AZ135" s="99"/>
      <c r="BA135" s="100">
        <f t="shared" si="257"/>
        <v>0</v>
      </c>
      <c r="BB135" s="99"/>
      <c r="BC135" s="100">
        <f t="shared" si="258"/>
        <v>0</v>
      </c>
      <c r="BD135" s="99"/>
      <c r="BE135" s="100">
        <f t="shared" si="259"/>
        <v>0</v>
      </c>
      <c r="BF135" s="101">
        <f t="shared" si="387"/>
        <v>140</v>
      </c>
      <c r="BG135" s="100">
        <f t="shared" si="388"/>
        <v>89.600000000000009</v>
      </c>
      <c r="BH135" s="99"/>
      <c r="BI135" s="100">
        <f t="shared" si="416"/>
        <v>0</v>
      </c>
      <c r="BJ135" s="99"/>
      <c r="BK135" s="100">
        <f t="shared" si="417"/>
        <v>0</v>
      </c>
      <c r="BL135" s="99"/>
      <c r="BM135" s="100">
        <f t="shared" si="418"/>
        <v>0</v>
      </c>
      <c r="BN135" s="99"/>
      <c r="BO135" s="100">
        <f t="shared" si="419"/>
        <v>0</v>
      </c>
      <c r="BP135" s="99"/>
      <c r="BQ135" s="100">
        <f t="shared" si="420"/>
        <v>0</v>
      </c>
      <c r="BR135" s="99"/>
      <c r="BS135" s="100">
        <f t="shared" si="421"/>
        <v>0</v>
      </c>
      <c r="BT135" s="99"/>
      <c r="BU135" s="100">
        <f t="shared" si="422"/>
        <v>0</v>
      </c>
      <c r="BV135" s="99"/>
      <c r="BW135" s="100">
        <f t="shared" si="423"/>
        <v>0</v>
      </c>
      <c r="BX135" s="99"/>
      <c r="BY135" s="100">
        <f t="shared" si="424"/>
        <v>0</v>
      </c>
      <c r="BZ135" s="99"/>
      <c r="CA135" s="100">
        <f t="shared" si="425"/>
        <v>0</v>
      </c>
      <c r="CB135" s="99"/>
      <c r="CC135" s="100">
        <f t="shared" si="426"/>
        <v>0</v>
      </c>
      <c r="CD135" s="99"/>
      <c r="CE135" s="100">
        <f t="shared" si="427"/>
        <v>0</v>
      </c>
      <c r="CF135" s="101">
        <f t="shared" si="406"/>
        <v>0</v>
      </c>
      <c r="CG135" s="100">
        <f t="shared" si="406"/>
        <v>0</v>
      </c>
    </row>
    <row r="136" spans="1:85" s="102" customFormat="1" ht="18" x14ac:dyDescent="0.25">
      <c r="A136" s="94">
        <v>110</v>
      </c>
      <c r="B136" s="95" t="s">
        <v>159</v>
      </c>
      <c r="C136" s="95" t="s">
        <v>74</v>
      </c>
      <c r="D136" s="94">
        <f t="shared" si="413"/>
        <v>15</v>
      </c>
      <c r="E136" s="94">
        <v>0.64</v>
      </c>
      <c r="F136" s="94" t="s">
        <v>85</v>
      </c>
      <c r="G136" s="94">
        <v>1850</v>
      </c>
      <c r="H136" s="94"/>
      <c r="I136" s="97">
        <f t="shared" si="235"/>
        <v>0</v>
      </c>
      <c r="J136" s="94"/>
      <c r="K136" s="97">
        <f t="shared" si="236"/>
        <v>0</v>
      </c>
      <c r="L136" s="94"/>
      <c r="M136" s="97">
        <f t="shared" si="237"/>
        <v>0</v>
      </c>
      <c r="N136" s="94"/>
      <c r="O136" s="97">
        <f t="shared" si="238"/>
        <v>0</v>
      </c>
      <c r="P136" s="94"/>
      <c r="Q136" s="97">
        <f t="shared" si="239"/>
        <v>0</v>
      </c>
      <c r="R136" s="94"/>
      <c r="S136" s="97">
        <f t="shared" si="240"/>
        <v>0</v>
      </c>
      <c r="T136" s="94"/>
      <c r="U136" s="97">
        <f t="shared" si="241"/>
        <v>0</v>
      </c>
      <c r="V136" s="94"/>
      <c r="W136" s="97">
        <f t="shared" si="242"/>
        <v>0</v>
      </c>
      <c r="X136" s="94"/>
      <c r="Y136" s="97">
        <f t="shared" si="243"/>
        <v>0</v>
      </c>
      <c r="Z136" s="94"/>
      <c r="AA136" s="97">
        <f t="shared" si="244"/>
        <v>0</v>
      </c>
      <c r="AB136" s="94"/>
      <c r="AC136" s="97">
        <f t="shared" si="245"/>
        <v>0</v>
      </c>
      <c r="AD136" s="94"/>
      <c r="AE136" s="97">
        <f t="shared" si="246"/>
        <v>0</v>
      </c>
      <c r="AF136" s="101">
        <f t="shared" si="414"/>
        <v>0</v>
      </c>
      <c r="AG136" s="100">
        <f t="shared" si="415"/>
        <v>0</v>
      </c>
      <c r="AH136" s="96"/>
      <c r="AI136" s="97">
        <f t="shared" si="248"/>
        <v>0</v>
      </c>
      <c r="AJ136" s="99"/>
      <c r="AK136" s="100">
        <f t="shared" si="250"/>
        <v>0</v>
      </c>
      <c r="AL136" s="99">
        <v>140</v>
      </c>
      <c r="AM136" s="100">
        <f t="shared" si="250"/>
        <v>89.600000000000009</v>
      </c>
      <c r="AN136" s="99"/>
      <c r="AO136" s="100">
        <f t="shared" si="251"/>
        <v>0</v>
      </c>
      <c r="AP136" s="99"/>
      <c r="AQ136" s="100">
        <f t="shared" si="252"/>
        <v>0</v>
      </c>
      <c r="AR136" s="99"/>
      <c r="AS136" s="100">
        <f t="shared" si="253"/>
        <v>0</v>
      </c>
      <c r="AT136" s="99"/>
      <c r="AU136" s="100">
        <f t="shared" si="254"/>
        <v>0</v>
      </c>
      <c r="AV136" s="99"/>
      <c r="AW136" s="100">
        <f t="shared" si="255"/>
        <v>0</v>
      </c>
      <c r="AX136" s="99"/>
      <c r="AY136" s="100">
        <f t="shared" si="256"/>
        <v>0</v>
      </c>
      <c r="AZ136" s="99"/>
      <c r="BA136" s="100">
        <f t="shared" si="257"/>
        <v>0</v>
      </c>
      <c r="BB136" s="99"/>
      <c r="BC136" s="100">
        <f t="shared" si="258"/>
        <v>0</v>
      </c>
      <c r="BD136" s="99"/>
      <c r="BE136" s="100">
        <f t="shared" si="259"/>
        <v>0</v>
      </c>
      <c r="BF136" s="101">
        <f t="shared" si="387"/>
        <v>140</v>
      </c>
      <c r="BG136" s="100">
        <f t="shared" si="388"/>
        <v>89.600000000000009</v>
      </c>
      <c r="BH136" s="99"/>
      <c r="BI136" s="100">
        <f t="shared" si="416"/>
        <v>0</v>
      </c>
      <c r="BJ136" s="99"/>
      <c r="BK136" s="100">
        <f t="shared" si="417"/>
        <v>0</v>
      </c>
      <c r="BL136" s="99"/>
      <c r="BM136" s="100">
        <f t="shared" si="418"/>
        <v>0</v>
      </c>
      <c r="BN136" s="99"/>
      <c r="BO136" s="100">
        <f t="shared" si="419"/>
        <v>0</v>
      </c>
      <c r="BP136" s="99"/>
      <c r="BQ136" s="100">
        <f t="shared" si="420"/>
        <v>0</v>
      </c>
      <c r="BR136" s="99"/>
      <c r="BS136" s="100">
        <f t="shared" si="421"/>
        <v>0</v>
      </c>
      <c r="BT136" s="99"/>
      <c r="BU136" s="100">
        <f t="shared" si="422"/>
        <v>0</v>
      </c>
      <c r="BV136" s="99"/>
      <c r="BW136" s="100">
        <f t="shared" si="423"/>
        <v>0</v>
      </c>
      <c r="BX136" s="99"/>
      <c r="BY136" s="100">
        <f t="shared" si="424"/>
        <v>0</v>
      </c>
      <c r="BZ136" s="99"/>
      <c r="CA136" s="100">
        <f t="shared" si="425"/>
        <v>0</v>
      </c>
      <c r="CB136" s="99"/>
      <c r="CC136" s="100">
        <f t="shared" si="426"/>
        <v>0</v>
      </c>
      <c r="CD136" s="99"/>
      <c r="CE136" s="100">
        <f t="shared" si="427"/>
        <v>0</v>
      </c>
      <c r="CF136" s="101">
        <f t="shared" si="406"/>
        <v>0</v>
      </c>
      <c r="CG136" s="100">
        <f t="shared" si="406"/>
        <v>0</v>
      </c>
    </row>
    <row r="137" spans="1:85" s="102" customFormat="1" ht="18" x14ac:dyDescent="0.25">
      <c r="A137" s="94">
        <v>111</v>
      </c>
      <c r="B137" s="95" t="s">
        <v>160</v>
      </c>
      <c r="C137" s="95" t="s">
        <v>74</v>
      </c>
      <c r="D137" s="94">
        <f t="shared" si="413"/>
        <v>19</v>
      </c>
      <c r="E137" s="94">
        <v>0.64</v>
      </c>
      <c r="F137" s="94" t="s">
        <v>83</v>
      </c>
      <c r="G137" s="94"/>
      <c r="H137" s="94"/>
      <c r="I137" s="100">
        <f t="shared" si="235"/>
        <v>0</v>
      </c>
      <c r="J137" s="94"/>
      <c r="K137" s="100">
        <f t="shared" si="236"/>
        <v>0</v>
      </c>
      <c r="L137" s="94"/>
      <c r="M137" s="100">
        <f t="shared" si="237"/>
        <v>0</v>
      </c>
      <c r="N137" s="94"/>
      <c r="O137" s="100">
        <f t="shared" si="238"/>
        <v>0</v>
      </c>
      <c r="P137" s="94"/>
      <c r="Q137" s="100">
        <f t="shared" si="239"/>
        <v>0</v>
      </c>
      <c r="R137" s="94"/>
      <c r="S137" s="100">
        <f t="shared" si="240"/>
        <v>0</v>
      </c>
      <c r="T137" s="94"/>
      <c r="U137" s="100">
        <f t="shared" si="241"/>
        <v>0</v>
      </c>
      <c r="V137" s="94"/>
      <c r="W137" s="100">
        <f t="shared" si="242"/>
        <v>0</v>
      </c>
      <c r="X137" s="94"/>
      <c r="Y137" s="100">
        <f t="shared" si="243"/>
        <v>0</v>
      </c>
      <c r="Z137" s="94"/>
      <c r="AA137" s="100">
        <f t="shared" si="244"/>
        <v>0</v>
      </c>
      <c r="AB137" s="94"/>
      <c r="AC137" s="100">
        <f t="shared" si="245"/>
        <v>0</v>
      </c>
      <c r="AD137" s="94"/>
      <c r="AE137" s="100">
        <f t="shared" si="246"/>
        <v>0</v>
      </c>
      <c r="AF137" s="101">
        <f t="shared" si="414"/>
        <v>0</v>
      </c>
      <c r="AG137" s="100">
        <f t="shared" si="415"/>
        <v>0</v>
      </c>
      <c r="AH137" s="99"/>
      <c r="AI137" s="100">
        <f t="shared" si="248"/>
        <v>0</v>
      </c>
      <c r="AJ137" s="99"/>
      <c r="AK137" s="100">
        <f t="shared" si="250"/>
        <v>0</v>
      </c>
      <c r="AL137" s="99"/>
      <c r="AM137" s="100">
        <f t="shared" si="250"/>
        <v>0</v>
      </c>
      <c r="AN137" s="99"/>
      <c r="AO137" s="100">
        <f t="shared" si="251"/>
        <v>0</v>
      </c>
      <c r="AP137" s="99"/>
      <c r="AQ137" s="100">
        <f t="shared" si="252"/>
        <v>0</v>
      </c>
      <c r="AR137" s="99"/>
      <c r="AS137" s="100">
        <f t="shared" si="253"/>
        <v>0</v>
      </c>
      <c r="AT137" s="99"/>
      <c r="AU137" s="100">
        <f t="shared" si="254"/>
        <v>0</v>
      </c>
      <c r="AV137" s="99"/>
      <c r="AW137" s="100">
        <f t="shared" si="255"/>
        <v>0</v>
      </c>
      <c r="AX137" s="99"/>
      <c r="AY137" s="100">
        <f t="shared" si="256"/>
        <v>0</v>
      </c>
      <c r="AZ137" s="99"/>
      <c r="BA137" s="100">
        <f t="shared" si="257"/>
        <v>0</v>
      </c>
      <c r="BB137" s="99"/>
      <c r="BC137" s="100">
        <f t="shared" si="258"/>
        <v>0</v>
      </c>
      <c r="BD137" s="99"/>
      <c r="BE137" s="100">
        <f t="shared" si="259"/>
        <v>0</v>
      </c>
      <c r="BF137" s="101">
        <f t="shared" si="387"/>
        <v>0</v>
      </c>
      <c r="BG137" s="100">
        <f t="shared" si="388"/>
        <v>0</v>
      </c>
      <c r="BH137" s="99"/>
      <c r="BI137" s="100">
        <f t="shared" si="416"/>
        <v>0</v>
      </c>
      <c r="BJ137" s="99"/>
      <c r="BK137" s="100">
        <f t="shared" si="417"/>
        <v>0</v>
      </c>
      <c r="BL137" s="99"/>
      <c r="BM137" s="100">
        <f t="shared" si="418"/>
        <v>0</v>
      </c>
      <c r="BN137" s="99"/>
      <c r="BO137" s="100">
        <f t="shared" si="419"/>
        <v>0</v>
      </c>
      <c r="BP137" s="99"/>
      <c r="BQ137" s="100">
        <f t="shared" si="420"/>
        <v>0</v>
      </c>
      <c r="BR137" s="99"/>
      <c r="BS137" s="100">
        <f t="shared" si="421"/>
        <v>0</v>
      </c>
      <c r="BT137" s="99"/>
      <c r="BU137" s="100">
        <f t="shared" si="422"/>
        <v>0</v>
      </c>
      <c r="BV137" s="99"/>
      <c r="BW137" s="100">
        <f t="shared" si="423"/>
        <v>0</v>
      </c>
      <c r="BX137" s="99"/>
      <c r="BY137" s="100">
        <f t="shared" si="424"/>
        <v>0</v>
      </c>
      <c r="BZ137" s="99"/>
      <c r="CA137" s="100">
        <f t="shared" si="425"/>
        <v>0</v>
      </c>
      <c r="CB137" s="99"/>
      <c r="CC137" s="100">
        <f t="shared" si="426"/>
        <v>0</v>
      </c>
      <c r="CD137" s="99"/>
      <c r="CE137" s="100">
        <f t="shared" si="427"/>
        <v>0</v>
      </c>
      <c r="CF137" s="101">
        <f t="shared" si="406"/>
        <v>0</v>
      </c>
      <c r="CG137" s="100">
        <f t="shared" si="406"/>
        <v>0</v>
      </c>
    </row>
    <row r="138" spans="1:85" s="102" customFormat="1" ht="18" x14ac:dyDescent="0.25">
      <c r="A138" s="94">
        <v>112</v>
      </c>
      <c r="B138" s="95" t="s">
        <v>161</v>
      </c>
      <c r="C138" s="95"/>
      <c r="D138" s="94">
        <v>14</v>
      </c>
      <c r="E138" s="94">
        <v>0.64</v>
      </c>
      <c r="F138" s="94"/>
      <c r="G138" s="94"/>
      <c r="H138" s="94"/>
      <c r="I138" s="100"/>
      <c r="J138" s="94"/>
      <c r="K138" s="100"/>
      <c r="L138" s="94"/>
      <c r="M138" s="100"/>
      <c r="N138" s="94"/>
      <c r="O138" s="100"/>
      <c r="P138" s="94"/>
      <c r="Q138" s="100"/>
      <c r="R138" s="94"/>
      <c r="S138" s="100"/>
      <c r="T138" s="94"/>
      <c r="U138" s="100"/>
      <c r="V138" s="94"/>
      <c r="W138" s="100"/>
      <c r="X138" s="94"/>
      <c r="Y138" s="100"/>
      <c r="Z138" s="94"/>
      <c r="AA138" s="100"/>
      <c r="AB138" s="94"/>
      <c r="AC138" s="100"/>
      <c r="AD138" s="94"/>
      <c r="AE138" s="100"/>
      <c r="AF138" s="101"/>
      <c r="AG138" s="100"/>
      <c r="AH138" s="99"/>
      <c r="AI138" s="100"/>
      <c r="AJ138" s="99"/>
      <c r="AK138" s="100"/>
      <c r="AL138" s="99"/>
      <c r="AM138" s="100"/>
      <c r="AN138" s="99"/>
      <c r="AO138" s="100"/>
      <c r="AP138" s="99"/>
      <c r="AQ138" s="100"/>
      <c r="AR138" s="99"/>
      <c r="AS138" s="100"/>
      <c r="AT138" s="99"/>
      <c r="AU138" s="100"/>
      <c r="AV138" s="99"/>
      <c r="AW138" s="100"/>
      <c r="AX138" s="99"/>
      <c r="AY138" s="100"/>
      <c r="AZ138" s="99"/>
      <c r="BA138" s="100"/>
      <c r="BB138" s="99"/>
      <c r="BC138" s="100"/>
      <c r="BD138" s="99"/>
      <c r="BE138" s="100"/>
      <c r="BF138" s="101">
        <f t="shared" si="387"/>
        <v>0</v>
      </c>
      <c r="BG138" s="100">
        <f t="shared" si="388"/>
        <v>0</v>
      </c>
      <c r="BH138" s="99"/>
      <c r="BI138" s="100"/>
      <c r="BJ138" s="99"/>
      <c r="BK138" s="100"/>
      <c r="BL138" s="99"/>
      <c r="BM138" s="100"/>
      <c r="BN138" s="99"/>
      <c r="BO138" s="100"/>
      <c r="BP138" s="99"/>
      <c r="BQ138" s="100"/>
      <c r="BR138" s="99"/>
      <c r="BS138" s="100"/>
      <c r="BT138" s="99"/>
      <c r="BU138" s="100"/>
      <c r="BV138" s="99"/>
      <c r="BW138" s="100"/>
      <c r="BX138" s="99"/>
      <c r="BY138" s="100"/>
      <c r="BZ138" s="99"/>
      <c r="CA138" s="100"/>
      <c r="CB138" s="99"/>
      <c r="CC138" s="100"/>
      <c r="CD138" s="99"/>
      <c r="CE138" s="100"/>
      <c r="CF138" s="101">
        <f t="shared" si="406"/>
        <v>0</v>
      </c>
      <c r="CG138" s="100">
        <f t="shared" si="406"/>
        <v>0</v>
      </c>
    </row>
    <row r="139" spans="1:85" s="102" customFormat="1" ht="18" x14ac:dyDescent="0.25">
      <c r="A139" s="94">
        <v>113</v>
      </c>
      <c r="B139" s="95" t="s">
        <v>162</v>
      </c>
      <c r="C139" s="95"/>
      <c r="D139" s="94">
        <f>RANK(BF139,$BF$4:$BF$147)</f>
        <v>19</v>
      </c>
      <c r="E139" s="94">
        <v>0.64</v>
      </c>
      <c r="F139" s="94" t="s">
        <v>163</v>
      </c>
      <c r="G139" s="94"/>
      <c r="H139" s="94"/>
      <c r="I139" s="100">
        <f t="shared" si="235"/>
        <v>0</v>
      </c>
      <c r="J139" s="94"/>
      <c r="K139" s="100">
        <f t="shared" si="236"/>
        <v>0</v>
      </c>
      <c r="L139" s="94"/>
      <c r="M139" s="100">
        <f t="shared" si="237"/>
        <v>0</v>
      </c>
      <c r="N139" s="94"/>
      <c r="O139" s="100">
        <f t="shared" si="238"/>
        <v>0</v>
      </c>
      <c r="P139" s="94"/>
      <c r="Q139" s="100">
        <f t="shared" si="239"/>
        <v>0</v>
      </c>
      <c r="R139" s="94"/>
      <c r="S139" s="100">
        <f t="shared" si="240"/>
        <v>0</v>
      </c>
      <c r="T139" s="94"/>
      <c r="U139" s="100">
        <f t="shared" si="241"/>
        <v>0</v>
      </c>
      <c r="V139" s="94"/>
      <c r="W139" s="100">
        <f t="shared" si="242"/>
        <v>0</v>
      </c>
      <c r="X139" s="94"/>
      <c r="Y139" s="100">
        <f t="shared" si="243"/>
        <v>0</v>
      </c>
      <c r="Z139" s="94"/>
      <c r="AA139" s="100">
        <f t="shared" si="244"/>
        <v>0</v>
      </c>
      <c r="AB139" s="94"/>
      <c r="AC139" s="100">
        <f t="shared" si="245"/>
        <v>0</v>
      </c>
      <c r="AD139" s="94"/>
      <c r="AE139" s="100">
        <f t="shared" si="246"/>
        <v>0</v>
      </c>
      <c r="AF139" s="101">
        <f t="shared" ref="AF139" si="428">SUM(H139,J139,L139,N139,P139,R139,T139,V139,X139,Z139,AB139,AD139)</f>
        <v>0</v>
      </c>
      <c r="AG139" s="100">
        <f t="shared" ref="AG139" si="429">SUM(I139,K139,M139,O139,Q139,S139,U139,W139,Y139,AA139,AC139,AE139)</f>
        <v>0</v>
      </c>
      <c r="AH139" s="99"/>
      <c r="AI139" s="100">
        <f t="shared" si="248"/>
        <v>0</v>
      </c>
      <c r="AJ139" s="99"/>
      <c r="AK139" s="100">
        <f t="shared" si="250"/>
        <v>0</v>
      </c>
      <c r="AL139" s="99"/>
      <c r="AM139" s="100">
        <f t="shared" si="250"/>
        <v>0</v>
      </c>
      <c r="AN139" s="99"/>
      <c r="AO139" s="100">
        <f t="shared" si="251"/>
        <v>0</v>
      </c>
      <c r="AP139" s="99"/>
      <c r="AQ139" s="100">
        <f t="shared" si="252"/>
        <v>0</v>
      </c>
      <c r="AR139" s="99"/>
      <c r="AS139" s="100">
        <f t="shared" si="253"/>
        <v>0</v>
      </c>
      <c r="AT139" s="99"/>
      <c r="AU139" s="100">
        <f t="shared" si="254"/>
        <v>0</v>
      </c>
      <c r="AV139" s="99"/>
      <c r="AW139" s="100">
        <f t="shared" si="255"/>
        <v>0</v>
      </c>
      <c r="AX139" s="99"/>
      <c r="AY139" s="100">
        <f t="shared" si="256"/>
        <v>0</v>
      </c>
      <c r="AZ139" s="99"/>
      <c r="BA139" s="100">
        <f t="shared" si="257"/>
        <v>0</v>
      </c>
      <c r="BB139" s="99"/>
      <c r="BC139" s="100">
        <f t="shared" si="258"/>
        <v>0</v>
      </c>
      <c r="BD139" s="99"/>
      <c r="BE139" s="100">
        <f t="shared" si="259"/>
        <v>0</v>
      </c>
      <c r="BF139" s="101">
        <f t="shared" si="387"/>
        <v>0</v>
      </c>
      <c r="BG139" s="100">
        <f t="shared" si="388"/>
        <v>0</v>
      </c>
      <c r="BH139" s="99"/>
      <c r="BI139" s="100">
        <f t="shared" ref="BI139" si="430">BH139*$E139</f>
        <v>0</v>
      </c>
      <c r="BJ139" s="99"/>
      <c r="BK139" s="100">
        <f t="shared" ref="BK139" si="431">BJ139*$E139</f>
        <v>0</v>
      </c>
      <c r="BL139" s="99"/>
      <c r="BM139" s="100">
        <f t="shared" ref="BM139" si="432">BL139*$E139</f>
        <v>0</v>
      </c>
      <c r="BN139" s="99"/>
      <c r="BO139" s="100">
        <f t="shared" ref="BO139" si="433">BN139*$E139</f>
        <v>0</v>
      </c>
      <c r="BP139" s="99"/>
      <c r="BQ139" s="100">
        <f t="shared" ref="BQ139" si="434">BP139*$E139</f>
        <v>0</v>
      </c>
      <c r="BR139" s="99"/>
      <c r="BS139" s="100">
        <f t="shared" ref="BS139" si="435">BR139*$E139</f>
        <v>0</v>
      </c>
      <c r="BT139" s="99"/>
      <c r="BU139" s="100">
        <f t="shared" ref="BU139" si="436">BT139*$E139</f>
        <v>0</v>
      </c>
      <c r="BV139" s="99"/>
      <c r="BW139" s="100">
        <f t="shared" ref="BW139" si="437">BV139*$E139</f>
        <v>0</v>
      </c>
      <c r="BX139" s="99"/>
      <c r="BY139" s="100">
        <f t="shared" ref="BY139" si="438">BX139*$E139</f>
        <v>0</v>
      </c>
      <c r="BZ139" s="99"/>
      <c r="CA139" s="100">
        <f t="shared" ref="CA139" si="439">BZ139*$E139</f>
        <v>0</v>
      </c>
      <c r="CB139" s="99"/>
      <c r="CC139" s="100">
        <f t="shared" ref="CC139" si="440">CB139*$E139</f>
        <v>0</v>
      </c>
      <c r="CD139" s="99"/>
      <c r="CE139" s="100">
        <f t="shared" ref="CE139" si="441">CD139*$E139</f>
        <v>0</v>
      </c>
      <c r="CF139" s="101">
        <f t="shared" si="406"/>
        <v>0</v>
      </c>
      <c r="CG139" s="100">
        <f t="shared" si="406"/>
        <v>0</v>
      </c>
    </row>
    <row r="140" spans="1:85" s="102" customFormat="1" ht="18" x14ac:dyDescent="0.25">
      <c r="A140" s="94">
        <v>114</v>
      </c>
      <c r="B140" s="95" t="s">
        <v>228</v>
      </c>
      <c r="C140" s="95"/>
      <c r="D140" s="94">
        <f t="shared" ref="D140:D141" si="442">RANK(BF140,$BF$4:$BF$147)</f>
        <v>19</v>
      </c>
      <c r="E140" s="94"/>
      <c r="F140" s="94"/>
      <c r="G140" s="94"/>
      <c r="H140" s="94"/>
      <c r="I140" s="100"/>
      <c r="J140" s="94"/>
      <c r="K140" s="100"/>
      <c r="L140" s="94"/>
      <c r="M140" s="100"/>
      <c r="N140" s="94"/>
      <c r="O140" s="100"/>
      <c r="P140" s="94"/>
      <c r="Q140" s="100"/>
      <c r="R140" s="94"/>
      <c r="S140" s="100"/>
      <c r="T140" s="94"/>
      <c r="U140" s="100"/>
      <c r="V140" s="94"/>
      <c r="W140" s="100"/>
      <c r="X140" s="94"/>
      <c r="Y140" s="100"/>
      <c r="Z140" s="94"/>
      <c r="AA140" s="100"/>
      <c r="AB140" s="94"/>
      <c r="AC140" s="100"/>
      <c r="AD140" s="94"/>
      <c r="AE140" s="100"/>
      <c r="AF140" s="101"/>
      <c r="AG140" s="100"/>
      <c r="AH140" s="99"/>
      <c r="AI140" s="100"/>
      <c r="AJ140" s="99"/>
      <c r="AK140" s="100"/>
      <c r="AL140" s="99"/>
      <c r="AM140" s="100"/>
      <c r="AN140" s="99"/>
      <c r="AO140" s="100"/>
      <c r="AP140" s="99"/>
      <c r="AQ140" s="100"/>
      <c r="AR140" s="99"/>
      <c r="AS140" s="100"/>
      <c r="AT140" s="99"/>
      <c r="AU140" s="100"/>
      <c r="AV140" s="99"/>
      <c r="AW140" s="100"/>
      <c r="AX140" s="99"/>
      <c r="AY140" s="100"/>
      <c r="AZ140" s="99"/>
      <c r="BA140" s="100"/>
      <c r="BB140" s="99"/>
      <c r="BC140" s="100"/>
      <c r="BD140" s="99"/>
      <c r="BE140" s="100"/>
      <c r="BF140" s="101"/>
      <c r="BG140" s="100"/>
      <c r="BH140" s="99"/>
      <c r="BI140" s="100"/>
      <c r="BJ140" s="99"/>
      <c r="BK140" s="100"/>
      <c r="BL140" s="99"/>
      <c r="BM140" s="100"/>
      <c r="BN140" s="99"/>
      <c r="BO140" s="100"/>
      <c r="BP140" s="99"/>
      <c r="BQ140" s="100"/>
      <c r="BR140" s="99"/>
      <c r="BS140" s="100"/>
      <c r="BT140" s="99"/>
      <c r="BU140" s="100"/>
      <c r="BV140" s="99"/>
      <c r="BW140" s="100"/>
      <c r="BX140" s="99"/>
      <c r="BY140" s="100"/>
      <c r="BZ140" s="99"/>
      <c r="CA140" s="100"/>
      <c r="CB140" s="99"/>
      <c r="CC140" s="100"/>
      <c r="CD140" s="99"/>
      <c r="CE140" s="100"/>
      <c r="CF140" s="101"/>
      <c r="CG140" s="100"/>
    </row>
    <row r="141" spans="1:85" s="102" customFormat="1" ht="18" x14ac:dyDescent="0.25">
      <c r="A141" s="94">
        <v>115</v>
      </c>
      <c r="B141" s="95" t="s">
        <v>229</v>
      </c>
      <c r="C141" s="95"/>
      <c r="D141" s="94">
        <f t="shared" si="442"/>
        <v>19</v>
      </c>
      <c r="E141" s="94"/>
      <c r="F141" s="94"/>
      <c r="G141" s="94"/>
      <c r="H141" s="94"/>
      <c r="I141" s="100"/>
      <c r="J141" s="94"/>
      <c r="K141" s="100"/>
      <c r="L141" s="94"/>
      <c r="M141" s="100"/>
      <c r="N141" s="94"/>
      <c r="O141" s="100"/>
      <c r="P141" s="94"/>
      <c r="Q141" s="100"/>
      <c r="R141" s="94"/>
      <c r="S141" s="100"/>
      <c r="T141" s="94"/>
      <c r="U141" s="100"/>
      <c r="V141" s="94"/>
      <c r="W141" s="100"/>
      <c r="X141" s="94"/>
      <c r="Y141" s="100"/>
      <c r="Z141" s="94"/>
      <c r="AA141" s="100"/>
      <c r="AB141" s="94"/>
      <c r="AC141" s="100"/>
      <c r="AD141" s="94"/>
      <c r="AE141" s="100"/>
      <c r="AF141" s="101"/>
      <c r="AG141" s="100"/>
      <c r="AH141" s="99"/>
      <c r="AI141" s="100"/>
      <c r="AJ141" s="99"/>
      <c r="AK141" s="100"/>
      <c r="AL141" s="99"/>
      <c r="AM141" s="100"/>
      <c r="AN141" s="99"/>
      <c r="AO141" s="100"/>
      <c r="AP141" s="99"/>
      <c r="AQ141" s="100"/>
      <c r="AR141" s="99"/>
      <c r="AS141" s="100"/>
      <c r="AT141" s="99"/>
      <c r="AU141" s="100"/>
      <c r="AV141" s="99"/>
      <c r="AW141" s="100"/>
      <c r="AX141" s="99"/>
      <c r="AY141" s="100"/>
      <c r="AZ141" s="99"/>
      <c r="BA141" s="100"/>
      <c r="BB141" s="99"/>
      <c r="BC141" s="100"/>
      <c r="BD141" s="99"/>
      <c r="BE141" s="100"/>
      <c r="BF141" s="101"/>
      <c r="BG141" s="100"/>
      <c r="BH141" s="99"/>
      <c r="BI141" s="100"/>
      <c r="BJ141" s="99"/>
      <c r="BK141" s="100"/>
      <c r="BL141" s="99"/>
      <c r="BM141" s="100"/>
      <c r="BN141" s="99"/>
      <c r="BO141" s="100"/>
      <c r="BP141" s="99"/>
      <c r="BQ141" s="100"/>
      <c r="BR141" s="99"/>
      <c r="BS141" s="100"/>
      <c r="BT141" s="99"/>
      <c r="BU141" s="100"/>
      <c r="BV141" s="99"/>
      <c r="BW141" s="100"/>
      <c r="BX141" s="99"/>
      <c r="BY141" s="100"/>
      <c r="BZ141" s="99"/>
      <c r="CA141" s="100"/>
      <c r="CB141" s="99"/>
      <c r="CC141" s="100"/>
      <c r="CD141" s="99"/>
      <c r="CE141" s="100"/>
      <c r="CF141" s="101"/>
      <c r="CG141" s="100"/>
    </row>
    <row r="142" spans="1:85" s="102" customFormat="1" ht="18" x14ac:dyDescent="0.25">
      <c r="A142" s="94"/>
      <c r="B142" s="95"/>
      <c r="C142" s="95"/>
      <c r="D142" s="94"/>
      <c r="E142" s="94"/>
      <c r="F142" s="94"/>
      <c r="G142" s="94"/>
      <c r="H142" s="94"/>
      <c r="I142" s="100"/>
      <c r="J142" s="94"/>
      <c r="K142" s="100"/>
      <c r="L142" s="94"/>
      <c r="M142" s="100"/>
      <c r="N142" s="94"/>
      <c r="O142" s="100"/>
      <c r="P142" s="94"/>
      <c r="Q142" s="100"/>
      <c r="R142" s="94"/>
      <c r="S142" s="100"/>
      <c r="T142" s="94"/>
      <c r="U142" s="100"/>
      <c r="V142" s="94"/>
      <c r="W142" s="100"/>
      <c r="X142" s="94"/>
      <c r="Y142" s="100"/>
      <c r="Z142" s="94"/>
      <c r="AA142" s="100"/>
      <c r="AB142" s="94"/>
      <c r="AC142" s="100"/>
      <c r="AD142" s="94"/>
      <c r="AE142" s="100"/>
      <c r="AF142" s="101"/>
      <c r="AG142" s="100"/>
      <c r="AH142" s="99"/>
      <c r="AI142" s="100"/>
      <c r="AJ142" s="99"/>
      <c r="AK142" s="100"/>
      <c r="AL142" s="99"/>
      <c r="AM142" s="100"/>
      <c r="AN142" s="99"/>
      <c r="AO142" s="100"/>
      <c r="AP142" s="99"/>
      <c r="AQ142" s="100"/>
      <c r="AR142" s="99"/>
      <c r="AS142" s="100"/>
      <c r="AT142" s="99"/>
      <c r="AU142" s="100"/>
      <c r="AV142" s="99"/>
      <c r="AW142" s="100"/>
      <c r="AX142" s="99"/>
      <c r="AY142" s="100"/>
      <c r="AZ142" s="99"/>
      <c r="BA142" s="100"/>
      <c r="BB142" s="99"/>
      <c r="BC142" s="100"/>
      <c r="BD142" s="99"/>
      <c r="BE142" s="100"/>
      <c r="BF142" s="101">
        <f t="shared" si="387"/>
        <v>0</v>
      </c>
      <c r="BG142" s="100">
        <f t="shared" si="388"/>
        <v>0</v>
      </c>
      <c r="BH142" s="99"/>
      <c r="BI142" s="100"/>
      <c r="BJ142" s="99"/>
      <c r="BK142" s="100"/>
      <c r="BL142" s="99"/>
      <c r="BM142" s="100"/>
      <c r="BN142" s="99"/>
      <c r="BO142" s="100"/>
      <c r="BP142" s="99"/>
      <c r="BQ142" s="100"/>
      <c r="BR142" s="99"/>
      <c r="BS142" s="100"/>
      <c r="BT142" s="99"/>
      <c r="BU142" s="100"/>
      <c r="BV142" s="99"/>
      <c r="BW142" s="100"/>
      <c r="BX142" s="99"/>
      <c r="BY142" s="100"/>
      <c r="BZ142" s="99"/>
      <c r="CA142" s="100"/>
      <c r="CB142" s="99"/>
      <c r="CC142" s="100"/>
      <c r="CD142" s="99"/>
      <c r="CE142" s="100"/>
      <c r="CF142" s="101">
        <f t="shared" si="406"/>
        <v>0</v>
      </c>
      <c r="CG142" s="100">
        <f t="shared" si="406"/>
        <v>0</v>
      </c>
    </row>
    <row r="143" spans="1:85" s="102" customFormat="1" ht="18" x14ac:dyDescent="0.25">
      <c r="A143" s="94">
        <v>116</v>
      </c>
      <c r="B143" s="95" t="s">
        <v>164</v>
      </c>
      <c r="C143" s="95" t="s">
        <v>74</v>
      </c>
      <c r="D143" s="94">
        <f>RANK(BF143,$BF$4:$BF$147)</f>
        <v>19</v>
      </c>
      <c r="E143" s="94">
        <v>0.7</v>
      </c>
      <c r="F143" s="94" t="s">
        <v>75</v>
      </c>
      <c r="G143" s="94"/>
      <c r="H143" s="94"/>
      <c r="I143" s="100">
        <f t="shared" ref="I143:I144" si="443">H143*$E143</f>
        <v>0</v>
      </c>
      <c r="J143" s="94"/>
      <c r="K143" s="100">
        <f t="shared" ref="K143:K144" si="444">J143*$E143</f>
        <v>0</v>
      </c>
      <c r="L143" s="94"/>
      <c r="M143" s="100">
        <f t="shared" ref="M143:M144" si="445">L143*$E143</f>
        <v>0</v>
      </c>
      <c r="N143" s="94"/>
      <c r="O143" s="100">
        <f t="shared" ref="O143:O144" si="446">N143*$E143</f>
        <v>0</v>
      </c>
      <c r="P143" s="94"/>
      <c r="Q143" s="100">
        <f t="shared" ref="Q143:Q144" si="447">P143*$E143</f>
        <v>0</v>
      </c>
      <c r="R143" s="94"/>
      <c r="S143" s="100">
        <f t="shared" ref="S143:S144" si="448">R143*$E143</f>
        <v>0</v>
      </c>
      <c r="T143" s="94"/>
      <c r="U143" s="100">
        <f t="shared" ref="U143:U144" si="449">T143*$E143</f>
        <v>0</v>
      </c>
      <c r="V143" s="94"/>
      <c r="W143" s="100">
        <f t="shared" ref="W143:W144" si="450">V143*$E143</f>
        <v>0</v>
      </c>
      <c r="X143" s="94"/>
      <c r="Y143" s="100">
        <f t="shared" ref="Y143:Y144" si="451">X143*$E143</f>
        <v>0</v>
      </c>
      <c r="Z143" s="94"/>
      <c r="AA143" s="100">
        <f t="shared" ref="AA143:AA144" si="452">Z143*$E143</f>
        <v>0</v>
      </c>
      <c r="AB143" s="94"/>
      <c r="AC143" s="100">
        <f t="shared" ref="AC143:AC144" si="453">AB143*$E143</f>
        <v>0</v>
      </c>
      <c r="AD143" s="94"/>
      <c r="AE143" s="100">
        <f t="shared" ref="AE143:AE144" si="454">AD143*$E143</f>
        <v>0</v>
      </c>
      <c r="AF143" s="101">
        <f t="shared" ref="AF143:AF144" si="455">SUM(H143,J143,L143,N143,P143,R143,T143,V143,X143,Z143,AB143,AD143)</f>
        <v>0</v>
      </c>
      <c r="AG143" s="100">
        <f t="shared" ref="AG143:AG144" si="456">SUM(I143,K143,M143,O143,Q143,S143,U143,W143,Y143,AA143,AC143,AE143)</f>
        <v>0</v>
      </c>
      <c r="AH143" s="99"/>
      <c r="AI143" s="100">
        <f t="shared" ref="AI143:AI144" si="457">AH143*$E143</f>
        <v>0</v>
      </c>
      <c r="AJ143" s="99"/>
      <c r="AK143" s="100">
        <f t="shared" ref="AK143:AK144" si="458">AJ143*$E143</f>
        <v>0</v>
      </c>
      <c r="AL143" s="99"/>
      <c r="AM143" s="100">
        <f t="shared" ref="AM143:AM144" si="459">AL143*$E143</f>
        <v>0</v>
      </c>
      <c r="AN143" s="99"/>
      <c r="AO143" s="100">
        <f t="shared" ref="AO143:AO144" si="460">AN143*$E143</f>
        <v>0</v>
      </c>
      <c r="AP143" s="99"/>
      <c r="AQ143" s="100">
        <f t="shared" ref="AQ143:AQ144" si="461">AP143*$E143</f>
        <v>0</v>
      </c>
      <c r="AR143" s="99"/>
      <c r="AS143" s="100">
        <f t="shared" ref="AS143:AS144" si="462">AR143*$E143</f>
        <v>0</v>
      </c>
      <c r="AT143" s="99"/>
      <c r="AU143" s="100">
        <f t="shared" ref="AU143:AU144" si="463">AT143*$E143</f>
        <v>0</v>
      </c>
      <c r="AV143" s="99"/>
      <c r="AW143" s="100">
        <f t="shared" ref="AW143:AW144" si="464">AV143*$E143</f>
        <v>0</v>
      </c>
      <c r="AX143" s="99"/>
      <c r="AY143" s="100">
        <f t="shared" ref="AY143:AY144" si="465">AX143*$E143</f>
        <v>0</v>
      </c>
      <c r="AZ143" s="99"/>
      <c r="BA143" s="100">
        <f t="shared" ref="BA143:BA144" si="466">AZ143*$E143</f>
        <v>0</v>
      </c>
      <c r="BB143" s="99"/>
      <c r="BC143" s="100">
        <f t="shared" ref="BC143:BC144" si="467">BB143*$E143</f>
        <v>0</v>
      </c>
      <c r="BD143" s="99"/>
      <c r="BE143" s="100">
        <f t="shared" ref="BE143:BE144" si="468">BD143*$E143</f>
        <v>0</v>
      </c>
      <c r="BF143" s="101">
        <f t="shared" si="387"/>
        <v>0</v>
      </c>
      <c r="BG143" s="100">
        <f t="shared" si="388"/>
        <v>0</v>
      </c>
      <c r="BH143" s="99"/>
      <c r="BI143" s="100">
        <f t="shared" ref="BI143:BI144" si="469">BH143*$E143</f>
        <v>0</v>
      </c>
      <c r="BJ143" s="99"/>
      <c r="BK143" s="100">
        <f t="shared" ref="BK143:BK144" si="470">BJ143*$E143</f>
        <v>0</v>
      </c>
      <c r="BL143" s="99"/>
      <c r="BM143" s="100">
        <f t="shared" ref="BM143:BM144" si="471">BL143*$E143</f>
        <v>0</v>
      </c>
      <c r="BN143" s="99"/>
      <c r="BO143" s="100">
        <f t="shared" ref="BO143:BO144" si="472">BN143*$E143</f>
        <v>0</v>
      </c>
      <c r="BP143" s="99"/>
      <c r="BQ143" s="100">
        <f t="shared" ref="BQ143:BQ144" si="473">BP143*$E143</f>
        <v>0</v>
      </c>
      <c r="BR143" s="99"/>
      <c r="BS143" s="100">
        <f t="shared" ref="BS143:BS144" si="474">BR143*$E143</f>
        <v>0</v>
      </c>
      <c r="BT143" s="99"/>
      <c r="BU143" s="100">
        <f t="shared" ref="BU143:BU144" si="475">BT143*$E143</f>
        <v>0</v>
      </c>
      <c r="BV143" s="99"/>
      <c r="BW143" s="100">
        <f t="shared" ref="BW143:BW144" si="476">BV143*$E143</f>
        <v>0</v>
      </c>
      <c r="BX143" s="99"/>
      <c r="BY143" s="100">
        <f t="shared" ref="BY143:BY144" si="477">BX143*$E143</f>
        <v>0</v>
      </c>
      <c r="BZ143" s="99"/>
      <c r="CA143" s="100">
        <f t="shared" ref="CA143:CA144" si="478">BZ143*$E143</f>
        <v>0</v>
      </c>
      <c r="CB143" s="99"/>
      <c r="CC143" s="100">
        <f t="shared" ref="CC143:CC144" si="479">CB143*$E143</f>
        <v>0</v>
      </c>
      <c r="CD143" s="99"/>
      <c r="CE143" s="100">
        <f t="shared" ref="CE143:CE144" si="480">CD143*$E143</f>
        <v>0</v>
      </c>
      <c r="CF143" s="101">
        <f t="shared" si="406"/>
        <v>0</v>
      </c>
      <c r="CG143" s="100">
        <f t="shared" si="406"/>
        <v>0</v>
      </c>
    </row>
    <row r="144" spans="1:85" s="102" customFormat="1" ht="18" x14ac:dyDescent="0.25">
      <c r="A144" s="94">
        <v>117</v>
      </c>
      <c r="B144" s="95" t="s">
        <v>165</v>
      </c>
      <c r="C144" s="95"/>
      <c r="D144" s="94">
        <f>RANK(BF144,$BF$4:$BF$147)</f>
        <v>19</v>
      </c>
      <c r="E144" s="94">
        <v>20</v>
      </c>
      <c r="F144" s="94">
        <v>1</v>
      </c>
      <c r="G144" s="94"/>
      <c r="H144" s="94"/>
      <c r="I144" s="100">
        <f t="shared" si="443"/>
        <v>0</v>
      </c>
      <c r="J144" s="94"/>
      <c r="K144" s="100">
        <f t="shared" si="444"/>
        <v>0</v>
      </c>
      <c r="L144" s="94"/>
      <c r="M144" s="100">
        <f t="shared" si="445"/>
        <v>0</v>
      </c>
      <c r="N144" s="94"/>
      <c r="O144" s="100">
        <f t="shared" si="446"/>
        <v>0</v>
      </c>
      <c r="P144" s="94"/>
      <c r="Q144" s="100">
        <f t="shared" si="447"/>
        <v>0</v>
      </c>
      <c r="R144" s="94"/>
      <c r="S144" s="100">
        <f t="shared" si="448"/>
        <v>0</v>
      </c>
      <c r="T144" s="94"/>
      <c r="U144" s="100">
        <f t="shared" si="449"/>
        <v>0</v>
      </c>
      <c r="V144" s="94"/>
      <c r="W144" s="100">
        <f t="shared" si="450"/>
        <v>0</v>
      </c>
      <c r="X144" s="94"/>
      <c r="Y144" s="100">
        <f t="shared" si="451"/>
        <v>0</v>
      </c>
      <c r="Z144" s="94"/>
      <c r="AA144" s="100">
        <f t="shared" si="452"/>
        <v>0</v>
      </c>
      <c r="AB144" s="94"/>
      <c r="AC144" s="100">
        <f t="shared" si="453"/>
        <v>0</v>
      </c>
      <c r="AD144" s="94"/>
      <c r="AE144" s="100">
        <f t="shared" si="454"/>
        <v>0</v>
      </c>
      <c r="AF144" s="101">
        <f t="shared" si="455"/>
        <v>0</v>
      </c>
      <c r="AG144" s="100">
        <f t="shared" si="456"/>
        <v>0</v>
      </c>
      <c r="AH144" s="99"/>
      <c r="AI144" s="100">
        <f t="shared" si="457"/>
        <v>0</v>
      </c>
      <c r="AJ144" s="99"/>
      <c r="AK144" s="100">
        <f t="shared" si="458"/>
        <v>0</v>
      </c>
      <c r="AL144" s="99"/>
      <c r="AM144" s="100">
        <f t="shared" si="459"/>
        <v>0</v>
      </c>
      <c r="AN144" s="99"/>
      <c r="AO144" s="100">
        <f t="shared" si="460"/>
        <v>0</v>
      </c>
      <c r="AP144" s="99"/>
      <c r="AQ144" s="100">
        <f t="shared" si="461"/>
        <v>0</v>
      </c>
      <c r="AR144" s="99"/>
      <c r="AS144" s="100">
        <f t="shared" si="462"/>
        <v>0</v>
      </c>
      <c r="AT144" s="99"/>
      <c r="AU144" s="100">
        <f t="shared" si="463"/>
        <v>0</v>
      </c>
      <c r="AV144" s="99"/>
      <c r="AW144" s="100">
        <f t="shared" si="464"/>
        <v>0</v>
      </c>
      <c r="AX144" s="99"/>
      <c r="AY144" s="100">
        <f t="shared" si="465"/>
        <v>0</v>
      </c>
      <c r="AZ144" s="99"/>
      <c r="BA144" s="100">
        <f t="shared" si="466"/>
        <v>0</v>
      </c>
      <c r="BB144" s="99"/>
      <c r="BC144" s="100">
        <f t="shared" si="467"/>
        <v>0</v>
      </c>
      <c r="BD144" s="99"/>
      <c r="BE144" s="100">
        <f t="shared" si="468"/>
        <v>0</v>
      </c>
      <c r="BF144" s="101">
        <f t="shared" si="387"/>
        <v>0</v>
      </c>
      <c r="BG144" s="100">
        <f t="shared" si="388"/>
        <v>0</v>
      </c>
      <c r="BH144" s="99"/>
      <c r="BI144" s="100">
        <f t="shared" si="469"/>
        <v>0</v>
      </c>
      <c r="BJ144" s="99"/>
      <c r="BK144" s="100">
        <f t="shared" si="470"/>
        <v>0</v>
      </c>
      <c r="BL144" s="99"/>
      <c r="BM144" s="100">
        <f t="shared" si="471"/>
        <v>0</v>
      </c>
      <c r="BN144" s="99"/>
      <c r="BO144" s="100">
        <f t="shared" si="472"/>
        <v>0</v>
      </c>
      <c r="BP144" s="99"/>
      <c r="BQ144" s="100">
        <f t="shared" si="473"/>
        <v>0</v>
      </c>
      <c r="BR144" s="99"/>
      <c r="BS144" s="100">
        <f t="shared" si="474"/>
        <v>0</v>
      </c>
      <c r="BT144" s="99"/>
      <c r="BU144" s="100">
        <f t="shared" si="475"/>
        <v>0</v>
      </c>
      <c r="BV144" s="99"/>
      <c r="BW144" s="100">
        <f t="shared" si="476"/>
        <v>0</v>
      </c>
      <c r="BX144" s="99"/>
      <c r="BY144" s="100">
        <f t="shared" si="477"/>
        <v>0</v>
      </c>
      <c r="BZ144" s="99"/>
      <c r="CA144" s="100">
        <f t="shared" si="478"/>
        <v>0</v>
      </c>
      <c r="CB144" s="99"/>
      <c r="CC144" s="100">
        <f t="shared" si="479"/>
        <v>0</v>
      </c>
      <c r="CD144" s="99"/>
      <c r="CE144" s="100">
        <f t="shared" si="480"/>
        <v>0</v>
      </c>
      <c r="CF144" s="101">
        <f t="shared" si="406"/>
        <v>0</v>
      </c>
      <c r="CG144" s="100">
        <f t="shared" si="406"/>
        <v>0</v>
      </c>
    </row>
    <row r="145" spans="1:85" s="102" customFormat="1" ht="18" x14ac:dyDescent="0.25">
      <c r="A145" s="94">
        <v>118</v>
      </c>
      <c r="B145" s="95" t="s">
        <v>225</v>
      </c>
      <c r="C145" s="95"/>
      <c r="D145" s="94"/>
      <c r="E145" s="94"/>
      <c r="F145" s="94"/>
      <c r="G145" s="94"/>
      <c r="H145" s="94"/>
      <c r="I145" s="100"/>
      <c r="J145" s="94"/>
      <c r="K145" s="100"/>
      <c r="L145" s="94"/>
      <c r="M145" s="100"/>
      <c r="N145" s="94"/>
      <c r="O145" s="100"/>
      <c r="P145" s="94"/>
      <c r="Q145" s="100"/>
      <c r="R145" s="94"/>
      <c r="S145" s="100">
        <v>0</v>
      </c>
      <c r="T145" s="94"/>
      <c r="U145" s="100"/>
      <c r="V145" s="94"/>
      <c r="W145" s="100"/>
      <c r="X145" s="94"/>
      <c r="Y145" s="100"/>
      <c r="Z145" s="94"/>
      <c r="AA145" s="100"/>
      <c r="AB145" s="94"/>
      <c r="AC145" s="100"/>
      <c r="AD145" s="94"/>
      <c r="AE145" s="100"/>
      <c r="AF145" s="101"/>
      <c r="AG145" s="100"/>
      <c r="AH145" s="99"/>
      <c r="AI145" s="100"/>
      <c r="AJ145" s="99"/>
      <c r="AK145" s="100"/>
      <c r="AL145" s="99"/>
      <c r="AM145" s="100"/>
      <c r="AN145" s="99"/>
      <c r="AO145" s="100"/>
      <c r="AP145" s="99"/>
      <c r="AQ145" s="100"/>
      <c r="AR145" s="99"/>
      <c r="AS145" s="100"/>
      <c r="AT145" s="99"/>
      <c r="AU145" s="100"/>
      <c r="AV145" s="99"/>
      <c r="AW145" s="100"/>
      <c r="AX145" s="99"/>
      <c r="AY145" s="100"/>
      <c r="AZ145" s="99"/>
      <c r="BA145" s="100"/>
      <c r="BB145" s="99"/>
      <c r="BC145" s="100"/>
      <c r="BD145" s="99"/>
      <c r="BE145" s="100"/>
      <c r="BF145" s="101"/>
      <c r="BG145" s="100"/>
      <c r="BH145" s="99"/>
      <c r="BI145" s="100"/>
      <c r="BJ145" s="99"/>
      <c r="BK145" s="100"/>
      <c r="BL145" s="99"/>
      <c r="BM145" s="100"/>
      <c r="BN145" s="99"/>
      <c r="BO145" s="100"/>
      <c r="BP145" s="99"/>
      <c r="BQ145" s="100"/>
      <c r="BR145" s="99"/>
      <c r="BS145" s="100"/>
      <c r="BT145" s="99"/>
      <c r="BU145" s="100"/>
      <c r="BV145" s="99"/>
      <c r="BW145" s="100"/>
      <c r="BX145" s="99"/>
      <c r="BY145" s="100"/>
      <c r="BZ145" s="99"/>
      <c r="CA145" s="100"/>
      <c r="CB145" s="99"/>
      <c r="CC145" s="100"/>
      <c r="CD145" s="99"/>
      <c r="CE145" s="100"/>
      <c r="CF145" s="101"/>
      <c r="CG145" s="100"/>
    </row>
    <row r="146" spans="1:85" s="102" customFormat="1" ht="18" x14ac:dyDescent="0.25">
      <c r="A146" s="94"/>
      <c r="B146" s="95"/>
      <c r="C146" s="95"/>
      <c r="D146" s="94"/>
      <c r="E146" s="94"/>
      <c r="F146" s="94"/>
      <c r="G146" s="94"/>
      <c r="H146" s="94"/>
      <c r="I146" s="100"/>
      <c r="J146" s="94"/>
      <c r="K146" s="100"/>
      <c r="L146" s="94"/>
      <c r="M146" s="100"/>
      <c r="N146" s="94"/>
      <c r="O146" s="100"/>
      <c r="P146" s="94"/>
      <c r="Q146" s="100"/>
      <c r="R146" s="94"/>
      <c r="S146" s="100"/>
      <c r="T146" s="94"/>
      <c r="U146" s="100"/>
      <c r="V146" s="94"/>
      <c r="W146" s="100"/>
      <c r="X146" s="94"/>
      <c r="Y146" s="100"/>
      <c r="Z146" s="94"/>
      <c r="AA146" s="100"/>
      <c r="AB146" s="94"/>
      <c r="AC146" s="100"/>
      <c r="AD146" s="94"/>
      <c r="AE146" s="100"/>
      <c r="AF146" s="101"/>
      <c r="AG146" s="100"/>
      <c r="AH146" s="99"/>
      <c r="AI146" s="100"/>
      <c r="AJ146" s="99"/>
      <c r="AK146" s="100"/>
      <c r="AL146" s="99"/>
      <c r="AM146" s="100"/>
      <c r="AN146" s="99"/>
      <c r="AO146" s="100"/>
      <c r="AP146" s="99"/>
      <c r="AQ146" s="100"/>
      <c r="AR146" s="99"/>
      <c r="AS146" s="100"/>
      <c r="AT146" s="99"/>
      <c r="AU146" s="100"/>
      <c r="AV146" s="99"/>
      <c r="AW146" s="100"/>
      <c r="AX146" s="99"/>
      <c r="AY146" s="100"/>
      <c r="AZ146" s="99"/>
      <c r="BA146" s="100"/>
      <c r="BB146" s="99"/>
      <c r="BC146" s="100"/>
      <c r="BD146" s="99"/>
      <c r="BE146" s="100"/>
      <c r="BF146" s="101"/>
      <c r="BG146" s="100"/>
      <c r="BH146" s="99"/>
      <c r="BI146" s="100"/>
      <c r="BJ146" s="99"/>
      <c r="BK146" s="100"/>
      <c r="BL146" s="99"/>
      <c r="BM146" s="100"/>
      <c r="BN146" s="99"/>
      <c r="BO146" s="100"/>
      <c r="BP146" s="99"/>
      <c r="BQ146" s="100"/>
      <c r="BR146" s="99"/>
      <c r="BS146" s="100"/>
      <c r="BT146" s="99"/>
      <c r="BU146" s="100"/>
      <c r="BV146" s="99"/>
      <c r="BW146" s="100"/>
      <c r="BX146" s="99"/>
      <c r="BY146" s="100"/>
      <c r="BZ146" s="99"/>
      <c r="CA146" s="100"/>
      <c r="CB146" s="99"/>
      <c r="CC146" s="100"/>
      <c r="CD146" s="99"/>
      <c r="CE146" s="100"/>
      <c r="CF146" s="101">
        <f t="shared" si="406"/>
        <v>0</v>
      </c>
      <c r="CG146" s="100">
        <f t="shared" si="406"/>
        <v>0</v>
      </c>
    </row>
    <row r="147" spans="1:85" s="102" customFormat="1" ht="18" x14ac:dyDescent="0.25">
      <c r="A147" s="94"/>
      <c r="B147" s="105"/>
      <c r="C147" s="105"/>
      <c r="D147" s="94"/>
      <c r="E147" s="94"/>
      <c r="F147" s="106"/>
      <c r="G147" s="94"/>
      <c r="H147" s="106"/>
      <c r="I147" s="100"/>
      <c r="J147" s="106"/>
      <c r="K147" s="100"/>
      <c r="L147" s="106"/>
      <c r="M147" s="100"/>
      <c r="N147" s="106"/>
      <c r="O147" s="100"/>
      <c r="P147" s="106"/>
      <c r="Q147" s="100"/>
      <c r="R147" s="106"/>
      <c r="S147" s="100"/>
      <c r="T147" s="106"/>
      <c r="U147" s="100"/>
      <c r="V147" s="106"/>
      <c r="W147" s="100"/>
      <c r="X147" s="106"/>
      <c r="Y147" s="100"/>
      <c r="Z147" s="106"/>
      <c r="AA147" s="100"/>
      <c r="AB147" s="106"/>
      <c r="AC147" s="100"/>
      <c r="AD147" s="106"/>
      <c r="AE147" s="100"/>
      <c r="AF147" s="101"/>
      <c r="AG147" s="100"/>
      <c r="AH147" s="99"/>
      <c r="AI147" s="100"/>
      <c r="AJ147" s="99"/>
      <c r="AK147" s="100"/>
      <c r="AL147" s="99"/>
      <c r="AM147" s="100"/>
      <c r="AN147" s="99"/>
      <c r="AO147" s="100"/>
      <c r="AP147" s="99"/>
      <c r="AQ147" s="100"/>
      <c r="AR147" s="99"/>
      <c r="AS147" s="100"/>
      <c r="AT147" s="99"/>
      <c r="AU147" s="100"/>
      <c r="AV147" s="99"/>
      <c r="AW147" s="100"/>
      <c r="AX147" s="99"/>
      <c r="AY147" s="100"/>
      <c r="AZ147" s="99"/>
      <c r="BA147" s="100"/>
      <c r="BB147" s="99"/>
      <c r="BC147" s="100"/>
      <c r="BD147" s="99"/>
      <c r="BE147" s="100"/>
      <c r="BF147" s="101"/>
      <c r="BG147" s="100"/>
      <c r="BH147" s="99"/>
      <c r="BI147" s="100"/>
      <c r="BJ147" s="99"/>
      <c r="BK147" s="100"/>
      <c r="BL147" s="99"/>
      <c r="BM147" s="100"/>
      <c r="BN147" s="99"/>
      <c r="BO147" s="100"/>
      <c r="BP147" s="99"/>
      <c r="BQ147" s="100"/>
      <c r="BR147" s="99"/>
      <c r="BS147" s="100"/>
      <c r="BT147" s="99"/>
      <c r="BU147" s="100"/>
      <c r="BV147" s="99"/>
      <c r="BW147" s="100"/>
      <c r="BX147" s="99"/>
      <c r="BY147" s="100"/>
      <c r="BZ147" s="99"/>
      <c r="CA147" s="100"/>
      <c r="CB147" s="99"/>
      <c r="CC147" s="100"/>
      <c r="CD147" s="99"/>
      <c r="CE147" s="100"/>
      <c r="CF147" s="101"/>
      <c r="CG147" s="100"/>
    </row>
    <row r="148" spans="1:85" s="91" customFormat="1" ht="21" x14ac:dyDescent="0.25">
      <c r="A148" s="107"/>
      <c r="B148" s="108" t="s">
        <v>166</v>
      </c>
      <c r="C148" s="108"/>
      <c r="D148" s="108"/>
      <c r="E148" s="109"/>
      <c r="F148" s="110"/>
      <c r="G148" s="110"/>
      <c r="H148" s="111">
        <f t="shared" ref="H148:AE148" si="481">SUM(H4:H147)</f>
        <v>358471</v>
      </c>
      <c r="I148" s="112">
        <f t="shared" si="481"/>
        <v>268822.18</v>
      </c>
      <c r="J148" s="111">
        <f t="shared" si="481"/>
        <v>289601</v>
      </c>
      <c r="K148" s="112">
        <f t="shared" si="481"/>
        <v>210670.12000000002</v>
      </c>
      <c r="L148" s="111">
        <f t="shared" si="481"/>
        <v>321131</v>
      </c>
      <c r="M148" s="112">
        <f t="shared" si="481"/>
        <v>235262.89999999994</v>
      </c>
      <c r="N148" s="111">
        <f t="shared" si="481"/>
        <v>316739</v>
      </c>
      <c r="O148" s="112">
        <f t="shared" si="481"/>
        <v>231442.96999999997</v>
      </c>
      <c r="P148" s="111">
        <f t="shared" si="481"/>
        <v>317009</v>
      </c>
      <c r="Q148" s="112">
        <f t="shared" si="481"/>
        <v>233487.88999999996</v>
      </c>
      <c r="R148" s="111">
        <f t="shared" si="481"/>
        <v>436023</v>
      </c>
      <c r="S148" s="112">
        <f t="shared" si="481"/>
        <v>326289.64000000007</v>
      </c>
      <c r="T148" s="111">
        <f t="shared" si="481"/>
        <v>320496</v>
      </c>
      <c r="U148" s="112">
        <f t="shared" si="481"/>
        <v>235463.2</v>
      </c>
      <c r="V148" s="111">
        <f t="shared" si="481"/>
        <v>254247</v>
      </c>
      <c r="W148" s="112">
        <f t="shared" si="481"/>
        <v>184635.24000000002</v>
      </c>
      <c r="X148" s="111">
        <f t="shared" si="481"/>
        <v>268598</v>
      </c>
      <c r="Y148" s="112">
        <f t="shared" si="481"/>
        <v>202435.97</v>
      </c>
      <c r="Z148" s="111">
        <f t="shared" si="481"/>
        <v>287032</v>
      </c>
      <c r="AA148" s="112">
        <f t="shared" si="481"/>
        <v>208325.12</v>
      </c>
      <c r="AB148" s="111">
        <f t="shared" si="481"/>
        <v>347421</v>
      </c>
      <c r="AC148" s="112">
        <f t="shared" si="481"/>
        <v>248928.44999999998</v>
      </c>
      <c r="AD148" s="111">
        <f t="shared" si="481"/>
        <v>178448</v>
      </c>
      <c r="AE148" s="112">
        <f t="shared" si="481"/>
        <v>125231.21999999999</v>
      </c>
      <c r="AF148" s="111">
        <f>H148+J148+L148+N148+P148+R148+T148+V148+X148+Z148+AB148+AD148</f>
        <v>3695216</v>
      </c>
      <c r="AG148" s="112">
        <f>I148+K148+M148+O148+Q148+S148+U148+W148+Y148+AA148+AC148+AE148</f>
        <v>2710994.9000000004</v>
      </c>
      <c r="AH148" s="111">
        <f t="shared" ref="AH148:BM148" si="482">SUM(AH4:AH147)</f>
        <v>241038</v>
      </c>
      <c r="AI148" s="112">
        <f t="shared" si="482"/>
        <v>173265.04000000004</v>
      </c>
      <c r="AJ148" s="111">
        <f t="shared" si="482"/>
        <v>205372</v>
      </c>
      <c r="AK148" s="112">
        <f t="shared" si="482"/>
        <v>150913.34000000003</v>
      </c>
      <c r="AL148" s="111">
        <f t="shared" si="482"/>
        <v>452605</v>
      </c>
      <c r="AM148" s="112">
        <f t="shared" si="482"/>
        <v>323970.96000000002</v>
      </c>
      <c r="AN148" s="111">
        <f t="shared" si="482"/>
        <v>140586</v>
      </c>
      <c r="AO148" s="112">
        <f t="shared" si="482"/>
        <v>98022.56</v>
      </c>
      <c r="AP148" s="111">
        <f t="shared" si="482"/>
        <v>251816</v>
      </c>
      <c r="AQ148" s="112">
        <f t="shared" si="482"/>
        <v>183308.08000000002</v>
      </c>
      <c r="AR148" s="111">
        <f t="shared" si="482"/>
        <v>225027</v>
      </c>
      <c r="AS148" s="112">
        <f t="shared" si="482"/>
        <v>164021.52000000002</v>
      </c>
      <c r="AT148" s="111">
        <f t="shared" si="482"/>
        <v>258178</v>
      </c>
      <c r="AU148" s="112">
        <f t="shared" si="482"/>
        <v>186185.95</v>
      </c>
      <c r="AV148" s="111">
        <f t="shared" si="482"/>
        <v>270759</v>
      </c>
      <c r="AW148" s="112">
        <f t="shared" si="482"/>
        <v>192017.71999999994</v>
      </c>
      <c r="AX148" s="111">
        <f t="shared" si="482"/>
        <v>255250</v>
      </c>
      <c r="AY148" s="112">
        <f t="shared" si="482"/>
        <v>179693.76</v>
      </c>
      <c r="AZ148" s="111">
        <f t="shared" si="482"/>
        <v>242882</v>
      </c>
      <c r="BA148" s="112">
        <f t="shared" si="482"/>
        <v>171597.68</v>
      </c>
      <c r="BB148" s="111">
        <f t="shared" si="482"/>
        <v>232627</v>
      </c>
      <c r="BC148" s="112">
        <f t="shared" si="482"/>
        <v>165266.44</v>
      </c>
      <c r="BD148" s="111">
        <f t="shared" si="482"/>
        <v>260113</v>
      </c>
      <c r="BE148" s="112">
        <f t="shared" si="482"/>
        <v>184957.80000000002</v>
      </c>
      <c r="BF148" s="111">
        <f t="shared" si="482"/>
        <v>3036253</v>
      </c>
      <c r="BG148" s="112">
        <f t="shared" si="482"/>
        <v>2173220.8499999996</v>
      </c>
      <c r="BH148" s="111">
        <f t="shared" si="482"/>
        <v>231440</v>
      </c>
      <c r="BI148" s="112">
        <f t="shared" si="482"/>
        <v>162231.67999999999</v>
      </c>
      <c r="BJ148" s="111">
        <f t="shared" si="482"/>
        <v>207164</v>
      </c>
      <c r="BK148" s="112">
        <f t="shared" si="482"/>
        <v>149320.55999999997</v>
      </c>
      <c r="BL148" s="111">
        <f t="shared" si="482"/>
        <v>0</v>
      </c>
      <c r="BM148" s="112">
        <f t="shared" si="482"/>
        <v>0</v>
      </c>
      <c r="BN148" s="111">
        <f t="shared" ref="BN148:CG148" si="483">SUM(BN4:BN147)</f>
        <v>0</v>
      </c>
      <c r="BO148" s="112">
        <f t="shared" si="483"/>
        <v>0</v>
      </c>
      <c r="BP148" s="111">
        <f t="shared" si="483"/>
        <v>0</v>
      </c>
      <c r="BQ148" s="112">
        <f t="shared" si="483"/>
        <v>0</v>
      </c>
      <c r="BR148" s="111">
        <f t="shared" si="483"/>
        <v>0</v>
      </c>
      <c r="BS148" s="112">
        <f t="shared" si="483"/>
        <v>0</v>
      </c>
      <c r="BT148" s="111">
        <f t="shared" si="483"/>
        <v>0</v>
      </c>
      <c r="BU148" s="112">
        <f t="shared" si="483"/>
        <v>0</v>
      </c>
      <c r="BV148" s="111">
        <f t="shared" si="483"/>
        <v>0</v>
      </c>
      <c r="BW148" s="112">
        <f t="shared" si="483"/>
        <v>0</v>
      </c>
      <c r="BX148" s="111">
        <f t="shared" si="483"/>
        <v>0</v>
      </c>
      <c r="BY148" s="112">
        <f t="shared" si="483"/>
        <v>0</v>
      </c>
      <c r="BZ148" s="111">
        <f t="shared" si="483"/>
        <v>0</v>
      </c>
      <c r="CA148" s="112">
        <f t="shared" si="483"/>
        <v>0</v>
      </c>
      <c r="CB148" s="111">
        <f t="shared" si="483"/>
        <v>0</v>
      </c>
      <c r="CC148" s="112">
        <f t="shared" si="483"/>
        <v>0</v>
      </c>
      <c r="CD148" s="111">
        <f t="shared" si="483"/>
        <v>0</v>
      </c>
      <c r="CE148" s="112">
        <f t="shared" si="483"/>
        <v>0</v>
      </c>
      <c r="CF148" s="111">
        <f t="shared" si="483"/>
        <v>438604</v>
      </c>
      <c r="CG148" s="112">
        <f t="shared" si="483"/>
        <v>311552.24</v>
      </c>
    </row>
    <row r="149" spans="1:85" s="102" customFormat="1" ht="18" x14ac:dyDescent="0.25">
      <c r="A149" s="113"/>
      <c r="B149" s="105"/>
      <c r="C149" s="105"/>
      <c r="D149" s="105"/>
      <c r="E149" s="105"/>
      <c r="F149" s="106"/>
      <c r="G149" s="106"/>
      <c r="H149" s="106"/>
      <c r="I149" s="100"/>
      <c r="J149" s="106"/>
      <c r="K149" s="100"/>
      <c r="L149" s="106"/>
      <c r="M149" s="100"/>
      <c r="N149" s="106"/>
      <c r="O149" s="100"/>
      <c r="P149" s="106"/>
      <c r="Q149" s="100"/>
      <c r="R149" s="106"/>
      <c r="S149" s="100"/>
      <c r="T149" s="106"/>
      <c r="U149" s="100"/>
      <c r="V149" s="106"/>
      <c r="W149" s="100"/>
      <c r="X149" s="106"/>
      <c r="Y149" s="100"/>
      <c r="Z149" s="106"/>
      <c r="AA149" s="100"/>
      <c r="AB149" s="106"/>
      <c r="AC149" s="100"/>
      <c r="AD149" s="106"/>
      <c r="AE149" s="100"/>
      <c r="AF149" s="101"/>
      <c r="AG149" s="100"/>
      <c r="AH149" s="99"/>
      <c r="AI149" s="100"/>
      <c r="AJ149" s="99"/>
      <c r="AK149" s="100"/>
      <c r="AL149" s="99"/>
      <c r="AM149" s="100"/>
      <c r="AN149" s="99"/>
      <c r="AO149" s="100"/>
      <c r="AP149" s="99"/>
      <c r="AQ149" s="100"/>
      <c r="AR149" s="99"/>
      <c r="AS149" s="100"/>
      <c r="AT149" s="99"/>
      <c r="AU149" s="100"/>
      <c r="AV149" s="99"/>
      <c r="AW149" s="100"/>
      <c r="AX149" s="99"/>
      <c r="AY149" s="100"/>
      <c r="AZ149" s="99"/>
      <c r="BA149" s="100"/>
      <c r="BB149" s="99"/>
      <c r="BC149" s="100"/>
      <c r="BD149" s="99"/>
      <c r="BE149" s="100"/>
      <c r="BF149" s="101"/>
      <c r="BG149" s="100"/>
      <c r="BH149" s="99"/>
      <c r="BI149" s="100"/>
      <c r="BJ149" s="99"/>
      <c r="BK149" s="100"/>
      <c r="BL149" s="99"/>
      <c r="BM149" s="100"/>
      <c r="BN149" s="99"/>
      <c r="BO149" s="100"/>
      <c r="BP149" s="99"/>
      <c r="BQ149" s="100"/>
      <c r="BR149" s="99"/>
      <c r="BS149" s="100"/>
      <c r="BT149" s="99"/>
      <c r="BU149" s="100"/>
      <c r="BV149" s="99"/>
      <c r="BW149" s="100"/>
      <c r="BX149" s="99"/>
      <c r="BY149" s="100"/>
      <c r="BZ149" s="99"/>
      <c r="CA149" s="100"/>
      <c r="CB149" s="99"/>
      <c r="CC149" s="100"/>
      <c r="CD149" s="99"/>
      <c r="CE149" s="100"/>
      <c r="CF149" s="101"/>
      <c r="CG149" s="100"/>
    </row>
    <row r="150" spans="1:85" s="102" customFormat="1" ht="18" x14ac:dyDescent="0.25">
      <c r="A150" s="94">
        <v>119</v>
      </c>
      <c r="B150" s="95" t="s">
        <v>167</v>
      </c>
      <c r="C150" s="95" t="s">
        <v>74</v>
      </c>
      <c r="D150" s="94">
        <f t="shared" ref="D150:D157" si="484">RANK(BF150,$BF$149:$BF$164)</f>
        <v>5</v>
      </c>
      <c r="E150" s="94">
        <v>0.7</v>
      </c>
      <c r="F150" s="94" t="s">
        <v>75</v>
      </c>
      <c r="G150" s="94">
        <v>4500</v>
      </c>
      <c r="H150" s="94"/>
      <c r="I150" s="100">
        <f t="shared" ref="I150:I163" si="485">H150*$E150</f>
        <v>0</v>
      </c>
      <c r="J150" s="94"/>
      <c r="K150" s="100">
        <f t="shared" ref="K150:K163" si="486">J150*$E150</f>
        <v>0</v>
      </c>
      <c r="L150" s="94"/>
      <c r="M150" s="100">
        <f t="shared" ref="M150:M163" si="487">L150*$E150</f>
        <v>0</v>
      </c>
      <c r="N150" s="94"/>
      <c r="O150" s="100">
        <f t="shared" ref="O150:O163" si="488">N150*$E150</f>
        <v>0</v>
      </c>
      <c r="P150" s="94"/>
      <c r="Q150" s="100">
        <f t="shared" ref="Q150:Q163" si="489">P150*$E150</f>
        <v>0</v>
      </c>
      <c r="R150" s="94">
        <v>12</v>
      </c>
      <c r="S150" s="100">
        <f t="shared" ref="S150:S163" si="490">R150*$E150</f>
        <v>8.3999999999999986</v>
      </c>
      <c r="T150" s="94">
        <v>48</v>
      </c>
      <c r="U150" s="100">
        <f t="shared" ref="U150:U163" si="491">T150*$E150</f>
        <v>33.599999999999994</v>
      </c>
      <c r="V150" s="94">
        <v>36</v>
      </c>
      <c r="W150" s="100">
        <f t="shared" ref="W150:W163" si="492">V150*$E150</f>
        <v>25.2</v>
      </c>
      <c r="X150" s="94"/>
      <c r="Y150" s="100">
        <f t="shared" ref="Y150:Y163" si="493">X150*$E150</f>
        <v>0</v>
      </c>
      <c r="Z150" s="94">
        <v>24</v>
      </c>
      <c r="AA150" s="100">
        <f t="shared" ref="AA150:AA163" si="494">Z150*$E150</f>
        <v>16.799999999999997</v>
      </c>
      <c r="AB150" s="94"/>
      <c r="AC150" s="100">
        <f t="shared" ref="AC150:AC163" si="495">AB150*$E150</f>
        <v>0</v>
      </c>
      <c r="AD150" s="94"/>
      <c r="AE150" s="100">
        <f t="shared" ref="AE150:AE163" si="496">AD150*$E150</f>
        <v>0</v>
      </c>
      <c r="AF150" s="101">
        <f t="shared" ref="AF150:AF163" si="497">SUM(H150,J150,L150,N150,P150,R150,T150,V150,X150,Z150,AB150,AD150)</f>
        <v>120</v>
      </c>
      <c r="AG150" s="100">
        <f t="shared" ref="AG150:AG163" si="498">SUM(I150,K150,M150,O150,Q150,S150,U150,W150,Y150,AA150,AC150,AE150)</f>
        <v>83.999999999999986</v>
      </c>
      <c r="AH150" s="99"/>
      <c r="AI150" s="100">
        <f t="shared" ref="AI150:AK163" si="499">AH150*$E150</f>
        <v>0</v>
      </c>
      <c r="AJ150" s="99"/>
      <c r="AK150" s="100">
        <f t="shared" ref="AK150:AK163" si="500">AJ150*$E150</f>
        <v>0</v>
      </c>
      <c r="AL150" s="99"/>
      <c r="AM150" s="100">
        <f t="shared" ref="AM150:AM163" si="501">AL150*$E150</f>
        <v>0</v>
      </c>
      <c r="AN150" s="99"/>
      <c r="AO150" s="100">
        <f t="shared" ref="AO150:AQ163" si="502">AN150*$E150</f>
        <v>0</v>
      </c>
      <c r="AP150" s="99"/>
      <c r="AQ150" s="100">
        <f t="shared" si="502"/>
        <v>0</v>
      </c>
      <c r="AR150" s="99"/>
      <c r="AS150" s="100">
        <f t="shared" ref="AS150:AS163" si="503">AR150*$E150</f>
        <v>0</v>
      </c>
      <c r="AT150" s="99"/>
      <c r="AU150" s="100">
        <f t="shared" ref="AU150:AU163" si="504">AT150*$E150</f>
        <v>0</v>
      </c>
      <c r="AV150" s="99"/>
      <c r="AW150" s="100">
        <f t="shared" ref="AW150:AW163" si="505">AV150*$E150</f>
        <v>0</v>
      </c>
      <c r="AX150" s="99"/>
      <c r="AY150" s="100">
        <f t="shared" ref="AY150:AY163" si="506">AX150*$E150</f>
        <v>0</v>
      </c>
      <c r="AZ150" s="99"/>
      <c r="BA150" s="100">
        <f t="shared" ref="BA150:BA163" si="507">AZ150*$E150</f>
        <v>0</v>
      </c>
      <c r="BB150" s="99"/>
      <c r="BC150" s="100">
        <f t="shared" ref="BC150:BC163" si="508">BB150*$E150</f>
        <v>0</v>
      </c>
      <c r="BD150" s="99"/>
      <c r="BE150" s="100">
        <f t="shared" ref="BE150:BE163" si="509">BD150*$E150</f>
        <v>0</v>
      </c>
      <c r="BF150" s="101">
        <f t="shared" ref="BF150:BG163" si="510">SUM(AH150,AJ150,AL150,AN150,AP150,AR150,AT150,AV150,AX150,AZ150,BB150,BD150)</f>
        <v>0</v>
      </c>
      <c r="BG150" s="100">
        <f t="shared" si="510"/>
        <v>0</v>
      </c>
      <c r="BH150" s="99"/>
      <c r="BI150" s="100">
        <f t="shared" ref="BI150:BI156" si="511">BH150*$E150</f>
        <v>0</v>
      </c>
      <c r="BJ150" s="99"/>
      <c r="BK150" s="100">
        <f t="shared" ref="BK150:BK156" si="512">BJ150*$E150</f>
        <v>0</v>
      </c>
      <c r="BL150" s="99"/>
      <c r="BM150" s="100">
        <f t="shared" ref="BM150:BM156" si="513">BL150*$E150</f>
        <v>0</v>
      </c>
      <c r="BN150" s="99"/>
      <c r="BO150" s="100">
        <f t="shared" ref="BO150:BO156" si="514">BN150*$E150</f>
        <v>0</v>
      </c>
      <c r="BP150" s="99"/>
      <c r="BQ150" s="100">
        <f t="shared" ref="BQ150:BQ156" si="515">BP150*$E150</f>
        <v>0</v>
      </c>
      <c r="BR150" s="99"/>
      <c r="BS150" s="100">
        <f t="shared" ref="BS150:BS156" si="516">BR150*$E150</f>
        <v>0</v>
      </c>
      <c r="BT150" s="99"/>
      <c r="BU150" s="100">
        <f t="shared" ref="BU150:BU156" si="517">BT150*$E150</f>
        <v>0</v>
      </c>
      <c r="BV150" s="99"/>
      <c r="BW150" s="100">
        <f t="shared" ref="BW150:BW156" si="518">BV150*$E150</f>
        <v>0</v>
      </c>
      <c r="BX150" s="99"/>
      <c r="BY150" s="100">
        <f t="shared" ref="BY150:BY156" si="519">BX150*$E150</f>
        <v>0</v>
      </c>
      <c r="BZ150" s="99"/>
      <c r="CA150" s="100">
        <f t="shared" ref="CA150:CA156" si="520">BZ150*$E150</f>
        <v>0</v>
      </c>
      <c r="CB150" s="99"/>
      <c r="CC150" s="100">
        <f t="shared" ref="CC150:CC156" si="521">CB150*$E150</f>
        <v>0</v>
      </c>
      <c r="CD150" s="99"/>
      <c r="CE150" s="100">
        <f t="shared" ref="CE150:CE156" si="522">CD150*$E150</f>
        <v>0</v>
      </c>
      <c r="CF150" s="101">
        <f t="shared" ref="CF150:CG156" si="523">SUM(BH150,BJ150,BL150,BN150,BP150,BR150,BT150,BV150,BX150,BZ150,CB150,CD150)</f>
        <v>0</v>
      </c>
      <c r="CG150" s="100">
        <f t="shared" si="523"/>
        <v>0</v>
      </c>
    </row>
    <row r="151" spans="1:85" s="102" customFormat="1" ht="18" x14ac:dyDescent="0.25">
      <c r="A151" s="94">
        <v>120</v>
      </c>
      <c r="B151" s="95" t="s">
        <v>168</v>
      </c>
      <c r="C151" s="95" t="s">
        <v>74</v>
      </c>
      <c r="D151" s="94">
        <f t="shared" si="484"/>
        <v>3</v>
      </c>
      <c r="E151" s="94">
        <v>0.35</v>
      </c>
      <c r="F151" s="94" t="s">
        <v>83</v>
      </c>
      <c r="G151" s="94">
        <v>2300</v>
      </c>
      <c r="H151" s="94"/>
      <c r="I151" s="100">
        <f t="shared" si="485"/>
        <v>0</v>
      </c>
      <c r="J151" s="94"/>
      <c r="K151" s="100">
        <f t="shared" si="486"/>
        <v>0</v>
      </c>
      <c r="L151" s="94"/>
      <c r="M151" s="100">
        <f t="shared" si="487"/>
        <v>0</v>
      </c>
      <c r="N151" s="94"/>
      <c r="O151" s="100">
        <f t="shared" si="488"/>
        <v>0</v>
      </c>
      <c r="P151" s="94"/>
      <c r="Q151" s="100">
        <f t="shared" si="489"/>
        <v>0</v>
      </c>
      <c r="R151" s="94">
        <v>24</v>
      </c>
      <c r="S151" s="100">
        <f t="shared" si="490"/>
        <v>8.3999999999999986</v>
      </c>
      <c r="T151" s="94"/>
      <c r="U151" s="100">
        <f t="shared" si="491"/>
        <v>0</v>
      </c>
      <c r="V151" s="94"/>
      <c r="W151" s="100">
        <f t="shared" si="492"/>
        <v>0</v>
      </c>
      <c r="X151" s="94">
        <v>48</v>
      </c>
      <c r="Y151" s="100">
        <f t="shared" si="493"/>
        <v>16.799999999999997</v>
      </c>
      <c r="Z151" s="94">
        <v>24</v>
      </c>
      <c r="AA151" s="100">
        <f t="shared" si="494"/>
        <v>8.3999999999999986</v>
      </c>
      <c r="AB151" s="94"/>
      <c r="AC151" s="100">
        <f t="shared" si="495"/>
        <v>0</v>
      </c>
      <c r="AD151" s="94"/>
      <c r="AE151" s="100">
        <f t="shared" si="496"/>
        <v>0</v>
      </c>
      <c r="AF151" s="101">
        <f t="shared" si="497"/>
        <v>96</v>
      </c>
      <c r="AG151" s="100">
        <f t="shared" si="498"/>
        <v>33.599999999999994</v>
      </c>
      <c r="AH151" s="99"/>
      <c r="AI151" s="100">
        <f t="shared" si="499"/>
        <v>0</v>
      </c>
      <c r="AJ151" s="99"/>
      <c r="AK151" s="100">
        <f t="shared" si="500"/>
        <v>0</v>
      </c>
      <c r="AL151" s="99">
        <v>24</v>
      </c>
      <c r="AM151" s="100">
        <f t="shared" si="501"/>
        <v>8.3999999999999986</v>
      </c>
      <c r="AN151" s="99"/>
      <c r="AO151" s="100">
        <f t="shared" si="502"/>
        <v>0</v>
      </c>
      <c r="AP151" s="99"/>
      <c r="AQ151" s="100">
        <f t="shared" si="502"/>
        <v>0</v>
      </c>
      <c r="AR151" s="99"/>
      <c r="AS151" s="100">
        <f t="shared" si="503"/>
        <v>0</v>
      </c>
      <c r="AT151" s="99"/>
      <c r="AU151" s="100">
        <f t="shared" si="504"/>
        <v>0</v>
      </c>
      <c r="AV151" s="99"/>
      <c r="AW151" s="100">
        <f t="shared" si="505"/>
        <v>0</v>
      </c>
      <c r="AX151" s="99"/>
      <c r="AY151" s="100">
        <f t="shared" si="506"/>
        <v>0</v>
      </c>
      <c r="AZ151" s="99"/>
      <c r="BA151" s="100">
        <f t="shared" si="507"/>
        <v>0</v>
      </c>
      <c r="BB151" s="99"/>
      <c r="BC151" s="100">
        <f t="shared" si="508"/>
        <v>0</v>
      </c>
      <c r="BD151" s="99"/>
      <c r="BE151" s="100">
        <f t="shared" si="509"/>
        <v>0</v>
      </c>
      <c r="BF151" s="101">
        <f t="shared" si="510"/>
        <v>24</v>
      </c>
      <c r="BG151" s="100">
        <f t="shared" si="510"/>
        <v>8.3999999999999986</v>
      </c>
      <c r="BH151" s="99"/>
      <c r="BI151" s="100">
        <f t="shared" si="511"/>
        <v>0</v>
      </c>
      <c r="BJ151" s="99"/>
      <c r="BK151" s="100">
        <f t="shared" si="512"/>
        <v>0</v>
      </c>
      <c r="BL151" s="99"/>
      <c r="BM151" s="100">
        <f t="shared" si="513"/>
        <v>0</v>
      </c>
      <c r="BN151" s="99"/>
      <c r="BO151" s="100">
        <f t="shared" si="514"/>
        <v>0</v>
      </c>
      <c r="BP151" s="99"/>
      <c r="BQ151" s="100">
        <f t="shared" si="515"/>
        <v>0</v>
      </c>
      <c r="BR151" s="99"/>
      <c r="BS151" s="100">
        <f t="shared" si="516"/>
        <v>0</v>
      </c>
      <c r="BT151" s="99"/>
      <c r="BU151" s="100">
        <f t="shared" si="517"/>
        <v>0</v>
      </c>
      <c r="BV151" s="99"/>
      <c r="BW151" s="100">
        <f t="shared" si="518"/>
        <v>0</v>
      </c>
      <c r="BX151" s="99"/>
      <c r="BY151" s="100">
        <f t="shared" si="519"/>
        <v>0</v>
      </c>
      <c r="BZ151" s="99"/>
      <c r="CA151" s="100">
        <f t="shared" si="520"/>
        <v>0</v>
      </c>
      <c r="CB151" s="99"/>
      <c r="CC151" s="100">
        <f t="shared" si="521"/>
        <v>0</v>
      </c>
      <c r="CD151" s="99"/>
      <c r="CE151" s="100">
        <f t="shared" si="522"/>
        <v>0</v>
      </c>
      <c r="CF151" s="101">
        <f t="shared" si="523"/>
        <v>0</v>
      </c>
      <c r="CG151" s="100">
        <f t="shared" si="523"/>
        <v>0</v>
      </c>
    </row>
    <row r="152" spans="1:85" s="102" customFormat="1" ht="18" x14ac:dyDescent="0.25">
      <c r="A152" s="94">
        <v>121</v>
      </c>
      <c r="B152" s="95" t="s">
        <v>169</v>
      </c>
      <c r="C152" s="95" t="s">
        <v>74</v>
      </c>
      <c r="D152" s="94">
        <f t="shared" si="484"/>
        <v>5</v>
      </c>
      <c r="E152" s="94">
        <v>0.17499999999999999</v>
      </c>
      <c r="F152" s="94" t="s">
        <v>170</v>
      </c>
      <c r="G152" s="94">
        <v>1300</v>
      </c>
      <c r="H152" s="94"/>
      <c r="I152" s="100">
        <f t="shared" si="485"/>
        <v>0</v>
      </c>
      <c r="J152" s="94"/>
      <c r="K152" s="100">
        <f t="shared" si="486"/>
        <v>0</v>
      </c>
      <c r="L152" s="94"/>
      <c r="M152" s="100">
        <f t="shared" si="487"/>
        <v>0</v>
      </c>
      <c r="N152" s="94"/>
      <c r="O152" s="100">
        <f t="shared" si="488"/>
        <v>0</v>
      </c>
      <c r="P152" s="94"/>
      <c r="Q152" s="100">
        <f t="shared" si="489"/>
        <v>0</v>
      </c>
      <c r="R152" s="94"/>
      <c r="S152" s="100">
        <f t="shared" si="490"/>
        <v>0</v>
      </c>
      <c r="T152" s="94"/>
      <c r="U152" s="100">
        <f t="shared" si="491"/>
        <v>0</v>
      </c>
      <c r="V152" s="94"/>
      <c r="W152" s="100">
        <f t="shared" si="492"/>
        <v>0</v>
      </c>
      <c r="X152" s="94"/>
      <c r="Y152" s="100">
        <f t="shared" si="493"/>
        <v>0</v>
      </c>
      <c r="Z152" s="94"/>
      <c r="AA152" s="100">
        <f t="shared" si="494"/>
        <v>0</v>
      </c>
      <c r="AB152" s="94"/>
      <c r="AC152" s="100">
        <f t="shared" si="495"/>
        <v>0</v>
      </c>
      <c r="AD152" s="94"/>
      <c r="AE152" s="100">
        <f t="shared" si="496"/>
        <v>0</v>
      </c>
      <c r="AF152" s="101">
        <f t="shared" si="497"/>
        <v>0</v>
      </c>
      <c r="AG152" s="100">
        <f t="shared" si="498"/>
        <v>0</v>
      </c>
      <c r="AH152" s="99"/>
      <c r="AI152" s="100">
        <f t="shared" si="499"/>
        <v>0</v>
      </c>
      <c r="AJ152" s="99"/>
      <c r="AK152" s="100">
        <f t="shared" si="500"/>
        <v>0</v>
      </c>
      <c r="AL152" s="99"/>
      <c r="AM152" s="100">
        <f t="shared" si="501"/>
        <v>0</v>
      </c>
      <c r="AN152" s="99"/>
      <c r="AO152" s="100">
        <f t="shared" si="502"/>
        <v>0</v>
      </c>
      <c r="AP152" s="99"/>
      <c r="AQ152" s="100">
        <f t="shared" si="502"/>
        <v>0</v>
      </c>
      <c r="AR152" s="99"/>
      <c r="AS152" s="100">
        <f t="shared" si="503"/>
        <v>0</v>
      </c>
      <c r="AT152" s="99"/>
      <c r="AU152" s="100">
        <f t="shared" si="504"/>
        <v>0</v>
      </c>
      <c r="AV152" s="99"/>
      <c r="AW152" s="100">
        <f t="shared" si="505"/>
        <v>0</v>
      </c>
      <c r="AX152" s="99"/>
      <c r="AY152" s="100">
        <f t="shared" si="506"/>
        <v>0</v>
      </c>
      <c r="AZ152" s="99"/>
      <c r="BA152" s="100">
        <f t="shared" si="507"/>
        <v>0</v>
      </c>
      <c r="BB152" s="99"/>
      <c r="BC152" s="100">
        <f t="shared" si="508"/>
        <v>0</v>
      </c>
      <c r="BD152" s="99"/>
      <c r="BE152" s="100">
        <f t="shared" si="509"/>
        <v>0</v>
      </c>
      <c r="BF152" s="101">
        <f t="shared" si="510"/>
        <v>0</v>
      </c>
      <c r="BG152" s="100">
        <f t="shared" si="510"/>
        <v>0</v>
      </c>
      <c r="BH152" s="99"/>
      <c r="BI152" s="100">
        <f t="shared" si="511"/>
        <v>0</v>
      </c>
      <c r="BJ152" s="99"/>
      <c r="BK152" s="100">
        <f t="shared" si="512"/>
        <v>0</v>
      </c>
      <c r="BL152" s="99"/>
      <c r="BM152" s="100">
        <f t="shared" si="513"/>
        <v>0</v>
      </c>
      <c r="BN152" s="99"/>
      <c r="BO152" s="100">
        <f t="shared" si="514"/>
        <v>0</v>
      </c>
      <c r="BP152" s="99"/>
      <c r="BQ152" s="100">
        <f t="shared" si="515"/>
        <v>0</v>
      </c>
      <c r="BR152" s="99"/>
      <c r="BS152" s="100">
        <f t="shared" si="516"/>
        <v>0</v>
      </c>
      <c r="BT152" s="99"/>
      <c r="BU152" s="100">
        <f t="shared" si="517"/>
        <v>0</v>
      </c>
      <c r="BV152" s="99"/>
      <c r="BW152" s="100">
        <f t="shared" si="518"/>
        <v>0</v>
      </c>
      <c r="BX152" s="99"/>
      <c r="BY152" s="100">
        <f t="shared" si="519"/>
        <v>0</v>
      </c>
      <c r="BZ152" s="99"/>
      <c r="CA152" s="100">
        <f t="shared" si="520"/>
        <v>0</v>
      </c>
      <c r="CB152" s="99"/>
      <c r="CC152" s="100">
        <f t="shared" si="521"/>
        <v>0</v>
      </c>
      <c r="CD152" s="99"/>
      <c r="CE152" s="100">
        <f t="shared" si="522"/>
        <v>0</v>
      </c>
      <c r="CF152" s="101">
        <f t="shared" si="523"/>
        <v>0</v>
      </c>
      <c r="CG152" s="100">
        <f t="shared" si="523"/>
        <v>0</v>
      </c>
    </row>
    <row r="153" spans="1:85" s="102" customFormat="1" ht="18" x14ac:dyDescent="0.25">
      <c r="A153" s="94">
        <v>122</v>
      </c>
      <c r="B153" s="95" t="s">
        <v>171</v>
      </c>
      <c r="C153" s="95" t="s">
        <v>74</v>
      </c>
      <c r="D153" s="94">
        <f t="shared" si="484"/>
        <v>1</v>
      </c>
      <c r="E153" s="94">
        <v>0.7</v>
      </c>
      <c r="F153" s="94" t="s">
        <v>75</v>
      </c>
      <c r="G153" s="94">
        <v>5200</v>
      </c>
      <c r="H153" s="94">
        <v>604</v>
      </c>
      <c r="I153" s="104">
        <f t="shared" si="485"/>
        <v>422.79999999999995</v>
      </c>
      <c r="J153" s="94">
        <v>201</v>
      </c>
      <c r="K153" s="104">
        <f t="shared" si="486"/>
        <v>140.69999999999999</v>
      </c>
      <c r="L153" s="94">
        <v>1161</v>
      </c>
      <c r="M153" s="104">
        <f t="shared" si="487"/>
        <v>812.69999999999993</v>
      </c>
      <c r="N153" s="94">
        <v>144</v>
      </c>
      <c r="O153" s="104">
        <f t="shared" si="488"/>
        <v>100.8</v>
      </c>
      <c r="P153" s="94">
        <v>242</v>
      </c>
      <c r="Q153" s="104">
        <f t="shared" si="489"/>
        <v>169.39999999999998</v>
      </c>
      <c r="R153" s="94">
        <v>378</v>
      </c>
      <c r="S153" s="104">
        <f t="shared" si="490"/>
        <v>264.59999999999997</v>
      </c>
      <c r="T153" s="94">
        <v>63</v>
      </c>
      <c r="U153" s="104">
        <f t="shared" si="491"/>
        <v>44.099999999999994</v>
      </c>
      <c r="V153" s="94">
        <v>124</v>
      </c>
      <c r="W153" s="104">
        <f t="shared" si="492"/>
        <v>86.8</v>
      </c>
      <c r="X153" s="94">
        <v>486</v>
      </c>
      <c r="Y153" s="104">
        <f t="shared" si="493"/>
        <v>340.2</v>
      </c>
      <c r="Z153" s="94">
        <v>228</v>
      </c>
      <c r="AA153" s="97">
        <f t="shared" si="494"/>
        <v>159.6</v>
      </c>
      <c r="AB153" s="94">
        <v>360</v>
      </c>
      <c r="AC153" s="97">
        <f t="shared" si="495"/>
        <v>251.99999999999997</v>
      </c>
      <c r="AD153" s="94">
        <v>14</v>
      </c>
      <c r="AE153" s="97">
        <f t="shared" si="496"/>
        <v>9.7999999999999989</v>
      </c>
      <c r="AF153" s="101">
        <f t="shared" si="497"/>
        <v>4005</v>
      </c>
      <c r="AG153" s="100">
        <f t="shared" si="498"/>
        <v>2803.4999999999995</v>
      </c>
      <c r="AH153" s="96"/>
      <c r="AI153" s="104">
        <f t="shared" si="499"/>
        <v>0</v>
      </c>
      <c r="AJ153" s="98">
        <v>12</v>
      </c>
      <c r="AK153" s="104">
        <f t="shared" si="499"/>
        <v>8.3999999999999986</v>
      </c>
      <c r="AL153" s="99">
        <v>24</v>
      </c>
      <c r="AM153" s="100">
        <f t="shared" si="501"/>
        <v>16.799999999999997</v>
      </c>
      <c r="AN153" s="99">
        <v>240</v>
      </c>
      <c r="AO153" s="100">
        <f t="shared" si="502"/>
        <v>168</v>
      </c>
      <c r="AP153" s="99">
        <v>12</v>
      </c>
      <c r="AQ153" s="100">
        <f t="shared" si="502"/>
        <v>8.3999999999999986</v>
      </c>
      <c r="AR153" s="99">
        <v>12</v>
      </c>
      <c r="AS153" s="100">
        <f t="shared" si="503"/>
        <v>8.3999999999999986</v>
      </c>
      <c r="AT153" s="99"/>
      <c r="AU153" s="100">
        <f t="shared" si="504"/>
        <v>0</v>
      </c>
      <c r="AV153" s="99">
        <v>240</v>
      </c>
      <c r="AW153" s="100">
        <f t="shared" si="505"/>
        <v>168</v>
      </c>
      <c r="AX153" s="99"/>
      <c r="AY153" s="100">
        <f t="shared" si="506"/>
        <v>0</v>
      </c>
      <c r="AZ153" s="99"/>
      <c r="BA153" s="100">
        <f t="shared" si="507"/>
        <v>0</v>
      </c>
      <c r="BB153" s="99"/>
      <c r="BC153" s="100">
        <f t="shared" si="508"/>
        <v>0</v>
      </c>
      <c r="BD153" s="99"/>
      <c r="BE153" s="100">
        <f t="shared" si="509"/>
        <v>0</v>
      </c>
      <c r="BF153" s="101">
        <f t="shared" si="510"/>
        <v>540</v>
      </c>
      <c r="BG153" s="100">
        <f t="shared" si="510"/>
        <v>378</v>
      </c>
      <c r="BH153" s="96"/>
      <c r="BI153" s="104">
        <f t="shared" si="511"/>
        <v>0</v>
      </c>
      <c r="BJ153" s="98"/>
      <c r="BK153" s="104">
        <f t="shared" si="512"/>
        <v>0</v>
      </c>
      <c r="BL153" s="99"/>
      <c r="BM153" s="100">
        <f t="shared" si="513"/>
        <v>0</v>
      </c>
      <c r="BN153" s="99"/>
      <c r="BO153" s="100">
        <f t="shared" si="514"/>
        <v>0</v>
      </c>
      <c r="BP153" s="99"/>
      <c r="BQ153" s="100">
        <f t="shared" si="515"/>
        <v>0</v>
      </c>
      <c r="BR153" s="99"/>
      <c r="BS153" s="100">
        <f t="shared" si="516"/>
        <v>0</v>
      </c>
      <c r="BT153" s="99"/>
      <c r="BU153" s="100">
        <f t="shared" si="517"/>
        <v>0</v>
      </c>
      <c r="BV153" s="99"/>
      <c r="BW153" s="100">
        <f t="shared" si="518"/>
        <v>0</v>
      </c>
      <c r="BX153" s="99"/>
      <c r="BY153" s="100">
        <f t="shared" si="519"/>
        <v>0</v>
      </c>
      <c r="BZ153" s="99"/>
      <c r="CA153" s="100">
        <f t="shared" si="520"/>
        <v>0</v>
      </c>
      <c r="CB153" s="99"/>
      <c r="CC153" s="100">
        <f t="shared" si="521"/>
        <v>0</v>
      </c>
      <c r="CD153" s="99"/>
      <c r="CE153" s="100">
        <f t="shared" si="522"/>
        <v>0</v>
      </c>
      <c r="CF153" s="101">
        <f t="shared" si="523"/>
        <v>0</v>
      </c>
      <c r="CG153" s="100">
        <f t="shared" si="523"/>
        <v>0</v>
      </c>
    </row>
    <row r="154" spans="1:85" s="102" customFormat="1" ht="18" x14ac:dyDescent="0.25">
      <c r="A154" s="94">
        <v>123</v>
      </c>
      <c r="B154" s="95" t="s">
        <v>172</v>
      </c>
      <c r="C154" s="95" t="s">
        <v>74</v>
      </c>
      <c r="D154" s="94">
        <f t="shared" si="484"/>
        <v>3</v>
      </c>
      <c r="E154" s="94">
        <v>0.35</v>
      </c>
      <c r="F154" s="94" t="s">
        <v>83</v>
      </c>
      <c r="G154" s="94">
        <v>2600</v>
      </c>
      <c r="H154" s="94">
        <v>3512</v>
      </c>
      <c r="I154" s="104">
        <f t="shared" si="485"/>
        <v>1229.1999999999998</v>
      </c>
      <c r="J154" s="94">
        <v>1967</v>
      </c>
      <c r="K154" s="104">
        <f t="shared" si="486"/>
        <v>688.44999999999993</v>
      </c>
      <c r="L154" s="94">
        <v>4784</v>
      </c>
      <c r="M154" s="104">
        <f t="shared" si="487"/>
        <v>1674.3999999999999</v>
      </c>
      <c r="N154" s="94">
        <v>792</v>
      </c>
      <c r="O154" s="104">
        <f t="shared" si="488"/>
        <v>277.2</v>
      </c>
      <c r="P154" s="94">
        <v>316</v>
      </c>
      <c r="Q154" s="104">
        <f t="shared" si="489"/>
        <v>110.6</v>
      </c>
      <c r="R154" s="94">
        <v>206</v>
      </c>
      <c r="S154" s="104">
        <f t="shared" si="490"/>
        <v>72.099999999999994</v>
      </c>
      <c r="T154" s="94">
        <v>156</v>
      </c>
      <c r="U154" s="104">
        <f t="shared" si="491"/>
        <v>54.599999999999994</v>
      </c>
      <c r="V154" s="94">
        <v>216</v>
      </c>
      <c r="W154" s="104">
        <f t="shared" si="492"/>
        <v>75.599999999999994</v>
      </c>
      <c r="X154" s="94">
        <v>26</v>
      </c>
      <c r="Y154" s="104">
        <f t="shared" si="493"/>
        <v>9.1</v>
      </c>
      <c r="Z154" s="94">
        <v>960</v>
      </c>
      <c r="AA154" s="97">
        <f t="shared" si="494"/>
        <v>336</v>
      </c>
      <c r="AB154" s="94">
        <v>792</v>
      </c>
      <c r="AC154" s="97">
        <f t="shared" si="495"/>
        <v>277.2</v>
      </c>
      <c r="AD154" s="94">
        <v>12</v>
      </c>
      <c r="AE154" s="97">
        <f t="shared" si="496"/>
        <v>4.1999999999999993</v>
      </c>
      <c r="AF154" s="101">
        <f t="shared" si="497"/>
        <v>13739</v>
      </c>
      <c r="AG154" s="100">
        <f t="shared" si="498"/>
        <v>4808.6499999999996</v>
      </c>
      <c r="AH154" s="96"/>
      <c r="AI154" s="104">
        <f t="shared" si="499"/>
        <v>0</v>
      </c>
      <c r="AJ154" s="98"/>
      <c r="AK154" s="104">
        <f t="shared" si="499"/>
        <v>0</v>
      </c>
      <c r="AL154" s="99">
        <v>24</v>
      </c>
      <c r="AM154" s="100">
        <f t="shared" si="501"/>
        <v>8.3999999999999986</v>
      </c>
      <c r="AN154" s="99"/>
      <c r="AO154" s="100">
        <f t="shared" si="502"/>
        <v>0</v>
      </c>
      <c r="AP154" s="99"/>
      <c r="AQ154" s="100">
        <f t="shared" si="502"/>
        <v>0</v>
      </c>
      <c r="AR154" s="99"/>
      <c r="AS154" s="100">
        <f t="shared" si="503"/>
        <v>0</v>
      </c>
      <c r="AT154" s="99"/>
      <c r="AU154" s="100">
        <f t="shared" si="504"/>
        <v>0</v>
      </c>
      <c r="AV154" s="99"/>
      <c r="AW154" s="100">
        <f t="shared" si="505"/>
        <v>0</v>
      </c>
      <c r="AX154" s="99"/>
      <c r="AY154" s="100">
        <f t="shared" si="506"/>
        <v>0</v>
      </c>
      <c r="AZ154" s="99"/>
      <c r="BA154" s="100">
        <f t="shared" si="507"/>
        <v>0</v>
      </c>
      <c r="BB154" s="99"/>
      <c r="BC154" s="100">
        <f t="shared" si="508"/>
        <v>0</v>
      </c>
      <c r="BD154" s="99"/>
      <c r="BE154" s="100">
        <f t="shared" si="509"/>
        <v>0</v>
      </c>
      <c r="BF154" s="101">
        <f t="shared" si="510"/>
        <v>24</v>
      </c>
      <c r="BG154" s="100">
        <f t="shared" si="510"/>
        <v>8.3999999999999986</v>
      </c>
      <c r="BH154" s="96"/>
      <c r="BI154" s="104">
        <f t="shared" si="511"/>
        <v>0</v>
      </c>
      <c r="BJ154" s="98"/>
      <c r="BK154" s="104">
        <f t="shared" si="512"/>
        <v>0</v>
      </c>
      <c r="BL154" s="99"/>
      <c r="BM154" s="100">
        <f t="shared" si="513"/>
        <v>0</v>
      </c>
      <c r="BN154" s="99"/>
      <c r="BO154" s="100">
        <f t="shared" si="514"/>
        <v>0</v>
      </c>
      <c r="BP154" s="99"/>
      <c r="BQ154" s="100">
        <f t="shared" si="515"/>
        <v>0</v>
      </c>
      <c r="BR154" s="99"/>
      <c r="BS154" s="100">
        <f t="shared" si="516"/>
        <v>0</v>
      </c>
      <c r="BT154" s="99"/>
      <c r="BU154" s="100">
        <f t="shared" si="517"/>
        <v>0</v>
      </c>
      <c r="BV154" s="99"/>
      <c r="BW154" s="100">
        <f t="shared" si="518"/>
        <v>0</v>
      </c>
      <c r="BX154" s="99"/>
      <c r="BY154" s="100">
        <f t="shared" si="519"/>
        <v>0</v>
      </c>
      <c r="BZ154" s="99"/>
      <c r="CA154" s="100">
        <f t="shared" si="520"/>
        <v>0</v>
      </c>
      <c r="CB154" s="99"/>
      <c r="CC154" s="100">
        <f t="shared" si="521"/>
        <v>0</v>
      </c>
      <c r="CD154" s="99"/>
      <c r="CE154" s="100">
        <f t="shared" si="522"/>
        <v>0</v>
      </c>
      <c r="CF154" s="101">
        <f t="shared" si="523"/>
        <v>0</v>
      </c>
      <c r="CG154" s="100">
        <f t="shared" si="523"/>
        <v>0</v>
      </c>
    </row>
    <row r="155" spans="1:85" s="102" customFormat="1" ht="18" x14ac:dyDescent="0.25">
      <c r="A155" s="94">
        <v>124</v>
      </c>
      <c r="B155" s="95" t="s">
        <v>173</v>
      </c>
      <c r="C155" s="95" t="s">
        <v>74</v>
      </c>
      <c r="D155" s="94">
        <f t="shared" si="484"/>
        <v>2</v>
      </c>
      <c r="E155" s="94">
        <v>0.17499999999999999</v>
      </c>
      <c r="F155" s="94" t="s">
        <v>170</v>
      </c>
      <c r="G155" s="94">
        <v>1450</v>
      </c>
      <c r="H155" s="94">
        <v>1021</v>
      </c>
      <c r="I155" s="104">
        <f t="shared" si="485"/>
        <v>178.67499999999998</v>
      </c>
      <c r="J155" s="94">
        <v>687</v>
      </c>
      <c r="K155" s="104">
        <f t="shared" si="486"/>
        <v>120.22499999999999</v>
      </c>
      <c r="L155" s="94">
        <v>693</v>
      </c>
      <c r="M155" s="104">
        <f t="shared" si="487"/>
        <v>121.27499999999999</v>
      </c>
      <c r="N155" s="94">
        <v>288</v>
      </c>
      <c r="O155" s="104">
        <f t="shared" si="488"/>
        <v>50.4</v>
      </c>
      <c r="P155" s="94">
        <v>524</v>
      </c>
      <c r="Q155" s="104">
        <f t="shared" si="489"/>
        <v>91.699999999999989</v>
      </c>
      <c r="R155" s="94">
        <v>144</v>
      </c>
      <c r="S155" s="104">
        <f t="shared" si="490"/>
        <v>25.2</v>
      </c>
      <c r="T155" s="94">
        <v>48</v>
      </c>
      <c r="U155" s="104">
        <f t="shared" si="491"/>
        <v>8.3999999999999986</v>
      </c>
      <c r="V155" s="94"/>
      <c r="W155" s="104">
        <f t="shared" si="492"/>
        <v>0</v>
      </c>
      <c r="X155" s="94">
        <v>48</v>
      </c>
      <c r="Y155" s="104">
        <f t="shared" si="493"/>
        <v>8.3999999999999986</v>
      </c>
      <c r="Z155" s="94">
        <v>48</v>
      </c>
      <c r="AA155" s="97">
        <f t="shared" si="494"/>
        <v>8.3999999999999986</v>
      </c>
      <c r="AB155" s="94"/>
      <c r="AC155" s="104">
        <f t="shared" si="495"/>
        <v>0</v>
      </c>
      <c r="AD155" s="94"/>
      <c r="AE155" s="104">
        <f t="shared" si="496"/>
        <v>0</v>
      </c>
      <c r="AF155" s="101">
        <f t="shared" si="497"/>
        <v>3501</v>
      </c>
      <c r="AG155" s="100">
        <f t="shared" si="498"/>
        <v>612.67499999999984</v>
      </c>
      <c r="AH155" s="96"/>
      <c r="AI155" s="104">
        <f t="shared" si="499"/>
        <v>0</v>
      </c>
      <c r="AJ155" s="98">
        <v>48</v>
      </c>
      <c r="AK155" s="104">
        <f t="shared" si="499"/>
        <v>8.3999999999999986</v>
      </c>
      <c r="AL155" s="99"/>
      <c r="AM155" s="100">
        <f t="shared" si="501"/>
        <v>0</v>
      </c>
      <c r="AN155" s="99"/>
      <c r="AO155" s="100">
        <f t="shared" si="502"/>
        <v>0</v>
      </c>
      <c r="AP155" s="99"/>
      <c r="AQ155" s="100">
        <f t="shared" si="502"/>
        <v>0</v>
      </c>
      <c r="AR155" s="99"/>
      <c r="AS155" s="100">
        <f t="shared" si="503"/>
        <v>0</v>
      </c>
      <c r="AT155" s="99"/>
      <c r="AU155" s="100">
        <f t="shared" si="504"/>
        <v>0</v>
      </c>
      <c r="AV155" s="99"/>
      <c r="AW155" s="100">
        <f t="shared" si="505"/>
        <v>0</v>
      </c>
      <c r="AX155" s="99"/>
      <c r="AY155" s="100">
        <f t="shared" si="506"/>
        <v>0</v>
      </c>
      <c r="AZ155" s="99"/>
      <c r="BA155" s="100">
        <f t="shared" si="507"/>
        <v>0</v>
      </c>
      <c r="BB155" s="99"/>
      <c r="BC155" s="100">
        <f t="shared" si="508"/>
        <v>0</v>
      </c>
      <c r="BD155" s="99"/>
      <c r="BE155" s="100">
        <f t="shared" si="509"/>
        <v>0</v>
      </c>
      <c r="BF155" s="101">
        <f t="shared" si="510"/>
        <v>48</v>
      </c>
      <c r="BG155" s="100">
        <f t="shared" si="510"/>
        <v>8.3999999999999986</v>
      </c>
      <c r="BH155" s="96"/>
      <c r="BI155" s="104">
        <f t="shared" si="511"/>
        <v>0</v>
      </c>
      <c r="BJ155" s="98"/>
      <c r="BK155" s="104">
        <f t="shared" si="512"/>
        <v>0</v>
      </c>
      <c r="BL155" s="99"/>
      <c r="BM155" s="100">
        <f t="shared" si="513"/>
        <v>0</v>
      </c>
      <c r="BN155" s="99"/>
      <c r="BO155" s="100">
        <f t="shared" si="514"/>
        <v>0</v>
      </c>
      <c r="BP155" s="99"/>
      <c r="BQ155" s="100">
        <f t="shared" si="515"/>
        <v>0</v>
      </c>
      <c r="BR155" s="99"/>
      <c r="BS155" s="100">
        <f t="shared" si="516"/>
        <v>0</v>
      </c>
      <c r="BT155" s="99"/>
      <c r="BU155" s="100">
        <f t="shared" si="517"/>
        <v>0</v>
      </c>
      <c r="BV155" s="99"/>
      <c r="BW155" s="100">
        <f t="shared" si="518"/>
        <v>0</v>
      </c>
      <c r="BX155" s="99"/>
      <c r="BY155" s="100">
        <f t="shared" si="519"/>
        <v>0</v>
      </c>
      <c r="BZ155" s="99"/>
      <c r="CA155" s="100">
        <f t="shared" si="520"/>
        <v>0</v>
      </c>
      <c r="CB155" s="99"/>
      <c r="CC155" s="100">
        <f t="shared" si="521"/>
        <v>0</v>
      </c>
      <c r="CD155" s="99"/>
      <c r="CE155" s="100">
        <f t="shared" si="522"/>
        <v>0</v>
      </c>
      <c r="CF155" s="101">
        <f t="shared" si="523"/>
        <v>0</v>
      </c>
      <c r="CG155" s="100">
        <f t="shared" si="523"/>
        <v>0</v>
      </c>
    </row>
    <row r="156" spans="1:85" s="102" customFormat="1" ht="18" x14ac:dyDescent="0.25">
      <c r="A156" s="94">
        <v>125</v>
      </c>
      <c r="B156" s="95" t="s">
        <v>174</v>
      </c>
      <c r="C156" s="95" t="s">
        <v>74</v>
      </c>
      <c r="D156" s="94">
        <f t="shared" si="484"/>
        <v>5</v>
      </c>
      <c r="E156" s="94">
        <v>0.7</v>
      </c>
      <c r="F156" s="94" t="s">
        <v>75</v>
      </c>
      <c r="G156" s="94">
        <v>1650</v>
      </c>
      <c r="H156" s="94"/>
      <c r="I156" s="100">
        <f t="shared" si="485"/>
        <v>0</v>
      </c>
      <c r="J156" s="94"/>
      <c r="K156" s="100">
        <f t="shared" si="486"/>
        <v>0</v>
      </c>
      <c r="L156" s="94"/>
      <c r="M156" s="100">
        <f t="shared" si="487"/>
        <v>0</v>
      </c>
      <c r="N156" s="94"/>
      <c r="O156" s="100">
        <f t="shared" si="488"/>
        <v>0</v>
      </c>
      <c r="P156" s="94"/>
      <c r="Q156" s="100">
        <f t="shared" si="489"/>
        <v>0</v>
      </c>
      <c r="R156" s="94"/>
      <c r="S156" s="100">
        <f t="shared" si="490"/>
        <v>0</v>
      </c>
      <c r="T156" s="94"/>
      <c r="U156" s="100">
        <f t="shared" si="491"/>
        <v>0</v>
      </c>
      <c r="V156" s="94"/>
      <c r="W156" s="100">
        <f t="shared" si="492"/>
        <v>0</v>
      </c>
      <c r="X156" s="94"/>
      <c r="Y156" s="100">
        <f t="shared" si="493"/>
        <v>0</v>
      </c>
      <c r="Z156" s="94"/>
      <c r="AA156" s="100">
        <f t="shared" si="494"/>
        <v>0</v>
      </c>
      <c r="AB156" s="94"/>
      <c r="AC156" s="100">
        <f t="shared" si="495"/>
        <v>0</v>
      </c>
      <c r="AD156" s="94"/>
      <c r="AE156" s="100">
        <f t="shared" si="496"/>
        <v>0</v>
      </c>
      <c r="AF156" s="101">
        <f t="shared" si="497"/>
        <v>0</v>
      </c>
      <c r="AG156" s="100">
        <f t="shared" si="498"/>
        <v>0</v>
      </c>
      <c r="AH156" s="99"/>
      <c r="AI156" s="100">
        <f t="shared" si="499"/>
        <v>0</v>
      </c>
      <c r="AJ156" s="99"/>
      <c r="AK156" s="100">
        <f t="shared" si="500"/>
        <v>0</v>
      </c>
      <c r="AL156" s="99"/>
      <c r="AM156" s="100">
        <f t="shared" si="501"/>
        <v>0</v>
      </c>
      <c r="AN156" s="99"/>
      <c r="AO156" s="100">
        <f t="shared" si="502"/>
        <v>0</v>
      </c>
      <c r="AP156" s="99"/>
      <c r="AQ156" s="100">
        <f t="shared" si="502"/>
        <v>0</v>
      </c>
      <c r="AR156" s="99"/>
      <c r="AS156" s="100">
        <f t="shared" si="503"/>
        <v>0</v>
      </c>
      <c r="AT156" s="99"/>
      <c r="AU156" s="100">
        <f t="shared" si="504"/>
        <v>0</v>
      </c>
      <c r="AV156" s="99"/>
      <c r="AW156" s="100">
        <f t="shared" si="505"/>
        <v>0</v>
      </c>
      <c r="AX156" s="99"/>
      <c r="AY156" s="100">
        <f t="shared" si="506"/>
        <v>0</v>
      </c>
      <c r="AZ156" s="99"/>
      <c r="BA156" s="100">
        <f t="shared" si="507"/>
        <v>0</v>
      </c>
      <c r="BB156" s="99"/>
      <c r="BC156" s="100">
        <f t="shared" si="508"/>
        <v>0</v>
      </c>
      <c r="BD156" s="99"/>
      <c r="BE156" s="100">
        <f t="shared" si="509"/>
        <v>0</v>
      </c>
      <c r="BF156" s="101">
        <f t="shared" si="510"/>
        <v>0</v>
      </c>
      <c r="BG156" s="100">
        <f t="shared" si="510"/>
        <v>0</v>
      </c>
      <c r="BH156" s="99"/>
      <c r="BI156" s="100">
        <f t="shared" si="511"/>
        <v>0</v>
      </c>
      <c r="BJ156" s="99"/>
      <c r="BK156" s="100">
        <f t="shared" si="512"/>
        <v>0</v>
      </c>
      <c r="BL156" s="99"/>
      <c r="BM156" s="100">
        <f t="shared" si="513"/>
        <v>0</v>
      </c>
      <c r="BN156" s="99"/>
      <c r="BO156" s="100">
        <f t="shared" si="514"/>
        <v>0</v>
      </c>
      <c r="BP156" s="99"/>
      <c r="BQ156" s="100">
        <f t="shared" si="515"/>
        <v>0</v>
      </c>
      <c r="BR156" s="99"/>
      <c r="BS156" s="100">
        <f t="shared" si="516"/>
        <v>0</v>
      </c>
      <c r="BT156" s="99"/>
      <c r="BU156" s="100">
        <f t="shared" si="517"/>
        <v>0</v>
      </c>
      <c r="BV156" s="99"/>
      <c r="BW156" s="100">
        <f t="shared" si="518"/>
        <v>0</v>
      </c>
      <c r="BX156" s="99"/>
      <c r="BY156" s="100">
        <f t="shared" si="519"/>
        <v>0</v>
      </c>
      <c r="BZ156" s="99"/>
      <c r="CA156" s="100">
        <f t="shared" si="520"/>
        <v>0</v>
      </c>
      <c r="CB156" s="99"/>
      <c r="CC156" s="100">
        <f t="shared" si="521"/>
        <v>0</v>
      </c>
      <c r="CD156" s="99"/>
      <c r="CE156" s="100">
        <f t="shared" si="522"/>
        <v>0</v>
      </c>
      <c r="CF156" s="101">
        <f t="shared" si="523"/>
        <v>0</v>
      </c>
      <c r="CG156" s="100">
        <f t="shared" si="523"/>
        <v>0</v>
      </c>
    </row>
    <row r="157" spans="1:85" s="102" customFormat="1" ht="19.899999999999999" customHeight="1" x14ac:dyDescent="0.25">
      <c r="A157" s="94">
        <v>126</v>
      </c>
      <c r="B157" s="95" t="s">
        <v>203</v>
      </c>
      <c r="C157" s="95" t="s">
        <v>74</v>
      </c>
      <c r="D157" s="94">
        <f t="shared" si="484"/>
        <v>5</v>
      </c>
      <c r="E157" s="94">
        <v>0.7</v>
      </c>
      <c r="F157" s="94" t="s">
        <v>75</v>
      </c>
      <c r="G157" s="94"/>
      <c r="H157" s="94"/>
      <c r="I157" s="100"/>
      <c r="J157" s="94"/>
      <c r="K157" s="100"/>
      <c r="L157" s="94"/>
      <c r="M157" s="100"/>
      <c r="N157" s="94"/>
      <c r="O157" s="100"/>
      <c r="P157" s="94"/>
      <c r="Q157" s="100"/>
      <c r="R157" s="94"/>
      <c r="S157" s="100"/>
      <c r="T157" s="94"/>
      <c r="U157" s="100"/>
      <c r="V157" s="94"/>
      <c r="W157" s="100"/>
      <c r="X157" s="94"/>
      <c r="Y157" s="100"/>
      <c r="Z157" s="94"/>
      <c r="AA157" s="100"/>
      <c r="AB157" s="94"/>
      <c r="AC157" s="100"/>
      <c r="AD157" s="94"/>
      <c r="AE157" s="100"/>
      <c r="AF157" s="101"/>
      <c r="AG157" s="100"/>
      <c r="AH157" s="99"/>
      <c r="AI157" s="100"/>
      <c r="AJ157" s="99"/>
      <c r="AK157" s="100"/>
      <c r="AL157" s="99"/>
      <c r="AM157" s="100"/>
      <c r="AN157" s="99"/>
      <c r="AO157" s="100"/>
      <c r="AP157" s="99"/>
      <c r="AQ157" s="100"/>
      <c r="AR157" s="99"/>
      <c r="AS157" s="100"/>
      <c r="AT157" s="99"/>
      <c r="AU157" s="100"/>
      <c r="AV157" s="99"/>
      <c r="AW157" s="100"/>
      <c r="AX157" s="99"/>
      <c r="AY157" s="100"/>
      <c r="AZ157" s="99"/>
      <c r="BA157" s="100"/>
      <c r="BB157" s="99"/>
      <c r="BC157" s="100"/>
      <c r="BD157" s="99"/>
      <c r="BE157" s="100"/>
      <c r="BF157" s="101">
        <f t="shared" ref="BF157:BF160" si="524">SUM(AH157,AJ157,AL157,AN157,AP157,AR157,AT157,AV157,AX157,AZ157,BB157,BD157)</f>
        <v>0</v>
      </c>
      <c r="BG157" s="100">
        <f t="shared" ref="BG157:BG160" si="525">SUM(AI157,AK157,AM157,AO157,AQ157,AS157,AU157,AW157,AY157,BA157,BC157,BE157)</f>
        <v>0</v>
      </c>
      <c r="BH157" s="99"/>
      <c r="BI157" s="100"/>
      <c r="BJ157" s="99"/>
      <c r="BK157" s="100"/>
      <c r="BL157" s="99"/>
      <c r="BM157" s="100"/>
      <c r="BN157" s="99"/>
      <c r="BO157" s="100"/>
      <c r="BP157" s="99"/>
      <c r="BQ157" s="100"/>
      <c r="BR157" s="99"/>
      <c r="BS157" s="100"/>
      <c r="BT157" s="99"/>
      <c r="BU157" s="100"/>
      <c r="BV157" s="99"/>
      <c r="BW157" s="100"/>
      <c r="BX157" s="99"/>
      <c r="BY157" s="100"/>
      <c r="BZ157" s="99"/>
      <c r="CA157" s="100"/>
      <c r="CB157" s="99"/>
      <c r="CC157" s="100"/>
      <c r="CD157" s="99"/>
      <c r="CE157" s="100"/>
      <c r="CF157" s="101"/>
      <c r="CG157" s="100"/>
    </row>
    <row r="158" spans="1:85" s="102" customFormat="1" ht="19.899999999999999" customHeight="1" x14ac:dyDescent="0.25">
      <c r="A158" s="94">
        <v>127</v>
      </c>
      <c r="B158" s="95" t="s">
        <v>212</v>
      </c>
      <c r="C158" s="95"/>
      <c r="D158" s="94">
        <v>7</v>
      </c>
      <c r="E158" s="94"/>
      <c r="F158" s="94"/>
      <c r="G158" s="94"/>
      <c r="H158" s="94"/>
      <c r="I158" s="100"/>
      <c r="J158" s="94"/>
      <c r="K158" s="100"/>
      <c r="L158" s="94"/>
      <c r="M158" s="100"/>
      <c r="N158" s="94"/>
      <c r="O158" s="100"/>
      <c r="P158" s="94"/>
      <c r="Q158" s="100"/>
      <c r="R158" s="94"/>
      <c r="S158" s="100"/>
      <c r="T158" s="94"/>
      <c r="U158" s="100"/>
      <c r="V158" s="94"/>
      <c r="W158" s="100"/>
      <c r="X158" s="94"/>
      <c r="Y158" s="100"/>
      <c r="Z158" s="94"/>
      <c r="AA158" s="100"/>
      <c r="AB158" s="94"/>
      <c r="AC158" s="100"/>
      <c r="AD158" s="94"/>
      <c r="AE158" s="100"/>
      <c r="AF158" s="101"/>
      <c r="AG158" s="100"/>
      <c r="AH158" s="99"/>
      <c r="AI158" s="100"/>
      <c r="AJ158" s="99"/>
      <c r="AK158" s="100"/>
      <c r="AL158" s="99"/>
      <c r="AM158" s="100"/>
      <c r="AN158" s="99"/>
      <c r="AO158" s="100"/>
      <c r="AP158" s="99"/>
      <c r="AQ158" s="100"/>
      <c r="AR158" s="99"/>
      <c r="AS158" s="100"/>
      <c r="AT158" s="99"/>
      <c r="AU158" s="100"/>
      <c r="AV158" s="99"/>
      <c r="AW158" s="100"/>
      <c r="AX158" s="99"/>
      <c r="AY158" s="100"/>
      <c r="AZ158" s="99"/>
      <c r="BA158" s="100"/>
      <c r="BB158" s="99"/>
      <c r="BC158" s="100"/>
      <c r="BD158" s="99"/>
      <c r="BE158" s="100"/>
      <c r="BF158" s="101">
        <f t="shared" si="524"/>
        <v>0</v>
      </c>
      <c r="BG158" s="100">
        <f t="shared" si="525"/>
        <v>0</v>
      </c>
      <c r="BH158" s="99"/>
      <c r="BI158" s="100"/>
      <c r="BJ158" s="99"/>
      <c r="BK158" s="100"/>
      <c r="BL158" s="99"/>
      <c r="BM158" s="100"/>
      <c r="BN158" s="99"/>
      <c r="BO158" s="100"/>
      <c r="BP158" s="99"/>
      <c r="BQ158" s="100"/>
      <c r="BR158" s="99"/>
      <c r="BS158" s="100"/>
      <c r="BT158" s="99"/>
      <c r="BU158" s="100"/>
      <c r="BV158" s="99"/>
      <c r="BW158" s="100"/>
      <c r="BX158" s="99"/>
      <c r="BY158" s="100"/>
      <c r="BZ158" s="99"/>
      <c r="CA158" s="100"/>
      <c r="CB158" s="99"/>
      <c r="CC158" s="100"/>
      <c r="CD158" s="99"/>
      <c r="CE158" s="100"/>
      <c r="CF158" s="101"/>
      <c r="CG158" s="100"/>
    </row>
    <row r="159" spans="1:85" s="102" customFormat="1" ht="18" x14ac:dyDescent="0.25">
      <c r="A159" s="94">
        <v>128</v>
      </c>
      <c r="B159" s="95" t="s">
        <v>175</v>
      </c>
      <c r="C159" s="95" t="s">
        <v>74</v>
      </c>
      <c r="D159" s="94">
        <f>RANK(BF159,$BF$149:$BF$164)</f>
        <v>5</v>
      </c>
      <c r="E159" s="94">
        <v>0.7</v>
      </c>
      <c r="F159" s="94" t="s">
        <v>75</v>
      </c>
      <c r="G159" s="94"/>
      <c r="H159" s="94"/>
      <c r="I159" s="100">
        <f t="shared" si="485"/>
        <v>0</v>
      </c>
      <c r="J159" s="94"/>
      <c r="K159" s="100">
        <f t="shared" si="486"/>
        <v>0</v>
      </c>
      <c r="L159" s="94"/>
      <c r="M159" s="100">
        <f t="shared" si="487"/>
        <v>0</v>
      </c>
      <c r="N159" s="94"/>
      <c r="O159" s="100">
        <f t="shared" si="488"/>
        <v>0</v>
      </c>
      <c r="P159" s="94"/>
      <c r="Q159" s="100">
        <f t="shared" si="489"/>
        <v>0</v>
      </c>
      <c r="R159" s="94"/>
      <c r="S159" s="100">
        <f t="shared" si="490"/>
        <v>0</v>
      </c>
      <c r="T159" s="94"/>
      <c r="U159" s="100">
        <f t="shared" si="491"/>
        <v>0</v>
      </c>
      <c r="V159" s="94"/>
      <c r="W159" s="100">
        <f t="shared" si="492"/>
        <v>0</v>
      </c>
      <c r="X159" s="94"/>
      <c r="Y159" s="100">
        <f t="shared" si="493"/>
        <v>0</v>
      </c>
      <c r="Z159" s="94"/>
      <c r="AA159" s="100">
        <f t="shared" si="494"/>
        <v>0</v>
      </c>
      <c r="AB159" s="94"/>
      <c r="AC159" s="100">
        <f t="shared" si="495"/>
        <v>0</v>
      </c>
      <c r="AD159" s="94"/>
      <c r="AE159" s="100">
        <f t="shared" si="496"/>
        <v>0</v>
      </c>
      <c r="AF159" s="101">
        <f t="shared" si="497"/>
        <v>0</v>
      </c>
      <c r="AG159" s="100">
        <f t="shared" si="498"/>
        <v>0</v>
      </c>
      <c r="AH159" s="99"/>
      <c r="AI159" s="100">
        <f t="shared" si="499"/>
        <v>0</v>
      </c>
      <c r="AJ159" s="99"/>
      <c r="AK159" s="100">
        <f t="shared" si="500"/>
        <v>0</v>
      </c>
      <c r="AL159" s="99"/>
      <c r="AM159" s="100">
        <f t="shared" si="501"/>
        <v>0</v>
      </c>
      <c r="AN159" s="99"/>
      <c r="AO159" s="100">
        <f t="shared" si="502"/>
        <v>0</v>
      </c>
      <c r="AP159" s="99"/>
      <c r="AQ159" s="100">
        <f t="shared" si="502"/>
        <v>0</v>
      </c>
      <c r="AR159" s="99"/>
      <c r="AS159" s="100">
        <f t="shared" si="503"/>
        <v>0</v>
      </c>
      <c r="AT159" s="99"/>
      <c r="AU159" s="100">
        <f t="shared" si="504"/>
        <v>0</v>
      </c>
      <c r="AV159" s="99"/>
      <c r="AW159" s="100">
        <f t="shared" si="505"/>
        <v>0</v>
      </c>
      <c r="AX159" s="99"/>
      <c r="AY159" s="100">
        <f t="shared" si="506"/>
        <v>0</v>
      </c>
      <c r="AZ159" s="99"/>
      <c r="BA159" s="100">
        <f t="shared" si="507"/>
        <v>0</v>
      </c>
      <c r="BB159" s="99"/>
      <c r="BC159" s="100">
        <f t="shared" si="508"/>
        <v>0</v>
      </c>
      <c r="BD159" s="99"/>
      <c r="BE159" s="100">
        <f t="shared" si="509"/>
        <v>0</v>
      </c>
      <c r="BF159" s="101">
        <f t="shared" si="524"/>
        <v>0</v>
      </c>
      <c r="BG159" s="100">
        <f t="shared" si="525"/>
        <v>0</v>
      </c>
      <c r="BH159" s="99"/>
      <c r="BI159" s="100">
        <f t="shared" ref="BI159:BI163" si="526">BH159*$E159</f>
        <v>0</v>
      </c>
      <c r="BJ159" s="99"/>
      <c r="BK159" s="100">
        <f t="shared" ref="BK159:BK163" si="527">BJ159*$E159</f>
        <v>0</v>
      </c>
      <c r="BL159" s="99"/>
      <c r="BM159" s="100">
        <f t="shared" ref="BM159:BM163" si="528">BL159*$E159</f>
        <v>0</v>
      </c>
      <c r="BN159" s="99"/>
      <c r="BO159" s="100">
        <f t="shared" ref="BO159:BO163" si="529">BN159*$E159</f>
        <v>0</v>
      </c>
      <c r="BP159" s="99"/>
      <c r="BQ159" s="100">
        <f t="shared" ref="BQ159:BQ163" si="530">BP159*$E159</f>
        <v>0</v>
      </c>
      <c r="BR159" s="99"/>
      <c r="BS159" s="100">
        <f t="shared" ref="BS159:BS163" si="531">BR159*$E159</f>
        <v>0</v>
      </c>
      <c r="BT159" s="99"/>
      <c r="BU159" s="100">
        <f t="shared" ref="BU159:BU163" si="532">BT159*$E159</f>
        <v>0</v>
      </c>
      <c r="BV159" s="99"/>
      <c r="BW159" s="100">
        <f t="shared" ref="BW159:BW163" si="533">BV159*$E159</f>
        <v>0</v>
      </c>
      <c r="BX159" s="99"/>
      <c r="BY159" s="100">
        <f t="shared" ref="BY159:BY163" si="534">BX159*$E159</f>
        <v>0</v>
      </c>
      <c r="BZ159" s="99"/>
      <c r="CA159" s="100">
        <f t="shared" ref="CA159:CA163" si="535">BZ159*$E159</f>
        <v>0</v>
      </c>
      <c r="CB159" s="99"/>
      <c r="CC159" s="100">
        <f t="shared" ref="CC159:CC163" si="536">CB159*$E159</f>
        <v>0</v>
      </c>
      <c r="CD159" s="99"/>
      <c r="CE159" s="100">
        <f t="shared" ref="CE159:CE163" si="537">CD159*$E159</f>
        <v>0</v>
      </c>
      <c r="CF159" s="101">
        <f t="shared" ref="CF159:CG163" si="538">SUM(BH159,BJ159,BL159,BN159,BP159,BR159,BT159,BV159,BX159,BZ159,CB159,CD159)</f>
        <v>0</v>
      </c>
      <c r="CG159" s="100">
        <f t="shared" si="538"/>
        <v>0</v>
      </c>
    </row>
    <row r="160" spans="1:85" s="102" customFormat="1" ht="18" x14ac:dyDescent="0.25">
      <c r="A160" s="94">
        <v>129</v>
      </c>
      <c r="B160" s="95" t="s">
        <v>176</v>
      </c>
      <c r="C160" s="95" t="s">
        <v>74</v>
      </c>
      <c r="D160" s="94">
        <f>RANK(BF160,$BF$149:$BF$164)</f>
        <v>5</v>
      </c>
      <c r="E160" s="94">
        <v>0.35</v>
      </c>
      <c r="F160" s="94" t="s">
        <v>83</v>
      </c>
      <c r="G160" s="94"/>
      <c r="H160" s="94"/>
      <c r="I160" s="100">
        <f t="shared" si="485"/>
        <v>0</v>
      </c>
      <c r="J160" s="94"/>
      <c r="K160" s="100">
        <f t="shared" si="486"/>
        <v>0</v>
      </c>
      <c r="L160" s="94"/>
      <c r="M160" s="100">
        <f t="shared" si="487"/>
        <v>0</v>
      </c>
      <c r="N160" s="94"/>
      <c r="O160" s="100">
        <f t="shared" si="488"/>
        <v>0</v>
      </c>
      <c r="P160" s="94"/>
      <c r="Q160" s="100">
        <f t="shared" si="489"/>
        <v>0</v>
      </c>
      <c r="R160" s="94"/>
      <c r="S160" s="100">
        <f t="shared" si="490"/>
        <v>0</v>
      </c>
      <c r="T160" s="94"/>
      <c r="U160" s="100">
        <f t="shared" si="491"/>
        <v>0</v>
      </c>
      <c r="V160" s="94"/>
      <c r="W160" s="100">
        <f t="shared" si="492"/>
        <v>0</v>
      </c>
      <c r="X160" s="94"/>
      <c r="Y160" s="100">
        <f t="shared" si="493"/>
        <v>0</v>
      </c>
      <c r="Z160" s="94"/>
      <c r="AA160" s="100">
        <f t="shared" si="494"/>
        <v>0</v>
      </c>
      <c r="AB160" s="94"/>
      <c r="AC160" s="100">
        <f t="shared" si="495"/>
        <v>0</v>
      </c>
      <c r="AD160" s="94"/>
      <c r="AE160" s="100">
        <f t="shared" si="496"/>
        <v>0</v>
      </c>
      <c r="AF160" s="101">
        <f t="shared" si="497"/>
        <v>0</v>
      </c>
      <c r="AG160" s="100">
        <f t="shared" si="498"/>
        <v>0</v>
      </c>
      <c r="AH160" s="99"/>
      <c r="AI160" s="100">
        <f t="shared" si="499"/>
        <v>0</v>
      </c>
      <c r="AJ160" s="99"/>
      <c r="AK160" s="100">
        <f t="shared" si="500"/>
        <v>0</v>
      </c>
      <c r="AL160" s="99"/>
      <c r="AM160" s="100">
        <f t="shared" si="501"/>
        <v>0</v>
      </c>
      <c r="AN160" s="99"/>
      <c r="AO160" s="100">
        <f t="shared" si="502"/>
        <v>0</v>
      </c>
      <c r="AP160" s="99"/>
      <c r="AQ160" s="100">
        <f t="shared" si="502"/>
        <v>0</v>
      </c>
      <c r="AR160" s="99"/>
      <c r="AS160" s="100">
        <f t="shared" si="503"/>
        <v>0</v>
      </c>
      <c r="AT160" s="99"/>
      <c r="AU160" s="100">
        <f t="shared" si="504"/>
        <v>0</v>
      </c>
      <c r="AV160" s="99"/>
      <c r="AW160" s="100">
        <f t="shared" si="505"/>
        <v>0</v>
      </c>
      <c r="AX160" s="99"/>
      <c r="AY160" s="100">
        <f t="shared" si="506"/>
        <v>0</v>
      </c>
      <c r="AZ160" s="99"/>
      <c r="BA160" s="100">
        <f t="shared" si="507"/>
        <v>0</v>
      </c>
      <c r="BB160" s="99"/>
      <c r="BC160" s="100">
        <f t="shared" si="508"/>
        <v>0</v>
      </c>
      <c r="BD160" s="99"/>
      <c r="BE160" s="100">
        <f t="shared" si="509"/>
        <v>0</v>
      </c>
      <c r="BF160" s="101">
        <f t="shared" si="524"/>
        <v>0</v>
      </c>
      <c r="BG160" s="100">
        <f t="shared" si="525"/>
        <v>0</v>
      </c>
      <c r="BH160" s="99"/>
      <c r="BI160" s="100">
        <f t="shared" si="526"/>
        <v>0</v>
      </c>
      <c r="BJ160" s="99"/>
      <c r="BK160" s="100">
        <f t="shared" si="527"/>
        <v>0</v>
      </c>
      <c r="BL160" s="99"/>
      <c r="BM160" s="100">
        <f t="shared" si="528"/>
        <v>0</v>
      </c>
      <c r="BN160" s="99"/>
      <c r="BO160" s="100">
        <f t="shared" si="529"/>
        <v>0</v>
      </c>
      <c r="BP160" s="99"/>
      <c r="BQ160" s="100">
        <f t="shared" si="530"/>
        <v>0</v>
      </c>
      <c r="BR160" s="99"/>
      <c r="BS160" s="100">
        <f t="shared" si="531"/>
        <v>0</v>
      </c>
      <c r="BT160" s="99"/>
      <c r="BU160" s="100">
        <f t="shared" si="532"/>
        <v>0</v>
      </c>
      <c r="BV160" s="99"/>
      <c r="BW160" s="100">
        <f t="shared" si="533"/>
        <v>0</v>
      </c>
      <c r="BX160" s="99"/>
      <c r="BY160" s="100">
        <f t="shared" si="534"/>
        <v>0</v>
      </c>
      <c r="BZ160" s="99"/>
      <c r="CA160" s="100">
        <f t="shared" si="535"/>
        <v>0</v>
      </c>
      <c r="CB160" s="99"/>
      <c r="CC160" s="100">
        <f t="shared" si="536"/>
        <v>0</v>
      </c>
      <c r="CD160" s="99"/>
      <c r="CE160" s="100">
        <f t="shared" si="537"/>
        <v>0</v>
      </c>
      <c r="CF160" s="101">
        <f t="shared" si="538"/>
        <v>0</v>
      </c>
      <c r="CG160" s="100">
        <f t="shared" si="538"/>
        <v>0</v>
      </c>
    </row>
    <row r="161" spans="1:85" s="102" customFormat="1" ht="18" x14ac:dyDescent="0.25">
      <c r="A161" s="94">
        <v>130</v>
      </c>
      <c r="B161" s="95" t="s">
        <v>177</v>
      </c>
      <c r="C161" s="95" t="s">
        <v>74</v>
      </c>
      <c r="D161" s="94">
        <f>RANK(BF161,$BF$149:$BF$164)</f>
        <v>5</v>
      </c>
      <c r="E161" s="94">
        <v>0.7</v>
      </c>
      <c r="F161" s="94" t="s">
        <v>75</v>
      </c>
      <c r="G161" s="94"/>
      <c r="H161" s="94"/>
      <c r="I161" s="100">
        <f t="shared" si="485"/>
        <v>0</v>
      </c>
      <c r="J161" s="94"/>
      <c r="K161" s="100">
        <f t="shared" si="486"/>
        <v>0</v>
      </c>
      <c r="L161" s="94"/>
      <c r="M161" s="100">
        <f t="shared" si="487"/>
        <v>0</v>
      </c>
      <c r="N161" s="94"/>
      <c r="O161" s="100">
        <f t="shared" si="488"/>
        <v>0</v>
      </c>
      <c r="P161" s="94"/>
      <c r="Q161" s="100">
        <f t="shared" si="489"/>
        <v>0</v>
      </c>
      <c r="R161" s="94"/>
      <c r="S161" s="100">
        <f t="shared" si="490"/>
        <v>0</v>
      </c>
      <c r="T161" s="94"/>
      <c r="U161" s="100">
        <f t="shared" si="491"/>
        <v>0</v>
      </c>
      <c r="V161" s="94"/>
      <c r="W161" s="100">
        <f t="shared" si="492"/>
        <v>0</v>
      </c>
      <c r="X161" s="94"/>
      <c r="Y161" s="100">
        <f t="shared" si="493"/>
        <v>0</v>
      </c>
      <c r="Z161" s="94"/>
      <c r="AA161" s="100">
        <f t="shared" si="494"/>
        <v>0</v>
      </c>
      <c r="AB161" s="94"/>
      <c r="AC161" s="100">
        <f t="shared" si="495"/>
        <v>0</v>
      </c>
      <c r="AD161" s="94"/>
      <c r="AE161" s="100">
        <f t="shared" si="496"/>
        <v>0</v>
      </c>
      <c r="AF161" s="101">
        <f t="shared" si="497"/>
        <v>0</v>
      </c>
      <c r="AG161" s="100">
        <f t="shared" si="498"/>
        <v>0</v>
      </c>
      <c r="AH161" s="99"/>
      <c r="AI161" s="100">
        <f t="shared" si="499"/>
        <v>0</v>
      </c>
      <c r="AJ161" s="99"/>
      <c r="AK161" s="100">
        <f t="shared" si="500"/>
        <v>0</v>
      </c>
      <c r="AL161" s="99"/>
      <c r="AM161" s="100">
        <f t="shared" si="501"/>
        <v>0</v>
      </c>
      <c r="AN161" s="99"/>
      <c r="AO161" s="100">
        <f t="shared" si="502"/>
        <v>0</v>
      </c>
      <c r="AP161" s="99"/>
      <c r="AQ161" s="100">
        <f t="shared" si="502"/>
        <v>0</v>
      </c>
      <c r="AR161" s="99"/>
      <c r="AS161" s="100">
        <f t="shared" si="503"/>
        <v>0</v>
      </c>
      <c r="AT161" s="99"/>
      <c r="AU161" s="100">
        <f t="shared" si="504"/>
        <v>0</v>
      </c>
      <c r="AV161" s="99"/>
      <c r="AW161" s="100">
        <f t="shared" si="505"/>
        <v>0</v>
      </c>
      <c r="AX161" s="99"/>
      <c r="AY161" s="100">
        <f t="shared" si="506"/>
        <v>0</v>
      </c>
      <c r="AZ161" s="99"/>
      <c r="BA161" s="100">
        <f t="shared" si="507"/>
        <v>0</v>
      </c>
      <c r="BB161" s="99"/>
      <c r="BC161" s="100">
        <f t="shared" si="508"/>
        <v>0</v>
      </c>
      <c r="BD161" s="99"/>
      <c r="BE161" s="100">
        <f t="shared" si="509"/>
        <v>0</v>
      </c>
      <c r="BF161" s="101">
        <f t="shared" si="510"/>
        <v>0</v>
      </c>
      <c r="BG161" s="100">
        <f t="shared" si="510"/>
        <v>0</v>
      </c>
      <c r="BH161" s="99"/>
      <c r="BI161" s="100">
        <f t="shared" si="526"/>
        <v>0</v>
      </c>
      <c r="BJ161" s="99"/>
      <c r="BK161" s="100">
        <f t="shared" si="527"/>
        <v>0</v>
      </c>
      <c r="BL161" s="99"/>
      <c r="BM161" s="100">
        <f t="shared" si="528"/>
        <v>0</v>
      </c>
      <c r="BN161" s="99"/>
      <c r="BO161" s="100">
        <f t="shared" si="529"/>
        <v>0</v>
      </c>
      <c r="BP161" s="99"/>
      <c r="BQ161" s="100">
        <f t="shared" si="530"/>
        <v>0</v>
      </c>
      <c r="BR161" s="99"/>
      <c r="BS161" s="100">
        <f t="shared" si="531"/>
        <v>0</v>
      </c>
      <c r="BT161" s="99"/>
      <c r="BU161" s="100">
        <f t="shared" si="532"/>
        <v>0</v>
      </c>
      <c r="BV161" s="99"/>
      <c r="BW161" s="100">
        <f t="shared" si="533"/>
        <v>0</v>
      </c>
      <c r="BX161" s="99"/>
      <c r="BY161" s="100">
        <f t="shared" si="534"/>
        <v>0</v>
      </c>
      <c r="BZ161" s="99"/>
      <c r="CA161" s="100">
        <f t="shared" si="535"/>
        <v>0</v>
      </c>
      <c r="CB161" s="99"/>
      <c r="CC161" s="100">
        <f t="shared" si="536"/>
        <v>0</v>
      </c>
      <c r="CD161" s="99"/>
      <c r="CE161" s="100">
        <f t="shared" si="537"/>
        <v>0</v>
      </c>
      <c r="CF161" s="101">
        <f t="shared" si="538"/>
        <v>0</v>
      </c>
      <c r="CG161" s="100">
        <f t="shared" si="538"/>
        <v>0</v>
      </c>
    </row>
    <row r="162" spans="1:85" s="102" customFormat="1" ht="18" x14ac:dyDescent="0.25">
      <c r="A162" s="94">
        <v>131</v>
      </c>
      <c r="B162" s="95" t="s">
        <v>178</v>
      </c>
      <c r="C162" s="95" t="s">
        <v>74</v>
      </c>
      <c r="D162" s="94">
        <f>RANK(BF162,$BF$149:$BF$164)</f>
        <v>5</v>
      </c>
      <c r="E162" s="94">
        <v>0.35</v>
      </c>
      <c r="F162" s="94" t="s">
        <v>83</v>
      </c>
      <c r="G162" s="94"/>
      <c r="H162" s="94"/>
      <c r="I162" s="100">
        <f t="shared" si="485"/>
        <v>0</v>
      </c>
      <c r="J162" s="94"/>
      <c r="K162" s="100">
        <f t="shared" si="486"/>
        <v>0</v>
      </c>
      <c r="L162" s="94"/>
      <c r="M162" s="100">
        <f t="shared" si="487"/>
        <v>0</v>
      </c>
      <c r="N162" s="94"/>
      <c r="O162" s="100">
        <f t="shared" si="488"/>
        <v>0</v>
      </c>
      <c r="P162" s="94"/>
      <c r="Q162" s="100">
        <f t="shared" si="489"/>
        <v>0</v>
      </c>
      <c r="R162" s="94"/>
      <c r="S162" s="100">
        <f t="shared" si="490"/>
        <v>0</v>
      </c>
      <c r="T162" s="94"/>
      <c r="U162" s="100">
        <f t="shared" si="491"/>
        <v>0</v>
      </c>
      <c r="V162" s="94"/>
      <c r="W162" s="100">
        <f t="shared" si="492"/>
        <v>0</v>
      </c>
      <c r="X162" s="94"/>
      <c r="Y162" s="100">
        <f t="shared" si="493"/>
        <v>0</v>
      </c>
      <c r="Z162" s="94"/>
      <c r="AA162" s="100">
        <f t="shared" si="494"/>
        <v>0</v>
      </c>
      <c r="AB162" s="94"/>
      <c r="AC162" s="100">
        <f t="shared" si="495"/>
        <v>0</v>
      </c>
      <c r="AD162" s="94"/>
      <c r="AE162" s="100">
        <f t="shared" si="496"/>
        <v>0</v>
      </c>
      <c r="AF162" s="101">
        <f t="shared" si="497"/>
        <v>0</v>
      </c>
      <c r="AG162" s="100">
        <f t="shared" si="498"/>
        <v>0</v>
      </c>
      <c r="AH162" s="99"/>
      <c r="AI162" s="100">
        <f t="shared" si="499"/>
        <v>0</v>
      </c>
      <c r="AJ162" s="99"/>
      <c r="AK162" s="100">
        <f t="shared" si="500"/>
        <v>0</v>
      </c>
      <c r="AL162" s="99"/>
      <c r="AM162" s="100">
        <f t="shared" si="501"/>
        <v>0</v>
      </c>
      <c r="AN162" s="99"/>
      <c r="AO162" s="100">
        <f t="shared" si="502"/>
        <v>0</v>
      </c>
      <c r="AP162" s="99"/>
      <c r="AQ162" s="100">
        <f t="shared" si="502"/>
        <v>0</v>
      </c>
      <c r="AR162" s="99"/>
      <c r="AS162" s="100">
        <f t="shared" si="503"/>
        <v>0</v>
      </c>
      <c r="AT162" s="99"/>
      <c r="AU162" s="100">
        <f t="shared" si="504"/>
        <v>0</v>
      </c>
      <c r="AV162" s="99"/>
      <c r="AW162" s="100">
        <f t="shared" si="505"/>
        <v>0</v>
      </c>
      <c r="AX162" s="99"/>
      <c r="AY162" s="100">
        <f t="shared" si="506"/>
        <v>0</v>
      </c>
      <c r="AZ162" s="99"/>
      <c r="BA162" s="100">
        <f t="shared" si="507"/>
        <v>0</v>
      </c>
      <c r="BB162" s="99"/>
      <c r="BC162" s="100">
        <f t="shared" si="508"/>
        <v>0</v>
      </c>
      <c r="BD162" s="99"/>
      <c r="BE162" s="100">
        <f t="shared" si="509"/>
        <v>0</v>
      </c>
      <c r="BF162" s="101">
        <f t="shared" si="510"/>
        <v>0</v>
      </c>
      <c r="BG162" s="100">
        <f t="shared" si="510"/>
        <v>0</v>
      </c>
      <c r="BH162" s="99"/>
      <c r="BI162" s="100">
        <f t="shared" si="526"/>
        <v>0</v>
      </c>
      <c r="BJ162" s="99"/>
      <c r="BK162" s="100">
        <f t="shared" si="527"/>
        <v>0</v>
      </c>
      <c r="BL162" s="99"/>
      <c r="BM162" s="100">
        <f t="shared" si="528"/>
        <v>0</v>
      </c>
      <c r="BN162" s="99"/>
      <c r="BO162" s="100">
        <f t="shared" si="529"/>
        <v>0</v>
      </c>
      <c r="BP162" s="99"/>
      <c r="BQ162" s="100">
        <f t="shared" si="530"/>
        <v>0</v>
      </c>
      <c r="BR162" s="99"/>
      <c r="BS162" s="100">
        <f t="shared" si="531"/>
        <v>0</v>
      </c>
      <c r="BT162" s="99"/>
      <c r="BU162" s="100">
        <f t="shared" si="532"/>
        <v>0</v>
      </c>
      <c r="BV162" s="99"/>
      <c r="BW162" s="100">
        <f t="shared" si="533"/>
        <v>0</v>
      </c>
      <c r="BX162" s="99"/>
      <c r="BY162" s="100">
        <f t="shared" si="534"/>
        <v>0</v>
      </c>
      <c r="BZ162" s="99"/>
      <c r="CA162" s="100">
        <f t="shared" si="535"/>
        <v>0</v>
      </c>
      <c r="CB162" s="99"/>
      <c r="CC162" s="100">
        <f t="shared" si="536"/>
        <v>0</v>
      </c>
      <c r="CD162" s="99"/>
      <c r="CE162" s="100">
        <f t="shared" si="537"/>
        <v>0</v>
      </c>
      <c r="CF162" s="101">
        <f t="shared" si="538"/>
        <v>0</v>
      </c>
      <c r="CG162" s="100">
        <f t="shared" si="538"/>
        <v>0</v>
      </c>
    </row>
    <row r="163" spans="1:85" s="102" customFormat="1" ht="18" x14ac:dyDescent="0.25">
      <c r="A163" s="94">
        <v>132</v>
      </c>
      <c r="B163" s="105" t="s">
        <v>179</v>
      </c>
      <c r="C163" s="105" t="s">
        <v>74</v>
      </c>
      <c r="D163" s="94">
        <f>RANK(BF163,$BF$149:$BF$164)</f>
        <v>5</v>
      </c>
      <c r="E163" s="94">
        <v>0.7</v>
      </c>
      <c r="F163" s="106" t="s">
        <v>180</v>
      </c>
      <c r="G163" s="94">
        <v>25000</v>
      </c>
      <c r="H163" s="106"/>
      <c r="I163" s="100">
        <f t="shared" si="485"/>
        <v>0</v>
      </c>
      <c r="J163" s="106"/>
      <c r="K163" s="100">
        <f t="shared" si="486"/>
        <v>0</v>
      </c>
      <c r="L163" s="106"/>
      <c r="M163" s="100">
        <f t="shared" si="487"/>
        <v>0</v>
      </c>
      <c r="N163" s="106"/>
      <c r="O163" s="100">
        <f t="shared" si="488"/>
        <v>0</v>
      </c>
      <c r="P163" s="106"/>
      <c r="Q163" s="100">
        <f t="shared" si="489"/>
        <v>0</v>
      </c>
      <c r="R163" s="106"/>
      <c r="S163" s="100">
        <f t="shared" si="490"/>
        <v>0</v>
      </c>
      <c r="T163" s="106"/>
      <c r="U163" s="100">
        <f t="shared" si="491"/>
        <v>0</v>
      </c>
      <c r="V163" s="106"/>
      <c r="W163" s="100">
        <f t="shared" si="492"/>
        <v>0</v>
      </c>
      <c r="X163" s="106"/>
      <c r="Y163" s="100">
        <f t="shared" si="493"/>
        <v>0</v>
      </c>
      <c r="Z163" s="106"/>
      <c r="AA163" s="100">
        <f t="shared" si="494"/>
        <v>0</v>
      </c>
      <c r="AB163" s="106"/>
      <c r="AC163" s="100">
        <f t="shared" si="495"/>
        <v>0</v>
      </c>
      <c r="AD163" s="106"/>
      <c r="AE163" s="100">
        <f t="shared" si="496"/>
        <v>0</v>
      </c>
      <c r="AF163" s="101">
        <f t="shared" si="497"/>
        <v>0</v>
      </c>
      <c r="AG163" s="100">
        <f t="shared" si="498"/>
        <v>0</v>
      </c>
      <c r="AH163" s="99"/>
      <c r="AI163" s="100">
        <f t="shared" si="499"/>
        <v>0</v>
      </c>
      <c r="AJ163" s="99"/>
      <c r="AK163" s="100">
        <f t="shared" si="500"/>
        <v>0</v>
      </c>
      <c r="AL163" s="99"/>
      <c r="AM163" s="100">
        <f t="shared" si="501"/>
        <v>0</v>
      </c>
      <c r="AN163" s="99"/>
      <c r="AO163" s="100">
        <f t="shared" si="502"/>
        <v>0</v>
      </c>
      <c r="AP163" s="99"/>
      <c r="AQ163" s="100">
        <f t="shared" si="502"/>
        <v>0</v>
      </c>
      <c r="AR163" s="99"/>
      <c r="AS163" s="100">
        <f t="shared" si="503"/>
        <v>0</v>
      </c>
      <c r="AT163" s="99"/>
      <c r="AU163" s="100">
        <f t="shared" si="504"/>
        <v>0</v>
      </c>
      <c r="AV163" s="99"/>
      <c r="AW163" s="100">
        <f t="shared" si="505"/>
        <v>0</v>
      </c>
      <c r="AX163" s="99"/>
      <c r="AY163" s="100">
        <f t="shared" si="506"/>
        <v>0</v>
      </c>
      <c r="AZ163" s="99"/>
      <c r="BA163" s="100">
        <f t="shared" si="507"/>
        <v>0</v>
      </c>
      <c r="BB163" s="99"/>
      <c r="BC163" s="100">
        <f t="shared" si="508"/>
        <v>0</v>
      </c>
      <c r="BD163" s="99"/>
      <c r="BE163" s="100">
        <f t="shared" si="509"/>
        <v>0</v>
      </c>
      <c r="BF163" s="101">
        <f t="shared" si="510"/>
        <v>0</v>
      </c>
      <c r="BG163" s="100">
        <f t="shared" si="510"/>
        <v>0</v>
      </c>
      <c r="BH163" s="99"/>
      <c r="BI163" s="100">
        <f t="shared" si="526"/>
        <v>0</v>
      </c>
      <c r="BJ163" s="99"/>
      <c r="BK163" s="100">
        <f t="shared" si="527"/>
        <v>0</v>
      </c>
      <c r="BL163" s="99"/>
      <c r="BM163" s="100">
        <f t="shared" si="528"/>
        <v>0</v>
      </c>
      <c r="BN163" s="99"/>
      <c r="BO163" s="100">
        <f t="shared" si="529"/>
        <v>0</v>
      </c>
      <c r="BP163" s="99"/>
      <c r="BQ163" s="100">
        <f t="shared" si="530"/>
        <v>0</v>
      </c>
      <c r="BR163" s="99"/>
      <c r="BS163" s="100">
        <f t="shared" si="531"/>
        <v>0</v>
      </c>
      <c r="BT163" s="99"/>
      <c r="BU163" s="100">
        <f t="shared" si="532"/>
        <v>0</v>
      </c>
      <c r="BV163" s="99"/>
      <c r="BW163" s="100">
        <f t="shared" si="533"/>
        <v>0</v>
      </c>
      <c r="BX163" s="99"/>
      <c r="BY163" s="100">
        <f t="shared" si="534"/>
        <v>0</v>
      </c>
      <c r="BZ163" s="99"/>
      <c r="CA163" s="100">
        <f t="shared" si="535"/>
        <v>0</v>
      </c>
      <c r="CB163" s="99"/>
      <c r="CC163" s="100">
        <f t="shared" si="536"/>
        <v>0</v>
      </c>
      <c r="CD163" s="99"/>
      <c r="CE163" s="100">
        <f t="shared" si="537"/>
        <v>0</v>
      </c>
      <c r="CF163" s="101">
        <f t="shared" si="538"/>
        <v>0</v>
      </c>
      <c r="CG163" s="100">
        <f t="shared" si="538"/>
        <v>0</v>
      </c>
    </row>
    <row r="164" spans="1:85" s="102" customFormat="1" ht="18" x14ac:dyDescent="0.25">
      <c r="A164" s="114"/>
      <c r="B164" s="115"/>
      <c r="C164" s="115"/>
      <c r="D164" s="115"/>
      <c r="E164" s="115"/>
      <c r="F164" s="116"/>
      <c r="G164" s="116"/>
      <c r="H164" s="116"/>
      <c r="I164" s="100"/>
      <c r="J164" s="116"/>
      <c r="K164" s="100"/>
      <c r="L164" s="116"/>
      <c r="M164" s="100"/>
      <c r="N164" s="116"/>
      <c r="O164" s="100"/>
      <c r="P164" s="116"/>
      <c r="Q164" s="100"/>
      <c r="R164" s="116"/>
      <c r="S164" s="100"/>
      <c r="T164" s="116"/>
      <c r="U164" s="100"/>
      <c r="V164" s="116"/>
      <c r="W164" s="100"/>
      <c r="X164" s="116"/>
      <c r="Y164" s="100"/>
      <c r="Z164" s="116"/>
      <c r="AA164" s="100"/>
      <c r="AB164" s="116"/>
      <c r="AC164" s="100"/>
      <c r="AD164" s="116"/>
      <c r="AE164" s="100"/>
      <c r="AF164" s="101"/>
      <c r="AG164" s="100"/>
      <c r="AH164" s="99"/>
      <c r="AI164" s="100"/>
      <c r="AJ164" s="99"/>
      <c r="AK164" s="100"/>
      <c r="AL164" s="99"/>
      <c r="AM164" s="100"/>
      <c r="AN164" s="99"/>
      <c r="AO164" s="100"/>
      <c r="AP164" s="99"/>
      <c r="AQ164" s="100"/>
      <c r="AR164" s="99"/>
      <c r="AS164" s="100"/>
      <c r="AT164" s="99"/>
      <c r="AU164" s="100"/>
      <c r="AV164" s="99"/>
      <c r="AW164" s="100"/>
      <c r="AX164" s="99"/>
      <c r="AY164" s="100"/>
      <c r="AZ164" s="99"/>
      <c r="BA164" s="100"/>
      <c r="BB164" s="99"/>
      <c r="BC164" s="100"/>
      <c r="BD164" s="99"/>
      <c r="BE164" s="100"/>
      <c r="BF164" s="101"/>
      <c r="BG164" s="100"/>
      <c r="BH164" s="99"/>
      <c r="BI164" s="100"/>
      <c r="BJ164" s="99"/>
      <c r="BK164" s="100"/>
      <c r="BL164" s="99"/>
      <c r="BM164" s="100"/>
      <c r="BN164" s="99"/>
      <c r="BO164" s="100"/>
      <c r="BP164" s="99"/>
      <c r="BQ164" s="100"/>
      <c r="BR164" s="99"/>
      <c r="BS164" s="100"/>
      <c r="BT164" s="99"/>
      <c r="BU164" s="100"/>
      <c r="BV164" s="99"/>
      <c r="BW164" s="100"/>
      <c r="BX164" s="99"/>
      <c r="BY164" s="100"/>
      <c r="BZ164" s="99"/>
      <c r="CA164" s="100"/>
      <c r="CB164" s="99"/>
      <c r="CC164" s="100"/>
      <c r="CD164" s="99"/>
      <c r="CE164" s="100"/>
      <c r="CF164" s="101"/>
      <c r="CG164" s="100"/>
    </row>
    <row r="165" spans="1:85" s="91" customFormat="1" ht="21" x14ac:dyDescent="0.25">
      <c r="A165" s="117"/>
      <c r="B165" s="108" t="s">
        <v>181</v>
      </c>
      <c r="C165" s="108"/>
      <c r="D165" s="108"/>
      <c r="E165" s="108"/>
      <c r="F165" s="110"/>
      <c r="G165" s="110"/>
      <c r="H165" s="111">
        <f t="shared" ref="H165" si="539">SUM(H149:H164)</f>
        <v>5137</v>
      </c>
      <c r="I165" s="112">
        <f>SUM(I149:I164)</f>
        <v>1830.6749999999997</v>
      </c>
      <c r="J165" s="111">
        <f t="shared" ref="J165" si="540">SUM(J149:J164)</f>
        <v>2855</v>
      </c>
      <c r="K165" s="112">
        <f t="shared" ref="K165:L165" si="541">SUM(K149:K164)</f>
        <v>949.37499999999989</v>
      </c>
      <c r="L165" s="111">
        <f t="shared" si="541"/>
        <v>6638</v>
      </c>
      <c r="M165" s="112">
        <f t="shared" ref="M165:N165" si="542">SUM(M149:M164)</f>
        <v>2608.375</v>
      </c>
      <c r="N165" s="111">
        <f t="shared" si="542"/>
        <v>1224</v>
      </c>
      <c r="O165" s="112">
        <f t="shared" ref="O165:P165" si="543">SUM(O149:O164)</f>
        <v>428.4</v>
      </c>
      <c r="P165" s="111">
        <f t="shared" si="543"/>
        <v>1082</v>
      </c>
      <c r="Q165" s="112">
        <f t="shared" ref="Q165:R165" si="544">SUM(Q149:Q164)</f>
        <v>371.7</v>
      </c>
      <c r="R165" s="111">
        <f t="shared" si="544"/>
        <v>764</v>
      </c>
      <c r="S165" s="112">
        <f t="shared" ref="S165:T165" si="545">SUM(S149:S164)</f>
        <v>378.7</v>
      </c>
      <c r="T165" s="111">
        <f t="shared" si="545"/>
        <v>315</v>
      </c>
      <c r="U165" s="112">
        <f t="shared" ref="U165:V165" si="546">SUM(U149:U164)</f>
        <v>140.69999999999999</v>
      </c>
      <c r="V165" s="111">
        <f t="shared" si="546"/>
        <v>376</v>
      </c>
      <c r="W165" s="112">
        <f t="shared" ref="W165:X165" si="547">SUM(W149:W164)</f>
        <v>187.6</v>
      </c>
      <c r="X165" s="111">
        <f t="shared" si="547"/>
        <v>608</v>
      </c>
      <c r="Y165" s="112">
        <f t="shared" ref="Y165:Z165" si="548">SUM(Y149:Y164)</f>
        <v>374.5</v>
      </c>
      <c r="Z165" s="111">
        <f t="shared" si="548"/>
        <v>1284</v>
      </c>
      <c r="AA165" s="112">
        <f t="shared" ref="AA165:AB165" si="549">SUM(AA149:AA164)</f>
        <v>529.19999999999993</v>
      </c>
      <c r="AB165" s="111">
        <f t="shared" si="549"/>
        <v>1152</v>
      </c>
      <c r="AC165" s="112">
        <f t="shared" ref="AC165:AD165" si="550">SUM(AC149:AC164)</f>
        <v>529.19999999999993</v>
      </c>
      <c r="AD165" s="111">
        <f t="shared" si="550"/>
        <v>26</v>
      </c>
      <c r="AE165" s="112">
        <f t="shared" ref="AE165:AG165" si="551">SUM(AE149:AE164)</f>
        <v>13.999999999999998</v>
      </c>
      <c r="AF165" s="111">
        <f t="shared" si="551"/>
        <v>21461</v>
      </c>
      <c r="AG165" s="112">
        <f t="shared" si="551"/>
        <v>8342.4249999999993</v>
      </c>
      <c r="AH165" s="111">
        <f t="shared" ref="AH165:BG165" si="552">SUM(AH149:AH164)</f>
        <v>0</v>
      </c>
      <c r="AI165" s="112">
        <f t="shared" si="552"/>
        <v>0</v>
      </c>
      <c r="AJ165" s="111">
        <f t="shared" si="552"/>
        <v>60</v>
      </c>
      <c r="AK165" s="112">
        <f t="shared" si="552"/>
        <v>16.799999999999997</v>
      </c>
      <c r="AL165" s="111">
        <f t="shared" si="552"/>
        <v>72</v>
      </c>
      <c r="AM165" s="112">
        <f t="shared" si="552"/>
        <v>33.599999999999994</v>
      </c>
      <c r="AN165" s="111">
        <f t="shared" si="552"/>
        <v>240</v>
      </c>
      <c r="AO165" s="112">
        <f t="shared" si="552"/>
        <v>168</v>
      </c>
      <c r="AP165" s="111">
        <f t="shared" si="552"/>
        <v>12</v>
      </c>
      <c r="AQ165" s="112">
        <f t="shared" si="552"/>
        <v>8.3999999999999986</v>
      </c>
      <c r="AR165" s="111">
        <f t="shared" si="552"/>
        <v>12</v>
      </c>
      <c r="AS165" s="112">
        <f t="shared" si="552"/>
        <v>8.3999999999999986</v>
      </c>
      <c r="AT165" s="111">
        <f t="shared" si="552"/>
        <v>0</v>
      </c>
      <c r="AU165" s="112">
        <f t="shared" si="552"/>
        <v>0</v>
      </c>
      <c r="AV165" s="111">
        <f t="shared" si="552"/>
        <v>240</v>
      </c>
      <c r="AW165" s="112">
        <f t="shared" si="552"/>
        <v>168</v>
      </c>
      <c r="AX165" s="111">
        <f t="shared" si="552"/>
        <v>0</v>
      </c>
      <c r="AY165" s="112">
        <f t="shared" si="552"/>
        <v>0</v>
      </c>
      <c r="AZ165" s="111">
        <f t="shared" si="552"/>
        <v>0</v>
      </c>
      <c r="BA165" s="112">
        <f t="shared" si="552"/>
        <v>0</v>
      </c>
      <c r="BB165" s="111">
        <f t="shared" si="552"/>
        <v>0</v>
      </c>
      <c r="BC165" s="112">
        <f t="shared" si="552"/>
        <v>0</v>
      </c>
      <c r="BD165" s="111">
        <f t="shared" si="552"/>
        <v>0</v>
      </c>
      <c r="BE165" s="112">
        <f t="shared" si="552"/>
        <v>0</v>
      </c>
      <c r="BF165" s="111">
        <f t="shared" si="552"/>
        <v>636</v>
      </c>
      <c r="BG165" s="112">
        <f t="shared" si="552"/>
        <v>403.19999999999993</v>
      </c>
      <c r="BH165" s="111">
        <f t="shared" ref="BH165:BM165" si="553">SUM(BH149:BH164)</f>
        <v>0</v>
      </c>
      <c r="BI165" s="112">
        <f t="shared" si="553"/>
        <v>0</v>
      </c>
      <c r="BJ165" s="111">
        <f t="shared" si="553"/>
        <v>0</v>
      </c>
      <c r="BK165" s="112">
        <f t="shared" si="553"/>
        <v>0</v>
      </c>
      <c r="BL165" s="111">
        <f t="shared" si="553"/>
        <v>0</v>
      </c>
      <c r="BM165" s="112">
        <f t="shared" si="553"/>
        <v>0</v>
      </c>
      <c r="BN165" s="111">
        <f t="shared" ref="BN165:CG165" si="554">SUM(BN149:BN164)</f>
        <v>0</v>
      </c>
      <c r="BO165" s="112">
        <f t="shared" si="554"/>
        <v>0</v>
      </c>
      <c r="BP165" s="111">
        <f t="shared" si="554"/>
        <v>0</v>
      </c>
      <c r="BQ165" s="112">
        <f t="shared" si="554"/>
        <v>0</v>
      </c>
      <c r="BR165" s="111">
        <f t="shared" si="554"/>
        <v>0</v>
      </c>
      <c r="BS165" s="112">
        <f t="shared" si="554"/>
        <v>0</v>
      </c>
      <c r="BT165" s="111">
        <f t="shared" si="554"/>
        <v>0</v>
      </c>
      <c r="BU165" s="112">
        <f t="shared" si="554"/>
        <v>0</v>
      </c>
      <c r="BV165" s="111">
        <f t="shared" si="554"/>
        <v>0</v>
      </c>
      <c r="BW165" s="112">
        <f t="shared" si="554"/>
        <v>0</v>
      </c>
      <c r="BX165" s="111">
        <f t="shared" si="554"/>
        <v>0</v>
      </c>
      <c r="BY165" s="112">
        <f t="shared" si="554"/>
        <v>0</v>
      </c>
      <c r="BZ165" s="111">
        <f t="shared" si="554"/>
        <v>0</v>
      </c>
      <c r="CA165" s="112">
        <f t="shared" si="554"/>
        <v>0</v>
      </c>
      <c r="CB165" s="111">
        <f t="shared" si="554"/>
        <v>0</v>
      </c>
      <c r="CC165" s="112">
        <f t="shared" si="554"/>
        <v>0</v>
      </c>
      <c r="CD165" s="111">
        <f t="shared" si="554"/>
        <v>0</v>
      </c>
      <c r="CE165" s="112">
        <f t="shared" si="554"/>
        <v>0</v>
      </c>
      <c r="CF165" s="111">
        <f t="shared" si="554"/>
        <v>0</v>
      </c>
      <c r="CG165" s="112">
        <f t="shared" si="554"/>
        <v>0</v>
      </c>
    </row>
    <row r="166" spans="1:85" s="91" customFormat="1" ht="21" x14ac:dyDescent="0.25">
      <c r="A166" s="118"/>
      <c r="B166" s="119" t="s">
        <v>182</v>
      </c>
      <c r="C166" s="119"/>
      <c r="D166" s="119"/>
      <c r="E166" s="119"/>
      <c r="F166" s="119"/>
      <c r="G166" s="119"/>
      <c r="H166" s="120">
        <f t="shared" ref="H166" si="555">+H148+H165</f>
        <v>363608</v>
      </c>
      <c r="I166" s="121">
        <f t="shared" ref="I166:J166" si="556">+I148+I165</f>
        <v>270652.85499999998</v>
      </c>
      <c r="J166" s="120">
        <f t="shared" si="556"/>
        <v>292456</v>
      </c>
      <c r="K166" s="121">
        <f t="shared" ref="K166:L166" si="557">+K148+K165</f>
        <v>211619.49500000002</v>
      </c>
      <c r="L166" s="120">
        <f t="shared" si="557"/>
        <v>327769</v>
      </c>
      <c r="M166" s="121">
        <f t="shared" ref="M166:N166" si="558">+M148+M165</f>
        <v>237871.27499999994</v>
      </c>
      <c r="N166" s="120">
        <f t="shared" si="558"/>
        <v>317963</v>
      </c>
      <c r="O166" s="121">
        <f t="shared" ref="O166:P166" si="559">+O148+O165</f>
        <v>231871.36999999997</v>
      </c>
      <c r="P166" s="120">
        <f t="shared" si="559"/>
        <v>318091</v>
      </c>
      <c r="Q166" s="121">
        <f t="shared" ref="Q166:R166" si="560">+Q148+Q165</f>
        <v>233859.58999999997</v>
      </c>
      <c r="R166" s="120">
        <f t="shared" si="560"/>
        <v>436787</v>
      </c>
      <c r="S166" s="121">
        <f t="shared" ref="S166:T166" si="561">+S148+S165</f>
        <v>326668.34000000008</v>
      </c>
      <c r="T166" s="120">
        <f t="shared" si="561"/>
        <v>320811</v>
      </c>
      <c r="U166" s="121">
        <f t="shared" ref="U166:V166" si="562">+U148+U165</f>
        <v>235603.90000000002</v>
      </c>
      <c r="V166" s="120">
        <f t="shared" si="562"/>
        <v>254623</v>
      </c>
      <c r="W166" s="121">
        <f t="shared" ref="W166:X166" si="563">+W148+W165</f>
        <v>184822.84000000003</v>
      </c>
      <c r="X166" s="120">
        <f t="shared" si="563"/>
        <v>269206</v>
      </c>
      <c r="Y166" s="121">
        <f t="shared" ref="Y166:Z166" si="564">+Y148+Y165</f>
        <v>202810.47</v>
      </c>
      <c r="Z166" s="120">
        <f t="shared" si="564"/>
        <v>288316</v>
      </c>
      <c r="AA166" s="121">
        <f t="shared" ref="AA166:AB166" si="565">+AA148+AA165</f>
        <v>208854.32</v>
      </c>
      <c r="AB166" s="120">
        <f t="shared" si="565"/>
        <v>348573</v>
      </c>
      <c r="AC166" s="121">
        <f t="shared" ref="AC166:AD166" si="566">+AC148+AC165</f>
        <v>249457.65</v>
      </c>
      <c r="AD166" s="120">
        <f t="shared" si="566"/>
        <v>178474</v>
      </c>
      <c r="AE166" s="121">
        <f t="shared" ref="AE166:AG166" si="567">+AE148+AE165</f>
        <v>125245.21999999999</v>
      </c>
      <c r="AF166" s="120">
        <f t="shared" si="567"/>
        <v>3716677</v>
      </c>
      <c r="AG166" s="121">
        <f t="shared" si="567"/>
        <v>2719337.3250000002</v>
      </c>
      <c r="AH166" s="120">
        <f t="shared" ref="AH166:CG166" si="568">+AH148+AH165</f>
        <v>241038</v>
      </c>
      <c r="AI166" s="121">
        <f t="shared" si="568"/>
        <v>173265.04000000004</v>
      </c>
      <c r="AJ166" s="120">
        <f t="shared" si="568"/>
        <v>205432</v>
      </c>
      <c r="AK166" s="121">
        <f t="shared" si="568"/>
        <v>150930.14000000001</v>
      </c>
      <c r="AL166" s="120">
        <f t="shared" si="568"/>
        <v>452677</v>
      </c>
      <c r="AM166" s="121">
        <f t="shared" si="568"/>
        <v>324004.56</v>
      </c>
      <c r="AN166" s="120">
        <f t="shared" si="568"/>
        <v>140826</v>
      </c>
      <c r="AO166" s="121">
        <f t="shared" si="568"/>
        <v>98190.56</v>
      </c>
      <c r="AP166" s="120">
        <f t="shared" si="568"/>
        <v>251828</v>
      </c>
      <c r="AQ166" s="121">
        <f t="shared" si="568"/>
        <v>183316.48000000001</v>
      </c>
      <c r="AR166" s="120">
        <f t="shared" si="568"/>
        <v>225039</v>
      </c>
      <c r="AS166" s="121">
        <f t="shared" si="568"/>
        <v>164029.92000000001</v>
      </c>
      <c r="AT166" s="120">
        <f t="shared" si="568"/>
        <v>258178</v>
      </c>
      <c r="AU166" s="121">
        <f t="shared" si="568"/>
        <v>186185.95</v>
      </c>
      <c r="AV166" s="120">
        <f t="shared" si="568"/>
        <v>270999</v>
      </c>
      <c r="AW166" s="121">
        <f t="shared" si="568"/>
        <v>192185.71999999994</v>
      </c>
      <c r="AX166" s="120">
        <f t="shared" si="568"/>
        <v>255250</v>
      </c>
      <c r="AY166" s="121">
        <f t="shared" si="568"/>
        <v>179693.76</v>
      </c>
      <c r="AZ166" s="120">
        <f t="shared" si="568"/>
        <v>242882</v>
      </c>
      <c r="BA166" s="121">
        <f t="shared" si="568"/>
        <v>171597.68</v>
      </c>
      <c r="BB166" s="120">
        <f t="shared" si="568"/>
        <v>232627</v>
      </c>
      <c r="BC166" s="121">
        <f t="shared" si="568"/>
        <v>165266.44</v>
      </c>
      <c r="BD166" s="120">
        <f t="shared" si="568"/>
        <v>260113</v>
      </c>
      <c r="BE166" s="121">
        <f t="shared" si="568"/>
        <v>184957.80000000002</v>
      </c>
      <c r="BF166" s="120">
        <f t="shared" si="568"/>
        <v>3036889</v>
      </c>
      <c r="BG166" s="121">
        <f t="shared" si="568"/>
        <v>2173624.0499999998</v>
      </c>
      <c r="BH166" s="120">
        <f t="shared" si="568"/>
        <v>231440</v>
      </c>
      <c r="BI166" s="121">
        <f t="shared" si="568"/>
        <v>162231.67999999999</v>
      </c>
      <c r="BJ166" s="120">
        <f t="shared" si="568"/>
        <v>207164</v>
      </c>
      <c r="BK166" s="121">
        <f t="shared" si="568"/>
        <v>149320.55999999997</v>
      </c>
      <c r="BL166" s="120">
        <f t="shared" si="568"/>
        <v>0</v>
      </c>
      <c r="BM166" s="121">
        <f t="shared" si="568"/>
        <v>0</v>
      </c>
      <c r="BN166" s="120">
        <f t="shared" si="568"/>
        <v>0</v>
      </c>
      <c r="BO166" s="121">
        <f t="shared" si="568"/>
        <v>0</v>
      </c>
      <c r="BP166" s="120">
        <f t="shared" si="568"/>
        <v>0</v>
      </c>
      <c r="BQ166" s="121">
        <f t="shared" si="568"/>
        <v>0</v>
      </c>
      <c r="BR166" s="120">
        <f t="shared" si="568"/>
        <v>0</v>
      </c>
      <c r="BS166" s="121">
        <f t="shared" si="568"/>
        <v>0</v>
      </c>
      <c r="BT166" s="120">
        <f t="shared" si="568"/>
        <v>0</v>
      </c>
      <c r="BU166" s="121">
        <f t="shared" si="568"/>
        <v>0</v>
      </c>
      <c r="BV166" s="120">
        <f t="shared" si="568"/>
        <v>0</v>
      </c>
      <c r="BW166" s="121">
        <f t="shared" si="568"/>
        <v>0</v>
      </c>
      <c r="BX166" s="120">
        <f t="shared" si="568"/>
        <v>0</v>
      </c>
      <c r="BY166" s="121">
        <f t="shared" si="568"/>
        <v>0</v>
      </c>
      <c r="BZ166" s="120">
        <f t="shared" si="568"/>
        <v>0</v>
      </c>
      <c r="CA166" s="121">
        <f t="shared" si="568"/>
        <v>0</v>
      </c>
      <c r="CB166" s="120">
        <f t="shared" si="568"/>
        <v>0</v>
      </c>
      <c r="CC166" s="121">
        <f t="shared" si="568"/>
        <v>0</v>
      </c>
      <c r="CD166" s="120">
        <f t="shared" si="568"/>
        <v>0</v>
      </c>
      <c r="CE166" s="121">
        <f t="shared" si="568"/>
        <v>0</v>
      </c>
      <c r="CF166" s="120">
        <f t="shared" si="568"/>
        <v>438604</v>
      </c>
      <c r="CG166" s="121">
        <f t="shared" si="568"/>
        <v>311552.24</v>
      </c>
    </row>
    <row r="169" spans="1:85" x14ac:dyDescent="0.25">
      <c r="X169" s="195"/>
    </row>
  </sheetData>
  <mergeCells count="47">
    <mergeCell ref="CB2:CC2"/>
    <mergeCell ref="CD2:CE2"/>
    <mergeCell ref="CF2:CG2"/>
    <mergeCell ref="BR2:BS2"/>
    <mergeCell ref="BT2:BU2"/>
    <mergeCell ref="BV2:BW2"/>
    <mergeCell ref="BX2:BY2"/>
    <mergeCell ref="BZ2:CA2"/>
    <mergeCell ref="BH2:BI2"/>
    <mergeCell ref="BJ2:BK2"/>
    <mergeCell ref="BL2:BM2"/>
    <mergeCell ref="BN2:BO2"/>
    <mergeCell ref="BP2:BQ2"/>
    <mergeCell ref="AD2:AE2"/>
    <mergeCell ref="AF2:AG2"/>
    <mergeCell ref="R2:S2"/>
    <mergeCell ref="T2:U2"/>
    <mergeCell ref="V2:W2"/>
    <mergeCell ref="X2:Y2"/>
    <mergeCell ref="Z2:AA2"/>
    <mergeCell ref="AB2:AC2"/>
    <mergeCell ref="AX2:AY2"/>
    <mergeCell ref="AZ2:BA2"/>
    <mergeCell ref="BB2:BC2"/>
    <mergeCell ref="BD2:BE2"/>
    <mergeCell ref="BF2:BG2"/>
    <mergeCell ref="H2:I2"/>
    <mergeCell ref="J2:K2"/>
    <mergeCell ref="L2:M2"/>
    <mergeCell ref="N2:O2"/>
    <mergeCell ref="P2:Q2"/>
    <mergeCell ref="AV2:AW2"/>
    <mergeCell ref="A1:BG1"/>
    <mergeCell ref="A2:A3"/>
    <mergeCell ref="B2:B3"/>
    <mergeCell ref="C2:C3"/>
    <mergeCell ref="D2:D3"/>
    <mergeCell ref="E2:E3"/>
    <mergeCell ref="F2:F3"/>
    <mergeCell ref="G2:G3"/>
    <mergeCell ref="AH2:AI2"/>
    <mergeCell ref="AJ2:AK2"/>
    <mergeCell ref="AL2:AM2"/>
    <mergeCell ref="AN2:AO2"/>
    <mergeCell ref="AP2:AQ2"/>
    <mergeCell ref="AR2:AS2"/>
    <mergeCell ref="AT2:AU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FA05-0226-48AC-BFC1-033A48BB0A5B}">
  <dimension ref="A1:CG166"/>
  <sheetViews>
    <sheetView zoomScaleNormal="100" workbookViewId="0">
      <pane xSplit="7" ySplit="3" topLeftCell="AF144" activePane="bottomRight" state="frozen"/>
      <selection activeCell="A141" sqref="A141:XFD141"/>
      <selection pane="topRight" activeCell="A141" sqref="A141:XFD141"/>
      <selection pane="bottomLeft" activeCell="A141" sqref="A141:XFD141"/>
      <selection pane="bottomRight" activeCell="BJ28" sqref="BJ28"/>
    </sheetView>
  </sheetViews>
  <sheetFormatPr defaultColWidth="9.140625" defaultRowHeight="21.75" x14ac:dyDescent="0.25"/>
  <cols>
    <col min="1" max="1" width="5.28515625" style="90" customWidth="1"/>
    <col min="2" max="2" width="27.85546875" style="90" customWidth="1"/>
    <col min="3" max="3" width="10.85546875" style="90" customWidth="1"/>
    <col min="4" max="4" width="8.28515625" style="90" customWidth="1"/>
    <col min="5" max="5" width="6.7109375" style="90" customWidth="1"/>
    <col min="6" max="6" width="7.42578125" style="90" customWidth="1"/>
    <col min="7" max="7" width="10.5703125" style="90" customWidth="1"/>
    <col min="8" max="8" width="10.5703125" style="90" hidden="1" customWidth="1"/>
    <col min="9" max="9" width="9.140625" style="90" hidden="1" customWidth="1"/>
    <col min="10" max="10" width="10.5703125" style="90" hidden="1" customWidth="1"/>
    <col min="11" max="11" width="9.140625" style="90" hidden="1" customWidth="1"/>
    <col min="12" max="12" width="10.5703125" style="90" hidden="1" customWidth="1"/>
    <col min="13" max="13" width="9.140625" style="90" hidden="1" customWidth="1"/>
    <col min="14" max="14" width="10.5703125" style="90" hidden="1" customWidth="1"/>
    <col min="15" max="15" width="9.140625" style="90" hidden="1" customWidth="1"/>
    <col min="16" max="16" width="10.5703125" style="90" hidden="1" customWidth="1"/>
    <col min="17" max="17" width="9.140625" style="90" hidden="1" customWidth="1"/>
    <col min="18" max="18" width="10.5703125" style="90" hidden="1" customWidth="1"/>
    <col min="19" max="19" width="9.140625" style="90" hidden="1" customWidth="1"/>
    <col min="20" max="20" width="10.5703125" style="90" hidden="1" customWidth="1"/>
    <col min="21" max="21" width="9.140625" style="90" hidden="1" customWidth="1"/>
    <col min="22" max="22" width="10.5703125" style="90" hidden="1" customWidth="1"/>
    <col min="23" max="23" width="9.140625" style="90" hidden="1" customWidth="1"/>
    <col min="24" max="24" width="10.5703125" style="90" hidden="1" customWidth="1"/>
    <col min="25" max="25" width="9.140625" style="90" hidden="1" customWidth="1"/>
    <col min="26" max="26" width="10.5703125" style="90" hidden="1" customWidth="1"/>
    <col min="27" max="27" width="9.140625" style="90" hidden="1" customWidth="1"/>
    <col min="28" max="28" width="10.5703125" style="90" hidden="1" customWidth="1"/>
    <col min="29" max="29" width="9.140625" style="90" hidden="1" customWidth="1"/>
    <col min="30" max="30" width="10.5703125" style="90" hidden="1" customWidth="1"/>
    <col min="31" max="31" width="9.140625" style="90" hidden="1" customWidth="1"/>
    <col min="32" max="33" width="9.140625" style="90" customWidth="1"/>
    <col min="34" max="35" width="9.140625" style="90" hidden="1" customWidth="1"/>
    <col min="36" max="36" width="11.85546875" style="90" hidden="1" customWidth="1"/>
    <col min="37" max="37" width="14" style="90" hidden="1" customWidth="1"/>
    <col min="38" max="38" width="9.140625" style="90" hidden="1" customWidth="1"/>
    <col min="39" max="39" width="12" style="90" hidden="1" customWidth="1"/>
    <col min="40" max="44" width="9.140625" style="90" hidden="1" customWidth="1"/>
    <col min="45" max="45" width="11.140625" style="90" hidden="1" customWidth="1"/>
    <col min="46" max="46" width="9.140625" style="90" hidden="1" customWidth="1"/>
    <col min="47" max="47" width="10.7109375" style="90" hidden="1" customWidth="1"/>
    <col min="48" max="48" width="9.140625" style="90" hidden="1" customWidth="1"/>
    <col min="49" max="49" width="12.85546875" style="90" hidden="1" customWidth="1"/>
    <col min="50" max="50" width="9.140625" style="90" hidden="1" customWidth="1"/>
    <col min="51" max="51" width="9.5703125" style="90" hidden="1" customWidth="1"/>
    <col min="52" max="52" width="9.28515625" style="90" hidden="1" customWidth="1"/>
    <col min="53" max="57" width="9.140625" style="90" hidden="1" customWidth="1"/>
    <col min="58" max="59" width="9.140625" style="90"/>
    <col min="60" max="60" width="9.140625" style="123"/>
    <col min="61" max="61" width="9.140625" style="90"/>
    <col min="62" max="62" width="9.140625" style="90" customWidth="1"/>
    <col min="63" max="63" width="10.5703125" style="90" customWidth="1"/>
    <col min="64" max="64" width="9.140625" style="90" hidden="1" customWidth="1"/>
    <col min="65" max="65" width="10.42578125" style="90" hidden="1" customWidth="1"/>
    <col min="66" max="66" width="9.140625" style="90" hidden="1" customWidth="1"/>
    <col min="67" max="67" width="11.28515625" style="90" hidden="1" customWidth="1"/>
    <col min="68" max="68" width="9.140625" style="90" hidden="1" customWidth="1"/>
    <col min="69" max="69" width="11.7109375" style="90" hidden="1" customWidth="1"/>
    <col min="70" max="70" width="9.140625" style="90" hidden="1" customWidth="1"/>
    <col min="71" max="71" width="10.28515625" style="90" hidden="1" customWidth="1"/>
    <col min="72" max="72" width="9.140625" style="90" hidden="1" customWidth="1"/>
    <col min="73" max="73" width="9.7109375" style="90" hidden="1" customWidth="1"/>
    <col min="74" max="75" width="9.140625" style="90" hidden="1" customWidth="1"/>
    <col min="76" max="76" width="9.28515625" style="90" hidden="1" customWidth="1"/>
    <col min="77" max="83" width="9.140625" style="90" hidden="1" customWidth="1"/>
    <col min="84" max="16384" width="9.140625" style="90"/>
  </cols>
  <sheetData>
    <row r="1" spans="1:85" s="126" customFormat="1" ht="30" customHeight="1" x14ac:dyDescent="0.25">
      <c r="A1" s="299" t="s">
        <v>184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299"/>
      <c r="BF1" s="299"/>
      <c r="BG1" s="299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</row>
    <row r="2" spans="1:85" s="91" customFormat="1" ht="19.899999999999999" customHeight="1" x14ac:dyDescent="0.25">
      <c r="A2" s="300" t="s">
        <v>64</v>
      </c>
      <c r="B2" s="300" t="s">
        <v>65</v>
      </c>
      <c r="C2" s="300"/>
      <c r="D2" s="302" t="s">
        <v>66</v>
      </c>
      <c r="E2" s="302" t="s">
        <v>67</v>
      </c>
      <c r="F2" s="302" t="s">
        <v>68</v>
      </c>
      <c r="G2" s="302" t="s">
        <v>69</v>
      </c>
      <c r="H2" s="297">
        <v>45292</v>
      </c>
      <c r="I2" s="298"/>
      <c r="J2" s="297">
        <v>45323</v>
      </c>
      <c r="K2" s="298"/>
      <c r="L2" s="297">
        <v>45352</v>
      </c>
      <c r="M2" s="298"/>
      <c r="N2" s="297">
        <v>45383</v>
      </c>
      <c r="O2" s="298"/>
      <c r="P2" s="297">
        <v>45413</v>
      </c>
      <c r="Q2" s="298"/>
      <c r="R2" s="297">
        <v>45444</v>
      </c>
      <c r="S2" s="298"/>
      <c r="T2" s="297">
        <v>45474</v>
      </c>
      <c r="U2" s="298"/>
      <c r="V2" s="297">
        <v>45505</v>
      </c>
      <c r="W2" s="298"/>
      <c r="X2" s="297">
        <v>45536</v>
      </c>
      <c r="Y2" s="298"/>
      <c r="Z2" s="297">
        <v>45566</v>
      </c>
      <c r="AA2" s="298"/>
      <c r="AB2" s="297">
        <v>45597</v>
      </c>
      <c r="AC2" s="298"/>
      <c r="AD2" s="297">
        <v>45627</v>
      </c>
      <c r="AE2" s="298"/>
      <c r="AF2" s="304" t="s">
        <v>55</v>
      </c>
      <c r="AG2" s="305"/>
      <c r="AH2" s="297">
        <v>45658</v>
      </c>
      <c r="AI2" s="298"/>
      <c r="AJ2" s="297">
        <v>45689</v>
      </c>
      <c r="AK2" s="298"/>
      <c r="AL2" s="297">
        <v>45717</v>
      </c>
      <c r="AM2" s="298"/>
      <c r="AN2" s="297">
        <v>45748</v>
      </c>
      <c r="AO2" s="298"/>
      <c r="AP2" s="297">
        <v>45778</v>
      </c>
      <c r="AQ2" s="298"/>
      <c r="AR2" s="297">
        <v>45809</v>
      </c>
      <c r="AS2" s="298"/>
      <c r="AT2" s="297">
        <v>45839</v>
      </c>
      <c r="AU2" s="298"/>
      <c r="AV2" s="297">
        <v>45870</v>
      </c>
      <c r="AW2" s="298"/>
      <c r="AX2" s="297">
        <v>45901</v>
      </c>
      <c r="AY2" s="298"/>
      <c r="AZ2" s="297">
        <v>45931</v>
      </c>
      <c r="BA2" s="298"/>
      <c r="BB2" s="297">
        <v>45962</v>
      </c>
      <c r="BC2" s="298"/>
      <c r="BD2" s="297">
        <v>45992</v>
      </c>
      <c r="BE2" s="298"/>
      <c r="BF2" s="304" t="s">
        <v>70</v>
      </c>
      <c r="BG2" s="305"/>
      <c r="BH2" s="297">
        <v>46023</v>
      </c>
      <c r="BI2" s="298"/>
      <c r="BJ2" s="297">
        <v>46054</v>
      </c>
      <c r="BK2" s="298"/>
      <c r="BL2" s="297">
        <v>46082</v>
      </c>
      <c r="BM2" s="298"/>
      <c r="BN2" s="297">
        <v>46113</v>
      </c>
      <c r="BO2" s="298"/>
      <c r="BP2" s="297">
        <v>46143</v>
      </c>
      <c r="BQ2" s="298"/>
      <c r="BR2" s="297">
        <v>46174</v>
      </c>
      <c r="BS2" s="298"/>
      <c r="BT2" s="297">
        <v>46204</v>
      </c>
      <c r="BU2" s="298"/>
      <c r="BV2" s="297">
        <v>46235</v>
      </c>
      <c r="BW2" s="298"/>
      <c r="BX2" s="297">
        <v>46266</v>
      </c>
      <c r="BY2" s="298"/>
      <c r="BZ2" s="297">
        <v>46296</v>
      </c>
      <c r="CA2" s="298"/>
      <c r="CB2" s="297">
        <v>46327</v>
      </c>
      <c r="CC2" s="298"/>
      <c r="CD2" s="297">
        <v>46357</v>
      </c>
      <c r="CE2" s="298"/>
      <c r="CF2" s="304" t="s">
        <v>224</v>
      </c>
      <c r="CG2" s="305"/>
    </row>
    <row r="3" spans="1:85" s="91" customFormat="1" ht="19.899999999999999" customHeight="1" x14ac:dyDescent="0.25">
      <c r="A3" s="301"/>
      <c r="B3" s="301"/>
      <c r="C3" s="301"/>
      <c r="D3" s="303"/>
      <c r="E3" s="303"/>
      <c r="F3" s="303"/>
      <c r="G3" s="303"/>
      <c r="H3" s="92" t="s">
        <v>71</v>
      </c>
      <c r="I3" s="93" t="s">
        <v>72</v>
      </c>
      <c r="J3" s="92" t="s">
        <v>71</v>
      </c>
      <c r="K3" s="93" t="s">
        <v>72</v>
      </c>
      <c r="L3" s="92" t="s">
        <v>71</v>
      </c>
      <c r="M3" s="93" t="s">
        <v>72</v>
      </c>
      <c r="N3" s="92" t="s">
        <v>71</v>
      </c>
      <c r="O3" s="93" t="s">
        <v>72</v>
      </c>
      <c r="P3" s="92" t="s">
        <v>71</v>
      </c>
      <c r="Q3" s="93" t="s">
        <v>72</v>
      </c>
      <c r="R3" s="92" t="s">
        <v>71</v>
      </c>
      <c r="S3" s="93" t="s">
        <v>72</v>
      </c>
      <c r="T3" s="92" t="s">
        <v>71</v>
      </c>
      <c r="U3" s="93" t="s">
        <v>72</v>
      </c>
      <c r="V3" s="92" t="s">
        <v>71</v>
      </c>
      <c r="W3" s="93" t="s">
        <v>72</v>
      </c>
      <c r="X3" s="92" t="s">
        <v>71</v>
      </c>
      <c r="Y3" s="93" t="s">
        <v>72</v>
      </c>
      <c r="Z3" s="92" t="s">
        <v>71</v>
      </c>
      <c r="AA3" s="93" t="s">
        <v>72</v>
      </c>
      <c r="AB3" s="92" t="s">
        <v>71</v>
      </c>
      <c r="AC3" s="93" t="s">
        <v>72</v>
      </c>
      <c r="AD3" s="92" t="s">
        <v>71</v>
      </c>
      <c r="AE3" s="93" t="s">
        <v>72</v>
      </c>
      <c r="AF3" s="92" t="s">
        <v>71</v>
      </c>
      <c r="AG3" s="93" t="s">
        <v>72</v>
      </c>
      <c r="AH3" s="92" t="s">
        <v>71</v>
      </c>
      <c r="AI3" s="93" t="s">
        <v>72</v>
      </c>
      <c r="AJ3" s="92" t="s">
        <v>71</v>
      </c>
      <c r="AK3" s="93" t="s">
        <v>72</v>
      </c>
      <c r="AL3" s="92" t="s">
        <v>71</v>
      </c>
      <c r="AM3" s="93" t="s">
        <v>72</v>
      </c>
      <c r="AN3" s="92" t="s">
        <v>71</v>
      </c>
      <c r="AO3" s="93" t="s">
        <v>72</v>
      </c>
      <c r="AP3" s="92" t="s">
        <v>71</v>
      </c>
      <c r="AQ3" s="93" t="s">
        <v>72</v>
      </c>
      <c r="AR3" s="92" t="s">
        <v>71</v>
      </c>
      <c r="AS3" s="93" t="s">
        <v>72</v>
      </c>
      <c r="AT3" s="92" t="s">
        <v>71</v>
      </c>
      <c r="AU3" s="93" t="s">
        <v>72</v>
      </c>
      <c r="AV3" s="92" t="s">
        <v>71</v>
      </c>
      <c r="AW3" s="93" t="s">
        <v>72</v>
      </c>
      <c r="AX3" s="92" t="s">
        <v>71</v>
      </c>
      <c r="AY3" s="93" t="s">
        <v>72</v>
      </c>
      <c r="AZ3" s="92" t="s">
        <v>71</v>
      </c>
      <c r="BA3" s="93" t="s">
        <v>72</v>
      </c>
      <c r="BB3" s="92" t="s">
        <v>71</v>
      </c>
      <c r="BC3" s="93" t="s">
        <v>72</v>
      </c>
      <c r="BD3" s="92" t="s">
        <v>71</v>
      </c>
      <c r="BE3" s="93" t="s">
        <v>72</v>
      </c>
      <c r="BF3" s="92" t="s">
        <v>71</v>
      </c>
      <c r="BG3" s="93" t="s">
        <v>72</v>
      </c>
      <c r="BH3" s="92" t="s">
        <v>71</v>
      </c>
      <c r="BI3" s="93" t="s">
        <v>72</v>
      </c>
      <c r="BJ3" s="92" t="s">
        <v>71</v>
      </c>
      <c r="BK3" s="93" t="s">
        <v>72</v>
      </c>
      <c r="BL3" s="92" t="s">
        <v>71</v>
      </c>
      <c r="BM3" s="93" t="s">
        <v>72</v>
      </c>
      <c r="BN3" s="92" t="s">
        <v>71</v>
      </c>
      <c r="BO3" s="93" t="s">
        <v>72</v>
      </c>
      <c r="BP3" s="92" t="s">
        <v>71</v>
      </c>
      <c r="BQ3" s="93" t="s">
        <v>72</v>
      </c>
      <c r="BR3" s="92" t="s">
        <v>71</v>
      </c>
      <c r="BS3" s="93" t="s">
        <v>72</v>
      </c>
      <c r="BT3" s="92" t="s">
        <v>71</v>
      </c>
      <c r="BU3" s="93" t="s">
        <v>72</v>
      </c>
      <c r="BV3" s="92" t="s">
        <v>71</v>
      </c>
      <c r="BW3" s="93" t="s">
        <v>72</v>
      </c>
      <c r="BX3" s="92" t="s">
        <v>71</v>
      </c>
      <c r="BY3" s="93" t="s">
        <v>72</v>
      </c>
      <c r="BZ3" s="92" t="s">
        <v>71</v>
      </c>
      <c r="CA3" s="93" t="s">
        <v>72</v>
      </c>
      <c r="CB3" s="92" t="s">
        <v>71</v>
      </c>
      <c r="CC3" s="93" t="s">
        <v>72</v>
      </c>
      <c r="CD3" s="92" t="s">
        <v>71</v>
      </c>
      <c r="CE3" s="93" t="s">
        <v>72</v>
      </c>
      <c r="CF3" s="92" t="s">
        <v>71</v>
      </c>
      <c r="CG3" s="93" t="s">
        <v>72</v>
      </c>
    </row>
    <row r="4" spans="1:85" s="102" customFormat="1" ht="19.899999999999999" customHeight="1" x14ac:dyDescent="0.25">
      <c r="A4" s="94">
        <v>1</v>
      </c>
      <c r="B4" s="95" t="s">
        <v>73</v>
      </c>
      <c r="C4" s="95" t="s">
        <v>74</v>
      </c>
      <c r="D4" s="94">
        <f>RANK(BF4,$BF$4:$BF$147)</f>
        <v>12</v>
      </c>
      <c r="E4" s="94">
        <v>0.7</v>
      </c>
      <c r="F4" s="94" t="s">
        <v>75</v>
      </c>
      <c r="G4" s="94">
        <v>2000</v>
      </c>
      <c r="H4" s="94">
        <v>324</v>
      </c>
      <c r="I4" s="97">
        <f t="shared" ref="I4" si="0">H4*$E4</f>
        <v>226.79999999999998</v>
      </c>
      <c r="J4" s="94">
        <v>84</v>
      </c>
      <c r="K4" s="97">
        <f t="shared" ref="K4" si="1">J4*$E4</f>
        <v>58.8</v>
      </c>
      <c r="L4" s="94">
        <v>228</v>
      </c>
      <c r="M4" s="97">
        <f t="shared" ref="M4" si="2">L4*$E4</f>
        <v>159.6</v>
      </c>
      <c r="N4" s="94">
        <v>204</v>
      </c>
      <c r="O4" s="97">
        <f t="shared" ref="O4" si="3">N4*$E4</f>
        <v>142.79999999999998</v>
      </c>
      <c r="P4" s="94">
        <v>24</v>
      </c>
      <c r="Q4" s="97">
        <f t="shared" ref="Q4" si="4">P4*$E4</f>
        <v>16.799999999999997</v>
      </c>
      <c r="R4" s="94">
        <v>288</v>
      </c>
      <c r="S4" s="97">
        <f t="shared" ref="S4" si="5">R4*$E4</f>
        <v>201.6</v>
      </c>
      <c r="T4" s="94">
        <v>180</v>
      </c>
      <c r="U4" s="97">
        <f t="shared" ref="U4" si="6">T4*$E4</f>
        <v>125.99999999999999</v>
      </c>
      <c r="V4" s="94">
        <v>108</v>
      </c>
      <c r="W4" s="97">
        <f t="shared" ref="W4" si="7">V4*$E4</f>
        <v>75.599999999999994</v>
      </c>
      <c r="X4" s="94">
        <v>132</v>
      </c>
      <c r="Y4" s="97">
        <f t="shared" ref="Y4" si="8">X4*$E4</f>
        <v>92.399999999999991</v>
      </c>
      <c r="Z4" s="94">
        <v>60</v>
      </c>
      <c r="AA4" s="97">
        <f t="shared" ref="AA4" si="9">Z4*$E4</f>
        <v>42</v>
      </c>
      <c r="AB4" s="94">
        <v>144</v>
      </c>
      <c r="AC4" s="97">
        <f t="shared" ref="AC4" si="10">AB4*$E4</f>
        <v>100.8</v>
      </c>
      <c r="AD4" s="94">
        <v>120</v>
      </c>
      <c r="AE4" s="97">
        <f t="shared" ref="AE4" si="11">AD4*$E4</f>
        <v>84</v>
      </c>
      <c r="AF4" s="101">
        <f>SUM(H4,J4,L4,N4,P4,R4,T4,V4,X4,Z4,AB4,AD4)</f>
        <v>1896</v>
      </c>
      <c r="AG4" s="100">
        <f>SUM(I4,K4,M4,O4,Q4,S4,U4,W4,Y4,AA4,AC4,AE4)</f>
        <v>1327.1999999999998</v>
      </c>
      <c r="AH4" s="96">
        <v>84</v>
      </c>
      <c r="AI4" s="97">
        <f t="shared" ref="AI4:AK4" si="12">AH4*$E4</f>
        <v>58.8</v>
      </c>
      <c r="AJ4" s="98">
        <v>72</v>
      </c>
      <c r="AK4" s="97">
        <f t="shared" si="12"/>
        <v>50.4</v>
      </c>
      <c r="AL4" s="99">
        <v>60</v>
      </c>
      <c r="AM4" s="100">
        <f>AL4*$E4</f>
        <v>42</v>
      </c>
      <c r="AN4" s="99">
        <v>108</v>
      </c>
      <c r="AO4" s="100">
        <f>AN4*$E4</f>
        <v>75.599999999999994</v>
      </c>
      <c r="AP4" s="99">
        <v>132</v>
      </c>
      <c r="AQ4" s="100">
        <f>AP4*$E4</f>
        <v>92.399999999999991</v>
      </c>
      <c r="AR4" s="99"/>
      <c r="AS4" s="100">
        <f>AR4*$E4</f>
        <v>0</v>
      </c>
      <c r="AT4" s="99">
        <v>120</v>
      </c>
      <c r="AU4" s="100">
        <f>AT4*$E4</f>
        <v>84</v>
      </c>
      <c r="AV4" s="99">
        <v>12</v>
      </c>
      <c r="AW4" s="100">
        <f>AV4*$E4</f>
        <v>8.3999999999999986</v>
      </c>
      <c r="AX4" s="99">
        <v>12</v>
      </c>
      <c r="AY4" s="100">
        <f>AX4*$E4</f>
        <v>8.3999999999999986</v>
      </c>
      <c r="AZ4" s="99">
        <v>60</v>
      </c>
      <c r="BA4" s="100">
        <f>AZ4*$E4</f>
        <v>42</v>
      </c>
      <c r="BB4" s="99">
        <v>84</v>
      </c>
      <c r="BC4" s="100">
        <f>BB4*$E4</f>
        <v>58.8</v>
      </c>
      <c r="BD4" s="99">
        <v>144</v>
      </c>
      <c r="BE4" s="100">
        <f>BD4*$E4</f>
        <v>100.8</v>
      </c>
      <c r="BF4" s="101">
        <f t="shared" ref="BF4:BG20" si="13">SUM(AH4,AJ4,AL4,AN4,AP4,AR4,AT4,AV4,AX4,AZ4,BB4,BD4)</f>
        <v>888</v>
      </c>
      <c r="BG4" s="100">
        <f t="shared" si="13"/>
        <v>621.59999999999991</v>
      </c>
      <c r="BH4" s="96">
        <v>24</v>
      </c>
      <c r="BI4" s="97">
        <f t="shared" ref="BI4" si="14">BH4*$E4</f>
        <v>16.799999999999997</v>
      </c>
      <c r="BJ4" s="98">
        <v>96</v>
      </c>
      <c r="BK4" s="97">
        <f>BJ4*$E4</f>
        <v>67.199999999999989</v>
      </c>
      <c r="BL4" s="99"/>
      <c r="BM4" s="100">
        <f>BL4*$E4</f>
        <v>0</v>
      </c>
      <c r="BN4" s="99"/>
      <c r="BO4" s="100">
        <f>BN4*$E4</f>
        <v>0</v>
      </c>
      <c r="BP4" s="99"/>
      <c r="BQ4" s="100">
        <f>BP4*$E4</f>
        <v>0</v>
      </c>
      <c r="BR4" s="99"/>
      <c r="BS4" s="100">
        <f>BR4*$E4</f>
        <v>0</v>
      </c>
      <c r="BT4" s="99"/>
      <c r="BU4" s="100">
        <f>BT4*$E4</f>
        <v>0</v>
      </c>
      <c r="BV4" s="99"/>
      <c r="BW4" s="100">
        <f>BV4*$E4</f>
        <v>0</v>
      </c>
      <c r="BX4" s="99"/>
      <c r="BY4" s="100">
        <f>BX4*$E4</f>
        <v>0</v>
      </c>
      <c r="BZ4" s="99"/>
      <c r="CA4" s="100">
        <f>BZ4*$E4</f>
        <v>0</v>
      </c>
      <c r="CB4" s="99"/>
      <c r="CC4" s="100">
        <f>CB4*$E4</f>
        <v>0</v>
      </c>
      <c r="CD4" s="99"/>
      <c r="CE4" s="100">
        <f>CD4*$E4</f>
        <v>0</v>
      </c>
      <c r="CF4" s="101">
        <f>SUM(BH4,BJ4,BL4,BN4,BP4,BR4,BT4,BV4,BX4,BZ4,CB4,CD4)</f>
        <v>120</v>
      </c>
      <c r="CG4" s="100">
        <f t="shared" ref="CG4" si="15">SUM(BI4,BK4,BM4,BO4,BQ4,BS4,BU4,BW4,BY4,CA4,CC4,CE4)</f>
        <v>83.999999999999986</v>
      </c>
    </row>
    <row r="5" spans="1:85" s="102" customFormat="1" ht="19.899999999999999" customHeight="1" x14ac:dyDescent="0.25">
      <c r="A5" s="94"/>
      <c r="B5" s="95"/>
      <c r="C5" s="95"/>
      <c r="D5" s="94"/>
      <c r="E5" s="94"/>
      <c r="F5" s="94"/>
      <c r="G5" s="94"/>
      <c r="H5" s="94"/>
      <c r="I5" s="100"/>
      <c r="J5" s="94"/>
      <c r="K5" s="100"/>
      <c r="L5" s="94"/>
      <c r="M5" s="100"/>
      <c r="N5" s="94"/>
      <c r="O5" s="100"/>
      <c r="P5" s="94"/>
      <c r="Q5" s="100"/>
      <c r="R5" s="94"/>
      <c r="S5" s="100"/>
      <c r="T5" s="94"/>
      <c r="U5" s="100"/>
      <c r="V5" s="94"/>
      <c r="W5" s="100"/>
      <c r="X5" s="94"/>
      <c r="Y5" s="100"/>
      <c r="Z5" s="94"/>
      <c r="AA5" s="100"/>
      <c r="AB5" s="94"/>
      <c r="AC5" s="100"/>
      <c r="AD5" s="94"/>
      <c r="AE5" s="100"/>
      <c r="AF5" s="101"/>
      <c r="AG5" s="100"/>
      <c r="AH5" s="99"/>
      <c r="AI5" s="100"/>
      <c r="AJ5" s="99"/>
      <c r="AK5" s="100"/>
      <c r="AL5" s="99"/>
      <c r="AM5" s="100"/>
      <c r="AN5" s="99"/>
      <c r="AO5" s="100"/>
      <c r="AP5" s="99"/>
      <c r="AQ5" s="100"/>
      <c r="AR5" s="99"/>
      <c r="AS5" s="100"/>
      <c r="AT5" s="99"/>
      <c r="AU5" s="100"/>
      <c r="AV5" s="99"/>
      <c r="AW5" s="100"/>
      <c r="AX5" s="99"/>
      <c r="AY5" s="100"/>
      <c r="AZ5" s="99"/>
      <c r="BA5" s="100"/>
      <c r="BB5" s="99"/>
      <c r="BC5" s="100"/>
      <c r="BD5" s="99"/>
      <c r="BE5" s="100"/>
      <c r="BF5" s="101"/>
      <c r="BG5" s="100"/>
      <c r="BH5" s="99"/>
      <c r="BI5" s="100"/>
      <c r="BJ5" s="99"/>
      <c r="BK5" s="100"/>
      <c r="BL5" s="99"/>
      <c r="BM5" s="100"/>
      <c r="BN5" s="99"/>
      <c r="BO5" s="100"/>
      <c r="BP5" s="99"/>
      <c r="BQ5" s="100"/>
      <c r="BR5" s="99"/>
      <c r="BS5" s="100"/>
      <c r="BT5" s="99"/>
      <c r="BU5" s="100"/>
      <c r="BV5" s="99"/>
      <c r="BW5" s="100"/>
      <c r="BX5" s="99"/>
      <c r="BY5" s="100"/>
      <c r="BZ5" s="99"/>
      <c r="CA5" s="100"/>
      <c r="CB5" s="99"/>
      <c r="CC5" s="100"/>
      <c r="CD5" s="99"/>
      <c r="CE5" s="100"/>
      <c r="CF5" s="101"/>
      <c r="CG5" s="100"/>
    </row>
    <row r="6" spans="1:85" s="102" customFormat="1" ht="19.899999999999999" customHeight="1" x14ac:dyDescent="0.25">
      <c r="A6" s="94">
        <v>2</v>
      </c>
      <c r="B6" s="95" t="s">
        <v>76</v>
      </c>
      <c r="C6" s="95" t="s">
        <v>77</v>
      </c>
      <c r="D6" s="94">
        <f t="shared" ref="D6:D14" si="16">RANK(BF6,$BF$4:$BF$147)</f>
        <v>4</v>
      </c>
      <c r="E6" s="94">
        <v>1</v>
      </c>
      <c r="F6" s="94" t="s">
        <v>75</v>
      </c>
      <c r="G6" s="94">
        <v>1650</v>
      </c>
      <c r="H6" s="94"/>
      <c r="I6" s="100">
        <f t="shared" ref="I6:I72" si="17">H6*$E6</f>
        <v>0</v>
      </c>
      <c r="J6" s="94"/>
      <c r="K6" s="100">
        <f t="shared" ref="K6:K72" si="18">J6*$E6</f>
        <v>0</v>
      </c>
      <c r="L6" s="94"/>
      <c r="M6" s="100">
        <f t="shared" ref="M6:M72" si="19">L6*$E6</f>
        <v>0</v>
      </c>
      <c r="N6" s="94"/>
      <c r="O6" s="100">
        <f t="shared" ref="O6:O72" si="20">N6*$E6</f>
        <v>0</v>
      </c>
      <c r="P6" s="94"/>
      <c r="Q6" s="100">
        <f t="shared" ref="Q6:Q72" si="21">P6*$E6</f>
        <v>0</v>
      </c>
      <c r="R6" s="94"/>
      <c r="S6" s="100">
        <f t="shared" ref="S6:S72" si="22">R6*$E6</f>
        <v>0</v>
      </c>
      <c r="T6" s="94"/>
      <c r="U6" s="100">
        <f t="shared" ref="U6:U72" si="23">T6*$E6</f>
        <v>0</v>
      </c>
      <c r="V6" s="94"/>
      <c r="W6" s="100">
        <f t="shared" ref="W6:W72" si="24">V6*$E6</f>
        <v>0</v>
      </c>
      <c r="X6" s="94"/>
      <c r="Y6" s="100">
        <f t="shared" ref="Y6:Y72" si="25">X6*$E6</f>
        <v>0</v>
      </c>
      <c r="Z6" s="94"/>
      <c r="AA6" s="100">
        <f t="shared" ref="AA6:AA72" si="26">Z6*$E6</f>
        <v>0</v>
      </c>
      <c r="AB6" s="94"/>
      <c r="AC6" s="100">
        <f t="shared" ref="AC6:AC72" si="27">AB6*$E6</f>
        <v>0</v>
      </c>
      <c r="AD6" s="94"/>
      <c r="AE6" s="100">
        <f t="shared" ref="AE6:AE72" si="28">AD6*$E6</f>
        <v>0</v>
      </c>
      <c r="AF6" s="101">
        <f t="shared" ref="AF6:AF11" si="29">SUM(H6,J6,L6,N6,P6,R6,T6,V6,X6,Z6,AB6,AD6)</f>
        <v>0</v>
      </c>
      <c r="AG6" s="100">
        <f t="shared" ref="AG6:AG11" si="30">SUM(I6,K6,M6,O6,Q6,S6,U6,W6,Y6,AA6,AC6,AE6)</f>
        <v>0</v>
      </c>
      <c r="AH6" s="99"/>
      <c r="AI6" s="100">
        <f t="shared" ref="AI6:AK72" si="31">AH6*$E6</f>
        <v>0</v>
      </c>
      <c r="AJ6" s="99"/>
      <c r="AK6" s="100">
        <f t="shared" ref="AK6:AM72" si="32">AJ6*$E6</f>
        <v>0</v>
      </c>
      <c r="AL6" s="99"/>
      <c r="AM6" s="100">
        <f t="shared" si="32"/>
        <v>0</v>
      </c>
      <c r="AN6" s="99"/>
      <c r="AO6" s="100">
        <f t="shared" ref="AO6:AO72" si="33">AN6*$E6</f>
        <v>0</v>
      </c>
      <c r="AP6" s="99"/>
      <c r="AQ6" s="100">
        <f t="shared" ref="AQ6:AQ72" si="34">AP6*$E6</f>
        <v>0</v>
      </c>
      <c r="AR6" s="99"/>
      <c r="AS6" s="100">
        <f t="shared" ref="AS6:AS72" si="35">AR6*$E6</f>
        <v>0</v>
      </c>
      <c r="AT6" s="99">
        <v>17160</v>
      </c>
      <c r="AU6" s="100">
        <f t="shared" ref="AU6:AU72" si="36">AT6*$E6</f>
        <v>17160</v>
      </c>
      <c r="AV6" s="99">
        <v>32028</v>
      </c>
      <c r="AW6" s="100">
        <f t="shared" ref="AW6:AW72" si="37">AV6*$E6</f>
        <v>32028</v>
      </c>
      <c r="AX6" s="99">
        <v>19944</v>
      </c>
      <c r="AY6" s="100">
        <f t="shared" ref="AY6:AY72" si="38">AX6*$E6</f>
        <v>19944</v>
      </c>
      <c r="AZ6" s="99">
        <v>21660</v>
      </c>
      <c r="BA6" s="100">
        <f t="shared" ref="BA6:BA72" si="39">AZ6*$E6</f>
        <v>21660</v>
      </c>
      <c r="BB6" s="99">
        <v>22284</v>
      </c>
      <c r="BC6" s="100">
        <f t="shared" ref="BC6:BC72" si="40">BB6*$E6</f>
        <v>22284</v>
      </c>
      <c r="BD6" s="99">
        <v>21300</v>
      </c>
      <c r="BE6" s="100">
        <f t="shared" ref="BE6:BE72" si="41">BD6*$E6</f>
        <v>21300</v>
      </c>
      <c r="BF6" s="101">
        <f t="shared" si="13"/>
        <v>134376</v>
      </c>
      <c r="BG6" s="100">
        <f t="shared" si="13"/>
        <v>134376</v>
      </c>
      <c r="BH6" s="96">
        <v>19236</v>
      </c>
      <c r="BI6" s="97">
        <f t="shared" ref="BI6:BK13" si="42">BH6*$E6</f>
        <v>19236</v>
      </c>
      <c r="BJ6" s="98">
        <v>21072</v>
      </c>
      <c r="BK6" s="97">
        <f t="shared" si="42"/>
        <v>21072</v>
      </c>
      <c r="BL6" s="99"/>
      <c r="BM6" s="100">
        <f t="shared" ref="BM6:BM11" si="43">BL6*$E6</f>
        <v>0</v>
      </c>
      <c r="BN6" s="99"/>
      <c r="BO6" s="100">
        <f t="shared" ref="BO6:BO11" si="44">BN6*$E6</f>
        <v>0</v>
      </c>
      <c r="BP6" s="99"/>
      <c r="BQ6" s="100">
        <f t="shared" ref="BQ6:BQ11" si="45">BP6*$E6</f>
        <v>0</v>
      </c>
      <c r="BR6" s="99"/>
      <c r="BS6" s="100">
        <f t="shared" ref="BS6:BS11" si="46">BR6*$E6</f>
        <v>0</v>
      </c>
      <c r="BT6" s="99"/>
      <c r="BU6" s="100">
        <f t="shared" ref="BU6:BU11" si="47">BT6*$E6</f>
        <v>0</v>
      </c>
      <c r="BV6" s="99"/>
      <c r="BW6" s="100">
        <f t="shared" ref="BW6:BW11" si="48">BV6*$E6</f>
        <v>0</v>
      </c>
      <c r="BX6" s="99"/>
      <c r="BY6" s="100">
        <f t="shared" ref="BY6:BY11" si="49">BX6*$E6</f>
        <v>0</v>
      </c>
      <c r="BZ6" s="99"/>
      <c r="CA6" s="100">
        <f t="shared" ref="CA6:CA11" si="50">BZ6*$E6</f>
        <v>0</v>
      </c>
      <c r="CB6" s="99"/>
      <c r="CC6" s="100">
        <f t="shared" ref="CC6:CC11" si="51">CB6*$E6</f>
        <v>0</v>
      </c>
      <c r="CD6" s="99"/>
      <c r="CE6" s="100">
        <f t="shared" ref="CE6:CE11" si="52">CD6*$E6</f>
        <v>0</v>
      </c>
      <c r="CF6" s="101">
        <f t="shared" ref="CF6:CG11" si="53">SUM(BH6,BJ6,BL6,BN6,BP6,BR6,BT6,BV6,BX6,BZ6,CB6,CD6)</f>
        <v>40308</v>
      </c>
      <c r="CG6" s="100">
        <f t="shared" si="53"/>
        <v>40308</v>
      </c>
    </row>
    <row r="7" spans="1:85" s="102" customFormat="1" ht="19.899999999999999" customHeight="1" x14ac:dyDescent="0.25">
      <c r="A7" s="94">
        <v>3</v>
      </c>
      <c r="B7" s="95" t="s">
        <v>78</v>
      </c>
      <c r="C7" s="95" t="s">
        <v>77</v>
      </c>
      <c r="D7" s="94">
        <f t="shared" si="16"/>
        <v>5</v>
      </c>
      <c r="E7" s="94">
        <v>1</v>
      </c>
      <c r="F7" s="94" t="s">
        <v>75</v>
      </c>
      <c r="G7" s="94">
        <v>1650</v>
      </c>
      <c r="H7" s="94">
        <v>12648</v>
      </c>
      <c r="I7" s="97">
        <f t="shared" si="17"/>
        <v>12648</v>
      </c>
      <c r="J7" s="94">
        <v>15060</v>
      </c>
      <c r="K7" s="97">
        <f t="shared" si="18"/>
        <v>15060</v>
      </c>
      <c r="L7" s="94">
        <v>18624</v>
      </c>
      <c r="M7" s="97">
        <f t="shared" si="19"/>
        <v>18624</v>
      </c>
      <c r="N7" s="94">
        <v>16188</v>
      </c>
      <c r="O7" s="97">
        <f t="shared" si="20"/>
        <v>16188</v>
      </c>
      <c r="P7" s="94">
        <v>12264</v>
      </c>
      <c r="Q7" s="97">
        <f t="shared" si="21"/>
        <v>12264</v>
      </c>
      <c r="R7" s="94">
        <v>16548</v>
      </c>
      <c r="S7" s="97">
        <f t="shared" si="22"/>
        <v>16548</v>
      </c>
      <c r="T7" s="94">
        <v>21516</v>
      </c>
      <c r="U7" s="97">
        <f t="shared" si="23"/>
        <v>21516</v>
      </c>
      <c r="V7" s="94">
        <v>18576</v>
      </c>
      <c r="W7" s="97">
        <f t="shared" si="24"/>
        <v>18576</v>
      </c>
      <c r="X7" s="94">
        <v>18408</v>
      </c>
      <c r="Y7" s="97">
        <f t="shared" si="25"/>
        <v>18408</v>
      </c>
      <c r="Z7" s="94">
        <v>21564</v>
      </c>
      <c r="AA7" s="97">
        <f t="shared" si="26"/>
        <v>21564</v>
      </c>
      <c r="AB7" s="94">
        <v>16668</v>
      </c>
      <c r="AC7" s="97">
        <f t="shared" si="27"/>
        <v>16668</v>
      </c>
      <c r="AD7" s="94">
        <v>19044</v>
      </c>
      <c r="AE7" s="97">
        <f t="shared" si="28"/>
        <v>19044</v>
      </c>
      <c r="AF7" s="101">
        <f t="shared" si="29"/>
        <v>207108</v>
      </c>
      <c r="AG7" s="100">
        <f t="shared" si="30"/>
        <v>207108</v>
      </c>
      <c r="AH7" s="96">
        <v>19632</v>
      </c>
      <c r="AI7" s="97">
        <f t="shared" si="31"/>
        <v>19632</v>
      </c>
      <c r="AJ7" s="98">
        <v>16104</v>
      </c>
      <c r="AK7" s="97">
        <f t="shared" si="31"/>
        <v>16104</v>
      </c>
      <c r="AL7" s="99">
        <v>28764</v>
      </c>
      <c r="AM7" s="100">
        <f t="shared" si="32"/>
        <v>28764</v>
      </c>
      <c r="AN7" s="99">
        <v>14520</v>
      </c>
      <c r="AO7" s="100">
        <f t="shared" si="33"/>
        <v>14520</v>
      </c>
      <c r="AP7" s="99">
        <v>19188</v>
      </c>
      <c r="AQ7" s="100">
        <f t="shared" si="34"/>
        <v>19188</v>
      </c>
      <c r="AR7" s="99">
        <v>27072</v>
      </c>
      <c r="AS7" s="100">
        <f t="shared" si="35"/>
        <v>27072</v>
      </c>
      <c r="AT7" s="99">
        <v>1740</v>
      </c>
      <c r="AU7" s="100">
        <f t="shared" si="36"/>
        <v>1740</v>
      </c>
      <c r="AV7" s="99"/>
      <c r="AW7" s="100">
        <f t="shared" si="37"/>
        <v>0</v>
      </c>
      <c r="AX7" s="99"/>
      <c r="AY7" s="100">
        <f t="shared" si="38"/>
        <v>0</v>
      </c>
      <c r="AZ7" s="99"/>
      <c r="BA7" s="100">
        <f t="shared" si="39"/>
        <v>0</v>
      </c>
      <c r="BB7" s="99"/>
      <c r="BC7" s="100">
        <f t="shared" si="40"/>
        <v>0</v>
      </c>
      <c r="BD7" s="99"/>
      <c r="BE7" s="100">
        <f t="shared" si="41"/>
        <v>0</v>
      </c>
      <c r="BF7" s="101">
        <f t="shared" si="13"/>
        <v>127020</v>
      </c>
      <c r="BG7" s="100">
        <f t="shared" si="13"/>
        <v>127020</v>
      </c>
      <c r="BH7" s="99"/>
      <c r="BI7" s="97">
        <f t="shared" si="42"/>
        <v>0</v>
      </c>
      <c r="BJ7" s="99"/>
      <c r="BK7" s="100">
        <v>0</v>
      </c>
      <c r="BL7" s="99"/>
      <c r="BM7" s="100">
        <f t="shared" si="43"/>
        <v>0</v>
      </c>
      <c r="BN7" s="99"/>
      <c r="BO7" s="100">
        <f t="shared" si="44"/>
        <v>0</v>
      </c>
      <c r="BP7" s="99"/>
      <c r="BQ7" s="100">
        <f t="shared" si="45"/>
        <v>0</v>
      </c>
      <c r="BR7" s="99"/>
      <c r="BS7" s="100">
        <f t="shared" si="46"/>
        <v>0</v>
      </c>
      <c r="BT7" s="99"/>
      <c r="BU7" s="100">
        <f t="shared" si="47"/>
        <v>0</v>
      </c>
      <c r="BV7" s="99"/>
      <c r="BW7" s="100">
        <f t="shared" si="48"/>
        <v>0</v>
      </c>
      <c r="BX7" s="99"/>
      <c r="BY7" s="100">
        <f t="shared" si="49"/>
        <v>0</v>
      </c>
      <c r="BZ7" s="99"/>
      <c r="CA7" s="100">
        <f t="shared" si="50"/>
        <v>0</v>
      </c>
      <c r="CB7" s="99"/>
      <c r="CC7" s="100">
        <f t="shared" si="51"/>
        <v>0</v>
      </c>
      <c r="CD7" s="99"/>
      <c r="CE7" s="100">
        <f t="shared" si="52"/>
        <v>0</v>
      </c>
      <c r="CF7" s="101">
        <f t="shared" si="53"/>
        <v>0</v>
      </c>
      <c r="CG7" s="100">
        <f t="shared" si="53"/>
        <v>0</v>
      </c>
    </row>
    <row r="8" spans="1:85" s="102" customFormat="1" ht="19.899999999999999" customHeight="1" x14ac:dyDescent="0.25">
      <c r="A8" s="94">
        <v>4</v>
      </c>
      <c r="B8" s="95" t="s">
        <v>79</v>
      </c>
      <c r="C8" s="95" t="s">
        <v>77</v>
      </c>
      <c r="D8" s="94">
        <f t="shared" si="16"/>
        <v>9</v>
      </c>
      <c r="E8" s="94">
        <v>0.6</v>
      </c>
      <c r="F8" s="94" t="s">
        <v>75</v>
      </c>
      <c r="G8" s="94">
        <v>1130</v>
      </c>
      <c r="H8" s="94">
        <v>624</v>
      </c>
      <c r="I8" s="97">
        <f t="shared" si="17"/>
        <v>374.4</v>
      </c>
      <c r="J8" s="94">
        <v>924</v>
      </c>
      <c r="K8" s="97">
        <f t="shared" si="18"/>
        <v>554.4</v>
      </c>
      <c r="L8" s="94">
        <v>756</v>
      </c>
      <c r="M8" s="97">
        <f t="shared" si="19"/>
        <v>453.59999999999997</v>
      </c>
      <c r="N8" s="94">
        <v>744</v>
      </c>
      <c r="O8" s="97">
        <f t="shared" si="20"/>
        <v>446.4</v>
      </c>
      <c r="P8" s="94">
        <v>624</v>
      </c>
      <c r="Q8" s="97">
        <f t="shared" si="21"/>
        <v>374.4</v>
      </c>
      <c r="R8" s="94">
        <v>564</v>
      </c>
      <c r="S8" s="97">
        <f t="shared" si="22"/>
        <v>338.4</v>
      </c>
      <c r="T8" s="94">
        <v>576</v>
      </c>
      <c r="U8" s="97">
        <f t="shared" si="23"/>
        <v>345.59999999999997</v>
      </c>
      <c r="V8" s="94">
        <v>348</v>
      </c>
      <c r="W8" s="97">
        <f t="shared" si="24"/>
        <v>208.79999999999998</v>
      </c>
      <c r="X8" s="94">
        <v>2772</v>
      </c>
      <c r="Y8" s="97">
        <f t="shared" si="25"/>
        <v>1663.2</v>
      </c>
      <c r="Z8" s="94">
        <v>624</v>
      </c>
      <c r="AA8" s="97">
        <f t="shared" si="26"/>
        <v>374.4</v>
      </c>
      <c r="AB8" s="94">
        <v>348</v>
      </c>
      <c r="AC8" s="97">
        <f t="shared" si="27"/>
        <v>208.79999999999998</v>
      </c>
      <c r="AD8" s="94">
        <v>754</v>
      </c>
      <c r="AE8" s="97">
        <f t="shared" si="28"/>
        <v>452.4</v>
      </c>
      <c r="AF8" s="101">
        <f t="shared" si="29"/>
        <v>9658</v>
      </c>
      <c r="AG8" s="100">
        <f t="shared" si="30"/>
        <v>5794.7999999999993</v>
      </c>
      <c r="AH8" s="96">
        <v>540</v>
      </c>
      <c r="AI8" s="97">
        <f t="shared" si="31"/>
        <v>324</v>
      </c>
      <c r="AJ8" s="98">
        <v>408</v>
      </c>
      <c r="AK8" s="97">
        <f t="shared" si="31"/>
        <v>244.79999999999998</v>
      </c>
      <c r="AL8" s="99">
        <v>1188</v>
      </c>
      <c r="AM8" s="100">
        <f t="shared" si="32"/>
        <v>712.8</v>
      </c>
      <c r="AN8" s="99">
        <v>432</v>
      </c>
      <c r="AO8" s="100">
        <f t="shared" si="33"/>
        <v>259.2</v>
      </c>
      <c r="AP8" s="99">
        <v>540</v>
      </c>
      <c r="AQ8" s="100">
        <f t="shared" si="34"/>
        <v>324</v>
      </c>
      <c r="AR8" s="99">
        <v>864</v>
      </c>
      <c r="AS8" s="100">
        <f t="shared" si="35"/>
        <v>518.4</v>
      </c>
      <c r="AT8" s="99">
        <v>912</v>
      </c>
      <c r="AU8" s="100">
        <f t="shared" si="36"/>
        <v>547.19999999999993</v>
      </c>
      <c r="AV8" s="99">
        <v>804</v>
      </c>
      <c r="AW8" s="100">
        <f t="shared" si="37"/>
        <v>482.4</v>
      </c>
      <c r="AX8" s="99">
        <v>168</v>
      </c>
      <c r="AY8" s="100">
        <f t="shared" si="38"/>
        <v>100.8</v>
      </c>
      <c r="AZ8" s="99">
        <v>1020</v>
      </c>
      <c r="BA8" s="100">
        <f t="shared" si="39"/>
        <v>612</v>
      </c>
      <c r="BB8" s="99">
        <v>888</v>
      </c>
      <c r="BC8" s="100">
        <f t="shared" si="40"/>
        <v>532.79999999999995</v>
      </c>
      <c r="BD8" s="99">
        <v>780</v>
      </c>
      <c r="BE8" s="100">
        <f t="shared" si="41"/>
        <v>468</v>
      </c>
      <c r="BF8" s="101">
        <f t="shared" si="13"/>
        <v>8544</v>
      </c>
      <c r="BG8" s="100">
        <f t="shared" si="13"/>
        <v>5126.4000000000005</v>
      </c>
      <c r="BH8" s="96">
        <v>1440</v>
      </c>
      <c r="BI8" s="97">
        <f t="shared" si="42"/>
        <v>864</v>
      </c>
      <c r="BJ8" s="98">
        <v>696</v>
      </c>
      <c r="BK8" s="97">
        <f t="shared" si="42"/>
        <v>417.59999999999997</v>
      </c>
      <c r="BL8" s="99"/>
      <c r="BM8" s="100">
        <f t="shared" si="43"/>
        <v>0</v>
      </c>
      <c r="BN8" s="99"/>
      <c r="BO8" s="100">
        <f t="shared" si="44"/>
        <v>0</v>
      </c>
      <c r="BP8" s="99"/>
      <c r="BQ8" s="100">
        <f t="shared" si="45"/>
        <v>0</v>
      </c>
      <c r="BR8" s="99"/>
      <c r="BS8" s="100">
        <f t="shared" si="46"/>
        <v>0</v>
      </c>
      <c r="BT8" s="99"/>
      <c r="BU8" s="100">
        <f t="shared" si="47"/>
        <v>0</v>
      </c>
      <c r="BV8" s="99"/>
      <c r="BW8" s="100">
        <f t="shared" si="48"/>
        <v>0</v>
      </c>
      <c r="BX8" s="99"/>
      <c r="BY8" s="100">
        <f t="shared" si="49"/>
        <v>0</v>
      </c>
      <c r="BZ8" s="99"/>
      <c r="CA8" s="100">
        <f t="shared" si="50"/>
        <v>0</v>
      </c>
      <c r="CB8" s="99"/>
      <c r="CC8" s="100">
        <f t="shared" si="51"/>
        <v>0</v>
      </c>
      <c r="CD8" s="99"/>
      <c r="CE8" s="100">
        <f t="shared" si="52"/>
        <v>0</v>
      </c>
      <c r="CF8" s="101">
        <f t="shared" si="53"/>
        <v>2136</v>
      </c>
      <c r="CG8" s="100">
        <f t="shared" si="53"/>
        <v>1281.5999999999999</v>
      </c>
    </row>
    <row r="9" spans="1:85" s="102" customFormat="1" ht="19.899999999999999" customHeight="1" x14ac:dyDescent="0.25">
      <c r="A9" s="94">
        <v>5</v>
      </c>
      <c r="B9" s="95" t="s">
        <v>80</v>
      </c>
      <c r="C9" s="95" t="s">
        <v>77</v>
      </c>
      <c r="D9" s="94">
        <f t="shared" si="16"/>
        <v>3</v>
      </c>
      <c r="E9" s="94">
        <v>0.35</v>
      </c>
      <c r="F9" s="94" t="s">
        <v>81</v>
      </c>
      <c r="G9" s="94">
        <v>760</v>
      </c>
      <c r="H9" s="94">
        <v>9680</v>
      </c>
      <c r="I9" s="97">
        <f t="shared" si="17"/>
        <v>3388</v>
      </c>
      <c r="J9" s="94">
        <v>11320</v>
      </c>
      <c r="K9" s="97">
        <f t="shared" si="18"/>
        <v>3961.9999999999995</v>
      </c>
      <c r="L9" s="94">
        <v>18600</v>
      </c>
      <c r="M9" s="97">
        <f t="shared" si="19"/>
        <v>6510</v>
      </c>
      <c r="N9" s="94">
        <v>10840</v>
      </c>
      <c r="O9" s="97">
        <f t="shared" si="20"/>
        <v>3793.9999999999995</v>
      </c>
      <c r="P9" s="94">
        <v>11080</v>
      </c>
      <c r="Q9" s="97">
        <f t="shared" si="21"/>
        <v>3877.9999999999995</v>
      </c>
      <c r="R9" s="94">
        <v>10360</v>
      </c>
      <c r="S9" s="97">
        <f t="shared" si="22"/>
        <v>3625.9999999999995</v>
      </c>
      <c r="T9" s="94">
        <v>10960</v>
      </c>
      <c r="U9" s="97">
        <f t="shared" si="23"/>
        <v>3835.9999999999995</v>
      </c>
      <c r="V9" s="94">
        <v>11520</v>
      </c>
      <c r="W9" s="97">
        <f t="shared" si="24"/>
        <v>4031.9999999999995</v>
      </c>
      <c r="X9" s="94">
        <v>16200</v>
      </c>
      <c r="Y9" s="97">
        <f t="shared" si="25"/>
        <v>5670</v>
      </c>
      <c r="Z9" s="94">
        <v>16240</v>
      </c>
      <c r="AA9" s="97">
        <f t="shared" si="26"/>
        <v>5684</v>
      </c>
      <c r="AB9" s="94">
        <v>14560</v>
      </c>
      <c r="AC9" s="97">
        <f t="shared" si="27"/>
        <v>5096</v>
      </c>
      <c r="AD9" s="94">
        <v>14439</v>
      </c>
      <c r="AE9" s="97">
        <f t="shared" si="28"/>
        <v>5053.6499999999996</v>
      </c>
      <c r="AF9" s="101">
        <f t="shared" si="29"/>
        <v>155799</v>
      </c>
      <c r="AG9" s="100">
        <f t="shared" si="30"/>
        <v>54529.65</v>
      </c>
      <c r="AH9" s="96">
        <v>14600</v>
      </c>
      <c r="AI9" s="97">
        <f t="shared" si="31"/>
        <v>5110</v>
      </c>
      <c r="AJ9" s="98">
        <v>13520</v>
      </c>
      <c r="AK9" s="97">
        <f t="shared" si="31"/>
        <v>4732</v>
      </c>
      <c r="AL9" s="99">
        <v>18840</v>
      </c>
      <c r="AM9" s="100">
        <f t="shared" si="32"/>
        <v>6594</v>
      </c>
      <c r="AN9" s="99">
        <v>12760</v>
      </c>
      <c r="AO9" s="100">
        <f t="shared" si="33"/>
        <v>4466</v>
      </c>
      <c r="AP9" s="99">
        <v>14360</v>
      </c>
      <c r="AQ9" s="100">
        <f t="shared" si="34"/>
        <v>5026</v>
      </c>
      <c r="AR9" s="99">
        <v>16880</v>
      </c>
      <c r="AS9" s="100">
        <f t="shared" si="35"/>
        <v>5908</v>
      </c>
      <c r="AT9" s="99">
        <v>15640</v>
      </c>
      <c r="AU9" s="100">
        <f t="shared" si="36"/>
        <v>5474</v>
      </c>
      <c r="AV9" s="99">
        <v>17640</v>
      </c>
      <c r="AW9" s="100">
        <f t="shared" si="37"/>
        <v>6174</v>
      </c>
      <c r="AX9" s="99">
        <v>13560</v>
      </c>
      <c r="AY9" s="100">
        <f t="shared" si="38"/>
        <v>4746</v>
      </c>
      <c r="AZ9" s="99">
        <v>15480</v>
      </c>
      <c r="BA9" s="100">
        <f t="shared" si="39"/>
        <v>5418</v>
      </c>
      <c r="BB9" s="99">
        <v>14720</v>
      </c>
      <c r="BC9" s="100">
        <f t="shared" si="40"/>
        <v>5152</v>
      </c>
      <c r="BD9" s="99">
        <v>15840</v>
      </c>
      <c r="BE9" s="100">
        <f t="shared" si="41"/>
        <v>5544</v>
      </c>
      <c r="BF9" s="101">
        <f t="shared" si="13"/>
        <v>183840</v>
      </c>
      <c r="BG9" s="100">
        <f t="shared" si="13"/>
        <v>64344</v>
      </c>
      <c r="BH9" s="96">
        <v>15080</v>
      </c>
      <c r="BI9" s="97">
        <f t="shared" si="42"/>
        <v>5278</v>
      </c>
      <c r="BJ9" s="98">
        <v>13200</v>
      </c>
      <c r="BK9" s="97">
        <f t="shared" si="42"/>
        <v>4620</v>
      </c>
      <c r="BL9" s="99"/>
      <c r="BM9" s="100">
        <f t="shared" si="43"/>
        <v>0</v>
      </c>
      <c r="BN9" s="99"/>
      <c r="BO9" s="100">
        <f t="shared" si="44"/>
        <v>0</v>
      </c>
      <c r="BP9" s="99"/>
      <c r="BQ9" s="100">
        <f t="shared" si="45"/>
        <v>0</v>
      </c>
      <c r="BR9" s="99"/>
      <c r="BS9" s="100">
        <f t="shared" si="46"/>
        <v>0</v>
      </c>
      <c r="BT9" s="99"/>
      <c r="BU9" s="100">
        <f t="shared" si="47"/>
        <v>0</v>
      </c>
      <c r="BV9" s="99"/>
      <c r="BW9" s="100">
        <f t="shared" si="48"/>
        <v>0</v>
      </c>
      <c r="BX9" s="99"/>
      <c r="BY9" s="100">
        <f t="shared" si="49"/>
        <v>0</v>
      </c>
      <c r="BZ9" s="99"/>
      <c r="CA9" s="100">
        <f t="shared" si="50"/>
        <v>0</v>
      </c>
      <c r="CB9" s="99"/>
      <c r="CC9" s="100">
        <f t="shared" si="51"/>
        <v>0</v>
      </c>
      <c r="CD9" s="99"/>
      <c r="CE9" s="100">
        <f t="shared" si="52"/>
        <v>0</v>
      </c>
      <c r="CF9" s="101">
        <f t="shared" si="53"/>
        <v>28280</v>
      </c>
      <c r="CG9" s="100">
        <f t="shared" si="53"/>
        <v>9898</v>
      </c>
    </row>
    <row r="10" spans="1:85" s="102" customFormat="1" ht="19.899999999999999" customHeight="1" x14ac:dyDescent="0.25">
      <c r="A10" s="94">
        <v>6</v>
      </c>
      <c r="B10" s="95" t="s">
        <v>82</v>
      </c>
      <c r="C10" s="95" t="s">
        <v>74</v>
      </c>
      <c r="D10" s="94">
        <f t="shared" si="16"/>
        <v>19</v>
      </c>
      <c r="E10" s="94">
        <v>0.7</v>
      </c>
      <c r="F10" s="94" t="s">
        <v>83</v>
      </c>
      <c r="G10" s="94">
        <v>1850</v>
      </c>
      <c r="H10" s="94"/>
      <c r="I10" s="100">
        <f t="shared" si="17"/>
        <v>0</v>
      </c>
      <c r="J10" s="94"/>
      <c r="K10" s="100">
        <f t="shared" si="18"/>
        <v>0</v>
      </c>
      <c r="L10" s="94"/>
      <c r="M10" s="100">
        <f t="shared" si="19"/>
        <v>0</v>
      </c>
      <c r="N10" s="94"/>
      <c r="O10" s="100">
        <f t="shared" si="20"/>
        <v>0</v>
      </c>
      <c r="P10" s="94"/>
      <c r="Q10" s="100">
        <f t="shared" si="21"/>
        <v>0</v>
      </c>
      <c r="R10" s="94"/>
      <c r="S10" s="100">
        <f t="shared" si="22"/>
        <v>0</v>
      </c>
      <c r="T10" s="94"/>
      <c r="U10" s="100">
        <f t="shared" si="23"/>
        <v>0</v>
      </c>
      <c r="V10" s="94"/>
      <c r="W10" s="100">
        <f t="shared" si="24"/>
        <v>0</v>
      </c>
      <c r="X10" s="94"/>
      <c r="Y10" s="100">
        <f t="shared" si="25"/>
        <v>0</v>
      </c>
      <c r="Z10" s="94"/>
      <c r="AA10" s="100">
        <f t="shared" si="26"/>
        <v>0</v>
      </c>
      <c r="AB10" s="94"/>
      <c r="AC10" s="100">
        <f t="shared" si="27"/>
        <v>0</v>
      </c>
      <c r="AD10" s="94"/>
      <c r="AE10" s="100">
        <f t="shared" si="28"/>
        <v>0</v>
      </c>
      <c r="AF10" s="101">
        <f t="shared" si="29"/>
        <v>0</v>
      </c>
      <c r="AG10" s="100">
        <f t="shared" si="30"/>
        <v>0</v>
      </c>
      <c r="AH10" s="99"/>
      <c r="AI10" s="100">
        <f t="shared" si="31"/>
        <v>0</v>
      </c>
      <c r="AJ10" s="99"/>
      <c r="AK10" s="100">
        <f t="shared" si="32"/>
        <v>0</v>
      </c>
      <c r="AL10" s="99"/>
      <c r="AM10" s="100">
        <f t="shared" si="32"/>
        <v>0</v>
      </c>
      <c r="AN10" s="99"/>
      <c r="AO10" s="100">
        <f t="shared" si="33"/>
        <v>0</v>
      </c>
      <c r="AP10" s="99"/>
      <c r="AQ10" s="100">
        <f t="shared" si="34"/>
        <v>0</v>
      </c>
      <c r="AR10" s="99"/>
      <c r="AS10" s="100">
        <f t="shared" si="35"/>
        <v>0</v>
      </c>
      <c r="AT10" s="99"/>
      <c r="AU10" s="100">
        <f t="shared" si="36"/>
        <v>0</v>
      </c>
      <c r="AV10" s="99"/>
      <c r="AW10" s="100">
        <f t="shared" si="37"/>
        <v>0</v>
      </c>
      <c r="AX10" s="99"/>
      <c r="AY10" s="100">
        <f t="shared" si="38"/>
        <v>0</v>
      </c>
      <c r="AZ10" s="99"/>
      <c r="BA10" s="100">
        <f t="shared" si="39"/>
        <v>0</v>
      </c>
      <c r="BB10" s="99"/>
      <c r="BC10" s="100">
        <f t="shared" si="40"/>
        <v>0</v>
      </c>
      <c r="BD10" s="99"/>
      <c r="BE10" s="100">
        <f t="shared" si="41"/>
        <v>0</v>
      </c>
      <c r="BF10" s="101">
        <f t="shared" si="13"/>
        <v>0</v>
      </c>
      <c r="BG10" s="100">
        <f t="shared" si="13"/>
        <v>0</v>
      </c>
      <c r="BH10" s="99"/>
      <c r="BI10" s="100">
        <f t="shared" si="42"/>
        <v>0</v>
      </c>
      <c r="BJ10" s="99"/>
      <c r="BK10" s="100">
        <f t="shared" si="42"/>
        <v>0</v>
      </c>
      <c r="BL10" s="99"/>
      <c r="BM10" s="100">
        <f t="shared" si="43"/>
        <v>0</v>
      </c>
      <c r="BN10" s="99"/>
      <c r="BO10" s="100">
        <f t="shared" si="44"/>
        <v>0</v>
      </c>
      <c r="BP10" s="99"/>
      <c r="BQ10" s="100">
        <f t="shared" si="45"/>
        <v>0</v>
      </c>
      <c r="BR10" s="99"/>
      <c r="BS10" s="100">
        <f t="shared" si="46"/>
        <v>0</v>
      </c>
      <c r="BT10" s="99"/>
      <c r="BU10" s="100">
        <f t="shared" si="47"/>
        <v>0</v>
      </c>
      <c r="BV10" s="99"/>
      <c r="BW10" s="100">
        <f t="shared" si="48"/>
        <v>0</v>
      </c>
      <c r="BX10" s="99"/>
      <c r="BY10" s="100">
        <f t="shared" si="49"/>
        <v>0</v>
      </c>
      <c r="BZ10" s="99"/>
      <c r="CA10" s="100">
        <f t="shared" si="50"/>
        <v>0</v>
      </c>
      <c r="CB10" s="99"/>
      <c r="CC10" s="100">
        <f t="shared" si="51"/>
        <v>0</v>
      </c>
      <c r="CD10" s="99"/>
      <c r="CE10" s="100">
        <f t="shared" si="52"/>
        <v>0</v>
      </c>
      <c r="CF10" s="101">
        <f t="shared" si="53"/>
        <v>0</v>
      </c>
      <c r="CG10" s="100">
        <f t="shared" si="53"/>
        <v>0</v>
      </c>
    </row>
    <row r="11" spans="1:85" s="102" customFormat="1" ht="19.899999999999999" customHeight="1" x14ac:dyDescent="0.25">
      <c r="A11" s="94">
        <v>7</v>
      </c>
      <c r="B11" s="95" t="s">
        <v>84</v>
      </c>
      <c r="C11" s="95" t="s">
        <v>74</v>
      </c>
      <c r="D11" s="94">
        <f t="shared" si="16"/>
        <v>19</v>
      </c>
      <c r="E11" s="94">
        <v>0.64</v>
      </c>
      <c r="F11" s="94" t="s">
        <v>83</v>
      </c>
      <c r="G11" s="94">
        <v>1400</v>
      </c>
      <c r="H11" s="94"/>
      <c r="I11" s="97">
        <f t="shared" si="17"/>
        <v>0</v>
      </c>
      <c r="J11" s="94"/>
      <c r="K11" s="97">
        <f t="shared" si="18"/>
        <v>0</v>
      </c>
      <c r="L11" s="94"/>
      <c r="M11" s="97">
        <f t="shared" si="19"/>
        <v>0</v>
      </c>
      <c r="N11" s="94"/>
      <c r="O11" s="97">
        <f t="shared" si="20"/>
        <v>0</v>
      </c>
      <c r="P11" s="94"/>
      <c r="Q11" s="97">
        <f t="shared" si="21"/>
        <v>0</v>
      </c>
      <c r="R11" s="94"/>
      <c r="S11" s="97">
        <f t="shared" si="22"/>
        <v>0</v>
      </c>
      <c r="T11" s="94"/>
      <c r="U11" s="97">
        <f t="shared" si="23"/>
        <v>0</v>
      </c>
      <c r="V11" s="94"/>
      <c r="W11" s="97">
        <f t="shared" si="24"/>
        <v>0</v>
      </c>
      <c r="X11" s="94"/>
      <c r="Y11" s="97">
        <f t="shared" si="25"/>
        <v>0</v>
      </c>
      <c r="Z11" s="94"/>
      <c r="AA11" s="97">
        <f t="shared" si="26"/>
        <v>0</v>
      </c>
      <c r="AB11" s="94"/>
      <c r="AC11" s="97">
        <f t="shared" si="27"/>
        <v>0</v>
      </c>
      <c r="AD11" s="94"/>
      <c r="AE11" s="97">
        <f t="shared" si="28"/>
        <v>0</v>
      </c>
      <c r="AF11" s="101">
        <f t="shared" si="29"/>
        <v>0</v>
      </c>
      <c r="AG11" s="100">
        <f t="shared" si="30"/>
        <v>0</v>
      </c>
      <c r="AH11" s="96"/>
      <c r="AI11" s="97">
        <f t="shared" si="31"/>
        <v>0</v>
      </c>
      <c r="AJ11" s="98"/>
      <c r="AK11" s="97">
        <f t="shared" si="31"/>
        <v>0</v>
      </c>
      <c r="AL11" s="99"/>
      <c r="AM11" s="100">
        <f t="shared" si="32"/>
        <v>0</v>
      </c>
      <c r="AN11" s="99"/>
      <c r="AO11" s="100">
        <f t="shared" si="33"/>
        <v>0</v>
      </c>
      <c r="AP11" s="99"/>
      <c r="AQ11" s="100">
        <f t="shared" si="34"/>
        <v>0</v>
      </c>
      <c r="AR11" s="99"/>
      <c r="AS11" s="100">
        <f t="shared" si="35"/>
        <v>0</v>
      </c>
      <c r="AT11" s="99"/>
      <c r="AU11" s="100">
        <f t="shared" si="36"/>
        <v>0</v>
      </c>
      <c r="AV11" s="99"/>
      <c r="AW11" s="100">
        <f t="shared" si="37"/>
        <v>0</v>
      </c>
      <c r="AX11" s="99"/>
      <c r="AY11" s="100">
        <f t="shared" si="38"/>
        <v>0</v>
      </c>
      <c r="AZ11" s="99"/>
      <c r="BA11" s="100">
        <f t="shared" si="39"/>
        <v>0</v>
      </c>
      <c r="BB11" s="99"/>
      <c r="BC11" s="100">
        <f t="shared" si="40"/>
        <v>0</v>
      </c>
      <c r="BD11" s="99"/>
      <c r="BE11" s="100">
        <f t="shared" si="41"/>
        <v>0</v>
      </c>
      <c r="BF11" s="101">
        <f t="shared" si="13"/>
        <v>0</v>
      </c>
      <c r="BG11" s="100">
        <f t="shared" si="13"/>
        <v>0</v>
      </c>
      <c r="BH11" s="99"/>
      <c r="BI11" s="100">
        <f t="shared" si="42"/>
        <v>0</v>
      </c>
      <c r="BJ11" s="99"/>
      <c r="BK11" s="100">
        <f t="shared" si="42"/>
        <v>0</v>
      </c>
      <c r="BL11" s="99"/>
      <c r="BM11" s="100">
        <f t="shared" si="43"/>
        <v>0</v>
      </c>
      <c r="BN11" s="99"/>
      <c r="BO11" s="100">
        <f t="shared" si="44"/>
        <v>0</v>
      </c>
      <c r="BP11" s="99"/>
      <c r="BQ11" s="100">
        <f t="shared" si="45"/>
        <v>0</v>
      </c>
      <c r="BR11" s="99"/>
      <c r="BS11" s="100">
        <f t="shared" si="46"/>
        <v>0</v>
      </c>
      <c r="BT11" s="99"/>
      <c r="BU11" s="100">
        <f t="shared" si="47"/>
        <v>0</v>
      </c>
      <c r="BV11" s="99"/>
      <c r="BW11" s="100">
        <f t="shared" si="48"/>
        <v>0</v>
      </c>
      <c r="BX11" s="99"/>
      <c r="BY11" s="100">
        <f t="shared" si="49"/>
        <v>0</v>
      </c>
      <c r="BZ11" s="99"/>
      <c r="CA11" s="100">
        <f t="shared" si="50"/>
        <v>0</v>
      </c>
      <c r="CB11" s="99"/>
      <c r="CC11" s="100">
        <f t="shared" si="51"/>
        <v>0</v>
      </c>
      <c r="CD11" s="99"/>
      <c r="CE11" s="100">
        <f t="shared" si="52"/>
        <v>0</v>
      </c>
      <c r="CF11" s="101">
        <f t="shared" si="53"/>
        <v>0</v>
      </c>
      <c r="CG11" s="100">
        <f t="shared" si="53"/>
        <v>0</v>
      </c>
    </row>
    <row r="12" spans="1:85" s="102" customFormat="1" ht="19.899999999999999" customHeight="1" x14ac:dyDescent="0.25">
      <c r="A12" s="94">
        <v>8</v>
      </c>
      <c r="B12" s="95" t="s">
        <v>84</v>
      </c>
      <c r="C12" s="95" t="s">
        <v>74</v>
      </c>
      <c r="D12" s="94">
        <f t="shared" si="16"/>
        <v>2</v>
      </c>
      <c r="E12" s="94">
        <v>0.64</v>
      </c>
      <c r="F12" s="94" t="s">
        <v>85</v>
      </c>
      <c r="G12" s="94">
        <v>1400</v>
      </c>
      <c r="H12" s="94">
        <v>24486</v>
      </c>
      <c r="I12" s="97">
        <f t="shared" si="17"/>
        <v>15671.04</v>
      </c>
      <c r="J12" s="94">
        <v>24458</v>
      </c>
      <c r="K12" s="97">
        <f t="shared" si="18"/>
        <v>15653.12</v>
      </c>
      <c r="L12" s="94">
        <v>24080</v>
      </c>
      <c r="M12" s="97">
        <f t="shared" si="19"/>
        <v>15411.2</v>
      </c>
      <c r="N12" s="94">
        <v>26040</v>
      </c>
      <c r="O12" s="97">
        <f t="shared" si="20"/>
        <v>16665.599999999999</v>
      </c>
      <c r="P12" s="94">
        <v>20468</v>
      </c>
      <c r="Q12" s="97">
        <f t="shared" si="21"/>
        <v>13099.52</v>
      </c>
      <c r="R12" s="94">
        <v>24108</v>
      </c>
      <c r="S12" s="97">
        <f t="shared" si="22"/>
        <v>15429.12</v>
      </c>
      <c r="T12" s="94">
        <v>23898</v>
      </c>
      <c r="U12" s="97">
        <f t="shared" si="23"/>
        <v>15294.720000000001</v>
      </c>
      <c r="V12" s="94">
        <v>16436</v>
      </c>
      <c r="W12" s="97">
        <f t="shared" si="24"/>
        <v>10519.04</v>
      </c>
      <c r="X12" s="94">
        <v>19768</v>
      </c>
      <c r="Y12" s="97">
        <f t="shared" si="25"/>
        <v>12651.52</v>
      </c>
      <c r="Z12" s="94">
        <v>20440</v>
      </c>
      <c r="AA12" s="97">
        <f t="shared" si="26"/>
        <v>13081.6</v>
      </c>
      <c r="AB12" s="94">
        <v>16114</v>
      </c>
      <c r="AC12" s="97">
        <f t="shared" si="27"/>
        <v>10312.960000000001</v>
      </c>
      <c r="AD12" s="94">
        <v>18144</v>
      </c>
      <c r="AE12" s="97">
        <f t="shared" si="28"/>
        <v>11612.16</v>
      </c>
      <c r="AF12" s="101">
        <f>SUM(H12,J12,L12,N12,P12,R12,T12,V12,X12,Z12,AB12,AD12)</f>
        <v>258440</v>
      </c>
      <c r="AG12" s="100">
        <f>SUM(I12,K12,M12,O12,Q12,S12,U12,W12,Y12,AA12,AC12,AE12)</f>
        <v>165401.59999999998</v>
      </c>
      <c r="AH12" s="96">
        <v>17010</v>
      </c>
      <c r="AI12" s="97">
        <f t="shared" si="31"/>
        <v>10886.4</v>
      </c>
      <c r="AJ12" s="98">
        <v>17826</v>
      </c>
      <c r="AK12" s="97">
        <f t="shared" si="31"/>
        <v>11408.64</v>
      </c>
      <c r="AL12" s="99">
        <v>23730</v>
      </c>
      <c r="AM12" s="100">
        <f>AL12*$E12</f>
        <v>15187.2</v>
      </c>
      <c r="AN12" s="99">
        <v>13174</v>
      </c>
      <c r="AO12" s="100">
        <f>AN12*$E12</f>
        <v>8431.36</v>
      </c>
      <c r="AP12" s="99">
        <v>13426</v>
      </c>
      <c r="AQ12" s="100">
        <f>AP12*$E12</f>
        <v>8592.64</v>
      </c>
      <c r="AR12" s="99">
        <v>17192</v>
      </c>
      <c r="AS12" s="100">
        <f>AR12*$E12</f>
        <v>11002.880000000001</v>
      </c>
      <c r="AT12" s="99">
        <v>14504</v>
      </c>
      <c r="AU12" s="100">
        <f>AT12*$E12</f>
        <v>9282.56</v>
      </c>
      <c r="AV12" s="99">
        <v>16436</v>
      </c>
      <c r="AW12" s="100">
        <f>AV12*$E12</f>
        <v>10519.04</v>
      </c>
      <c r="AX12" s="99">
        <v>12922</v>
      </c>
      <c r="AY12" s="100">
        <f>AX12*$E12</f>
        <v>8270.08</v>
      </c>
      <c r="AZ12" s="99">
        <v>12628</v>
      </c>
      <c r="BA12" s="100">
        <f>AZ12*$E12</f>
        <v>8081.92</v>
      </c>
      <c r="BB12" s="99">
        <v>13356</v>
      </c>
      <c r="BC12" s="100">
        <f>BB12*$E12</f>
        <v>8547.84</v>
      </c>
      <c r="BD12" s="99">
        <v>13692</v>
      </c>
      <c r="BE12" s="100">
        <f>BD12*$E12</f>
        <v>8762.880000000001</v>
      </c>
      <c r="BF12" s="101">
        <f>SUM(AH12,AJ12,AL12,AN12,AP12,AR12,AT12,AV12,AX12,AZ12,BB12,BD12)</f>
        <v>185896</v>
      </c>
      <c r="BG12" s="100">
        <f>SUM(AI12,AK12,AM12,AO12,AQ12,AS12,AU12,AW12,AY12,BA12,BC12,BE12)</f>
        <v>118973.44</v>
      </c>
      <c r="BH12" s="96">
        <v>10808</v>
      </c>
      <c r="BI12" s="97">
        <f t="shared" si="42"/>
        <v>6917.12</v>
      </c>
      <c r="BJ12" s="98">
        <v>11116</v>
      </c>
      <c r="BK12" s="97">
        <f t="shared" si="42"/>
        <v>7114.24</v>
      </c>
      <c r="BL12" s="99"/>
      <c r="BM12" s="100">
        <f>BL12*$E12</f>
        <v>0</v>
      </c>
      <c r="BN12" s="99"/>
      <c r="BO12" s="100">
        <f>BN12*$E12</f>
        <v>0</v>
      </c>
      <c r="BP12" s="99"/>
      <c r="BQ12" s="100">
        <f>BP12*$E12</f>
        <v>0</v>
      </c>
      <c r="BR12" s="99"/>
      <c r="BS12" s="100">
        <f>BR12*$E12</f>
        <v>0</v>
      </c>
      <c r="BT12" s="99"/>
      <c r="BU12" s="100">
        <f>BT12*$E12</f>
        <v>0</v>
      </c>
      <c r="BV12" s="99"/>
      <c r="BW12" s="100">
        <f>BV12*$E12</f>
        <v>0</v>
      </c>
      <c r="BX12" s="99"/>
      <c r="BY12" s="100">
        <f>BX12*$E12</f>
        <v>0</v>
      </c>
      <c r="BZ12" s="99"/>
      <c r="CA12" s="100">
        <f>BZ12*$E12</f>
        <v>0</v>
      </c>
      <c r="CB12" s="99"/>
      <c r="CC12" s="100">
        <f>CB12*$E12</f>
        <v>0</v>
      </c>
      <c r="CD12" s="99"/>
      <c r="CE12" s="100">
        <f>CD12*$E12</f>
        <v>0</v>
      </c>
      <c r="CF12" s="101">
        <f>SUM(BH12,BJ12,BL12,BN12,BP12,BR12,BT12,BV12,BX12,BZ12,CB12,CD12)</f>
        <v>21924</v>
      </c>
      <c r="CG12" s="100">
        <f>SUM(BI12,BK12,BM12,BO12,BQ12,BS12,BU12,BW12,BY12,CA12,CC12,CE12)</f>
        <v>14031.36</v>
      </c>
    </row>
    <row r="13" spans="1:85" s="102" customFormat="1" ht="19.899999999999999" customHeight="1" x14ac:dyDescent="0.25">
      <c r="A13" s="94">
        <v>9</v>
      </c>
      <c r="B13" s="95" t="s">
        <v>84</v>
      </c>
      <c r="C13" s="95" t="s">
        <v>74</v>
      </c>
      <c r="D13" s="94">
        <f t="shared" si="16"/>
        <v>8</v>
      </c>
      <c r="E13" s="94">
        <v>0.64</v>
      </c>
      <c r="F13" s="94" t="s">
        <v>75</v>
      </c>
      <c r="G13" s="94">
        <v>1250</v>
      </c>
      <c r="H13" s="94">
        <v>1440</v>
      </c>
      <c r="I13" s="97">
        <f t="shared" si="17"/>
        <v>921.6</v>
      </c>
      <c r="J13" s="94">
        <v>720</v>
      </c>
      <c r="K13" s="97">
        <f t="shared" si="18"/>
        <v>460.8</v>
      </c>
      <c r="L13" s="94"/>
      <c r="M13" s="97">
        <f t="shared" si="19"/>
        <v>0</v>
      </c>
      <c r="N13" s="94">
        <v>720</v>
      </c>
      <c r="O13" s="97">
        <f t="shared" si="20"/>
        <v>460.8</v>
      </c>
      <c r="P13" s="94">
        <v>5664</v>
      </c>
      <c r="Q13" s="97">
        <f t="shared" si="21"/>
        <v>3624.96</v>
      </c>
      <c r="R13" s="94">
        <v>708</v>
      </c>
      <c r="S13" s="97">
        <f t="shared" si="22"/>
        <v>453.12</v>
      </c>
      <c r="T13" s="94">
        <v>708</v>
      </c>
      <c r="U13" s="97">
        <f t="shared" si="23"/>
        <v>453.12</v>
      </c>
      <c r="V13" s="94">
        <v>2124</v>
      </c>
      <c r="W13" s="97">
        <f t="shared" si="24"/>
        <v>1359.3600000000001</v>
      </c>
      <c r="X13" s="94">
        <v>684</v>
      </c>
      <c r="Y13" s="97">
        <f t="shared" si="25"/>
        <v>437.76</v>
      </c>
      <c r="Z13" s="94">
        <v>528</v>
      </c>
      <c r="AA13" s="97">
        <f t="shared" si="26"/>
        <v>337.92</v>
      </c>
      <c r="AB13" s="94">
        <v>1158</v>
      </c>
      <c r="AC13" s="97">
        <f t="shared" si="27"/>
        <v>741.12</v>
      </c>
      <c r="AD13" s="94">
        <v>2496</v>
      </c>
      <c r="AE13" s="97">
        <f t="shared" si="28"/>
        <v>1597.44</v>
      </c>
      <c r="AF13" s="101">
        <f t="shared" ref="AF13" si="54">SUM(H13,J13,L13,N13,P13,R13,T13,V13,X13,Z13,AB13,AD13)</f>
        <v>16950</v>
      </c>
      <c r="AG13" s="100">
        <f t="shared" ref="AG13" si="55">SUM(I13,K13,M13,O13,Q13,S13,U13,W13,Y13,AA13,AC13,AE13)</f>
        <v>10848.000000000002</v>
      </c>
      <c r="AH13" s="96"/>
      <c r="AI13" s="97">
        <f t="shared" si="31"/>
        <v>0</v>
      </c>
      <c r="AJ13" s="98"/>
      <c r="AK13" s="97">
        <f t="shared" si="31"/>
        <v>0</v>
      </c>
      <c r="AL13" s="99">
        <v>1188</v>
      </c>
      <c r="AM13" s="100">
        <f t="shared" si="32"/>
        <v>760.32</v>
      </c>
      <c r="AN13" s="99">
        <v>1247</v>
      </c>
      <c r="AO13" s="100">
        <f t="shared" si="33"/>
        <v>798.08</v>
      </c>
      <c r="AP13" s="99">
        <v>1560</v>
      </c>
      <c r="AQ13" s="100">
        <f t="shared" si="34"/>
        <v>998.4</v>
      </c>
      <c r="AR13" s="99">
        <v>900</v>
      </c>
      <c r="AS13" s="100">
        <f t="shared" si="35"/>
        <v>576</v>
      </c>
      <c r="AT13" s="99">
        <v>1824</v>
      </c>
      <c r="AU13" s="100">
        <f t="shared" si="36"/>
        <v>1167.3600000000001</v>
      </c>
      <c r="AV13" s="99">
        <v>1536</v>
      </c>
      <c r="AW13" s="100">
        <f t="shared" si="37"/>
        <v>983.04</v>
      </c>
      <c r="AX13" s="99">
        <v>1428</v>
      </c>
      <c r="AY13" s="100">
        <f t="shared" si="38"/>
        <v>913.92000000000007</v>
      </c>
      <c r="AZ13" s="99">
        <v>1704</v>
      </c>
      <c r="BA13" s="100">
        <f t="shared" si="39"/>
        <v>1090.56</v>
      </c>
      <c r="BB13" s="99">
        <v>1152</v>
      </c>
      <c r="BC13" s="100">
        <f t="shared" si="40"/>
        <v>737.28</v>
      </c>
      <c r="BD13" s="99">
        <v>1452</v>
      </c>
      <c r="BE13" s="100">
        <f t="shared" si="41"/>
        <v>929.28</v>
      </c>
      <c r="BF13" s="101">
        <f t="shared" si="13"/>
        <v>13991</v>
      </c>
      <c r="BG13" s="100">
        <f t="shared" si="13"/>
        <v>8954.24</v>
      </c>
      <c r="BH13" s="99">
        <v>1308</v>
      </c>
      <c r="BI13" s="100">
        <f t="shared" si="42"/>
        <v>837.12</v>
      </c>
      <c r="BJ13" s="99">
        <v>1368</v>
      </c>
      <c r="BK13" s="100">
        <f t="shared" si="42"/>
        <v>875.52</v>
      </c>
      <c r="BL13" s="99"/>
      <c r="BM13" s="100">
        <f t="shared" ref="BM13" si="56">BL13*$E13</f>
        <v>0</v>
      </c>
      <c r="BN13" s="99"/>
      <c r="BO13" s="100">
        <f t="shared" ref="BO13" si="57">BN13*$E13</f>
        <v>0</v>
      </c>
      <c r="BP13" s="99"/>
      <c r="BQ13" s="100">
        <f t="shared" ref="BQ13" si="58">BP13*$E13</f>
        <v>0</v>
      </c>
      <c r="BR13" s="99"/>
      <c r="BS13" s="100">
        <f t="shared" ref="BS13" si="59">BR13*$E13</f>
        <v>0</v>
      </c>
      <c r="BT13" s="99"/>
      <c r="BU13" s="100">
        <f t="shared" ref="BU13" si="60">BT13*$E13</f>
        <v>0</v>
      </c>
      <c r="BV13" s="99"/>
      <c r="BW13" s="100">
        <f t="shared" ref="BW13" si="61">BV13*$E13</f>
        <v>0</v>
      </c>
      <c r="BX13" s="99"/>
      <c r="BY13" s="100">
        <f t="shared" ref="BY13" si="62">BX13*$E13</f>
        <v>0</v>
      </c>
      <c r="BZ13" s="99"/>
      <c r="CA13" s="100">
        <f t="shared" ref="CA13" si="63">BZ13*$E13</f>
        <v>0</v>
      </c>
      <c r="CB13" s="99"/>
      <c r="CC13" s="100">
        <f t="shared" ref="CC13" si="64">CB13*$E13</f>
        <v>0</v>
      </c>
      <c r="CD13" s="99"/>
      <c r="CE13" s="100">
        <f t="shared" ref="CE13" si="65">CD13*$E13</f>
        <v>0</v>
      </c>
      <c r="CF13" s="101">
        <f t="shared" ref="CF13:CG13" si="66">SUM(BH13,BJ13,BL13,BN13,BP13,BR13,BT13,BV13,BX13,BZ13,CB13,CD13)</f>
        <v>2676</v>
      </c>
      <c r="CG13" s="100">
        <f t="shared" si="66"/>
        <v>1712.6399999999999</v>
      </c>
    </row>
    <row r="14" spans="1:85" s="102" customFormat="1" ht="19.899999999999999" customHeight="1" x14ac:dyDescent="0.25">
      <c r="A14" s="94">
        <v>10</v>
      </c>
      <c r="B14" s="95" t="s">
        <v>86</v>
      </c>
      <c r="C14" s="95" t="s">
        <v>74</v>
      </c>
      <c r="D14" s="94">
        <f t="shared" si="16"/>
        <v>19</v>
      </c>
      <c r="E14" s="94">
        <v>0.64</v>
      </c>
      <c r="F14" s="94" t="s">
        <v>85</v>
      </c>
      <c r="G14" s="94"/>
      <c r="H14" s="94"/>
      <c r="I14" s="100">
        <f>H14*$E14</f>
        <v>0</v>
      </c>
      <c r="J14" s="94"/>
      <c r="K14" s="100">
        <f>J14*$E14</f>
        <v>0</v>
      </c>
      <c r="L14" s="94"/>
      <c r="M14" s="100">
        <f>L14*$E14</f>
        <v>0</v>
      </c>
      <c r="N14" s="94"/>
      <c r="O14" s="100">
        <f>N14*$E14</f>
        <v>0</v>
      </c>
      <c r="P14" s="94"/>
      <c r="Q14" s="100">
        <f>P14*$E14</f>
        <v>0</v>
      </c>
      <c r="R14" s="94"/>
      <c r="S14" s="100">
        <f>R14*$E14</f>
        <v>0</v>
      </c>
      <c r="T14" s="94"/>
      <c r="U14" s="100">
        <f>T14*$E14</f>
        <v>0</v>
      </c>
      <c r="V14" s="94"/>
      <c r="W14" s="100">
        <f>V14*$E14</f>
        <v>0</v>
      </c>
      <c r="X14" s="94"/>
      <c r="Y14" s="100">
        <f>X14*$E14</f>
        <v>0</v>
      </c>
      <c r="Z14" s="94"/>
      <c r="AA14" s="100">
        <f>Z14*$E14</f>
        <v>0</v>
      </c>
      <c r="AB14" s="94"/>
      <c r="AC14" s="100">
        <f>AB14*$E14</f>
        <v>0</v>
      </c>
      <c r="AD14" s="94"/>
      <c r="AE14" s="100">
        <f>AD14*$E14</f>
        <v>0</v>
      </c>
      <c r="AF14" s="101">
        <f>SUM(H14,J14,L14,N14,P14,R14,T14,V14,X14,Z14,AB14,AD14)</f>
        <v>0</v>
      </c>
      <c r="AG14" s="100">
        <f>SUM(I14,K14,M14,O14,Q14,S14,U14,W14,Y14,AA14,AC14,AE14)</f>
        <v>0</v>
      </c>
      <c r="AH14" s="99"/>
      <c r="AI14" s="100">
        <f>AH14*$E14</f>
        <v>0</v>
      </c>
      <c r="AJ14" s="99"/>
      <c r="AK14" s="100">
        <f>AJ14*$E14</f>
        <v>0</v>
      </c>
      <c r="AL14" s="99"/>
      <c r="AM14" s="100">
        <f>AL14*$E14</f>
        <v>0</v>
      </c>
      <c r="AN14" s="99"/>
      <c r="AO14" s="100">
        <f>AN14*$E14</f>
        <v>0</v>
      </c>
      <c r="AP14" s="99"/>
      <c r="AQ14" s="100">
        <f>AP14*$E14</f>
        <v>0</v>
      </c>
      <c r="AR14" s="99"/>
      <c r="AS14" s="100">
        <f>AR14*$E14</f>
        <v>0</v>
      </c>
      <c r="AT14" s="99"/>
      <c r="AU14" s="100">
        <f>AT14*$E14</f>
        <v>0</v>
      </c>
      <c r="AV14" s="99"/>
      <c r="AW14" s="100">
        <f>AV14*$E14</f>
        <v>0</v>
      </c>
      <c r="AX14" s="99"/>
      <c r="AY14" s="100">
        <f>AX14*$E14</f>
        <v>0</v>
      </c>
      <c r="AZ14" s="99"/>
      <c r="BA14" s="100">
        <f>AZ14*$E14</f>
        <v>0</v>
      </c>
      <c r="BB14" s="99"/>
      <c r="BC14" s="100">
        <f>BB14*$E14</f>
        <v>0</v>
      </c>
      <c r="BD14" s="99"/>
      <c r="BE14" s="100">
        <f>BD14*$E14</f>
        <v>0</v>
      </c>
      <c r="BF14" s="101">
        <f>SUM(AH14,AJ14,AL14,AN14,AP14,AR14,AT14,AV14,AX14,AZ14,BB14,BD14)</f>
        <v>0</v>
      </c>
      <c r="BG14" s="100">
        <f>SUM(AI14,AK14,AM14,AO14,AQ14,AS14,AU14,AW14,AY14,BA14,BC14,BE14)</f>
        <v>0</v>
      </c>
      <c r="BH14" s="99"/>
      <c r="BI14" s="100">
        <f>BH14*$E14</f>
        <v>0</v>
      </c>
      <c r="BJ14" s="99"/>
      <c r="BK14" s="100">
        <f>BJ14*$E14</f>
        <v>0</v>
      </c>
      <c r="BL14" s="99"/>
      <c r="BM14" s="100">
        <f>BL14*$E14</f>
        <v>0</v>
      </c>
      <c r="BN14" s="99"/>
      <c r="BO14" s="100">
        <f>BN14*$E14</f>
        <v>0</v>
      </c>
      <c r="BP14" s="99"/>
      <c r="BQ14" s="100">
        <f>BP14*$E14</f>
        <v>0</v>
      </c>
      <c r="BR14" s="99"/>
      <c r="BS14" s="100">
        <f>BR14*$E14</f>
        <v>0</v>
      </c>
      <c r="BT14" s="99"/>
      <c r="BU14" s="100">
        <f>BT14*$E14</f>
        <v>0</v>
      </c>
      <c r="BV14" s="99"/>
      <c r="BW14" s="100">
        <f>BV14*$E14</f>
        <v>0</v>
      </c>
      <c r="BX14" s="99"/>
      <c r="BY14" s="100">
        <f>BX14*$E14</f>
        <v>0</v>
      </c>
      <c r="BZ14" s="99"/>
      <c r="CA14" s="100">
        <f>BZ14*$E14</f>
        <v>0</v>
      </c>
      <c r="CB14" s="99"/>
      <c r="CC14" s="100">
        <f>CB14*$E14</f>
        <v>0</v>
      </c>
      <c r="CD14" s="99"/>
      <c r="CE14" s="100">
        <f>CD14*$E14</f>
        <v>0</v>
      </c>
      <c r="CF14" s="101">
        <f>SUM(BH14,BJ14,BL14,BN14,BP14,BR14,BT14,BV14,BX14,BZ14,CB14,CD14)</f>
        <v>0</v>
      </c>
      <c r="CG14" s="100">
        <f>SUM(BI14,BK14,BM14,BO14,BQ14,BS14,BU14,BW14,BY14,CA14,CC14,CE14)</f>
        <v>0</v>
      </c>
    </row>
    <row r="15" spans="1:85" s="102" customFormat="1" ht="19.899999999999999" customHeight="1" x14ac:dyDescent="0.25">
      <c r="A15" s="94"/>
      <c r="B15" s="95"/>
      <c r="C15" s="95"/>
      <c r="D15" s="94"/>
      <c r="E15" s="94"/>
      <c r="F15" s="94"/>
      <c r="G15" s="94"/>
      <c r="H15" s="94"/>
      <c r="I15" s="100"/>
      <c r="J15" s="94"/>
      <c r="K15" s="100"/>
      <c r="L15" s="94"/>
      <c r="M15" s="100"/>
      <c r="N15" s="94"/>
      <c r="O15" s="100"/>
      <c r="P15" s="94"/>
      <c r="Q15" s="100"/>
      <c r="R15" s="94"/>
      <c r="S15" s="100"/>
      <c r="T15" s="94"/>
      <c r="U15" s="100"/>
      <c r="V15" s="94"/>
      <c r="W15" s="100"/>
      <c r="X15" s="94"/>
      <c r="Y15" s="100"/>
      <c r="Z15" s="94"/>
      <c r="AA15" s="100"/>
      <c r="AB15" s="94"/>
      <c r="AC15" s="100"/>
      <c r="AD15" s="94"/>
      <c r="AE15" s="100"/>
      <c r="AF15" s="101"/>
      <c r="AG15" s="100"/>
      <c r="AH15" s="99"/>
      <c r="AI15" s="100"/>
      <c r="AJ15" s="99"/>
      <c r="AK15" s="100"/>
      <c r="AL15" s="99"/>
      <c r="AM15" s="100"/>
      <c r="AN15" s="99"/>
      <c r="AO15" s="100"/>
      <c r="AP15" s="99"/>
      <c r="AQ15" s="100"/>
      <c r="AR15" s="99"/>
      <c r="AS15" s="100"/>
      <c r="AT15" s="99"/>
      <c r="AU15" s="100"/>
      <c r="AV15" s="99"/>
      <c r="AW15" s="100"/>
      <c r="AX15" s="99"/>
      <c r="AY15" s="100"/>
      <c r="AZ15" s="99"/>
      <c r="BA15" s="100"/>
      <c r="BB15" s="99"/>
      <c r="BC15" s="100"/>
      <c r="BD15" s="99"/>
      <c r="BE15" s="100"/>
      <c r="BF15" s="101"/>
      <c r="BG15" s="100"/>
      <c r="BH15" s="99"/>
      <c r="BI15" s="100"/>
      <c r="BJ15" s="99"/>
      <c r="BK15" s="100"/>
      <c r="BL15" s="99"/>
      <c r="BM15" s="100"/>
      <c r="BN15" s="99"/>
      <c r="BO15" s="100"/>
      <c r="BP15" s="99"/>
      <c r="BQ15" s="100"/>
      <c r="BR15" s="99"/>
      <c r="BS15" s="100"/>
      <c r="BT15" s="99"/>
      <c r="BU15" s="100"/>
      <c r="BV15" s="99"/>
      <c r="BW15" s="100"/>
      <c r="BX15" s="99"/>
      <c r="BY15" s="100"/>
      <c r="BZ15" s="99"/>
      <c r="CA15" s="100"/>
      <c r="CB15" s="99"/>
      <c r="CC15" s="100"/>
      <c r="CD15" s="99"/>
      <c r="CE15" s="100"/>
      <c r="CF15" s="101"/>
      <c r="CG15" s="100"/>
    </row>
    <row r="16" spans="1:85" s="102" customFormat="1" ht="19.899999999999999" customHeight="1" x14ac:dyDescent="0.25">
      <c r="A16" s="94">
        <v>11</v>
      </c>
      <c r="B16" s="95" t="s">
        <v>87</v>
      </c>
      <c r="C16" s="95" t="s">
        <v>77</v>
      </c>
      <c r="D16" s="94">
        <f>RANK(BF16,$BF$4:$BF$144)</f>
        <v>13</v>
      </c>
      <c r="E16" s="94">
        <v>1</v>
      </c>
      <c r="F16" s="94" t="s">
        <v>75</v>
      </c>
      <c r="G16" s="94">
        <v>1500</v>
      </c>
      <c r="H16" s="94"/>
      <c r="I16" s="97">
        <f t="shared" ref="I16:I22" si="67">H16*$E16</f>
        <v>0</v>
      </c>
      <c r="J16" s="94"/>
      <c r="K16" s="97">
        <f t="shared" ref="K16:K22" si="68">J16*$E16</f>
        <v>0</v>
      </c>
      <c r="L16" s="94"/>
      <c r="M16" s="97">
        <f t="shared" ref="M16:M22" si="69">L16*$E16</f>
        <v>0</v>
      </c>
      <c r="N16" s="94"/>
      <c r="O16" s="97">
        <f t="shared" ref="O16:O22" si="70">N16*$E16</f>
        <v>0</v>
      </c>
      <c r="P16" s="94"/>
      <c r="Q16" s="97">
        <f t="shared" ref="Q16:Q22" si="71">P16*$E16</f>
        <v>0</v>
      </c>
      <c r="R16" s="94"/>
      <c r="S16" s="97">
        <f t="shared" ref="S16:S22" si="72">R16*$E16</f>
        <v>0</v>
      </c>
      <c r="T16" s="94"/>
      <c r="U16" s="97">
        <f t="shared" ref="U16:U22" si="73">T16*$E16</f>
        <v>0</v>
      </c>
      <c r="V16" s="94">
        <v>36</v>
      </c>
      <c r="W16" s="97">
        <f t="shared" ref="W16:W22" si="74">V16*$E16</f>
        <v>36</v>
      </c>
      <c r="X16" s="94"/>
      <c r="Y16" s="97">
        <f t="shared" ref="Y16:Y22" si="75">X16*$E16</f>
        <v>0</v>
      </c>
      <c r="Z16" s="94">
        <v>24</v>
      </c>
      <c r="AA16" s="97">
        <f t="shared" ref="AA16:AA22" si="76">Z16*$E16</f>
        <v>24</v>
      </c>
      <c r="AB16" s="94"/>
      <c r="AC16" s="97">
        <f t="shared" ref="AC16:AC22" si="77">AB16*$E16</f>
        <v>0</v>
      </c>
      <c r="AD16" s="94">
        <v>60</v>
      </c>
      <c r="AE16" s="97">
        <f t="shared" ref="AE16:AE22" si="78">AD16*$E16</f>
        <v>60</v>
      </c>
      <c r="AF16" s="101">
        <f t="shared" ref="AF16:AF24" si="79">SUM(H16,J16,L16,N16,P16,R16,T16,V16,X16,Z16,AB16,AD16)</f>
        <v>120</v>
      </c>
      <c r="AG16" s="100">
        <f t="shared" ref="AG16:AG24" si="80">SUM(I16,K16,M16,O16,Q16,S16,U16,W16,Y16,AA16,AC16,AE16)</f>
        <v>120</v>
      </c>
      <c r="AH16" s="96">
        <v>24</v>
      </c>
      <c r="AI16" s="97">
        <f t="shared" ref="AI16:AK22" si="81">AH16*$E16</f>
        <v>24</v>
      </c>
      <c r="AJ16" s="98">
        <v>48</v>
      </c>
      <c r="AK16" s="97">
        <f t="shared" si="81"/>
        <v>48</v>
      </c>
      <c r="AL16" s="99">
        <v>12</v>
      </c>
      <c r="AM16" s="100">
        <f t="shared" si="32"/>
        <v>12</v>
      </c>
      <c r="AN16" s="99"/>
      <c r="AO16" s="100">
        <f t="shared" si="33"/>
        <v>0</v>
      </c>
      <c r="AP16" s="99"/>
      <c r="AQ16" s="100">
        <f t="shared" si="34"/>
        <v>0</v>
      </c>
      <c r="AR16" s="99">
        <v>132</v>
      </c>
      <c r="AS16" s="100">
        <f t="shared" si="35"/>
        <v>132</v>
      </c>
      <c r="AT16" s="99">
        <v>206</v>
      </c>
      <c r="AU16" s="100">
        <f t="shared" si="36"/>
        <v>206</v>
      </c>
      <c r="AV16" s="99">
        <v>156</v>
      </c>
      <c r="AW16" s="100">
        <f t="shared" si="37"/>
        <v>156</v>
      </c>
      <c r="AX16" s="99">
        <v>24</v>
      </c>
      <c r="AY16" s="100">
        <f t="shared" si="38"/>
        <v>24</v>
      </c>
      <c r="AZ16" s="99">
        <v>24</v>
      </c>
      <c r="BA16" s="100">
        <f t="shared" si="39"/>
        <v>24</v>
      </c>
      <c r="BB16" s="99"/>
      <c r="BC16" s="100">
        <f t="shared" si="40"/>
        <v>0</v>
      </c>
      <c r="BD16" s="99"/>
      <c r="BE16" s="100">
        <f t="shared" si="41"/>
        <v>0</v>
      </c>
      <c r="BF16" s="101">
        <f t="shared" si="13"/>
        <v>626</v>
      </c>
      <c r="BG16" s="100">
        <f t="shared" si="13"/>
        <v>626</v>
      </c>
      <c r="BH16" s="99"/>
      <c r="BI16" s="100">
        <f t="shared" ref="BI16:BI22" si="82">BH16*$E16</f>
        <v>0</v>
      </c>
      <c r="BJ16" s="99">
        <v>10</v>
      </c>
      <c r="BK16" s="100">
        <f t="shared" ref="BK16:BK24" si="83">BJ16*$E16</f>
        <v>10</v>
      </c>
      <c r="BL16" s="99"/>
      <c r="BM16" s="100">
        <f t="shared" ref="BM16:BM24" si="84">BL16*$E16</f>
        <v>0</v>
      </c>
      <c r="BN16" s="99"/>
      <c r="BO16" s="100">
        <f t="shared" ref="BO16:BO24" si="85">BN16*$E16</f>
        <v>0</v>
      </c>
      <c r="BP16" s="99"/>
      <c r="BQ16" s="100">
        <f t="shared" ref="BQ16:BQ24" si="86">BP16*$E16</f>
        <v>0</v>
      </c>
      <c r="BR16" s="99"/>
      <c r="BS16" s="100">
        <f t="shared" ref="BS16:BS24" si="87">BR16*$E16</f>
        <v>0</v>
      </c>
      <c r="BT16" s="99"/>
      <c r="BU16" s="100">
        <f t="shared" ref="BU16:BU24" si="88">BT16*$E16</f>
        <v>0</v>
      </c>
      <c r="BV16" s="99"/>
      <c r="BW16" s="100">
        <f t="shared" ref="BW16:BW24" si="89">BV16*$E16</f>
        <v>0</v>
      </c>
      <c r="BX16" s="99"/>
      <c r="BY16" s="100">
        <f t="shared" ref="BY16:BY24" si="90">BX16*$E16</f>
        <v>0</v>
      </c>
      <c r="BZ16" s="99"/>
      <c r="CA16" s="100">
        <f t="shared" ref="CA16:CA24" si="91">BZ16*$E16</f>
        <v>0</v>
      </c>
      <c r="CB16" s="99"/>
      <c r="CC16" s="100">
        <f t="shared" ref="CC16:CC24" si="92">CB16*$E16</f>
        <v>0</v>
      </c>
      <c r="CD16" s="99"/>
      <c r="CE16" s="100">
        <f t="shared" ref="CE16:CE24" si="93">CD16*$E16</f>
        <v>0</v>
      </c>
      <c r="CF16" s="101">
        <f t="shared" ref="CF16:CG24" si="94">SUM(BH16,BJ16,BL16,BN16,BP16,BR16,BT16,BV16,BX16,BZ16,CB16,CD16)</f>
        <v>10</v>
      </c>
      <c r="CG16" s="100">
        <f t="shared" si="94"/>
        <v>10</v>
      </c>
    </row>
    <row r="17" spans="1:85" s="102" customFormat="1" ht="19.899999999999999" customHeight="1" x14ac:dyDescent="0.25">
      <c r="A17" s="94">
        <v>12</v>
      </c>
      <c r="B17" s="95" t="s">
        <v>88</v>
      </c>
      <c r="C17" s="95" t="s">
        <v>77</v>
      </c>
      <c r="D17" s="94">
        <f t="shared" ref="D17:D24" si="95">RANK(BF17,$BF$4:$BF$147)</f>
        <v>19</v>
      </c>
      <c r="E17" s="94">
        <v>1</v>
      </c>
      <c r="F17" s="94" t="s">
        <v>75</v>
      </c>
      <c r="G17" s="103">
        <v>1930</v>
      </c>
      <c r="H17" s="103"/>
      <c r="I17" s="97">
        <f t="shared" si="67"/>
        <v>0</v>
      </c>
      <c r="J17" s="103"/>
      <c r="K17" s="97">
        <f t="shared" si="68"/>
        <v>0</v>
      </c>
      <c r="L17" s="103"/>
      <c r="M17" s="97">
        <f t="shared" si="69"/>
        <v>0</v>
      </c>
      <c r="N17" s="103"/>
      <c r="O17" s="97">
        <f t="shared" si="70"/>
        <v>0</v>
      </c>
      <c r="P17" s="103"/>
      <c r="Q17" s="97">
        <f t="shared" si="71"/>
        <v>0</v>
      </c>
      <c r="R17" s="103"/>
      <c r="S17" s="97">
        <f t="shared" si="72"/>
        <v>0</v>
      </c>
      <c r="T17" s="103"/>
      <c r="U17" s="97">
        <f t="shared" si="73"/>
        <v>0</v>
      </c>
      <c r="V17" s="103"/>
      <c r="W17" s="97">
        <f t="shared" si="74"/>
        <v>0</v>
      </c>
      <c r="X17" s="103"/>
      <c r="Y17" s="97">
        <f t="shared" si="75"/>
        <v>0</v>
      </c>
      <c r="Z17" s="103"/>
      <c r="AA17" s="97">
        <f t="shared" si="76"/>
        <v>0</v>
      </c>
      <c r="AB17" s="103"/>
      <c r="AC17" s="97">
        <f t="shared" si="77"/>
        <v>0</v>
      </c>
      <c r="AD17" s="103"/>
      <c r="AE17" s="97">
        <f t="shared" si="78"/>
        <v>0</v>
      </c>
      <c r="AF17" s="101">
        <f t="shared" si="79"/>
        <v>0</v>
      </c>
      <c r="AG17" s="100">
        <f t="shared" si="80"/>
        <v>0</v>
      </c>
      <c r="AH17" s="96"/>
      <c r="AI17" s="97">
        <f t="shared" si="81"/>
        <v>0</v>
      </c>
      <c r="AJ17" s="98"/>
      <c r="AK17" s="97">
        <f t="shared" si="81"/>
        <v>0</v>
      </c>
      <c r="AL17" s="99"/>
      <c r="AM17" s="100">
        <f t="shared" si="32"/>
        <v>0</v>
      </c>
      <c r="AN17" s="99"/>
      <c r="AO17" s="100">
        <f t="shared" si="33"/>
        <v>0</v>
      </c>
      <c r="AP17" s="99"/>
      <c r="AQ17" s="100">
        <f t="shared" si="34"/>
        <v>0</v>
      </c>
      <c r="AR17" s="99"/>
      <c r="AS17" s="100">
        <f t="shared" si="35"/>
        <v>0</v>
      </c>
      <c r="AT17" s="99"/>
      <c r="AU17" s="100">
        <f t="shared" si="36"/>
        <v>0</v>
      </c>
      <c r="AV17" s="99"/>
      <c r="AW17" s="100">
        <f t="shared" si="37"/>
        <v>0</v>
      </c>
      <c r="AX17" s="99"/>
      <c r="AY17" s="100">
        <f t="shared" si="38"/>
        <v>0</v>
      </c>
      <c r="AZ17" s="99"/>
      <c r="BA17" s="100">
        <f t="shared" si="39"/>
        <v>0</v>
      </c>
      <c r="BB17" s="99"/>
      <c r="BC17" s="100">
        <f t="shared" si="40"/>
        <v>0</v>
      </c>
      <c r="BD17" s="99"/>
      <c r="BE17" s="100">
        <f t="shared" si="41"/>
        <v>0</v>
      </c>
      <c r="BF17" s="101">
        <f t="shared" si="13"/>
        <v>0</v>
      </c>
      <c r="BG17" s="100">
        <f t="shared" si="13"/>
        <v>0</v>
      </c>
      <c r="BH17" s="99"/>
      <c r="BI17" s="100">
        <f t="shared" si="82"/>
        <v>0</v>
      </c>
      <c r="BJ17" s="99"/>
      <c r="BK17" s="100">
        <f t="shared" si="83"/>
        <v>0</v>
      </c>
      <c r="BL17" s="99"/>
      <c r="BM17" s="100">
        <f t="shared" si="84"/>
        <v>0</v>
      </c>
      <c r="BN17" s="99"/>
      <c r="BO17" s="100">
        <f t="shared" si="85"/>
        <v>0</v>
      </c>
      <c r="BP17" s="99"/>
      <c r="BQ17" s="100">
        <f t="shared" si="86"/>
        <v>0</v>
      </c>
      <c r="BR17" s="99"/>
      <c r="BS17" s="100">
        <f t="shared" si="87"/>
        <v>0</v>
      </c>
      <c r="BT17" s="99"/>
      <c r="BU17" s="100">
        <f t="shared" si="88"/>
        <v>0</v>
      </c>
      <c r="BV17" s="99"/>
      <c r="BW17" s="100">
        <f t="shared" si="89"/>
        <v>0</v>
      </c>
      <c r="BX17" s="99"/>
      <c r="BY17" s="100">
        <f t="shared" si="90"/>
        <v>0</v>
      </c>
      <c r="BZ17" s="99"/>
      <c r="CA17" s="100">
        <f t="shared" si="91"/>
        <v>0</v>
      </c>
      <c r="CB17" s="99"/>
      <c r="CC17" s="100">
        <f t="shared" si="92"/>
        <v>0</v>
      </c>
      <c r="CD17" s="99"/>
      <c r="CE17" s="100">
        <f t="shared" si="93"/>
        <v>0</v>
      </c>
      <c r="CF17" s="101">
        <f t="shared" si="94"/>
        <v>0</v>
      </c>
      <c r="CG17" s="100">
        <f t="shared" si="94"/>
        <v>0</v>
      </c>
    </row>
    <row r="18" spans="1:85" s="102" customFormat="1" ht="19.899999999999999" customHeight="1" x14ac:dyDescent="0.25">
      <c r="A18" s="94">
        <v>13</v>
      </c>
      <c r="B18" s="95" t="s">
        <v>89</v>
      </c>
      <c r="C18" s="95" t="s">
        <v>77</v>
      </c>
      <c r="D18" s="94">
        <f t="shared" si="95"/>
        <v>19</v>
      </c>
      <c r="E18" s="94">
        <v>0.6</v>
      </c>
      <c r="F18" s="94" t="s">
        <v>75</v>
      </c>
      <c r="G18" s="94">
        <v>1060</v>
      </c>
      <c r="H18" s="94"/>
      <c r="I18" s="97">
        <f t="shared" si="67"/>
        <v>0</v>
      </c>
      <c r="J18" s="94"/>
      <c r="K18" s="97">
        <f t="shared" si="68"/>
        <v>0</v>
      </c>
      <c r="L18" s="94"/>
      <c r="M18" s="97">
        <f t="shared" si="69"/>
        <v>0</v>
      </c>
      <c r="N18" s="94"/>
      <c r="O18" s="97">
        <f t="shared" si="70"/>
        <v>0</v>
      </c>
      <c r="P18" s="94"/>
      <c r="Q18" s="97">
        <f t="shared" si="71"/>
        <v>0</v>
      </c>
      <c r="R18" s="94"/>
      <c r="S18" s="97">
        <f t="shared" si="72"/>
        <v>0</v>
      </c>
      <c r="T18" s="94"/>
      <c r="U18" s="97">
        <f t="shared" si="73"/>
        <v>0</v>
      </c>
      <c r="V18" s="94"/>
      <c r="W18" s="97">
        <f t="shared" si="74"/>
        <v>0</v>
      </c>
      <c r="X18" s="94"/>
      <c r="Y18" s="97">
        <f t="shared" si="75"/>
        <v>0</v>
      </c>
      <c r="Z18" s="94"/>
      <c r="AA18" s="97">
        <f t="shared" si="76"/>
        <v>0</v>
      </c>
      <c r="AB18" s="94"/>
      <c r="AC18" s="97">
        <f t="shared" si="77"/>
        <v>0</v>
      </c>
      <c r="AD18" s="94"/>
      <c r="AE18" s="97">
        <f t="shared" si="78"/>
        <v>0</v>
      </c>
      <c r="AF18" s="101">
        <f t="shared" si="79"/>
        <v>0</v>
      </c>
      <c r="AG18" s="100">
        <f t="shared" si="80"/>
        <v>0</v>
      </c>
      <c r="AH18" s="96"/>
      <c r="AI18" s="97">
        <f t="shared" si="81"/>
        <v>0</v>
      </c>
      <c r="AJ18" s="98"/>
      <c r="AK18" s="97">
        <f t="shared" si="81"/>
        <v>0</v>
      </c>
      <c r="AL18" s="99"/>
      <c r="AM18" s="100">
        <f t="shared" si="32"/>
        <v>0</v>
      </c>
      <c r="AN18" s="99"/>
      <c r="AO18" s="100">
        <f t="shared" si="33"/>
        <v>0</v>
      </c>
      <c r="AP18" s="99"/>
      <c r="AQ18" s="100">
        <f t="shared" si="34"/>
        <v>0</v>
      </c>
      <c r="AR18" s="99"/>
      <c r="AS18" s="100">
        <f t="shared" si="35"/>
        <v>0</v>
      </c>
      <c r="AT18" s="99"/>
      <c r="AU18" s="100">
        <f t="shared" si="36"/>
        <v>0</v>
      </c>
      <c r="AV18" s="99"/>
      <c r="AW18" s="100">
        <f t="shared" si="37"/>
        <v>0</v>
      </c>
      <c r="AX18" s="99"/>
      <c r="AY18" s="100">
        <f t="shared" si="38"/>
        <v>0</v>
      </c>
      <c r="AZ18" s="99"/>
      <c r="BA18" s="100">
        <f t="shared" si="39"/>
        <v>0</v>
      </c>
      <c r="BB18" s="99"/>
      <c r="BC18" s="100">
        <f t="shared" si="40"/>
        <v>0</v>
      </c>
      <c r="BD18" s="99"/>
      <c r="BE18" s="100">
        <f t="shared" si="41"/>
        <v>0</v>
      </c>
      <c r="BF18" s="101">
        <f t="shared" si="13"/>
        <v>0</v>
      </c>
      <c r="BG18" s="100">
        <f t="shared" si="13"/>
        <v>0</v>
      </c>
      <c r="BH18" s="99"/>
      <c r="BI18" s="100">
        <f t="shared" si="82"/>
        <v>0</v>
      </c>
      <c r="BJ18" s="99"/>
      <c r="BK18" s="100">
        <f t="shared" si="83"/>
        <v>0</v>
      </c>
      <c r="BL18" s="99"/>
      <c r="BM18" s="100">
        <f t="shared" si="84"/>
        <v>0</v>
      </c>
      <c r="BN18" s="99"/>
      <c r="BO18" s="100">
        <f t="shared" si="85"/>
        <v>0</v>
      </c>
      <c r="BP18" s="99"/>
      <c r="BQ18" s="100">
        <f t="shared" si="86"/>
        <v>0</v>
      </c>
      <c r="BR18" s="99"/>
      <c r="BS18" s="100">
        <f t="shared" si="87"/>
        <v>0</v>
      </c>
      <c r="BT18" s="99"/>
      <c r="BU18" s="100">
        <f t="shared" si="88"/>
        <v>0</v>
      </c>
      <c r="BV18" s="99"/>
      <c r="BW18" s="100">
        <f t="shared" si="89"/>
        <v>0</v>
      </c>
      <c r="BX18" s="99"/>
      <c r="BY18" s="100">
        <f t="shared" si="90"/>
        <v>0</v>
      </c>
      <c r="BZ18" s="99"/>
      <c r="CA18" s="100">
        <f t="shared" si="91"/>
        <v>0</v>
      </c>
      <c r="CB18" s="99"/>
      <c r="CC18" s="100">
        <f t="shared" si="92"/>
        <v>0</v>
      </c>
      <c r="CD18" s="99"/>
      <c r="CE18" s="100">
        <f t="shared" si="93"/>
        <v>0</v>
      </c>
      <c r="CF18" s="101">
        <f t="shared" si="94"/>
        <v>0</v>
      </c>
      <c r="CG18" s="100">
        <f t="shared" si="94"/>
        <v>0</v>
      </c>
    </row>
    <row r="19" spans="1:85" s="102" customFormat="1" ht="19.899999999999999" customHeight="1" x14ac:dyDescent="0.25">
      <c r="A19" s="94">
        <v>14</v>
      </c>
      <c r="B19" s="95" t="s">
        <v>90</v>
      </c>
      <c r="C19" s="95" t="s">
        <v>77</v>
      </c>
      <c r="D19" s="94">
        <f t="shared" si="95"/>
        <v>19</v>
      </c>
      <c r="E19" s="94">
        <v>0.6</v>
      </c>
      <c r="F19" s="94" t="s">
        <v>75</v>
      </c>
      <c r="G19" s="94">
        <v>1310</v>
      </c>
      <c r="H19" s="94"/>
      <c r="I19" s="97">
        <f t="shared" si="67"/>
        <v>0</v>
      </c>
      <c r="J19" s="94"/>
      <c r="K19" s="97">
        <f t="shared" si="68"/>
        <v>0</v>
      </c>
      <c r="L19" s="94"/>
      <c r="M19" s="97">
        <f t="shared" si="69"/>
        <v>0</v>
      </c>
      <c r="N19" s="94"/>
      <c r="O19" s="97">
        <f t="shared" si="70"/>
        <v>0</v>
      </c>
      <c r="P19" s="94"/>
      <c r="Q19" s="97">
        <f t="shared" si="71"/>
        <v>0</v>
      </c>
      <c r="R19" s="94"/>
      <c r="S19" s="97">
        <f t="shared" si="72"/>
        <v>0</v>
      </c>
      <c r="T19" s="94"/>
      <c r="U19" s="97">
        <f t="shared" si="73"/>
        <v>0</v>
      </c>
      <c r="V19" s="94"/>
      <c r="W19" s="97">
        <f t="shared" si="74"/>
        <v>0</v>
      </c>
      <c r="X19" s="94"/>
      <c r="Y19" s="97">
        <f t="shared" si="75"/>
        <v>0</v>
      </c>
      <c r="Z19" s="94"/>
      <c r="AA19" s="97">
        <f t="shared" si="76"/>
        <v>0</v>
      </c>
      <c r="AB19" s="94"/>
      <c r="AC19" s="97">
        <f t="shared" si="77"/>
        <v>0</v>
      </c>
      <c r="AD19" s="94"/>
      <c r="AE19" s="97">
        <f t="shared" si="78"/>
        <v>0</v>
      </c>
      <c r="AF19" s="101">
        <f t="shared" si="79"/>
        <v>0</v>
      </c>
      <c r="AG19" s="100">
        <f t="shared" si="80"/>
        <v>0</v>
      </c>
      <c r="AH19" s="96"/>
      <c r="AI19" s="97">
        <f t="shared" si="81"/>
        <v>0</v>
      </c>
      <c r="AJ19" s="98"/>
      <c r="AK19" s="97">
        <f t="shared" si="81"/>
        <v>0</v>
      </c>
      <c r="AL19" s="99"/>
      <c r="AM19" s="100">
        <f t="shared" si="32"/>
        <v>0</v>
      </c>
      <c r="AN19" s="99"/>
      <c r="AO19" s="100">
        <f t="shared" si="33"/>
        <v>0</v>
      </c>
      <c r="AP19" s="99"/>
      <c r="AQ19" s="100">
        <f t="shared" si="34"/>
        <v>0</v>
      </c>
      <c r="AR19" s="99"/>
      <c r="AS19" s="100">
        <f t="shared" si="35"/>
        <v>0</v>
      </c>
      <c r="AT19" s="99"/>
      <c r="AU19" s="100">
        <f t="shared" si="36"/>
        <v>0</v>
      </c>
      <c r="AV19" s="99"/>
      <c r="AW19" s="100">
        <f t="shared" si="37"/>
        <v>0</v>
      </c>
      <c r="AX19" s="99"/>
      <c r="AY19" s="100">
        <f t="shared" si="38"/>
        <v>0</v>
      </c>
      <c r="AZ19" s="99"/>
      <c r="BA19" s="100">
        <f t="shared" si="39"/>
        <v>0</v>
      </c>
      <c r="BB19" s="99"/>
      <c r="BC19" s="100">
        <f t="shared" si="40"/>
        <v>0</v>
      </c>
      <c r="BD19" s="99"/>
      <c r="BE19" s="100">
        <f t="shared" si="41"/>
        <v>0</v>
      </c>
      <c r="BF19" s="101">
        <f t="shared" si="13"/>
        <v>0</v>
      </c>
      <c r="BG19" s="100">
        <f t="shared" si="13"/>
        <v>0</v>
      </c>
      <c r="BH19" s="99"/>
      <c r="BI19" s="100">
        <f t="shared" si="82"/>
        <v>0</v>
      </c>
      <c r="BJ19" s="99"/>
      <c r="BK19" s="100">
        <f t="shared" si="83"/>
        <v>0</v>
      </c>
      <c r="BL19" s="99"/>
      <c r="BM19" s="100">
        <f t="shared" si="84"/>
        <v>0</v>
      </c>
      <c r="BN19" s="99"/>
      <c r="BO19" s="100">
        <f t="shared" si="85"/>
        <v>0</v>
      </c>
      <c r="BP19" s="99"/>
      <c r="BQ19" s="100">
        <f t="shared" si="86"/>
        <v>0</v>
      </c>
      <c r="BR19" s="99"/>
      <c r="BS19" s="100">
        <f t="shared" si="87"/>
        <v>0</v>
      </c>
      <c r="BT19" s="99"/>
      <c r="BU19" s="100">
        <f t="shared" si="88"/>
        <v>0</v>
      </c>
      <c r="BV19" s="99"/>
      <c r="BW19" s="100">
        <f t="shared" si="89"/>
        <v>0</v>
      </c>
      <c r="BX19" s="99"/>
      <c r="BY19" s="100">
        <f t="shared" si="90"/>
        <v>0</v>
      </c>
      <c r="BZ19" s="99"/>
      <c r="CA19" s="100">
        <f t="shared" si="91"/>
        <v>0</v>
      </c>
      <c r="CB19" s="99"/>
      <c r="CC19" s="100">
        <f t="shared" si="92"/>
        <v>0</v>
      </c>
      <c r="CD19" s="99"/>
      <c r="CE19" s="100">
        <f t="shared" si="93"/>
        <v>0</v>
      </c>
      <c r="CF19" s="101">
        <f t="shared" si="94"/>
        <v>0</v>
      </c>
      <c r="CG19" s="100">
        <f t="shared" si="94"/>
        <v>0</v>
      </c>
    </row>
    <row r="20" spans="1:85" s="102" customFormat="1" ht="19.899999999999999" customHeight="1" x14ac:dyDescent="0.25">
      <c r="A20" s="94">
        <v>15</v>
      </c>
      <c r="B20" s="95" t="s">
        <v>91</v>
      </c>
      <c r="C20" s="95" t="s">
        <v>77</v>
      </c>
      <c r="D20" s="94">
        <f t="shared" si="95"/>
        <v>19</v>
      </c>
      <c r="E20" s="94">
        <v>0.35</v>
      </c>
      <c r="F20" s="94" t="s">
        <v>81</v>
      </c>
      <c r="G20" s="94">
        <v>730</v>
      </c>
      <c r="H20" s="94"/>
      <c r="I20" s="97">
        <f t="shared" si="67"/>
        <v>0</v>
      </c>
      <c r="J20" s="94"/>
      <c r="K20" s="97">
        <f t="shared" si="68"/>
        <v>0</v>
      </c>
      <c r="L20" s="94"/>
      <c r="M20" s="97">
        <f t="shared" si="69"/>
        <v>0</v>
      </c>
      <c r="N20" s="94"/>
      <c r="O20" s="97">
        <f t="shared" si="70"/>
        <v>0</v>
      </c>
      <c r="P20" s="94"/>
      <c r="Q20" s="97">
        <f t="shared" si="71"/>
        <v>0</v>
      </c>
      <c r="R20" s="94"/>
      <c r="S20" s="97">
        <f t="shared" si="72"/>
        <v>0</v>
      </c>
      <c r="T20" s="94"/>
      <c r="U20" s="97">
        <f t="shared" si="73"/>
        <v>0</v>
      </c>
      <c r="V20" s="94"/>
      <c r="W20" s="97">
        <f t="shared" si="74"/>
        <v>0</v>
      </c>
      <c r="X20" s="94"/>
      <c r="Y20" s="97">
        <f t="shared" si="75"/>
        <v>0</v>
      </c>
      <c r="Z20" s="94"/>
      <c r="AA20" s="97">
        <f t="shared" si="76"/>
        <v>0</v>
      </c>
      <c r="AB20" s="94"/>
      <c r="AC20" s="97">
        <f t="shared" si="77"/>
        <v>0</v>
      </c>
      <c r="AD20" s="94"/>
      <c r="AE20" s="97">
        <f t="shared" si="78"/>
        <v>0</v>
      </c>
      <c r="AF20" s="101">
        <f t="shared" si="79"/>
        <v>0</v>
      </c>
      <c r="AG20" s="100">
        <f t="shared" si="80"/>
        <v>0</v>
      </c>
      <c r="AH20" s="96"/>
      <c r="AI20" s="97">
        <f t="shared" si="81"/>
        <v>0</v>
      </c>
      <c r="AJ20" s="98"/>
      <c r="AK20" s="97">
        <f t="shared" si="81"/>
        <v>0</v>
      </c>
      <c r="AL20" s="99"/>
      <c r="AM20" s="100">
        <f t="shared" si="32"/>
        <v>0</v>
      </c>
      <c r="AN20" s="99"/>
      <c r="AO20" s="100">
        <f t="shared" si="33"/>
        <v>0</v>
      </c>
      <c r="AP20" s="99"/>
      <c r="AQ20" s="100">
        <f t="shared" si="34"/>
        <v>0</v>
      </c>
      <c r="AR20" s="99"/>
      <c r="AS20" s="100">
        <f t="shared" si="35"/>
        <v>0</v>
      </c>
      <c r="AT20" s="99"/>
      <c r="AU20" s="100">
        <f t="shared" si="36"/>
        <v>0</v>
      </c>
      <c r="AV20" s="99"/>
      <c r="AW20" s="100">
        <f t="shared" si="37"/>
        <v>0</v>
      </c>
      <c r="AX20" s="99"/>
      <c r="AY20" s="100">
        <f t="shared" si="38"/>
        <v>0</v>
      </c>
      <c r="AZ20" s="99"/>
      <c r="BA20" s="100">
        <f t="shared" si="39"/>
        <v>0</v>
      </c>
      <c r="BB20" s="99"/>
      <c r="BC20" s="100">
        <f t="shared" si="40"/>
        <v>0</v>
      </c>
      <c r="BD20" s="99"/>
      <c r="BE20" s="100">
        <f t="shared" si="41"/>
        <v>0</v>
      </c>
      <c r="BF20" s="101">
        <f t="shared" si="13"/>
        <v>0</v>
      </c>
      <c r="BG20" s="100">
        <f t="shared" si="13"/>
        <v>0</v>
      </c>
      <c r="BH20" s="99"/>
      <c r="BI20" s="100">
        <f t="shared" si="82"/>
        <v>0</v>
      </c>
      <c r="BJ20" s="99"/>
      <c r="BK20" s="100">
        <f t="shared" si="83"/>
        <v>0</v>
      </c>
      <c r="BL20" s="99"/>
      <c r="BM20" s="100">
        <f t="shared" si="84"/>
        <v>0</v>
      </c>
      <c r="BN20" s="99"/>
      <c r="BO20" s="100">
        <f t="shared" si="85"/>
        <v>0</v>
      </c>
      <c r="BP20" s="99"/>
      <c r="BQ20" s="100">
        <f t="shared" si="86"/>
        <v>0</v>
      </c>
      <c r="BR20" s="99"/>
      <c r="BS20" s="100">
        <f t="shared" si="87"/>
        <v>0</v>
      </c>
      <c r="BT20" s="99"/>
      <c r="BU20" s="100">
        <f t="shared" si="88"/>
        <v>0</v>
      </c>
      <c r="BV20" s="99"/>
      <c r="BW20" s="100">
        <f t="shared" si="89"/>
        <v>0</v>
      </c>
      <c r="BX20" s="99"/>
      <c r="BY20" s="100">
        <f t="shared" si="90"/>
        <v>0</v>
      </c>
      <c r="BZ20" s="99"/>
      <c r="CA20" s="100">
        <f t="shared" si="91"/>
        <v>0</v>
      </c>
      <c r="CB20" s="99"/>
      <c r="CC20" s="100">
        <f t="shared" si="92"/>
        <v>0</v>
      </c>
      <c r="CD20" s="99"/>
      <c r="CE20" s="100">
        <f t="shared" si="93"/>
        <v>0</v>
      </c>
      <c r="CF20" s="101">
        <f t="shared" si="94"/>
        <v>0</v>
      </c>
      <c r="CG20" s="100">
        <f t="shared" si="94"/>
        <v>0</v>
      </c>
    </row>
    <row r="21" spans="1:85" s="102" customFormat="1" ht="19.899999999999999" customHeight="1" x14ac:dyDescent="0.25">
      <c r="A21" s="94">
        <v>16</v>
      </c>
      <c r="B21" s="95" t="s">
        <v>92</v>
      </c>
      <c r="C21" s="95" t="s">
        <v>77</v>
      </c>
      <c r="D21" s="94">
        <f t="shared" si="95"/>
        <v>19</v>
      </c>
      <c r="E21" s="94">
        <v>0.35</v>
      </c>
      <c r="F21" s="94" t="s">
        <v>81</v>
      </c>
      <c r="G21" s="94">
        <v>900</v>
      </c>
      <c r="H21" s="94"/>
      <c r="I21" s="97">
        <f t="shared" si="67"/>
        <v>0</v>
      </c>
      <c r="J21" s="94"/>
      <c r="K21" s="97">
        <f t="shared" si="68"/>
        <v>0</v>
      </c>
      <c r="L21" s="94"/>
      <c r="M21" s="97">
        <f t="shared" si="69"/>
        <v>0</v>
      </c>
      <c r="N21" s="94"/>
      <c r="O21" s="97">
        <f t="shared" si="70"/>
        <v>0</v>
      </c>
      <c r="P21" s="94"/>
      <c r="Q21" s="97">
        <f t="shared" si="71"/>
        <v>0</v>
      </c>
      <c r="R21" s="94"/>
      <c r="S21" s="97">
        <f t="shared" si="72"/>
        <v>0</v>
      </c>
      <c r="T21" s="94"/>
      <c r="U21" s="97">
        <f t="shared" si="73"/>
        <v>0</v>
      </c>
      <c r="V21" s="94"/>
      <c r="W21" s="97">
        <f t="shared" si="74"/>
        <v>0</v>
      </c>
      <c r="X21" s="94"/>
      <c r="Y21" s="97">
        <f t="shared" si="75"/>
        <v>0</v>
      </c>
      <c r="Z21" s="94"/>
      <c r="AA21" s="97">
        <f t="shared" si="76"/>
        <v>0</v>
      </c>
      <c r="AB21" s="94"/>
      <c r="AC21" s="97">
        <f t="shared" si="77"/>
        <v>0</v>
      </c>
      <c r="AD21" s="94"/>
      <c r="AE21" s="97">
        <f t="shared" si="78"/>
        <v>0</v>
      </c>
      <c r="AF21" s="101">
        <f t="shared" si="79"/>
        <v>0</v>
      </c>
      <c r="AG21" s="100">
        <f t="shared" si="80"/>
        <v>0</v>
      </c>
      <c r="AH21" s="96"/>
      <c r="AI21" s="97">
        <f t="shared" si="81"/>
        <v>0</v>
      </c>
      <c r="AJ21" s="98"/>
      <c r="AK21" s="97">
        <f t="shared" si="81"/>
        <v>0</v>
      </c>
      <c r="AL21" s="99"/>
      <c r="AM21" s="100">
        <f t="shared" si="32"/>
        <v>0</v>
      </c>
      <c r="AN21" s="99"/>
      <c r="AO21" s="100">
        <f t="shared" si="33"/>
        <v>0</v>
      </c>
      <c r="AP21" s="99"/>
      <c r="AQ21" s="100">
        <f t="shared" si="34"/>
        <v>0</v>
      </c>
      <c r="AR21" s="99"/>
      <c r="AS21" s="100">
        <f t="shared" si="35"/>
        <v>0</v>
      </c>
      <c r="AT21" s="99"/>
      <c r="AU21" s="100">
        <f t="shared" si="36"/>
        <v>0</v>
      </c>
      <c r="AV21" s="99"/>
      <c r="AW21" s="100">
        <f t="shared" si="37"/>
        <v>0</v>
      </c>
      <c r="AX21" s="99"/>
      <c r="AY21" s="100">
        <f t="shared" si="38"/>
        <v>0</v>
      </c>
      <c r="AZ21" s="99"/>
      <c r="BA21" s="100">
        <f t="shared" si="39"/>
        <v>0</v>
      </c>
      <c r="BB21" s="99"/>
      <c r="BC21" s="100">
        <f t="shared" si="40"/>
        <v>0</v>
      </c>
      <c r="BD21" s="99"/>
      <c r="BE21" s="100">
        <f t="shared" si="41"/>
        <v>0</v>
      </c>
      <c r="BF21" s="101">
        <f t="shared" ref="BF21:BG90" si="96">SUM(AH21,AJ21,AL21,AN21,AP21,AR21,AT21,AV21,AX21,AZ21,BB21,BD21)</f>
        <v>0</v>
      </c>
      <c r="BG21" s="100">
        <f t="shared" si="96"/>
        <v>0</v>
      </c>
      <c r="BH21" s="99"/>
      <c r="BI21" s="100">
        <f t="shared" si="82"/>
        <v>0</v>
      </c>
      <c r="BJ21" s="99"/>
      <c r="BK21" s="100">
        <f t="shared" si="83"/>
        <v>0</v>
      </c>
      <c r="BL21" s="99"/>
      <c r="BM21" s="100">
        <f t="shared" si="84"/>
        <v>0</v>
      </c>
      <c r="BN21" s="99"/>
      <c r="BO21" s="100">
        <f t="shared" si="85"/>
        <v>0</v>
      </c>
      <c r="BP21" s="99"/>
      <c r="BQ21" s="100">
        <f t="shared" si="86"/>
        <v>0</v>
      </c>
      <c r="BR21" s="99"/>
      <c r="BS21" s="100">
        <f t="shared" si="87"/>
        <v>0</v>
      </c>
      <c r="BT21" s="99"/>
      <c r="BU21" s="100">
        <f t="shared" si="88"/>
        <v>0</v>
      </c>
      <c r="BV21" s="99"/>
      <c r="BW21" s="100">
        <f t="shared" si="89"/>
        <v>0</v>
      </c>
      <c r="BX21" s="99"/>
      <c r="BY21" s="100">
        <f t="shared" si="90"/>
        <v>0</v>
      </c>
      <c r="BZ21" s="99"/>
      <c r="CA21" s="100">
        <f t="shared" si="91"/>
        <v>0</v>
      </c>
      <c r="CB21" s="99"/>
      <c r="CC21" s="100">
        <f t="shared" si="92"/>
        <v>0</v>
      </c>
      <c r="CD21" s="99"/>
      <c r="CE21" s="100">
        <f t="shared" si="93"/>
        <v>0</v>
      </c>
      <c r="CF21" s="101">
        <f t="shared" si="94"/>
        <v>0</v>
      </c>
      <c r="CG21" s="100">
        <f t="shared" si="94"/>
        <v>0</v>
      </c>
    </row>
    <row r="22" spans="1:85" s="102" customFormat="1" ht="19.899999999999999" customHeight="1" x14ac:dyDescent="0.25">
      <c r="A22" s="94">
        <v>17</v>
      </c>
      <c r="B22" s="95" t="s">
        <v>93</v>
      </c>
      <c r="C22" s="95" t="s">
        <v>74</v>
      </c>
      <c r="D22" s="94">
        <f t="shared" si="95"/>
        <v>19</v>
      </c>
      <c r="E22" s="94">
        <v>0.64</v>
      </c>
      <c r="F22" s="94" t="s">
        <v>85</v>
      </c>
      <c r="G22" s="94">
        <v>1350</v>
      </c>
      <c r="H22" s="94"/>
      <c r="I22" s="97">
        <f t="shared" si="67"/>
        <v>0</v>
      </c>
      <c r="J22" s="94"/>
      <c r="K22" s="97">
        <f t="shared" si="68"/>
        <v>0</v>
      </c>
      <c r="L22" s="94"/>
      <c r="M22" s="97">
        <f t="shared" si="69"/>
        <v>0</v>
      </c>
      <c r="N22" s="94"/>
      <c r="O22" s="97">
        <f t="shared" si="70"/>
        <v>0</v>
      </c>
      <c r="P22" s="94"/>
      <c r="Q22" s="97">
        <f t="shared" si="71"/>
        <v>0</v>
      </c>
      <c r="R22" s="94"/>
      <c r="S22" s="97">
        <f t="shared" si="72"/>
        <v>0</v>
      </c>
      <c r="T22" s="94"/>
      <c r="U22" s="97">
        <f t="shared" si="73"/>
        <v>0</v>
      </c>
      <c r="V22" s="94"/>
      <c r="W22" s="97">
        <f t="shared" si="74"/>
        <v>0</v>
      </c>
      <c r="X22" s="94"/>
      <c r="Y22" s="97">
        <f t="shared" si="75"/>
        <v>0</v>
      </c>
      <c r="Z22" s="94"/>
      <c r="AA22" s="97">
        <f t="shared" si="76"/>
        <v>0</v>
      </c>
      <c r="AB22" s="94"/>
      <c r="AC22" s="97">
        <f t="shared" si="77"/>
        <v>0</v>
      </c>
      <c r="AD22" s="94"/>
      <c r="AE22" s="97">
        <f t="shared" si="78"/>
        <v>0</v>
      </c>
      <c r="AF22" s="101">
        <f t="shared" si="79"/>
        <v>0</v>
      </c>
      <c r="AG22" s="100">
        <f t="shared" si="80"/>
        <v>0</v>
      </c>
      <c r="AH22" s="96"/>
      <c r="AI22" s="97">
        <f t="shared" si="81"/>
        <v>0</v>
      </c>
      <c r="AJ22" s="98"/>
      <c r="AK22" s="97">
        <f t="shared" si="81"/>
        <v>0</v>
      </c>
      <c r="AL22" s="99"/>
      <c r="AM22" s="100">
        <f t="shared" si="32"/>
        <v>0</v>
      </c>
      <c r="AN22" s="99"/>
      <c r="AO22" s="100">
        <f t="shared" si="33"/>
        <v>0</v>
      </c>
      <c r="AP22" s="99"/>
      <c r="AQ22" s="100">
        <f t="shared" si="34"/>
        <v>0</v>
      </c>
      <c r="AR22" s="99"/>
      <c r="AS22" s="100">
        <f t="shared" si="35"/>
        <v>0</v>
      </c>
      <c r="AT22" s="99"/>
      <c r="AU22" s="100">
        <f t="shared" si="36"/>
        <v>0</v>
      </c>
      <c r="AV22" s="99"/>
      <c r="AW22" s="100">
        <f t="shared" si="37"/>
        <v>0</v>
      </c>
      <c r="AX22" s="99"/>
      <c r="AY22" s="100">
        <f t="shared" si="38"/>
        <v>0</v>
      </c>
      <c r="AZ22" s="99"/>
      <c r="BA22" s="100">
        <f t="shared" si="39"/>
        <v>0</v>
      </c>
      <c r="BB22" s="99"/>
      <c r="BC22" s="100">
        <f t="shared" si="40"/>
        <v>0</v>
      </c>
      <c r="BD22" s="99"/>
      <c r="BE22" s="100">
        <f t="shared" si="41"/>
        <v>0</v>
      </c>
      <c r="BF22" s="101">
        <f t="shared" si="96"/>
        <v>0</v>
      </c>
      <c r="BG22" s="100">
        <f t="shared" si="96"/>
        <v>0</v>
      </c>
      <c r="BH22" s="99"/>
      <c r="BI22" s="100">
        <f t="shared" si="82"/>
        <v>0</v>
      </c>
      <c r="BJ22" s="99"/>
      <c r="BK22" s="100">
        <f t="shared" si="83"/>
        <v>0</v>
      </c>
      <c r="BL22" s="99"/>
      <c r="BM22" s="100">
        <f t="shared" si="84"/>
        <v>0</v>
      </c>
      <c r="BN22" s="99"/>
      <c r="BO22" s="100">
        <f t="shared" si="85"/>
        <v>0</v>
      </c>
      <c r="BP22" s="99"/>
      <c r="BQ22" s="100">
        <f t="shared" si="86"/>
        <v>0</v>
      </c>
      <c r="BR22" s="99"/>
      <c r="BS22" s="100">
        <f t="shared" si="87"/>
        <v>0</v>
      </c>
      <c r="BT22" s="99"/>
      <c r="BU22" s="100">
        <f t="shared" si="88"/>
        <v>0</v>
      </c>
      <c r="BV22" s="99"/>
      <c r="BW22" s="100">
        <f t="shared" si="89"/>
        <v>0</v>
      </c>
      <c r="BX22" s="99"/>
      <c r="BY22" s="100">
        <f t="shared" si="90"/>
        <v>0</v>
      </c>
      <c r="BZ22" s="99"/>
      <c r="CA22" s="100">
        <f t="shared" si="91"/>
        <v>0</v>
      </c>
      <c r="CB22" s="99"/>
      <c r="CC22" s="100">
        <f t="shared" si="92"/>
        <v>0</v>
      </c>
      <c r="CD22" s="99"/>
      <c r="CE22" s="100">
        <f t="shared" si="93"/>
        <v>0</v>
      </c>
      <c r="CF22" s="101">
        <f t="shared" si="94"/>
        <v>0</v>
      </c>
      <c r="CG22" s="100">
        <f t="shared" si="94"/>
        <v>0</v>
      </c>
    </row>
    <row r="23" spans="1:85" s="102" customFormat="1" ht="19.899999999999999" customHeight="1" x14ac:dyDescent="0.25">
      <c r="A23" s="94">
        <v>18</v>
      </c>
      <c r="B23" s="95" t="s">
        <v>94</v>
      </c>
      <c r="C23" s="95" t="s">
        <v>74</v>
      </c>
      <c r="D23" s="94">
        <f t="shared" si="95"/>
        <v>19</v>
      </c>
      <c r="E23" s="94">
        <v>0.64</v>
      </c>
      <c r="F23" s="94" t="s">
        <v>85</v>
      </c>
      <c r="G23" s="94"/>
      <c r="H23" s="94"/>
      <c r="I23" s="100">
        <f>H23*$E23</f>
        <v>0</v>
      </c>
      <c r="J23" s="94"/>
      <c r="K23" s="100">
        <f>J23*$E23</f>
        <v>0</v>
      </c>
      <c r="L23" s="94"/>
      <c r="M23" s="100">
        <f>L23*$E23</f>
        <v>0</v>
      </c>
      <c r="N23" s="94"/>
      <c r="O23" s="100">
        <f>N23*$E23</f>
        <v>0</v>
      </c>
      <c r="P23" s="94"/>
      <c r="Q23" s="100">
        <f>P23*$E23</f>
        <v>0</v>
      </c>
      <c r="R23" s="94"/>
      <c r="S23" s="100">
        <f>R23*$E23</f>
        <v>0</v>
      </c>
      <c r="T23" s="94"/>
      <c r="U23" s="100">
        <f>T23*$E23</f>
        <v>0</v>
      </c>
      <c r="V23" s="94"/>
      <c r="W23" s="100">
        <f>V23*$E23</f>
        <v>0</v>
      </c>
      <c r="X23" s="94"/>
      <c r="Y23" s="100">
        <f>X23*$E23</f>
        <v>0</v>
      </c>
      <c r="Z23" s="94"/>
      <c r="AA23" s="100">
        <f>Z23*$E23</f>
        <v>0</v>
      </c>
      <c r="AB23" s="94"/>
      <c r="AC23" s="100">
        <f>AB23*$E23</f>
        <v>0</v>
      </c>
      <c r="AD23" s="94"/>
      <c r="AE23" s="100">
        <f>AD23*$E23</f>
        <v>0</v>
      </c>
      <c r="AF23" s="101">
        <f t="shared" si="79"/>
        <v>0</v>
      </c>
      <c r="AG23" s="100">
        <f t="shared" si="80"/>
        <v>0</v>
      </c>
      <c r="AH23" s="99"/>
      <c r="AI23" s="100">
        <f>AH23*$E23</f>
        <v>0</v>
      </c>
      <c r="AJ23" s="99"/>
      <c r="AK23" s="100">
        <f t="shared" si="32"/>
        <v>0</v>
      </c>
      <c r="AL23" s="99"/>
      <c r="AM23" s="100">
        <f t="shared" si="32"/>
        <v>0</v>
      </c>
      <c r="AN23" s="99"/>
      <c r="AO23" s="100">
        <f t="shared" si="33"/>
        <v>0</v>
      </c>
      <c r="AP23" s="99"/>
      <c r="AQ23" s="100">
        <f t="shared" si="34"/>
        <v>0</v>
      </c>
      <c r="AR23" s="99"/>
      <c r="AS23" s="100">
        <f t="shared" si="35"/>
        <v>0</v>
      </c>
      <c r="AT23" s="99"/>
      <c r="AU23" s="100">
        <f t="shared" si="36"/>
        <v>0</v>
      </c>
      <c r="AV23" s="99"/>
      <c r="AW23" s="100">
        <f t="shared" si="37"/>
        <v>0</v>
      </c>
      <c r="AX23" s="99"/>
      <c r="AY23" s="100">
        <f t="shared" si="38"/>
        <v>0</v>
      </c>
      <c r="AZ23" s="99"/>
      <c r="BA23" s="100">
        <f t="shared" si="39"/>
        <v>0</v>
      </c>
      <c r="BB23" s="99"/>
      <c r="BC23" s="100">
        <f t="shared" si="40"/>
        <v>0</v>
      </c>
      <c r="BD23" s="99"/>
      <c r="BE23" s="100">
        <f t="shared" si="41"/>
        <v>0</v>
      </c>
      <c r="BF23" s="101">
        <f t="shared" si="96"/>
        <v>0</v>
      </c>
      <c r="BG23" s="100">
        <f t="shared" si="96"/>
        <v>0</v>
      </c>
      <c r="BH23" s="99"/>
      <c r="BI23" s="100">
        <f>BH23*$E23</f>
        <v>0</v>
      </c>
      <c r="BJ23" s="99"/>
      <c r="BK23" s="100">
        <f t="shared" si="83"/>
        <v>0</v>
      </c>
      <c r="BL23" s="99"/>
      <c r="BM23" s="100">
        <f t="shared" si="84"/>
        <v>0</v>
      </c>
      <c r="BN23" s="99"/>
      <c r="BO23" s="100">
        <f t="shared" si="85"/>
        <v>0</v>
      </c>
      <c r="BP23" s="99"/>
      <c r="BQ23" s="100">
        <f t="shared" si="86"/>
        <v>0</v>
      </c>
      <c r="BR23" s="99"/>
      <c r="BS23" s="100">
        <f t="shared" si="87"/>
        <v>0</v>
      </c>
      <c r="BT23" s="99"/>
      <c r="BU23" s="100">
        <f t="shared" si="88"/>
        <v>0</v>
      </c>
      <c r="BV23" s="99"/>
      <c r="BW23" s="100">
        <f t="shared" si="89"/>
        <v>0</v>
      </c>
      <c r="BX23" s="99"/>
      <c r="BY23" s="100">
        <f t="shared" si="90"/>
        <v>0</v>
      </c>
      <c r="BZ23" s="99"/>
      <c r="CA23" s="100">
        <f t="shared" si="91"/>
        <v>0</v>
      </c>
      <c r="CB23" s="99"/>
      <c r="CC23" s="100">
        <f t="shared" si="92"/>
        <v>0</v>
      </c>
      <c r="CD23" s="99"/>
      <c r="CE23" s="100">
        <f t="shared" si="93"/>
        <v>0</v>
      </c>
      <c r="CF23" s="101">
        <f t="shared" si="94"/>
        <v>0</v>
      </c>
      <c r="CG23" s="100">
        <f t="shared" si="94"/>
        <v>0</v>
      </c>
    </row>
    <row r="24" spans="1:85" s="102" customFormat="1" ht="19.899999999999999" customHeight="1" x14ac:dyDescent="0.25">
      <c r="A24" s="94">
        <v>19</v>
      </c>
      <c r="B24" s="95" t="s">
        <v>95</v>
      </c>
      <c r="C24" s="95" t="s">
        <v>74</v>
      </c>
      <c r="D24" s="94">
        <f t="shared" si="95"/>
        <v>19</v>
      </c>
      <c r="E24" s="94">
        <v>0.64</v>
      </c>
      <c r="F24" s="94" t="s">
        <v>85</v>
      </c>
      <c r="G24" s="94"/>
      <c r="H24" s="94"/>
      <c r="I24" s="100">
        <f t="shared" si="17"/>
        <v>0</v>
      </c>
      <c r="J24" s="94"/>
      <c r="K24" s="100">
        <f t="shared" si="18"/>
        <v>0</v>
      </c>
      <c r="L24" s="94"/>
      <c r="M24" s="100">
        <f t="shared" si="19"/>
        <v>0</v>
      </c>
      <c r="N24" s="94"/>
      <c r="O24" s="100">
        <f t="shared" si="20"/>
        <v>0</v>
      </c>
      <c r="P24" s="94"/>
      <c r="Q24" s="100">
        <f t="shared" si="21"/>
        <v>0</v>
      </c>
      <c r="R24" s="94"/>
      <c r="S24" s="100">
        <f t="shared" si="22"/>
        <v>0</v>
      </c>
      <c r="T24" s="94"/>
      <c r="U24" s="100">
        <f t="shared" si="23"/>
        <v>0</v>
      </c>
      <c r="V24" s="94"/>
      <c r="W24" s="100">
        <f t="shared" si="24"/>
        <v>0</v>
      </c>
      <c r="X24" s="94"/>
      <c r="Y24" s="100">
        <f t="shared" si="25"/>
        <v>0</v>
      </c>
      <c r="Z24" s="94"/>
      <c r="AA24" s="100">
        <f t="shared" si="26"/>
        <v>0</v>
      </c>
      <c r="AB24" s="94"/>
      <c r="AC24" s="100">
        <f t="shared" si="27"/>
        <v>0</v>
      </c>
      <c r="AD24" s="94"/>
      <c r="AE24" s="100">
        <f t="shared" si="28"/>
        <v>0</v>
      </c>
      <c r="AF24" s="101">
        <f t="shared" si="79"/>
        <v>0</v>
      </c>
      <c r="AG24" s="100">
        <f t="shared" si="80"/>
        <v>0</v>
      </c>
      <c r="AH24" s="99"/>
      <c r="AI24" s="100">
        <f t="shared" si="31"/>
        <v>0</v>
      </c>
      <c r="AJ24" s="99"/>
      <c r="AK24" s="100">
        <f t="shared" si="32"/>
        <v>0</v>
      </c>
      <c r="AL24" s="99"/>
      <c r="AM24" s="100">
        <f t="shared" si="32"/>
        <v>0</v>
      </c>
      <c r="AN24" s="99"/>
      <c r="AO24" s="100">
        <f t="shared" si="33"/>
        <v>0</v>
      </c>
      <c r="AP24" s="99"/>
      <c r="AQ24" s="100">
        <f t="shared" si="34"/>
        <v>0</v>
      </c>
      <c r="AR24" s="99"/>
      <c r="AS24" s="100">
        <f t="shared" si="35"/>
        <v>0</v>
      </c>
      <c r="AT24" s="99"/>
      <c r="AU24" s="100">
        <f t="shared" si="36"/>
        <v>0</v>
      </c>
      <c r="AV24" s="99"/>
      <c r="AW24" s="100">
        <f t="shared" si="37"/>
        <v>0</v>
      </c>
      <c r="AX24" s="99"/>
      <c r="AY24" s="100">
        <f t="shared" si="38"/>
        <v>0</v>
      </c>
      <c r="AZ24" s="99"/>
      <c r="BA24" s="100">
        <f t="shared" si="39"/>
        <v>0</v>
      </c>
      <c r="BB24" s="99"/>
      <c r="BC24" s="100">
        <f t="shared" si="40"/>
        <v>0</v>
      </c>
      <c r="BD24" s="99"/>
      <c r="BE24" s="100">
        <f t="shared" si="41"/>
        <v>0</v>
      </c>
      <c r="BF24" s="101">
        <f t="shared" si="96"/>
        <v>0</v>
      </c>
      <c r="BG24" s="100">
        <f t="shared" si="96"/>
        <v>0</v>
      </c>
      <c r="BH24" s="99"/>
      <c r="BI24" s="100">
        <f t="shared" ref="BI24" si="97">BH24*$E24</f>
        <v>0</v>
      </c>
      <c r="BJ24" s="99"/>
      <c r="BK24" s="100">
        <f t="shared" si="83"/>
        <v>0</v>
      </c>
      <c r="BL24" s="99"/>
      <c r="BM24" s="100">
        <f t="shared" si="84"/>
        <v>0</v>
      </c>
      <c r="BN24" s="99"/>
      <c r="BO24" s="100">
        <f t="shared" si="85"/>
        <v>0</v>
      </c>
      <c r="BP24" s="99"/>
      <c r="BQ24" s="100">
        <f t="shared" si="86"/>
        <v>0</v>
      </c>
      <c r="BR24" s="99"/>
      <c r="BS24" s="100">
        <f t="shared" si="87"/>
        <v>0</v>
      </c>
      <c r="BT24" s="99"/>
      <c r="BU24" s="100">
        <f t="shared" si="88"/>
        <v>0</v>
      </c>
      <c r="BV24" s="99"/>
      <c r="BW24" s="100">
        <f t="shared" si="89"/>
        <v>0</v>
      </c>
      <c r="BX24" s="99"/>
      <c r="BY24" s="100">
        <f t="shared" si="90"/>
        <v>0</v>
      </c>
      <c r="BZ24" s="99"/>
      <c r="CA24" s="100">
        <f t="shared" si="91"/>
        <v>0</v>
      </c>
      <c r="CB24" s="99"/>
      <c r="CC24" s="100">
        <f t="shared" si="92"/>
        <v>0</v>
      </c>
      <c r="CD24" s="99"/>
      <c r="CE24" s="100">
        <f t="shared" si="93"/>
        <v>0</v>
      </c>
      <c r="CF24" s="101">
        <f t="shared" si="94"/>
        <v>0</v>
      </c>
      <c r="CG24" s="100">
        <f t="shared" si="94"/>
        <v>0</v>
      </c>
    </row>
    <row r="25" spans="1:85" s="102" customFormat="1" ht="19.899999999999999" customHeight="1" x14ac:dyDescent="0.25">
      <c r="A25" s="94"/>
      <c r="B25" s="95"/>
      <c r="C25" s="95"/>
      <c r="D25" s="94"/>
      <c r="E25" s="94"/>
      <c r="F25" s="94"/>
      <c r="G25" s="94"/>
      <c r="H25" s="94"/>
      <c r="I25" s="100"/>
      <c r="J25" s="94"/>
      <c r="K25" s="100"/>
      <c r="L25" s="94"/>
      <c r="M25" s="100"/>
      <c r="N25" s="94"/>
      <c r="O25" s="100"/>
      <c r="P25" s="94"/>
      <c r="Q25" s="100"/>
      <c r="R25" s="94"/>
      <c r="S25" s="100"/>
      <c r="T25" s="94"/>
      <c r="U25" s="100"/>
      <c r="V25" s="94"/>
      <c r="W25" s="100"/>
      <c r="X25" s="94"/>
      <c r="Y25" s="100"/>
      <c r="Z25" s="94"/>
      <c r="AA25" s="100"/>
      <c r="AB25" s="94"/>
      <c r="AC25" s="100"/>
      <c r="AD25" s="94"/>
      <c r="AE25" s="100"/>
      <c r="AF25" s="101"/>
      <c r="AG25" s="100"/>
      <c r="AH25" s="99"/>
      <c r="AI25" s="100"/>
      <c r="AJ25" s="99"/>
      <c r="AK25" s="100"/>
      <c r="AL25" s="99"/>
      <c r="AM25" s="100"/>
      <c r="AN25" s="99"/>
      <c r="AO25" s="100"/>
      <c r="AP25" s="99"/>
      <c r="AQ25" s="100"/>
      <c r="AR25" s="99"/>
      <c r="AS25" s="100"/>
      <c r="AT25" s="99"/>
      <c r="AU25" s="100"/>
      <c r="AV25" s="99"/>
      <c r="AW25" s="100"/>
      <c r="AX25" s="99"/>
      <c r="AY25" s="100"/>
      <c r="AZ25" s="99"/>
      <c r="BA25" s="100"/>
      <c r="BB25" s="99"/>
      <c r="BC25" s="100"/>
      <c r="BD25" s="99"/>
      <c r="BE25" s="100"/>
      <c r="BF25" s="101"/>
      <c r="BG25" s="100"/>
      <c r="BH25" s="99"/>
      <c r="BI25" s="100"/>
      <c r="BJ25" s="99"/>
      <c r="BK25" s="100"/>
      <c r="BL25" s="99"/>
      <c r="BM25" s="100"/>
      <c r="BN25" s="99"/>
      <c r="BO25" s="100"/>
      <c r="BP25" s="99"/>
      <c r="BQ25" s="100"/>
      <c r="BR25" s="99"/>
      <c r="BS25" s="100"/>
      <c r="BT25" s="99"/>
      <c r="BU25" s="100"/>
      <c r="BV25" s="99"/>
      <c r="BW25" s="100"/>
      <c r="BX25" s="99"/>
      <c r="BY25" s="100"/>
      <c r="BZ25" s="99"/>
      <c r="CA25" s="100"/>
      <c r="CB25" s="99"/>
      <c r="CC25" s="100"/>
      <c r="CD25" s="99"/>
      <c r="CE25" s="100"/>
      <c r="CF25" s="101"/>
      <c r="CG25" s="100"/>
    </row>
    <row r="26" spans="1:85" s="102" customFormat="1" ht="19.899999999999999" customHeight="1" x14ac:dyDescent="0.25">
      <c r="A26" s="94">
        <v>20</v>
      </c>
      <c r="B26" s="95" t="s">
        <v>96</v>
      </c>
      <c r="C26" s="95" t="s">
        <v>77</v>
      </c>
      <c r="D26" s="94">
        <f>RANK(BF26,$BF$4:$BF$147)</f>
        <v>19</v>
      </c>
      <c r="E26" s="94">
        <v>1</v>
      </c>
      <c r="F26" s="94" t="s">
        <v>75</v>
      </c>
      <c r="G26" s="94"/>
      <c r="H26" s="94"/>
      <c r="I26" s="100">
        <f t="shared" si="17"/>
        <v>0</v>
      </c>
      <c r="J26" s="94"/>
      <c r="K26" s="100">
        <f t="shared" si="18"/>
        <v>0</v>
      </c>
      <c r="L26" s="94"/>
      <c r="M26" s="100">
        <f t="shared" si="19"/>
        <v>0</v>
      </c>
      <c r="N26" s="94"/>
      <c r="O26" s="100">
        <f t="shared" si="20"/>
        <v>0</v>
      </c>
      <c r="P26" s="94"/>
      <c r="Q26" s="100">
        <f t="shared" si="21"/>
        <v>0</v>
      </c>
      <c r="R26" s="94"/>
      <c r="S26" s="100">
        <f t="shared" si="22"/>
        <v>0</v>
      </c>
      <c r="T26" s="94"/>
      <c r="U26" s="100">
        <f t="shared" si="23"/>
        <v>0</v>
      </c>
      <c r="V26" s="94"/>
      <c r="W26" s="100">
        <f t="shared" si="24"/>
        <v>0</v>
      </c>
      <c r="X26" s="94"/>
      <c r="Y26" s="100">
        <f t="shared" si="25"/>
        <v>0</v>
      </c>
      <c r="Z26" s="94"/>
      <c r="AA26" s="100">
        <f t="shared" si="26"/>
        <v>0</v>
      </c>
      <c r="AB26" s="94"/>
      <c r="AC26" s="100">
        <f t="shared" si="27"/>
        <v>0</v>
      </c>
      <c r="AD26" s="94"/>
      <c r="AE26" s="100">
        <f t="shared" si="28"/>
        <v>0</v>
      </c>
      <c r="AF26" s="101">
        <f t="shared" ref="AF26:AF29" si="98">SUM(H26,J26,L26,N26,P26,R26,T26,V26,X26,Z26,AB26,AD26)</f>
        <v>0</v>
      </c>
      <c r="AG26" s="100">
        <f t="shared" ref="AG26:AG29" si="99">SUM(I26,K26,M26,O26,Q26,S26,U26,W26,Y26,AA26,AC26,AE26)</f>
        <v>0</v>
      </c>
      <c r="AH26" s="99"/>
      <c r="AI26" s="100">
        <f t="shared" si="31"/>
        <v>0</v>
      </c>
      <c r="AJ26" s="99"/>
      <c r="AK26" s="100">
        <f t="shared" si="32"/>
        <v>0</v>
      </c>
      <c r="AL26" s="99"/>
      <c r="AM26" s="100">
        <f t="shared" si="32"/>
        <v>0</v>
      </c>
      <c r="AN26" s="99"/>
      <c r="AO26" s="100">
        <f t="shared" si="33"/>
        <v>0</v>
      </c>
      <c r="AP26" s="99"/>
      <c r="AQ26" s="100">
        <f t="shared" si="34"/>
        <v>0</v>
      </c>
      <c r="AR26" s="99"/>
      <c r="AS26" s="100">
        <f t="shared" si="35"/>
        <v>0</v>
      </c>
      <c r="AT26" s="99"/>
      <c r="AU26" s="100">
        <f t="shared" si="36"/>
        <v>0</v>
      </c>
      <c r="AV26" s="99"/>
      <c r="AW26" s="100">
        <f t="shared" si="37"/>
        <v>0</v>
      </c>
      <c r="AX26" s="99"/>
      <c r="AY26" s="100">
        <f t="shared" si="38"/>
        <v>0</v>
      </c>
      <c r="AZ26" s="99"/>
      <c r="BA26" s="100">
        <f t="shared" si="39"/>
        <v>0</v>
      </c>
      <c r="BB26" s="99"/>
      <c r="BC26" s="100">
        <f t="shared" si="40"/>
        <v>0</v>
      </c>
      <c r="BD26" s="99"/>
      <c r="BE26" s="100">
        <f t="shared" si="41"/>
        <v>0</v>
      </c>
      <c r="BF26" s="101">
        <f t="shared" si="96"/>
        <v>0</v>
      </c>
      <c r="BG26" s="100">
        <f t="shared" si="96"/>
        <v>0</v>
      </c>
      <c r="BH26" s="99"/>
      <c r="BI26" s="100">
        <f t="shared" ref="BI26:BI29" si="100">BH26*$E26</f>
        <v>0</v>
      </c>
      <c r="BJ26" s="99"/>
      <c r="BK26" s="100">
        <f t="shared" ref="BK26:BK29" si="101">BJ26*$E26</f>
        <v>0</v>
      </c>
      <c r="BL26" s="99"/>
      <c r="BM26" s="100">
        <f t="shared" ref="BM26:BM29" si="102">BL26*$E26</f>
        <v>0</v>
      </c>
      <c r="BN26" s="99"/>
      <c r="BO26" s="100">
        <f t="shared" ref="BO26:BO29" si="103">BN26*$E26</f>
        <v>0</v>
      </c>
      <c r="BP26" s="99"/>
      <c r="BQ26" s="100">
        <f t="shared" ref="BQ26:BQ29" si="104">BP26*$E26</f>
        <v>0</v>
      </c>
      <c r="BR26" s="99"/>
      <c r="BS26" s="100">
        <f t="shared" ref="BS26:BS29" si="105">BR26*$E26</f>
        <v>0</v>
      </c>
      <c r="BT26" s="99"/>
      <c r="BU26" s="100">
        <f t="shared" ref="BU26:BU29" si="106">BT26*$E26</f>
        <v>0</v>
      </c>
      <c r="BV26" s="99"/>
      <c r="BW26" s="100">
        <f t="shared" ref="BW26:BW29" si="107">BV26*$E26</f>
        <v>0</v>
      </c>
      <c r="BX26" s="99"/>
      <c r="BY26" s="100">
        <f t="shared" ref="BY26:BY29" si="108">BX26*$E26</f>
        <v>0</v>
      </c>
      <c r="BZ26" s="99"/>
      <c r="CA26" s="100">
        <f t="shared" ref="CA26:CA29" si="109">BZ26*$E26</f>
        <v>0</v>
      </c>
      <c r="CB26" s="99"/>
      <c r="CC26" s="100">
        <f t="shared" ref="CC26:CC29" si="110">CB26*$E26</f>
        <v>0</v>
      </c>
      <c r="CD26" s="99"/>
      <c r="CE26" s="100">
        <f t="shared" ref="CE26:CE29" si="111">CD26*$E26</f>
        <v>0</v>
      </c>
      <c r="CF26" s="101">
        <f t="shared" ref="CF26:CG29" si="112">SUM(BH26,BJ26,BL26,BN26,BP26,BR26,BT26,BV26,BX26,BZ26,CB26,CD26)</f>
        <v>0</v>
      </c>
      <c r="CG26" s="100">
        <f t="shared" si="112"/>
        <v>0</v>
      </c>
    </row>
    <row r="27" spans="1:85" s="102" customFormat="1" ht="19.899999999999999" customHeight="1" x14ac:dyDescent="0.25">
      <c r="A27" s="94">
        <v>21</v>
      </c>
      <c r="B27" s="95" t="s">
        <v>97</v>
      </c>
      <c r="C27" s="95" t="s">
        <v>77</v>
      </c>
      <c r="D27" s="94">
        <f>RANK(BF27,$BF$4:$BF$147)</f>
        <v>19</v>
      </c>
      <c r="E27" s="94">
        <v>0.6</v>
      </c>
      <c r="F27" s="94" t="s">
        <v>98</v>
      </c>
      <c r="G27" s="94"/>
      <c r="H27" s="94"/>
      <c r="I27" s="100">
        <f t="shared" si="17"/>
        <v>0</v>
      </c>
      <c r="J27" s="94"/>
      <c r="K27" s="100">
        <f t="shared" si="18"/>
        <v>0</v>
      </c>
      <c r="L27" s="94"/>
      <c r="M27" s="100">
        <f t="shared" si="19"/>
        <v>0</v>
      </c>
      <c r="N27" s="94"/>
      <c r="O27" s="100">
        <f t="shared" si="20"/>
        <v>0</v>
      </c>
      <c r="P27" s="94"/>
      <c r="Q27" s="100">
        <f t="shared" si="21"/>
        <v>0</v>
      </c>
      <c r="R27" s="94"/>
      <c r="S27" s="100">
        <f t="shared" si="22"/>
        <v>0</v>
      </c>
      <c r="T27" s="94"/>
      <c r="U27" s="100">
        <f t="shared" si="23"/>
        <v>0</v>
      </c>
      <c r="V27" s="94"/>
      <c r="W27" s="100">
        <f t="shared" si="24"/>
        <v>0</v>
      </c>
      <c r="X27" s="94"/>
      <c r="Y27" s="100">
        <f t="shared" si="25"/>
        <v>0</v>
      </c>
      <c r="Z27" s="94"/>
      <c r="AA27" s="100">
        <f t="shared" si="26"/>
        <v>0</v>
      </c>
      <c r="AB27" s="94"/>
      <c r="AC27" s="100">
        <f t="shared" si="27"/>
        <v>0</v>
      </c>
      <c r="AD27" s="94"/>
      <c r="AE27" s="100">
        <f t="shared" si="28"/>
        <v>0</v>
      </c>
      <c r="AF27" s="101">
        <f t="shared" si="98"/>
        <v>0</v>
      </c>
      <c r="AG27" s="100">
        <f t="shared" si="99"/>
        <v>0</v>
      </c>
      <c r="AH27" s="99"/>
      <c r="AI27" s="100">
        <f t="shared" si="31"/>
        <v>0</v>
      </c>
      <c r="AJ27" s="99"/>
      <c r="AK27" s="100">
        <f t="shared" si="32"/>
        <v>0</v>
      </c>
      <c r="AL27" s="99"/>
      <c r="AM27" s="100">
        <f t="shared" si="32"/>
        <v>0</v>
      </c>
      <c r="AN27" s="99"/>
      <c r="AO27" s="100">
        <f t="shared" si="33"/>
        <v>0</v>
      </c>
      <c r="AP27" s="99"/>
      <c r="AQ27" s="100">
        <f t="shared" si="34"/>
        <v>0</v>
      </c>
      <c r="AR27" s="99"/>
      <c r="AS27" s="100">
        <f t="shared" si="35"/>
        <v>0</v>
      </c>
      <c r="AT27" s="99"/>
      <c r="AU27" s="100">
        <f t="shared" si="36"/>
        <v>0</v>
      </c>
      <c r="AV27" s="99"/>
      <c r="AW27" s="100">
        <f t="shared" si="37"/>
        <v>0</v>
      </c>
      <c r="AX27" s="99"/>
      <c r="AY27" s="100">
        <f t="shared" si="38"/>
        <v>0</v>
      </c>
      <c r="AZ27" s="99"/>
      <c r="BA27" s="100">
        <f t="shared" si="39"/>
        <v>0</v>
      </c>
      <c r="BB27" s="99"/>
      <c r="BC27" s="100">
        <f t="shared" si="40"/>
        <v>0</v>
      </c>
      <c r="BD27" s="99"/>
      <c r="BE27" s="100">
        <f t="shared" si="41"/>
        <v>0</v>
      </c>
      <c r="BF27" s="101">
        <f t="shared" si="96"/>
        <v>0</v>
      </c>
      <c r="BG27" s="100">
        <f t="shared" si="96"/>
        <v>0</v>
      </c>
      <c r="BH27" s="99"/>
      <c r="BI27" s="100">
        <f t="shared" si="100"/>
        <v>0</v>
      </c>
      <c r="BJ27" s="99"/>
      <c r="BK27" s="100">
        <f t="shared" si="101"/>
        <v>0</v>
      </c>
      <c r="BL27" s="99"/>
      <c r="BM27" s="100">
        <f t="shared" si="102"/>
        <v>0</v>
      </c>
      <c r="BN27" s="99"/>
      <c r="BO27" s="100">
        <f t="shared" si="103"/>
        <v>0</v>
      </c>
      <c r="BP27" s="99"/>
      <c r="BQ27" s="100">
        <f t="shared" si="104"/>
        <v>0</v>
      </c>
      <c r="BR27" s="99"/>
      <c r="BS27" s="100">
        <f t="shared" si="105"/>
        <v>0</v>
      </c>
      <c r="BT27" s="99"/>
      <c r="BU27" s="100">
        <f t="shared" si="106"/>
        <v>0</v>
      </c>
      <c r="BV27" s="99"/>
      <c r="BW27" s="100">
        <f t="shared" si="107"/>
        <v>0</v>
      </c>
      <c r="BX27" s="99"/>
      <c r="BY27" s="100">
        <f t="shared" si="108"/>
        <v>0</v>
      </c>
      <c r="BZ27" s="99"/>
      <c r="CA27" s="100">
        <f t="shared" si="109"/>
        <v>0</v>
      </c>
      <c r="CB27" s="99"/>
      <c r="CC27" s="100">
        <f t="shared" si="110"/>
        <v>0</v>
      </c>
      <c r="CD27" s="99"/>
      <c r="CE27" s="100">
        <f t="shared" si="111"/>
        <v>0</v>
      </c>
      <c r="CF27" s="101">
        <f t="shared" si="112"/>
        <v>0</v>
      </c>
      <c r="CG27" s="100">
        <f t="shared" si="112"/>
        <v>0</v>
      </c>
    </row>
    <row r="28" spans="1:85" s="102" customFormat="1" ht="19.899999999999999" customHeight="1" x14ac:dyDescent="0.25">
      <c r="A28" s="94">
        <v>22</v>
      </c>
      <c r="B28" s="95" t="s">
        <v>99</v>
      </c>
      <c r="C28" s="95" t="s">
        <v>74</v>
      </c>
      <c r="D28" s="94">
        <f>RANK(BF28,$BF$4:$BF$147)</f>
        <v>11</v>
      </c>
      <c r="E28" s="94">
        <v>0.64</v>
      </c>
      <c r="F28" s="94" t="s">
        <v>85</v>
      </c>
      <c r="G28" s="94">
        <v>1700</v>
      </c>
      <c r="H28" s="94">
        <v>574</v>
      </c>
      <c r="I28" s="97">
        <f t="shared" si="17"/>
        <v>367.36</v>
      </c>
      <c r="J28" s="94">
        <v>378</v>
      </c>
      <c r="K28" s="97">
        <f t="shared" si="18"/>
        <v>241.92000000000002</v>
      </c>
      <c r="L28" s="94">
        <v>308</v>
      </c>
      <c r="M28" s="97">
        <f t="shared" si="19"/>
        <v>197.12</v>
      </c>
      <c r="N28" s="94">
        <v>448</v>
      </c>
      <c r="O28" s="97">
        <f t="shared" si="20"/>
        <v>286.72000000000003</v>
      </c>
      <c r="P28" s="94">
        <v>392</v>
      </c>
      <c r="Q28" s="97">
        <f t="shared" si="21"/>
        <v>250.88</v>
      </c>
      <c r="R28" s="94">
        <v>252</v>
      </c>
      <c r="S28" s="97">
        <f t="shared" si="22"/>
        <v>161.28</v>
      </c>
      <c r="T28" s="94">
        <v>182</v>
      </c>
      <c r="U28" s="97">
        <f t="shared" si="23"/>
        <v>116.48</v>
      </c>
      <c r="V28" s="94">
        <v>238</v>
      </c>
      <c r="W28" s="97">
        <f t="shared" si="24"/>
        <v>152.32</v>
      </c>
      <c r="X28" s="94"/>
      <c r="Y28" s="97">
        <f t="shared" si="25"/>
        <v>0</v>
      </c>
      <c r="Z28" s="94">
        <v>42</v>
      </c>
      <c r="AA28" s="97">
        <f t="shared" si="26"/>
        <v>26.88</v>
      </c>
      <c r="AB28" s="94">
        <v>112</v>
      </c>
      <c r="AC28" s="97">
        <f t="shared" si="27"/>
        <v>71.680000000000007</v>
      </c>
      <c r="AD28" s="94">
        <v>98</v>
      </c>
      <c r="AE28" s="97">
        <f t="shared" si="28"/>
        <v>62.72</v>
      </c>
      <c r="AF28" s="101">
        <f t="shared" si="98"/>
        <v>3024</v>
      </c>
      <c r="AG28" s="100">
        <f t="shared" si="99"/>
        <v>1935.3600000000001</v>
      </c>
      <c r="AH28" s="96">
        <v>154</v>
      </c>
      <c r="AI28" s="97">
        <f t="shared" si="31"/>
        <v>98.56</v>
      </c>
      <c r="AJ28" s="98">
        <v>98</v>
      </c>
      <c r="AK28" s="97">
        <f t="shared" si="31"/>
        <v>62.72</v>
      </c>
      <c r="AL28" s="99">
        <v>196</v>
      </c>
      <c r="AM28" s="100">
        <f t="shared" si="32"/>
        <v>125.44</v>
      </c>
      <c r="AN28" s="99">
        <v>42</v>
      </c>
      <c r="AO28" s="100">
        <f t="shared" si="33"/>
        <v>26.88</v>
      </c>
      <c r="AP28" s="99">
        <v>56</v>
      </c>
      <c r="AQ28" s="100">
        <f t="shared" si="34"/>
        <v>35.840000000000003</v>
      </c>
      <c r="AR28" s="99">
        <v>42</v>
      </c>
      <c r="AS28" s="100">
        <f t="shared" si="35"/>
        <v>26.88</v>
      </c>
      <c r="AT28" s="99">
        <v>182</v>
      </c>
      <c r="AU28" s="100">
        <f t="shared" si="36"/>
        <v>116.48</v>
      </c>
      <c r="AV28" s="99">
        <v>28</v>
      </c>
      <c r="AW28" s="100">
        <f t="shared" si="37"/>
        <v>17.920000000000002</v>
      </c>
      <c r="AX28" s="99">
        <v>462</v>
      </c>
      <c r="AY28" s="100">
        <f t="shared" si="38"/>
        <v>295.68</v>
      </c>
      <c r="AZ28" s="99">
        <v>112</v>
      </c>
      <c r="BA28" s="100">
        <f t="shared" si="39"/>
        <v>71.680000000000007</v>
      </c>
      <c r="BB28" s="99">
        <v>112</v>
      </c>
      <c r="BC28" s="100">
        <f t="shared" si="40"/>
        <v>71.680000000000007</v>
      </c>
      <c r="BD28" s="99">
        <v>154</v>
      </c>
      <c r="BE28" s="100">
        <f t="shared" si="41"/>
        <v>98.56</v>
      </c>
      <c r="BF28" s="101">
        <f t="shared" si="96"/>
        <v>1638</v>
      </c>
      <c r="BG28" s="100">
        <f t="shared" si="96"/>
        <v>1048.3200000000002</v>
      </c>
      <c r="BH28" s="99">
        <v>126</v>
      </c>
      <c r="BI28" s="97">
        <f t="shared" si="100"/>
        <v>80.64</v>
      </c>
      <c r="BJ28" s="99">
        <v>154</v>
      </c>
      <c r="BK28" s="97">
        <f t="shared" si="101"/>
        <v>98.56</v>
      </c>
      <c r="BL28" s="99"/>
      <c r="BM28" s="100">
        <f t="shared" si="102"/>
        <v>0</v>
      </c>
      <c r="BN28" s="99"/>
      <c r="BO28" s="100">
        <f t="shared" si="103"/>
        <v>0</v>
      </c>
      <c r="BP28" s="99"/>
      <c r="BQ28" s="100">
        <f t="shared" si="104"/>
        <v>0</v>
      </c>
      <c r="BR28" s="99"/>
      <c r="BS28" s="100">
        <f t="shared" si="105"/>
        <v>0</v>
      </c>
      <c r="BT28" s="99"/>
      <c r="BU28" s="100">
        <f t="shared" si="106"/>
        <v>0</v>
      </c>
      <c r="BV28" s="99"/>
      <c r="BW28" s="100">
        <f t="shared" si="107"/>
        <v>0</v>
      </c>
      <c r="BX28" s="99"/>
      <c r="BY28" s="100">
        <f t="shared" si="108"/>
        <v>0</v>
      </c>
      <c r="BZ28" s="99"/>
      <c r="CA28" s="100">
        <f t="shared" si="109"/>
        <v>0</v>
      </c>
      <c r="CB28" s="99"/>
      <c r="CC28" s="100">
        <f t="shared" si="110"/>
        <v>0</v>
      </c>
      <c r="CD28" s="99"/>
      <c r="CE28" s="100">
        <f t="shared" si="111"/>
        <v>0</v>
      </c>
      <c r="CF28" s="101">
        <f t="shared" si="112"/>
        <v>280</v>
      </c>
      <c r="CG28" s="100">
        <f t="shared" si="112"/>
        <v>179.2</v>
      </c>
    </row>
    <row r="29" spans="1:85" s="102" customFormat="1" ht="19.899999999999999" customHeight="1" x14ac:dyDescent="0.25">
      <c r="A29" s="94">
        <v>23</v>
      </c>
      <c r="B29" s="95" t="s">
        <v>100</v>
      </c>
      <c r="C29" s="95" t="s">
        <v>74</v>
      </c>
      <c r="D29" s="94">
        <f>RANK(BF29,$BF$4:$BF$147)</f>
        <v>19</v>
      </c>
      <c r="E29" s="94">
        <v>0.7</v>
      </c>
      <c r="F29" s="94" t="s">
        <v>85</v>
      </c>
      <c r="G29" s="94"/>
      <c r="H29" s="94"/>
      <c r="I29" s="100">
        <f t="shared" si="17"/>
        <v>0</v>
      </c>
      <c r="J29" s="94"/>
      <c r="K29" s="100">
        <f t="shared" si="18"/>
        <v>0</v>
      </c>
      <c r="L29" s="94"/>
      <c r="M29" s="100">
        <f t="shared" si="19"/>
        <v>0</v>
      </c>
      <c r="N29" s="94"/>
      <c r="O29" s="100">
        <f t="shared" si="20"/>
        <v>0</v>
      </c>
      <c r="P29" s="94"/>
      <c r="Q29" s="100">
        <f t="shared" si="21"/>
        <v>0</v>
      </c>
      <c r="R29" s="94"/>
      <c r="S29" s="100">
        <f t="shared" si="22"/>
        <v>0</v>
      </c>
      <c r="T29" s="94"/>
      <c r="U29" s="100">
        <f t="shared" si="23"/>
        <v>0</v>
      </c>
      <c r="V29" s="94"/>
      <c r="W29" s="100">
        <f t="shared" si="24"/>
        <v>0</v>
      </c>
      <c r="X29" s="94"/>
      <c r="Y29" s="100">
        <f t="shared" si="25"/>
        <v>0</v>
      </c>
      <c r="Z29" s="94"/>
      <c r="AA29" s="100">
        <f t="shared" si="26"/>
        <v>0</v>
      </c>
      <c r="AB29" s="94"/>
      <c r="AC29" s="100">
        <f t="shared" si="27"/>
        <v>0</v>
      </c>
      <c r="AD29" s="94"/>
      <c r="AE29" s="100">
        <f t="shared" si="28"/>
        <v>0</v>
      </c>
      <c r="AF29" s="101">
        <f t="shared" si="98"/>
        <v>0</v>
      </c>
      <c r="AG29" s="100">
        <f t="shared" si="99"/>
        <v>0</v>
      </c>
      <c r="AH29" s="99"/>
      <c r="AI29" s="100">
        <f t="shared" si="31"/>
        <v>0</v>
      </c>
      <c r="AJ29" s="99"/>
      <c r="AK29" s="100">
        <f t="shared" si="32"/>
        <v>0</v>
      </c>
      <c r="AL29" s="99"/>
      <c r="AM29" s="100">
        <f t="shared" si="32"/>
        <v>0</v>
      </c>
      <c r="AN29" s="99"/>
      <c r="AO29" s="100">
        <f t="shared" si="33"/>
        <v>0</v>
      </c>
      <c r="AP29" s="99"/>
      <c r="AQ29" s="100">
        <f t="shared" si="34"/>
        <v>0</v>
      </c>
      <c r="AR29" s="99"/>
      <c r="AS29" s="100">
        <f t="shared" si="35"/>
        <v>0</v>
      </c>
      <c r="AT29" s="99"/>
      <c r="AU29" s="100">
        <f t="shared" si="36"/>
        <v>0</v>
      </c>
      <c r="AV29" s="99"/>
      <c r="AW29" s="100">
        <f t="shared" si="37"/>
        <v>0</v>
      </c>
      <c r="AX29" s="99"/>
      <c r="AY29" s="100">
        <f t="shared" si="38"/>
        <v>0</v>
      </c>
      <c r="AZ29" s="99"/>
      <c r="BA29" s="100">
        <f t="shared" si="39"/>
        <v>0</v>
      </c>
      <c r="BB29" s="99"/>
      <c r="BC29" s="100">
        <f t="shared" si="40"/>
        <v>0</v>
      </c>
      <c r="BD29" s="99"/>
      <c r="BE29" s="100">
        <f t="shared" si="41"/>
        <v>0</v>
      </c>
      <c r="BF29" s="101">
        <f t="shared" si="96"/>
        <v>0</v>
      </c>
      <c r="BG29" s="100">
        <f t="shared" si="96"/>
        <v>0</v>
      </c>
      <c r="BH29" s="99"/>
      <c r="BI29" s="100">
        <f t="shared" si="100"/>
        <v>0</v>
      </c>
      <c r="BJ29" s="99"/>
      <c r="BK29" s="100">
        <f t="shared" si="101"/>
        <v>0</v>
      </c>
      <c r="BL29" s="99"/>
      <c r="BM29" s="100">
        <f t="shared" si="102"/>
        <v>0</v>
      </c>
      <c r="BN29" s="99"/>
      <c r="BO29" s="100">
        <f t="shared" si="103"/>
        <v>0</v>
      </c>
      <c r="BP29" s="99"/>
      <c r="BQ29" s="100">
        <f t="shared" si="104"/>
        <v>0</v>
      </c>
      <c r="BR29" s="99"/>
      <c r="BS29" s="100">
        <f t="shared" si="105"/>
        <v>0</v>
      </c>
      <c r="BT29" s="99"/>
      <c r="BU29" s="100">
        <f t="shared" si="106"/>
        <v>0</v>
      </c>
      <c r="BV29" s="99"/>
      <c r="BW29" s="100">
        <f t="shared" si="107"/>
        <v>0</v>
      </c>
      <c r="BX29" s="99"/>
      <c r="BY29" s="100">
        <f t="shared" si="108"/>
        <v>0</v>
      </c>
      <c r="BZ29" s="99"/>
      <c r="CA29" s="100">
        <f t="shared" si="109"/>
        <v>0</v>
      </c>
      <c r="CB29" s="99"/>
      <c r="CC29" s="100">
        <f t="shared" si="110"/>
        <v>0</v>
      </c>
      <c r="CD29" s="99"/>
      <c r="CE29" s="100">
        <f t="shared" si="111"/>
        <v>0</v>
      </c>
      <c r="CF29" s="101">
        <f t="shared" si="112"/>
        <v>0</v>
      </c>
      <c r="CG29" s="100">
        <f t="shared" si="112"/>
        <v>0</v>
      </c>
    </row>
    <row r="30" spans="1:85" s="102" customFormat="1" ht="19.899999999999999" customHeight="1" x14ac:dyDescent="0.25">
      <c r="A30" s="94"/>
      <c r="B30" s="95"/>
      <c r="C30" s="95"/>
      <c r="D30" s="94"/>
      <c r="E30" s="94"/>
      <c r="F30" s="94"/>
      <c r="G30" s="94"/>
      <c r="H30" s="94"/>
      <c r="I30" s="100"/>
      <c r="J30" s="94"/>
      <c r="K30" s="100"/>
      <c r="L30" s="94"/>
      <c r="M30" s="100"/>
      <c r="N30" s="94"/>
      <c r="O30" s="100"/>
      <c r="P30" s="94"/>
      <c r="Q30" s="100"/>
      <c r="R30" s="94"/>
      <c r="S30" s="100"/>
      <c r="T30" s="94"/>
      <c r="U30" s="100"/>
      <c r="V30" s="94"/>
      <c r="W30" s="100"/>
      <c r="X30" s="94"/>
      <c r="Y30" s="100"/>
      <c r="Z30" s="94"/>
      <c r="AA30" s="100"/>
      <c r="AB30" s="94"/>
      <c r="AC30" s="100"/>
      <c r="AD30" s="94"/>
      <c r="AE30" s="100"/>
      <c r="AF30" s="101"/>
      <c r="AG30" s="100"/>
      <c r="AH30" s="99"/>
      <c r="AI30" s="100"/>
      <c r="AJ30" s="99"/>
      <c r="AK30" s="100"/>
      <c r="AL30" s="99"/>
      <c r="AM30" s="100"/>
      <c r="AN30" s="99"/>
      <c r="AO30" s="100"/>
      <c r="AP30" s="99"/>
      <c r="AQ30" s="100"/>
      <c r="AR30" s="99"/>
      <c r="AS30" s="100"/>
      <c r="AT30" s="99"/>
      <c r="AU30" s="100"/>
      <c r="AV30" s="99"/>
      <c r="AW30" s="100"/>
      <c r="AX30" s="99"/>
      <c r="AY30" s="100"/>
      <c r="AZ30" s="99"/>
      <c r="BA30" s="100"/>
      <c r="BB30" s="99"/>
      <c r="BC30" s="100"/>
      <c r="BD30" s="99"/>
      <c r="BE30" s="100"/>
      <c r="BF30" s="101"/>
      <c r="BG30" s="100"/>
      <c r="BH30" s="99"/>
      <c r="BI30" s="100"/>
      <c r="BJ30" s="99"/>
      <c r="BK30" s="100"/>
      <c r="BL30" s="99"/>
      <c r="BM30" s="100"/>
      <c r="BN30" s="99"/>
      <c r="BO30" s="100"/>
      <c r="BP30" s="99"/>
      <c r="BQ30" s="100"/>
      <c r="BR30" s="99"/>
      <c r="BS30" s="100"/>
      <c r="BT30" s="99"/>
      <c r="BU30" s="100"/>
      <c r="BV30" s="99"/>
      <c r="BW30" s="100"/>
      <c r="BX30" s="99"/>
      <c r="BY30" s="100"/>
      <c r="BZ30" s="99"/>
      <c r="CA30" s="100"/>
      <c r="CB30" s="99"/>
      <c r="CC30" s="100"/>
      <c r="CD30" s="99"/>
      <c r="CE30" s="100"/>
      <c r="CF30" s="101"/>
      <c r="CG30" s="100"/>
    </row>
    <row r="31" spans="1:85" s="102" customFormat="1" ht="19.899999999999999" customHeight="1" x14ac:dyDescent="0.25">
      <c r="A31" s="94">
        <v>24</v>
      </c>
      <c r="B31" s="95" t="s">
        <v>101</v>
      </c>
      <c r="C31" s="95" t="s">
        <v>77</v>
      </c>
      <c r="D31" s="94">
        <f t="shared" ref="D31:D47" si="113">RANK(BF31,$BF$4:$BF$147)</f>
        <v>19</v>
      </c>
      <c r="E31" s="94">
        <v>1</v>
      </c>
      <c r="F31" s="94" t="s">
        <v>75</v>
      </c>
      <c r="G31" s="94">
        <v>1680</v>
      </c>
      <c r="H31" s="94"/>
      <c r="I31" s="100">
        <f t="shared" si="17"/>
        <v>0</v>
      </c>
      <c r="J31" s="94"/>
      <c r="K31" s="100">
        <f t="shared" si="18"/>
        <v>0</v>
      </c>
      <c r="L31" s="94"/>
      <c r="M31" s="100">
        <f t="shared" si="19"/>
        <v>0</v>
      </c>
      <c r="N31" s="94"/>
      <c r="O31" s="100">
        <f t="shared" si="20"/>
        <v>0</v>
      </c>
      <c r="P31" s="94"/>
      <c r="Q31" s="100">
        <f t="shared" si="21"/>
        <v>0</v>
      </c>
      <c r="R31" s="94"/>
      <c r="S31" s="100">
        <f t="shared" si="22"/>
        <v>0</v>
      </c>
      <c r="T31" s="94"/>
      <c r="U31" s="100">
        <f t="shared" si="23"/>
        <v>0</v>
      </c>
      <c r="V31" s="94"/>
      <c r="W31" s="100">
        <f t="shared" si="24"/>
        <v>0</v>
      </c>
      <c r="X31" s="94"/>
      <c r="Y31" s="100">
        <f t="shared" si="25"/>
        <v>0</v>
      </c>
      <c r="Z31" s="94"/>
      <c r="AA31" s="100">
        <f t="shared" si="26"/>
        <v>0</v>
      </c>
      <c r="AB31" s="94"/>
      <c r="AC31" s="100">
        <f t="shared" si="27"/>
        <v>0</v>
      </c>
      <c r="AD31" s="94"/>
      <c r="AE31" s="100">
        <f t="shared" si="28"/>
        <v>0</v>
      </c>
      <c r="AF31" s="101">
        <f t="shared" ref="AF31:AF47" si="114">SUM(H31,J31,L31,N31,P31,R31,T31,V31,X31,Z31,AB31,AD31)</f>
        <v>0</v>
      </c>
      <c r="AG31" s="100">
        <f t="shared" ref="AG31:AG47" si="115">SUM(I31,K31,M31,O31,Q31,S31,U31,W31,Y31,AA31,AC31,AE31)</f>
        <v>0</v>
      </c>
      <c r="AH31" s="99"/>
      <c r="AI31" s="100">
        <f t="shared" si="31"/>
        <v>0</v>
      </c>
      <c r="AJ31" s="99"/>
      <c r="AK31" s="100">
        <f t="shared" si="32"/>
        <v>0</v>
      </c>
      <c r="AL31" s="99"/>
      <c r="AM31" s="100">
        <f t="shared" si="32"/>
        <v>0</v>
      </c>
      <c r="AN31" s="99"/>
      <c r="AO31" s="100">
        <f t="shared" si="33"/>
        <v>0</v>
      </c>
      <c r="AP31" s="99"/>
      <c r="AQ31" s="100">
        <f t="shared" si="34"/>
        <v>0</v>
      </c>
      <c r="AR31" s="99"/>
      <c r="AS31" s="100">
        <f t="shared" si="35"/>
        <v>0</v>
      </c>
      <c r="AT31" s="99"/>
      <c r="AU31" s="100">
        <f t="shared" si="36"/>
        <v>0</v>
      </c>
      <c r="AV31" s="99"/>
      <c r="AW31" s="100">
        <f t="shared" si="37"/>
        <v>0</v>
      </c>
      <c r="AX31" s="99"/>
      <c r="AY31" s="100">
        <f t="shared" si="38"/>
        <v>0</v>
      </c>
      <c r="AZ31" s="99"/>
      <c r="BA31" s="100">
        <f t="shared" si="39"/>
        <v>0</v>
      </c>
      <c r="BB31" s="99"/>
      <c r="BC31" s="100">
        <f t="shared" si="40"/>
        <v>0</v>
      </c>
      <c r="BD31" s="99"/>
      <c r="BE31" s="100">
        <f t="shared" si="41"/>
        <v>0</v>
      </c>
      <c r="BF31" s="101">
        <f t="shared" si="96"/>
        <v>0</v>
      </c>
      <c r="BG31" s="100">
        <f t="shared" si="96"/>
        <v>0</v>
      </c>
      <c r="BH31" s="99"/>
      <c r="BI31" s="100">
        <f t="shared" ref="BI31:BI47" si="116">BH31*$E31</f>
        <v>0</v>
      </c>
      <c r="BJ31" s="99"/>
      <c r="BK31" s="100">
        <f t="shared" ref="BK31:BK47" si="117">BJ31*$E31</f>
        <v>0</v>
      </c>
      <c r="BL31" s="99"/>
      <c r="BM31" s="100">
        <f t="shared" ref="BM31:BM47" si="118">BL31*$E31</f>
        <v>0</v>
      </c>
      <c r="BN31" s="99"/>
      <c r="BO31" s="100">
        <f t="shared" ref="BO31:BO47" si="119">BN31*$E31</f>
        <v>0</v>
      </c>
      <c r="BP31" s="99"/>
      <c r="BQ31" s="100">
        <f t="shared" ref="BQ31:BQ47" si="120">BP31*$E31</f>
        <v>0</v>
      </c>
      <c r="BR31" s="99"/>
      <c r="BS31" s="100">
        <f t="shared" ref="BS31:BS47" si="121">BR31*$E31</f>
        <v>0</v>
      </c>
      <c r="BT31" s="99"/>
      <c r="BU31" s="100">
        <f t="shared" ref="BU31:BU47" si="122">BT31*$E31</f>
        <v>0</v>
      </c>
      <c r="BV31" s="99"/>
      <c r="BW31" s="100">
        <f t="shared" ref="BW31:BW47" si="123">BV31*$E31</f>
        <v>0</v>
      </c>
      <c r="BX31" s="99"/>
      <c r="BY31" s="100">
        <f t="shared" ref="BY31:BY47" si="124">BX31*$E31</f>
        <v>0</v>
      </c>
      <c r="BZ31" s="99"/>
      <c r="CA31" s="100">
        <f t="shared" ref="CA31:CA47" si="125">BZ31*$E31</f>
        <v>0</v>
      </c>
      <c r="CB31" s="99"/>
      <c r="CC31" s="100">
        <f t="shared" ref="CC31:CC47" si="126">CB31*$E31</f>
        <v>0</v>
      </c>
      <c r="CD31" s="99"/>
      <c r="CE31" s="100">
        <f t="shared" ref="CE31:CE47" si="127">CD31*$E31</f>
        <v>0</v>
      </c>
      <c r="CF31" s="101">
        <f t="shared" ref="CF31:CG47" si="128">SUM(BH31,BJ31,BL31,BN31,BP31,BR31,BT31,BV31,BX31,BZ31,CB31,CD31)</f>
        <v>0</v>
      </c>
      <c r="CG31" s="100">
        <f t="shared" si="128"/>
        <v>0</v>
      </c>
    </row>
    <row r="32" spans="1:85" s="102" customFormat="1" ht="19.899999999999999" customHeight="1" x14ac:dyDescent="0.25">
      <c r="A32" s="94">
        <v>25</v>
      </c>
      <c r="B32" s="95" t="s">
        <v>102</v>
      </c>
      <c r="C32" s="95" t="s">
        <v>77</v>
      </c>
      <c r="D32" s="94">
        <f t="shared" si="113"/>
        <v>19</v>
      </c>
      <c r="E32" s="94">
        <v>1</v>
      </c>
      <c r="F32" s="94" t="s">
        <v>75</v>
      </c>
      <c r="G32" s="94">
        <v>1930</v>
      </c>
      <c r="H32" s="94"/>
      <c r="I32" s="100">
        <f t="shared" si="17"/>
        <v>0</v>
      </c>
      <c r="J32" s="94">
        <v>12</v>
      </c>
      <c r="K32" s="100">
        <f t="shared" si="18"/>
        <v>12</v>
      </c>
      <c r="L32" s="94"/>
      <c r="M32" s="100">
        <f t="shared" si="19"/>
        <v>0</v>
      </c>
      <c r="N32" s="94"/>
      <c r="O32" s="100">
        <f t="shared" si="20"/>
        <v>0</v>
      </c>
      <c r="P32" s="94"/>
      <c r="Q32" s="100">
        <f t="shared" si="21"/>
        <v>0</v>
      </c>
      <c r="R32" s="94"/>
      <c r="S32" s="100">
        <f t="shared" si="22"/>
        <v>0</v>
      </c>
      <c r="T32" s="94"/>
      <c r="U32" s="100">
        <f t="shared" si="23"/>
        <v>0</v>
      </c>
      <c r="V32" s="94"/>
      <c r="W32" s="100">
        <f t="shared" si="24"/>
        <v>0</v>
      </c>
      <c r="X32" s="94"/>
      <c r="Y32" s="100">
        <f t="shared" si="25"/>
        <v>0</v>
      </c>
      <c r="Z32" s="94"/>
      <c r="AA32" s="100">
        <f t="shared" si="26"/>
        <v>0</v>
      </c>
      <c r="AB32" s="94"/>
      <c r="AC32" s="100">
        <f t="shared" si="27"/>
        <v>0</v>
      </c>
      <c r="AD32" s="94"/>
      <c r="AE32" s="100">
        <f t="shared" si="28"/>
        <v>0</v>
      </c>
      <c r="AF32" s="101">
        <f t="shared" si="114"/>
        <v>12</v>
      </c>
      <c r="AG32" s="100">
        <f t="shared" si="115"/>
        <v>12</v>
      </c>
      <c r="AH32" s="99"/>
      <c r="AI32" s="100">
        <f t="shared" si="31"/>
        <v>0</v>
      </c>
      <c r="AJ32" s="99"/>
      <c r="AK32" s="100">
        <f t="shared" si="32"/>
        <v>0</v>
      </c>
      <c r="AL32" s="99"/>
      <c r="AM32" s="100">
        <f t="shared" si="32"/>
        <v>0</v>
      </c>
      <c r="AN32" s="99"/>
      <c r="AO32" s="100">
        <f t="shared" si="33"/>
        <v>0</v>
      </c>
      <c r="AP32" s="99"/>
      <c r="AQ32" s="100">
        <f t="shared" si="34"/>
        <v>0</v>
      </c>
      <c r="AR32" s="99"/>
      <c r="AS32" s="100">
        <f t="shared" si="35"/>
        <v>0</v>
      </c>
      <c r="AT32" s="99"/>
      <c r="AU32" s="100">
        <f t="shared" si="36"/>
        <v>0</v>
      </c>
      <c r="AV32" s="99"/>
      <c r="AW32" s="100">
        <f t="shared" si="37"/>
        <v>0</v>
      </c>
      <c r="AX32" s="99"/>
      <c r="AY32" s="100">
        <f t="shared" si="38"/>
        <v>0</v>
      </c>
      <c r="AZ32" s="99"/>
      <c r="BA32" s="100">
        <f t="shared" si="39"/>
        <v>0</v>
      </c>
      <c r="BB32" s="99"/>
      <c r="BC32" s="100">
        <f t="shared" si="40"/>
        <v>0</v>
      </c>
      <c r="BD32" s="99"/>
      <c r="BE32" s="100">
        <f t="shared" si="41"/>
        <v>0</v>
      </c>
      <c r="BF32" s="101">
        <f t="shared" si="96"/>
        <v>0</v>
      </c>
      <c r="BG32" s="100">
        <f t="shared" si="96"/>
        <v>0</v>
      </c>
      <c r="BH32" s="99"/>
      <c r="BI32" s="100">
        <f t="shared" si="116"/>
        <v>0</v>
      </c>
      <c r="BJ32" s="99"/>
      <c r="BK32" s="100">
        <f t="shared" si="117"/>
        <v>0</v>
      </c>
      <c r="BL32" s="99"/>
      <c r="BM32" s="100">
        <f t="shared" si="118"/>
        <v>0</v>
      </c>
      <c r="BN32" s="99"/>
      <c r="BO32" s="100">
        <f t="shared" si="119"/>
        <v>0</v>
      </c>
      <c r="BP32" s="99"/>
      <c r="BQ32" s="100">
        <f t="shared" si="120"/>
        <v>0</v>
      </c>
      <c r="BR32" s="99"/>
      <c r="BS32" s="100">
        <f t="shared" si="121"/>
        <v>0</v>
      </c>
      <c r="BT32" s="99"/>
      <c r="BU32" s="100">
        <f t="shared" si="122"/>
        <v>0</v>
      </c>
      <c r="BV32" s="99"/>
      <c r="BW32" s="100">
        <f t="shared" si="123"/>
        <v>0</v>
      </c>
      <c r="BX32" s="99"/>
      <c r="BY32" s="100">
        <f t="shared" si="124"/>
        <v>0</v>
      </c>
      <c r="BZ32" s="99"/>
      <c r="CA32" s="100">
        <f t="shared" si="125"/>
        <v>0</v>
      </c>
      <c r="CB32" s="99"/>
      <c r="CC32" s="100">
        <f t="shared" si="126"/>
        <v>0</v>
      </c>
      <c r="CD32" s="99"/>
      <c r="CE32" s="100">
        <f t="shared" si="127"/>
        <v>0</v>
      </c>
      <c r="CF32" s="101">
        <f t="shared" si="128"/>
        <v>0</v>
      </c>
      <c r="CG32" s="100">
        <f t="shared" si="128"/>
        <v>0</v>
      </c>
    </row>
    <row r="33" spans="1:85" s="102" customFormat="1" ht="19.899999999999999" customHeight="1" x14ac:dyDescent="0.25">
      <c r="A33" s="94">
        <v>26</v>
      </c>
      <c r="B33" s="95" t="s">
        <v>103</v>
      </c>
      <c r="C33" s="95" t="s">
        <v>77</v>
      </c>
      <c r="D33" s="94">
        <f t="shared" si="113"/>
        <v>19</v>
      </c>
      <c r="E33" s="94">
        <v>0.6</v>
      </c>
      <c r="F33" s="94" t="s">
        <v>75</v>
      </c>
      <c r="G33" s="94">
        <v>1110</v>
      </c>
      <c r="H33" s="94"/>
      <c r="I33" s="100">
        <f t="shared" si="17"/>
        <v>0</v>
      </c>
      <c r="J33" s="94"/>
      <c r="K33" s="100">
        <f t="shared" si="18"/>
        <v>0</v>
      </c>
      <c r="L33" s="94"/>
      <c r="M33" s="100">
        <f t="shared" si="19"/>
        <v>0</v>
      </c>
      <c r="N33" s="94"/>
      <c r="O33" s="100">
        <f t="shared" si="20"/>
        <v>0</v>
      </c>
      <c r="P33" s="94"/>
      <c r="Q33" s="100">
        <f t="shared" si="21"/>
        <v>0</v>
      </c>
      <c r="R33" s="94"/>
      <c r="S33" s="100">
        <f t="shared" si="22"/>
        <v>0</v>
      </c>
      <c r="T33" s="94"/>
      <c r="U33" s="100">
        <f t="shared" si="23"/>
        <v>0</v>
      </c>
      <c r="V33" s="94"/>
      <c r="W33" s="100">
        <f t="shared" si="24"/>
        <v>0</v>
      </c>
      <c r="X33" s="94"/>
      <c r="Y33" s="100">
        <f t="shared" si="25"/>
        <v>0</v>
      </c>
      <c r="Z33" s="94"/>
      <c r="AA33" s="100">
        <f t="shared" si="26"/>
        <v>0</v>
      </c>
      <c r="AB33" s="94"/>
      <c r="AC33" s="100">
        <f t="shared" si="27"/>
        <v>0</v>
      </c>
      <c r="AD33" s="94"/>
      <c r="AE33" s="100">
        <f t="shared" si="28"/>
        <v>0</v>
      </c>
      <c r="AF33" s="101">
        <f t="shared" si="114"/>
        <v>0</v>
      </c>
      <c r="AG33" s="100">
        <f t="shared" si="115"/>
        <v>0</v>
      </c>
      <c r="AH33" s="99"/>
      <c r="AI33" s="100">
        <f t="shared" si="31"/>
        <v>0</v>
      </c>
      <c r="AJ33" s="99"/>
      <c r="AK33" s="100">
        <f t="shared" si="32"/>
        <v>0</v>
      </c>
      <c r="AL33" s="99"/>
      <c r="AM33" s="100">
        <f t="shared" si="32"/>
        <v>0</v>
      </c>
      <c r="AN33" s="99"/>
      <c r="AO33" s="100">
        <f t="shared" si="33"/>
        <v>0</v>
      </c>
      <c r="AP33" s="99"/>
      <c r="AQ33" s="100">
        <f t="shared" si="34"/>
        <v>0</v>
      </c>
      <c r="AR33" s="99"/>
      <c r="AS33" s="100">
        <f t="shared" si="35"/>
        <v>0</v>
      </c>
      <c r="AT33" s="99"/>
      <c r="AU33" s="100">
        <f t="shared" si="36"/>
        <v>0</v>
      </c>
      <c r="AV33" s="99"/>
      <c r="AW33" s="100">
        <f t="shared" si="37"/>
        <v>0</v>
      </c>
      <c r="AX33" s="99"/>
      <c r="AY33" s="100">
        <f t="shared" si="38"/>
        <v>0</v>
      </c>
      <c r="AZ33" s="99"/>
      <c r="BA33" s="100">
        <f t="shared" si="39"/>
        <v>0</v>
      </c>
      <c r="BB33" s="99"/>
      <c r="BC33" s="100">
        <f t="shared" si="40"/>
        <v>0</v>
      </c>
      <c r="BD33" s="99"/>
      <c r="BE33" s="100">
        <f t="shared" si="41"/>
        <v>0</v>
      </c>
      <c r="BF33" s="101">
        <f t="shared" si="96"/>
        <v>0</v>
      </c>
      <c r="BG33" s="100">
        <f t="shared" si="96"/>
        <v>0</v>
      </c>
      <c r="BH33" s="99"/>
      <c r="BI33" s="100">
        <f t="shared" si="116"/>
        <v>0</v>
      </c>
      <c r="BJ33" s="99"/>
      <c r="BK33" s="100">
        <f t="shared" si="117"/>
        <v>0</v>
      </c>
      <c r="BL33" s="99"/>
      <c r="BM33" s="100">
        <f t="shared" si="118"/>
        <v>0</v>
      </c>
      <c r="BN33" s="99"/>
      <c r="BO33" s="100">
        <f t="shared" si="119"/>
        <v>0</v>
      </c>
      <c r="BP33" s="99"/>
      <c r="BQ33" s="100">
        <f t="shared" si="120"/>
        <v>0</v>
      </c>
      <c r="BR33" s="99"/>
      <c r="BS33" s="100">
        <f t="shared" si="121"/>
        <v>0</v>
      </c>
      <c r="BT33" s="99"/>
      <c r="BU33" s="100">
        <f t="shared" si="122"/>
        <v>0</v>
      </c>
      <c r="BV33" s="99"/>
      <c r="BW33" s="100">
        <f t="shared" si="123"/>
        <v>0</v>
      </c>
      <c r="BX33" s="99"/>
      <c r="BY33" s="100">
        <f t="shared" si="124"/>
        <v>0</v>
      </c>
      <c r="BZ33" s="99"/>
      <c r="CA33" s="100">
        <f t="shared" si="125"/>
        <v>0</v>
      </c>
      <c r="CB33" s="99"/>
      <c r="CC33" s="100">
        <f t="shared" si="126"/>
        <v>0</v>
      </c>
      <c r="CD33" s="99"/>
      <c r="CE33" s="100">
        <f t="shared" si="127"/>
        <v>0</v>
      </c>
      <c r="CF33" s="101">
        <f t="shared" si="128"/>
        <v>0</v>
      </c>
      <c r="CG33" s="100">
        <f t="shared" si="128"/>
        <v>0</v>
      </c>
    </row>
    <row r="34" spans="1:85" s="102" customFormat="1" ht="19.899999999999999" customHeight="1" x14ac:dyDescent="0.25">
      <c r="A34" s="94">
        <v>27</v>
      </c>
      <c r="B34" s="95" t="s">
        <v>104</v>
      </c>
      <c r="C34" s="95" t="s">
        <v>77</v>
      </c>
      <c r="D34" s="94">
        <f t="shared" si="113"/>
        <v>19</v>
      </c>
      <c r="E34" s="94">
        <v>0.6</v>
      </c>
      <c r="F34" s="94" t="s">
        <v>75</v>
      </c>
      <c r="G34" s="94">
        <v>1330</v>
      </c>
      <c r="H34" s="94"/>
      <c r="I34" s="100">
        <f t="shared" si="17"/>
        <v>0</v>
      </c>
      <c r="J34" s="94"/>
      <c r="K34" s="100">
        <f t="shared" si="18"/>
        <v>0</v>
      </c>
      <c r="L34" s="94"/>
      <c r="M34" s="100">
        <f t="shared" si="19"/>
        <v>0</v>
      </c>
      <c r="N34" s="94"/>
      <c r="O34" s="100">
        <f t="shared" si="20"/>
        <v>0</v>
      </c>
      <c r="P34" s="94"/>
      <c r="Q34" s="100">
        <f t="shared" si="21"/>
        <v>0</v>
      </c>
      <c r="R34" s="94"/>
      <c r="S34" s="100">
        <f t="shared" si="22"/>
        <v>0</v>
      </c>
      <c r="T34" s="94"/>
      <c r="U34" s="100">
        <f t="shared" si="23"/>
        <v>0</v>
      </c>
      <c r="V34" s="94"/>
      <c r="W34" s="100">
        <f t="shared" si="24"/>
        <v>0</v>
      </c>
      <c r="X34" s="94"/>
      <c r="Y34" s="100">
        <f t="shared" si="25"/>
        <v>0</v>
      </c>
      <c r="Z34" s="94"/>
      <c r="AA34" s="100">
        <f t="shared" si="26"/>
        <v>0</v>
      </c>
      <c r="AB34" s="94"/>
      <c r="AC34" s="100">
        <f t="shared" si="27"/>
        <v>0</v>
      </c>
      <c r="AD34" s="94"/>
      <c r="AE34" s="100">
        <f t="shared" si="28"/>
        <v>0</v>
      </c>
      <c r="AF34" s="101">
        <f t="shared" si="114"/>
        <v>0</v>
      </c>
      <c r="AG34" s="100">
        <f t="shared" si="115"/>
        <v>0</v>
      </c>
      <c r="AH34" s="99"/>
      <c r="AI34" s="100">
        <f t="shared" si="31"/>
        <v>0</v>
      </c>
      <c r="AJ34" s="99"/>
      <c r="AK34" s="100">
        <f t="shared" si="32"/>
        <v>0</v>
      </c>
      <c r="AL34" s="99"/>
      <c r="AM34" s="100">
        <f t="shared" si="32"/>
        <v>0</v>
      </c>
      <c r="AN34" s="99"/>
      <c r="AO34" s="100">
        <f t="shared" si="33"/>
        <v>0</v>
      </c>
      <c r="AP34" s="99"/>
      <c r="AQ34" s="100">
        <f t="shared" si="34"/>
        <v>0</v>
      </c>
      <c r="AR34" s="99"/>
      <c r="AS34" s="100">
        <f t="shared" si="35"/>
        <v>0</v>
      </c>
      <c r="AT34" s="99"/>
      <c r="AU34" s="100">
        <f t="shared" si="36"/>
        <v>0</v>
      </c>
      <c r="AV34" s="99"/>
      <c r="AW34" s="100">
        <f t="shared" si="37"/>
        <v>0</v>
      </c>
      <c r="AX34" s="99"/>
      <c r="AY34" s="100">
        <f t="shared" si="38"/>
        <v>0</v>
      </c>
      <c r="AZ34" s="99"/>
      <c r="BA34" s="100">
        <f t="shared" si="39"/>
        <v>0</v>
      </c>
      <c r="BB34" s="99"/>
      <c r="BC34" s="100">
        <f t="shared" si="40"/>
        <v>0</v>
      </c>
      <c r="BD34" s="99"/>
      <c r="BE34" s="100">
        <f t="shared" si="41"/>
        <v>0</v>
      </c>
      <c r="BF34" s="101">
        <f t="shared" si="96"/>
        <v>0</v>
      </c>
      <c r="BG34" s="100">
        <f t="shared" si="96"/>
        <v>0</v>
      </c>
      <c r="BH34" s="99"/>
      <c r="BI34" s="100">
        <f t="shared" si="116"/>
        <v>0</v>
      </c>
      <c r="BJ34" s="99"/>
      <c r="BK34" s="100">
        <f t="shared" si="117"/>
        <v>0</v>
      </c>
      <c r="BL34" s="99"/>
      <c r="BM34" s="100">
        <f t="shared" si="118"/>
        <v>0</v>
      </c>
      <c r="BN34" s="99"/>
      <c r="BO34" s="100">
        <f t="shared" si="119"/>
        <v>0</v>
      </c>
      <c r="BP34" s="99"/>
      <c r="BQ34" s="100">
        <f t="shared" si="120"/>
        <v>0</v>
      </c>
      <c r="BR34" s="99"/>
      <c r="BS34" s="100">
        <f t="shared" si="121"/>
        <v>0</v>
      </c>
      <c r="BT34" s="99"/>
      <c r="BU34" s="100">
        <f t="shared" si="122"/>
        <v>0</v>
      </c>
      <c r="BV34" s="99"/>
      <c r="BW34" s="100">
        <f t="shared" si="123"/>
        <v>0</v>
      </c>
      <c r="BX34" s="99"/>
      <c r="BY34" s="100">
        <f t="shared" si="124"/>
        <v>0</v>
      </c>
      <c r="BZ34" s="99"/>
      <c r="CA34" s="100">
        <f t="shared" si="125"/>
        <v>0</v>
      </c>
      <c r="CB34" s="99"/>
      <c r="CC34" s="100">
        <f t="shared" si="126"/>
        <v>0</v>
      </c>
      <c r="CD34" s="99"/>
      <c r="CE34" s="100">
        <f t="shared" si="127"/>
        <v>0</v>
      </c>
      <c r="CF34" s="101">
        <f t="shared" si="128"/>
        <v>0</v>
      </c>
      <c r="CG34" s="100">
        <f t="shared" si="128"/>
        <v>0</v>
      </c>
    </row>
    <row r="35" spans="1:85" s="102" customFormat="1" ht="19.899999999999999" customHeight="1" x14ac:dyDescent="0.25">
      <c r="A35" s="94">
        <v>28</v>
      </c>
      <c r="B35" s="95" t="s">
        <v>105</v>
      </c>
      <c r="C35" s="95" t="s">
        <v>77</v>
      </c>
      <c r="D35" s="94">
        <f t="shared" si="113"/>
        <v>19</v>
      </c>
      <c r="E35" s="94">
        <v>0.35</v>
      </c>
      <c r="F35" s="94" t="s">
        <v>81</v>
      </c>
      <c r="G35" s="94">
        <v>900</v>
      </c>
      <c r="H35" s="94"/>
      <c r="I35" s="100">
        <f t="shared" si="17"/>
        <v>0</v>
      </c>
      <c r="J35" s="94"/>
      <c r="K35" s="100">
        <f t="shared" si="18"/>
        <v>0</v>
      </c>
      <c r="L35" s="94"/>
      <c r="M35" s="100">
        <f t="shared" si="19"/>
        <v>0</v>
      </c>
      <c r="N35" s="94"/>
      <c r="O35" s="100">
        <f t="shared" si="20"/>
        <v>0</v>
      </c>
      <c r="P35" s="94"/>
      <c r="Q35" s="100">
        <f t="shared" si="21"/>
        <v>0</v>
      </c>
      <c r="R35" s="94"/>
      <c r="S35" s="100">
        <f t="shared" si="22"/>
        <v>0</v>
      </c>
      <c r="T35" s="94"/>
      <c r="U35" s="100">
        <f t="shared" si="23"/>
        <v>0</v>
      </c>
      <c r="V35" s="94"/>
      <c r="W35" s="100">
        <f t="shared" si="24"/>
        <v>0</v>
      </c>
      <c r="X35" s="94"/>
      <c r="Y35" s="100">
        <f t="shared" si="25"/>
        <v>0</v>
      </c>
      <c r="Z35" s="94"/>
      <c r="AA35" s="100">
        <f t="shared" si="26"/>
        <v>0</v>
      </c>
      <c r="AB35" s="94"/>
      <c r="AC35" s="100">
        <f t="shared" si="27"/>
        <v>0</v>
      </c>
      <c r="AD35" s="94"/>
      <c r="AE35" s="100">
        <f t="shared" si="28"/>
        <v>0</v>
      </c>
      <c r="AF35" s="101">
        <f t="shared" si="114"/>
        <v>0</v>
      </c>
      <c r="AG35" s="100">
        <f t="shared" si="115"/>
        <v>0</v>
      </c>
      <c r="AH35" s="99"/>
      <c r="AI35" s="100">
        <f t="shared" si="31"/>
        <v>0</v>
      </c>
      <c r="AJ35" s="99"/>
      <c r="AK35" s="100">
        <f t="shared" si="32"/>
        <v>0</v>
      </c>
      <c r="AL35" s="99"/>
      <c r="AM35" s="100">
        <f t="shared" si="32"/>
        <v>0</v>
      </c>
      <c r="AN35" s="99"/>
      <c r="AO35" s="100">
        <f t="shared" si="33"/>
        <v>0</v>
      </c>
      <c r="AP35" s="99"/>
      <c r="AQ35" s="100">
        <f t="shared" si="34"/>
        <v>0</v>
      </c>
      <c r="AR35" s="99"/>
      <c r="AS35" s="100">
        <f t="shared" si="35"/>
        <v>0</v>
      </c>
      <c r="AT35" s="99"/>
      <c r="AU35" s="100">
        <f t="shared" si="36"/>
        <v>0</v>
      </c>
      <c r="AV35" s="99"/>
      <c r="AW35" s="100">
        <f t="shared" si="37"/>
        <v>0</v>
      </c>
      <c r="AX35" s="99"/>
      <c r="AY35" s="100">
        <f t="shared" si="38"/>
        <v>0</v>
      </c>
      <c r="AZ35" s="99"/>
      <c r="BA35" s="100">
        <f t="shared" si="39"/>
        <v>0</v>
      </c>
      <c r="BB35" s="99"/>
      <c r="BC35" s="100">
        <f t="shared" si="40"/>
        <v>0</v>
      </c>
      <c r="BD35" s="99"/>
      <c r="BE35" s="100">
        <f t="shared" si="41"/>
        <v>0</v>
      </c>
      <c r="BF35" s="101">
        <f t="shared" si="96"/>
        <v>0</v>
      </c>
      <c r="BG35" s="100">
        <f t="shared" si="96"/>
        <v>0</v>
      </c>
      <c r="BH35" s="99"/>
      <c r="BI35" s="100">
        <f t="shared" si="116"/>
        <v>0</v>
      </c>
      <c r="BJ35" s="99"/>
      <c r="BK35" s="100">
        <f t="shared" si="117"/>
        <v>0</v>
      </c>
      <c r="BL35" s="99"/>
      <c r="BM35" s="100">
        <f t="shared" si="118"/>
        <v>0</v>
      </c>
      <c r="BN35" s="99"/>
      <c r="BO35" s="100">
        <f t="shared" si="119"/>
        <v>0</v>
      </c>
      <c r="BP35" s="99"/>
      <c r="BQ35" s="100">
        <f t="shared" si="120"/>
        <v>0</v>
      </c>
      <c r="BR35" s="99"/>
      <c r="BS35" s="100">
        <f t="shared" si="121"/>
        <v>0</v>
      </c>
      <c r="BT35" s="99"/>
      <c r="BU35" s="100">
        <f t="shared" si="122"/>
        <v>0</v>
      </c>
      <c r="BV35" s="99"/>
      <c r="BW35" s="100">
        <f t="shared" si="123"/>
        <v>0</v>
      </c>
      <c r="BX35" s="99"/>
      <c r="BY35" s="100">
        <f t="shared" si="124"/>
        <v>0</v>
      </c>
      <c r="BZ35" s="99"/>
      <c r="CA35" s="100">
        <f t="shared" si="125"/>
        <v>0</v>
      </c>
      <c r="CB35" s="99"/>
      <c r="CC35" s="100">
        <f t="shared" si="126"/>
        <v>0</v>
      </c>
      <c r="CD35" s="99"/>
      <c r="CE35" s="100">
        <f t="shared" si="127"/>
        <v>0</v>
      </c>
      <c r="CF35" s="101">
        <f t="shared" si="128"/>
        <v>0</v>
      </c>
      <c r="CG35" s="100">
        <f t="shared" si="128"/>
        <v>0</v>
      </c>
    </row>
    <row r="36" spans="1:85" s="102" customFormat="1" ht="19.899999999999999" customHeight="1" x14ac:dyDescent="0.25">
      <c r="A36" s="94">
        <v>29</v>
      </c>
      <c r="B36" s="95" t="s">
        <v>106</v>
      </c>
      <c r="C36" s="95" t="s">
        <v>74</v>
      </c>
      <c r="D36" s="94">
        <f t="shared" si="113"/>
        <v>19</v>
      </c>
      <c r="E36" s="94">
        <v>0.7</v>
      </c>
      <c r="F36" s="94" t="s">
        <v>75</v>
      </c>
      <c r="G36" s="94"/>
      <c r="H36" s="94"/>
      <c r="I36" s="100">
        <f t="shared" si="17"/>
        <v>0</v>
      </c>
      <c r="J36" s="94"/>
      <c r="K36" s="100">
        <f t="shared" si="18"/>
        <v>0</v>
      </c>
      <c r="L36" s="94"/>
      <c r="M36" s="100">
        <f t="shared" si="19"/>
        <v>0</v>
      </c>
      <c r="N36" s="94"/>
      <c r="O36" s="100">
        <f t="shared" si="20"/>
        <v>0</v>
      </c>
      <c r="P36" s="94"/>
      <c r="Q36" s="100">
        <f t="shared" si="21"/>
        <v>0</v>
      </c>
      <c r="R36" s="94"/>
      <c r="S36" s="100">
        <f t="shared" si="22"/>
        <v>0</v>
      </c>
      <c r="T36" s="94"/>
      <c r="U36" s="100">
        <f t="shared" si="23"/>
        <v>0</v>
      </c>
      <c r="V36" s="94"/>
      <c r="W36" s="100">
        <f t="shared" si="24"/>
        <v>0</v>
      </c>
      <c r="X36" s="94"/>
      <c r="Y36" s="100">
        <f t="shared" si="25"/>
        <v>0</v>
      </c>
      <c r="Z36" s="94"/>
      <c r="AA36" s="100">
        <f t="shared" si="26"/>
        <v>0</v>
      </c>
      <c r="AB36" s="94"/>
      <c r="AC36" s="100">
        <f t="shared" si="27"/>
        <v>0</v>
      </c>
      <c r="AD36" s="94"/>
      <c r="AE36" s="100">
        <f t="shared" si="28"/>
        <v>0</v>
      </c>
      <c r="AF36" s="101">
        <f t="shared" si="114"/>
        <v>0</v>
      </c>
      <c r="AG36" s="100">
        <f t="shared" si="115"/>
        <v>0</v>
      </c>
      <c r="AH36" s="99"/>
      <c r="AI36" s="100">
        <f t="shared" si="31"/>
        <v>0</v>
      </c>
      <c r="AJ36" s="99"/>
      <c r="AK36" s="100">
        <f t="shared" si="32"/>
        <v>0</v>
      </c>
      <c r="AL36" s="99"/>
      <c r="AM36" s="100">
        <f t="shared" si="32"/>
        <v>0</v>
      </c>
      <c r="AN36" s="99"/>
      <c r="AO36" s="100">
        <f t="shared" si="33"/>
        <v>0</v>
      </c>
      <c r="AP36" s="99"/>
      <c r="AQ36" s="100">
        <f t="shared" si="34"/>
        <v>0</v>
      </c>
      <c r="AR36" s="99"/>
      <c r="AS36" s="100">
        <f t="shared" si="35"/>
        <v>0</v>
      </c>
      <c r="AT36" s="99"/>
      <c r="AU36" s="100">
        <f t="shared" si="36"/>
        <v>0</v>
      </c>
      <c r="AV36" s="99"/>
      <c r="AW36" s="100">
        <f t="shared" si="37"/>
        <v>0</v>
      </c>
      <c r="AX36" s="99"/>
      <c r="AY36" s="100">
        <f t="shared" si="38"/>
        <v>0</v>
      </c>
      <c r="AZ36" s="99"/>
      <c r="BA36" s="100">
        <f t="shared" si="39"/>
        <v>0</v>
      </c>
      <c r="BB36" s="99"/>
      <c r="BC36" s="100">
        <f t="shared" si="40"/>
        <v>0</v>
      </c>
      <c r="BD36" s="99"/>
      <c r="BE36" s="100">
        <f t="shared" si="41"/>
        <v>0</v>
      </c>
      <c r="BF36" s="101">
        <f t="shared" si="96"/>
        <v>0</v>
      </c>
      <c r="BG36" s="100">
        <f t="shared" si="96"/>
        <v>0</v>
      </c>
      <c r="BH36" s="99"/>
      <c r="BI36" s="100">
        <f t="shared" si="116"/>
        <v>0</v>
      </c>
      <c r="BJ36" s="99"/>
      <c r="BK36" s="100">
        <f t="shared" si="117"/>
        <v>0</v>
      </c>
      <c r="BL36" s="99"/>
      <c r="BM36" s="100">
        <f t="shared" si="118"/>
        <v>0</v>
      </c>
      <c r="BN36" s="99"/>
      <c r="BO36" s="100">
        <f t="shared" si="119"/>
        <v>0</v>
      </c>
      <c r="BP36" s="99"/>
      <c r="BQ36" s="100">
        <f t="shared" si="120"/>
        <v>0</v>
      </c>
      <c r="BR36" s="99"/>
      <c r="BS36" s="100">
        <f t="shared" si="121"/>
        <v>0</v>
      </c>
      <c r="BT36" s="99"/>
      <c r="BU36" s="100">
        <f t="shared" si="122"/>
        <v>0</v>
      </c>
      <c r="BV36" s="99"/>
      <c r="BW36" s="100">
        <f t="shared" si="123"/>
        <v>0</v>
      </c>
      <c r="BX36" s="99"/>
      <c r="BY36" s="100">
        <f t="shared" si="124"/>
        <v>0</v>
      </c>
      <c r="BZ36" s="99"/>
      <c r="CA36" s="100">
        <f t="shared" si="125"/>
        <v>0</v>
      </c>
      <c r="CB36" s="99"/>
      <c r="CC36" s="100">
        <f t="shared" si="126"/>
        <v>0</v>
      </c>
      <c r="CD36" s="99"/>
      <c r="CE36" s="100">
        <f t="shared" si="127"/>
        <v>0</v>
      </c>
      <c r="CF36" s="101">
        <f t="shared" si="128"/>
        <v>0</v>
      </c>
      <c r="CG36" s="100">
        <f t="shared" si="128"/>
        <v>0</v>
      </c>
    </row>
    <row r="37" spans="1:85" s="102" customFormat="1" ht="19.899999999999999" customHeight="1" x14ac:dyDescent="0.25">
      <c r="A37" s="94">
        <v>30</v>
      </c>
      <c r="B37" s="95" t="s">
        <v>107</v>
      </c>
      <c r="C37" s="95" t="s">
        <v>74</v>
      </c>
      <c r="D37" s="94">
        <f t="shared" si="113"/>
        <v>19</v>
      </c>
      <c r="E37" s="94">
        <v>0.7</v>
      </c>
      <c r="F37" s="94" t="s">
        <v>75</v>
      </c>
      <c r="G37" s="94"/>
      <c r="H37" s="94"/>
      <c r="I37" s="100">
        <f t="shared" si="17"/>
        <v>0</v>
      </c>
      <c r="J37" s="94"/>
      <c r="K37" s="100">
        <f t="shared" si="18"/>
        <v>0</v>
      </c>
      <c r="L37" s="94"/>
      <c r="M37" s="100">
        <f t="shared" si="19"/>
        <v>0</v>
      </c>
      <c r="N37" s="94"/>
      <c r="O37" s="100">
        <f t="shared" si="20"/>
        <v>0</v>
      </c>
      <c r="P37" s="94"/>
      <c r="Q37" s="100">
        <f t="shared" si="21"/>
        <v>0</v>
      </c>
      <c r="R37" s="94"/>
      <c r="S37" s="100">
        <f t="shared" si="22"/>
        <v>0</v>
      </c>
      <c r="T37" s="94"/>
      <c r="U37" s="100">
        <f t="shared" si="23"/>
        <v>0</v>
      </c>
      <c r="V37" s="94"/>
      <c r="W37" s="100">
        <f t="shared" si="24"/>
        <v>0</v>
      </c>
      <c r="X37" s="94"/>
      <c r="Y37" s="100">
        <f t="shared" si="25"/>
        <v>0</v>
      </c>
      <c r="Z37" s="94"/>
      <c r="AA37" s="100">
        <f t="shared" si="26"/>
        <v>0</v>
      </c>
      <c r="AB37" s="94"/>
      <c r="AC37" s="100">
        <f t="shared" si="27"/>
        <v>0</v>
      </c>
      <c r="AD37" s="94"/>
      <c r="AE37" s="100">
        <f t="shared" si="28"/>
        <v>0</v>
      </c>
      <c r="AF37" s="101">
        <f t="shared" si="114"/>
        <v>0</v>
      </c>
      <c r="AG37" s="100">
        <f t="shared" si="115"/>
        <v>0</v>
      </c>
      <c r="AH37" s="99"/>
      <c r="AI37" s="100">
        <f t="shared" si="31"/>
        <v>0</v>
      </c>
      <c r="AJ37" s="99"/>
      <c r="AK37" s="100">
        <f t="shared" si="32"/>
        <v>0</v>
      </c>
      <c r="AL37" s="99"/>
      <c r="AM37" s="100">
        <f t="shared" si="32"/>
        <v>0</v>
      </c>
      <c r="AN37" s="99"/>
      <c r="AO37" s="100">
        <f t="shared" si="33"/>
        <v>0</v>
      </c>
      <c r="AP37" s="99"/>
      <c r="AQ37" s="100">
        <f t="shared" si="34"/>
        <v>0</v>
      </c>
      <c r="AR37" s="99"/>
      <c r="AS37" s="100">
        <f t="shared" si="35"/>
        <v>0</v>
      </c>
      <c r="AT37" s="99"/>
      <c r="AU37" s="100">
        <f t="shared" si="36"/>
        <v>0</v>
      </c>
      <c r="AV37" s="99"/>
      <c r="AW37" s="100">
        <f t="shared" si="37"/>
        <v>0</v>
      </c>
      <c r="AX37" s="99"/>
      <c r="AY37" s="100">
        <f t="shared" si="38"/>
        <v>0</v>
      </c>
      <c r="AZ37" s="99"/>
      <c r="BA37" s="100">
        <f t="shared" si="39"/>
        <v>0</v>
      </c>
      <c r="BB37" s="99"/>
      <c r="BC37" s="100">
        <f t="shared" si="40"/>
        <v>0</v>
      </c>
      <c r="BD37" s="99"/>
      <c r="BE37" s="100">
        <f t="shared" si="41"/>
        <v>0</v>
      </c>
      <c r="BF37" s="101">
        <f t="shared" si="96"/>
        <v>0</v>
      </c>
      <c r="BG37" s="100">
        <f t="shared" si="96"/>
        <v>0</v>
      </c>
      <c r="BH37" s="99"/>
      <c r="BI37" s="100">
        <f t="shared" si="116"/>
        <v>0</v>
      </c>
      <c r="BJ37" s="99"/>
      <c r="BK37" s="100">
        <f t="shared" si="117"/>
        <v>0</v>
      </c>
      <c r="BL37" s="99"/>
      <c r="BM37" s="100">
        <f t="shared" si="118"/>
        <v>0</v>
      </c>
      <c r="BN37" s="99"/>
      <c r="BO37" s="100">
        <f t="shared" si="119"/>
        <v>0</v>
      </c>
      <c r="BP37" s="99"/>
      <c r="BQ37" s="100">
        <f t="shared" si="120"/>
        <v>0</v>
      </c>
      <c r="BR37" s="99"/>
      <c r="BS37" s="100">
        <f t="shared" si="121"/>
        <v>0</v>
      </c>
      <c r="BT37" s="99"/>
      <c r="BU37" s="100">
        <f t="shared" si="122"/>
        <v>0</v>
      </c>
      <c r="BV37" s="99"/>
      <c r="BW37" s="100">
        <f t="shared" si="123"/>
        <v>0</v>
      </c>
      <c r="BX37" s="99"/>
      <c r="BY37" s="100">
        <f t="shared" si="124"/>
        <v>0</v>
      </c>
      <c r="BZ37" s="99"/>
      <c r="CA37" s="100">
        <f t="shared" si="125"/>
        <v>0</v>
      </c>
      <c r="CB37" s="99"/>
      <c r="CC37" s="100">
        <f t="shared" si="126"/>
        <v>0</v>
      </c>
      <c r="CD37" s="99"/>
      <c r="CE37" s="100">
        <f t="shared" si="127"/>
        <v>0</v>
      </c>
      <c r="CF37" s="101">
        <f t="shared" si="128"/>
        <v>0</v>
      </c>
      <c r="CG37" s="100">
        <f t="shared" si="128"/>
        <v>0</v>
      </c>
    </row>
    <row r="38" spans="1:85" s="102" customFormat="1" ht="19.899999999999999" customHeight="1" x14ac:dyDescent="0.25">
      <c r="A38" s="94">
        <v>31</v>
      </c>
      <c r="B38" s="95" t="s">
        <v>108</v>
      </c>
      <c r="C38" s="95" t="s">
        <v>74</v>
      </c>
      <c r="D38" s="94">
        <f t="shared" si="113"/>
        <v>19</v>
      </c>
      <c r="E38" s="94">
        <v>0.68</v>
      </c>
      <c r="F38" s="94" t="s">
        <v>75</v>
      </c>
      <c r="G38" s="94">
        <v>1550</v>
      </c>
      <c r="H38" s="94"/>
      <c r="I38" s="100">
        <f t="shared" si="17"/>
        <v>0</v>
      </c>
      <c r="J38" s="94">
        <v>12</v>
      </c>
      <c r="K38" s="100">
        <f t="shared" si="18"/>
        <v>8.16</v>
      </c>
      <c r="L38" s="94"/>
      <c r="M38" s="100">
        <f t="shared" si="19"/>
        <v>0</v>
      </c>
      <c r="N38" s="94"/>
      <c r="O38" s="100">
        <f t="shared" si="20"/>
        <v>0</v>
      </c>
      <c r="P38" s="94"/>
      <c r="Q38" s="100">
        <f t="shared" si="21"/>
        <v>0</v>
      </c>
      <c r="R38" s="94"/>
      <c r="S38" s="100">
        <f t="shared" si="22"/>
        <v>0</v>
      </c>
      <c r="T38" s="94"/>
      <c r="U38" s="100">
        <f t="shared" si="23"/>
        <v>0</v>
      </c>
      <c r="V38" s="94"/>
      <c r="W38" s="100">
        <f t="shared" si="24"/>
        <v>0</v>
      </c>
      <c r="X38" s="94"/>
      <c r="Y38" s="100">
        <f t="shared" si="25"/>
        <v>0</v>
      </c>
      <c r="Z38" s="94"/>
      <c r="AA38" s="100">
        <f t="shared" si="26"/>
        <v>0</v>
      </c>
      <c r="AB38" s="94"/>
      <c r="AC38" s="100">
        <f t="shared" si="27"/>
        <v>0</v>
      </c>
      <c r="AD38" s="94"/>
      <c r="AE38" s="100">
        <f t="shared" si="28"/>
        <v>0</v>
      </c>
      <c r="AF38" s="101">
        <f t="shared" si="114"/>
        <v>12</v>
      </c>
      <c r="AG38" s="100">
        <f t="shared" si="115"/>
        <v>8.16</v>
      </c>
      <c r="AH38" s="99"/>
      <c r="AI38" s="100">
        <f t="shared" si="31"/>
        <v>0</v>
      </c>
      <c r="AJ38" s="99"/>
      <c r="AK38" s="100">
        <f t="shared" si="32"/>
        <v>0</v>
      </c>
      <c r="AL38" s="99"/>
      <c r="AM38" s="100">
        <f t="shared" si="32"/>
        <v>0</v>
      </c>
      <c r="AN38" s="99"/>
      <c r="AO38" s="100">
        <f t="shared" si="33"/>
        <v>0</v>
      </c>
      <c r="AP38" s="99"/>
      <c r="AQ38" s="100">
        <f t="shared" si="34"/>
        <v>0</v>
      </c>
      <c r="AR38" s="99"/>
      <c r="AS38" s="100">
        <f t="shared" si="35"/>
        <v>0</v>
      </c>
      <c r="AT38" s="99"/>
      <c r="AU38" s="100">
        <f t="shared" si="36"/>
        <v>0</v>
      </c>
      <c r="AV38" s="99"/>
      <c r="AW38" s="100">
        <f t="shared" si="37"/>
        <v>0</v>
      </c>
      <c r="AX38" s="99"/>
      <c r="AY38" s="100">
        <f t="shared" si="38"/>
        <v>0</v>
      </c>
      <c r="AZ38" s="99"/>
      <c r="BA38" s="100">
        <f t="shared" si="39"/>
        <v>0</v>
      </c>
      <c r="BB38" s="99"/>
      <c r="BC38" s="100">
        <f t="shared" si="40"/>
        <v>0</v>
      </c>
      <c r="BD38" s="99"/>
      <c r="BE38" s="100">
        <f t="shared" si="41"/>
        <v>0</v>
      </c>
      <c r="BF38" s="101">
        <f t="shared" si="96"/>
        <v>0</v>
      </c>
      <c r="BG38" s="100">
        <f t="shared" si="96"/>
        <v>0</v>
      </c>
      <c r="BH38" s="99"/>
      <c r="BI38" s="100">
        <f t="shared" si="116"/>
        <v>0</v>
      </c>
      <c r="BJ38" s="99"/>
      <c r="BK38" s="100">
        <f t="shared" si="117"/>
        <v>0</v>
      </c>
      <c r="BL38" s="99"/>
      <c r="BM38" s="100">
        <f t="shared" si="118"/>
        <v>0</v>
      </c>
      <c r="BN38" s="99"/>
      <c r="BO38" s="100">
        <f t="shared" si="119"/>
        <v>0</v>
      </c>
      <c r="BP38" s="99"/>
      <c r="BQ38" s="100">
        <f t="shared" si="120"/>
        <v>0</v>
      </c>
      <c r="BR38" s="99"/>
      <c r="BS38" s="100">
        <f t="shared" si="121"/>
        <v>0</v>
      </c>
      <c r="BT38" s="99"/>
      <c r="BU38" s="100">
        <f t="shared" si="122"/>
        <v>0</v>
      </c>
      <c r="BV38" s="99"/>
      <c r="BW38" s="100">
        <f t="shared" si="123"/>
        <v>0</v>
      </c>
      <c r="BX38" s="99"/>
      <c r="BY38" s="100">
        <f t="shared" si="124"/>
        <v>0</v>
      </c>
      <c r="BZ38" s="99"/>
      <c r="CA38" s="100">
        <f t="shared" si="125"/>
        <v>0</v>
      </c>
      <c r="CB38" s="99"/>
      <c r="CC38" s="100">
        <f t="shared" si="126"/>
        <v>0</v>
      </c>
      <c r="CD38" s="99"/>
      <c r="CE38" s="100">
        <f t="shared" si="127"/>
        <v>0</v>
      </c>
      <c r="CF38" s="101">
        <f t="shared" si="128"/>
        <v>0</v>
      </c>
      <c r="CG38" s="100">
        <f t="shared" si="128"/>
        <v>0</v>
      </c>
    </row>
    <row r="39" spans="1:85" s="102" customFormat="1" ht="19.899999999999999" customHeight="1" x14ac:dyDescent="0.25">
      <c r="A39" s="94">
        <v>32</v>
      </c>
      <c r="B39" s="95" t="s">
        <v>108</v>
      </c>
      <c r="C39" s="95" t="s">
        <v>74</v>
      </c>
      <c r="D39" s="94">
        <f t="shared" si="113"/>
        <v>19</v>
      </c>
      <c r="E39" s="94">
        <v>0.64</v>
      </c>
      <c r="F39" s="94" t="s">
        <v>75</v>
      </c>
      <c r="G39" s="94">
        <v>1500</v>
      </c>
      <c r="H39" s="94"/>
      <c r="I39" s="100">
        <f t="shared" si="17"/>
        <v>0</v>
      </c>
      <c r="J39" s="94"/>
      <c r="K39" s="100">
        <f t="shared" si="18"/>
        <v>0</v>
      </c>
      <c r="L39" s="94"/>
      <c r="M39" s="100">
        <f t="shared" si="19"/>
        <v>0</v>
      </c>
      <c r="N39" s="94"/>
      <c r="O39" s="100">
        <f t="shared" si="20"/>
        <v>0</v>
      </c>
      <c r="P39" s="94"/>
      <c r="Q39" s="100">
        <f t="shared" si="21"/>
        <v>0</v>
      </c>
      <c r="R39" s="94"/>
      <c r="S39" s="100">
        <f t="shared" si="22"/>
        <v>0</v>
      </c>
      <c r="T39" s="94"/>
      <c r="U39" s="100">
        <f t="shared" si="23"/>
        <v>0</v>
      </c>
      <c r="V39" s="94"/>
      <c r="W39" s="100">
        <f t="shared" si="24"/>
        <v>0</v>
      </c>
      <c r="X39" s="94"/>
      <c r="Y39" s="100">
        <f t="shared" si="25"/>
        <v>0</v>
      </c>
      <c r="Z39" s="94"/>
      <c r="AA39" s="100">
        <f t="shared" si="26"/>
        <v>0</v>
      </c>
      <c r="AB39" s="94"/>
      <c r="AC39" s="100">
        <f t="shared" si="27"/>
        <v>0</v>
      </c>
      <c r="AD39" s="94"/>
      <c r="AE39" s="100">
        <f t="shared" si="28"/>
        <v>0</v>
      </c>
      <c r="AF39" s="101">
        <f t="shared" si="114"/>
        <v>0</v>
      </c>
      <c r="AG39" s="100">
        <f t="shared" si="115"/>
        <v>0</v>
      </c>
      <c r="AH39" s="99"/>
      <c r="AI39" s="100">
        <f t="shared" si="31"/>
        <v>0</v>
      </c>
      <c r="AJ39" s="99"/>
      <c r="AK39" s="100">
        <f t="shared" si="32"/>
        <v>0</v>
      </c>
      <c r="AL39" s="99"/>
      <c r="AM39" s="100">
        <f t="shared" si="32"/>
        <v>0</v>
      </c>
      <c r="AN39" s="99"/>
      <c r="AO39" s="100">
        <f t="shared" si="33"/>
        <v>0</v>
      </c>
      <c r="AP39" s="99"/>
      <c r="AQ39" s="100">
        <f t="shared" si="34"/>
        <v>0</v>
      </c>
      <c r="AR39" s="99"/>
      <c r="AS39" s="100">
        <f t="shared" si="35"/>
        <v>0</v>
      </c>
      <c r="AT39" s="99"/>
      <c r="AU39" s="100">
        <f t="shared" si="36"/>
        <v>0</v>
      </c>
      <c r="AV39" s="99"/>
      <c r="AW39" s="100">
        <f t="shared" si="37"/>
        <v>0</v>
      </c>
      <c r="AX39" s="99"/>
      <c r="AY39" s="100">
        <f t="shared" si="38"/>
        <v>0</v>
      </c>
      <c r="AZ39" s="99"/>
      <c r="BA39" s="100">
        <f t="shared" si="39"/>
        <v>0</v>
      </c>
      <c r="BB39" s="99"/>
      <c r="BC39" s="100">
        <f t="shared" si="40"/>
        <v>0</v>
      </c>
      <c r="BD39" s="99"/>
      <c r="BE39" s="100">
        <f t="shared" si="41"/>
        <v>0</v>
      </c>
      <c r="BF39" s="101">
        <f t="shared" si="96"/>
        <v>0</v>
      </c>
      <c r="BG39" s="100">
        <f t="shared" si="96"/>
        <v>0</v>
      </c>
      <c r="BH39" s="99"/>
      <c r="BI39" s="100">
        <f t="shared" si="116"/>
        <v>0</v>
      </c>
      <c r="BJ39" s="99"/>
      <c r="BK39" s="100">
        <f t="shared" si="117"/>
        <v>0</v>
      </c>
      <c r="BL39" s="99"/>
      <c r="BM39" s="100">
        <f t="shared" si="118"/>
        <v>0</v>
      </c>
      <c r="BN39" s="99"/>
      <c r="BO39" s="100">
        <f t="shared" si="119"/>
        <v>0</v>
      </c>
      <c r="BP39" s="99"/>
      <c r="BQ39" s="100">
        <f t="shared" si="120"/>
        <v>0</v>
      </c>
      <c r="BR39" s="99"/>
      <c r="BS39" s="100">
        <f t="shared" si="121"/>
        <v>0</v>
      </c>
      <c r="BT39" s="99"/>
      <c r="BU39" s="100">
        <f t="shared" si="122"/>
        <v>0</v>
      </c>
      <c r="BV39" s="99"/>
      <c r="BW39" s="100">
        <f t="shared" si="123"/>
        <v>0</v>
      </c>
      <c r="BX39" s="99"/>
      <c r="BY39" s="100">
        <f t="shared" si="124"/>
        <v>0</v>
      </c>
      <c r="BZ39" s="99"/>
      <c r="CA39" s="100">
        <f t="shared" si="125"/>
        <v>0</v>
      </c>
      <c r="CB39" s="99"/>
      <c r="CC39" s="100">
        <f t="shared" si="126"/>
        <v>0</v>
      </c>
      <c r="CD39" s="99"/>
      <c r="CE39" s="100">
        <f t="shared" si="127"/>
        <v>0</v>
      </c>
      <c r="CF39" s="101">
        <f t="shared" si="128"/>
        <v>0</v>
      </c>
      <c r="CG39" s="100">
        <f t="shared" si="128"/>
        <v>0</v>
      </c>
    </row>
    <row r="40" spans="1:85" s="102" customFormat="1" ht="19.899999999999999" customHeight="1" x14ac:dyDescent="0.25">
      <c r="A40" s="94">
        <v>33</v>
      </c>
      <c r="B40" s="95" t="s">
        <v>109</v>
      </c>
      <c r="C40" s="95" t="s">
        <v>74</v>
      </c>
      <c r="D40" s="94">
        <f t="shared" si="113"/>
        <v>19</v>
      </c>
      <c r="E40" s="94">
        <v>0.64</v>
      </c>
      <c r="F40" s="94" t="s">
        <v>85</v>
      </c>
      <c r="G40" s="94"/>
      <c r="H40" s="94"/>
      <c r="I40" s="100">
        <f t="shared" si="17"/>
        <v>0</v>
      </c>
      <c r="J40" s="94"/>
      <c r="K40" s="100">
        <f t="shared" si="18"/>
        <v>0</v>
      </c>
      <c r="L40" s="94"/>
      <c r="M40" s="100">
        <f t="shared" si="19"/>
        <v>0</v>
      </c>
      <c r="N40" s="94"/>
      <c r="O40" s="100">
        <f t="shared" si="20"/>
        <v>0</v>
      </c>
      <c r="P40" s="94"/>
      <c r="Q40" s="100">
        <f t="shared" si="21"/>
        <v>0</v>
      </c>
      <c r="R40" s="94"/>
      <c r="S40" s="100">
        <f t="shared" si="22"/>
        <v>0</v>
      </c>
      <c r="T40" s="94"/>
      <c r="U40" s="100">
        <f t="shared" si="23"/>
        <v>0</v>
      </c>
      <c r="V40" s="94"/>
      <c r="W40" s="100">
        <f t="shared" si="24"/>
        <v>0</v>
      </c>
      <c r="X40" s="94"/>
      <c r="Y40" s="100">
        <f t="shared" si="25"/>
        <v>0</v>
      </c>
      <c r="Z40" s="94"/>
      <c r="AA40" s="100">
        <f t="shared" si="26"/>
        <v>0</v>
      </c>
      <c r="AB40" s="94"/>
      <c r="AC40" s="100">
        <f t="shared" si="27"/>
        <v>0</v>
      </c>
      <c r="AD40" s="94"/>
      <c r="AE40" s="100">
        <f t="shared" si="28"/>
        <v>0</v>
      </c>
      <c r="AF40" s="101">
        <f t="shared" si="114"/>
        <v>0</v>
      </c>
      <c r="AG40" s="100">
        <f t="shared" si="115"/>
        <v>0</v>
      </c>
      <c r="AH40" s="99"/>
      <c r="AI40" s="100">
        <f t="shared" si="31"/>
        <v>0</v>
      </c>
      <c r="AJ40" s="99"/>
      <c r="AK40" s="100">
        <f t="shared" si="32"/>
        <v>0</v>
      </c>
      <c r="AL40" s="99"/>
      <c r="AM40" s="100">
        <f t="shared" si="32"/>
        <v>0</v>
      </c>
      <c r="AN40" s="99"/>
      <c r="AO40" s="100">
        <f t="shared" si="33"/>
        <v>0</v>
      </c>
      <c r="AP40" s="99"/>
      <c r="AQ40" s="100">
        <f t="shared" si="34"/>
        <v>0</v>
      </c>
      <c r="AR40" s="99"/>
      <c r="AS40" s="100">
        <f t="shared" si="35"/>
        <v>0</v>
      </c>
      <c r="AT40" s="99"/>
      <c r="AU40" s="100">
        <f t="shared" si="36"/>
        <v>0</v>
      </c>
      <c r="AV40" s="99"/>
      <c r="AW40" s="100">
        <f t="shared" si="37"/>
        <v>0</v>
      </c>
      <c r="AX40" s="99"/>
      <c r="AY40" s="100">
        <f t="shared" si="38"/>
        <v>0</v>
      </c>
      <c r="AZ40" s="99"/>
      <c r="BA40" s="100">
        <f t="shared" si="39"/>
        <v>0</v>
      </c>
      <c r="BB40" s="99"/>
      <c r="BC40" s="100">
        <f t="shared" si="40"/>
        <v>0</v>
      </c>
      <c r="BD40" s="99"/>
      <c r="BE40" s="100">
        <f t="shared" si="41"/>
        <v>0</v>
      </c>
      <c r="BF40" s="101">
        <f t="shared" si="96"/>
        <v>0</v>
      </c>
      <c r="BG40" s="100">
        <f t="shared" si="96"/>
        <v>0</v>
      </c>
      <c r="BH40" s="99"/>
      <c r="BI40" s="100">
        <f t="shared" si="116"/>
        <v>0</v>
      </c>
      <c r="BJ40" s="99"/>
      <c r="BK40" s="100">
        <f t="shared" si="117"/>
        <v>0</v>
      </c>
      <c r="BL40" s="99"/>
      <c r="BM40" s="100">
        <f t="shared" si="118"/>
        <v>0</v>
      </c>
      <c r="BN40" s="99"/>
      <c r="BO40" s="100">
        <f t="shared" si="119"/>
        <v>0</v>
      </c>
      <c r="BP40" s="99"/>
      <c r="BQ40" s="100">
        <f t="shared" si="120"/>
        <v>0</v>
      </c>
      <c r="BR40" s="99"/>
      <c r="BS40" s="100">
        <f t="shared" si="121"/>
        <v>0</v>
      </c>
      <c r="BT40" s="99"/>
      <c r="BU40" s="100">
        <f t="shared" si="122"/>
        <v>0</v>
      </c>
      <c r="BV40" s="99"/>
      <c r="BW40" s="100">
        <f t="shared" si="123"/>
        <v>0</v>
      </c>
      <c r="BX40" s="99"/>
      <c r="BY40" s="100">
        <f t="shared" si="124"/>
        <v>0</v>
      </c>
      <c r="BZ40" s="99"/>
      <c r="CA40" s="100">
        <f t="shared" si="125"/>
        <v>0</v>
      </c>
      <c r="CB40" s="99"/>
      <c r="CC40" s="100">
        <f t="shared" si="126"/>
        <v>0</v>
      </c>
      <c r="CD40" s="99"/>
      <c r="CE40" s="100">
        <f t="shared" si="127"/>
        <v>0</v>
      </c>
      <c r="CF40" s="101">
        <f t="shared" si="128"/>
        <v>0</v>
      </c>
      <c r="CG40" s="100">
        <f t="shared" si="128"/>
        <v>0</v>
      </c>
    </row>
    <row r="41" spans="1:85" s="102" customFormat="1" ht="19.899999999999999" customHeight="1" x14ac:dyDescent="0.25">
      <c r="A41" s="94">
        <v>34</v>
      </c>
      <c r="B41" s="95" t="s">
        <v>107</v>
      </c>
      <c r="C41" s="95" t="s">
        <v>74</v>
      </c>
      <c r="D41" s="94">
        <f t="shared" si="113"/>
        <v>19</v>
      </c>
      <c r="E41" s="94">
        <v>0.64</v>
      </c>
      <c r="F41" s="94" t="s">
        <v>85</v>
      </c>
      <c r="G41" s="94">
        <v>1350</v>
      </c>
      <c r="H41" s="94"/>
      <c r="I41" s="100">
        <f t="shared" si="17"/>
        <v>0</v>
      </c>
      <c r="J41" s="94"/>
      <c r="K41" s="100">
        <f t="shared" si="18"/>
        <v>0</v>
      </c>
      <c r="L41" s="94"/>
      <c r="M41" s="100">
        <f t="shared" si="19"/>
        <v>0</v>
      </c>
      <c r="N41" s="94"/>
      <c r="O41" s="100">
        <f t="shared" si="20"/>
        <v>0</v>
      </c>
      <c r="P41" s="94"/>
      <c r="Q41" s="100">
        <f t="shared" si="21"/>
        <v>0</v>
      </c>
      <c r="R41" s="94"/>
      <c r="S41" s="100">
        <f t="shared" si="22"/>
        <v>0</v>
      </c>
      <c r="T41" s="94"/>
      <c r="U41" s="100">
        <f t="shared" si="23"/>
        <v>0</v>
      </c>
      <c r="V41" s="94"/>
      <c r="W41" s="100">
        <f t="shared" si="24"/>
        <v>0</v>
      </c>
      <c r="X41" s="94"/>
      <c r="Y41" s="100">
        <f t="shared" si="25"/>
        <v>0</v>
      </c>
      <c r="Z41" s="94"/>
      <c r="AA41" s="100">
        <f t="shared" si="26"/>
        <v>0</v>
      </c>
      <c r="AB41" s="94"/>
      <c r="AC41" s="100">
        <f t="shared" si="27"/>
        <v>0</v>
      </c>
      <c r="AD41" s="94"/>
      <c r="AE41" s="100">
        <f t="shared" si="28"/>
        <v>0</v>
      </c>
      <c r="AF41" s="101">
        <f t="shared" si="114"/>
        <v>0</v>
      </c>
      <c r="AG41" s="100">
        <f t="shared" si="115"/>
        <v>0</v>
      </c>
      <c r="AH41" s="99"/>
      <c r="AI41" s="100">
        <f t="shared" si="31"/>
        <v>0</v>
      </c>
      <c r="AJ41" s="99"/>
      <c r="AK41" s="100">
        <f t="shared" si="32"/>
        <v>0</v>
      </c>
      <c r="AL41" s="99"/>
      <c r="AM41" s="100">
        <f t="shared" si="32"/>
        <v>0</v>
      </c>
      <c r="AN41" s="99"/>
      <c r="AO41" s="100">
        <f t="shared" si="33"/>
        <v>0</v>
      </c>
      <c r="AP41" s="99"/>
      <c r="AQ41" s="100">
        <f t="shared" si="34"/>
        <v>0</v>
      </c>
      <c r="AR41" s="99"/>
      <c r="AS41" s="100">
        <f t="shared" si="35"/>
        <v>0</v>
      </c>
      <c r="AT41" s="99"/>
      <c r="AU41" s="100">
        <f t="shared" si="36"/>
        <v>0</v>
      </c>
      <c r="AV41" s="99"/>
      <c r="AW41" s="100">
        <f t="shared" si="37"/>
        <v>0</v>
      </c>
      <c r="AX41" s="99"/>
      <c r="AY41" s="100">
        <f t="shared" si="38"/>
        <v>0</v>
      </c>
      <c r="AZ41" s="99"/>
      <c r="BA41" s="100">
        <f t="shared" si="39"/>
        <v>0</v>
      </c>
      <c r="BB41" s="99"/>
      <c r="BC41" s="100">
        <f t="shared" si="40"/>
        <v>0</v>
      </c>
      <c r="BD41" s="99"/>
      <c r="BE41" s="100">
        <f t="shared" si="41"/>
        <v>0</v>
      </c>
      <c r="BF41" s="101">
        <f t="shared" si="96"/>
        <v>0</v>
      </c>
      <c r="BG41" s="100">
        <f t="shared" si="96"/>
        <v>0</v>
      </c>
      <c r="BH41" s="99"/>
      <c r="BI41" s="100">
        <f t="shared" si="116"/>
        <v>0</v>
      </c>
      <c r="BJ41" s="99"/>
      <c r="BK41" s="100">
        <f t="shared" si="117"/>
        <v>0</v>
      </c>
      <c r="BL41" s="99"/>
      <c r="BM41" s="100">
        <f t="shared" si="118"/>
        <v>0</v>
      </c>
      <c r="BN41" s="99"/>
      <c r="BO41" s="100">
        <f t="shared" si="119"/>
        <v>0</v>
      </c>
      <c r="BP41" s="99"/>
      <c r="BQ41" s="100">
        <f t="shared" si="120"/>
        <v>0</v>
      </c>
      <c r="BR41" s="99"/>
      <c r="BS41" s="100">
        <f t="shared" si="121"/>
        <v>0</v>
      </c>
      <c r="BT41" s="99"/>
      <c r="BU41" s="100">
        <f t="shared" si="122"/>
        <v>0</v>
      </c>
      <c r="BV41" s="99"/>
      <c r="BW41" s="100">
        <f t="shared" si="123"/>
        <v>0</v>
      </c>
      <c r="BX41" s="99"/>
      <c r="BY41" s="100">
        <f t="shared" si="124"/>
        <v>0</v>
      </c>
      <c r="BZ41" s="99"/>
      <c r="CA41" s="100">
        <f t="shared" si="125"/>
        <v>0</v>
      </c>
      <c r="CB41" s="99"/>
      <c r="CC41" s="100">
        <f t="shared" si="126"/>
        <v>0</v>
      </c>
      <c r="CD41" s="99"/>
      <c r="CE41" s="100">
        <f t="shared" si="127"/>
        <v>0</v>
      </c>
      <c r="CF41" s="101">
        <f t="shared" si="128"/>
        <v>0</v>
      </c>
      <c r="CG41" s="100">
        <f t="shared" si="128"/>
        <v>0</v>
      </c>
    </row>
    <row r="42" spans="1:85" s="102" customFormat="1" ht="19.899999999999999" customHeight="1" x14ac:dyDescent="0.25">
      <c r="A42" s="94">
        <v>35</v>
      </c>
      <c r="B42" s="95" t="s">
        <v>107</v>
      </c>
      <c r="C42" s="95" t="s">
        <v>74</v>
      </c>
      <c r="D42" s="94">
        <f t="shared" si="113"/>
        <v>19</v>
      </c>
      <c r="E42" s="94">
        <v>0.64</v>
      </c>
      <c r="F42" s="94" t="s">
        <v>83</v>
      </c>
      <c r="G42" s="94"/>
      <c r="H42" s="94"/>
      <c r="I42" s="100">
        <f t="shared" si="17"/>
        <v>0</v>
      </c>
      <c r="J42" s="94"/>
      <c r="K42" s="100">
        <f t="shared" si="18"/>
        <v>0</v>
      </c>
      <c r="L42" s="94"/>
      <c r="M42" s="100">
        <f t="shared" si="19"/>
        <v>0</v>
      </c>
      <c r="N42" s="94"/>
      <c r="O42" s="100">
        <f t="shared" si="20"/>
        <v>0</v>
      </c>
      <c r="P42" s="94"/>
      <c r="Q42" s="100">
        <f t="shared" si="21"/>
        <v>0</v>
      </c>
      <c r="R42" s="94"/>
      <c r="S42" s="100">
        <f t="shared" si="22"/>
        <v>0</v>
      </c>
      <c r="T42" s="94"/>
      <c r="U42" s="100">
        <f t="shared" si="23"/>
        <v>0</v>
      </c>
      <c r="V42" s="94"/>
      <c r="W42" s="100">
        <f t="shared" si="24"/>
        <v>0</v>
      </c>
      <c r="X42" s="94"/>
      <c r="Y42" s="100">
        <f t="shared" si="25"/>
        <v>0</v>
      </c>
      <c r="Z42" s="94"/>
      <c r="AA42" s="100">
        <f t="shared" si="26"/>
        <v>0</v>
      </c>
      <c r="AB42" s="94"/>
      <c r="AC42" s="100">
        <f t="shared" si="27"/>
        <v>0</v>
      </c>
      <c r="AD42" s="94"/>
      <c r="AE42" s="100">
        <f t="shared" si="28"/>
        <v>0</v>
      </c>
      <c r="AF42" s="101">
        <f t="shared" si="114"/>
        <v>0</v>
      </c>
      <c r="AG42" s="100">
        <f t="shared" si="115"/>
        <v>0</v>
      </c>
      <c r="AH42" s="99"/>
      <c r="AI42" s="100">
        <f t="shared" si="31"/>
        <v>0</v>
      </c>
      <c r="AJ42" s="99"/>
      <c r="AK42" s="100">
        <f t="shared" si="32"/>
        <v>0</v>
      </c>
      <c r="AL42" s="99"/>
      <c r="AM42" s="100">
        <f t="shared" si="32"/>
        <v>0</v>
      </c>
      <c r="AN42" s="99"/>
      <c r="AO42" s="100">
        <f t="shared" si="33"/>
        <v>0</v>
      </c>
      <c r="AP42" s="99"/>
      <c r="AQ42" s="100">
        <f t="shared" si="34"/>
        <v>0</v>
      </c>
      <c r="AR42" s="99"/>
      <c r="AS42" s="100">
        <f t="shared" si="35"/>
        <v>0</v>
      </c>
      <c r="AT42" s="99"/>
      <c r="AU42" s="100">
        <f t="shared" si="36"/>
        <v>0</v>
      </c>
      <c r="AV42" s="99"/>
      <c r="AW42" s="100">
        <f t="shared" si="37"/>
        <v>0</v>
      </c>
      <c r="AX42" s="99"/>
      <c r="AY42" s="100">
        <f t="shared" si="38"/>
        <v>0</v>
      </c>
      <c r="AZ42" s="99"/>
      <c r="BA42" s="100">
        <f t="shared" si="39"/>
        <v>0</v>
      </c>
      <c r="BB42" s="99"/>
      <c r="BC42" s="100">
        <f t="shared" si="40"/>
        <v>0</v>
      </c>
      <c r="BD42" s="99"/>
      <c r="BE42" s="100">
        <f t="shared" si="41"/>
        <v>0</v>
      </c>
      <c r="BF42" s="101">
        <f t="shared" si="96"/>
        <v>0</v>
      </c>
      <c r="BG42" s="100">
        <f t="shared" si="96"/>
        <v>0</v>
      </c>
      <c r="BH42" s="99"/>
      <c r="BI42" s="100">
        <f t="shared" si="116"/>
        <v>0</v>
      </c>
      <c r="BJ42" s="99"/>
      <c r="BK42" s="100">
        <f t="shared" si="117"/>
        <v>0</v>
      </c>
      <c r="BL42" s="99"/>
      <c r="BM42" s="100">
        <f t="shared" si="118"/>
        <v>0</v>
      </c>
      <c r="BN42" s="99"/>
      <c r="BO42" s="100">
        <f t="shared" si="119"/>
        <v>0</v>
      </c>
      <c r="BP42" s="99"/>
      <c r="BQ42" s="100">
        <f t="shared" si="120"/>
        <v>0</v>
      </c>
      <c r="BR42" s="99"/>
      <c r="BS42" s="100">
        <f t="shared" si="121"/>
        <v>0</v>
      </c>
      <c r="BT42" s="99"/>
      <c r="BU42" s="100">
        <f t="shared" si="122"/>
        <v>0</v>
      </c>
      <c r="BV42" s="99"/>
      <c r="BW42" s="100">
        <f t="shared" si="123"/>
        <v>0</v>
      </c>
      <c r="BX42" s="99"/>
      <c r="BY42" s="100">
        <f t="shared" si="124"/>
        <v>0</v>
      </c>
      <c r="BZ42" s="99"/>
      <c r="CA42" s="100">
        <f t="shared" si="125"/>
        <v>0</v>
      </c>
      <c r="CB42" s="99"/>
      <c r="CC42" s="100">
        <f t="shared" si="126"/>
        <v>0</v>
      </c>
      <c r="CD42" s="99"/>
      <c r="CE42" s="100">
        <f t="shared" si="127"/>
        <v>0</v>
      </c>
      <c r="CF42" s="101">
        <f t="shared" si="128"/>
        <v>0</v>
      </c>
      <c r="CG42" s="100">
        <f t="shared" si="128"/>
        <v>0</v>
      </c>
    </row>
    <row r="43" spans="1:85" s="102" customFormat="1" ht="19.899999999999999" customHeight="1" x14ac:dyDescent="0.25">
      <c r="A43" s="94">
        <v>36</v>
      </c>
      <c r="B43" s="95" t="s">
        <v>110</v>
      </c>
      <c r="C43" s="95" t="s">
        <v>74</v>
      </c>
      <c r="D43" s="94">
        <f t="shared" si="113"/>
        <v>19</v>
      </c>
      <c r="E43" s="94">
        <v>0.68</v>
      </c>
      <c r="F43" s="94" t="s">
        <v>111</v>
      </c>
      <c r="G43" s="94"/>
      <c r="H43" s="94"/>
      <c r="I43" s="100">
        <f t="shared" si="17"/>
        <v>0</v>
      </c>
      <c r="J43" s="94"/>
      <c r="K43" s="100">
        <f t="shared" si="18"/>
        <v>0</v>
      </c>
      <c r="L43" s="94"/>
      <c r="M43" s="100">
        <f t="shared" si="19"/>
        <v>0</v>
      </c>
      <c r="N43" s="94"/>
      <c r="O43" s="100">
        <f t="shared" si="20"/>
        <v>0</v>
      </c>
      <c r="P43" s="94"/>
      <c r="Q43" s="100">
        <f t="shared" si="21"/>
        <v>0</v>
      </c>
      <c r="R43" s="94"/>
      <c r="S43" s="100">
        <f t="shared" si="22"/>
        <v>0</v>
      </c>
      <c r="T43" s="94"/>
      <c r="U43" s="100">
        <f t="shared" si="23"/>
        <v>0</v>
      </c>
      <c r="V43" s="94"/>
      <c r="W43" s="100">
        <f t="shared" si="24"/>
        <v>0</v>
      </c>
      <c r="X43" s="94"/>
      <c r="Y43" s="100">
        <f t="shared" si="25"/>
        <v>0</v>
      </c>
      <c r="Z43" s="94"/>
      <c r="AA43" s="100">
        <f t="shared" si="26"/>
        <v>0</v>
      </c>
      <c r="AB43" s="94"/>
      <c r="AC43" s="100">
        <f t="shared" si="27"/>
        <v>0</v>
      </c>
      <c r="AD43" s="94"/>
      <c r="AE43" s="100">
        <f t="shared" si="28"/>
        <v>0</v>
      </c>
      <c r="AF43" s="101">
        <f t="shared" si="114"/>
        <v>0</v>
      </c>
      <c r="AG43" s="100">
        <f t="shared" si="115"/>
        <v>0</v>
      </c>
      <c r="AH43" s="99"/>
      <c r="AI43" s="100">
        <f t="shared" si="31"/>
        <v>0</v>
      </c>
      <c r="AJ43" s="99"/>
      <c r="AK43" s="100">
        <f t="shared" si="32"/>
        <v>0</v>
      </c>
      <c r="AL43" s="99"/>
      <c r="AM43" s="100">
        <f t="shared" si="32"/>
        <v>0</v>
      </c>
      <c r="AN43" s="99"/>
      <c r="AO43" s="100">
        <f t="shared" si="33"/>
        <v>0</v>
      </c>
      <c r="AP43" s="99"/>
      <c r="AQ43" s="100">
        <f t="shared" si="34"/>
        <v>0</v>
      </c>
      <c r="AR43" s="99"/>
      <c r="AS43" s="100">
        <f t="shared" si="35"/>
        <v>0</v>
      </c>
      <c r="AT43" s="99"/>
      <c r="AU43" s="100">
        <f t="shared" si="36"/>
        <v>0</v>
      </c>
      <c r="AV43" s="99"/>
      <c r="AW43" s="100">
        <f t="shared" si="37"/>
        <v>0</v>
      </c>
      <c r="AX43" s="99"/>
      <c r="AY43" s="100">
        <f t="shared" si="38"/>
        <v>0</v>
      </c>
      <c r="AZ43" s="99"/>
      <c r="BA43" s="100">
        <f t="shared" si="39"/>
        <v>0</v>
      </c>
      <c r="BB43" s="99"/>
      <c r="BC43" s="100">
        <f t="shared" si="40"/>
        <v>0</v>
      </c>
      <c r="BD43" s="99"/>
      <c r="BE43" s="100">
        <f t="shared" si="41"/>
        <v>0</v>
      </c>
      <c r="BF43" s="101">
        <f t="shared" si="96"/>
        <v>0</v>
      </c>
      <c r="BG43" s="100">
        <f t="shared" si="96"/>
        <v>0</v>
      </c>
      <c r="BH43" s="99"/>
      <c r="BI43" s="100">
        <f t="shared" si="116"/>
        <v>0</v>
      </c>
      <c r="BJ43" s="99"/>
      <c r="BK43" s="100">
        <f t="shared" si="117"/>
        <v>0</v>
      </c>
      <c r="BL43" s="99"/>
      <c r="BM43" s="100">
        <f t="shared" si="118"/>
        <v>0</v>
      </c>
      <c r="BN43" s="99"/>
      <c r="BO43" s="100">
        <f t="shared" si="119"/>
        <v>0</v>
      </c>
      <c r="BP43" s="99"/>
      <c r="BQ43" s="100">
        <f t="shared" si="120"/>
        <v>0</v>
      </c>
      <c r="BR43" s="99"/>
      <c r="BS43" s="100">
        <f t="shared" si="121"/>
        <v>0</v>
      </c>
      <c r="BT43" s="99"/>
      <c r="BU43" s="100">
        <f t="shared" si="122"/>
        <v>0</v>
      </c>
      <c r="BV43" s="99"/>
      <c r="BW43" s="100">
        <f t="shared" si="123"/>
        <v>0</v>
      </c>
      <c r="BX43" s="99"/>
      <c r="BY43" s="100">
        <f t="shared" si="124"/>
        <v>0</v>
      </c>
      <c r="BZ43" s="99"/>
      <c r="CA43" s="100">
        <f t="shared" si="125"/>
        <v>0</v>
      </c>
      <c r="CB43" s="99"/>
      <c r="CC43" s="100">
        <f t="shared" si="126"/>
        <v>0</v>
      </c>
      <c r="CD43" s="99"/>
      <c r="CE43" s="100">
        <f t="shared" si="127"/>
        <v>0</v>
      </c>
      <c r="CF43" s="101">
        <f t="shared" si="128"/>
        <v>0</v>
      </c>
      <c r="CG43" s="100">
        <f t="shared" si="128"/>
        <v>0</v>
      </c>
    </row>
    <row r="44" spans="1:85" s="102" customFormat="1" ht="19.899999999999999" customHeight="1" x14ac:dyDescent="0.25">
      <c r="A44" s="94">
        <v>37</v>
      </c>
      <c r="B44" s="95" t="s">
        <v>110</v>
      </c>
      <c r="C44" s="95" t="s">
        <v>74</v>
      </c>
      <c r="D44" s="94">
        <f t="shared" si="113"/>
        <v>19</v>
      </c>
      <c r="E44" s="94">
        <v>0.64</v>
      </c>
      <c r="F44" s="94" t="s">
        <v>85</v>
      </c>
      <c r="G44" s="94"/>
      <c r="H44" s="94"/>
      <c r="I44" s="100">
        <f t="shared" si="17"/>
        <v>0</v>
      </c>
      <c r="J44" s="94"/>
      <c r="K44" s="100">
        <f t="shared" si="18"/>
        <v>0</v>
      </c>
      <c r="L44" s="94"/>
      <c r="M44" s="100">
        <f t="shared" si="19"/>
        <v>0</v>
      </c>
      <c r="N44" s="94"/>
      <c r="O44" s="100">
        <f t="shared" si="20"/>
        <v>0</v>
      </c>
      <c r="P44" s="94"/>
      <c r="Q44" s="100">
        <f t="shared" si="21"/>
        <v>0</v>
      </c>
      <c r="R44" s="94"/>
      <c r="S44" s="100">
        <f t="shared" si="22"/>
        <v>0</v>
      </c>
      <c r="T44" s="94"/>
      <c r="U44" s="100">
        <f t="shared" si="23"/>
        <v>0</v>
      </c>
      <c r="V44" s="94"/>
      <c r="W44" s="100">
        <f t="shared" si="24"/>
        <v>0</v>
      </c>
      <c r="X44" s="94"/>
      <c r="Y44" s="100">
        <f t="shared" si="25"/>
        <v>0</v>
      </c>
      <c r="Z44" s="94"/>
      <c r="AA44" s="100">
        <f t="shared" si="26"/>
        <v>0</v>
      </c>
      <c r="AB44" s="94"/>
      <c r="AC44" s="100">
        <f t="shared" si="27"/>
        <v>0</v>
      </c>
      <c r="AD44" s="94"/>
      <c r="AE44" s="100">
        <f t="shared" si="28"/>
        <v>0</v>
      </c>
      <c r="AF44" s="101">
        <f t="shared" si="114"/>
        <v>0</v>
      </c>
      <c r="AG44" s="100">
        <f t="shared" si="115"/>
        <v>0</v>
      </c>
      <c r="AH44" s="99"/>
      <c r="AI44" s="100">
        <f t="shared" si="31"/>
        <v>0</v>
      </c>
      <c r="AJ44" s="99"/>
      <c r="AK44" s="100">
        <f t="shared" si="32"/>
        <v>0</v>
      </c>
      <c r="AL44" s="99"/>
      <c r="AM44" s="100">
        <f t="shared" si="32"/>
        <v>0</v>
      </c>
      <c r="AN44" s="99"/>
      <c r="AO44" s="100">
        <f t="shared" si="33"/>
        <v>0</v>
      </c>
      <c r="AP44" s="99"/>
      <c r="AQ44" s="100">
        <f t="shared" si="34"/>
        <v>0</v>
      </c>
      <c r="AR44" s="99"/>
      <c r="AS44" s="100">
        <f t="shared" si="35"/>
        <v>0</v>
      </c>
      <c r="AT44" s="99"/>
      <c r="AU44" s="100">
        <f t="shared" si="36"/>
        <v>0</v>
      </c>
      <c r="AV44" s="99"/>
      <c r="AW44" s="100">
        <f t="shared" si="37"/>
        <v>0</v>
      </c>
      <c r="AX44" s="99"/>
      <c r="AY44" s="100">
        <f t="shared" si="38"/>
        <v>0</v>
      </c>
      <c r="AZ44" s="99"/>
      <c r="BA44" s="100">
        <f t="shared" si="39"/>
        <v>0</v>
      </c>
      <c r="BB44" s="99"/>
      <c r="BC44" s="100">
        <f t="shared" si="40"/>
        <v>0</v>
      </c>
      <c r="BD44" s="99"/>
      <c r="BE44" s="100">
        <f t="shared" si="41"/>
        <v>0</v>
      </c>
      <c r="BF44" s="101">
        <f t="shared" si="96"/>
        <v>0</v>
      </c>
      <c r="BG44" s="100">
        <f t="shared" si="96"/>
        <v>0</v>
      </c>
      <c r="BH44" s="99"/>
      <c r="BI44" s="100">
        <f t="shared" si="116"/>
        <v>0</v>
      </c>
      <c r="BJ44" s="99"/>
      <c r="BK44" s="100">
        <f t="shared" si="117"/>
        <v>0</v>
      </c>
      <c r="BL44" s="99"/>
      <c r="BM44" s="100">
        <f t="shared" si="118"/>
        <v>0</v>
      </c>
      <c r="BN44" s="99"/>
      <c r="BO44" s="100">
        <f t="shared" si="119"/>
        <v>0</v>
      </c>
      <c r="BP44" s="99"/>
      <c r="BQ44" s="100">
        <f t="shared" si="120"/>
        <v>0</v>
      </c>
      <c r="BR44" s="99"/>
      <c r="BS44" s="100">
        <f t="shared" si="121"/>
        <v>0</v>
      </c>
      <c r="BT44" s="99"/>
      <c r="BU44" s="100">
        <f t="shared" si="122"/>
        <v>0</v>
      </c>
      <c r="BV44" s="99"/>
      <c r="BW44" s="100">
        <f t="shared" si="123"/>
        <v>0</v>
      </c>
      <c r="BX44" s="99"/>
      <c r="BY44" s="100">
        <f t="shared" si="124"/>
        <v>0</v>
      </c>
      <c r="BZ44" s="99"/>
      <c r="CA44" s="100">
        <f t="shared" si="125"/>
        <v>0</v>
      </c>
      <c r="CB44" s="99"/>
      <c r="CC44" s="100">
        <f t="shared" si="126"/>
        <v>0</v>
      </c>
      <c r="CD44" s="99"/>
      <c r="CE44" s="100">
        <f t="shared" si="127"/>
        <v>0</v>
      </c>
      <c r="CF44" s="101">
        <f t="shared" si="128"/>
        <v>0</v>
      </c>
      <c r="CG44" s="100">
        <f t="shared" si="128"/>
        <v>0</v>
      </c>
    </row>
    <row r="45" spans="1:85" s="102" customFormat="1" ht="19.899999999999999" customHeight="1" x14ac:dyDescent="0.25">
      <c r="A45" s="94">
        <v>38</v>
      </c>
      <c r="B45" s="95" t="s">
        <v>112</v>
      </c>
      <c r="C45" s="95" t="s">
        <v>74</v>
      </c>
      <c r="D45" s="94">
        <f t="shared" si="113"/>
        <v>19</v>
      </c>
      <c r="E45" s="94">
        <v>0.64</v>
      </c>
      <c r="F45" s="94" t="s">
        <v>85</v>
      </c>
      <c r="G45" s="94"/>
      <c r="H45" s="94"/>
      <c r="I45" s="100">
        <f t="shared" si="17"/>
        <v>0</v>
      </c>
      <c r="J45" s="94"/>
      <c r="K45" s="100">
        <f t="shared" si="18"/>
        <v>0</v>
      </c>
      <c r="L45" s="94"/>
      <c r="M45" s="100">
        <f t="shared" si="19"/>
        <v>0</v>
      </c>
      <c r="N45" s="94"/>
      <c r="O45" s="100">
        <f t="shared" si="20"/>
        <v>0</v>
      </c>
      <c r="P45" s="94"/>
      <c r="Q45" s="100">
        <f t="shared" si="21"/>
        <v>0</v>
      </c>
      <c r="R45" s="94"/>
      <c r="S45" s="100">
        <f t="shared" si="22"/>
        <v>0</v>
      </c>
      <c r="T45" s="94"/>
      <c r="U45" s="100">
        <f t="shared" si="23"/>
        <v>0</v>
      </c>
      <c r="V45" s="94"/>
      <c r="W45" s="100">
        <f t="shared" si="24"/>
        <v>0</v>
      </c>
      <c r="X45" s="94"/>
      <c r="Y45" s="100">
        <f t="shared" si="25"/>
        <v>0</v>
      </c>
      <c r="Z45" s="94"/>
      <c r="AA45" s="100">
        <f t="shared" si="26"/>
        <v>0</v>
      </c>
      <c r="AB45" s="94"/>
      <c r="AC45" s="100">
        <f t="shared" si="27"/>
        <v>0</v>
      </c>
      <c r="AD45" s="94"/>
      <c r="AE45" s="100">
        <f t="shared" si="28"/>
        <v>0</v>
      </c>
      <c r="AF45" s="101">
        <f t="shared" si="114"/>
        <v>0</v>
      </c>
      <c r="AG45" s="100">
        <f t="shared" si="115"/>
        <v>0</v>
      </c>
      <c r="AH45" s="99"/>
      <c r="AI45" s="100">
        <f t="shared" si="31"/>
        <v>0</v>
      </c>
      <c r="AJ45" s="99"/>
      <c r="AK45" s="100">
        <f t="shared" si="32"/>
        <v>0</v>
      </c>
      <c r="AL45" s="99"/>
      <c r="AM45" s="100">
        <f t="shared" si="32"/>
        <v>0</v>
      </c>
      <c r="AN45" s="99"/>
      <c r="AO45" s="100">
        <f t="shared" si="33"/>
        <v>0</v>
      </c>
      <c r="AP45" s="99"/>
      <c r="AQ45" s="100">
        <f t="shared" si="34"/>
        <v>0</v>
      </c>
      <c r="AR45" s="99"/>
      <c r="AS45" s="100">
        <f t="shared" si="35"/>
        <v>0</v>
      </c>
      <c r="AT45" s="99"/>
      <c r="AU45" s="100">
        <f t="shared" si="36"/>
        <v>0</v>
      </c>
      <c r="AV45" s="99"/>
      <c r="AW45" s="100">
        <f t="shared" si="37"/>
        <v>0</v>
      </c>
      <c r="AX45" s="99"/>
      <c r="AY45" s="100">
        <f t="shared" si="38"/>
        <v>0</v>
      </c>
      <c r="AZ45" s="99"/>
      <c r="BA45" s="100">
        <f t="shared" si="39"/>
        <v>0</v>
      </c>
      <c r="BB45" s="99"/>
      <c r="BC45" s="100">
        <f t="shared" si="40"/>
        <v>0</v>
      </c>
      <c r="BD45" s="99"/>
      <c r="BE45" s="100">
        <f t="shared" si="41"/>
        <v>0</v>
      </c>
      <c r="BF45" s="101">
        <f t="shared" si="96"/>
        <v>0</v>
      </c>
      <c r="BG45" s="100">
        <f t="shared" si="96"/>
        <v>0</v>
      </c>
      <c r="BH45" s="99"/>
      <c r="BI45" s="100">
        <f t="shared" si="116"/>
        <v>0</v>
      </c>
      <c r="BJ45" s="99"/>
      <c r="BK45" s="100">
        <f t="shared" si="117"/>
        <v>0</v>
      </c>
      <c r="BL45" s="99"/>
      <c r="BM45" s="100">
        <f t="shared" si="118"/>
        <v>0</v>
      </c>
      <c r="BN45" s="99"/>
      <c r="BO45" s="100">
        <f t="shared" si="119"/>
        <v>0</v>
      </c>
      <c r="BP45" s="99"/>
      <c r="BQ45" s="100">
        <f t="shared" si="120"/>
        <v>0</v>
      </c>
      <c r="BR45" s="99"/>
      <c r="BS45" s="100">
        <f t="shared" si="121"/>
        <v>0</v>
      </c>
      <c r="BT45" s="99"/>
      <c r="BU45" s="100">
        <f t="shared" si="122"/>
        <v>0</v>
      </c>
      <c r="BV45" s="99"/>
      <c r="BW45" s="100">
        <f t="shared" si="123"/>
        <v>0</v>
      </c>
      <c r="BX45" s="99"/>
      <c r="BY45" s="100">
        <f t="shared" si="124"/>
        <v>0</v>
      </c>
      <c r="BZ45" s="99"/>
      <c r="CA45" s="100">
        <f t="shared" si="125"/>
        <v>0</v>
      </c>
      <c r="CB45" s="99"/>
      <c r="CC45" s="100">
        <f t="shared" si="126"/>
        <v>0</v>
      </c>
      <c r="CD45" s="99"/>
      <c r="CE45" s="100">
        <f t="shared" si="127"/>
        <v>0</v>
      </c>
      <c r="CF45" s="101">
        <f t="shared" si="128"/>
        <v>0</v>
      </c>
      <c r="CG45" s="100">
        <f t="shared" si="128"/>
        <v>0</v>
      </c>
    </row>
    <row r="46" spans="1:85" s="102" customFormat="1" ht="19.899999999999999" customHeight="1" x14ac:dyDescent="0.25">
      <c r="A46" s="94">
        <v>39</v>
      </c>
      <c r="B46" s="95" t="s">
        <v>112</v>
      </c>
      <c r="C46" s="95" t="s">
        <v>74</v>
      </c>
      <c r="D46" s="94">
        <f t="shared" si="113"/>
        <v>19</v>
      </c>
      <c r="E46" s="94">
        <v>0.64</v>
      </c>
      <c r="F46" s="94" t="s">
        <v>85</v>
      </c>
      <c r="G46" s="94"/>
      <c r="H46" s="94"/>
      <c r="I46" s="100">
        <f t="shared" si="17"/>
        <v>0</v>
      </c>
      <c r="J46" s="94"/>
      <c r="K46" s="100">
        <f t="shared" si="18"/>
        <v>0</v>
      </c>
      <c r="L46" s="94"/>
      <c r="M46" s="100">
        <f t="shared" si="19"/>
        <v>0</v>
      </c>
      <c r="N46" s="94"/>
      <c r="O46" s="100">
        <f t="shared" si="20"/>
        <v>0</v>
      </c>
      <c r="P46" s="94"/>
      <c r="Q46" s="100">
        <f t="shared" si="21"/>
        <v>0</v>
      </c>
      <c r="R46" s="94"/>
      <c r="S46" s="100">
        <f t="shared" si="22"/>
        <v>0</v>
      </c>
      <c r="T46" s="94"/>
      <c r="U46" s="100">
        <f t="shared" si="23"/>
        <v>0</v>
      </c>
      <c r="V46" s="94"/>
      <c r="W46" s="100">
        <f t="shared" si="24"/>
        <v>0</v>
      </c>
      <c r="X46" s="94"/>
      <c r="Y46" s="100">
        <f t="shared" si="25"/>
        <v>0</v>
      </c>
      <c r="Z46" s="94"/>
      <c r="AA46" s="100">
        <f t="shared" si="26"/>
        <v>0</v>
      </c>
      <c r="AB46" s="94"/>
      <c r="AC46" s="100">
        <f t="shared" si="27"/>
        <v>0</v>
      </c>
      <c r="AD46" s="94"/>
      <c r="AE46" s="100">
        <f t="shared" si="28"/>
        <v>0</v>
      </c>
      <c r="AF46" s="101">
        <f t="shared" si="114"/>
        <v>0</v>
      </c>
      <c r="AG46" s="100">
        <f t="shared" si="115"/>
        <v>0</v>
      </c>
      <c r="AH46" s="99"/>
      <c r="AI46" s="100">
        <f t="shared" si="31"/>
        <v>0</v>
      </c>
      <c r="AJ46" s="99"/>
      <c r="AK46" s="100">
        <f t="shared" si="32"/>
        <v>0</v>
      </c>
      <c r="AL46" s="99"/>
      <c r="AM46" s="100">
        <f t="shared" si="32"/>
        <v>0</v>
      </c>
      <c r="AN46" s="99"/>
      <c r="AO46" s="100">
        <f t="shared" si="33"/>
        <v>0</v>
      </c>
      <c r="AP46" s="99"/>
      <c r="AQ46" s="100">
        <f t="shared" si="34"/>
        <v>0</v>
      </c>
      <c r="AR46" s="99"/>
      <c r="AS46" s="100">
        <f t="shared" si="35"/>
        <v>0</v>
      </c>
      <c r="AT46" s="99"/>
      <c r="AU46" s="100">
        <f t="shared" si="36"/>
        <v>0</v>
      </c>
      <c r="AV46" s="99"/>
      <c r="AW46" s="100">
        <f t="shared" si="37"/>
        <v>0</v>
      </c>
      <c r="AX46" s="99"/>
      <c r="AY46" s="100">
        <f t="shared" si="38"/>
        <v>0</v>
      </c>
      <c r="AZ46" s="99"/>
      <c r="BA46" s="100">
        <f t="shared" si="39"/>
        <v>0</v>
      </c>
      <c r="BB46" s="99"/>
      <c r="BC46" s="100">
        <f t="shared" si="40"/>
        <v>0</v>
      </c>
      <c r="BD46" s="99"/>
      <c r="BE46" s="100">
        <f t="shared" si="41"/>
        <v>0</v>
      </c>
      <c r="BF46" s="101">
        <f t="shared" si="96"/>
        <v>0</v>
      </c>
      <c r="BG46" s="100">
        <f t="shared" si="96"/>
        <v>0</v>
      </c>
      <c r="BH46" s="99"/>
      <c r="BI46" s="100">
        <f t="shared" si="116"/>
        <v>0</v>
      </c>
      <c r="BJ46" s="99"/>
      <c r="BK46" s="100">
        <f t="shared" si="117"/>
        <v>0</v>
      </c>
      <c r="BL46" s="99"/>
      <c r="BM46" s="100">
        <f t="shared" si="118"/>
        <v>0</v>
      </c>
      <c r="BN46" s="99"/>
      <c r="BO46" s="100">
        <f t="shared" si="119"/>
        <v>0</v>
      </c>
      <c r="BP46" s="99"/>
      <c r="BQ46" s="100">
        <f t="shared" si="120"/>
        <v>0</v>
      </c>
      <c r="BR46" s="99"/>
      <c r="BS46" s="100">
        <f t="shared" si="121"/>
        <v>0</v>
      </c>
      <c r="BT46" s="99"/>
      <c r="BU46" s="100">
        <f t="shared" si="122"/>
        <v>0</v>
      </c>
      <c r="BV46" s="99"/>
      <c r="BW46" s="100">
        <f t="shared" si="123"/>
        <v>0</v>
      </c>
      <c r="BX46" s="99"/>
      <c r="BY46" s="100">
        <f t="shared" si="124"/>
        <v>0</v>
      </c>
      <c r="BZ46" s="99"/>
      <c r="CA46" s="100">
        <f t="shared" si="125"/>
        <v>0</v>
      </c>
      <c r="CB46" s="99"/>
      <c r="CC46" s="100">
        <f t="shared" si="126"/>
        <v>0</v>
      </c>
      <c r="CD46" s="99"/>
      <c r="CE46" s="100">
        <f t="shared" si="127"/>
        <v>0</v>
      </c>
      <c r="CF46" s="101">
        <f t="shared" si="128"/>
        <v>0</v>
      </c>
      <c r="CG46" s="100">
        <f t="shared" si="128"/>
        <v>0</v>
      </c>
    </row>
    <row r="47" spans="1:85" s="102" customFormat="1" ht="19.899999999999999" customHeight="1" x14ac:dyDescent="0.25">
      <c r="A47" s="94">
        <v>40</v>
      </c>
      <c r="B47" s="95" t="s">
        <v>112</v>
      </c>
      <c r="C47" s="95" t="s">
        <v>74</v>
      </c>
      <c r="D47" s="94">
        <f t="shared" si="113"/>
        <v>19</v>
      </c>
      <c r="E47" s="94">
        <v>0.64</v>
      </c>
      <c r="F47" s="94" t="s">
        <v>85</v>
      </c>
      <c r="G47" s="94"/>
      <c r="H47" s="94"/>
      <c r="I47" s="100">
        <f t="shared" si="17"/>
        <v>0</v>
      </c>
      <c r="J47" s="94"/>
      <c r="K47" s="100">
        <f t="shared" si="18"/>
        <v>0</v>
      </c>
      <c r="L47" s="94"/>
      <c r="M47" s="100">
        <f t="shared" si="19"/>
        <v>0</v>
      </c>
      <c r="N47" s="94"/>
      <c r="O47" s="100">
        <f t="shared" si="20"/>
        <v>0</v>
      </c>
      <c r="P47" s="94"/>
      <c r="Q47" s="100">
        <f t="shared" si="21"/>
        <v>0</v>
      </c>
      <c r="R47" s="94"/>
      <c r="S47" s="100">
        <f t="shared" si="22"/>
        <v>0</v>
      </c>
      <c r="T47" s="94"/>
      <c r="U47" s="100">
        <f t="shared" si="23"/>
        <v>0</v>
      </c>
      <c r="V47" s="94"/>
      <c r="W47" s="100">
        <f t="shared" si="24"/>
        <v>0</v>
      </c>
      <c r="X47" s="94"/>
      <c r="Y47" s="100">
        <f t="shared" si="25"/>
        <v>0</v>
      </c>
      <c r="Z47" s="94"/>
      <c r="AA47" s="100">
        <f t="shared" si="26"/>
        <v>0</v>
      </c>
      <c r="AB47" s="94"/>
      <c r="AC47" s="100">
        <f t="shared" si="27"/>
        <v>0</v>
      </c>
      <c r="AD47" s="94"/>
      <c r="AE47" s="100">
        <f t="shared" si="28"/>
        <v>0</v>
      </c>
      <c r="AF47" s="101">
        <f t="shared" si="114"/>
        <v>0</v>
      </c>
      <c r="AG47" s="100">
        <f t="shared" si="115"/>
        <v>0</v>
      </c>
      <c r="AH47" s="99"/>
      <c r="AI47" s="100">
        <f t="shared" si="31"/>
        <v>0</v>
      </c>
      <c r="AJ47" s="99"/>
      <c r="AK47" s="100">
        <f t="shared" si="32"/>
        <v>0</v>
      </c>
      <c r="AL47" s="99"/>
      <c r="AM47" s="100">
        <f t="shared" si="32"/>
        <v>0</v>
      </c>
      <c r="AN47" s="99"/>
      <c r="AO47" s="100">
        <f t="shared" si="33"/>
        <v>0</v>
      </c>
      <c r="AP47" s="99"/>
      <c r="AQ47" s="100">
        <f t="shared" si="34"/>
        <v>0</v>
      </c>
      <c r="AR47" s="99"/>
      <c r="AS47" s="100">
        <f t="shared" si="35"/>
        <v>0</v>
      </c>
      <c r="AT47" s="99"/>
      <c r="AU47" s="100">
        <f t="shared" si="36"/>
        <v>0</v>
      </c>
      <c r="AV47" s="99"/>
      <c r="AW47" s="100">
        <f t="shared" si="37"/>
        <v>0</v>
      </c>
      <c r="AX47" s="99"/>
      <c r="AY47" s="100">
        <f t="shared" si="38"/>
        <v>0</v>
      </c>
      <c r="AZ47" s="99"/>
      <c r="BA47" s="100">
        <f t="shared" si="39"/>
        <v>0</v>
      </c>
      <c r="BB47" s="99"/>
      <c r="BC47" s="100">
        <f t="shared" si="40"/>
        <v>0</v>
      </c>
      <c r="BD47" s="99"/>
      <c r="BE47" s="100">
        <f t="shared" si="41"/>
        <v>0</v>
      </c>
      <c r="BF47" s="101">
        <f t="shared" si="96"/>
        <v>0</v>
      </c>
      <c r="BG47" s="100">
        <f t="shared" si="96"/>
        <v>0</v>
      </c>
      <c r="BH47" s="99"/>
      <c r="BI47" s="100">
        <f t="shared" si="116"/>
        <v>0</v>
      </c>
      <c r="BJ47" s="99"/>
      <c r="BK47" s="100">
        <f t="shared" si="117"/>
        <v>0</v>
      </c>
      <c r="BL47" s="99"/>
      <c r="BM47" s="100">
        <f t="shared" si="118"/>
        <v>0</v>
      </c>
      <c r="BN47" s="99"/>
      <c r="BO47" s="100">
        <f t="shared" si="119"/>
        <v>0</v>
      </c>
      <c r="BP47" s="99"/>
      <c r="BQ47" s="100">
        <f t="shared" si="120"/>
        <v>0</v>
      </c>
      <c r="BR47" s="99"/>
      <c r="BS47" s="100">
        <f t="shared" si="121"/>
        <v>0</v>
      </c>
      <c r="BT47" s="99"/>
      <c r="BU47" s="100">
        <f t="shared" si="122"/>
        <v>0</v>
      </c>
      <c r="BV47" s="99"/>
      <c r="BW47" s="100">
        <f t="shared" si="123"/>
        <v>0</v>
      </c>
      <c r="BX47" s="99"/>
      <c r="BY47" s="100">
        <f t="shared" si="124"/>
        <v>0</v>
      </c>
      <c r="BZ47" s="99"/>
      <c r="CA47" s="100">
        <f t="shared" si="125"/>
        <v>0</v>
      </c>
      <c r="CB47" s="99"/>
      <c r="CC47" s="100">
        <f t="shared" si="126"/>
        <v>0</v>
      </c>
      <c r="CD47" s="99"/>
      <c r="CE47" s="100">
        <f t="shared" si="127"/>
        <v>0</v>
      </c>
      <c r="CF47" s="101">
        <f t="shared" si="128"/>
        <v>0</v>
      </c>
      <c r="CG47" s="100">
        <f t="shared" si="128"/>
        <v>0</v>
      </c>
    </row>
    <row r="48" spans="1:85" s="102" customFormat="1" ht="19.899999999999999" customHeight="1" x14ac:dyDescent="0.25">
      <c r="A48" s="94"/>
      <c r="B48" s="95"/>
      <c r="C48" s="95"/>
      <c r="D48" s="94"/>
      <c r="E48" s="94"/>
      <c r="F48" s="94"/>
      <c r="G48" s="94"/>
      <c r="H48" s="94"/>
      <c r="I48" s="100"/>
      <c r="J48" s="94"/>
      <c r="K48" s="100"/>
      <c r="L48" s="94"/>
      <c r="M48" s="100"/>
      <c r="N48" s="94"/>
      <c r="O48" s="100"/>
      <c r="P48" s="94"/>
      <c r="Q48" s="100"/>
      <c r="R48" s="94"/>
      <c r="S48" s="100"/>
      <c r="T48" s="94"/>
      <c r="U48" s="100"/>
      <c r="V48" s="94"/>
      <c r="W48" s="100"/>
      <c r="X48" s="94"/>
      <c r="Y48" s="100"/>
      <c r="Z48" s="94"/>
      <c r="AA48" s="100"/>
      <c r="AB48" s="94"/>
      <c r="AC48" s="100"/>
      <c r="AD48" s="94"/>
      <c r="AE48" s="100"/>
      <c r="AF48" s="101"/>
      <c r="AG48" s="100"/>
      <c r="AH48" s="99"/>
      <c r="AI48" s="100"/>
      <c r="AJ48" s="99"/>
      <c r="AK48" s="100"/>
      <c r="AL48" s="99"/>
      <c r="AM48" s="100"/>
      <c r="AN48" s="99"/>
      <c r="AO48" s="100"/>
      <c r="AP48" s="99"/>
      <c r="AQ48" s="100"/>
      <c r="AR48" s="99"/>
      <c r="AS48" s="100"/>
      <c r="AT48" s="99"/>
      <c r="AU48" s="100"/>
      <c r="AV48" s="99"/>
      <c r="AW48" s="100"/>
      <c r="AX48" s="99"/>
      <c r="AY48" s="100"/>
      <c r="AZ48" s="99"/>
      <c r="BA48" s="100"/>
      <c r="BB48" s="99"/>
      <c r="BC48" s="100"/>
      <c r="BD48" s="99"/>
      <c r="BE48" s="100"/>
      <c r="BF48" s="101"/>
      <c r="BG48" s="100"/>
      <c r="BH48" s="99"/>
      <c r="BI48" s="100"/>
      <c r="BJ48" s="99"/>
      <c r="BK48" s="100"/>
      <c r="BL48" s="99"/>
      <c r="BM48" s="100"/>
      <c r="BN48" s="99"/>
      <c r="BO48" s="100"/>
      <c r="BP48" s="99"/>
      <c r="BQ48" s="100"/>
      <c r="BR48" s="99"/>
      <c r="BS48" s="100"/>
      <c r="BT48" s="99"/>
      <c r="BU48" s="100"/>
      <c r="BV48" s="99"/>
      <c r="BW48" s="100"/>
      <c r="BX48" s="99"/>
      <c r="BY48" s="100"/>
      <c r="BZ48" s="99"/>
      <c r="CA48" s="100"/>
      <c r="CB48" s="99"/>
      <c r="CC48" s="100"/>
      <c r="CD48" s="99"/>
      <c r="CE48" s="100"/>
      <c r="CF48" s="101"/>
      <c r="CG48" s="100"/>
    </row>
    <row r="49" spans="1:85" s="102" customFormat="1" ht="19.899999999999999" customHeight="1" x14ac:dyDescent="0.25">
      <c r="A49" s="94">
        <v>41</v>
      </c>
      <c r="B49" s="95" t="s">
        <v>113</v>
      </c>
      <c r="C49" s="95" t="s">
        <v>77</v>
      </c>
      <c r="D49" s="94">
        <f>RANK(BF49,$BF$4:$BF$147)</f>
        <v>19</v>
      </c>
      <c r="E49" s="94">
        <v>1</v>
      </c>
      <c r="F49" s="94" t="s">
        <v>75</v>
      </c>
      <c r="G49" s="94"/>
      <c r="H49" s="94"/>
      <c r="I49" s="100">
        <f t="shared" si="17"/>
        <v>0</v>
      </c>
      <c r="J49" s="94"/>
      <c r="K49" s="100">
        <f t="shared" si="18"/>
        <v>0</v>
      </c>
      <c r="L49" s="94"/>
      <c r="M49" s="100">
        <f t="shared" si="19"/>
        <v>0</v>
      </c>
      <c r="N49" s="94"/>
      <c r="O49" s="100">
        <f t="shared" si="20"/>
        <v>0</v>
      </c>
      <c r="P49" s="94"/>
      <c r="Q49" s="100">
        <f t="shared" si="21"/>
        <v>0</v>
      </c>
      <c r="R49" s="94"/>
      <c r="S49" s="100">
        <f t="shared" si="22"/>
        <v>0</v>
      </c>
      <c r="T49" s="94"/>
      <c r="U49" s="100">
        <f t="shared" si="23"/>
        <v>0</v>
      </c>
      <c r="V49" s="94"/>
      <c r="W49" s="100">
        <f t="shared" si="24"/>
        <v>0</v>
      </c>
      <c r="X49" s="94"/>
      <c r="Y49" s="100">
        <f t="shared" si="25"/>
        <v>0</v>
      </c>
      <c r="Z49" s="94"/>
      <c r="AA49" s="100">
        <f t="shared" si="26"/>
        <v>0</v>
      </c>
      <c r="AB49" s="94"/>
      <c r="AC49" s="100">
        <f t="shared" si="27"/>
        <v>0</v>
      </c>
      <c r="AD49" s="94"/>
      <c r="AE49" s="100">
        <f t="shared" si="28"/>
        <v>0</v>
      </c>
      <c r="AF49" s="101">
        <f t="shared" ref="AF49:AF52" si="129">SUM(H49,J49,L49,N49,P49,R49,T49,V49,X49,Z49,AB49,AD49)</f>
        <v>0</v>
      </c>
      <c r="AG49" s="100">
        <f t="shared" ref="AG49:AG52" si="130">SUM(I49,K49,M49,O49,Q49,S49,U49,W49,Y49,AA49,AC49,AE49)</f>
        <v>0</v>
      </c>
      <c r="AH49" s="99"/>
      <c r="AI49" s="100">
        <f t="shared" si="31"/>
        <v>0</v>
      </c>
      <c r="AJ49" s="99"/>
      <c r="AK49" s="100">
        <f t="shared" si="32"/>
        <v>0</v>
      </c>
      <c r="AL49" s="99"/>
      <c r="AM49" s="100">
        <f t="shared" si="32"/>
        <v>0</v>
      </c>
      <c r="AN49" s="99"/>
      <c r="AO49" s="100">
        <f t="shared" si="33"/>
        <v>0</v>
      </c>
      <c r="AP49" s="99"/>
      <c r="AQ49" s="100">
        <f t="shared" si="34"/>
        <v>0</v>
      </c>
      <c r="AR49" s="99"/>
      <c r="AS49" s="100">
        <f t="shared" si="35"/>
        <v>0</v>
      </c>
      <c r="AT49" s="99"/>
      <c r="AU49" s="100">
        <f t="shared" si="36"/>
        <v>0</v>
      </c>
      <c r="AV49" s="99"/>
      <c r="AW49" s="100">
        <f t="shared" si="37"/>
        <v>0</v>
      </c>
      <c r="AX49" s="99"/>
      <c r="AY49" s="100">
        <f t="shared" si="38"/>
        <v>0</v>
      </c>
      <c r="AZ49" s="99"/>
      <c r="BA49" s="100">
        <f t="shared" si="39"/>
        <v>0</v>
      </c>
      <c r="BB49" s="99"/>
      <c r="BC49" s="100">
        <f t="shared" si="40"/>
        <v>0</v>
      </c>
      <c r="BD49" s="99"/>
      <c r="BE49" s="100">
        <f t="shared" si="41"/>
        <v>0</v>
      </c>
      <c r="BF49" s="101">
        <f t="shared" si="96"/>
        <v>0</v>
      </c>
      <c r="BG49" s="100">
        <f t="shared" si="96"/>
        <v>0</v>
      </c>
      <c r="BH49" s="99"/>
      <c r="BI49" s="100">
        <f t="shared" ref="BI49:BI52" si="131">BH49*$E49</f>
        <v>0</v>
      </c>
      <c r="BJ49" s="99"/>
      <c r="BK49" s="100">
        <f t="shared" ref="BK49:BK52" si="132">BJ49*$E49</f>
        <v>0</v>
      </c>
      <c r="BL49" s="99"/>
      <c r="BM49" s="100">
        <f t="shared" ref="BM49:BM52" si="133">BL49*$E49</f>
        <v>0</v>
      </c>
      <c r="BN49" s="99"/>
      <c r="BO49" s="100">
        <f t="shared" ref="BO49:BO52" si="134">BN49*$E49</f>
        <v>0</v>
      </c>
      <c r="BP49" s="99"/>
      <c r="BQ49" s="100">
        <f t="shared" ref="BQ49:BQ52" si="135">BP49*$E49</f>
        <v>0</v>
      </c>
      <c r="BR49" s="99"/>
      <c r="BS49" s="100">
        <f t="shared" ref="BS49:BS52" si="136">BR49*$E49</f>
        <v>0</v>
      </c>
      <c r="BT49" s="99"/>
      <c r="BU49" s="100">
        <f t="shared" ref="BU49:BU52" si="137">BT49*$E49</f>
        <v>0</v>
      </c>
      <c r="BV49" s="99"/>
      <c r="BW49" s="100">
        <f t="shared" ref="BW49:BW52" si="138">BV49*$E49</f>
        <v>0</v>
      </c>
      <c r="BX49" s="99"/>
      <c r="BY49" s="100">
        <f t="shared" ref="BY49:BY52" si="139">BX49*$E49</f>
        <v>0</v>
      </c>
      <c r="BZ49" s="99"/>
      <c r="CA49" s="100">
        <f t="shared" ref="CA49:CA52" si="140">BZ49*$E49</f>
        <v>0</v>
      </c>
      <c r="CB49" s="99"/>
      <c r="CC49" s="100">
        <f t="shared" ref="CC49:CC52" si="141">CB49*$E49</f>
        <v>0</v>
      </c>
      <c r="CD49" s="99"/>
      <c r="CE49" s="100">
        <f t="shared" ref="CE49:CE52" si="142">CD49*$E49</f>
        <v>0</v>
      </c>
      <c r="CF49" s="101">
        <f t="shared" ref="CF49:CG52" si="143">SUM(BH49,BJ49,BL49,BN49,BP49,BR49,BT49,BV49,BX49,BZ49,CB49,CD49)</f>
        <v>0</v>
      </c>
      <c r="CG49" s="100">
        <f t="shared" si="143"/>
        <v>0</v>
      </c>
    </row>
    <row r="50" spans="1:85" s="102" customFormat="1" ht="19.899999999999999" customHeight="1" x14ac:dyDescent="0.25">
      <c r="A50" s="94">
        <v>42</v>
      </c>
      <c r="B50" s="95" t="s">
        <v>113</v>
      </c>
      <c r="C50" s="95" t="s">
        <v>77</v>
      </c>
      <c r="D50" s="94">
        <f>RANK(BF50,$BF$4:$BF$147)</f>
        <v>19</v>
      </c>
      <c r="E50" s="94">
        <v>1</v>
      </c>
      <c r="F50" s="94" t="s">
        <v>83</v>
      </c>
      <c r="G50" s="94"/>
      <c r="H50" s="94"/>
      <c r="I50" s="100">
        <f t="shared" si="17"/>
        <v>0</v>
      </c>
      <c r="J50" s="94"/>
      <c r="K50" s="100">
        <f t="shared" si="18"/>
        <v>0</v>
      </c>
      <c r="L50" s="94"/>
      <c r="M50" s="100">
        <f t="shared" si="19"/>
        <v>0</v>
      </c>
      <c r="N50" s="94"/>
      <c r="O50" s="100">
        <f t="shared" si="20"/>
        <v>0</v>
      </c>
      <c r="P50" s="94"/>
      <c r="Q50" s="100">
        <f t="shared" si="21"/>
        <v>0</v>
      </c>
      <c r="R50" s="94"/>
      <c r="S50" s="100">
        <f t="shared" si="22"/>
        <v>0</v>
      </c>
      <c r="T50" s="94"/>
      <c r="U50" s="100">
        <f t="shared" si="23"/>
        <v>0</v>
      </c>
      <c r="V50" s="94"/>
      <c r="W50" s="100">
        <f t="shared" si="24"/>
        <v>0</v>
      </c>
      <c r="X50" s="94"/>
      <c r="Y50" s="100">
        <f t="shared" si="25"/>
        <v>0</v>
      </c>
      <c r="Z50" s="94"/>
      <c r="AA50" s="100">
        <f t="shared" si="26"/>
        <v>0</v>
      </c>
      <c r="AB50" s="94"/>
      <c r="AC50" s="100">
        <f t="shared" si="27"/>
        <v>0</v>
      </c>
      <c r="AD50" s="94"/>
      <c r="AE50" s="100">
        <f t="shared" si="28"/>
        <v>0</v>
      </c>
      <c r="AF50" s="101">
        <f t="shared" si="129"/>
        <v>0</v>
      </c>
      <c r="AG50" s="100">
        <f t="shared" si="130"/>
        <v>0</v>
      </c>
      <c r="AH50" s="99"/>
      <c r="AI50" s="100">
        <f t="shared" si="31"/>
        <v>0</v>
      </c>
      <c r="AJ50" s="99"/>
      <c r="AK50" s="100">
        <f t="shared" si="32"/>
        <v>0</v>
      </c>
      <c r="AL50" s="99"/>
      <c r="AM50" s="100">
        <f t="shared" si="32"/>
        <v>0</v>
      </c>
      <c r="AN50" s="99"/>
      <c r="AO50" s="100">
        <f t="shared" si="33"/>
        <v>0</v>
      </c>
      <c r="AP50" s="99"/>
      <c r="AQ50" s="100">
        <f t="shared" si="34"/>
        <v>0</v>
      </c>
      <c r="AR50" s="99"/>
      <c r="AS50" s="100">
        <f t="shared" si="35"/>
        <v>0</v>
      </c>
      <c r="AT50" s="99"/>
      <c r="AU50" s="100">
        <f t="shared" si="36"/>
        <v>0</v>
      </c>
      <c r="AV50" s="99"/>
      <c r="AW50" s="100">
        <f t="shared" si="37"/>
        <v>0</v>
      </c>
      <c r="AX50" s="99"/>
      <c r="AY50" s="100">
        <f t="shared" si="38"/>
        <v>0</v>
      </c>
      <c r="AZ50" s="99"/>
      <c r="BA50" s="100">
        <f t="shared" si="39"/>
        <v>0</v>
      </c>
      <c r="BB50" s="99"/>
      <c r="BC50" s="100">
        <f t="shared" si="40"/>
        <v>0</v>
      </c>
      <c r="BD50" s="99"/>
      <c r="BE50" s="100">
        <f t="shared" si="41"/>
        <v>0</v>
      </c>
      <c r="BF50" s="101">
        <f t="shared" si="96"/>
        <v>0</v>
      </c>
      <c r="BG50" s="100">
        <f t="shared" si="96"/>
        <v>0</v>
      </c>
      <c r="BH50" s="99"/>
      <c r="BI50" s="100">
        <f t="shared" si="131"/>
        <v>0</v>
      </c>
      <c r="BJ50" s="99"/>
      <c r="BK50" s="100">
        <f t="shared" si="132"/>
        <v>0</v>
      </c>
      <c r="BL50" s="99"/>
      <c r="BM50" s="100">
        <f t="shared" si="133"/>
        <v>0</v>
      </c>
      <c r="BN50" s="99"/>
      <c r="BO50" s="100">
        <f t="shared" si="134"/>
        <v>0</v>
      </c>
      <c r="BP50" s="99"/>
      <c r="BQ50" s="100">
        <f t="shared" si="135"/>
        <v>0</v>
      </c>
      <c r="BR50" s="99"/>
      <c r="BS50" s="100">
        <f t="shared" si="136"/>
        <v>0</v>
      </c>
      <c r="BT50" s="99"/>
      <c r="BU50" s="100">
        <f t="shared" si="137"/>
        <v>0</v>
      </c>
      <c r="BV50" s="99"/>
      <c r="BW50" s="100">
        <f t="shared" si="138"/>
        <v>0</v>
      </c>
      <c r="BX50" s="99"/>
      <c r="BY50" s="100">
        <f t="shared" si="139"/>
        <v>0</v>
      </c>
      <c r="BZ50" s="99"/>
      <c r="CA50" s="100">
        <f t="shared" si="140"/>
        <v>0</v>
      </c>
      <c r="CB50" s="99"/>
      <c r="CC50" s="100">
        <f t="shared" si="141"/>
        <v>0</v>
      </c>
      <c r="CD50" s="99"/>
      <c r="CE50" s="100">
        <f t="shared" si="142"/>
        <v>0</v>
      </c>
      <c r="CF50" s="101">
        <f t="shared" si="143"/>
        <v>0</v>
      </c>
      <c r="CG50" s="100">
        <f t="shared" si="143"/>
        <v>0</v>
      </c>
    </row>
    <row r="51" spans="1:85" s="102" customFormat="1" ht="19.899999999999999" customHeight="1" x14ac:dyDescent="0.25">
      <c r="A51" s="94">
        <v>43</v>
      </c>
      <c r="B51" s="95" t="s">
        <v>114</v>
      </c>
      <c r="C51" s="95" t="s">
        <v>74</v>
      </c>
      <c r="D51" s="94">
        <f>RANK(BF51,$BF$4:$BF$147)</f>
        <v>19</v>
      </c>
      <c r="E51" s="94">
        <v>0.64</v>
      </c>
      <c r="F51" s="94" t="s">
        <v>85</v>
      </c>
      <c r="G51" s="94"/>
      <c r="H51" s="94"/>
      <c r="I51" s="100">
        <f t="shared" si="17"/>
        <v>0</v>
      </c>
      <c r="J51" s="94"/>
      <c r="K51" s="100">
        <f t="shared" si="18"/>
        <v>0</v>
      </c>
      <c r="L51" s="94"/>
      <c r="M51" s="100">
        <f t="shared" si="19"/>
        <v>0</v>
      </c>
      <c r="N51" s="94"/>
      <c r="O51" s="100">
        <f t="shared" si="20"/>
        <v>0</v>
      </c>
      <c r="P51" s="94"/>
      <c r="Q51" s="100">
        <f t="shared" si="21"/>
        <v>0</v>
      </c>
      <c r="R51" s="94"/>
      <c r="S51" s="100">
        <f t="shared" si="22"/>
        <v>0</v>
      </c>
      <c r="T51" s="94"/>
      <c r="U51" s="100">
        <f t="shared" si="23"/>
        <v>0</v>
      </c>
      <c r="V51" s="94"/>
      <c r="W51" s="100">
        <f t="shared" si="24"/>
        <v>0</v>
      </c>
      <c r="X51" s="94"/>
      <c r="Y51" s="100">
        <f t="shared" si="25"/>
        <v>0</v>
      </c>
      <c r="Z51" s="94"/>
      <c r="AA51" s="100">
        <f t="shared" si="26"/>
        <v>0</v>
      </c>
      <c r="AB51" s="94"/>
      <c r="AC51" s="100">
        <f t="shared" si="27"/>
        <v>0</v>
      </c>
      <c r="AD51" s="94"/>
      <c r="AE51" s="100">
        <f t="shared" si="28"/>
        <v>0</v>
      </c>
      <c r="AF51" s="101">
        <f t="shared" si="129"/>
        <v>0</v>
      </c>
      <c r="AG51" s="100">
        <f t="shared" si="130"/>
        <v>0</v>
      </c>
      <c r="AH51" s="99"/>
      <c r="AI51" s="100">
        <f t="shared" si="31"/>
        <v>0</v>
      </c>
      <c r="AJ51" s="99"/>
      <c r="AK51" s="100">
        <f t="shared" si="32"/>
        <v>0</v>
      </c>
      <c r="AL51" s="99"/>
      <c r="AM51" s="100">
        <f t="shared" si="32"/>
        <v>0</v>
      </c>
      <c r="AN51" s="99"/>
      <c r="AO51" s="100">
        <f t="shared" si="33"/>
        <v>0</v>
      </c>
      <c r="AP51" s="99"/>
      <c r="AQ51" s="100">
        <f t="shared" si="34"/>
        <v>0</v>
      </c>
      <c r="AR51" s="99"/>
      <c r="AS51" s="100">
        <f t="shared" si="35"/>
        <v>0</v>
      </c>
      <c r="AT51" s="99"/>
      <c r="AU51" s="100">
        <f t="shared" si="36"/>
        <v>0</v>
      </c>
      <c r="AV51" s="99"/>
      <c r="AW51" s="100">
        <f t="shared" si="37"/>
        <v>0</v>
      </c>
      <c r="AX51" s="99"/>
      <c r="AY51" s="100">
        <f t="shared" si="38"/>
        <v>0</v>
      </c>
      <c r="AZ51" s="99"/>
      <c r="BA51" s="100">
        <f t="shared" si="39"/>
        <v>0</v>
      </c>
      <c r="BB51" s="99"/>
      <c r="BC51" s="100">
        <f t="shared" si="40"/>
        <v>0</v>
      </c>
      <c r="BD51" s="99"/>
      <c r="BE51" s="100">
        <f t="shared" si="41"/>
        <v>0</v>
      </c>
      <c r="BF51" s="101">
        <f t="shared" si="96"/>
        <v>0</v>
      </c>
      <c r="BG51" s="100">
        <f t="shared" si="96"/>
        <v>0</v>
      </c>
      <c r="BH51" s="99"/>
      <c r="BI51" s="100">
        <f t="shared" si="131"/>
        <v>0</v>
      </c>
      <c r="BJ51" s="99"/>
      <c r="BK51" s="100">
        <f t="shared" si="132"/>
        <v>0</v>
      </c>
      <c r="BL51" s="99"/>
      <c r="BM51" s="100">
        <f t="shared" si="133"/>
        <v>0</v>
      </c>
      <c r="BN51" s="99"/>
      <c r="BO51" s="100">
        <f t="shared" si="134"/>
        <v>0</v>
      </c>
      <c r="BP51" s="99"/>
      <c r="BQ51" s="100">
        <f t="shared" si="135"/>
        <v>0</v>
      </c>
      <c r="BR51" s="99"/>
      <c r="BS51" s="100">
        <f t="shared" si="136"/>
        <v>0</v>
      </c>
      <c r="BT51" s="99"/>
      <c r="BU51" s="100">
        <f t="shared" si="137"/>
        <v>0</v>
      </c>
      <c r="BV51" s="99"/>
      <c r="BW51" s="100">
        <f t="shared" si="138"/>
        <v>0</v>
      </c>
      <c r="BX51" s="99"/>
      <c r="BY51" s="100">
        <f t="shared" si="139"/>
        <v>0</v>
      </c>
      <c r="BZ51" s="99"/>
      <c r="CA51" s="100">
        <f t="shared" si="140"/>
        <v>0</v>
      </c>
      <c r="CB51" s="99"/>
      <c r="CC51" s="100">
        <f t="shared" si="141"/>
        <v>0</v>
      </c>
      <c r="CD51" s="99"/>
      <c r="CE51" s="100">
        <f t="shared" si="142"/>
        <v>0</v>
      </c>
      <c r="CF51" s="101">
        <f t="shared" si="143"/>
        <v>0</v>
      </c>
      <c r="CG51" s="100">
        <f t="shared" si="143"/>
        <v>0</v>
      </c>
    </row>
    <row r="52" spans="1:85" s="102" customFormat="1" ht="19.899999999999999" customHeight="1" x14ac:dyDescent="0.25">
      <c r="A52" s="94">
        <v>44</v>
      </c>
      <c r="B52" s="95" t="s">
        <v>114</v>
      </c>
      <c r="C52" s="95" t="s">
        <v>74</v>
      </c>
      <c r="D52" s="94">
        <f>RANK(BF52,$BF$4:$BF$147)</f>
        <v>19</v>
      </c>
      <c r="E52" s="94">
        <v>0.64</v>
      </c>
      <c r="F52" s="94" t="s">
        <v>83</v>
      </c>
      <c r="G52" s="94"/>
      <c r="H52" s="94"/>
      <c r="I52" s="100">
        <f t="shared" si="17"/>
        <v>0</v>
      </c>
      <c r="J52" s="94"/>
      <c r="K52" s="100">
        <f t="shared" si="18"/>
        <v>0</v>
      </c>
      <c r="L52" s="94"/>
      <c r="M52" s="100">
        <f t="shared" si="19"/>
        <v>0</v>
      </c>
      <c r="N52" s="94"/>
      <c r="O52" s="100">
        <f t="shared" si="20"/>
        <v>0</v>
      </c>
      <c r="P52" s="94"/>
      <c r="Q52" s="100">
        <f t="shared" si="21"/>
        <v>0</v>
      </c>
      <c r="R52" s="94"/>
      <c r="S52" s="100">
        <f t="shared" si="22"/>
        <v>0</v>
      </c>
      <c r="T52" s="94"/>
      <c r="U52" s="100">
        <f t="shared" si="23"/>
        <v>0</v>
      </c>
      <c r="V52" s="94"/>
      <c r="W52" s="100">
        <f t="shared" si="24"/>
        <v>0</v>
      </c>
      <c r="X52" s="94"/>
      <c r="Y52" s="100">
        <f t="shared" si="25"/>
        <v>0</v>
      </c>
      <c r="Z52" s="94"/>
      <c r="AA52" s="100">
        <f t="shared" si="26"/>
        <v>0</v>
      </c>
      <c r="AB52" s="94"/>
      <c r="AC52" s="100">
        <f t="shared" si="27"/>
        <v>0</v>
      </c>
      <c r="AD52" s="94"/>
      <c r="AE52" s="100">
        <f t="shared" si="28"/>
        <v>0</v>
      </c>
      <c r="AF52" s="101">
        <f t="shared" si="129"/>
        <v>0</v>
      </c>
      <c r="AG52" s="100">
        <f t="shared" si="130"/>
        <v>0</v>
      </c>
      <c r="AH52" s="99"/>
      <c r="AI52" s="100">
        <f t="shared" si="31"/>
        <v>0</v>
      </c>
      <c r="AJ52" s="99"/>
      <c r="AK52" s="100">
        <f t="shared" si="32"/>
        <v>0</v>
      </c>
      <c r="AL52" s="99"/>
      <c r="AM52" s="100">
        <f t="shared" si="32"/>
        <v>0</v>
      </c>
      <c r="AN52" s="99"/>
      <c r="AO52" s="100">
        <f t="shared" si="33"/>
        <v>0</v>
      </c>
      <c r="AP52" s="99"/>
      <c r="AQ52" s="100">
        <f t="shared" si="34"/>
        <v>0</v>
      </c>
      <c r="AR52" s="99"/>
      <c r="AS52" s="100">
        <f t="shared" si="35"/>
        <v>0</v>
      </c>
      <c r="AT52" s="99"/>
      <c r="AU52" s="100">
        <f t="shared" si="36"/>
        <v>0</v>
      </c>
      <c r="AV52" s="99"/>
      <c r="AW52" s="100">
        <f t="shared" si="37"/>
        <v>0</v>
      </c>
      <c r="AX52" s="99"/>
      <c r="AY52" s="100">
        <f t="shared" si="38"/>
        <v>0</v>
      </c>
      <c r="AZ52" s="99"/>
      <c r="BA52" s="100">
        <f t="shared" si="39"/>
        <v>0</v>
      </c>
      <c r="BB52" s="99"/>
      <c r="BC52" s="100">
        <f t="shared" si="40"/>
        <v>0</v>
      </c>
      <c r="BD52" s="99"/>
      <c r="BE52" s="100">
        <f t="shared" si="41"/>
        <v>0</v>
      </c>
      <c r="BF52" s="101">
        <f t="shared" si="96"/>
        <v>0</v>
      </c>
      <c r="BG52" s="100">
        <f t="shared" si="96"/>
        <v>0</v>
      </c>
      <c r="BH52" s="99"/>
      <c r="BI52" s="100">
        <f t="shared" si="131"/>
        <v>0</v>
      </c>
      <c r="BJ52" s="99"/>
      <c r="BK52" s="100">
        <f t="shared" si="132"/>
        <v>0</v>
      </c>
      <c r="BL52" s="99"/>
      <c r="BM52" s="100">
        <f t="shared" si="133"/>
        <v>0</v>
      </c>
      <c r="BN52" s="99"/>
      <c r="BO52" s="100">
        <f t="shared" si="134"/>
        <v>0</v>
      </c>
      <c r="BP52" s="99"/>
      <c r="BQ52" s="100">
        <f t="shared" si="135"/>
        <v>0</v>
      </c>
      <c r="BR52" s="99"/>
      <c r="BS52" s="100">
        <f t="shared" si="136"/>
        <v>0</v>
      </c>
      <c r="BT52" s="99"/>
      <c r="BU52" s="100">
        <f t="shared" si="137"/>
        <v>0</v>
      </c>
      <c r="BV52" s="99"/>
      <c r="BW52" s="100">
        <f t="shared" si="138"/>
        <v>0</v>
      </c>
      <c r="BX52" s="99"/>
      <c r="BY52" s="100">
        <f t="shared" si="139"/>
        <v>0</v>
      </c>
      <c r="BZ52" s="99"/>
      <c r="CA52" s="100">
        <f t="shared" si="140"/>
        <v>0</v>
      </c>
      <c r="CB52" s="99"/>
      <c r="CC52" s="100">
        <f t="shared" si="141"/>
        <v>0</v>
      </c>
      <c r="CD52" s="99"/>
      <c r="CE52" s="100">
        <f t="shared" si="142"/>
        <v>0</v>
      </c>
      <c r="CF52" s="101">
        <f t="shared" si="143"/>
        <v>0</v>
      </c>
      <c r="CG52" s="100">
        <f t="shared" si="143"/>
        <v>0</v>
      </c>
    </row>
    <row r="53" spans="1:85" s="102" customFormat="1" ht="19.899999999999999" customHeight="1" x14ac:dyDescent="0.25">
      <c r="A53" s="94"/>
      <c r="B53" s="95"/>
      <c r="C53" s="95"/>
      <c r="D53" s="94"/>
      <c r="E53" s="94"/>
      <c r="F53" s="94"/>
      <c r="G53" s="94"/>
      <c r="H53" s="94"/>
      <c r="I53" s="100"/>
      <c r="J53" s="94"/>
      <c r="K53" s="100"/>
      <c r="L53" s="94"/>
      <c r="M53" s="100"/>
      <c r="N53" s="94"/>
      <c r="O53" s="100"/>
      <c r="P53" s="94"/>
      <c r="Q53" s="100"/>
      <c r="R53" s="94"/>
      <c r="S53" s="100"/>
      <c r="T53" s="94"/>
      <c r="U53" s="100"/>
      <c r="V53" s="94"/>
      <c r="W53" s="100"/>
      <c r="X53" s="94"/>
      <c r="Y53" s="100"/>
      <c r="Z53" s="94"/>
      <c r="AA53" s="100"/>
      <c r="AB53" s="94"/>
      <c r="AC53" s="100"/>
      <c r="AD53" s="94"/>
      <c r="AE53" s="100"/>
      <c r="AF53" s="101"/>
      <c r="AG53" s="100"/>
      <c r="AH53" s="99"/>
      <c r="AI53" s="100"/>
      <c r="AJ53" s="99"/>
      <c r="AK53" s="100"/>
      <c r="AL53" s="99"/>
      <c r="AM53" s="100"/>
      <c r="AN53" s="99"/>
      <c r="AO53" s="100"/>
      <c r="AP53" s="99"/>
      <c r="AQ53" s="100"/>
      <c r="AR53" s="99"/>
      <c r="AS53" s="100"/>
      <c r="AT53" s="99"/>
      <c r="AU53" s="100"/>
      <c r="AV53" s="99"/>
      <c r="AW53" s="100"/>
      <c r="AX53" s="99"/>
      <c r="AY53" s="100"/>
      <c r="AZ53" s="99"/>
      <c r="BA53" s="100"/>
      <c r="BB53" s="99"/>
      <c r="BC53" s="100"/>
      <c r="BD53" s="99"/>
      <c r="BE53" s="100"/>
      <c r="BF53" s="101"/>
      <c r="BG53" s="100"/>
      <c r="BH53" s="99"/>
      <c r="BI53" s="100"/>
      <c r="BJ53" s="99"/>
      <c r="BK53" s="100"/>
      <c r="BL53" s="99"/>
      <c r="BM53" s="100"/>
      <c r="BN53" s="99"/>
      <c r="BO53" s="100"/>
      <c r="BP53" s="99"/>
      <c r="BQ53" s="100"/>
      <c r="BR53" s="99"/>
      <c r="BS53" s="100"/>
      <c r="BT53" s="99"/>
      <c r="BU53" s="100"/>
      <c r="BV53" s="99"/>
      <c r="BW53" s="100"/>
      <c r="BX53" s="99"/>
      <c r="BY53" s="100"/>
      <c r="BZ53" s="99"/>
      <c r="CA53" s="100"/>
      <c r="CB53" s="99"/>
      <c r="CC53" s="100"/>
      <c r="CD53" s="99"/>
      <c r="CE53" s="100"/>
      <c r="CF53" s="101"/>
      <c r="CG53" s="100"/>
    </row>
    <row r="54" spans="1:85" s="102" customFormat="1" ht="19.899999999999999" customHeight="1" x14ac:dyDescent="0.25">
      <c r="A54" s="94"/>
      <c r="B54" s="95"/>
      <c r="C54" s="95"/>
      <c r="D54" s="94"/>
      <c r="E54" s="94"/>
      <c r="F54" s="94"/>
      <c r="G54" s="94"/>
      <c r="H54" s="94"/>
      <c r="I54" s="100"/>
      <c r="J54" s="94"/>
      <c r="K54" s="100"/>
      <c r="L54" s="94"/>
      <c r="M54" s="100"/>
      <c r="N54" s="94"/>
      <c r="O54" s="100"/>
      <c r="P54" s="94"/>
      <c r="Q54" s="100"/>
      <c r="R54" s="94"/>
      <c r="S54" s="100"/>
      <c r="T54" s="94"/>
      <c r="U54" s="100"/>
      <c r="V54" s="94"/>
      <c r="W54" s="100"/>
      <c r="X54" s="94"/>
      <c r="Y54" s="100"/>
      <c r="Z54" s="94"/>
      <c r="AA54" s="100"/>
      <c r="AB54" s="94"/>
      <c r="AC54" s="100"/>
      <c r="AD54" s="94"/>
      <c r="AE54" s="100"/>
      <c r="AF54" s="101"/>
      <c r="AG54" s="100"/>
      <c r="AH54" s="99"/>
      <c r="AI54" s="100"/>
      <c r="AJ54" s="99"/>
      <c r="AK54" s="100"/>
      <c r="AL54" s="99"/>
      <c r="AM54" s="100"/>
      <c r="AN54" s="99"/>
      <c r="AO54" s="100"/>
      <c r="AP54" s="99"/>
      <c r="AQ54" s="100"/>
      <c r="AR54" s="99"/>
      <c r="AS54" s="100"/>
      <c r="AT54" s="99"/>
      <c r="AU54" s="100"/>
      <c r="AV54" s="99"/>
      <c r="AW54" s="100"/>
      <c r="AX54" s="99"/>
      <c r="AY54" s="100"/>
      <c r="AZ54" s="99"/>
      <c r="BA54" s="100"/>
      <c r="BB54" s="99"/>
      <c r="BC54" s="100"/>
      <c r="BD54" s="99"/>
      <c r="BE54" s="100"/>
      <c r="BF54" s="101"/>
      <c r="BG54" s="100"/>
      <c r="BH54" s="99"/>
      <c r="BI54" s="100"/>
      <c r="BJ54" s="99"/>
      <c r="BK54" s="100"/>
      <c r="BL54" s="99"/>
      <c r="BM54" s="100"/>
      <c r="BN54" s="99"/>
      <c r="BO54" s="100"/>
      <c r="BP54" s="99"/>
      <c r="BQ54" s="100"/>
      <c r="BR54" s="99"/>
      <c r="BS54" s="100"/>
      <c r="BT54" s="99"/>
      <c r="BU54" s="100"/>
      <c r="BV54" s="99"/>
      <c r="BW54" s="100"/>
      <c r="BX54" s="99"/>
      <c r="BY54" s="100"/>
      <c r="BZ54" s="99"/>
      <c r="CA54" s="100"/>
      <c r="CB54" s="99"/>
      <c r="CC54" s="100"/>
      <c r="CD54" s="99"/>
      <c r="CE54" s="100"/>
      <c r="CF54" s="101"/>
      <c r="CG54" s="100"/>
    </row>
    <row r="55" spans="1:85" s="102" customFormat="1" ht="19.899999999999999" customHeight="1" x14ac:dyDescent="0.25">
      <c r="A55" s="94">
        <v>45</v>
      </c>
      <c r="B55" s="95" t="s">
        <v>115</v>
      </c>
      <c r="C55" s="95" t="s">
        <v>77</v>
      </c>
      <c r="D55" s="94">
        <f>RANK(BF55,$BF$4:$BF$147)</f>
        <v>19</v>
      </c>
      <c r="E55" s="94">
        <v>1</v>
      </c>
      <c r="F55" s="94" t="s">
        <v>75</v>
      </c>
      <c r="G55" s="94"/>
      <c r="H55" s="94"/>
      <c r="I55" s="100">
        <f t="shared" si="17"/>
        <v>0</v>
      </c>
      <c r="J55" s="94"/>
      <c r="K55" s="100">
        <f t="shared" si="18"/>
        <v>0</v>
      </c>
      <c r="L55" s="94"/>
      <c r="M55" s="100">
        <f t="shared" si="19"/>
        <v>0</v>
      </c>
      <c r="N55" s="94"/>
      <c r="O55" s="100">
        <f t="shared" si="20"/>
        <v>0</v>
      </c>
      <c r="P55" s="94"/>
      <c r="Q55" s="100">
        <f t="shared" si="21"/>
        <v>0</v>
      </c>
      <c r="R55" s="94"/>
      <c r="S55" s="100">
        <f t="shared" si="22"/>
        <v>0</v>
      </c>
      <c r="T55" s="94"/>
      <c r="U55" s="100">
        <f t="shared" si="23"/>
        <v>0</v>
      </c>
      <c r="V55" s="94"/>
      <c r="W55" s="100">
        <f t="shared" si="24"/>
        <v>0</v>
      </c>
      <c r="X55" s="94"/>
      <c r="Y55" s="100">
        <f t="shared" si="25"/>
        <v>0</v>
      </c>
      <c r="Z55" s="94"/>
      <c r="AA55" s="100">
        <f t="shared" si="26"/>
        <v>0</v>
      </c>
      <c r="AB55" s="94"/>
      <c r="AC55" s="100">
        <f t="shared" si="27"/>
        <v>0</v>
      </c>
      <c r="AD55" s="94"/>
      <c r="AE55" s="100">
        <f t="shared" si="28"/>
        <v>0</v>
      </c>
      <c r="AF55" s="101">
        <f t="shared" ref="AF55:AF58" si="144">SUM(H55,J55,L55,N55,P55,R55,T55,V55,X55,Z55,AB55,AD55)</f>
        <v>0</v>
      </c>
      <c r="AG55" s="100">
        <f t="shared" ref="AG55:AG58" si="145">SUM(I55,K55,M55,O55,Q55,S55,U55,W55,Y55,AA55,AC55,AE55)</f>
        <v>0</v>
      </c>
      <c r="AH55" s="99"/>
      <c r="AI55" s="100">
        <f t="shared" si="31"/>
        <v>0</v>
      </c>
      <c r="AJ55" s="99"/>
      <c r="AK55" s="100">
        <f t="shared" si="32"/>
        <v>0</v>
      </c>
      <c r="AL55" s="99"/>
      <c r="AM55" s="100">
        <f t="shared" si="32"/>
        <v>0</v>
      </c>
      <c r="AN55" s="99"/>
      <c r="AO55" s="100">
        <f t="shared" si="33"/>
        <v>0</v>
      </c>
      <c r="AP55" s="99"/>
      <c r="AQ55" s="100">
        <f t="shared" si="34"/>
        <v>0</v>
      </c>
      <c r="AR55" s="99"/>
      <c r="AS55" s="100">
        <f t="shared" si="35"/>
        <v>0</v>
      </c>
      <c r="AT55" s="99"/>
      <c r="AU55" s="100">
        <f t="shared" si="36"/>
        <v>0</v>
      </c>
      <c r="AV55" s="99"/>
      <c r="AW55" s="100">
        <f t="shared" si="37"/>
        <v>0</v>
      </c>
      <c r="AX55" s="99"/>
      <c r="AY55" s="100">
        <f t="shared" si="38"/>
        <v>0</v>
      </c>
      <c r="AZ55" s="99"/>
      <c r="BA55" s="100">
        <f t="shared" si="39"/>
        <v>0</v>
      </c>
      <c r="BB55" s="99"/>
      <c r="BC55" s="100">
        <f t="shared" si="40"/>
        <v>0</v>
      </c>
      <c r="BD55" s="99"/>
      <c r="BE55" s="100">
        <f t="shared" si="41"/>
        <v>0</v>
      </c>
      <c r="BF55" s="101">
        <f t="shared" si="96"/>
        <v>0</v>
      </c>
      <c r="BG55" s="100">
        <f t="shared" si="96"/>
        <v>0</v>
      </c>
      <c r="BH55" s="99"/>
      <c r="BI55" s="100">
        <f t="shared" ref="BI55:BI58" si="146">BH55*$E55</f>
        <v>0</v>
      </c>
      <c r="BJ55" s="99"/>
      <c r="BK55" s="100">
        <f t="shared" ref="BK55:BK58" si="147">BJ55*$E55</f>
        <v>0</v>
      </c>
      <c r="BL55" s="99"/>
      <c r="BM55" s="100">
        <f t="shared" ref="BM55:BM58" si="148">BL55*$E55</f>
        <v>0</v>
      </c>
      <c r="BN55" s="99"/>
      <c r="BO55" s="100">
        <f t="shared" ref="BO55:BO58" si="149">BN55*$E55</f>
        <v>0</v>
      </c>
      <c r="BP55" s="99"/>
      <c r="BQ55" s="100">
        <f t="shared" ref="BQ55:BQ58" si="150">BP55*$E55</f>
        <v>0</v>
      </c>
      <c r="BR55" s="99"/>
      <c r="BS55" s="100">
        <f t="shared" ref="BS55:BS58" si="151">BR55*$E55</f>
        <v>0</v>
      </c>
      <c r="BT55" s="99"/>
      <c r="BU55" s="100">
        <f t="shared" ref="BU55:BU58" si="152">BT55*$E55</f>
        <v>0</v>
      </c>
      <c r="BV55" s="99"/>
      <c r="BW55" s="100">
        <f t="shared" ref="BW55:BW58" si="153">BV55*$E55</f>
        <v>0</v>
      </c>
      <c r="BX55" s="99"/>
      <c r="BY55" s="100">
        <f t="shared" ref="BY55:BY58" si="154">BX55*$E55</f>
        <v>0</v>
      </c>
      <c r="BZ55" s="99"/>
      <c r="CA55" s="100">
        <f t="shared" ref="CA55:CA58" si="155">BZ55*$E55</f>
        <v>0</v>
      </c>
      <c r="CB55" s="99"/>
      <c r="CC55" s="100">
        <f t="shared" ref="CC55:CC58" si="156">CB55*$E55</f>
        <v>0</v>
      </c>
      <c r="CD55" s="99"/>
      <c r="CE55" s="100">
        <f t="shared" ref="CE55:CE58" si="157">CD55*$E55</f>
        <v>0</v>
      </c>
      <c r="CF55" s="101">
        <f t="shared" ref="CF55:CG58" si="158">SUM(BH55,BJ55,BL55,BN55,BP55,BR55,BT55,BV55,BX55,BZ55,CB55,CD55)</f>
        <v>0</v>
      </c>
      <c r="CG55" s="100">
        <f t="shared" si="158"/>
        <v>0</v>
      </c>
    </row>
    <row r="56" spans="1:85" s="102" customFormat="1" ht="19.899999999999999" customHeight="1" x14ac:dyDescent="0.25">
      <c r="A56" s="94">
        <v>46</v>
      </c>
      <c r="B56" s="95" t="s">
        <v>116</v>
      </c>
      <c r="C56" s="95" t="s">
        <v>77</v>
      </c>
      <c r="D56" s="94">
        <f>RANK(BF56,$BF$4:$BF$147)</f>
        <v>19</v>
      </c>
      <c r="E56" s="94">
        <v>0.6</v>
      </c>
      <c r="F56" s="94" t="s">
        <v>75</v>
      </c>
      <c r="G56" s="94"/>
      <c r="H56" s="94"/>
      <c r="I56" s="100">
        <f t="shared" si="17"/>
        <v>0</v>
      </c>
      <c r="J56" s="94"/>
      <c r="K56" s="100">
        <f t="shared" si="18"/>
        <v>0</v>
      </c>
      <c r="L56" s="94"/>
      <c r="M56" s="100">
        <f t="shared" si="19"/>
        <v>0</v>
      </c>
      <c r="N56" s="94"/>
      <c r="O56" s="100">
        <f t="shared" si="20"/>
        <v>0</v>
      </c>
      <c r="P56" s="94"/>
      <c r="Q56" s="100">
        <f t="shared" si="21"/>
        <v>0</v>
      </c>
      <c r="R56" s="94"/>
      <c r="S56" s="100">
        <f t="shared" si="22"/>
        <v>0</v>
      </c>
      <c r="T56" s="94"/>
      <c r="U56" s="100">
        <f t="shared" si="23"/>
        <v>0</v>
      </c>
      <c r="V56" s="94"/>
      <c r="W56" s="100">
        <f t="shared" si="24"/>
        <v>0</v>
      </c>
      <c r="X56" s="94"/>
      <c r="Y56" s="100">
        <f t="shared" si="25"/>
        <v>0</v>
      </c>
      <c r="Z56" s="94"/>
      <c r="AA56" s="100">
        <f t="shared" si="26"/>
        <v>0</v>
      </c>
      <c r="AB56" s="94"/>
      <c r="AC56" s="100">
        <f t="shared" si="27"/>
        <v>0</v>
      </c>
      <c r="AD56" s="94"/>
      <c r="AE56" s="100">
        <f t="shared" si="28"/>
        <v>0</v>
      </c>
      <c r="AF56" s="101">
        <f t="shared" si="144"/>
        <v>0</v>
      </c>
      <c r="AG56" s="100">
        <f t="shared" si="145"/>
        <v>0</v>
      </c>
      <c r="AH56" s="99"/>
      <c r="AI56" s="100">
        <f t="shared" si="31"/>
        <v>0</v>
      </c>
      <c r="AJ56" s="99"/>
      <c r="AK56" s="100">
        <f t="shared" si="32"/>
        <v>0</v>
      </c>
      <c r="AL56" s="99"/>
      <c r="AM56" s="100">
        <f t="shared" si="32"/>
        <v>0</v>
      </c>
      <c r="AN56" s="99"/>
      <c r="AO56" s="100">
        <f t="shared" si="33"/>
        <v>0</v>
      </c>
      <c r="AP56" s="99"/>
      <c r="AQ56" s="100">
        <f t="shared" si="34"/>
        <v>0</v>
      </c>
      <c r="AR56" s="99"/>
      <c r="AS56" s="100">
        <f t="shared" si="35"/>
        <v>0</v>
      </c>
      <c r="AT56" s="99"/>
      <c r="AU56" s="100">
        <f t="shared" si="36"/>
        <v>0</v>
      </c>
      <c r="AV56" s="99"/>
      <c r="AW56" s="100">
        <f t="shared" si="37"/>
        <v>0</v>
      </c>
      <c r="AX56" s="99"/>
      <c r="AY56" s="100">
        <f t="shared" si="38"/>
        <v>0</v>
      </c>
      <c r="AZ56" s="99"/>
      <c r="BA56" s="100">
        <f t="shared" si="39"/>
        <v>0</v>
      </c>
      <c r="BB56" s="99"/>
      <c r="BC56" s="100">
        <f t="shared" si="40"/>
        <v>0</v>
      </c>
      <c r="BD56" s="99"/>
      <c r="BE56" s="100">
        <f t="shared" si="41"/>
        <v>0</v>
      </c>
      <c r="BF56" s="101">
        <f t="shared" si="96"/>
        <v>0</v>
      </c>
      <c r="BG56" s="100">
        <f t="shared" si="96"/>
        <v>0</v>
      </c>
      <c r="BH56" s="99"/>
      <c r="BI56" s="100">
        <f t="shared" si="146"/>
        <v>0</v>
      </c>
      <c r="BJ56" s="99"/>
      <c r="BK56" s="100">
        <f t="shared" si="147"/>
        <v>0</v>
      </c>
      <c r="BL56" s="99"/>
      <c r="BM56" s="100">
        <f t="shared" si="148"/>
        <v>0</v>
      </c>
      <c r="BN56" s="99"/>
      <c r="BO56" s="100">
        <f t="shared" si="149"/>
        <v>0</v>
      </c>
      <c r="BP56" s="99"/>
      <c r="BQ56" s="100">
        <f t="shared" si="150"/>
        <v>0</v>
      </c>
      <c r="BR56" s="99"/>
      <c r="BS56" s="100">
        <f t="shared" si="151"/>
        <v>0</v>
      </c>
      <c r="BT56" s="99"/>
      <c r="BU56" s="100">
        <f t="shared" si="152"/>
        <v>0</v>
      </c>
      <c r="BV56" s="99"/>
      <c r="BW56" s="100">
        <f t="shared" si="153"/>
        <v>0</v>
      </c>
      <c r="BX56" s="99"/>
      <c r="BY56" s="100">
        <f t="shared" si="154"/>
        <v>0</v>
      </c>
      <c r="BZ56" s="99"/>
      <c r="CA56" s="100">
        <f t="shared" si="155"/>
        <v>0</v>
      </c>
      <c r="CB56" s="99"/>
      <c r="CC56" s="100">
        <f t="shared" si="156"/>
        <v>0</v>
      </c>
      <c r="CD56" s="99"/>
      <c r="CE56" s="100">
        <f t="shared" si="157"/>
        <v>0</v>
      </c>
      <c r="CF56" s="101">
        <f t="shared" si="158"/>
        <v>0</v>
      </c>
      <c r="CG56" s="100">
        <f t="shared" si="158"/>
        <v>0</v>
      </c>
    </row>
    <row r="57" spans="1:85" s="102" customFormat="1" ht="19.899999999999999" customHeight="1" x14ac:dyDescent="0.25">
      <c r="A57" s="94">
        <v>47</v>
      </c>
      <c r="B57" s="95" t="s">
        <v>117</v>
      </c>
      <c r="C57" s="95" t="s">
        <v>74</v>
      </c>
      <c r="D57" s="94">
        <f>RANK(BF57,$BF$4:$BF$147)</f>
        <v>19</v>
      </c>
      <c r="E57" s="94">
        <v>0.64</v>
      </c>
      <c r="F57" s="94" t="s">
        <v>85</v>
      </c>
      <c r="G57" s="94">
        <v>1350</v>
      </c>
      <c r="H57" s="94"/>
      <c r="I57" s="100">
        <f t="shared" si="17"/>
        <v>0</v>
      </c>
      <c r="J57" s="94"/>
      <c r="K57" s="100">
        <f t="shared" si="18"/>
        <v>0</v>
      </c>
      <c r="L57" s="94"/>
      <c r="M57" s="100">
        <f t="shared" si="19"/>
        <v>0</v>
      </c>
      <c r="N57" s="94"/>
      <c r="O57" s="100">
        <f t="shared" si="20"/>
        <v>0</v>
      </c>
      <c r="P57" s="94"/>
      <c r="Q57" s="100">
        <f t="shared" si="21"/>
        <v>0</v>
      </c>
      <c r="R57" s="94"/>
      <c r="S57" s="100">
        <f t="shared" si="22"/>
        <v>0</v>
      </c>
      <c r="T57" s="94"/>
      <c r="U57" s="100">
        <f t="shared" si="23"/>
        <v>0</v>
      </c>
      <c r="V57" s="94"/>
      <c r="W57" s="100">
        <f t="shared" si="24"/>
        <v>0</v>
      </c>
      <c r="X57" s="94"/>
      <c r="Y57" s="100">
        <f t="shared" si="25"/>
        <v>0</v>
      </c>
      <c r="Z57" s="94"/>
      <c r="AA57" s="100">
        <f t="shared" si="26"/>
        <v>0</v>
      </c>
      <c r="AB57" s="94"/>
      <c r="AC57" s="100">
        <f t="shared" si="27"/>
        <v>0</v>
      </c>
      <c r="AD57" s="94"/>
      <c r="AE57" s="100">
        <f t="shared" si="28"/>
        <v>0</v>
      </c>
      <c r="AF57" s="101">
        <f t="shared" si="144"/>
        <v>0</v>
      </c>
      <c r="AG57" s="100">
        <f t="shared" si="145"/>
        <v>0</v>
      </c>
      <c r="AH57" s="99"/>
      <c r="AI57" s="100">
        <f t="shared" si="31"/>
        <v>0</v>
      </c>
      <c r="AJ57" s="99"/>
      <c r="AK57" s="100">
        <f t="shared" si="32"/>
        <v>0</v>
      </c>
      <c r="AL57" s="99"/>
      <c r="AM57" s="100">
        <f t="shared" si="32"/>
        <v>0</v>
      </c>
      <c r="AN57" s="99"/>
      <c r="AO57" s="100">
        <f t="shared" si="33"/>
        <v>0</v>
      </c>
      <c r="AP57" s="99"/>
      <c r="AQ57" s="100">
        <f t="shared" si="34"/>
        <v>0</v>
      </c>
      <c r="AR57" s="99"/>
      <c r="AS57" s="100">
        <f t="shared" si="35"/>
        <v>0</v>
      </c>
      <c r="AT57" s="99"/>
      <c r="AU57" s="100">
        <f t="shared" si="36"/>
        <v>0</v>
      </c>
      <c r="AV57" s="99"/>
      <c r="AW57" s="100">
        <f t="shared" si="37"/>
        <v>0</v>
      </c>
      <c r="AX57" s="99"/>
      <c r="AY57" s="100">
        <f t="shared" si="38"/>
        <v>0</v>
      </c>
      <c r="AZ57" s="99"/>
      <c r="BA57" s="100">
        <f t="shared" si="39"/>
        <v>0</v>
      </c>
      <c r="BB57" s="99"/>
      <c r="BC57" s="100">
        <f t="shared" si="40"/>
        <v>0</v>
      </c>
      <c r="BD57" s="99"/>
      <c r="BE57" s="100">
        <f t="shared" si="41"/>
        <v>0</v>
      </c>
      <c r="BF57" s="101">
        <f t="shared" si="96"/>
        <v>0</v>
      </c>
      <c r="BG57" s="100">
        <f t="shared" si="96"/>
        <v>0</v>
      </c>
      <c r="BH57" s="99"/>
      <c r="BI57" s="100">
        <f t="shared" si="146"/>
        <v>0</v>
      </c>
      <c r="BJ57" s="99"/>
      <c r="BK57" s="100">
        <f t="shared" si="147"/>
        <v>0</v>
      </c>
      <c r="BL57" s="99"/>
      <c r="BM57" s="100">
        <f t="shared" si="148"/>
        <v>0</v>
      </c>
      <c r="BN57" s="99"/>
      <c r="BO57" s="100">
        <f t="shared" si="149"/>
        <v>0</v>
      </c>
      <c r="BP57" s="99"/>
      <c r="BQ57" s="100">
        <f t="shared" si="150"/>
        <v>0</v>
      </c>
      <c r="BR57" s="99"/>
      <c r="BS57" s="100">
        <f t="shared" si="151"/>
        <v>0</v>
      </c>
      <c r="BT57" s="99"/>
      <c r="BU57" s="100">
        <f t="shared" si="152"/>
        <v>0</v>
      </c>
      <c r="BV57" s="99"/>
      <c r="BW57" s="100">
        <f t="shared" si="153"/>
        <v>0</v>
      </c>
      <c r="BX57" s="99"/>
      <c r="BY57" s="100">
        <f t="shared" si="154"/>
        <v>0</v>
      </c>
      <c r="BZ57" s="99"/>
      <c r="CA57" s="100">
        <f t="shared" si="155"/>
        <v>0</v>
      </c>
      <c r="CB57" s="99"/>
      <c r="CC57" s="100">
        <f t="shared" si="156"/>
        <v>0</v>
      </c>
      <c r="CD57" s="99"/>
      <c r="CE57" s="100">
        <f t="shared" si="157"/>
        <v>0</v>
      </c>
      <c r="CF57" s="101">
        <f t="shared" si="158"/>
        <v>0</v>
      </c>
      <c r="CG57" s="100">
        <f t="shared" si="158"/>
        <v>0</v>
      </c>
    </row>
    <row r="58" spans="1:85" s="102" customFormat="1" ht="19.899999999999999" customHeight="1" x14ac:dyDescent="0.25">
      <c r="A58" s="94">
        <v>48</v>
      </c>
      <c r="B58" s="95" t="s">
        <v>117</v>
      </c>
      <c r="C58" s="95" t="s">
        <v>74</v>
      </c>
      <c r="D58" s="94">
        <f>RANK(BF58,$BF$4:$BF$147)</f>
        <v>19</v>
      </c>
      <c r="E58" s="94">
        <v>0.64</v>
      </c>
      <c r="F58" s="94" t="s">
        <v>83</v>
      </c>
      <c r="G58" s="94"/>
      <c r="H58" s="94"/>
      <c r="I58" s="100">
        <f t="shared" si="17"/>
        <v>0</v>
      </c>
      <c r="J58" s="94"/>
      <c r="K58" s="100">
        <f t="shared" si="18"/>
        <v>0</v>
      </c>
      <c r="L58" s="94"/>
      <c r="M58" s="100">
        <f t="shared" si="19"/>
        <v>0</v>
      </c>
      <c r="N58" s="94"/>
      <c r="O58" s="100">
        <f t="shared" si="20"/>
        <v>0</v>
      </c>
      <c r="P58" s="94"/>
      <c r="Q58" s="100">
        <f t="shared" si="21"/>
        <v>0</v>
      </c>
      <c r="R58" s="94"/>
      <c r="S58" s="100">
        <f t="shared" si="22"/>
        <v>0</v>
      </c>
      <c r="T58" s="94"/>
      <c r="U58" s="100">
        <f t="shared" si="23"/>
        <v>0</v>
      </c>
      <c r="V58" s="94"/>
      <c r="W58" s="100">
        <f t="shared" si="24"/>
        <v>0</v>
      </c>
      <c r="X58" s="94"/>
      <c r="Y58" s="100">
        <f t="shared" si="25"/>
        <v>0</v>
      </c>
      <c r="Z58" s="94"/>
      <c r="AA58" s="100">
        <f t="shared" si="26"/>
        <v>0</v>
      </c>
      <c r="AB58" s="94"/>
      <c r="AC58" s="100">
        <f t="shared" si="27"/>
        <v>0</v>
      </c>
      <c r="AD58" s="94"/>
      <c r="AE58" s="100">
        <f t="shared" si="28"/>
        <v>0</v>
      </c>
      <c r="AF58" s="101">
        <f t="shared" si="144"/>
        <v>0</v>
      </c>
      <c r="AG58" s="100">
        <f t="shared" si="145"/>
        <v>0</v>
      </c>
      <c r="AH58" s="99"/>
      <c r="AI58" s="100">
        <f t="shared" si="31"/>
        <v>0</v>
      </c>
      <c r="AJ58" s="99"/>
      <c r="AK58" s="100">
        <f t="shared" si="32"/>
        <v>0</v>
      </c>
      <c r="AL58" s="99"/>
      <c r="AM58" s="100">
        <f t="shared" si="32"/>
        <v>0</v>
      </c>
      <c r="AN58" s="99"/>
      <c r="AO58" s="100">
        <f t="shared" si="33"/>
        <v>0</v>
      </c>
      <c r="AP58" s="99"/>
      <c r="AQ58" s="100">
        <f t="shared" si="34"/>
        <v>0</v>
      </c>
      <c r="AR58" s="99"/>
      <c r="AS58" s="100">
        <f t="shared" si="35"/>
        <v>0</v>
      </c>
      <c r="AT58" s="99"/>
      <c r="AU58" s="100">
        <f t="shared" si="36"/>
        <v>0</v>
      </c>
      <c r="AV58" s="99"/>
      <c r="AW58" s="100">
        <f t="shared" si="37"/>
        <v>0</v>
      </c>
      <c r="AX58" s="99"/>
      <c r="AY58" s="100">
        <f t="shared" si="38"/>
        <v>0</v>
      </c>
      <c r="AZ58" s="99"/>
      <c r="BA58" s="100">
        <f t="shared" si="39"/>
        <v>0</v>
      </c>
      <c r="BB58" s="99"/>
      <c r="BC58" s="100">
        <f t="shared" si="40"/>
        <v>0</v>
      </c>
      <c r="BD58" s="99"/>
      <c r="BE58" s="100">
        <f t="shared" si="41"/>
        <v>0</v>
      </c>
      <c r="BF58" s="101">
        <f t="shared" si="96"/>
        <v>0</v>
      </c>
      <c r="BG58" s="100">
        <f t="shared" si="96"/>
        <v>0</v>
      </c>
      <c r="BH58" s="99"/>
      <c r="BI58" s="100">
        <f t="shared" si="146"/>
        <v>0</v>
      </c>
      <c r="BJ58" s="99"/>
      <c r="BK58" s="100">
        <f t="shared" si="147"/>
        <v>0</v>
      </c>
      <c r="BL58" s="99"/>
      <c r="BM58" s="100">
        <f t="shared" si="148"/>
        <v>0</v>
      </c>
      <c r="BN58" s="99"/>
      <c r="BO58" s="100">
        <f t="shared" si="149"/>
        <v>0</v>
      </c>
      <c r="BP58" s="99"/>
      <c r="BQ58" s="100">
        <f t="shared" si="150"/>
        <v>0</v>
      </c>
      <c r="BR58" s="99"/>
      <c r="BS58" s="100">
        <f t="shared" si="151"/>
        <v>0</v>
      </c>
      <c r="BT58" s="99"/>
      <c r="BU58" s="100">
        <f t="shared" si="152"/>
        <v>0</v>
      </c>
      <c r="BV58" s="99"/>
      <c r="BW58" s="100">
        <f t="shared" si="153"/>
        <v>0</v>
      </c>
      <c r="BX58" s="99"/>
      <c r="BY58" s="100">
        <f t="shared" si="154"/>
        <v>0</v>
      </c>
      <c r="BZ58" s="99"/>
      <c r="CA58" s="100">
        <f t="shared" si="155"/>
        <v>0</v>
      </c>
      <c r="CB58" s="99"/>
      <c r="CC58" s="100">
        <f t="shared" si="156"/>
        <v>0</v>
      </c>
      <c r="CD58" s="99"/>
      <c r="CE58" s="100">
        <f t="shared" si="157"/>
        <v>0</v>
      </c>
      <c r="CF58" s="101">
        <f t="shared" si="158"/>
        <v>0</v>
      </c>
      <c r="CG58" s="100">
        <f t="shared" si="158"/>
        <v>0</v>
      </c>
    </row>
    <row r="59" spans="1:85" s="102" customFormat="1" ht="19.899999999999999" customHeight="1" x14ac:dyDescent="0.25">
      <c r="A59" s="94"/>
      <c r="B59" s="95"/>
      <c r="C59" s="95"/>
      <c r="D59" s="94"/>
      <c r="E59" s="94"/>
      <c r="F59" s="94"/>
      <c r="G59" s="94"/>
      <c r="H59" s="94"/>
      <c r="I59" s="100"/>
      <c r="J59" s="94"/>
      <c r="K59" s="100"/>
      <c r="L59" s="94"/>
      <c r="M59" s="100"/>
      <c r="N59" s="94"/>
      <c r="O59" s="100"/>
      <c r="P59" s="94"/>
      <c r="Q59" s="100"/>
      <c r="R59" s="94"/>
      <c r="S59" s="100"/>
      <c r="T59" s="94"/>
      <c r="U59" s="100"/>
      <c r="V59" s="94"/>
      <c r="W59" s="100"/>
      <c r="X59" s="94"/>
      <c r="Y59" s="100"/>
      <c r="Z59" s="94"/>
      <c r="AA59" s="100"/>
      <c r="AB59" s="94"/>
      <c r="AC59" s="100"/>
      <c r="AD59" s="94"/>
      <c r="AE59" s="100"/>
      <c r="AF59" s="101"/>
      <c r="AG59" s="100"/>
      <c r="AH59" s="99"/>
      <c r="AI59" s="100"/>
      <c r="AJ59" s="99"/>
      <c r="AK59" s="100"/>
      <c r="AL59" s="99"/>
      <c r="AM59" s="100"/>
      <c r="AN59" s="99"/>
      <c r="AO59" s="100"/>
      <c r="AP59" s="99"/>
      <c r="AQ59" s="100"/>
      <c r="AR59" s="99"/>
      <c r="AS59" s="100"/>
      <c r="AT59" s="99"/>
      <c r="AU59" s="100"/>
      <c r="AV59" s="99"/>
      <c r="AW59" s="100"/>
      <c r="AX59" s="99"/>
      <c r="AY59" s="100"/>
      <c r="AZ59" s="99"/>
      <c r="BA59" s="100"/>
      <c r="BB59" s="99"/>
      <c r="BC59" s="100"/>
      <c r="BD59" s="99"/>
      <c r="BE59" s="100"/>
      <c r="BF59" s="101"/>
      <c r="BG59" s="100"/>
      <c r="BH59" s="99"/>
      <c r="BI59" s="100"/>
      <c r="BJ59" s="99"/>
      <c r="BK59" s="100"/>
      <c r="BL59" s="99"/>
      <c r="BM59" s="100"/>
      <c r="BN59" s="99"/>
      <c r="BO59" s="100"/>
      <c r="BP59" s="99"/>
      <c r="BQ59" s="100"/>
      <c r="BR59" s="99"/>
      <c r="BS59" s="100"/>
      <c r="BT59" s="99"/>
      <c r="BU59" s="100"/>
      <c r="BV59" s="99"/>
      <c r="BW59" s="100"/>
      <c r="BX59" s="99"/>
      <c r="BY59" s="100"/>
      <c r="BZ59" s="99"/>
      <c r="CA59" s="100"/>
      <c r="CB59" s="99"/>
      <c r="CC59" s="100"/>
      <c r="CD59" s="99"/>
      <c r="CE59" s="100"/>
      <c r="CF59" s="101"/>
      <c r="CG59" s="100"/>
    </row>
    <row r="60" spans="1:85" s="102" customFormat="1" ht="19.899999999999999" customHeight="1" x14ac:dyDescent="0.25">
      <c r="A60" s="94">
        <v>49</v>
      </c>
      <c r="B60" s="95" t="s">
        <v>118</v>
      </c>
      <c r="C60" s="95" t="s">
        <v>77</v>
      </c>
      <c r="D60" s="94">
        <f>RANK(BF60,$BF$4:$BF$147)</f>
        <v>1</v>
      </c>
      <c r="E60" s="94">
        <v>1</v>
      </c>
      <c r="F60" s="94" t="s">
        <v>75</v>
      </c>
      <c r="G60" s="94">
        <v>1550</v>
      </c>
      <c r="H60" s="94">
        <v>12132</v>
      </c>
      <c r="I60" s="97">
        <f t="shared" ref="I60:I62" si="159">H60*$E60</f>
        <v>12132</v>
      </c>
      <c r="J60" s="94">
        <v>12708</v>
      </c>
      <c r="K60" s="97">
        <f t="shared" ref="K60:K62" si="160">J60*$E60</f>
        <v>12708</v>
      </c>
      <c r="L60" s="94">
        <v>15504</v>
      </c>
      <c r="M60" s="97">
        <f t="shared" ref="M60:M62" si="161">L60*$E60</f>
        <v>15504</v>
      </c>
      <c r="N60" s="94">
        <v>13128</v>
      </c>
      <c r="O60" s="97">
        <f t="shared" ref="O60:O62" si="162">N60*$E60</f>
        <v>13128</v>
      </c>
      <c r="P60" s="94">
        <v>10056</v>
      </c>
      <c r="Q60" s="97">
        <f t="shared" ref="Q60:Q62" si="163">P60*$E60</f>
        <v>10056</v>
      </c>
      <c r="R60" s="94">
        <v>13956</v>
      </c>
      <c r="S60" s="97">
        <f t="shared" ref="S60:S62" si="164">R60*$E60</f>
        <v>13956</v>
      </c>
      <c r="T60" s="94">
        <v>20220</v>
      </c>
      <c r="U60" s="97">
        <f t="shared" ref="U60:U62" si="165">T60*$E60</f>
        <v>20220</v>
      </c>
      <c r="V60" s="94">
        <v>16236</v>
      </c>
      <c r="W60" s="97">
        <f t="shared" ref="W60:W62" si="166">V60*$E60</f>
        <v>16236</v>
      </c>
      <c r="X60" s="94">
        <v>17712</v>
      </c>
      <c r="Y60" s="97">
        <f t="shared" ref="Y60:Y62" si="167">X60*$E60</f>
        <v>17712</v>
      </c>
      <c r="Z60" s="94">
        <v>17580</v>
      </c>
      <c r="AA60" s="97">
        <f t="shared" ref="AA60:AA62" si="168">Z60*$E60</f>
        <v>17580</v>
      </c>
      <c r="AB60" s="94">
        <v>14976</v>
      </c>
      <c r="AC60" s="97">
        <f t="shared" ref="AC60:AC62" si="169">AB60*$E60</f>
        <v>14976</v>
      </c>
      <c r="AD60" s="94">
        <v>16140</v>
      </c>
      <c r="AE60" s="97">
        <f t="shared" ref="AE60:AE62" si="170">AD60*$E60</f>
        <v>16140</v>
      </c>
      <c r="AF60" s="101">
        <f t="shared" ref="AF60" si="171">SUM(H60,J60,L60,N60,P60,R60,T60,V60,X60,Z60,AB60,AD60)</f>
        <v>180348</v>
      </c>
      <c r="AG60" s="100">
        <f t="shared" ref="AG60" si="172">SUM(I60,K60,M60,O60,Q60,S60,U60,W60,Y60,AA60,AC60,AE60)</f>
        <v>180348</v>
      </c>
      <c r="AH60" s="96">
        <v>15060</v>
      </c>
      <c r="AI60" s="97">
        <f t="shared" ref="AI60:AK62" si="173">AH60*$E60</f>
        <v>15060</v>
      </c>
      <c r="AJ60" s="98">
        <v>14940</v>
      </c>
      <c r="AK60" s="97">
        <f t="shared" si="173"/>
        <v>14940</v>
      </c>
      <c r="AL60" s="99">
        <v>21900</v>
      </c>
      <c r="AM60" s="100">
        <f t="shared" si="32"/>
        <v>21900</v>
      </c>
      <c r="AN60" s="99">
        <v>14489</v>
      </c>
      <c r="AO60" s="100">
        <f t="shared" si="33"/>
        <v>14489</v>
      </c>
      <c r="AP60" s="99">
        <v>16572</v>
      </c>
      <c r="AQ60" s="100">
        <f t="shared" si="34"/>
        <v>16572</v>
      </c>
      <c r="AR60" s="99">
        <v>19786</v>
      </c>
      <c r="AS60" s="100">
        <f t="shared" si="35"/>
        <v>19786</v>
      </c>
      <c r="AT60" s="99">
        <v>18809</v>
      </c>
      <c r="AU60" s="100">
        <f t="shared" si="36"/>
        <v>18809</v>
      </c>
      <c r="AV60" s="99">
        <v>21236</v>
      </c>
      <c r="AW60" s="100">
        <f t="shared" si="37"/>
        <v>21236</v>
      </c>
      <c r="AX60" s="99">
        <v>20256</v>
      </c>
      <c r="AY60" s="100">
        <f t="shared" si="38"/>
        <v>20256</v>
      </c>
      <c r="AZ60" s="99">
        <v>19704</v>
      </c>
      <c r="BA60" s="100">
        <f t="shared" si="39"/>
        <v>19704</v>
      </c>
      <c r="BB60" s="99">
        <v>17496</v>
      </c>
      <c r="BC60" s="100">
        <f t="shared" si="40"/>
        <v>17496</v>
      </c>
      <c r="BD60" s="99">
        <v>22224</v>
      </c>
      <c r="BE60" s="100">
        <f t="shared" si="41"/>
        <v>22224</v>
      </c>
      <c r="BF60" s="101">
        <f t="shared" si="96"/>
        <v>222472</v>
      </c>
      <c r="BG60" s="100">
        <f t="shared" si="96"/>
        <v>222472</v>
      </c>
      <c r="BH60" s="96">
        <v>18492</v>
      </c>
      <c r="BI60" s="97">
        <f t="shared" ref="BI60" si="174">BH60*$E60</f>
        <v>18492</v>
      </c>
      <c r="BJ60" s="98">
        <v>18672</v>
      </c>
      <c r="BK60" s="100">
        <f t="shared" ref="BK60" si="175">BJ60*$E60</f>
        <v>18672</v>
      </c>
      <c r="BL60" s="99"/>
      <c r="BM60" s="100">
        <f t="shared" ref="BM60" si="176">BL60*$E60</f>
        <v>0</v>
      </c>
      <c r="BN60" s="99"/>
      <c r="BO60" s="100">
        <f t="shared" ref="BO60" si="177">BN60*$E60</f>
        <v>0</v>
      </c>
      <c r="BP60" s="99"/>
      <c r="BQ60" s="100">
        <f t="shared" ref="BQ60" si="178">BP60*$E60</f>
        <v>0</v>
      </c>
      <c r="BR60" s="99"/>
      <c r="BS60" s="100">
        <f t="shared" ref="BS60" si="179">BR60*$E60</f>
        <v>0</v>
      </c>
      <c r="BT60" s="99"/>
      <c r="BU60" s="100">
        <f t="shared" ref="BU60" si="180">BT60*$E60</f>
        <v>0</v>
      </c>
      <c r="BV60" s="99"/>
      <c r="BW60" s="100">
        <f t="shared" ref="BW60" si="181">BV60*$E60</f>
        <v>0</v>
      </c>
      <c r="BX60" s="99"/>
      <c r="BY60" s="100">
        <f t="shared" ref="BY60" si="182">BX60*$E60</f>
        <v>0</v>
      </c>
      <c r="BZ60" s="99"/>
      <c r="CA60" s="100">
        <f t="shared" ref="CA60" si="183">BZ60*$E60</f>
        <v>0</v>
      </c>
      <c r="CB60" s="99"/>
      <c r="CC60" s="100">
        <f t="shared" ref="CC60" si="184">CB60*$E60</f>
        <v>0</v>
      </c>
      <c r="CD60" s="99"/>
      <c r="CE60" s="100">
        <f t="shared" ref="CE60" si="185">CD60*$E60</f>
        <v>0</v>
      </c>
      <c r="CF60" s="101">
        <f t="shared" ref="CF60:CG60" si="186">SUM(BH60,BJ60,BL60,BN60,BP60,BR60,BT60,BV60,BX60,BZ60,CB60,CD60)</f>
        <v>37164</v>
      </c>
      <c r="CG60" s="100">
        <f t="shared" si="186"/>
        <v>37164</v>
      </c>
    </row>
    <row r="61" spans="1:85" s="102" customFormat="1" ht="19.899999999999999" customHeight="1" x14ac:dyDescent="0.25">
      <c r="A61" s="94">
        <v>50</v>
      </c>
      <c r="B61" s="95" t="s">
        <v>119</v>
      </c>
      <c r="C61" s="95"/>
      <c r="D61" s="94"/>
      <c r="E61" s="94">
        <v>0.6</v>
      </c>
      <c r="F61" s="94" t="s">
        <v>98</v>
      </c>
      <c r="G61" s="94">
        <v>1060</v>
      </c>
      <c r="H61" s="94"/>
      <c r="I61" s="97"/>
      <c r="J61" s="94"/>
      <c r="K61" s="97"/>
      <c r="L61" s="94"/>
      <c r="M61" s="97"/>
      <c r="N61" s="94"/>
      <c r="O61" s="97"/>
      <c r="P61" s="94"/>
      <c r="Q61" s="97"/>
      <c r="R61" s="94"/>
      <c r="S61" s="97"/>
      <c r="T61" s="94"/>
      <c r="U61" s="97"/>
      <c r="V61" s="94"/>
      <c r="W61" s="97"/>
      <c r="X61" s="94"/>
      <c r="Y61" s="97"/>
      <c r="Z61" s="94"/>
      <c r="AA61" s="97"/>
      <c r="AB61" s="94"/>
      <c r="AC61" s="97"/>
      <c r="AD61" s="94"/>
      <c r="AE61" s="97"/>
      <c r="AF61" s="101"/>
      <c r="AG61" s="100"/>
      <c r="AH61" s="96"/>
      <c r="AI61" s="97"/>
      <c r="AJ61" s="98"/>
      <c r="AK61" s="97"/>
      <c r="AL61" s="99"/>
      <c r="AM61" s="100"/>
      <c r="AN61" s="99"/>
      <c r="AO61" s="100"/>
      <c r="AP61" s="99"/>
      <c r="AQ61" s="100"/>
      <c r="AR61" s="99"/>
      <c r="AS61" s="100"/>
      <c r="AT61" s="99"/>
      <c r="AU61" s="100"/>
      <c r="AV61" s="99"/>
      <c r="AW61" s="100"/>
      <c r="AX61" s="99"/>
      <c r="AY61" s="100"/>
      <c r="AZ61" s="99"/>
      <c r="BA61" s="100"/>
      <c r="BB61" s="99"/>
      <c r="BC61" s="100"/>
      <c r="BD61" s="99"/>
      <c r="BE61" s="100"/>
      <c r="BF61" s="101"/>
      <c r="BG61" s="100"/>
      <c r="BH61" s="96"/>
      <c r="BI61" s="97"/>
      <c r="BJ61" s="98"/>
      <c r="BK61" s="100"/>
      <c r="BL61" s="99"/>
      <c r="BM61" s="100"/>
      <c r="BN61" s="99"/>
      <c r="BO61" s="100"/>
      <c r="BP61" s="99"/>
      <c r="BQ61" s="100"/>
      <c r="BR61" s="99"/>
      <c r="BS61" s="100"/>
      <c r="BT61" s="99"/>
      <c r="BU61" s="100"/>
      <c r="BV61" s="99"/>
      <c r="BW61" s="100"/>
      <c r="BX61" s="99"/>
      <c r="BY61" s="100"/>
      <c r="BZ61" s="99"/>
      <c r="CA61" s="100"/>
      <c r="CB61" s="99"/>
      <c r="CC61" s="100"/>
      <c r="CD61" s="99"/>
      <c r="CE61" s="100"/>
      <c r="CF61" s="101"/>
      <c r="CG61" s="100"/>
    </row>
    <row r="62" spans="1:85" s="102" customFormat="1" ht="19.899999999999999" customHeight="1" x14ac:dyDescent="0.25">
      <c r="A62" s="94">
        <v>51</v>
      </c>
      <c r="B62" s="95" t="s">
        <v>120</v>
      </c>
      <c r="C62" s="95" t="s">
        <v>77</v>
      </c>
      <c r="D62" s="94">
        <f>RANK(BF62,$BF$4:$BF$147)</f>
        <v>6</v>
      </c>
      <c r="E62" s="94">
        <v>0.35</v>
      </c>
      <c r="F62" s="94" t="s">
        <v>81</v>
      </c>
      <c r="G62" s="94">
        <v>700</v>
      </c>
      <c r="H62" s="94">
        <v>800</v>
      </c>
      <c r="I62" s="97">
        <f t="shared" si="159"/>
        <v>280</v>
      </c>
      <c r="J62" s="94">
        <v>1480</v>
      </c>
      <c r="K62" s="97">
        <f t="shared" si="160"/>
        <v>518</v>
      </c>
      <c r="L62" s="94">
        <v>1080</v>
      </c>
      <c r="M62" s="97">
        <f t="shared" si="161"/>
        <v>378</v>
      </c>
      <c r="N62" s="94">
        <v>280</v>
      </c>
      <c r="O62" s="97">
        <f t="shared" si="162"/>
        <v>98</v>
      </c>
      <c r="P62" s="94">
        <v>680</v>
      </c>
      <c r="Q62" s="97">
        <f t="shared" si="163"/>
        <v>237.99999999999997</v>
      </c>
      <c r="R62" s="94">
        <v>1120</v>
      </c>
      <c r="S62" s="97">
        <f t="shared" si="164"/>
        <v>392</v>
      </c>
      <c r="T62" s="94">
        <v>2600</v>
      </c>
      <c r="U62" s="97">
        <f t="shared" si="165"/>
        <v>909.99999999999989</v>
      </c>
      <c r="V62" s="94">
        <v>840</v>
      </c>
      <c r="W62" s="97">
        <f t="shared" si="166"/>
        <v>294</v>
      </c>
      <c r="X62" s="94">
        <v>1880</v>
      </c>
      <c r="Y62" s="97">
        <f t="shared" si="167"/>
        <v>658</v>
      </c>
      <c r="Z62" s="94">
        <v>2440</v>
      </c>
      <c r="AA62" s="97">
        <f t="shared" si="168"/>
        <v>854</v>
      </c>
      <c r="AB62" s="94">
        <v>3000</v>
      </c>
      <c r="AC62" s="97">
        <f t="shared" si="169"/>
        <v>1050</v>
      </c>
      <c r="AD62" s="94">
        <v>4430</v>
      </c>
      <c r="AE62" s="97">
        <f t="shared" si="170"/>
        <v>1550.5</v>
      </c>
      <c r="AF62" s="101">
        <f t="shared" ref="AF62:AF64" si="187">SUM(H62,J62,L62,N62,P62,R62,T62,V62,X62,Z62,AB62,AD62)</f>
        <v>20630</v>
      </c>
      <c r="AG62" s="100">
        <f t="shared" ref="AG62:AG64" si="188">SUM(I62,K62,M62,O62,Q62,S62,U62,W62,Y62,AA62,AC62,AE62)</f>
        <v>7220.5</v>
      </c>
      <c r="AH62" s="96">
        <v>3340</v>
      </c>
      <c r="AI62" s="97">
        <f t="shared" si="173"/>
        <v>1169</v>
      </c>
      <c r="AJ62" s="98">
        <v>2690</v>
      </c>
      <c r="AK62" s="97">
        <f t="shared" si="173"/>
        <v>941.49999999999989</v>
      </c>
      <c r="AL62" s="99">
        <v>4920</v>
      </c>
      <c r="AM62" s="100">
        <f t="shared" si="32"/>
        <v>1722</v>
      </c>
      <c r="AN62" s="99">
        <v>4120</v>
      </c>
      <c r="AO62" s="100">
        <f t="shared" si="33"/>
        <v>1442</v>
      </c>
      <c r="AP62" s="99">
        <v>5360</v>
      </c>
      <c r="AQ62" s="100">
        <f t="shared" si="34"/>
        <v>1875.9999999999998</v>
      </c>
      <c r="AR62" s="99">
        <v>5243</v>
      </c>
      <c r="AS62" s="100">
        <f t="shared" si="35"/>
        <v>1835.05</v>
      </c>
      <c r="AT62" s="99">
        <v>4210</v>
      </c>
      <c r="AU62" s="100">
        <f t="shared" si="36"/>
        <v>1473.5</v>
      </c>
      <c r="AV62" s="99">
        <v>6800</v>
      </c>
      <c r="AW62" s="100">
        <f t="shared" si="37"/>
        <v>2380</v>
      </c>
      <c r="AX62" s="99">
        <v>6640</v>
      </c>
      <c r="AY62" s="100">
        <f t="shared" si="38"/>
        <v>2324</v>
      </c>
      <c r="AZ62" s="99">
        <v>5840</v>
      </c>
      <c r="BA62" s="100">
        <f t="shared" si="39"/>
        <v>2043.9999999999998</v>
      </c>
      <c r="BB62" s="99">
        <v>6640</v>
      </c>
      <c r="BC62" s="100">
        <f t="shared" si="40"/>
        <v>2324</v>
      </c>
      <c r="BD62" s="99">
        <v>8080</v>
      </c>
      <c r="BE62" s="100">
        <f t="shared" si="41"/>
        <v>2828</v>
      </c>
      <c r="BF62" s="101">
        <f t="shared" si="96"/>
        <v>63883</v>
      </c>
      <c r="BG62" s="100">
        <f t="shared" si="96"/>
        <v>22359.05</v>
      </c>
      <c r="BH62" s="96">
        <v>9240</v>
      </c>
      <c r="BI62" s="97">
        <f t="shared" ref="BI62:BI64" si="189">BH62*$E62</f>
        <v>3234</v>
      </c>
      <c r="BJ62" s="98">
        <v>6440</v>
      </c>
      <c r="BK62" s="100">
        <f t="shared" ref="BK62:BK64" si="190">BJ62*$E62</f>
        <v>2254</v>
      </c>
      <c r="BL62" s="99"/>
      <c r="BM62" s="100">
        <f t="shared" ref="BM62:BM64" si="191">BL62*$E62</f>
        <v>0</v>
      </c>
      <c r="BN62" s="99"/>
      <c r="BO62" s="100">
        <f t="shared" ref="BO62:BO64" si="192">BN62*$E62</f>
        <v>0</v>
      </c>
      <c r="BP62" s="99"/>
      <c r="BQ62" s="100">
        <f t="shared" ref="BQ62:BQ64" si="193">BP62*$E62</f>
        <v>0</v>
      </c>
      <c r="BR62" s="99"/>
      <c r="BS62" s="100">
        <f t="shared" ref="BS62:BS64" si="194">BR62*$E62</f>
        <v>0</v>
      </c>
      <c r="BT62" s="99"/>
      <c r="BU62" s="100">
        <f t="shared" ref="BU62:BU64" si="195">BT62*$E62</f>
        <v>0</v>
      </c>
      <c r="BV62" s="99"/>
      <c r="BW62" s="100">
        <f t="shared" ref="BW62:BW64" si="196">BV62*$E62</f>
        <v>0</v>
      </c>
      <c r="BX62" s="99"/>
      <c r="BY62" s="100">
        <f t="shared" ref="BY62:BY64" si="197">BX62*$E62</f>
        <v>0</v>
      </c>
      <c r="BZ62" s="99"/>
      <c r="CA62" s="100">
        <f t="shared" ref="CA62:CA64" si="198">BZ62*$E62</f>
        <v>0</v>
      </c>
      <c r="CB62" s="99"/>
      <c r="CC62" s="100">
        <f t="shared" ref="CC62:CC64" si="199">CB62*$E62</f>
        <v>0</v>
      </c>
      <c r="CD62" s="99"/>
      <c r="CE62" s="100">
        <f t="shared" ref="CE62:CE64" si="200">CD62*$E62</f>
        <v>0</v>
      </c>
      <c r="CF62" s="101">
        <f t="shared" ref="CF62:CG64" si="201">SUM(BH62,BJ62,BL62,BN62,BP62,BR62,BT62,BV62,BX62,BZ62,CB62,CD62)</f>
        <v>15680</v>
      </c>
      <c r="CG62" s="100">
        <f t="shared" si="201"/>
        <v>5488</v>
      </c>
    </row>
    <row r="63" spans="1:85" s="102" customFormat="1" ht="19.899999999999999" customHeight="1" x14ac:dyDescent="0.25">
      <c r="A63" s="94">
        <v>52</v>
      </c>
      <c r="B63" s="95" t="s">
        <v>121</v>
      </c>
      <c r="C63" s="95" t="s">
        <v>74</v>
      </c>
      <c r="D63" s="94">
        <f>RANK(BF63,$BF$4:$BF$147)</f>
        <v>19</v>
      </c>
      <c r="E63" s="94">
        <v>0.64</v>
      </c>
      <c r="F63" s="94" t="s">
        <v>85</v>
      </c>
      <c r="G63" s="94"/>
      <c r="H63" s="94"/>
      <c r="I63" s="100">
        <f t="shared" si="17"/>
        <v>0</v>
      </c>
      <c r="J63" s="94"/>
      <c r="K63" s="100">
        <f t="shared" si="18"/>
        <v>0</v>
      </c>
      <c r="L63" s="94"/>
      <c r="M63" s="100">
        <f t="shared" si="19"/>
        <v>0</v>
      </c>
      <c r="N63" s="94"/>
      <c r="O63" s="100">
        <f t="shared" si="20"/>
        <v>0</v>
      </c>
      <c r="P63" s="94"/>
      <c r="Q63" s="100">
        <f t="shared" si="21"/>
        <v>0</v>
      </c>
      <c r="R63" s="94"/>
      <c r="S63" s="100">
        <f t="shared" si="22"/>
        <v>0</v>
      </c>
      <c r="T63" s="94"/>
      <c r="U63" s="100">
        <f t="shared" si="23"/>
        <v>0</v>
      </c>
      <c r="V63" s="94"/>
      <c r="W63" s="100">
        <f t="shared" si="24"/>
        <v>0</v>
      </c>
      <c r="X63" s="94"/>
      <c r="Y63" s="100">
        <f t="shared" si="25"/>
        <v>0</v>
      </c>
      <c r="Z63" s="94"/>
      <c r="AA63" s="100">
        <f t="shared" si="26"/>
        <v>0</v>
      </c>
      <c r="AB63" s="94"/>
      <c r="AC63" s="100">
        <f t="shared" si="27"/>
        <v>0</v>
      </c>
      <c r="AD63" s="94"/>
      <c r="AE63" s="100">
        <f t="shared" si="28"/>
        <v>0</v>
      </c>
      <c r="AF63" s="101">
        <f t="shared" si="187"/>
        <v>0</v>
      </c>
      <c r="AG63" s="100">
        <f t="shared" si="188"/>
        <v>0</v>
      </c>
      <c r="AH63" s="99"/>
      <c r="AI63" s="100">
        <f t="shared" si="31"/>
        <v>0</v>
      </c>
      <c r="AJ63" s="99"/>
      <c r="AK63" s="100">
        <f t="shared" si="32"/>
        <v>0</v>
      </c>
      <c r="AL63" s="99"/>
      <c r="AM63" s="100">
        <f t="shared" si="32"/>
        <v>0</v>
      </c>
      <c r="AN63" s="99"/>
      <c r="AO63" s="100">
        <f t="shared" si="33"/>
        <v>0</v>
      </c>
      <c r="AP63" s="99"/>
      <c r="AQ63" s="100">
        <f t="shared" si="34"/>
        <v>0</v>
      </c>
      <c r="AR63" s="99"/>
      <c r="AS63" s="100">
        <f t="shared" si="35"/>
        <v>0</v>
      </c>
      <c r="AT63" s="99"/>
      <c r="AU63" s="100">
        <f t="shared" si="36"/>
        <v>0</v>
      </c>
      <c r="AV63" s="99"/>
      <c r="AW63" s="100">
        <f t="shared" si="37"/>
        <v>0</v>
      </c>
      <c r="AX63" s="99"/>
      <c r="AY63" s="100">
        <f t="shared" si="38"/>
        <v>0</v>
      </c>
      <c r="AZ63" s="99"/>
      <c r="BA63" s="100">
        <f t="shared" si="39"/>
        <v>0</v>
      </c>
      <c r="BB63" s="99"/>
      <c r="BC63" s="100">
        <f t="shared" si="40"/>
        <v>0</v>
      </c>
      <c r="BD63" s="99"/>
      <c r="BE63" s="100">
        <f t="shared" si="41"/>
        <v>0</v>
      </c>
      <c r="BF63" s="101">
        <f t="shared" si="96"/>
        <v>0</v>
      </c>
      <c r="BG63" s="100">
        <f t="shared" si="96"/>
        <v>0</v>
      </c>
      <c r="BH63" s="99"/>
      <c r="BI63" s="100">
        <f t="shared" si="189"/>
        <v>0</v>
      </c>
      <c r="BJ63" s="99"/>
      <c r="BK63" s="100">
        <f t="shared" si="190"/>
        <v>0</v>
      </c>
      <c r="BL63" s="99"/>
      <c r="BM63" s="100">
        <f t="shared" si="191"/>
        <v>0</v>
      </c>
      <c r="BN63" s="99"/>
      <c r="BO63" s="100">
        <f t="shared" si="192"/>
        <v>0</v>
      </c>
      <c r="BP63" s="99"/>
      <c r="BQ63" s="100">
        <f t="shared" si="193"/>
        <v>0</v>
      </c>
      <c r="BR63" s="99"/>
      <c r="BS63" s="100">
        <f t="shared" si="194"/>
        <v>0</v>
      </c>
      <c r="BT63" s="99"/>
      <c r="BU63" s="100">
        <f t="shared" si="195"/>
        <v>0</v>
      </c>
      <c r="BV63" s="99"/>
      <c r="BW63" s="100">
        <f t="shared" si="196"/>
        <v>0</v>
      </c>
      <c r="BX63" s="99"/>
      <c r="BY63" s="100">
        <f t="shared" si="197"/>
        <v>0</v>
      </c>
      <c r="BZ63" s="99"/>
      <c r="CA63" s="100">
        <f t="shared" si="198"/>
        <v>0</v>
      </c>
      <c r="CB63" s="99"/>
      <c r="CC63" s="100">
        <f t="shared" si="199"/>
        <v>0</v>
      </c>
      <c r="CD63" s="99"/>
      <c r="CE63" s="100">
        <f t="shared" si="200"/>
        <v>0</v>
      </c>
      <c r="CF63" s="101">
        <f t="shared" si="201"/>
        <v>0</v>
      </c>
      <c r="CG63" s="100">
        <f t="shared" si="201"/>
        <v>0</v>
      </c>
    </row>
    <row r="64" spans="1:85" s="102" customFormat="1" ht="19.899999999999999" customHeight="1" x14ac:dyDescent="0.25">
      <c r="A64" s="94">
        <v>53</v>
      </c>
      <c r="B64" s="95" t="s">
        <v>122</v>
      </c>
      <c r="C64" s="95" t="s">
        <v>74</v>
      </c>
      <c r="D64" s="94">
        <f>RANK(BF64,$BF$4:$BF$147)</f>
        <v>10</v>
      </c>
      <c r="E64" s="94">
        <v>0.64</v>
      </c>
      <c r="F64" s="94" t="s">
        <v>85</v>
      </c>
      <c r="G64" s="94">
        <v>1350</v>
      </c>
      <c r="H64" s="94">
        <v>700</v>
      </c>
      <c r="I64" s="97">
        <f t="shared" si="17"/>
        <v>448</v>
      </c>
      <c r="J64" s="94"/>
      <c r="K64" s="97">
        <f t="shared" si="18"/>
        <v>0</v>
      </c>
      <c r="L64" s="94">
        <v>840</v>
      </c>
      <c r="M64" s="97">
        <f t="shared" si="19"/>
        <v>537.6</v>
      </c>
      <c r="N64" s="94">
        <v>700</v>
      </c>
      <c r="O64" s="97">
        <f t="shared" si="20"/>
        <v>448</v>
      </c>
      <c r="P64" s="94">
        <v>700</v>
      </c>
      <c r="Q64" s="97">
        <f t="shared" si="21"/>
        <v>448</v>
      </c>
      <c r="R64" s="94">
        <v>1050</v>
      </c>
      <c r="S64" s="97">
        <f t="shared" si="22"/>
        <v>672</v>
      </c>
      <c r="T64" s="94"/>
      <c r="U64" s="97">
        <f t="shared" si="23"/>
        <v>0</v>
      </c>
      <c r="V64" s="94">
        <v>1120</v>
      </c>
      <c r="W64" s="97">
        <f t="shared" si="24"/>
        <v>716.80000000000007</v>
      </c>
      <c r="X64" s="94">
        <v>14</v>
      </c>
      <c r="Y64" s="97">
        <f t="shared" si="25"/>
        <v>8.9600000000000009</v>
      </c>
      <c r="Z64" s="94"/>
      <c r="AA64" s="97">
        <f t="shared" si="26"/>
        <v>0</v>
      </c>
      <c r="AB64" s="94"/>
      <c r="AC64" s="97">
        <f t="shared" si="27"/>
        <v>0</v>
      </c>
      <c r="AD64" s="94">
        <v>8</v>
      </c>
      <c r="AE64" s="97">
        <f t="shared" si="28"/>
        <v>5.12</v>
      </c>
      <c r="AF64" s="101">
        <f t="shared" si="187"/>
        <v>5132</v>
      </c>
      <c r="AG64" s="100">
        <f t="shared" si="188"/>
        <v>3284.48</v>
      </c>
      <c r="AH64" s="96"/>
      <c r="AI64" s="97">
        <f t="shared" si="31"/>
        <v>0</v>
      </c>
      <c r="AJ64" s="98">
        <v>700</v>
      </c>
      <c r="AK64" s="97">
        <f t="shared" si="31"/>
        <v>448</v>
      </c>
      <c r="AL64" s="99">
        <v>700</v>
      </c>
      <c r="AM64" s="100">
        <f t="shared" si="32"/>
        <v>448</v>
      </c>
      <c r="AN64" s="99"/>
      <c r="AO64" s="100">
        <f t="shared" si="33"/>
        <v>0</v>
      </c>
      <c r="AP64" s="99">
        <v>994</v>
      </c>
      <c r="AQ64" s="100">
        <f t="shared" si="34"/>
        <v>636.16</v>
      </c>
      <c r="AR64" s="99"/>
      <c r="AS64" s="100">
        <f t="shared" si="35"/>
        <v>0</v>
      </c>
      <c r="AT64" s="99">
        <v>700</v>
      </c>
      <c r="AU64" s="100">
        <f t="shared" si="36"/>
        <v>448</v>
      </c>
      <c r="AV64" s="99">
        <v>700</v>
      </c>
      <c r="AW64" s="100">
        <f t="shared" si="37"/>
        <v>448</v>
      </c>
      <c r="AX64" s="99">
        <v>560</v>
      </c>
      <c r="AY64" s="100">
        <f t="shared" si="38"/>
        <v>358.40000000000003</v>
      </c>
      <c r="AZ64" s="99">
        <v>560</v>
      </c>
      <c r="BA64" s="100">
        <f t="shared" si="39"/>
        <v>358.40000000000003</v>
      </c>
      <c r="BB64" s="99">
        <v>560</v>
      </c>
      <c r="BC64" s="100">
        <f t="shared" si="40"/>
        <v>358.40000000000003</v>
      </c>
      <c r="BD64" s="99">
        <v>420</v>
      </c>
      <c r="BE64" s="100">
        <f t="shared" si="41"/>
        <v>268.8</v>
      </c>
      <c r="BF64" s="101">
        <f t="shared" si="96"/>
        <v>5894</v>
      </c>
      <c r="BG64" s="100">
        <f t="shared" si="96"/>
        <v>3772.1600000000003</v>
      </c>
      <c r="BH64" s="99">
        <v>560</v>
      </c>
      <c r="BI64" s="100">
        <f t="shared" si="189"/>
        <v>358.40000000000003</v>
      </c>
      <c r="BJ64" s="99">
        <v>350</v>
      </c>
      <c r="BK64" s="100">
        <f t="shared" si="190"/>
        <v>224</v>
      </c>
      <c r="BL64" s="99"/>
      <c r="BM64" s="100">
        <f t="shared" si="191"/>
        <v>0</v>
      </c>
      <c r="BN64" s="99"/>
      <c r="BO64" s="100">
        <f t="shared" si="192"/>
        <v>0</v>
      </c>
      <c r="BP64" s="99"/>
      <c r="BQ64" s="100">
        <f t="shared" si="193"/>
        <v>0</v>
      </c>
      <c r="BR64" s="99"/>
      <c r="BS64" s="100">
        <f t="shared" si="194"/>
        <v>0</v>
      </c>
      <c r="BT64" s="99"/>
      <c r="BU64" s="100">
        <f t="shared" si="195"/>
        <v>0</v>
      </c>
      <c r="BV64" s="99"/>
      <c r="BW64" s="100">
        <f t="shared" si="196"/>
        <v>0</v>
      </c>
      <c r="BX64" s="99"/>
      <c r="BY64" s="100">
        <f t="shared" si="197"/>
        <v>0</v>
      </c>
      <c r="BZ64" s="99"/>
      <c r="CA64" s="100">
        <f t="shared" si="198"/>
        <v>0</v>
      </c>
      <c r="CB64" s="99"/>
      <c r="CC64" s="100">
        <f t="shared" si="199"/>
        <v>0</v>
      </c>
      <c r="CD64" s="99"/>
      <c r="CE64" s="100">
        <f t="shared" si="200"/>
        <v>0</v>
      </c>
      <c r="CF64" s="101">
        <f t="shared" si="201"/>
        <v>910</v>
      </c>
      <c r="CG64" s="100">
        <f t="shared" si="201"/>
        <v>582.40000000000009</v>
      </c>
    </row>
    <row r="65" spans="1:85" s="102" customFormat="1" ht="19.899999999999999" customHeight="1" x14ac:dyDescent="0.25">
      <c r="A65" s="94"/>
      <c r="B65" s="95"/>
      <c r="C65" s="95"/>
      <c r="D65" s="94"/>
      <c r="E65" s="94"/>
      <c r="F65" s="94"/>
      <c r="G65" s="94"/>
      <c r="H65" s="94"/>
      <c r="I65" s="100"/>
      <c r="J65" s="94"/>
      <c r="K65" s="100"/>
      <c r="L65" s="94"/>
      <c r="M65" s="100"/>
      <c r="N65" s="94"/>
      <c r="O65" s="100"/>
      <c r="P65" s="94"/>
      <c r="Q65" s="100"/>
      <c r="R65" s="94"/>
      <c r="S65" s="100"/>
      <c r="T65" s="94"/>
      <c r="U65" s="100"/>
      <c r="V65" s="94"/>
      <c r="W65" s="100"/>
      <c r="X65" s="94"/>
      <c r="Y65" s="100"/>
      <c r="Z65" s="94"/>
      <c r="AA65" s="100"/>
      <c r="AB65" s="94"/>
      <c r="AC65" s="100"/>
      <c r="AD65" s="94"/>
      <c r="AE65" s="100"/>
      <c r="AF65" s="101"/>
      <c r="AG65" s="100"/>
      <c r="AH65" s="99"/>
      <c r="AI65" s="100"/>
      <c r="AJ65" s="99"/>
      <c r="AK65" s="100"/>
      <c r="AL65" s="99"/>
      <c r="AM65" s="100"/>
      <c r="AN65" s="99"/>
      <c r="AO65" s="100"/>
      <c r="AP65" s="99"/>
      <c r="AQ65" s="100"/>
      <c r="AR65" s="99"/>
      <c r="AS65" s="100"/>
      <c r="AT65" s="99"/>
      <c r="AU65" s="100"/>
      <c r="AV65" s="99"/>
      <c r="AW65" s="100"/>
      <c r="AX65" s="99"/>
      <c r="AY65" s="100"/>
      <c r="AZ65" s="99"/>
      <c r="BA65" s="100"/>
      <c r="BB65" s="99"/>
      <c r="BC65" s="100"/>
      <c r="BD65" s="99"/>
      <c r="BE65" s="100"/>
      <c r="BF65" s="101"/>
      <c r="BG65" s="100"/>
      <c r="BH65" s="99"/>
      <c r="BI65" s="100"/>
      <c r="BJ65" s="99"/>
      <c r="BK65" s="100"/>
      <c r="BL65" s="99"/>
      <c r="BM65" s="100"/>
      <c r="BN65" s="99"/>
      <c r="BO65" s="100"/>
      <c r="BP65" s="99"/>
      <c r="BQ65" s="100"/>
      <c r="BR65" s="99"/>
      <c r="BS65" s="100"/>
      <c r="BT65" s="99"/>
      <c r="BU65" s="100"/>
      <c r="BV65" s="99"/>
      <c r="BW65" s="100"/>
      <c r="BX65" s="99"/>
      <c r="BY65" s="100"/>
      <c r="BZ65" s="99"/>
      <c r="CA65" s="100"/>
      <c r="CB65" s="99"/>
      <c r="CC65" s="100"/>
      <c r="CD65" s="99"/>
      <c r="CE65" s="100"/>
      <c r="CF65" s="101"/>
      <c r="CG65" s="100"/>
    </row>
    <row r="66" spans="1:85" s="102" customFormat="1" ht="19.899999999999999" customHeight="1" x14ac:dyDescent="0.25">
      <c r="A66" s="94">
        <v>54</v>
      </c>
      <c r="B66" s="95" t="s">
        <v>123</v>
      </c>
      <c r="C66" s="95" t="s">
        <v>77</v>
      </c>
      <c r="D66" s="94">
        <f>RANK(BF66,$BF$4:$BF$147)</f>
        <v>19</v>
      </c>
      <c r="E66" s="94">
        <v>1</v>
      </c>
      <c r="F66" s="94" t="s">
        <v>75</v>
      </c>
      <c r="G66" s="94"/>
      <c r="H66" s="94"/>
      <c r="I66" s="100">
        <f t="shared" si="17"/>
        <v>0</v>
      </c>
      <c r="J66" s="94"/>
      <c r="K66" s="100">
        <f t="shared" si="18"/>
        <v>0</v>
      </c>
      <c r="L66" s="94"/>
      <c r="M66" s="100">
        <f t="shared" si="19"/>
        <v>0</v>
      </c>
      <c r="N66" s="94"/>
      <c r="O66" s="100">
        <f t="shared" si="20"/>
        <v>0</v>
      </c>
      <c r="P66" s="94"/>
      <c r="Q66" s="100">
        <f t="shared" si="21"/>
        <v>0</v>
      </c>
      <c r="R66" s="94"/>
      <c r="S66" s="100">
        <f t="shared" si="22"/>
        <v>0</v>
      </c>
      <c r="T66" s="94"/>
      <c r="U66" s="100">
        <f t="shared" si="23"/>
        <v>0</v>
      </c>
      <c r="V66" s="94"/>
      <c r="W66" s="100">
        <f t="shared" si="24"/>
        <v>0</v>
      </c>
      <c r="X66" s="94"/>
      <c r="Y66" s="100">
        <f t="shared" si="25"/>
        <v>0</v>
      </c>
      <c r="Z66" s="94"/>
      <c r="AA66" s="100">
        <f t="shared" si="26"/>
        <v>0</v>
      </c>
      <c r="AB66" s="94"/>
      <c r="AC66" s="100">
        <f t="shared" si="27"/>
        <v>0</v>
      </c>
      <c r="AD66" s="94"/>
      <c r="AE66" s="100">
        <f t="shared" si="28"/>
        <v>0</v>
      </c>
      <c r="AF66" s="101">
        <f t="shared" ref="AF66:AF68" si="202">SUM(H66,J66,L66,N66,P66,R66,T66,V66,X66,Z66,AB66,AD66)</f>
        <v>0</v>
      </c>
      <c r="AG66" s="100">
        <f t="shared" ref="AG66:AG68" si="203">SUM(I66,K66,M66,O66,Q66,S66,U66,W66,Y66,AA66,AC66,AE66)</f>
        <v>0</v>
      </c>
      <c r="AH66" s="99"/>
      <c r="AI66" s="100">
        <f t="shared" si="31"/>
        <v>0</v>
      </c>
      <c r="AJ66" s="99"/>
      <c r="AK66" s="100">
        <f t="shared" si="32"/>
        <v>0</v>
      </c>
      <c r="AL66" s="99"/>
      <c r="AM66" s="100">
        <f t="shared" si="32"/>
        <v>0</v>
      </c>
      <c r="AN66" s="99"/>
      <c r="AO66" s="100">
        <f t="shared" si="33"/>
        <v>0</v>
      </c>
      <c r="AP66" s="99"/>
      <c r="AQ66" s="100">
        <f t="shared" si="34"/>
        <v>0</v>
      </c>
      <c r="AR66" s="99"/>
      <c r="AS66" s="100">
        <f t="shared" si="35"/>
        <v>0</v>
      </c>
      <c r="AT66" s="99"/>
      <c r="AU66" s="100">
        <f t="shared" si="36"/>
        <v>0</v>
      </c>
      <c r="AV66" s="99"/>
      <c r="AW66" s="100">
        <f t="shared" si="37"/>
        <v>0</v>
      </c>
      <c r="AX66" s="99"/>
      <c r="AY66" s="100">
        <f t="shared" si="38"/>
        <v>0</v>
      </c>
      <c r="AZ66" s="99"/>
      <c r="BA66" s="100">
        <f t="shared" si="39"/>
        <v>0</v>
      </c>
      <c r="BB66" s="99"/>
      <c r="BC66" s="100">
        <f t="shared" si="40"/>
        <v>0</v>
      </c>
      <c r="BD66" s="99"/>
      <c r="BE66" s="100">
        <f t="shared" si="41"/>
        <v>0</v>
      </c>
      <c r="BF66" s="101">
        <f t="shared" si="96"/>
        <v>0</v>
      </c>
      <c r="BG66" s="100">
        <f t="shared" si="96"/>
        <v>0</v>
      </c>
      <c r="BH66" s="99"/>
      <c r="BI66" s="100">
        <f t="shared" ref="BI66:BI68" si="204">BH66*$E66</f>
        <v>0</v>
      </c>
      <c r="BJ66" s="99"/>
      <c r="BK66" s="100">
        <f t="shared" ref="BK66:BK68" si="205">BJ66*$E66</f>
        <v>0</v>
      </c>
      <c r="BL66" s="99"/>
      <c r="BM66" s="100">
        <f t="shared" ref="BM66:BM68" si="206">BL66*$E66</f>
        <v>0</v>
      </c>
      <c r="BN66" s="99"/>
      <c r="BO66" s="100">
        <f t="shared" ref="BO66:BO68" si="207">BN66*$E66</f>
        <v>0</v>
      </c>
      <c r="BP66" s="99"/>
      <c r="BQ66" s="100">
        <f t="shared" ref="BQ66:BQ68" si="208">BP66*$E66</f>
        <v>0</v>
      </c>
      <c r="BR66" s="99"/>
      <c r="BS66" s="100">
        <f t="shared" ref="BS66:BS68" si="209">BR66*$E66</f>
        <v>0</v>
      </c>
      <c r="BT66" s="99"/>
      <c r="BU66" s="100">
        <f t="shared" ref="BU66:BU68" si="210">BT66*$E66</f>
        <v>0</v>
      </c>
      <c r="BV66" s="99"/>
      <c r="BW66" s="100">
        <f t="shared" ref="BW66:BW68" si="211">BV66*$E66</f>
        <v>0</v>
      </c>
      <c r="BX66" s="99"/>
      <c r="BY66" s="100">
        <f t="shared" ref="BY66:BY68" si="212">BX66*$E66</f>
        <v>0</v>
      </c>
      <c r="BZ66" s="99"/>
      <c r="CA66" s="100">
        <f t="shared" ref="CA66:CA68" si="213">BZ66*$E66</f>
        <v>0</v>
      </c>
      <c r="CB66" s="99"/>
      <c r="CC66" s="100">
        <f t="shared" ref="CC66:CC68" si="214">CB66*$E66</f>
        <v>0</v>
      </c>
      <c r="CD66" s="99"/>
      <c r="CE66" s="100">
        <f t="shared" ref="CE66:CE68" si="215">CD66*$E66</f>
        <v>0</v>
      </c>
      <c r="CF66" s="101">
        <f t="shared" ref="CF66:CG68" si="216">SUM(BH66,BJ66,BL66,BN66,BP66,BR66,BT66,BV66,BX66,BZ66,CB66,CD66)</f>
        <v>0</v>
      </c>
      <c r="CG66" s="100">
        <f t="shared" si="216"/>
        <v>0</v>
      </c>
    </row>
    <row r="67" spans="1:85" s="102" customFormat="1" ht="19.899999999999999" customHeight="1" x14ac:dyDescent="0.25">
      <c r="A67" s="94">
        <v>55</v>
      </c>
      <c r="B67" s="95" t="s">
        <v>124</v>
      </c>
      <c r="C67" s="95" t="s">
        <v>77</v>
      </c>
      <c r="D67" s="94">
        <f>RANK(BF67,$BF$4:$BF$147)</f>
        <v>19</v>
      </c>
      <c r="E67" s="94">
        <v>0.6</v>
      </c>
      <c r="F67" s="94" t="s">
        <v>75</v>
      </c>
      <c r="G67" s="94"/>
      <c r="H67" s="94"/>
      <c r="I67" s="100">
        <f t="shared" si="17"/>
        <v>0</v>
      </c>
      <c r="J67" s="94"/>
      <c r="K67" s="100">
        <f t="shared" si="18"/>
        <v>0</v>
      </c>
      <c r="L67" s="94"/>
      <c r="M67" s="100">
        <f t="shared" si="19"/>
        <v>0</v>
      </c>
      <c r="N67" s="94"/>
      <c r="O67" s="100">
        <f t="shared" si="20"/>
        <v>0</v>
      </c>
      <c r="P67" s="94"/>
      <c r="Q67" s="100">
        <f t="shared" si="21"/>
        <v>0</v>
      </c>
      <c r="R67" s="94"/>
      <c r="S67" s="100">
        <f t="shared" si="22"/>
        <v>0</v>
      </c>
      <c r="T67" s="94"/>
      <c r="U67" s="100">
        <f t="shared" si="23"/>
        <v>0</v>
      </c>
      <c r="V67" s="94"/>
      <c r="W67" s="100">
        <f t="shared" si="24"/>
        <v>0</v>
      </c>
      <c r="X67" s="94"/>
      <c r="Y67" s="100">
        <f t="shared" si="25"/>
        <v>0</v>
      </c>
      <c r="Z67" s="94"/>
      <c r="AA67" s="100">
        <f t="shared" si="26"/>
        <v>0</v>
      </c>
      <c r="AB67" s="94"/>
      <c r="AC67" s="100">
        <f t="shared" si="27"/>
        <v>0</v>
      </c>
      <c r="AD67" s="94"/>
      <c r="AE67" s="100">
        <f t="shared" si="28"/>
        <v>0</v>
      </c>
      <c r="AF67" s="101">
        <f t="shared" si="202"/>
        <v>0</v>
      </c>
      <c r="AG67" s="100">
        <f t="shared" si="203"/>
        <v>0</v>
      </c>
      <c r="AH67" s="99"/>
      <c r="AI67" s="100">
        <f t="shared" si="31"/>
        <v>0</v>
      </c>
      <c r="AJ67" s="99"/>
      <c r="AK67" s="100">
        <f t="shared" si="32"/>
        <v>0</v>
      </c>
      <c r="AL67" s="99"/>
      <c r="AM67" s="100">
        <f t="shared" si="32"/>
        <v>0</v>
      </c>
      <c r="AN67" s="99"/>
      <c r="AO67" s="100">
        <f t="shared" si="33"/>
        <v>0</v>
      </c>
      <c r="AP67" s="99"/>
      <c r="AQ67" s="100">
        <f t="shared" si="34"/>
        <v>0</v>
      </c>
      <c r="AR67" s="99"/>
      <c r="AS67" s="100">
        <f t="shared" si="35"/>
        <v>0</v>
      </c>
      <c r="AT67" s="99"/>
      <c r="AU67" s="100">
        <f t="shared" si="36"/>
        <v>0</v>
      </c>
      <c r="AV67" s="99"/>
      <c r="AW67" s="100">
        <f t="shared" si="37"/>
        <v>0</v>
      </c>
      <c r="AX67" s="99"/>
      <c r="AY67" s="100">
        <f t="shared" si="38"/>
        <v>0</v>
      </c>
      <c r="AZ67" s="99"/>
      <c r="BA67" s="100">
        <f t="shared" si="39"/>
        <v>0</v>
      </c>
      <c r="BB67" s="99"/>
      <c r="BC67" s="100">
        <f t="shared" si="40"/>
        <v>0</v>
      </c>
      <c r="BD67" s="99"/>
      <c r="BE67" s="100">
        <f t="shared" si="41"/>
        <v>0</v>
      </c>
      <c r="BF67" s="101">
        <f t="shared" si="96"/>
        <v>0</v>
      </c>
      <c r="BG67" s="100">
        <f t="shared" si="96"/>
        <v>0</v>
      </c>
      <c r="BH67" s="99"/>
      <c r="BI67" s="100">
        <f t="shared" si="204"/>
        <v>0</v>
      </c>
      <c r="BJ67" s="99"/>
      <c r="BK67" s="100">
        <f t="shared" si="205"/>
        <v>0</v>
      </c>
      <c r="BL67" s="99"/>
      <c r="BM67" s="100">
        <f t="shared" si="206"/>
        <v>0</v>
      </c>
      <c r="BN67" s="99"/>
      <c r="BO67" s="100">
        <f t="shared" si="207"/>
        <v>0</v>
      </c>
      <c r="BP67" s="99"/>
      <c r="BQ67" s="100">
        <f t="shared" si="208"/>
        <v>0</v>
      </c>
      <c r="BR67" s="99"/>
      <c r="BS67" s="100">
        <f t="shared" si="209"/>
        <v>0</v>
      </c>
      <c r="BT67" s="99"/>
      <c r="BU67" s="100">
        <f t="shared" si="210"/>
        <v>0</v>
      </c>
      <c r="BV67" s="99"/>
      <c r="BW67" s="100">
        <f t="shared" si="211"/>
        <v>0</v>
      </c>
      <c r="BX67" s="99"/>
      <c r="BY67" s="100">
        <f t="shared" si="212"/>
        <v>0</v>
      </c>
      <c r="BZ67" s="99"/>
      <c r="CA67" s="100">
        <f t="shared" si="213"/>
        <v>0</v>
      </c>
      <c r="CB67" s="99"/>
      <c r="CC67" s="100">
        <f t="shared" si="214"/>
        <v>0</v>
      </c>
      <c r="CD67" s="99"/>
      <c r="CE67" s="100">
        <f t="shared" si="215"/>
        <v>0</v>
      </c>
      <c r="CF67" s="101">
        <f t="shared" si="216"/>
        <v>0</v>
      </c>
      <c r="CG67" s="100">
        <f t="shared" si="216"/>
        <v>0</v>
      </c>
    </row>
    <row r="68" spans="1:85" s="102" customFormat="1" ht="19.899999999999999" customHeight="1" x14ac:dyDescent="0.25">
      <c r="A68" s="94">
        <v>56</v>
      </c>
      <c r="B68" s="95" t="s">
        <v>125</v>
      </c>
      <c r="C68" s="95" t="s">
        <v>74</v>
      </c>
      <c r="D68" s="94">
        <f>RANK(BF68,$BF$4:$BF$147)</f>
        <v>19</v>
      </c>
      <c r="E68" s="94">
        <v>0.64</v>
      </c>
      <c r="F68" s="94" t="s">
        <v>85</v>
      </c>
      <c r="G68" s="94"/>
      <c r="H68" s="94"/>
      <c r="I68" s="100">
        <f t="shared" si="17"/>
        <v>0</v>
      </c>
      <c r="J68" s="94"/>
      <c r="K68" s="100">
        <f t="shared" si="18"/>
        <v>0</v>
      </c>
      <c r="L68" s="94"/>
      <c r="M68" s="100">
        <f t="shared" si="19"/>
        <v>0</v>
      </c>
      <c r="N68" s="94"/>
      <c r="O68" s="100">
        <f t="shared" si="20"/>
        <v>0</v>
      </c>
      <c r="P68" s="94"/>
      <c r="Q68" s="100">
        <f t="shared" si="21"/>
        <v>0</v>
      </c>
      <c r="R68" s="94"/>
      <c r="S68" s="100">
        <f t="shared" si="22"/>
        <v>0</v>
      </c>
      <c r="T68" s="94"/>
      <c r="U68" s="100">
        <f t="shared" si="23"/>
        <v>0</v>
      </c>
      <c r="V68" s="94"/>
      <c r="W68" s="100">
        <f t="shared" si="24"/>
        <v>0</v>
      </c>
      <c r="X68" s="94"/>
      <c r="Y68" s="100">
        <f t="shared" si="25"/>
        <v>0</v>
      </c>
      <c r="Z68" s="94"/>
      <c r="AA68" s="100">
        <f t="shared" si="26"/>
        <v>0</v>
      </c>
      <c r="AB68" s="94"/>
      <c r="AC68" s="100">
        <f t="shared" si="27"/>
        <v>0</v>
      </c>
      <c r="AD68" s="94"/>
      <c r="AE68" s="100">
        <f t="shared" si="28"/>
        <v>0</v>
      </c>
      <c r="AF68" s="101">
        <f t="shared" si="202"/>
        <v>0</v>
      </c>
      <c r="AG68" s="100">
        <f t="shared" si="203"/>
        <v>0</v>
      </c>
      <c r="AH68" s="99"/>
      <c r="AI68" s="100">
        <f t="shared" si="31"/>
        <v>0</v>
      </c>
      <c r="AJ68" s="99"/>
      <c r="AK68" s="100">
        <f t="shared" si="32"/>
        <v>0</v>
      </c>
      <c r="AL68" s="99"/>
      <c r="AM68" s="100">
        <f t="shared" si="32"/>
        <v>0</v>
      </c>
      <c r="AN68" s="99"/>
      <c r="AO68" s="100">
        <f t="shared" si="33"/>
        <v>0</v>
      </c>
      <c r="AP68" s="99"/>
      <c r="AQ68" s="100">
        <f t="shared" si="34"/>
        <v>0</v>
      </c>
      <c r="AR68" s="99"/>
      <c r="AS68" s="100">
        <f t="shared" si="35"/>
        <v>0</v>
      </c>
      <c r="AT68" s="99"/>
      <c r="AU68" s="100">
        <f t="shared" si="36"/>
        <v>0</v>
      </c>
      <c r="AV68" s="99"/>
      <c r="AW68" s="100">
        <f t="shared" si="37"/>
        <v>0</v>
      </c>
      <c r="AX68" s="99"/>
      <c r="AY68" s="100">
        <f t="shared" si="38"/>
        <v>0</v>
      </c>
      <c r="AZ68" s="99"/>
      <c r="BA68" s="100">
        <f t="shared" si="39"/>
        <v>0</v>
      </c>
      <c r="BB68" s="99"/>
      <c r="BC68" s="100">
        <f t="shared" si="40"/>
        <v>0</v>
      </c>
      <c r="BD68" s="99"/>
      <c r="BE68" s="100">
        <f t="shared" si="41"/>
        <v>0</v>
      </c>
      <c r="BF68" s="101">
        <f t="shared" si="96"/>
        <v>0</v>
      </c>
      <c r="BG68" s="100">
        <f t="shared" si="96"/>
        <v>0</v>
      </c>
      <c r="BH68" s="99"/>
      <c r="BI68" s="100">
        <f t="shared" si="204"/>
        <v>0</v>
      </c>
      <c r="BJ68" s="99"/>
      <c r="BK68" s="100">
        <f t="shared" si="205"/>
        <v>0</v>
      </c>
      <c r="BL68" s="99"/>
      <c r="BM68" s="100">
        <f t="shared" si="206"/>
        <v>0</v>
      </c>
      <c r="BN68" s="99"/>
      <c r="BO68" s="100">
        <f t="shared" si="207"/>
        <v>0</v>
      </c>
      <c r="BP68" s="99"/>
      <c r="BQ68" s="100">
        <f t="shared" si="208"/>
        <v>0</v>
      </c>
      <c r="BR68" s="99"/>
      <c r="BS68" s="100">
        <f t="shared" si="209"/>
        <v>0</v>
      </c>
      <c r="BT68" s="99"/>
      <c r="BU68" s="100">
        <f t="shared" si="210"/>
        <v>0</v>
      </c>
      <c r="BV68" s="99"/>
      <c r="BW68" s="100">
        <f t="shared" si="211"/>
        <v>0</v>
      </c>
      <c r="BX68" s="99"/>
      <c r="BY68" s="100">
        <f t="shared" si="212"/>
        <v>0</v>
      </c>
      <c r="BZ68" s="99"/>
      <c r="CA68" s="100">
        <f t="shared" si="213"/>
        <v>0</v>
      </c>
      <c r="CB68" s="99"/>
      <c r="CC68" s="100">
        <f t="shared" si="214"/>
        <v>0</v>
      </c>
      <c r="CD68" s="99"/>
      <c r="CE68" s="100">
        <f t="shared" si="215"/>
        <v>0</v>
      </c>
      <c r="CF68" s="101">
        <f t="shared" si="216"/>
        <v>0</v>
      </c>
      <c r="CG68" s="100">
        <f t="shared" si="216"/>
        <v>0</v>
      </c>
    </row>
    <row r="69" spans="1:85" s="102" customFormat="1" ht="19.899999999999999" customHeight="1" x14ac:dyDescent="0.25">
      <c r="A69" s="94"/>
      <c r="B69" s="95"/>
      <c r="C69" s="95"/>
      <c r="D69" s="94"/>
      <c r="E69" s="94"/>
      <c r="F69" s="94"/>
      <c r="G69" s="94"/>
      <c r="H69" s="94"/>
      <c r="I69" s="100"/>
      <c r="J69" s="94"/>
      <c r="K69" s="100"/>
      <c r="L69" s="94"/>
      <c r="M69" s="100"/>
      <c r="N69" s="94"/>
      <c r="O69" s="100"/>
      <c r="P69" s="94"/>
      <c r="Q69" s="100"/>
      <c r="R69" s="94"/>
      <c r="S69" s="100"/>
      <c r="T69" s="94"/>
      <c r="U69" s="100"/>
      <c r="V69" s="94"/>
      <c r="W69" s="100"/>
      <c r="X69" s="94"/>
      <c r="Y69" s="100"/>
      <c r="Z69" s="94"/>
      <c r="AA69" s="100"/>
      <c r="AB69" s="94"/>
      <c r="AC69" s="100"/>
      <c r="AD69" s="94"/>
      <c r="AE69" s="100"/>
      <c r="AF69" s="101"/>
      <c r="AG69" s="100"/>
      <c r="AH69" s="99"/>
      <c r="AI69" s="100"/>
      <c r="AJ69" s="99"/>
      <c r="AK69" s="100"/>
      <c r="AL69" s="99"/>
      <c r="AM69" s="100"/>
      <c r="AN69" s="99"/>
      <c r="AO69" s="100"/>
      <c r="AP69" s="99"/>
      <c r="AQ69" s="100"/>
      <c r="AR69" s="99"/>
      <c r="AS69" s="100"/>
      <c r="AT69" s="99"/>
      <c r="AU69" s="100"/>
      <c r="AV69" s="99"/>
      <c r="AW69" s="100"/>
      <c r="AX69" s="99"/>
      <c r="AY69" s="100"/>
      <c r="AZ69" s="99"/>
      <c r="BA69" s="100"/>
      <c r="BB69" s="99"/>
      <c r="BC69" s="100"/>
      <c r="BD69" s="99"/>
      <c r="BE69" s="100"/>
      <c r="BF69" s="101"/>
      <c r="BG69" s="100"/>
      <c r="BH69" s="99"/>
      <c r="BI69" s="100"/>
      <c r="BJ69" s="99"/>
      <c r="BK69" s="100"/>
      <c r="BL69" s="99"/>
      <c r="BM69" s="100"/>
      <c r="BN69" s="99"/>
      <c r="BO69" s="100"/>
      <c r="BP69" s="99"/>
      <c r="BQ69" s="100"/>
      <c r="BR69" s="99"/>
      <c r="BS69" s="100"/>
      <c r="BT69" s="99"/>
      <c r="BU69" s="100"/>
      <c r="BV69" s="99"/>
      <c r="BW69" s="100"/>
      <c r="BX69" s="99"/>
      <c r="BY69" s="100"/>
      <c r="BZ69" s="99"/>
      <c r="CA69" s="100"/>
      <c r="CB69" s="99"/>
      <c r="CC69" s="100"/>
      <c r="CD69" s="99"/>
      <c r="CE69" s="100"/>
      <c r="CF69" s="101"/>
      <c r="CG69" s="100"/>
    </row>
    <row r="70" spans="1:85" s="102" customFormat="1" ht="19.899999999999999" customHeight="1" x14ac:dyDescent="0.25">
      <c r="A70" s="94">
        <v>57</v>
      </c>
      <c r="B70" s="95" t="s">
        <v>126</v>
      </c>
      <c r="C70" s="95" t="s">
        <v>77</v>
      </c>
      <c r="D70" s="94">
        <f>RANK(BF70,$BF$4:$BF$147)</f>
        <v>19</v>
      </c>
      <c r="E70" s="94">
        <v>1</v>
      </c>
      <c r="F70" s="94" t="s">
        <v>75</v>
      </c>
      <c r="G70" s="94"/>
      <c r="H70" s="94"/>
      <c r="I70" s="100">
        <f t="shared" si="17"/>
        <v>0</v>
      </c>
      <c r="J70" s="94"/>
      <c r="K70" s="100">
        <f t="shared" si="18"/>
        <v>0</v>
      </c>
      <c r="L70" s="94"/>
      <c r="M70" s="100">
        <f t="shared" si="19"/>
        <v>0</v>
      </c>
      <c r="N70" s="94"/>
      <c r="O70" s="100">
        <f t="shared" si="20"/>
        <v>0</v>
      </c>
      <c r="P70" s="94"/>
      <c r="Q70" s="100">
        <f t="shared" si="21"/>
        <v>0</v>
      </c>
      <c r="R70" s="94"/>
      <c r="S70" s="100">
        <f t="shared" si="22"/>
        <v>0</v>
      </c>
      <c r="T70" s="94"/>
      <c r="U70" s="100">
        <f t="shared" si="23"/>
        <v>0</v>
      </c>
      <c r="V70" s="94"/>
      <c r="W70" s="100">
        <f t="shared" si="24"/>
        <v>0</v>
      </c>
      <c r="X70" s="94"/>
      <c r="Y70" s="100">
        <f t="shared" si="25"/>
        <v>0</v>
      </c>
      <c r="Z70" s="94"/>
      <c r="AA70" s="100">
        <f t="shared" si="26"/>
        <v>0</v>
      </c>
      <c r="AB70" s="94"/>
      <c r="AC70" s="100">
        <f t="shared" si="27"/>
        <v>0</v>
      </c>
      <c r="AD70" s="94"/>
      <c r="AE70" s="100">
        <f t="shared" si="28"/>
        <v>0</v>
      </c>
      <c r="AF70" s="101">
        <f t="shared" ref="AF70:AF72" si="217">SUM(H70,J70,L70,N70,P70,R70,T70,V70,X70,Z70,AB70,AD70)</f>
        <v>0</v>
      </c>
      <c r="AG70" s="100">
        <f t="shared" ref="AG70:AG72" si="218">SUM(I70,K70,M70,O70,Q70,S70,U70,W70,Y70,AA70,AC70,AE70)</f>
        <v>0</v>
      </c>
      <c r="AH70" s="99"/>
      <c r="AI70" s="100">
        <f t="shared" si="31"/>
        <v>0</v>
      </c>
      <c r="AJ70" s="99"/>
      <c r="AK70" s="100">
        <f t="shared" si="32"/>
        <v>0</v>
      </c>
      <c r="AL70" s="99"/>
      <c r="AM70" s="100">
        <f t="shared" si="32"/>
        <v>0</v>
      </c>
      <c r="AN70" s="99"/>
      <c r="AO70" s="100">
        <f t="shared" si="33"/>
        <v>0</v>
      </c>
      <c r="AP70" s="99"/>
      <c r="AQ70" s="100">
        <f t="shared" si="34"/>
        <v>0</v>
      </c>
      <c r="AR70" s="99"/>
      <c r="AS70" s="100">
        <f t="shared" si="35"/>
        <v>0</v>
      </c>
      <c r="AT70" s="99"/>
      <c r="AU70" s="100">
        <f t="shared" si="36"/>
        <v>0</v>
      </c>
      <c r="AV70" s="99"/>
      <c r="AW70" s="100">
        <f t="shared" si="37"/>
        <v>0</v>
      </c>
      <c r="AX70" s="99"/>
      <c r="AY70" s="100">
        <f t="shared" si="38"/>
        <v>0</v>
      </c>
      <c r="AZ70" s="99"/>
      <c r="BA70" s="100">
        <f t="shared" si="39"/>
        <v>0</v>
      </c>
      <c r="BB70" s="99"/>
      <c r="BC70" s="100">
        <f t="shared" si="40"/>
        <v>0</v>
      </c>
      <c r="BD70" s="99"/>
      <c r="BE70" s="100">
        <f t="shared" si="41"/>
        <v>0</v>
      </c>
      <c r="BF70" s="101">
        <f t="shared" si="96"/>
        <v>0</v>
      </c>
      <c r="BG70" s="100">
        <f t="shared" si="96"/>
        <v>0</v>
      </c>
      <c r="BH70" s="99"/>
      <c r="BI70" s="100">
        <f t="shared" ref="BI70:BK114" si="219">BH70*$E70</f>
        <v>0</v>
      </c>
      <c r="BJ70" s="99"/>
      <c r="BK70" s="100">
        <f t="shared" ref="BK70:BK72" si="220">BJ70*$E70</f>
        <v>0</v>
      </c>
      <c r="BL70" s="99"/>
      <c r="BM70" s="100">
        <f t="shared" ref="BM70:BM72" si="221">BL70*$E70</f>
        <v>0</v>
      </c>
      <c r="BN70" s="99"/>
      <c r="BO70" s="100">
        <f t="shared" ref="BO70:BO72" si="222">BN70*$E70</f>
        <v>0</v>
      </c>
      <c r="BP70" s="99"/>
      <c r="BQ70" s="100">
        <f t="shared" ref="BQ70:BQ72" si="223">BP70*$E70</f>
        <v>0</v>
      </c>
      <c r="BR70" s="99"/>
      <c r="BS70" s="100">
        <f t="shared" ref="BS70:BS72" si="224">BR70*$E70</f>
        <v>0</v>
      </c>
      <c r="BT70" s="99"/>
      <c r="BU70" s="100">
        <f t="shared" ref="BU70:BU72" si="225">BT70*$E70</f>
        <v>0</v>
      </c>
      <c r="BV70" s="99"/>
      <c r="BW70" s="100">
        <f t="shared" ref="BW70:BW72" si="226">BV70*$E70</f>
        <v>0</v>
      </c>
      <c r="BX70" s="99"/>
      <c r="BY70" s="100">
        <f t="shared" ref="BY70:BY72" si="227">BX70*$E70</f>
        <v>0</v>
      </c>
      <c r="BZ70" s="99"/>
      <c r="CA70" s="100">
        <f t="shared" ref="CA70:CA72" si="228">BZ70*$E70</f>
        <v>0</v>
      </c>
      <c r="CB70" s="99"/>
      <c r="CC70" s="100">
        <f t="shared" ref="CC70:CC72" si="229">CB70*$E70</f>
        <v>0</v>
      </c>
      <c r="CD70" s="99"/>
      <c r="CE70" s="100">
        <f t="shared" ref="CE70:CE72" si="230">CD70*$E70</f>
        <v>0</v>
      </c>
      <c r="CF70" s="101">
        <f t="shared" ref="CF70:CG72" si="231">SUM(BH70,BJ70,BL70,BN70,BP70,BR70,BT70,BV70,BX70,BZ70,CB70,CD70)</f>
        <v>0</v>
      </c>
      <c r="CG70" s="100">
        <f t="shared" si="231"/>
        <v>0</v>
      </c>
    </row>
    <row r="71" spans="1:85" s="102" customFormat="1" ht="19.899999999999999" customHeight="1" x14ac:dyDescent="0.25">
      <c r="A71" s="94">
        <v>58</v>
      </c>
      <c r="B71" s="95" t="s">
        <v>127</v>
      </c>
      <c r="C71" s="95" t="s">
        <v>77</v>
      </c>
      <c r="D71" s="94">
        <f>RANK(BF71,$BF$4:$BF$147)</f>
        <v>19</v>
      </c>
      <c r="E71" s="94">
        <v>0.6</v>
      </c>
      <c r="F71" s="94" t="s">
        <v>75</v>
      </c>
      <c r="G71" s="94"/>
      <c r="H71" s="94"/>
      <c r="I71" s="100">
        <f t="shared" si="17"/>
        <v>0</v>
      </c>
      <c r="J71" s="94"/>
      <c r="K71" s="100">
        <f t="shared" si="18"/>
        <v>0</v>
      </c>
      <c r="L71" s="94"/>
      <c r="M71" s="100">
        <f t="shared" si="19"/>
        <v>0</v>
      </c>
      <c r="N71" s="94"/>
      <c r="O71" s="100">
        <f t="shared" si="20"/>
        <v>0</v>
      </c>
      <c r="P71" s="94"/>
      <c r="Q71" s="100">
        <f t="shared" si="21"/>
        <v>0</v>
      </c>
      <c r="R71" s="94"/>
      <c r="S71" s="100">
        <f t="shared" si="22"/>
        <v>0</v>
      </c>
      <c r="T71" s="94"/>
      <c r="U71" s="100">
        <f t="shared" si="23"/>
        <v>0</v>
      </c>
      <c r="V71" s="94"/>
      <c r="W71" s="100">
        <f t="shared" si="24"/>
        <v>0</v>
      </c>
      <c r="X71" s="94"/>
      <c r="Y71" s="100">
        <f t="shared" si="25"/>
        <v>0</v>
      </c>
      <c r="Z71" s="94"/>
      <c r="AA71" s="100">
        <f t="shared" si="26"/>
        <v>0</v>
      </c>
      <c r="AB71" s="94"/>
      <c r="AC71" s="100">
        <f t="shared" si="27"/>
        <v>0</v>
      </c>
      <c r="AD71" s="94"/>
      <c r="AE71" s="100">
        <f t="shared" si="28"/>
        <v>0</v>
      </c>
      <c r="AF71" s="101">
        <f t="shared" si="217"/>
        <v>0</v>
      </c>
      <c r="AG71" s="100">
        <f t="shared" si="218"/>
        <v>0</v>
      </c>
      <c r="AH71" s="99"/>
      <c r="AI71" s="100">
        <f t="shared" si="31"/>
        <v>0</v>
      </c>
      <c r="AJ71" s="99"/>
      <c r="AK71" s="100">
        <f t="shared" si="32"/>
        <v>0</v>
      </c>
      <c r="AL71" s="99"/>
      <c r="AM71" s="100">
        <f t="shared" si="32"/>
        <v>0</v>
      </c>
      <c r="AN71" s="99"/>
      <c r="AO71" s="100">
        <f t="shared" si="33"/>
        <v>0</v>
      </c>
      <c r="AP71" s="99"/>
      <c r="AQ71" s="100">
        <f t="shared" si="34"/>
        <v>0</v>
      </c>
      <c r="AR71" s="99"/>
      <c r="AS71" s="100">
        <f t="shared" si="35"/>
        <v>0</v>
      </c>
      <c r="AT71" s="99"/>
      <c r="AU71" s="100">
        <f t="shared" si="36"/>
        <v>0</v>
      </c>
      <c r="AV71" s="99"/>
      <c r="AW71" s="100">
        <f t="shared" si="37"/>
        <v>0</v>
      </c>
      <c r="AX71" s="99"/>
      <c r="AY71" s="100">
        <f t="shared" si="38"/>
        <v>0</v>
      </c>
      <c r="AZ71" s="99"/>
      <c r="BA71" s="100">
        <f t="shared" si="39"/>
        <v>0</v>
      </c>
      <c r="BB71" s="99"/>
      <c r="BC71" s="100">
        <f t="shared" si="40"/>
        <v>0</v>
      </c>
      <c r="BD71" s="99"/>
      <c r="BE71" s="100">
        <f t="shared" si="41"/>
        <v>0</v>
      </c>
      <c r="BF71" s="101">
        <f t="shared" si="96"/>
        <v>0</v>
      </c>
      <c r="BG71" s="100">
        <f t="shared" si="96"/>
        <v>0</v>
      </c>
      <c r="BH71" s="99"/>
      <c r="BI71" s="100">
        <f t="shared" si="219"/>
        <v>0</v>
      </c>
      <c r="BJ71" s="99"/>
      <c r="BK71" s="100">
        <f t="shared" si="220"/>
        <v>0</v>
      </c>
      <c r="BL71" s="99"/>
      <c r="BM71" s="100">
        <f t="shared" si="221"/>
        <v>0</v>
      </c>
      <c r="BN71" s="99"/>
      <c r="BO71" s="100">
        <f t="shared" si="222"/>
        <v>0</v>
      </c>
      <c r="BP71" s="99"/>
      <c r="BQ71" s="100">
        <f t="shared" si="223"/>
        <v>0</v>
      </c>
      <c r="BR71" s="99"/>
      <c r="BS71" s="100">
        <f t="shared" si="224"/>
        <v>0</v>
      </c>
      <c r="BT71" s="99"/>
      <c r="BU71" s="100">
        <f t="shared" si="225"/>
        <v>0</v>
      </c>
      <c r="BV71" s="99"/>
      <c r="BW71" s="100">
        <f t="shared" si="226"/>
        <v>0</v>
      </c>
      <c r="BX71" s="99"/>
      <c r="BY71" s="100">
        <f t="shared" si="227"/>
        <v>0</v>
      </c>
      <c r="BZ71" s="99"/>
      <c r="CA71" s="100">
        <f t="shared" si="228"/>
        <v>0</v>
      </c>
      <c r="CB71" s="99"/>
      <c r="CC71" s="100">
        <f t="shared" si="229"/>
        <v>0</v>
      </c>
      <c r="CD71" s="99"/>
      <c r="CE71" s="100">
        <f t="shared" si="230"/>
        <v>0</v>
      </c>
      <c r="CF71" s="101">
        <f t="shared" si="231"/>
        <v>0</v>
      </c>
      <c r="CG71" s="100">
        <f t="shared" si="231"/>
        <v>0</v>
      </c>
    </row>
    <row r="72" spans="1:85" s="102" customFormat="1" ht="19.899999999999999" customHeight="1" x14ac:dyDescent="0.25">
      <c r="A72" s="94">
        <v>59</v>
      </c>
      <c r="B72" s="95" t="s">
        <v>128</v>
      </c>
      <c r="C72" s="95" t="s">
        <v>74</v>
      </c>
      <c r="D72" s="94">
        <f>RANK(BF72,$BF$4:$BF$147)</f>
        <v>19</v>
      </c>
      <c r="E72" s="94">
        <v>0.64</v>
      </c>
      <c r="F72" s="94" t="s">
        <v>85</v>
      </c>
      <c r="G72" s="94"/>
      <c r="H72" s="94"/>
      <c r="I72" s="100">
        <f t="shared" si="17"/>
        <v>0</v>
      </c>
      <c r="J72" s="94"/>
      <c r="K72" s="100">
        <f t="shared" si="18"/>
        <v>0</v>
      </c>
      <c r="L72" s="94"/>
      <c r="M72" s="100">
        <f t="shared" si="19"/>
        <v>0</v>
      </c>
      <c r="N72" s="94"/>
      <c r="O72" s="100">
        <f t="shared" si="20"/>
        <v>0</v>
      </c>
      <c r="P72" s="94"/>
      <c r="Q72" s="100">
        <f t="shared" si="21"/>
        <v>0</v>
      </c>
      <c r="R72" s="94"/>
      <c r="S72" s="100">
        <f t="shared" si="22"/>
        <v>0</v>
      </c>
      <c r="T72" s="94"/>
      <c r="U72" s="100">
        <f t="shared" si="23"/>
        <v>0</v>
      </c>
      <c r="V72" s="94"/>
      <c r="W72" s="100">
        <f t="shared" si="24"/>
        <v>0</v>
      </c>
      <c r="X72" s="94"/>
      <c r="Y72" s="100">
        <f t="shared" si="25"/>
        <v>0</v>
      </c>
      <c r="Z72" s="94"/>
      <c r="AA72" s="100">
        <f t="shared" si="26"/>
        <v>0</v>
      </c>
      <c r="AB72" s="94"/>
      <c r="AC72" s="100">
        <f t="shared" si="27"/>
        <v>0</v>
      </c>
      <c r="AD72" s="94"/>
      <c r="AE72" s="100">
        <f t="shared" si="28"/>
        <v>0</v>
      </c>
      <c r="AF72" s="101">
        <f t="shared" si="217"/>
        <v>0</v>
      </c>
      <c r="AG72" s="100">
        <f t="shared" si="218"/>
        <v>0</v>
      </c>
      <c r="AH72" s="99"/>
      <c r="AI72" s="100">
        <f t="shared" si="31"/>
        <v>0</v>
      </c>
      <c r="AJ72" s="99"/>
      <c r="AK72" s="100">
        <f t="shared" si="32"/>
        <v>0</v>
      </c>
      <c r="AL72" s="99"/>
      <c r="AM72" s="100">
        <f t="shared" si="32"/>
        <v>0</v>
      </c>
      <c r="AN72" s="99"/>
      <c r="AO72" s="100">
        <f t="shared" si="33"/>
        <v>0</v>
      </c>
      <c r="AP72" s="99"/>
      <c r="AQ72" s="100">
        <f t="shared" si="34"/>
        <v>0</v>
      </c>
      <c r="AR72" s="99"/>
      <c r="AS72" s="100">
        <f t="shared" si="35"/>
        <v>0</v>
      </c>
      <c r="AT72" s="99"/>
      <c r="AU72" s="100">
        <f t="shared" si="36"/>
        <v>0</v>
      </c>
      <c r="AV72" s="99"/>
      <c r="AW72" s="100">
        <f t="shared" si="37"/>
        <v>0</v>
      </c>
      <c r="AX72" s="99"/>
      <c r="AY72" s="100">
        <f t="shared" si="38"/>
        <v>0</v>
      </c>
      <c r="AZ72" s="99"/>
      <c r="BA72" s="100">
        <f t="shared" si="39"/>
        <v>0</v>
      </c>
      <c r="BB72" s="99"/>
      <c r="BC72" s="100">
        <f t="shared" si="40"/>
        <v>0</v>
      </c>
      <c r="BD72" s="99"/>
      <c r="BE72" s="100">
        <f t="shared" si="41"/>
        <v>0</v>
      </c>
      <c r="BF72" s="101">
        <f t="shared" si="96"/>
        <v>0</v>
      </c>
      <c r="BG72" s="100">
        <f t="shared" si="96"/>
        <v>0</v>
      </c>
      <c r="BH72" s="99"/>
      <c r="BI72" s="100">
        <f t="shared" si="219"/>
        <v>0</v>
      </c>
      <c r="BJ72" s="99"/>
      <c r="BK72" s="100">
        <f t="shared" si="220"/>
        <v>0</v>
      </c>
      <c r="BL72" s="99"/>
      <c r="BM72" s="100">
        <f t="shared" si="221"/>
        <v>0</v>
      </c>
      <c r="BN72" s="99"/>
      <c r="BO72" s="100">
        <f t="shared" si="222"/>
        <v>0</v>
      </c>
      <c r="BP72" s="99"/>
      <c r="BQ72" s="100">
        <f t="shared" si="223"/>
        <v>0</v>
      </c>
      <c r="BR72" s="99"/>
      <c r="BS72" s="100">
        <f t="shared" si="224"/>
        <v>0</v>
      </c>
      <c r="BT72" s="99"/>
      <c r="BU72" s="100">
        <f t="shared" si="225"/>
        <v>0</v>
      </c>
      <c r="BV72" s="99"/>
      <c r="BW72" s="100">
        <f t="shared" si="226"/>
        <v>0</v>
      </c>
      <c r="BX72" s="99"/>
      <c r="BY72" s="100">
        <f t="shared" si="227"/>
        <v>0</v>
      </c>
      <c r="BZ72" s="99"/>
      <c r="CA72" s="100">
        <f t="shared" si="228"/>
        <v>0</v>
      </c>
      <c r="CB72" s="99"/>
      <c r="CC72" s="100">
        <f t="shared" si="229"/>
        <v>0</v>
      </c>
      <c r="CD72" s="99"/>
      <c r="CE72" s="100">
        <f t="shared" si="230"/>
        <v>0</v>
      </c>
      <c r="CF72" s="101">
        <f t="shared" si="231"/>
        <v>0</v>
      </c>
      <c r="CG72" s="100">
        <f t="shared" si="231"/>
        <v>0</v>
      </c>
    </row>
    <row r="73" spans="1:85" s="102" customFormat="1" ht="19.899999999999999" customHeight="1" x14ac:dyDescent="0.25">
      <c r="A73" s="94"/>
      <c r="B73" s="95"/>
      <c r="C73" s="95"/>
      <c r="D73" s="94"/>
      <c r="E73" s="94"/>
      <c r="F73" s="94"/>
      <c r="G73" s="94"/>
      <c r="H73" s="94"/>
      <c r="I73" s="100"/>
      <c r="J73" s="94"/>
      <c r="K73" s="100"/>
      <c r="L73" s="94"/>
      <c r="M73" s="100"/>
      <c r="N73" s="94"/>
      <c r="O73" s="100"/>
      <c r="P73" s="94"/>
      <c r="Q73" s="100"/>
      <c r="R73" s="94"/>
      <c r="S73" s="100"/>
      <c r="T73" s="94"/>
      <c r="U73" s="100"/>
      <c r="V73" s="94"/>
      <c r="W73" s="100"/>
      <c r="X73" s="94"/>
      <c r="Y73" s="100"/>
      <c r="Z73" s="94"/>
      <c r="AA73" s="100"/>
      <c r="AB73" s="94"/>
      <c r="AC73" s="100"/>
      <c r="AD73" s="94"/>
      <c r="AE73" s="100"/>
      <c r="AF73" s="101"/>
      <c r="AG73" s="100"/>
      <c r="AH73" s="99"/>
      <c r="AI73" s="100"/>
      <c r="AJ73" s="99"/>
      <c r="AK73" s="100"/>
      <c r="AL73" s="99"/>
      <c r="AM73" s="100"/>
      <c r="AN73" s="99"/>
      <c r="AO73" s="100"/>
      <c r="AP73" s="99"/>
      <c r="AQ73" s="100"/>
      <c r="AR73" s="99"/>
      <c r="AS73" s="100"/>
      <c r="AT73" s="99"/>
      <c r="AU73" s="100"/>
      <c r="AV73" s="99"/>
      <c r="AW73" s="100"/>
      <c r="AX73" s="99"/>
      <c r="AY73" s="100"/>
      <c r="AZ73" s="99"/>
      <c r="BA73" s="100"/>
      <c r="BB73" s="99"/>
      <c r="BC73" s="100"/>
      <c r="BD73" s="99"/>
      <c r="BE73" s="100"/>
      <c r="BF73" s="101"/>
      <c r="BG73" s="100"/>
      <c r="BH73" s="99"/>
      <c r="BI73" s="100"/>
      <c r="BJ73" s="99"/>
      <c r="BK73" s="100"/>
      <c r="BL73" s="99"/>
      <c r="BM73" s="100"/>
      <c r="BN73" s="99"/>
      <c r="BO73" s="100"/>
      <c r="BP73" s="99"/>
      <c r="BQ73" s="100"/>
      <c r="BR73" s="99"/>
      <c r="BS73" s="100"/>
      <c r="BT73" s="99"/>
      <c r="BU73" s="100"/>
      <c r="BV73" s="99"/>
      <c r="BW73" s="100"/>
      <c r="BX73" s="99"/>
      <c r="BY73" s="100"/>
      <c r="BZ73" s="99"/>
      <c r="CA73" s="100"/>
      <c r="CB73" s="99"/>
      <c r="CC73" s="100"/>
      <c r="CD73" s="99"/>
      <c r="CE73" s="100"/>
      <c r="CF73" s="101"/>
      <c r="CG73" s="100"/>
    </row>
    <row r="74" spans="1:85" s="102" customFormat="1" ht="19.899999999999999" customHeight="1" x14ac:dyDescent="0.25">
      <c r="A74" s="94">
        <v>60</v>
      </c>
      <c r="B74" s="95" t="s">
        <v>129</v>
      </c>
      <c r="C74" s="95" t="s">
        <v>74</v>
      </c>
      <c r="D74" s="94">
        <f>RANK(BF74,$BF$4:$BF$147)</f>
        <v>7</v>
      </c>
      <c r="E74" s="94">
        <v>0.64</v>
      </c>
      <c r="F74" s="94" t="s">
        <v>85</v>
      </c>
      <c r="G74" s="94">
        <v>1350</v>
      </c>
      <c r="H74" s="94">
        <v>5208</v>
      </c>
      <c r="I74" s="97">
        <f t="shared" ref="I74:I139" si="232">H74*$E74</f>
        <v>3333.12</v>
      </c>
      <c r="J74" s="94">
        <v>4200</v>
      </c>
      <c r="K74" s="97">
        <f t="shared" ref="K74:K139" si="233">J74*$E74</f>
        <v>2688</v>
      </c>
      <c r="L74" s="94">
        <v>5824</v>
      </c>
      <c r="M74" s="97">
        <f t="shared" ref="M74:M139" si="234">L74*$E74</f>
        <v>3727.36</v>
      </c>
      <c r="N74" s="94">
        <v>7420</v>
      </c>
      <c r="O74" s="97">
        <f t="shared" ref="O74:O139" si="235">N74*$E74</f>
        <v>4748.8</v>
      </c>
      <c r="P74" s="94">
        <v>3178</v>
      </c>
      <c r="Q74" s="97">
        <f t="shared" ref="Q74:Q139" si="236">P74*$E74</f>
        <v>2033.92</v>
      </c>
      <c r="R74" s="94">
        <v>4928</v>
      </c>
      <c r="S74" s="97">
        <f t="shared" ref="S74:S139" si="237">R74*$E74</f>
        <v>3153.92</v>
      </c>
      <c r="T74" s="94">
        <v>6020</v>
      </c>
      <c r="U74" s="97">
        <f t="shared" ref="U74:U139" si="238">T74*$E74</f>
        <v>3852.8</v>
      </c>
      <c r="V74" s="94">
        <v>3122</v>
      </c>
      <c r="W74" s="97">
        <f t="shared" ref="W74:W139" si="239">V74*$E74</f>
        <v>1998.0800000000002</v>
      </c>
      <c r="X74" s="94">
        <v>4620</v>
      </c>
      <c r="Y74" s="97">
        <f t="shared" ref="Y74:Y139" si="240">X74*$E74</f>
        <v>2956.8</v>
      </c>
      <c r="Z74" s="94">
        <v>5124</v>
      </c>
      <c r="AA74" s="97">
        <f t="shared" ref="AA74:AA139" si="241">Z74*$E74</f>
        <v>3279.36</v>
      </c>
      <c r="AB74" s="94">
        <v>3192</v>
      </c>
      <c r="AC74" s="97">
        <f t="shared" ref="AC74:AC139" si="242">AB74*$E74</f>
        <v>2042.88</v>
      </c>
      <c r="AD74" s="94">
        <v>4312</v>
      </c>
      <c r="AE74" s="97">
        <f t="shared" ref="AE74:AE139" si="243">AD74*$E74</f>
        <v>2759.68</v>
      </c>
      <c r="AF74" s="101">
        <f t="shared" ref="AF74:AF75" si="244">SUM(H74,J74,L74,N74,P74,R74,T74,V74,X74,Z74,AB74,AD74)</f>
        <v>57148</v>
      </c>
      <c r="AG74" s="100">
        <f t="shared" ref="AG74:AG75" si="245">SUM(I74,K74,M74,O74,Q74,S74,U74,W74,Y74,AA74,AC74,AE74)</f>
        <v>36574.719999999994</v>
      </c>
      <c r="AH74" s="96">
        <v>4480</v>
      </c>
      <c r="AI74" s="97">
        <f t="shared" ref="AI74:AI139" si="246">AH74*$E74</f>
        <v>2867.2000000000003</v>
      </c>
      <c r="AJ74" s="98">
        <v>4200</v>
      </c>
      <c r="AK74" s="97">
        <f t="shared" ref="AK74" si="247">AJ74*$E74</f>
        <v>2688</v>
      </c>
      <c r="AL74" s="99">
        <v>3486</v>
      </c>
      <c r="AM74" s="100">
        <f t="shared" ref="AK74:AM139" si="248">AL74*$E74</f>
        <v>2231.04</v>
      </c>
      <c r="AN74" s="99">
        <v>6146</v>
      </c>
      <c r="AO74" s="100">
        <f t="shared" ref="AO74:AO139" si="249">AN74*$E74</f>
        <v>3933.44</v>
      </c>
      <c r="AP74" s="99">
        <v>2282</v>
      </c>
      <c r="AQ74" s="100">
        <f t="shared" ref="AQ74:AQ139" si="250">AP74*$E74</f>
        <v>1460.48</v>
      </c>
      <c r="AR74" s="99">
        <v>4354</v>
      </c>
      <c r="AS74" s="100">
        <f t="shared" ref="AS74:AS139" si="251">AR74*$E74</f>
        <v>2786.56</v>
      </c>
      <c r="AT74" s="99">
        <v>3724</v>
      </c>
      <c r="AU74" s="100">
        <f t="shared" ref="AU74:AU139" si="252">AT74*$E74</f>
        <v>2383.36</v>
      </c>
      <c r="AV74" s="99">
        <v>4200</v>
      </c>
      <c r="AW74" s="100">
        <f t="shared" ref="AW74:AW139" si="253">AV74*$E74</f>
        <v>2688</v>
      </c>
      <c r="AX74" s="99">
        <v>3626</v>
      </c>
      <c r="AY74" s="100">
        <f t="shared" ref="AY74:BC139" si="254">AX74*$E74</f>
        <v>2320.64</v>
      </c>
      <c r="AZ74" s="99">
        <v>4116</v>
      </c>
      <c r="BA74" s="100">
        <f t="shared" ref="BA74:BA139" si="255">AZ74*$E74</f>
        <v>2634.2400000000002</v>
      </c>
      <c r="BB74" s="99">
        <v>3500</v>
      </c>
      <c r="BC74" s="100">
        <f t="shared" ref="BC74:BC139" si="256">BB74*$E74</f>
        <v>2240</v>
      </c>
      <c r="BD74" s="99">
        <v>3752</v>
      </c>
      <c r="BE74" s="100">
        <f t="shared" ref="BE74:BE139" si="257">BD74*$E74</f>
        <v>2401.2800000000002</v>
      </c>
      <c r="BF74" s="101">
        <f t="shared" si="96"/>
        <v>47866</v>
      </c>
      <c r="BG74" s="100">
        <f t="shared" si="96"/>
        <v>30634.239999999998</v>
      </c>
      <c r="BH74" s="99">
        <v>3556</v>
      </c>
      <c r="BI74" s="100">
        <f t="shared" si="219"/>
        <v>2275.84</v>
      </c>
      <c r="BJ74" s="99">
        <v>2996</v>
      </c>
      <c r="BK74" s="100">
        <f t="shared" si="219"/>
        <v>1917.44</v>
      </c>
      <c r="BL74" s="99"/>
      <c r="BM74" s="100">
        <f t="shared" ref="BM74:BM75" si="258">BL74*$E74</f>
        <v>0</v>
      </c>
      <c r="BN74" s="99"/>
      <c r="BO74" s="100">
        <f t="shared" ref="BO74:BO75" si="259">BN74*$E74</f>
        <v>0</v>
      </c>
      <c r="BP74" s="99"/>
      <c r="BQ74" s="100">
        <f t="shared" ref="BQ74:BQ75" si="260">BP74*$E74</f>
        <v>0</v>
      </c>
      <c r="BR74" s="99"/>
      <c r="BS74" s="100">
        <f t="shared" ref="BS74:BS75" si="261">BR74*$E74</f>
        <v>0</v>
      </c>
      <c r="BT74" s="99"/>
      <c r="BU74" s="100">
        <f t="shared" ref="BU74:BU75" si="262">BT74*$E74</f>
        <v>0</v>
      </c>
      <c r="BV74" s="99"/>
      <c r="BW74" s="100">
        <f t="shared" ref="BW74:BW75" si="263">BV74*$E74</f>
        <v>0</v>
      </c>
      <c r="BX74" s="99"/>
      <c r="BY74" s="100">
        <f t="shared" ref="BY74:BY75" si="264">BX74*$E74</f>
        <v>0</v>
      </c>
      <c r="BZ74" s="99"/>
      <c r="CA74" s="100">
        <f t="shared" ref="CA74:CA75" si="265">BZ74*$E74</f>
        <v>0</v>
      </c>
      <c r="CB74" s="99"/>
      <c r="CC74" s="100">
        <f t="shared" ref="CC74:CC75" si="266">CB74*$E74</f>
        <v>0</v>
      </c>
      <c r="CD74" s="99"/>
      <c r="CE74" s="100">
        <f t="shared" ref="CE74:CE75" si="267">CD74*$E74</f>
        <v>0</v>
      </c>
      <c r="CF74" s="101">
        <f t="shared" ref="CF74:CG75" si="268">SUM(BH74,BJ74,BL74,BN74,BP74,BR74,BT74,BV74,BX74,BZ74,CB74,CD74)</f>
        <v>6552</v>
      </c>
      <c r="CG74" s="100">
        <f t="shared" si="268"/>
        <v>4193.2800000000007</v>
      </c>
    </row>
    <row r="75" spans="1:85" s="102" customFormat="1" ht="19.899999999999999" customHeight="1" x14ac:dyDescent="0.25">
      <c r="A75" s="94">
        <v>61</v>
      </c>
      <c r="B75" s="95" t="s">
        <v>129</v>
      </c>
      <c r="C75" s="95" t="s">
        <v>74</v>
      </c>
      <c r="D75" s="94">
        <f>RANK(BF75,$BF$4:$BF$147)</f>
        <v>19</v>
      </c>
      <c r="E75" s="94">
        <v>0.64</v>
      </c>
      <c r="F75" s="94" t="s">
        <v>83</v>
      </c>
      <c r="G75" s="94"/>
      <c r="H75" s="94"/>
      <c r="I75" s="100">
        <f t="shared" si="232"/>
        <v>0</v>
      </c>
      <c r="J75" s="94"/>
      <c r="K75" s="100">
        <f t="shared" si="233"/>
        <v>0</v>
      </c>
      <c r="L75" s="94"/>
      <c r="M75" s="100">
        <f t="shared" si="234"/>
        <v>0</v>
      </c>
      <c r="N75" s="94"/>
      <c r="O75" s="100">
        <f t="shared" si="235"/>
        <v>0</v>
      </c>
      <c r="P75" s="94"/>
      <c r="Q75" s="100">
        <f t="shared" si="236"/>
        <v>0</v>
      </c>
      <c r="R75" s="94"/>
      <c r="S75" s="100">
        <f t="shared" si="237"/>
        <v>0</v>
      </c>
      <c r="T75" s="94"/>
      <c r="U75" s="100">
        <f t="shared" si="238"/>
        <v>0</v>
      </c>
      <c r="V75" s="94"/>
      <c r="W75" s="100">
        <f t="shared" si="239"/>
        <v>0</v>
      </c>
      <c r="X75" s="94"/>
      <c r="Y75" s="100">
        <f t="shared" si="240"/>
        <v>0</v>
      </c>
      <c r="Z75" s="94"/>
      <c r="AA75" s="100">
        <f t="shared" si="241"/>
        <v>0</v>
      </c>
      <c r="AB75" s="94"/>
      <c r="AC75" s="100">
        <f t="shared" si="242"/>
        <v>0</v>
      </c>
      <c r="AD75" s="94"/>
      <c r="AE75" s="100">
        <f t="shared" si="243"/>
        <v>0</v>
      </c>
      <c r="AF75" s="101">
        <f t="shared" si="244"/>
        <v>0</v>
      </c>
      <c r="AG75" s="100">
        <f t="shared" si="245"/>
        <v>0</v>
      </c>
      <c r="AH75" s="99"/>
      <c r="AI75" s="100">
        <f t="shared" si="246"/>
        <v>0</v>
      </c>
      <c r="AJ75" s="99"/>
      <c r="AK75" s="100">
        <f t="shared" si="248"/>
        <v>0</v>
      </c>
      <c r="AL75" s="99"/>
      <c r="AM75" s="100">
        <f t="shared" si="248"/>
        <v>0</v>
      </c>
      <c r="AN75" s="99"/>
      <c r="AO75" s="100">
        <f t="shared" si="249"/>
        <v>0</v>
      </c>
      <c r="AP75" s="99"/>
      <c r="AQ75" s="100">
        <f t="shared" si="250"/>
        <v>0</v>
      </c>
      <c r="AR75" s="99"/>
      <c r="AS75" s="100">
        <f t="shared" si="251"/>
        <v>0</v>
      </c>
      <c r="AT75" s="99"/>
      <c r="AU75" s="100">
        <f t="shared" si="252"/>
        <v>0</v>
      </c>
      <c r="AV75" s="99"/>
      <c r="AW75" s="100">
        <f t="shared" si="253"/>
        <v>0</v>
      </c>
      <c r="AX75" s="99"/>
      <c r="AY75" s="100">
        <f t="shared" si="254"/>
        <v>0</v>
      </c>
      <c r="AZ75" s="99"/>
      <c r="BA75" s="100">
        <f t="shared" si="255"/>
        <v>0</v>
      </c>
      <c r="BB75" s="99"/>
      <c r="BC75" s="100">
        <f t="shared" si="256"/>
        <v>0</v>
      </c>
      <c r="BD75" s="99"/>
      <c r="BE75" s="100">
        <f t="shared" si="257"/>
        <v>0</v>
      </c>
      <c r="BF75" s="101">
        <f t="shared" si="96"/>
        <v>0</v>
      </c>
      <c r="BG75" s="100">
        <f t="shared" si="96"/>
        <v>0</v>
      </c>
      <c r="BH75" s="99"/>
      <c r="BI75" s="100">
        <f t="shared" si="219"/>
        <v>0</v>
      </c>
      <c r="BJ75" s="99"/>
      <c r="BK75" s="100">
        <f t="shared" si="219"/>
        <v>0</v>
      </c>
      <c r="BL75" s="99"/>
      <c r="BM75" s="100">
        <f t="shared" si="258"/>
        <v>0</v>
      </c>
      <c r="BN75" s="99"/>
      <c r="BO75" s="100">
        <f t="shared" si="259"/>
        <v>0</v>
      </c>
      <c r="BP75" s="99"/>
      <c r="BQ75" s="100">
        <f t="shared" si="260"/>
        <v>0</v>
      </c>
      <c r="BR75" s="99"/>
      <c r="BS75" s="100">
        <f t="shared" si="261"/>
        <v>0</v>
      </c>
      <c r="BT75" s="99"/>
      <c r="BU75" s="100">
        <f t="shared" si="262"/>
        <v>0</v>
      </c>
      <c r="BV75" s="99"/>
      <c r="BW75" s="100">
        <f t="shared" si="263"/>
        <v>0</v>
      </c>
      <c r="BX75" s="99"/>
      <c r="BY75" s="100">
        <f t="shared" si="264"/>
        <v>0</v>
      </c>
      <c r="BZ75" s="99"/>
      <c r="CA75" s="100">
        <f t="shared" si="265"/>
        <v>0</v>
      </c>
      <c r="CB75" s="99"/>
      <c r="CC75" s="100">
        <f t="shared" si="266"/>
        <v>0</v>
      </c>
      <c r="CD75" s="99"/>
      <c r="CE75" s="100">
        <f t="shared" si="267"/>
        <v>0</v>
      </c>
      <c r="CF75" s="101">
        <f t="shared" si="268"/>
        <v>0</v>
      </c>
      <c r="CG75" s="100">
        <f t="shared" si="268"/>
        <v>0</v>
      </c>
    </row>
    <row r="76" spans="1:85" s="102" customFormat="1" ht="19.899999999999999" customHeight="1" x14ac:dyDescent="0.25">
      <c r="A76" s="94"/>
      <c r="B76" s="95"/>
      <c r="C76" s="95"/>
      <c r="D76" s="94"/>
      <c r="E76" s="94"/>
      <c r="F76" s="94"/>
      <c r="G76" s="94"/>
      <c r="H76" s="94"/>
      <c r="I76" s="100"/>
      <c r="J76" s="94"/>
      <c r="K76" s="100"/>
      <c r="L76" s="94"/>
      <c r="M76" s="100"/>
      <c r="N76" s="94"/>
      <c r="O76" s="100"/>
      <c r="P76" s="94"/>
      <c r="Q76" s="100"/>
      <c r="R76" s="94"/>
      <c r="S76" s="100"/>
      <c r="T76" s="94"/>
      <c r="U76" s="100"/>
      <c r="V76" s="94"/>
      <c r="W76" s="100"/>
      <c r="X76" s="94"/>
      <c r="Y76" s="100"/>
      <c r="Z76" s="94"/>
      <c r="AA76" s="100"/>
      <c r="AB76" s="94"/>
      <c r="AC76" s="100"/>
      <c r="AD76" s="94"/>
      <c r="AE76" s="100"/>
      <c r="AF76" s="101"/>
      <c r="AG76" s="100"/>
      <c r="AH76" s="99"/>
      <c r="AI76" s="100"/>
      <c r="AJ76" s="99"/>
      <c r="AK76" s="100"/>
      <c r="AL76" s="99"/>
      <c r="AM76" s="100"/>
      <c r="AN76" s="99"/>
      <c r="AO76" s="100"/>
      <c r="AP76" s="99"/>
      <c r="AQ76" s="100"/>
      <c r="AR76" s="99"/>
      <c r="AS76" s="100"/>
      <c r="AT76" s="99"/>
      <c r="AU76" s="100"/>
      <c r="AV76" s="99"/>
      <c r="AW76" s="100"/>
      <c r="AX76" s="99"/>
      <c r="AY76" s="100"/>
      <c r="AZ76" s="99"/>
      <c r="BA76" s="100"/>
      <c r="BB76" s="99"/>
      <c r="BC76" s="100"/>
      <c r="BD76" s="99"/>
      <c r="BE76" s="100"/>
      <c r="BF76" s="101"/>
      <c r="BG76" s="100"/>
      <c r="BH76" s="99"/>
      <c r="BI76" s="100"/>
      <c r="BJ76" s="99"/>
      <c r="BK76" s="100"/>
      <c r="BL76" s="99"/>
      <c r="BM76" s="100"/>
      <c r="BN76" s="99"/>
      <c r="BO76" s="100"/>
      <c r="BP76" s="99"/>
      <c r="BQ76" s="100"/>
      <c r="BR76" s="99"/>
      <c r="BS76" s="100"/>
      <c r="BT76" s="99"/>
      <c r="BU76" s="100"/>
      <c r="BV76" s="99"/>
      <c r="BW76" s="100"/>
      <c r="BX76" s="99"/>
      <c r="BY76" s="100"/>
      <c r="BZ76" s="99"/>
      <c r="CA76" s="100"/>
      <c r="CB76" s="99"/>
      <c r="CC76" s="100"/>
      <c r="CD76" s="99"/>
      <c r="CE76" s="100"/>
      <c r="CF76" s="101"/>
      <c r="CG76" s="100"/>
    </row>
    <row r="77" spans="1:85" s="102" customFormat="1" ht="19.899999999999999" customHeight="1" x14ac:dyDescent="0.25">
      <c r="A77" s="94">
        <v>62</v>
      </c>
      <c r="B77" s="95" t="s">
        <v>130</v>
      </c>
      <c r="C77" s="95" t="s">
        <v>74</v>
      </c>
      <c r="D77" s="94">
        <f>RANK(BF77,$BF$4:$BF$147)</f>
        <v>14</v>
      </c>
      <c r="E77" s="94">
        <v>0.64</v>
      </c>
      <c r="F77" s="94" t="s">
        <v>85</v>
      </c>
      <c r="G77" s="94">
        <v>1350</v>
      </c>
      <c r="H77" s="94"/>
      <c r="I77" s="100">
        <f t="shared" si="232"/>
        <v>0</v>
      </c>
      <c r="J77" s="94"/>
      <c r="K77" s="100">
        <f t="shared" si="233"/>
        <v>0</v>
      </c>
      <c r="L77" s="94"/>
      <c r="M77" s="100">
        <f t="shared" si="234"/>
        <v>0</v>
      </c>
      <c r="N77" s="94"/>
      <c r="O77" s="100">
        <f t="shared" si="235"/>
        <v>0</v>
      </c>
      <c r="P77" s="94"/>
      <c r="Q77" s="100">
        <f t="shared" si="236"/>
        <v>0</v>
      </c>
      <c r="R77" s="94"/>
      <c r="S77" s="100">
        <f t="shared" si="237"/>
        <v>0</v>
      </c>
      <c r="T77" s="94"/>
      <c r="U77" s="100">
        <f t="shared" si="238"/>
        <v>0</v>
      </c>
      <c r="V77" s="94"/>
      <c r="W77" s="100">
        <f t="shared" si="239"/>
        <v>0</v>
      </c>
      <c r="X77" s="94"/>
      <c r="Y77" s="100">
        <f t="shared" si="240"/>
        <v>0</v>
      </c>
      <c r="Z77" s="94"/>
      <c r="AA77" s="100">
        <f t="shared" si="241"/>
        <v>0</v>
      </c>
      <c r="AB77" s="94"/>
      <c r="AC77" s="100">
        <f t="shared" si="242"/>
        <v>0</v>
      </c>
      <c r="AD77" s="94"/>
      <c r="AE77" s="100">
        <f t="shared" si="243"/>
        <v>0</v>
      </c>
      <c r="AF77" s="101">
        <f t="shared" ref="AF77:AF78" si="269">SUM(H77,J77,L77,N77,P77,R77,T77,V77,X77,Z77,AB77,AD77)</f>
        <v>0</v>
      </c>
      <c r="AG77" s="100">
        <f t="shared" ref="AG77:AG78" si="270">SUM(I77,K77,M77,O77,Q77,S77,U77,W77,Y77,AA77,AC77,AE77)</f>
        <v>0</v>
      </c>
      <c r="AH77" s="99"/>
      <c r="AI77" s="100">
        <f t="shared" si="246"/>
        <v>0</v>
      </c>
      <c r="AJ77" s="99"/>
      <c r="AK77" s="100">
        <f t="shared" si="248"/>
        <v>0</v>
      </c>
      <c r="AL77" s="99"/>
      <c r="AM77" s="100">
        <f t="shared" si="248"/>
        <v>0</v>
      </c>
      <c r="AN77" s="99"/>
      <c r="AO77" s="100">
        <f t="shared" si="249"/>
        <v>0</v>
      </c>
      <c r="AP77" s="99"/>
      <c r="AQ77" s="100">
        <f t="shared" si="250"/>
        <v>0</v>
      </c>
      <c r="AR77" s="99"/>
      <c r="AS77" s="100">
        <f t="shared" si="251"/>
        <v>0</v>
      </c>
      <c r="AT77" s="99"/>
      <c r="AU77" s="100">
        <f t="shared" si="252"/>
        <v>0</v>
      </c>
      <c r="AV77" s="99">
        <v>280</v>
      </c>
      <c r="AW77" s="100">
        <f t="shared" si="253"/>
        <v>179.20000000000002</v>
      </c>
      <c r="AX77" s="99"/>
      <c r="AY77" s="100">
        <f t="shared" si="254"/>
        <v>0</v>
      </c>
      <c r="AZ77" s="99"/>
      <c r="BA77" s="100">
        <f t="shared" si="255"/>
        <v>0</v>
      </c>
      <c r="BB77" s="99"/>
      <c r="BC77" s="100">
        <f t="shared" si="256"/>
        <v>0</v>
      </c>
      <c r="BD77" s="99">
        <v>322</v>
      </c>
      <c r="BE77" s="100">
        <f t="shared" si="257"/>
        <v>206.08</v>
      </c>
      <c r="BF77" s="101">
        <f t="shared" si="96"/>
        <v>602</v>
      </c>
      <c r="BG77" s="100">
        <f t="shared" si="96"/>
        <v>385.28000000000003</v>
      </c>
      <c r="BH77" s="99">
        <v>238</v>
      </c>
      <c r="BI77" s="100">
        <f t="shared" ref="BI77:BI78" si="271">BH77*$E77</f>
        <v>152.32</v>
      </c>
      <c r="BJ77" s="99">
        <v>294</v>
      </c>
      <c r="BK77" s="100">
        <f t="shared" ref="BK77:BK78" si="272">BJ77*$E77</f>
        <v>188.16</v>
      </c>
      <c r="BL77" s="99"/>
      <c r="BM77" s="100">
        <f t="shared" ref="BM77:BM78" si="273">BL77*$E77</f>
        <v>0</v>
      </c>
      <c r="BN77" s="99"/>
      <c r="BO77" s="100">
        <f t="shared" ref="BO77:BO78" si="274">BN77*$E77</f>
        <v>0</v>
      </c>
      <c r="BP77" s="99"/>
      <c r="BQ77" s="100">
        <f t="shared" ref="BQ77:BQ78" si="275">BP77*$E77</f>
        <v>0</v>
      </c>
      <c r="BR77" s="99"/>
      <c r="BS77" s="100">
        <f t="shared" ref="BS77:BS78" si="276">BR77*$E77</f>
        <v>0</v>
      </c>
      <c r="BT77" s="99"/>
      <c r="BU77" s="100">
        <f t="shared" ref="BU77:BU78" si="277">BT77*$E77</f>
        <v>0</v>
      </c>
      <c r="BV77" s="99"/>
      <c r="BW77" s="100">
        <f t="shared" ref="BW77:BW78" si="278">BV77*$E77</f>
        <v>0</v>
      </c>
      <c r="BX77" s="99"/>
      <c r="BY77" s="100">
        <f t="shared" ref="BY77:BY78" si="279">BX77*$E77</f>
        <v>0</v>
      </c>
      <c r="BZ77" s="99"/>
      <c r="CA77" s="100">
        <f t="shared" ref="CA77:CA78" si="280">BZ77*$E77</f>
        <v>0</v>
      </c>
      <c r="CB77" s="99"/>
      <c r="CC77" s="100">
        <f t="shared" ref="CC77:CC78" si="281">CB77*$E77</f>
        <v>0</v>
      </c>
      <c r="CD77" s="99"/>
      <c r="CE77" s="100">
        <f t="shared" ref="CE77:CE78" si="282">CD77*$E77</f>
        <v>0</v>
      </c>
      <c r="CF77" s="101">
        <f t="shared" ref="CF77:CG78" si="283">SUM(BH77,BJ77,BL77,BN77,BP77,BR77,BT77,BV77,BX77,BZ77,CB77,CD77)</f>
        <v>532</v>
      </c>
      <c r="CG77" s="100">
        <f t="shared" si="283"/>
        <v>340.48</v>
      </c>
    </row>
    <row r="78" spans="1:85" s="102" customFormat="1" ht="19.899999999999999" customHeight="1" x14ac:dyDescent="0.25">
      <c r="A78" s="94">
        <v>63</v>
      </c>
      <c r="B78" s="95" t="s">
        <v>130</v>
      </c>
      <c r="C78" s="95" t="s">
        <v>74</v>
      </c>
      <c r="D78" s="94">
        <f>RANK(BF78,$BF$4:$BF$147)</f>
        <v>19</v>
      </c>
      <c r="E78" s="94">
        <v>0.64</v>
      </c>
      <c r="F78" s="94" t="s">
        <v>83</v>
      </c>
      <c r="G78" s="94">
        <v>1250</v>
      </c>
      <c r="H78" s="94"/>
      <c r="I78" s="100">
        <f t="shared" si="232"/>
        <v>0</v>
      </c>
      <c r="J78" s="94"/>
      <c r="K78" s="100">
        <f t="shared" si="233"/>
        <v>0</v>
      </c>
      <c r="L78" s="94"/>
      <c r="M78" s="100">
        <f t="shared" si="234"/>
        <v>0</v>
      </c>
      <c r="N78" s="94"/>
      <c r="O78" s="100">
        <f t="shared" si="235"/>
        <v>0</v>
      </c>
      <c r="P78" s="94"/>
      <c r="Q78" s="100">
        <f t="shared" si="236"/>
        <v>0</v>
      </c>
      <c r="R78" s="94"/>
      <c r="S78" s="100">
        <f t="shared" si="237"/>
        <v>0</v>
      </c>
      <c r="T78" s="94"/>
      <c r="U78" s="100">
        <f t="shared" si="238"/>
        <v>0</v>
      </c>
      <c r="V78" s="94"/>
      <c r="W78" s="100">
        <f t="shared" si="239"/>
        <v>0</v>
      </c>
      <c r="X78" s="94"/>
      <c r="Y78" s="100">
        <f t="shared" si="240"/>
        <v>0</v>
      </c>
      <c r="Z78" s="94"/>
      <c r="AA78" s="100">
        <f t="shared" si="241"/>
        <v>0</v>
      </c>
      <c r="AB78" s="94"/>
      <c r="AC78" s="100">
        <f t="shared" si="242"/>
        <v>0</v>
      </c>
      <c r="AD78" s="94"/>
      <c r="AE78" s="100">
        <f t="shared" si="243"/>
        <v>0</v>
      </c>
      <c r="AF78" s="101">
        <f t="shared" si="269"/>
        <v>0</v>
      </c>
      <c r="AG78" s="100">
        <f t="shared" si="270"/>
        <v>0</v>
      </c>
      <c r="AH78" s="99"/>
      <c r="AI78" s="100">
        <f t="shared" si="246"/>
        <v>0</v>
      </c>
      <c r="AJ78" s="99"/>
      <c r="AK78" s="100">
        <f t="shared" si="248"/>
        <v>0</v>
      </c>
      <c r="AL78" s="99"/>
      <c r="AM78" s="100">
        <f t="shared" si="248"/>
        <v>0</v>
      </c>
      <c r="AN78" s="99"/>
      <c r="AO78" s="100">
        <f t="shared" si="249"/>
        <v>0</v>
      </c>
      <c r="AP78" s="99"/>
      <c r="AQ78" s="100">
        <f t="shared" si="250"/>
        <v>0</v>
      </c>
      <c r="AR78" s="99"/>
      <c r="AS78" s="100">
        <f t="shared" si="251"/>
        <v>0</v>
      </c>
      <c r="AT78" s="99"/>
      <c r="AU78" s="100">
        <f t="shared" si="252"/>
        <v>0</v>
      </c>
      <c r="AV78" s="99"/>
      <c r="AW78" s="100">
        <f t="shared" si="253"/>
        <v>0</v>
      </c>
      <c r="AX78" s="99"/>
      <c r="AY78" s="100">
        <f t="shared" si="254"/>
        <v>0</v>
      </c>
      <c r="AZ78" s="99"/>
      <c r="BA78" s="100">
        <f t="shared" si="255"/>
        <v>0</v>
      </c>
      <c r="BB78" s="99"/>
      <c r="BC78" s="100">
        <f t="shared" si="256"/>
        <v>0</v>
      </c>
      <c r="BD78" s="99"/>
      <c r="BE78" s="100">
        <f t="shared" si="257"/>
        <v>0</v>
      </c>
      <c r="BF78" s="101">
        <f t="shared" si="96"/>
        <v>0</v>
      </c>
      <c r="BG78" s="100">
        <f t="shared" si="96"/>
        <v>0</v>
      </c>
      <c r="BH78" s="99"/>
      <c r="BI78" s="100">
        <f t="shared" si="271"/>
        <v>0</v>
      </c>
      <c r="BJ78" s="99"/>
      <c r="BK78" s="100">
        <f t="shared" si="272"/>
        <v>0</v>
      </c>
      <c r="BL78" s="99"/>
      <c r="BM78" s="100">
        <f t="shared" si="273"/>
        <v>0</v>
      </c>
      <c r="BN78" s="99"/>
      <c r="BO78" s="100">
        <f t="shared" si="274"/>
        <v>0</v>
      </c>
      <c r="BP78" s="99"/>
      <c r="BQ78" s="100">
        <f t="shared" si="275"/>
        <v>0</v>
      </c>
      <c r="BR78" s="99"/>
      <c r="BS78" s="100">
        <f t="shared" si="276"/>
        <v>0</v>
      </c>
      <c r="BT78" s="99"/>
      <c r="BU78" s="100">
        <f t="shared" si="277"/>
        <v>0</v>
      </c>
      <c r="BV78" s="99"/>
      <c r="BW78" s="100">
        <f t="shared" si="278"/>
        <v>0</v>
      </c>
      <c r="BX78" s="99"/>
      <c r="BY78" s="100">
        <f t="shared" si="279"/>
        <v>0</v>
      </c>
      <c r="BZ78" s="99"/>
      <c r="CA78" s="100">
        <f t="shared" si="280"/>
        <v>0</v>
      </c>
      <c r="CB78" s="99"/>
      <c r="CC78" s="100">
        <f t="shared" si="281"/>
        <v>0</v>
      </c>
      <c r="CD78" s="99"/>
      <c r="CE78" s="100">
        <f t="shared" si="282"/>
        <v>0</v>
      </c>
      <c r="CF78" s="101">
        <f t="shared" si="283"/>
        <v>0</v>
      </c>
      <c r="CG78" s="100">
        <f t="shared" si="283"/>
        <v>0</v>
      </c>
    </row>
    <row r="79" spans="1:85" s="102" customFormat="1" ht="19.899999999999999" customHeight="1" x14ac:dyDescent="0.25">
      <c r="A79" s="94"/>
      <c r="B79" s="95"/>
      <c r="C79" s="95"/>
      <c r="D79" s="94"/>
      <c r="E79" s="94"/>
      <c r="F79" s="94"/>
      <c r="G79" s="94"/>
      <c r="H79" s="94"/>
      <c r="I79" s="100"/>
      <c r="J79" s="94"/>
      <c r="K79" s="100"/>
      <c r="L79" s="94"/>
      <c r="M79" s="100"/>
      <c r="N79" s="94"/>
      <c r="O79" s="100"/>
      <c r="P79" s="94"/>
      <c r="Q79" s="100"/>
      <c r="R79" s="94"/>
      <c r="S79" s="100"/>
      <c r="T79" s="94"/>
      <c r="U79" s="100"/>
      <c r="V79" s="94"/>
      <c r="W79" s="100"/>
      <c r="X79" s="94"/>
      <c r="Y79" s="100"/>
      <c r="Z79" s="94"/>
      <c r="AA79" s="100"/>
      <c r="AB79" s="94"/>
      <c r="AC79" s="100"/>
      <c r="AD79" s="94"/>
      <c r="AE79" s="100"/>
      <c r="AF79" s="101"/>
      <c r="AG79" s="100"/>
      <c r="AH79" s="99"/>
      <c r="AI79" s="100"/>
      <c r="AJ79" s="99"/>
      <c r="AK79" s="100"/>
      <c r="AL79" s="99"/>
      <c r="AM79" s="100"/>
      <c r="AN79" s="99"/>
      <c r="AO79" s="100"/>
      <c r="AP79" s="99"/>
      <c r="AQ79" s="100"/>
      <c r="AR79" s="99"/>
      <c r="AS79" s="100"/>
      <c r="AT79" s="99"/>
      <c r="AU79" s="100"/>
      <c r="AV79" s="99"/>
      <c r="AW79" s="100"/>
      <c r="AX79" s="99"/>
      <c r="AY79" s="100"/>
      <c r="AZ79" s="99"/>
      <c r="BA79" s="100"/>
      <c r="BB79" s="99"/>
      <c r="BC79" s="100"/>
      <c r="BD79" s="99"/>
      <c r="BE79" s="100"/>
      <c r="BF79" s="101"/>
      <c r="BG79" s="100"/>
      <c r="BH79" s="99"/>
      <c r="BI79" s="100"/>
      <c r="BJ79" s="99"/>
      <c r="BK79" s="100"/>
      <c r="BL79" s="99"/>
      <c r="BM79" s="100"/>
      <c r="BN79" s="99"/>
      <c r="BO79" s="100"/>
      <c r="BP79" s="99"/>
      <c r="BQ79" s="100"/>
      <c r="BR79" s="99"/>
      <c r="BS79" s="100"/>
      <c r="BT79" s="99"/>
      <c r="BU79" s="100"/>
      <c r="BV79" s="99"/>
      <c r="BW79" s="100"/>
      <c r="BX79" s="99"/>
      <c r="BY79" s="100"/>
      <c r="BZ79" s="99"/>
      <c r="CA79" s="100"/>
      <c r="CB79" s="99"/>
      <c r="CC79" s="100"/>
      <c r="CD79" s="99"/>
      <c r="CE79" s="100"/>
      <c r="CF79" s="101"/>
      <c r="CG79" s="100"/>
    </row>
    <row r="80" spans="1:85" s="102" customFormat="1" ht="19.899999999999999" customHeight="1" x14ac:dyDescent="0.25">
      <c r="A80" s="94">
        <v>64</v>
      </c>
      <c r="B80" s="95" t="s">
        <v>131</v>
      </c>
      <c r="C80" s="95" t="s">
        <v>74</v>
      </c>
      <c r="D80" s="94">
        <f>RANK(BF80,$BF$4:$BF$147)</f>
        <v>19</v>
      </c>
      <c r="E80" s="94">
        <v>0.64</v>
      </c>
      <c r="F80" s="94" t="s">
        <v>83</v>
      </c>
      <c r="G80" s="94"/>
      <c r="H80" s="94"/>
      <c r="I80" s="100">
        <f t="shared" si="232"/>
        <v>0</v>
      </c>
      <c r="J80" s="94"/>
      <c r="K80" s="100">
        <f t="shared" si="233"/>
        <v>0</v>
      </c>
      <c r="L80" s="94"/>
      <c r="M80" s="100">
        <f t="shared" si="234"/>
        <v>0</v>
      </c>
      <c r="N80" s="94"/>
      <c r="O80" s="100">
        <f t="shared" si="235"/>
        <v>0</v>
      </c>
      <c r="P80" s="94"/>
      <c r="Q80" s="100">
        <f t="shared" si="236"/>
        <v>0</v>
      </c>
      <c r="R80" s="94"/>
      <c r="S80" s="100">
        <f t="shared" si="237"/>
        <v>0</v>
      </c>
      <c r="T80" s="94"/>
      <c r="U80" s="100">
        <f t="shared" si="238"/>
        <v>0</v>
      </c>
      <c r="V80" s="94"/>
      <c r="W80" s="100">
        <f t="shared" si="239"/>
        <v>0</v>
      </c>
      <c r="X80" s="94"/>
      <c r="Y80" s="100">
        <f t="shared" si="240"/>
        <v>0</v>
      </c>
      <c r="Z80" s="94"/>
      <c r="AA80" s="100">
        <f t="shared" si="241"/>
        <v>0</v>
      </c>
      <c r="AB80" s="94"/>
      <c r="AC80" s="100">
        <f t="shared" si="242"/>
        <v>0</v>
      </c>
      <c r="AD80" s="94"/>
      <c r="AE80" s="100">
        <f t="shared" si="243"/>
        <v>0</v>
      </c>
      <c r="AF80" s="101">
        <f t="shared" ref="AF80:AF81" si="284">SUM(H80,J80,L80,N80,P80,R80,T80,V80,X80,Z80,AB80,AD80)</f>
        <v>0</v>
      </c>
      <c r="AG80" s="100">
        <f t="shared" ref="AG80:AG81" si="285">SUM(I80,K80,M80,O80,Q80,S80,U80,W80,Y80,AA80,AC80,AE80)</f>
        <v>0</v>
      </c>
      <c r="AH80" s="99"/>
      <c r="AI80" s="100">
        <f t="shared" si="246"/>
        <v>0</v>
      </c>
      <c r="AJ80" s="99"/>
      <c r="AK80" s="100">
        <f t="shared" si="248"/>
        <v>0</v>
      </c>
      <c r="AL80" s="99"/>
      <c r="AM80" s="100">
        <f t="shared" si="248"/>
        <v>0</v>
      </c>
      <c r="AN80" s="99"/>
      <c r="AO80" s="100">
        <f t="shared" si="249"/>
        <v>0</v>
      </c>
      <c r="AP80" s="99"/>
      <c r="AQ80" s="100">
        <f t="shared" si="250"/>
        <v>0</v>
      </c>
      <c r="AR80" s="99"/>
      <c r="AS80" s="100">
        <f t="shared" si="251"/>
        <v>0</v>
      </c>
      <c r="AT80" s="99"/>
      <c r="AU80" s="100">
        <f t="shared" si="252"/>
        <v>0</v>
      </c>
      <c r="AV80" s="99"/>
      <c r="AW80" s="100">
        <f t="shared" si="253"/>
        <v>0</v>
      </c>
      <c r="AX80" s="99"/>
      <c r="AY80" s="100">
        <f t="shared" si="254"/>
        <v>0</v>
      </c>
      <c r="AZ80" s="99"/>
      <c r="BA80" s="100">
        <f t="shared" si="255"/>
        <v>0</v>
      </c>
      <c r="BB80" s="99"/>
      <c r="BC80" s="100">
        <f t="shared" si="256"/>
        <v>0</v>
      </c>
      <c r="BD80" s="99"/>
      <c r="BE80" s="100">
        <f t="shared" si="257"/>
        <v>0</v>
      </c>
      <c r="BF80" s="101">
        <f t="shared" si="96"/>
        <v>0</v>
      </c>
      <c r="BG80" s="100">
        <f t="shared" si="96"/>
        <v>0</v>
      </c>
      <c r="BH80" s="99"/>
      <c r="BI80" s="100">
        <f t="shared" ref="BI80:BI81" si="286">BH80*$E80</f>
        <v>0</v>
      </c>
      <c r="BJ80" s="99"/>
      <c r="BK80" s="100">
        <f t="shared" ref="BK80:BK81" si="287">BJ80*$E80</f>
        <v>0</v>
      </c>
      <c r="BL80" s="99"/>
      <c r="BM80" s="100">
        <f t="shared" ref="BM80:BM81" si="288">BL80*$E80</f>
        <v>0</v>
      </c>
      <c r="BN80" s="99"/>
      <c r="BO80" s="100">
        <f t="shared" ref="BO80:BO81" si="289">BN80*$E80</f>
        <v>0</v>
      </c>
      <c r="BP80" s="99"/>
      <c r="BQ80" s="100">
        <f t="shared" ref="BQ80:BQ81" si="290">BP80*$E80</f>
        <v>0</v>
      </c>
      <c r="BR80" s="99"/>
      <c r="BS80" s="100">
        <f t="shared" ref="BS80:BS81" si="291">BR80*$E80</f>
        <v>0</v>
      </c>
      <c r="BT80" s="99"/>
      <c r="BU80" s="100">
        <f t="shared" ref="BU80:BU81" si="292">BT80*$E80</f>
        <v>0</v>
      </c>
      <c r="BV80" s="99"/>
      <c r="BW80" s="100">
        <f t="shared" ref="BW80:BW81" si="293">BV80*$E80</f>
        <v>0</v>
      </c>
      <c r="BX80" s="99"/>
      <c r="BY80" s="100">
        <f t="shared" ref="BY80:BY81" si="294">BX80*$E80</f>
        <v>0</v>
      </c>
      <c r="BZ80" s="99"/>
      <c r="CA80" s="100">
        <f t="shared" ref="CA80:CA81" si="295">BZ80*$E80</f>
        <v>0</v>
      </c>
      <c r="CB80" s="99"/>
      <c r="CC80" s="100">
        <f t="shared" ref="CC80:CC81" si="296">CB80*$E80</f>
        <v>0</v>
      </c>
      <c r="CD80" s="99"/>
      <c r="CE80" s="100">
        <f t="shared" ref="CE80:CE81" si="297">CD80*$E80</f>
        <v>0</v>
      </c>
      <c r="CF80" s="101">
        <f t="shared" ref="CF80:CG81" si="298">SUM(BH80,BJ80,BL80,BN80,BP80,BR80,BT80,BV80,BX80,BZ80,CB80,CD80)</f>
        <v>0</v>
      </c>
      <c r="CG80" s="100">
        <f t="shared" si="298"/>
        <v>0</v>
      </c>
    </row>
    <row r="81" spans="1:85" s="102" customFormat="1" ht="19.899999999999999" customHeight="1" x14ac:dyDescent="0.25">
      <c r="A81" s="94">
        <v>65</v>
      </c>
      <c r="B81" s="95" t="s">
        <v>132</v>
      </c>
      <c r="C81" s="95" t="s">
        <v>74</v>
      </c>
      <c r="D81" s="94">
        <f>RANK(BF81,$BF$4:$BF$147)</f>
        <v>19</v>
      </c>
      <c r="E81" s="94">
        <v>0.64</v>
      </c>
      <c r="F81" s="94" t="s">
        <v>75</v>
      </c>
      <c r="G81" s="94"/>
      <c r="H81" s="94"/>
      <c r="I81" s="100">
        <f t="shared" si="232"/>
        <v>0</v>
      </c>
      <c r="J81" s="94"/>
      <c r="K81" s="100">
        <f t="shared" si="233"/>
        <v>0</v>
      </c>
      <c r="L81" s="94"/>
      <c r="M81" s="100">
        <f t="shared" si="234"/>
        <v>0</v>
      </c>
      <c r="N81" s="94"/>
      <c r="O81" s="100">
        <f t="shared" si="235"/>
        <v>0</v>
      </c>
      <c r="P81" s="94"/>
      <c r="Q81" s="100">
        <f t="shared" si="236"/>
        <v>0</v>
      </c>
      <c r="R81" s="94"/>
      <c r="S81" s="100">
        <f t="shared" si="237"/>
        <v>0</v>
      </c>
      <c r="T81" s="94"/>
      <c r="U81" s="100">
        <f t="shared" si="238"/>
        <v>0</v>
      </c>
      <c r="V81" s="94"/>
      <c r="W81" s="100">
        <f t="shared" si="239"/>
        <v>0</v>
      </c>
      <c r="X81" s="94"/>
      <c r="Y81" s="100">
        <f t="shared" si="240"/>
        <v>0</v>
      </c>
      <c r="Z81" s="94"/>
      <c r="AA81" s="100">
        <f t="shared" si="241"/>
        <v>0</v>
      </c>
      <c r="AB81" s="94"/>
      <c r="AC81" s="100">
        <f t="shared" si="242"/>
        <v>0</v>
      </c>
      <c r="AD81" s="94"/>
      <c r="AE81" s="100">
        <f t="shared" si="243"/>
        <v>0</v>
      </c>
      <c r="AF81" s="101">
        <f t="shared" si="284"/>
        <v>0</v>
      </c>
      <c r="AG81" s="100">
        <f t="shared" si="285"/>
        <v>0</v>
      </c>
      <c r="AH81" s="99"/>
      <c r="AI81" s="100">
        <f t="shared" si="246"/>
        <v>0</v>
      </c>
      <c r="AJ81" s="99"/>
      <c r="AK81" s="100">
        <f t="shared" si="248"/>
        <v>0</v>
      </c>
      <c r="AL81" s="99"/>
      <c r="AM81" s="100">
        <f t="shared" si="248"/>
        <v>0</v>
      </c>
      <c r="AN81" s="99"/>
      <c r="AO81" s="100">
        <f t="shared" si="249"/>
        <v>0</v>
      </c>
      <c r="AP81" s="99"/>
      <c r="AQ81" s="100">
        <f t="shared" si="250"/>
        <v>0</v>
      </c>
      <c r="AR81" s="99"/>
      <c r="AS81" s="100">
        <f t="shared" si="251"/>
        <v>0</v>
      </c>
      <c r="AT81" s="99"/>
      <c r="AU81" s="100">
        <f t="shared" si="252"/>
        <v>0</v>
      </c>
      <c r="AV81" s="99"/>
      <c r="AW81" s="100">
        <f t="shared" si="253"/>
        <v>0</v>
      </c>
      <c r="AX81" s="99"/>
      <c r="AY81" s="100">
        <f t="shared" si="254"/>
        <v>0</v>
      </c>
      <c r="AZ81" s="99"/>
      <c r="BA81" s="100">
        <f t="shared" si="255"/>
        <v>0</v>
      </c>
      <c r="BB81" s="99"/>
      <c r="BC81" s="100">
        <f t="shared" si="256"/>
        <v>0</v>
      </c>
      <c r="BD81" s="99"/>
      <c r="BE81" s="100">
        <f t="shared" si="257"/>
        <v>0</v>
      </c>
      <c r="BF81" s="101">
        <f t="shared" si="96"/>
        <v>0</v>
      </c>
      <c r="BG81" s="100">
        <f t="shared" si="96"/>
        <v>0</v>
      </c>
      <c r="BH81" s="99"/>
      <c r="BI81" s="100">
        <f t="shared" si="286"/>
        <v>0</v>
      </c>
      <c r="BJ81" s="99"/>
      <c r="BK81" s="100">
        <f t="shared" si="287"/>
        <v>0</v>
      </c>
      <c r="BL81" s="99"/>
      <c r="BM81" s="100">
        <f t="shared" si="288"/>
        <v>0</v>
      </c>
      <c r="BN81" s="99"/>
      <c r="BO81" s="100">
        <f t="shared" si="289"/>
        <v>0</v>
      </c>
      <c r="BP81" s="99"/>
      <c r="BQ81" s="100">
        <f t="shared" si="290"/>
        <v>0</v>
      </c>
      <c r="BR81" s="99"/>
      <c r="BS81" s="100">
        <f t="shared" si="291"/>
        <v>0</v>
      </c>
      <c r="BT81" s="99"/>
      <c r="BU81" s="100">
        <f t="shared" si="292"/>
        <v>0</v>
      </c>
      <c r="BV81" s="99"/>
      <c r="BW81" s="100">
        <f t="shared" si="293"/>
        <v>0</v>
      </c>
      <c r="BX81" s="99"/>
      <c r="BY81" s="100">
        <f t="shared" si="294"/>
        <v>0</v>
      </c>
      <c r="BZ81" s="99"/>
      <c r="CA81" s="100">
        <f t="shared" si="295"/>
        <v>0</v>
      </c>
      <c r="CB81" s="99"/>
      <c r="CC81" s="100">
        <f t="shared" si="296"/>
        <v>0</v>
      </c>
      <c r="CD81" s="99"/>
      <c r="CE81" s="100">
        <f t="shared" si="297"/>
        <v>0</v>
      </c>
      <c r="CF81" s="101">
        <f t="shared" si="298"/>
        <v>0</v>
      </c>
      <c r="CG81" s="100">
        <f t="shared" si="298"/>
        <v>0</v>
      </c>
    </row>
    <row r="82" spans="1:85" s="102" customFormat="1" ht="19.899999999999999" customHeight="1" x14ac:dyDescent="0.25">
      <c r="A82" s="94">
        <v>66</v>
      </c>
      <c r="B82" s="95" t="s">
        <v>133</v>
      </c>
      <c r="C82" s="95" t="s">
        <v>74</v>
      </c>
      <c r="D82" s="94">
        <f>RANK(BF82,$BF$4:$BF$151)</f>
        <v>22</v>
      </c>
      <c r="E82" s="94">
        <v>0.64</v>
      </c>
      <c r="F82" s="94" t="s">
        <v>85</v>
      </c>
      <c r="G82" s="94"/>
      <c r="H82" s="94"/>
      <c r="I82" s="100"/>
      <c r="J82" s="94"/>
      <c r="K82" s="100"/>
      <c r="L82" s="94"/>
      <c r="M82" s="100"/>
      <c r="N82" s="94"/>
      <c r="O82" s="100"/>
      <c r="P82" s="94"/>
      <c r="Q82" s="100"/>
      <c r="R82" s="94"/>
      <c r="S82" s="100"/>
      <c r="T82" s="94"/>
      <c r="U82" s="100"/>
      <c r="V82" s="94"/>
      <c r="W82" s="100"/>
      <c r="X82" s="94"/>
      <c r="Y82" s="100"/>
      <c r="Z82" s="94"/>
      <c r="AA82" s="100"/>
      <c r="AB82" s="94"/>
      <c r="AC82" s="100"/>
      <c r="AD82" s="94"/>
      <c r="AE82" s="100"/>
      <c r="AF82" s="101"/>
      <c r="AG82" s="100"/>
      <c r="AH82" s="99"/>
      <c r="AI82" s="100"/>
      <c r="AJ82" s="99"/>
      <c r="AK82" s="100"/>
      <c r="AL82" s="99"/>
      <c r="AM82" s="100"/>
      <c r="AN82" s="99"/>
      <c r="AO82" s="100"/>
      <c r="AP82" s="99"/>
      <c r="AQ82" s="100"/>
      <c r="AR82" s="99"/>
      <c r="AS82" s="100"/>
      <c r="AT82" s="99"/>
      <c r="AU82" s="100"/>
      <c r="AV82" s="99"/>
      <c r="AW82" s="100"/>
      <c r="AX82" s="99"/>
      <c r="AY82" s="100"/>
      <c r="AZ82" s="99"/>
      <c r="BA82" s="100"/>
      <c r="BB82" s="99"/>
      <c r="BC82" s="100"/>
      <c r="BD82" s="99"/>
      <c r="BE82" s="100"/>
      <c r="BF82" s="101"/>
      <c r="BG82" s="100"/>
      <c r="BH82" s="99"/>
      <c r="BI82" s="100"/>
      <c r="BJ82" s="99"/>
      <c r="BK82" s="100"/>
      <c r="BL82" s="99"/>
      <c r="BM82" s="100"/>
      <c r="BN82" s="99"/>
      <c r="BO82" s="100"/>
      <c r="BP82" s="99"/>
      <c r="BQ82" s="100"/>
      <c r="BR82" s="99"/>
      <c r="BS82" s="100"/>
      <c r="BT82" s="99"/>
      <c r="BU82" s="100"/>
      <c r="BV82" s="99"/>
      <c r="BW82" s="100"/>
      <c r="BX82" s="99"/>
      <c r="BY82" s="100"/>
      <c r="BZ82" s="99"/>
      <c r="CA82" s="100"/>
      <c r="CB82" s="99"/>
      <c r="CC82" s="100"/>
      <c r="CD82" s="99"/>
      <c r="CE82" s="100"/>
      <c r="CF82" s="101"/>
      <c r="CG82" s="100"/>
    </row>
    <row r="83" spans="1:85" s="102" customFormat="1" ht="19.899999999999999" customHeight="1" x14ac:dyDescent="0.25">
      <c r="A83" s="94">
        <v>67</v>
      </c>
      <c r="B83" s="95" t="s">
        <v>133</v>
      </c>
      <c r="C83" s="95" t="s">
        <v>77</v>
      </c>
      <c r="D83" s="94">
        <f>RANK(BF83,$BF$4:$BF$151)</f>
        <v>22</v>
      </c>
      <c r="E83" s="94">
        <v>1</v>
      </c>
      <c r="F83" s="94" t="s">
        <v>75</v>
      </c>
      <c r="G83" s="94"/>
      <c r="H83" s="94"/>
      <c r="I83" s="100"/>
      <c r="J83" s="94"/>
      <c r="K83" s="100"/>
      <c r="L83" s="94"/>
      <c r="M83" s="100"/>
      <c r="N83" s="94"/>
      <c r="O83" s="100"/>
      <c r="P83" s="94"/>
      <c r="Q83" s="100"/>
      <c r="R83" s="94"/>
      <c r="S83" s="100"/>
      <c r="T83" s="94"/>
      <c r="U83" s="100"/>
      <c r="V83" s="94"/>
      <c r="W83" s="100"/>
      <c r="X83" s="94"/>
      <c r="Y83" s="100"/>
      <c r="Z83" s="94"/>
      <c r="AA83" s="100"/>
      <c r="AB83" s="94"/>
      <c r="AC83" s="100"/>
      <c r="AD83" s="94"/>
      <c r="AE83" s="100"/>
      <c r="AF83" s="101"/>
      <c r="AG83" s="100"/>
      <c r="AH83" s="99"/>
      <c r="AI83" s="100"/>
      <c r="AJ83" s="99"/>
      <c r="AK83" s="100"/>
      <c r="AL83" s="99"/>
      <c r="AM83" s="100"/>
      <c r="AN83" s="99"/>
      <c r="AO83" s="100"/>
      <c r="AP83" s="99"/>
      <c r="AQ83" s="100"/>
      <c r="AR83" s="99"/>
      <c r="AS83" s="100"/>
      <c r="AT83" s="99"/>
      <c r="AU83" s="100"/>
      <c r="AV83" s="99"/>
      <c r="AW83" s="100"/>
      <c r="AX83" s="99"/>
      <c r="AY83" s="100"/>
      <c r="AZ83" s="99"/>
      <c r="BA83" s="100"/>
      <c r="BB83" s="99"/>
      <c r="BC83" s="100"/>
      <c r="BD83" s="99"/>
      <c r="BE83" s="100"/>
      <c r="BF83" s="101"/>
      <c r="BG83" s="100"/>
      <c r="BH83" s="99"/>
      <c r="BI83" s="100"/>
      <c r="BJ83" s="99"/>
      <c r="BK83" s="100"/>
      <c r="BL83" s="99"/>
      <c r="BM83" s="100"/>
      <c r="BN83" s="99"/>
      <c r="BO83" s="100"/>
      <c r="BP83" s="99"/>
      <c r="BQ83" s="100"/>
      <c r="BR83" s="99"/>
      <c r="BS83" s="100"/>
      <c r="BT83" s="99"/>
      <c r="BU83" s="100"/>
      <c r="BV83" s="99"/>
      <c r="BW83" s="100"/>
      <c r="BX83" s="99"/>
      <c r="BY83" s="100"/>
      <c r="BZ83" s="99"/>
      <c r="CA83" s="100"/>
      <c r="CB83" s="99"/>
      <c r="CC83" s="100"/>
      <c r="CD83" s="99"/>
      <c r="CE83" s="100"/>
      <c r="CF83" s="101"/>
      <c r="CG83" s="100"/>
    </row>
    <row r="84" spans="1:85" s="102" customFormat="1" ht="19.899999999999999" customHeight="1" x14ac:dyDescent="0.25">
      <c r="A84" s="94">
        <v>68</v>
      </c>
      <c r="B84" s="95" t="s">
        <v>134</v>
      </c>
      <c r="C84" s="95" t="s">
        <v>77</v>
      </c>
      <c r="D84" s="94">
        <f>RANK(BF84,$BF$4:$BF$147)</f>
        <v>19</v>
      </c>
      <c r="E84" s="94">
        <v>1</v>
      </c>
      <c r="F84" s="94" t="s">
        <v>75</v>
      </c>
      <c r="G84" s="94">
        <v>2200</v>
      </c>
      <c r="H84" s="94"/>
      <c r="I84" s="100">
        <f t="shared" ref="I84" si="299">H84*$E84</f>
        <v>0</v>
      </c>
      <c r="J84" s="94"/>
      <c r="K84" s="100">
        <f t="shared" ref="K84" si="300">J84*$E84</f>
        <v>0</v>
      </c>
      <c r="L84" s="94"/>
      <c r="M84" s="100">
        <f t="shared" ref="M84" si="301">L84*$E84</f>
        <v>0</v>
      </c>
      <c r="N84" s="94"/>
      <c r="O84" s="100">
        <f t="shared" ref="O84" si="302">N84*$E84</f>
        <v>0</v>
      </c>
      <c r="P84" s="94"/>
      <c r="Q84" s="100">
        <f t="shared" ref="Q84" si="303">P84*$E84</f>
        <v>0</v>
      </c>
      <c r="R84" s="94"/>
      <c r="S84" s="100">
        <f t="shared" ref="S84" si="304">R84*$E84</f>
        <v>0</v>
      </c>
      <c r="T84" s="94"/>
      <c r="U84" s="100">
        <f t="shared" ref="U84" si="305">T84*$E84</f>
        <v>0</v>
      </c>
      <c r="V84" s="94">
        <v>12</v>
      </c>
      <c r="W84" s="100">
        <f t="shared" ref="W84" si="306">V84*$E84</f>
        <v>12</v>
      </c>
      <c r="X84" s="94"/>
      <c r="Y84" s="100">
        <f t="shared" ref="Y84" si="307">X84*$E84</f>
        <v>0</v>
      </c>
      <c r="Z84" s="94"/>
      <c r="AA84" s="100">
        <f t="shared" ref="AA84" si="308">Z84*$E84</f>
        <v>0</v>
      </c>
      <c r="AB84" s="94"/>
      <c r="AC84" s="100">
        <f t="shared" ref="AC84" si="309">AB84*$E84</f>
        <v>0</v>
      </c>
      <c r="AD84" s="94"/>
      <c r="AE84" s="100">
        <f t="shared" ref="AE84" si="310">AD84*$E84</f>
        <v>0</v>
      </c>
      <c r="AF84" s="101">
        <f t="shared" ref="AF84" si="311">SUM(H84,J84,L84,N84,P84,R84,T84,V84,X84,Z84,AB84,AD84)</f>
        <v>12</v>
      </c>
      <c r="AG84" s="100">
        <f t="shared" ref="AG84" si="312">SUM(I84,K84,M84,O84,Q84,S84,U84,W84,Y84,AA84,AC84,AE84)</f>
        <v>12</v>
      </c>
      <c r="AH84" s="99"/>
      <c r="AI84" s="100">
        <f t="shared" ref="AI84" si="313">AH84*$E84</f>
        <v>0</v>
      </c>
      <c r="AJ84" s="99"/>
      <c r="AK84" s="100">
        <f t="shared" ref="AK84" si="314">AJ84*$E84</f>
        <v>0</v>
      </c>
      <c r="AL84" s="99"/>
      <c r="AM84" s="100">
        <f t="shared" ref="AM84" si="315">AL84*$E84</f>
        <v>0</v>
      </c>
      <c r="AN84" s="99"/>
      <c r="AO84" s="100">
        <f t="shared" ref="AO84" si="316">AN84*$E84</f>
        <v>0</v>
      </c>
      <c r="AP84" s="99"/>
      <c r="AQ84" s="100">
        <f t="shared" ref="AQ84" si="317">AP84*$E84</f>
        <v>0</v>
      </c>
      <c r="AR84" s="99"/>
      <c r="AS84" s="100">
        <f t="shared" ref="AS84" si="318">AR84*$E84</f>
        <v>0</v>
      </c>
      <c r="AT84" s="99"/>
      <c r="AU84" s="100">
        <f t="shared" ref="AU84" si="319">AT84*$E84</f>
        <v>0</v>
      </c>
      <c r="AV84" s="99"/>
      <c r="AW84" s="100">
        <f t="shared" ref="AW84" si="320">AV84*$E84</f>
        <v>0</v>
      </c>
      <c r="AX84" s="99"/>
      <c r="AY84" s="100">
        <f t="shared" ref="AY84" si="321">AX84*$E84</f>
        <v>0</v>
      </c>
      <c r="AZ84" s="99"/>
      <c r="BA84" s="100">
        <f t="shared" ref="BA84" si="322">AZ84*$E84</f>
        <v>0</v>
      </c>
      <c r="BB84" s="99"/>
      <c r="BC84" s="100">
        <f t="shared" ref="BC84" si="323">BB84*$E84</f>
        <v>0</v>
      </c>
      <c r="BD84" s="99"/>
      <c r="BE84" s="100">
        <f t="shared" ref="BE84" si="324">BD84*$E84</f>
        <v>0</v>
      </c>
      <c r="BF84" s="101">
        <f t="shared" ref="BF84:BG84" si="325">SUM(AH84,AJ84,AL84,AN84,AP84,AR84,AT84,AV84,AX84,AZ84,BB84,BD84)</f>
        <v>0</v>
      </c>
      <c r="BG84" s="100">
        <f t="shared" si="325"/>
        <v>0</v>
      </c>
      <c r="BH84" s="99"/>
      <c r="BI84" s="100">
        <f t="shared" ref="BI84" si="326">BH84*$E84</f>
        <v>0</v>
      </c>
      <c r="BJ84" s="99"/>
      <c r="BK84" s="100">
        <f t="shared" ref="BK84" si="327">BJ84*$E84</f>
        <v>0</v>
      </c>
      <c r="BL84" s="99"/>
      <c r="BM84" s="100">
        <f t="shared" ref="BM84" si="328">BL84*$E84</f>
        <v>0</v>
      </c>
      <c r="BN84" s="99"/>
      <c r="BO84" s="100">
        <f t="shared" ref="BO84" si="329">BN84*$E84</f>
        <v>0</v>
      </c>
      <c r="BP84" s="99"/>
      <c r="BQ84" s="100">
        <f t="shared" ref="BQ84" si="330">BP84*$E84</f>
        <v>0</v>
      </c>
      <c r="BR84" s="99"/>
      <c r="BS84" s="100">
        <f t="shared" ref="BS84" si="331">BR84*$E84</f>
        <v>0</v>
      </c>
      <c r="BT84" s="99"/>
      <c r="BU84" s="100">
        <f t="shared" ref="BU84" si="332">BT84*$E84</f>
        <v>0</v>
      </c>
      <c r="BV84" s="99"/>
      <c r="BW84" s="100">
        <f t="shared" ref="BW84" si="333">BV84*$E84</f>
        <v>0</v>
      </c>
      <c r="BX84" s="99"/>
      <c r="BY84" s="100">
        <f t="shared" ref="BY84" si="334">BX84*$E84</f>
        <v>0</v>
      </c>
      <c r="BZ84" s="99"/>
      <c r="CA84" s="100">
        <f t="shared" ref="CA84" si="335">BZ84*$E84</f>
        <v>0</v>
      </c>
      <c r="CB84" s="99"/>
      <c r="CC84" s="100">
        <f t="shared" ref="CC84" si="336">CB84*$E84</f>
        <v>0</v>
      </c>
      <c r="CD84" s="99"/>
      <c r="CE84" s="100">
        <f t="shared" ref="CE84" si="337">CD84*$E84</f>
        <v>0</v>
      </c>
      <c r="CF84" s="101">
        <f t="shared" ref="CF84:CG84" si="338">SUM(BH84,BJ84,BL84,BN84,BP84,BR84,BT84,BV84,BX84,BZ84,CB84,CD84)</f>
        <v>0</v>
      </c>
      <c r="CG84" s="100">
        <f t="shared" si="338"/>
        <v>0</v>
      </c>
    </row>
    <row r="85" spans="1:85" s="102" customFormat="1" ht="19.899999999999999" customHeight="1" x14ac:dyDescent="0.25">
      <c r="A85" s="94"/>
      <c r="B85" s="95"/>
      <c r="C85" s="95"/>
      <c r="D85" s="94"/>
      <c r="E85" s="94"/>
      <c r="F85" s="94"/>
      <c r="G85" s="94"/>
      <c r="H85" s="94"/>
      <c r="I85" s="100"/>
      <c r="J85" s="94"/>
      <c r="K85" s="100"/>
      <c r="L85" s="94"/>
      <c r="M85" s="100"/>
      <c r="N85" s="94"/>
      <c r="O85" s="100"/>
      <c r="P85" s="94"/>
      <c r="Q85" s="100"/>
      <c r="R85" s="94"/>
      <c r="S85" s="100"/>
      <c r="T85" s="94"/>
      <c r="U85" s="100"/>
      <c r="V85" s="94"/>
      <c r="W85" s="100"/>
      <c r="X85" s="94"/>
      <c r="Y85" s="100"/>
      <c r="Z85" s="94"/>
      <c r="AA85" s="100"/>
      <c r="AB85" s="94"/>
      <c r="AC85" s="100"/>
      <c r="AD85" s="94"/>
      <c r="AE85" s="100"/>
      <c r="AF85" s="101"/>
      <c r="AG85" s="100"/>
      <c r="AH85" s="99"/>
      <c r="AI85" s="100"/>
      <c r="AJ85" s="99"/>
      <c r="AK85" s="100"/>
      <c r="AL85" s="99"/>
      <c r="AM85" s="100"/>
      <c r="AN85" s="99"/>
      <c r="AO85" s="100"/>
      <c r="AP85" s="99"/>
      <c r="AQ85" s="100"/>
      <c r="AR85" s="99"/>
      <c r="AS85" s="100"/>
      <c r="AT85" s="99"/>
      <c r="AU85" s="100"/>
      <c r="AV85" s="99"/>
      <c r="AW85" s="100"/>
      <c r="AX85" s="99"/>
      <c r="AY85" s="100"/>
      <c r="AZ85" s="99"/>
      <c r="BA85" s="100"/>
      <c r="BB85" s="99"/>
      <c r="BC85" s="100"/>
      <c r="BD85" s="99"/>
      <c r="BE85" s="100"/>
      <c r="BF85" s="101"/>
      <c r="BG85" s="100"/>
      <c r="BH85" s="99"/>
      <c r="BI85" s="100"/>
      <c r="BJ85" s="99"/>
      <c r="BK85" s="100"/>
      <c r="BL85" s="99"/>
      <c r="BM85" s="100"/>
      <c r="BN85" s="99"/>
      <c r="BO85" s="100"/>
      <c r="BP85" s="99"/>
      <c r="BQ85" s="100"/>
      <c r="BR85" s="99"/>
      <c r="BS85" s="100"/>
      <c r="BT85" s="99"/>
      <c r="BU85" s="100"/>
      <c r="BV85" s="99"/>
      <c r="BW85" s="100"/>
      <c r="BX85" s="99"/>
      <c r="BY85" s="100"/>
      <c r="BZ85" s="99"/>
      <c r="CA85" s="100"/>
      <c r="CB85" s="99"/>
      <c r="CC85" s="100"/>
      <c r="CD85" s="99"/>
      <c r="CE85" s="100"/>
      <c r="CF85" s="101"/>
      <c r="CG85" s="100"/>
    </row>
    <row r="86" spans="1:85" s="102" customFormat="1" ht="19.899999999999999" customHeight="1" x14ac:dyDescent="0.25">
      <c r="A86" s="94">
        <v>69</v>
      </c>
      <c r="B86" s="95" t="s">
        <v>135</v>
      </c>
      <c r="C86" s="95" t="s">
        <v>77</v>
      </c>
      <c r="D86" s="94">
        <f>RANK(BF86,$BF$4:$BF$147)</f>
        <v>19</v>
      </c>
      <c r="E86" s="94">
        <v>1</v>
      </c>
      <c r="F86" s="94" t="s">
        <v>83</v>
      </c>
      <c r="G86" s="94"/>
      <c r="H86" s="94"/>
      <c r="I86" s="100">
        <f t="shared" si="232"/>
        <v>0</v>
      </c>
      <c r="J86" s="94"/>
      <c r="K86" s="100">
        <f t="shared" si="233"/>
        <v>0</v>
      </c>
      <c r="L86" s="94"/>
      <c r="M86" s="100">
        <f t="shared" si="234"/>
        <v>0</v>
      </c>
      <c r="N86" s="94"/>
      <c r="O86" s="100">
        <f t="shared" si="235"/>
        <v>0</v>
      </c>
      <c r="P86" s="94"/>
      <c r="Q86" s="100">
        <f t="shared" si="236"/>
        <v>0</v>
      </c>
      <c r="R86" s="94"/>
      <c r="S86" s="100">
        <f t="shared" si="237"/>
        <v>0</v>
      </c>
      <c r="T86" s="94"/>
      <c r="U86" s="100">
        <f t="shared" si="238"/>
        <v>0</v>
      </c>
      <c r="V86" s="94"/>
      <c r="W86" s="100">
        <f t="shared" si="239"/>
        <v>0</v>
      </c>
      <c r="X86" s="94"/>
      <c r="Y86" s="100">
        <f t="shared" si="240"/>
        <v>0</v>
      </c>
      <c r="Z86" s="94"/>
      <c r="AA86" s="100">
        <f t="shared" si="241"/>
        <v>0</v>
      </c>
      <c r="AB86" s="94"/>
      <c r="AC86" s="100">
        <f t="shared" si="242"/>
        <v>0</v>
      </c>
      <c r="AD86" s="94"/>
      <c r="AE86" s="100">
        <f t="shared" si="243"/>
        <v>0</v>
      </c>
      <c r="AF86" s="101">
        <f t="shared" ref="AF86:AF90" si="339">SUM(H86,J86,L86,N86,P86,R86,T86,V86,X86,Z86,AB86,AD86)</f>
        <v>0</v>
      </c>
      <c r="AG86" s="100">
        <f t="shared" ref="AG86:AG90" si="340">SUM(I86,K86,M86,O86,Q86,S86,U86,W86,Y86,AA86,AC86,AE86)</f>
        <v>0</v>
      </c>
      <c r="AH86" s="99"/>
      <c r="AI86" s="100">
        <f t="shared" si="246"/>
        <v>0</v>
      </c>
      <c r="AJ86" s="99"/>
      <c r="AK86" s="100">
        <f t="shared" si="248"/>
        <v>0</v>
      </c>
      <c r="AL86" s="99"/>
      <c r="AM86" s="100">
        <f t="shared" si="248"/>
        <v>0</v>
      </c>
      <c r="AN86" s="99"/>
      <c r="AO86" s="100">
        <f t="shared" si="249"/>
        <v>0</v>
      </c>
      <c r="AP86" s="99"/>
      <c r="AQ86" s="100">
        <f t="shared" si="250"/>
        <v>0</v>
      </c>
      <c r="AR86" s="99"/>
      <c r="AS86" s="100">
        <f t="shared" si="251"/>
        <v>0</v>
      </c>
      <c r="AT86" s="99"/>
      <c r="AU86" s="100">
        <f t="shared" si="252"/>
        <v>0</v>
      </c>
      <c r="AV86" s="99"/>
      <c r="AW86" s="100">
        <f t="shared" si="253"/>
        <v>0</v>
      </c>
      <c r="AX86" s="99"/>
      <c r="AY86" s="100">
        <f t="shared" si="254"/>
        <v>0</v>
      </c>
      <c r="AZ86" s="99"/>
      <c r="BA86" s="100">
        <f t="shared" si="255"/>
        <v>0</v>
      </c>
      <c r="BB86" s="99"/>
      <c r="BC86" s="100">
        <f t="shared" si="256"/>
        <v>0</v>
      </c>
      <c r="BD86" s="99"/>
      <c r="BE86" s="100">
        <f t="shared" si="257"/>
        <v>0</v>
      </c>
      <c r="BF86" s="101">
        <f t="shared" si="96"/>
        <v>0</v>
      </c>
      <c r="BG86" s="100">
        <f t="shared" si="96"/>
        <v>0</v>
      </c>
      <c r="BH86" s="99"/>
      <c r="BI86" s="100">
        <f t="shared" ref="BI86:BI90" si="341">BH86*$E86</f>
        <v>0</v>
      </c>
      <c r="BJ86" s="99"/>
      <c r="BK86" s="100">
        <f t="shared" ref="BK86:BK90" si="342">BJ86*$E86</f>
        <v>0</v>
      </c>
      <c r="BL86" s="99"/>
      <c r="BM86" s="100">
        <f t="shared" ref="BM86:BM90" si="343">BL86*$E86</f>
        <v>0</v>
      </c>
      <c r="BN86" s="99"/>
      <c r="BO86" s="100">
        <f t="shared" ref="BO86:BO90" si="344">BN86*$E86</f>
        <v>0</v>
      </c>
      <c r="BP86" s="99"/>
      <c r="BQ86" s="100">
        <f t="shared" ref="BQ86:BQ90" si="345">BP86*$E86</f>
        <v>0</v>
      </c>
      <c r="BR86" s="99"/>
      <c r="BS86" s="100">
        <f t="shared" ref="BS86:BS90" si="346">BR86*$E86</f>
        <v>0</v>
      </c>
      <c r="BT86" s="99"/>
      <c r="BU86" s="100">
        <f t="shared" ref="BU86:BU90" si="347">BT86*$E86</f>
        <v>0</v>
      </c>
      <c r="BV86" s="99"/>
      <c r="BW86" s="100">
        <f t="shared" ref="BW86:BW90" si="348">BV86*$E86</f>
        <v>0</v>
      </c>
      <c r="BX86" s="99"/>
      <c r="BY86" s="100">
        <f t="shared" ref="BY86:BY90" si="349">BX86*$E86</f>
        <v>0</v>
      </c>
      <c r="BZ86" s="99"/>
      <c r="CA86" s="100">
        <f t="shared" ref="CA86:CA90" si="350">BZ86*$E86</f>
        <v>0</v>
      </c>
      <c r="CB86" s="99"/>
      <c r="CC86" s="100">
        <f t="shared" ref="CC86:CC90" si="351">CB86*$E86</f>
        <v>0</v>
      </c>
      <c r="CD86" s="99"/>
      <c r="CE86" s="100">
        <f t="shared" ref="CE86:CE90" si="352">CD86*$E86</f>
        <v>0</v>
      </c>
      <c r="CF86" s="101">
        <f t="shared" ref="CF86:CG90" si="353">SUM(BH86,BJ86,BL86,BN86,BP86,BR86,BT86,BV86,BX86,BZ86,CB86,CD86)</f>
        <v>0</v>
      </c>
      <c r="CG86" s="100">
        <f t="shared" si="353"/>
        <v>0</v>
      </c>
    </row>
    <row r="87" spans="1:85" s="102" customFormat="1" ht="19.899999999999999" customHeight="1" x14ac:dyDescent="0.25">
      <c r="A87" s="94">
        <v>70</v>
      </c>
      <c r="B87" s="95" t="s">
        <v>136</v>
      </c>
      <c r="C87" s="95" t="s">
        <v>77</v>
      </c>
      <c r="D87" s="94">
        <f>RANK(BF87,$BF$4:$BF$147)</f>
        <v>19</v>
      </c>
      <c r="E87" s="94">
        <v>1</v>
      </c>
      <c r="F87" s="94" t="s">
        <v>83</v>
      </c>
      <c r="G87" s="94"/>
      <c r="H87" s="94"/>
      <c r="I87" s="100">
        <f t="shared" si="232"/>
        <v>0</v>
      </c>
      <c r="J87" s="94"/>
      <c r="K87" s="100">
        <f t="shared" si="233"/>
        <v>0</v>
      </c>
      <c r="L87" s="94"/>
      <c r="M87" s="100">
        <f t="shared" si="234"/>
        <v>0</v>
      </c>
      <c r="N87" s="94"/>
      <c r="O87" s="100">
        <f t="shared" si="235"/>
        <v>0</v>
      </c>
      <c r="P87" s="94"/>
      <c r="Q87" s="100">
        <f t="shared" si="236"/>
        <v>0</v>
      </c>
      <c r="R87" s="94"/>
      <c r="S87" s="100">
        <f t="shared" si="237"/>
        <v>0</v>
      </c>
      <c r="T87" s="94"/>
      <c r="U87" s="100">
        <f t="shared" si="238"/>
        <v>0</v>
      </c>
      <c r="V87" s="94"/>
      <c r="W87" s="100">
        <f t="shared" si="239"/>
        <v>0</v>
      </c>
      <c r="X87" s="94"/>
      <c r="Y87" s="100">
        <f t="shared" si="240"/>
        <v>0</v>
      </c>
      <c r="Z87" s="94"/>
      <c r="AA87" s="100">
        <f t="shared" si="241"/>
        <v>0</v>
      </c>
      <c r="AB87" s="94"/>
      <c r="AC87" s="100">
        <f t="shared" si="242"/>
        <v>0</v>
      </c>
      <c r="AD87" s="94"/>
      <c r="AE87" s="100">
        <f t="shared" si="243"/>
        <v>0</v>
      </c>
      <c r="AF87" s="101">
        <f t="shared" si="339"/>
        <v>0</v>
      </c>
      <c r="AG87" s="100">
        <f t="shared" si="340"/>
        <v>0</v>
      </c>
      <c r="AH87" s="99"/>
      <c r="AI87" s="100">
        <f t="shared" si="246"/>
        <v>0</v>
      </c>
      <c r="AJ87" s="99"/>
      <c r="AK87" s="100">
        <f t="shared" si="248"/>
        <v>0</v>
      </c>
      <c r="AL87" s="99"/>
      <c r="AM87" s="100">
        <f t="shared" si="248"/>
        <v>0</v>
      </c>
      <c r="AN87" s="99"/>
      <c r="AO87" s="100">
        <f t="shared" si="249"/>
        <v>0</v>
      </c>
      <c r="AP87" s="99"/>
      <c r="AQ87" s="100">
        <f t="shared" si="250"/>
        <v>0</v>
      </c>
      <c r="AR87" s="99"/>
      <c r="AS87" s="100">
        <f t="shared" si="251"/>
        <v>0</v>
      </c>
      <c r="AT87" s="99"/>
      <c r="AU87" s="100">
        <f t="shared" si="252"/>
        <v>0</v>
      </c>
      <c r="AV87" s="99"/>
      <c r="AW87" s="100">
        <f t="shared" si="253"/>
        <v>0</v>
      </c>
      <c r="AX87" s="99"/>
      <c r="AY87" s="100">
        <f t="shared" si="254"/>
        <v>0</v>
      </c>
      <c r="AZ87" s="99"/>
      <c r="BA87" s="100">
        <f t="shared" si="255"/>
        <v>0</v>
      </c>
      <c r="BB87" s="99"/>
      <c r="BC87" s="100">
        <f t="shared" si="256"/>
        <v>0</v>
      </c>
      <c r="BD87" s="99"/>
      <c r="BE87" s="100">
        <f t="shared" si="257"/>
        <v>0</v>
      </c>
      <c r="BF87" s="101">
        <f t="shared" si="96"/>
        <v>0</v>
      </c>
      <c r="BG87" s="100">
        <f t="shared" si="96"/>
        <v>0</v>
      </c>
      <c r="BH87" s="99"/>
      <c r="BI87" s="100">
        <f t="shared" si="341"/>
        <v>0</v>
      </c>
      <c r="BJ87" s="99"/>
      <c r="BK87" s="100">
        <f t="shared" si="342"/>
        <v>0</v>
      </c>
      <c r="BL87" s="99"/>
      <c r="BM87" s="100">
        <f t="shared" si="343"/>
        <v>0</v>
      </c>
      <c r="BN87" s="99"/>
      <c r="BO87" s="100">
        <f t="shared" si="344"/>
        <v>0</v>
      </c>
      <c r="BP87" s="99"/>
      <c r="BQ87" s="100">
        <f t="shared" si="345"/>
        <v>0</v>
      </c>
      <c r="BR87" s="99"/>
      <c r="BS87" s="100">
        <f t="shared" si="346"/>
        <v>0</v>
      </c>
      <c r="BT87" s="99"/>
      <c r="BU87" s="100">
        <f t="shared" si="347"/>
        <v>0</v>
      </c>
      <c r="BV87" s="99"/>
      <c r="BW87" s="100">
        <f t="shared" si="348"/>
        <v>0</v>
      </c>
      <c r="BX87" s="99"/>
      <c r="BY87" s="100">
        <f t="shared" si="349"/>
        <v>0</v>
      </c>
      <c r="BZ87" s="99"/>
      <c r="CA87" s="100">
        <f t="shared" si="350"/>
        <v>0</v>
      </c>
      <c r="CB87" s="99"/>
      <c r="CC87" s="100">
        <f t="shared" si="351"/>
        <v>0</v>
      </c>
      <c r="CD87" s="99"/>
      <c r="CE87" s="100">
        <f t="shared" si="352"/>
        <v>0</v>
      </c>
      <c r="CF87" s="101">
        <f t="shared" si="353"/>
        <v>0</v>
      </c>
      <c r="CG87" s="100">
        <f t="shared" si="353"/>
        <v>0</v>
      </c>
    </row>
    <row r="88" spans="1:85" s="102" customFormat="1" ht="19.899999999999999" customHeight="1" x14ac:dyDescent="0.25">
      <c r="A88" s="94">
        <v>71</v>
      </c>
      <c r="B88" s="95" t="s">
        <v>137</v>
      </c>
      <c r="C88" s="95" t="s">
        <v>77</v>
      </c>
      <c r="D88" s="94">
        <f>RANK(BF88,$BF$4:$BF$147)</f>
        <v>19</v>
      </c>
      <c r="E88" s="94">
        <v>1</v>
      </c>
      <c r="F88" s="94" t="s">
        <v>75</v>
      </c>
      <c r="G88" s="94"/>
      <c r="H88" s="94"/>
      <c r="I88" s="100">
        <f t="shared" si="232"/>
        <v>0</v>
      </c>
      <c r="J88" s="94"/>
      <c r="K88" s="100">
        <f t="shared" si="233"/>
        <v>0</v>
      </c>
      <c r="L88" s="94"/>
      <c r="M88" s="100">
        <f t="shared" si="234"/>
        <v>0</v>
      </c>
      <c r="N88" s="94"/>
      <c r="O88" s="100">
        <f t="shared" si="235"/>
        <v>0</v>
      </c>
      <c r="P88" s="94"/>
      <c r="Q88" s="100">
        <f t="shared" si="236"/>
        <v>0</v>
      </c>
      <c r="R88" s="94"/>
      <c r="S88" s="100">
        <f t="shared" si="237"/>
        <v>0</v>
      </c>
      <c r="T88" s="94"/>
      <c r="U88" s="100">
        <f t="shared" si="238"/>
        <v>0</v>
      </c>
      <c r="V88" s="94"/>
      <c r="W88" s="100">
        <f t="shared" si="239"/>
        <v>0</v>
      </c>
      <c r="X88" s="94"/>
      <c r="Y88" s="100">
        <f t="shared" si="240"/>
        <v>0</v>
      </c>
      <c r="Z88" s="94"/>
      <c r="AA88" s="100">
        <f t="shared" si="241"/>
        <v>0</v>
      </c>
      <c r="AB88" s="94"/>
      <c r="AC88" s="100">
        <f t="shared" si="242"/>
        <v>0</v>
      </c>
      <c r="AD88" s="94"/>
      <c r="AE88" s="100">
        <f t="shared" si="243"/>
        <v>0</v>
      </c>
      <c r="AF88" s="101">
        <f t="shared" si="339"/>
        <v>0</v>
      </c>
      <c r="AG88" s="100">
        <f t="shared" si="340"/>
        <v>0</v>
      </c>
      <c r="AH88" s="99"/>
      <c r="AI88" s="100">
        <f t="shared" si="246"/>
        <v>0</v>
      </c>
      <c r="AJ88" s="99"/>
      <c r="AK88" s="100">
        <f t="shared" si="248"/>
        <v>0</v>
      </c>
      <c r="AL88" s="99"/>
      <c r="AM88" s="100">
        <f t="shared" si="248"/>
        <v>0</v>
      </c>
      <c r="AN88" s="99"/>
      <c r="AO88" s="100">
        <f t="shared" si="249"/>
        <v>0</v>
      </c>
      <c r="AP88" s="99"/>
      <c r="AQ88" s="100">
        <f t="shared" si="250"/>
        <v>0</v>
      </c>
      <c r="AR88" s="99"/>
      <c r="AS88" s="100">
        <f t="shared" si="251"/>
        <v>0</v>
      </c>
      <c r="AT88" s="99"/>
      <c r="AU88" s="100">
        <f t="shared" si="252"/>
        <v>0</v>
      </c>
      <c r="AV88" s="99"/>
      <c r="AW88" s="100">
        <f t="shared" si="253"/>
        <v>0</v>
      </c>
      <c r="AX88" s="99"/>
      <c r="AY88" s="100">
        <f t="shared" si="254"/>
        <v>0</v>
      </c>
      <c r="AZ88" s="99"/>
      <c r="BA88" s="100">
        <f t="shared" si="255"/>
        <v>0</v>
      </c>
      <c r="BB88" s="99"/>
      <c r="BC88" s="100">
        <f t="shared" si="256"/>
        <v>0</v>
      </c>
      <c r="BD88" s="99"/>
      <c r="BE88" s="100">
        <f t="shared" si="257"/>
        <v>0</v>
      </c>
      <c r="BF88" s="101">
        <f t="shared" si="96"/>
        <v>0</v>
      </c>
      <c r="BG88" s="100">
        <f t="shared" si="96"/>
        <v>0</v>
      </c>
      <c r="BH88" s="99"/>
      <c r="BI88" s="100">
        <f t="shared" si="341"/>
        <v>0</v>
      </c>
      <c r="BJ88" s="99"/>
      <c r="BK88" s="100">
        <f t="shared" si="342"/>
        <v>0</v>
      </c>
      <c r="BL88" s="99"/>
      <c r="BM88" s="100">
        <f t="shared" si="343"/>
        <v>0</v>
      </c>
      <c r="BN88" s="99"/>
      <c r="BO88" s="100">
        <f t="shared" si="344"/>
        <v>0</v>
      </c>
      <c r="BP88" s="99"/>
      <c r="BQ88" s="100">
        <f t="shared" si="345"/>
        <v>0</v>
      </c>
      <c r="BR88" s="99"/>
      <c r="BS88" s="100">
        <f t="shared" si="346"/>
        <v>0</v>
      </c>
      <c r="BT88" s="99"/>
      <c r="BU88" s="100">
        <f t="shared" si="347"/>
        <v>0</v>
      </c>
      <c r="BV88" s="99"/>
      <c r="BW88" s="100">
        <f t="shared" si="348"/>
        <v>0</v>
      </c>
      <c r="BX88" s="99"/>
      <c r="BY88" s="100">
        <f t="shared" si="349"/>
        <v>0</v>
      </c>
      <c r="BZ88" s="99"/>
      <c r="CA88" s="100">
        <f t="shared" si="350"/>
        <v>0</v>
      </c>
      <c r="CB88" s="99"/>
      <c r="CC88" s="100">
        <f t="shared" si="351"/>
        <v>0</v>
      </c>
      <c r="CD88" s="99"/>
      <c r="CE88" s="100">
        <f t="shared" si="352"/>
        <v>0</v>
      </c>
      <c r="CF88" s="101">
        <f t="shared" si="353"/>
        <v>0</v>
      </c>
      <c r="CG88" s="100">
        <f t="shared" si="353"/>
        <v>0</v>
      </c>
    </row>
    <row r="89" spans="1:85" s="102" customFormat="1" ht="19.899999999999999" customHeight="1" x14ac:dyDescent="0.25">
      <c r="A89" s="94">
        <v>72</v>
      </c>
      <c r="B89" s="95" t="s">
        <v>138</v>
      </c>
      <c r="C89" s="95" t="s">
        <v>77</v>
      </c>
      <c r="D89" s="94">
        <f>RANK(BF89,$BF$4:$BF$147)</f>
        <v>19</v>
      </c>
      <c r="E89" s="94">
        <v>0.6</v>
      </c>
      <c r="F89" s="94" t="s">
        <v>83</v>
      </c>
      <c r="G89" s="94"/>
      <c r="H89" s="94"/>
      <c r="I89" s="100">
        <f t="shared" si="232"/>
        <v>0</v>
      </c>
      <c r="J89" s="94"/>
      <c r="K89" s="100">
        <f t="shared" si="233"/>
        <v>0</v>
      </c>
      <c r="L89" s="94"/>
      <c r="M89" s="100">
        <f t="shared" si="234"/>
        <v>0</v>
      </c>
      <c r="N89" s="94"/>
      <c r="O89" s="100">
        <f t="shared" si="235"/>
        <v>0</v>
      </c>
      <c r="P89" s="94"/>
      <c r="Q89" s="100">
        <f t="shared" si="236"/>
        <v>0</v>
      </c>
      <c r="R89" s="94"/>
      <c r="S89" s="100">
        <f t="shared" si="237"/>
        <v>0</v>
      </c>
      <c r="T89" s="94"/>
      <c r="U89" s="100">
        <f t="shared" si="238"/>
        <v>0</v>
      </c>
      <c r="V89" s="94"/>
      <c r="W89" s="100">
        <f t="shared" si="239"/>
        <v>0</v>
      </c>
      <c r="X89" s="94"/>
      <c r="Y89" s="100">
        <f t="shared" si="240"/>
        <v>0</v>
      </c>
      <c r="Z89" s="94"/>
      <c r="AA89" s="100">
        <f t="shared" si="241"/>
        <v>0</v>
      </c>
      <c r="AB89" s="94"/>
      <c r="AC89" s="100">
        <f t="shared" si="242"/>
        <v>0</v>
      </c>
      <c r="AD89" s="94"/>
      <c r="AE89" s="100">
        <f t="shared" si="243"/>
        <v>0</v>
      </c>
      <c r="AF89" s="101">
        <f t="shared" si="339"/>
        <v>0</v>
      </c>
      <c r="AG89" s="100">
        <f t="shared" si="340"/>
        <v>0</v>
      </c>
      <c r="AH89" s="99"/>
      <c r="AI89" s="100">
        <f t="shared" si="246"/>
        <v>0</v>
      </c>
      <c r="AJ89" s="99"/>
      <c r="AK89" s="100">
        <f t="shared" si="248"/>
        <v>0</v>
      </c>
      <c r="AL89" s="99"/>
      <c r="AM89" s="100">
        <f t="shared" si="248"/>
        <v>0</v>
      </c>
      <c r="AN89" s="99"/>
      <c r="AO89" s="100">
        <f t="shared" si="249"/>
        <v>0</v>
      </c>
      <c r="AP89" s="99"/>
      <c r="AQ89" s="100">
        <f t="shared" si="250"/>
        <v>0</v>
      </c>
      <c r="AR89" s="99"/>
      <c r="AS89" s="100">
        <f t="shared" si="251"/>
        <v>0</v>
      </c>
      <c r="AT89" s="99"/>
      <c r="AU89" s="100">
        <f t="shared" si="252"/>
        <v>0</v>
      </c>
      <c r="AV89" s="99"/>
      <c r="AW89" s="100">
        <f t="shared" si="253"/>
        <v>0</v>
      </c>
      <c r="AX89" s="99"/>
      <c r="AY89" s="100">
        <f t="shared" si="254"/>
        <v>0</v>
      </c>
      <c r="AZ89" s="99"/>
      <c r="BA89" s="100">
        <f t="shared" si="255"/>
        <v>0</v>
      </c>
      <c r="BB89" s="99"/>
      <c r="BC89" s="100">
        <f t="shared" si="256"/>
        <v>0</v>
      </c>
      <c r="BD89" s="99"/>
      <c r="BE89" s="100">
        <f t="shared" si="257"/>
        <v>0</v>
      </c>
      <c r="BF89" s="101">
        <f t="shared" si="96"/>
        <v>0</v>
      </c>
      <c r="BG89" s="100">
        <f t="shared" si="96"/>
        <v>0</v>
      </c>
      <c r="BH89" s="99"/>
      <c r="BI89" s="100">
        <f t="shared" si="341"/>
        <v>0</v>
      </c>
      <c r="BJ89" s="99"/>
      <c r="BK89" s="100">
        <f t="shared" si="342"/>
        <v>0</v>
      </c>
      <c r="BL89" s="99"/>
      <c r="BM89" s="100">
        <f t="shared" si="343"/>
        <v>0</v>
      </c>
      <c r="BN89" s="99"/>
      <c r="BO89" s="100">
        <f t="shared" si="344"/>
        <v>0</v>
      </c>
      <c r="BP89" s="99"/>
      <c r="BQ89" s="100">
        <f t="shared" si="345"/>
        <v>0</v>
      </c>
      <c r="BR89" s="99"/>
      <c r="BS89" s="100">
        <f t="shared" si="346"/>
        <v>0</v>
      </c>
      <c r="BT89" s="99"/>
      <c r="BU89" s="100">
        <f t="shared" si="347"/>
        <v>0</v>
      </c>
      <c r="BV89" s="99"/>
      <c r="BW89" s="100">
        <f t="shared" si="348"/>
        <v>0</v>
      </c>
      <c r="BX89" s="99"/>
      <c r="BY89" s="100">
        <f t="shared" si="349"/>
        <v>0</v>
      </c>
      <c r="BZ89" s="99"/>
      <c r="CA89" s="100">
        <f t="shared" si="350"/>
        <v>0</v>
      </c>
      <c r="CB89" s="99"/>
      <c r="CC89" s="100">
        <f t="shared" si="351"/>
        <v>0</v>
      </c>
      <c r="CD89" s="99"/>
      <c r="CE89" s="100">
        <f t="shared" si="352"/>
        <v>0</v>
      </c>
      <c r="CF89" s="101">
        <f t="shared" si="353"/>
        <v>0</v>
      </c>
      <c r="CG89" s="100">
        <f t="shared" si="353"/>
        <v>0</v>
      </c>
    </row>
    <row r="90" spans="1:85" s="102" customFormat="1" ht="19.899999999999999" customHeight="1" x14ac:dyDescent="0.25">
      <c r="A90" s="94">
        <v>73</v>
      </c>
      <c r="B90" s="95" t="s">
        <v>139</v>
      </c>
      <c r="C90" s="95" t="s">
        <v>74</v>
      </c>
      <c r="D90" s="94">
        <f>RANK(BF90,$BF$4:$BF$147)</f>
        <v>19</v>
      </c>
      <c r="E90" s="94">
        <v>0.64</v>
      </c>
      <c r="F90" s="94" t="s">
        <v>85</v>
      </c>
      <c r="G90" s="94"/>
      <c r="H90" s="94"/>
      <c r="I90" s="100">
        <f t="shared" si="232"/>
        <v>0</v>
      </c>
      <c r="J90" s="94"/>
      <c r="K90" s="100">
        <f t="shared" si="233"/>
        <v>0</v>
      </c>
      <c r="L90" s="94"/>
      <c r="M90" s="100">
        <f t="shared" si="234"/>
        <v>0</v>
      </c>
      <c r="N90" s="94"/>
      <c r="O90" s="100">
        <f t="shared" si="235"/>
        <v>0</v>
      </c>
      <c r="P90" s="94"/>
      <c r="Q90" s="100">
        <f t="shared" si="236"/>
        <v>0</v>
      </c>
      <c r="R90" s="94"/>
      <c r="S90" s="100">
        <f t="shared" si="237"/>
        <v>0</v>
      </c>
      <c r="T90" s="94"/>
      <c r="U90" s="100">
        <f t="shared" si="238"/>
        <v>0</v>
      </c>
      <c r="V90" s="94"/>
      <c r="W90" s="100">
        <f t="shared" si="239"/>
        <v>0</v>
      </c>
      <c r="X90" s="94"/>
      <c r="Y90" s="100">
        <f t="shared" si="240"/>
        <v>0</v>
      </c>
      <c r="Z90" s="94"/>
      <c r="AA90" s="100">
        <f t="shared" si="241"/>
        <v>0</v>
      </c>
      <c r="AB90" s="94"/>
      <c r="AC90" s="100">
        <f t="shared" si="242"/>
        <v>0</v>
      </c>
      <c r="AD90" s="94"/>
      <c r="AE90" s="100">
        <f t="shared" si="243"/>
        <v>0</v>
      </c>
      <c r="AF90" s="101">
        <f t="shared" si="339"/>
        <v>0</v>
      </c>
      <c r="AG90" s="100">
        <f t="shared" si="340"/>
        <v>0</v>
      </c>
      <c r="AH90" s="99"/>
      <c r="AI90" s="100">
        <f t="shared" si="246"/>
        <v>0</v>
      </c>
      <c r="AJ90" s="99"/>
      <c r="AK90" s="100">
        <f t="shared" si="248"/>
        <v>0</v>
      </c>
      <c r="AL90" s="99"/>
      <c r="AM90" s="100">
        <f t="shared" si="248"/>
        <v>0</v>
      </c>
      <c r="AN90" s="99"/>
      <c r="AO90" s="100">
        <f t="shared" si="249"/>
        <v>0</v>
      </c>
      <c r="AP90" s="99"/>
      <c r="AQ90" s="100">
        <f t="shared" si="250"/>
        <v>0</v>
      </c>
      <c r="AR90" s="99"/>
      <c r="AS90" s="100">
        <f t="shared" si="251"/>
        <v>0</v>
      </c>
      <c r="AT90" s="99"/>
      <c r="AU90" s="100">
        <f t="shared" si="252"/>
        <v>0</v>
      </c>
      <c r="AV90" s="99"/>
      <c r="AW90" s="100">
        <f t="shared" si="253"/>
        <v>0</v>
      </c>
      <c r="AX90" s="99"/>
      <c r="AY90" s="100">
        <f t="shared" si="254"/>
        <v>0</v>
      </c>
      <c r="AZ90" s="99"/>
      <c r="BA90" s="100">
        <f t="shared" si="255"/>
        <v>0</v>
      </c>
      <c r="BB90" s="99"/>
      <c r="BC90" s="100">
        <f t="shared" si="256"/>
        <v>0</v>
      </c>
      <c r="BD90" s="99"/>
      <c r="BE90" s="100">
        <f t="shared" si="257"/>
        <v>0</v>
      </c>
      <c r="BF90" s="101">
        <f t="shared" si="96"/>
        <v>0</v>
      </c>
      <c r="BG90" s="100">
        <f t="shared" si="96"/>
        <v>0</v>
      </c>
      <c r="BH90" s="99"/>
      <c r="BI90" s="100">
        <f t="shared" si="341"/>
        <v>0</v>
      </c>
      <c r="BJ90" s="99"/>
      <c r="BK90" s="100">
        <f t="shared" si="342"/>
        <v>0</v>
      </c>
      <c r="BL90" s="99"/>
      <c r="BM90" s="100">
        <f t="shared" si="343"/>
        <v>0</v>
      </c>
      <c r="BN90" s="99"/>
      <c r="BO90" s="100">
        <f t="shared" si="344"/>
        <v>0</v>
      </c>
      <c r="BP90" s="99"/>
      <c r="BQ90" s="100">
        <f t="shared" si="345"/>
        <v>0</v>
      </c>
      <c r="BR90" s="99"/>
      <c r="BS90" s="100">
        <f t="shared" si="346"/>
        <v>0</v>
      </c>
      <c r="BT90" s="99"/>
      <c r="BU90" s="100">
        <f t="shared" si="347"/>
        <v>0</v>
      </c>
      <c r="BV90" s="99"/>
      <c r="BW90" s="100">
        <f t="shared" si="348"/>
        <v>0</v>
      </c>
      <c r="BX90" s="99"/>
      <c r="BY90" s="100">
        <f t="shared" si="349"/>
        <v>0</v>
      </c>
      <c r="BZ90" s="99"/>
      <c r="CA90" s="100">
        <f t="shared" si="350"/>
        <v>0</v>
      </c>
      <c r="CB90" s="99"/>
      <c r="CC90" s="100">
        <f t="shared" si="351"/>
        <v>0</v>
      </c>
      <c r="CD90" s="99"/>
      <c r="CE90" s="100">
        <f t="shared" si="352"/>
        <v>0</v>
      </c>
      <c r="CF90" s="101">
        <f t="shared" si="353"/>
        <v>0</v>
      </c>
      <c r="CG90" s="100">
        <f t="shared" si="353"/>
        <v>0</v>
      </c>
    </row>
    <row r="91" spans="1:85" s="102" customFormat="1" ht="19.899999999999999" customHeight="1" x14ac:dyDescent="0.25">
      <c r="A91" s="94"/>
      <c r="B91" s="95"/>
      <c r="C91" s="95"/>
      <c r="D91" s="94"/>
      <c r="E91" s="94"/>
      <c r="F91" s="94"/>
      <c r="G91" s="94"/>
      <c r="H91" s="94"/>
      <c r="I91" s="100"/>
      <c r="J91" s="94"/>
      <c r="K91" s="100"/>
      <c r="L91" s="94"/>
      <c r="M91" s="100"/>
      <c r="N91" s="94"/>
      <c r="O91" s="100"/>
      <c r="P91" s="94"/>
      <c r="Q91" s="100"/>
      <c r="R91" s="94"/>
      <c r="S91" s="100"/>
      <c r="T91" s="94"/>
      <c r="U91" s="100"/>
      <c r="V91" s="94"/>
      <c r="W91" s="100"/>
      <c r="X91" s="94"/>
      <c r="Y91" s="100"/>
      <c r="Z91" s="94"/>
      <c r="AA91" s="100"/>
      <c r="AB91" s="94"/>
      <c r="AC91" s="100"/>
      <c r="AD91" s="94"/>
      <c r="AE91" s="100"/>
      <c r="AF91" s="101"/>
      <c r="AG91" s="100"/>
      <c r="AH91" s="99"/>
      <c r="AI91" s="100"/>
      <c r="AJ91" s="99"/>
      <c r="AK91" s="100"/>
      <c r="AL91" s="99"/>
      <c r="AM91" s="100"/>
      <c r="AN91" s="99"/>
      <c r="AO91" s="100"/>
      <c r="AP91" s="99"/>
      <c r="AQ91" s="100"/>
      <c r="AR91" s="99"/>
      <c r="AS91" s="100"/>
      <c r="AT91" s="99"/>
      <c r="AU91" s="100"/>
      <c r="AV91" s="99"/>
      <c r="AW91" s="100"/>
      <c r="AX91" s="99"/>
      <c r="AY91" s="100"/>
      <c r="AZ91" s="99"/>
      <c r="BA91" s="100"/>
      <c r="BB91" s="99"/>
      <c r="BC91" s="100"/>
      <c r="BD91" s="99"/>
      <c r="BE91" s="100"/>
      <c r="BF91" s="101"/>
      <c r="BG91" s="100"/>
      <c r="BH91" s="99"/>
      <c r="BI91" s="100"/>
      <c r="BJ91" s="99"/>
      <c r="BK91" s="100"/>
      <c r="BL91" s="99"/>
      <c r="BM91" s="100"/>
      <c r="BN91" s="99"/>
      <c r="BO91" s="100"/>
      <c r="BP91" s="99"/>
      <c r="BQ91" s="100"/>
      <c r="BR91" s="99"/>
      <c r="BS91" s="100"/>
      <c r="BT91" s="99"/>
      <c r="BU91" s="100"/>
      <c r="BV91" s="99"/>
      <c r="BW91" s="100"/>
      <c r="BX91" s="99"/>
      <c r="BY91" s="100"/>
      <c r="BZ91" s="99"/>
      <c r="CA91" s="100"/>
      <c r="CB91" s="99"/>
      <c r="CC91" s="100"/>
      <c r="CD91" s="99"/>
      <c r="CE91" s="100"/>
      <c r="CF91" s="101"/>
      <c r="CG91" s="100"/>
    </row>
    <row r="92" spans="1:85" s="102" customFormat="1" ht="19.899999999999999" customHeight="1" x14ac:dyDescent="0.25">
      <c r="A92" s="94">
        <v>74</v>
      </c>
      <c r="B92" s="95" t="s">
        <v>140</v>
      </c>
      <c r="C92" s="95" t="s">
        <v>77</v>
      </c>
      <c r="D92" s="94">
        <f>RANK(BF92,$BF$4:$BF$147)</f>
        <v>19</v>
      </c>
      <c r="E92" s="94">
        <v>1</v>
      </c>
      <c r="F92" s="94" t="s">
        <v>83</v>
      </c>
      <c r="G92" s="94"/>
      <c r="H92" s="94"/>
      <c r="I92" s="100">
        <f t="shared" si="232"/>
        <v>0</v>
      </c>
      <c r="J92" s="94"/>
      <c r="K92" s="100">
        <f t="shared" si="233"/>
        <v>0</v>
      </c>
      <c r="L92" s="94"/>
      <c r="M92" s="100">
        <f t="shared" si="234"/>
        <v>0</v>
      </c>
      <c r="N92" s="94"/>
      <c r="O92" s="100">
        <f t="shared" si="235"/>
        <v>0</v>
      </c>
      <c r="P92" s="94"/>
      <c r="Q92" s="100">
        <f t="shared" si="236"/>
        <v>0</v>
      </c>
      <c r="R92" s="94"/>
      <c r="S92" s="100">
        <f t="shared" si="237"/>
        <v>0</v>
      </c>
      <c r="T92" s="94"/>
      <c r="U92" s="100">
        <f t="shared" si="238"/>
        <v>0</v>
      </c>
      <c r="V92" s="94"/>
      <c r="W92" s="100">
        <f t="shared" si="239"/>
        <v>0</v>
      </c>
      <c r="X92" s="94"/>
      <c r="Y92" s="100">
        <f t="shared" si="240"/>
        <v>0</v>
      </c>
      <c r="Z92" s="94"/>
      <c r="AA92" s="100">
        <f t="shared" si="241"/>
        <v>0</v>
      </c>
      <c r="AB92" s="94"/>
      <c r="AC92" s="100">
        <f t="shared" si="242"/>
        <v>0</v>
      </c>
      <c r="AD92" s="94"/>
      <c r="AE92" s="100">
        <f t="shared" si="243"/>
        <v>0</v>
      </c>
      <c r="AF92" s="101">
        <f t="shared" ref="AF92:AF95" si="354">SUM(H92,J92,L92,N92,P92,R92,T92,V92,X92,Z92,AB92,AD92)</f>
        <v>0</v>
      </c>
      <c r="AG92" s="100">
        <f t="shared" ref="AG92:AG95" si="355">SUM(I92,K92,M92,O92,Q92,S92,U92,W92,Y92,AA92,AC92,AE92)</f>
        <v>0</v>
      </c>
      <c r="AH92" s="99"/>
      <c r="AI92" s="100">
        <f t="shared" si="246"/>
        <v>0</v>
      </c>
      <c r="AJ92" s="99"/>
      <c r="AK92" s="100">
        <f t="shared" si="248"/>
        <v>0</v>
      </c>
      <c r="AL92" s="99"/>
      <c r="AM92" s="100">
        <f t="shared" si="248"/>
        <v>0</v>
      </c>
      <c r="AN92" s="99"/>
      <c r="AO92" s="100">
        <f t="shared" si="249"/>
        <v>0</v>
      </c>
      <c r="AP92" s="99"/>
      <c r="AQ92" s="100">
        <f t="shared" si="250"/>
        <v>0</v>
      </c>
      <c r="AR92" s="99"/>
      <c r="AS92" s="100">
        <f t="shared" si="251"/>
        <v>0</v>
      </c>
      <c r="AT92" s="99"/>
      <c r="AU92" s="100">
        <f t="shared" si="252"/>
        <v>0</v>
      </c>
      <c r="AV92" s="99"/>
      <c r="AW92" s="100">
        <f t="shared" si="253"/>
        <v>0</v>
      </c>
      <c r="AX92" s="99"/>
      <c r="AY92" s="100">
        <f t="shared" si="254"/>
        <v>0</v>
      </c>
      <c r="AZ92" s="99"/>
      <c r="BA92" s="100">
        <f t="shared" si="255"/>
        <v>0</v>
      </c>
      <c r="BB92" s="99"/>
      <c r="BC92" s="100">
        <f t="shared" si="256"/>
        <v>0</v>
      </c>
      <c r="BD92" s="99"/>
      <c r="BE92" s="100">
        <f t="shared" si="257"/>
        <v>0</v>
      </c>
      <c r="BF92" s="101">
        <f t="shared" ref="BF92:BG139" si="356">SUM(AH92,AJ92,AL92,AN92,AP92,AR92,AT92,AV92,AX92,AZ92,BB92,BD92)</f>
        <v>0</v>
      </c>
      <c r="BG92" s="100">
        <f t="shared" si="356"/>
        <v>0</v>
      </c>
      <c r="BH92" s="99"/>
      <c r="BI92" s="100">
        <f t="shared" ref="BI92:BI95" si="357">BH92*$E92</f>
        <v>0</v>
      </c>
      <c r="BJ92" s="99"/>
      <c r="BK92" s="100">
        <f t="shared" ref="BK92:BK95" si="358">BJ92*$E92</f>
        <v>0</v>
      </c>
      <c r="BL92" s="99"/>
      <c r="BM92" s="100">
        <f t="shared" ref="BM92:BM95" si="359">BL92*$E92</f>
        <v>0</v>
      </c>
      <c r="BN92" s="99"/>
      <c r="BO92" s="100">
        <f t="shared" ref="BO92:BO95" si="360">BN92*$E92</f>
        <v>0</v>
      </c>
      <c r="BP92" s="99"/>
      <c r="BQ92" s="100">
        <f t="shared" ref="BQ92:BQ95" si="361">BP92*$E92</f>
        <v>0</v>
      </c>
      <c r="BR92" s="99"/>
      <c r="BS92" s="100">
        <f t="shared" ref="BS92:BS95" si="362">BR92*$E92</f>
        <v>0</v>
      </c>
      <c r="BT92" s="99"/>
      <c r="BU92" s="100">
        <f t="shared" ref="BU92:BU95" si="363">BT92*$E92</f>
        <v>0</v>
      </c>
      <c r="BV92" s="99"/>
      <c r="BW92" s="100">
        <f t="shared" ref="BW92:BW95" si="364">BV92*$E92</f>
        <v>0</v>
      </c>
      <c r="BX92" s="99"/>
      <c r="BY92" s="100">
        <f t="shared" ref="BY92:BY95" si="365">BX92*$E92</f>
        <v>0</v>
      </c>
      <c r="BZ92" s="99"/>
      <c r="CA92" s="100">
        <f t="shared" ref="CA92:CA95" si="366">BZ92*$E92</f>
        <v>0</v>
      </c>
      <c r="CB92" s="99"/>
      <c r="CC92" s="100">
        <f t="shared" ref="CC92:CC95" si="367">CB92*$E92</f>
        <v>0</v>
      </c>
      <c r="CD92" s="99"/>
      <c r="CE92" s="100">
        <f t="shared" ref="CE92:CE95" si="368">CD92*$E92</f>
        <v>0</v>
      </c>
      <c r="CF92" s="101">
        <f t="shared" ref="CF92:CG118" si="369">SUM(BH92,BJ92,BL92,BN92,BP92,BR92,BT92,BV92,BX92,BZ92,CB92,CD92)</f>
        <v>0</v>
      </c>
      <c r="CG92" s="100">
        <f t="shared" si="369"/>
        <v>0</v>
      </c>
    </row>
    <row r="93" spans="1:85" s="102" customFormat="1" ht="19.899999999999999" customHeight="1" x14ac:dyDescent="0.25">
      <c r="A93" s="94">
        <v>75</v>
      </c>
      <c r="B93" s="95" t="s">
        <v>140</v>
      </c>
      <c r="C93" s="95" t="s">
        <v>77</v>
      </c>
      <c r="D93" s="94">
        <f>RANK(BF93,$BF$4:$BF$147)</f>
        <v>19</v>
      </c>
      <c r="E93" s="94">
        <v>1</v>
      </c>
      <c r="F93" s="94" t="s">
        <v>75</v>
      </c>
      <c r="G93" s="94"/>
      <c r="H93" s="94"/>
      <c r="I93" s="100">
        <f t="shared" si="232"/>
        <v>0</v>
      </c>
      <c r="J93" s="94"/>
      <c r="K93" s="100">
        <f t="shared" si="233"/>
        <v>0</v>
      </c>
      <c r="L93" s="94"/>
      <c r="M93" s="100">
        <f t="shared" si="234"/>
        <v>0</v>
      </c>
      <c r="N93" s="94"/>
      <c r="O93" s="100">
        <f t="shared" si="235"/>
        <v>0</v>
      </c>
      <c r="P93" s="94"/>
      <c r="Q93" s="100">
        <f t="shared" si="236"/>
        <v>0</v>
      </c>
      <c r="R93" s="94"/>
      <c r="S93" s="100">
        <f t="shared" si="237"/>
        <v>0</v>
      </c>
      <c r="T93" s="94"/>
      <c r="U93" s="100">
        <f t="shared" si="238"/>
        <v>0</v>
      </c>
      <c r="V93" s="94"/>
      <c r="W93" s="100">
        <f t="shared" si="239"/>
        <v>0</v>
      </c>
      <c r="X93" s="94"/>
      <c r="Y93" s="100">
        <f t="shared" si="240"/>
        <v>0</v>
      </c>
      <c r="Z93" s="94"/>
      <c r="AA93" s="100">
        <f t="shared" si="241"/>
        <v>0</v>
      </c>
      <c r="AB93" s="94"/>
      <c r="AC93" s="100">
        <f t="shared" si="242"/>
        <v>0</v>
      </c>
      <c r="AD93" s="94"/>
      <c r="AE93" s="100">
        <f t="shared" si="243"/>
        <v>0</v>
      </c>
      <c r="AF93" s="101">
        <f t="shared" si="354"/>
        <v>0</v>
      </c>
      <c r="AG93" s="100">
        <f t="shared" si="355"/>
        <v>0</v>
      </c>
      <c r="AH93" s="99"/>
      <c r="AI93" s="100">
        <f t="shared" si="246"/>
        <v>0</v>
      </c>
      <c r="AJ93" s="99"/>
      <c r="AK93" s="100">
        <f t="shared" si="248"/>
        <v>0</v>
      </c>
      <c r="AL93" s="99"/>
      <c r="AM93" s="100">
        <f t="shared" si="248"/>
        <v>0</v>
      </c>
      <c r="AN93" s="99"/>
      <c r="AO93" s="100">
        <f t="shared" si="249"/>
        <v>0</v>
      </c>
      <c r="AP93" s="99"/>
      <c r="AQ93" s="100">
        <f t="shared" si="250"/>
        <v>0</v>
      </c>
      <c r="AR93" s="99"/>
      <c r="AS93" s="100">
        <f t="shared" si="251"/>
        <v>0</v>
      </c>
      <c r="AT93" s="99"/>
      <c r="AU93" s="100">
        <f t="shared" si="252"/>
        <v>0</v>
      </c>
      <c r="AV93" s="99"/>
      <c r="AW93" s="100">
        <f t="shared" si="253"/>
        <v>0</v>
      </c>
      <c r="AX93" s="99"/>
      <c r="AY93" s="100">
        <f t="shared" si="254"/>
        <v>0</v>
      </c>
      <c r="AZ93" s="99"/>
      <c r="BA93" s="100">
        <f t="shared" si="255"/>
        <v>0</v>
      </c>
      <c r="BB93" s="99"/>
      <c r="BC93" s="100">
        <f t="shared" si="256"/>
        <v>0</v>
      </c>
      <c r="BD93" s="99"/>
      <c r="BE93" s="100">
        <f t="shared" si="257"/>
        <v>0</v>
      </c>
      <c r="BF93" s="101">
        <f t="shared" si="356"/>
        <v>0</v>
      </c>
      <c r="BG93" s="100">
        <f t="shared" si="356"/>
        <v>0</v>
      </c>
      <c r="BH93" s="99"/>
      <c r="BI93" s="100">
        <f t="shared" si="357"/>
        <v>0</v>
      </c>
      <c r="BJ93" s="99"/>
      <c r="BK93" s="100">
        <f t="shared" si="358"/>
        <v>0</v>
      </c>
      <c r="BL93" s="99"/>
      <c r="BM93" s="100">
        <f t="shared" si="359"/>
        <v>0</v>
      </c>
      <c r="BN93" s="99"/>
      <c r="BO93" s="100">
        <f t="shared" si="360"/>
        <v>0</v>
      </c>
      <c r="BP93" s="99"/>
      <c r="BQ93" s="100">
        <f t="shared" si="361"/>
        <v>0</v>
      </c>
      <c r="BR93" s="99"/>
      <c r="BS93" s="100">
        <f t="shared" si="362"/>
        <v>0</v>
      </c>
      <c r="BT93" s="99"/>
      <c r="BU93" s="100">
        <f t="shared" si="363"/>
        <v>0</v>
      </c>
      <c r="BV93" s="99"/>
      <c r="BW93" s="100">
        <f t="shared" si="364"/>
        <v>0</v>
      </c>
      <c r="BX93" s="99"/>
      <c r="BY93" s="100">
        <f t="shared" si="365"/>
        <v>0</v>
      </c>
      <c r="BZ93" s="99"/>
      <c r="CA93" s="100">
        <f t="shared" si="366"/>
        <v>0</v>
      </c>
      <c r="CB93" s="99"/>
      <c r="CC93" s="100">
        <f t="shared" si="367"/>
        <v>0</v>
      </c>
      <c r="CD93" s="99"/>
      <c r="CE93" s="100">
        <f t="shared" si="368"/>
        <v>0</v>
      </c>
      <c r="CF93" s="101">
        <f t="shared" si="369"/>
        <v>0</v>
      </c>
      <c r="CG93" s="100">
        <f t="shared" si="369"/>
        <v>0</v>
      </c>
    </row>
    <row r="94" spans="1:85" s="102" customFormat="1" ht="19.899999999999999" customHeight="1" x14ac:dyDescent="0.25">
      <c r="A94" s="94">
        <v>76</v>
      </c>
      <c r="B94" s="95" t="s">
        <v>141</v>
      </c>
      <c r="C94" s="95" t="s">
        <v>77</v>
      </c>
      <c r="D94" s="94">
        <f>RANK(BF94,$BF$4:$BF$147)</f>
        <v>19</v>
      </c>
      <c r="E94" s="94">
        <v>0.6</v>
      </c>
      <c r="F94" s="94" t="s">
        <v>83</v>
      </c>
      <c r="G94" s="94"/>
      <c r="H94" s="94"/>
      <c r="I94" s="100">
        <f t="shared" si="232"/>
        <v>0</v>
      </c>
      <c r="J94" s="94"/>
      <c r="K94" s="100">
        <f t="shared" si="233"/>
        <v>0</v>
      </c>
      <c r="L94" s="94"/>
      <c r="M94" s="100">
        <f t="shared" si="234"/>
        <v>0</v>
      </c>
      <c r="N94" s="94"/>
      <c r="O94" s="100">
        <f t="shared" si="235"/>
        <v>0</v>
      </c>
      <c r="P94" s="94"/>
      <c r="Q94" s="100">
        <f t="shared" si="236"/>
        <v>0</v>
      </c>
      <c r="R94" s="94"/>
      <c r="S94" s="100">
        <f t="shared" si="237"/>
        <v>0</v>
      </c>
      <c r="T94" s="94"/>
      <c r="U94" s="100">
        <f t="shared" si="238"/>
        <v>0</v>
      </c>
      <c r="V94" s="94"/>
      <c r="W94" s="100">
        <f t="shared" si="239"/>
        <v>0</v>
      </c>
      <c r="X94" s="94"/>
      <c r="Y94" s="100">
        <f t="shared" si="240"/>
        <v>0</v>
      </c>
      <c r="Z94" s="94"/>
      <c r="AA94" s="100">
        <f t="shared" si="241"/>
        <v>0</v>
      </c>
      <c r="AB94" s="94"/>
      <c r="AC94" s="100">
        <f t="shared" si="242"/>
        <v>0</v>
      </c>
      <c r="AD94" s="94"/>
      <c r="AE94" s="100">
        <f t="shared" si="243"/>
        <v>0</v>
      </c>
      <c r="AF94" s="101">
        <f t="shared" si="354"/>
        <v>0</v>
      </c>
      <c r="AG94" s="100">
        <f t="shared" si="355"/>
        <v>0</v>
      </c>
      <c r="AH94" s="99"/>
      <c r="AI94" s="100">
        <f t="shared" si="246"/>
        <v>0</v>
      </c>
      <c r="AJ94" s="99"/>
      <c r="AK94" s="100">
        <f t="shared" si="248"/>
        <v>0</v>
      </c>
      <c r="AL94" s="99"/>
      <c r="AM94" s="100">
        <f t="shared" si="248"/>
        <v>0</v>
      </c>
      <c r="AN94" s="99"/>
      <c r="AO94" s="100">
        <f t="shared" si="249"/>
        <v>0</v>
      </c>
      <c r="AP94" s="99"/>
      <c r="AQ94" s="100">
        <f t="shared" si="250"/>
        <v>0</v>
      </c>
      <c r="AR94" s="99"/>
      <c r="AS94" s="100">
        <f t="shared" si="251"/>
        <v>0</v>
      </c>
      <c r="AT94" s="99"/>
      <c r="AU94" s="100">
        <f t="shared" si="252"/>
        <v>0</v>
      </c>
      <c r="AV94" s="99"/>
      <c r="AW94" s="100">
        <f t="shared" si="253"/>
        <v>0</v>
      </c>
      <c r="AX94" s="99"/>
      <c r="AY94" s="100">
        <f t="shared" si="254"/>
        <v>0</v>
      </c>
      <c r="AZ94" s="99"/>
      <c r="BA94" s="100">
        <f t="shared" si="255"/>
        <v>0</v>
      </c>
      <c r="BB94" s="99"/>
      <c r="BC94" s="100">
        <f t="shared" si="256"/>
        <v>0</v>
      </c>
      <c r="BD94" s="99"/>
      <c r="BE94" s="100">
        <f t="shared" si="257"/>
        <v>0</v>
      </c>
      <c r="BF94" s="101">
        <f t="shared" si="356"/>
        <v>0</v>
      </c>
      <c r="BG94" s="100">
        <f t="shared" si="356"/>
        <v>0</v>
      </c>
      <c r="BH94" s="99"/>
      <c r="BI94" s="100">
        <f t="shared" si="357"/>
        <v>0</v>
      </c>
      <c r="BJ94" s="99"/>
      <c r="BK94" s="100">
        <f t="shared" si="358"/>
        <v>0</v>
      </c>
      <c r="BL94" s="99"/>
      <c r="BM94" s="100">
        <f t="shared" si="359"/>
        <v>0</v>
      </c>
      <c r="BN94" s="99"/>
      <c r="BO94" s="100">
        <f t="shared" si="360"/>
        <v>0</v>
      </c>
      <c r="BP94" s="99"/>
      <c r="BQ94" s="100">
        <f t="shared" si="361"/>
        <v>0</v>
      </c>
      <c r="BR94" s="99"/>
      <c r="BS94" s="100">
        <f t="shared" si="362"/>
        <v>0</v>
      </c>
      <c r="BT94" s="99"/>
      <c r="BU94" s="100">
        <f t="shared" si="363"/>
        <v>0</v>
      </c>
      <c r="BV94" s="99"/>
      <c r="BW94" s="100">
        <f t="shared" si="364"/>
        <v>0</v>
      </c>
      <c r="BX94" s="99"/>
      <c r="BY94" s="100">
        <f t="shared" si="365"/>
        <v>0</v>
      </c>
      <c r="BZ94" s="99"/>
      <c r="CA94" s="100">
        <f t="shared" si="366"/>
        <v>0</v>
      </c>
      <c r="CB94" s="99"/>
      <c r="CC94" s="100">
        <f t="shared" si="367"/>
        <v>0</v>
      </c>
      <c r="CD94" s="99"/>
      <c r="CE94" s="100">
        <f t="shared" si="368"/>
        <v>0</v>
      </c>
      <c r="CF94" s="101">
        <f t="shared" si="369"/>
        <v>0</v>
      </c>
      <c r="CG94" s="100">
        <f t="shared" si="369"/>
        <v>0</v>
      </c>
    </row>
    <row r="95" spans="1:85" s="102" customFormat="1" ht="19.899999999999999" customHeight="1" x14ac:dyDescent="0.25">
      <c r="A95" s="94">
        <v>77</v>
      </c>
      <c r="B95" s="95" t="s">
        <v>142</v>
      </c>
      <c r="C95" s="95" t="s">
        <v>74</v>
      </c>
      <c r="D95" s="94">
        <f>RANK(BF95,$BF$4:$BF$147)</f>
        <v>19</v>
      </c>
      <c r="E95" s="94">
        <v>0.64</v>
      </c>
      <c r="F95" s="94" t="s">
        <v>85</v>
      </c>
      <c r="G95" s="94"/>
      <c r="H95" s="94"/>
      <c r="I95" s="100">
        <f t="shared" si="232"/>
        <v>0</v>
      </c>
      <c r="J95" s="94"/>
      <c r="K95" s="100">
        <f t="shared" si="233"/>
        <v>0</v>
      </c>
      <c r="L95" s="94"/>
      <c r="M95" s="100">
        <f t="shared" si="234"/>
        <v>0</v>
      </c>
      <c r="N95" s="94"/>
      <c r="O95" s="100">
        <f t="shared" si="235"/>
        <v>0</v>
      </c>
      <c r="P95" s="94"/>
      <c r="Q95" s="100">
        <f t="shared" si="236"/>
        <v>0</v>
      </c>
      <c r="R95" s="94"/>
      <c r="S95" s="100">
        <f t="shared" si="237"/>
        <v>0</v>
      </c>
      <c r="T95" s="94"/>
      <c r="U95" s="100">
        <f t="shared" si="238"/>
        <v>0</v>
      </c>
      <c r="V95" s="94"/>
      <c r="W95" s="100">
        <f t="shared" si="239"/>
        <v>0</v>
      </c>
      <c r="X95" s="94"/>
      <c r="Y95" s="100">
        <f t="shared" si="240"/>
        <v>0</v>
      </c>
      <c r="Z95" s="94"/>
      <c r="AA95" s="100">
        <f t="shared" si="241"/>
        <v>0</v>
      </c>
      <c r="AB95" s="94"/>
      <c r="AC95" s="100">
        <f t="shared" si="242"/>
        <v>0</v>
      </c>
      <c r="AD95" s="94"/>
      <c r="AE95" s="100">
        <f t="shared" si="243"/>
        <v>0</v>
      </c>
      <c r="AF95" s="101">
        <f t="shared" si="354"/>
        <v>0</v>
      </c>
      <c r="AG95" s="100">
        <f t="shared" si="355"/>
        <v>0</v>
      </c>
      <c r="AH95" s="99"/>
      <c r="AI95" s="100">
        <f t="shared" si="246"/>
        <v>0</v>
      </c>
      <c r="AJ95" s="99"/>
      <c r="AK95" s="100">
        <f t="shared" si="248"/>
        <v>0</v>
      </c>
      <c r="AL95" s="99"/>
      <c r="AM95" s="100">
        <f t="shared" si="248"/>
        <v>0</v>
      </c>
      <c r="AN95" s="99"/>
      <c r="AO95" s="100">
        <f t="shared" si="249"/>
        <v>0</v>
      </c>
      <c r="AP95" s="99"/>
      <c r="AQ95" s="100">
        <f t="shared" si="250"/>
        <v>0</v>
      </c>
      <c r="AR95" s="99"/>
      <c r="AS95" s="100">
        <f t="shared" si="251"/>
        <v>0</v>
      </c>
      <c r="AT95" s="99"/>
      <c r="AU95" s="100">
        <f t="shared" si="252"/>
        <v>0</v>
      </c>
      <c r="AV95" s="99"/>
      <c r="AW95" s="100">
        <f t="shared" si="253"/>
        <v>0</v>
      </c>
      <c r="AX95" s="99"/>
      <c r="AY95" s="100">
        <f t="shared" si="254"/>
        <v>0</v>
      </c>
      <c r="AZ95" s="99"/>
      <c r="BA95" s="100">
        <f t="shared" si="255"/>
        <v>0</v>
      </c>
      <c r="BB95" s="99"/>
      <c r="BC95" s="100">
        <f t="shared" si="256"/>
        <v>0</v>
      </c>
      <c r="BD95" s="99"/>
      <c r="BE95" s="100">
        <f t="shared" si="257"/>
        <v>0</v>
      </c>
      <c r="BF95" s="101">
        <f t="shared" si="356"/>
        <v>0</v>
      </c>
      <c r="BG95" s="100">
        <f t="shared" si="356"/>
        <v>0</v>
      </c>
      <c r="BH95" s="99"/>
      <c r="BI95" s="100">
        <f t="shared" si="357"/>
        <v>0</v>
      </c>
      <c r="BJ95" s="99"/>
      <c r="BK95" s="100">
        <f t="shared" si="358"/>
        <v>0</v>
      </c>
      <c r="BL95" s="99"/>
      <c r="BM95" s="100">
        <f t="shared" si="359"/>
        <v>0</v>
      </c>
      <c r="BN95" s="99"/>
      <c r="BO95" s="100">
        <f t="shared" si="360"/>
        <v>0</v>
      </c>
      <c r="BP95" s="99"/>
      <c r="BQ95" s="100">
        <f t="shared" si="361"/>
        <v>0</v>
      </c>
      <c r="BR95" s="99"/>
      <c r="BS95" s="100">
        <f t="shared" si="362"/>
        <v>0</v>
      </c>
      <c r="BT95" s="99"/>
      <c r="BU95" s="100">
        <f t="shared" si="363"/>
        <v>0</v>
      </c>
      <c r="BV95" s="99"/>
      <c r="BW95" s="100">
        <f t="shared" si="364"/>
        <v>0</v>
      </c>
      <c r="BX95" s="99"/>
      <c r="BY95" s="100">
        <f t="shared" si="365"/>
        <v>0</v>
      </c>
      <c r="BZ95" s="99"/>
      <c r="CA95" s="100">
        <f t="shared" si="366"/>
        <v>0</v>
      </c>
      <c r="CB95" s="99"/>
      <c r="CC95" s="100">
        <f t="shared" si="367"/>
        <v>0</v>
      </c>
      <c r="CD95" s="99"/>
      <c r="CE95" s="100">
        <f t="shared" si="368"/>
        <v>0</v>
      </c>
      <c r="CF95" s="101">
        <f t="shared" si="369"/>
        <v>0</v>
      </c>
      <c r="CG95" s="100">
        <f t="shared" si="369"/>
        <v>0</v>
      </c>
    </row>
    <row r="96" spans="1:85" s="102" customFormat="1" ht="19.899999999999999" customHeight="1" x14ac:dyDescent="0.25">
      <c r="A96" s="94"/>
      <c r="B96" s="95"/>
      <c r="C96" s="95"/>
      <c r="D96" s="94"/>
      <c r="E96" s="94"/>
      <c r="F96" s="94"/>
      <c r="G96" s="94"/>
      <c r="H96" s="94"/>
      <c r="I96" s="100"/>
      <c r="J96" s="94"/>
      <c r="K96" s="100"/>
      <c r="L96" s="94"/>
      <c r="M96" s="100"/>
      <c r="N96" s="94"/>
      <c r="O96" s="100"/>
      <c r="P96" s="94"/>
      <c r="Q96" s="100"/>
      <c r="R96" s="94"/>
      <c r="S96" s="100"/>
      <c r="T96" s="94"/>
      <c r="U96" s="100"/>
      <c r="V96" s="94"/>
      <c r="W96" s="100"/>
      <c r="X96" s="94"/>
      <c r="Y96" s="100"/>
      <c r="Z96" s="94"/>
      <c r="AA96" s="100"/>
      <c r="AB96" s="94"/>
      <c r="AC96" s="100"/>
      <c r="AD96" s="94"/>
      <c r="AE96" s="100"/>
      <c r="AF96" s="101"/>
      <c r="AG96" s="100"/>
      <c r="AH96" s="99"/>
      <c r="AI96" s="100"/>
      <c r="AJ96" s="99"/>
      <c r="AK96" s="100"/>
      <c r="AL96" s="99"/>
      <c r="AM96" s="100"/>
      <c r="AN96" s="99"/>
      <c r="AO96" s="100"/>
      <c r="AP96" s="99"/>
      <c r="AQ96" s="100"/>
      <c r="AR96" s="99"/>
      <c r="AS96" s="100"/>
      <c r="AT96" s="99"/>
      <c r="AU96" s="100"/>
      <c r="AV96" s="99"/>
      <c r="AW96" s="100"/>
      <c r="AX96" s="99"/>
      <c r="AY96" s="100"/>
      <c r="AZ96" s="99"/>
      <c r="BA96" s="100"/>
      <c r="BB96" s="99"/>
      <c r="BC96" s="100"/>
      <c r="BD96" s="99"/>
      <c r="BE96" s="100"/>
      <c r="BF96" s="101"/>
      <c r="BG96" s="100"/>
      <c r="BH96" s="99"/>
      <c r="BI96" s="100"/>
      <c r="BJ96" s="99"/>
      <c r="BK96" s="100"/>
      <c r="BL96" s="99"/>
      <c r="BM96" s="100"/>
      <c r="BN96" s="99"/>
      <c r="BO96" s="100"/>
      <c r="BP96" s="99"/>
      <c r="BQ96" s="100"/>
      <c r="BR96" s="99"/>
      <c r="BS96" s="100"/>
      <c r="BT96" s="99"/>
      <c r="BU96" s="100"/>
      <c r="BV96" s="99"/>
      <c r="BW96" s="100"/>
      <c r="BX96" s="99"/>
      <c r="BY96" s="100"/>
      <c r="BZ96" s="99"/>
      <c r="CA96" s="100"/>
      <c r="CB96" s="99"/>
      <c r="CC96" s="100"/>
      <c r="CD96" s="99"/>
      <c r="CE96" s="100"/>
      <c r="CF96" s="101">
        <f t="shared" si="369"/>
        <v>0</v>
      </c>
      <c r="CG96" s="100">
        <f t="shared" si="369"/>
        <v>0</v>
      </c>
    </row>
    <row r="97" spans="1:85" s="102" customFormat="1" ht="19.899999999999999" customHeight="1" x14ac:dyDescent="0.25">
      <c r="A97" s="94">
        <v>78</v>
      </c>
      <c r="B97" s="95" t="s">
        <v>143</v>
      </c>
      <c r="C97" s="95" t="s">
        <v>77</v>
      </c>
      <c r="D97" s="94">
        <f>RANK(BF97,$BF$4:$BF$142)</f>
        <v>19</v>
      </c>
      <c r="E97" s="94">
        <v>0.75</v>
      </c>
      <c r="F97" s="94"/>
      <c r="G97" s="94"/>
      <c r="H97" s="94"/>
      <c r="I97" s="100"/>
      <c r="J97" s="94"/>
      <c r="K97" s="100"/>
      <c r="L97" s="94"/>
      <c r="M97" s="100"/>
      <c r="N97" s="94"/>
      <c r="O97" s="100"/>
      <c r="P97" s="94"/>
      <c r="Q97" s="100"/>
      <c r="R97" s="94"/>
      <c r="S97" s="100"/>
      <c r="T97" s="94"/>
      <c r="U97" s="100"/>
      <c r="V97" s="94"/>
      <c r="W97" s="100"/>
      <c r="X97" s="94"/>
      <c r="Y97" s="100"/>
      <c r="Z97" s="94"/>
      <c r="AA97" s="100"/>
      <c r="AB97" s="94"/>
      <c r="AC97" s="100"/>
      <c r="AD97" s="94"/>
      <c r="AE97" s="100"/>
      <c r="AF97" s="101"/>
      <c r="AG97" s="100"/>
      <c r="AH97" s="99"/>
      <c r="AI97" s="100"/>
      <c r="AJ97" s="99"/>
      <c r="AK97" s="100"/>
      <c r="AL97" s="99"/>
      <c r="AM97" s="100"/>
      <c r="AN97" s="99"/>
      <c r="AO97" s="100"/>
      <c r="AP97" s="99"/>
      <c r="AQ97" s="100"/>
      <c r="AR97" s="99"/>
      <c r="AS97" s="100"/>
      <c r="AT97" s="99"/>
      <c r="AU97" s="100"/>
      <c r="AV97" s="99"/>
      <c r="AW97" s="100"/>
      <c r="AX97" s="99"/>
      <c r="AY97" s="100"/>
      <c r="AZ97" s="99"/>
      <c r="BA97" s="100"/>
      <c r="BB97" s="99"/>
      <c r="BC97" s="100"/>
      <c r="BD97" s="99"/>
      <c r="BE97" s="100"/>
      <c r="BF97" s="101"/>
      <c r="BG97" s="100"/>
      <c r="BH97" s="99"/>
      <c r="BI97" s="100"/>
      <c r="BJ97" s="99"/>
      <c r="BK97" s="100"/>
      <c r="BL97" s="99"/>
      <c r="BM97" s="100"/>
      <c r="BN97" s="99"/>
      <c r="BO97" s="100"/>
      <c r="BP97" s="99"/>
      <c r="BQ97" s="100"/>
      <c r="BR97" s="99"/>
      <c r="BS97" s="100"/>
      <c r="BT97" s="99"/>
      <c r="BU97" s="100"/>
      <c r="BV97" s="99"/>
      <c r="BW97" s="100"/>
      <c r="BX97" s="99"/>
      <c r="BY97" s="100"/>
      <c r="BZ97" s="99"/>
      <c r="CA97" s="100"/>
      <c r="CB97" s="99"/>
      <c r="CC97" s="100"/>
      <c r="CD97" s="99"/>
      <c r="CE97" s="100"/>
      <c r="CF97" s="101">
        <f t="shared" si="369"/>
        <v>0</v>
      </c>
      <c r="CG97" s="100">
        <f t="shared" si="369"/>
        <v>0</v>
      </c>
    </row>
    <row r="98" spans="1:85" s="102" customFormat="1" ht="19.899999999999999" customHeight="1" x14ac:dyDescent="0.25">
      <c r="A98" s="94">
        <v>79</v>
      </c>
      <c r="B98" s="95" t="s">
        <v>143</v>
      </c>
      <c r="C98" s="95" t="s">
        <v>74</v>
      </c>
      <c r="D98" s="94">
        <f>RANK(BF98,$BF$4:$BF$142)</f>
        <v>19</v>
      </c>
      <c r="E98" s="94">
        <v>0.6</v>
      </c>
      <c r="F98" s="94"/>
      <c r="G98" s="94"/>
      <c r="H98" s="94"/>
      <c r="I98" s="100"/>
      <c r="J98" s="94"/>
      <c r="K98" s="100"/>
      <c r="L98" s="94"/>
      <c r="M98" s="100"/>
      <c r="N98" s="94"/>
      <c r="O98" s="100"/>
      <c r="P98" s="94"/>
      <c r="Q98" s="100"/>
      <c r="R98" s="94"/>
      <c r="S98" s="100"/>
      <c r="T98" s="94"/>
      <c r="U98" s="100"/>
      <c r="V98" s="94"/>
      <c r="W98" s="100"/>
      <c r="X98" s="94"/>
      <c r="Y98" s="100"/>
      <c r="Z98" s="94"/>
      <c r="AA98" s="100"/>
      <c r="AB98" s="94"/>
      <c r="AC98" s="100"/>
      <c r="AD98" s="94"/>
      <c r="AE98" s="100"/>
      <c r="AF98" s="101"/>
      <c r="AG98" s="100"/>
      <c r="AH98" s="99"/>
      <c r="AI98" s="100"/>
      <c r="AJ98" s="99"/>
      <c r="AK98" s="100"/>
      <c r="AL98" s="99"/>
      <c r="AM98" s="100"/>
      <c r="AN98" s="99"/>
      <c r="AO98" s="100"/>
      <c r="AP98" s="99"/>
      <c r="AQ98" s="100"/>
      <c r="AR98" s="99"/>
      <c r="AS98" s="100"/>
      <c r="AT98" s="99"/>
      <c r="AU98" s="100"/>
      <c r="AV98" s="99"/>
      <c r="AW98" s="100"/>
      <c r="AX98" s="99"/>
      <c r="AY98" s="100"/>
      <c r="AZ98" s="99"/>
      <c r="BA98" s="100"/>
      <c r="BB98" s="99"/>
      <c r="BC98" s="100"/>
      <c r="BD98" s="99"/>
      <c r="BE98" s="100"/>
      <c r="BF98" s="101"/>
      <c r="BG98" s="100"/>
      <c r="BH98" s="99"/>
      <c r="BI98" s="100"/>
      <c r="BJ98" s="99"/>
      <c r="BK98" s="100"/>
      <c r="BL98" s="99"/>
      <c r="BM98" s="100"/>
      <c r="BN98" s="99"/>
      <c r="BO98" s="100"/>
      <c r="BP98" s="99"/>
      <c r="BQ98" s="100"/>
      <c r="BR98" s="99"/>
      <c r="BS98" s="100"/>
      <c r="BT98" s="99"/>
      <c r="BU98" s="100"/>
      <c r="BV98" s="99"/>
      <c r="BW98" s="100"/>
      <c r="BX98" s="99"/>
      <c r="BY98" s="100"/>
      <c r="BZ98" s="99"/>
      <c r="CA98" s="100"/>
      <c r="CB98" s="99"/>
      <c r="CC98" s="100"/>
      <c r="CD98" s="99"/>
      <c r="CE98" s="100"/>
      <c r="CF98" s="101">
        <f t="shared" si="369"/>
        <v>0</v>
      </c>
      <c r="CG98" s="100">
        <f t="shared" si="369"/>
        <v>0</v>
      </c>
    </row>
    <row r="99" spans="1:85" s="102" customFormat="1" ht="19.899999999999999" customHeight="1" x14ac:dyDescent="0.25">
      <c r="A99" s="94">
        <v>80</v>
      </c>
      <c r="B99" s="95" t="s">
        <v>143</v>
      </c>
      <c r="C99" s="95" t="s">
        <v>74</v>
      </c>
      <c r="D99" s="94">
        <f>RANK(BF99,$BF$4:$BF$142)</f>
        <v>19</v>
      </c>
      <c r="E99" s="94">
        <v>0.64</v>
      </c>
      <c r="F99" s="94" t="s">
        <v>85</v>
      </c>
      <c r="G99" s="94">
        <v>600</v>
      </c>
      <c r="H99" s="94"/>
      <c r="I99" s="100"/>
      <c r="J99" s="94"/>
      <c r="K99" s="100"/>
      <c r="L99" s="94"/>
      <c r="M99" s="100"/>
      <c r="N99" s="94"/>
      <c r="O99" s="100"/>
      <c r="P99" s="94"/>
      <c r="Q99" s="100"/>
      <c r="R99" s="94"/>
      <c r="S99" s="100"/>
      <c r="T99" s="94"/>
      <c r="U99" s="100"/>
      <c r="V99" s="94"/>
      <c r="W99" s="100"/>
      <c r="X99" s="94"/>
      <c r="Y99" s="100"/>
      <c r="Z99" s="94"/>
      <c r="AA99" s="100"/>
      <c r="AB99" s="94"/>
      <c r="AC99" s="100"/>
      <c r="AD99" s="94"/>
      <c r="AE99" s="100"/>
      <c r="AF99" s="101"/>
      <c r="AG99" s="100"/>
      <c r="AH99" s="99"/>
      <c r="AI99" s="100"/>
      <c r="AJ99" s="99"/>
      <c r="AK99" s="100"/>
      <c r="AL99" s="99"/>
      <c r="AM99" s="100"/>
      <c r="AN99" s="99"/>
      <c r="AO99" s="100"/>
      <c r="AP99" s="99"/>
      <c r="AQ99" s="100"/>
      <c r="AR99" s="99"/>
      <c r="AS99" s="100"/>
      <c r="AT99" s="99"/>
      <c r="AU99" s="100"/>
      <c r="AV99" s="99"/>
      <c r="AW99" s="100"/>
      <c r="AX99" s="99"/>
      <c r="AY99" s="100"/>
      <c r="AZ99" s="99"/>
      <c r="BA99" s="100"/>
      <c r="BB99" s="99"/>
      <c r="BC99" s="100"/>
      <c r="BD99" s="99"/>
      <c r="BE99" s="100"/>
      <c r="BF99" s="101"/>
      <c r="BG99" s="100"/>
      <c r="BH99" s="99"/>
      <c r="BI99" s="100"/>
      <c r="BJ99" s="99"/>
      <c r="BK99" s="100"/>
      <c r="BL99" s="99"/>
      <c r="BM99" s="100"/>
      <c r="BN99" s="99"/>
      <c r="BO99" s="100"/>
      <c r="BP99" s="99"/>
      <c r="BQ99" s="100"/>
      <c r="BR99" s="99"/>
      <c r="BS99" s="100"/>
      <c r="BT99" s="99"/>
      <c r="BU99" s="100"/>
      <c r="BV99" s="99"/>
      <c r="BW99" s="100"/>
      <c r="BX99" s="99"/>
      <c r="BY99" s="100"/>
      <c r="BZ99" s="99"/>
      <c r="CA99" s="100"/>
      <c r="CB99" s="99"/>
      <c r="CC99" s="100"/>
      <c r="CD99" s="99"/>
      <c r="CE99" s="100"/>
      <c r="CF99" s="101">
        <f t="shared" si="369"/>
        <v>0</v>
      </c>
      <c r="CG99" s="100">
        <f t="shared" si="369"/>
        <v>0</v>
      </c>
    </row>
    <row r="100" spans="1:85" s="102" customFormat="1" ht="19.899999999999999" customHeight="1" x14ac:dyDescent="0.25">
      <c r="A100" s="94"/>
      <c r="B100" s="95"/>
      <c r="C100" s="95"/>
      <c r="D100" s="94"/>
      <c r="E100" s="94"/>
      <c r="F100" s="94"/>
      <c r="G100" s="94"/>
      <c r="H100" s="94"/>
      <c r="I100" s="100"/>
      <c r="J100" s="94"/>
      <c r="K100" s="100"/>
      <c r="L100" s="94"/>
      <c r="M100" s="100"/>
      <c r="N100" s="94"/>
      <c r="O100" s="100"/>
      <c r="P100" s="94"/>
      <c r="Q100" s="100"/>
      <c r="R100" s="94"/>
      <c r="S100" s="100"/>
      <c r="T100" s="94"/>
      <c r="U100" s="100"/>
      <c r="V100" s="94"/>
      <c r="W100" s="100"/>
      <c r="X100" s="94"/>
      <c r="Y100" s="100"/>
      <c r="Z100" s="94"/>
      <c r="AA100" s="100"/>
      <c r="AB100" s="94"/>
      <c r="AC100" s="100"/>
      <c r="AD100" s="94"/>
      <c r="AE100" s="100"/>
      <c r="AF100" s="101"/>
      <c r="AG100" s="100"/>
      <c r="AH100" s="99"/>
      <c r="AI100" s="100"/>
      <c r="AJ100" s="99"/>
      <c r="AK100" s="100"/>
      <c r="AL100" s="99"/>
      <c r="AM100" s="100"/>
      <c r="AN100" s="99"/>
      <c r="AO100" s="100"/>
      <c r="AP100" s="99"/>
      <c r="AQ100" s="100"/>
      <c r="AR100" s="99"/>
      <c r="AS100" s="100"/>
      <c r="AT100" s="99"/>
      <c r="AU100" s="100"/>
      <c r="AV100" s="99"/>
      <c r="AW100" s="100"/>
      <c r="AX100" s="99"/>
      <c r="AY100" s="100"/>
      <c r="AZ100" s="99"/>
      <c r="BA100" s="100"/>
      <c r="BB100" s="99"/>
      <c r="BC100" s="100"/>
      <c r="BD100" s="99"/>
      <c r="BE100" s="100"/>
      <c r="BF100" s="101"/>
      <c r="BG100" s="100"/>
      <c r="BH100" s="99"/>
      <c r="BI100" s="100"/>
      <c r="BJ100" s="99"/>
      <c r="BK100" s="100"/>
      <c r="BL100" s="99"/>
      <c r="BM100" s="100"/>
      <c r="BN100" s="99"/>
      <c r="BO100" s="100"/>
      <c r="BP100" s="99"/>
      <c r="BQ100" s="100"/>
      <c r="BR100" s="99"/>
      <c r="BS100" s="100"/>
      <c r="BT100" s="99"/>
      <c r="BU100" s="100"/>
      <c r="BV100" s="99"/>
      <c r="BW100" s="100"/>
      <c r="BX100" s="99"/>
      <c r="BY100" s="100"/>
      <c r="BZ100" s="99"/>
      <c r="CA100" s="100"/>
      <c r="CB100" s="99"/>
      <c r="CC100" s="100"/>
      <c r="CD100" s="99"/>
      <c r="CE100" s="100"/>
      <c r="CF100" s="101">
        <f t="shared" si="369"/>
        <v>0</v>
      </c>
      <c r="CG100" s="100">
        <f t="shared" si="369"/>
        <v>0</v>
      </c>
    </row>
    <row r="101" spans="1:85" s="102" customFormat="1" ht="19.899999999999999" customHeight="1" x14ac:dyDescent="0.25">
      <c r="A101" s="94">
        <v>81</v>
      </c>
      <c r="B101" s="95" t="s">
        <v>144</v>
      </c>
      <c r="C101" s="95" t="s">
        <v>74</v>
      </c>
      <c r="D101" s="94">
        <f>RANK(BF101,$BF$4:$BF$142)</f>
        <v>19</v>
      </c>
      <c r="E101" s="94">
        <v>0.64</v>
      </c>
      <c r="F101" s="94" t="s">
        <v>145</v>
      </c>
      <c r="G101" s="94"/>
      <c r="H101" s="94"/>
      <c r="I101" s="100"/>
      <c r="J101" s="94"/>
      <c r="K101" s="100"/>
      <c r="L101" s="94"/>
      <c r="M101" s="100"/>
      <c r="N101" s="94"/>
      <c r="O101" s="100"/>
      <c r="P101" s="94"/>
      <c r="Q101" s="100"/>
      <c r="R101" s="94"/>
      <c r="S101" s="100"/>
      <c r="T101" s="94"/>
      <c r="U101" s="100"/>
      <c r="V101" s="94"/>
      <c r="W101" s="100"/>
      <c r="X101" s="94"/>
      <c r="Y101" s="100"/>
      <c r="Z101" s="94"/>
      <c r="AA101" s="100"/>
      <c r="AB101" s="94"/>
      <c r="AC101" s="100"/>
      <c r="AD101" s="94"/>
      <c r="AE101" s="100"/>
      <c r="AF101" s="101"/>
      <c r="AG101" s="100"/>
      <c r="AH101" s="99"/>
      <c r="AI101" s="100"/>
      <c r="AJ101" s="99"/>
      <c r="AK101" s="100"/>
      <c r="AL101" s="99"/>
      <c r="AM101" s="100"/>
      <c r="AN101" s="99"/>
      <c r="AO101" s="100"/>
      <c r="AP101" s="99"/>
      <c r="AQ101" s="100"/>
      <c r="AR101" s="99"/>
      <c r="AS101" s="100"/>
      <c r="AT101" s="99"/>
      <c r="AU101" s="100"/>
      <c r="AV101" s="99"/>
      <c r="AW101" s="100"/>
      <c r="AX101" s="99"/>
      <c r="AY101" s="100"/>
      <c r="AZ101" s="99"/>
      <c r="BA101" s="100"/>
      <c r="BB101" s="99"/>
      <c r="BC101" s="100"/>
      <c r="BD101" s="99"/>
      <c r="BE101" s="100"/>
      <c r="BF101" s="101"/>
      <c r="BG101" s="100"/>
      <c r="BH101" s="99"/>
      <c r="BI101" s="100"/>
      <c r="BJ101" s="99"/>
      <c r="BK101" s="100"/>
      <c r="BL101" s="99"/>
      <c r="BM101" s="100"/>
      <c r="BN101" s="99"/>
      <c r="BO101" s="100"/>
      <c r="BP101" s="99"/>
      <c r="BQ101" s="100"/>
      <c r="BR101" s="99"/>
      <c r="BS101" s="100"/>
      <c r="BT101" s="99"/>
      <c r="BU101" s="100"/>
      <c r="BV101" s="99"/>
      <c r="BW101" s="100"/>
      <c r="BX101" s="99"/>
      <c r="BY101" s="100"/>
      <c r="BZ101" s="99"/>
      <c r="CA101" s="100"/>
      <c r="CB101" s="99"/>
      <c r="CC101" s="100"/>
      <c r="CD101" s="99"/>
      <c r="CE101" s="100"/>
      <c r="CF101" s="101">
        <f t="shared" si="369"/>
        <v>0</v>
      </c>
      <c r="CG101" s="100">
        <f t="shared" si="369"/>
        <v>0</v>
      </c>
    </row>
    <row r="102" spans="1:85" s="102" customFormat="1" ht="19.899999999999999" customHeight="1" x14ac:dyDescent="0.25">
      <c r="A102" s="94">
        <v>82</v>
      </c>
      <c r="B102" s="95" t="s">
        <v>146</v>
      </c>
      <c r="C102" s="95" t="s">
        <v>77</v>
      </c>
      <c r="D102" s="94">
        <f>RANK(BF102,$BF$4:$BF$142)</f>
        <v>19</v>
      </c>
      <c r="E102" s="94">
        <v>1</v>
      </c>
      <c r="F102" s="94" t="s">
        <v>98</v>
      </c>
      <c r="G102" s="94"/>
      <c r="H102" s="94"/>
      <c r="I102" s="100"/>
      <c r="J102" s="94"/>
      <c r="K102" s="100"/>
      <c r="L102" s="94"/>
      <c r="M102" s="100"/>
      <c r="N102" s="94"/>
      <c r="O102" s="100"/>
      <c r="P102" s="94"/>
      <c r="Q102" s="100"/>
      <c r="R102" s="94"/>
      <c r="S102" s="100"/>
      <c r="T102" s="94"/>
      <c r="U102" s="100"/>
      <c r="V102" s="94"/>
      <c r="W102" s="100"/>
      <c r="X102" s="94"/>
      <c r="Y102" s="100"/>
      <c r="Z102" s="94"/>
      <c r="AA102" s="100"/>
      <c r="AB102" s="94"/>
      <c r="AC102" s="100"/>
      <c r="AD102" s="94"/>
      <c r="AE102" s="100"/>
      <c r="AF102" s="101"/>
      <c r="AG102" s="100"/>
      <c r="AH102" s="99"/>
      <c r="AI102" s="100"/>
      <c r="AJ102" s="99"/>
      <c r="AK102" s="100"/>
      <c r="AL102" s="99"/>
      <c r="AM102" s="100"/>
      <c r="AN102" s="99"/>
      <c r="AO102" s="100"/>
      <c r="AP102" s="99"/>
      <c r="AQ102" s="100"/>
      <c r="AR102" s="99"/>
      <c r="AS102" s="100"/>
      <c r="AT102" s="99"/>
      <c r="AU102" s="100"/>
      <c r="AV102" s="99"/>
      <c r="AW102" s="100"/>
      <c r="AX102" s="99"/>
      <c r="AY102" s="100"/>
      <c r="AZ102" s="99"/>
      <c r="BA102" s="100"/>
      <c r="BB102" s="99"/>
      <c r="BC102" s="100"/>
      <c r="BD102" s="99"/>
      <c r="BE102" s="100"/>
      <c r="BF102" s="101"/>
      <c r="BG102" s="100"/>
      <c r="BH102" s="99"/>
      <c r="BI102" s="100"/>
      <c r="BJ102" s="99"/>
      <c r="BK102" s="100"/>
      <c r="BL102" s="99"/>
      <c r="BM102" s="100"/>
      <c r="BN102" s="99"/>
      <c r="BO102" s="100"/>
      <c r="BP102" s="99"/>
      <c r="BQ102" s="100"/>
      <c r="BR102" s="99"/>
      <c r="BS102" s="100"/>
      <c r="BT102" s="99"/>
      <c r="BU102" s="100"/>
      <c r="BV102" s="99"/>
      <c r="BW102" s="100"/>
      <c r="BX102" s="99"/>
      <c r="BY102" s="100"/>
      <c r="BZ102" s="99"/>
      <c r="CA102" s="100"/>
      <c r="CB102" s="99"/>
      <c r="CC102" s="100"/>
      <c r="CD102" s="99"/>
      <c r="CE102" s="100"/>
      <c r="CF102" s="101">
        <f t="shared" si="369"/>
        <v>0</v>
      </c>
      <c r="CG102" s="100">
        <f t="shared" si="369"/>
        <v>0</v>
      </c>
    </row>
    <row r="103" spans="1:85" s="102" customFormat="1" ht="19.899999999999999" customHeight="1" x14ac:dyDescent="0.25">
      <c r="A103" s="94">
        <v>83</v>
      </c>
      <c r="B103" s="95" t="s">
        <v>146</v>
      </c>
      <c r="C103" s="95" t="s">
        <v>77</v>
      </c>
      <c r="D103" s="94">
        <f>RANK(BF103,$BF$4:$BF$142)</f>
        <v>19</v>
      </c>
      <c r="E103" s="94">
        <v>0.6</v>
      </c>
      <c r="F103" s="94" t="s">
        <v>98</v>
      </c>
      <c r="G103" s="94"/>
      <c r="H103" s="94"/>
      <c r="I103" s="100"/>
      <c r="J103" s="94"/>
      <c r="K103" s="100"/>
      <c r="L103" s="94"/>
      <c r="M103" s="100"/>
      <c r="N103" s="94"/>
      <c r="O103" s="100"/>
      <c r="P103" s="94"/>
      <c r="Q103" s="100"/>
      <c r="R103" s="94"/>
      <c r="S103" s="100"/>
      <c r="T103" s="94"/>
      <c r="U103" s="100"/>
      <c r="V103" s="94"/>
      <c r="W103" s="100"/>
      <c r="X103" s="94"/>
      <c r="Y103" s="100"/>
      <c r="Z103" s="94"/>
      <c r="AA103" s="100"/>
      <c r="AB103" s="94"/>
      <c r="AC103" s="100"/>
      <c r="AD103" s="94"/>
      <c r="AE103" s="100"/>
      <c r="AF103" s="101"/>
      <c r="AG103" s="100"/>
      <c r="AH103" s="99"/>
      <c r="AI103" s="100"/>
      <c r="AJ103" s="99"/>
      <c r="AK103" s="100"/>
      <c r="AL103" s="99"/>
      <c r="AM103" s="100"/>
      <c r="AN103" s="99"/>
      <c r="AO103" s="100"/>
      <c r="AP103" s="99"/>
      <c r="AQ103" s="100"/>
      <c r="AR103" s="99"/>
      <c r="AS103" s="100"/>
      <c r="AT103" s="99"/>
      <c r="AU103" s="100"/>
      <c r="AV103" s="99"/>
      <c r="AW103" s="100"/>
      <c r="AX103" s="99"/>
      <c r="AY103" s="100"/>
      <c r="AZ103" s="99"/>
      <c r="BA103" s="100"/>
      <c r="BB103" s="99"/>
      <c r="BC103" s="100"/>
      <c r="BD103" s="99"/>
      <c r="BE103" s="100"/>
      <c r="BF103" s="101"/>
      <c r="BG103" s="100"/>
      <c r="BH103" s="99"/>
      <c r="BI103" s="100"/>
      <c r="BJ103" s="99"/>
      <c r="BK103" s="100"/>
      <c r="BL103" s="99"/>
      <c r="BM103" s="100"/>
      <c r="BN103" s="99"/>
      <c r="BO103" s="100"/>
      <c r="BP103" s="99"/>
      <c r="BQ103" s="100"/>
      <c r="BR103" s="99"/>
      <c r="BS103" s="100"/>
      <c r="BT103" s="99"/>
      <c r="BU103" s="100"/>
      <c r="BV103" s="99"/>
      <c r="BW103" s="100"/>
      <c r="BX103" s="99"/>
      <c r="BY103" s="100"/>
      <c r="BZ103" s="99"/>
      <c r="CA103" s="100"/>
      <c r="CB103" s="99"/>
      <c r="CC103" s="100"/>
      <c r="CD103" s="99"/>
      <c r="CE103" s="100"/>
      <c r="CF103" s="101">
        <f t="shared" si="369"/>
        <v>0</v>
      </c>
      <c r="CG103" s="100">
        <f t="shared" si="369"/>
        <v>0</v>
      </c>
    </row>
    <row r="104" spans="1:85" s="102" customFormat="1" ht="19.899999999999999" customHeight="1" x14ac:dyDescent="0.25">
      <c r="A104" s="94"/>
      <c r="B104" s="95"/>
      <c r="C104" s="95"/>
      <c r="D104" s="94"/>
      <c r="E104" s="94"/>
      <c r="F104" s="94"/>
      <c r="G104" s="94"/>
      <c r="H104" s="94"/>
      <c r="I104" s="100"/>
      <c r="J104" s="94"/>
      <c r="K104" s="100"/>
      <c r="L104" s="94"/>
      <c r="M104" s="100"/>
      <c r="N104" s="94"/>
      <c r="O104" s="100"/>
      <c r="P104" s="94"/>
      <c r="Q104" s="100"/>
      <c r="R104" s="94"/>
      <c r="S104" s="100"/>
      <c r="T104" s="94"/>
      <c r="U104" s="100"/>
      <c r="V104" s="94"/>
      <c r="W104" s="100"/>
      <c r="X104" s="94"/>
      <c r="Y104" s="100"/>
      <c r="Z104" s="94"/>
      <c r="AA104" s="100"/>
      <c r="AB104" s="94"/>
      <c r="AC104" s="100"/>
      <c r="AD104" s="94"/>
      <c r="AE104" s="100"/>
      <c r="AF104" s="101"/>
      <c r="AG104" s="100"/>
      <c r="AH104" s="99"/>
      <c r="AI104" s="100"/>
      <c r="AJ104" s="99"/>
      <c r="AK104" s="100"/>
      <c r="AL104" s="99"/>
      <c r="AM104" s="100"/>
      <c r="AN104" s="99"/>
      <c r="AO104" s="100"/>
      <c r="AP104" s="99"/>
      <c r="AQ104" s="100"/>
      <c r="AR104" s="99"/>
      <c r="AS104" s="100"/>
      <c r="AT104" s="99"/>
      <c r="AU104" s="100"/>
      <c r="AV104" s="99"/>
      <c r="AW104" s="100"/>
      <c r="AX104" s="99"/>
      <c r="AY104" s="100"/>
      <c r="AZ104" s="99"/>
      <c r="BA104" s="100"/>
      <c r="BB104" s="99"/>
      <c r="BC104" s="100"/>
      <c r="BD104" s="99"/>
      <c r="BE104" s="100"/>
      <c r="BF104" s="101"/>
      <c r="BG104" s="100"/>
      <c r="BH104" s="99"/>
      <c r="BI104" s="100"/>
      <c r="BJ104" s="99"/>
      <c r="BK104" s="100"/>
      <c r="BL104" s="99"/>
      <c r="BM104" s="100"/>
      <c r="BN104" s="99"/>
      <c r="BO104" s="100"/>
      <c r="BP104" s="99"/>
      <c r="BQ104" s="100"/>
      <c r="BR104" s="99"/>
      <c r="BS104" s="100"/>
      <c r="BT104" s="99"/>
      <c r="BU104" s="100"/>
      <c r="BV104" s="99"/>
      <c r="BW104" s="100"/>
      <c r="BX104" s="99"/>
      <c r="BY104" s="100"/>
      <c r="BZ104" s="99"/>
      <c r="CA104" s="100"/>
      <c r="CB104" s="99"/>
      <c r="CC104" s="100"/>
      <c r="CD104" s="99"/>
      <c r="CE104" s="100"/>
      <c r="CF104" s="101">
        <f t="shared" si="369"/>
        <v>0</v>
      </c>
      <c r="CG104" s="100">
        <f t="shared" si="369"/>
        <v>0</v>
      </c>
    </row>
    <row r="105" spans="1:85" s="102" customFormat="1" ht="19.899999999999999" customHeight="1" x14ac:dyDescent="0.25">
      <c r="A105" s="94">
        <v>84</v>
      </c>
      <c r="B105" s="95" t="s">
        <v>147</v>
      </c>
      <c r="C105" s="95" t="s">
        <v>74</v>
      </c>
      <c r="D105" s="94">
        <f>RANK(BF105,$BF$4:$BF$142)</f>
        <v>19</v>
      </c>
      <c r="E105" s="94">
        <v>1</v>
      </c>
      <c r="F105" s="94" t="s">
        <v>98</v>
      </c>
      <c r="G105" s="94"/>
      <c r="H105" s="94"/>
      <c r="I105" s="100"/>
      <c r="J105" s="94"/>
      <c r="K105" s="100"/>
      <c r="L105" s="94"/>
      <c r="M105" s="100"/>
      <c r="N105" s="94"/>
      <c r="O105" s="100"/>
      <c r="P105" s="94"/>
      <c r="Q105" s="100"/>
      <c r="R105" s="94"/>
      <c r="S105" s="100"/>
      <c r="T105" s="94"/>
      <c r="U105" s="100"/>
      <c r="V105" s="94"/>
      <c r="W105" s="100"/>
      <c r="X105" s="94"/>
      <c r="Y105" s="100"/>
      <c r="Z105" s="94"/>
      <c r="AA105" s="100"/>
      <c r="AB105" s="94"/>
      <c r="AC105" s="100"/>
      <c r="AD105" s="94"/>
      <c r="AE105" s="100"/>
      <c r="AF105" s="101"/>
      <c r="AG105" s="100"/>
      <c r="AH105" s="99"/>
      <c r="AI105" s="100"/>
      <c r="AJ105" s="99"/>
      <c r="AK105" s="100"/>
      <c r="AL105" s="99"/>
      <c r="AM105" s="100"/>
      <c r="AN105" s="99"/>
      <c r="AO105" s="100"/>
      <c r="AP105" s="99"/>
      <c r="AQ105" s="100"/>
      <c r="AR105" s="99"/>
      <c r="AS105" s="100"/>
      <c r="AT105" s="99"/>
      <c r="AU105" s="100"/>
      <c r="AV105" s="99"/>
      <c r="AW105" s="100"/>
      <c r="AX105" s="99"/>
      <c r="AY105" s="100"/>
      <c r="AZ105" s="99"/>
      <c r="BA105" s="100"/>
      <c r="BB105" s="99"/>
      <c r="BC105" s="100"/>
      <c r="BD105" s="99"/>
      <c r="BE105" s="100"/>
      <c r="BF105" s="101"/>
      <c r="BG105" s="100"/>
      <c r="BH105" s="99"/>
      <c r="BI105" s="100"/>
      <c r="BJ105" s="99"/>
      <c r="BK105" s="100"/>
      <c r="BL105" s="99"/>
      <c r="BM105" s="100"/>
      <c r="BN105" s="99"/>
      <c r="BO105" s="100"/>
      <c r="BP105" s="99"/>
      <c r="BQ105" s="100"/>
      <c r="BR105" s="99"/>
      <c r="BS105" s="100"/>
      <c r="BT105" s="99"/>
      <c r="BU105" s="100"/>
      <c r="BV105" s="99"/>
      <c r="BW105" s="100"/>
      <c r="BX105" s="99"/>
      <c r="BY105" s="100"/>
      <c r="BZ105" s="99"/>
      <c r="CA105" s="100"/>
      <c r="CB105" s="99"/>
      <c r="CC105" s="100"/>
      <c r="CD105" s="99"/>
      <c r="CE105" s="100"/>
      <c r="CF105" s="101">
        <f t="shared" si="369"/>
        <v>0</v>
      </c>
      <c r="CG105" s="100">
        <f t="shared" si="369"/>
        <v>0</v>
      </c>
    </row>
    <row r="106" spans="1:85" s="102" customFormat="1" ht="19.899999999999999" customHeight="1" x14ac:dyDescent="0.25">
      <c r="A106" s="94">
        <v>85</v>
      </c>
      <c r="B106" s="95" t="s">
        <v>147</v>
      </c>
      <c r="C106" s="95" t="s">
        <v>77</v>
      </c>
      <c r="D106" s="94">
        <f>RANK(BF106,$BF$4:$BF$142)</f>
        <v>19</v>
      </c>
      <c r="E106" s="94">
        <v>0.64</v>
      </c>
      <c r="F106" s="94" t="s">
        <v>85</v>
      </c>
      <c r="G106" s="94"/>
      <c r="H106" s="94"/>
      <c r="I106" s="100"/>
      <c r="J106" s="94"/>
      <c r="K106" s="100"/>
      <c r="L106" s="94"/>
      <c r="M106" s="100"/>
      <c r="N106" s="94"/>
      <c r="O106" s="100"/>
      <c r="P106" s="94"/>
      <c r="Q106" s="100"/>
      <c r="R106" s="94"/>
      <c r="S106" s="100"/>
      <c r="T106" s="94"/>
      <c r="U106" s="100"/>
      <c r="V106" s="94"/>
      <c r="W106" s="100"/>
      <c r="X106" s="94"/>
      <c r="Y106" s="100"/>
      <c r="Z106" s="94"/>
      <c r="AA106" s="100"/>
      <c r="AB106" s="94"/>
      <c r="AC106" s="100"/>
      <c r="AD106" s="94"/>
      <c r="AE106" s="100"/>
      <c r="AF106" s="101"/>
      <c r="AG106" s="100"/>
      <c r="AH106" s="99"/>
      <c r="AI106" s="100"/>
      <c r="AJ106" s="99"/>
      <c r="AK106" s="100"/>
      <c r="AL106" s="99"/>
      <c r="AM106" s="100"/>
      <c r="AN106" s="99"/>
      <c r="AO106" s="100"/>
      <c r="AP106" s="99"/>
      <c r="AQ106" s="100"/>
      <c r="AR106" s="99"/>
      <c r="AS106" s="100"/>
      <c r="AT106" s="99"/>
      <c r="AU106" s="100"/>
      <c r="AV106" s="99"/>
      <c r="AW106" s="100"/>
      <c r="AX106" s="99"/>
      <c r="AY106" s="100"/>
      <c r="AZ106" s="99"/>
      <c r="BA106" s="100"/>
      <c r="BB106" s="99"/>
      <c r="BC106" s="100"/>
      <c r="BD106" s="99"/>
      <c r="BE106" s="100"/>
      <c r="BF106" s="101"/>
      <c r="BG106" s="100"/>
      <c r="BH106" s="99"/>
      <c r="BI106" s="100"/>
      <c r="BJ106" s="99"/>
      <c r="BK106" s="100"/>
      <c r="BL106" s="99"/>
      <c r="BM106" s="100"/>
      <c r="BN106" s="99"/>
      <c r="BO106" s="100"/>
      <c r="BP106" s="99"/>
      <c r="BQ106" s="100"/>
      <c r="BR106" s="99"/>
      <c r="BS106" s="100"/>
      <c r="BT106" s="99"/>
      <c r="BU106" s="100"/>
      <c r="BV106" s="99"/>
      <c r="BW106" s="100"/>
      <c r="BX106" s="99"/>
      <c r="BY106" s="100"/>
      <c r="BZ106" s="99"/>
      <c r="CA106" s="100"/>
      <c r="CB106" s="99"/>
      <c r="CC106" s="100"/>
      <c r="CD106" s="99"/>
      <c r="CE106" s="100"/>
      <c r="CF106" s="101">
        <f t="shared" si="369"/>
        <v>0</v>
      </c>
      <c r="CG106" s="100">
        <f t="shared" si="369"/>
        <v>0</v>
      </c>
    </row>
    <row r="107" spans="1:85" s="102" customFormat="1" ht="19.899999999999999" customHeight="1" x14ac:dyDescent="0.25">
      <c r="A107" s="94">
        <v>86</v>
      </c>
      <c r="B107" s="95" t="s">
        <v>147</v>
      </c>
      <c r="C107" s="95" t="s">
        <v>77</v>
      </c>
      <c r="D107" s="94"/>
      <c r="E107" s="94">
        <v>0.6</v>
      </c>
      <c r="F107" s="94" t="s">
        <v>98</v>
      </c>
      <c r="G107" s="94"/>
      <c r="H107" s="94"/>
      <c r="I107" s="100"/>
      <c r="J107" s="94"/>
      <c r="K107" s="100"/>
      <c r="L107" s="94"/>
      <c r="M107" s="100"/>
      <c r="N107" s="94"/>
      <c r="O107" s="100"/>
      <c r="P107" s="94"/>
      <c r="Q107" s="100"/>
      <c r="R107" s="94"/>
      <c r="S107" s="100"/>
      <c r="T107" s="94"/>
      <c r="U107" s="100"/>
      <c r="V107" s="94"/>
      <c r="W107" s="100"/>
      <c r="X107" s="94"/>
      <c r="Y107" s="100"/>
      <c r="Z107" s="94"/>
      <c r="AA107" s="100"/>
      <c r="AB107" s="94"/>
      <c r="AC107" s="100"/>
      <c r="AD107" s="94"/>
      <c r="AE107" s="100"/>
      <c r="AF107" s="101"/>
      <c r="AG107" s="100"/>
      <c r="AH107" s="99"/>
      <c r="AI107" s="100"/>
      <c r="AJ107" s="99"/>
      <c r="AK107" s="100"/>
      <c r="AL107" s="99"/>
      <c r="AM107" s="100"/>
      <c r="AN107" s="99"/>
      <c r="AO107" s="100"/>
      <c r="AP107" s="99"/>
      <c r="AQ107" s="100"/>
      <c r="AR107" s="99"/>
      <c r="AS107" s="100"/>
      <c r="AT107" s="99"/>
      <c r="AU107" s="100"/>
      <c r="AV107" s="99"/>
      <c r="AW107" s="100"/>
      <c r="AX107" s="99"/>
      <c r="AY107" s="100"/>
      <c r="AZ107" s="99"/>
      <c r="BA107" s="100"/>
      <c r="BB107" s="99"/>
      <c r="BC107" s="100"/>
      <c r="BD107" s="99"/>
      <c r="BE107" s="100"/>
      <c r="BF107" s="101"/>
      <c r="BG107" s="100"/>
      <c r="BH107" s="99"/>
      <c r="BI107" s="100"/>
      <c r="BJ107" s="99"/>
      <c r="BK107" s="100"/>
      <c r="BL107" s="99"/>
      <c r="BM107" s="100"/>
      <c r="BN107" s="99"/>
      <c r="BO107" s="100"/>
      <c r="BP107" s="99"/>
      <c r="BQ107" s="100"/>
      <c r="BR107" s="99"/>
      <c r="BS107" s="100"/>
      <c r="BT107" s="99"/>
      <c r="BU107" s="100"/>
      <c r="BV107" s="99"/>
      <c r="BW107" s="100"/>
      <c r="BX107" s="99"/>
      <c r="BY107" s="100"/>
      <c r="BZ107" s="99"/>
      <c r="CA107" s="100"/>
      <c r="CB107" s="99"/>
      <c r="CC107" s="100"/>
      <c r="CD107" s="99"/>
      <c r="CE107" s="100"/>
      <c r="CF107" s="101">
        <f t="shared" si="369"/>
        <v>0</v>
      </c>
      <c r="CG107" s="100">
        <f t="shared" si="369"/>
        <v>0</v>
      </c>
    </row>
    <row r="108" spans="1:85" s="102" customFormat="1" ht="19.899999999999999" customHeight="1" x14ac:dyDescent="0.25">
      <c r="A108" s="94"/>
      <c r="B108" s="95"/>
      <c r="C108" s="95"/>
      <c r="D108" s="94"/>
      <c r="E108" s="94"/>
      <c r="F108" s="94"/>
      <c r="G108" s="94"/>
      <c r="H108" s="94"/>
      <c r="I108" s="100"/>
      <c r="J108" s="94"/>
      <c r="K108" s="100"/>
      <c r="L108" s="94"/>
      <c r="M108" s="100"/>
      <c r="N108" s="94"/>
      <c r="O108" s="100"/>
      <c r="P108" s="94"/>
      <c r="Q108" s="100"/>
      <c r="R108" s="94"/>
      <c r="S108" s="100"/>
      <c r="T108" s="94"/>
      <c r="U108" s="100"/>
      <c r="V108" s="94"/>
      <c r="W108" s="100"/>
      <c r="X108" s="94"/>
      <c r="Y108" s="100"/>
      <c r="Z108" s="94"/>
      <c r="AA108" s="100"/>
      <c r="AB108" s="94"/>
      <c r="AC108" s="100"/>
      <c r="AD108" s="94"/>
      <c r="AE108" s="100"/>
      <c r="AF108" s="101"/>
      <c r="AG108" s="100"/>
      <c r="AH108" s="99"/>
      <c r="AI108" s="100"/>
      <c r="AJ108" s="99"/>
      <c r="AK108" s="100"/>
      <c r="AL108" s="99"/>
      <c r="AM108" s="100"/>
      <c r="AN108" s="99"/>
      <c r="AO108" s="100"/>
      <c r="AP108" s="99"/>
      <c r="AQ108" s="100"/>
      <c r="AR108" s="99"/>
      <c r="AS108" s="100"/>
      <c r="AT108" s="99"/>
      <c r="AU108" s="100"/>
      <c r="AV108" s="99"/>
      <c r="AW108" s="100"/>
      <c r="AX108" s="99"/>
      <c r="AY108" s="100"/>
      <c r="AZ108" s="99"/>
      <c r="BA108" s="100"/>
      <c r="BB108" s="99"/>
      <c r="BC108" s="100"/>
      <c r="BD108" s="99"/>
      <c r="BE108" s="100"/>
      <c r="BF108" s="101"/>
      <c r="BG108" s="100"/>
      <c r="BH108" s="99"/>
      <c r="BI108" s="100"/>
      <c r="BJ108" s="99"/>
      <c r="BK108" s="100"/>
      <c r="BL108" s="99"/>
      <c r="BM108" s="100"/>
      <c r="BN108" s="99"/>
      <c r="BO108" s="100"/>
      <c r="BP108" s="99"/>
      <c r="BQ108" s="100"/>
      <c r="BR108" s="99"/>
      <c r="BS108" s="100"/>
      <c r="BT108" s="99"/>
      <c r="BU108" s="100"/>
      <c r="BV108" s="99"/>
      <c r="BW108" s="100"/>
      <c r="BX108" s="99"/>
      <c r="BY108" s="100"/>
      <c r="BZ108" s="99"/>
      <c r="CA108" s="100"/>
      <c r="CB108" s="99"/>
      <c r="CC108" s="100"/>
      <c r="CD108" s="99"/>
      <c r="CE108" s="100"/>
      <c r="CF108" s="101">
        <f t="shared" si="369"/>
        <v>0</v>
      </c>
      <c r="CG108" s="100">
        <f t="shared" si="369"/>
        <v>0</v>
      </c>
    </row>
    <row r="109" spans="1:85" s="102" customFormat="1" ht="19.899999999999999" customHeight="1" x14ac:dyDescent="0.25">
      <c r="A109" s="94">
        <v>87</v>
      </c>
      <c r="B109" s="95" t="s">
        <v>148</v>
      </c>
      <c r="C109" s="95" t="s">
        <v>77</v>
      </c>
      <c r="D109" s="94">
        <f>RANK(BF109,$BF$4:$BF$142)</f>
        <v>19</v>
      </c>
      <c r="E109" s="94">
        <v>0.6</v>
      </c>
      <c r="F109" s="94" t="s">
        <v>98</v>
      </c>
      <c r="G109" s="94"/>
      <c r="H109" s="94"/>
      <c r="I109" s="100"/>
      <c r="J109" s="94"/>
      <c r="K109" s="100"/>
      <c r="L109" s="94"/>
      <c r="M109" s="100"/>
      <c r="N109" s="94"/>
      <c r="O109" s="100"/>
      <c r="P109" s="94"/>
      <c r="Q109" s="100"/>
      <c r="R109" s="94"/>
      <c r="S109" s="100"/>
      <c r="T109" s="94"/>
      <c r="U109" s="100"/>
      <c r="V109" s="94"/>
      <c r="W109" s="100"/>
      <c r="X109" s="94"/>
      <c r="Y109" s="100"/>
      <c r="Z109" s="94"/>
      <c r="AA109" s="100"/>
      <c r="AB109" s="94"/>
      <c r="AC109" s="100"/>
      <c r="AD109" s="94"/>
      <c r="AE109" s="100"/>
      <c r="AF109" s="101"/>
      <c r="AG109" s="100"/>
      <c r="AH109" s="99"/>
      <c r="AI109" s="100"/>
      <c r="AJ109" s="99"/>
      <c r="AK109" s="100"/>
      <c r="AL109" s="99"/>
      <c r="AM109" s="100"/>
      <c r="AN109" s="99"/>
      <c r="AO109" s="100"/>
      <c r="AP109" s="99"/>
      <c r="AQ109" s="100"/>
      <c r="AR109" s="99"/>
      <c r="AS109" s="100"/>
      <c r="AT109" s="99"/>
      <c r="AU109" s="100"/>
      <c r="AV109" s="99"/>
      <c r="AW109" s="100"/>
      <c r="AX109" s="99"/>
      <c r="AY109" s="100"/>
      <c r="AZ109" s="99"/>
      <c r="BA109" s="100"/>
      <c r="BB109" s="99"/>
      <c r="BC109" s="100"/>
      <c r="BD109" s="99"/>
      <c r="BE109" s="100"/>
      <c r="BF109" s="101"/>
      <c r="BG109" s="100"/>
      <c r="BH109" s="99"/>
      <c r="BI109" s="100"/>
      <c r="BJ109" s="99"/>
      <c r="BK109" s="100"/>
      <c r="BL109" s="99"/>
      <c r="BM109" s="100"/>
      <c r="BN109" s="99"/>
      <c r="BO109" s="100"/>
      <c r="BP109" s="99"/>
      <c r="BQ109" s="100"/>
      <c r="BR109" s="99"/>
      <c r="BS109" s="100"/>
      <c r="BT109" s="99"/>
      <c r="BU109" s="100"/>
      <c r="BV109" s="99"/>
      <c r="BW109" s="100"/>
      <c r="BX109" s="99"/>
      <c r="BY109" s="100"/>
      <c r="BZ109" s="99"/>
      <c r="CA109" s="100"/>
      <c r="CB109" s="99"/>
      <c r="CC109" s="100"/>
      <c r="CD109" s="99"/>
      <c r="CE109" s="100"/>
      <c r="CF109" s="101">
        <f t="shared" si="369"/>
        <v>0</v>
      </c>
      <c r="CG109" s="100">
        <f t="shared" si="369"/>
        <v>0</v>
      </c>
    </row>
    <row r="110" spans="1:85" s="102" customFormat="1" ht="19.899999999999999" customHeight="1" x14ac:dyDescent="0.25">
      <c r="A110" s="94">
        <v>88</v>
      </c>
      <c r="B110" s="95" t="s">
        <v>148</v>
      </c>
      <c r="C110" s="95" t="s">
        <v>74</v>
      </c>
      <c r="D110" s="94">
        <f>RANK(BF110,$BF$4:$BF$142)</f>
        <v>19</v>
      </c>
      <c r="E110" s="94">
        <v>1</v>
      </c>
      <c r="F110" s="94" t="s">
        <v>98</v>
      </c>
      <c r="G110" s="94"/>
      <c r="H110" s="94"/>
      <c r="I110" s="100"/>
      <c r="J110" s="94"/>
      <c r="K110" s="100"/>
      <c r="L110" s="94"/>
      <c r="M110" s="100"/>
      <c r="N110" s="94"/>
      <c r="O110" s="100"/>
      <c r="P110" s="94"/>
      <c r="Q110" s="100"/>
      <c r="R110" s="94"/>
      <c r="S110" s="100"/>
      <c r="T110" s="94"/>
      <c r="U110" s="100"/>
      <c r="V110" s="94"/>
      <c r="W110" s="100"/>
      <c r="X110" s="94"/>
      <c r="Y110" s="100"/>
      <c r="Z110" s="94"/>
      <c r="AA110" s="100"/>
      <c r="AB110" s="94"/>
      <c r="AC110" s="100"/>
      <c r="AD110" s="94"/>
      <c r="AE110" s="100"/>
      <c r="AF110" s="101"/>
      <c r="AG110" s="100"/>
      <c r="AH110" s="99"/>
      <c r="AI110" s="100"/>
      <c r="AJ110" s="99"/>
      <c r="AK110" s="100"/>
      <c r="AL110" s="99"/>
      <c r="AM110" s="100"/>
      <c r="AN110" s="99"/>
      <c r="AO110" s="100"/>
      <c r="AP110" s="99"/>
      <c r="AQ110" s="100"/>
      <c r="AR110" s="99"/>
      <c r="AS110" s="100"/>
      <c r="AT110" s="99"/>
      <c r="AU110" s="100"/>
      <c r="AV110" s="99"/>
      <c r="AW110" s="100"/>
      <c r="AX110" s="99"/>
      <c r="AY110" s="100"/>
      <c r="AZ110" s="99"/>
      <c r="BA110" s="100"/>
      <c r="BB110" s="99"/>
      <c r="BC110" s="100"/>
      <c r="BD110" s="99"/>
      <c r="BE110" s="100"/>
      <c r="BF110" s="101"/>
      <c r="BG110" s="100"/>
      <c r="BH110" s="99"/>
      <c r="BI110" s="100"/>
      <c r="BJ110" s="99"/>
      <c r="BK110" s="100"/>
      <c r="BL110" s="99"/>
      <c r="BM110" s="100"/>
      <c r="BN110" s="99"/>
      <c r="BO110" s="100"/>
      <c r="BP110" s="99"/>
      <c r="BQ110" s="100"/>
      <c r="BR110" s="99"/>
      <c r="BS110" s="100"/>
      <c r="BT110" s="99"/>
      <c r="BU110" s="100"/>
      <c r="BV110" s="99"/>
      <c r="BW110" s="100"/>
      <c r="BX110" s="99"/>
      <c r="BY110" s="100"/>
      <c r="BZ110" s="99"/>
      <c r="CA110" s="100"/>
      <c r="CB110" s="99"/>
      <c r="CC110" s="100"/>
      <c r="CD110" s="99"/>
      <c r="CE110" s="100"/>
      <c r="CF110" s="101">
        <f t="shared" si="369"/>
        <v>0</v>
      </c>
      <c r="CG110" s="100">
        <f t="shared" si="369"/>
        <v>0</v>
      </c>
    </row>
    <row r="111" spans="1:85" s="102" customFormat="1" ht="19.899999999999999" customHeight="1" x14ac:dyDescent="0.25">
      <c r="A111" s="94">
        <v>89</v>
      </c>
      <c r="B111" s="95" t="s">
        <v>148</v>
      </c>
      <c r="C111" s="95" t="s">
        <v>74</v>
      </c>
      <c r="D111" s="94">
        <f>RANK(BF111,$BF$4:$BF$142)</f>
        <v>19</v>
      </c>
      <c r="E111" s="94">
        <v>0.64</v>
      </c>
      <c r="F111" s="94" t="s">
        <v>85</v>
      </c>
      <c r="G111" s="94"/>
      <c r="H111" s="94"/>
      <c r="I111" s="100"/>
      <c r="J111" s="94"/>
      <c r="K111" s="100"/>
      <c r="L111" s="94"/>
      <c r="M111" s="100"/>
      <c r="N111" s="94"/>
      <c r="O111" s="100"/>
      <c r="P111" s="94"/>
      <c r="Q111" s="100"/>
      <c r="R111" s="94"/>
      <c r="S111" s="100"/>
      <c r="T111" s="94"/>
      <c r="U111" s="100"/>
      <c r="V111" s="94"/>
      <c r="W111" s="100"/>
      <c r="X111" s="94"/>
      <c r="Y111" s="100"/>
      <c r="Z111" s="94"/>
      <c r="AA111" s="100"/>
      <c r="AB111" s="94"/>
      <c r="AC111" s="100"/>
      <c r="AD111" s="94"/>
      <c r="AE111" s="100"/>
      <c r="AF111" s="101"/>
      <c r="AG111" s="100"/>
      <c r="AH111" s="99"/>
      <c r="AI111" s="100"/>
      <c r="AJ111" s="99"/>
      <c r="AK111" s="100"/>
      <c r="AL111" s="99"/>
      <c r="AM111" s="100"/>
      <c r="AN111" s="99"/>
      <c r="AO111" s="100"/>
      <c r="AP111" s="99"/>
      <c r="AQ111" s="100"/>
      <c r="AR111" s="99"/>
      <c r="AS111" s="100"/>
      <c r="AT111" s="99"/>
      <c r="AU111" s="100"/>
      <c r="AV111" s="99"/>
      <c r="AW111" s="100"/>
      <c r="AX111" s="99"/>
      <c r="AY111" s="100"/>
      <c r="AZ111" s="99"/>
      <c r="BA111" s="100"/>
      <c r="BB111" s="99"/>
      <c r="BC111" s="100"/>
      <c r="BD111" s="99"/>
      <c r="BE111" s="100"/>
      <c r="BF111" s="101"/>
      <c r="BG111" s="100"/>
      <c r="BH111" s="99"/>
      <c r="BI111" s="100"/>
      <c r="BJ111" s="99"/>
      <c r="BK111" s="100"/>
      <c r="BL111" s="99"/>
      <c r="BM111" s="100"/>
      <c r="BN111" s="99"/>
      <c r="BO111" s="100"/>
      <c r="BP111" s="99"/>
      <c r="BQ111" s="100"/>
      <c r="BR111" s="99"/>
      <c r="BS111" s="100"/>
      <c r="BT111" s="99"/>
      <c r="BU111" s="100"/>
      <c r="BV111" s="99"/>
      <c r="BW111" s="100"/>
      <c r="BX111" s="99"/>
      <c r="BY111" s="100"/>
      <c r="BZ111" s="99"/>
      <c r="CA111" s="100"/>
      <c r="CB111" s="99"/>
      <c r="CC111" s="100"/>
      <c r="CD111" s="99"/>
      <c r="CE111" s="100"/>
      <c r="CF111" s="101">
        <f t="shared" si="369"/>
        <v>0</v>
      </c>
      <c r="CG111" s="100">
        <f t="shared" si="369"/>
        <v>0</v>
      </c>
    </row>
    <row r="112" spans="1:85" s="102" customFormat="1" ht="19.899999999999999" customHeight="1" x14ac:dyDescent="0.25">
      <c r="A112" s="94"/>
      <c r="B112" s="95"/>
      <c r="C112" s="95"/>
      <c r="D112" s="94"/>
      <c r="E112" s="94"/>
      <c r="F112" s="94"/>
      <c r="G112" s="94"/>
      <c r="H112" s="94"/>
      <c r="I112" s="100"/>
      <c r="J112" s="94"/>
      <c r="K112" s="100"/>
      <c r="L112" s="94"/>
      <c r="M112" s="100"/>
      <c r="N112" s="94"/>
      <c r="O112" s="100"/>
      <c r="P112" s="94"/>
      <c r="Q112" s="100"/>
      <c r="R112" s="94"/>
      <c r="S112" s="100"/>
      <c r="T112" s="94"/>
      <c r="U112" s="100"/>
      <c r="V112" s="94"/>
      <c r="W112" s="100"/>
      <c r="X112" s="94"/>
      <c r="Y112" s="100"/>
      <c r="Z112" s="94"/>
      <c r="AA112" s="100"/>
      <c r="AB112" s="94"/>
      <c r="AC112" s="100"/>
      <c r="AD112" s="94"/>
      <c r="AE112" s="100"/>
      <c r="AF112" s="101"/>
      <c r="AG112" s="100"/>
      <c r="AH112" s="99"/>
      <c r="AI112" s="100"/>
      <c r="AJ112" s="99"/>
      <c r="AK112" s="100"/>
      <c r="AL112" s="99"/>
      <c r="AM112" s="100"/>
      <c r="AN112" s="99"/>
      <c r="AO112" s="100"/>
      <c r="AP112" s="99"/>
      <c r="AQ112" s="100"/>
      <c r="AR112" s="99"/>
      <c r="AS112" s="100"/>
      <c r="AT112" s="99"/>
      <c r="AU112" s="100"/>
      <c r="AV112" s="99"/>
      <c r="AW112" s="100"/>
      <c r="AX112" s="99"/>
      <c r="AY112" s="100"/>
      <c r="AZ112" s="99"/>
      <c r="BA112" s="100"/>
      <c r="BB112" s="99"/>
      <c r="BC112" s="100"/>
      <c r="BD112" s="99"/>
      <c r="BE112" s="100"/>
      <c r="BF112" s="101"/>
      <c r="BG112" s="100"/>
      <c r="BH112" s="99"/>
      <c r="BI112" s="100"/>
      <c r="BJ112" s="99"/>
      <c r="BK112" s="100"/>
      <c r="BL112" s="99"/>
      <c r="BM112" s="100"/>
      <c r="BN112" s="99"/>
      <c r="BO112" s="100"/>
      <c r="BP112" s="99"/>
      <c r="BQ112" s="100"/>
      <c r="BR112" s="99"/>
      <c r="BS112" s="100"/>
      <c r="BT112" s="99"/>
      <c r="BU112" s="100"/>
      <c r="BV112" s="99"/>
      <c r="BW112" s="100"/>
      <c r="BX112" s="99"/>
      <c r="BY112" s="100"/>
      <c r="BZ112" s="99"/>
      <c r="CA112" s="100"/>
      <c r="CB112" s="99"/>
      <c r="CC112" s="100"/>
      <c r="CD112" s="99"/>
      <c r="CE112" s="100"/>
      <c r="CF112" s="101">
        <f t="shared" si="369"/>
        <v>0</v>
      </c>
      <c r="CG112" s="100">
        <f t="shared" si="369"/>
        <v>0</v>
      </c>
    </row>
    <row r="113" spans="1:85" s="102" customFormat="1" ht="19.899999999999999" customHeight="1" x14ac:dyDescent="0.25">
      <c r="A113" s="94">
        <v>90</v>
      </c>
      <c r="B113" s="95" t="s">
        <v>149</v>
      </c>
      <c r="C113" s="95" t="s">
        <v>74</v>
      </c>
      <c r="D113" s="94">
        <f>RANK(BF113,$BF$4:$BF$147)</f>
        <v>17</v>
      </c>
      <c r="E113" s="94">
        <v>0.7</v>
      </c>
      <c r="F113" s="94" t="s">
        <v>75</v>
      </c>
      <c r="G113" s="94">
        <v>3600</v>
      </c>
      <c r="H113" s="94">
        <v>84</v>
      </c>
      <c r="I113" s="104">
        <f t="shared" ref="I113:I114" si="370">H113*$E113</f>
        <v>58.8</v>
      </c>
      <c r="J113" s="94">
        <v>24</v>
      </c>
      <c r="K113" s="97">
        <f t="shared" ref="K113:K114" si="371">J113*$E113</f>
        <v>16.799999999999997</v>
      </c>
      <c r="L113" s="94"/>
      <c r="M113" s="104">
        <f t="shared" ref="M113:M114" si="372">L113*$E113</f>
        <v>0</v>
      </c>
      <c r="N113" s="94">
        <v>24</v>
      </c>
      <c r="O113" s="97">
        <f t="shared" ref="O113:O114" si="373">N113*$E113</f>
        <v>16.799999999999997</v>
      </c>
      <c r="P113" s="94">
        <v>36</v>
      </c>
      <c r="Q113" s="97">
        <f t="shared" ref="Q113:Q114" si="374">P113*$E113</f>
        <v>25.2</v>
      </c>
      <c r="R113" s="94">
        <v>24</v>
      </c>
      <c r="S113" s="97">
        <f t="shared" ref="S113:S114" si="375">R113*$E113</f>
        <v>16.799999999999997</v>
      </c>
      <c r="T113" s="94">
        <v>36</v>
      </c>
      <c r="U113" s="97">
        <f t="shared" ref="U113:U114" si="376">T113*$E113</f>
        <v>25.2</v>
      </c>
      <c r="V113" s="94"/>
      <c r="W113" s="104">
        <f t="shared" ref="W113:W114" si="377">V113*$E113</f>
        <v>0</v>
      </c>
      <c r="X113" s="94">
        <v>48</v>
      </c>
      <c r="Y113" s="97">
        <f t="shared" ref="Y113:Y114" si="378">X113*$E113</f>
        <v>33.599999999999994</v>
      </c>
      <c r="Z113" s="94">
        <v>48</v>
      </c>
      <c r="AA113" s="97">
        <f t="shared" ref="AA113:AA114" si="379">Z113*$E113</f>
        <v>33.599999999999994</v>
      </c>
      <c r="AB113" s="94">
        <v>24</v>
      </c>
      <c r="AC113" s="97">
        <f t="shared" ref="AC113:AC114" si="380">AB113*$E113</f>
        <v>16.799999999999997</v>
      </c>
      <c r="AD113" s="94">
        <v>24</v>
      </c>
      <c r="AE113" s="97">
        <f t="shared" ref="AE113:AE114" si="381">AD113*$E113</f>
        <v>16.799999999999997</v>
      </c>
      <c r="AF113" s="101">
        <f>SUM(H113,J113,L113,N113,P113,R113,T113,V113,X113,Z113,AB113,AD113)</f>
        <v>372</v>
      </c>
      <c r="AG113" s="100">
        <f>SUM(I113,K113,M113,O113,Q113,S113,U113,W113,Y113,AA113,AC113,AE113)</f>
        <v>260.39999999999998</v>
      </c>
      <c r="AH113" s="96">
        <v>24</v>
      </c>
      <c r="AI113" s="104">
        <f t="shared" ref="AI113:AI114" si="382">AH113*$E113</f>
        <v>16.799999999999997</v>
      </c>
      <c r="AJ113" s="98">
        <v>12</v>
      </c>
      <c r="AK113" s="97">
        <f t="shared" ref="AK113:AK114" si="383">AJ113*$E113</f>
        <v>8.3999999999999986</v>
      </c>
      <c r="AL113" s="99">
        <v>84</v>
      </c>
      <c r="AM113" s="100">
        <f>AL113*$E113</f>
        <v>58.8</v>
      </c>
      <c r="AN113" s="99"/>
      <c r="AO113" s="100">
        <f>AN113*$E113</f>
        <v>0</v>
      </c>
      <c r="AP113" s="99">
        <v>12</v>
      </c>
      <c r="AQ113" s="100">
        <f>AP113*$E113</f>
        <v>8.3999999999999986</v>
      </c>
      <c r="AR113" s="99">
        <v>38</v>
      </c>
      <c r="AS113" s="100">
        <f>AR113*$E113</f>
        <v>26.599999999999998</v>
      </c>
      <c r="AT113" s="99">
        <v>28</v>
      </c>
      <c r="AU113" s="100">
        <f>AT113*$E113</f>
        <v>19.599999999999998</v>
      </c>
      <c r="AV113" s="99">
        <v>36</v>
      </c>
      <c r="AW113" s="100">
        <f>AV113*$E113</f>
        <v>25.2</v>
      </c>
      <c r="AX113" s="99">
        <v>12</v>
      </c>
      <c r="AY113" s="100">
        <f>AX113*$E113</f>
        <v>8.3999999999999986</v>
      </c>
      <c r="AZ113" s="99"/>
      <c r="BA113" s="100">
        <f>AZ113*$E113</f>
        <v>0</v>
      </c>
      <c r="BB113" s="99">
        <v>24</v>
      </c>
      <c r="BC113" s="100">
        <f>BB113*$E113</f>
        <v>16.799999999999997</v>
      </c>
      <c r="BD113" s="99">
        <v>24</v>
      </c>
      <c r="BE113" s="100">
        <f>BD113*$E113</f>
        <v>16.799999999999997</v>
      </c>
      <c r="BF113" s="101">
        <f>SUM(AH113,AJ113,AL113,AN113,AP113,AR113,AT113,AV113,AX113,AZ113,BB113,BD113)</f>
        <v>294</v>
      </c>
      <c r="BG113" s="100">
        <f>SUM(AI113,AK113,AM113,AO113,AQ113,AS113,AU113,AW113,AY113,BA113,BC113,BE113)</f>
        <v>205.8</v>
      </c>
      <c r="BH113" s="96"/>
      <c r="BI113" s="104">
        <f t="shared" ref="BI113:BI114" si="384">BH113*$E113</f>
        <v>0</v>
      </c>
      <c r="BJ113" s="98">
        <v>36</v>
      </c>
      <c r="BK113" s="100">
        <f t="shared" si="219"/>
        <v>25.2</v>
      </c>
      <c r="BL113" s="99"/>
      <c r="BM113" s="100">
        <f>BL113*$E113</f>
        <v>0</v>
      </c>
      <c r="BN113" s="99"/>
      <c r="BO113" s="100">
        <f>BN113*$E113</f>
        <v>0</v>
      </c>
      <c r="BP113" s="99"/>
      <c r="BQ113" s="100">
        <f>BP113*$E113</f>
        <v>0</v>
      </c>
      <c r="BR113" s="99"/>
      <c r="BS113" s="100">
        <f>BR113*$E113</f>
        <v>0</v>
      </c>
      <c r="BT113" s="99"/>
      <c r="BU113" s="100">
        <f>BT113*$E113</f>
        <v>0</v>
      </c>
      <c r="BV113" s="99"/>
      <c r="BW113" s="100">
        <f>BV113*$E113</f>
        <v>0</v>
      </c>
      <c r="BX113" s="99"/>
      <c r="BY113" s="100">
        <f>BX113*$E113</f>
        <v>0</v>
      </c>
      <c r="BZ113" s="99"/>
      <c r="CA113" s="100">
        <f>BZ113*$E113</f>
        <v>0</v>
      </c>
      <c r="CB113" s="99"/>
      <c r="CC113" s="100">
        <f>CB113*$E113</f>
        <v>0</v>
      </c>
      <c r="CD113" s="99"/>
      <c r="CE113" s="100">
        <f>CD113*$E113</f>
        <v>0</v>
      </c>
      <c r="CF113" s="101">
        <f t="shared" si="369"/>
        <v>36</v>
      </c>
      <c r="CG113" s="100">
        <f t="shared" si="369"/>
        <v>25.2</v>
      </c>
    </row>
    <row r="114" spans="1:85" s="102" customFormat="1" ht="19.899999999999999" customHeight="1" x14ac:dyDescent="0.25">
      <c r="A114" s="94">
        <v>91</v>
      </c>
      <c r="B114" s="95" t="s">
        <v>150</v>
      </c>
      <c r="C114" s="95" t="s">
        <v>74</v>
      </c>
      <c r="D114" s="94">
        <f>RANK(BF114,$BF$4:$BF$147)</f>
        <v>16</v>
      </c>
      <c r="E114" s="94">
        <v>0.35</v>
      </c>
      <c r="F114" s="94" t="s">
        <v>83</v>
      </c>
      <c r="G114" s="94">
        <v>2100</v>
      </c>
      <c r="H114" s="94">
        <v>192</v>
      </c>
      <c r="I114" s="104">
        <f t="shared" si="370"/>
        <v>67.199999999999989</v>
      </c>
      <c r="J114" s="94">
        <v>48</v>
      </c>
      <c r="K114" s="97">
        <f t="shared" si="371"/>
        <v>16.799999999999997</v>
      </c>
      <c r="L114" s="94"/>
      <c r="M114" s="104">
        <f t="shared" si="372"/>
        <v>0</v>
      </c>
      <c r="N114" s="94">
        <v>24</v>
      </c>
      <c r="O114" s="97">
        <f t="shared" si="373"/>
        <v>8.3999999999999986</v>
      </c>
      <c r="P114" s="94">
        <v>48</v>
      </c>
      <c r="Q114" s="97">
        <f t="shared" si="374"/>
        <v>16.799999999999997</v>
      </c>
      <c r="R114" s="94">
        <v>456</v>
      </c>
      <c r="S114" s="97">
        <f t="shared" si="375"/>
        <v>159.6</v>
      </c>
      <c r="T114" s="94"/>
      <c r="U114" s="104">
        <f t="shared" si="376"/>
        <v>0</v>
      </c>
      <c r="V114" s="94"/>
      <c r="W114" s="104">
        <f t="shared" si="377"/>
        <v>0</v>
      </c>
      <c r="X114" s="94"/>
      <c r="Y114" s="104">
        <f t="shared" si="378"/>
        <v>0</v>
      </c>
      <c r="Z114" s="94"/>
      <c r="AA114" s="104">
        <f t="shared" si="379"/>
        <v>0</v>
      </c>
      <c r="AB114" s="94"/>
      <c r="AC114" s="104">
        <f t="shared" si="380"/>
        <v>0</v>
      </c>
      <c r="AD114" s="94"/>
      <c r="AE114" s="104">
        <f t="shared" si="381"/>
        <v>0</v>
      </c>
      <c r="AF114" s="101">
        <f>SUM(H114,J114,L114,N114,P114,R114,T114,V114,X114,Z114,AB114,AD114)</f>
        <v>768</v>
      </c>
      <c r="AG114" s="100">
        <f>SUM(I114,K114,M114,O114,Q114,S114,U114,W114,Y114,AA114,AC114,AE114)</f>
        <v>268.79999999999995</v>
      </c>
      <c r="AH114" s="96"/>
      <c r="AI114" s="104">
        <f t="shared" si="382"/>
        <v>0</v>
      </c>
      <c r="AJ114" s="98">
        <v>6</v>
      </c>
      <c r="AK114" s="97">
        <f t="shared" si="383"/>
        <v>2.0999999999999996</v>
      </c>
      <c r="AL114" s="99">
        <v>12</v>
      </c>
      <c r="AM114" s="100">
        <f>AL114*$E114</f>
        <v>4.1999999999999993</v>
      </c>
      <c r="AN114" s="99"/>
      <c r="AO114" s="100">
        <f>AN114*$E114</f>
        <v>0</v>
      </c>
      <c r="AP114" s="99"/>
      <c r="AQ114" s="100">
        <f>AP114*$E114</f>
        <v>0</v>
      </c>
      <c r="AR114" s="99">
        <v>210</v>
      </c>
      <c r="AS114" s="100">
        <f>AR114*$E114</f>
        <v>73.5</v>
      </c>
      <c r="AT114" s="99">
        <v>100</v>
      </c>
      <c r="AU114" s="100">
        <f>AT114*$E114</f>
        <v>35</v>
      </c>
      <c r="AV114" s="99"/>
      <c r="AW114" s="100">
        <f t="shared" ref="AW114:AW130" si="385">AV114*$E114</f>
        <v>0</v>
      </c>
      <c r="AX114" s="99"/>
      <c r="AY114" s="100">
        <f>AX114*$E114</f>
        <v>0</v>
      </c>
      <c r="AZ114" s="99"/>
      <c r="BA114" s="100">
        <f>AZ114*$E114</f>
        <v>0</v>
      </c>
      <c r="BB114" s="99">
        <v>6</v>
      </c>
      <c r="BC114" s="100">
        <f>BB114*$E114</f>
        <v>2.0999999999999996</v>
      </c>
      <c r="BD114" s="99"/>
      <c r="BE114" s="100">
        <f>BD114*$E114</f>
        <v>0</v>
      </c>
      <c r="BF114" s="101">
        <f>SUM(AH114,AJ114,AL114,AN114,AP114,AR114,AT114,AV114,AX114,AZ114,BB114,BD114)</f>
        <v>334</v>
      </c>
      <c r="BG114" s="100">
        <f>SUM(AI114,AK114,AM114,AO114,AQ114,AS114,AU114,AW114,AY114,BA114,BC114,BE114)</f>
        <v>116.89999999999999</v>
      </c>
      <c r="BH114" s="96"/>
      <c r="BI114" s="97">
        <f t="shared" si="384"/>
        <v>0</v>
      </c>
      <c r="BJ114" s="98"/>
      <c r="BK114" s="100">
        <f t="shared" si="219"/>
        <v>0</v>
      </c>
      <c r="BL114" s="99"/>
      <c r="BM114" s="100">
        <f>BL114*$E114</f>
        <v>0</v>
      </c>
      <c r="BN114" s="99"/>
      <c r="BO114" s="100">
        <f>BN114*$E114</f>
        <v>0</v>
      </c>
      <c r="BP114" s="99"/>
      <c r="BQ114" s="100">
        <f>BP114*$E114</f>
        <v>0</v>
      </c>
      <c r="BR114" s="99"/>
      <c r="BS114" s="100">
        <f>BR114*$E114</f>
        <v>0</v>
      </c>
      <c r="BT114" s="99"/>
      <c r="BU114" s="100">
        <f>BT114*$E114</f>
        <v>0</v>
      </c>
      <c r="BV114" s="99"/>
      <c r="BW114" s="100">
        <f>BV114*$E114</f>
        <v>0</v>
      </c>
      <c r="BX114" s="99"/>
      <c r="BY114" s="100">
        <f>BX114*$E114</f>
        <v>0</v>
      </c>
      <c r="BZ114" s="99"/>
      <c r="CA114" s="100">
        <f>BZ114*$E114</f>
        <v>0</v>
      </c>
      <c r="CB114" s="99"/>
      <c r="CC114" s="100">
        <f>CB114*$E114</f>
        <v>0</v>
      </c>
      <c r="CD114" s="99"/>
      <c r="CE114" s="100">
        <f>CD114*$E114</f>
        <v>0</v>
      </c>
      <c r="CF114" s="101">
        <f t="shared" si="369"/>
        <v>0</v>
      </c>
      <c r="CG114" s="100">
        <f t="shared" si="369"/>
        <v>0</v>
      </c>
    </row>
    <row r="115" spans="1:85" s="102" customFormat="1" ht="19.899999999999999" customHeight="1" x14ac:dyDescent="0.25">
      <c r="A115" s="94"/>
      <c r="B115" s="95"/>
      <c r="C115" s="95"/>
      <c r="D115" s="94"/>
      <c r="E115" s="94"/>
      <c r="F115" s="94"/>
      <c r="G115" s="94"/>
      <c r="H115" s="94"/>
      <c r="I115" s="100"/>
      <c r="J115" s="94"/>
      <c r="K115" s="100"/>
      <c r="L115" s="94"/>
      <c r="M115" s="100"/>
      <c r="N115" s="94"/>
      <c r="O115" s="100"/>
      <c r="P115" s="94"/>
      <c r="Q115" s="100"/>
      <c r="R115" s="94"/>
      <c r="S115" s="100"/>
      <c r="T115" s="94"/>
      <c r="U115" s="100"/>
      <c r="V115" s="94"/>
      <c r="W115" s="100"/>
      <c r="X115" s="94"/>
      <c r="Y115" s="100"/>
      <c r="Z115" s="94"/>
      <c r="AA115" s="100"/>
      <c r="AB115" s="94"/>
      <c r="AC115" s="100"/>
      <c r="AD115" s="94"/>
      <c r="AE115" s="100"/>
      <c r="AF115" s="101"/>
      <c r="AG115" s="100"/>
      <c r="AH115" s="99"/>
      <c r="AI115" s="100"/>
      <c r="AJ115" s="99"/>
      <c r="AK115" s="100"/>
      <c r="AL115" s="99"/>
      <c r="AM115" s="100"/>
      <c r="AN115" s="99"/>
      <c r="AO115" s="100"/>
      <c r="AP115" s="99"/>
      <c r="AQ115" s="100"/>
      <c r="AR115" s="99"/>
      <c r="AS115" s="100"/>
      <c r="AT115" s="99"/>
      <c r="AU115" s="100"/>
      <c r="AV115" s="99"/>
      <c r="AW115" s="100">
        <f t="shared" si="385"/>
        <v>0</v>
      </c>
      <c r="AX115" s="99"/>
      <c r="AY115" s="100"/>
      <c r="AZ115" s="99"/>
      <c r="BA115" s="100"/>
      <c r="BB115" s="99"/>
      <c r="BC115" s="100"/>
      <c r="BD115" s="99"/>
      <c r="BE115" s="100"/>
      <c r="BF115" s="101"/>
      <c r="BG115" s="100"/>
      <c r="BH115" s="99"/>
      <c r="BI115" s="100"/>
      <c r="BJ115" s="99"/>
      <c r="BK115" s="100"/>
      <c r="BL115" s="99"/>
      <c r="BM115" s="100"/>
      <c r="BN115" s="99"/>
      <c r="BO115" s="100"/>
      <c r="BP115" s="99"/>
      <c r="BQ115" s="100"/>
      <c r="BR115" s="99"/>
      <c r="BS115" s="100"/>
      <c r="BT115" s="99"/>
      <c r="BU115" s="100"/>
      <c r="BV115" s="99"/>
      <c r="BW115" s="100"/>
      <c r="BX115" s="99"/>
      <c r="BY115" s="100"/>
      <c r="BZ115" s="99"/>
      <c r="CA115" s="100"/>
      <c r="CB115" s="99"/>
      <c r="CC115" s="100"/>
      <c r="CD115" s="99"/>
      <c r="CE115" s="100"/>
      <c r="CF115" s="101">
        <f t="shared" si="369"/>
        <v>0</v>
      </c>
      <c r="CG115" s="100">
        <f t="shared" si="369"/>
        <v>0</v>
      </c>
    </row>
    <row r="116" spans="1:85" s="102" customFormat="1" ht="19.899999999999999" customHeight="1" x14ac:dyDescent="0.25">
      <c r="A116" s="94">
        <v>92</v>
      </c>
      <c r="B116" s="95" t="s">
        <v>204</v>
      </c>
      <c r="C116" s="95" t="s">
        <v>77</v>
      </c>
      <c r="D116" s="94">
        <f>RANK(BF116,$BF$4:$BF$147)</f>
        <v>19</v>
      </c>
      <c r="E116" s="94">
        <v>0.75</v>
      </c>
      <c r="F116" s="94" t="s">
        <v>75</v>
      </c>
      <c r="G116" s="94"/>
      <c r="H116" s="94"/>
      <c r="I116" s="100"/>
      <c r="J116" s="94"/>
      <c r="K116" s="100"/>
      <c r="L116" s="94"/>
      <c r="M116" s="100"/>
      <c r="N116" s="94"/>
      <c r="O116" s="100"/>
      <c r="P116" s="94"/>
      <c r="Q116" s="100"/>
      <c r="R116" s="94"/>
      <c r="S116" s="100"/>
      <c r="T116" s="94"/>
      <c r="U116" s="100"/>
      <c r="V116" s="94"/>
      <c r="W116" s="100"/>
      <c r="X116" s="94"/>
      <c r="Y116" s="100"/>
      <c r="Z116" s="94"/>
      <c r="AA116" s="100"/>
      <c r="AB116" s="94"/>
      <c r="AC116" s="100"/>
      <c r="AD116" s="94"/>
      <c r="AE116" s="100"/>
      <c r="AF116" s="101"/>
      <c r="AG116" s="100"/>
      <c r="AH116" s="99"/>
      <c r="AI116" s="100"/>
      <c r="AJ116" s="99"/>
      <c r="AK116" s="100"/>
      <c r="AL116" s="99"/>
      <c r="AM116" s="100"/>
      <c r="AN116" s="99"/>
      <c r="AO116" s="100"/>
      <c r="AP116" s="99"/>
      <c r="AQ116" s="100"/>
      <c r="AR116" s="99"/>
      <c r="AS116" s="100"/>
      <c r="AT116" s="99"/>
      <c r="AU116" s="100"/>
      <c r="AV116" s="99"/>
      <c r="AW116" s="100">
        <f t="shared" si="385"/>
        <v>0</v>
      </c>
      <c r="AX116" s="99"/>
      <c r="AY116" s="100"/>
      <c r="AZ116" s="99"/>
      <c r="BA116" s="100"/>
      <c r="BB116" s="99"/>
      <c r="BC116" s="100"/>
      <c r="BD116" s="99"/>
      <c r="BE116" s="100"/>
      <c r="BF116" s="101"/>
      <c r="BG116" s="100"/>
      <c r="BH116" s="99"/>
      <c r="BI116" s="100"/>
      <c r="BJ116" s="99"/>
      <c r="BK116" s="100"/>
      <c r="BL116" s="99"/>
      <c r="BM116" s="100"/>
      <c r="BN116" s="99"/>
      <c r="BO116" s="100"/>
      <c r="BP116" s="99"/>
      <c r="BQ116" s="100"/>
      <c r="BR116" s="99"/>
      <c r="BS116" s="100"/>
      <c r="BT116" s="99"/>
      <c r="BU116" s="100"/>
      <c r="BV116" s="99"/>
      <c r="BW116" s="100"/>
      <c r="BX116" s="99"/>
      <c r="BY116" s="100"/>
      <c r="BZ116" s="99"/>
      <c r="CA116" s="100"/>
      <c r="CB116" s="99"/>
      <c r="CC116" s="100"/>
      <c r="CD116" s="99"/>
      <c r="CE116" s="100"/>
      <c r="CF116" s="101">
        <f t="shared" si="369"/>
        <v>0</v>
      </c>
      <c r="CG116" s="100">
        <f t="shared" si="369"/>
        <v>0</v>
      </c>
    </row>
    <row r="117" spans="1:85" s="102" customFormat="1" ht="19.899999999999999" customHeight="1" x14ac:dyDescent="0.25">
      <c r="A117" s="94">
        <v>93</v>
      </c>
      <c r="B117" s="95" t="s">
        <v>204</v>
      </c>
      <c r="C117" s="95" t="s">
        <v>205</v>
      </c>
      <c r="D117" s="94">
        <f>RANK(BF117,$BF$4:$BF$147)</f>
        <v>19</v>
      </c>
      <c r="E117" s="94">
        <v>0.6</v>
      </c>
      <c r="F117" s="94" t="s">
        <v>75</v>
      </c>
      <c r="G117" s="94">
        <v>835</v>
      </c>
      <c r="H117" s="94"/>
      <c r="I117" s="100"/>
      <c r="J117" s="94"/>
      <c r="K117" s="100"/>
      <c r="L117" s="94"/>
      <c r="M117" s="100"/>
      <c r="N117" s="94"/>
      <c r="O117" s="100"/>
      <c r="P117" s="94"/>
      <c r="Q117" s="100"/>
      <c r="R117" s="94"/>
      <c r="S117" s="100"/>
      <c r="T117" s="94"/>
      <c r="U117" s="100"/>
      <c r="V117" s="94"/>
      <c r="W117" s="100"/>
      <c r="X117" s="94"/>
      <c r="Y117" s="100"/>
      <c r="Z117" s="94"/>
      <c r="AA117" s="100"/>
      <c r="AB117" s="94"/>
      <c r="AC117" s="100"/>
      <c r="AD117" s="94"/>
      <c r="AE117" s="100"/>
      <c r="AF117" s="101"/>
      <c r="AG117" s="100"/>
      <c r="AH117" s="99"/>
      <c r="AI117" s="100"/>
      <c r="AJ117" s="99"/>
      <c r="AK117" s="100"/>
      <c r="AL117" s="99"/>
      <c r="AM117" s="100"/>
      <c r="AN117" s="99"/>
      <c r="AO117" s="100"/>
      <c r="AP117" s="99"/>
      <c r="AQ117" s="100"/>
      <c r="AR117" s="99"/>
      <c r="AS117" s="100"/>
      <c r="AT117" s="99"/>
      <c r="AU117" s="100"/>
      <c r="AV117" s="99"/>
      <c r="AW117" s="100">
        <f t="shared" si="385"/>
        <v>0</v>
      </c>
      <c r="AX117" s="99"/>
      <c r="AY117" s="100"/>
      <c r="AZ117" s="99"/>
      <c r="BA117" s="100"/>
      <c r="BB117" s="99"/>
      <c r="BC117" s="100"/>
      <c r="BD117" s="99"/>
      <c r="BE117" s="100"/>
      <c r="BF117" s="101"/>
      <c r="BG117" s="100"/>
      <c r="BH117" s="99"/>
      <c r="BI117" s="100"/>
      <c r="BJ117" s="99"/>
      <c r="BK117" s="100"/>
      <c r="BL117" s="99"/>
      <c r="BM117" s="100"/>
      <c r="BN117" s="99"/>
      <c r="BO117" s="100"/>
      <c r="BP117" s="99"/>
      <c r="BQ117" s="100"/>
      <c r="BR117" s="99"/>
      <c r="BS117" s="100"/>
      <c r="BT117" s="99"/>
      <c r="BU117" s="100"/>
      <c r="BV117" s="99"/>
      <c r="BW117" s="100"/>
      <c r="BX117" s="99"/>
      <c r="BY117" s="100"/>
      <c r="BZ117" s="99"/>
      <c r="CA117" s="100"/>
      <c r="CB117" s="99"/>
      <c r="CC117" s="100"/>
      <c r="CD117" s="99"/>
      <c r="CE117" s="100"/>
      <c r="CF117" s="101">
        <f t="shared" si="369"/>
        <v>0</v>
      </c>
      <c r="CG117" s="100">
        <f t="shared" si="369"/>
        <v>0</v>
      </c>
    </row>
    <row r="118" spans="1:85" s="102" customFormat="1" ht="19.899999999999999" customHeight="1" x14ac:dyDescent="0.25">
      <c r="A118" s="94">
        <v>94</v>
      </c>
      <c r="B118" s="95" t="s">
        <v>204</v>
      </c>
      <c r="C118" s="95" t="s">
        <v>74</v>
      </c>
      <c r="D118" s="94">
        <f>RANK(BF118,$BF$4:$BF$147)</f>
        <v>19</v>
      </c>
      <c r="E118" s="94">
        <v>0.64</v>
      </c>
      <c r="F118" s="94" t="s">
        <v>206</v>
      </c>
      <c r="G118" s="94"/>
      <c r="H118" s="94"/>
      <c r="I118" s="100"/>
      <c r="J118" s="94"/>
      <c r="K118" s="100"/>
      <c r="L118" s="94"/>
      <c r="M118" s="100"/>
      <c r="N118" s="94"/>
      <c r="O118" s="100"/>
      <c r="P118" s="94"/>
      <c r="Q118" s="100"/>
      <c r="R118" s="94"/>
      <c r="S118" s="100"/>
      <c r="T118" s="94"/>
      <c r="U118" s="100"/>
      <c r="V118" s="94"/>
      <c r="W118" s="100"/>
      <c r="X118" s="94"/>
      <c r="Y118" s="100"/>
      <c r="Z118" s="94"/>
      <c r="AA118" s="100"/>
      <c r="AB118" s="94"/>
      <c r="AC118" s="100"/>
      <c r="AD118" s="94"/>
      <c r="AE118" s="100"/>
      <c r="AF118" s="101"/>
      <c r="AG118" s="100"/>
      <c r="AH118" s="99"/>
      <c r="AI118" s="100"/>
      <c r="AJ118" s="99"/>
      <c r="AK118" s="100"/>
      <c r="AL118" s="99"/>
      <c r="AM118" s="100"/>
      <c r="AN118" s="99"/>
      <c r="AO118" s="100"/>
      <c r="AP118" s="99"/>
      <c r="AQ118" s="100"/>
      <c r="AR118" s="99"/>
      <c r="AS118" s="100"/>
      <c r="AT118" s="99"/>
      <c r="AU118" s="100"/>
      <c r="AV118" s="99"/>
      <c r="AW118" s="100">
        <f t="shared" si="385"/>
        <v>0</v>
      </c>
      <c r="AX118" s="99"/>
      <c r="AY118" s="100"/>
      <c r="AZ118" s="99"/>
      <c r="BA118" s="100"/>
      <c r="BB118" s="99"/>
      <c r="BC118" s="100"/>
      <c r="BD118" s="99"/>
      <c r="BE118" s="100"/>
      <c r="BF118" s="101"/>
      <c r="BG118" s="100"/>
      <c r="BH118" s="99"/>
      <c r="BI118" s="100"/>
      <c r="BJ118" s="99"/>
      <c r="BK118" s="100"/>
      <c r="BL118" s="99"/>
      <c r="BM118" s="100"/>
      <c r="BN118" s="99"/>
      <c r="BO118" s="100"/>
      <c r="BP118" s="99"/>
      <c r="BQ118" s="100"/>
      <c r="BR118" s="99"/>
      <c r="BS118" s="100"/>
      <c r="BT118" s="99"/>
      <c r="BU118" s="100"/>
      <c r="BV118" s="99"/>
      <c r="BW118" s="100"/>
      <c r="BX118" s="99"/>
      <c r="BY118" s="100"/>
      <c r="BZ118" s="99"/>
      <c r="CA118" s="100"/>
      <c r="CB118" s="99"/>
      <c r="CC118" s="100"/>
      <c r="CD118" s="99"/>
      <c r="CE118" s="100"/>
      <c r="CF118" s="101">
        <f t="shared" si="369"/>
        <v>0</v>
      </c>
      <c r="CG118" s="100">
        <f t="shared" si="369"/>
        <v>0</v>
      </c>
    </row>
    <row r="119" spans="1:85" s="102" customFormat="1" ht="19.899999999999999" customHeight="1" x14ac:dyDescent="0.25">
      <c r="A119" s="94"/>
      <c r="B119" s="95"/>
      <c r="C119" s="95"/>
      <c r="D119" s="94"/>
      <c r="E119" s="94"/>
      <c r="F119" s="94"/>
      <c r="G119" s="94"/>
      <c r="H119" s="94"/>
      <c r="I119" s="100"/>
      <c r="J119" s="94"/>
      <c r="K119" s="100"/>
      <c r="L119" s="94"/>
      <c r="M119" s="100"/>
      <c r="N119" s="94"/>
      <c r="O119" s="100"/>
      <c r="P119" s="94"/>
      <c r="Q119" s="100"/>
      <c r="R119" s="94"/>
      <c r="S119" s="100"/>
      <c r="T119" s="94"/>
      <c r="U119" s="100"/>
      <c r="V119" s="94"/>
      <c r="W119" s="100"/>
      <c r="X119" s="94"/>
      <c r="Y119" s="100"/>
      <c r="Z119" s="94"/>
      <c r="AA119" s="100"/>
      <c r="AB119" s="94"/>
      <c r="AC119" s="100"/>
      <c r="AD119" s="94"/>
      <c r="AE119" s="100"/>
      <c r="AF119" s="101"/>
      <c r="AG119" s="100"/>
      <c r="AH119" s="99"/>
      <c r="AI119" s="100"/>
      <c r="AJ119" s="99"/>
      <c r="AK119" s="100"/>
      <c r="AL119" s="99"/>
      <c r="AM119" s="100"/>
      <c r="AN119" s="99"/>
      <c r="AO119" s="100"/>
      <c r="AP119" s="99"/>
      <c r="AQ119" s="100"/>
      <c r="AR119" s="99"/>
      <c r="AS119" s="100"/>
      <c r="AT119" s="99"/>
      <c r="AU119" s="100"/>
      <c r="AV119" s="99"/>
      <c r="AW119" s="100">
        <f t="shared" si="385"/>
        <v>0</v>
      </c>
      <c r="AX119" s="99"/>
      <c r="AY119" s="100"/>
      <c r="AZ119" s="99"/>
      <c r="BA119" s="100"/>
      <c r="BB119" s="99"/>
      <c r="BC119" s="100"/>
      <c r="BD119" s="99"/>
      <c r="BE119" s="100"/>
      <c r="BF119" s="101"/>
      <c r="BG119" s="100"/>
      <c r="BH119" s="99"/>
      <c r="BI119" s="100"/>
      <c r="BJ119" s="99"/>
      <c r="BK119" s="100"/>
      <c r="BL119" s="99"/>
      <c r="BM119" s="100"/>
      <c r="BN119" s="99"/>
      <c r="BO119" s="100"/>
      <c r="BP119" s="99"/>
      <c r="BQ119" s="100"/>
      <c r="BR119" s="99"/>
      <c r="BS119" s="100"/>
      <c r="BT119" s="99"/>
      <c r="BU119" s="100"/>
      <c r="BV119" s="99"/>
      <c r="BW119" s="100"/>
      <c r="BX119" s="99"/>
      <c r="BY119" s="100"/>
      <c r="BZ119" s="99"/>
      <c r="CA119" s="100"/>
      <c r="CB119" s="99"/>
      <c r="CC119" s="100"/>
      <c r="CD119" s="99"/>
      <c r="CE119" s="100"/>
      <c r="CF119" s="101"/>
      <c r="CG119" s="100"/>
    </row>
    <row r="120" spans="1:85" s="102" customFormat="1" ht="19.899999999999999" customHeight="1" x14ac:dyDescent="0.25">
      <c r="A120" s="94">
        <v>95</v>
      </c>
      <c r="B120" s="95" t="s">
        <v>155</v>
      </c>
      <c r="C120" s="95" t="s">
        <v>74</v>
      </c>
      <c r="D120" s="94">
        <f>RANK(BF120,$BF$4:$BF$147)</f>
        <v>19</v>
      </c>
      <c r="E120" s="94">
        <v>0.64</v>
      </c>
      <c r="F120" s="94" t="s">
        <v>85</v>
      </c>
      <c r="G120" s="94">
        <v>1350</v>
      </c>
      <c r="H120" s="94"/>
      <c r="I120" s="100">
        <f>H120*$E120</f>
        <v>0</v>
      </c>
      <c r="J120" s="94"/>
      <c r="K120" s="100">
        <f>J120*$E120</f>
        <v>0</v>
      </c>
      <c r="L120" s="94"/>
      <c r="M120" s="100">
        <f>L120*$E120</f>
        <v>0</v>
      </c>
      <c r="N120" s="94"/>
      <c r="O120" s="100">
        <f>N120*$E120</f>
        <v>0</v>
      </c>
      <c r="P120" s="94"/>
      <c r="Q120" s="100">
        <f>P120*$E120</f>
        <v>0</v>
      </c>
      <c r="R120" s="94"/>
      <c r="S120" s="100">
        <f>R120*$E120</f>
        <v>0</v>
      </c>
      <c r="T120" s="94"/>
      <c r="U120" s="100">
        <f>T120*$E120</f>
        <v>0</v>
      </c>
      <c r="V120" s="94"/>
      <c r="W120" s="100">
        <f>V120*$E120</f>
        <v>0</v>
      </c>
      <c r="X120" s="94"/>
      <c r="Y120" s="100">
        <f>X120*$E120</f>
        <v>0</v>
      </c>
      <c r="Z120" s="94"/>
      <c r="AA120" s="100">
        <f>Z120*$E120</f>
        <v>0</v>
      </c>
      <c r="AB120" s="94"/>
      <c r="AC120" s="100">
        <f>AB120*$E120</f>
        <v>0</v>
      </c>
      <c r="AD120" s="94"/>
      <c r="AE120" s="100">
        <f>AD120*$E120</f>
        <v>0</v>
      </c>
      <c r="AF120" s="101">
        <f>SUM(H120,J120,L120,N120,P120,R120,T120,V120,X120,Z120,AB120,AD120)</f>
        <v>0</v>
      </c>
      <c r="AG120" s="100">
        <f>SUM(I120,K120,M120,O120,Q120,S120,U120,W120,Y120,AA120,AC120,AE120)</f>
        <v>0</v>
      </c>
      <c r="AH120" s="99"/>
      <c r="AI120" s="100">
        <f>AH120*$E120</f>
        <v>0</v>
      </c>
      <c r="AJ120" s="99"/>
      <c r="AK120" s="100">
        <f>AJ120*$E120</f>
        <v>0</v>
      </c>
      <c r="AL120" s="99"/>
      <c r="AM120" s="100">
        <f>AL120*$E120</f>
        <v>0</v>
      </c>
      <c r="AN120" s="99"/>
      <c r="AO120" s="100">
        <f>AN120*$E120</f>
        <v>0</v>
      </c>
      <c r="AP120" s="99"/>
      <c r="AQ120" s="100">
        <f>AP120*$E120</f>
        <v>0</v>
      </c>
      <c r="AR120" s="99"/>
      <c r="AS120" s="100">
        <f>AR120*$E120</f>
        <v>0</v>
      </c>
      <c r="AT120" s="99"/>
      <c r="AU120" s="100">
        <f>AT120*$E120</f>
        <v>0</v>
      </c>
      <c r="AV120" s="99"/>
      <c r="AW120" s="100">
        <f>AV120*$E120</f>
        <v>0</v>
      </c>
      <c r="AX120" s="99"/>
      <c r="AY120" s="100">
        <f>AX120*$E120</f>
        <v>0</v>
      </c>
      <c r="AZ120" s="99"/>
      <c r="BA120" s="100">
        <f>AZ120*$E120</f>
        <v>0</v>
      </c>
      <c r="BB120" s="99"/>
      <c r="BC120" s="100">
        <f>BB120*$E120</f>
        <v>0</v>
      </c>
      <c r="BD120" s="99"/>
      <c r="BE120" s="100">
        <f>BD120*$E120</f>
        <v>0</v>
      </c>
      <c r="BF120" s="101">
        <f>SUM(AH120,AJ120,AL120,AN120,AP120,AR120,AT120,AV120,AX120,AZ120,BB120,BD120)</f>
        <v>0</v>
      </c>
      <c r="BG120" s="100">
        <f>SUM(AI120,AK120,AM120,AO120,AQ120,AS120,AU120,AW120,AY120,BA120,BC120,BE120)</f>
        <v>0</v>
      </c>
      <c r="BH120" s="99"/>
      <c r="BI120" s="100">
        <f>BH120*$E120</f>
        <v>0</v>
      </c>
      <c r="BJ120" s="99"/>
      <c r="BK120" s="100">
        <f>BJ120*$E120</f>
        <v>0</v>
      </c>
      <c r="BL120" s="99"/>
      <c r="BM120" s="100">
        <f>BL120*$E120</f>
        <v>0</v>
      </c>
      <c r="BN120" s="99"/>
      <c r="BO120" s="100">
        <f>BN120*$E120</f>
        <v>0</v>
      </c>
      <c r="BP120" s="99"/>
      <c r="BQ120" s="100">
        <f>BP120*$E120</f>
        <v>0</v>
      </c>
      <c r="BR120" s="99"/>
      <c r="BS120" s="100">
        <f>BR120*$E120</f>
        <v>0</v>
      </c>
      <c r="BT120" s="99"/>
      <c r="BU120" s="100">
        <f>BT120*$E120</f>
        <v>0</v>
      </c>
      <c r="BV120" s="99"/>
      <c r="BW120" s="100">
        <f>BV120*$E120</f>
        <v>0</v>
      </c>
      <c r="BX120" s="99"/>
      <c r="BY120" s="100">
        <f>BX120*$E120</f>
        <v>0</v>
      </c>
      <c r="BZ120" s="99"/>
      <c r="CA120" s="100">
        <f>BZ120*$E120</f>
        <v>0</v>
      </c>
      <c r="CB120" s="99"/>
      <c r="CC120" s="100">
        <f>CB120*$E120</f>
        <v>0</v>
      </c>
      <c r="CD120" s="99"/>
      <c r="CE120" s="100">
        <f>CD120*$E120</f>
        <v>0</v>
      </c>
      <c r="CF120" s="101">
        <f>SUM(BH120,BJ120,BL120,BN120,BP120,BR120,BT120,BV120,BX120,BZ120,CB120,CD120)</f>
        <v>0</v>
      </c>
      <c r="CG120" s="100">
        <f>SUM(BI120,BK120,BM120,BO120,BQ120,BS120,BU120,BW120,BY120,CA120,CC120,CE120)</f>
        <v>0</v>
      </c>
    </row>
    <row r="121" spans="1:85" s="102" customFormat="1" ht="19.899999999999999" customHeight="1" x14ac:dyDescent="0.25">
      <c r="A121" s="94">
        <v>96</v>
      </c>
      <c r="B121" s="95" t="s">
        <v>155</v>
      </c>
      <c r="C121" s="95" t="s">
        <v>205</v>
      </c>
      <c r="D121" s="94">
        <v>19</v>
      </c>
      <c r="E121" s="94">
        <v>1</v>
      </c>
      <c r="F121" s="94" t="s">
        <v>98</v>
      </c>
      <c r="G121" s="94"/>
      <c r="H121" s="94"/>
      <c r="I121" s="100"/>
      <c r="J121" s="94"/>
      <c r="K121" s="100"/>
      <c r="L121" s="94"/>
      <c r="M121" s="100"/>
      <c r="N121" s="94"/>
      <c r="O121" s="100"/>
      <c r="P121" s="94"/>
      <c r="Q121" s="100"/>
      <c r="R121" s="94"/>
      <c r="S121" s="100"/>
      <c r="T121" s="94"/>
      <c r="U121" s="100"/>
      <c r="V121" s="94"/>
      <c r="W121" s="100"/>
      <c r="X121" s="94"/>
      <c r="Y121" s="100"/>
      <c r="Z121" s="94"/>
      <c r="AA121" s="100"/>
      <c r="AB121" s="94"/>
      <c r="AC121" s="100"/>
      <c r="AD121" s="94"/>
      <c r="AE121" s="100"/>
      <c r="AF121" s="101"/>
      <c r="AG121" s="100"/>
      <c r="AH121" s="99"/>
      <c r="AI121" s="100"/>
      <c r="AJ121" s="99"/>
      <c r="AK121" s="100"/>
      <c r="AL121" s="99"/>
      <c r="AM121" s="100"/>
      <c r="AN121" s="99"/>
      <c r="AO121" s="100"/>
      <c r="AP121" s="99"/>
      <c r="AQ121" s="100"/>
      <c r="AR121" s="99"/>
      <c r="AS121" s="100"/>
      <c r="AT121" s="99"/>
      <c r="AU121" s="100"/>
      <c r="AV121" s="99"/>
      <c r="AW121" s="100"/>
      <c r="AX121" s="99"/>
      <c r="AY121" s="100"/>
      <c r="AZ121" s="99"/>
      <c r="BA121" s="100"/>
      <c r="BB121" s="99"/>
      <c r="BC121" s="100"/>
      <c r="BD121" s="99"/>
      <c r="BE121" s="100"/>
      <c r="BF121" s="101"/>
      <c r="BG121" s="100"/>
      <c r="BH121" s="99"/>
      <c r="BI121" s="100"/>
      <c r="BJ121" s="99"/>
      <c r="BK121" s="100"/>
      <c r="BL121" s="99"/>
      <c r="BM121" s="100"/>
      <c r="BN121" s="99"/>
      <c r="BO121" s="100"/>
      <c r="BP121" s="99"/>
      <c r="BQ121" s="100"/>
      <c r="BR121" s="99"/>
      <c r="BS121" s="100"/>
      <c r="BT121" s="99"/>
      <c r="BU121" s="100"/>
      <c r="BV121" s="99"/>
      <c r="BW121" s="100"/>
      <c r="BX121" s="99"/>
      <c r="BY121" s="100"/>
      <c r="BZ121" s="99"/>
      <c r="CA121" s="100"/>
      <c r="CB121" s="99"/>
      <c r="CC121" s="100"/>
      <c r="CD121" s="99"/>
      <c r="CE121" s="100"/>
      <c r="CF121" s="101"/>
      <c r="CG121" s="100"/>
    </row>
    <row r="122" spans="1:85" s="102" customFormat="1" ht="19.899999999999999" customHeight="1" x14ac:dyDescent="0.25">
      <c r="A122" s="94"/>
      <c r="B122" s="95"/>
      <c r="C122" s="95"/>
      <c r="D122" s="94"/>
      <c r="E122" s="94"/>
      <c r="F122" s="94"/>
      <c r="G122" s="94"/>
      <c r="H122" s="94"/>
      <c r="I122" s="100"/>
      <c r="J122" s="94"/>
      <c r="K122" s="100"/>
      <c r="L122" s="94"/>
      <c r="M122" s="100"/>
      <c r="N122" s="94"/>
      <c r="O122" s="100"/>
      <c r="P122" s="94"/>
      <c r="Q122" s="100"/>
      <c r="R122" s="94"/>
      <c r="S122" s="100"/>
      <c r="T122" s="94"/>
      <c r="U122" s="100"/>
      <c r="V122" s="94"/>
      <c r="W122" s="100"/>
      <c r="X122" s="94"/>
      <c r="Y122" s="100"/>
      <c r="Z122" s="94"/>
      <c r="AA122" s="100"/>
      <c r="AB122" s="94"/>
      <c r="AC122" s="100"/>
      <c r="AD122" s="94"/>
      <c r="AE122" s="100"/>
      <c r="AF122" s="101"/>
      <c r="AG122" s="100"/>
      <c r="AH122" s="99"/>
      <c r="AI122" s="100"/>
      <c r="AJ122" s="99"/>
      <c r="AK122" s="100"/>
      <c r="AL122" s="99"/>
      <c r="AM122" s="100"/>
      <c r="AN122" s="99"/>
      <c r="AO122" s="100"/>
      <c r="AP122" s="99"/>
      <c r="AQ122" s="100"/>
      <c r="AR122" s="99"/>
      <c r="AS122" s="100"/>
      <c r="AT122" s="99"/>
      <c r="AU122" s="100"/>
      <c r="AV122" s="99"/>
      <c r="AW122" s="100"/>
      <c r="AX122" s="99"/>
      <c r="AY122" s="100"/>
      <c r="AZ122" s="99"/>
      <c r="BA122" s="100"/>
      <c r="BB122" s="99"/>
      <c r="BC122" s="100"/>
      <c r="BD122" s="99"/>
      <c r="BE122" s="100"/>
      <c r="BF122" s="101"/>
      <c r="BG122" s="100"/>
      <c r="BH122" s="99"/>
      <c r="BI122" s="100"/>
      <c r="BJ122" s="99"/>
      <c r="BK122" s="100"/>
      <c r="BL122" s="99"/>
      <c r="BM122" s="100"/>
      <c r="BN122" s="99"/>
      <c r="BO122" s="100"/>
      <c r="BP122" s="99"/>
      <c r="BQ122" s="100"/>
      <c r="BR122" s="99"/>
      <c r="BS122" s="100"/>
      <c r="BT122" s="99"/>
      <c r="BU122" s="100"/>
      <c r="BV122" s="99"/>
      <c r="BW122" s="100"/>
      <c r="BX122" s="99"/>
      <c r="BY122" s="100"/>
      <c r="BZ122" s="99"/>
      <c r="CA122" s="100"/>
      <c r="CB122" s="99"/>
      <c r="CC122" s="100"/>
      <c r="CD122" s="99"/>
      <c r="CE122" s="100"/>
      <c r="CF122" s="101"/>
      <c r="CG122" s="100"/>
    </row>
    <row r="123" spans="1:85" s="102" customFormat="1" ht="19.899999999999999" customHeight="1" x14ac:dyDescent="0.25">
      <c r="A123" s="94">
        <v>97</v>
      </c>
      <c r="B123" s="95" t="s">
        <v>207</v>
      </c>
      <c r="C123" s="95" t="s">
        <v>74</v>
      </c>
      <c r="D123" s="94">
        <f>RANK(BF123,$BF$4:$BF$147)</f>
        <v>19</v>
      </c>
      <c r="E123" s="94">
        <v>1</v>
      </c>
      <c r="F123" s="94" t="s">
        <v>208</v>
      </c>
      <c r="G123" s="94">
        <v>2170</v>
      </c>
      <c r="H123" s="94"/>
      <c r="I123" s="100"/>
      <c r="J123" s="94"/>
      <c r="K123" s="100"/>
      <c r="L123" s="94"/>
      <c r="M123" s="100"/>
      <c r="N123" s="94"/>
      <c r="O123" s="100"/>
      <c r="P123" s="94"/>
      <c r="Q123" s="100"/>
      <c r="R123" s="94"/>
      <c r="S123" s="100"/>
      <c r="T123" s="94"/>
      <c r="U123" s="100"/>
      <c r="V123" s="94"/>
      <c r="W123" s="100"/>
      <c r="X123" s="94"/>
      <c r="Y123" s="100"/>
      <c r="Z123" s="94"/>
      <c r="AA123" s="100"/>
      <c r="AB123" s="94"/>
      <c r="AC123" s="100"/>
      <c r="AD123" s="94"/>
      <c r="AE123" s="100"/>
      <c r="AF123" s="101"/>
      <c r="AG123" s="100"/>
      <c r="AH123" s="99"/>
      <c r="AI123" s="100"/>
      <c r="AJ123" s="99"/>
      <c r="AK123" s="100"/>
      <c r="AL123" s="99"/>
      <c r="AM123" s="100"/>
      <c r="AN123" s="99"/>
      <c r="AO123" s="100"/>
      <c r="AP123" s="99"/>
      <c r="AQ123" s="100"/>
      <c r="AR123" s="99"/>
      <c r="AS123" s="100"/>
      <c r="AT123" s="99"/>
      <c r="AU123" s="100"/>
      <c r="AV123" s="99"/>
      <c r="AW123" s="100">
        <f t="shared" si="385"/>
        <v>0</v>
      </c>
      <c r="AX123" s="99"/>
      <c r="AY123" s="100"/>
      <c r="AZ123" s="99"/>
      <c r="BA123" s="100"/>
      <c r="BB123" s="99"/>
      <c r="BC123" s="100"/>
      <c r="BD123" s="99"/>
      <c r="BE123" s="100"/>
      <c r="BF123" s="101">
        <f t="shared" ref="BF123:BF128" si="386">SUM(AH123,AJ123,AL123,AN123,AP123,AR123,AT123,AV123,AX123,AZ123,BB123,BD123)</f>
        <v>0</v>
      </c>
      <c r="BG123" s="100">
        <f t="shared" ref="BG123:BG128" si="387">SUM(AI123,AK123,AM123,AO123,AQ123,AS123,AU123,AW123,AY123,BA123,BC123,BE123)</f>
        <v>0</v>
      </c>
      <c r="BH123" s="99"/>
      <c r="BI123" s="100"/>
      <c r="BJ123" s="99"/>
      <c r="BK123" s="100"/>
      <c r="BL123" s="99"/>
      <c r="BM123" s="100"/>
      <c r="BN123" s="99"/>
      <c r="BO123" s="100"/>
      <c r="BP123" s="99"/>
      <c r="BQ123" s="100"/>
      <c r="BR123" s="99"/>
      <c r="BS123" s="100"/>
      <c r="BT123" s="99"/>
      <c r="BU123" s="100"/>
      <c r="BV123" s="99"/>
      <c r="BW123" s="100">
        <f t="shared" ref="BW123:BW128" si="388">BV123*$E123</f>
        <v>0</v>
      </c>
      <c r="BX123" s="99"/>
      <c r="BY123" s="100"/>
      <c r="BZ123" s="99"/>
      <c r="CA123" s="100"/>
      <c r="CB123" s="99"/>
      <c r="CC123" s="100"/>
      <c r="CD123" s="99"/>
      <c r="CE123" s="100"/>
      <c r="CF123" s="101">
        <f t="shared" ref="CF123:CG146" si="389">SUM(BH123,BJ123,BL123,BN123,BP123,BR123,BT123,BV123,BX123,BZ123,CB123,CD123)</f>
        <v>0</v>
      </c>
      <c r="CG123" s="100">
        <f t="shared" si="389"/>
        <v>0</v>
      </c>
    </row>
    <row r="124" spans="1:85" s="102" customFormat="1" ht="19.899999999999999" customHeight="1" x14ac:dyDescent="0.25">
      <c r="A124" s="94">
        <v>98</v>
      </c>
      <c r="B124" s="95" t="s">
        <v>211</v>
      </c>
      <c r="C124" s="95" t="s">
        <v>205</v>
      </c>
      <c r="D124" s="94">
        <f>RANK(BF124,$BF$4:$BF$147)</f>
        <v>19</v>
      </c>
      <c r="E124" s="94">
        <v>1</v>
      </c>
      <c r="F124" s="94" t="s">
        <v>208</v>
      </c>
      <c r="G124" s="94"/>
      <c r="H124" s="94"/>
      <c r="I124" s="100"/>
      <c r="J124" s="94"/>
      <c r="K124" s="100"/>
      <c r="L124" s="94"/>
      <c r="M124" s="100"/>
      <c r="N124" s="94"/>
      <c r="O124" s="100"/>
      <c r="P124" s="94"/>
      <c r="Q124" s="100"/>
      <c r="R124" s="94"/>
      <c r="S124" s="100"/>
      <c r="T124" s="94"/>
      <c r="U124" s="100"/>
      <c r="V124" s="94"/>
      <c r="W124" s="100"/>
      <c r="X124" s="94"/>
      <c r="Y124" s="100"/>
      <c r="Z124" s="94"/>
      <c r="AA124" s="100"/>
      <c r="AB124" s="94"/>
      <c r="AC124" s="100"/>
      <c r="AD124" s="94"/>
      <c r="AE124" s="100"/>
      <c r="AF124" s="101"/>
      <c r="AG124" s="100"/>
      <c r="AH124" s="99"/>
      <c r="AI124" s="100"/>
      <c r="AJ124" s="99"/>
      <c r="AK124" s="100"/>
      <c r="AL124" s="99"/>
      <c r="AM124" s="100"/>
      <c r="AN124" s="99"/>
      <c r="AO124" s="100"/>
      <c r="AP124" s="99"/>
      <c r="AQ124" s="100"/>
      <c r="AR124" s="99"/>
      <c r="AS124" s="100"/>
      <c r="AT124" s="99"/>
      <c r="AU124" s="100"/>
      <c r="AV124" s="99"/>
      <c r="AW124" s="100">
        <f t="shared" si="385"/>
        <v>0</v>
      </c>
      <c r="AX124" s="99"/>
      <c r="AY124" s="100"/>
      <c r="AZ124" s="99"/>
      <c r="BA124" s="100"/>
      <c r="BB124" s="99"/>
      <c r="BC124" s="100"/>
      <c r="BD124" s="99"/>
      <c r="BE124" s="100"/>
      <c r="BF124" s="101">
        <f t="shared" si="386"/>
        <v>0</v>
      </c>
      <c r="BG124" s="100">
        <f t="shared" si="387"/>
        <v>0</v>
      </c>
      <c r="BH124" s="99"/>
      <c r="BI124" s="100"/>
      <c r="BJ124" s="99"/>
      <c r="BK124" s="100"/>
      <c r="BL124" s="99"/>
      <c r="BM124" s="100"/>
      <c r="BN124" s="99"/>
      <c r="BO124" s="100"/>
      <c r="BP124" s="99"/>
      <c r="BQ124" s="100"/>
      <c r="BR124" s="99"/>
      <c r="BS124" s="100"/>
      <c r="BT124" s="99"/>
      <c r="BU124" s="100"/>
      <c r="BV124" s="99"/>
      <c r="BW124" s="100">
        <f t="shared" si="388"/>
        <v>0</v>
      </c>
      <c r="BX124" s="99"/>
      <c r="BY124" s="100"/>
      <c r="BZ124" s="99"/>
      <c r="CA124" s="100"/>
      <c r="CB124" s="99"/>
      <c r="CC124" s="100"/>
      <c r="CD124" s="99"/>
      <c r="CE124" s="100"/>
      <c r="CF124" s="101">
        <f t="shared" si="389"/>
        <v>0</v>
      </c>
      <c r="CG124" s="100">
        <f t="shared" si="389"/>
        <v>0</v>
      </c>
    </row>
    <row r="125" spans="1:85" s="102" customFormat="1" ht="19.899999999999999" customHeight="1" x14ac:dyDescent="0.25">
      <c r="A125" s="94">
        <v>99</v>
      </c>
      <c r="B125" s="95" t="s">
        <v>226</v>
      </c>
      <c r="C125" s="95"/>
      <c r="D125" s="94">
        <f t="shared" ref="D125:D126" si="390">RANK(BF125,$BF$4:$BF$147)</f>
        <v>19</v>
      </c>
      <c r="E125" s="94"/>
      <c r="F125" s="94"/>
      <c r="G125" s="94"/>
      <c r="H125" s="94"/>
      <c r="I125" s="100"/>
      <c r="J125" s="94"/>
      <c r="K125" s="100"/>
      <c r="L125" s="94"/>
      <c r="M125" s="100"/>
      <c r="N125" s="94"/>
      <c r="O125" s="100"/>
      <c r="P125" s="94"/>
      <c r="Q125" s="100"/>
      <c r="R125" s="94"/>
      <c r="S125" s="100"/>
      <c r="T125" s="94"/>
      <c r="U125" s="100"/>
      <c r="V125" s="94"/>
      <c r="W125" s="100"/>
      <c r="X125" s="94"/>
      <c r="Y125" s="100"/>
      <c r="Z125" s="94"/>
      <c r="AA125" s="100"/>
      <c r="AB125" s="94"/>
      <c r="AC125" s="100"/>
      <c r="AD125" s="94"/>
      <c r="AE125" s="100"/>
      <c r="AF125" s="101"/>
      <c r="AG125" s="100"/>
      <c r="AH125" s="99"/>
      <c r="AI125" s="100"/>
      <c r="AJ125" s="99"/>
      <c r="AK125" s="100"/>
      <c r="AL125" s="99"/>
      <c r="AM125" s="100"/>
      <c r="AN125" s="99"/>
      <c r="AO125" s="100"/>
      <c r="AP125" s="99"/>
      <c r="AQ125" s="100"/>
      <c r="AR125" s="99"/>
      <c r="AS125" s="100"/>
      <c r="AT125" s="99"/>
      <c r="AU125" s="100"/>
      <c r="AV125" s="99"/>
      <c r="AW125" s="100"/>
      <c r="AX125" s="99"/>
      <c r="AY125" s="100"/>
      <c r="AZ125" s="99"/>
      <c r="BA125" s="100"/>
      <c r="BB125" s="99"/>
      <c r="BC125" s="100"/>
      <c r="BD125" s="99"/>
      <c r="BE125" s="100"/>
      <c r="BF125" s="101"/>
      <c r="BG125" s="100"/>
      <c r="BH125" s="99"/>
      <c r="BI125" s="100"/>
      <c r="BJ125" s="99"/>
      <c r="BK125" s="100"/>
      <c r="BL125" s="99"/>
      <c r="BM125" s="100"/>
      <c r="BN125" s="99"/>
      <c r="BO125" s="100"/>
      <c r="BP125" s="99"/>
      <c r="BQ125" s="100"/>
      <c r="BR125" s="99"/>
      <c r="BS125" s="100"/>
      <c r="BT125" s="99"/>
      <c r="BU125" s="100"/>
      <c r="BV125" s="99"/>
      <c r="BW125" s="100"/>
      <c r="BX125" s="99"/>
      <c r="BY125" s="100"/>
      <c r="BZ125" s="99"/>
      <c r="CA125" s="100"/>
      <c r="CB125" s="99"/>
      <c r="CC125" s="100"/>
      <c r="CD125" s="99"/>
      <c r="CE125" s="100"/>
      <c r="CF125" s="101"/>
      <c r="CG125" s="100"/>
    </row>
    <row r="126" spans="1:85" s="102" customFormat="1" ht="19.899999999999999" customHeight="1" x14ac:dyDescent="0.25">
      <c r="A126" s="94">
        <v>100</v>
      </c>
      <c r="B126" s="95" t="s">
        <v>227</v>
      </c>
      <c r="C126" s="95"/>
      <c r="D126" s="94">
        <f t="shared" si="390"/>
        <v>19</v>
      </c>
      <c r="E126" s="94"/>
      <c r="F126" s="94"/>
      <c r="G126" s="94"/>
      <c r="H126" s="94"/>
      <c r="I126" s="100"/>
      <c r="J126" s="94"/>
      <c r="K126" s="100"/>
      <c r="L126" s="94"/>
      <c r="M126" s="100"/>
      <c r="N126" s="94"/>
      <c r="O126" s="100"/>
      <c r="P126" s="94"/>
      <c r="Q126" s="100"/>
      <c r="R126" s="94"/>
      <c r="S126" s="100"/>
      <c r="T126" s="94"/>
      <c r="U126" s="100"/>
      <c r="V126" s="94"/>
      <c r="W126" s="100"/>
      <c r="X126" s="94"/>
      <c r="Y126" s="100"/>
      <c r="Z126" s="94"/>
      <c r="AA126" s="100"/>
      <c r="AB126" s="94"/>
      <c r="AC126" s="100"/>
      <c r="AD126" s="94"/>
      <c r="AE126" s="100"/>
      <c r="AF126" s="101"/>
      <c r="AG126" s="100"/>
      <c r="AH126" s="99"/>
      <c r="AI126" s="100"/>
      <c r="AJ126" s="99"/>
      <c r="AK126" s="100"/>
      <c r="AL126" s="99"/>
      <c r="AM126" s="100"/>
      <c r="AN126" s="99"/>
      <c r="AO126" s="100"/>
      <c r="AP126" s="99"/>
      <c r="AQ126" s="100"/>
      <c r="AR126" s="99"/>
      <c r="AS126" s="100"/>
      <c r="AT126" s="99"/>
      <c r="AU126" s="100"/>
      <c r="AV126" s="99"/>
      <c r="AW126" s="100"/>
      <c r="AX126" s="99"/>
      <c r="AY126" s="100"/>
      <c r="AZ126" s="99"/>
      <c r="BA126" s="100"/>
      <c r="BB126" s="99"/>
      <c r="BC126" s="100"/>
      <c r="BD126" s="99"/>
      <c r="BE126" s="100"/>
      <c r="BF126" s="101"/>
      <c r="BG126" s="100"/>
      <c r="BH126" s="99"/>
      <c r="BI126" s="100"/>
      <c r="BJ126" s="99"/>
      <c r="BK126" s="100"/>
      <c r="BL126" s="99"/>
      <c r="BM126" s="100"/>
      <c r="BN126" s="99"/>
      <c r="BO126" s="100"/>
      <c r="BP126" s="99"/>
      <c r="BQ126" s="100"/>
      <c r="BR126" s="99"/>
      <c r="BS126" s="100"/>
      <c r="BT126" s="99"/>
      <c r="BU126" s="100"/>
      <c r="BV126" s="99"/>
      <c r="BW126" s="100"/>
      <c r="BX126" s="99"/>
      <c r="BY126" s="100"/>
      <c r="BZ126" s="99"/>
      <c r="CA126" s="100"/>
      <c r="CB126" s="99"/>
      <c r="CC126" s="100"/>
      <c r="CD126" s="99"/>
      <c r="CE126" s="100"/>
      <c r="CF126" s="101"/>
      <c r="CG126" s="100"/>
    </row>
    <row r="127" spans="1:85" s="102" customFormat="1" ht="19.899999999999999" customHeight="1" x14ac:dyDescent="0.25">
      <c r="A127" s="94">
        <v>101</v>
      </c>
      <c r="B127" s="95" t="s">
        <v>209</v>
      </c>
      <c r="C127" s="95" t="s">
        <v>205</v>
      </c>
      <c r="D127" s="94">
        <f>RANK(BF127,$BF$4:$BF$147)</f>
        <v>18</v>
      </c>
      <c r="E127" s="94">
        <v>1</v>
      </c>
      <c r="F127" s="94" t="s">
        <v>210</v>
      </c>
      <c r="G127" s="94">
        <v>1850</v>
      </c>
      <c r="H127" s="94"/>
      <c r="I127" s="100"/>
      <c r="J127" s="94"/>
      <c r="K127" s="100"/>
      <c r="L127" s="94"/>
      <c r="M127" s="100"/>
      <c r="N127" s="94"/>
      <c r="O127" s="100"/>
      <c r="P127" s="94"/>
      <c r="Q127" s="100"/>
      <c r="R127" s="94"/>
      <c r="S127" s="100"/>
      <c r="T127" s="94"/>
      <c r="U127" s="100"/>
      <c r="V127" s="94"/>
      <c r="W127" s="100"/>
      <c r="X127" s="94"/>
      <c r="Y127" s="100"/>
      <c r="Z127" s="94"/>
      <c r="AA127" s="100"/>
      <c r="AB127" s="94"/>
      <c r="AC127" s="100"/>
      <c r="AD127" s="94"/>
      <c r="AE127" s="100"/>
      <c r="AF127" s="101"/>
      <c r="AG127" s="100"/>
      <c r="AH127" s="99"/>
      <c r="AI127" s="100"/>
      <c r="AJ127" s="99"/>
      <c r="AK127" s="100"/>
      <c r="AL127" s="99"/>
      <c r="AM127" s="100"/>
      <c r="AN127" s="99"/>
      <c r="AO127" s="100"/>
      <c r="AP127" s="99"/>
      <c r="AQ127" s="100"/>
      <c r="AR127" s="99"/>
      <c r="AS127" s="100"/>
      <c r="AT127" s="99"/>
      <c r="AU127" s="100"/>
      <c r="AV127" s="99"/>
      <c r="AW127" s="100">
        <f t="shared" si="385"/>
        <v>0</v>
      </c>
      <c r="AX127" s="99">
        <v>75</v>
      </c>
      <c r="AY127" s="100">
        <f t="shared" si="254"/>
        <v>75</v>
      </c>
      <c r="AZ127" s="99">
        <v>66</v>
      </c>
      <c r="BA127" s="100">
        <f t="shared" si="254"/>
        <v>66</v>
      </c>
      <c r="BB127" s="99">
        <v>24</v>
      </c>
      <c r="BC127" s="100">
        <f t="shared" si="254"/>
        <v>24</v>
      </c>
      <c r="BD127" s="99">
        <v>36</v>
      </c>
      <c r="BE127" s="100">
        <f t="shared" si="257"/>
        <v>36</v>
      </c>
      <c r="BF127" s="101">
        <f t="shared" si="386"/>
        <v>201</v>
      </c>
      <c r="BG127" s="100">
        <f t="shared" si="387"/>
        <v>201</v>
      </c>
      <c r="BH127" s="99"/>
      <c r="BI127" s="100"/>
      <c r="BJ127" s="99"/>
      <c r="BK127" s="100"/>
      <c r="BL127" s="99"/>
      <c r="BM127" s="100"/>
      <c r="BN127" s="99"/>
      <c r="BO127" s="100"/>
      <c r="BP127" s="99"/>
      <c r="BQ127" s="100"/>
      <c r="BR127" s="99"/>
      <c r="BS127" s="100"/>
      <c r="BT127" s="99"/>
      <c r="BU127" s="100"/>
      <c r="BV127" s="99"/>
      <c r="BW127" s="100">
        <f t="shared" si="388"/>
        <v>0</v>
      </c>
      <c r="BX127" s="99"/>
      <c r="BY127" s="100"/>
      <c r="BZ127" s="99"/>
      <c r="CA127" s="100"/>
      <c r="CB127" s="99"/>
      <c r="CC127" s="100"/>
      <c r="CD127" s="99"/>
      <c r="CE127" s="100"/>
      <c r="CF127" s="101">
        <f t="shared" si="389"/>
        <v>0</v>
      </c>
      <c r="CG127" s="100">
        <f t="shared" si="389"/>
        <v>0</v>
      </c>
    </row>
    <row r="128" spans="1:85" s="102" customFormat="1" ht="19.899999999999999" customHeight="1" x14ac:dyDescent="0.25">
      <c r="A128" s="94">
        <v>102</v>
      </c>
      <c r="B128" s="95" t="s">
        <v>209</v>
      </c>
      <c r="C128" s="95" t="s">
        <v>74</v>
      </c>
      <c r="D128" s="94">
        <f>RANK(BF128,$BF$4:$BF$147)</f>
        <v>15</v>
      </c>
      <c r="E128" s="94">
        <v>0.68</v>
      </c>
      <c r="F128" s="94" t="s">
        <v>210</v>
      </c>
      <c r="G128" s="94">
        <v>1800</v>
      </c>
      <c r="H128" s="94"/>
      <c r="I128" s="100"/>
      <c r="J128" s="94"/>
      <c r="K128" s="100"/>
      <c r="L128" s="94"/>
      <c r="M128" s="100"/>
      <c r="N128" s="94"/>
      <c r="O128" s="100"/>
      <c r="P128" s="94"/>
      <c r="Q128" s="100"/>
      <c r="R128" s="94"/>
      <c r="S128" s="100"/>
      <c r="T128" s="94"/>
      <c r="U128" s="100"/>
      <c r="V128" s="94"/>
      <c r="W128" s="100"/>
      <c r="X128" s="94"/>
      <c r="Y128" s="100"/>
      <c r="Z128" s="94"/>
      <c r="AA128" s="100"/>
      <c r="AB128" s="94"/>
      <c r="AC128" s="100"/>
      <c r="AD128" s="94"/>
      <c r="AE128" s="100"/>
      <c r="AF128" s="101"/>
      <c r="AG128" s="100"/>
      <c r="AH128" s="99"/>
      <c r="AI128" s="100"/>
      <c r="AJ128" s="99"/>
      <c r="AK128" s="100"/>
      <c r="AL128" s="99"/>
      <c r="AM128" s="100"/>
      <c r="AN128" s="99"/>
      <c r="AO128" s="100"/>
      <c r="AP128" s="99"/>
      <c r="AQ128" s="100"/>
      <c r="AR128" s="99"/>
      <c r="AS128" s="100"/>
      <c r="AT128" s="99"/>
      <c r="AU128" s="100"/>
      <c r="AV128" s="99">
        <v>239</v>
      </c>
      <c r="AW128" s="100">
        <f t="shared" si="385"/>
        <v>162.52000000000001</v>
      </c>
      <c r="AX128" s="99">
        <v>138</v>
      </c>
      <c r="AY128" s="100">
        <f t="shared" si="254"/>
        <v>93.84</v>
      </c>
      <c r="AZ128" s="99">
        <v>89</v>
      </c>
      <c r="BA128" s="100">
        <f t="shared" si="254"/>
        <v>60.52</v>
      </c>
      <c r="BB128" s="99"/>
      <c r="BC128" s="100">
        <f t="shared" si="254"/>
        <v>0</v>
      </c>
      <c r="BD128" s="99"/>
      <c r="BE128" s="100">
        <f t="shared" si="257"/>
        <v>0</v>
      </c>
      <c r="BF128" s="101">
        <f t="shared" si="386"/>
        <v>466</v>
      </c>
      <c r="BG128" s="100">
        <f t="shared" si="387"/>
        <v>316.88</v>
      </c>
      <c r="BH128" s="99"/>
      <c r="BI128" s="100"/>
      <c r="BJ128" s="99"/>
      <c r="BK128" s="100"/>
      <c r="BL128" s="99"/>
      <c r="BM128" s="100"/>
      <c r="BN128" s="99"/>
      <c r="BO128" s="100"/>
      <c r="BP128" s="99"/>
      <c r="BQ128" s="100"/>
      <c r="BR128" s="99"/>
      <c r="BS128" s="100"/>
      <c r="BT128" s="99"/>
      <c r="BU128" s="100"/>
      <c r="BV128" s="99"/>
      <c r="BW128" s="100">
        <f t="shared" si="388"/>
        <v>0</v>
      </c>
      <c r="BX128" s="99"/>
      <c r="BY128" s="100">
        <f t="shared" ref="BY128" si="391">BX128*$E128</f>
        <v>0</v>
      </c>
      <c r="BZ128" s="99"/>
      <c r="CA128" s="100">
        <f t="shared" ref="CA128" si="392">BZ128*$E128</f>
        <v>0</v>
      </c>
      <c r="CB128" s="99"/>
      <c r="CC128" s="100"/>
      <c r="CD128" s="99"/>
      <c r="CE128" s="100"/>
      <c r="CF128" s="101">
        <f t="shared" si="389"/>
        <v>0</v>
      </c>
      <c r="CG128" s="100">
        <f t="shared" si="389"/>
        <v>0</v>
      </c>
    </row>
    <row r="129" spans="1:85" s="102" customFormat="1" ht="19.899999999999999" customHeight="1" x14ac:dyDescent="0.25">
      <c r="A129" s="94">
        <v>103</v>
      </c>
      <c r="B129" s="95" t="s">
        <v>209</v>
      </c>
      <c r="C129" s="95" t="s">
        <v>74</v>
      </c>
      <c r="D129" s="94">
        <v>19</v>
      </c>
      <c r="E129" s="94">
        <v>0.64</v>
      </c>
      <c r="F129" s="94" t="s">
        <v>206</v>
      </c>
      <c r="G129" s="94">
        <v>1800</v>
      </c>
      <c r="H129" s="94"/>
      <c r="I129" s="100"/>
      <c r="J129" s="94"/>
      <c r="K129" s="100"/>
      <c r="L129" s="94"/>
      <c r="M129" s="100"/>
      <c r="N129" s="94"/>
      <c r="O129" s="100"/>
      <c r="P129" s="94"/>
      <c r="Q129" s="100"/>
      <c r="R129" s="94"/>
      <c r="S129" s="100"/>
      <c r="T129" s="94"/>
      <c r="U129" s="100"/>
      <c r="V129" s="94"/>
      <c r="W129" s="100"/>
      <c r="X129" s="94"/>
      <c r="Y129" s="100"/>
      <c r="Z129" s="94"/>
      <c r="AA129" s="100"/>
      <c r="AB129" s="94"/>
      <c r="AC129" s="100"/>
      <c r="AD129" s="94"/>
      <c r="AE129" s="100"/>
      <c r="AF129" s="101"/>
      <c r="AG129" s="100"/>
      <c r="AH129" s="99"/>
      <c r="AI129" s="100"/>
      <c r="AJ129" s="99"/>
      <c r="AK129" s="100"/>
      <c r="AL129" s="99"/>
      <c r="AM129" s="100"/>
      <c r="AN129" s="99"/>
      <c r="AO129" s="100"/>
      <c r="AP129" s="99"/>
      <c r="AQ129" s="100"/>
      <c r="AR129" s="99"/>
      <c r="AS129" s="100"/>
      <c r="AT129" s="99"/>
      <c r="AU129" s="100"/>
      <c r="AV129" s="99"/>
      <c r="AW129" s="100"/>
      <c r="AX129" s="99"/>
      <c r="AY129" s="100"/>
      <c r="AZ129" s="99"/>
      <c r="BA129" s="100"/>
      <c r="BB129" s="99"/>
      <c r="BC129" s="100"/>
      <c r="BD129" s="99"/>
      <c r="BE129" s="100">
        <f t="shared" si="257"/>
        <v>0</v>
      </c>
      <c r="BF129" s="101">
        <f t="shared" ref="BF129" si="393">SUM(AH129,AJ129,AL129,AN129,AP129,AR129,AT129,AV129,AX129,AZ129,BB129,BD129)</f>
        <v>0</v>
      </c>
      <c r="BG129" s="100">
        <f t="shared" ref="BG129" si="394">SUM(AI129,AK129,AM129,AO129,AQ129,AS129,AU129,AW129,AY129,BA129,BC129,BE129)</f>
        <v>0</v>
      </c>
      <c r="BH129" s="99"/>
      <c r="BI129" s="100"/>
      <c r="BJ129" s="99"/>
      <c r="BK129" s="100"/>
      <c r="BL129" s="99"/>
      <c r="BM129" s="100"/>
      <c r="BN129" s="99"/>
      <c r="BO129" s="100"/>
      <c r="BP129" s="99"/>
      <c r="BQ129" s="100"/>
      <c r="BR129" s="99"/>
      <c r="BS129" s="100"/>
      <c r="BT129" s="99"/>
      <c r="BU129" s="100"/>
      <c r="BV129" s="99"/>
      <c r="BW129" s="100"/>
      <c r="BX129" s="99"/>
      <c r="BY129" s="100"/>
      <c r="BZ129" s="99"/>
      <c r="CA129" s="100"/>
      <c r="CB129" s="99"/>
      <c r="CC129" s="100"/>
      <c r="CD129" s="99"/>
      <c r="CE129" s="100"/>
      <c r="CF129" s="101">
        <f t="shared" si="389"/>
        <v>0</v>
      </c>
      <c r="CG129" s="100">
        <f t="shared" si="389"/>
        <v>0</v>
      </c>
    </row>
    <row r="130" spans="1:85" s="102" customFormat="1" ht="19.899999999999999" customHeight="1" x14ac:dyDescent="0.25">
      <c r="A130" s="94">
        <v>104</v>
      </c>
      <c r="B130" s="95" t="s">
        <v>151</v>
      </c>
      <c r="C130" s="95" t="s">
        <v>77</v>
      </c>
      <c r="D130" s="94">
        <f t="shared" ref="D130:D137" si="395">RANK(BF130,$BF$4:$BF$147)</f>
        <v>19</v>
      </c>
      <c r="E130" s="94">
        <v>1</v>
      </c>
      <c r="F130" s="94" t="s">
        <v>152</v>
      </c>
      <c r="G130" s="94">
        <v>2100</v>
      </c>
      <c r="H130" s="94"/>
      <c r="I130" s="100">
        <f t="shared" si="232"/>
        <v>0</v>
      </c>
      <c r="J130" s="94"/>
      <c r="K130" s="100">
        <f t="shared" si="233"/>
        <v>0</v>
      </c>
      <c r="L130" s="94"/>
      <c r="M130" s="100">
        <f t="shared" si="234"/>
        <v>0</v>
      </c>
      <c r="N130" s="94"/>
      <c r="O130" s="100">
        <f t="shared" si="235"/>
        <v>0</v>
      </c>
      <c r="P130" s="94"/>
      <c r="Q130" s="100">
        <f t="shared" si="236"/>
        <v>0</v>
      </c>
      <c r="R130" s="94"/>
      <c r="S130" s="100">
        <f t="shared" si="237"/>
        <v>0</v>
      </c>
      <c r="T130" s="94"/>
      <c r="U130" s="100">
        <f t="shared" si="238"/>
        <v>0</v>
      </c>
      <c r="V130" s="94"/>
      <c r="W130" s="100">
        <f t="shared" si="239"/>
        <v>0</v>
      </c>
      <c r="X130" s="94"/>
      <c r="Y130" s="100">
        <f t="shared" si="240"/>
        <v>0</v>
      </c>
      <c r="Z130" s="94"/>
      <c r="AA130" s="100">
        <f t="shared" si="241"/>
        <v>0</v>
      </c>
      <c r="AB130" s="94"/>
      <c r="AC130" s="100">
        <f t="shared" si="242"/>
        <v>0</v>
      </c>
      <c r="AD130" s="94"/>
      <c r="AE130" s="100">
        <f t="shared" si="243"/>
        <v>0</v>
      </c>
      <c r="AF130" s="101">
        <f t="shared" ref="AF130:AF137" si="396">SUM(H130,J130,L130,N130,P130,R130,T130,V130,X130,Z130,AB130,AD130)</f>
        <v>0</v>
      </c>
      <c r="AG130" s="100">
        <f t="shared" ref="AG130:AG137" si="397">SUM(I130,K130,M130,O130,Q130,S130,U130,W130,Y130,AA130,AC130,AE130)</f>
        <v>0</v>
      </c>
      <c r="AH130" s="99"/>
      <c r="AI130" s="100">
        <f t="shared" si="246"/>
        <v>0</v>
      </c>
      <c r="AJ130" s="99"/>
      <c r="AK130" s="100">
        <f t="shared" si="248"/>
        <v>0</v>
      </c>
      <c r="AL130" s="99"/>
      <c r="AM130" s="100">
        <f t="shared" si="248"/>
        <v>0</v>
      </c>
      <c r="AN130" s="99"/>
      <c r="AO130" s="100">
        <f t="shared" si="249"/>
        <v>0</v>
      </c>
      <c r="AP130" s="99"/>
      <c r="AQ130" s="100">
        <f t="shared" si="250"/>
        <v>0</v>
      </c>
      <c r="AR130" s="99"/>
      <c r="AS130" s="100">
        <f t="shared" si="251"/>
        <v>0</v>
      </c>
      <c r="AT130" s="99"/>
      <c r="AU130" s="100">
        <f t="shared" si="252"/>
        <v>0</v>
      </c>
      <c r="AV130" s="99"/>
      <c r="AW130" s="100">
        <f t="shared" si="385"/>
        <v>0</v>
      </c>
      <c r="AX130" s="99"/>
      <c r="AY130" s="100">
        <f t="shared" si="254"/>
        <v>0</v>
      </c>
      <c r="AZ130" s="99"/>
      <c r="BA130" s="100">
        <f t="shared" si="255"/>
        <v>0</v>
      </c>
      <c r="BB130" s="99"/>
      <c r="BC130" s="100">
        <f t="shared" si="256"/>
        <v>0</v>
      </c>
      <c r="BD130" s="99"/>
      <c r="BE130" s="100">
        <f t="shared" si="257"/>
        <v>0</v>
      </c>
      <c r="BF130" s="101">
        <f t="shared" si="356"/>
        <v>0</v>
      </c>
      <c r="BG130" s="100">
        <f t="shared" si="356"/>
        <v>0</v>
      </c>
      <c r="BH130" s="96"/>
      <c r="BI130" s="97">
        <f t="shared" ref="BI130:BI137" si="398">BH130*$E130</f>
        <v>0</v>
      </c>
      <c r="BJ130" s="99"/>
      <c r="BK130" s="100">
        <f t="shared" ref="BK130:BK137" si="399">BJ130*$E130</f>
        <v>0</v>
      </c>
      <c r="BL130" s="99"/>
      <c r="BM130" s="100">
        <f t="shared" ref="BM130:BM137" si="400">BL130*$E130</f>
        <v>0</v>
      </c>
      <c r="BN130" s="99"/>
      <c r="BO130" s="100">
        <f t="shared" ref="BO130:BO137" si="401">BN130*$E130</f>
        <v>0</v>
      </c>
      <c r="BP130" s="99"/>
      <c r="BQ130" s="100">
        <f t="shared" ref="BQ130:BQ137" si="402">BP130*$E130</f>
        <v>0</v>
      </c>
      <c r="BR130" s="99"/>
      <c r="BS130" s="100">
        <f t="shared" ref="BS130:BS137" si="403">BR130*$E130</f>
        <v>0</v>
      </c>
      <c r="BT130" s="99"/>
      <c r="BU130" s="100">
        <f t="shared" ref="BU130:BU137" si="404">BT130*$E130</f>
        <v>0</v>
      </c>
      <c r="BV130" s="99"/>
      <c r="BW130" s="100">
        <f t="shared" ref="BW130:BW137" si="405">BV130*$E130</f>
        <v>0</v>
      </c>
      <c r="BX130" s="99"/>
      <c r="BY130" s="100">
        <f t="shared" ref="BY130:BY137" si="406">BX130*$E130</f>
        <v>0</v>
      </c>
      <c r="BZ130" s="99"/>
      <c r="CA130" s="100">
        <f t="shared" ref="CA130:CA137" si="407">BZ130*$E130</f>
        <v>0</v>
      </c>
      <c r="CB130" s="99"/>
      <c r="CC130" s="100">
        <f t="shared" ref="CC130:CC137" si="408">CB130*$E130</f>
        <v>0</v>
      </c>
      <c r="CD130" s="99"/>
      <c r="CE130" s="100">
        <f t="shared" ref="CE130:CE137" si="409">CD130*$E130</f>
        <v>0</v>
      </c>
      <c r="CF130" s="101">
        <f t="shared" si="389"/>
        <v>0</v>
      </c>
      <c r="CG130" s="100">
        <f t="shared" si="389"/>
        <v>0</v>
      </c>
    </row>
    <row r="131" spans="1:85" s="102" customFormat="1" ht="19.899999999999999" customHeight="1" x14ac:dyDescent="0.25">
      <c r="A131" s="94">
        <v>105</v>
      </c>
      <c r="B131" s="95" t="s">
        <v>153</v>
      </c>
      <c r="C131" s="95" t="s">
        <v>77</v>
      </c>
      <c r="D131" s="94">
        <f t="shared" si="395"/>
        <v>19</v>
      </c>
      <c r="E131" s="94">
        <v>1</v>
      </c>
      <c r="F131" s="94" t="s">
        <v>83</v>
      </c>
      <c r="G131" s="94"/>
      <c r="H131" s="94"/>
      <c r="I131" s="100">
        <f t="shared" si="232"/>
        <v>0</v>
      </c>
      <c r="J131" s="94"/>
      <c r="K131" s="100">
        <f t="shared" si="233"/>
        <v>0</v>
      </c>
      <c r="L131" s="94"/>
      <c r="M131" s="100">
        <f t="shared" si="234"/>
        <v>0</v>
      </c>
      <c r="N131" s="94"/>
      <c r="O131" s="100">
        <f t="shared" si="235"/>
        <v>0</v>
      </c>
      <c r="P131" s="94"/>
      <c r="Q131" s="100">
        <f t="shared" si="236"/>
        <v>0</v>
      </c>
      <c r="R131" s="94"/>
      <c r="S131" s="100">
        <f t="shared" si="237"/>
        <v>0</v>
      </c>
      <c r="T131" s="94"/>
      <c r="U131" s="100">
        <f t="shared" si="238"/>
        <v>0</v>
      </c>
      <c r="V131" s="94"/>
      <c r="W131" s="100">
        <f t="shared" si="239"/>
        <v>0</v>
      </c>
      <c r="X131" s="94"/>
      <c r="Y131" s="100">
        <f t="shared" si="240"/>
        <v>0</v>
      </c>
      <c r="Z131" s="94"/>
      <c r="AA131" s="100">
        <f t="shared" si="241"/>
        <v>0</v>
      </c>
      <c r="AB131" s="94"/>
      <c r="AC131" s="100">
        <f t="shared" si="242"/>
        <v>0</v>
      </c>
      <c r="AD131" s="94"/>
      <c r="AE131" s="100">
        <f t="shared" si="243"/>
        <v>0</v>
      </c>
      <c r="AF131" s="101">
        <f t="shared" si="396"/>
        <v>0</v>
      </c>
      <c r="AG131" s="100">
        <f t="shared" si="397"/>
        <v>0</v>
      </c>
      <c r="AH131" s="99"/>
      <c r="AI131" s="100">
        <f t="shared" si="246"/>
        <v>0</v>
      </c>
      <c r="AJ131" s="99"/>
      <c r="AK131" s="100">
        <f t="shared" si="248"/>
        <v>0</v>
      </c>
      <c r="AL131" s="99"/>
      <c r="AM131" s="100">
        <f t="shared" si="248"/>
        <v>0</v>
      </c>
      <c r="AN131" s="99"/>
      <c r="AO131" s="100">
        <f t="shared" si="249"/>
        <v>0</v>
      </c>
      <c r="AP131" s="99"/>
      <c r="AQ131" s="100">
        <f t="shared" si="250"/>
        <v>0</v>
      </c>
      <c r="AR131" s="99"/>
      <c r="AS131" s="100">
        <f t="shared" si="251"/>
        <v>0</v>
      </c>
      <c r="AT131" s="99"/>
      <c r="AU131" s="100">
        <f t="shared" si="252"/>
        <v>0</v>
      </c>
      <c r="AV131" s="99"/>
      <c r="AW131" s="100">
        <f t="shared" si="253"/>
        <v>0</v>
      </c>
      <c r="AX131" s="99"/>
      <c r="AY131" s="100">
        <f t="shared" si="254"/>
        <v>0</v>
      </c>
      <c r="AZ131" s="99"/>
      <c r="BA131" s="100">
        <f t="shared" si="255"/>
        <v>0</v>
      </c>
      <c r="BB131" s="99"/>
      <c r="BC131" s="100">
        <f t="shared" si="256"/>
        <v>0</v>
      </c>
      <c r="BD131" s="99"/>
      <c r="BE131" s="100">
        <f t="shared" si="257"/>
        <v>0</v>
      </c>
      <c r="BF131" s="101">
        <f t="shared" si="356"/>
        <v>0</v>
      </c>
      <c r="BG131" s="100">
        <f t="shared" si="356"/>
        <v>0</v>
      </c>
      <c r="BH131" s="99"/>
      <c r="BI131" s="100">
        <f t="shared" si="398"/>
        <v>0</v>
      </c>
      <c r="BJ131" s="99"/>
      <c r="BK131" s="100">
        <f t="shared" si="399"/>
        <v>0</v>
      </c>
      <c r="BL131" s="99"/>
      <c r="BM131" s="100">
        <f t="shared" si="400"/>
        <v>0</v>
      </c>
      <c r="BN131" s="99"/>
      <c r="BO131" s="100">
        <f t="shared" si="401"/>
        <v>0</v>
      </c>
      <c r="BP131" s="99"/>
      <c r="BQ131" s="100">
        <f t="shared" si="402"/>
        <v>0</v>
      </c>
      <c r="BR131" s="99"/>
      <c r="BS131" s="100">
        <f t="shared" si="403"/>
        <v>0</v>
      </c>
      <c r="BT131" s="99"/>
      <c r="BU131" s="100">
        <f t="shared" si="404"/>
        <v>0</v>
      </c>
      <c r="BV131" s="99"/>
      <c r="BW131" s="100">
        <f t="shared" si="405"/>
        <v>0</v>
      </c>
      <c r="BX131" s="99"/>
      <c r="BY131" s="100">
        <f t="shared" si="406"/>
        <v>0</v>
      </c>
      <c r="BZ131" s="99"/>
      <c r="CA131" s="100">
        <f t="shared" si="407"/>
        <v>0</v>
      </c>
      <c r="CB131" s="99"/>
      <c r="CC131" s="100">
        <f t="shared" si="408"/>
        <v>0</v>
      </c>
      <c r="CD131" s="99"/>
      <c r="CE131" s="100">
        <f t="shared" si="409"/>
        <v>0</v>
      </c>
      <c r="CF131" s="101">
        <f t="shared" si="389"/>
        <v>0</v>
      </c>
      <c r="CG131" s="100">
        <f t="shared" si="389"/>
        <v>0</v>
      </c>
    </row>
    <row r="132" spans="1:85" s="102" customFormat="1" ht="19.899999999999999" customHeight="1" x14ac:dyDescent="0.25">
      <c r="A132" s="94">
        <v>106</v>
      </c>
      <c r="B132" s="95" t="s">
        <v>154</v>
      </c>
      <c r="C132" s="95" t="s">
        <v>74</v>
      </c>
      <c r="D132" s="94">
        <f t="shared" si="395"/>
        <v>19</v>
      </c>
      <c r="E132" s="94">
        <v>0.64</v>
      </c>
      <c r="F132" s="94" t="s">
        <v>85</v>
      </c>
      <c r="G132" s="94">
        <v>1350</v>
      </c>
      <c r="H132" s="94"/>
      <c r="I132" s="100">
        <f t="shared" si="232"/>
        <v>0</v>
      </c>
      <c r="J132" s="94"/>
      <c r="K132" s="100">
        <f t="shared" si="233"/>
        <v>0</v>
      </c>
      <c r="L132" s="94"/>
      <c r="M132" s="100">
        <f t="shared" si="234"/>
        <v>0</v>
      </c>
      <c r="N132" s="94"/>
      <c r="O132" s="100">
        <f t="shared" si="235"/>
        <v>0</v>
      </c>
      <c r="P132" s="94"/>
      <c r="Q132" s="100">
        <f t="shared" si="236"/>
        <v>0</v>
      </c>
      <c r="R132" s="94"/>
      <c r="S132" s="100">
        <f t="shared" si="237"/>
        <v>0</v>
      </c>
      <c r="T132" s="94"/>
      <c r="U132" s="100">
        <f t="shared" si="238"/>
        <v>0</v>
      </c>
      <c r="V132" s="94"/>
      <c r="W132" s="100">
        <f t="shared" si="239"/>
        <v>0</v>
      </c>
      <c r="X132" s="94"/>
      <c r="Y132" s="100">
        <f t="shared" si="240"/>
        <v>0</v>
      </c>
      <c r="Z132" s="94"/>
      <c r="AA132" s="100">
        <f t="shared" si="241"/>
        <v>0</v>
      </c>
      <c r="AB132" s="94"/>
      <c r="AC132" s="100">
        <f t="shared" si="242"/>
        <v>0</v>
      </c>
      <c r="AD132" s="94"/>
      <c r="AE132" s="100">
        <f t="shared" si="243"/>
        <v>0</v>
      </c>
      <c r="AF132" s="101">
        <f t="shared" si="396"/>
        <v>0</v>
      </c>
      <c r="AG132" s="100">
        <f t="shared" si="397"/>
        <v>0</v>
      </c>
      <c r="AH132" s="99"/>
      <c r="AI132" s="100">
        <f t="shared" si="246"/>
        <v>0</v>
      </c>
      <c r="AJ132" s="99"/>
      <c r="AK132" s="100">
        <f t="shared" si="248"/>
        <v>0</v>
      </c>
      <c r="AL132" s="99"/>
      <c r="AM132" s="100">
        <f t="shared" si="248"/>
        <v>0</v>
      </c>
      <c r="AN132" s="99"/>
      <c r="AO132" s="100">
        <f t="shared" si="249"/>
        <v>0</v>
      </c>
      <c r="AP132" s="99"/>
      <c r="AQ132" s="100">
        <f t="shared" si="250"/>
        <v>0</v>
      </c>
      <c r="AR132" s="99"/>
      <c r="AS132" s="100">
        <f t="shared" si="251"/>
        <v>0</v>
      </c>
      <c r="AT132" s="99"/>
      <c r="AU132" s="100">
        <f t="shared" si="252"/>
        <v>0</v>
      </c>
      <c r="AV132" s="99"/>
      <c r="AW132" s="100">
        <f t="shared" si="253"/>
        <v>0</v>
      </c>
      <c r="AX132" s="99"/>
      <c r="AY132" s="100">
        <f t="shared" si="254"/>
        <v>0</v>
      </c>
      <c r="AZ132" s="99"/>
      <c r="BA132" s="100">
        <f t="shared" si="255"/>
        <v>0</v>
      </c>
      <c r="BB132" s="99"/>
      <c r="BC132" s="100">
        <f t="shared" si="256"/>
        <v>0</v>
      </c>
      <c r="BD132" s="99"/>
      <c r="BE132" s="100">
        <f t="shared" si="257"/>
        <v>0</v>
      </c>
      <c r="BF132" s="101">
        <f t="shared" si="356"/>
        <v>0</v>
      </c>
      <c r="BG132" s="100">
        <f t="shared" si="356"/>
        <v>0</v>
      </c>
      <c r="BH132" s="99"/>
      <c r="BI132" s="100">
        <f t="shared" si="398"/>
        <v>0</v>
      </c>
      <c r="BJ132" s="99"/>
      <c r="BK132" s="100">
        <f t="shared" si="399"/>
        <v>0</v>
      </c>
      <c r="BL132" s="99"/>
      <c r="BM132" s="100">
        <f t="shared" si="400"/>
        <v>0</v>
      </c>
      <c r="BN132" s="99"/>
      <c r="BO132" s="100">
        <f t="shared" si="401"/>
        <v>0</v>
      </c>
      <c r="BP132" s="99"/>
      <c r="BQ132" s="100">
        <f t="shared" si="402"/>
        <v>0</v>
      </c>
      <c r="BR132" s="99"/>
      <c r="BS132" s="100">
        <f t="shared" si="403"/>
        <v>0</v>
      </c>
      <c r="BT132" s="99"/>
      <c r="BU132" s="100">
        <f t="shared" si="404"/>
        <v>0</v>
      </c>
      <c r="BV132" s="99"/>
      <c r="BW132" s="100">
        <f t="shared" si="405"/>
        <v>0</v>
      </c>
      <c r="BX132" s="99"/>
      <c r="BY132" s="100">
        <f t="shared" si="406"/>
        <v>0</v>
      </c>
      <c r="BZ132" s="99"/>
      <c r="CA132" s="100">
        <f t="shared" si="407"/>
        <v>0</v>
      </c>
      <c r="CB132" s="99"/>
      <c r="CC132" s="100">
        <f t="shared" si="408"/>
        <v>0</v>
      </c>
      <c r="CD132" s="99"/>
      <c r="CE132" s="100">
        <f t="shared" si="409"/>
        <v>0</v>
      </c>
      <c r="CF132" s="101">
        <f t="shared" si="389"/>
        <v>0</v>
      </c>
      <c r="CG132" s="100">
        <f t="shared" si="389"/>
        <v>0</v>
      </c>
    </row>
    <row r="133" spans="1:85" s="102" customFormat="1" ht="19.899999999999999" customHeight="1" x14ac:dyDescent="0.25">
      <c r="A133" s="94">
        <v>107</v>
      </c>
      <c r="B133" s="95" t="s">
        <v>156</v>
      </c>
      <c r="C133" s="95" t="s">
        <v>74</v>
      </c>
      <c r="D133" s="94">
        <f t="shared" si="395"/>
        <v>19</v>
      </c>
      <c r="E133" s="94">
        <v>0.64</v>
      </c>
      <c r="F133" s="94" t="s">
        <v>85</v>
      </c>
      <c r="G133" s="94"/>
      <c r="H133" s="94"/>
      <c r="I133" s="100">
        <f t="shared" si="232"/>
        <v>0</v>
      </c>
      <c r="J133" s="94"/>
      <c r="K133" s="100">
        <f t="shared" si="233"/>
        <v>0</v>
      </c>
      <c r="L133" s="94"/>
      <c r="M133" s="100">
        <f t="shared" si="234"/>
        <v>0</v>
      </c>
      <c r="N133" s="94"/>
      <c r="O133" s="100">
        <f t="shared" si="235"/>
        <v>0</v>
      </c>
      <c r="P133" s="94"/>
      <c r="Q133" s="100">
        <f t="shared" si="236"/>
        <v>0</v>
      </c>
      <c r="R133" s="94"/>
      <c r="S133" s="100">
        <f t="shared" si="237"/>
        <v>0</v>
      </c>
      <c r="T133" s="94"/>
      <c r="U133" s="100">
        <f t="shared" si="238"/>
        <v>0</v>
      </c>
      <c r="V133" s="94"/>
      <c r="W133" s="100">
        <f t="shared" si="239"/>
        <v>0</v>
      </c>
      <c r="X133" s="94"/>
      <c r="Y133" s="100">
        <f t="shared" si="240"/>
        <v>0</v>
      </c>
      <c r="Z133" s="94"/>
      <c r="AA133" s="100">
        <f t="shared" si="241"/>
        <v>0</v>
      </c>
      <c r="AB133" s="94"/>
      <c r="AC133" s="100">
        <f t="shared" si="242"/>
        <v>0</v>
      </c>
      <c r="AD133" s="94"/>
      <c r="AE133" s="100">
        <f t="shared" si="243"/>
        <v>0</v>
      </c>
      <c r="AF133" s="101">
        <f t="shared" si="396"/>
        <v>0</v>
      </c>
      <c r="AG133" s="100">
        <f t="shared" si="397"/>
        <v>0</v>
      </c>
      <c r="AH133" s="99"/>
      <c r="AI133" s="100">
        <f t="shared" si="246"/>
        <v>0</v>
      </c>
      <c r="AJ133" s="99"/>
      <c r="AK133" s="100">
        <f t="shared" si="248"/>
        <v>0</v>
      </c>
      <c r="AL133" s="99"/>
      <c r="AM133" s="100">
        <f t="shared" si="248"/>
        <v>0</v>
      </c>
      <c r="AN133" s="99"/>
      <c r="AO133" s="100">
        <f t="shared" si="249"/>
        <v>0</v>
      </c>
      <c r="AP133" s="99"/>
      <c r="AQ133" s="100">
        <f t="shared" si="250"/>
        <v>0</v>
      </c>
      <c r="AR133" s="99"/>
      <c r="AS133" s="100">
        <f t="shared" si="251"/>
        <v>0</v>
      </c>
      <c r="AT133" s="99"/>
      <c r="AU133" s="100">
        <f t="shared" si="252"/>
        <v>0</v>
      </c>
      <c r="AV133" s="99"/>
      <c r="AW133" s="100">
        <f t="shared" si="253"/>
        <v>0</v>
      </c>
      <c r="AX133" s="99"/>
      <c r="AY133" s="100">
        <f t="shared" si="254"/>
        <v>0</v>
      </c>
      <c r="AZ133" s="99"/>
      <c r="BA133" s="100">
        <f t="shared" si="255"/>
        <v>0</v>
      </c>
      <c r="BB133" s="99"/>
      <c r="BC133" s="100">
        <f t="shared" si="256"/>
        <v>0</v>
      </c>
      <c r="BD133" s="99"/>
      <c r="BE133" s="100">
        <f t="shared" si="257"/>
        <v>0</v>
      </c>
      <c r="BF133" s="101">
        <f t="shared" si="356"/>
        <v>0</v>
      </c>
      <c r="BG133" s="100">
        <f t="shared" si="356"/>
        <v>0</v>
      </c>
      <c r="BH133" s="99"/>
      <c r="BI133" s="100">
        <f t="shared" si="398"/>
        <v>0</v>
      </c>
      <c r="BJ133" s="99"/>
      <c r="BK133" s="100">
        <f t="shared" si="399"/>
        <v>0</v>
      </c>
      <c r="BL133" s="99"/>
      <c r="BM133" s="100">
        <f t="shared" si="400"/>
        <v>0</v>
      </c>
      <c r="BN133" s="99"/>
      <c r="BO133" s="100">
        <f t="shared" si="401"/>
        <v>0</v>
      </c>
      <c r="BP133" s="99"/>
      <c r="BQ133" s="100">
        <f t="shared" si="402"/>
        <v>0</v>
      </c>
      <c r="BR133" s="99"/>
      <c r="BS133" s="100">
        <f t="shared" si="403"/>
        <v>0</v>
      </c>
      <c r="BT133" s="99"/>
      <c r="BU133" s="100">
        <f t="shared" si="404"/>
        <v>0</v>
      </c>
      <c r="BV133" s="99"/>
      <c r="BW133" s="100">
        <f t="shared" si="405"/>
        <v>0</v>
      </c>
      <c r="BX133" s="99"/>
      <c r="BY133" s="100">
        <f t="shared" si="406"/>
        <v>0</v>
      </c>
      <c r="BZ133" s="99"/>
      <c r="CA133" s="100">
        <f t="shared" si="407"/>
        <v>0</v>
      </c>
      <c r="CB133" s="99"/>
      <c r="CC133" s="100">
        <f t="shared" si="408"/>
        <v>0</v>
      </c>
      <c r="CD133" s="99"/>
      <c r="CE133" s="100">
        <f t="shared" si="409"/>
        <v>0</v>
      </c>
      <c r="CF133" s="101">
        <f t="shared" si="389"/>
        <v>0</v>
      </c>
      <c r="CG133" s="100">
        <f t="shared" si="389"/>
        <v>0</v>
      </c>
    </row>
    <row r="134" spans="1:85" s="102" customFormat="1" ht="19.899999999999999" customHeight="1" x14ac:dyDescent="0.25">
      <c r="A134" s="94">
        <v>108</v>
      </c>
      <c r="B134" s="95" t="s">
        <v>157</v>
      </c>
      <c r="C134" s="95" t="s">
        <v>74</v>
      </c>
      <c r="D134" s="94">
        <f t="shared" si="395"/>
        <v>19</v>
      </c>
      <c r="E134" s="94">
        <v>0.64</v>
      </c>
      <c r="F134" s="94" t="s">
        <v>85</v>
      </c>
      <c r="G134" s="94"/>
      <c r="H134" s="94"/>
      <c r="I134" s="100">
        <f t="shared" si="232"/>
        <v>0</v>
      </c>
      <c r="J134" s="94"/>
      <c r="K134" s="100">
        <f t="shared" si="233"/>
        <v>0</v>
      </c>
      <c r="L134" s="94"/>
      <c r="M134" s="100">
        <f t="shared" si="234"/>
        <v>0</v>
      </c>
      <c r="N134" s="94"/>
      <c r="O134" s="100">
        <f t="shared" si="235"/>
        <v>0</v>
      </c>
      <c r="P134" s="94"/>
      <c r="Q134" s="100">
        <f t="shared" si="236"/>
        <v>0</v>
      </c>
      <c r="R134" s="94"/>
      <c r="S134" s="100">
        <f t="shared" si="237"/>
        <v>0</v>
      </c>
      <c r="T134" s="94"/>
      <c r="U134" s="100">
        <f t="shared" si="238"/>
        <v>0</v>
      </c>
      <c r="V134" s="94"/>
      <c r="W134" s="100">
        <f t="shared" si="239"/>
        <v>0</v>
      </c>
      <c r="X134" s="94"/>
      <c r="Y134" s="100">
        <f t="shared" si="240"/>
        <v>0</v>
      </c>
      <c r="Z134" s="94"/>
      <c r="AA134" s="100">
        <f t="shared" si="241"/>
        <v>0</v>
      </c>
      <c r="AB134" s="94"/>
      <c r="AC134" s="100">
        <f t="shared" si="242"/>
        <v>0</v>
      </c>
      <c r="AD134" s="94"/>
      <c r="AE134" s="100">
        <f t="shared" si="243"/>
        <v>0</v>
      </c>
      <c r="AF134" s="101">
        <f t="shared" si="396"/>
        <v>0</v>
      </c>
      <c r="AG134" s="100">
        <f t="shared" si="397"/>
        <v>0</v>
      </c>
      <c r="AH134" s="99"/>
      <c r="AI134" s="100">
        <f t="shared" si="246"/>
        <v>0</v>
      </c>
      <c r="AJ134" s="99"/>
      <c r="AK134" s="100">
        <f t="shared" si="248"/>
        <v>0</v>
      </c>
      <c r="AL134" s="99"/>
      <c r="AM134" s="100">
        <f t="shared" si="248"/>
        <v>0</v>
      </c>
      <c r="AN134" s="99"/>
      <c r="AO134" s="100">
        <f t="shared" si="249"/>
        <v>0</v>
      </c>
      <c r="AP134" s="99"/>
      <c r="AQ134" s="100">
        <f t="shared" si="250"/>
        <v>0</v>
      </c>
      <c r="AR134" s="99"/>
      <c r="AS134" s="100">
        <f t="shared" si="251"/>
        <v>0</v>
      </c>
      <c r="AT134" s="99"/>
      <c r="AU134" s="100">
        <f t="shared" si="252"/>
        <v>0</v>
      </c>
      <c r="AV134" s="99"/>
      <c r="AW134" s="100">
        <f t="shared" si="253"/>
        <v>0</v>
      </c>
      <c r="AX134" s="99"/>
      <c r="AY134" s="100">
        <f t="shared" si="254"/>
        <v>0</v>
      </c>
      <c r="AZ134" s="99"/>
      <c r="BA134" s="100">
        <f t="shared" si="255"/>
        <v>0</v>
      </c>
      <c r="BB134" s="99"/>
      <c r="BC134" s="100">
        <f t="shared" si="256"/>
        <v>0</v>
      </c>
      <c r="BD134" s="99"/>
      <c r="BE134" s="100">
        <f t="shared" si="257"/>
        <v>0</v>
      </c>
      <c r="BF134" s="101">
        <f t="shared" si="356"/>
        <v>0</v>
      </c>
      <c r="BG134" s="100">
        <f t="shared" si="356"/>
        <v>0</v>
      </c>
      <c r="BH134" s="99"/>
      <c r="BI134" s="100">
        <f t="shared" si="398"/>
        <v>0</v>
      </c>
      <c r="BJ134" s="99"/>
      <c r="BK134" s="100">
        <f t="shared" si="399"/>
        <v>0</v>
      </c>
      <c r="BL134" s="99"/>
      <c r="BM134" s="100">
        <f t="shared" si="400"/>
        <v>0</v>
      </c>
      <c r="BN134" s="99"/>
      <c r="BO134" s="100">
        <f t="shared" si="401"/>
        <v>0</v>
      </c>
      <c r="BP134" s="99"/>
      <c r="BQ134" s="100">
        <f t="shared" si="402"/>
        <v>0</v>
      </c>
      <c r="BR134" s="99"/>
      <c r="BS134" s="100">
        <f t="shared" si="403"/>
        <v>0</v>
      </c>
      <c r="BT134" s="99"/>
      <c r="BU134" s="100">
        <f t="shared" si="404"/>
        <v>0</v>
      </c>
      <c r="BV134" s="99"/>
      <c r="BW134" s="100">
        <f t="shared" si="405"/>
        <v>0</v>
      </c>
      <c r="BX134" s="99"/>
      <c r="BY134" s="100">
        <f t="shared" si="406"/>
        <v>0</v>
      </c>
      <c r="BZ134" s="99"/>
      <c r="CA134" s="100">
        <f t="shared" si="407"/>
        <v>0</v>
      </c>
      <c r="CB134" s="99"/>
      <c r="CC134" s="100">
        <f t="shared" si="408"/>
        <v>0</v>
      </c>
      <c r="CD134" s="99"/>
      <c r="CE134" s="100">
        <f t="shared" si="409"/>
        <v>0</v>
      </c>
      <c r="CF134" s="101">
        <f t="shared" si="389"/>
        <v>0</v>
      </c>
      <c r="CG134" s="100">
        <f t="shared" si="389"/>
        <v>0</v>
      </c>
    </row>
    <row r="135" spans="1:85" s="102" customFormat="1" ht="19.899999999999999" customHeight="1" x14ac:dyDescent="0.25">
      <c r="A135" s="94">
        <v>109</v>
      </c>
      <c r="B135" s="95" t="s">
        <v>158</v>
      </c>
      <c r="C135" s="95" t="s">
        <v>74</v>
      </c>
      <c r="D135" s="94">
        <f t="shared" si="395"/>
        <v>19</v>
      </c>
      <c r="E135" s="94">
        <v>0.64</v>
      </c>
      <c r="F135" s="94" t="s">
        <v>85</v>
      </c>
      <c r="G135" s="94">
        <v>1900</v>
      </c>
      <c r="H135" s="94"/>
      <c r="I135" s="100">
        <f t="shared" si="232"/>
        <v>0</v>
      </c>
      <c r="J135" s="94"/>
      <c r="K135" s="100">
        <f t="shared" si="233"/>
        <v>0</v>
      </c>
      <c r="L135" s="94"/>
      <c r="M135" s="100">
        <f t="shared" si="234"/>
        <v>0</v>
      </c>
      <c r="N135" s="94"/>
      <c r="O135" s="100">
        <f t="shared" si="235"/>
        <v>0</v>
      </c>
      <c r="P135" s="94"/>
      <c r="Q135" s="100">
        <f t="shared" si="236"/>
        <v>0</v>
      </c>
      <c r="R135" s="94">
        <v>322</v>
      </c>
      <c r="S135" s="100">
        <f t="shared" si="237"/>
        <v>206.08</v>
      </c>
      <c r="T135" s="94">
        <v>84</v>
      </c>
      <c r="U135" s="100">
        <f t="shared" si="238"/>
        <v>53.76</v>
      </c>
      <c r="V135" s="94">
        <v>28</v>
      </c>
      <c r="W135" s="100">
        <f t="shared" si="239"/>
        <v>17.920000000000002</v>
      </c>
      <c r="X135" s="94"/>
      <c r="Y135" s="100">
        <f t="shared" si="240"/>
        <v>0</v>
      </c>
      <c r="Z135" s="94"/>
      <c r="AA135" s="100">
        <f t="shared" si="241"/>
        <v>0</v>
      </c>
      <c r="AB135" s="94"/>
      <c r="AC135" s="100">
        <f t="shared" si="242"/>
        <v>0</v>
      </c>
      <c r="AD135" s="94"/>
      <c r="AE135" s="100">
        <f t="shared" si="243"/>
        <v>0</v>
      </c>
      <c r="AF135" s="101">
        <f t="shared" si="396"/>
        <v>434</v>
      </c>
      <c r="AG135" s="100">
        <f t="shared" si="397"/>
        <v>277.76000000000005</v>
      </c>
      <c r="AH135" s="99"/>
      <c r="AI135" s="100">
        <f t="shared" si="246"/>
        <v>0</v>
      </c>
      <c r="AJ135" s="99"/>
      <c r="AK135" s="100">
        <f t="shared" si="248"/>
        <v>0</v>
      </c>
      <c r="AL135" s="99"/>
      <c r="AM135" s="100">
        <f t="shared" si="248"/>
        <v>0</v>
      </c>
      <c r="AN135" s="99"/>
      <c r="AO135" s="100">
        <f t="shared" si="249"/>
        <v>0</v>
      </c>
      <c r="AP135" s="99"/>
      <c r="AQ135" s="100">
        <f t="shared" si="250"/>
        <v>0</v>
      </c>
      <c r="AR135" s="99"/>
      <c r="AS135" s="100">
        <f t="shared" si="251"/>
        <v>0</v>
      </c>
      <c r="AT135" s="99"/>
      <c r="AU135" s="100">
        <f t="shared" si="252"/>
        <v>0</v>
      </c>
      <c r="AV135" s="99"/>
      <c r="AW135" s="100">
        <f t="shared" si="253"/>
        <v>0</v>
      </c>
      <c r="AX135" s="99"/>
      <c r="AY135" s="100">
        <f t="shared" si="254"/>
        <v>0</v>
      </c>
      <c r="AZ135" s="99"/>
      <c r="BA135" s="100">
        <f t="shared" si="255"/>
        <v>0</v>
      </c>
      <c r="BB135" s="99"/>
      <c r="BC135" s="100">
        <f t="shared" si="256"/>
        <v>0</v>
      </c>
      <c r="BD135" s="99"/>
      <c r="BE135" s="100">
        <f t="shared" si="257"/>
        <v>0</v>
      </c>
      <c r="BF135" s="101">
        <f t="shared" si="356"/>
        <v>0</v>
      </c>
      <c r="BG135" s="100">
        <f t="shared" si="356"/>
        <v>0</v>
      </c>
      <c r="BH135" s="99"/>
      <c r="BI135" s="100">
        <f t="shared" si="398"/>
        <v>0</v>
      </c>
      <c r="BJ135" s="99"/>
      <c r="BK135" s="100">
        <f t="shared" si="399"/>
        <v>0</v>
      </c>
      <c r="BL135" s="99"/>
      <c r="BM135" s="100">
        <f t="shared" si="400"/>
        <v>0</v>
      </c>
      <c r="BN135" s="99"/>
      <c r="BO135" s="100">
        <f t="shared" si="401"/>
        <v>0</v>
      </c>
      <c r="BP135" s="99"/>
      <c r="BQ135" s="100">
        <f t="shared" si="402"/>
        <v>0</v>
      </c>
      <c r="BR135" s="99"/>
      <c r="BS135" s="100">
        <f t="shared" si="403"/>
        <v>0</v>
      </c>
      <c r="BT135" s="99"/>
      <c r="BU135" s="100">
        <f t="shared" si="404"/>
        <v>0</v>
      </c>
      <c r="BV135" s="99"/>
      <c r="BW135" s="100">
        <f t="shared" si="405"/>
        <v>0</v>
      </c>
      <c r="BX135" s="99"/>
      <c r="BY135" s="100">
        <f t="shared" si="406"/>
        <v>0</v>
      </c>
      <c r="BZ135" s="99"/>
      <c r="CA135" s="100">
        <f t="shared" si="407"/>
        <v>0</v>
      </c>
      <c r="CB135" s="99"/>
      <c r="CC135" s="100">
        <f t="shared" si="408"/>
        <v>0</v>
      </c>
      <c r="CD135" s="99"/>
      <c r="CE135" s="100">
        <f t="shared" si="409"/>
        <v>0</v>
      </c>
      <c r="CF135" s="101">
        <f t="shared" si="389"/>
        <v>0</v>
      </c>
      <c r="CG135" s="100">
        <f t="shared" si="389"/>
        <v>0</v>
      </c>
    </row>
    <row r="136" spans="1:85" s="102" customFormat="1" ht="19.899999999999999" customHeight="1" x14ac:dyDescent="0.25">
      <c r="A136" s="94">
        <v>110</v>
      </c>
      <c r="B136" s="95" t="s">
        <v>159</v>
      </c>
      <c r="C136" s="95" t="s">
        <v>74</v>
      </c>
      <c r="D136" s="94">
        <f t="shared" si="395"/>
        <v>19</v>
      </c>
      <c r="E136" s="94">
        <v>0.64</v>
      </c>
      <c r="F136" s="94" t="s">
        <v>85</v>
      </c>
      <c r="G136" s="94">
        <v>1850</v>
      </c>
      <c r="H136" s="94"/>
      <c r="I136" s="100">
        <f t="shared" si="232"/>
        <v>0</v>
      </c>
      <c r="J136" s="94"/>
      <c r="K136" s="100">
        <f t="shared" si="233"/>
        <v>0</v>
      </c>
      <c r="L136" s="94"/>
      <c r="M136" s="100">
        <f t="shared" si="234"/>
        <v>0</v>
      </c>
      <c r="N136" s="94"/>
      <c r="O136" s="100">
        <f t="shared" si="235"/>
        <v>0</v>
      </c>
      <c r="P136" s="94"/>
      <c r="Q136" s="100">
        <f t="shared" si="236"/>
        <v>0</v>
      </c>
      <c r="R136" s="94"/>
      <c r="S136" s="100">
        <f t="shared" si="237"/>
        <v>0</v>
      </c>
      <c r="T136" s="94"/>
      <c r="U136" s="100">
        <f t="shared" si="238"/>
        <v>0</v>
      </c>
      <c r="V136" s="94"/>
      <c r="W136" s="100">
        <f t="shared" si="239"/>
        <v>0</v>
      </c>
      <c r="X136" s="94"/>
      <c r="Y136" s="100">
        <f t="shared" si="240"/>
        <v>0</v>
      </c>
      <c r="Z136" s="94"/>
      <c r="AA136" s="100">
        <f t="shared" si="241"/>
        <v>0</v>
      </c>
      <c r="AB136" s="94"/>
      <c r="AC136" s="100">
        <f t="shared" si="242"/>
        <v>0</v>
      </c>
      <c r="AD136" s="94"/>
      <c r="AE136" s="100">
        <f t="shared" si="243"/>
        <v>0</v>
      </c>
      <c r="AF136" s="101">
        <f t="shared" si="396"/>
        <v>0</v>
      </c>
      <c r="AG136" s="100">
        <f t="shared" si="397"/>
        <v>0</v>
      </c>
      <c r="AH136" s="99"/>
      <c r="AI136" s="100">
        <f t="shared" si="246"/>
        <v>0</v>
      </c>
      <c r="AJ136" s="99"/>
      <c r="AK136" s="100">
        <f t="shared" si="248"/>
        <v>0</v>
      </c>
      <c r="AL136" s="99"/>
      <c r="AM136" s="100">
        <f t="shared" si="248"/>
        <v>0</v>
      </c>
      <c r="AN136" s="99"/>
      <c r="AO136" s="100">
        <f t="shared" si="249"/>
        <v>0</v>
      </c>
      <c r="AP136" s="99"/>
      <c r="AQ136" s="100">
        <f t="shared" si="250"/>
        <v>0</v>
      </c>
      <c r="AR136" s="99"/>
      <c r="AS136" s="100">
        <f t="shared" si="251"/>
        <v>0</v>
      </c>
      <c r="AT136" s="99"/>
      <c r="AU136" s="100">
        <f t="shared" si="252"/>
        <v>0</v>
      </c>
      <c r="AV136" s="99"/>
      <c r="AW136" s="100">
        <f t="shared" si="253"/>
        <v>0</v>
      </c>
      <c r="AX136" s="99"/>
      <c r="AY136" s="100">
        <f t="shared" si="254"/>
        <v>0</v>
      </c>
      <c r="AZ136" s="99"/>
      <c r="BA136" s="100">
        <f t="shared" si="255"/>
        <v>0</v>
      </c>
      <c r="BB136" s="99"/>
      <c r="BC136" s="100">
        <f t="shared" si="256"/>
        <v>0</v>
      </c>
      <c r="BD136" s="99"/>
      <c r="BE136" s="100">
        <f t="shared" si="257"/>
        <v>0</v>
      </c>
      <c r="BF136" s="101">
        <f t="shared" si="356"/>
        <v>0</v>
      </c>
      <c r="BG136" s="100">
        <f t="shared" si="356"/>
        <v>0</v>
      </c>
      <c r="BH136" s="99"/>
      <c r="BI136" s="100">
        <f t="shared" si="398"/>
        <v>0</v>
      </c>
      <c r="BJ136" s="99"/>
      <c r="BK136" s="100">
        <f t="shared" si="399"/>
        <v>0</v>
      </c>
      <c r="BL136" s="99"/>
      <c r="BM136" s="100">
        <f t="shared" si="400"/>
        <v>0</v>
      </c>
      <c r="BN136" s="99"/>
      <c r="BO136" s="100">
        <f t="shared" si="401"/>
        <v>0</v>
      </c>
      <c r="BP136" s="99"/>
      <c r="BQ136" s="100">
        <f t="shared" si="402"/>
        <v>0</v>
      </c>
      <c r="BR136" s="99"/>
      <c r="BS136" s="100">
        <f t="shared" si="403"/>
        <v>0</v>
      </c>
      <c r="BT136" s="99"/>
      <c r="BU136" s="100">
        <f t="shared" si="404"/>
        <v>0</v>
      </c>
      <c r="BV136" s="99"/>
      <c r="BW136" s="100">
        <f t="shared" si="405"/>
        <v>0</v>
      </c>
      <c r="BX136" s="99"/>
      <c r="BY136" s="100">
        <f t="shared" si="406"/>
        <v>0</v>
      </c>
      <c r="BZ136" s="99"/>
      <c r="CA136" s="100">
        <f t="shared" si="407"/>
        <v>0</v>
      </c>
      <c r="CB136" s="99"/>
      <c r="CC136" s="100">
        <f t="shared" si="408"/>
        <v>0</v>
      </c>
      <c r="CD136" s="99"/>
      <c r="CE136" s="100">
        <f t="shared" si="409"/>
        <v>0</v>
      </c>
      <c r="CF136" s="101">
        <f t="shared" si="389"/>
        <v>0</v>
      </c>
      <c r="CG136" s="100">
        <f t="shared" si="389"/>
        <v>0</v>
      </c>
    </row>
    <row r="137" spans="1:85" s="102" customFormat="1" ht="19.899999999999999" customHeight="1" x14ac:dyDescent="0.25">
      <c r="A137" s="94">
        <v>111</v>
      </c>
      <c r="B137" s="95" t="s">
        <v>160</v>
      </c>
      <c r="C137" s="95" t="s">
        <v>74</v>
      </c>
      <c r="D137" s="94">
        <f t="shared" si="395"/>
        <v>19</v>
      </c>
      <c r="E137" s="94">
        <v>0.64</v>
      </c>
      <c r="F137" s="94" t="s">
        <v>83</v>
      </c>
      <c r="G137" s="94"/>
      <c r="H137" s="94"/>
      <c r="I137" s="100">
        <f t="shared" si="232"/>
        <v>0</v>
      </c>
      <c r="J137" s="94"/>
      <c r="K137" s="100">
        <f t="shared" si="233"/>
        <v>0</v>
      </c>
      <c r="L137" s="94"/>
      <c r="M137" s="100">
        <f t="shared" si="234"/>
        <v>0</v>
      </c>
      <c r="N137" s="94"/>
      <c r="O137" s="100">
        <f t="shared" si="235"/>
        <v>0</v>
      </c>
      <c r="P137" s="94"/>
      <c r="Q137" s="100">
        <f t="shared" si="236"/>
        <v>0</v>
      </c>
      <c r="R137" s="94"/>
      <c r="S137" s="100">
        <f t="shared" si="237"/>
        <v>0</v>
      </c>
      <c r="T137" s="94"/>
      <c r="U137" s="100">
        <f t="shared" si="238"/>
        <v>0</v>
      </c>
      <c r="V137" s="94"/>
      <c r="W137" s="100">
        <f t="shared" si="239"/>
        <v>0</v>
      </c>
      <c r="X137" s="94"/>
      <c r="Y137" s="100">
        <f t="shared" si="240"/>
        <v>0</v>
      </c>
      <c r="Z137" s="94"/>
      <c r="AA137" s="100">
        <f t="shared" si="241"/>
        <v>0</v>
      </c>
      <c r="AB137" s="94"/>
      <c r="AC137" s="100">
        <f t="shared" si="242"/>
        <v>0</v>
      </c>
      <c r="AD137" s="94"/>
      <c r="AE137" s="100">
        <f t="shared" si="243"/>
        <v>0</v>
      </c>
      <c r="AF137" s="101">
        <f t="shared" si="396"/>
        <v>0</v>
      </c>
      <c r="AG137" s="100">
        <f t="shared" si="397"/>
        <v>0</v>
      </c>
      <c r="AH137" s="99"/>
      <c r="AI137" s="100">
        <f t="shared" si="246"/>
        <v>0</v>
      </c>
      <c r="AJ137" s="99"/>
      <c r="AK137" s="100">
        <f t="shared" si="248"/>
        <v>0</v>
      </c>
      <c r="AL137" s="99"/>
      <c r="AM137" s="100">
        <f t="shared" si="248"/>
        <v>0</v>
      </c>
      <c r="AN137" s="99"/>
      <c r="AO137" s="100">
        <f t="shared" si="249"/>
        <v>0</v>
      </c>
      <c r="AP137" s="99"/>
      <c r="AQ137" s="100">
        <f t="shared" si="250"/>
        <v>0</v>
      </c>
      <c r="AR137" s="99"/>
      <c r="AS137" s="100">
        <f t="shared" si="251"/>
        <v>0</v>
      </c>
      <c r="AT137" s="99"/>
      <c r="AU137" s="100">
        <f t="shared" si="252"/>
        <v>0</v>
      </c>
      <c r="AV137" s="99"/>
      <c r="AW137" s="100">
        <f t="shared" si="253"/>
        <v>0</v>
      </c>
      <c r="AX137" s="99"/>
      <c r="AY137" s="100">
        <f t="shared" si="254"/>
        <v>0</v>
      </c>
      <c r="AZ137" s="99"/>
      <c r="BA137" s="100">
        <f t="shared" si="255"/>
        <v>0</v>
      </c>
      <c r="BB137" s="99"/>
      <c r="BC137" s="100">
        <f t="shared" si="256"/>
        <v>0</v>
      </c>
      <c r="BD137" s="99"/>
      <c r="BE137" s="100">
        <f t="shared" si="257"/>
        <v>0</v>
      </c>
      <c r="BF137" s="101">
        <f t="shared" si="356"/>
        <v>0</v>
      </c>
      <c r="BG137" s="100">
        <f t="shared" si="356"/>
        <v>0</v>
      </c>
      <c r="BH137" s="99"/>
      <c r="BI137" s="100">
        <f t="shared" si="398"/>
        <v>0</v>
      </c>
      <c r="BJ137" s="99"/>
      <c r="BK137" s="100">
        <f t="shared" si="399"/>
        <v>0</v>
      </c>
      <c r="BL137" s="99"/>
      <c r="BM137" s="100">
        <f t="shared" si="400"/>
        <v>0</v>
      </c>
      <c r="BN137" s="99"/>
      <c r="BO137" s="100">
        <f t="shared" si="401"/>
        <v>0</v>
      </c>
      <c r="BP137" s="99"/>
      <c r="BQ137" s="100">
        <f t="shared" si="402"/>
        <v>0</v>
      </c>
      <c r="BR137" s="99"/>
      <c r="BS137" s="100">
        <f t="shared" si="403"/>
        <v>0</v>
      </c>
      <c r="BT137" s="99"/>
      <c r="BU137" s="100">
        <f t="shared" si="404"/>
        <v>0</v>
      </c>
      <c r="BV137" s="99"/>
      <c r="BW137" s="100">
        <f t="shared" si="405"/>
        <v>0</v>
      </c>
      <c r="BX137" s="99"/>
      <c r="BY137" s="100">
        <f t="shared" si="406"/>
        <v>0</v>
      </c>
      <c r="BZ137" s="99"/>
      <c r="CA137" s="100">
        <f t="shared" si="407"/>
        <v>0</v>
      </c>
      <c r="CB137" s="99"/>
      <c r="CC137" s="100">
        <f t="shared" si="408"/>
        <v>0</v>
      </c>
      <c r="CD137" s="99"/>
      <c r="CE137" s="100">
        <f t="shared" si="409"/>
        <v>0</v>
      </c>
      <c r="CF137" s="101">
        <f t="shared" si="389"/>
        <v>0</v>
      </c>
      <c r="CG137" s="100">
        <f t="shared" si="389"/>
        <v>0</v>
      </c>
    </row>
    <row r="138" spans="1:85" s="102" customFormat="1" ht="19.899999999999999" customHeight="1" x14ac:dyDescent="0.25">
      <c r="A138" s="94">
        <v>112</v>
      </c>
      <c r="B138" s="95" t="s">
        <v>161</v>
      </c>
      <c r="C138" s="95"/>
      <c r="D138" s="94">
        <v>14</v>
      </c>
      <c r="E138" s="94">
        <v>0.64</v>
      </c>
      <c r="F138" s="94"/>
      <c r="G138" s="94"/>
      <c r="H138" s="95"/>
      <c r="I138" s="94"/>
      <c r="J138" s="95"/>
      <c r="K138" s="94"/>
      <c r="L138" s="95"/>
      <c r="M138" s="94"/>
      <c r="N138" s="95"/>
      <c r="O138" s="94"/>
      <c r="P138" s="95"/>
      <c r="Q138" s="94"/>
      <c r="R138" s="95"/>
      <c r="S138" s="94"/>
      <c r="T138" s="95"/>
      <c r="U138" s="94"/>
      <c r="V138" s="95"/>
      <c r="W138" s="94"/>
      <c r="X138" s="95"/>
      <c r="Y138" s="94"/>
      <c r="Z138" s="95"/>
      <c r="AA138" s="94"/>
      <c r="AB138" s="95"/>
      <c r="AC138" s="94"/>
      <c r="AD138" s="95"/>
      <c r="AE138" s="94"/>
      <c r="AF138" s="100"/>
      <c r="AG138" s="128"/>
      <c r="AH138" s="95"/>
      <c r="AI138" s="94"/>
      <c r="AJ138" s="94"/>
      <c r="AK138" s="94"/>
      <c r="AL138" s="94"/>
      <c r="AM138" s="99"/>
      <c r="AN138" s="100"/>
      <c r="AO138" s="99"/>
      <c r="AP138" s="100"/>
      <c r="AQ138" s="99"/>
      <c r="AR138" s="100"/>
      <c r="AS138" s="99"/>
      <c r="AT138" s="100"/>
      <c r="AU138" s="99"/>
      <c r="AV138" s="100"/>
      <c r="AW138" s="99"/>
      <c r="AX138" s="100"/>
      <c r="AY138" s="99"/>
      <c r="AZ138" s="100"/>
      <c r="BA138" s="99"/>
      <c r="BB138" s="100"/>
      <c r="BC138" s="99"/>
      <c r="BD138" s="100"/>
      <c r="BE138" s="99"/>
      <c r="BF138" s="100"/>
      <c r="BG138" s="128"/>
      <c r="BH138" s="99"/>
      <c r="BI138" s="100"/>
      <c r="BJ138" s="99"/>
      <c r="BK138" s="100"/>
      <c r="BL138" s="99"/>
      <c r="BM138" s="100"/>
      <c r="BN138" s="99"/>
      <c r="BO138" s="100"/>
      <c r="BP138" s="99"/>
      <c r="BQ138" s="100"/>
      <c r="BR138" s="99"/>
      <c r="BS138" s="100"/>
      <c r="BT138" s="99"/>
      <c r="BU138" s="100"/>
      <c r="BV138" s="99"/>
      <c r="BW138" s="100"/>
      <c r="BX138" s="99"/>
      <c r="BY138" s="100"/>
      <c r="BZ138" s="99"/>
      <c r="CA138" s="100"/>
      <c r="CB138" s="99"/>
      <c r="CC138" s="100"/>
      <c r="CD138" s="99"/>
      <c r="CE138" s="100"/>
      <c r="CF138" s="101">
        <f t="shared" si="389"/>
        <v>0</v>
      </c>
      <c r="CG138" s="100">
        <f t="shared" si="389"/>
        <v>0</v>
      </c>
    </row>
    <row r="139" spans="1:85" s="102" customFormat="1" ht="20.45" customHeight="1" x14ac:dyDescent="0.25">
      <c r="A139" s="94">
        <v>113</v>
      </c>
      <c r="B139" s="95" t="s">
        <v>162</v>
      </c>
      <c r="C139" s="95"/>
      <c r="D139" s="94">
        <f>RANK(BF139,$BF$4:$BF$147)</f>
        <v>19</v>
      </c>
      <c r="E139" s="94">
        <v>0.64</v>
      </c>
      <c r="F139" s="94" t="s">
        <v>163</v>
      </c>
      <c r="G139" s="94"/>
      <c r="H139" s="94"/>
      <c r="I139" s="100">
        <f t="shared" si="232"/>
        <v>0</v>
      </c>
      <c r="J139" s="94"/>
      <c r="K139" s="100">
        <f t="shared" si="233"/>
        <v>0</v>
      </c>
      <c r="L139" s="94"/>
      <c r="M139" s="100">
        <f t="shared" si="234"/>
        <v>0</v>
      </c>
      <c r="N139" s="94"/>
      <c r="O139" s="100">
        <f t="shared" si="235"/>
        <v>0</v>
      </c>
      <c r="P139" s="94"/>
      <c r="Q139" s="100">
        <f t="shared" si="236"/>
        <v>0</v>
      </c>
      <c r="R139" s="94"/>
      <c r="S139" s="100">
        <f t="shared" si="237"/>
        <v>0</v>
      </c>
      <c r="T139" s="94"/>
      <c r="U139" s="100">
        <f t="shared" si="238"/>
        <v>0</v>
      </c>
      <c r="V139" s="94"/>
      <c r="W139" s="100">
        <f t="shared" si="239"/>
        <v>0</v>
      </c>
      <c r="X139" s="94"/>
      <c r="Y139" s="100">
        <f t="shared" si="240"/>
        <v>0</v>
      </c>
      <c r="Z139" s="94"/>
      <c r="AA139" s="100">
        <f t="shared" si="241"/>
        <v>0</v>
      </c>
      <c r="AB139" s="94"/>
      <c r="AC139" s="100">
        <f t="shared" si="242"/>
        <v>0</v>
      </c>
      <c r="AD139" s="94"/>
      <c r="AE139" s="100">
        <f t="shared" si="243"/>
        <v>0</v>
      </c>
      <c r="AF139" s="101">
        <f t="shared" ref="AF139" si="410">SUM(H139,J139,L139,N139,P139,R139,T139,V139,X139,Z139,AB139,AD139)</f>
        <v>0</v>
      </c>
      <c r="AG139" s="100">
        <f t="shared" ref="AG139" si="411">SUM(I139,K139,M139,O139,Q139,S139,U139,W139,Y139,AA139,AC139,AE139)</f>
        <v>0</v>
      </c>
      <c r="AH139" s="99"/>
      <c r="AI139" s="100">
        <f t="shared" si="246"/>
        <v>0</v>
      </c>
      <c r="AJ139" s="99"/>
      <c r="AK139" s="100">
        <f t="shared" si="248"/>
        <v>0</v>
      </c>
      <c r="AL139" s="99"/>
      <c r="AM139" s="100">
        <f t="shared" si="248"/>
        <v>0</v>
      </c>
      <c r="AN139" s="99"/>
      <c r="AO139" s="100">
        <f t="shared" si="249"/>
        <v>0</v>
      </c>
      <c r="AP139" s="99"/>
      <c r="AQ139" s="100">
        <f t="shared" si="250"/>
        <v>0</v>
      </c>
      <c r="AR139" s="99"/>
      <c r="AS139" s="100">
        <f t="shared" si="251"/>
        <v>0</v>
      </c>
      <c r="AT139" s="99"/>
      <c r="AU139" s="100">
        <f t="shared" si="252"/>
        <v>0</v>
      </c>
      <c r="AV139" s="99"/>
      <c r="AW139" s="100">
        <f t="shared" si="253"/>
        <v>0</v>
      </c>
      <c r="AX139" s="99"/>
      <c r="AY139" s="100">
        <f t="shared" si="254"/>
        <v>0</v>
      </c>
      <c r="AZ139" s="99"/>
      <c r="BA139" s="100">
        <f t="shared" si="255"/>
        <v>0</v>
      </c>
      <c r="BB139" s="99"/>
      <c r="BC139" s="100">
        <f t="shared" si="256"/>
        <v>0</v>
      </c>
      <c r="BD139" s="99"/>
      <c r="BE139" s="100">
        <f t="shared" si="257"/>
        <v>0</v>
      </c>
      <c r="BF139" s="101">
        <f t="shared" si="356"/>
        <v>0</v>
      </c>
      <c r="BG139" s="100">
        <f t="shared" si="356"/>
        <v>0</v>
      </c>
      <c r="BH139" s="99"/>
      <c r="BI139" s="100">
        <f t="shared" ref="BI139" si="412">BH139*$E139</f>
        <v>0</v>
      </c>
      <c r="BJ139" s="99"/>
      <c r="BK139" s="100">
        <f t="shared" ref="BK139" si="413">BJ139*$E139</f>
        <v>0</v>
      </c>
      <c r="BL139" s="99"/>
      <c r="BM139" s="100">
        <f t="shared" ref="BM139" si="414">BL139*$E139</f>
        <v>0</v>
      </c>
      <c r="BN139" s="99"/>
      <c r="BO139" s="100">
        <f t="shared" ref="BO139" si="415">BN139*$E139</f>
        <v>0</v>
      </c>
      <c r="BP139" s="99"/>
      <c r="BQ139" s="100">
        <f t="shared" ref="BQ139" si="416">BP139*$E139</f>
        <v>0</v>
      </c>
      <c r="BR139" s="99"/>
      <c r="BS139" s="100">
        <f t="shared" ref="BS139" si="417">BR139*$E139</f>
        <v>0</v>
      </c>
      <c r="BT139" s="99"/>
      <c r="BU139" s="100">
        <f t="shared" ref="BU139" si="418">BT139*$E139</f>
        <v>0</v>
      </c>
      <c r="BV139" s="99"/>
      <c r="BW139" s="100">
        <f t="shared" ref="BW139" si="419">BV139*$E139</f>
        <v>0</v>
      </c>
      <c r="BX139" s="99"/>
      <c r="BY139" s="100">
        <f t="shared" ref="BY139" si="420">BX139*$E139</f>
        <v>0</v>
      </c>
      <c r="BZ139" s="99"/>
      <c r="CA139" s="100">
        <f t="shared" ref="CA139" si="421">BZ139*$E139</f>
        <v>0</v>
      </c>
      <c r="CB139" s="99"/>
      <c r="CC139" s="100">
        <f t="shared" ref="CC139" si="422">CB139*$E139</f>
        <v>0</v>
      </c>
      <c r="CD139" s="99"/>
      <c r="CE139" s="100">
        <f t="shared" ref="CE139" si="423">CD139*$E139</f>
        <v>0</v>
      </c>
      <c r="CF139" s="101">
        <f t="shared" si="389"/>
        <v>0</v>
      </c>
      <c r="CG139" s="100">
        <f t="shared" si="389"/>
        <v>0</v>
      </c>
    </row>
    <row r="140" spans="1:85" s="102" customFormat="1" ht="20.45" customHeight="1" x14ac:dyDescent="0.25">
      <c r="A140" s="94">
        <v>114</v>
      </c>
      <c r="B140" s="95" t="s">
        <v>228</v>
      </c>
      <c r="C140" s="95"/>
      <c r="D140" s="94">
        <f t="shared" ref="D140:D141" si="424">RANK(BF140,$BF$4:$BF$147)</f>
        <v>19</v>
      </c>
      <c r="E140" s="94"/>
      <c r="F140" s="94"/>
      <c r="G140" s="94"/>
      <c r="H140" s="94"/>
      <c r="I140" s="100"/>
      <c r="J140" s="94"/>
      <c r="K140" s="100"/>
      <c r="L140" s="94"/>
      <c r="M140" s="100"/>
      <c r="N140" s="94"/>
      <c r="O140" s="100"/>
      <c r="P140" s="94"/>
      <c r="Q140" s="100"/>
      <c r="R140" s="94"/>
      <c r="S140" s="100"/>
      <c r="T140" s="94"/>
      <c r="U140" s="100"/>
      <c r="V140" s="94"/>
      <c r="W140" s="100"/>
      <c r="X140" s="94"/>
      <c r="Y140" s="100"/>
      <c r="Z140" s="94"/>
      <c r="AA140" s="100"/>
      <c r="AB140" s="94"/>
      <c r="AC140" s="100"/>
      <c r="AD140" s="94"/>
      <c r="AE140" s="100"/>
      <c r="AF140" s="101"/>
      <c r="AG140" s="100"/>
      <c r="AH140" s="99"/>
      <c r="AI140" s="100"/>
      <c r="AJ140" s="99"/>
      <c r="AK140" s="100"/>
      <c r="AL140" s="99"/>
      <c r="AM140" s="100"/>
      <c r="AN140" s="99"/>
      <c r="AO140" s="100"/>
      <c r="AP140" s="99"/>
      <c r="AQ140" s="100"/>
      <c r="AR140" s="99"/>
      <c r="AS140" s="100"/>
      <c r="AT140" s="99"/>
      <c r="AU140" s="100"/>
      <c r="AV140" s="99"/>
      <c r="AW140" s="100"/>
      <c r="AX140" s="99"/>
      <c r="AY140" s="100"/>
      <c r="AZ140" s="99"/>
      <c r="BA140" s="100"/>
      <c r="BB140" s="99"/>
      <c r="BC140" s="100"/>
      <c r="BD140" s="99"/>
      <c r="BE140" s="100"/>
      <c r="BF140" s="101"/>
      <c r="BG140" s="100"/>
      <c r="BH140" s="99"/>
      <c r="BI140" s="100"/>
      <c r="BJ140" s="99"/>
      <c r="BK140" s="100"/>
      <c r="BL140" s="99"/>
      <c r="BM140" s="100"/>
      <c r="BN140" s="99"/>
      <c r="BO140" s="100"/>
      <c r="BP140" s="99"/>
      <c r="BQ140" s="100"/>
      <c r="BR140" s="99"/>
      <c r="BS140" s="100"/>
      <c r="BT140" s="99"/>
      <c r="BU140" s="100"/>
      <c r="BV140" s="99"/>
      <c r="BW140" s="100"/>
      <c r="BX140" s="99"/>
      <c r="BY140" s="100"/>
      <c r="BZ140" s="99"/>
      <c r="CA140" s="100"/>
      <c r="CB140" s="99"/>
      <c r="CC140" s="100"/>
      <c r="CD140" s="99"/>
      <c r="CE140" s="100"/>
      <c r="CF140" s="101"/>
      <c r="CG140" s="100"/>
    </row>
    <row r="141" spans="1:85" s="102" customFormat="1" ht="20.45" customHeight="1" x14ac:dyDescent="0.25">
      <c r="A141" s="94">
        <v>115</v>
      </c>
      <c r="B141" s="95" t="s">
        <v>229</v>
      </c>
      <c r="C141" s="95"/>
      <c r="D141" s="94">
        <f t="shared" si="424"/>
        <v>19</v>
      </c>
      <c r="E141" s="94"/>
      <c r="F141" s="94"/>
      <c r="G141" s="94"/>
      <c r="H141" s="94"/>
      <c r="I141" s="100"/>
      <c r="J141" s="94"/>
      <c r="K141" s="100"/>
      <c r="L141" s="94"/>
      <c r="M141" s="100"/>
      <c r="N141" s="94"/>
      <c r="O141" s="100"/>
      <c r="P141" s="94"/>
      <c r="Q141" s="100"/>
      <c r="R141" s="94"/>
      <c r="S141" s="100"/>
      <c r="T141" s="94"/>
      <c r="U141" s="100"/>
      <c r="V141" s="94"/>
      <c r="W141" s="100"/>
      <c r="X141" s="94"/>
      <c r="Y141" s="100"/>
      <c r="Z141" s="94"/>
      <c r="AA141" s="100"/>
      <c r="AB141" s="94"/>
      <c r="AC141" s="100"/>
      <c r="AD141" s="94"/>
      <c r="AE141" s="100"/>
      <c r="AF141" s="101"/>
      <c r="AG141" s="100"/>
      <c r="AH141" s="99"/>
      <c r="AI141" s="100"/>
      <c r="AJ141" s="99"/>
      <c r="AK141" s="100"/>
      <c r="AL141" s="99"/>
      <c r="AM141" s="100"/>
      <c r="AN141" s="99"/>
      <c r="AO141" s="100"/>
      <c r="AP141" s="99"/>
      <c r="AQ141" s="100"/>
      <c r="AR141" s="99"/>
      <c r="AS141" s="100"/>
      <c r="AT141" s="99"/>
      <c r="AU141" s="100"/>
      <c r="AV141" s="99"/>
      <c r="AW141" s="100"/>
      <c r="AX141" s="99"/>
      <c r="AY141" s="100"/>
      <c r="AZ141" s="99"/>
      <c r="BA141" s="100"/>
      <c r="BB141" s="99"/>
      <c r="BC141" s="100"/>
      <c r="BD141" s="99"/>
      <c r="BE141" s="100"/>
      <c r="BF141" s="101"/>
      <c r="BG141" s="100"/>
      <c r="BH141" s="99"/>
      <c r="BI141" s="100"/>
      <c r="BJ141" s="99"/>
      <c r="BK141" s="100"/>
      <c r="BL141" s="99"/>
      <c r="BM141" s="100"/>
      <c r="BN141" s="99"/>
      <c r="BO141" s="100"/>
      <c r="BP141" s="99"/>
      <c r="BQ141" s="100"/>
      <c r="BR141" s="99"/>
      <c r="BS141" s="100"/>
      <c r="BT141" s="99"/>
      <c r="BU141" s="100"/>
      <c r="BV141" s="99"/>
      <c r="BW141" s="100"/>
      <c r="BX141" s="99"/>
      <c r="BY141" s="100"/>
      <c r="BZ141" s="99"/>
      <c r="CA141" s="100"/>
      <c r="CB141" s="99"/>
      <c r="CC141" s="100"/>
      <c r="CD141" s="99"/>
      <c r="CE141" s="100"/>
      <c r="CF141" s="101"/>
      <c r="CG141" s="100"/>
    </row>
    <row r="142" spans="1:85" s="102" customFormat="1" ht="19.899999999999999" customHeight="1" x14ac:dyDescent="0.25">
      <c r="A142" s="94"/>
      <c r="B142" s="95"/>
      <c r="C142" s="95"/>
      <c r="D142" s="94"/>
      <c r="E142" s="94"/>
      <c r="F142" s="94"/>
      <c r="G142" s="94"/>
      <c r="H142" s="94"/>
      <c r="I142" s="100"/>
      <c r="J142" s="94"/>
      <c r="K142" s="100"/>
      <c r="L142" s="94"/>
      <c r="M142" s="100"/>
      <c r="N142" s="94"/>
      <c r="O142" s="100"/>
      <c r="P142" s="94"/>
      <c r="Q142" s="100"/>
      <c r="R142" s="94"/>
      <c r="S142" s="100"/>
      <c r="T142" s="94"/>
      <c r="U142" s="100"/>
      <c r="V142" s="94"/>
      <c r="W142" s="100"/>
      <c r="X142" s="94"/>
      <c r="Y142" s="100"/>
      <c r="Z142" s="94"/>
      <c r="AA142" s="100"/>
      <c r="AB142" s="94"/>
      <c r="AC142" s="100"/>
      <c r="AD142" s="94"/>
      <c r="AE142" s="100"/>
      <c r="AF142" s="101"/>
      <c r="AG142" s="100"/>
      <c r="AH142" s="99"/>
      <c r="AI142" s="100"/>
      <c r="AJ142" s="99"/>
      <c r="AK142" s="100"/>
      <c r="AL142" s="99"/>
      <c r="AM142" s="100"/>
      <c r="AN142" s="99"/>
      <c r="AO142" s="100"/>
      <c r="AP142" s="99"/>
      <c r="AQ142" s="100"/>
      <c r="AR142" s="99"/>
      <c r="AS142" s="100"/>
      <c r="AT142" s="99"/>
      <c r="AU142" s="100"/>
      <c r="AV142" s="99"/>
      <c r="AW142" s="100"/>
      <c r="AX142" s="99"/>
      <c r="AY142" s="100"/>
      <c r="AZ142" s="99"/>
      <c r="BA142" s="100"/>
      <c r="BB142" s="99"/>
      <c r="BC142" s="100"/>
      <c r="BD142" s="99"/>
      <c r="BE142" s="100"/>
      <c r="BF142" s="101"/>
      <c r="BG142" s="100"/>
      <c r="BH142" s="99"/>
      <c r="BI142" s="100"/>
      <c r="BJ142" s="99"/>
      <c r="BK142" s="100"/>
      <c r="BL142" s="99"/>
      <c r="BM142" s="100"/>
      <c r="BN142" s="99"/>
      <c r="BO142" s="100"/>
      <c r="BP142" s="99"/>
      <c r="BQ142" s="100"/>
      <c r="BR142" s="99"/>
      <c r="BS142" s="100"/>
      <c r="BT142" s="99"/>
      <c r="BU142" s="100"/>
      <c r="BV142" s="99"/>
      <c r="BW142" s="100"/>
      <c r="BX142" s="99"/>
      <c r="BY142" s="100"/>
      <c r="BZ142" s="99"/>
      <c r="CA142" s="100"/>
      <c r="CB142" s="99"/>
      <c r="CC142" s="100"/>
      <c r="CD142" s="99"/>
      <c r="CE142" s="100"/>
      <c r="CF142" s="101">
        <f t="shared" si="389"/>
        <v>0</v>
      </c>
      <c r="CG142" s="100">
        <f t="shared" si="389"/>
        <v>0</v>
      </c>
    </row>
    <row r="143" spans="1:85" s="102" customFormat="1" ht="19.899999999999999" customHeight="1" x14ac:dyDescent="0.25">
      <c r="A143" s="94">
        <v>116</v>
      </c>
      <c r="B143" s="95" t="s">
        <v>164</v>
      </c>
      <c r="C143" s="95" t="s">
        <v>74</v>
      </c>
      <c r="D143" s="94">
        <f>RANK(BF143,$BF$4:$BF$147)</f>
        <v>19</v>
      </c>
      <c r="E143" s="94">
        <v>0.7</v>
      </c>
      <c r="F143" s="94" t="s">
        <v>75</v>
      </c>
      <c r="G143" s="94"/>
      <c r="H143" s="94"/>
      <c r="I143" s="100">
        <f t="shared" ref="I143:I144" si="425">H143*$E143</f>
        <v>0</v>
      </c>
      <c r="J143" s="94"/>
      <c r="K143" s="100">
        <f t="shared" ref="K143:K144" si="426">J143*$E143</f>
        <v>0</v>
      </c>
      <c r="L143" s="94"/>
      <c r="M143" s="100">
        <f t="shared" ref="M143:M144" si="427">L143*$E143</f>
        <v>0</v>
      </c>
      <c r="N143" s="94"/>
      <c r="O143" s="100">
        <f t="shared" ref="O143:O144" si="428">N143*$E143</f>
        <v>0</v>
      </c>
      <c r="P143" s="94"/>
      <c r="Q143" s="100">
        <f t="shared" ref="Q143:Q144" si="429">P143*$E143</f>
        <v>0</v>
      </c>
      <c r="R143" s="94"/>
      <c r="S143" s="100">
        <f t="shared" ref="S143:S144" si="430">R143*$E143</f>
        <v>0</v>
      </c>
      <c r="T143" s="94"/>
      <c r="U143" s="100">
        <f t="shared" ref="U143:U144" si="431">T143*$E143</f>
        <v>0</v>
      </c>
      <c r="V143" s="94"/>
      <c r="W143" s="100">
        <f t="shared" ref="W143:W144" si="432">V143*$E143</f>
        <v>0</v>
      </c>
      <c r="X143" s="94"/>
      <c r="Y143" s="100">
        <f t="shared" ref="Y143:Y144" si="433">X143*$E143</f>
        <v>0</v>
      </c>
      <c r="Z143" s="94"/>
      <c r="AA143" s="100">
        <f t="shared" ref="AA143:AA144" si="434">Z143*$E143</f>
        <v>0</v>
      </c>
      <c r="AB143" s="94"/>
      <c r="AC143" s="100">
        <f t="shared" ref="AC143:AC144" si="435">AB143*$E143</f>
        <v>0</v>
      </c>
      <c r="AD143" s="94"/>
      <c r="AE143" s="100">
        <f t="shared" ref="AE143:AE144" si="436">AD143*$E143</f>
        <v>0</v>
      </c>
      <c r="AF143" s="101">
        <f t="shared" ref="AF143:AF144" si="437">SUM(H143,J143,L143,N143,P143,R143,T143,V143,X143,Z143,AB143,AD143)</f>
        <v>0</v>
      </c>
      <c r="AG143" s="100">
        <f t="shared" ref="AG143:AG144" si="438">SUM(I143,K143,M143,O143,Q143,S143,U143,W143,Y143,AA143,AC143,AE143)</f>
        <v>0</v>
      </c>
      <c r="AH143" s="99"/>
      <c r="AI143" s="100">
        <f t="shared" ref="AI143:AI144" si="439">AH143*$E143</f>
        <v>0</v>
      </c>
      <c r="AJ143" s="99"/>
      <c r="AK143" s="100">
        <f t="shared" ref="AK143:AK144" si="440">AJ143*$E143</f>
        <v>0</v>
      </c>
      <c r="AL143" s="99"/>
      <c r="AM143" s="100">
        <f t="shared" ref="AM143:AM144" si="441">AL143*$E143</f>
        <v>0</v>
      </c>
      <c r="AN143" s="99"/>
      <c r="AO143" s="100">
        <f t="shared" ref="AO143:AO144" si="442">AN143*$E143</f>
        <v>0</v>
      </c>
      <c r="AP143" s="99"/>
      <c r="AQ143" s="100">
        <f t="shared" ref="AQ143:AQ144" si="443">AP143*$E143</f>
        <v>0</v>
      </c>
      <c r="AR143" s="99"/>
      <c r="AS143" s="100">
        <f t="shared" ref="AS143:AS144" si="444">AR143*$E143</f>
        <v>0</v>
      </c>
      <c r="AT143" s="99"/>
      <c r="AU143" s="100">
        <f t="shared" ref="AU143:AU144" si="445">AT143*$E143</f>
        <v>0</v>
      </c>
      <c r="AV143" s="99"/>
      <c r="AW143" s="100">
        <f t="shared" ref="AW143:AW144" si="446">AV143*$E143</f>
        <v>0</v>
      </c>
      <c r="AX143" s="99"/>
      <c r="AY143" s="100">
        <f t="shared" ref="AY143:AY144" si="447">AX143*$E143</f>
        <v>0</v>
      </c>
      <c r="AZ143" s="99"/>
      <c r="BA143" s="100">
        <f t="shared" ref="BA143:BA144" si="448">AZ143*$E143</f>
        <v>0</v>
      </c>
      <c r="BB143" s="99"/>
      <c r="BC143" s="100">
        <f t="shared" ref="BC143:BC144" si="449">BB143*$E143</f>
        <v>0</v>
      </c>
      <c r="BD143" s="99"/>
      <c r="BE143" s="100">
        <f t="shared" ref="BE143:BE144" si="450">BD143*$E143</f>
        <v>0</v>
      </c>
      <c r="BF143" s="101">
        <f t="shared" ref="BF143:BG144" si="451">SUM(AH143,AJ143,AL143,AN143,AP143,AR143,AT143,AV143,AX143,AZ143,BB143,BD143)</f>
        <v>0</v>
      </c>
      <c r="BG143" s="100">
        <f t="shared" si="451"/>
        <v>0</v>
      </c>
      <c r="BH143" s="99"/>
      <c r="BI143" s="100">
        <f t="shared" ref="BI143:BI144" si="452">BH143*$E143</f>
        <v>0</v>
      </c>
      <c r="BJ143" s="99"/>
      <c r="BK143" s="100">
        <f t="shared" ref="BK143:BK144" si="453">BJ143*$E143</f>
        <v>0</v>
      </c>
      <c r="BL143" s="99"/>
      <c r="BM143" s="100">
        <f t="shared" ref="BM143:BM144" si="454">BL143*$E143</f>
        <v>0</v>
      </c>
      <c r="BN143" s="99"/>
      <c r="BO143" s="100">
        <f t="shared" ref="BO143:BO144" si="455">BN143*$E143</f>
        <v>0</v>
      </c>
      <c r="BP143" s="99"/>
      <c r="BQ143" s="100">
        <f t="shared" ref="BQ143:BQ144" si="456">BP143*$E143</f>
        <v>0</v>
      </c>
      <c r="BR143" s="99"/>
      <c r="BS143" s="100">
        <f t="shared" ref="BS143:BS144" si="457">BR143*$E143</f>
        <v>0</v>
      </c>
      <c r="BT143" s="99"/>
      <c r="BU143" s="100">
        <f t="shared" ref="BU143:BU144" si="458">BT143*$E143</f>
        <v>0</v>
      </c>
      <c r="BV143" s="99"/>
      <c r="BW143" s="100">
        <f t="shared" ref="BW143:BW144" si="459">BV143*$E143</f>
        <v>0</v>
      </c>
      <c r="BX143" s="99"/>
      <c r="BY143" s="100">
        <f t="shared" ref="BY143:BY144" si="460">BX143*$E143</f>
        <v>0</v>
      </c>
      <c r="BZ143" s="99"/>
      <c r="CA143" s="100">
        <f t="shared" ref="CA143:CA144" si="461">BZ143*$E143</f>
        <v>0</v>
      </c>
      <c r="CB143" s="99"/>
      <c r="CC143" s="100">
        <f t="shared" ref="CC143:CC144" si="462">CB143*$E143</f>
        <v>0</v>
      </c>
      <c r="CD143" s="99"/>
      <c r="CE143" s="100">
        <f t="shared" ref="CE143:CE144" si="463">CD143*$E143</f>
        <v>0</v>
      </c>
      <c r="CF143" s="101">
        <f t="shared" si="389"/>
        <v>0</v>
      </c>
      <c r="CG143" s="100">
        <f t="shared" si="389"/>
        <v>0</v>
      </c>
    </row>
    <row r="144" spans="1:85" s="102" customFormat="1" ht="19.899999999999999" customHeight="1" x14ac:dyDescent="0.25">
      <c r="A144" s="94">
        <v>117</v>
      </c>
      <c r="B144" s="95" t="s">
        <v>165</v>
      </c>
      <c r="C144" s="95"/>
      <c r="D144" s="94">
        <f>RANK(BF144,$BF$4:$BF$147)</f>
        <v>19</v>
      </c>
      <c r="E144" s="94">
        <v>20</v>
      </c>
      <c r="F144" s="94">
        <v>1</v>
      </c>
      <c r="G144" s="94"/>
      <c r="H144" s="94"/>
      <c r="I144" s="100">
        <f t="shared" si="425"/>
        <v>0</v>
      </c>
      <c r="J144" s="94"/>
      <c r="K144" s="100">
        <f t="shared" si="426"/>
        <v>0</v>
      </c>
      <c r="L144" s="94"/>
      <c r="M144" s="100">
        <f t="shared" si="427"/>
        <v>0</v>
      </c>
      <c r="N144" s="94"/>
      <c r="O144" s="100">
        <f t="shared" si="428"/>
        <v>0</v>
      </c>
      <c r="P144" s="94"/>
      <c r="Q144" s="100">
        <f t="shared" si="429"/>
        <v>0</v>
      </c>
      <c r="R144" s="94"/>
      <c r="S144" s="100">
        <f t="shared" si="430"/>
        <v>0</v>
      </c>
      <c r="T144" s="94"/>
      <c r="U144" s="100">
        <f t="shared" si="431"/>
        <v>0</v>
      </c>
      <c r="V144" s="94"/>
      <c r="W144" s="100">
        <f t="shared" si="432"/>
        <v>0</v>
      </c>
      <c r="X144" s="94"/>
      <c r="Y144" s="100">
        <f t="shared" si="433"/>
        <v>0</v>
      </c>
      <c r="Z144" s="94"/>
      <c r="AA144" s="100">
        <f t="shared" si="434"/>
        <v>0</v>
      </c>
      <c r="AB144" s="94"/>
      <c r="AC144" s="100">
        <f t="shared" si="435"/>
        <v>0</v>
      </c>
      <c r="AD144" s="94"/>
      <c r="AE144" s="100">
        <f t="shared" si="436"/>
        <v>0</v>
      </c>
      <c r="AF144" s="101">
        <f t="shared" si="437"/>
        <v>0</v>
      </c>
      <c r="AG144" s="100">
        <f t="shared" si="438"/>
        <v>0</v>
      </c>
      <c r="AH144" s="99"/>
      <c r="AI144" s="100">
        <f t="shared" si="439"/>
        <v>0</v>
      </c>
      <c r="AJ144" s="99"/>
      <c r="AK144" s="100">
        <f t="shared" si="440"/>
        <v>0</v>
      </c>
      <c r="AL144" s="99"/>
      <c r="AM144" s="100">
        <f t="shared" si="441"/>
        <v>0</v>
      </c>
      <c r="AN144" s="99"/>
      <c r="AO144" s="100">
        <f t="shared" si="442"/>
        <v>0</v>
      </c>
      <c r="AP144" s="99"/>
      <c r="AQ144" s="100">
        <f t="shared" si="443"/>
        <v>0</v>
      </c>
      <c r="AR144" s="99"/>
      <c r="AS144" s="100">
        <f t="shared" si="444"/>
        <v>0</v>
      </c>
      <c r="AT144" s="99"/>
      <c r="AU144" s="100">
        <f t="shared" si="445"/>
        <v>0</v>
      </c>
      <c r="AV144" s="99"/>
      <c r="AW144" s="100">
        <f t="shared" si="446"/>
        <v>0</v>
      </c>
      <c r="AX144" s="99"/>
      <c r="AY144" s="100">
        <f t="shared" si="447"/>
        <v>0</v>
      </c>
      <c r="AZ144" s="99"/>
      <c r="BA144" s="100">
        <f t="shared" si="448"/>
        <v>0</v>
      </c>
      <c r="BB144" s="99"/>
      <c r="BC144" s="100">
        <f t="shared" si="449"/>
        <v>0</v>
      </c>
      <c r="BD144" s="99"/>
      <c r="BE144" s="100">
        <f t="shared" si="450"/>
        <v>0</v>
      </c>
      <c r="BF144" s="101">
        <f t="shared" si="451"/>
        <v>0</v>
      </c>
      <c r="BG144" s="100">
        <f t="shared" si="451"/>
        <v>0</v>
      </c>
      <c r="BH144" s="99"/>
      <c r="BI144" s="100">
        <f t="shared" si="452"/>
        <v>0</v>
      </c>
      <c r="BJ144" s="99"/>
      <c r="BK144" s="100">
        <f t="shared" si="453"/>
        <v>0</v>
      </c>
      <c r="BL144" s="99"/>
      <c r="BM144" s="100">
        <f t="shared" si="454"/>
        <v>0</v>
      </c>
      <c r="BN144" s="99"/>
      <c r="BO144" s="100">
        <f t="shared" si="455"/>
        <v>0</v>
      </c>
      <c r="BP144" s="99"/>
      <c r="BQ144" s="100">
        <f t="shared" si="456"/>
        <v>0</v>
      </c>
      <c r="BR144" s="99"/>
      <c r="BS144" s="100">
        <f t="shared" si="457"/>
        <v>0</v>
      </c>
      <c r="BT144" s="99"/>
      <c r="BU144" s="100">
        <f t="shared" si="458"/>
        <v>0</v>
      </c>
      <c r="BV144" s="99"/>
      <c r="BW144" s="100">
        <f t="shared" si="459"/>
        <v>0</v>
      </c>
      <c r="BX144" s="99"/>
      <c r="BY144" s="100">
        <f t="shared" si="460"/>
        <v>0</v>
      </c>
      <c r="BZ144" s="99"/>
      <c r="CA144" s="100">
        <f t="shared" si="461"/>
        <v>0</v>
      </c>
      <c r="CB144" s="99"/>
      <c r="CC144" s="100">
        <f t="shared" si="462"/>
        <v>0</v>
      </c>
      <c r="CD144" s="99"/>
      <c r="CE144" s="100">
        <f t="shared" si="463"/>
        <v>0</v>
      </c>
      <c r="CF144" s="101">
        <f t="shared" si="389"/>
        <v>0</v>
      </c>
      <c r="CG144" s="100">
        <f t="shared" si="389"/>
        <v>0</v>
      </c>
    </row>
    <row r="145" spans="1:85" s="102" customFormat="1" ht="19.899999999999999" customHeight="1" x14ac:dyDescent="0.25">
      <c r="A145" s="94">
        <v>118</v>
      </c>
      <c r="B145" s="95" t="s">
        <v>225</v>
      </c>
      <c r="C145" s="95"/>
      <c r="D145" s="94"/>
      <c r="E145" s="94"/>
      <c r="F145" s="94"/>
      <c r="G145" s="94"/>
      <c r="H145" s="94"/>
      <c r="I145" s="100"/>
      <c r="J145" s="94"/>
      <c r="K145" s="100"/>
      <c r="L145" s="94"/>
      <c r="M145" s="100"/>
      <c r="N145" s="94"/>
      <c r="O145" s="100"/>
      <c r="P145" s="94"/>
      <c r="Q145" s="100"/>
      <c r="R145" s="94"/>
      <c r="S145" s="100">
        <v>0</v>
      </c>
      <c r="T145" s="94"/>
      <c r="U145" s="100"/>
      <c r="V145" s="94"/>
      <c r="W145" s="100"/>
      <c r="X145" s="94"/>
      <c r="Y145" s="100"/>
      <c r="Z145" s="94"/>
      <c r="AA145" s="100"/>
      <c r="AB145" s="94"/>
      <c r="AC145" s="100"/>
      <c r="AD145" s="94"/>
      <c r="AE145" s="100"/>
      <c r="AF145" s="101"/>
      <c r="AG145" s="100"/>
      <c r="AH145" s="99"/>
      <c r="AI145" s="100"/>
      <c r="AJ145" s="99"/>
      <c r="AK145" s="100"/>
      <c r="AL145" s="99"/>
      <c r="AM145" s="100"/>
      <c r="AN145" s="99"/>
      <c r="AO145" s="100"/>
      <c r="AP145" s="99"/>
      <c r="AQ145" s="100"/>
      <c r="AR145" s="99"/>
      <c r="AS145" s="100"/>
      <c r="AT145" s="99"/>
      <c r="AU145" s="100"/>
      <c r="AV145" s="99"/>
      <c r="AW145" s="100"/>
      <c r="AX145" s="99"/>
      <c r="AY145" s="100"/>
      <c r="AZ145" s="99"/>
      <c r="BA145" s="100"/>
      <c r="BB145" s="99"/>
      <c r="BC145" s="100"/>
      <c r="BD145" s="99"/>
      <c r="BE145" s="100"/>
      <c r="BF145" s="101"/>
      <c r="BG145" s="100"/>
      <c r="BH145" s="99"/>
      <c r="BI145" s="100"/>
      <c r="BJ145" s="99"/>
      <c r="BK145" s="100"/>
      <c r="BL145" s="99"/>
      <c r="BM145" s="100"/>
      <c r="BN145" s="99"/>
      <c r="BO145" s="100"/>
      <c r="BP145" s="99"/>
      <c r="BQ145" s="100"/>
      <c r="BR145" s="99"/>
      <c r="BS145" s="100"/>
      <c r="BT145" s="99"/>
      <c r="BU145" s="100"/>
      <c r="BV145" s="99"/>
      <c r="BW145" s="100"/>
      <c r="BX145" s="99"/>
      <c r="BY145" s="100"/>
      <c r="BZ145" s="99"/>
      <c r="CA145" s="100"/>
      <c r="CB145" s="99"/>
      <c r="CC145" s="100"/>
      <c r="CD145" s="99"/>
      <c r="CE145" s="100"/>
      <c r="CF145" s="101"/>
      <c r="CG145" s="100"/>
    </row>
    <row r="146" spans="1:85" s="102" customFormat="1" ht="19.899999999999999" customHeight="1" x14ac:dyDescent="0.25">
      <c r="A146" s="94"/>
      <c r="B146" s="95"/>
      <c r="C146" s="95"/>
      <c r="D146" s="94"/>
      <c r="E146" s="94"/>
      <c r="F146" s="94"/>
      <c r="G146" s="94"/>
      <c r="H146" s="94"/>
      <c r="I146" s="100"/>
      <c r="J146" s="94"/>
      <c r="K146" s="100"/>
      <c r="L146" s="94"/>
      <c r="M146" s="100"/>
      <c r="N146" s="94"/>
      <c r="O146" s="100"/>
      <c r="P146" s="94"/>
      <c r="Q146" s="100"/>
      <c r="R146" s="94"/>
      <c r="S146" s="100"/>
      <c r="T146" s="94"/>
      <c r="U146" s="100"/>
      <c r="V146" s="94"/>
      <c r="W146" s="100"/>
      <c r="X146" s="94"/>
      <c r="Y146" s="100"/>
      <c r="Z146" s="94"/>
      <c r="AA146" s="100"/>
      <c r="AB146" s="94"/>
      <c r="AC146" s="100"/>
      <c r="AD146" s="94"/>
      <c r="AE146" s="100"/>
      <c r="AF146" s="101"/>
      <c r="AG146" s="100"/>
      <c r="AH146" s="99"/>
      <c r="AI146" s="100"/>
      <c r="AJ146" s="99"/>
      <c r="AK146" s="100"/>
      <c r="AL146" s="99"/>
      <c r="AM146" s="100"/>
      <c r="AN146" s="99"/>
      <c r="AO146" s="100"/>
      <c r="AP146" s="99"/>
      <c r="AQ146" s="100"/>
      <c r="AR146" s="99"/>
      <c r="AS146" s="100"/>
      <c r="AT146" s="99"/>
      <c r="AU146" s="100"/>
      <c r="AV146" s="99"/>
      <c r="AW146" s="100"/>
      <c r="AX146" s="99"/>
      <c r="AY146" s="100"/>
      <c r="AZ146" s="99"/>
      <c r="BA146" s="100"/>
      <c r="BB146" s="99"/>
      <c r="BC146" s="100"/>
      <c r="BD146" s="99"/>
      <c r="BE146" s="100"/>
      <c r="BF146" s="101"/>
      <c r="BG146" s="100"/>
      <c r="BH146" s="99"/>
      <c r="BI146" s="100"/>
      <c r="BJ146" s="99"/>
      <c r="BK146" s="100"/>
      <c r="BL146" s="99"/>
      <c r="BM146" s="100"/>
      <c r="BN146" s="99"/>
      <c r="BO146" s="100"/>
      <c r="BP146" s="99"/>
      <c r="BQ146" s="100"/>
      <c r="BR146" s="99"/>
      <c r="BS146" s="100"/>
      <c r="BT146" s="99"/>
      <c r="BU146" s="100"/>
      <c r="BV146" s="99"/>
      <c r="BW146" s="100"/>
      <c r="BX146" s="99"/>
      <c r="BY146" s="100"/>
      <c r="BZ146" s="99"/>
      <c r="CA146" s="100"/>
      <c r="CB146" s="99"/>
      <c r="CC146" s="100"/>
      <c r="CD146" s="99"/>
      <c r="CE146" s="100"/>
      <c r="CF146" s="101">
        <f t="shared" si="389"/>
        <v>0</v>
      </c>
      <c r="CG146" s="100">
        <f t="shared" si="389"/>
        <v>0</v>
      </c>
    </row>
    <row r="147" spans="1:85" s="102" customFormat="1" ht="19.899999999999999" customHeight="1" x14ac:dyDescent="0.25">
      <c r="A147" s="94"/>
      <c r="B147" s="95"/>
      <c r="C147" s="95"/>
      <c r="D147" s="94"/>
      <c r="E147" s="94"/>
      <c r="F147" s="94"/>
      <c r="G147" s="94"/>
      <c r="H147" s="94"/>
      <c r="I147" s="100"/>
      <c r="J147" s="94"/>
      <c r="K147" s="100"/>
      <c r="L147" s="94"/>
      <c r="M147" s="100"/>
      <c r="N147" s="94"/>
      <c r="O147" s="100"/>
      <c r="P147" s="94"/>
      <c r="Q147" s="100"/>
      <c r="R147" s="94"/>
      <c r="S147" s="100"/>
      <c r="T147" s="94"/>
      <c r="U147" s="100"/>
      <c r="V147" s="94"/>
      <c r="W147" s="100"/>
      <c r="X147" s="94"/>
      <c r="Y147" s="100"/>
      <c r="Z147" s="94"/>
      <c r="AA147" s="100"/>
      <c r="AB147" s="94"/>
      <c r="AC147" s="100"/>
      <c r="AD147" s="94"/>
      <c r="AE147" s="100"/>
      <c r="AF147" s="101"/>
      <c r="AG147" s="100"/>
      <c r="AH147" s="99"/>
      <c r="AI147" s="100"/>
      <c r="AJ147" s="99"/>
      <c r="AK147" s="100"/>
      <c r="AL147" s="99"/>
      <c r="AM147" s="100"/>
      <c r="AN147" s="99"/>
      <c r="AO147" s="100"/>
      <c r="AP147" s="99"/>
      <c r="AQ147" s="100"/>
      <c r="AR147" s="99"/>
      <c r="AS147" s="100"/>
      <c r="AT147" s="99"/>
      <c r="AU147" s="100"/>
      <c r="AV147" s="99"/>
      <c r="AW147" s="100"/>
      <c r="AX147" s="99"/>
      <c r="AY147" s="100"/>
      <c r="AZ147" s="99"/>
      <c r="BA147" s="100"/>
      <c r="BB147" s="99"/>
      <c r="BC147" s="100"/>
      <c r="BD147" s="99"/>
      <c r="BE147" s="100"/>
      <c r="BF147" s="101"/>
      <c r="BG147" s="100"/>
      <c r="BH147" s="99"/>
      <c r="BI147" s="100"/>
      <c r="BJ147" s="99"/>
      <c r="BK147" s="100"/>
      <c r="BL147" s="99"/>
      <c r="BM147" s="100"/>
      <c r="BN147" s="99"/>
      <c r="BO147" s="100"/>
      <c r="BP147" s="99"/>
      <c r="BQ147" s="100"/>
      <c r="BR147" s="99"/>
      <c r="BS147" s="100"/>
      <c r="BT147" s="99"/>
      <c r="BU147" s="100"/>
      <c r="BV147" s="99"/>
      <c r="BW147" s="100"/>
      <c r="BX147" s="99"/>
      <c r="BY147" s="100"/>
      <c r="BZ147" s="99"/>
      <c r="CA147" s="100"/>
      <c r="CB147" s="99"/>
      <c r="CC147" s="100"/>
      <c r="CD147" s="99"/>
      <c r="CE147" s="100"/>
      <c r="CF147" s="101"/>
      <c r="CG147" s="100"/>
    </row>
    <row r="148" spans="1:85" s="102" customFormat="1" ht="19.899999999999999" customHeight="1" x14ac:dyDescent="0.25">
      <c r="A148" s="129"/>
      <c r="B148" s="130" t="s">
        <v>166</v>
      </c>
      <c r="C148" s="130"/>
      <c r="D148" s="130"/>
      <c r="E148" s="131"/>
      <c r="F148" s="132"/>
      <c r="G148" s="110"/>
      <c r="H148" s="133">
        <f t="shared" ref="H148:AM148" si="464">SUM(H4:H147)</f>
        <v>68892</v>
      </c>
      <c r="I148" s="134">
        <f t="shared" si="464"/>
        <v>49916.32</v>
      </c>
      <c r="J148" s="133">
        <f t="shared" si="464"/>
        <v>71428</v>
      </c>
      <c r="K148" s="134">
        <f t="shared" si="464"/>
        <v>51958.80000000001</v>
      </c>
      <c r="L148" s="133">
        <f t="shared" si="464"/>
        <v>85844</v>
      </c>
      <c r="M148" s="134">
        <f t="shared" si="464"/>
        <v>61502.479999999996</v>
      </c>
      <c r="N148" s="133">
        <f t="shared" si="464"/>
        <v>76760</v>
      </c>
      <c r="O148" s="134">
        <f t="shared" si="464"/>
        <v>56432.320000000014</v>
      </c>
      <c r="P148" s="133">
        <f t="shared" si="464"/>
        <v>65214</v>
      </c>
      <c r="Q148" s="134">
        <f t="shared" si="464"/>
        <v>46326.479999999996</v>
      </c>
      <c r="R148" s="133">
        <f t="shared" si="464"/>
        <v>74684</v>
      </c>
      <c r="S148" s="134">
        <f t="shared" si="464"/>
        <v>55313.920000000006</v>
      </c>
      <c r="T148" s="133">
        <f t="shared" si="464"/>
        <v>86980</v>
      </c>
      <c r="U148" s="134">
        <f t="shared" si="464"/>
        <v>66749.679999999993</v>
      </c>
      <c r="V148" s="133">
        <f t="shared" si="464"/>
        <v>70744</v>
      </c>
      <c r="W148" s="134">
        <f t="shared" si="464"/>
        <v>54233.920000000006</v>
      </c>
      <c r="X148" s="133">
        <f t="shared" si="464"/>
        <v>82238</v>
      </c>
      <c r="Y148" s="134">
        <f t="shared" si="464"/>
        <v>60292.240000000005</v>
      </c>
      <c r="Z148" s="133">
        <f t="shared" si="464"/>
        <v>84714</v>
      </c>
      <c r="AA148" s="134">
        <f t="shared" si="464"/>
        <v>62881.759999999995</v>
      </c>
      <c r="AB148" s="133">
        <f t="shared" si="464"/>
        <v>70296</v>
      </c>
      <c r="AC148" s="134">
        <f t="shared" si="464"/>
        <v>51285.04</v>
      </c>
      <c r="AD148" s="133">
        <f t="shared" si="464"/>
        <v>80069</v>
      </c>
      <c r="AE148" s="134">
        <f t="shared" si="464"/>
        <v>58438.470000000016</v>
      </c>
      <c r="AF148" s="133">
        <f t="shared" si="464"/>
        <v>917863</v>
      </c>
      <c r="AG148" s="134">
        <f t="shared" si="464"/>
        <v>675331.43</v>
      </c>
      <c r="AH148" s="133">
        <f t="shared" si="464"/>
        <v>74948</v>
      </c>
      <c r="AI148" s="134">
        <f t="shared" si="464"/>
        <v>55246.759999999995</v>
      </c>
      <c r="AJ148" s="133">
        <f t="shared" si="464"/>
        <v>70624</v>
      </c>
      <c r="AK148" s="134">
        <f t="shared" si="464"/>
        <v>51678.559999999998</v>
      </c>
      <c r="AL148" s="133">
        <f t="shared" si="464"/>
        <v>105080</v>
      </c>
      <c r="AM148" s="134">
        <f t="shared" si="464"/>
        <v>78561.8</v>
      </c>
      <c r="AN148" s="133">
        <f t="shared" ref="AN148:BS148" si="465">SUM(AN4:AN147)</f>
        <v>67038</v>
      </c>
      <c r="AO148" s="134">
        <f t="shared" si="465"/>
        <v>48441.560000000012</v>
      </c>
      <c r="AP148" s="133">
        <f t="shared" si="465"/>
        <v>74482</v>
      </c>
      <c r="AQ148" s="134">
        <f t="shared" si="465"/>
        <v>54810.320000000007</v>
      </c>
      <c r="AR148" s="133">
        <f t="shared" si="465"/>
        <v>92713</v>
      </c>
      <c r="AS148" s="134">
        <f t="shared" si="465"/>
        <v>69743.87</v>
      </c>
      <c r="AT148" s="133">
        <f t="shared" si="465"/>
        <v>79859</v>
      </c>
      <c r="AU148" s="134">
        <f t="shared" si="465"/>
        <v>58946.060000000005</v>
      </c>
      <c r="AV148" s="133">
        <f t="shared" si="465"/>
        <v>102131</v>
      </c>
      <c r="AW148" s="134">
        <f t="shared" si="465"/>
        <v>77487.72</v>
      </c>
      <c r="AX148" s="133">
        <f t="shared" si="465"/>
        <v>79827</v>
      </c>
      <c r="AY148" s="134">
        <f t="shared" si="465"/>
        <v>59739.159999999996</v>
      </c>
      <c r="AZ148" s="133">
        <f t="shared" si="465"/>
        <v>83063</v>
      </c>
      <c r="BA148" s="134">
        <f t="shared" si="465"/>
        <v>61867.319999999992</v>
      </c>
      <c r="BB148" s="133">
        <f t="shared" si="465"/>
        <v>80846</v>
      </c>
      <c r="BC148" s="134">
        <f t="shared" si="465"/>
        <v>59845.700000000004</v>
      </c>
      <c r="BD148" s="133">
        <f t="shared" si="465"/>
        <v>88220</v>
      </c>
      <c r="BE148" s="134">
        <f t="shared" si="465"/>
        <v>65184.480000000003</v>
      </c>
      <c r="BF148" s="133">
        <f t="shared" si="465"/>
        <v>998831</v>
      </c>
      <c r="BG148" s="134">
        <f t="shared" si="465"/>
        <v>741553.31000000017</v>
      </c>
      <c r="BH148" s="111">
        <f t="shared" si="465"/>
        <v>80108</v>
      </c>
      <c r="BI148" s="112">
        <f t="shared" si="465"/>
        <v>57742.239999999998</v>
      </c>
      <c r="BJ148" s="111">
        <f t="shared" si="465"/>
        <v>76500</v>
      </c>
      <c r="BK148" s="112">
        <f t="shared" si="465"/>
        <v>57555.92</v>
      </c>
      <c r="BL148" s="111">
        <f t="shared" si="465"/>
        <v>0</v>
      </c>
      <c r="BM148" s="112">
        <f t="shared" si="465"/>
        <v>0</v>
      </c>
      <c r="BN148" s="111">
        <f t="shared" si="465"/>
        <v>0</v>
      </c>
      <c r="BO148" s="112">
        <f t="shared" si="465"/>
        <v>0</v>
      </c>
      <c r="BP148" s="111">
        <f t="shared" si="465"/>
        <v>0</v>
      </c>
      <c r="BQ148" s="112">
        <f t="shared" si="465"/>
        <v>0</v>
      </c>
      <c r="BR148" s="111">
        <f t="shared" si="465"/>
        <v>0</v>
      </c>
      <c r="BS148" s="112">
        <f t="shared" si="465"/>
        <v>0</v>
      </c>
      <c r="BT148" s="111">
        <f t="shared" ref="BT148:CG148" si="466">SUM(BT4:BT147)</f>
        <v>0</v>
      </c>
      <c r="BU148" s="112">
        <f t="shared" si="466"/>
        <v>0</v>
      </c>
      <c r="BV148" s="111">
        <f t="shared" si="466"/>
        <v>0</v>
      </c>
      <c r="BW148" s="112">
        <f t="shared" si="466"/>
        <v>0</v>
      </c>
      <c r="BX148" s="111">
        <f t="shared" si="466"/>
        <v>0</v>
      </c>
      <c r="BY148" s="112">
        <f t="shared" si="466"/>
        <v>0</v>
      </c>
      <c r="BZ148" s="111">
        <f t="shared" si="466"/>
        <v>0</v>
      </c>
      <c r="CA148" s="112">
        <f t="shared" si="466"/>
        <v>0</v>
      </c>
      <c r="CB148" s="111">
        <f t="shared" si="466"/>
        <v>0</v>
      </c>
      <c r="CC148" s="112">
        <f t="shared" si="466"/>
        <v>0</v>
      </c>
      <c r="CD148" s="111">
        <f t="shared" si="466"/>
        <v>0</v>
      </c>
      <c r="CE148" s="112">
        <f t="shared" si="466"/>
        <v>0</v>
      </c>
      <c r="CF148" s="111">
        <f t="shared" si="466"/>
        <v>156608</v>
      </c>
      <c r="CG148" s="112">
        <f t="shared" si="466"/>
        <v>115298.15999999997</v>
      </c>
    </row>
    <row r="149" spans="1:85" s="102" customFormat="1" ht="19.899999999999999" customHeight="1" x14ac:dyDescent="0.25">
      <c r="A149" s="113"/>
      <c r="B149" s="105"/>
      <c r="C149" s="105"/>
      <c r="D149" s="105"/>
      <c r="E149" s="105"/>
      <c r="F149" s="106"/>
      <c r="G149" s="106"/>
      <c r="H149" s="106"/>
      <c r="I149" s="100"/>
      <c r="J149" s="106"/>
      <c r="K149" s="100"/>
      <c r="L149" s="106"/>
      <c r="M149" s="100"/>
      <c r="N149" s="106"/>
      <c r="O149" s="100"/>
      <c r="P149" s="106"/>
      <c r="Q149" s="100"/>
      <c r="R149" s="106"/>
      <c r="S149" s="100"/>
      <c r="T149" s="106"/>
      <c r="U149" s="100"/>
      <c r="V149" s="106"/>
      <c r="W149" s="100"/>
      <c r="X149" s="106"/>
      <c r="Y149" s="100"/>
      <c r="Z149" s="106"/>
      <c r="AA149" s="100"/>
      <c r="AB149" s="106"/>
      <c r="AC149" s="100"/>
      <c r="AD149" s="106"/>
      <c r="AE149" s="100"/>
      <c r="AF149" s="101"/>
      <c r="AG149" s="100"/>
      <c r="AH149" s="99"/>
      <c r="AI149" s="100"/>
      <c r="AJ149" s="99"/>
      <c r="AK149" s="100"/>
      <c r="AL149" s="99"/>
      <c r="AM149" s="100"/>
      <c r="AN149" s="99"/>
      <c r="AO149" s="100"/>
      <c r="AP149" s="99"/>
      <c r="AQ149" s="100"/>
      <c r="AR149" s="99"/>
      <c r="AS149" s="100"/>
      <c r="AT149" s="99"/>
      <c r="AU149" s="100"/>
      <c r="AV149" s="99"/>
      <c r="AW149" s="100"/>
      <c r="AX149" s="99"/>
      <c r="AY149" s="100"/>
      <c r="AZ149" s="99"/>
      <c r="BA149" s="100"/>
      <c r="BB149" s="99"/>
      <c r="BC149" s="100"/>
      <c r="BD149" s="99"/>
      <c r="BE149" s="100"/>
      <c r="BF149" s="101"/>
      <c r="BG149" s="100"/>
      <c r="BH149" s="99"/>
      <c r="BI149" s="100"/>
      <c r="BJ149" s="99"/>
      <c r="BK149" s="100"/>
      <c r="BL149" s="99"/>
      <c r="BM149" s="100"/>
      <c r="BN149" s="99"/>
      <c r="BO149" s="100"/>
      <c r="BP149" s="99"/>
      <c r="BQ149" s="100"/>
      <c r="BR149" s="99"/>
      <c r="BS149" s="100"/>
      <c r="BT149" s="99"/>
      <c r="BU149" s="100"/>
      <c r="BV149" s="99"/>
      <c r="BW149" s="100"/>
      <c r="BX149" s="99"/>
      <c r="BY149" s="100"/>
      <c r="BZ149" s="99"/>
      <c r="CA149" s="100"/>
      <c r="CB149" s="99"/>
      <c r="CC149" s="100"/>
      <c r="CD149" s="99"/>
      <c r="CE149" s="100"/>
      <c r="CF149" s="101"/>
      <c r="CG149" s="100"/>
    </row>
    <row r="150" spans="1:85" s="102" customFormat="1" ht="19.899999999999999" customHeight="1" x14ac:dyDescent="0.25">
      <c r="A150" s="94">
        <v>119</v>
      </c>
      <c r="B150" s="95" t="s">
        <v>167</v>
      </c>
      <c r="C150" s="95" t="s">
        <v>74</v>
      </c>
      <c r="D150" s="94">
        <f t="shared" ref="D150:D157" si="467">RANK(BF150,$BF$149:$BF$164)</f>
        <v>5</v>
      </c>
      <c r="E150" s="94">
        <v>0.7</v>
      </c>
      <c r="F150" s="94" t="s">
        <v>75</v>
      </c>
      <c r="G150" s="94">
        <v>4500</v>
      </c>
      <c r="H150" s="94"/>
      <c r="I150" s="104">
        <f t="shared" ref="I150:I163" si="468">H150*$E150</f>
        <v>0</v>
      </c>
      <c r="J150" s="94">
        <v>12</v>
      </c>
      <c r="K150" s="104">
        <f t="shared" ref="K150:K163" si="469">J150*$E150</f>
        <v>8.3999999999999986</v>
      </c>
      <c r="L150" s="94"/>
      <c r="M150" s="104">
        <f t="shared" ref="M150:M163" si="470">L150*$E150</f>
        <v>0</v>
      </c>
      <c r="N150" s="94"/>
      <c r="O150" s="104">
        <f t="shared" ref="O150:O163" si="471">N150*$E150</f>
        <v>0</v>
      </c>
      <c r="P150" s="94"/>
      <c r="Q150" s="104">
        <f t="shared" ref="Q150:Q163" si="472">P150*$E150</f>
        <v>0</v>
      </c>
      <c r="R150" s="94"/>
      <c r="S150" s="104">
        <f t="shared" ref="S150:S163" si="473">R150*$E150</f>
        <v>0</v>
      </c>
      <c r="T150" s="94"/>
      <c r="U150" s="104">
        <f t="shared" ref="U150:U163" si="474">T150*$E150</f>
        <v>0</v>
      </c>
      <c r="V150" s="94">
        <v>12</v>
      </c>
      <c r="W150" s="104">
        <f t="shared" ref="W150:W163" si="475">V150*$E150</f>
        <v>8.3999999999999986</v>
      </c>
      <c r="X150" s="94">
        <v>60</v>
      </c>
      <c r="Y150" s="104">
        <f t="shared" ref="Y150:Y163" si="476">X150*$E150</f>
        <v>42</v>
      </c>
      <c r="Z150" s="94"/>
      <c r="AA150" s="104">
        <f t="shared" ref="AA150:AA163" si="477">Z150*$E150</f>
        <v>0</v>
      </c>
      <c r="AB150" s="94"/>
      <c r="AC150" s="104">
        <f t="shared" ref="AC150:AC163" si="478">AB150*$E150</f>
        <v>0</v>
      </c>
      <c r="AD150" s="94"/>
      <c r="AE150" s="104">
        <f t="shared" ref="AE150:AE163" si="479">AD150*$E150</f>
        <v>0</v>
      </c>
      <c r="AF150" s="101">
        <f t="shared" ref="AF150:AF163" si="480">SUM(H150,J150,L150,N150,P150,R150,T150,V150,X150,Z150,AB150,AD150)</f>
        <v>84</v>
      </c>
      <c r="AG150" s="100">
        <f t="shared" ref="AG150:AG163" si="481">SUM(I150,K150,M150,O150,Q150,S150,U150,W150,Y150,AA150,AC150,AE150)</f>
        <v>58.8</v>
      </c>
      <c r="AH150" s="96">
        <v>12</v>
      </c>
      <c r="AI150" s="104">
        <f t="shared" ref="AI150:AK163" si="482">AH150*$E150</f>
        <v>8.3999999999999986</v>
      </c>
      <c r="AJ150" s="98">
        <v>12</v>
      </c>
      <c r="AK150" s="104">
        <f t="shared" si="482"/>
        <v>8.3999999999999986</v>
      </c>
      <c r="AL150" s="99">
        <v>12</v>
      </c>
      <c r="AM150" s="100">
        <f t="shared" ref="AM150:AM163" si="483">AL150*$E150</f>
        <v>8.3999999999999986</v>
      </c>
      <c r="AN150" s="99"/>
      <c r="AO150" s="100">
        <f t="shared" ref="AO150:AQ163" si="484">AN150*$E150</f>
        <v>0</v>
      </c>
      <c r="AP150" s="99">
        <v>12</v>
      </c>
      <c r="AQ150" s="100">
        <f t="shared" si="484"/>
        <v>8.3999999999999986</v>
      </c>
      <c r="AR150" s="99"/>
      <c r="AS150" s="100">
        <f t="shared" ref="AS150:AS163" si="485">AR150*$E150</f>
        <v>0</v>
      </c>
      <c r="AT150" s="99"/>
      <c r="AU150" s="100">
        <f t="shared" ref="AU150:AU163" si="486">AT150*$E150</f>
        <v>0</v>
      </c>
      <c r="AV150" s="99">
        <v>12</v>
      </c>
      <c r="AW150" s="100">
        <f t="shared" ref="AW150:AW163" si="487">AV150*$E150</f>
        <v>8.3999999999999986</v>
      </c>
      <c r="AX150" s="99">
        <v>24</v>
      </c>
      <c r="AY150" s="100">
        <f t="shared" ref="AY150:AY163" si="488">AX150*$E150</f>
        <v>16.799999999999997</v>
      </c>
      <c r="AZ150" s="99"/>
      <c r="BA150" s="100">
        <f t="shared" ref="BA150:BA163" si="489">AZ150*$E150</f>
        <v>0</v>
      </c>
      <c r="BB150" s="99"/>
      <c r="BC150" s="100">
        <f t="shared" ref="BC150:BC163" si="490">BB150*$E150</f>
        <v>0</v>
      </c>
      <c r="BD150" s="99"/>
      <c r="BE150" s="100">
        <f t="shared" ref="BE150:BE163" si="491">BD150*$E150</f>
        <v>0</v>
      </c>
      <c r="BF150" s="101">
        <f t="shared" ref="BF150:BG163" si="492">SUM(AH150,AJ150,AL150,AN150,AP150,AR150,AT150,AV150,AX150,AZ150,BB150,BD150)</f>
        <v>84</v>
      </c>
      <c r="BG150" s="100">
        <f t="shared" si="492"/>
        <v>58.79999999999999</v>
      </c>
      <c r="BH150" s="99"/>
      <c r="BI150" s="100">
        <f t="shared" ref="BI150:BI156" si="493">BH150*$E150</f>
        <v>0</v>
      </c>
      <c r="BJ150" s="99"/>
      <c r="BK150" s="100">
        <f t="shared" ref="BK150:BK156" si="494">BJ150*$E150</f>
        <v>0</v>
      </c>
      <c r="BL150" s="99"/>
      <c r="BM150" s="100">
        <f t="shared" ref="BM150:BM156" si="495">BL150*$E150</f>
        <v>0</v>
      </c>
      <c r="BN150" s="99"/>
      <c r="BO150" s="100">
        <f t="shared" ref="BO150:BO156" si="496">BN150*$E150</f>
        <v>0</v>
      </c>
      <c r="BP150" s="99"/>
      <c r="BQ150" s="100">
        <f t="shared" ref="BQ150:BQ156" si="497">BP150*$E150</f>
        <v>0</v>
      </c>
      <c r="BR150" s="99"/>
      <c r="BS150" s="100">
        <f t="shared" ref="BS150:BS156" si="498">BR150*$E150</f>
        <v>0</v>
      </c>
      <c r="BT150" s="99"/>
      <c r="BU150" s="100">
        <f t="shared" ref="BU150:BU156" si="499">BT150*$E150</f>
        <v>0</v>
      </c>
      <c r="BV150" s="99"/>
      <c r="BW150" s="100">
        <f t="shared" ref="BW150:BW156" si="500">BV150*$E150</f>
        <v>0</v>
      </c>
      <c r="BX150" s="99"/>
      <c r="BY150" s="100">
        <f t="shared" ref="BY150:BY156" si="501">BX150*$E150</f>
        <v>0</v>
      </c>
      <c r="BZ150" s="99"/>
      <c r="CA150" s="100">
        <f t="shared" ref="CA150:CA156" si="502">BZ150*$E150</f>
        <v>0</v>
      </c>
      <c r="CB150" s="99"/>
      <c r="CC150" s="100">
        <f t="shared" ref="CC150:CC156" si="503">CB150*$E150</f>
        <v>0</v>
      </c>
      <c r="CD150" s="99"/>
      <c r="CE150" s="100">
        <f t="shared" ref="CE150:CE156" si="504">CD150*$E150</f>
        <v>0</v>
      </c>
      <c r="CF150" s="101">
        <f t="shared" ref="CF150:CG156" si="505">SUM(BH150,BJ150,BL150,BN150,BP150,BR150,BT150,BV150,BX150,BZ150,CB150,CD150)</f>
        <v>0</v>
      </c>
      <c r="CG150" s="100">
        <f t="shared" si="505"/>
        <v>0</v>
      </c>
    </row>
    <row r="151" spans="1:85" s="102" customFormat="1" ht="19.899999999999999" customHeight="1" x14ac:dyDescent="0.25">
      <c r="A151" s="94">
        <v>120</v>
      </c>
      <c r="B151" s="95" t="s">
        <v>168</v>
      </c>
      <c r="C151" s="95" t="s">
        <v>74</v>
      </c>
      <c r="D151" s="94">
        <f t="shared" si="467"/>
        <v>4</v>
      </c>
      <c r="E151" s="94">
        <v>0.35</v>
      </c>
      <c r="F151" s="94" t="s">
        <v>83</v>
      </c>
      <c r="G151" s="94">
        <v>2300</v>
      </c>
      <c r="H151" s="94"/>
      <c r="I151" s="104">
        <f t="shared" si="468"/>
        <v>0</v>
      </c>
      <c r="J151" s="94"/>
      <c r="K151" s="104">
        <f t="shared" si="469"/>
        <v>0</v>
      </c>
      <c r="L151" s="94"/>
      <c r="M151" s="104">
        <f t="shared" si="470"/>
        <v>0</v>
      </c>
      <c r="N151" s="94"/>
      <c r="O151" s="104">
        <f t="shared" si="471"/>
        <v>0</v>
      </c>
      <c r="P151" s="94"/>
      <c r="Q151" s="104">
        <f t="shared" si="472"/>
        <v>0</v>
      </c>
      <c r="R151" s="94"/>
      <c r="S151" s="104">
        <f t="shared" si="473"/>
        <v>0</v>
      </c>
      <c r="T151" s="94"/>
      <c r="U151" s="104">
        <f t="shared" si="474"/>
        <v>0</v>
      </c>
      <c r="V151" s="94">
        <v>24</v>
      </c>
      <c r="W151" s="104">
        <f t="shared" si="475"/>
        <v>8.3999999999999986</v>
      </c>
      <c r="X151" s="94"/>
      <c r="Y151" s="104">
        <f t="shared" si="476"/>
        <v>0</v>
      </c>
      <c r="Z151" s="94"/>
      <c r="AA151" s="104">
        <f t="shared" si="477"/>
        <v>0</v>
      </c>
      <c r="AB151" s="94"/>
      <c r="AC151" s="104">
        <f t="shared" si="478"/>
        <v>0</v>
      </c>
      <c r="AD151" s="94"/>
      <c r="AE151" s="104">
        <f t="shared" si="479"/>
        <v>0</v>
      </c>
      <c r="AF151" s="101">
        <f t="shared" si="480"/>
        <v>24</v>
      </c>
      <c r="AG151" s="100">
        <f t="shared" si="481"/>
        <v>8.3999999999999986</v>
      </c>
      <c r="AH151" s="96">
        <v>48</v>
      </c>
      <c r="AI151" s="104">
        <f t="shared" si="482"/>
        <v>16.799999999999997</v>
      </c>
      <c r="AJ151" s="98"/>
      <c r="AK151" s="104">
        <f t="shared" si="482"/>
        <v>0</v>
      </c>
      <c r="AL151" s="99">
        <v>24</v>
      </c>
      <c r="AM151" s="100">
        <f t="shared" si="483"/>
        <v>8.3999999999999986</v>
      </c>
      <c r="AN151" s="99"/>
      <c r="AO151" s="100">
        <f t="shared" si="484"/>
        <v>0</v>
      </c>
      <c r="AP151" s="99">
        <v>24</v>
      </c>
      <c r="AQ151" s="100">
        <f t="shared" si="484"/>
        <v>8.3999999999999986</v>
      </c>
      <c r="AR151" s="99">
        <v>24</v>
      </c>
      <c r="AS151" s="100">
        <f t="shared" si="485"/>
        <v>8.3999999999999986</v>
      </c>
      <c r="AT151" s="99"/>
      <c r="AU151" s="100">
        <f t="shared" si="486"/>
        <v>0</v>
      </c>
      <c r="AV151" s="99"/>
      <c r="AW151" s="100">
        <f t="shared" si="487"/>
        <v>0</v>
      </c>
      <c r="AX151" s="99">
        <v>24</v>
      </c>
      <c r="AY151" s="100">
        <f t="shared" si="488"/>
        <v>8.3999999999999986</v>
      </c>
      <c r="AZ151" s="99"/>
      <c r="BA151" s="100">
        <f t="shared" si="489"/>
        <v>0</v>
      </c>
      <c r="BB151" s="99"/>
      <c r="BC151" s="100">
        <f t="shared" si="490"/>
        <v>0</v>
      </c>
      <c r="BD151" s="99"/>
      <c r="BE151" s="100">
        <f t="shared" si="491"/>
        <v>0</v>
      </c>
      <c r="BF151" s="101">
        <f t="shared" si="492"/>
        <v>144</v>
      </c>
      <c r="BG151" s="100">
        <f t="shared" si="492"/>
        <v>50.399999999999991</v>
      </c>
      <c r="BH151" s="99"/>
      <c r="BI151" s="100">
        <f t="shared" si="493"/>
        <v>0</v>
      </c>
      <c r="BJ151" s="99"/>
      <c r="BK151" s="100">
        <f t="shared" si="494"/>
        <v>0</v>
      </c>
      <c r="BL151" s="99"/>
      <c r="BM151" s="100">
        <f t="shared" si="495"/>
        <v>0</v>
      </c>
      <c r="BN151" s="99"/>
      <c r="BO151" s="100">
        <f t="shared" si="496"/>
        <v>0</v>
      </c>
      <c r="BP151" s="99"/>
      <c r="BQ151" s="100">
        <f t="shared" si="497"/>
        <v>0</v>
      </c>
      <c r="BR151" s="99"/>
      <c r="BS151" s="100">
        <f t="shared" si="498"/>
        <v>0</v>
      </c>
      <c r="BT151" s="99"/>
      <c r="BU151" s="100">
        <f t="shared" si="499"/>
        <v>0</v>
      </c>
      <c r="BV151" s="99"/>
      <c r="BW151" s="100">
        <f t="shared" si="500"/>
        <v>0</v>
      </c>
      <c r="BX151" s="99"/>
      <c r="BY151" s="100">
        <f t="shared" si="501"/>
        <v>0</v>
      </c>
      <c r="BZ151" s="99"/>
      <c r="CA151" s="100">
        <f t="shared" si="502"/>
        <v>0</v>
      </c>
      <c r="CB151" s="99"/>
      <c r="CC151" s="100">
        <f t="shared" si="503"/>
        <v>0</v>
      </c>
      <c r="CD151" s="99"/>
      <c r="CE151" s="100">
        <f t="shared" si="504"/>
        <v>0</v>
      </c>
      <c r="CF151" s="101">
        <f t="shared" si="505"/>
        <v>0</v>
      </c>
      <c r="CG151" s="100">
        <f t="shared" si="505"/>
        <v>0</v>
      </c>
    </row>
    <row r="152" spans="1:85" s="102" customFormat="1" ht="19.899999999999999" customHeight="1" x14ac:dyDescent="0.25">
      <c r="A152" s="94">
        <v>121</v>
      </c>
      <c r="B152" s="95" t="s">
        <v>169</v>
      </c>
      <c r="C152" s="95" t="s">
        <v>74</v>
      </c>
      <c r="D152" s="94">
        <f t="shared" si="467"/>
        <v>6</v>
      </c>
      <c r="E152" s="94">
        <v>0.17499999999999999</v>
      </c>
      <c r="F152" s="94" t="s">
        <v>170</v>
      </c>
      <c r="G152" s="94">
        <v>1300</v>
      </c>
      <c r="H152" s="94"/>
      <c r="I152" s="104">
        <f t="shared" si="468"/>
        <v>0</v>
      </c>
      <c r="J152" s="94"/>
      <c r="K152" s="104">
        <f t="shared" si="469"/>
        <v>0</v>
      </c>
      <c r="L152" s="94"/>
      <c r="M152" s="104">
        <f t="shared" si="470"/>
        <v>0</v>
      </c>
      <c r="N152" s="94"/>
      <c r="O152" s="104">
        <f t="shared" si="471"/>
        <v>0</v>
      </c>
      <c r="P152" s="94"/>
      <c r="Q152" s="104">
        <f t="shared" si="472"/>
        <v>0</v>
      </c>
      <c r="R152" s="94"/>
      <c r="S152" s="104">
        <f t="shared" si="473"/>
        <v>0</v>
      </c>
      <c r="T152" s="94"/>
      <c r="U152" s="104">
        <f t="shared" si="474"/>
        <v>0</v>
      </c>
      <c r="V152" s="94"/>
      <c r="W152" s="104">
        <f t="shared" si="475"/>
        <v>0</v>
      </c>
      <c r="X152" s="94"/>
      <c r="Y152" s="104">
        <f t="shared" si="476"/>
        <v>0</v>
      </c>
      <c r="Z152" s="94"/>
      <c r="AA152" s="104">
        <f t="shared" si="477"/>
        <v>0</v>
      </c>
      <c r="AB152" s="94"/>
      <c r="AC152" s="104">
        <f t="shared" si="478"/>
        <v>0</v>
      </c>
      <c r="AD152" s="94"/>
      <c r="AE152" s="104">
        <f t="shared" si="479"/>
        <v>0</v>
      </c>
      <c r="AF152" s="101">
        <f t="shared" si="480"/>
        <v>0</v>
      </c>
      <c r="AG152" s="100">
        <f t="shared" si="481"/>
        <v>0</v>
      </c>
      <c r="AH152" s="96"/>
      <c r="AI152" s="104">
        <f t="shared" si="482"/>
        <v>0</v>
      </c>
      <c r="AJ152" s="98"/>
      <c r="AK152" s="104">
        <f t="shared" si="482"/>
        <v>0</v>
      </c>
      <c r="AL152" s="99"/>
      <c r="AM152" s="100">
        <f t="shared" si="483"/>
        <v>0</v>
      </c>
      <c r="AN152" s="99"/>
      <c r="AO152" s="100">
        <f t="shared" si="484"/>
        <v>0</v>
      </c>
      <c r="AP152" s="99"/>
      <c r="AQ152" s="100">
        <f t="shared" si="484"/>
        <v>0</v>
      </c>
      <c r="AR152" s="99"/>
      <c r="AS152" s="100">
        <f t="shared" si="485"/>
        <v>0</v>
      </c>
      <c r="AT152" s="99"/>
      <c r="AU152" s="100">
        <f t="shared" si="486"/>
        <v>0</v>
      </c>
      <c r="AV152" s="99"/>
      <c r="AW152" s="100">
        <f t="shared" si="487"/>
        <v>0</v>
      </c>
      <c r="AX152" s="99"/>
      <c r="AY152" s="100">
        <f t="shared" si="488"/>
        <v>0</v>
      </c>
      <c r="AZ152" s="99"/>
      <c r="BA152" s="100">
        <f t="shared" si="489"/>
        <v>0</v>
      </c>
      <c r="BB152" s="99"/>
      <c r="BC152" s="100">
        <f t="shared" si="490"/>
        <v>0</v>
      </c>
      <c r="BD152" s="99"/>
      <c r="BE152" s="100">
        <f t="shared" si="491"/>
        <v>0</v>
      </c>
      <c r="BF152" s="101">
        <f t="shared" si="492"/>
        <v>0</v>
      </c>
      <c r="BG152" s="100">
        <f t="shared" si="492"/>
        <v>0</v>
      </c>
      <c r="BH152" s="99"/>
      <c r="BI152" s="100">
        <f t="shared" si="493"/>
        <v>0</v>
      </c>
      <c r="BJ152" s="99"/>
      <c r="BK152" s="100">
        <f t="shared" si="494"/>
        <v>0</v>
      </c>
      <c r="BL152" s="99"/>
      <c r="BM152" s="100">
        <f t="shared" si="495"/>
        <v>0</v>
      </c>
      <c r="BN152" s="99"/>
      <c r="BO152" s="100">
        <f t="shared" si="496"/>
        <v>0</v>
      </c>
      <c r="BP152" s="99"/>
      <c r="BQ152" s="100">
        <f t="shared" si="497"/>
        <v>0</v>
      </c>
      <c r="BR152" s="99"/>
      <c r="BS152" s="100">
        <f t="shared" si="498"/>
        <v>0</v>
      </c>
      <c r="BT152" s="99"/>
      <c r="BU152" s="100">
        <f t="shared" si="499"/>
        <v>0</v>
      </c>
      <c r="BV152" s="99"/>
      <c r="BW152" s="100">
        <f t="shared" si="500"/>
        <v>0</v>
      </c>
      <c r="BX152" s="99"/>
      <c r="BY152" s="100">
        <f t="shared" si="501"/>
        <v>0</v>
      </c>
      <c r="BZ152" s="99"/>
      <c r="CA152" s="100">
        <f t="shared" si="502"/>
        <v>0</v>
      </c>
      <c r="CB152" s="99"/>
      <c r="CC152" s="100">
        <f t="shared" si="503"/>
        <v>0</v>
      </c>
      <c r="CD152" s="99"/>
      <c r="CE152" s="100">
        <f t="shared" si="504"/>
        <v>0</v>
      </c>
      <c r="CF152" s="101">
        <f t="shared" si="505"/>
        <v>0</v>
      </c>
      <c r="CG152" s="100">
        <f t="shared" si="505"/>
        <v>0</v>
      </c>
    </row>
    <row r="153" spans="1:85" s="102" customFormat="1" ht="19.899999999999999" customHeight="1" x14ac:dyDescent="0.25">
      <c r="A153" s="94">
        <v>122</v>
      </c>
      <c r="B153" s="95" t="s">
        <v>171</v>
      </c>
      <c r="C153" s="95" t="s">
        <v>74</v>
      </c>
      <c r="D153" s="94">
        <f t="shared" si="467"/>
        <v>2</v>
      </c>
      <c r="E153" s="94">
        <v>0.7</v>
      </c>
      <c r="F153" s="94" t="s">
        <v>75</v>
      </c>
      <c r="G153" s="94">
        <v>5200</v>
      </c>
      <c r="H153" s="94">
        <v>184</v>
      </c>
      <c r="I153" s="104">
        <f t="shared" si="468"/>
        <v>128.79999999999998</v>
      </c>
      <c r="J153" s="94">
        <v>145</v>
      </c>
      <c r="K153" s="104">
        <f t="shared" si="469"/>
        <v>101.5</v>
      </c>
      <c r="L153" s="94">
        <v>180</v>
      </c>
      <c r="M153" s="104">
        <f t="shared" si="470"/>
        <v>125.99999999999999</v>
      </c>
      <c r="N153" s="94">
        <v>24</v>
      </c>
      <c r="O153" s="104">
        <f t="shared" si="471"/>
        <v>16.799999999999997</v>
      </c>
      <c r="P153" s="94">
        <v>279</v>
      </c>
      <c r="Q153" s="104">
        <f t="shared" si="472"/>
        <v>195.29999999999998</v>
      </c>
      <c r="R153" s="94">
        <v>132</v>
      </c>
      <c r="S153" s="104">
        <f t="shared" si="473"/>
        <v>92.399999999999991</v>
      </c>
      <c r="T153" s="94">
        <v>60</v>
      </c>
      <c r="U153" s="104">
        <f t="shared" si="474"/>
        <v>42</v>
      </c>
      <c r="V153" s="94">
        <v>24</v>
      </c>
      <c r="W153" s="104">
        <f t="shared" si="475"/>
        <v>16.799999999999997</v>
      </c>
      <c r="X153" s="94">
        <v>48</v>
      </c>
      <c r="Y153" s="104">
        <f t="shared" si="476"/>
        <v>33.599999999999994</v>
      </c>
      <c r="Z153" s="94">
        <v>36</v>
      </c>
      <c r="AA153" s="97">
        <f t="shared" si="477"/>
        <v>25.2</v>
      </c>
      <c r="AB153" s="94">
        <v>36</v>
      </c>
      <c r="AC153" s="97">
        <f t="shared" si="478"/>
        <v>25.2</v>
      </c>
      <c r="AD153" s="94">
        <v>24</v>
      </c>
      <c r="AE153" s="97">
        <f t="shared" si="479"/>
        <v>16.799999999999997</v>
      </c>
      <c r="AF153" s="101">
        <f t="shared" si="480"/>
        <v>1172</v>
      </c>
      <c r="AG153" s="100">
        <f t="shared" si="481"/>
        <v>820.4</v>
      </c>
      <c r="AH153" s="96">
        <v>11</v>
      </c>
      <c r="AI153" s="104">
        <f t="shared" si="482"/>
        <v>7.6999999999999993</v>
      </c>
      <c r="AJ153" s="98">
        <v>138</v>
      </c>
      <c r="AK153" s="104">
        <f t="shared" si="482"/>
        <v>96.6</v>
      </c>
      <c r="AL153" s="99"/>
      <c r="AM153" s="100">
        <f t="shared" si="483"/>
        <v>0</v>
      </c>
      <c r="AN153" s="99">
        <v>24</v>
      </c>
      <c r="AO153" s="100">
        <f t="shared" si="484"/>
        <v>16.799999999999997</v>
      </c>
      <c r="AP153" s="99">
        <v>36</v>
      </c>
      <c r="AQ153" s="100">
        <f t="shared" si="484"/>
        <v>25.2</v>
      </c>
      <c r="AR153" s="99">
        <v>25</v>
      </c>
      <c r="AS153" s="100">
        <f t="shared" si="485"/>
        <v>17.5</v>
      </c>
      <c r="AT153" s="99">
        <v>9</v>
      </c>
      <c r="AU153" s="100">
        <f t="shared" si="486"/>
        <v>6.3</v>
      </c>
      <c r="AV153" s="99"/>
      <c r="AW153" s="100">
        <f t="shared" si="487"/>
        <v>0</v>
      </c>
      <c r="AX153" s="99"/>
      <c r="AY153" s="100">
        <f t="shared" si="488"/>
        <v>0</v>
      </c>
      <c r="AZ153" s="99">
        <v>12</v>
      </c>
      <c r="BA153" s="100">
        <f t="shared" si="489"/>
        <v>8.3999999999999986</v>
      </c>
      <c r="BB153" s="99"/>
      <c r="BC153" s="100">
        <f t="shared" si="490"/>
        <v>0</v>
      </c>
      <c r="BD153" s="99">
        <v>24</v>
      </c>
      <c r="BE153" s="100">
        <f t="shared" si="491"/>
        <v>16.799999999999997</v>
      </c>
      <c r="BF153" s="101">
        <f t="shared" si="492"/>
        <v>279</v>
      </c>
      <c r="BG153" s="100">
        <f t="shared" si="492"/>
        <v>195.3</v>
      </c>
      <c r="BH153" s="96"/>
      <c r="BI153" s="104">
        <f t="shared" si="493"/>
        <v>0</v>
      </c>
      <c r="BJ153" s="98"/>
      <c r="BK153" s="104">
        <f t="shared" si="494"/>
        <v>0</v>
      </c>
      <c r="BL153" s="99"/>
      <c r="BM153" s="100">
        <f t="shared" si="495"/>
        <v>0</v>
      </c>
      <c r="BN153" s="99"/>
      <c r="BO153" s="100">
        <f t="shared" si="496"/>
        <v>0</v>
      </c>
      <c r="BP153" s="99"/>
      <c r="BQ153" s="100">
        <f t="shared" si="497"/>
        <v>0</v>
      </c>
      <c r="BR153" s="99"/>
      <c r="BS153" s="100">
        <f t="shared" si="498"/>
        <v>0</v>
      </c>
      <c r="BT153" s="99"/>
      <c r="BU153" s="100">
        <f t="shared" si="499"/>
        <v>0</v>
      </c>
      <c r="BV153" s="99"/>
      <c r="BW153" s="100">
        <f t="shared" si="500"/>
        <v>0</v>
      </c>
      <c r="BX153" s="99"/>
      <c r="BY153" s="100">
        <f t="shared" si="501"/>
        <v>0</v>
      </c>
      <c r="BZ153" s="99"/>
      <c r="CA153" s="100">
        <f t="shared" si="502"/>
        <v>0</v>
      </c>
      <c r="CB153" s="99"/>
      <c r="CC153" s="100">
        <f t="shared" si="503"/>
        <v>0</v>
      </c>
      <c r="CD153" s="99"/>
      <c r="CE153" s="100">
        <f t="shared" si="504"/>
        <v>0</v>
      </c>
      <c r="CF153" s="101">
        <f t="shared" si="505"/>
        <v>0</v>
      </c>
      <c r="CG153" s="100">
        <f t="shared" si="505"/>
        <v>0</v>
      </c>
    </row>
    <row r="154" spans="1:85" s="102" customFormat="1" ht="19.899999999999999" customHeight="1" x14ac:dyDescent="0.25">
      <c r="A154" s="94">
        <v>123</v>
      </c>
      <c r="B154" s="95" t="s">
        <v>172</v>
      </c>
      <c r="C154" s="95" t="s">
        <v>74</v>
      </c>
      <c r="D154" s="94">
        <f t="shared" si="467"/>
        <v>1</v>
      </c>
      <c r="E154" s="94">
        <v>0.35</v>
      </c>
      <c r="F154" s="94" t="s">
        <v>83</v>
      </c>
      <c r="G154" s="94">
        <v>2600</v>
      </c>
      <c r="H154" s="94">
        <v>1004</v>
      </c>
      <c r="I154" s="104">
        <f t="shared" si="468"/>
        <v>351.4</v>
      </c>
      <c r="J154" s="94">
        <v>948</v>
      </c>
      <c r="K154" s="104">
        <f t="shared" si="469"/>
        <v>331.79999999999995</v>
      </c>
      <c r="L154" s="94">
        <v>1056</v>
      </c>
      <c r="M154" s="104">
        <f t="shared" si="470"/>
        <v>369.59999999999997</v>
      </c>
      <c r="N154" s="94">
        <v>120</v>
      </c>
      <c r="O154" s="104">
        <f t="shared" si="471"/>
        <v>42</v>
      </c>
      <c r="P154" s="94">
        <v>336</v>
      </c>
      <c r="Q154" s="104">
        <f t="shared" si="472"/>
        <v>117.6</v>
      </c>
      <c r="R154" s="94">
        <v>96</v>
      </c>
      <c r="S154" s="104">
        <f t="shared" si="473"/>
        <v>33.599999999999994</v>
      </c>
      <c r="T154" s="94">
        <v>90</v>
      </c>
      <c r="U154" s="104">
        <f t="shared" si="474"/>
        <v>31.499999999999996</v>
      </c>
      <c r="V154" s="94">
        <v>30</v>
      </c>
      <c r="W154" s="104">
        <f t="shared" si="475"/>
        <v>10.5</v>
      </c>
      <c r="X154" s="94">
        <v>75</v>
      </c>
      <c r="Y154" s="104">
        <f t="shared" si="476"/>
        <v>26.25</v>
      </c>
      <c r="Z154" s="94">
        <v>24</v>
      </c>
      <c r="AA154" s="97">
        <f t="shared" si="477"/>
        <v>8.3999999999999986</v>
      </c>
      <c r="AB154" s="94">
        <v>48</v>
      </c>
      <c r="AC154" s="97">
        <f t="shared" si="478"/>
        <v>16.799999999999997</v>
      </c>
      <c r="AD154" s="94">
        <v>24</v>
      </c>
      <c r="AE154" s="97">
        <f t="shared" si="479"/>
        <v>8.3999999999999986</v>
      </c>
      <c r="AF154" s="101">
        <f t="shared" si="480"/>
        <v>3851</v>
      </c>
      <c r="AG154" s="100">
        <f t="shared" si="481"/>
        <v>1347.85</v>
      </c>
      <c r="AH154" s="96">
        <v>24</v>
      </c>
      <c r="AI154" s="104">
        <f t="shared" si="482"/>
        <v>8.3999999999999986</v>
      </c>
      <c r="AJ154" s="98">
        <v>264</v>
      </c>
      <c r="AK154" s="104">
        <f t="shared" si="482"/>
        <v>92.399999999999991</v>
      </c>
      <c r="AL154" s="99"/>
      <c r="AM154" s="100">
        <f t="shared" si="483"/>
        <v>0</v>
      </c>
      <c r="AN154" s="99">
        <v>48</v>
      </c>
      <c r="AO154" s="100">
        <f t="shared" si="484"/>
        <v>16.799999999999997</v>
      </c>
      <c r="AP154" s="99">
        <v>24</v>
      </c>
      <c r="AQ154" s="100">
        <f t="shared" si="484"/>
        <v>8.3999999999999986</v>
      </c>
      <c r="AR154" s="99">
        <v>210</v>
      </c>
      <c r="AS154" s="100">
        <f t="shared" si="485"/>
        <v>73.5</v>
      </c>
      <c r="AT154" s="99">
        <v>174</v>
      </c>
      <c r="AU154" s="100">
        <f t="shared" si="486"/>
        <v>60.9</v>
      </c>
      <c r="AV154" s="99">
        <v>17</v>
      </c>
      <c r="AW154" s="100">
        <f t="shared" si="487"/>
        <v>5.9499999999999993</v>
      </c>
      <c r="AX154" s="99">
        <v>24</v>
      </c>
      <c r="AY154" s="100">
        <f t="shared" si="488"/>
        <v>8.3999999999999986</v>
      </c>
      <c r="AZ154" s="99"/>
      <c r="BA154" s="100">
        <f t="shared" si="489"/>
        <v>0</v>
      </c>
      <c r="BB154" s="99"/>
      <c r="BC154" s="100">
        <f t="shared" si="490"/>
        <v>0</v>
      </c>
      <c r="BD154" s="99">
        <v>48</v>
      </c>
      <c r="BE154" s="100">
        <f t="shared" si="491"/>
        <v>16.799999999999997</v>
      </c>
      <c r="BF154" s="101">
        <f t="shared" si="492"/>
        <v>833</v>
      </c>
      <c r="BG154" s="100">
        <f t="shared" si="492"/>
        <v>291.54999999999995</v>
      </c>
      <c r="BH154" s="96"/>
      <c r="BI154" s="104">
        <f t="shared" si="493"/>
        <v>0</v>
      </c>
      <c r="BJ154" s="98"/>
      <c r="BK154" s="104">
        <f t="shared" si="494"/>
        <v>0</v>
      </c>
      <c r="BL154" s="99"/>
      <c r="BM154" s="100">
        <f t="shared" si="495"/>
        <v>0</v>
      </c>
      <c r="BN154" s="99"/>
      <c r="BO154" s="100">
        <f t="shared" si="496"/>
        <v>0</v>
      </c>
      <c r="BP154" s="99"/>
      <c r="BQ154" s="100">
        <f t="shared" si="497"/>
        <v>0</v>
      </c>
      <c r="BR154" s="99"/>
      <c r="BS154" s="100">
        <f t="shared" si="498"/>
        <v>0</v>
      </c>
      <c r="BT154" s="99"/>
      <c r="BU154" s="100">
        <f t="shared" si="499"/>
        <v>0</v>
      </c>
      <c r="BV154" s="99"/>
      <c r="BW154" s="100">
        <f t="shared" si="500"/>
        <v>0</v>
      </c>
      <c r="BX154" s="99"/>
      <c r="BY154" s="100">
        <f t="shared" si="501"/>
        <v>0</v>
      </c>
      <c r="BZ154" s="99"/>
      <c r="CA154" s="100">
        <f t="shared" si="502"/>
        <v>0</v>
      </c>
      <c r="CB154" s="99"/>
      <c r="CC154" s="100">
        <f t="shared" si="503"/>
        <v>0</v>
      </c>
      <c r="CD154" s="99"/>
      <c r="CE154" s="100">
        <f t="shared" si="504"/>
        <v>0</v>
      </c>
      <c r="CF154" s="101">
        <f t="shared" si="505"/>
        <v>0</v>
      </c>
      <c r="CG154" s="100">
        <f t="shared" si="505"/>
        <v>0</v>
      </c>
    </row>
    <row r="155" spans="1:85" s="102" customFormat="1" ht="19.899999999999999" customHeight="1" x14ac:dyDescent="0.25">
      <c r="A155" s="94">
        <v>124</v>
      </c>
      <c r="B155" s="95" t="s">
        <v>173</v>
      </c>
      <c r="C155" s="95" t="s">
        <v>74</v>
      </c>
      <c r="D155" s="94">
        <f t="shared" si="467"/>
        <v>3</v>
      </c>
      <c r="E155" s="94">
        <v>0.17499999999999999</v>
      </c>
      <c r="F155" s="94" t="s">
        <v>170</v>
      </c>
      <c r="G155" s="94">
        <v>1450</v>
      </c>
      <c r="H155" s="94">
        <v>348</v>
      </c>
      <c r="I155" s="104">
        <f t="shared" si="468"/>
        <v>60.9</v>
      </c>
      <c r="J155" s="94">
        <v>515</v>
      </c>
      <c r="K155" s="104">
        <f t="shared" si="469"/>
        <v>90.125</v>
      </c>
      <c r="L155" s="94">
        <v>288</v>
      </c>
      <c r="M155" s="104">
        <f t="shared" si="470"/>
        <v>50.4</v>
      </c>
      <c r="N155" s="94">
        <v>48</v>
      </c>
      <c r="O155" s="104">
        <f t="shared" si="471"/>
        <v>8.3999999999999986</v>
      </c>
      <c r="P155" s="94">
        <v>456</v>
      </c>
      <c r="Q155" s="104">
        <f t="shared" si="472"/>
        <v>79.8</v>
      </c>
      <c r="R155" s="94">
        <v>120</v>
      </c>
      <c r="S155" s="104">
        <f t="shared" si="473"/>
        <v>21</v>
      </c>
      <c r="T155" s="94"/>
      <c r="U155" s="104">
        <f t="shared" si="474"/>
        <v>0</v>
      </c>
      <c r="V155" s="94"/>
      <c r="W155" s="104">
        <f t="shared" si="475"/>
        <v>0</v>
      </c>
      <c r="X155" s="94">
        <v>1</v>
      </c>
      <c r="Y155" s="104">
        <f t="shared" si="476"/>
        <v>0.17499999999999999</v>
      </c>
      <c r="Z155" s="94">
        <v>48</v>
      </c>
      <c r="AA155" s="97">
        <f t="shared" si="477"/>
        <v>8.3999999999999986</v>
      </c>
      <c r="AB155" s="94"/>
      <c r="AC155" s="104">
        <f t="shared" si="478"/>
        <v>0</v>
      </c>
      <c r="AD155" s="94"/>
      <c r="AE155" s="104">
        <f t="shared" si="479"/>
        <v>0</v>
      </c>
      <c r="AF155" s="101">
        <f t="shared" si="480"/>
        <v>1824</v>
      </c>
      <c r="AG155" s="100">
        <f t="shared" si="481"/>
        <v>319.2</v>
      </c>
      <c r="AH155" s="96"/>
      <c r="AI155" s="104">
        <f t="shared" si="482"/>
        <v>0</v>
      </c>
      <c r="AJ155" s="98"/>
      <c r="AK155" s="104">
        <f t="shared" si="482"/>
        <v>0</v>
      </c>
      <c r="AL155" s="99">
        <v>96</v>
      </c>
      <c r="AM155" s="100">
        <f t="shared" si="483"/>
        <v>16.799999999999997</v>
      </c>
      <c r="AN155" s="99"/>
      <c r="AO155" s="100">
        <f t="shared" si="484"/>
        <v>0</v>
      </c>
      <c r="AP155" s="99"/>
      <c r="AQ155" s="100">
        <f t="shared" si="484"/>
        <v>0</v>
      </c>
      <c r="AR155" s="99">
        <v>19</v>
      </c>
      <c r="AS155" s="100">
        <f t="shared" si="485"/>
        <v>3.3249999999999997</v>
      </c>
      <c r="AT155" s="99">
        <v>74</v>
      </c>
      <c r="AU155" s="100">
        <f t="shared" si="486"/>
        <v>12.95</v>
      </c>
      <c r="AV155" s="99"/>
      <c r="AW155" s="100">
        <f t="shared" si="487"/>
        <v>0</v>
      </c>
      <c r="AX155" s="99"/>
      <c r="AY155" s="100">
        <f t="shared" si="488"/>
        <v>0</v>
      </c>
      <c r="AZ155" s="99"/>
      <c r="BA155" s="100">
        <f t="shared" si="489"/>
        <v>0</v>
      </c>
      <c r="BB155" s="99"/>
      <c r="BC155" s="100">
        <f t="shared" si="490"/>
        <v>0</v>
      </c>
      <c r="BD155" s="99"/>
      <c r="BE155" s="100">
        <f t="shared" si="491"/>
        <v>0</v>
      </c>
      <c r="BF155" s="101">
        <f t="shared" si="492"/>
        <v>189</v>
      </c>
      <c r="BG155" s="100">
        <f t="shared" si="492"/>
        <v>33.074999999999996</v>
      </c>
      <c r="BH155" s="96"/>
      <c r="BI155" s="104">
        <f t="shared" si="493"/>
        <v>0</v>
      </c>
      <c r="BJ155" s="98"/>
      <c r="BK155" s="104">
        <f t="shared" si="494"/>
        <v>0</v>
      </c>
      <c r="BL155" s="99"/>
      <c r="BM155" s="100">
        <f t="shared" si="495"/>
        <v>0</v>
      </c>
      <c r="BN155" s="99"/>
      <c r="BO155" s="100">
        <f t="shared" si="496"/>
        <v>0</v>
      </c>
      <c r="BP155" s="99"/>
      <c r="BQ155" s="100">
        <f t="shared" si="497"/>
        <v>0</v>
      </c>
      <c r="BR155" s="99"/>
      <c r="BS155" s="100">
        <f t="shared" si="498"/>
        <v>0</v>
      </c>
      <c r="BT155" s="99"/>
      <c r="BU155" s="100">
        <f t="shared" si="499"/>
        <v>0</v>
      </c>
      <c r="BV155" s="99"/>
      <c r="BW155" s="100">
        <f t="shared" si="500"/>
        <v>0</v>
      </c>
      <c r="BX155" s="99"/>
      <c r="BY155" s="100">
        <f t="shared" si="501"/>
        <v>0</v>
      </c>
      <c r="BZ155" s="99"/>
      <c r="CA155" s="100">
        <f t="shared" si="502"/>
        <v>0</v>
      </c>
      <c r="CB155" s="99"/>
      <c r="CC155" s="100">
        <f t="shared" si="503"/>
        <v>0</v>
      </c>
      <c r="CD155" s="99"/>
      <c r="CE155" s="100">
        <f t="shared" si="504"/>
        <v>0</v>
      </c>
      <c r="CF155" s="101">
        <f t="shared" si="505"/>
        <v>0</v>
      </c>
      <c r="CG155" s="100">
        <f t="shared" si="505"/>
        <v>0</v>
      </c>
    </row>
    <row r="156" spans="1:85" s="102" customFormat="1" ht="19.899999999999999" customHeight="1" x14ac:dyDescent="0.25">
      <c r="A156" s="94">
        <v>125</v>
      </c>
      <c r="B156" s="95" t="s">
        <v>174</v>
      </c>
      <c r="C156" s="95" t="s">
        <v>74</v>
      </c>
      <c r="D156" s="94">
        <f t="shared" si="467"/>
        <v>6</v>
      </c>
      <c r="E156" s="94">
        <v>0.7</v>
      </c>
      <c r="F156" s="94" t="s">
        <v>75</v>
      </c>
      <c r="G156" s="94">
        <v>1650</v>
      </c>
      <c r="H156" s="94"/>
      <c r="I156" s="100">
        <f t="shared" si="468"/>
        <v>0</v>
      </c>
      <c r="J156" s="94"/>
      <c r="K156" s="100">
        <f t="shared" si="469"/>
        <v>0</v>
      </c>
      <c r="L156" s="94"/>
      <c r="M156" s="100">
        <f t="shared" si="470"/>
        <v>0</v>
      </c>
      <c r="N156" s="94"/>
      <c r="O156" s="100">
        <f t="shared" si="471"/>
        <v>0</v>
      </c>
      <c r="P156" s="94"/>
      <c r="Q156" s="100">
        <f t="shared" si="472"/>
        <v>0</v>
      </c>
      <c r="R156" s="94"/>
      <c r="S156" s="100">
        <f t="shared" si="473"/>
        <v>0</v>
      </c>
      <c r="T156" s="94"/>
      <c r="U156" s="100">
        <f t="shared" si="474"/>
        <v>0</v>
      </c>
      <c r="V156" s="94"/>
      <c r="W156" s="100">
        <f t="shared" si="475"/>
        <v>0</v>
      </c>
      <c r="X156" s="94"/>
      <c r="Y156" s="100">
        <f t="shared" si="476"/>
        <v>0</v>
      </c>
      <c r="Z156" s="94"/>
      <c r="AA156" s="100">
        <f t="shared" si="477"/>
        <v>0</v>
      </c>
      <c r="AB156" s="94"/>
      <c r="AC156" s="100">
        <f t="shared" si="478"/>
        <v>0</v>
      </c>
      <c r="AD156" s="94"/>
      <c r="AE156" s="100">
        <f t="shared" si="479"/>
        <v>0</v>
      </c>
      <c r="AF156" s="101">
        <f t="shared" si="480"/>
        <v>0</v>
      </c>
      <c r="AG156" s="100">
        <f t="shared" si="481"/>
        <v>0</v>
      </c>
      <c r="AH156" s="99"/>
      <c r="AI156" s="100">
        <f t="shared" si="482"/>
        <v>0</v>
      </c>
      <c r="AJ156" s="99"/>
      <c r="AK156" s="100">
        <f t="shared" si="482"/>
        <v>0</v>
      </c>
      <c r="AL156" s="99"/>
      <c r="AM156" s="100">
        <f t="shared" si="483"/>
        <v>0</v>
      </c>
      <c r="AN156" s="99"/>
      <c r="AO156" s="100">
        <f t="shared" si="484"/>
        <v>0</v>
      </c>
      <c r="AP156" s="99"/>
      <c r="AQ156" s="100">
        <f t="shared" si="484"/>
        <v>0</v>
      </c>
      <c r="AR156" s="99"/>
      <c r="AS156" s="100">
        <f t="shared" si="485"/>
        <v>0</v>
      </c>
      <c r="AT156" s="99"/>
      <c r="AU156" s="100">
        <f t="shared" si="486"/>
        <v>0</v>
      </c>
      <c r="AV156" s="99"/>
      <c r="AW156" s="100">
        <f t="shared" si="487"/>
        <v>0</v>
      </c>
      <c r="AX156" s="99"/>
      <c r="AY156" s="100">
        <f t="shared" si="488"/>
        <v>0</v>
      </c>
      <c r="AZ156" s="99"/>
      <c r="BA156" s="100">
        <f t="shared" si="489"/>
        <v>0</v>
      </c>
      <c r="BB156" s="99"/>
      <c r="BC156" s="100">
        <f t="shared" si="490"/>
        <v>0</v>
      </c>
      <c r="BD156" s="99"/>
      <c r="BE156" s="100">
        <f t="shared" si="491"/>
        <v>0</v>
      </c>
      <c r="BF156" s="101">
        <f t="shared" si="492"/>
        <v>0</v>
      </c>
      <c r="BG156" s="100">
        <f t="shared" si="492"/>
        <v>0</v>
      </c>
      <c r="BH156" s="99"/>
      <c r="BI156" s="100">
        <f t="shared" si="493"/>
        <v>0</v>
      </c>
      <c r="BJ156" s="99"/>
      <c r="BK156" s="100">
        <f t="shared" si="494"/>
        <v>0</v>
      </c>
      <c r="BL156" s="99"/>
      <c r="BM156" s="100">
        <f t="shared" si="495"/>
        <v>0</v>
      </c>
      <c r="BN156" s="99"/>
      <c r="BO156" s="100">
        <f t="shared" si="496"/>
        <v>0</v>
      </c>
      <c r="BP156" s="99"/>
      <c r="BQ156" s="100">
        <f t="shared" si="497"/>
        <v>0</v>
      </c>
      <c r="BR156" s="99"/>
      <c r="BS156" s="100">
        <f t="shared" si="498"/>
        <v>0</v>
      </c>
      <c r="BT156" s="99"/>
      <c r="BU156" s="100">
        <f t="shared" si="499"/>
        <v>0</v>
      </c>
      <c r="BV156" s="99"/>
      <c r="BW156" s="100">
        <f t="shared" si="500"/>
        <v>0</v>
      </c>
      <c r="BX156" s="99"/>
      <c r="BY156" s="100">
        <f t="shared" si="501"/>
        <v>0</v>
      </c>
      <c r="BZ156" s="99"/>
      <c r="CA156" s="100">
        <f t="shared" si="502"/>
        <v>0</v>
      </c>
      <c r="CB156" s="99"/>
      <c r="CC156" s="100">
        <f t="shared" si="503"/>
        <v>0</v>
      </c>
      <c r="CD156" s="99"/>
      <c r="CE156" s="100">
        <f t="shared" si="504"/>
        <v>0</v>
      </c>
      <c r="CF156" s="101">
        <f t="shared" si="505"/>
        <v>0</v>
      </c>
      <c r="CG156" s="100">
        <f t="shared" si="505"/>
        <v>0</v>
      </c>
    </row>
    <row r="157" spans="1:85" s="102" customFormat="1" ht="19.899999999999999" customHeight="1" x14ac:dyDescent="0.25">
      <c r="A157" s="94">
        <v>126</v>
      </c>
      <c r="B157" s="95" t="s">
        <v>203</v>
      </c>
      <c r="C157" s="95" t="s">
        <v>74</v>
      </c>
      <c r="D157" s="94">
        <f t="shared" si="467"/>
        <v>6</v>
      </c>
      <c r="E157" s="94">
        <v>0.7</v>
      </c>
      <c r="F157" s="94" t="s">
        <v>75</v>
      </c>
      <c r="G157" s="94"/>
      <c r="H157" s="94"/>
      <c r="I157" s="100"/>
      <c r="J157" s="94"/>
      <c r="K157" s="100"/>
      <c r="L157" s="94"/>
      <c r="M157" s="100"/>
      <c r="N157" s="94"/>
      <c r="O157" s="100"/>
      <c r="P157" s="94"/>
      <c r="Q157" s="100"/>
      <c r="R157" s="94"/>
      <c r="S157" s="100"/>
      <c r="T157" s="94"/>
      <c r="U157" s="100"/>
      <c r="V157" s="94"/>
      <c r="W157" s="100"/>
      <c r="X157" s="94"/>
      <c r="Y157" s="100"/>
      <c r="Z157" s="94"/>
      <c r="AA157" s="100"/>
      <c r="AB157" s="94"/>
      <c r="AC157" s="100"/>
      <c r="AD157" s="94"/>
      <c r="AE157" s="100"/>
      <c r="AF157" s="101"/>
      <c r="AG157" s="100"/>
      <c r="AH157" s="99"/>
      <c r="AI157" s="100"/>
      <c r="AJ157" s="99"/>
      <c r="AK157" s="100"/>
      <c r="AL157" s="99"/>
      <c r="AM157" s="100"/>
      <c r="AN157" s="99"/>
      <c r="AO157" s="100"/>
      <c r="AP157" s="99"/>
      <c r="AQ157" s="100"/>
      <c r="AR157" s="99"/>
      <c r="AS157" s="100"/>
      <c r="AT157" s="99"/>
      <c r="AU157" s="100"/>
      <c r="AV157" s="99"/>
      <c r="AW157" s="100"/>
      <c r="AX157" s="99"/>
      <c r="AY157" s="100"/>
      <c r="AZ157" s="99"/>
      <c r="BA157" s="100"/>
      <c r="BB157" s="99"/>
      <c r="BC157" s="100"/>
      <c r="BD157" s="99"/>
      <c r="BE157" s="100"/>
      <c r="BF157" s="101"/>
      <c r="BG157" s="100"/>
      <c r="BH157" s="99"/>
      <c r="BI157" s="100"/>
      <c r="BJ157" s="99"/>
      <c r="BK157" s="100"/>
      <c r="BL157" s="99"/>
      <c r="BM157" s="100"/>
      <c r="BN157" s="99"/>
      <c r="BO157" s="100"/>
      <c r="BP157" s="99"/>
      <c r="BQ157" s="100"/>
      <c r="BR157" s="99"/>
      <c r="BS157" s="100"/>
      <c r="BT157" s="99"/>
      <c r="BU157" s="100"/>
      <c r="BV157" s="99"/>
      <c r="BW157" s="100"/>
      <c r="BX157" s="99"/>
      <c r="BY157" s="100"/>
      <c r="BZ157" s="99"/>
      <c r="CA157" s="100"/>
      <c r="CB157" s="99"/>
      <c r="CC157" s="100"/>
      <c r="CD157" s="99"/>
      <c r="CE157" s="100"/>
      <c r="CF157" s="101"/>
      <c r="CG157" s="100"/>
    </row>
    <row r="158" spans="1:85" s="102" customFormat="1" ht="19.899999999999999" customHeight="1" x14ac:dyDescent="0.25">
      <c r="A158" s="94">
        <v>127</v>
      </c>
      <c r="B158" s="95" t="s">
        <v>212</v>
      </c>
      <c r="C158" s="95"/>
      <c r="D158" s="94">
        <v>7</v>
      </c>
      <c r="E158" s="94"/>
      <c r="F158" s="94"/>
      <c r="G158" s="94"/>
      <c r="H158" s="94"/>
      <c r="I158" s="100"/>
      <c r="J158" s="94"/>
      <c r="K158" s="100"/>
      <c r="L158" s="94"/>
      <c r="M158" s="100"/>
      <c r="N158" s="94"/>
      <c r="O158" s="100"/>
      <c r="P158" s="94"/>
      <c r="Q158" s="100"/>
      <c r="R158" s="94"/>
      <c r="S158" s="100"/>
      <c r="T158" s="94"/>
      <c r="U158" s="100"/>
      <c r="V158" s="94"/>
      <c r="W158" s="100"/>
      <c r="X158" s="94"/>
      <c r="Y158" s="100"/>
      <c r="Z158" s="94"/>
      <c r="AA158" s="100"/>
      <c r="AB158" s="94"/>
      <c r="AC158" s="100"/>
      <c r="AD158" s="94"/>
      <c r="AE158" s="100"/>
      <c r="AF158" s="101"/>
      <c r="AG158" s="100"/>
      <c r="AH158" s="99"/>
      <c r="AI158" s="100"/>
      <c r="AJ158" s="99"/>
      <c r="AK158" s="100"/>
      <c r="AL158" s="99"/>
      <c r="AM158" s="100"/>
      <c r="AN158" s="99"/>
      <c r="AO158" s="100"/>
      <c r="AP158" s="99"/>
      <c r="AQ158" s="100"/>
      <c r="AR158" s="99"/>
      <c r="AS158" s="100"/>
      <c r="AT158" s="99"/>
      <c r="AU158" s="100"/>
      <c r="AV158" s="99"/>
      <c r="AW158" s="100"/>
      <c r="AX158" s="99"/>
      <c r="AY158" s="100"/>
      <c r="AZ158" s="99"/>
      <c r="BA158" s="100"/>
      <c r="BB158" s="99"/>
      <c r="BC158" s="100"/>
      <c r="BD158" s="99"/>
      <c r="BE158" s="100"/>
      <c r="BF158" s="101">
        <f t="shared" ref="BF158" si="506">SUM(AH158,AJ158,AL158,AN158,AP158,AR158,AT158,AV158,AX158,AZ158,BB158,BD158)</f>
        <v>0</v>
      </c>
      <c r="BG158" s="100">
        <f t="shared" ref="BG158" si="507">SUM(AI158,AK158,AM158,AO158,AQ158,AS158,AU158,AW158,AY158,BA158,BC158,BE158)</f>
        <v>0</v>
      </c>
      <c r="BH158" s="99"/>
      <c r="BI158" s="100"/>
      <c r="BJ158" s="99"/>
      <c r="BK158" s="100"/>
      <c r="BL158" s="99"/>
      <c r="BM158" s="100"/>
      <c r="BN158" s="99"/>
      <c r="BO158" s="100"/>
      <c r="BP158" s="99"/>
      <c r="BQ158" s="100"/>
      <c r="BR158" s="99"/>
      <c r="BS158" s="100"/>
      <c r="BT158" s="99"/>
      <c r="BU158" s="100"/>
      <c r="BV158" s="99"/>
      <c r="BW158" s="100"/>
      <c r="BX158" s="99"/>
      <c r="BY158" s="100"/>
      <c r="BZ158" s="99"/>
      <c r="CA158" s="100"/>
      <c r="CB158" s="99"/>
      <c r="CC158" s="100"/>
      <c r="CD158" s="99"/>
      <c r="CE158" s="100"/>
      <c r="CF158" s="101"/>
      <c r="CG158" s="100"/>
    </row>
    <row r="159" spans="1:85" s="102" customFormat="1" ht="19.899999999999999" customHeight="1" x14ac:dyDescent="0.25">
      <c r="A159" s="94">
        <v>128</v>
      </c>
      <c r="B159" s="95" t="s">
        <v>175</v>
      </c>
      <c r="C159" s="95" t="s">
        <v>74</v>
      </c>
      <c r="D159" s="94">
        <f>RANK(BF159,$BF$149:$BF$164)</f>
        <v>6</v>
      </c>
      <c r="E159" s="94">
        <v>0.7</v>
      </c>
      <c r="F159" s="94" t="s">
        <v>75</v>
      </c>
      <c r="G159" s="94"/>
      <c r="H159" s="94"/>
      <c r="I159" s="100">
        <f t="shared" si="468"/>
        <v>0</v>
      </c>
      <c r="J159" s="94"/>
      <c r="K159" s="100">
        <f t="shared" si="469"/>
        <v>0</v>
      </c>
      <c r="L159" s="94"/>
      <c r="M159" s="100">
        <f t="shared" si="470"/>
        <v>0</v>
      </c>
      <c r="N159" s="94"/>
      <c r="O159" s="100">
        <f t="shared" si="471"/>
        <v>0</v>
      </c>
      <c r="P159" s="94"/>
      <c r="Q159" s="100">
        <f t="shared" si="472"/>
        <v>0</v>
      </c>
      <c r="R159" s="94"/>
      <c r="S159" s="100">
        <f t="shared" si="473"/>
        <v>0</v>
      </c>
      <c r="T159" s="94"/>
      <c r="U159" s="100">
        <f t="shared" si="474"/>
        <v>0</v>
      </c>
      <c r="V159" s="94"/>
      <c r="W159" s="100">
        <f t="shared" si="475"/>
        <v>0</v>
      </c>
      <c r="X159" s="94"/>
      <c r="Y159" s="100">
        <f t="shared" si="476"/>
        <v>0</v>
      </c>
      <c r="Z159" s="94"/>
      <c r="AA159" s="100">
        <f t="shared" si="477"/>
        <v>0</v>
      </c>
      <c r="AB159" s="94"/>
      <c r="AC159" s="100">
        <f t="shared" si="478"/>
        <v>0</v>
      </c>
      <c r="AD159" s="94"/>
      <c r="AE159" s="100">
        <f t="shared" si="479"/>
        <v>0</v>
      </c>
      <c r="AF159" s="101">
        <f t="shared" si="480"/>
        <v>0</v>
      </c>
      <c r="AG159" s="100">
        <f t="shared" si="481"/>
        <v>0</v>
      </c>
      <c r="AH159" s="99"/>
      <c r="AI159" s="100">
        <f t="shared" si="482"/>
        <v>0</v>
      </c>
      <c r="AJ159" s="99"/>
      <c r="AK159" s="100">
        <f t="shared" si="482"/>
        <v>0</v>
      </c>
      <c r="AL159" s="99"/>
      <c r="AM159" s="100">
        <f t="shared" si="483"/>
        <v>0</v>
      </c>
      <c r="AN159" s="99"/>
      <c r="AO159" s="100">
        <f t="shared" si="484"/>
        <v>0</v>
      </c>
      <c r="AP159" s="99"/>
      <c r="AQ159" s="100">
        <f t="shared" si="484"/>
        <v>0</v>
      </c>
      <c r="AR159" s="99"/>
      <c r="AS159" s="100">
        <f t="shared" si="485"/>
        <v>0</v>
      </c>
      <c r="AT159" s="99"/>
      <c r="AU159" s="100">
        <f t="shared" si="486"/>
        <v>0</v>
      </c>
      <c r="AV159" s="99"/>
      <c r="AW159" s="100">
        <f t="shared" si="487"/>
        <v>0</v>
      </c>
      <c r="AX159" s="99"/>
      <c r="AY159" s="100">
        <f t="shared" si="488"/>
        <v>0</v>
      </c>
      <c r="AZ159" s="99"/>
      <c r="BA159" s="100">
        <f t="shared" si="489"/>
        <v>0</v>
      </c>
      <c r="BB159" s="99"/>
      <c r="BC159" s="100">
        <f t="shared" si="490"/>
        <v>0</v>
      </c>
      <c r="BD159" s="99"/>
      <c r="BE159" s="100">
        <f t="shared" si="491"/>
        <v>0</v>
      </c>
      <c r="BF159" s="101"/>
      <c r="BG159" s="100"/>
      <c r="BH159" s="99"/>
      <c r="BI159" s="100">
        <f t="shared" ref="BI159:BI163" si="508">BH159*$E159</f>
        <v>0</v>
      </c>
      <c r="BJ159" s="99"/>
      <c r="BK159" s="100">
        <f t="shared" ref="BK159:BK163" si="509">BJ159*$E159</f>
        <v>0</v>
      </c>
      <c r="BL159" s="99"/>
      <c r="BM159" s="100">
        <f t="shared" ref="BM159:BM163" si="510">BL159*$E159</f>
        <v>0</v>
      </c>
      <c r="BN159" s="99"/>
      <c r="BO159" s="100">
        <f t="shared" ref="BO159:BO163" si="511">BN159*$E159</f>
        <v>0</v>
      </c>
      <c r="BP159" s="99"/>
      <c r="BQ159" s="100">
        <f t="shared" ref="BQ159:BQ163" si="512">BP159*$E159</f>
        <v>0</v>
      </c>
      <c r="BR159" s="99"/>
      <c r="BS159" s="100">
        <f t="shared" ref="BS159:BS163" si="513">BR159*$E159</f>
        <v>0</v>
      </c>
      <c r="BT159" s="99"/>
      <c r="BU159" s="100">
        <f t="shared" ref="BU159:BU163" si="514">BT159*$E159</f>
        <v>0</v>
      </c>
      <c r="BV159" s="99"/>
      <c r="BW159" s="100">
        <f t="shared" ref="BW159:BW163" si="515">BV159*$E159</f>
        <v>0</v>
      </c>
      <c r="BX159" s="99"/>
      <c r="BY159" s="100">
        <f t="shared" ref="BY159:BY163" si="516">BX159*$E159</f>
        <v>0</v>
      </c>
      <c r="BZ159" s="99"/>
      <c r="CA159" s="100">
        <f t="shared" ref="CA159:CA163" si="517">BZ159*$E159</f>
        <v>0</v>
      </c>
      <c r="CB159" s="99"/>
      <c r="CC159" s="100">
        <f t="shared" ref="CC159:CC163" si="518">CB159*$E159</f>
        <v>0</v>
      </c>
      <c r="CD159" s="99"/>
      <c r="CE159" s="100">
        <f t="shared" ref="CE159:CE163" si="519">CD159*$E159</f>
        <v>0</v>
      </c>
      <c r="CF159" s="101">
        <f t="shared" ref="CF159:CG163" si="520">SUM(BH159,BJ159,BL159,BN159,BP159,BR159,BT159,BV159,BX159,BZ159,CB159,CD159)</f>
        <v>0</v>
      </c>
      <c r="CG159" s="100">
        <f t="shared" si="520"/>
        <v>0</v>
      </c>
    </row>
    <row r="160" spans="1:85" s="102" customFormat="1" ht="19.899999999999999" customHeight="1" x14ac:dyDescent="0.25">
      <c r="A160" s="94">
        <v>129</v>
      </c>
      <c r="B160" s="95" t="s">
        <v>176</v>
      </c>
      <c r="C160" s="95" t="s">
        <v>74</v>
      </c>
      <c r="D160" s="94">
        <f>RANK(BF160,$BF$149:$BF$164)</f>
        <v>6</v>
      </c>
      <c r="E160" s="94">
        <v>0.35</v>
      </c>
      <c r="F160" s="94" t="s">
        <v>83</v>
      </c>
      <c r="G160" s="94"/>
      <c r="H160" s="94"/>
      <c r="I160" s="100">
        <f t="shared" si="468"/>
        <v>0</v>
      </c>
      <c r="J160" s="94"/>
      <c r="K160" s="100">
        <f t="shared" si="469"/>
        <v>0</v>
      </c>
      <c r="L160" s="94"/>
      <c r="M160" s="100">
        <f t="shared" si="470"/>
        <v>0</v>
      </c>
      <c r="N160" s="94"/>
      <c r="O160" s="100">
        <f t="shared" si="471"/>
        <v>0</v>
      </c>
      <c r="P160" s="94"/>
      <c r="Q160" s="100">
        <f t="shared" si="472"/>
        <v>0</v>
      </c>
      <c r="R160" s="94"/>
      <c r="S160" s="100">
        <f t="shared" si="473"/>
        <v>0</v>
      </c>
      <c r="T160" s="94"/>
      <c r="U160" s="100">
        <f t="shared" si="474"/>
        <v>0</v>
      </c>
      <c r="V160" s="94"/>
      <c r="W160" s="100">
        <f t="shared" si="475"/>
        <v>0</v>
      </c>
      <c r="X160" s="94"/>
      <c r="Y160" s="100">
        <f t="shared" si="476"/>
        <v>0</v>
      </c>
      <c r="Z160" s="94"/>
      <c r="AA160" s="100">
        <f t="shared" si="477"/>
        <v>0</v>
      </c>
      <c r="AB160" s="94"/>
      <c r="AC160" s="100">
        <f t="shared" si="478"/>
        <v>0</v>
      </c>
      <c r="AD160" s="94"/>
      <c r="AE160" s="100">
        <f t="shared" si="479"/>
        <v>0</v>
      </c>
      <c r="AF160" s="101">
        <f t="shared" si="480"/>
        <v>0</v>
      </c>
      <c r="AG160" s="100">
        <f t="shared" si="481"/>
        <v>0</v>
      </c>
      <c r="AH160" s="99"/>
      <c r="AI160" s="100">
        <f t="shared" si="482"/>
        <v>0</v>
      </c>
      <c r="AJ160" s="99"/>
      <c r="AK160" s="100">
        <f t="shared" si="482"/>
        <v>0</v>
      </c>
      <c r="AL160" s="99"/>
      <c r="AM160" s="100">
        <f t="shared" si="483"/>
        <v>0</v>
      </c>
      <c r="AN160" s="99"/>
      <c r="AO160" s="100">
        <f t="shared" si="484"/>
        <v>0</v>
      </c>
      <c r="AP160" s="99"/>
      <c r="AQ160" s="100">
        <f t="shared" si="484"/>
        <v>0</v>
      </c>
      <c r="AR160" s="99"/>
      <c r="AS160" s="100">
        <f t="shared" si="485"/>
        <v>0</v>
      </c>
      <c r="AT160" s="99"/>
      <c r="AU160" s="100">
        <f t="shared" si="486"/>
        <v>0</v>
      </c>
      <c r="AV160" s="99"/>
      <c r="AW160" s="100">
        <f t="shared" si="487"/>
        <v>0</v>
      </c>
      <c r="AX160" s="99"/>
      <c r="AY160" s="100">
        <f t="shared" si="488"/>
        <v>0</v>
      </c>
      <c r="AZ160" s="99"/>
      <c r="BA160" s="100">
        <f t="shared" si="489"/>
        <v>0</v>
      </c>
      <c r="BB160" s="99"/>
      <c r="BC160" s="100">
        <f t="shared" si="490"/>
        <v>0</v>
      </c>
      <c r="BD160" s="99"/>
      <c r="BE160" s="100">
        <f t="shared" si="491"/>
        <v>0</v>
      </c>
      <c r="BF160" s="101">
        <f t="shared" ref="BF160" si="521">SUM(AH160,AJ160,AL160,AN160,AP160,AR160,AT160,AV160,AX160,AZ160,BB160,BD160)</f>
        <v>0</v>
      </c>
      <c r="BG160" s="100">
        <f t="shared" ref="BG160" si="522">SUM(AI160,AK160,AM160,AO160,AQ160,AS160,AU160,AW160,AY160,BA160,BC160,BE160)</f>
        <v>0</v>
      </c>
      <c r="BH160" s="99"/>
      <c r="BI160" s="100">
        <f t="shared" si="508"/>
        <v>0</v>
      </c>
      <c r="BJ160" s="99"/>
      <c r="BK160" s="100">
        <f t="shared" si="509"/>
        <v>0</v>
      </c>
      <c r="BL160" s="99"/>
      <c r="BM160" s="100">
        <f t="shared" si="510"/>
        <v>0</v>
      </c>
      <c r="BN160" s="99"/>
      <c r="BO160" s="100">
        <f t="shared" si="511"/>
        <v>0</v>
      </c>
      <c r="BP160" s="99"/>
      <c r="BQ160" s="100">
        <f t="shared" si="512"/>
        <v>0</v>
      </c>
      <c r="BR160" s="99"/>
      <c r="BS160" s="100">
        <f t="shared" si="513"/>
        <v>0</v>
      </c>
      <c r="BT160" s="99"/>
      <c r="BU160" s="100">
        <f t="shared" si="514"/>
        <v>0</v>
      </c>
      <c r="BV160" s="99"/>
      <c r="BW160" s="100">
        <f t="shared" si="515"/>
        <v>0</v>
      </c>
      <c r="BX160" s="99"/>
      <c r="BY160" s="100">
        <f t="shared" si="516"/>
        <v>0</v>
      </c>
      <c r="BZ160" s="99"/>
      <c r="CA160" s="100">
        <f t="shared" si="517"/>
        <v>0</v>
      </c>
      <c r="CB160" s="99"/>
      <c r="CC160" s="100">
        <f t="shared" si="518"/>
        <v>0</v>
      </c>
      <c r="CD160" s="99"/>
      <c r="CE160" s="100">
        <f t="shared" si="519"/>
        <v>0</v>
      </c>
      <c r="CF160" s="101">
        <f t="shared" si="520"/>
        <v>0</v>
      </c>
      <c r="CG160" s="100">
        <f t="shared" si="520"/>
        <v>0</v>
      </c>
    </row>
    <row r="161" spans="1:85" s="102" customFormat="1" ht="19.899999999999999" customHeight="1" x14ac:dyDescent="0.25">
      <c r="A161" s="94">
        <v>130</v>
      </c>
      <c r="B161" s="95" t="s">
        <v>177</v>
      </c>
      <c r="C161" s="95" t="s">
        <v>74</v>
      </c>
      <c r="D161" s="94">
        <f>RANK(BF161,$BF$149:$BF$164)</f>
        <v>6</v>
      </c>
      <c r="E161" s="94">
        <v>0.7</v>
      </c>
      <c r="F161" s="94" t="s">
        <v>75</v>
      </c>
      <c r="G161" s="94"/>
      <c r="H161" s="94"/>
      <c r="I161" s="100">
        <f t="shared" si="468"/>
        <v>0</v>
      </c>
      <c r="J161" s="94"/>
      <c r="K161" s="100">
        <f t="shared" si="469"/>
        <v>0</v>
      </c>
      <c r="L161" s="94"/>
      <c r="M161" s="100">
        <f t="shared" si="470"/>
        <v>0</v>
      </c>
      <c r="N161" s="94"/>
      <c r="O161" s="100">
        <f t="shared" si="471"/>
        <v>0</v>
      </c>
      <c r="P161" s="94"/>
      <c r="Q161" s="100">
        <f t="shared" si="472"/>
        <v>0</v>
      </c>
      <c r="R161" s="94"/>
      <c r="S161" s="100">
        <f t="shared" si="473"/>
        <v>0</v>
      </c>
      <c r="T161" s="94"/>
      <c r="U161" s="100">
        <f t="shared" si="474"/>
        <v>0</v>
      </c>
      <c r="V161" s="94"/>
      <c r="W161" s="100">
        <f t="shared" si="475"/>
        <v>0</v>
      </c>
      <c r="X161" s="94"/>
      <c r="Y161" s="100">
        <f t="shared" si="476"/>
        <v>0</v>
      </c>
      <c r="Z161" s="94"/>
      <c r="AA161" s="100">
        <f t="shared" si="477"/>
        <v>0</v>
      </c>
      <c r="AB161" s="94"/>
      <c r="AC161" s="100">
        <f t="shared" si="478"/>
        <v>0</v>
      </c>
      <c r="AD161" s="94"/>
      <c r="AE161" s="100">
        <f t="shared" si="479"/>
        <v>0</v>
      </c>
      <c r="AF161" s="101">
        <f t="shared" si="480"/>
        <v>0</v>
      </c>
      <c r="AG161" s="100">
        <f t="shared" si="481"/>
        <v>0</v>
      </c>
      <c r="AH161" s="99"/>
      <c r="AI161" s="100">
        <f t="shared" si="482"/>
        <v>0</v>
      </c>
      <c r="AJ161" s="99"/>
      <c r="AK161" s="100">
        <f t="shared" si="482"/>
        <v>0</v>
      </c>
      <c r="AL161" s="99"/>
      <c r="AM161" s="100">
        <f t="shared" si="483"/>
        <v>0</v>
      </c>
      <c r="AN161" s="99"/>
      <c r="AO161" s="100">
        <f t="shared" si="484"/>
        <v>0</v>
      </c>
      <c r="AP161" s="99"/>
      <c r="AQ161" s="100">
        <f t="shared" si="484"/>
        <v>0</v>
      </c>
      <c r="AR161" s="99"/>
      <c r="AS161" s="100">
        <f t="shared" si="485"/>
        <v>0</v>
      </c>
      <c r="AT161" s="99"/>
      <c r="AU161" s="100">
        <f t="shared" si="486"/>
        <v>0</v>
      </c>
      <c r="AV161" s="99"/>
      <c r="AW161" s="100">
        <f t="shared" si="487"/>
        <v>0</v>
      </c>
      <c r="AX161" s="99"/>
      <c r="AY161" s="100">
        <f t="shared" si="488"/>
        <v>0</v>
      </c>
      <c r="AZ161" s="99"/>
      <c r="BA161" s="100">
        <f t="shared" si="489"/>
        <v>0</v>
      </c>
      <c r="BB161" s="99"/>
      <c r="BC161" s="100">
        <f t="shared" si="490"/>
        <v>0</v>
      </c>
      <c r="BD161" s="99"/>
      <c r="BE161" s="100">
        <f t="shared" si="491"/>
        <v>0</v>
      </c>
      <c r="BF161" s="101">
        <f t="shared" si="492"/>
        <v>0</v>
      </c>
      <c r="BG161" s="100">
        <f t="shared" si="492"/>
        <v>0</v>
      </c>
      <c r="BH161" s="99"/>
      <c r="BI161" s="100">
        <f t="shared" si="508"/>
        <v>0</v>
      </c>
      <c r="BJ161" s="99"/>
      <c r="BK161" s="100">
        <f t="shared" si="509"/>
        <v>0</v>
      </c>
      <c r="BL161" s="99"/>
      <c r="BM161" s="100">
        <f t="shared" si="510"/>
        <v>0</v>
      </c>
      <c r="BN161" s="99"/>
      <c r="BO161" s="100">
        <f t="shared" si="511"/>
        <v>0</v>
      </c>
      <c r="BP161" s="99"/>
      <c r="BQ161" s="100">
        <f t="shared" si="512"/>
        <v>0</v>
      </c>
      <c r="BR161" s="99"/>
      <c r="BS161" s="100">
        <f t="shared" si="513"/>
        <v>0</v>
      </c>
      <c r="BT161" s="99"/>
      <c r="BU161" s="100">
        <f t="shared" si="514"/>
        <v>0</v>
      </c>
      <c r="BV161" s="99"/>
      <c r="BW161" s="100">
        <f t="shared" si="515"/>
        <v>0</v>
      </c>
      <c r="BX161" s="99"/>
      <c r="BY161" s="100">
        <f t="shared" si="516"/>
        <v>0</v>
      </c>
      <c r="BZ161" s="99"/>
      <c r="CA161" s="100">
        <f t="shared" si="517"/>
        <v>0</v>
      </c>
      <c r="CB161" s="99"/>
      <c r="CC161" s="100">
        <f t="shared" si="518"/>
        <v>0</v>
      </c>
      <c r="CD161" s="99"/>
      <c r="CE161" s="100">
        <f t="shared" si="519"/>
        <v>0</v>
      </c>
      <c r="CF161" s="101">
        <f t="shared" si="520"/>
        <v>0</v>
      </c>
      <c r="CG161" s="100">
        <f t="shared" si="520"/>
        <v>0</v>
      </c>
    </row>
    <row r="162" spans="1:85" s="102" customFormat="1" ht="19.899999999999999" customHeight="1" x14ac:dyDescent="0.25">
      <c r="A162" s="94">
        <v>131</v>
      </c>
      <c r="B162" s="95" t="s">
        <v>178</v>
      </c>
      <c r="C162" s="95" t="s">
        <v>74</v>
      </c>
      <c r="D162" s="94">
        <f>RANK(BF162,$BF$149:$BF$164)</f>
        <v>6</v>
      </c>
      <c r="E162" s="94">
        <v>0.35</v>
      </c>
      <c r="F162" s="94" t="s">
        <v>83</v>
      </c>
      <c r="G162" s="94"/>
      <c r="H162" s="94"/>
      <c r="I162" s="100">
        <f t="shared" si="468"/>
        <v>0</v>
      </c>
      <c r="J162" s="94"/>
      <c r="K162" s="100">
        <f t="shared" si="469"/>
        <v>0</v>
      </c>
      <c r="L162" s="94"/>
      <c r="M162" s="100">
        <f t="shared" si="470"/>
        <v>0</v>
      </c>
      <c r="N162" s="94"/>
      <c r="O162" s="100">
        <f t="shared" si="471"/>
        <v>0</v>
      </c>
      <c r="P162" s="94"/>
      <c r="Q162" s="100">
        <f t="shared" si="472"/>
        <v>0</v>
      </c>
      <c r="R162" s="94"/>
      <c r="S162" s="100">
        <f t="shared" si="473"/>
        <v>0</v>
      </c>
      <c r="T162" s="94"/>
      <c r="U162" s="100">
        <f t="shared" si="474"/>
        <v>0</v>
      </c>
      <c r="V162" s="94"/>
      <c r="W162" s="100">
        <f t="shared" si="475"/>
        <v>0</v>
      </c>
      <c r="X162" s="94"/>
      <c r="Y162" s="100">
        <f t="shared" si="476"/>
        <v>0</v>
      </c>
      <c r="Z162" s="94"/>
      <c r="AA162" s="100">
        <f t="shared" si="477"/>
        <v>0</v>
      </c>
      <c r="AB162" s="94"/>
      <c r="AC162" s="100">
        <f t="shared" si="478"/>
        <v>0</v>
      </c>
      <c r="AD162" s="94"/>
      <c r="AE162" s="100">
        <f t="shared" si="479"/>
        <v>0</v>
      </c>
      <c r="AF162" s="101">
        <f t="shared" si="480"/>
        <v>0</v>
      </c>
      <c r="AG162" s="100">
        <f t="shared" si="481"/>
        <v>0</v>
      </c>
      <c r="AH162" s="99"/>
      <c r="AI162" s="100">
        <f t="shared" si="482"/>
        <v>0</v>
      </c>
      <c r="AJ162" s="99"/>
      <c r="AK162" s="100">
        <f t="shared" si="482"/>
        <v>0</v>
      </c>
      <c r="AL162" s="99"/>
      <c r="AM162" s="100">
        <f t="shared" si="483"/>
        <v>0</v>
      </c>
      <c r="AN162" s="99"/>
      <c r="AO162" s="100">
        <f t="shared" si="484"/>
        <v>0</v>
      </c>
      <c r="AP162" s="99"/>
      <c r="AQ162" s="100">
        <f t="shared" si="484"/>
        <v>0</v>
      </c>
      <c r="AR162" s="99"/>
      <c r="AS162" s="100">
        <f t="shared" si="485"/>
        <v>0</v>
      </c>
      <c r="AT162" s="99"/>
      <c r="AU162" s="100">
        <f t="shared" si="486"/>
        <v>0</v>
      </c>
      <c r="AV162" s="99"/>
      <c r="AW162" s="100">
        <f t="shared" si="487"/>
        <v>0</v>
      </c>
      <c r="AX162" s="99"/>
      <c r="AY162" s="100">
        <f t="shared" si="488"/>
        <v>0</v>
      </c>
      <c r="AZ162" s="99"/>
      <c r="BA162" s="100">
        <f t="shared" si="489"/>
        <v>0</v>
      </c>
      <c r="BB162" s="99"/>
      <c r="BC162" s="100">
        <f t="shared" si="490"/>
        <v>0</v>
      </c>
      <c r="BD162" s="99"/>
      <c r="BE162" s="100">
        <f t="shared" si="491"/>
        <v>0</v>
      </c>
      <c r="BF162" s="101">
        <f t="shared" si="492"/>
        <v>0</v>
      </c>
      <c r="BG162" s="100">
        <f t="shared" si="492"/>
        <v>0</v>
      </c>
      <c r="BH162" s="99"/>
      <c r="BI162" s="100">
        <f t="shared" si="508"/>
        <v>0</v>
      </c>
      <c r="BJ162" s="99"/>
      <c r="BK162" s="100">
        <f t="shared" si="509"/>
        <v>0</v>
      </c>
      <c r="BL162" s="99"/>
      <c r="BM162" s="100">
        <f t="shared" si="510"/>
        <v>0</v>
      </c>
      <c r="BN162" s="99"/>
      <c r="BO162" s="100">
        <f t="shared" si="511"/>
        <v>0</v>
      </c>
      <c r="BP162" s="99"/>
      <c r="BQ162" s="100">
        <f t="shared" si="512"/>
        <v>0</v>
      </c>
      <c r="BR162" s="99"/>
      <c r="BS162" s="100">
        <f t="shared" si="513"/>
        <v>0</v>
      </c>
      <c r="BT162" s="99"/>
      <c r="BU162" s="100">
        <f t="shared" si="514"/>
        <v>0</v>
      </c>
      <c r="BV162" s="99"/>
      <c r="BW162" s="100">
        <f t="shared" si="515"/>
        <v>0</v>
      </c>
      <c r="BX162" s="99"/>
      <c r="BY162" s="100">
        <f t="shared" si="516"/>
        <v>0</v>
      </c>
      <c r="BZ162" s="99"/>
      <c r="CA162" s="100">
        <f t="shared" si="517"/>
        <v>0</v>
      </c>
      <c r="CB162" s="99"/>
      <c r="CC162" s="100">
        <f t="shared" si="518"/>
        <v>0</v>
      </c>
      <c r="CD162" s="99"/>
      <c r="CE162" s="100">
        <f t="shared" si="519"/>
        <v>0</v>
      </c>
      <c r="CF162" s="101">
        <f t="shared" si="520"/>
        <v>0</v>
      </c>
      <c r="CG162" s="100">
        <f t="shared" si="520"/>
        <v>0</v>
      </c>
    </row>
    <row r="163" spans="1:85" s="102" customFormat="1" ht="19.899999999999999" customHeight="1" x14ac:dyDescent="0.25">
      <c r="A163" s="94">
        <v>132</v>
      </c>
      <c r="B163" s="105" t="s">
        <v>179</v>
      </c>
      <c r="C163" s="105" t="s">
        <v>74</v>
      </c>
      <c r="D163" s="94">
        <f>RANK(BF163,$BF$149:$BF$164)</f>
        <v>6</v>
      </c>
      <c r="E163" s="94">
        <v>0.7</v>
      </c>
      <c r="F163" s="106" t="s">
        <v>180</v>
      </c>
      <c r="G163" s="94">
        <v>25000</v>
      </c>
      <c r="H163" s="106"/>
      <c r="I163" s="100">
        <f t="shared" si="468"/>
        <v>0</v>
      </c>
      <c r="J163" s="106"/>
      <c r="K163" s="100">
        <f t="shared" si="469"/>
        <v>0</v>
      </c>
      <c r="L163" s="106"/>
      <c r="M163" s="100">
        <f t="shared" si="470"/>
        <v>0</v>
      </c>
      <c r="N163" s="106"/>
      <c r="O163" s="100">
        <f t="shared" si="471"/>
        <v>0</v>
      </c>
      <c r="P163" s="106"/>
      <c r="Q163" s="100">
        <f t="shared" si="472"/>
        <v>0</v>
      </c>
      <c r="R163" s="106"/>
      <c r="S163" s="100">
        <f t="shared" si="473"/>
        <v>0</v>
      </c>
      <c r="T163" s="106"/>
      <c r="U163" s="100">
        <f t="shared" si="474"/>
        <v>0</v>
      </c>
      <c r="V163" s="106"/>
      <c r="W163" s="100">
        <f t="shared" si="475"/>
        <v>0</v>
      </c>
      <c r="X163" s="106"/>
      <c r="Y163" s="100">
        <f t="shared" si="476"/>
        <v>0</v>
      </c>
      <c r="Z163" s="106"/>
      <c r="AA163" s="100">
        <f t="shared" si="477"/>
        <v>0</v>
      </c>
      <c r="AB163" s="106"/>
      <c r="AC163" s="100">
        <f t="shared" si="478"/>
        <v>0</v>
      </c>
      <c r="AD163" s="106"/>
      <c r="AE163" s="100">
        <f t="shared" si="479"/>
        <v>0</v>
      </c>
      <c r="AF163" s="101">
        <f t="shared" si="480"/>
        <v>0</v>
      </c>
      <c r="AG163" s="100">
        <f t="shared" si="481"/>
        <v>0</v>
      </c>
      <c r="AH163" s="99"/>
      <c r="AI163" s="100">
        <f t="shared" si="482"/>
        <v>0</v>
      </c>
      <c r="AJ163" s="99"/>
      <c r="AK163" s="100">
        <f t="shared" si="482"/>
        <v>0</v>
      </c>
      <c r="AL163" s="99"/>
      <c r="AM163" s="100">
        <f t="shared" si="483"/>
        <v>0</v>
      </c>
      <c r="AN163" s="99"/>
      <c r="AO163" s="100">
        <f t="shared" si="484"/>
        <v>0</v>
      </c>
      <c r="AP163" s="99"/>
      <c r="AQ163" s="100">
        <f t="shared" si="484"/>
        <v>0</v>
      </c>
      <c r="AR163" s="99"/>
      <c r="AS163" s="100">
        <f t="shared" si="485"/>
        <v>0</v>
      </c>
      <c r="AT163" s="99"/>
      <c r="AU163" s="100">
        <f t="shared" si="486"/>
        <v>0</v>
      </c>
      <c r="AV163" s="99"/>
      <c r="AW163" s="100">
        <f t="shared" si="487"/>
        <v>0</v>
      </c>
      <c r="AX163" s="99"/>
      <c r="AY163" s="100">
        <f t="shared" si="488"/>
        <v>0</v>
      </c>
      <c r="AZ163" s="99"/>
      <c r="BA163" s="100">
        <f t="shared" si="489"/>
        <v>0</v>
      </c>
      <c r="BB163" s="99"/>
      <c r="BC163" s="100">
        <f t="shared" si="490"/>
        <v>0</v>
      </c>
      <c r="BD163" s="99"/>
      <c r="BE163" s="100">
        <f t="shared" si="491"/>
        <v>0</v>
      </c>
      <c r="BF163" s="101">
        <f t="shared" si="492"/>
        <v>0</v>
      </c>
      <c r="BG163" s="100">
        <f t="shared" si="492"/>
        <v>0</v>
      </c>
      <c r="BH163" s="99"/>
      <c r="BI163" s="100">
        <f t="shared" si="508"/>
        <v>0</v>
      </c>
      <c r="BJ163" s="99"/>
      <c r="BK163" s="100">
        <f t="shared" si="509"/>
        <v>0</v>
      </c>
      <c r="BL163" s="99"/>
      <c r="BM163" s="100">
        <f t="shared" si="510"/>
        <v>0</v>
      </c>
      <c r="BN163" s="99"/>
      <c r="BO163" s="100">
        <f t="shared" si="511"/>
        <v>0</v>
      </c>
      <c r="BP163" s="99"/>
      <c r="BQ163" s="100">
        <f t="shared" si="512"/>
        <v>0</v>
      </c>
      <c r="BR163" s="99"/>
      <c r="BS163" s="100">
        <f t="shared" si="513"/>
        <v>0</v>
      </c>
      <c r="BT163" s="99"/>
      <c r="BU163" s="100">
        <f t="shared" si="514"/>
        <v>0</v>
      </c>
      <c r="BV163" s="99"/>
      <c r="BW163" s="100">
        <f t="shared" si="515"/>
        <v>0</v>
      </c>
      <c r="BX163" s="99"/>
      <c r="BY163" s="100">
        <f t="shared" si="516"/>
        <v>0</v>
      </c>
      <c r="BZ163" s="99"/>
      <c r="CA163" s="100">
        <f t="shared" si="517"/>
        <v>0</v>
      </c>
      <c r="CB163" s="99"/>
      <c r="CC163" s="100">
        <f t="shared" si="518"/>
        <v>0</v>
      </c>
      <c r="CD163" s="99"/>
      <c r="CE163" s="100">
        <f t="shared" si="519"/>
        <v>0</v>
      </c>
      <c r="CF163" s="101">
        <f t="shared" si="520"/>
        <v>0</v>
      </c>
      <c r="CG163" s="100">
        <f t="shared" si="520"/>
        <v>0</v>
      </c>
    </row>
    <row r="164" spans="1:85" s="102" customFormat="1" ht="19.899999999999999" customHeight="1" x14ac:dyDescent="0.25">
      <c r="A164" s="114"/>
      <c r="B164" s="115"/>
      <c r="C164" s="115"/>
      <c r="D164" s="115"/>
      <c r="E164" s="115"/>
      <c r="F164" s="116"/>
      <c r="G164" s="116"/>
      <c r="H164" s="116"/>
      <c r="I164" s="100"/>
      <c r="J164" s="116"/>
      <c r="K164" s="100"/>
      <c r="L164" s="116"/>
      <c r="M164" s="100"/>
      <c r="N164" s="116"/>
      <c r="O164" s="100"/>
      <c r="P164" s="116"/>
      <c r="Q164" s="100"/>
      <c r="R164" s="116"/>
      <c r="S164" s="100"/>
      <c r="T164" s="116"/>
      <c r="U164" s="100"/>
      <c r="V164" s="116"/>
      <c r="W164" s="100"/>
      <c r="X164" s="116"/>
      <c r="Y164" s="100"/>
      <c r="Z164" s="116"/>
      <c r="AA164" s="100"/>
      <c r="AB164" s="116"/>
      <c r="AC164" s="100"/>
      <c r="AD164" s="116"/>
      <c r="AE164" s="100"/>
      <c r="AF164" s="101"/>
      <c r="AG164" s="100"/>
      <c r="AH164" s="99"/>
      <c r="AI164" s="100"/>
      <c r="AJ164" s="99"/>
      <c r="AK164" s="100"/>
      <c r="AL164" s="99"/>
      <c r="AM164" s="100"/>
      <c r="AN164" s="99"/>
      <c r="AO164" s="100"/>
      <c r="AP164" s="99"/>
      <c r="AQ164" s="100"/>
      <c r="AR164" s="99"/>
      <c r="AS164" s="100"/>
      <c r="AT164" s="99"/>
      <c r="AU164" s="100"/>
      <c r="AV164" s="99"/>
      <c r="AW164" s="100"/>
      <c r="AX164" s="99"/>
      <c r="AY164" s="100"/>
      <c r="AZ164" s="99"/>
      <c r="BA164" s="100"/>
      <c r="BB164" s="99"/>
      <c r="BC164" s="100"/>
      <c r="BD164" s="99"/>
      <c r="BE164" s="100"/>
      <c r="BF164" s="101"/>
      <c r="BG164" s="100"/>
      <c r="BH164" s="99"/>
      <c r="BI164" s="100"/>
      <c r="BJ164" s="99"/>
      <c r="BK164" s="100"/>
      <c r="BL164" s="99"/>
      <c r="BM164" s="100"/>
      <c r="BN164" s="99"/>
      <c r="BO164" s="100"/>
      <c r="BP164" s="99"/>
      <c r="BQ164" s="100"/>
      <c r="BR164" s="99"/>
      <c r="BS164" s="100"/>
      <c r="BT164" s="99"/>
      <c r="BU164" s="100"/>
      <c r="BV164" s="99"/>
      <c r="BW164" s="100"/>
      <c r="BX164" s="99"/>
      <c r="BY164" s="100"/>
      <c r="BZ164" s="99"/>
      <c r="CA164" s="100"/>
      <c r="CB164" s="99"/>
      <c r="CC164" s="100"/>
      <c r="CD164" s="99"/>
      <c r="CE164" s="100"/>
      <c r="CF164" s="101"/>
      <c r="CG164" s="100"/>
    </row>
    <row r="165" spans="1:85" s="102" customFormat="1" ht="19.899999999999999" customHeight="1" x14ac:dyDescent="0.25">
      <c r="A165" s="135"/>
      <c r="B165" s="130" t="s">
        <v>181</v>
      </c>
      <c r="C165" s="130"/>
      <c r="D165" s="130"/>
      <c r="E165" s="130"/>
      <c r="F165" s="132"/>
      <c r="G165" s="110"/>
      <c r="H165" s="133">
        <f t="shared" ref="H165" si="523">SUM(H149:H164)</f>
        <v>1536</v>
      </c>
      <c r="I165" s="134">
        <f t="shared" ref="I165:J165" si="524">SUM(I149:I164)</f>
        <v>541.09999999999991</v>
      </c>
      <c r="J165" s="133">
        <f t="shared" si="524"/>
        <v>1620</v>
      </c>
      <c r="K165" s="134">
        <f t="shared" ref="K165:L165" si="525">SUM(K149:K164)</f>
        <v>531.82499999999993</v>
      </c>
      <c r="L165" s="133">
        <f t="shared" si="525"/>
        <v>1524</v>
      </c>
      <c r="M165" s="134">
        <f t="shared" ref="M165:N165" si="526">SUM(M149:M164)</f>
        <v>546</v>
      </c>
      <c r="N165" s="133">
        <f t="shared" si="526"/>
        <v>192</v>
      </c>
      <c r="O165" s="134">
        <f t="shared" ref="O165:P165" si="527">SUM(O149:O164)</f>
        <v>67.199999999999989</v>
      </c>
      <c r="P165" s="133">
        <f t="shared" si="527"/>
        <v>1071</v>
      </c>
      <c r="Q165" s="134">
        <f t="shared" ref="Q165:R165" si="528">SUM(Q149:Q164)</f>
        <v>392.7</v>
      </c>
      <c r="R165" s="133">
        <f t="shared" si="528"/>
        <v>348</v>
      </c>
      <c r="S165" s="134">
        <f t="shared" ref="S165:T165" si="529">SUM(S149:S164)</f>
        <v>147</v>
      </c>
      <c r="T165" s="133">
        <f t="shared" si="529"/>
        <v>150</v>
      </c>
      <c r="U165" s="134">
        <f t="shared" ref="U165:V165" si="530">SUM(U149:U164)</f>
        <v>73.5</v>
      </c>
      <c r="V165" s="133">
        <f t="shared" si="530"/>
        <v>90</v>
      </c>
      <c r="W165" s="134">
        <f t="shared" ref="W165:X165" si="531">SUM(W149:W164)</f>
        <v>44.099999999999994</v>
      </c>
      <c r="X165" s="133">
        <f t="shared" si="531"/>
        <v>184</v>
      </c>
      <c r="Y165" s="134">
        <f t="shared" ref="Y165:Z165" si="532">SUM(Y149:Y164)</f>
        <v>102.02499999999999</v>
      </c>
      <c r="Z165" s="133">
        <f t="shared" si="532"/>
        <v>108</v>
      </c>
      <c r="AA165" s="134">
        <f t="shared" ref="AA165:AB165" si="533">SUM(AA149:AA164)</f>
        <v>41.999999999999993</v>
      </c>
      <c r="AB165" s="133">
        <f t="shared" si="533"/>
        <v>84</v>
      </c>
      <c r="AC165" s="134">
        <f t="shared" ref="AC165:AD165" si="534">SUM(AC149:AC164)</f>
        <v>42</v>
      </c>
      <c r="AD165" s="133">
        <f t="shared" si="534"/>
        <v>48</v>
      </c>
      <c r="AE165" s="134">
        <f t="shared" ref="AE165" si="535">SUM(AE149:AE164)</f>
        <v>25.199999999999996</v>
      </c>
      <c r="AF165" s="133">
        <f t="shared" ref="AF165:AG165" si="536">SUM(AF149:AF164)</f>
        <v>6955</v>
      </c>
      <c r="AG165" s="134">
        <f t="shared" si="536"/>
        <v>2554.6499999999996</v>
      </c>
      <c r="AH165" s="133">
        <f t="shared" ref="AH165:BG165" si="537">SUM(AH149:AH164)</f>
        <v>95</v>
      </c>
      <c r="AI165" s="134">
        <f t="shared" si="537"/>
        <v>41.29999999999999</v>
      </c>
      <c r="AJ165" s="133">
        <f t="shared" si="537"/>
        <v>414</v>
      </c>
      <c r="AK165" s="134">
        <f t="shared" si="537"/>
        <v>197.39999999999998</v>
      </c>
      <c r="AL165" s="133">
        <f t="shared" si="537"/>
        <v>132</v>
      </c>
      <c r="AM165" s="134">
        <f t="shared" si="537"/>
        <v>33.599999999999994</v>
      </c>
      <c r="AN165" s="133">
        <f t="shared" si="537"/>
        <v>72</v>
      </c>
      <c r="AO165" s="134">
        <f t="shared" si="537"/>
        <v>33.599999999999994</v>
      </c>
      <c r="AP165" s="133">
        <f t="shared" si="537"/>
        <v>96</v>
      </c>
      <c r="AQ165" s="134">
        <f t="shared" si="537"/>
        <v>50.4</v>
      </c>
      <c r="AR165" s="133">
        <f t="shared" si="537"/>
        <v>278</v>
      </c>
      <c r="AS165" s="134">
        <f t="shared" si="537"/>
        <v>102.72500000000001</v>
      </c>
      <c r="AT165" s="133">
        <f t="shared" si="537"/>
        <v>257</v>
      </c>
      <c r="AU165" s="134">
        <f t="shared" si="537"/>
        <v>80.150000000000006</v>
      </c>
      <c r="AV165" s="133">
        <f t="shared" si="537"/>
        <v>29</v>
      </c>
      <c r="AW165" s="134">
        <f t="shared" si="537"/>
        <v>14.349999999999998</v>
      </c>
      <c r="AX165" s="133">
        <f t="shared" si="537"/>
        <v>72</v>
      </c>
      <c r="AY165" s="134">
        <f t="shared" si="537"/>
        <v>33.599999999999994</v>
      </c>
      <c r="AZ165" s="133">
        <f t="shared" si="537"/>
        <v>12</v>
      </c>
      <c r="BA165" s="134">
        <f t="shared" si="537"/>
        <v>8.3999999999999986</v>
      </c>
      <c r="BB165" s="133">
        <f t="shared" si="537"/>
        <v>0</v>
      </c>
      <c r="BC165" s="134">
        <f t="shared" si="537"/>
        <v>0</v>
      </c>
      <c r="BD165" s="133">
        <f t="shared" si="537"/>
        <v>72</v>
      </c>
      <c r="BE165" s="134">
        <f t="shared" si="537"/>
        <v>33.599999999999994</v>
      </c>
      <c r="BF165" s="133">
        <f t="shared" si="537"/>
        <v>1529</v>
      </c>
      <c r="BG165" s="134">
        <f t="shared" si="537"/>
        <v>629.125</v>
      </c>
      <c r="BH165" s="111">
        <f t="shared" ref="BH165:BM165" si="538">SUM(BH149:BH164)</f>
        <v>0</v>
      </c>
      <c r="BI165" s="112">
        <f t="shared" si="538"/>
        <v>0</v>
      </c>
      <c r="BJ165" s="111">
        <f t="shared" si="538"/>
        <v>0</v>
      </c>
      <c r="BK165" s="112">
        <f t="shared" si="538"/>
        <v>0</v>
      </c>
      <c r="BL165" s="111">
        <f t="shared" si="538"/>
        <v>0</v>
      </c>
      <c r="BM165" s="112">
        <f t="shared" si="538"/>
        <v>0</v>
      </c>
      <c r="BN165" s="111">
        <f t="shared" ref="BN165:CG165" si="539">SUM(BN149:BN164)</f>
        <v>0</v>
      </c>
      <c r="BO165" s="112">
        <f t="shared" si="539"/>
        <v>0</v>
      </c>
      <c r="BP165" s="111">
        <f t="shared" si="539"/>
        <v>0</v>
      </c>
      <c r="BQ165" s="112">
        <f t="shared" si="539"/>
        <v>0</v>
      </c>
      <c r="BR165" s="111">
        <f t="shared" si="539"/>
        <v>0</v>
      </c>
      <c r="BS165" s="112">
        <f t="shared" si="539"/>
        <v>0</v>
      </c>
      <c r="BT165" s="111">
        <f t="shared" si="539"/>
        <v>0</v>
      </c>
      <c r="BU165" s="112">
        <f t="shared" si="539"/>
        <v>0</v>
      </c>
      <c r="BV165" s="111">
        <f t="shared" si="539"/>
        <v>0</v>
      </c>
      <c r="BW165" s="112">
        <f t="shared" si="539"/>
        <v>0</v>
      </c>
      <c r="BX165" s="111">
        <f t="shared" si="539"/>
        <v>0</v>
      </c>
      <c r="BY165" s="112">
        <f t="shared" si="539"/>
        <v>0</v>
      </c>
      <c r="BZ165" s="111">
        <f t="shared" si="539"/>
        <v>0</v>
      </c>
      <c r="CA165" s="112">
        <f t="shared" si="539"/>
        <v>0</v>
      </c>
      <c r="CB165" s="111">
        <f t="shared" si="539"/>
        <v>0</v>
      </c>
      <c r="CC165" s="112">
        <f t="shared" si="539"/>
        <v>0</v>
      </c>
      <c r="CD165" s="111">
        <f t="shared" si="539"/>
        <v>0</v>
      </c>
      <c r="CE165" s="112">
        <f t="shared" si="539"/>
        <v>0</v>
      </c>
      <c r="CF165" s="111">
        <f t="shared" si="539"/>
        <v>0</v>
      </c>
      <c r="CG165" s="112">
        <f t="shared" si="539"/>
        <v>0</v>
      </c>
    </row>
    <row r="166" spans="1:85" s="102" customFormat="1" ht="19.899999999999999" customHeight="1" x14ac:dyDescent="0.25">
      <c r="A166" s="136"/>
      <c r="B166" s="137" t="s">
        <v>182</v>
      </c>
      <c r="C166" s="137"/>
      <c r="D166" s="137"/>
      <c r="E166" s="137"/>
      <c r="F166" s="137"/>
      <c r="G166" s="137"/>
      <c r="H166" s="138">
        <f t="shared" ref="H166" si="540">+H148+H165</f>
        <v>70428</v>
      </c>
      <c r="I166" s="139">
        <f t="shared" ref="I166:J166" si="541">+I148+I165</f>
        <v>50457.42</v>
      </c>
      <c r="J166" s="138">
        <f t="shared" si="541"/>
        <v>73048</v>
      </c>
      <c r="K166" s="139">
        <f t="shared" ref="K166:L166" si="542">+K148+K165</f>
        <v>52490.625000000007</v>
      </c>
      <c r="L166" s="138">
        <f t="shared" si="542"/>
        <v>87368</v>
      </c>
      <c r="M166" s="139">
        <f t="shared" ref="M166:N166" si="543">+M148+M165</f>
        <v>62048.479999999996</v>
      </c>
      <c r="N166" s="138">
        <f t="shared" si="543"/>
        <v>76952</v>
      </c>
      <c r="O166" s="139">
        <f t="shared" ref="O166:P166" si="544">+O148+O165</f>
        <v>56499.520000000011</v>
      </c>
      <c r="P166" s="138">
        <f t="shared" si="544"/>
        <v>66285</v>
      </c>
      <c r="Q166" s="139">
        <f t="shared" ref="Q166:R166" si="545">+Q148+Q165</f>
        <v>46719.179999999993</v>
      </c>
      <c r="R166" s="138">
        <f t="shared" si="545"/>
        <v>75032</v>
      </c>
      <c r="S166" s="139">
        <f t="shared" ref="S166:T166" si="546">+S148+S165</f>
        <v>55460.920000000006</v>
      </c>
      <c r="T166" s="138">
        <f t="shared" si="546"/>
        <v>87130</v>
      </c>
      <c r="U166" s="139">
        <f t="shared" ref="U166:V166" si="547">+U148+U165</f>
        <v>66823.179999999993</v>
      </c>
      <c r="V166" s="138">
        <f t="shared" si="547"/>
        <v>70834</v>
      </c>
      <c r="W166" s="139">
        <f t="shared" ref="W166:X166" si="548">+W148+W165</f>
        <v>54278.020000000004</v>
      </c>
      <c r="X166" s="138">
        <f t="shared" si="548"/>
        <v>82422</v>
      </c>
      <c r="Y166" s="139">
        <f t="shared" ref="Y166:Z166" si="549">+Y148+Y165</f>
        <v>60394.265000000007</v>
      </c>
      <c r="Z166" s="138">
        <f t="shared" si="549"/>
        <v>84822</v>
      </c>
      <c r="AA166" s="139">
        <f t="shared" ref="AA166:AB166" si="550">+AA148+AA165</f>
        <v>62923.759999999995</v>
      </c>
      <c r="AB166" s="138">
        <f t="shared" si="550"/>
        <v>70380</v>
      </c>
      <c r="AC166" s="139">
        <f t="shared" ref="AC166:AD166" si="551">+AC148+AC165</f>
        <v>51327.040000000001</v>
      </c>
      <c r="AD166" s="138">
        <f t="shared" si="551"/>
        <v>80117</v>
      </c>
      <c r="AE166" s="139">
        <f t="shared" ref="AE166" si="552">+AE148+AE165</f>
        <v>58463.670000000013</v>
      </c>
      <c r="AF166" s="138">
        <f t="shared" ref="AF166:AG166" si="553">+AF148+AF165</f>
        <v>924818</v>
      </c>
      <c r="AG166" s="139">
        <f t="shared" si="553"/>
        <v>677886.08000000007</v>
      </c>
      <c r="AH166" s="138">
        <f t="shared" ref="AH166:CG166" si="554">+AH148+AH165</f>
        <v>75043</v>
      </c>
      <c r="AI166" s="139">
        <f t="shared" si="554"/>
        <v>55288.06</v>
      </c>
      <c r="AJ166" s="138">
        <f t="shared" si="554"/>
        <v>71038</v>
      </c>
      <c r="AK166" s="139">
        <f t="shared" si="554"/>
        <v>51875.96</v>
      </c>
      <c r="AL166" s="138">
        <f t="shared" si="554"/>
        <v>105212</v>
      </c>
      <c r="AM166" s="139">
        <f t="shared" si="554"/>
        <v>78595.400000000009</v>
      </c>
      <c r="AN166" s="138">
        <f t="shared" si="554"/>
        <v>67110</v>
      </c>
      <c r="AO166" s="139">
        <f t="shared" si="554"/>
        <v>48475.160000000011</v>
      </c>
      <c r="AP166" s="138">
        <f t="shared" si="554"/>
        <v>74578</v>
      </c>
      <c r="AQ166" s="139">
        <f t="shared" si="554"/>
        <v>54860.720000000008</v>
      </c>
      <c r="AR166" s="138">
        <f t="shared" si="554"/>
        <v>92991</v>
      </c>
      <c r="AS166" s="139">
        <f t="shared" si="554"/>
        <v>69846.595000000001</v>
      </c>
      <c r="AT166" s="138">
        <f t="shared" si="554"/>
        <v>80116</v>
      </c>
      <c r="AU166" s="139">
        <f t="shared" si="554"/>
        <v>59026.210000000006</v>
      </c>
      <c r="AV166" s="138">
        <f t="shared" si="554"/>
        <v>102160</v>
      </c>
      <c r="AW166" s="139">
        <f t="shared" si="554"/>
        <v>77502.070000000007</v>
      </c>
      <c r="AX166" s="138">
        <f t="shared" si="554"/>
        <v>79899</v>
      </c>
      <c r="AY166" s="139">
        <f t="shared" si="554"/>
        <v>59772.759999999995</v>
      </c>
      <c r="AZ166" s="138">
        <f t="shared" si="554"/>
        <v>83075</v>
      </c>
      <c r="BA166" s="139">
        <f t="shared" si="554"/>
        <v>61875.719999999994</v>
      </c>
      <c r="BB166" s="138">
        <f t="shared" si="554"/>
        <v>80846</v>
      </c>
      <c r="BC166" s="139">
        <f t="shared" si="554"/>
        <v>59845.700000000004</v>
      </c>
      <c r="BD166" s="138">
        <f t="shared" si="554"/>
        <v>88292</v>
      </c>
      <c r="BE166" s="139">
        <f t="shared" si="554"/>
        <v>65218.080000000002</v>
      </c>
      <c r="BF166" s="138">
        <f t="shared" si="554"/>
        <v>1000360</v>
      </c>
      <c r="BG166" s="139">
        <f t="shared" si="554"/>
        <v>742182.43500000017</v>
      </c>
      <c r="BH166" s="120">
        <f t="shared" si="554"/>
        <v>80108</v>
      </c>
      <c r="BI166" s="121">
        <f t="shared" si="554"/>
        <v>57742.239999999998</v>
      </c>
      <c r="BJ166" s="120">
        <f t="shared" si="554"/>
        <v>76500</v>
      </c>
      <c r="BK166" s="121">
        <f t="shared" si="554"/>
        <v>57555.92</v>
      </c>
      <c r="BL166" s="120">
        <f t="shared" si="554"/>
        <v>0</v>
      </c>
      <c r="BM166" s="121">
        <f t="shared" si="554"/>
        <v>0</v>
      </c>
      <c r="BN166" s="120">
        <f t="shared" si="554"/>
        <v>0</v>
      </c>
      <c r="BO166" s="121">
        <f t="shared" si="554"/>
        <v>0</v>
      </c>
      <c r="BP166" s="120">
        <f t="shared" si="554"/>
        <v>0</v>
      </c>
      <c r="BQ166" s="121">
        <f t="shared" si="554"/>
        <v>0</v>
      </c>
      <c r="BR166" s="120">
        <f t="shared" si="554"/>
        <v>0</v>
      </c>
      <c r="BS166" s="121">
        <f t="shared" si="554"/>
        <v>0</v>
      </c>
      <c r="BT166" s="120">
        <f t="shared" si="554"/>
        <v>0</v>
      </c>
      <c r="BU166" s="121">
        <f t="shared" si="554"/>
        <v>0</v>
      </c>
      <c r="BV166" s="120">
        <f t="shared" si="554"/>
        <v>0</v>
      </c>
      <c r="BW166" s="121">
        <f t="shared" si="554"/>
        <v>0</v>
      </c>
      <c r="BX166" s="120">
        <f t="shared" si="554"/>
        <v>0</v>
      </c>
      <c r="BY166" s="121">
        <f t="shared" si="554"/>
        <v>0</v>
      </c>
      <c r="BZ166" s="120">
        <f t="shared" si="554"/>
        <v>0</v>
      </c>
      <c r="CA166" s="121">
        <f t="shared" si="554"/>
        <v>0</v>
      </c>
      <c r="CB166" s="120">
        <f t="shared" si="554"/>
        <v>0</v>
      </c>
      <c r="CC166" s="121">
        <f t="shared" si="554"/>
        <v>0</v>
      </c>
      <c r="CD166" s="120">
        <f t="shared" si="554"/>
        <v>0</v>
      </c>
      <c r="CE166" s="121">
        <f t="shared" si="554"/>
        <v>0</v>
      </c>
      <c r="CF166" s="120">
        <f t="shared" si="554"/>
        <v>156608</v>
      </c>
      <c r="CG166" s="121">
        <f t="shared" si="554"/>
        <v>115298.15999999997</v>
      </c>
    </row>
  </sheetData>
  <mergeCells count="47">
    <mergeCell ref="CB2:CC2"/>
    <mergeCell ref="CD2:CE2"/>
    <mergeCell ref="CF2:CG2"/>
    <mergeCell ref="BR2:BS2"/>
    <mergeCell ref="BT2:BU2"/>
    <mergeCell ref="BV2:BW2"/>
    <mergeCell ref="BX2:BY2"/>
    <mergeCell ref="BZ2:CA2"/>
    <mergeCell ref="BH2:BI2"/>
    <mergeCell ref="BJ2:BK2"/>
    <mergeCell ref="BL2:BM2"/>
    <mergeCell ref="BN2:BO2"/>
    <mergeCell ref="BP2:BQ2"/>
    <mergeCell ref="AD2:AE2"/>
    <mergeCell ref="AF2:AG2"/>
    <mergeCell ref="R2:S2"/>
    <mergeCell ref="T2:U2"/>
    <mergeCell ref="V2:W2"/>
    <mergeCell ref="X2:Y2"/>
    <mergeCell ref="Z2:AA2"/>
    <mergeCell ref="AB2:AC2"/>
    <mergeCell ref="AX2:AY2"/>
    <mergeCell ref="AZ2:BA2"/>
    <mergeCell ref="BB2:BC2"/>
    <mergeCell ref="BD2:BE2"/>
    <mergeCell ref="BF2:BG2"/>
    <mergeCell ref="H2:I2"/>
    <mergeCell ref="J2:K2"/>
    <mergeCell ref="L2:M2"/>
    <mergeCell ref="N2:O2"/>
    <mergeCell ref="P2:Q2"/>
    <mergeCell ref="AV2:AW2"/>
    <mergeCell ref="A1:BG1"/>
    <mergeCell ref="A2:A3"/>
    <mergeCell ref="B2:B3"/>
    <mergeCell ref="C2:C3"/>
    <mergeCell ref="D2:D3"/>
    <mergeCell ref="E2:E3"/>
    <mergeCell ref="F2:F3"/>
    <mergeCell ref="G2:G3"/>
    <mergeCell ref="AH2:AI2"/>
    <mergeCell ref="AJ2:AK2"/>
    <mergeCell ref="AL2:AM2"/>
    <mergeCell ref="AN2:AO2"/>
    <mergeCell ref="AP2:AQ2"/>
    <mergeCell ref="AR2:AS2"/>
    <mergeCell ref="AT2:AU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CA7F-DFE3-4DAF-9E39-5073416BEF17}">
  <dimension ref="A1:CG166"/>
  <sheetViews>
    <sheetView zoomScaleNormal="100" workbookViewId="0">
      <pane xSplit="7" ySplit="3" topLeftCell="AF153" activePane="bottomRight" state="frozen"/>
      <selection pane="topRight" activeCell="H1" sqref="H1"/>
      <selection pane="bottomLeft" activeCell="A4" sqref="A4"/>
      <selection pane="bottomRight" activeCell="BJ127" sqref="BJ127"/>
    </sheetView>
  </sheetViews>
  <sheetFormatPr defaultColWidth="9.140625" defaultRowHeight="21.75" x14ac:dyDescent="0.25"/>
  <cols>
    <col min="1" max="1" width="5.28515625" style="90" customWidth="1"/>
    <col min="2" max="2" width="25" style="90" customWidth="1"/>
    <col min="3" max="3" width="10.85546875" style="90" customWidth="1"/>
    <col min="4" max="4" width="8.7109375" style="90" customWidth="1"/>
    <col min="5" max="5" width="6.7109375" style="90" customWidth="1"/>
    <col min="6" max="6" width="8.140625" style="90" customWidth="1"/>
    <col min="7" max="7" width="10.7109375" style="90" customWidth="1"/>
    <col min="8" max="8" width="10.7109375" style="90" hidden="1" customWidth="1"/>
    <col min="9" max="9" width="10.85546875" style="90" hidden="1" customWidth="1"/>
    <col min="10" max="10" width="10.7109375" style="90" hidden="1" customWidth="1"/>
    <col min="11" max="11" width="10.85546875" style="90" hidden="1" customWidth="1"/>
    <col min="12" max="12" width="10.7109375" style="90" hidden="1" customWidth="1"/>
    <col min="13" max="13" width="10.85546875" style="90" hidden="1" customWidth="1"/>
    <col min="14" max="14" width="10.7109375" style="90" hidden="1" customWidth="1"/>
    <col min="15" max="15" width="10.85546875" style="90" hidden="1" customWidth="1"/>
    <col min="16" max="16" width="10.7109375" style="90" hidden="1" customWidth="1"/>
    <col min="17" max="17" width="10.85546875" style="90" hidden="1" customWidth="1"/>
    <col min="18" max="18" width="10.7109375" style="90" hidden="1" customWidth="1"/>
    <col min="19" max="19" width="10.85546875" style="90" hidden="1" customWidth="1"/>
    <col min="20" max="20" width="10.7109375" style="90" hidden="1" customWidth="1"/>
    <col min="21" max="21" width="10.85546875" style="90" hidden="1" customWidth="1"/>
    <col min="22" max="22" width="10.7109375" style="90" hidden="1" customWidth="1"/>
    <col min="23" max="23" width="10.85546875" style="90" hidden="1" customWidth="1"/>
    <col min="24" max="24" width="10.7109375" style="90" hidden="1" customWidth="1"/>
    <col min="25" max="25" width="10.85546875" style="90" hidden="1" customWidth="1"/>
    <col min="26" max="26" width="10.7109375" style="90" hidden="1" customWidth="1"/>
    <col min="27" max="27" width="10.85546875" style="90" hidden="1" customWidth="1"/>
    <col min="28" max="28" width="10.7109375" style="90" hidden="1" customWidth="1"/>
    <col min="29" max="29" width="10.85546875" style="90" hidden="1" customWidth="1"/>
    <col min="30" max="30" width="10.7109375" style="90" hidden="1" customWidth="1"/>
    <col min="31" max="31" width="10.85546875" style="90" hidden="1" customWidth="1"/>
    <col min="32" max="32" width="10.85546875" style="90" customWidth="1"/>
    <col min="33" max="33" width="11.85546875" style="90" customWidth="1"/>
    <col min="34" max="34" width="9.140625" style="90" hidden="1" customWidth="1"/>
    <col min="35" max="35" width="10.85546875" style="90" hidden="1" customWidth="1"/>
    <col min="36" max="36" width="9.140625" style="140" hidden="1" customWidth="1"/>
    <col min="37" max="37" width="13.140625" style="90" hidden="1" customWidth="1"/>
    <col min="38" max="38" width="9.140625" style="90" hidden="1" customWidth="1"/>
    <col min="39" max="39" width="11.7109375" style="90" hidden="1" customWidth="1"/>
    <col min="40" max="40" width="9.140625" style="90" hidden="1" customWidth="1"/>
    <col min="41" max="41" width="12.5703125" style="90" hidden="1" customWidth="1"/>
    <col min="42" max="42" width="9.140625" style="90" hidden="1" customWidth="1"/>
    <col min="43" max="43" width="11" style="90" hidden="1" customWidth="1"/>
    <col min="44" max="44" width="9.140625" style="90" hidden="1" customWidth="1"/>
    <col min="45" max="45" width="12.28515625" style="90" hidden="1" customWidth="1"/>
    <col min="46" max="46" width="9.140625" style="90" hidden="1" customWidth="1"/>
    <col min="47" max="47" width="11.140625" style="90" hidden="1" customWidth="1"/>
    <col min="48" max="48" width="9.140625" style="90" hidden="1" customWidth="1"/>
    <col min="49" max="49" width="14.42578125" style="90" hidden="1" customWidth="1"/>
    <col min="50" max="50" width="9.140625" style="90" hidden="1" customWidth="1"/>
    <col min="51" max="51" width="10.85546875" style="90" hidden="1" customWidth="1"/>
    <col min="52" max="52" width="9.28515625" style="90" hidden="1" customWidth="1"/>
    <col min="53" max="57" width="9.140625" style="90" hidden="1" customWidth="1"/>
    <col min="58" max="58" width="11.85546875" style="90" customWidth="1"/>
    <col min="59" max="59" width="11.28515625" style="90" customWidth="1"/>
    <col min="60" max="60" width="9.140625" style="123"/>
    <col min="61" max="61" width="9.140625" style="90"/>
    <col min="62" max="62" width="9.140625" style="90" customWidth="1"/>
    <col min="63" max="63" width="10.5703125" style="90" customWidth="1"/>
    <col min="64" max="64" width="9.140625" style="90" hidden="1" customWidth="1"/>
    <col min="65" max="65" width="10.42578125" style="90" hidden="1" customWidth="1"/>
    <col min="66" max="66" width="9.140625" style="90" hidden="1" customWidth="1"/>
    <col min="67" max="67" width="11.28515625" style="90" hidden="1" customWidth="1"/>
    <col min="68" max="68" width="9.140625" style="90" hidden="1" customWidth="1"/>
    <col min="69" max="69" width="11.7109375" style="90" hidden="1" customWidth="1"/>
    <col min="70" max="70" width="9.140625" style="90" hidden="1" customWidth="1"/>
    <col min="71" max="71" width="10.28515625" style="90" hidden="1" customWidth="1"/>
    <col min="72" max="72" width="9.140625" style="90" hidden="1" customWidth="1"/>
    <col min="73" max="73" width="9.7109375" style="90" hidden="1" customWidth="1"/>
    <col min="74" max="75" width="9.140625" style="90" hidden="1" customWidth="1"/>
    <col min="76" max="76" width="9.28515625" style="90" hidden="1" customWidth="1"/>
    <col min="77" max="83" width="9.140625" style="90" hidden="1" customWidth="1"/>
    <col min="84" max="16384" width="9.140625" style="90"/>
  </cols>
  <sheetData>
    <row r="1" spans="1:85" s="126" customFormat="1" ht="30" customHeight="1" x14ac:dyDescent="0.25">
      <c r="A1" s="299" t="s">
        <v>185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299"/>
      <c r="BF1" s="299"/>
      <c r="BG1" s="299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</row>
    <row r="2" spans="1:85" s="91" customFormat="1" ht="19.899999999999999" customHeight="1" x14ac:dyDescent="0.25">
      <c r="A2" s="300" t="s">
        <v>64</v>
      </c>
      <c r="B2" s="300" t="s">
        <v>65</v>
      </c>
      <c r="C2" s="300"/>
      <c r="D2" s="302" t="s">
        <v>66</v>
      </c>
      <c r="E2" s="302" t="s">
        <v>67</v>
      </c>
      <c r="F2" s="302" t="s">
        <v>68</v>
      </c>
      <c r="G2" s="302" t="s">
        <v>69</v>
      </c>
      <c r="H2" s="297">
        <v>45292</v>
      </c>
      <c r="I2" s="298"/>
      <c r="J2" s="297">
        <v>45323</v>
      </c>
      <c r="K2" s="298"/>
      <c r="L2" s="297">
        <v>45352</v>
      </c>
      <c r="M2" s="298"/>
      <c r="N2" s="297">
        <v>45383</v>
      </c>
      <c r="O2" s="298"/>
      <c r="P2" s="297">
        <v>45413</v>
      </c>
      <c r="Q2" s="298"/>
      <c r="R2" s="297">
        <v>45444</v>
      </c>
      <c r="S2" s="298"/>
      <c r="T2" s="297">
        <v>45474</v>
      </c>
      <c r="U2" s="298"/>
      <c r="V2" s="297">
        <v>45505</v>
      </c>
      <c r="W2" s="298"/>
      <c r="X2" s="297">
        <v>45536</v>
      </c>
      <c r="Y2" s="298"/>
      <c r="Z2" s="297">
        <v>45566</v>
      </c>
      <c r="AA2" s="298"/>
      <c r="AB2" s="297">
        <v>45597</v>
      </c>
      <c r="AC2" s="298"/>
      <c r="AD2" s="297">
        <v>45627</v>
      </c>
      <c r="AE2" s="298"/>
      <c r="AF2" s="304" t="s">
        <v>55</v>
      </c>
      <c r="AG2" s="305"/>
      <c r="AH2" s="297">
        <v>45658</v>
      </c>
      <c r="AI2" s="298"/>
      <c r="AJ2" s="297">
        <v>45689</v>
      </c>
      <c r="AK2" s="298"/>
      <c r="AL2" s="297">
        <v>45717</v>
      </c>
      <c r="AM2" s="298"/>
      <c r="AN2" s="297">
        <v>45748</v>
      </c>
      <c r="AO2" s="298"/>
      <c r="AP2" s="297">
        <v>45778</v>
      </c>
      <c r="AQ2" s="298"/>
      <c r="AR2" s="297">
        <v>45809</v>
      </c>
      <c r="AS2" s="298"/>
      <c r="AT2" s="297">
        <v>45839</v>
      </c>
      <c r="AU2" s="298"/>
      <c r="AV2" s="297">
        <v>45870</v>
      </c>
      <c r="AW2" s="298"/>
      <c r="AX2" s="297">
        <v>45901</v>
      </c>
      <c r="AY2" s="298"/>
      <c r="AZ2" s="297">
        <v>45931</v>
      </c>
      <c r="BA2" s="298"/>
      <c r="BB2" s="297">
        <v>45962</v>
      </c>
      <c r="BC2" s="298"/>
      <c r="BD2" s="297">
        <v>45992</v>
      </c>
      <c r="BE2" s="298"/>
      <c r="BF2" s="304" t="s">
        <v>70</v>
      </c>
      <c r="BG2" s="305"/>
      <c r="BH2" s="297">
        <v>46023</v>
      </c>
      <c r="BI2" s="298"/>
      <c r="BJ2" s="297">
        <v>46054</v>
      </c>
      <c r="BK2" s="298"/>
      <c r="BL2" s="297">
        <v>46082</v>
      </c>
      <c r="BM2" s="298"/>
      <c r="BN2" s="297">
        <v>46113</v>
      </c>
      <c r="BO2" s="298"/>
      <c r="BP2" s="297">
        <v>46143</v>
      </c>
      <c r="BQ2" s="298"/>
      <c r="BR2" s="297">
        <v>46174</v>
      </c>
      <c r="BS2" s="298"/>
      <c r="BT2" s="297">
        <v>46204</v>
      </c>
      <c r="BU2" s="298"/>
      <c r="BV2" s="297">
        <v>46235</v>
      </c>
      <c r="BW2" s="298"/>
      <c r="BX2" s="297">
        <v>46266</v>
      </c>
      <c r="BY2" s="298"/>
      <c r="BZ2" s="297">
        <v>46296</v>
      </c>
      <c r="CA2" s="298"/>
      <c r="CB2" s="297">
        <v>46327</v>
      </c>
      <c r="CC2" s="298"/>
      <c r="CD2" s="297">
        <v>46357</v>
      </c>
      <c r="CE2" s="298"/>
      <c r="CF2" s="304" t="s">
        <v>224</v>
      </c>
      <c r="CG2" s="305"/>
    </row>
    <row r="3" spans="1:85" s="91" customFormat="1" ht="19.899999999999999" customHeight="1" x14ac:dyDescent="0.25">
      <c r="A3" s="301"/>
      <c r="B3" s="301"/>
      <c r="C3" s="301"/>
      <c r="D3" s="303"/>
      <c r="E3" s="303"/>
      <c r="F3" s="303"/>
      <c r="G3" s="303"/>
      <c r="H3" s="92" t="s">
        <v>71</v>
      </c>
      <c r="I3" s="93" t="s">
        <v>72</v>
      </c>
      <c r="J3" s="92" t="s">
        <v>71</v>
      </c>
      <c r="K3" s="93" t="s">
        <v>72</v>
      </c>
      <c r="L3" s="92" t="s">
        <v>71</v>
      </c>
      <c r="M3" s="93" t="s">
        <v>72</v>
      </c>
      <c r="N3" s="92" t="s">
        <v>71</v>
      </c>
      <c r="O3" s="93" t="s">
        <v>72</v>
      </c>
      <c r="P3" s="92" t="s">
        <v>71</v>
      </c>
      <c r="Q3" s="93" t="s">
        <v>72</v>
      </c>
      <c r="R3" s="92" t="s">
        <v>71</v>
      </c>
      <c r="S3" s="93" t="s">
        <v>72</v>
      </c>
      <c r="T3" s="92" t="s">
        <v>71</v>
      </c>
      <c r="U3" s="93" t="s">
        <v>72</v>
      </c>
      <c r="V3" s="92" t="s">
        <v>71</v>
      </c>
      <c r="W3" s="93" t="s">
        <v>72</v>
      </c>
      <c r="X3" s="92" t="s">
        <v>71</v>
      </c>
      <c r="Y3" s="93" t="s">
        <v>72</v>
      </c>
      <c r="Z3" s="92" t="s">
        <v>71</v>
      </c>
      <c r="AA3" s="93" t="s">
        <v>72</v>
      </c>
      <c r="AB3" s="92" t="s">
        <v>71</v>
      </c>
      <c r="AC3" s="93" t="s">
        <v>72</v>
      </c>
      <c r="AD3" s="92" t="s">
        <v>71</v>
      </c>
      <c r="AE3" s="93" t="s">
        <v>72</v>
      </c>
      <c r="AF3" s="92" t="s">
        <v>71</v>
      </c>
      <c r="AG3" s="93" t="s">
        <v>72</v>
      </c>
      <c r="AH3" s="92" t="s">
        <v>71</v>
      </c>
      <c r="AI3" s="93" t="s">
        <v>72</v>
      </c>
      <c r="AJ3" s="92" t="s">
        <v>71</v>
      </c>
      <c r="AK3" s="93" t="s">
        <v>72</v>
      </c>
      <c r="AL3" s="92" t="s">
        <v>71</v>
      </c>
      <c r="AM3" s="93" t="s">
        <v>72</v>
      </c>
      <c r="AN3" s="92" t="s">
        <v>71</v>
      </c>
      <c r="AO3" s="93" t="s">
        <v>72</v>
      </c>
      <c r="AP3" s="92" t="s">
        <v>71</v>
      </c>
      <c r="AQ3" s="93" t="s">
        <v>72</v>
      </c>
      <c r="AR3" s="92" t="s">
        <v>71</v>
      </c>
      <c r="AS3" s="93" t="s">
        <v>72</v>
      </c>
      <c r="AT3" s="92" t="s">
        <v>71</v>
      </c>
      <c r="AU3" s="93" t="s">
        <v>72</v>
      </c>
      <c r="AV3" s="92" t="s">
        <v>71</v>
      </c>
      <c r="AW3" s="93" t="s">
        <v>72</v>
      </c>
      <c r="AX3" s="92" t="s">
        <v>71</v>
      </c>
      <c r="AY3" s="93" t="s">
        <v>72</v>
      </c>
      <c r="AZ3" s="92" t="s">
        <v>71</v>
      </c>
      <c r="BA3" s="93" t="s">
        <v>72</v>
      </c>
      <c r="BB3" s="92" t="s">
        <v>71</v>
      </c>
      <c r="BC3" s="93" t="s">
        <v>72</v>
      </c>
      <c r="BD3" s="92" t="s">
        <v>71</v>
      </c>
      <c r="BE3" s="93" t="s">
        <v>72</v>
      </c>
      <c r="BF3" s="92" t="s">
        <v>71</v>
      </c>
      <c r="BG3" s="93" t="s">
        <v>72</v>
      </c>
      <c r="BH3" s="92" t="s">
        <v>71</v>
      </c>
      <c r="BI3" s="93" t="s">
        <v>72</v>
      </c>
      <c r="BJ3" s="92" t="s">
        <v>71</v>
      </c>
      <c r="BK3" s="93" t="s">
        <v>72</v>
      </c>
      <c r="BL3" s="92" t="s">
        <v>71</v>
      </c>
      <c r="BM3" s="93" t="s">
        <v>72</v>
      </c>
      <c r="BN3" s="92" t="s">
        <v>71</v>
      </c>
      <c r="BO3" s="93" t="s">
        <v>72</v>
      </c>
      <c r="BP3" s="92" t="s">
        <v>71</v>
      </c>
      <c r="BQ3" s="93" t="s">
        <v>72</v>
      </c>
      <c r="BR3" s="92" t="s">
        <v>71</v>
      </c>
      <c r="BS3" s="93" t="s">
        <v>72</v>
      </c>
      <c r="BT3" s="92" t="s">
        <v>71</v>
      </c>
      <c r="BU3" s="93" t="s">
        <v>72</v>
      </c>
      <c r="BV3" s="92" t="s">
        <v>71</v>
      </c>
      <c r="BW3" s="93" t="s">
        <v>72</v>
      </c>
      <c r="BX3" s="92" t="s">
        <v>71</v>
      </c>
      <c r="BY3" s="93" t="s">
        <v>72</v>
      </c>
      <c r="BZ3" s="92" t="s">
        <v>71</v>
      </c>
      <c r="CA3" s="93" t="s">
        <v>72</v>
      </c>
      <c r="CB3" s="92" t="s">
        <v>71</v>
      </c>
      <c r="CC3" s="93" t="s">
        <v>72</v>
      </c>
      <c r="CD3" s="92" t="s">
        <v>71</v>
      </c>
      <c r="CE3" s="93" t="s">
        <v>72</v>
      </c>
      <c r="CF3" s="92" t="s">
        <v>71</v>
      </c>
      <c r="CG3" s="93" t="s">
        <v>72</v>
      </c>
    </row>
    <row r="4" spans="1:85" s="102" customFormat="1" ht="19.899999999999999" customHeight="1" x14ac:dyDescent="0.25">
      <c r="A4" s="94">
        <v>1</v>
      </c>
      <c r="B4" s="95" t="s">
        <v>73</v>
      </c>
      <c r="C4" s="95" t="s">
        <v>74</v>
      </c>
      <c r="D4" s="94">
        <f>RANK(BF4,$BF$4:$BF$147)</f>
        <v>8</v>
      </c>
      <c r="E4" s="94">
        <v>0.7</v>
      </c>
      <c r="F4" s="94" t="s">
        <v>75</v>
      </c>
      <c r="G4" s="94">
        <v>2000</v>
      </c>
      <c r="H4" s="94">
        <v>3348</v>
      </c>
      <c r="I4" s="97">
        <f t="shared" ref="I4" si="0">H4*$E4</f>
        <v>2343.6</v>
      </c>
      <c r="J4" s="94">
        <v>960</v>
      </c>
      <c r="K4" s="97">
        <f t="shared" ref="K4" si="1">J4*$E4</f>
        <v>672</v>
      </c>
      <c r="L4" s="94">
        <v>2172</v>
      </c>
      <c r="M4" s="97">
        <f t="shared" ref="M4" si="2">L4*$E4</f>
        <v>1520.3999999999999</v>
      </c>
      <c r="N4" s="94">
        <v>2676</v>
      </c>
      <c r="O4" s="97">
        <f t="shared" ref="O4" si="3">N4*$E4</f>
        <v>1873.1999999999998</v>
      </c>
      <c r="P4" s="94">
        <v>2760</v>
      </c>
      <c r="Q4" s="97">
        <f t="shared" ref="Q4" si="4">P4*$E4</f>
        <v>1931.9999999999998</v>
      </c>
      <c r="R4" s="94">
        <v>1524</v>
      </c>
      <c r="S4" s="97">
        <f t="shared" ref="S4" si="5">R4*$E4</f>
        <v>1066.8</v>
      </c>
      <c r="T4" s="94">
        <v>2664</v>
      </c>
      <c r="U4" s="97">
        <f t="shared" ref="U4" si="6">T4*$E4</f>
        <v>1864.8</v>
      </c>
      <c r="V4" s="94">
        <v>2724</v>
      </c>
      <c r="W4" s="97">
        <f t="shared" ref="W4" si="7">V4*$E4</f>
        <v>1906.8</v>
      </c>
      <c r="X4" s="94">
        <v>1320</v>
      </c>
      <c r="Y4" s="97">
        <f t="shared" ref="Y4" si="8">X4*$E4</f>
        <v>923.99999999999989</v>
      </c>
      <c r="Z4" s="94">
        <v>1884</v>
      </c>
      <c r="AA4" s="97">
        <f t="shared" ref="AA4" si="9">Z4*$E4</f>
        <v>1318.8</v>
      </c>
      <c r="AB4" s="94">
        <v>1716</v>
      </c>
      <c r="AC4" s="97">
        <f t="shared" ref="AC4" si="10">AB4*$E4</f>
        <v>1201.1999999999998</v>
      </c>
      <c r="AD4" s="94">
        <v>1884</v>
      </c>
      <c r="AE4" s="97">
        <f t="shared" ref="AE4" si="11">AD4*$E4</f>
        <v>1318.8</v>
      </c>
      <c r="AF4" s="101">
        <f t="shared" ref="AF4" si="12">SUM(H4,J4,L4,N4,P4,R4,T4,V4,X4,Z4,AB4,AD4)</f>
        <v>25632</v>
      </c>
      <c r="AG4" s="100">
        <f t="shared" ref="AG4" si="13">SUM(I4,K4,M4,O4,Q4,S4,U4,W4,Y4,AA4,AC4,AE4)</f>
        <v>17942.399999999994</v>
      </c>
      <c r="AH4" s="96">
        <v>2568</v>
      </c>
      <c r="AI4" s="97">
        <f t="shared" ref="AI4:AK4" si="14">AH4*$E4</f>
        <v>1797.6</v>
      </c>
      <c r="AJ4" s="98">
        <v>924</v>
      </c>
      <c r="AK4" s="97">
        <f t="shared" si="14"/>
        <v>646.79999999999995</v>
      </c>
      <c r="AL4" s="99">
        <v>1510</v>
      </c>
      <c r="AM4" s="100">
        <f>AL4*$E4</f>
        <v>1057</v>
      </c>
      <c r="AN4" s="99">
        <v>1296</v>
      </c>
      <c r="AO4" s="100">
        <f>AN4*$E4</f>
        <v>907.19999999999993</v>
      </c>
      <c r="AP4" s="99">
        <v>1032</v>
      </c>
      <c r="AQ4" s="100">
        <f>AP4*$E4</f>
        <v>722.4</v>
      </c>
      <c r="AR4" s="99">
        <v>1152</v>
      </c>
      <c r="AS4" s="100">
        <f>AR4*$E4</f>
        <v>806.4</v>
      </c>
      <c r="AT4" s="99">
        <v>900</v>
      </c>
      <c r="AU4" s="100">
        <f>AT4*$E4</f>
        <v>630</v>
      </c>
      <c r="AV4" s="99">
        <v>972</v>
      </c>
      <c r="AW4" s="100">
        <f>AV4*$E4</f>
        <v>680.4</v>
      </c>
      <c r="AX4" s="99">
        <v>2244</v>
      </c>
      <c r="AY4" s="100">
        <f>AX4*$E4</f>
        <v>1570.8</v>
      </c>
      <c r="AZ4" s="99">
        <v>516</v>
      </c>
      <c r="BA4" s="100">
        <f>AZ4*$E4</f>
        <v>361.2</v>
      </c>
      <c r="BB4" s="99">
        <v>876</v>
      </c>
      <c r="BC4" s="100">
        <f>BB4*$E4</f>
        <v>613.19999999999993</v>
      </c>
      <c r="BD4" s="99">
        <v>1032</v>
      </c>
      <c r="BE4" s="100">
        <f>BD4*$E4</f>
        <v>722.4</v>
      </c>
      <c r="BF4" s="101">
        <f t="shared" ref="BF4:BG20" si="15">SUM(AH4,AJ4,AL4,AN4,AP4,AR4,AT4,AV4,AX4,AZ4,BB4,BD4)</f>
        <v>15022</v>
      </c>
      <c r="BG4" s="100">
        <f t="shared" si="15"/>
        <v>10515.4</v>
      </c>
      <c r="BH4" s="96">
        <v>888</v>
      </c>
      <c r="BI4" s="97">
        <f t="shared" ref="BI4" si="16">BH4*$E4</f>
        <v>621.59999999999991</v>
      </c>
      <c r="BJ4" s="98">
        <v>672</v>
      </c>
      <c r="BK4" s="97">
        <f>BJ4*$E4</f>
        <v>470.4</v>
      </c>
      <c r="BL4" s="99"/>
      <c r="BM4" s="100">
        <f>BL4*$E4</f>
        <v>0</v>
      </c>
      <c r="BN4" s="99"/>
      <c r="BO4" s="100">
        <f>BN4*$E4</f>
        <v>0</v>
      </c>
      <c r="BP4" s="99"/>
      <c r="BQ4" s="100">
        <f>BP4*$E4</f>
        <v>0</v>
      </c>
      <c r="BR4" s="99"/>
      <c r="BS4" s="100">
        <f>BR4*$E4</f>
        <v>0</v>
      </c>
      <c r="BT4" s="99"/>
      <c r="BU4" s="100">
        <f>BT4*$E4</f>
        <v>0</v>
      </c>
      <c r="BV4" s="99"/>
      <c r="BW4" s="100">
        <f>BV4*$E4</f>
        <v>0</v>
      </c>
      <c r="BX4" s="99"/>
      <c r="BY4" s="100">
        <f>BX4*$E4</f>
        <v>0</v>
      </c>
      <c r="BZ4" s="99"/>
      <c r="CA4" s="100">
        <f>BZ4*$E4</f>
        <v>0</v>
      </c>
      <c r="CB4" s="99"/>
      <c r="CC4" s="100">
        <f>CB4*$E4</f>
        <v>0</v>
      </c>
      <c r="CD4" s="99"/>
      <c r="CE4" s="100">
        <f>CD4*$E4</f>
        <v>0</v>
      </c>
      <c r="CF4" s="101">
        <f>SUM(BH4,BJ4,BL4,BN4,BP4,BR4,BT4,BV4,BX4,BZ4,CB4,CD4)</f>
        <v>1560</v>
      </c>
      <c r="CG4" s="100">
        <f t="shared" ref="CG4" si="17">SUM(BI4,BK4,BM4,BO4,BQ4,BS4,BU4,BW4,BY4,CA4,CC4,CE4)</f>
        <v>1092</v>
      </c>
    </row>
    <row r="5" spans="1:85" s="102" customFormat="1" ht="19.899999999999999" customHeight="1" x14ac:dyDescent="0.25">
      <c r="A5" s="94"/>
      <c r="B5" s="95"/>
      <c r="C5" s="95"/>
      <c r="D5" s="94"/>
      <c r="E5" s="94"/>
      <c r="F5" s="94"/>
      <c r="G5" s="94"/>
      <c r="H5" s="94"/>
      <c r="I5" s="100"/>
      <c r="J5" s="94"/>
      <c r="K5" s="100"/>
      <c r="L5" s="94"/>
      <c r="M5" s="100"/>
      <c r="N5" s="94"/>
      <c r="O5" s="100"/>
      <c r="P5" s="94"/>
      <c r="Q5" s="100"/>
      <c r="R5" s="94"/>
      <c r="S5" s="100"/>
      <c r="T5" s="94"/>
      <c r="U5" s="100"/>
      <c r="V5" s="94"/>
      <c r="W5" s="100"/>
      <c r="X5" s="94"/>
      <c r="Y5" s="100"/>
      <c r="Z5" s="94"/>
      <c r="AA5" s="100"/>
      <c r="AB5" s="94"/>
      <c r="AC5" s="100"/>
      <c r="AD5" s="94"/>
      <c r="AE5" s="100"/>
      <c r="AF5" s="101"/>
      <c r="AG5" s="100"/>
      <c r="AH5" s="99"/>
      <c r="AI5" s="100"/>
      <c r="AJ5" s="99"/>
      <c r="AK5" s="100"/>
      <c r="AL5" s="99"/>
      <c r="AM5" s="100"/>
      <c r="AN5" s="99"/>
      <c r="AO5" s="100"/>
      <c r="AP5" s="99"/>
      <c r="AQ5" s="100"/>
      <c r="AR5" s="99"/>
      <c r="AS5" s="100"/>
      <c r="AT5" s="99"/>
      <c r="AU5" s="100"/>
      <c r="AV5" s="99"/>
      <c r="AW5" s="100"/>
      <c r="AX5" s="99"/>
      <c r="AY5" s="100"/>
      <c r="AZ5" s="99"/>
      <c r="BA5" s="100"/>
      <c r="BB5" s="99"/>
      <c r="BC5" s="100"/>
      <c r="BD5" s="99"/>
      <c r="BE5" s="100"/>
      <c r="BF5" s="101"/>
      <c r="BG5" s="100"/>
      <c r="BH5" s="99"/>
      <c r="BI5" s="100"/>
      <c r="BJ5" s="99"/>
      <c r="BK5" s="100"/>
      <c r="BL5" s="99"/>
      <c r="BM5" s="100"/>
      <c r="BN5" s="99"/>
      <c r="BO5" s="100"/>
      <c r="BP5" s="99"/>
      <c r="BQ5" s="100"/>
      <c r="BR5" s="99"/>
      <c r="BS5" s="100"/>
      <c r="BT5" s="99"/>
      <c r="BU5" s="100"/>
      <c r="BV5" s="99"/>
      <c r="BW5" s="100"/>
      <c r="BX5" s="99"/>
      <c r="BY5" s="100"/>
      <c r="BZ5" s="99"/>
      <c r="CA5" s="100"/>
      <c r="CB5" s="99"/>
      <c r="CC5" s="100"/>
      <c r="CD5" s="99"/>
      <c r="CE5" s="100"/>
      <c r="CF5" s="101"/>
      <c r="CG5" s="100"/>
    </row>
    <row r="6" spans="1:85" s="102" customFormat="1" ht="19.899999999999999" customHeight="1" x14ac:dyDescent="0.25">
      <c r="A6" s="94">
        <v>2</v>
      </c>
      <c r="B6" s="95" t="s">
        <v>76</v>
      </c>
      <c r="C6" s="95" t="s">
        <v>77</v>
      </c>
      <c r="D6" s="94">
        <f t="shared" ref="D6:D14" si="18">RANK(BF6,$BF$4:$BF$147)</f>
        <v>3</v>
      </c>
      <c r="E6" s="94">
        <v>1</v>
      </c>
      <c r="F6" s="94" t="s">
        <v>75</v>
      </c>
      <c r="G6" s="94">
        <v>1650</v>
      </c>
      <c r="H6" s="94"/>
      <c r="I6" s="100">
        <f t="shared" ref="I6:I72" si="19">H6*$E6</f>
        <v>0</v>
      </c>
      <c r="J6" s="94"/>
      <c r="K6" s="100">
        <f t="shared" ref="K6:K72" si="20">J6*$E6</f>
        <v>0</v>
      </c>
      <c r="L6" s="94"/>
      <c r="M6" s="100">
        <f t="shared" ref="M6:M72" si="21">L6*$E6</f>
        <v>0</v>
      </c>
      <c r="N6" s="94"/>
      <c r="O6" s="100">
        <f t="shared" ref="O6:O72" si="22">N6*$E6</f>
        <v>0</v>
      </c>
      <c r="P6" s="94"/>
      <c r="Q6" s="100">
        <f t="shared" ref="Q6:Q72" si="23">P6*$E6</f>
        <v>0</v>
      </c>
      <c r="R6" s="94"/>
      <c r="S6" s="100">
        <f t="shared" ref="S6:S72" si="24">R6*$E6</f>
        <v>0</v>
      </c>
      <c r="T6" s="94"/>
      <c r="U6" s="100">
        <f t="shared" ref="U6:U72" si="25">T6*$E6</f>
        <v>0</v>
      </c>
      <c r="V6" s="94"/>
      <c r="W6" s="100">
        <f t="shared" ref="W6:W72" si="26">V6*$E6</f>
        <v>0</v>
      </c>
      <c r="X6" s="94"/>
      <c r="Y6" s="100">
        <f t="shared" ref="Y6:Y72" si="27">X6*$E6</f>
        <v>0</v>
      </c>
      <c r="Z6" s="94"/>
      <c r="AA6" s="100">
        <f t="shared" ref="AA6:AA72" si="28">Z6*$E6</f>
        <v>0</v>
      </c>
      <c r="AB6" s="94"/>
      <c r="AC6" s="100">
        <f t="shared" ref="AC6:AC72" si="29">AB6*$E6</f>
        <v>0</v>
      </c>
      <c r="AD6" s="94"/>
      <c r="AE6" s="100">
        <f t="shared" ref="AE6:AE72" si="30">AD6*$E6</f>
        <v>0</v>
      </c>
      <c r="AF6" s="101">
        <f t="shared" ref="AF6:AF11" si="31">SUM(H6,J6,L6,N6,P6,R6,T6,V6,X6,Z6,AB6,AD6)</f>
        <v>0</v>
      </c>
      <c r="AG6" s="100">
        <f t="shared" ref="AG6:AG11" si="32">SUM(I6,K6,M6,O6,Q6,S6,U6,W6,Y6,AA6,AC6,AE6)</f>
        <v>0</v>
      </c>
      <c r="AH6" s="99"/>
      <c r="AI6" s="100">
        <f t="shared" ref="AI6:AK72" si="33">AH6*$E6</f>
        <v>0</v>
      </c>
      <c r="AJ6" s="99"/>
      <c r="AK6" s="100">
        <f t="shared" ref="AK6:AM72" si="34">AJ6*$E6</f>
        <v>0</v>
      </c>
      <c r="AL6" s="99"/>
      <c r="AM6" s="100">
        <f t="shared" si="34"/>
        <v>0</v>
      </c>
      <c r="AN6" s="99">
        <v>35484</v>
      </c>
      <c r="AO6" s="100">
        <f t="shared" ref="AO6:AO72" si="35">AN6*$E6</f>
        <v>35484</v>
      </c>
      <c r="AP6" s="99"/>
      <c r="AQ6" s="100">
        <f t="shared" ref="AQ6:AQ72" si="36">AP6*$E6</f>
        <v>0</v>
      </c>
      <c r="AR6" s="99"/>
      <c r="AS6" s="100">
        <f t="shared" ref="AS6:AS72" si="37">AR6*$E6</f>
        <v>0</v>
      </c>
      <c r="AT6" s="99">
        <v>24852</v>
      </c>
      <c r="AU6" s="100">
        <f t="shared" ref="AU6:AU72" si="38">AT6*$E6</f>
        <v>24852</v>
      </c>
      <c r="AV6" s="99">
        <v>30552</v>
      </c>
      <c r="AW6" s="100">
        <f t="shared" ref="AW6:AW72" si="39">AV6*$E6</f>
        <v>30552</v>
      </c>
      <c r="AX6" s="99">
        <v>31296</v>
      </c>
      <c r="AY6" s="100">
        <f t="shared" ref="AY6:AY72" si="40">AX6*$E6</f>
        <v>31296</v>
      </c>
      <c r="AZ6" s="99">
        <v>28560</v>
      </c>
      <c r="BA6" s="100">
        <f t="shared" ref="BA6:BA72" si="41">AZ6*$E6</f>
        <v>28560</v>
      </c>
      <c r="BB6" s="99">
        <v>28296</v>
      </c>
      <c r="BC6" s="100">
        <f t="shared" ref="BC6:BC72" si="42">BB6*$E6</f>
        <v>28296</v>
      </c>
      <c r="BD6" s="99">
        <v>30384</v>
      </c>
      <c r="BE6" s="100">
        <f t="shared" ref="BE6:BE72" si="43">BD6*$E6</f>
        <v>30384</v>
      </c>
      <c r="BF6" s="101">
        <f t="shared" si="15"/>
        <v>209424</v>
      </c>
      <c r="BG6" s="100">
        <f t="shared" si="15"/>
        <v>209424</v>
      </c>
      <c r="BH6" s="96">
        <v>31044</v>
      </c>
      <c r="BI6" s="97">
        <f t="shared" ref="BI6:BK13" si="44">BH6*$E6</f>
        <v>31044</v>
      </c>
      <c r="BJ6" s="98">
        <v>28080</v>
      </c>
      <c r="BK6" s="97">
        <f t="shared" si="44"/>
        <v>28080</v>
      </c>
      <c r="BL6" s="99"/>
      <c r="BM6" s="100">
        <f t="shared" ref="BM6:BM11" si="45">BL6*$E6</f>
        <v>0</v>
      </c>
      <c r="BN6" s="99"/>
      <c r="BO6" s="100">
        <f t="shared" ref="BO6:BO11" si="46">BN6*$E6</f>
        <v>0</v>
      </c>
      <c r="BP6" s="99"/>
      <c r="BQ6" s="100">
        <f t="shared" ref="BQ6:BQ11" si="47">BP6*$E6</f>
        <v>0</v>
      </c>
      <c r="BR6" s="99"/>
      <c r="BS6" s="100">
        <f t="shared" ref="BS6:BS11" si="48">BR6*$E6</f>
        <v>0</v>
      </c>
      <c r="BT6" s="99"/>
      <c r="BU6" s="100">
        <f t="shared" ref="BU6:BU11" si="49">BT6*$E6</f>
        <v>0</v>
      </c>
      <c r="BV6" s="99"/>
      <c r="BW6" s="100">
        <f t="shared" ref="BW6:BW11" si="50">BV6*$E6</f>
        <v>0</v>
      </c>
      <c r="BX6" s="99"/>
      <c r="BY6" s="100">
        <f t="shared" ref="BY6:BY11" si="51">BX6*$E6</f>
        <v>0</v>
      </c>
      <c r="BZ6" s="99"/>
      <c r="CA6" s="100">
        <f t="shared" ref="CA6:CA11" si="52">BZ6*$E6</f>
        <v>0</v>
      </c>
      <c r="CB6" s="99"/>
      <c r="CC6" s="100">
        <f t="shared" ref="CC6:CC11" si="53">CB6*$E6</f>
        <v>0</v>
      </c>
      <c r="CD6" s="99"/>
      <c r="CE6" s="100">
        <f t="shared" ref="CE6:CE11" si="54">CD6*$E6</f>
        <v>0</v>
      </c>
      <c r="CF6" s="101">
        <f t="shared" ref="CF6:CG11" si="55">SUM(BH6,BJ6,BL6,BN6,BP6,BR6,BT6,BV6,BX6,BZ6,CB6,CD6)</f>
        <v>59124</v>
      </c>
      <c r="CG6" s="100">
        <f t="shared" si="55"/>
        <v>59124</v>
      </c>
    </row>
    <row r="7" spans="1:85" s="102" customFormat="1" ht="19.899999999999999" customHeight="1" x14ac:dyDescent="0.25">
      <c r="A7" s="94">
        <v>3</v>
      </c>
      <c r="B7" s="95" t="s">
        <v>78</v>
      </c>
      <c r="C7" s="95" t="s">
        <v>77</v>
      </c>
      <c r="D7" s="94">
        <f t="shared" si="18"/>
        <v>5</v>
      </c>
      <c r="E7" s="94">
        <v>1</v>
      </c>
      <c r="F7" s="94" t="s">
        <v>75</v>
      </c>
      <c r="G7" s="94">
        <v>1650</v>
      </c>
      <c r="H7" s="94">
        <v>38304</v>
      </c>
      <c r="I7" s="97">
        <f t="shared" si="19"/>
        <v>38304</v>
      </c>
      <c r="J7" s="94">
        <v>39768</v>
      </c>
      <c r="K7" s="97">
        <f t="shared" si="20"/>
        <v>39768</v>
      </c>
      <c r="L7" s="94">
        <v>39792</v>
      </c>
      <c r="M7" s="97">
        <f t="shared" si="21"/>
        <v>39792</v>
      </c>
      <c r="N7" s="94">
        <v>45756</v>
      </c>
      <c r="O7" s="97">
        <f t="shared" si="22"/>
        <v>45756</v>
      </c>
      <c r="P7" s="94">
        <v>44304</v>
      </c>
      <c r="Q7" s="97">
        <f t="shared" si="23"/>
        <v>44304</v>
      </c>
      <c r="R7" s="94">
        <v>28812</v>
      </c>
      <c r="S7" s="97">
        <f t="shared" si="24"/>
        <v>28812</v>
      </c>
      <c r="T7" s="94">
        <v>42624</v>
      </c>
      <c r="U7" s="97">
        <f t="shared" si="25"/>
        <v>42624</v>
      </c>
      <c r="V7" s="94">
        <v>36660</v>
      </c>
      <c r="W7" s="97">
        <f t="shared" si="26"/>
        <v>36660</v>
      </c>
      <c r="X7" s="94">
        <v>36060</v>
      </c>
      <c r="Y7" s="97">
        <f t="shared" si="27"/>
        <v>36060</v>
      </c>
      <c r="Z7" s="94">
        <v>39684</v>
      </c>
      <c r="AA7" s="97">
        <f t="shared" si="28"/>
        <v>39684</v>
      </c>
      <c r="AB7" s="94">
        <v>30612</v>
      </c>
      <c r="AC7" s="97">
        <f t="shared" si="29"/>
        <v>30612</v>
      </c>
      <c r="AD7" s="94">
        <v>39492</v>
      </c>
      <c r="AE7" s="97">
        <f t="shared" si="30"/>
        <v>39492</v>
      </c>
      <c r="AF7" s="101">
        <f t="shared" si="31"/>
        <v>461868</v>
      </c>
      <c r="AG7" s="100">
        <f t="shared" si="32"/>
        <v>461868</v>
      </c>
      <c r="AH7" s="96">
        <v>38280</v>
      </c>
      <c r="AI7" s="97">
        <f t="shared" si="33"/>
        <v>38280</v>
      </c>
      <c r="AJ7" s="98">
        <v>20136</v>
      </c>
      <c r="AK7" s="97">
        <f t="shared" si="33"/>
        <v>20136</v>
      </c>
      <c r="AL7" s="99">
        <v>39396</v>
      </c>
      <c r="AM7" s="100">
        <f t="shared" si="34"/>
        <v>39396</v>
      </c>
      <c r="AN7" s="99"/>
      <c r="AO7" s="100">
        <f t="shared" si="35"/>
        <v>0</v>
      </c>
      <c r="AP7" s="99">
        <v>24780</v>
      </c>
      <c r="AQ7" s="100">
        <f t="shared" si="36"/>
        <v>24780</v>
      </c>
      <c r="AR7" s="99">
        <v>31068</v>
      </c>
      <c r="AS7" s="100">
        <f t="shared" si="37"/>
        <v>31068</v>
      </c>
      <c r="AT7" s="99">
        <v>4176</v>
      </c>
      <c r="AU7" s="100">
        <f t="shared" si="38"/>
        <v>4176</v>
      </c>
      <c r="AV7" s="99"/>
      <c r="AW7" s="100">
        <f t="shared" si="39"/>
        <v>0</v>
      </c>
      <c r="AX7" s="99"/>
      <c r="AY7" s="100">
        <f t="shared" si="40"/>
        <v>0</v>
      </c>
      <c r="AZ7" s="99"/>
      <c r="BA7" s="100">
        <f t="shared" si="41"/>
        <v>0</v>
      </c>
      <c r="BB7" s="99"/>
      <c r="BC7" s="100">
        <f t="shared" si="42"/>
        <v>0</v>
      </c>
      <c r="BD7" s="99"/>
      <c r="BE7" s="100">
        <f t="shared" si="43"/>
        <v>0</v>
      </c>
      <c r="BF7" s="101">
        <f t="shared" si="15"/>
        <v>157836</v>
      </c>
      <c r="BG7" s="100">
        <f t="shared" si="15"/>
        <v>157836</v>
      </c>
      <c r="BH7" s="99"/>
      <c r="BI7" s="97">
        <f t="shared" si="44"/>
        <v>0</v>
      </c>
      <c r="BJ7" s="99"/>
      <c r="BK7" s="100">
        <v>0</v>
      </c>
      <c r="BL7" s="99"/>
      <c r="BM7" s="100">
        <f t="shared" si="45"/>
        <v>0</v>
      </c>
      <c r="BN7" s="99"/>
      <c r="BO7" s="100">
        <f t="shared" si="46"/>
        <v>0</v>
      </c>
      <c r="BP7" s="99"/>
      <c r="BQ7" s="100">
        <f t="shared" si="47"/>
        <v>0</v>
      </c>
      <c r="BR7" s="99"/>
      <c r="BS7" s="100">
        <f t="shared" si="48"/>
        <v>0</v>
      </c>
      <c r="BT7" s="99"/>
      <c r="BU7" s="100">
        <f t="shared" si="49"/>
        <v>0</v>
      </c>
      <c r="BV7" s="99"/>
      <c r="BW7" s="100">
        <f t="shared" si="50"/>
        <v>0</v>
      </c>
      <c r="BX7" s="99"/>
      <c r="BY7" s="100">
        <f t="shared" si="51"/>
        <v>0</v>
      </c>
      <c r="BZ7" s="99"/>
      <c r="CA7" s="100">
        <f t="shared" si="52"/>
        <v>0</v>
      </c>
      <c r="CB7" s="99"/>
      <c r="CC7" s="100">
        <f t="shared" si="53"/>
        <v>0</v>
      </c>
      <c r="CD7" s="99"/>
      <c r="CE7" s="100">
        <f t="shared" si="54"/>
        <v>0</v>
      </c>
      <c r="CF7" s="101">
        <f t="shared" si="55"/>
        <v>0</v>
      </c>
      <c r="CG7" s="100">
        <f t="shared" si="55"/>
        <v>0</v>
      </c>
    </row>
    <row r="8" spans="1:85" s="102" customFormat="1" ht="19.899999999999999" customHeight="1" x14ac:dyDescent="0.25">
      <c r="A8" s="94">
        <v>4</v>
      </c>
      <c r="B8" s="95" t="s">
        <v>79</v>
      </c>
      <c r="C8" s="95" t="s">
        <v>77</v>
      </c>
      <c r="D8" s="94">
        <f t="shared" si="18"/>
        <v>7</v>
      </c>
      <c r="E8" s="94">
        <v>0.6</v>
      </c>
      <c r="F8" s="94" t="s">
        <v>75</v>
      </c>
      <c r="G8" s="94">
        <v>1130</v>
      </c>
      <c r="H8" s="94">
        <v>1956</v>
      </c>
      <c r="I8" s="97">
        <f t="shared" si="19"/>
        <v>1173.5999999999999</v>
      </c>
      <c r="J8" s="94">
        <v>4140</v>
      </c>
      <c r="K8" s="97">
        <f t="shared" si="20"/>
        <v>2484</v>
      </c>
      <c r="L8" s="94">
        <v>2484</v>
      </c>
      <c r="M8" s="97">
        <f t="shared" si="21"/>
        <v>1490.3999999999999</v>
      </c>
      <c r="N8" s="94">
        <v>1668</v>
      </c>
      <c r="O8" s="97">
        <f t="shared" si="22"/>
        <v>1000.8</v>
      </c>
      <c r="P8" s="94">
        <v>2040</v>
      </c>
      <c r="Q8" s="97">
        <f t="shared" si="23"/>
        <v>1224</v>
      </c>
      <c r="R8" s="94">
        <v>2616</v>
      </c>
      <c r="S8" s="97">
        <f t="shared" si="24"/>
        <v>1569.6</v>
      </c>
      <c r="T8" s="94">
        <v>2496</v>
      </c>
      <c r="U8" s="97">
        <f t="shared" si="25"/>
        <v>1497.6</v>
      </c>
      <c r="V8" s="94">
        <v>1596</v>
      </c>
      <c r="W8" s="97">
        <f t="shared" si="26"/>
        <v>957.59999999999991</v>
      </c>
      <c r="X8" s="94">
        <v>2808</v>
      </c>
      <c r="Y8" s="97">
        <f t="shared" si="27"/>
        <v>1684.8</v>
      </c>
      <c r="Z8" s="94">
        <v>2052</v>
      </c>
      <c r="AA8" s="97">
        <f t="shared" si="28"/>
        <v>1231.2</v>
      </c>
      <c r="AB8" s="94">
        <v>2604</v>
      </c>
      <c r="AC8" s="97">
        <f t="shared" si="29"/>
        <v>1562.3999999999999</v>
      </c>
      <c r="AD8" s="94">
        <v>1656</v>
      </c>
      <c r="AE8" s="97">
        <f t="shared" si="30"/>
        <v>993.59999999999991</v>
      </c>
      <c r="AF8" s="101">
        <f t="shared" si="31"/>
        <v>28116</v>
      </c>
      <c r="AG8" s="100">
        <f t="shared" si="32"/>
        <v>16869.599999999999</v>
      </c>
      <c r="AH8" s="96">
        <v>1872</v>
      </c>
      <c r="AI8" s="97">
        <f t="shared" si="33"/>
        <v>1123.2</v>
      </c>
      <c r="AJ8" s="98">
        <v>2376</v>
      </c>
      <c r="AK8" s="97">
        <f t="shared" si="33"/>
        <v>1425.6</v>
      </c>
      <c r="AL8" s="99">
        <v>3180</v>
      </c>
      <c r="AM8" s="100">
        <f t="shared" si="34"/>
        <v>1908</v>
      </c>
      <c r="AN8" s="99">
        <v>2256</v>
      </c>
      <c r="AO8" s="100">
        <f t="shared" si="35"/>
        <v>1353.6</v>
      </c>
      <c r="AP8" s="99">
        <v>1968</v>
      </c>
      <c r="AQ8" s="100">
        <f t="shared" si="36"/>
        <v>1180.8</v>
      </c>
      <c r="AR8" s="99">
        <v>2184</v>
      </c>
      <c r="AS8" s="100">
        <f t="shared" si="37"/>
        <v>1310.3999999999999</v>
      </c>
      <c r="AT8" s="99">
        <v>2580</v>
      </c>
      <c r="AU8" s="100">
        <f t="shared" si="38"/>
        <v>1548</v>
      </c>
      <c r="AV8" s="99">
        <v>2160</v>
      </c>
      <c r="AW8" s="100">
        <f t="shared" si="39"/>
        <v>1296</v>
      </c>
      <c r="AX8" s="99">
        <v>2328</v>
      </c>
      <c r="AY8" s="100">
        <f t="shared" si="40"/>
        <v>1396.8</v>
      </c>
      <c r="AZ8" s="99">
        <v>2412</v>
      </c>
      <c r="BA8" s="100">
        <f t="shared" si="41"/>
        <v>1447.2</v>
      </c>
      <c r="BB8" s="99">
        <v>2028</v>
      </c>
      <c r="BC8" s="100">
        <f t="shared" si="42"/>
        <v>1216.8</v>
      </c>
      <c r="BD8" s="99">
        <v>2352</v>
      </c>
      <c r="BE8" s="100">
        <f t="shared" si="43"/>
        <v>1411.2</v>
      </c>
      <c r="BF8" s="101">
        <f t="shared" si="15"/>
        <v>27696</v>
      </c>
      <c r="BG8" s="100">
        <f t="shared" si="15"/>
        <v>16617.599999999999</v>
      </c>
      <c r="BH8" s="96">
        <v>2616</v>
      </c>
      <c r="BI8" s="97">
        <f t="shared" si="44"/>
        <v>1569.6</v>
      </c>
      <c r="BJ8" s="98">
        <v>1848</v>
      </c>
      <c r="BK8" s="97">
        <f t="shared" si="44"/>
        <v>1108.8</v>
      </c>
      <c r="BL8" s="99"/>
      <c r="BM8" s="100">
        <f t="shared" si="45"/>
        <v>0</v>
      </c>
      <c r="BN8" s="99"/>
      <c r="BO8" s="100">
        <f t="shared" si="46"/>
        <v>0</v>
      </c>
      <c r="BP8" s="99"/>
      <c r="BQ8" s="100">
        <f t="shared" si="47"/>
        <v>0</v>
      </c>
      <c r="BR8" s="99"/>
      <c r="BS8" s="100">
        <f t="shared" si="48"/>
        <v>0</v>
      </c>
      <c r="BT8" s="99"/>
      <c r="BU8" s="100">
        <f t="shared" si="49"/>
        <v>0</v>
      </c>
      <c r="BV8" s="99"/>
      <c r="BW8" s="100">
        <f t="shared" si="50"/>
        <v>0</v>
      </c>
      <c r="BX8" s="99"/>
      <c r="BY8" s="100">
        <f t="shared" si="51"/>
        <v>0</v>
      </c>
      <c r="BZ8" s="99"/>
      <c r="CA8" s="100">
        <f t="shared" si="52"/>
        <v>0</v>
      </c>
      <c r="CB8" s="99"/>
      <c r="CC8" s="100">
        <f t="shared" si="53"/>
        <v>0</v>
      </c>
      <c r="CD8" s="99"/>
      <c r="CE8" s="100">
        <f t="shared" si="54"/>
        <v>0</v>
      </c>
      <c r="CF8" s="101">
        <f t="shared" si="55"/>
        <v>4464</v>
      </c>
      <c r="CG8" s="100">
        <f t="shared" si="55"/>
        <v>2678.3999999999996</v>
      </c>
    </row>
    <row r="9" spans="1:85" s="102" customFormat="1" ht="19.899999999999999" customHeight="1" x14ac:dyDescent="0.25">
      <c r="A9" s="94">
        <v>5</v>
      </c>
      <c r="B9" s="95" t="s">
        <v>80</v>
      </c>
      <c r="C9" s="95" t="s">
        <v>77</v>
      </c>
      <c r="D9" s="94">
        <f t="shared" si="18"/>
        <v>4</v>
      </c>
      <c r="E9" s="94">
        <v>0.35</v>
      </c>
      <c r="F9" s="94" t="s">
        <v>81</v>
      </c>
      <c r="G9" s="94">
        <v>760</v>
      </c>
      <c r="H9" s="94">
        <v>18520</v>
      </c>
      <c r="I9" s="97">
        <f t="shared" si="19"/>
        <v>6482</v>
      </c>
      <c r="J9" s="94">
        <v>15680</v>
      </c>
      <c r="K9" s="97">
        <f t="shared" si="20"/>
        <v>5488</v>
      </c>
      <c r="L9" s="94">
        <v>13760</v>
      </c>
      <c r="M9" s="97">
        <f t="shared" si="21"/>
        <v>4816</v>
      </c>
      <c r="N9" s="94">
        <v>15320</v>
      </c>
      <c r="O9" s="97">
        <f t="shared" si="22"/>
        <v>5362</v>
      </c>
      <c r="P9" s="94">
        <v>16860</v>
      </c>
      <c r="Q9" s="97">
        <f t="shared" si="23"/>
        <v>5901</v>
      </c>
      <c r="R9" s="94">
        <v>14120</v>
      </c>
      <c r="S9" s="97">
        <f t="shared" si="24"/>
        <v>4942</v>
      </c>
      <c r="T9" s="94">
        <v>13600</v>
      </c>
      <c r="U9" s="97">
        <f t="shared" si="25"/>
        <v>4760</v>
      </c>
      <c r="V9" s="94">
        <v>17080</v>
      </c>
      <c r="W9" s="97">
        <f t="shared" si="26"/>
        <v>5978</v>
      </c>
      <c r="X9" s="94">
        <v>15080</v>
      </c>
      <c r="Y9" s="97">
        <f t="shared" si="27"/>
        <v>5278</v>
      </c>
      <c r="Z9" s="94">
        <v>22960</v>
      </c>
      <c r="AA9" s="97">
        <f t="shared" si="28"/>
        <v>8035.9999999999991</v>
      </c>
      <c r="AB9" s="94">
        <v>16960</v>
      </c>
      <c r="AC9" s="97">
        <f t="shared" si="29"/>
        <v>5936</v>
      </c>
      <c r="AD9" s="94">
        <v>12320</v>
      </c>
      <c r="AE9" s="97">
        <f t="shared" si="30"/>
        <v>4312</v>
      </c>
      <c r="AF9" s="101">
        <f t="shared" si="31"/>
        <v>192260</v>
      </c>
      <c r="AG9" s="100">
        <f t="shared" si="32"/>
        <v>67291</v>
      </c>
      <c r="AH9" s="96">
        <v>15280</v>
      </c>
      <c r="AI9" s="97">
        <f t="shared" si="33"/>
        <v>5348</v>
      </c>
      <c r="AJ9" s="98">
        <v>17920</v>
      </c>
      <c r="AK9" s="97">
        <f t="shared" si="33"/>
        <v>6272</v>
      </c>
      <c r="AL9" s="99">
        <v>20040</v>
      </c>
      <c r="AM9" s="100">
        <f t="shared" si="34"/>
        <v>7014</v>
      </c>
      <c r="AN9" s="99">
        <v>14840</v>
      </c>
      <c r="AO9" s="100">
        <f t="shared" si="35"/>
        <v>5194</v>
      </c>
      <c r="AP9" s="99">
        <v>14720</v>
      </c>
      <c r="AQ9" s="100">
        <f t="shared" si="36"/>
        <v>5152</v>
      </c>
      <c r="AR9" s="99">
        <v>13880</v>
      </c>
      <c r="AS9" s="100">
        <f t="shared" si="37"/>
        <v>4858</v>
      </c>
      <c r="AT9" s="99">
        <v>16760</v>
      </c>
      <c r="AU9" s="100">
        <f t="shared" si="38"/>
        <v>5866</v>
      </c>
      <c r="AV9" s="99">
        <v>17800</v>
      </c>
      <c r="AW9" s="100">
        <f t="shared" si="39"/>
        <v>6230</v>
      </c>
      <c r="AX9" s="99">
        <v>16960</v>
      </c>
      <c r="AY9" s="100">
        <f t="shared" si="40"/>
        <v>5936</v>
      </c>
      <c r="AZ9" s="99">
        <v>20400</v>
      </c>
      <c r="BA9" s="100">
        <f t="shared" si="41"/>
        <v>7140</v>
      </c>
      <c r="BB9" s="99">
        <v>15480</v>
      </c>
      <c r="BC9" s="100">
        <f t="shared" si="42"/>
        <v>5418</v>
      </c>
      <c r="BD9" s="99">
        <v>18920</v>
      </c>
      <c r="BE9" s="100">
        <f t="shared" si="43"/>
        <v>6622</v>
      </c>
      <c r="BF9" s="101">
        <f t="shared" si="15"/>
        <v>203000</v>
      </c>
      <c r="BG9" s="100">
        <f t="shared" si="15"/>
        <v>71050</v>
      </c>
      <c r="BH9" s="96">
        <v>17520</v>
      </c>
      <c r="BI9" s="97">
        <f t="shared" si="44"/>
        <v>6132</v>
      </c>
      <c r="BJ9" s="98">
        <v>14720</v>
      </c>
      <c r="BK9" s="97">
        <f t="shared" si="44"/>
        <v>5152</v>
      </c>
      <c r="BL9" s="99"/>
      <c r="BM9" s="100">
        <f t="shared" si="45"/>
        <v>0</v>
      </c>
      <c r="BN9" s="99"/>
      <c r="BO9" s="100">
        <f t="shared" si="46"/>
        <v>0</v>
      </c>
      <c r="BP9" s="99"/>
      <c r="BQ9" s="100">
        <f t="shared" si="47"/>
        <v>0</v>
      </c>
      <c r="BR9" s="99"/>
      <c r="BS9" s="100">
        <f t="shared" si="48"/>
        <v>0</v>
      </c>
      <c r="BT9" s="99"/>
      <c r="BU9" s="100">
        <f t="shared" si="49"/>
        <v>0</v>
      </c>
      <c r="BV9" s="99"/>
      <c r="BW9" s="100">
        <f t="shared" si="50"/>
        <v>0</v>
      </c>
      <c r="BX9" s="99"/>
      <c r="BY9" s="100">
        <f t="shared" si="51"/>
        <v>0</v>
      </c>
      <c r="BZ9" s="99"/>
      <c r="CA9" s="100">
        <f t="shared" si="52"/>
        <v>0</v>
      </c>
      <c r="CB9" s="99"/>
      <c r="CC9" s="100">
        <f t="shared" si="53"/>
        <v>0</v>
      </c>
      <c r="CD9" s="99"/>
      <c r="CE9" s="100">
        <f t="shared" si="54"/>
        <v>0</v>
      </c>
      <c r="CF9" s="101">
        <f t="shared" si="55"/>
        <v>32240</v>
      </c>
      <c r="CG9" s="100">
        <f t="shared" si="55"/>
        <v>11284</v>
      </c>
    </row>
    <row r="10" spans="1:85" s="102" customFormat="1" ht="19.899999999999999" customHeight="1" x14ac:dyDescent="0.25">
      <c r="A10" s="94">
        <v>6</v>
      </c>
      <c r="B10" s="95" t="s">
        <v>82</v>
      </c>
      <c r="C10" s="95" t="s">
        <v>74</v>
      </c>
      <c r="D10" s="94">
        <f t="shared" si="18"/>
        <v>18</v>
      </c>
      <c r="E10" s="94">
        <v>0.7</v>
      </c>
      <c r="F10" s="94" t="s">
        <v>83</v>
      </c>
      <c r="G10" s="94">
        <v>1850</v>
      </c>
      <c r="H10" s="94"/>
      <c r="I10" s="100">
        <f t="shared" si="19"/>
        <v>0</v>
      </c>
      <c r="J10" s="94"/>
      <c r="K10" s="100">
        <f t="shared" si="20"/>
        <v>0</v>
      </c>
      <c r="L10" s="94"/>
      <c r="M10" s="100">
        <f t="shared" si="21"/>
        <v>0</v>
      </c>
      <c r="N10" s="94"/>
      <c r="O10" s="100">
        <f t="shared" si="22"/>
        <v>0</v>
      </c>
      <c r="P10" s="94"/>
      <c r="Q10" s="100">
        <f t="shared" si="23"/>
        <v>0</v>
      </c>
      <c r="R10" s="94"/>
      <c r="S10" s="100">
        <f t="shared" si="24"/>
        <v>0</v>
      </c>
      <c r="T10" s="94"/>
      <c r="U10" s="100">
        <f t="shared" si="25"/>
        <v>0</v>
      </c>
      <c r="V10" s="94"/>
      <c r="W10" s="100">
        <f t="shared" si="26"/>
        <v>0</v>
      </c>
      <c r="X10" s="94"/>
      <c r="Y10" s="100">
        <f t="shared" si="27"/>
        <v>0</v>
      </c>
      <c r="Z10" s="94"/>
      <c r="AA10" s="100">
        <f t="shared" si="28"/>
        <v>0</v>
      </c>
      <c r="AB10" s="94"/>
      <c r="AC10" s="100">
        <f t="shared" si="29"/>
        <v>0</v>
      </c>
      <c r="AD10" s="94"/>
      <c r="AE10" s="100">
        <f t="shared" si="30"/>
        <v>0</v>
      </c>
      <c r="AF10" s="101">
        <f t="shared" si="31"/>
        <v>0</v>
      </c>
      <c r="AG10" s="100">
        <f t="shared" si="32"/>
        <v>0</v>
      </c>
      <c r="AH10" s="99"/>
      <c r="AI10" s="100">
        <f t="shared" si="33"/>
        <v>0</v>
      </c>
      <c r="AJ10" s="99"/>
      <c r="AK10" s="100">
        <f t="shared" si="34"/>
        <v>0</v>
      </c>
      <c r="AL10" s="99"/>
      <c r="AM10" s="100">
        <f t="shared" si="34"/>
        <v>0</v>
      </c>
      <c r="AN10" s="99"/>
      <c r="AO10" s="100">
        <f t="shared" si="35"/>
        <v>0</v>
      </c>
      <c r="AP10" s="99"/>
      <c r="AQ10" s="100">
        <f t="shared" si="36"/>
        <v>0</v>
      </c>
      <c r="AR10" s="99"/>
      <c r="AS10" s="100">
        <f t="shared" si="37"/>
        <v>0</v>
      </c>
      <c r="AT10" s="99"/>
      <c r="AU10" s="100">
        <f t="shared" si="38"/>
        <v>0</v>
      </c>
      <c r="AV10" s="99"/>
      <c r="AW10" s="100">
        <f t="shared" si="39"/>
        <v>0</v>
      </c>
      <c r="AX10" s="99"/>
      <c r="AY10" s="100">
        <f t="shared" si="40"/>
        <v>0</v>
      </c>
      <c r="AZ10" s="99"/>
      <c r="BA10" s="100">
        <f t="shared" si="41"/>
        <v>0</v>
      </c>
      <c r="BB10" s="99"/>
      <c r="BC10" s="100">
        <f t="shared" si="42"/>
        <v>0</v>
      </c>
      <c r="BD10" s="99"/>
      <c r="BE10" s="100">
        <f t="shared" si="43"/>
        <v>0</v>
      </c>
      <c r="BF10" s="101">
        <f t="shared" si="15"/>
        <v>0</v>
      </c>
      <c r="BG10" s="100">
        <f t="shared" si="15"/>
        <v>0</v>
      </c>
      <c r="BH10" s="99"/>
      <c r="BI10" s="100">
        <f t="shared" si="44"/>
        <v>0</v>
      </c>
      <c r="BJ10" s="99"/>
      <c r="BK10" s="100">
        <f t="shared" si="44"/>
        <v>0</v>
      </c>
      <c r="BL10" s="99"/>
      <c r="BM10" s="100">
        <f t="shared" si="45"/>
        <v>0</v>
      </c>
      <c r="BN10" s="99"/>
      <c r="BO10" s="100">
        <f t="shared" si="46"/>
        <v>0</v>
      </c>
      <c r="BP10" s="99"/>
      <c r="BQ10" s="100">
        <f t="shared" si="47"/>
        <v>0</v>
      </c>
      <c r="BR10" s="99"/>
      <c r="BS10" s="100">
        <f t="shared" si="48"/>
        <v>0</v>
      </c>
      <c r="BT10" s="99"/>
      <c r="BU10" s="100">
        <f t="shared" si="49"/>
        <v>0</v>
      </c>
      <c r="BV10" s="99"/>
      <c r="BW10" s="100">
        <f t="shared" si="50"/>
        <v>0</v>
      </c>
      <c r="BX10" s="99"/>
      <c r="BY10" s="100">
        <f t="shared" si="51"/>
        <v>0</v>
      </c>
      <c r="BZ10" s="99"/>
      <c r="CA10" s="100">
        <f t="shared" si="52"/>
        <v>0</v>
      </c>
      <c r="CB10" s="99"/>
      <c r="CC10" s="100">
        <f t="shared" si="53"/>
        <v>0</v>
      </c>
      <c r="CD10" s="99"/>
      <c r="CE10" s="100">
        <f t="shared" si="54"/>
        <v>0</v>
      </c>
      <c r="CF10" s="101">
        <f t="shared" si="55"/>
        <v>0</v>
      </c>
      <c r="CG10" s="100">
        <f t="shared" si="55"/>
        <v>0</v>
      </c>
    </row>
    <row r="11" spans="1:85" s="102" customFormat="1" ht="19.899999999999999" customHeight="1" x14ac:dyDescent="0.25">
      <c r="A11" s="94">
        <v>7</v>
      </c>
      <c r="B11" s="95" t="s">
        <v>84</v>
      </c>
      <c r="C11" s="95" t="s">
        <v>74</v>
      </c>
      <c r="D11" s="94">
        <f t="shared" si="18"/>
        <v>18</v>
      </c>
      <c r="E11" s="94">
        <v>0.64</v>
      </c>
      <c r="F11" s="94" t="s">
        <v>83</v>
      </c>
      <c r="G11" s="94">
        <v>1400</v>
      </c>
      <c r="H11" s="94"/>
      <c r="I11" s="97">
        <f t="shared" si="19"/>
        <v>0</v>
      </c>
      <c r="J11" s="94"/>
      <c r="K11" s="97">
        <f t="shared" si="20"/>
        <v>0</v>
      </c>
      <c r="L11" s="94"/>
      <c r="M11" s="97">
        <f t="shared" si="21"/>
        <v>0</v>
      </c>
      <c r="N11" s="94"/>
      <c r="O11" s="97">
        <f t="shared" si="22"/>
        <v>0</v>
      </c>
      <c r="P11" s="94"/>
      <c r="Q11" s="97">
        <f t="shared" si="23"/>
        <v>0</v>
      </c>
      <c r="R11" s="94"/>
      <c r="S11" s="97">
        <f t="shared" si="24"/>
        <v>0</v>
      </c>
      <c r="T11" s="94"/>
      <c r="U11" s="97">
        <f t="shared" si="25"/>
        <v>0</v>
      </c>
      <c r="V11" s="94"/>
      <c r="W11" s="97">
        <f t="shared" si="26"/>
        <v>0</v>
      </c>
      <c r="X11" s="94"/>
      <c r="Y11" s="97">
        <f t="shared" si="27"/>
        <v>0</v>
      </c>
      <c r="Z11" s="94"/>
      <c r="AA11" s="97">
        <f t="shared" si="28"/>
        <v>0</v>
      </c>
      <c r="AB11" s="94"/>
      <c r="AC11" s="97">
        <f t="shared" si="29"/>
        <v>0</v>
      </c>
      <c r="AD11" s="94"/>
      <c r="AE11" s="97">
        <f t="shared" si="30"/>
        <v>0</v>
      </c>
      <c r="AF11" s="101">
        <f t="shared" si="31"/>
        <v>0</v>
      </c>
      <c r="AG11" s="100">
        <f t="shared" si="32"/>
        <v>0</v>
      </c>
      <c r="AH11" s="96"/>
      <c r="AI11" s="97">
        <f t="shared" si="33"/>
        <v>0</v>
      </c>
      <c r="AJ11" s="98"/>
      <c r="AK11" s="97">
        <f t="shared" si="33"/>
        <v>0</v>
      </c>
      <c r="AL11" s="99"/>
      <c r="AM11" s="100">
        <f t="shared" si="34"/>
        <v>0</v>
      </c>
      <c r="AN11" s="99"/>
      <c r="AO11" s="100">
        <f t="shared" si="35"/>
        <v>0</v>
      </c>
      <c r="AP11" s="99"/>
      <c r="AQ11" s="100">
        <f t="shared" si="36"/>
        <v>0</v>
      </c>
      <c r="AR11" s="99"/>
      <c r="AS11" s="100">
        <f t="shared" si="37"/>
        <v>0</v>
      </c>
      <c r="AT11" s="99"/>
      <c r="AU11" s="100">
        <f t="shared" si="38"/>
        <v>0</v>
      </c>
      <c r="AV11" s="99"/>
      <c r="AW11" s="100">
        <f t="shared" si="39"/>
        <v>0</v>
      </c>
      <c r="AX11" s="99"/>
      <c r="AY11" s="100">
        <f t="shared" si="40"/>
        <v>0</v>
      </c>
      <c r="AZ11" s="99"/>
      <c r="BA11" s="100">
        <f t="shared" si="41"/>
        <v>0</v>
      </c>
      <c r="BB11" s="99"/>
      <c r="BC11" s="100">
        <f t="shared" si="42"/>
        <v>0</v>
      </c>
      <c r="BD11" s="99"/>
      <c r="BE11" s="100">
        <f t="shared" si="43"/>
        <v>0</v>
      </c>
      <c r="BF11" s="101">
        <f t="shared" si="15"/>
        <v>0</v>
      </c>
      <c r="BG11" s="100">
        <f t="shared" si="15"/>
        <v>0</v>
      </c>
      <c r="BH11" s="99"/>
      <c r="BI11" s="100">
        <f t="shared" si="44"/>
        <v>0</v>
      </c>
      <c r="BJ11" s="99"/>
      <c r="BK11" s="100">
        <f t="shared" si="44"/>
        <v>0</v>
      </c>
      <c r="BL11" s="99"/>
      <c r="BM11" s="100">
        <f t="shared" si="45"/>
        <v>0</v>
      </c>
      <c r="BN11" s="99"/>
      <c r="BO11" s="100">
        <f t="shared" si="46"/>
        <v>0</v>
      </c>
      <c r="BP11" s="99"/>
      <c r="BQ11" s="100">
        <f t="shared" si="47"/>
        <v>0</v>
      </c>
      <c r="BR11" s="99"/>
      <c r="BS11" s="100">
        <f t="shared" si="48"/>
        <v>0</v>
      </c>
      <c r="BT11" s="99"/>
      <c r="BU11" s="100">
        <f t="shared" si="49"/>
        <v>0</v>
      </c>
      <c r="BV11" s="99"/>
      <c r="BW11" s="100">
        <f t="shared" si="50"/>
        <v>0</v>
      </c>
      <c r="BX11" s="99"/>
      <c r="BY11" s="100">
        <f t="shared" si="51"/>
        <v>0</v>
      </c>
      <c r="BZ11" s="99"/>
      <c r="CA11" s="100">
        <f t="shared" si="52"/>
        <v>0</v>
      </c>
      <c r="CB11" s="99"/>
      <c r="CC11" s="100">
        <f t="shared" si="53"/>
        <v>0</v>
      </c>
      <c r="CD11" s="99"/>
      <c r="CE11" s="100">
        <f t="shared" si="54"/>
        <v>0</v>
      </c>
      <c r="CF11" s="101">
        <f t="shared" si="55"/>
        <v>0</v>
      </c>
      <c r="CG11" s="100">
        <f t="shared" si="55"/>
        <v>0</v>
      </c>
    </row>
    <row r="12" spans="1:85" s="102" customFormat="1" ht="19.899999999999999" customHeight="1" x14ac:dyDescent="0.25">
      <c r="A12" s="94">
        <v>8</v>
      </c>
      <c r="B12" s="95" t="s">
        <v>84</v>
      </c>
      <c r="C12" s="95" t="s">
        <v>74</v>
      </c>
      <c r="D12" s="94">
        <f t="shared" si="18"/>
        <v>2</v>
      </c>
      <c r="E12" s="94">
        <v>0.64</v>
      </c>
      <c r="F12" s="94" t="s">
        <v>85</v>
      </c>
      <c r="G12" s="94">
        <v>1400</v>
      </c>
      <c r="H12" s="94">
        <v>53200</v>
      </c>
      <c r="I12" s="97">
        <f t="shared" si="19"/>
        <v>34048</v>
      </c>
      <c r="J12" s="94">
        <v>41370</v>
      </c>
      <c r="K12" s="97">
        <f t="shared" si="20"/>
        <v>26476.799999999999</v>
      </c>
      <c r="L12" s="94">
        <v>50260</v>
      </c>
      <c r="M12" s="97">
        <f t="shared" si="21"/>
        <v>32166.400000000001</v>
      </c>
      <c r="N12" s="94">
        <v>46760</v>
      </c>
      <c r="O12" s="97">
        <f t="shared" si="22"/>
        <v>29926.400000000001</v>
      </c>
      <c r="P12" s="94">
        <v>41146</v>
      </c>
      <c r="Q12" s="97">
        <f t="shared" si="23"/>
        <v>26333.440000000002</v>
      </c>
      <c r="R12" s="94">
        <v>46410</v>
      </c>
      <c r="S12" s="97">
        <f t="shared" si="24"/>
        <v>29702.400000000001</v>
      </c>
      <c r="T12" s="94">
        <v>45570</v>
      </c>
      <c r="U12" s="97">
        <f t="shared" si="25"/>
        <v>29164.799999999999</v>
      </c>
      <c r="V12" s="94">
        <v>39298</v>
      </c>
      <c r="W12" s="97">
        <f t="shared" si="26"/>
        <v>25150.720000000001</v>
      </c>
      <c r="X12" s="94">
        <v>40390</v>
      </c>
      <c r="Y12" s="97">
        <f t="shared" si="27"/>
        <v>25849.600000000002</v>
      </c>
      <c r="Z12" s="94">
        <v>38528</v>
      </c>
      <c r="AA12" s="97">
        <f t="shared" si="28"/>
        <v>24657.920000000002</v>
      </c>
      <c r="AB12" s="94">
        <v>34314</v>
      </c>
      <c r="AC12" s="97">
        <f t="shared" si="29"/>
        <v>21960.959999999999</v>
      </c>
      <c r="AD12" s="94">
        <v>37520</v>
      </c>
      <c r="AE12" s="97">
        <f t="shared" si="30"/>
        <v>24012.799999999999</v>
      </c>
      <c r="AF12" s="101">
        <f>SUM(H12,J12,L12,N12,P12,R12,T12,V12,X12,Z12,AB12,AD12)</f>
        <v>514766</v>
      </c>
      <c r="AG12" s="100">
        <f>SUM(I12,K12,M12,O12,Q12,S12,U12,W12,Y12,AA12,AC12,AE12)</f>
        <v>329450.23999999999</v>
      </c>
      <c r="AH12" s="96">
        <v>33726</v>
      </c>
      <c r="AI12" s="97">
        <f t="shared" si="33"/>
        <v>21584.639999999999</v>
      </c>
      <c r="AJ12" s="98">
        <v>33922</v>
      </c>
      <c r="AK12" s="97">
        <f t="shared" si="33"/>
        <v>21710.080000000002</v>
      </c>
      <c r="AL12" s="99">
        <v>43946</v>
      </c>
      <c r="AM12" s="100">
        <f>AL12*$E12</f>
        <v>28125.440000000002</v>
      </c>
      <c r="AN12" s="99">
        <v>30002</v>
      </c>
      <c r="AO12" s="100">
        <f>AN12*$E12</f>
        <v>19201.28</v>
      </c>
      <c r="AP12" s="99">
        <v>28700</v>
      </c>
      <c r="AQ12" s="100">
        <f>AP12*$E12</f>
        <v>18368</v>
      </c>
      <c r="AR12" s="99">
        <v>29778</v>
      </c>
      <c r="AS12" s="100">
        <f>AR12*$E12</f>
        <v>19057.920000000002</v>
      </c>
      <c r="AT12" s="99">
        <v>26460</v>
      </c>
      <c r="AU12" s="100">
        <f>AT12*$E12</f>
        <v>16934.400000000001</v>
      </c>
      <c r="AV12" s="99">
        <v>27048</v>
      </c>
      <c r="AW12" s="100">
        <f>AV12*$E12</f>
        <v>17310.72</v>
      </c>
      <c r="AX12" s="99">
        <v>24612</v>
      </c>
      <c r="AY12" s="100">
        <f>AX12*$E12</f>
        <v>15751.68</v>
      </c>
      <c r="AZ12" s="99">
        <v>26726</v>
      </c>
      <c r="BA12" s="100">
        <f>AZ12*$E12</f>
        <v>17104.64</v>
      </c>
      <c r="BB12" s="99">
        <v>21910</v>
      </c>
      <c r="BC12" s="100">
        <f>BB12*$E12</f>
        <v>14022.4</v>
      </c>
      <c r="BD12" s="99">
        <v>23870</v>
      </c>
      <c r="BE12" s="100">
        <f>BD12*$E12</f>
        <v>15276.800000000001</v>
      </c>
      <c r="BF12" s="101">
        <f>SUM(AH12,AJ12,AL12,AN12,AP12,AR12,AT12,AV12,AX12,AZ12,BB12,BD12)</f>
        <v>350700</v>
      </c>
      <c r="BG12" s="100">
        <f>SUM(AI12,AK12,AM12,AO12,AQ12,AS12,AU12,AW12,AY12,BA12,BC12,BE12)</f>
        <v>224447.99999999997</v>
      </c>
      <c r="BH12" s="96">
        <v>21336</v>
      </c>
      <c r="BI12" s="97">
        <f t="shared" si="44"/>
        <v>13655.04</v>
      </c>
      <c r="BJ12" s="98">
        <v>18606</v>
      </c>
      <c r="BK12" s="97">
        <f t="shared" si="44"/>
        <v>11907.84</v>
      </c>
      <c r="BL12" s="99"/>
      <c r="BM12" s="100">
        <f>BL12*$E12</f>
        <v>0</v>
      </c>
      <c r="BN12" s="99"/>
      <c r="BO12" s="100">
        <f>BN12*$E12</f>
        <v>0</v>
      </c>
      <c r="BP12" s="99"/>
      <c r="BQ12" s="100">
        <f>BP12*$E12</f>
        <v>0</v>
      </c>
      <c r="BR12" s="99"/>
      <c r="BS12" s="100">
        <f>BR12*$E12</f>
        <v>0</v>
      </c>
      <c r="BT12" s="99"/>
      <c r="BU12" s="100">
        <f>BT12*$E12</f>
        <v>0</v>
      </c>
      <c r="BV12" s="99"/>
      <c r="BW12" s="100">
        <f>BV12*$E12</f>
        <v>0</v>
      </c>
      <c r="BX12" s="99"/>
      <c r="BY12" s="100">
        <f>BX12*$E12</f>
        <v>0</v>
      </c>
      <c r="BZ12" s="99"/>
      <c r="CA12" s="100">
        <f>BZ12*$E12</f>
        <v>0</v>
      </c>
      <c r="CB12" s="99"/>
      <c r="CC12" s="100">
        <f>CB12*$E12</f>
        <v>0</v>
      </c>
      <c r="CD12" s="99"/>
      <c r="CE12" s="100">
        <f>CD12*$E12</f>
        <v>0</v>
      </c>
      <c r="CF12" s="101">
        <f>SUM(BH12,BJ12,BL12,BN12,BP12,BR12,BT12,BV12,BX12,BZ12,CB12,CD12)</f>
        <v>39942</v>
      </c>
      <c r="CG12" s="100">
        <f>SUM(BI12,BK12,BM12,BO12,BQ12,BS12,BU12,BW12,BY12,CA12,CC12,CE12)</f>
        <v>25562.880000000001</v>
      </c>
    </row>
    <row r="13" spans="1:85" s="102" customFormat="1" ht="19.899999999999999" customHeight="1" x14ac:dyDescent="0.25">
      <c r="A13" s="94">
        <v>9</v>
      </c>
      <c r="B13" s="95" t="s">
        <v>84</v>
      </c>
      <c r="C13" s="95" t="s">
        <v>74</v>
      </c>
      <c r="D13" s="94">
        <f t="shared" si="18"/>
        <v>18</v>
      </c>
      <c r="E13" s="94">
        <v>0.64</v>
      </c>
      <c r="F13" s="94" t="s">
        <v>75</v>
      </c>
      <c r="G13" s="94">
        <v>1250</v>
      </c>
      <c r="H13" s="94"/>
      <c r="I13" s="97">
        <f t="shared" si="19"/>
        <v>0</v>
      </c>
      <c r="J13" s="94"/>
      <c r="K13" s="97">
        <f t="shared" si="20"/>
        <v>0</v>
      </c>
      <c r="L13" s="94"/>
      <c r="M13" s="97">
        <f t="shared" si="21"/>
        <v>0</v>
      </c>
      <c r="N13" s="94"/>
      <c r="O13" s="97">
        <f t="shared" si="22"/>
        <v>0</v>
      </c>
      <c r="P13" s="94"/>
      <c r="Q13" s="97">
        <f t="shared" si="23"/>
        <v>0</v>
      </c>
      <c r="R13" s="94"/>
      <c r="S13" s="97">
        <f t="shared" si="24"/>
        <v>0</v>
      </c>
      <c r="T13" s="94"/>
      <c r="U13" s="97">
        <f t="shared" si="25"/>
        <v>0</v>
      </c>
      <c r="V13" s="94"/>
      <c r="W13" s="97">
        <f t="shared" si="26"/>
        <v>0</v>
      </c>
      <c r="X13" s="94"/>
      <c r="Y13" s="97">
        <f t="shared" si="27"/>
        <v>0</v>
      </c>
      <c r="Z13" s="94"/>
      <c r="AA13" s="97">
        <f t="shared" si="28"/>
        <v>0</v>
      </c>
      <c r="AB13" s="94"/>
      <c r="AC13" s="97">
        <f t="shared" si="29"/>
        <v>0</v>
      </c>
      <c r="AD13" s="94"/>
      <c r="AE13" s="97">
        <f t="shared" si="30"/>
        <v>0</v>
      </c>
      <c r="AF13" s="101">
        <f t="shared" ref="AF13" si="56">SUM(H13,J13,L13,N13,P13,R13,T13,V13,X13,Z13,AB13,AD13)</f>
        <v>0</v>
      </c>
      <c r="AG13" s="100">
        <f t="shared" ref="AG13" si="57">SUM(I13,K13,M13,O13,Q13,S13,U13,W13,Y13,AA13,AC13,AE13)</f>
        <v>0</v>
      </c>
      <c r="AH13" s="96"/>
      <c r="AI13" s="97">
        <f t="shared" si="33"/>
        <v>0</v>
      </c>
      <c r="AJ13" s="98"/>
      <c r="AK13" s="97">
        <f t="shared" si="33"/>
        <v>0</v>
      </c>
      <c r="AL13" s="99"/>
      <c r="AM13" s="100">
        <f t="shared" si="34"/>
        <v>0</v>
      </c>
      <c r="AN13" s="99"/>
      <c r="AO13" s="100">
        <f t="shared" si="35"/>
        <v>0</v>
      </c>
      <c r="AP13" s="99"/>
      <c r="AQ13" s="100">
        <f t="shared" si="36"/>
        <v>0</v>
      </c>
      <c r="AR13" s="99"/>
      <c r="AS13" s="100">
        <f t="shared" si="37"/>
        <v>0</v>
      </c>
      <c r="AT13" s="99"/>
      <c r="AU13" s="100">
        <f t="shared" si="38"/>
        <v>0</v>
      </c>
      <c r="AV13" s="99"/>
      <c r="AW13" s="100">
        <f t="shared" si="39"/>
        <v>0</v>
      </c>
      <c r="AX13" s="99"/>
      <c r="AY13" s="100">
        <f t="shared" si="40"/>
        <v>0</v>
      </c>
      <c r="AZ13" s="99"/>
      <c r="BA13" s="100">
        <f t="shared" si="41"/>
        <v>0</v>
      </c>
      <c r="BB13" s="99"/>
      <c r="BC13" s="100">
        <f t="shared" si="42"/>
        <v>0</v>
      </c>
      <c r="BD13" s="99"/>
      <c r="BE13" s="100">
        <f t="shared" si="43"/>
        <v>0</v>
      </c>
      <c r="BF13" s="101">
        <f t="shared" si="15"/>
        <v>0</v>
      </c>
      <c r="BG13" s="100">
        <f t="shared" si="15"/>
        <v>0</v>
      </c>
      <c r="BH13" s="99"/>
      <c r="BI13" s="100">
        <f t="shared" si="44"/>
        <v>0</v>
      </c>
      <c r="BJ13" s="99"/>
      <c r="BK13" s="100">
        <f t="shared" si="44"/>
        <v>0</v>
      </c>
      <c r="BL13" s="99"/>
      <c r="BM13" s="100">
        <f t="shared" ref="BM13" si="58">BL13*$E13</f>
        <v>0</v>
      </c>
      <c r="BN13" s="99"/>
      <c r="BO13" s="100">
        <f t="shared" ref="BO13" si="59">BN13*$E13</f>
        <v>0</v>
      </c>
      <c r="BP13" s="99"/>
      <c r="BQ13" s="100">
        <f t="shared" ref="BQ13" si="60">BP13*$E13</f>
        <v>0</v>
      </c>
      <c r="BR13" s="99"/>
      <c r="BS13" s="100">
        <f t="shared" ref="BS13" si="61">BR13*$E13</f>
        <v>0</v>
      </c>
      <c r="BT13" s="99"/>
      <c r="BU13" s="100">
        <f t="shared" ref="BU13" si="62">BT13*$E13</f>
        <v>0</v>
      </c>
      <c r="BV13" s="99"/>
      <c r="BW13" s="100">
        <f t="shared" ref="BW13" si="63">BV13*$E13</f>
        <v>0</v>
      </c>
      <c r="BX13" s="99"/>
      <c r="BY13" s="100">
        <f t="shared" ref="BY13" si="64">BX13*$E13</f>
        <v>0</v>
      </c>
      <c r="BZ13" s="99"/>
      <c r="CA13" s="100">
        <f t="shared" ref="CA13" si="65">BZ13*$E13</f>
        <v>0</v>
      </c>
      <c r="CB13" s="99"/>
      <c r="CC13" s="100">
        <f t="shared" ref="CC13" si="66">CB13*$E13</f>
        <v>0</v>
      </c>
      <c r="CD13" s="99"/>
      <c r="CE13" s="100">
        <f t="shared" ref="CE13" si="67">CD13*$E13</f>
        <v>0</v>
      </c>
      <c r="CF13" s="101">
        <f t="shared" ref="CF13:CG13" si="68">SUM(BH13,BJ13,BL13,BN13,BP13,BR13,BT13,BV13,BX13,BZ13,CB13,CD13)</f>
        <v>0</v>
      </c>
      <c r="CG13" s="100">
        <f t="shared" si="68"/>
        <v>0</v>
      </c>
    </row>
    <row r="14" spans="1:85" s="102" customFormat="1" ht="19.899999999999999" customHeight="1" x14ac:dyDescent="0.25">
      <c r="A14" s="94">
        <v>10</v>
      </c>
      <c r="B14" s="95" t="s">
        <v>86</v>
      </c>
      <c r="C14" s="95" t="s">
        <v>74</v>
      </c>
      <c r="D14" s="94">
        <f t="shared" si="18"/>
        <v>18</v>
      </c>
      <c r="E14" s="94">
        <v>0.64</v>
      </c>
      <c r="F14" s="94" t="s">
        <v>85</v>
      </c>
      <c r="G14" s="94"/>
      <c r="H14" s="94"/>
      <c r="I14" s="100">
        <f>H14*$E14</f>
        <v>0</v>
      </c>
      <c r="J14" s="94"/>
      <c r="K14" s="100">
        <f>J14*$E14</f>
        <v>0</v>
      </c>
      <c r="L14" s="94"/>
      <c r="M14" s="100">
        <f>L14*$E14</f>
        <v>0</v>
      </c>
      <c r="N14" s="94"/>
      <c r="O14" s="100">
        <f>N14*$E14</f>
        <v>0</v>
      </c>
      <c r="P14" s="94"/>
      <c r="Q14" s="100">
        <f>P14*$E14</f>
        <v>0</v>
      </c>
      <c r="R14" s="94"/>
      <c r="S14" s="100">
        <f>R14*$E14</f>
        <v>0</v>
      </c>
      <c r="T14" s="94"/>
      <c r="U14" s="100">
        <f>T14*$E14</f>
        <v>0</v>
      </c>
      <c r="V14" s="94"/>
      <c r="W14" s="100">
        <f>V14*$E14</f>
        <v>0</v>
      </c>
      <c r="X14" s="94"/>
      <c r="Y14" s="100">
        <f>X14*$E14</f>
        <v>0</v>
      </c>
      <c r="Z14" s="94"/>
      <c r="AA14" s="100">
        <f>Z14*$E14</f>
        <v>0</v>
      </c>
      <c r="AB14" s="94"/>
      <c r="AC14" s="100">
        <f>AB14*$E14</f>
        <v>0</v>
      </c>
      <c r="AD14" s="94"/>
      <c r="AE14" s="100">
        <f>AD14*$E14</f>
        <v>0</v>
      </c>
      <c r="AF14" s="101">
        <f>SUM(H14,J14,L14,N14,P14,R14,T14,V14,X14,Z14,AB14,AD14)</f>
        <v>0</v>
      </c>
      <c r="AG14" s="100">
        <f>SUM(I14,K14,M14,O14,Q14,S14,U14,W14,Y14,AA14,AC14,AE14)</f>
        <v>0</v>
      </c>
      <c r="AH14" s="99"/>
      <c r="AI14" s="100">
        <f>AH14*$E14</f>
        <v>0</v>
      </c>
      <c r="AJ14" s="99"/>
      <c r="AK14" s="100">
        <f>AJ14*$E14</f>
        <v>0</v>
      </c>
      <c r="AL14" s="99"/>
      <c r="AM14" s="100">
        <f>AL14*$E14</f>
        <v>0</v>
      </c>
      <c r="AN14" s="99"/>
      <c r="AO14" s="100">
        <f>AN14*$E14</f>
        <v>0</v>
      </c>
      <c r="AP14" s="99"/>
      <c r="AQ14" s="100">
        <f>AP14*$E14</f>
        <v>0</v>
      </c>
      <c r="AR14" s="99"/>
      <c r="AS14" s="100">
        <f>AR14*$E14</f>
        <v>0</v>
      </c>
      <c r="AT14" s="99"/>
      <c r="AU14" s="100">
        <f>AT14*$E14</f>
        <v>0</v>
      </c>
      <c r="AV14" s="99"/>
      <c r="AW14" s="100">
        <f>AV14*$E14</f>
        <v>0</v>
      </c>
      <c r="AX14" s="99"/>
      <c r="AY14" s="100">
        <f>AX14*$E14</f>
        <v>0</v>
      </c>
      <c r="AZ14" s="99"/>
      <c r="BA14" s="100">
        <f>AZ14*$E14</f>
        <v>0</v>
      </c>
      <c r="BB14" s="99"/>
      <c r="BC14" s="100">
        <f>BB14*$E14</f>
        <v>0</v>
      </c>
      <c r="BD14" s="99"/>
      <c r="BE14" s="100">
        <f>BD14*$E14</f>
        <v>0</v>
      </c>
      <c r="BF14" s="101">
        <f>SUM(AH14,AJ14,AL14,AN14,AP14,AR14,AT14,AV14,AX14,AZ14,BB14,BD14)</f>
        <v>0</v>
      </c>
      <c r="BG14" s="100">
        <f>SUM(AI14,AK14,AM14,AO14,AQ14,AS14,AU14,AW14,AY14,BA14,BC14,BE14)</f>
        <v>0</v>
      </c>
      <c r="BH14" s="99"/>
      <c r="BI14" s="100">
        <f>BH14*$E14</f>
        <v>0</v>
      </c>
      <c r="BJ14" s="99"/>
      <c r="BK14" s="100">
        <f>BJ14*$E14</f>
        <v>0</v>
      </c>
      <c r="BL14" s="99"/>
      <c r="BM14" s="100">
        <f>BL14*$E14</f>
        <v>0</v>
      </c>
      <c r="BN14" s="99"/>
      <c r="BO14" s="100">
        <f>BN14*$E14</f>
        <v>0</v>
      </c>
      <c r="BP14" s="99"/>
      <c r="BQ14" s="100">
        <f>BP14*$E14</f>
        <v>0</v>
      </c>
      <c r="BR14" s="99"/>
      <c r="BS14" s="100">
        <f>BR14*$E14</f>
        <v>0</v>
      </c>
      <c r="BT14" s="99"/>
      <c r="BU14" s="100">
        <f>BT14*$E14</f>
        <v>0</v>
      </c>
      <c r="BV14" s="99"/>
      <c r="BW14" s="100">
        <f>BV14*$E14</f>
        <v>0</v>
      </c>
      <c r="BX14" s="99"/>
      <c r="BY14" s="100">
        <f>BX14*$E14</f>
        <v>0</v>
      </c>
      <c r="BZ14" s="99"/>
      <c r="CA14" s="100">
        <f>BZ14*$E14</f>
        <v>0</v>
      </c>
      <c r="CB14" s="99"/>
      <c r="CC14" s="100">
        <f>CB14*$E14</f>
        <v>0</v>
      </c>
      <c r="CD14" s="99"/>
      <c r="CE14" s="100">
        <f>CD14*$E14</f>
        <v>0</v>
      </c>
      <c r="CF14" s="101">
        <f>SUM(BH14,BJ14,BL14,BN14,BP14,BR14,BT14,BV14,BX14,BZ14,CB14,CD14)</f>
        <v>0</v>
      </c>
      <c r="CG14" s="100">
        <f>SUM(BI14,BK14,BM14,BO14,BQ14,BS14,BU14,BW14,BY14,CA14,CC14,CE14)</f>
        <v>0</v>
      </c>
    </row>
    <row r="15" spans="1:85" s="102" customFormat="1" ht="17.45" customHeight="1" thickBot="1" x14ac:dyDescent="0.3">
      <c r="A15" s="94"/>
      <c r="B15" s="95"/>
      <c r="C15" s="95"/>
      <c r="D15" s="94"/>
      <c r="E15" s="94"/>
      <c r="F15" s="94"/>
      <c r="G15" s="94"/>
      <c r="H15" s="94"/>
      <c r="I15" s="100"/>
      <c r="J15" s="94"/>
      <c r="K15" s="100"/>
      <c r="L15" s="94"/>
      <c r="M15" s="100"/>
      <c r="N15" s="94"/>
      <c r="O15" s="100"/>
      <c r="P15" s="94"/>
      <c r="Q15" s="100"/>
      <c r="R15" s="94"/>
      <c r="S15" s="100"/>
      <c r="T15" s="94"/>
      <c r="U15" s="100"/>
      <c r="V15" s="94"/>
      <c r="W15" s="100"/>
      <c r="X15" s="94"/>
      <c r="Y15" s="100"/>
      <c r="Z15" s="94"/>
      <c r="AA15" s="100"/>
      <c r="AB15" s="94"/>
      <c r="AC15" s="100"/>
      <c r="AD15" s="94"/>
      <c r="AE15" s="100"/>
      <c r="AF15" s="101"/>
      <c r="AG15" s="100"/>
      <c r="AH15" s="99"/>
      <c r="AI15" s="100"/>
      <c r="AJ15" s="99"/>
      <c r="AK15" s="100"/>
      <c r="AL15" s="99"/>
      <c r="AM15" s="100"/>
      <c r="AN15" s="99"/>
      <c r="AO15" s="100"/>
      <c r="AP15" s="99"/>
      <c r="AQ15" s="100"/>
      <c r="AR15" s="99"/>
      <c r="AS15" s="100"/>
      <c r="AT15" s="99"/>
      <c r="AU15" s="100"/>
      <c r="AV15" s="99"/>
      <c r="AW15" s="100"/>
      <c r="AX15" s="99"/>
      <c r="AY15" s="100"/>
      <c r="AZ15" s="99"/>
      <c r="BA15" s="100"/>
      <c r="BB15" s="99"/>
      <c r="BC15" s="100"/>
      <c r="BD15" s="99"/>
      <c r="BE15" s="100"/>
      <c r="BF15" s="101"/>
      <c r="BG15" s="100"/>
      <c r="BH15" s="99"/>
      <c r="BI15" s="100"/>
      <c r="BJ15" s="99"/>
      <c r="BK15" s="100"/>
      <c r="BL15" s="99"/>
      <c r="BM15" s="100"/>
      <c r="BN15" s="99"/>
      <c r="BO15" s="100"/>
      <c r="BP15" s="99"/>
      <c r="BQ15" s="100"/>
      <c r="BR15" s="99"/>
      <c r="BS15" s="100"/>
      <c r="BT15" s="99"/>
      <c r="BU15" s="100"/>
      <c r="BV15" s="99"/>
      <c r="BW15" s="100"/>
      <c r="BX15" s="99"/>
      <c r="BY15" s="100"/>
      <c r="BZ15" s="99"/>
      <c r="CA15" s="100"/>
      <c r="CB15" s="99"/>
      <c r="CC15" s="100"/>
      <c r="CD15" s="99"/>
      <c r="CE15" s="100"/>
      <c r="CF15" s="101"/>
      <c r="CG15" s="100"/>
    </row>
    <row r="16" spans="1:85" s="102" customFormat="1" ht="19.899999999999999" customHeight="1" thickTop="1" x14ac:dyDescent="0.5">
      <c r="A16" s="94">
        <v>11</v>
      </c>
      <c r="B16" s="95" t="s">
        <v>87</v>
      </c>
      <c r="C16" s="95" t="s">
        <v>77</v>
      </c>
      <c r="D16" s="94">
        <f t="shared" ref="D16:D24" si="69">RANK(BF16,$BF$4:$BF$147)</f>
        <v>14</v>
      </c>
      <c r="E16" s="94">
        <v>1</v>
      </c>
      <c r="F16" s="94" t="s">
        <v>75</v>
      </c>
      <c r="G16" s="94">
        <v>1500</v>
      </c>
      <c r="H16" s="94"/>
      <c r="I16" s="100">
        <f t="shared" si="19"/>
        <v>0</v>
      </c>
      <c r="J16" s="94">
        <v>12</v>
      </c>
      <c r="K16" s="100">
        <f t="shared" si="20"/>
        <v>12</v>
      </c>
      <c r="L16" s="94"/>
      <c r="M16" s="100">
        <f t="shared" si="21"/>
        <v>0</v>
      </c>
      <c r="N16" s="94"/>
      <c r="O16" s="100">
        <f t="shared" si="22"/>
        <v>0</v>
      </c>
      <c r="P16" s="94"/>
      <c r="Q16" s="100">
        <f t="shared" si="23"/>
        <v>0</v>
      </c>
      <c r="R16" s="94"/>
      <c r="S16" s="100">
        <f t="shared" si="24"/>
        <v>0</v>
      </c>
      <c r="T16" s="94">
        <v>12</v>
      </c>
      <c r="U16" s="100">
        <f t="shared" si="25"/>
        <v>12</v>
      </c>
      <c r="V16" s="94">
        <v>88</v>
      </c>
      <c r="W16" s="100">
        <f t="shared" si="26"/>
        <v>88</v>
      </c>
      <c r="X16" s="94">
        <v>60</v>
      </c>
      <c r="Y16" s="100">
        <f t="shared" si="27"/>
        <v>60</v>
      </c>
      <c r="Z16" s="94"/>
      <c r="AA16" s="100">
        <f t="shared" si="28"/>
        <v>0</v>
      </c>
      <c r="AB16" s="94"/>
      <c r="AC16" s="100">
        <f t="shared" si="29"/>
        <v>0</v>
      </c>
      <c r="AD16" s="94">
        <v>60</v>
      </c>
      <c r="AE16" s="100">
        <f t="shared" si="30"/>
        <v>60</v>
      </c>
      <c r="AF16" s="101">
        <f t="shared" ref="AF16:AF24" si="70">SUM(H16,J16,L16,N16,P16,R16,T16,V16,X16,Z16,AB16,AD16)</f>
        <v>232</v>
      </c>
      <c r="AG16" s="100">
        <f t="shared" ref="AG16:AG24" si="71">SUM(I16,K16,M16,O16,Q16,S16,U16,W16,Y16,AA16,AC16,AE16)</f>
        <v>232</v>
      </c>
      <c r="AH16" s="99"/>
      <c r="AI16" s="100">
        <f t="shared" si="33"/>
        <v>0</v>
      </c>
      <c r="AJ16" s="99"/>
      <c r="AK16" s="100">
        <f t="shared" si="34"/>
        <v>0</v>
      </c>
      <c r="AL16" s="99"/>
      <c r="AM16" s="100">
        <f t="shared" si="34"/>
        <v>0</v>
      </c>
      <c r="AN16" s="99"/>
      <c r="AO16" s="100">
        <f t="shared" si="35"/>
        <v>0</v>
      </c>
      <c r="AP16" s="99">
        <v>60</v>
      </c>
      <c r="AQ16" s="100">
        <f t="shared" si="36"/>
        <v>60</v>
      </c>
      <c r="AR16" s="99">
        <v>199</v>
      </c>
      <c r="AS16" s="100">
        <f t="shared" si="37"/>
        <v>199</v>
      </c>
      <c r="AT16" s="99">
        <v>168</v>
      </c>
      <c r="AU16" s="100">
        <f t="shared" si="38"/>
        <v>168</v>
      </c>
      <c r="AV16" s="99">
        <v>60</v>
      </c>
      <c r="AW16" s="100">
        <f t="shared" si="39"/>
        <v>60</v>
      </c>
      <c r="AX16" s="99">
        <v>96</v>
      </c>
      <c r="AY16" s="100">
        <f t="shared" si="40"/>
        <v>96</v>
      </c>
      <c r="AZ16" s="99">
        <v>72</v>
      </c>
      <c r="BA16" s="100">
        <f t="shared" si="41"/>
        <v>72</v>
      </c>
      <c r="BB16" s="99">
        <v>12</v>
      </c>
      <c r="BC16" s="100">
        <f t="shared" si="42"/>
        <v>12</v>
      </c>
      <c r="BD16" s="99">
        <v>60</v>
      </c>
      <c r="BE16" s="100">
        <f t="shared" si="43"/>
        <v>60</v>
      </c>
      <c r="BF16" s="101">
        <f t="shared" si="15"/>
        <v>727</v>
      </c>
      <c r="BG16" s="100">
        <f t="shared" si="15"/>
        <v>727</v>
      </c>
      <c r="BH16" s="221">
        <v>83</v>
      </c>
      <c r="BI16" s="100">
        <f t="shared" ref="BI16:BI22" si="72">BH16*$E16</f>
        <v>83</v>
      </c>
      <c r="BJ16" s="99">
        <v>60</v>
      </c>
      <c r="BK16" s="100">
        <f t="shared" ref="BK16:BK24" si="73">BJ16*$E16</f>
        <v>60</v>
      </c>
      <c r="BL16" s="99"/>
      <c r="BM16" s="100">
        <f t="shared" ref="BM16:BM24" si="74">BL16*$E16</f>
        <v>0</v>
      </c>
      <c r="BN16" s="99"/>
      <c r="BO16" s="100">
        <f t="shared" ref="BO16:BO24" si="75">BN16*$E16</f>
        <v>0</v>
      </c>
      <c r="BP16" s="99"/>
      <c r="BQ16" s="100">
        <f t="shared" ref="BQ16:BQ24" si="76">BP16*$E16</f>
        <v>0</v>
      </c>
      <c r="BR16" s="99"/>
      <c r="BS16" s="100">
        <f t="shared" ref="BS16:BS24" si="77">BR16*$E16</f>
        <v>0</v>
      </c>
      <c r="BT16" s="99"/>
      <c r="BU16" s="100">
        <f t="shared" ref="BU16:BU24" si="78">BT16*$E16</f>
        <v>0</v>
      </c>
      <c r="BV16" s="99"/>
      <c r="BW16" s="100">
        <f t="shared" ref="BW16:BW24" si="79">BV16*$E16</f>
        <v>0</v>
      </c>
      <c r="BX16" s="99"/>
      <c r="BY16" s="100">
        <f t="shared" ref="BY16:BY24" si="80">BX16*$E16</f>
        <v>0</v>
      </c>
      <c r="BZ16" s="99"/>
      <c r="CA16" s="100">
        <f t="shared" ref="CA16:CA24" si="81">BZ16*$E16</f>
        <v>0</v>
      </c>
      <c r="CB16" s="99"/>
      <c r="CC16" s="100">
        <f t="shared" ref="CC16:CC24" si="82">CB16*$E16</f>
        <v>0</v>
      </c>
      <c r="CD16" s="99"/>
      <c r="CE16" s="100">
        <f t="shared" ref="CE16:CE24" si="83">CD16*$E16</f>
        <v>0</v>
      </c>
      <c r="CF16" s="101">
        <f t="shared" ref="CF16:CG24" si="84">SUM(BH16,BJ16,BL16,BN16,BP16,BR16,BT16,BV16,BX16,BZ16,CB16,CD16)</f>
        <v>143</v>
      </c>
      <c r="CG16" s="100">
        <f t="shared" si="84"/>
        <v>143</v>
      </c>
    </row>
    <row r="17" spans="1:85" s="102" customFormat="1" ht="19.899999999999999" customHeight="1" x14ac:dyDescent="0.25">
      <c r="A17" s="94">
        <v>12</v>
      </c>
      <c r="B17" s="95" t="s">
        <v>88</v>
      </c>
      <c r="C17" s="95" t="s">
        <v>77</v>
      </c>
      <c r="D17" s="94">
        <f t="shared" si="69"/>
        <v>17</v>
      </c>
      <c r="E17" s="94">
        <v>1</v>
      </c>
      <c r="F17" s="94" t="s">
        <v>75</v>
      </c>
      <c r="G17" s="103">
        <v>1930</v>
      </c>
      <c r="H17" s="103"/>
      <c r="I17" s="100">
        <f t="shared" si="19"/>
        <v>0</v>
      </c>
      <c r="J17" s="103"/>
      <c r="K17" s="100">
        <f t="shared" si="20"/>
        <v>0</v>
      </c>
      <c r="L17" s="103"/>
      <c r="M17" s="100">
        <f t="shared" si="21"/>
        <v>0</v>
      </c>
      <c r="N17" s="103"/>
      <c r="O17" s="100">
        <f t="shared" si="22"/>
        <v>0</v>
      </c>
      <c r="P17" s="103"/>
      <c r="Q17" s="100">
        <f t="shared" si="23"/>
        <v>0</v>
      </c>
      <c r="R17" s="103"/>
      <c r="S17" s="100">
        <f t="shared" si="24"/>
        <v>0</v>
      </c>
      <c r="T17" s="103"/>
      <c r="U17" s="100">
        <f t="shared" si="25"/>
        <v>0</v>
      </c>
      <c r="V17" s="103"/>
      <c r="W17" s="100">
        <f t="shared" si="26"/>
        <v>0</v>
      </c>
      <c r="X17" s="103"/>
      <c r="Y17" s="100">
        <f t="shared" si="27"/>
        <v>0</v>
      </c>
      <c r="Z17" s="103"/>
      <c r="AA17" s="100">
        <f t="shared" si="28"/>
        <v>0</v>
      </c>
      <c r="AB17" s="103"/>
      <c r="AC17" s="100">
        <f t="shared" si="29"/>
        <v>0</v>
      </c>
      <c r="AD17" s="103"/>
      <c r="AE17" s="100">
        <f t="shared" si="30"/>
        <v>0</v>
      </c>
      <c r="AF17" s="101">
        <f t="shared" si="70"/>
        <v>0</v>
      </c>
      <c r="AG17" s="100">
        <f t="shared" si="71"/>
        <v>0</v>
      </c>
      <c r="AH17" s="99"/>
      <c r="AI17" s="100">
        <f t="shared" si="33"/>
        <v>0</v>
      </c>
      <c r="AJ17" s="99"/>
      <c r="AK17" s="100">
        <f t="shared" si="34"/>
        <v>0</v>
      </c>
      <c r="AL17" s="99"/>
      <c r="AM17" s="100">
        <f t="shared" si="34"/>
        <v>0</v>
      </c>
      <c r="AN17" s="99"/>
      <c r="AO17" s="100">
        <f t="shared" si="35"/>
        <v>0</v>
      </c>
      <c r="AP17" s="99"/>
      <c r="AQ17" s="100">
        <f t="shared" si="36"/>
        <v>0</v>
      </c>
      <c r="AR17" s="99"/>
      <c r="AS17" s="100">
        <f t="shared" si="37"/>
        <v>0</v>
      </c>
      <c r="AT17" s="99"/>
      <c r="AU17" s="100">
        <f t="shared" si="38"/>
        <v>0</v>
      </c>
      <c r="AV17" s="99">
        <v>12</v>
      </c>
      <c r="AW17" s="100">
        <f t="shared" si="39"/>
        <v>12</v>
      </c>
      <c r="AX17" s="99"/>
      <c r="AY17" s="100">
        <f t="shared" si="40"/>
        <v>0</v>
      </c>
      <c r="AZ17" s="99"/>
      <c r="BA17" s="100">
        <f t="shared" si="41"/>
        <v>0</v>
      </c>
      <c r="BB17" s="99"/>
      <c r="BC17" s="100">
        <f t="shared" si="42"/>
        <v>0</v>
      </c>
      <c r="BD17" s="99"/>
      <c r="BE17" s="100">
        <f t="shared" si="43"/>
        <v>0</v>
      </c>
      <c r="BF17" s="101">
        <f t="shared" si="15"/>
        <v>12</v>
      </c>
      <c r="BG17" s="100">
        <f t="shared" si="15"/>
        <v>12</v>
      </c>
      <c r="BH17" s="99"/>
      <c r="BI17" s="100">
        <f t="shared" si="72"/>
        <v>0</v>
      </c>
      <c r="BJ17" s="99"/>
      <c r="BK17" s="100">
        <f t="shared" si="73"/>
        <v>0</v>
      </c>
      <c r="BL17" s="99"/>
      <c r="BM17" s="100">
        <f t="shared" si="74"/>
        <v>0</v>
      </c>
      <c r="BN17" s="99"/>
      <c r="BO17" s="100">
        <f t="shared" si="75"/>
        <v>0</v>
      </c>
      <c r="BP17" s="99"/>
      <c r="BQ17" s="100">
        <f t="shared" si="76"/>
        <v>0</v>
      </c>
      <c r="BR17" s="99"/>
      <c r="BS17" s="100">
        <f t="shared" si="77"/>
        <v>0</v>
      </c>
      <c r="BT17" s="99"/>
      <c r="BU17" s="100">
        <f t="shared" si="78"/>
        <v>0</v>
      </c>
      <c r="BV17" s="99"/>
      <c r="BW17" s="100">
        <f t="shared" si="79"/>
        <v>0</v>
      </c>
      <c r="BX17" s="99"/>
      <c r="BY17" s="100">
        <f t="shared" si="80"/>
        <v>0</v>
      </c>
      <c r="BZ17" s="99"/>
      <c r="CA17" s="100">
        <f t="shared" si="81"/>
        <v>0</v>
      </c>
      <c r="CB17" s="99"/>
      <c r="CC17" s="100">
        <f t="shared" si="82"/>
        <v>0</v>
      </c>
      <c r="CD17" s="99"/>
      <c r="CE17" s="100">
        <f t="shared" si="83"/>
        <v>0</v>
      </c>
      <c r="CF17" s="101">
        <f t="shared" si="84"/>
        <v>0</v>
      </c>
      <c r="CG17" s="100">
        <f t="shared" si="84"/>
        <v>0</v>
      </c>
    </row>
    <row r="18" spans="1:85" s="102" customFormat="1" ht="19.899999999999999" customHeight="1" x14ac:dyDescent="0.25">
      <c r="A18" s="94">
        <v>13</v>
      </c>
      <c r="B18" s="95" t="s">
        <v>89</v>
      </c>
      <c r="C18" s="95" t="s">
        <v>77</v>
      </c>
      <c r="D18" s="94">
        <f t="shared" si="69"/>
        <v>18</v>
      </c>
      <c r="E18" s="94">
        <v>0.6</v>
      </c>
      <c r="F18" s="94" t="s">
        <v>75</v>
      </c>
      <c r="G18" s="94">
        <v>1060</v>
      </c>
      <c r="H18" s="94"/>
      <c r="I18" s="100">
        <f t="shared" si="19"/>
        <v>0</v>
      </c>
      <c r="J18" s="94"/>
      <c r="K18" s="100">
        <f t="shared" si="20"/>
        <v>0</v>
      </c>
      <c r="L18" s="94"/>
      <c r="M18" s="100">
        <f t="shared" si="21"/>
        <v>0</v>
      </c>
      <c r="N18" s="94"/>
      <c r="O18" s="100">
        <f t="shared" si="22"/>
        <v>0</v>
      </c>
      <c r="P18" s="94"/>
      <c r="Q18" s="100">
        <f t="shared" si="23"/>
        <v>0</v>
      </c>
      <c r="R18" s="94"/>
      <c r="S18" s="100">
        <f t="shared" si="24"/>
        <v>0</v>
      </c>
      <c r="T18" s="94"/>
      <c r="U18" s="100">
        <f t="shared" si="25"/>
        <v>0</v>
      </c>
      <c r="V18" s="94"/>
      <c r="W18" s="100">
        <f t="shared" si="26"/>
        <v>0</v>
      </c>
      <c r="X18" s="94"/>
      <c r="Y18" s="100">
        <f t="shared" si="27"/>
        <v>0</v>
      </c>
      <c r="Z18" s="94"/>
      <c r="AA18" s="100">
        <f t="shared" si="28"/>
        <v>0</v>
      </c>
      <c r="AB18" s="94"/>
      <c r="AC18" s="100">
        <f t="shared" si="29"/>
        <v>0</v>
      </c>
      <c r="AD18" s="94"/>
      <c r="AE18" s="100">
        <f t="shared" si="30"/>
        <v>0</v>
      </c>
      <c r="AF18" s="101">
        <f t="shared" si="70"/>
        <v>0</v>
      </c>
      <c r="AG18" s="100">
        <f t="shared" si="71"/>
        <v>0</v>
      </c>
      <c r="AH18" s="99"/>
      <c r="AI18" s="100">
        <f t="shared" si="33"/>
        <v>0</v>
      </c>
      <c r="AJ18" s="99"/>
      <c r="AK18" s="100">
        <f t="shared" si="34"/>
        <v>0</v>
      </c>
      <c r="AL18" s="99"/>
      <c r="AM18" s="100">
        <f t="shared" si="34"/>
        <v>0</v>
      </c>
      <c r="AN18" s="99"/>
      <c r="AO18" s="100">
        <f t="shared" si="35"/>
        <v>0</v>
      </c>
      <c r="AP18" s="99"/>
      <c r="AQ18" s="100">
        <f t="shared" si="36"/>
        <v>0</v>
      </c>
      <c r="AR18" s="99"/>
      <c r="AS18" s="100">
        <f t="shared" si="37"/>
        <v>0</v>
      </c>
      <c r="AT18" s="99"/>
      <c r="AU18" s="100">
        <f t="shared" si="38"/>
        <v>0</v>
      </c>
      <c r="AV18" s="99"/>
      <c r="AW18" s="100">
        <f t="shared" si="39"/>
        <v>0</v>
      </c>
      <c r="AX18" s="99"/>
      <c r="AY18" s="100">
        <f t="shared" si="40"/>
        <v>0</v>
      </c>
      <c r="AZ18" s="99"/>
      <c r="BA18" s="100">
        <f t="shared" si="41"/>
        <v>0</v>
      </c>
      <c r="BB18" s="99"/>
      <c r="BC18" s="100">
        <f t="shared" si="42"/>
        <v>0</v>
      </c>
      <c r="BD18" s="99"/>
      <c r="BE18" s="100">
        <f t="shared" si="43"/>
        <v>0</v>
      </c>
      <c r="BF18" s="101">
        <f t="shared" si="15"/>
        <v>0</v>
      </c>
      <c r="BG18" s="100">
        <f t="shared" si="15"/>
        <v>0</v>
      </c>
      <c r="BH18" s="99"/>
      <c r="BI18" s="100">
        <f t="shared" si="72"/>
        <v>0</v>
      </c>
      <c r="BJ18" s="99"/>
      <c r="BK18" s="100">
        <f t="shared" si="73"/>
        <v>0</v>
      </c>
      <c r="BL18" s="99"/>
      <c r="BM18" s="100">
        <f t="shared" si="74"/>
        <v>0</v>
      </c>
      <c r="BN18" s="99"/>
      <c r="BO18" s="100">
        <f t="shared" si="75"/>
        <v>0</v>
      </c>
      <c r="BP18" s="99"/>
      <c r="BQ18" s="100">
        <f t="shared" si="76"/>
        <v>0</v>
      </c>
      <c r="BR18" s="99"/>
      <c r="BS18" s="100">
        <f t="shared" si="77"/>
        <v>0</v>
      </c>
      <c r="BT18" s="99"/>
      <c r="BU18" s="100">
        <f t="shared" si="78"/>
        <v>0</v>
      </c>
      <c r="BV18" s="99"/>
      <c r="BW18" s="100">
        <f t="shared" si="79"/>
        <v>0</v>
      </c>
      <c r="BX18" s="99"/>
      <c r="BY18" s="100">
        <f t="shared" si="80"/>
        <v>0</v>
      </c>
      <c r="BZ18" s="99"/>
      <c r="CA18" s="100">
        <f t="shared" si="81"/>
        <v>0</v>
      </c>
      <c r="CB18" s="99"/>
      <c r="CC18" s="100">
        <f t="shared" si="82"/>
        <v>0</v>
      </c>
      <c r="CD18" s="99"/>
      <c r="CE18" s="100">
        <f t="shared" si="83"/>
        <v>0</v>
      </c>
      <c r="CF18" s="101">
        <f t="shared" si="84"/>
        <v>0</v>
      </c>
      <c r="CG18" s="100">
        <f t="shared" si="84"/>
        <v>0</v>
      </c>
    </row>
    <row r="19" spans="1:85" s="102" customFormat="1" ht="19.899999999999999" customHeight="1" x14ac:dyDescent="0.25">
      <c r="A19" s="94">
        <v>14</v>
      </c>
      <c r="B19" s="95" t="s">
        <v>90</v>
      </c>
      <c r="C19" s="95" t="s">
        <v>77</v>
      </c>
      <c r="D19" s="94">
        <f t="shared" si="69"/>
        <v>18</v>
      </c>
      <c r="E19" s="94">
        <v>0.6</v>
      </c>
      <c r="F19" s="94" t="s">
        <v>75</v>
      </c>
      <c r="G19" s="94">
        <v>1310</v>
      </c>
      <c r="H19" s="94"/>
      <c r="I19" s="100">
        <f t="shared" si="19"/>
        <v>0</v>
      </c>
      <c r="J19" s="94"/>
      <c r="K19" s="100">
        <f t="shared" si="20"/>
        <v>0</v>
      </c>
      <c r="L19" s="94"/>
      <c r="M19" s="100">
        <f t="shared" si="21"/>
        <v>0</v>
      </c>
      <c r="N19" s="94"/>
      <c r="O19" s="100">
        <f t="shared" si="22"/>
        <v>0</v>
      </c>
      <c r="P19" s="94"/>
      <c r="Q19" s="100">
        <f t="shared" si="23"/>
        <v>0</v>
      </c>
      <c r="R19" s="94"/>
      <c r="S19" s="100">
        <f t="shared" si="24"/>
        <v>0</v>
      </c>
      <c r="T19" s="94"/>
      <c r="U19" s="100">
        <f t="shared" si="25"/>
        <v>0</v>
      </c>
      <c r="V19" s="94"/>
      <c r="W19" s="100">
        <f t="shared" si="26"/>
        <v>0</v>
      </c>
      <c r="X19" s="94"/>
      <c r="Y19" s="100">
        <f t="shared" si="27"/>
        <v>0</v>
      </c>
      <c r="Z19" s="94"/>
      <c r="AA19" s="100">
        <f t="shared" si="28"/>
        <v>0</v>
      </c>
      <c r="AB19" s="94"/>
      <c r="AC19" s="100">
        <f t="shared" si="29"/>
        <v>0</v>
      </c>
      <c r="AD19" s="94"/>
      <c r="AE19" s="100">
        <f t="shared" si="30"/>
        <v>0</v>
      </c>
      <c r="AF19" s="101">
        <f t="shared" si="70"/>
        <v>0</v>
      </c>
      <c r="AG19" s="100">
        <f t="shared" si="71"/>
        <v>0</v>
      </c>
      <c r="AH19" s="99"/>
      <c r="AI19" s="100">
        <f t="shared" si="33"/>
        <v>0</v>
      </c>
      <c r="AJ19" s="99"/>
      <c r="AK19" s="100">
        <f t="shared" si="34"/>
        <v>0</v>
      </c>
      <c r="AL19" s="99"/>
      <c r="AM19" s="100">
        <f t="shared" si="34"/>
        <v>0</v>
      </c>
      <c r="AN19" s="99"/>
      <c r="AO19" s="100">
        <f t="shared" si="35"/>
        <v>0</v>
      </c>
      <c r="AP19" s="99"/>
      <c r="AQ19" s="100">
        <f t="shared" si="36"/>
        <v>0</v>
      </c>
      <c r="AR19" s="99"/>
      <c r="AS19" s="100">
        <f t="shared" si="37"/>
        <v>0</v>
      </c>
      <c r="AT19" s="99"/>
      <c r="AU19" s="100">
        <f t="shared" si="38"/>
        <v>0</v>
      </c>
      <c r="AV19" s="99"/>
      <c r="AW19" s="100">
        <f t="shared" si="39"/>
        <v>0</v>
      </c>
      <c r="AX19" s="99"/>
      <c r="AY19" s="100">
        <f t="shared" si="40"/>
        <v>0</v>
      </c>
      <c r="AZ19" s="99"/>
      <c r="BA19" s="100">
        <f t="shared" si="41"/>
        <v>0</v>
      </c>
      <c r="BB19" s="99"/>
      <c r="BC19" s="100">
        <f t="shared" si="42"/>
        <v>0</v>
      </c>
      <c r="BD19" s="99"/>
      <c r="BE19" s="100">
        <f t="shared" si="43"/>
        <v>0</v>
      </c>
      <c r="BF19" s="101">
        <f t="shared" si="15"/>
        <v>0</v>
      </c>
      <c r="BG19" s="100">
        <f t="shared" si="15"/>
        <v>0</v>
      </c>
      <c r="BH19" s="99"/>
      <c r="BI19" s="100">
        <f t="shared" si="72"/>
        <v>0</v>
      </c>
      <c r="BJ19" s="99"/>
      <c r="BK19" s="100">
        <f t="shared" si="73"/>
        <v>0</v>
      </c>
      <c r="BL19" s="99"/>
      <c r="BM19" s="100">
        <f t="shared" si="74"/>
        <v>0</v>
      </c>
      <c r="BN19" s="99"/>
      <c r="BO19" s="100">
        <f t="shared" si="75"/>
        <v>0</v>
      </c>
      <c r="BP19" s="99"/>
      <c r="BQ19" s="100">
        <f t="shared" si="76"/>
        <v>0</v>
      </c>
      <c r="BR19" s="99"/>
      <c r="BS19" s="100">
        <f t="shared" si="77"/>
        <v>0</v>
      </c>
      <c r="BT19" s="99"/>
      <c r="BU19" s="100">
        <f t="shared" si="78"/>
        <v>0</v>
      </c>
      <c r="BV19" s="99"/>
      <c r="BW19" s="100">
        <f t="shared" si="79"/>
        <v>0</v>
      </c>
      <c r="BX19" s="99"/>
      <c r="BY19" s="100">
        <f t="shared" si="80"/>
        <v>0</v>
      </c>
      <c r="BZ19" s="99"/>
      <c r="CA19" s="100">
        <f t="shared" si="81"/>
        <v>0</v>
      </c>
      <c r="CB19" s="99"/>
      <c r="CC19" s="100">
        <f t="shared" si="82"/>
        <v>0</v>
      </c>
      <c r="CD19" s="99"/>
      <c r="CE19" s="100">
        <f t="shared" si="83"/>
        <v>0</v>
      </c>
      <c r="CF19" s="101">
        <f t="shared" si="84"/>
        <v>0</v>
      </c>
      <c r="CG19" s="100">
        <f t="shared" si="84"/>
        <v>0</v>
      </c>
    </row>
    <row r="20" spans="1:85" s="102" customFormat="1" ht="19.899999999999999" customHeight="1" x14ac:dyDescent="0.25">
      <c r="A20" s="94">
        <v>15</v>
      </c>
      <c r="B20" s="95" t="s">
        <v>91</v>
      </c>
      <c r="C20" s="95" t="s">
        <v>77</v>
      </c>
      <c r="D20" s="94">
        <f t="shared" si="69"/>
        <v>18</v>
      </c>
      <c r="E20" s="94">
        <v>0.35</v>
      </c>
      <c r="F20" s="94" t="s">
        <v>81</v>
      </c>
      <c r="G20" s="94">
        <v>730</v>
      </c>
      <c r="H20" s="94"/>
      <c r="I20" s="100">
        <f t="shared" si="19"/>
        <v>0</v>
      </c>
      <c r="J20" s="94"/>
      <c r="K20" s="100">
        <f t="shared" si="20"/>
        <v>0</v>
      </c>
      <c r="L20" s="94"/>
      <c r="M20" s="100">
        <f t="shared" si="21"/>
        <v>0</v>
      </c>
      <c r="N20" s="94"/>
      <c r="O20" s="100">
        <f t="shared" si="22"/>
        <v>0</v>
      </c>
      <c r="P20" s="94"/>
      <c r="Q20" s="100">
        <f t="shared" si="23"/>
        <v>0</v>
      </c>
      <c r="R20" s="94"/>
      <c r="S20" s="100">
        <f t="shared" si="24"/>
        <v>0</v>
      </c>
      <c r="T20" s="94"/>
      <c r="U20" s="100">
        <f t="shared" si="25"/>
        <v>0</v>
      </c>
      <c r="V20" s="94"/>
      <c r="W20" s="100">
        <f t="shared" si="26"/>
        <v>0</v>
      </c>
      <c r="X20" s="94"/>
      <c r="Y20" s="100">
        <f t="shared" si="27"/>
        <v>0</v>
      </c>
      <c r="Z20" s="94"/>
      <c r="AA20" s="100">
        <f t="shared" si="28"/>
        <v>0</v>
      </c>
      <c r="AB20" s="94"/>
      <c r="AC20" s="100">
        <f t="shared" si="29"/>
        <v>0</v>
      </c>
      <c r="AD20" s="94"/>
      <c r="AE20" s="100">
        <f t="shared" si="30"/>
        <v>0</v>
      </c>
      <c r="AF20" s="101">
        <f t="shared" si="70"/>
        <v>0</v>
      </c>
      <c r="AG20" s="100">
        <f t="shared" si="71"/>
        <v>0</v>
      </c>
      <c r="AH20" s="99"/>
      <c r="AI20" s="100">
        <f t="shared" si="33"/>
        <v>0</v>
      </c>
      <c r="AJ20" s="99"/>
      <c r="AK20" s="100">
        <f t="shared" si="34"/>
        <v>0</v>
      </c>
      <c r="AL20" s="99"/>
      <c r="AM20" s="100">
        <f t="shared" si="34"/>
        <v>0</v>
      </c>
      <c r="AN20" s="99"/>
      <c r="AO20" s="100">
        <f t="shared" si="35"/>
        <v>0</v>
      </c>
      <c r="AP20" s="99"/>
      <c r="AQ20" s="100">
        <f t="shared" si="36"/>
        <v>0</v>
      </c>
      <c r="AR20" s="99"/>
      <c r="AS20" s="100">
        <f t="shared" si="37"/>
        <v>0</v>
      </c>
      <c r="AT20" s="99"/>
      <c r="AU20" s="100">
        <f t="shared" si="38"/>
        <v>0</v>
      </c>
      <c r="AV20" s="99"/>
      <c r="AW20" s="100">
        <f t="shared" si="39"/>
        <v>0</v>
      </c>
      <c r="AX20" s="99"/>
      <c r="AY20" s="100">
        <f t="shared" si="40"/>
        <v>0</v>
      </c>
      <c r="AZ20" s="99"/>
      <c r="BA20" s="100">
        <f t="shared" si="41"/>
        <v>0</v>
      </c>
      <c r="BB20" s="99"/>
      <c r="BC20" s="100">
        <f t="shared" si="42"/>
        <v>0</v>
      </c>
      <c r="BD20" s="99"/>
      <c r="BE20" s="100">
        <f t="shared" si="43"/>
        <v>0</v>
      </c>
      <c r="BF20" s="101">
        <f t="shared" si="15"/>
        <v>0</v>
      </c>
      <c r="BG20" s="100">
        <f t="shared" si="15"/>
        <v>0</v>
      </c>
      <c r="BH20" s="99"/>
      <c r="BI20" s="100">
        <f t="shared" si="72"/>
        <v>0</v>
      </c>
      <c r="BJ20" s="99"/>
      <c r="BK20" s="100">
        <f t="shared" si="73"/>
        <v>0</v>
      </c>
      <c r="BL20" s="99"/>
      <c r="BM20" s="100">
        <f t="shared" si="74"/>
        <v>0</v>
      </c>
      <c r="BN20" s="99"/>
      <c r="BO20" s="100">
        <f t="shared" si="75"/>
        <v>0</v>
      </c>
      <c r="BP20" s="99"/>
      <c r="BQ20" s="100">
        <f t="shared" si="76"/>
        <v>0</v>
      </c>
      <c r="BR20" s="99"/>
      <c r="BS20" s="100">
        <f t="shared" si="77"/>
        <v>0</v>
      </c>
      <c r="BT20" s="99"/>
      <c r="BU20" s="100">
        <f t="shared" si="78"/>
        <v>0</v>
      </c>
      <c r="BV20" s="99"/>
      <c r="BW20" s="100">
        <f t="shared" si="79"/>
        <v>0</v>
      </c>
      <c r="BX20" s="99"/>
      <c r="BY20" s="100">
        <f t="shared" si="80"/>
        <v>0</v>
      </c>
      <c r="BZ20" s="99"/>
      <c r="CA20" s="100">
        <f t="shared" si="81"/>
        <v>0</v>
      </c>
      <c r="CB20" s="99"/>
      <c r="CC20" s="100">
        <f t="shared" si="82"/>
        <v>0</v>
      </c>
      <c r="CD20" s="99"/>
      <c r="CE20" s="100">
        <f t="shared" si="83"/>
        <v>0</v>
      </c>
      <c r="CF20" s="101">
        <f t="shared" si="84"/>
        <v>0</v>
      </c>
      <c r="CG20" s="100">
        <f t="shared" si="84"/>
        <v>0</v>
      </c>
    </row>
    <row r="21" spans="1:85" s="102" customFormat="1" ht="19.899999999999999" customHeight="1" x14ac:dyDescent="0.25">
      <c r="A21" s="94">
        <v>16</v>
      </c>
      <c r="B21" s="95" t="s">
        <v>92</v>
      </c>
      <c r="C21" s="95" t="s">
        <v>77</v>
      </c>
      <c r="D21" s="94">
        <f t="shared" si="69"/>
        <v>18</v>
      </c>
      <c r="E21" s="94">
        <v>0.35</v>
      </c>
      <c r="F21" s="94" t="s">
        <v>81</v>
      </c>
      <c r="G21" s="94">
        <v>900</v>
      </c>
      <c r="H21" s="94"/>
      <c r="I21" s="100">
        <f t="shared" si="19"/>
        <v>0</v>
      </c>
      <c r="J21" s="94"/>
      <c r="K21" s="100">
        <f t="shared" si="20"/>
        <v>0</v>
      </c>
      <c r="L21" s="94"/>
      <c r="M21" s="100">
        <f t="shared" si="21"/>
        <v>0</v>
      </c>
      <c r="N21" s="94"/>
      <c r="O21" s="100">
        <f t="shared" si="22"/>
        <v>0</v>
      </c>
      <c r="P21" s="94"/>
      <c r="Q21" s="100">
        <f t="shared" si="23"/>
        <v>0</v>
      </c>
      <c r="R21" s="94"/>
      <c r="S21" s="100">
        <f t="shared" si="24"/>
        <v>0</v>
      </c>
      <c r="T21" s="94"/>
      <c r="U21" s="100">
        <f t="shared" si="25"/>
        <v>0</v>
      </c>
      <c r="V21" s="94"/>
      <c r="W21" s="100">
        <f t="shared" si="26"/>
        <v>0</v>
      </c>
      <c r="X21" s="94"/>
      <c r="Y21" s="100">
        <f t="shared" si="27"/>
        <v>0</v>
      </c>
      <c r="Z21" s="94"/>
      <c r="AA21" s="100">
        <f t="shared" si="28"/>
        <v>0</v>
      </c>
      <c r="AB21" s="94"/>
      <c r="AC21" s="100">
        <f t="shared" si="29"/>
        <v>0</v>
      </c>
      <c r="AD21" s="94"/>
      <c r="AE21" s="100">
        <f t="shared" si="30"/>
        <v>0</v>
      </c>
      <c r="AF21" s="101">
        <f t="shared" si="70"/>
        <v>0</v>
      </c>
      <c r="AG21" s="100">
        <f t="shared" si="71"/>
        <v>0</v>
      </c>
      <c r="AH21" s="99"/>
      <c r="AI21" s="100">
        <f t="shared" si="33"/>
        <v>0</v>
      </c>
      <c r="AJ21" s="99"/>
      <c r="AK21" s="100">
        <f t="shared" si="34"/>
        <v>0</v>
      </c>
      <c r="AL21" s="99"/>
      <c r="AM21" s="100">
        <f t="shared" si="34"/>
        <v>0</v>
      </c>
      <c r="AN21" s="99"/>
      <c r="AO21" s="100">
        <f t="shared" si="35"/>
        <v>0</v>
      </c>
      <c r="AP21" s="99"/>
      <c r="AQ21" s="100">
        <f t="shared" si="36"/>
        <v>0</v>
      </c>
      <c r="AR21" s="99"/>
      <c r="AS21" s="100">
        <f t="shared" si="37"/>
        <v>0</v>
      </c>
      <c r="AT21" s="99"/>
      <c r="AU21" s="100">
        <f t="shared" si="38"/>
        <v>0</v>
      </c>
      <c r="AV21" s="99"/>
      <c r="AW21" s="100">
        <f t="shared" si="39"/>
        <v>0</v>
      </c>
      <c r="AX21" s="99"/>
      <c r="AY21" s="100">
        <f t="shared" si="40"/>
        <v>0</v>
      </c>
      <c r="AZ21" s="99"/>
      <c r="BA21" s="100">
        <f t="shared" si="41"/>
        <v>0</v>
      </c>
      <c r="BB21" s="99"/>
      <c r="BC21" s="100">
        <f t="shared" si="42"/>
        <v>0</v>
      </c>
      <c r="BD21" s="99"/>
      <c r="BE21" s="100">
        <f t="shared" si="43"/>
        <v>0</v>
      </c>
      <c r="BF21" s="101">
        <f t="shared" ref="BF21:BG90" si="85">SUM(AH21,AJ21,AL21,AN21,AP21,AR21,AT21,AV21,AX21,AZ21,BB21,BD21)</f>
        <v>0</v>
      </c>
      <c r="BG21" s="100">
        <f t="shared" si="85"/>
        <v>0</v>
      </c>
      <c r="BH21" s="99"/>
      <c r="BI21" s="100">
        <f t="shared" si="72"/>
        <v>0</v>
      </c>
      <c r="BJ21" s="99"/>
      <c r="BK21" s="100">
        <f t="shared" si="73"/>
        <v>0</v>
      </c>
      <c r="BL21" s="99"/>
      <c r="BM21" s="100">
        <f t="shared" si="74"/>
        <v>0</v>
      </c>
      <c r="BN21" s="99"/>
      <c r="BO21" s="100">
        <f t="shared" si="75"/>
        <v>0</v>
      </c>
      <c r="BP21" s="99"/>
      <c r="BQ21" s="100">
        <f t="shared" si="76"/>
        <v>0</v>
      </c>
      <c r="BR21" s="99"/>
      <c r="BS21" s="100">
        <f t="shared" si="77"/>
        <v>0</v>
      </c>
      <c r="BT21" s="99"/>
      <c r="BU21" s="100">
        <f t="shared" si="78"/>
        <v>0</v>
      </c>
      <c r="BV21" s="99"/>
      <c r="BW21" s="100">
        <f t="shared" si="79"/>
        <v>0</v>
      </c>
      <c r="BX21" s="99"/>
      <c r="BY21" s="100">
        <f t="shared" si="80"/>
        <v>0</v>
      </c>
      <c r="BZ21" s="99"/>
      <c r="CA21" s="100">
        <f t="shared" si="81"/>
        <v>0</v>
      </c>
      <c r="CB21" s="99"/>
      <c r="CC21" s="100">
        <f t="shared" si="82"/>
        <v>0</v>
      </c>
      <c r="CD21" s="99"/>
      <c r="CE21" s="100">
        <f t="shared" si="83"/>
        <v>0</v>
      </c>
      <c r="CF21" s="101">
        <f t="shared" si="84"/>
        <v>0</v>
      </c>
      <c r="CG21" s="100">
        <f t="shared" si="84"/>
        <v>0</v>
      </c>
    </row>
    <row r="22" spans="1:85" s="102" customFormat="1" ht="19.899999999999999" customHeight="1" x14ac:dyDescent="0.25">
      <c r="A22" s="94">
        <v>17</v>
      </c>
      <c r="B22" s="95" t="s">
        <v>93</v>
      </c>
      <c r="C22" s="95" t="s">
        <v>74</v>
      </c>
      <c r="D22" s="94">
        <f t="shared" si="69"/>
        <v>18</v>
      </c>
      <c r="E22" s="94">
        <v>0.64</v>
      </c>
      <c r="F22" s="94" t="s">
        <v>85</v>
      </c>
      <c r="G22" s="94">
        <v>1350</v>
      </c>
      <c r="H22" s="94"/>
      <c r="I22" s="100">
        <f t="shared" si="19"/>
        <v>0</v>
      </c>
      <c r="J22" s="94"/>
      <c r="K22" s="100">
        <f t="shared" si="20"/>
        <v>0</v>
      </c>
      <c r="L22" s="94"/>
      <c r="M22" s="100">
        <f t="shared" si="21"/>
        <v>0</v>
      </c>
      <c r="N22" s="94"/>
      <c r="O22" s="100">
        <f t="shared" si="22"/>
        <v>0</v>
      </c>
      <c r="P22" s="94"/>
      <c r="Q22" s="100">
        <f t="shared" si="23"/>
        <v>0</v>
      </c>
      <c r="R22" s="94"/>
      <c r="S22" s="100">
        <f t="shared" si="24"/>
        <v>0</v>
      </c>
      <c r="T22" s="94"/>
      <c r="U22" s="100">
        <f t="shared" si="25"/>
        <v>0</v>
      </c>
      <c r="V22" s="94"/>
      <c r="W22" s="100">
        <f t="shared" si="26"/>
        <v>0</v>
      </c>
      <c r="X22" s="94"/>
      <c r="Y22" s="100">
        <f t="shared" si="27"/>
        <v>0</v>
      </c>
      <c r="Z22" s="94"/>
      <c r="AA22" s="100">
        <f t="shared" si="28"/>
        <v>0</v>
      </c>
      <c r="AB22" s="94"/>
      <c r="AC22" s="100">
        <f t="shared" si="29"/>
        <v>0</v>
      </c>
      <c r="AD22" s="94"/>
      <c r="AE22" s="100">
        <f t="shared" si="30"/>
        <v>0</v>
      </c>
      <c r="AF22" s="101">
        <f t="shared" si="70"/>
        <v>0</v>
      </c>
      <c r="AG22" s="100">
        <f t="shared" si="71"/>
        <v>0</v>
      </c>
      <c r="AH22" s="99"/>
      <c r="AI22" s="100">
        <f t="shared" si="33"/>
        <v>0</v>
      </c>
      <c r="AJ22" s="99"/>
      <c r="AK22" s="100">
        <f t="shared" si="34"/>
        <v>0</v>
      </c>
      <c r="AL22" s="99"/>
      <c r="AM22" s="100">
        <f t="shared" si="34"/>
        <v>0</v>
      </c>
      <c r="AN22" s="99"/>
      <c r="AO22" s="100">
        <f t="shared" si="35"/>
        <v>0</v>
      </c>
      <c r="AP22" s="99"/>
      <c r="AQ22" s="100">
        <f t="shared" si="36"/>
        <v>0</v>
      </c>
      <c r="AR22" s="99"/>
      <c r="AS22" s="100">
        <f t="shared" si="37"/>
        <v>0</v>
      </c>
      <c r="AT22" s="99"/>
      <c r="AU22" s="100">
        <f t="shared" si="38"/>
        <v>0</v>
      </c>
      <c r="AV22" s="99"/>
      <c r="AW22" s="100">
        <f t="shared" si="39"/>
        <v>0</v>
      </c>
      <c r="AX22" s="99"/>
      <c r="AY22" s="100">
        <f t="shared" si="40"/>
        <v>0</v>
      </c>
      <c r="AZ22" s="99"/>
      <c r="BA22" s="100">
        <f t="shared" si="41"/>
        <v>0</v>
      </c>
      <c r="BB22" s="99"/>
      <c r="BC22" s="100">
        <f t="shared" si="42"/>
        <v>0</v>
      </c>
      <c r="BD22" s="99"/>
      <c r="BE22" s="100">
        <f t="shared" si="43"/>
        <v>0</v>
      </c>
      <c r="BF22" s="101">
        <f t="shared" si="85"/>
        <v>0</v>
      </c>
      <c r="BG22" s="100">
        <f t="shared" si="85"/>
        <v>0</v>
      </c>
      <c r="BH22" s="99"/>
      <c r="BI22" s="100">
        <f t="shared" si="72"/>
        <v>0</v>
      </c>
      <c r="BJ22" s="99"/>
      <c r="BK22" s="100">
        <f t="shared" si="73"/>
        <v>0</v>
      </c>
      <c r="BL22" s="99"/>
      <c r="BM22" s="100">
        <f t="shared" si="74"/>
        <v>0</v>
      </c>
      <c r="BN22" s="99"/>
      <c r="BO22" s="100">
        <f t="shared" si="75"/>
        <v>0</v>
      </c>
      <c r="BP22" s="99"/>
      <c r="BQ22" s="100">
        <f t="shared" si="76"/>
        <v>0</v>
      </c>
      <c r="BR22" s="99"/>
      <c r="BS22" s="100">
        <f t="shared" si="77"/>
        <v>0</v>
      </c>
      <c r="BT22" s="99"/>
      <c r="BU22" s="100">
        <f t="shared" si="78"/>
        <v>0</v>
      </c>
      <c r="BV22" s="99"/>
      <c r="BW22" s="100">
        <f t="shared" si="79"/>
        <v>0</v>
      </c>
      <c r="BX22" s="99"/>
      <c r="BY22" s="100">
        <f t="shared" si="80"/>
        <v>0</v>
      </c>
      <c r="BZ22" s="99"/>
      <c r="CA22" s="100">
        <f t="shared" si="81"/>
        <v>0</v>
      </c>
      <c r="CB22" s="99"/>
      <c r="CC22" s="100">
        <f t="shared" si="82"/>
        <v>0</v>
      </c>
      <c r="CD22" s="99"/>
      <c r="CE22" s="100">
        <f t="shared" si="83"/>
        <v>0</v>
      </c>
      <c r="CF22" s="101">
        <f t="shared" si="84"/>
        <v>0</v>
      </c>
      <c r="CG22" s="100">
        <f t="shared" si="84"/>
        <v>0</v>
      </c>
    </row>
    <row r="23" spans="1:85" s="102" customFormat="1" ht="19.899999999999999" customHeight="1" x14ac:dyDescent="0.25">
      <c r="A23" s="94">
        <v>18</v>
      </c>
      <c r="B23" s="95" t="s">
        <v>94</v>
      </c>
      <c r="C23" s="95" t="s">
        <v>74</v>
      </c>
      <c r="D23" s="94">
        <f t="shared" si="69"/>
        <v>18</v>
      </c>
      <c r="E23" s="94">
        <v>0.64</v>
      </c>
      <c r="F23" s="94" t="s">
        <v>85</v>
      </c>
      <c r="G23" s="94"/>
      <c r="H23" s="94"/>
      <c r="I23" s="100">
        <f>H23*$E23</f>
        <v>0</v>
      </c>
      <c r="J23" s="94"/>
      <c r="K23" s="100">
        <f>J23*$E23</f>
        <v>0</v>
      </c>
      <c r="L23" s="94"/>
      <c r="M23" s="100">
        <f>L23*$E23</f>
        <v>0</v>
      </c>
      <c r="N23" s="94"/>
      <c r="O23" s="100">
        <f>N23*$E23</f>
        <v>0</v>
      </c>
      <c r="P23" s="94"/>
      <c r="Q23" s="100">
        <f>P23*$E23</f>
        <v>0</v>
      </c>
      <c r="R23" s="94"/>
      <c r="S23" s="100">
        <f>R23*$E23</f>
        <v>0</v>
      </c>
      <c r="T23" s="94"/>
      <c r="U23" s="100">
        <f>T23*$E23</f>
        <v>0</v>
      </c>
      <c r="V23" s="94"/>
      <c r="W23" s="100">
        <f>V23*$E23</f>
        <v>0</v>
      </c>
      <c r="X23" s="94"/>
      <c r="Y23" s="100">
        <f>X23*$E23</f>
        <v>0</v>
      </c>
      <c r="Z23" s="94"/>
      <c r="AA23" s="100">
        <f>Z23*$E23</f>
        <v>0</v>
      </c>
      <c r="AB23" s="94"/>
      <c r="AC23" s="100">
        <f>AB23*$E23</f>
        <v>0</v>
      </c>
      <c r="AD23" s="94"/>
      <c r="AE23" s="100">
        <f>AD23*$E23</f>
        <v>0</v>
      </c>
      <c r="AF23" s="101">
        <f t="shared" si="70"/>
        <v>0</v>
      </c>
      <c r="AG23" s="100">
        <f t="shared" si="71"/>
        <v>0</v>
      </c>
      <c r="AH23" s="99"/>
      <c r="AI23" s="100">
        <f>AH23*$E23</f>
        <v>0</v>
      </c>
      <c r="AJ23" s="99"/>
      <c r="AK23" s="100">
        <f t="shared" si="34"/>
        <v>0</v>
      </c>
      <c r="AL23" s="99"/>
      <c r="AM23" s="100">
        <f t="shared" si="34"/>
        <v>0</v>
      </c>
      <c r="AN23" s="99"/>
      <c r="AO23" s="100">
        <f t="shared" si="35"/>
        <v>0</v>
      </c>
      <c r="AP23" s="99"/>
      <c r="AQ23" s="100">
        <f t="shared" si="36"/>
        <v>0</v>
      </c>
      <c r="AR23" s="99"/>
      <c r="AS23" s="100">
        <f t="shared" si="37"/>
        <v>0</v>
      </c>
      <c r="AT23" s="99"/>
      <c r="AU23" s="100">
        <f t="shared" si="38"/>
        <v>0</v>
      </c>
      <c r="AV23" s="99"/>
      <c r="AW23" s="100">
        <f t="shared" si="39"/>
        <v>0</v>
      </c>
      <c r="AX23" s="99"/>
      <c r="AY23" s="100">
        <f t="shared" si="40"/>
        <v>0</v>
      </c>
      <c r="AZ23" s="99"/>
      <c r="BA23" s="100">
        <f t="shared" si="41"/>
        <v>0</v>
      </c>
      <c r="BB23" s="99"/>
      <c r="BC23" s="100">
        <f t="shared" si="42"/>
        <v>0</v>
      </c>
      <c r="BD23" s="99"/>
      <c r="BE23" s="100">
        <f t="shared" si="43"/>
        <v>0</v>
      </c>
      <c r="BF23" s="101">
        <f t="shared" si="85"/>
        <v>0</v>
      </c>
      <c r="BG23" s="100">
        <f t="shared" si="85"/>
        <v>0</v>
      </c>
      <c r="BH23" s="99"/>
      <c r="BI23" s="100">
        <f>BH23*$E23</f>
        <v>0</v>
      </c>
      <c r="BJ23" s="99"/>
      <c r="BK23" s="100">
        <f t="shared" si="73"/>
        <v>0</v>
      </c>
      <c r="BL23" s="99"/>
      <c r="BM23" s="100">
        <f t="shared" si="74"/>
        <v>0</v>
      </c>
      <c r="BN23" s="99"/>
      <c r="BO23" s="100">
        <f t="shared" si="75"/>
        <v>0</v>
      </c>
      <c r="BP23" s="99"/>
      <c r="BQ23" s="100">
        <f t="shared" si="76"/>
        <v>0</v>
      </c>
      <c r="BR23" s="99"/>
      <c r="BS23" s="100">
        <f t="shared" si="77"/>
        <v>0</v>
      </c>
      <c r="BT23" s="99"/>
      <c r="BU23" s="100">
        <f t="shared" si="78"/>
        <v>0</v>
      </c>
      <c r="BV23" s="99"/>
      <c r="BW23" s="100">
        <f t="shared" si="79"/>
        <v>0</v>
      </c>
      <c r="BX23" s="99"/>
      <c r="BY23" s="100">
        <f t="shared" si="80"/>
        <v>0</v>
      </c>
      <c r="BZ23" s="99"/>
      <c r="CA23" s="100">
        <f t="shared" si="81"/>
        <v>0</v>
      </c>
      <c r="CB23" s="99"/>
      <c r="CC23" s="100">
        <f t="shared" si="82"/>
        <v>0</v>
      </c>
      <c r="CD23" s="99"/>
      <c r="CE23" s="100">
        <f t="shared" si="83"/>
        <v>0</v>
      </c>
      <c r="CF23" s="101">
        <f t="shared" si="84"/>
        <v>0</v>
      </c>
      <c r="CG23" s="100">
        <f t="shared" si="84"/>
        <v>0</v>
      </c>
    </row>
    <row r="24" spans="1:85" s="102" customFormat="1" ht="19.899999999999999" customHeight="1" x14ac:dyDescent="0.25">
      <c r="A24" s="94">
        <v>19</v>
      </c>
      <c r="B24" s="95" t="s">
        <v>95</v>
      </c>
      <c r="C24" s="95" t="s">
        <v>74</v>
      </c>
      <c r="D24" s="94">
        <f t="shared" si="69"/>
        <v>18</v>
      </c>
      <c r="E24" s="94">
        <v>0.64</v>
      </c>
      <c r="F24" s="94" t="s">
        <v>85</v>
      </c>
      <c r="G24" s="94"/>
      <c r="H24" s="94"/>
      <c r="I24" s="100">
        <f t="shared" si="19"/>
        <v>0</v>
      </c>
      <c r="J24" s="94"/>
      <c r="K24" s="100">
        <f t="shared" si="20"/>
        <v>0</v>
      </c>
      <c r="L24" s="94"/>
      <c r="M24" s="100">
        <f t="shared" si="21"/>
        <v>0</v>
      </c>
      <c r="N24" s="94"/>
      <c r="O24" s="100">
        <f t="shared" si="22"/>
        <v>0</v>
      </c>
      <c r="P24" s="94"/>
      <c r="Q24" s="100">
        <f t="shared" si="23"/>
        <v>0</v>
      </c>
      <c r="R24" s="94"/>
      <c r="S24" s="100">
        <f t="shared" si="24"/>
        <v>0</v>
      </c>
      <c r="T24" s="94"/>
      <c r="U24" s="100">
        <f t="shared" si="25"/>
        <v>0</v>
      </c>
      <c r="V24" s="94"/>
      <c r="W24" s="100">
        <f t="shared" si="26"/>
        <v>0</v>
      </c>
      <c r="X24" s="94"/>
      <c r="Y24" s="100">
        <f t="shared" si="27"/>
        <v>0</v>
      </c>
      <c r="Z24" s="94"/>
      <c r="AA24" s="100">
        <f t="shared" si="28"/>
        <v>0</v>
      </c>
      <c r="AB24" s="94"/>
      <c r="AC24" s="100">
        <f t="shared" si="29"/>
        <v>0</v>
      </c>
      <c r="AD24" s="94"/>
      <c r="AE24" s="100">
        <f t="shared" si="30"/>
        <v>0</v>
      </c>
      <c r="AF24" s="101">
        <f t="shared" si="70"/>
        <v>0</v>
      </c>
      <c r="AG24" s="100">
        <f t="shared" si="71"/>
        <v>0</v>
      </c>
      <c r="AH24" s="99"/>
      <c r="AI24" s="100">
        <f t="shared" si="33"/>
        <v>0</v>
      </c>
      <c r="AJ24" s="99"/>
      <c r="AK24" s="100">
        <f t="shared" si="34"/>
        <v>0</v>
      </c>
      <c r="AL24" s="99"/>
      <c r="AM24" s="100">
        <f t="shared" si="34"/>
        <v>0</v>
      </c>
      <c r="AN24" s="99"/>
      <c r="AO24" s="100">
        <f t="shared" si="35"/>
        <v>0</v>
      </c>
      <c r="AP24" s="99"/>
      <c r="AQ24" s="100">
        <f t="shared" si="36"/>
        <v>0</v>
      </c>
      <c r="AR24" s="99"/>
      <c r="AS24" s="100">
        <f t="shared" si="37"/>
        <v>0</v>
      </c>
      <c r="AT24" s="99"/>
      <c r="AU24" s="100">
        <f t="shared" si="38"/>
        <v>0</v>
      </c>
      <c r="AV24" s="99"/>
      <c r="AW24" s="100">
        <f t="shared" si="39"/>
        <v>0</v>
      </c>
      <c r="AX24" s="99"/>
      <c r="AY24" s="100">
        <f t="shared" si="40"/>
        <v>0</v>
      </c>
      <c r="AZ24" s="99"/>
      <c r="BA24" s="100">
        <f t="shared" si="41"/>
        <v>0</v>
      </c>
      <c r="BB24" s="99"/>
      <c r="BC24" s="100">
        <f t="shared" si="42"/>
        <v>0</v>
      </c>
      <c r="BD24" s="99"/>
      <c r="BE24" s="100">
        <f t="shared" si="43"/>
        <v>0</v>
      </c>
      <c r="BF24" s="101">
        <f t="shared" si="85"/>
        <v>0</v>
      </c>
      <c r="BG24" s="100">
        <f t="shared" si="85"/>
        <v>0</v>
      </c>
      <c r="BH24" s="99"/>
      <c r="BI24" s="100">
        <f t="shared" ref="BI24" si="86">BH24*$E24</f>
        <v>0</v>
      </c>
      <c r="BJ24" s="99"/>
      <c r="BK24" s="100">
        <f t="shared" si="73"/>
        <v>0</v>
      </c>
      <c r="BL24" s="99"/>
      <c r="BM24" s="100">
        <f t="shared" si="74"/>
        <v>0</v>
      </c>
      <c r="BN24" s="99"/>
      <c r="BO24" s="100">
        <f t="shared" si="75"/>
        <v>0</v>
      </c>
      <c r="BP24" s="99"/>
      <c r="BQ24" s="100">
        <f t="shared" si="76"/>
        <v>0</v>
      </c>
      <c r="BR24" s="99"/>
      <c r="BS24" s="100">
        <f t="shared" si="77"/>
        <v>0</v>
      </c>
      <c r="BT24" s="99"/>
      <c r="BU24" s="100">
        <f t="shared" si="78"/>
        <v>0</v>
      </c>
      <c r="BV24" s="99"/>
      <c r="BW24" s="100">
        <f t="shared" si="79"/>
        <v>0</v>
      </c>
      <c r="BX24" s="99"/>
      <c r="BY24" s="100">
        <f t="shared" si="80"/>
        <v>0</v>
      </c>
      <c r="BZ24" s="99"/>
      <c r="CA24" s="100">
        <f t="shared" si="81"/>
        <v>0</v>
      </c>
      <c r="CB24" s="99"/>
      <c r="CC24" s="100">
        <f t="shared" si="82"/>
        <v>0</v>
      </c>
      <c r="CD24" s="99"/>
      <c r="CE24" s="100">
        <f t="shared" si="83"/>
        <v>0</v>
      </c>
      <c r="CF24" s="101">
        <f t="shared" si="84"/>
        <v>0</v>
      </c>
      <c r="CG24" s="100">
        <f t="shared" si="84"/>
        <v>0</v>
      </c>
    </row>
    <row r="25" spans="1:85" s="102" customFormat="1" ht="19.899999999999999" customHeight="1" x14ac:dyDescent="0.25">
      <c r="A25" s="94"/>
      <c r="B25" s="95"/>
      <c r="C25" s="95"/>
      <c r="D25" s="94"/>
      <c r="E25" s="94"/>
      <c r="F25" s="94"/>
      <c r="G25" s="94"/>
      <c r="H25" s="94"/>
      <c r="I25" s="100"/>
      <c r="J25" s="94"/>
      <c r="K25" s="100"/>
      <c r="L25" s="94"/>
      <c r="M25" s="100"/>
      <c r="N25" s="94"/>
      <c r="O25" s="100"/>
      <c r="P25" s="94"/>
      <c r="Q25" s="100"/>
      <c r="R25" s="94"/>
      <c r="S25" s="100"/>
      <c r="T25" s="94"/>
      <c r="U25" s="100"/>
      <c r="V25" s="94"/>
      <c r="W25" s="100"/>
      <c r="X25" s="94"/>
      <c r="Y25" s="100"/>
      <c r="Z25" s="94"/>
      <c r="AA25" s="100"/>
      <c r="AB25" s="94"/>
      <c r="AC25" s="100"/>
      <c r="AD25" s="94"/>
      <c r="AE25" s="100"/>
      <c r="AF25" s="101"/>
      <c r="AG25" s="100"/>
      <c r="AH25" s="99"/>
      <c r="AI25" s="100"/>
      <c r="AJ25" s="99"/>
      <c r="AK25" s="100"/>
      <c r="AL25" s="99"/>
      <c r="AM25" s="100"/>
      <c r="AN25" s="99"/>
      <c r="AO25" s="100"/>
      <c r="AP25" s="99"/>
      <c r="AQ25" s="100"/>
      <c r="AR25" s="99"/>
      <c r="AS25" s="100"/>
      <c r="AT25" s="99"/>
      <c r="AU25" s="100"/>
      <c r="AV25" s="99"/>
      <c r="AW25" s="100"/>
      <c r="AX25" s="99"/>
      <c r="AY25" s="100"/>
      <c r="AZ25" s="99"/>
      <c r="BA25" s="100"/>
      <c r="BB25" s="99"/>
      <c r="BC25" s="100"/>
      <c r="BD25" s="99"/>
      <c r="BE25" s="100"/>
      <c r="BF25" s="101"/>
      <c r="BG25" s="100"/>
      <c r="BH25" s="99"/>
      <c r="BI25" s="100"/>
      <c r="BJ25" s="99"/>
      <c r="BK25" s="100"/>
      <c r="BL25" s="99"/>
      <c r="BM25" s="100"/>
      <c r="BN25" s="99"/>
      <c r="BO25" s="100"/>
      <c r="BP25" s="99"/>
      <c r="BQ25" s="100"/>
      <c r="BR25" s="99"/>
      <c r="BS25" s="100"/>
      <c r="BT25" s="99"/>
      <c r="BU25" s="100"/>
      <c r="BV25" s="99"/>
      <c r="BW25" s="100"/>
      <c r="BX25" s="99"/>
      <c r="BY25" s="100"/>
      <c r="BZ25" s="99"/>
      <c r="CA25" s="100"/>
      <c r="CB25" s="99"/>
      <c r="CC25" s="100"/>
      <c r="CD25" s="99"/>
      <c r="CE25" s="100"/>
      <c r="CF25" s="101"/>
      <c r="CG25" s="100"/>
    </row>
    <row r="26" spans="1:85" s="102" customFormat="1" ht="19.899999999999999" customHeight="1" x14ac:dyDescent="0.25">
      <c r="A26" s="94">
        <v>20</v>
      </c>
      <c r="B26" s="95" t="s">
        <v>96</v>
      </c>
      <c r="C26" s="95" t="s">
        <v>77</v>
      </c>
      <c r="D26" s="94">
        <f>RANK(BF26,$BF$4:$BF$147)</f>
        <v>18</v>
      </c>
      <c r="E26" s="94">
        <v>1</v>
      </c>
      <c r="F26" s="94" t="s">
        <v>75</v>
      </c>
      <c r="G26" s="94"/>
      <c r="H26" s="94"/>
      <c r="I26" s="100">
        <f t="shared" si="19"/>
        <v>0</v>
      </c>
      <c r="J26" s="94"/>
      <c r="K26" s="100">
        <f t="shared" si="20"/>
        <v>0</v>
      </c>
      <c r="L26" s="94"/>
      <c r="M26" s="100">
        <f t="shared" si="21"/>
        <v>0</v>
      </c>
      <c r="N26" s="94"/>
      <c r="O26" s="100">
        <f t="shared" si="22"/>
        <v>0</v>
      </c>
      <c r="P26" s="94"/>
      <c r="Q26" s="100">
        <f t="shared" si="23"/>
        <v>0</v>
      </c>
      <c r="R26" s="94"/>
      <c r="S26" s="100">
        <f t="shared" si="24"/>
        <v>0</v>
      </c>
      <c r="T26" s="94"/>
      <c r="U26" s="100">
        <f t="shared" si="25"/>
        <v>0</v>
      </c>
      <c r="V26" s="94"/>
      <c r="W26" s="100">
        <f t="shared" si="26"/>
        <v>0</v>
      </c>
      <c r="X26" s="94"/>
      <c r="Y26" s="100">
        <f t="shared" si="27"/>
        <v>0</v>
      </c>
      <c r="Z26" s="94"/>
      <c r="AA26" s="100">
        <f t="shared" si="28"/>
        <v>0</v>
      </c>
      <c r="AB26" s="94"/>
      <c r="AC26" s="100">
        <f t="shared" si="29"/>
        <v>0</v>
      </c>
      <c r="AD26" s="94"/>
      <c r="AE26" s="100">
        <f t="shared" si="30"/>
        <v>0</v>
      </c>
      <c r="AF26" s="101">
        <f t="shared" ref="AF26:AF29" si="87">SUM(H26,J26,L26,N26,P26,R26,T26,V26,X26,Z26,AB26,AD26)</f>
        <v>0</v>
      </c>
      <c r="AG26" s="100">
        <f t="shared" ref="AG26:AG29" si="88">SUM(I26,K26,M26,O26,Q26,S26,U26,W26,Y26,AA26,AC26,AE26)</f>
        <v>0</v>
      </c>
      <c r="AH26" s="99"/>
      <c r="AI26" s="100">
        <f t="shared" si="33"/>
        <v>0</v>
      </c>
      <c r="AJ26" s="99"/>
      <c r="AK26" s="100">
        <f t="shared" si="34"/>
        <v>0</v>
      </c>
      <c r="AL26" s="99"/>
      <c r="AM26" s="100">
        <f t="shared" si="34"/>
        <v>0</v>
      </c>
      <c r="AN26" s="99"/>
      <c r="AO26" s="100">
        <f t="shared" si="35"/>
        <v>0</v>
      </c>
      <c r="AP26" s="99"/>
      <c r="AQ26" s="100">
        <f t="shared" si="36"/>
        <v>0</v>
      </c>
      <c r="AR26" s="99"/>
      <c r="AS26" s="100">
        <f t="shared" si="37"/>
        <v>0</v>
      </c>
      <c r="AT26" s="99"/>
      <c r="AU26" s="100">
        <f t="shared" si="38"/>
        <v>0</v>
      </c>
      <c r="AV26" s="99"/>
      <c r="AW26" s="100">
        <f t="shared" si="39"/>
        <v>0</v>
      </c>
      <c r="AX26" s="99"/>
      <c r="AY26" s="100">
        <f t="shared" si="40"/>
        <v>0</v>
      </c>
      <c r="AZ26" s="99"/>
      <c r="BA26" s="100">
        <f t="shared" si="41"/>
        <v>0</v>
      </c>
      <c r="BB26" s="99"/>
      <c r="BC26" s="100">
        <f t="shared" si="42"/>
        <v>0</v>
      </c>
      <c r="BD26" s="99"/>
      <c r="BE26" s="100">
        <f t="shared" si="43"/>
        <v>0</v>
      </c>
      <c r="BF26" s="101">
        <f t="shared" si="85"/>
        <v>0</v>
      </c>
      <c r="BG26" s="100">
        <f t="shared" si="85"/>
        <v>0</v>
      </c>
      <c r="BH26" s="99"/>
      <c r="BI26" s="100">
        <f t="shared" ref="BI26:BI29" si="89">BH26*$E26</f>
        <v>0</v>
      </c>
      <c r="BJ26" s="99"/>
      <c r="BK26" s="100">
        <f t="shared" ref="BK26:BK29" si="90">BJ26*$E26</f>
        <v>0</v>
      </c>
      <c r="BL26" s="99"/>
      <c r="BM26" s="100">
        <f t="shared" ref="BM26:BM29" si="91">BL26*$E26</f>
        <v>0</v>
      </c>
      <c r="BN26" s="99"/>
      <c r="BO26" s="100">
        <f t="shared" ref="BO26:BO29" si="92">BN26*$E26</f>
        <v>0</v>
      </c>
      <c r="BP26" s="99"/>
      <c r="BQ26" s="100">
        <f t="shared" ref="BQ26:BQ29" si="93">BP26*$E26</f>
        <v>0</v>
      </c>
      <c r="BR26" s="99"/>
      <c r="BS26" s="100">
        <f t="shared" ref="BS26:BS29" si="94">BR26*$E26</f>
        <v>0</v>
      </c>
      <c r="BT26" s="99"/>
      <c r="BU26" s="100">
        <f t="shared" ref="BU26:BU29" si="95">BT26*$E26</f>
        <v>0</v>
      </c>
      <c r="BV26" s="99"/>
      <c r="BW26" s="100">
        <f t="shared" ref="BW26:BW29" si="96">BV26*$E26</f>
        <v>0</v>
      </c>
      <c r="BX26" s="99"/>
      <c r="BY26" s="100">
        <f t="shared" ref="BY26:BY29" si="97">BX26*$E26</f>
        <v>0</v>
      </c>
      <c r="BZ26" s="99"/>
      <c r="CA26" s="100">
        <f t="shared" ref="CA26:CA29" si="98">BZ26*$E26</f>
        <v>0</v>
      </c>
      <c r="CB26" s="99"/>
      <c r="CC26" s="100">
        <f t="shared" ref="CC26:CC29" si="99">CB26*$E26</f>
        <v>0</v>
      </c>
      <c r="CD26" s="99"/>
      <c r="CE26" s="100">
        <f t="shared" ref="CE26:CE29" si="100">CD26*$E26</f>
        <v>0</v>
      </c>
      <c r="CF26" s="101">
        <f t="shared" ref="CF26:CG29" si="101">SUM(BH26,BJ26,BL26,BN26,BP26,BR26,BT26,BV26,BX26,BZ26,CB26,CD26)</f>
        <v>0</v>
      </c>
      <c r="CG26" s="100">
        <f t="shared" si="101"/>
        <v>0</v>
      </c>
    </row>
    <row r="27" spans="1:85" s="102" customFormat="1" ht="19.899999999999999" customHeight="1" x14ac:dyDescent="0.25">
      <c r="A27" s="94">
        <v>21</v>
      </c>
      <c r="B27" s="95" t="s">
        <v>97</v>
      </c>
      <c r="C27" s="95" t="s">
        <v>77</v>
      </c>
      <c r="D27" s="94">
        <f>RANK(BF27,$BF$4:$BF$147)</f>
        <v>18</v>
      </c>
      <c r="E27" s="94">
        <v>0.6</v>
      </c>
      <c r="F27" s="94" t="s">
        <v>98</v>
      </c>
      <c r="G27" s="94"/>
      <c r="H27" s="94"/>
      <c r="I27" s="100">
        <f t="shared" si="19"/>
        <v>0</v>
      </c>
      <c r="J27" s="94"/>
      <c r="K27" s="100">
        <f t="shared" si="20"/>
        <v>0</v>
      </c>
      <c r="L27" s="94"/>
      <c r="M27" s="100">
        <f t="shared" si="21"/>
        <v>0</v>
      </c>
      <c r="N27" s="94"/>
      <c r="O27" s="100">
        <f t="shared" si="22"/>
        <v>0</v>
      </c>
      <c r="P27" s="94"/>
      <c r="Q27" s="100">
        <f t="shared" si="23"/>
        <v>0</v>
      </c>
      <c r="R27" s="94"/>
      <c r="S27" s="100">
        <f t="shared" si="24"/>
        <v>0</v>
      </c>
      <c r="T27" s="94"/>
      <c r="U27" s="100">
        <f t="shared" si="25"/>
        <v>0</v>
      </c>
      <c r="V27" s="94"/>
      <c r="W27" s="100">
        <f t="shared" si="26"/>
        <v>0</v>
      </c>
      <c r="X27" s="94"/>
      <c r="Y27" s="100">
        <f t="shared" si="27"/>
        <v>0</v>
      </c>
      <c r="Z27" s="94"/>
      <c r="AA27" s="100">
        <f t="shared" si="28"/>
        <v>0</v>
      </c>
      <c r="AB27" s="94"/>
      <c r="AC27" s="100">
        <f t="shared" si="29"/>
        <v>0</v>
      </c>
      <c r="AD27" s="94"/>
      <c r="AE27" s="100">
        <f t="shared" si="30"/>
        <v>0</v>
      </c>
      <c r="AF27" s="101">
        <f t="shared" si="87"/>
        <v>0</v>
      </c>
      <c r="AG27" s="100">
        <f t="shared" si="88"/>
        <v>0</v>
      </c>
      <c r="AH27" s="99"/>
      <c r="AI27" s="100">
        <f t="shared" si="33"/>
        <v>0</v>
      </c>
      <c r="AJ27" s="99"/>
      <c r="AK27" s="100">
        <f t="shared" si="34"/>
        <v>0</v>
      </c>
      <c r="AL27" s="99"/>
      <c r="AM27" s="100">
        <f t="shared" si="34"/>
        <v>0</v>
      </c>
      <c r="AN27" s="99"/>
      <c r="AO27" s="100">
        <f t="shared" si="35"/>
        <v>0</v>
      </c>
      <c r="AP27" s="99"/>
      <c r="AQ27" s="100">
        <f t="shared" si="36"/>
        <v>0</v>
      </c>
      <c r="AR27" s="99"/>
      <c r="AS27" s="100">
        <f t="shared" si="37"/>
        <v>0</v>
      </c>
      <c r="AT27" s="99"/>
      <c r="AU27" s="100">
        <f t="shared" si="38"/>
        <v>0</v>
      </c>
      <c r="AV27" s="99"/>
      <c r="AW27" s="100">
        <f t="shared" si="39"/>
        <v>0</v>
      </c>
      <c r="AX27" s="99"/>
      <c r="AY27" s="100">
        <f t="shared" si="40"/>
        <v>0</v>
      </c>
      <c r="AZ27" s="99"/>
      <c r="BA27" s="100">
        <f t="shared" si="41"/>
        <v>0</v>
      </c>
      <c r="BB27" s="99"/>
      <c r="BC27" s="100">
        <f t="shared" si="42"/>
        <v>0</v>
      </c>
      <c r="BD27" s="99"/>
      <c r="BE27" s="100">
        <f t="shared" si="43"/>
        <v>0</v>
      </c>
      <c r="BF27" s="101">
        <f t="shared" si="85"/>
        <v>0</v>
      </c>
      <c r="BG27" s="100">
        <f t="shared" si="85"/>
        <v>0</v>
      </c>
      <c r="BH27" s="99"/>
      <c r="BI27" s="100">
        <f t="shared" si="89"/>
        <v>0</v>
      </c>
      <c r="BJ27" s="99"/>
      <c r="BK27" s="100">
        <f t="shared" si="90"/>
        <v>0</v>
      </c>
      <c r="BL27" s="99"/>
      <c r="BM27" s="100">
        <f t="shared" si="91"/>
        <v>0</v>
      </c>
      <c r="BN27" s="99"/>
      <c r="BO27" s="100">
        <f t="shared" si="92"/>
        <v>0</v>
      </c>
      <c r="BP27" s="99"/>
      <c r="BQ27" s="100">
        <f t="shared" si="93"/>
        <v>0</v>
      </c>
      <c r="BR27" s="99"/>
      <c r="BS27" s="100">
        <f t="shared" si="94"/>
        <v>0</v>
      </c>
      <c r="BT27" s="99"/>
      <c r="BU27" s="100">
        <f t="shared" si="95"/>
        <v>0</v>
      </c>
      <c r="BV27" s="99"/>
      <c r="BW27" s="100">
        <f t="shared" si="96"/>
        <v>0</v>
      </c>
      <c r="BX27" s="99"/>
      <c r="BY27" s="100">
        <f t="shared" si="97"/>
        <v>0</v>
      </c>
      <c r="BZ27" s="99"/>
      <c r="CA27" s="100">
        <f t="shared" si="98"/>
        <v>0</v>
      </c>
      <c r="CB27" s="99"/>
      <c r="CC27" s="100">
        <f t="shared" si="99"/>
        <v>0</v>
      </c>
      <c r="CD27" s="99"/>
      <c r="CE27" s="100">
        <f t="shared" si="100"/>
        <v>0</v>
      </c>
      <c r="CF27" s="101">
        <f t="shared" si="101"/>
        <v>0</v>
      </c>
      <c r="CG27" s="100">
        <f t="shared" si="101"/>
        <v>0</v>
      </c>
    </row>
    <row r="28" spans="1:85" s="102" customFormat="1" ht="19.899999999999999" customHeight="1" x14ac:dyDescent="0.25">
      <c r="A28" s="94">
        <v>22</v>
      </c>
      <c r="B28" s="95" t="s">
        <v>99</v>
      </c>
      <c r="C28" s="95" t="s">
        <v>74</v>
      </c>
      <c r="D28" s="94">
        <f>RANK(BF28,$BF$4:$BF$147)</f>
        <v>10</v>
      </c>
      <c r="E28" s="94">
        <v>0.64</v>
      </c>
      <c r="F28" s="94" t="s">
        <v>85</v>
      </c>
      <c r="G28" s="94">
        <v>1700</v>
      </c>
      <c r="H28" s="94">
        <v>812</v>
      </c>
      <c r="I28" s="97">
        <f t="shared" si="19"/>
        <v>519.68000000000006</v>
      </c>
      <c r="J28" s="94">
        <v>420</v>
      </c>
      <c r="K28" s="97">
        <f t="shared" si="20"/>
        <v>268.8</v>
      </c>
      <c r="L28" s="94">
        <v>434</v>
      </c>
      <c r="M28" s="97">
        <f t="shared" si="21"/>
        <v>277.76</v>
      </c>
      <c r="N28" s="94">
        <v>546</v>
      </c>
      <c r="O28" s="97">
        <f t="shared" si="22"/>
        <v>349.44</v>
      </c>
      <c r="P28" s="94">
        <v>462</v>
      </c>
      <c r="Q28" s="97">
        <f t="shared" si="23"/>
        <v>295.68</v>
      </c>
      <c r="R28" s="94">
        <v>658</v>
      </c>
      <c r="S28" s="97">
        <f t="shared" si="24"/>
        <v>421.12</v>
      </c>
      <c r="T28" s="94">
        <v>462</v>
      </c>
      <c r="U28" s="97">
        <f t="shared" si="25"/>
        <v>295.68</v>
      </c>
      <c r="V28" s="94">
        <v>462</v>
      </c>
      <c r="W28" s="97">
        <f t="shared" si="26"/>
        <v>295.68</v>
      </c>
      <c r="X28" s="94">
        <v>476</v>
      </c>
      <c r="Y28" s="97">
        <f t="shared" si="27"/>
        <v>304.64</v>
      </c>
      <c r="Z28" s="94">
        <v>686</v>
      </c>
      <c r="AA28" s="97">
        <f t="shared" si="28"/>
        <v>439.04</v>
      </c>
      <c r="AB28" s="94">
        <v>406</v>
      </c>
      <c r="AC28" s="97">
        <f t="shared" si="29"/>
        <v>259.84000000000003</v>
      </c>
      <c r="AD28" s="94">
        <v>308</v>
      </c>
      <c r="AE28" s="97">
        <f t="shared" si="30"/>
        <v>197.12</v>
      </c>
      <c r="AF28" s="101">
        <f t="shared" si="87"/>
        <v>6132</v>
      </c>
      <c r="AG28" s="100">
        <f t="shared" si="88"/>
        <v>3924.4799999999996</v>
      </c>
      <c r="AH28" s="96">
        <v>504</v>
      </c>
      <c r="AI28" s="97">
        <f t="shared" si="33"/>
        <v>322.56</v>
      </c>
      <c r="AJ28" s="98">
        <v>336</v>
      </c>
      <c r="AK28" s="97">
        <f t="shared" si="33"/>
        <v>215.04</v>
      </c>
      <c r="AL28" s="99">
        <v>364</v>
      </c>
      <c r="AM28" s="100">
        <f t="shared" si="34"/>
        <v>232.96</v>
      </c>
      <c r="AN28" s="99">
        <v>420</v>
      </c>
      <c r="AO28" s="100">
        <f t="shared" si="35"/>
        <v>268.8</v>
      </c>
      <c r="AP28" s="99">
        <v>280</v>
      </c>
      <c r="AQ28" s="100">
        <f t="shared" si="36"/>
        <v>179.20000000000002</v>
      </c>
      <c r="AR28" s="99">
        <v>378</v>
      </c>
      <c r="AS28" s="100">
        <f t="shared" si="37"/>
        <v>241.92000000000002</v>
      </c>
      <c r="AT28" s="99">
        <v>350</v>
      </c>
      <c r="AU28" s="100">
        <f t="shared" si="38"/>
        <v>224</v>
      </c>
      <c r="AV28" s="99">
        <v>336</v>
      </c>
      <c r="AW28" s="100">
        <f t="shared" si="39"/>
        <v>215.04</v>
      </c>
      <c r="AX28" s="99">
        <v>224</v>
      </c>
      <c r="AY28" s="100">
        <f t="shared" si="40"/>
        <v>143.36000000000001</v>
      </c>
      <c r="AZ28" s="99">
        <v>224</v>
      </c>
      <c r="BA28" s="100">
        <f t="shared" si="41"/>
        <v>143.36000000000001</v>
      </c>
      <c r="BB28" s="99">
        <v>224</v>
      </c>
      <c r="BC28" s="100">
        <f t="shared" si="42"/>
        <v>143.36000000000001</v>
      </c>
      <c r="BD28" s="99">
        <v>294</v>
      </c>
      <c r="BE28" s="100">
        <f t="shared" si="43"/>
        <v>188.16</v>
      </c>
      <c r="BF28" s="101">
        <f t="shared" si="85"/>
        <v>3934</v>
      </c>
      <c r="BG28" s="100">
        <f t="shared" si="85"/>
        <v>2517.7600000000002</v>
      </c>
      <c r="BH28" s="99">
        <v>140</v>
      </c>
      <c r="BI28" s="97">
        <f t="shared" si="89"/>
        <v>89.600000000000009</v>
      </c>
      <c r="BJ28" s="99">
        <v>168</v>
      </c>
      <c r="BK28" s="97">
        <f t="shared" si="90"/>
        <v>107.52</v>
      </c>
      <c r="BL28" s="99"/>
      <c r="BM28" s="100">
        <f t="shared" si="91"/>
        <v>0</v>
      </c>
      <c r="BN28" s="99"/>
      <c r="BO28" s="100">
        <f t="shared" si="92"/>
        <v>0</v>
      </c>
      <c r="BP28" s="99"/>
      <c r="BQ28" s="100">
        <f t="shared" si="93"/>
        <v>0</v>
      </c>
      <c r="BR28" s="99"/>
      <c r="BS28" s="100">
        <f t="shared" si="94"/>
        <v>0</v>
      </c>
      <c r="BT28" s="99"/>
      <c r="BU28" s="100">
        <f t="shared" si="95"/>
        <v>0</v>
      </c>
      <c r="BV28" s="99"/>
      <c r="BW28" s="100">
        <f t="shared" si="96"/>
        <v>0</v>
      </c>
      <c r="BX28" s="99"/>
      <c r="BY28" s="100">
        <f t="shared" si="97"/>
        <v>0</v>
      </c>
      <c r="BZ28" s="99"/>
      <c r="CA28" s="100">
        <f t="shared" si="98"/>
        <v>0</v>
      </c>
      <c r="CB28" s="99"/>
      <c r="CC28" s="100">
        <f t="shared" si="99"/>
        <v>0</v>
      </c>
      <c r="CD28" s="99"/>
      <c r="CE28" s="100">
        <f t="shared" si="100"/>
        <v>0</v>
      </c>
      <c r="CF28" s="101">
        <f t="shared" si="101"/>
        <v>308</v>
      </c>
      <c r="CG28" s="100">
        <f t="shared" si="101"/>
        <v>197.12</v>
      </c>
    </row>
    <row r="29" spans="1:85" s="102" customFormat="1" ht="19.899999999999999" customHeight="1" x14ac:dyDescent="0.25">
      <c r="A29" s="94">
        <v>23</v>
      </c>
      <c r="B29" s="95" t="s">
        <v>100</v>
      </c>
      <c r="C29" s="95" t="s">
        <v>74</v>
      </c>
      <c r="D29" s="94">
        <f>RANK(BF29,$BF$4:$BF$147)</f>
        <v>18</v>
      </c>
      <c r="E29" s="94">
        <v>0.7</v>
      </c>
      <c r="F29" s="94" t="s">
        <v>85</v>
      </c>
      <c r="G29" s="94"/>
      <c r="H29" s="94"/>
      <c r="I29" s="100">
        <f t="shared" si="19"/>
        <v>0</v>
      </c>
      <c r="J29" s="94"/>
      <c r="K29" s="100">
        <f t="shared" si="20"/>
        <v>0</v>
      </c>
      <c r="L29" s="94"/>
      <c r="M29" s="100">
        <f t="shared" si="21"/>
        <v>0</v>
      </c>
      <c r="N29" s="94"/>
      <c r="O29" s="100">
        <f t="shared" si="22"/>
        <v>0</v>
      </c>
      <c r="P29" s="94"/>
      <c r="Q29" s="100">
        <f t="shared" si="23"/>
        <v>0</v>
      </c>
      <c r="R29" s="94"/>
      <c r="S29" s="100">
        <f t="shared" si="24"/>
        <v>0</v>
      </c>
      <c r="T29" s="94"/>
      <c r="U29" s="100">
        <f t="shared" si="25"/>
        <v>0</v>
      </c>
      <c r="V29" s="94"/>
      <c r="W29" s="100">
        <f t="shared" si="26"/>
        <v>0</v>
      </c>
      <c r="X29" s="94"/>
      <c r="Y29" s="100">
        <f t="shared" si="27"/>
        <v>0</v>
      </c>
      <c r="Z29" s="94"/>
      <c r="AA29" s="100">
        <f t="shared" si="28"/>
        <v>0</v>
      </c>
      <c r="AB29" s="94"/>
      <c r="AC29" s="100">
        <f t="shared" si="29"/>
        <v>0</v>
      </c>
      <c r="AD29" s="94"/>
      <c r="AE29" s="100">
        <f t="shared" si="30"/>
        <v>0</v>
      </c>
      <c r="AF29" s="101">
        <f t="shared" si="87"/>
        <v>0</v>
      </c>
      <c r="AG29" s="100">
        <f t="shared" si="88"/>
        <v>0</v>
      </c>
      <c r="AH29" s="99"/>
      <c r="AI29" s="100">
        <f t="shared" si="33"/>
        <v>0</v>
      </c>
      <c r="AJ29" s="99"/>
      <c r="AK29" s="100">
        <f t="shared" si="34"/>
        <v>0</v>
      </c>
      <c r="AL29" s="99"/>
      <c r="AM29" s="100">
        <f t="shared" si="34"/>
        <v>0</v>
      </c>
      <c r="AN29" s="99"/>
      <c r="AO29" s="100">
        <f t="shared" si="35"/>
        <v>0</v>
      </c>
      <c r="AP29" s="99"/>
      <c r="AQ29" s="100">
        <f t="shared" si="36"/>
        <v>0</v>
      </c>
      <c r="AR29" s="99"/>
      <c r="AS29" s="100">
        <f t="shared" si="37"/>
        <v>0</v>
      </c>
      <c r="AT29" s="99"/>
      <c r="AU29" s="100">
        <f t="shared" si="38"/>
        <v>0</v>
      </c>
      <c r="AV29" s="99"/>
      <c r="AW29" s="100">
        <f t="shared" si="39"/>
        <v>0</v>
      </c>
      <c r="AX29" s="99"/>
      <c r="AY29" s="100">
        <f t="shared" si="40"/>
        <v>0</v>
      </c>
      <c r="AZ29" s="99"/>
      <c r="BA29" s="100">
        <f t="shared" si="41"/>
        <v>0</v>
      </c>
      <c r="BB29" s="99"/>
      <c r="BC29" s="100">
        <f t="shared" si="42"/>
        <v>0</v>
      </c>
      <c r="BD29" s="99"/>
      <c r="BE29" s="100">
        <f t="shared" si="43"/>
        <v>0</v>
      </c>
      <c r="BF29" s="101">
        <f t="shared" si="85"/>
        <v>0</v>
      </c>
      <c r="BG29" s="100">
        <f t="shared" si="85"/>
        <v>0</v>
      </c>
      <c r="BH29" s="99"/>
      <c r="BI29" s="100">
        <f t="shared" si="89"/>
        <v>0</v>
      </c>
      <c r="BJ29" s="99"/>
      <c r="BK29" s="100">
        <f t="shared" si="90"/>
        <v>0</v>
      </c>
      <c r="BL29" s="99"/>
      <c r="BM29" s="100">
        <f t="shared" si="91"/>
        <v>0</v>
      </c>
      <c r="BN29" s="99"/>
      <c r="BO29" s="100">
        <f t="shared" si="92"/>
        <v>0</v>
      </c>
      <c r="BP29" s="99"/>
      <c r="BQ29" s="100">
        <f t="shared" si="93"/>
        <v>0</v>
      </c>
      <c r="BR29" s="99"/>
      <c r="BS29" s="100">
        <f t="shared" si="94"/>
        <v>0</v>
      </c>
      <c r="BT29" s="99"/>
      <c r="BU29" s="100">
        <f t="shared" si="95"/>
        <v>0</v>
      </c>
      <c r="BV29" s="99"/>
      <c r="BW29" s="100">
        <f t="shared" si="96"/>
        <v>0</v>
      </c>
      <c r="BX29" s="99"/>
      <c r="BY29" s="100">
        <f t="shared" si="97"/>
        <v>0</v>
      </c>
      <c r="BZ29" s="99"/>
      <c r="CA29" s="100">
        <f t="shared" si="98"/>
        <v>0</v>
      </c>
      <c r="CB29" s="99"/>
      <c r="CC29" s="100">
        <f t="shared" si="99"/>
        <v>0</v>
      </c>
      <c r="CD29" s="99"/>
      <c r="CE29" s="100">
        <f t="shared" si="100"/>
        <v>0</v>
      </c>
      <c r="CF29" s="101">
        <f t="shared" si="101"/>
        <v>0</v>
      </c>
      <c r="CG29" s="100">
        <f t="shared" si="101"/>
        <v>0</v>
      </c>
    </row>
    <row r="30" spans="1:85" s="102" customFormat="1" ht="19.899999999999999" customHeight="1" x14ac:dyDescent="0.25">
      <c r="A30" s="94"/>
      <c r="B30" s="95"/>
      <c r="C30" s="95"/>
      <c r="D30" s="94"/>
      <c r="E30" s="94"/>
      <c r="F30" s="94"/>
      <c r="G30" s="94"/>
      <c r="H30" s="94"/>
      <c r="I30" s="100"/>
      <c r="J30" s="94"/>
      <c r="K30" s="100"/>
      <c r="L30" s="94"/>
      <c r="M30" s="100"/>
      <c r="N30" s="94"/>
      <c r="O30" s="100"/>
      <c r="P30" s="94"/>
      <c r="Q30" s="100"/>
      <c r="R30" s="94"/>
      <c r="S30" s="100"/>
      <c r="T30" s="94"/>
      <c r="U30" s="100"/>
      <c r="V30" s="94"/>
      <c r="W30" s="100"/>
      <c r="X30" s="94"/>
      <c r="Y30" s="100"/>
      <c r="Z30" s="94"/>
      <c r="AA30" s="100"/>
      <c r="AB30" s="94"/>
      <c r="AC30" s="100"/>
      <c r="AD30" s="94"/>
      <c r="AE30" s="100"/>
      <c r="AF30" s="101"/>
      <c r="AG30" s="100"/>
      <c r="AH30" s="99"/>
      <c r="AI30" s="100"/>
      <c r="AJ30" s="99"/>
      <c r="AK30" s="100"/>
      <c r="AL30" s="99"/>
      <c r="AM30" s="100"/>
      <c r="AN30" s="99"/>
      <c r="AO30" s="100"/>
      <c r="AP30" s="99"/>
      <c r="AQ30" s="100"/>
      <c r="AR30" s="99"/>
      <c r="AS30" s="100"/>
      <c r="AT30" s="99"/>
      <c r="AU30" s="100"/>
      <c r="AV30" s="99"/>
      <c r="AW30" s="100"/>
      <c r="AX30" s="99"/>
      <c r="AY30" s="100"/>
      <c r="AZ30" s="99"/>
      <c r="BA30" s="100"/>
      <c r="BB30" s="99"/>
      <c r="BC30" s="100"/>
      <c r="BD30" s="99"/>
      <c r="BE30" s="100"/>
      <c r="BF30" s="101"/>
      <c r="BG30" s="100"/>
      <c r="BH30" s="99"/>
      <c r="BI30" s="100"/>
      <c r="BJ30" s="99"/>
      <c r="BK30" s="100"/>
      <c r="BL30" s="99"/>
      <c r="BM30" s="100"/>
      <c r="BN30" s="99"/>
      <c r="BO30" s="100"/>
      <c r="BP30" s="99"/>
      <c r="BQ30" s="100"/>
      <c r="BR30" s="99"/>
      <c r="BS30" s="100"/>
      <c r="BT30" s="99"/>
      <c r="BU30" s="100"/>
      <c r="BV30" s="99"/>
      <c r="BW30" s="100"/>
      <c r="BX30" s="99"/>
      <c r="BY30" s="100"/>
      <c r="BZ30" s="99"/>
      <c r="CA30" s="100"/>
      <c r="CB30" s="99"/>
      <c r="CC30" s="100"/>
      <c r="CD30" s="99"/>
      <c r="CE30" s="100"/>
      <c r="CF30" s="101"/>
      <c r="CG30" s="100"/>
    </row>
    <row r="31" spans="1:85" s="102" customFormat="1" ht="19.899999999999999" customHeight="1" x14ac:dyDescent="0.25">
      <c r="A31" s="94">
        <v>24</v>
      </c>
      <c r="B31" s="95" t="s">
        <v>101</v>
      </c>
      <c r="C31" s="95" t="s">
        <v>77</v>
      </c>
      <c r="D31" s="94">
        <f t="shared" ref="D31:D47" si="102">RANK(BF31,$BF$4:$BF$147)</f>
        <v>18</v>
      </c>
      <c r="E31" s="94">
        <v>1</v>
      </c>
      <c r="F31" s="94" t="s">
        <v>75</v>
      </c>
      <c r="G31" s="94">
        <v>1680</v>
      </c>
      <c r="H31" s="94"/>
      <c r="I31" s="100">
        <f t="shared" si="19"/>
        <v>0</v>
      </c>
      <c r="J31" s="94"/>
      <c r="K31" s="100">
        <f t="shared" si="20"/>
        <v>0</v>
      </c>
      <c r="L31" s="94"/>
      <c r="M31" s="100">
        <f t="shared" si="21"/>
        <v>0</v>
      </c>
      <c r="N31" s="94"/>
      <c r="O31" s="100">
        <f t="shared" si="22"/>
        <v>0</v>
      </c>
      <c r="P31" s="94"/>
      <c r="Q31" s="100">
        <f t="shared" si="23"/>
        <v>0</v>
      </c>
      <c r="R31" s="94"/>
      <c r="S31" s="100">
        <f t="shared" si="24"/>
        <v>0</v>
      </c>
      <c r="T31" s="94"/>
      <c r="U31" s="100">
        <f t="shared" si="25"/>
        <v>0</v>
      </c>
      <c r="V31" s="94"/>
      <c r="W31" s="100">
        <f t="shared" si="26"/>
        <v>0</v>
      </c>
      <c r="X31" s="94"/>
      <c r="Y31" s="100">
        <f t="shared" si="27"/>
        <v>0</v>
      </c>
      <c r="Z31" s="94"/>
      <c r="AA31" s="100">
        <f t="shared" si="28"/>
        <v>0</v>
      </c>
      <c r="AB31" s="94"/>
      <c r="AC31" s="100">
        <f t="shared" si="29"/>
        <v>0</v>
      </c>
      <c r="AD31" s="94"/>
      <c r="AE31" s="100">
        <f t="shared" si="30"/>
        <v>0</v>
      </c>
      <c r="AF31" s="101">
        <f t="shared" ref="AF31:AF47" si="103">SUM(H31,J31,L31,N31,P31,R31,T31,V31,X31,Z31,AB31,AD31)</f>
        <v>0</v>
      </c>
      <c r="AG31" s="100">
        <f t="shared" ref="AG31:AG47" si="104">SUM(I31,K31,M31,O31,Q31,S31,U31,W31,Y31,AA31,AC31,AE31)</f>
        <v>0</v>
      </c>
      <c r="AH31" s="99"/>
      <c r="AI31" s="100">
        <f t="shared" si="33"/>
        <v>0</v>
      </c>
      <c r="AJ31" s="99"/>
      <c r="AK31" s="100">
        <f t="shared" si="34"/>
        <v>0</v>
      </c>
      <c r="AL31" s="99"/>
      <c r="AM31" s="100">
        <f t="shared" si="34"/>
        <v>0</v>
      </c>
      <c r="AN31" s="99"/>
      <c r="AO31" s="100">
        <f t="shared" si="35"/>
        <v>0</v>
      </c>
      <c r="AP31" s="99"/>
      <c r="AQ31" s="100">
        <f t="shared" si="36"/>
        <v>0</v>
      </c>
      <c r="AR31" s="99"/>
      <c r="AS31" s="100">
        <f t="shared" si="37"/>
        <v>0</v>
      </c>
      <c r="AT31" s="99"/>
      <c r="AU31" s="100">
        <f t="shared" si="38"/>
        <v>0</v>
      </c>
      <c r="AV31" s="99"/>
      <c r="AW31" s="100">
        <f t="shared" si="39"/>
        <v>0</v>
      </c>
      <c r="AX31" s="99"/>
      <c r="AY31" s="100">
        <f t="shared" si="40"/>
        <v>0</v>
      </c>
      <c r="AZ31" s="99"/>
      <c r="BA31" s="100">
        <f t="shared" si="41"/>
        <v>0</v>
      </c>
      <c r="BB31" s="99"/>
      <c r="BC31" s="100">
        <f t="shared" si="42"/>
        <v>0</v>
      </c>
      <c r="BD31" s="99"/>
      <c r="BE31" s="100">
        <f t="shared" si="43"/>
        <v>0</v>
      </c>
      <c r="BF31" s="101">
        <f t="shared" si="85"/>
        <v>0</v>
      </c>
      <c r="BG31" s="100">
        <f t="shared" si="85"/>
        <v>0</v>
      </c>
      <c r="BH31" s="99"/>
      <c r="BI31" s="100">
        <f t="shared" ref="BI31:BI47" si="105">BH31*$E31</f>
        <v>0</v>
      </c>
      <c r="BJ31" s="99"/>
      <c r="BK31" s="100">
        <f t="shared" ref="BK31:BK47" si="106">BJ31*$E31</f>
        <v>0</v>
      </c>
      <c r="BL31" s="99"/>
      <c r="BM31" s="100">
        <f t="shared" ref="BM31:BM47" si="107">BL31*$E31</f>
        <v>0</v>
      </c>
      <c r="BN31" s="99"/>
      <c r="BO31" s="100">
        <f t="shared" ref="BO31:BO47" si="108">BN31*$E31</f>
        <v>0</v>
      </c>
      <c r="BP31" s="99"/>
      <c r="BQ31" s="100">
        <f t="shared" ref="BQ31:BQ47" si="109">BP31*$E31</f>
        <v>0</v>
      </c>
      <c r="BR31" s="99"/>
      <c r="BS31" s="100">
        <f t="shared" ref="BS31:BS47" si="110">BR31*$E31</f>
        <v>0</v>
      </c>
      <c r="BT31" s="99"/>
      <c r="BU31" s="100">
        <f t="shared" ref="BU31:BU47" si="111">BT31*$E31</f>
        <v>0</v>
      </c>
      <c r="BV31" s="99"/>
      <c r="BW31" s="100">
        <f t="shared" ref="BW31:BW47" si="112">BV31*$E31</f>
        <v>0</v>
      </c>
      <c r="BX31" s="99"/>
      <c r="BY31" s="100">
        <f t="shared" ref="BY31:BY47" si="113">BX31*$E31</f>
        <v>0</v>
      </c>
      <c r="BZ31" s="99"/>
      <c r="CA31" s="100">
        <f t="shared" ref="CA31:CA47" si="114">BZ31*$E31</f>
        <v>0</v>
      </c>
      <c r="CB31" s="99"/>
      <c r="CC31" s="100">
        <f t="shared" ref="CC31:CC47" si="115">CB31*$E31</f>
        <v>0</v>
      </c>
      <c r="CD31" s="99"/>
      <c r="CE31" s="100">
        <f t="shared" ref="CE31:CE47" si="116">CD31*$E31</f>
        <v>0</v>
      </c>
      <c r="CF31" s="101">
        <f t="shared" ref="CF31:CG47" si="117">SUM(BH31,BJ31,BL31,BN31,BP31,BR31,BT31,BV31,BX31,BZ31,CB31,CD31)</f>
        <v>0</v>
      </c>
      <c r="CG31" s="100">
        <f t="shared" si="117"/>
        <v>0</v>
      </c>
    </row>
    <row r="32" spans="1:85" s="102" customFormat="1" ht="19.899999999999999" customHeight="1" x14ac:dyDescent="0.25">
      <c r="A32" s="94">
        <v>25</v>
      </c>
      <c r="B32" s="95" t="s">
        <v>102</v>
      </c>
      <c r="C32" s="95" t="s">
        <v>77</v>
      </c>
      <c r="D32" s="94">
        <f t="shared" si="102"/>
        <v>18</v>
      </c>
      <c r="E32" s="94">
        <v>1</v>
      </c>
      <c r="F32" s="94" t="s">
        <v>75</v>
      </c>
      <c r="G32" s="94">
        <v>1930</v>
      </c>
      <c r="H32" s="94"/>
      <c r="I32" s="100">
        <f t="shared" si="19"/>
        <v>0</v>
      </c>
      <c r="J32" s="94"/>
      <c r="K32" s="100">
        <f t="shared" si="20"/>
        <v>0</v>
      </c>
      <c r="L32" s="94"/>
      <c r="M32" s="100">
        <f t="shared" si="21"/>
        <v>0</v>
      </c>
      <c r="N32" s="94"/>
      <c r="O32" s="100">
        <f t="shared" si="22"/>
        <v>0</v>
      </c>
      <c r="P32" s="94"/>
      <c r="Q32" s="100">
        <f t="shared" si="23"/>
        <v>0</v>
      </c>
      <c r="R32" s="94"/>
      <c r="S32" s="100">
        <f t="shared" si="24"/>
        <v>0</v>
      </c>
      <c r="T32" s="94"/>
      <c r="U32" s="100">
        <f t="shared" si="25"/>
        <v>0</v>
      </c>
      <c r="V32" s="94"/>
      <c r="W32" s="100">
        <f t="shared" si="26"/>
        <v>0</v>
      </c>
      <c r="X32" s="94"/>
      <c r="Y32" s="100">
        <f t="shared" si="27"/>
        <v>0</v>
      </c>
      <c r="Z32" s="94"/>
      <c r="AA32" s="100">
        <f t="shared" si="28"/>
        <v>0</v>
      </c>
      <c r="AB32" s="94"/>
      <c r="AC32" s="100">
        <f t="shared" si="29"/>
        <v>0</v>
      </c>
      <c r="AD32" s="94"/>
      <c r="AE32" s="100">
        <f t="shared" si="30"/>
        <v>0</v>
      </c>
      <c r="AF32" s="101">
        <f t="shared" si="103"/>
        <v>0</v>
      </c>
      <c r="AG32" s="100">
        <f t="shared" si="104"/>
        <v>0</v>
      </c>
      <c r="AH32" s="99"/>
      <c r="AI32" s="100">
        <f t="shared" si="33"/>
        <v>0</v>
      </c>
      <c r="AJ32" s="99"/>
      <c r="AK32" s="100">
        <f t="shared" si="34"/>
        <v>0</v>
      </c>
      <c r="AL32" s="99"/>
      <c r="AM32" s="100">
        <f t="shared" si="34"/>
        <v>0</v>
      </c>
      <c r="AN32" s="99"/>
      <c r="AO32" s="100">
        <f t="shared" si="35"/>
        <v>0</v>
      </c>
      <c r="AP32" s="99"/>
      <c r="AQ32" s="100">
        <f t="shared" si="36"/>
        <v>0</v>
      </c>
      <c r="AR32" s="99"/>
      <c r="AS32" s="100">
        <f t="shared" si="37"/>
        <v>0</v>
      </c>
      <c r="AT32" s="99"/>
      <c r="AU32" s="100">
        <f t="shared" si="38"/>
        <v>0</v>
      </c>
      <c r="AV32" s="99"/>
      <c r="AW32" s="100">
        <f t="shared" si="39"/>
        <v>0</v>
      </c>
      <c r="AX32" s="99"/>
      <c r="AY32" s="100">
        <f t="shared" si="40"/>
        <v>0</v>
      </c>
      <c r="AZ32" s="99"/>
      <c r="BA32" s="100">
        <f t="shared" si="41"/>
        <v>0</v>
      </c>
      <c r="BB32" s="99"/>
      <c r="BC32" s="100">
        <f t="shared" si="42"/>
        <v>0</v>
      </c>
      <c r="BD32" s="99"/>
      <c r="BE32" s="100">
        <f t="shared" si="43"/>
        <v>0</v>
      </c>
      <c r="BF32" s="101">
        <f t="shared" si="85"/>
        <v>0</v>
      </c>
      <c r="BG32" s="100">
        <f t="shared" si="85"/>
        <v>0</v>
      </c>
      <c r="BH32" s="99"/>
      <c r="BI32" s="100">
        <f t="shared" si="105"/>
        <v>0</v>
      </c>
      <c r="BJ32" s="99"/>
      <c r="BK32" s="100">
        <f t="shared" si="106"/>
        <v>0</v>
      </c>
      <c r="BL32" s="99"/>
      <c r="BM32" s="100">
        <f t="shared" si="107"/>
        <v>0</v>
      </c>
      <c r="BN32" s="99"/>
      <c r="BO32" s="100">
        <f t="shared" si="108"/>
        <v>0</v>
      </c>
      <c r="BP32" s="99"/>
      <c r="BQ32" s="100">
        <f t="shared" si="109"/>
        <v>0</v>
      </c>
      <c r="BR32" s="99"/>
      <c r="BS32" s="100">
        <f t="shared" si="110"/>
        <v>0</v>
      </c>
      <c r="BT32" s="99"/>
      <c r="BU32" s="100">
        <f t="shared" si="111"/>
        <v>0</v>
      </c>
      <c r="BV32" s="99"/>
      <c r="BW32" s="100">
        <f t="shared" si="112"/>
        <v>0</v>
      </c>
      <c r="BX32" s="99"/>
      <c r="BY32" s="100">
        <f t="shared" si="113"/>
        <v>0</v>
      </c>
      <c r="BZ32" s="99"/>
      <c r="CA32" s="100">
        <f t="shared" si="114"/>
        <v>0</v>
      </c>
      <c r="CB32" s="99"/>
      <c r="CC32" s="100">
        <f t="shared" si="115"/>
        <v>0</v>
      </c>
      <c r="CD32" s="99"/>
      <c r="CE32" s="100">
        <f t="shared" si="116"/>
        <v>0</v>
      </c>
      <c r="CF32" s="101">
        <f t="shared" si="117"/>
        <v>0</v>
      </c>
      <c r="CG32" s="100">
        <f t="shared" si="117"/>
        <v>0</v>
      </c>
    </row>
    <row r="33" spans="1:85" s="102" customFormat="1" ht="19.899999999999999" customHeight="1" x14ac:dyDescent="0.25">
      <c r="A33" s="94">
        <v>26</v>
      </c>
      <c r="B33" s="95" t="s">
        <v>103</v>
      </c>
      <c r="C33" s="95" t="s">
        <v>77</v>
      </c>
      <c r="D33" s="94">
        <f t="shared" si="102"/>
        <v>18</v>
      </c>
      <c r="E33" s="94">
        <v>0.6</v>
      </c>
      <c r="F33" s="94" t="s">
        <v>75</v>
      </c>
      <c r="G33" s="94">
        <v>1110</v>
      </c>
      <c r="H33" s="94"/>
      <c r="I33" s="100">
        <f t="shared" si="19"/>
        <v>0</v>
      </c>
      <c r="J33" s="94"/>
      <c r="K33" s="100">
        <f t="shared" si="20"/>
        <v>0</v>
      </c>
      <c r="L33" s="94"/>
      <c r="M33" s="100">
        <f t="shared" si="21"/>
        <v>0</v>
      </c>
      <c r="N33" s="94"/>
      <c r="O33" s="100">
        <f t="shared" si="22"/>
        <v>0</v>
      </c>
      <c r="P33" s="94"/>
      <c r="Q33" s="100">
        <f t="shared" si="23"/>
        <v>0</v>
      </c>
      <c r="R33" s="94"/>
      <c r="S33" s="100">
        <f t="shared" si="24"/>
        <v>0</v>
      </c>
      <c r="T33" s="94"/>
      <c r="U33" s="100">
        <f t="shared" si="25"/>
        <v>0</v>
      </c>
      <c r="V33" s="94"/>
      <c r="W33" s="100">
        <f t="shared" si="26"/>
        <v>0</v>
      </c>
      <c r="X33" s="94"/>
      <c r="Y33" s="100">
        <f t="shared" si="27"/>
        <v>0</v>
      </c>
      <c r="Z33" s="94"/>
      <c r="AA33" s="100">
        <f t="shared" si="28"/>
        <v>0</v>
      </c>
      <c r="AB33" s="94"/>
      <c r="AC33" s="100">
        <f t="shared" si="29"/>
        <v>0</v>
      </c>
      <c r="AD33" s="94"/>
      <c r="AE33" s="100">
        <f t="shared" si="30"/>
        <v>0</v>
      </c>
      <c r="AF33" s="101">
        <f t="shared" si="103"/>
        <v>0</v>
      </c>
      <c r="AG33" s="100">
        <f t="shared" si="104"/>
        <v>0</v>
      </c>
      <c r="AH33" s="99"/>
      <c r="AI33" s="100">
        <f t="shared" si="33"/>
        <v>0</v>
      </c>
      <c r="AJ33" s="99"/>
      <c r="AK33" s="100">
        <f t="shared" si="34"/>
        <v>0</v>
      </c>
      <c r="AL33" s="99"/>
      <c r="AM33" s="100">
        <f t="shared" si="34"/>
        <v>0</v>
      </c>
      <c r="AN33" s="99"/>
      <c r="AO33" s="100">
        <f t="shared" si="35"/>
        <v>0</v>
      </c>
      <c r="AP33" s="99"/>
      <c r="AQ33" s="100">
        <f t="shared" si="36"/>
        <v>0</v>
      </c>
      <c r="AR33" s="99"/>
      <c r="AS33" s="100">
        <f t="shared" si="37"/>
        <v>0</v>
      </c>
      <c r="AT33" s="99"/>
      <c r="AU33" s="100">
        <f t="shared" si="38"/>
        <v>0</v>
      </c>
      <c r="AV33" s="99"/>
      <c r="AW33" s="100">
        <f t="shared" si="39"/>
        <v>0</v>
      </c>
      <c r="AX33" s="99"/>
      <c r="AY33" s="100">
        <f t="shared" si="40"/>
        <v>0</v>
      </c>
      <c r="AZ33" s="99"/>
      <c r="BA33" s="100">
        <f t="shared" si="41"/>
        <v>0</v>
      </c>
      <c r="BB33" s="99"/>
      <c r="BC33" s="100">
        <f t="shared" si="42"/>
        <v>0</v>
      </c>
      <c r="BD33" s="99"/>
      <c r="BE33" s="100">
        <f t="shared" si="43"/>
        <v>0</v>
      </c>
      <c r="BF33" s="101">
        <f t="shared" si="85"/>
        <v>0</v>
      </c>
      <c r="BG33" s="100">
        <f t="shared" si="85"/>
        <v>0</v>
      </c>
      <c r="BH33" s="99"/>
      <c r="BI33" s="100">
        <f t="shared" si="105"/>
        <v>0</v>
      </c>
      <c r="BJ33" s="99"/>
      <c r="BK33" s="100">
        <f t="shared" si="106"/>
        <v>0</v>
      </c>
      <c r="BL33" s="99"/>
      <c r="BM33" s="100">
        <f t="shared" si="107"/>
        <v>0</v>
      </c>
      <c r="BN33" s="99"/>
      <c r="BO33" s="100">
        <f t="shared" si="108"/>
        <v>0</v>
      </c>
      <c r="BP33" s="99"/>
      <c r="BQ33" s="100">
        <f t="shared" si="109"/>
        <v>0</v>
      </c>
      <c r="BR33" s="99"/>
      <c r="BS33" s="100">
        <f t="shared" si="110"/>
        <v>0</v>
      </c>
      <c r="BT33" s="99"/>
      <c r="BU33" s="100">
        <f t="shared" si="111"/>
        <v>0</v>
      </c>
      <c r="BV33" s="99"/>
      <c r="BW33" s="100">
        <f t="shared" si="112"/>
        <v>0</v>
      </c>
      <c r="BX33" s="99"/>
      <c r="BY33" s="100">
        <f t="shared" si="113"/>
        <v>0</v>
      </c>
      <c r="BZ33" s="99"/>
      <c r="CA33" s="100">
        <f t="shared" si="114"/>
        <v>0</v>
      </c>
      <c r="CB33" s="99"/>
      <c r="CC33" s="100">
        <f t="shared" si="115"/>
        <v>0</v>
      </c>
      <c r="CD33" s="99"/>
      <c r="CE33" s="100">
        <f t="shared" si="116"/>
        <v>0</v>
      </c>
      <c r="CF33" s="101">
        <f t="shared" si="117"/>
        <v>0</v>
      </c>
      <c r="CG33" s="100">
        <f t="shared" si="117"/>
        <v>0</v>
      </c>
    </row>
    <row r="34" spans="1:85" s="102" customFormat="1" ht="19.899999999999999" customHeight="1" x14ac:dyDescent="0.25">
      <c r="A34" s="94">
        <v>27</v>
      </c>
      <c r="B34" s="95" t="s">
        <v>104</v>
      </c>
      <c r="C34" s="95" t="s">
        <v>77</v>
      </c>
      <c r="D34" s="94">
        <f t="shared" si="102"/>
        <v>18</v>
      </c>
      <c r="E34" s="94">
        <v>0.6</v>
      </c>
      <c r="F34" s="94" t="s">
        <v>75</v>
      </c>
      <c r="G34" s="94">
        <v>1330</v>
      </c>
      <c r="H34" s="94"/>
      <c r="I34" s="100">
        <f t="shared" si="19"/>
        <v>0</v>
      </c>
      <c r="J34" s="94"/>
      <c r="K34" s="100">
        <f t="shared" si="20"/>
        <v>0</v>
      </c>
      <c r="L34" s="94"/>
      <c r="M34" s="100">
        <f t="shared" si="21"/>
        <v>0</v>
      </c>
      <c r="N34" s="94"/>
      <c r="O34" s="100">
        <f t="shared" si="22"/>
        <v>0</v>
      </c>
      <c r="P34" s="94"/>
      <c r="Q34" s="100">
        <f t="shared" si="23"/>
        <v>0</v>
      </c>
      <c r="R34" s="94"/>
      <c r="S34" s="100">
        <f t="shared" si="24"/>
        <v>0</v>
      </c>
      <c r="T34" s="94"/>
      <c r="U34" s="100">
        <f t="shared" si="25"/>
        <v>0</v>
      </c>
      <c r="V34" s="94"/>
      <c r="W34" s="100">
        <f t="shared" si="26"/>
        <v>0</v>
      </c>
      <c r="X34" s="94"/>
      <c r="Y34" s="100">
        <f t="shared" si="27"/>
        <v>0</v>
      </c>
      <c r="Z34" s="94"/>
      <c r="AA34" s="100">
        <f t="shared" si="28"/>
        <v>0</v>
      </c>
      <c r="AB34" s="94"/>
      <c r="AC34" s="100">
        <f t="shared" si="29"/>
        <v>0</v>
      </c>
      <c r="AD34" s="94"/>
      <c r="AE34" s="100">
        <f t="shared" si="30"/>
        <v>0</v>
      </c>
      <c r="AF34" s="101">
        <f t="shared" si="103"/>
        <v>0</v>
      </c>
      <c r="AG34" s="100">
        <f t="shared" si="104"/>
        <v>0</v>
      </c>
      <c r="AH34" s="99"/>
      <c r="AI34" s="100">
        <f t="shared" si="33"/>
        <v>0</v>
      </c>
      <c r="AJ34" s="99"/>
      <c r="AK34" s="100">
        <f t="shared" si="34"/>
        <v>0</v>
      </c>
      <c r="AL34" s="99"/>
      <c r="AM34" s="100">
        <f t="shared" si="34"/>
        <v>0</v>
      </c>
      <c r="AN34" s="99"/>
      <c r="AO34" s="100">
        <f t="shared" si="35"/>
        <v>0</v>
      </c>
      <c r="AP34" s="99"/>
      <c r="AQ34" s="100">
        <f t="shared" si="36"/>
        <v>0</v>
      </c>
      <c r="AR34" s="99"/>
      <c r="AS34" s="100">
        <f t="shared" si="37"/>
        <v>0</v>
      </c>
      <c r="AT34" s="99"/>
      <c r="AU34" s="100">
        <f t="shared" si="38"/>
        <v>0</v>
      </c>
      <c r="AV34" s="99"/>
      <c r="AW34" s="100">
        <f t="shared" si="39"/>
        <v>0</v>
      </c>
      <c r="AX34" s="99"/>
      <c r="AY34" s="100">
        <f t="shared" si="40"/>
        <v>0</v>
      </c>
      <c r="AZ34" s="99"/>
      <c r="BA34" s="100">
        <f t="shared" si="41"/>
        <v>0</v>
      </c>
      <c r="BB34" s="99"/>
      <c r="BC34" s="100">
        <f t="shared" si="42"/>
        <v>0</v>
      </c>
      <c r="BD34" s="99"/>
      <c r="BE34" s="100">
        <f t="shared" si="43"/>
        <v>0</v>
      </c>
      <c r="BF34" s="101">
        <f t="shared" si="85"/>
        <v>0</v>
      </c>
      <c r="BG34" s="100">
        <f t="shared" si="85"/>
        <v>0</v>
      </c>
      <c r="BH34" s="99"/>
      <c r="BI34" s="100">
        <f t="shared" si="105"/>
        <v>0</v>
      </c>
      <c r="BJ34" s="99"/>
      <c r="BK34" s="100">
        <f t="shared" si="106"/>
        <v>0</v>
      </c>
      <c r="BL34" s="99"/>
      <c r="BM34" s="100">
        <f t="shared" si="107"/>
        <v>0</v>
      </c>
      <c r="BN34" s="99"/>
      <c r="BO34" s="100">
        <f t="shared" si="108"/>
        <v>0</v>
      </c>
      <c r="BP34" s="99"/>
      <c r="BQ34" s="100">
        <f t="shared" si="109"/>
        <v>0</v>
      </c>
      <c r="BR34" s="99"/>
      <c r="BS34" s="100">
        <f t="shared" si="110"/>
        <v>0</v>
      </c>
      <c r="BT34" s="99"/>
      <c r="BU34" s="100">
        <f t="shared" si="111"/>
        <v>0</v>
      </c>
      <c r="BV34" s="99"/>
      <c r="BW34" s="100">
        <f t="shared" si="112"/>
        <v>0</v>
      </c>
      <c r="BX34" s="99"/>
      <c r="BY34" s="100">
        <f t="shared" si="113"/>
        <v>0</v>
      </c>
      <c r="BZ34" s="99"/>
      <c r="CA34" s="100">
        <f t="shared" si="114"/>
        <v>0</v>
      </c>
      <c r="CB34" s="99"/>
      <c r="CC34" s="100">
        <f t="shared" si="115"/>
        <v>0</v>
      </c>
      <c r="CD34" s="99"/>
      <c r="CE34" s="100">
        <f t="shared" si="116"/>
        <v>0</v>
      </c>
      <c r="CF34" s="101">
        <f t="shared" si="117"/>
        <v>0</v>
      </c>
      <c r="CG34" s="100">
        <f t="shared" si="117"/>
        <v>0</v>
      </c>
    </row>
    <row r="35" spans="1:85" s="102" customFormat="1" ht="19.899999999999999" customHeight="1" x14ac:dyDescent="0.25">
      <c r="A35" s="94">
        <v>28</v>
      </c>
      <c r="B35" s="95" t="s">
        <v>105</v>
      </c>
      <c r="C35" s="95" t="s">
        <v>77</v>
      </c>
      <c r="D35" s="94">
        <f t="shared" si="102"/>
        <v>18</v>
      </c>
      <c r="E35" s="94">
        <v>0.35</v>
      </c>
      <c r="F35" s="94" t="s">
        <v>81</v>
      </c>
      <c r="G35" s="94">
        <v>900</v>
      </c>
      <c r="H35" s="94"/>
      <c r="I35" s="100">
        <f t="shared" si="19"/>
        <v>0</v>
      </c>
      <c r="J35" s="94"/>
      <c r="K35" s="100">
        <f t="shared" si="20"/>
        <v>0</v>
      </c>
      <c r="L35" s="94"/>
      <c r="M35" s="100">
        <f t="shared" si="21"/>
        <v>0</v>
      </c>
      <c r="N35" s="94"/>
      <c r="O35" s="100">
        <f t="shared" si="22"/>
        <v>0</v>
      </c>
      <c r="P35" s="94"/>
      <c r="Q35" s="100">
        <f t="shared" si="23"/>
        <v>0</v>
      </c>
      <c r="R35" s="94"/>
      <c r="S35" s="100">
        <f t="shared" si="24"/>
        <v>0</v>
      </c>
      <c r="T35" s="94"/>
      <c r="U35" s="100">
        <f t="shared" si="25"/>
        <v>0</v>
      </c>
      <c r="V35" s="94"/>
      <c r="W35" s="100">
        <f t="shared" si="26"/>
        <v>0</v>
      </c>
      <c r="X35" s="94"/>
      <c r="Y35" s="100">
        <f t="shared" si="27"/>
        <v>0</v>
      </c>
      <c r="Z35" s="94"/>
      <c r="AA35" s="100">
        <f t="shared" si="28"/>
        <v>0</v>
      </c>
      <c r="AB35" s="94"/>
      <c r="AC35" s="100">
        <f t="shared" si="29"/>
        <v>0</v>
      </c>
      <c r="AD35" s="94"/>
      <c r="AE35" s="100">
        <f t="shared" si="30"/>
        <v>0</v>
      </c>
      <c r="AF35" s="101">
        <f t="shared" si="103"/>
        <v>0</v>
      </c>
      <c r="AG35" s="100">
        <f t="shared" si="104"/>
        <v>0</v>
      </c>
      <c r="AH35" s="99"/>
      <c r="AI35" s="100">
        <f t="shared" si="33"/>
        <v>0</v>
      </c>
      <c r="AJ35" s="99"/>
      <c r="AK35" s="100">
        <f t="shared" si="34"/>
        <v>0</v>
      </c>
      <c r="AL35" s="99"/>
      <c r="AM35" s="100">
        <f t="shared" si="34"/>
        <v>0</v>
      </c>
      <c r="AN35" s="99"/>
      <c r="AO35" s="100">
        <f t="shared" si="35"/>
        <v>0</v>
      </c>
      <c r="AP35" s="99"/>
      <c r="AQ35" s="100">
        <f t="shared" si="36"/>
        <v>0</v>
      </c>
      <c r="AR35" s="99"/>
      <c r="AS35" s="100">
        <f t="shared" si="37"/>
        <v>0</v>
      </c>
      <c r="AT35" s="99"/>
      <c r="AU35" s="100">
        <f t="shared" si="38"/>
        <v>0</v>
      </c>
      <c r="AV35" s="99"/>
      <c r="AW35" s="100">
        <f t="shared" si="39"/>
        <v>0</v>
      </c>
      <c r="AX35" s="99"/>
      <c r="AY35" s="100">
        <f t="shared" si="40"/>
        <v>0</v>
      </c>
      <c r="AZ35" s="99"/>
      <c r="BA35" s="100">
        <f t="shared" si="41"/>
        <v>0</v>
      </c>
      <c r="BB35" s="99"/>
      <c r="BC35" s="100">
        <f t="shared" si="42"/>
        <v>0</v>
      </c>
      <c r="BD35" s="99"/>
      <c r="BE35" s="100">
        <f t="shared" si="43"/>
        <v>0</v>
      </c>
      <c r="BF35" s="101">
        <f t="shared" si="85"/>
        <v>0</v>
      </c>
      <c r="BG35" s="100">
        <f t="shared" si="85"/>
        <v>0</v>
      </c>
      <c r="BH35" s="99"/>
      <c r="BI35" s="100">
        <f t="shared" si="105"/>
        <v>0</v>
      </c>
      <c r="BJ35" s="99"/>
      <c r="BK35" s="100">
        <f t="shared" si="106"/>
        <v>0</v>
      </c>
      <c r="BL35" s="99"/>
      <c r="BM35" s="100">
        <f t="shared" si="107"/>
        <v>0</v>
      </c>
      <c r="BN35" s="99"/>
      <c r="BO35" s="100">
        <f t="shared" si="108"/>
        <v>0</v>
      </c>
      <c r="BP35" s="99"/>
      <c r="BQ35" s="100">
        <f t="shared" si="109"/>
        <v>0</v>
      </c>
      <c r="BR35" s="99"/>
      <c r="BS35" s="100">
        <f t="shared" si="110"/>
        <v>0</v>
      </c>
      <c r="BT35" s="99"/>
      <c r="BU35" s="100">
        <f t="shared" si="111"/>
        <v>0</v>
      </c>
      <c r="BV35" s="99"/>
      <c r="BW35" s="100">
        <f t="shared" si="112"/>
        <v>0</v>
      </c>
      <c r="BX35" s="99"/>
      <c r="BY35" s="100">
        <f t="shared" si="113"/>
        <v>0</v>
      </c>
      <c r="BZ35" s="99"/>
      <c r="CA35" s="100">
        <f t="shared" si="114"/>
        <v>0</v>
      </c>
      <c r="CB35" s="99"/>
      <c r="CC35" s="100">
        <f t="shared" si="115"/>
        <v>0</v>
      </c>
      <c r="CD35" s="99"/>
      <c r="CE35" s="100">
        <f t="shared" si="116"/>
        <v>0</v>
      </c>
      <c r="CF35" s="101">
        <f t="shared" si="117"/>
        <v>0</v>
      </c>
      <c r="CG35" s="100">
        <f t="shared" si="117"/>
        <v>0</v>
      </c>
    </row>
    <row r="36" spans="1:85" s="102" customFormat="1" ht="19.899999999999999" customHeight="1" x14ac:dyDescent="0.25">
      <c r="A36" s="94">
        <v>29</v>
      </c>
      <c r="B36" s="95" t="s">
        <v>106</v>
      </c>
      <c r="C36" s="95" t="s">
        <v>74</v>
      </c>
      <c r="D36" s="94">
        <f t="shared" si="102"/>
        <v>18</v>
      </c>
      <c r="E36" s="94">
        <v>0.7</v>
      </c>
      <c r="F36" s="94" t="s">
        <v>75</v>
      </c>
      <c r="G36" s="94"/>
      <c r="H36" s="94"/>
      <c r="I36" s="100">
        <f t="shared" si="19"/>
        <v>0</v>
      </c>
      <c r="J36" s="94"/>
      <c r="K36" s="100">
        <f t="shared" si="20"/>
        <v>0</v>
      </c>
      <c r="L36" s="94"/>
      <c r="M36" s="100">
        <f t="shared" si="21"/>
        <v>0</v>
      </c>
      <c r="N36" s="94"/>
      <c r="O36" s="100">
        <f t="shared" si="22"/>
        <v>0</v>
      </c>
      <c r="P36" s="94"/>
      <c r="Q36" s="100">
        <f t="shared" si="23"/>
        <v>0</v>
      </c>
      <c r="R36" s="94"/>
      <c r="S36" s="100">
        <f t="shared" si="24"/>
        <v>0</v>
      </c>
      <c r="T36" s="94"/>
      <c r="U36" s="100">
        <f t="shared" si="25"/>
        <v>0</v>
      </c>
      <c r="V36" s="94"/>
      <c r="W36" s="100">
        <f t="shared" si="26"/>
        <v>0</v>
      </c>
      <c r="X36" s="94"/>
      <c r="Y36" s="100">
        <f t="shared" si="27"/>
        <v>0</v>
      </c>
      <c r="Z36" s="94"/>
      <c r="AA36" s="100">
        <f t="shared" si="28"/>
        <v>0</v>
      </c>
      <c r="AB36" s="94"/>
      <c r="AC36" s="100">
        <f t="shared" si="29"/>
        <v>0</v>
      </c>
      <c r="AD36" s="94"/>
      <c r="AE36" s="100">
        <f t="shared" si="30"/>
        <v>0</v>
      </c>
      <c r="AF36" s="101">
        <f t="shared" si="103"/>
        <v>0</v>
      </c>
      <c r="AG36" s="100">
        <f t="shared" si="104"/>
        <v>0</v>
      </c>
      <c r="AH36" s="99"/>
      <c r="AI36" s="100">
        <f t="shared" si="33"/>
        <v>0</v>
      </c>
      <c r="AJ36" s="99"/>
      <c r="AK36" s="100">
        <f t="shared" si="34"/>
        <v>0</v>
      </c>
      <c r="AL36" s="99"/>
      <c r="AM36" s="100">
        <f t="shared" si="34"/>
        <v>0</v>
      </c>
      <c r="AN36" s="99"/>
      <c r="AO36" s="100">
        <f t="shared" si="35"/>
        <v>0</v>
      </c>
      <c r="AP36" s="99"/>
      <c r="AQ36" s="100">
        <f t="shared" si="36"/>
        <v>0</v>
      </c>
      <c r="AR36" s="99"/>
      <c r="AS36" s="100">
        <f t="shared" si="37"/>
        <v>0</v>
      </c>
      <c r="AT36" s="99"/>
      <c r="AU36" s="100">
        <f t="shared" si="38"/>
        <v>0</v>
      </c>
      <c r="AV36" s="99"/>
      <c r="AW36" s="100">
        <f t="shared" si="39"/>
        <v>0</v>
      </c>
      <c r="AX36" s="99"/>
      <c r="AY36" s="100">
        <f t="shared" si="40"/>
        <v>0</v>
      </c>
      <c r="AZ36" s="99"/>
      <c r="BA36" s="100">
        <f t="shared" si="41"/>
        <v>0</v>
      </c>
      <c r="BB36" s="99"/>
      <c r="BC36" s="100">
        <f t="shared" si="42"/>
        <v>0</v>
      </c>
      <c r="BD36" s="99"/>
      <c r="BE36" s="100">
        <f t="shared" si="43"/>
        <v>0</v>
      </c>
      <c r="BF36" s="101">
        <f t="shared" si="85"/>
        <v>0</v>
      </c>
      <c r="BG36" s="100">
        <f t="shared" si="85"/>
        <v>0</v>
      </c>
      <c r="BH36" s="99"/>
      <c r="BI36" s="100">
        <f t="shared" si="105"/>
        <v>0</v>
      </c>
      <c r="BJ36" s="99"/>
      <c r="BK36" s="100">
        <f t="shared" si="106"/>
        <v>0</v>
      </c>
      <c r="BL36" s="99"/>
      <c r="BM36" s="100">
        <f t="shared" si="107"/>
        <v>0</v>
      </c>
      <c r="BN36" s="99"/>
      <c r="BO36" s="100">
        <f t="shared" si="108"/>
        <v>0</v>
      </c>
      <c r="BP36" s="99"/>
      <c r="BQ36" s="100">
        <f t="shared" si="109"/>
        <v>0</v>
      </c>
      <c r="BR36" s="99"/>
      <c r="BS36" s="100">
        <f t="shared" si="110"/>
        <v>0</v>
      </c>
      <c r="BT36" s="99"/>
      <c r="BU36" s="100">
        <f t="shared" si="111"/>
        <v>0</v>
      </c>
      <c r="BV36" s="99"/>
      <c r="BW36" s="100">
        <f t="shared" si="112"/>
        <v>0</v>
      </c>
      <c r="BX36" s="99"/>
      <c r="BY36" s="100">
        <f t="shared" si="113"/>
        <v>0</v>
      </c>
      <c r="BZ36" s="99"/>
      <c r="CA36" s="100">
        <f t="shared" si="114"/>
        <v>0</v>
      </c>
      <c r="CB36" s="99"/>
      <c r="CC36" s="100">
        <f t="shared" si="115"/>
        <v>0</v>
      </c>
      <c r="CD36" s="99"/>
      <c r="CE36" s="100">
        <f t="shared" si="116"/>
        <v>0</v>
      </c>
      <c r="CF36" s="101">
        <f t="shared" si="117"/>
        <v>0</v>
      </c>
      <c r="CG36" s="100">
        <f t="shared" si="117"/>
        <v>0</v>
      </c>
    </row>
    <row r="37" spans="1:85" s="102" customFormat="1" ht="19.899999999999999" customHeight="1" x14ac:dyDescent="0.25">
      <c r="A37" s="94">
        <v>30</v>
      </c>
      <c r="B37" s="95" t="s">
        <v>107</v>
      </c>
      <c r="C37" s="95" t="s">
        <v>74</v>
      </c>
      <c r="D37" s="94">
        <f t="shared" si="102"/>
        <v>18</v>
      </c>
      <c r="E37" s="94">
        <v>0.7</v>
      </c>
      <c r="F37" s="94" t="s">
        <v>75</v>
      </c>
      <c r="G37" s="94"/>
      <c r="H37" s="94"/>
      <c r="I37" s="100">
        <f t="shared" si="19"/>
        <v>0</v>
      </c>
      <c r="J37" s="94"/>
      <c r="K37" s="100">
        <f t="shared" si="20"/>
        <v>0</v>
      </c>
      <c r="L37" s="94"/>
      <c r="M37" s="100">
        <f t="shared" si="21"/>
        <v>0</v>
      </c>
      <c r="N37" s="94"/>
      <c r="O37" s="100">
        <f t="shared" si="22"/>
        <v>0</v>
      </c>
      <c r="P37" s="94"/>
      <c r="Q37" s="100">
        <f t="shared" si="23"/>
        <v>0</v>
      </c>
      <c r="R37" s="94"/>
      <c r="S37" s="100">
        <f t="shared" si="24"/>
        <v>0</v>
      </c>
      <c r="T37" s="94"/>
      <c r="U37" s="100">
        <f t="shared" si="25"/>
        <v>0</v>
      </c>
      <c r="V37" s="94"/>
      <c r="W37" s="100">
        <f t="shared" si="26"/>
        <v>0</v>
      </c>
      <c r="X37" s="94"/>
      <c r="Y37" s="100">
        <f t="shared" si="27"/>
        <v>0</v>
      </c>
      <c r="Z37" s="94"/>
      <c r="AA37" s="100">
        <f t="shared" si="28"/>
        <v>0</v>
      </c>
      <c r="AB37" s="94"/>
      <c r="AC37" s="100">
        <f t="shared" si="29"/>
        <v>0</v>
      </c>
      <c r="AD37" s="94"/>
      <c r="AE37" s="100">
        <f t="shared" si="30"/>
        <v>0</v>
      </c>
      <c r="AF37" s="101">
        <f t="shared" si="103"/>
        <v>0</v>
      </c>
      <c r="AG37" s="100">
        <f t="shared" si="104"/>
        <v>0</v>
      </c>
      <c r="AH37" s="99"/>
      <c r="AI37" s="100">
        <f t="shared" si="33"/>
        <v>0</v>
      </c>
      <c r="AJ37" s="99"/>
      <c r="AK37" s="100">
        <f t="shared" si="34"/>
        <v>0</v>
      </c>
      <c r="AL37" s="99"/>
      <c r="AM37" s="100">
        <f t="shared" si="34"/>
        <v>0</v>
      </c>
      <c r="AN37" s="99"/>
      <c r="AO37" s="100">
        <f t="shared" si="35"/>
        <v>0</v>
      </c>
      <c r="AP37" s="99"/>
      <c r="AQ37" s="100">
        <f t="shared" si="36"/>
        <v>0</v>
      </c>
      <c r="AR37" s="99"/>
      <c r="AS37" s="100">
        <f t="shared" si="37"/>
        <v>0</v>
      </c>
      <c r="AT37" s="99"/>
      <c r="AU37" s="100">
        <f t="shared" si="38"/>
        <v>0</v>
      </c>
      <c r="AV37" s="99"/>
      <c r="AW37" s="100">
        <f t="shared" si="39"/>
        <v>0</v>
      </c>
      <c r="AX37" s="99"/>
      <c r="AY37" s="100">
        <f t="shared" si="40"/>
        <v>0</v>
      </c>
      <c r="AZ37" s="99"/>
      <c r="BA37" s="100">
        <f t="shared" si="41"/>
        <v>0</v>
      </c>
      <c r="BB37" s="99"/>
      <c r="BC37" s="100">
        <f t="shared" si="42"/>
        <v>0</v>
      </c>
      <c r="BD37" s="99"/>
      <c r="BE37" s="100">
        <f t="shared" si="43"/>
        <v>0</v>
      </c>
      <c r="BF37" s="101">
        <f t="shared" si="85"/>
        <v>0</v>
      </c>
      <c r="BG37" s="100">
        <f t="shared" si="85"/>
        <v>0</v>
      </c>
      <c r="BH37" s="99"/>
      <c r="BI37" s="100">
        <f t="shared" si="105"/>
        <v>0</v>
      </c>
      <c r="BJ37" s="99"/>
      <c r="BK37" s="100">
        <f t="shared" si="106"/>
        <v>0</v>
      </c>
      <c r="BL37" s="99"/>
      <c r="BM37" s="100">
        <f t="shared" si="107"/>
        <v>0</v>
      </c>
      <c r="BN37" s="99"/>
      <c r="BO37" s="100">
        <f t="shared" si="108"/>
        <v>0</v>
      </c>
      <c r="BP37" s="99"/>
      <c r="BQ37" s="100">
        <f t="shared" si="109"/>
        <v>0</v>
      </c>
      <c r="BR37" s="99"/>
      <c r="BS37" s="100">
        <f t="shared" si="110"/>
        <v>0</v>
      </c>
      <c r="BT37" s="99"/>
      <c r="BU37" s="100">
        <f t="shared" si="111"/>
        <v>0</v>
      </c>
      <c r="BV37" s="99"/>
      <c r="BW37" s="100">
        <f t="shared" si="112"/>
        <v>0</v>
      </c>
      <c r="BX37" s="99"/>
      <c r="BY37" s="100">
        <f t="shared" si="113"/>
        <v>0</v>
      </c>
      <c r="BZ37" s="99"/>
      <c r="CA37" s="100">
        <f t="shared" si="114"/>
        <v>0</v>
      </c>
      <c r="CB37" s="99"/>
      <c r="CC37" s="100">
        <f t="shared" si="115"/>
        <v>0</v>
      </c>
      <c r="CD37" s="99"/>
      <c r="CE37" s="100">
        <f t="shared" si="116"/>
        <v>0</v>
      </c>
      <c r="CF37" s="101">
        <f t="shared" si="117"/>
        <v>0</v>
      </c>
      <c r="CG37" s="100">
        <f t="shared" si="117"/>
        <v>0</v>
      </c>
    </row>
    <row r="38" spans="1:85" s="102" customFormat="1" ht="19.899999999999999" customHeight="1" x14ac:dyDescent="0.25">
      <c r="A38" s="94">
        <v>31</v>
      </c>
      <c r="B38" s="95" t="s">
        <v>108</v>
      </c>
      <c r="C38" s="95" t="s">
        <v>74</v>
      </c>
      <c r="D38" s="94">
        <f t="shared" si="102"/>
        <v>18</v>
      </c>
      <c r="E38" s="94">
        <v>0.68</v>
      </c>
      <c r="F38" s="94" t="s">
        <v>75</v>
      </c>
      <c r="G38" s="94">
        <v>1550</v>
      </c>
      <c r="H38" s="94"/>
      <c r="I38" s="100">
        <f t="shared" si="19"/>
        <v>0</v>
      </c>
      <c r="J38" s="94"/>
      <c r="K38" s="100">
        <f t="shared" si="20"/>
        <v>0</v>
      </c>
      <c r="L38" s="94"/>
      <c r="M38" s="100">
        <f t="shared" si="21"/>
        <v>0</v>
      </c>
      <c r="N38" s="94"/>
      <c r="O38" s="100">
        <f t="shared" si="22"/>
        <v>0</v>
      </c>
      <c r="P38" s="94"/>
      <c r="Q38" s="100">
        <f t="shared" si="23"/>
        <v>0</v>
      </c>
      <c r="R38" s="94"/>
      <c r="S38" s="100">
        <f t="shared" si="24"/>
        <v>0</v>
      </c>
      <c r="T38" s="94"/>
      <c r="U38" s="100">
        <f t="shared" si="25"/>
        <v>0</v>
      </c>
      <c r="V38" s="94"/>
      <c r="W38" s="100">
        <f t="shared" si="26"/>
        <v>0</v>
      </c>
      <c r="X38" s="94"/>
      <c r="Y38" s="100">
        <f t="shared" si="27"/>
        <v>0</v>
      </c>
      <c r="Z38" s="94"/>
      <c r="AA38" s="100">
        <f t="shared" si="28"/>
        <v>0</v>
      </c>
      <c r="AB38" s="94"/>
      <c r="AC38" s="100">
        <f t="shared" si="29"/>
        <v>0</v>
      </c>
      <c r="AD38" s="94"/>
      <c r="AE38" s="100">
        <f t="shared" si="30"/>
        <v>0</v>
      </c>
      <c r="AF38" s="101">
        <f t="shared" si="103"/>
        <v>0</v>
      </c>
      <c r="AG38" s="100">
        <f t="shared" si="104"/>
        <v>0</v>
      </c>
      <c r="AH38" s="99"/>
      <c r="AI38" s="100">
        <f t="shared" si="33"/>
        <v>0</v>
      </c>
      <c r="AJ38" s="99"/>
      <c r="AK38" s="100">
        <f t="shared" si="34"/>
        <v>0</v>
      </c>
      <c r="AL38" s="99"/>
      <c r="AM38" s="100">
        <f t="shared" si="34"/>
        <v>0</v>
      </c>
      <c r="AN38" s="99"/>
      <c r="AO38" s="100">
        <f t="shared" si="35"/>
        <v>0</v>
      </c>
      <c r="AP38" s="99"/>
      <c r="AQ38" s="100">
        <f t="shared" si="36"/>
        <v>0</v>
      </c>
      <c r="AR38" s="99"/>
      <c r="AS38" s="100">
        <f t="shared" si="37"/>
        <v>0</v>
      </c>
      <c r="AT38" s="99"/>
      <c r="AU38" s="100">
        <f t="shared" si="38"/>
        <v>0</v>
      </c>
      <c r="AV38" s="99"/>
      <c r="AW38" s="100">
        <f t="shared" si="39"/>
        <v>0</v>
      </c>
      <c r="AX38" s="99"/>
      <c r="AY38" s="100">
        <f t="shared" si="40"/>
        <v>0</v>
      </c>
      <c r="AZ38" s="99"/>
      <c r="BA38" s="100">
        <f t="shared" si="41"/>
        <v>0</v>
      </c>
      <c r="BB38" s="99"/>
      <c r="BC38" s="100">
        <f t="shared" si="42"/>
        <v>0</v>
      </c>
      <c r="BD38" s="99"/>
      <c r="BE38" s="100">
        <f t="shared" si="43"/>
        <v>0</v>
      </c>
      <c r="BF38" s="101">
        <f t="shared" si="85"/>
        <v>0</v>
      </c>
      <c r="BG38" s="100">
        <f t="shared" si="85"/>
        <v>0</v>
      </c>
      <c r="BH38" s="99"/>
      <c r="BI38" s="100">
        <f t="shared" si="105"/>
        <v>0</v>
      </c>
      <c r="BJ38" s="99"/>
      <c r="BK38" s="100">
        <f t="shared" si="106"/>
        <v>0</v>
      </c>
      <c r="BL38" s="99"/>
      <c r="BM38" s="100">
        <f t="shared" si="107"/>
        <v>0</v>
      </c>
      <c r="BN38" s="99"/>
      <c r="BO38" s="100">
        <f t="shared" si="108"/>
        <v>0</v>
      </c>
      <c r="BP38" s="99"/>
      <c r="BQ38" s="100">
        <f t="shared" si="109"/>
        <v>0</v>
      </c>
      <c r="BR38" s="99"/>
      <c r="BS38" s="100">
        <f t="shared" si="110"/>
        <v>0</v>
      </c>
      <c r="BT38" s="99"/>
      <c r="BU38" s="100">
        <f t="shared" si="111"/>
        <v>0</v>
      </c>
      <c r="BV38" s="99"/>
      <c r="BW38" s="100">
        <f t="shared" si="112"/>
        <v>0</v>
      </c>
      <c r="BX38" s="99"/>
      <c r="BY38" s="100">
        <f t="shared" si="113"/>
        <v>0</v>
      </c>
      <c r="BZ38" s="99"/>
      <c r="CA38" s="100">
        <f t="shared" si="114"/>
        <v>0</v>
      </c>
      <c r="CB38" s="99"/>
      <c r="CC38" s="100">
        <f t="shared" si="115"/>
        <v>0</v>
      </c>
      <c r="CD38" s="99"/>
      <c r="CE38" s="100">
        <f t="shared" si="116"/>
        <v>0</v>
      </c>
      <c r="CF38" s="101">
        <f t="shared" si="117"/>
        <v>0</v>
      </c>
      <c r="CG38" s="100">
        <f t="shared" si="117"/>
        <v>0</v>
      </c>
    </row>
    <row r="39" spans="1:85" s="102" customFormat="1" ht="19.899999999999999" customHeight="1" x14ac:dyDescent="0.25">
      <c r="A39" s="94">
        <v>32</v>
      </c>
      <c r="B39" s="95" t="s">
        <v>108</v>
      </c>
      <c r="C39" s="95" t="s">
        <v>74</v>
      </c>
      <c r="D39" s="94">
        <f t="shared" si="102"/>
        <v>18</v>
      </c>
      <c r="E39" s="94">
        <v>0.64</v>
      </c>
      <c r="F39" s="94" t="s">
        <v>75</v>
      </c>
      <c r="G39" s="94">
        <v>1500</v>
      </c>
      <c r="H39" s="94"/>
      <c r="I39" s="100">
        <f t="shared" si="19"/>
        <v>0</v>
      </c>
      <c r="J39" s="94"/>
      <c r="K39" s="100">
        <f t="shared" si="20"/>
        <v>0</v>
      </c>
      <c r="L39" s="94"/>
      <c r="M39" s="100">
        <f t="shared" si="21"/>
        <v>0</v>
      </c>
      <c r="N39" s="94"/>
      <c r="O39" s="100">
        <f t="shared" si="22"/>
        <v>0</v>
      </c>
      <c r="P39" s="94"/>
      <c r="Q39" s="100">
        <f t="shared" si="23"/>
        <v>0</v>
      </c>
      <c r="R39" s="94"/>
      <c r="S39" s="100">
        <f t="shared" si="24"/>
        <v>0</v>
      </c>
      <c r="T39" s="94"/>
      <c r="U39" s="100">
        <f t="shared" si="25"/>
        <v>0</v>
      </c>
      <c r="V39" s="94"/>
      <c r="W39" s="100">
        <f t="shared" si="26"/>
        <v>0</v>
      </c>
      <c r="X39" s="94"/>
      <c r="Y39" s="100">
        <f t="shared" si="27"/>
        <v>0</v>
      </c>
      <c r="Z39" s="94"/>
      <c r="AA39" s="100">
        <f t="shared" si="28"/>
        <v>0</v>
      </c>
      <c r="AB39" s="94"/>
      <c r="AC39" s="100">
        <f t="shared" si="29"/>
        <v>0</v>
      </c>
      <c r="AD39" s="94"/>
      <c r="AE39" s="100">
        <f t="shared" si="30"/>
        <v>0</v>
      </c>
      <c r="AF39" s="101">
        <f t="shared" si="103"/>
        <v>0</v>
      </c>
      <c r="AG39" s="100">
        <f t="shared" si="104"/>
        <v>0</v>
      </c>
      <c r="AH39" s="99"/>
      <c r="AI39" s="100">
        <f t="shared" si="33"/>
        <v>0</v>
      </c>
      <c r="AJ39" s="99"/>
      <c r="AK39" s="100">
        <f t="shared" si="34"/>
        <v>0</v>
      </c>
      <c r="AL39" s="99"/>
      <c r="AM39" s="100">
        <f t="shared" si="34"/>
        <v>0</v>
      </c>
      <c r="AN39" s="99"/>
      <c r="AO39" s="100">
        <f t="shared" si="35"/>
        <v>0</v>
      </c>
      <c r="AP39" s="99"/>
      <c r="AQ39" s="100">
        <f t="shared" si="36"/>
        <v>0</v>
      </c>
      <c r="AR39" s="99"/>
      <c r="AS39" s="100">
        <f t="shared" si="37"/>
        <v>0</v>
      </c>
      <c r="AT39" s="99"/>
      <c r="AU39" s="100">
        <f t="shared" si="38"/>
        <v>0</v>
      </c>
      <c r="AV39" s="99"/>
      <c r="AW39" s="100">
        <f t="shared" si="39"/>
        <v>0</v>
      </c>
      <c r="AX39" s="99"/>
      <c r="AY39" s="100">
        <f t="shared" si="40"/>
        <v>0</v>
      </c>
      <c r="AZ39" s="99"/>
      <c r="BA39" s="100">
        <f t="shared" si="41"/>
        <v>0</v>
      </c>
      <c r="BB39" s="99"/>
      <c r="BC39" s="100">
        <f t="shared" si="42"/>
        <v>0</v>
      </c>
      <c r="BD39" s="99"/>
      <c r="BE39" s="100">
        <f t="shared" si="43"/>
        <v>0</v>
      </c>
      <c r="BF39" s="101">
        <f t="shared" si="85"/>
        <v>0</v>
      </c>
      <c r="BG39" s="100">
        <f t="shared" si="85"/>
        <v>0</v>
      </c>
      <c r="BH39" s="99"/>
      <c r="BI39" s="100">
        <f t="shared" si="105"/>
        <v>0</v>
      </c>
      <c r="BJ39" s="99"/>
      <c r="BK39" s="100">
        <f t="shared" si="106"/>
        <v>0</v>
      </c>
      <c r="BL39" s="99"/>
      <c r="BM39" s="100">
        <f t="shared" si="107"/>
        <v>0</v>
      </c>
      <c r="BN39" s="99"/>
      <c r="BO39" s="100">
        <f t="shared" si="108"/>
        <v>0</v>
      </c>
      <c r="BP39" s="99"/>
      <c r="BQ39" s="100">
        <f t="shared" si="109"/>
        <v>0</v>
      </c>
      <c r="BR39" s="99"/>
      <c r="BS39" s="100">
        <f t="shared" si="110"/>
        <v>0</v>
      </c>
      <c r="BT39" s="99"/>
      <c r="BU39" s="100">
        <f t="shared" si="111"/>
        <v>0</v>
      </c>
      <c r="BV39" s="99"/>
      <c r="BW39" s="100">
        <f t="shared" si="112"/>
        <v>0</v>
      </c>
      <c r="BX39" s="99"/>
      <c r="BY39" s="100">
        <f t="shared" si="113"/>
        <v>0</v>
      </c>
      <c r="BZ39" s="99"/>
      <c r="CA39" s="100">
        <f t="shared" si="114"/>
        <v>0</v>
      </c>
      <c r="CB39" s="99"/>
      <c r="CC39" s="100">
        <f t="shared" si="115"/>
        <v>0</v>
      </c>
      <c r="CD39" s="99"/>
      <c r="CE39" s="100">
        <f t="shared" si="116"/>
        <v>0</v>
      </c>
      <c r="CF39" s="101">
        <f t="shared" si="117"/>
        <v>0</v>
      </c>
      <c r="CG39" s="100">
        <f t="shared" si="117"/>
        <v>0</v>
      </c>
    </row>
    <row r="40" spans="1:85" s="102" customFormat="1" ht="19.899999999999999" customHeight="1" x14ac:dyDescent="0.25">
      <c r="A40" s="94">
        <v>33</v>
      </c>
      <c r="B40" s="95" t="s">
        <v>109</v>
      </c>
      <c r="C40" s="95" t="s">
        <v>74</v>
      </c>
      <c r="D40" s="94">
        <f t="shared" si="102"/>
        <v>18</v>
      </c>
      <c r="E40" s="94">
        <v>0.64</v>
      </c>
      <c r="F40" s="94" t="s">
        <v>85</v>
      </c>
      <c r="G40" s="94"/>
      <c r="H40" s="94"/>
      <c r="I40" s="100">
        <f t="shared" si="19"/>
        <v>0</v>
      </c>
      <c r="J40" s="94"/>
      <c r="K40" s="100">
        <f t="shared" si="20"/>
        <v>0</v>
      </c>
      <c r="L40" s="94"/>
      <c r="M40" s="100">
        <f t="shared" si="21"/>
        <v>0</v>
      </c>
      <c r="N40" s="94"/>
      <c r="O40" s="100">
        <f t="shared" si="22"/>
        <v>0</v>
      </c>
      <c r="P40" s="94"/>
      <c r="Q40" s="100">
        <f t="shared" si="23"/>
        <v>0</v>
      </c>
      <c r="R40" s="94"/>
      <c r="S40" s="100">
        <f t="shared" si="24"/>
        <v>0</v>
      </c>
      <c r="T40" s="94"/>
      <c r="U40" s="100">
        <f t="shared" si="25"/>
        <v>0</v>
      </c>
      <c r="V40" s="94"/>
      <c r="W40" s="100">
        <f t="shared" si="26"/>
        <v>0</v>
      </c>
      <c r="X40" s="94"/>
      <c r="Y40" s="100">
        <f t="shared" si="27"/>
        <v>0</v>
      </c>
      <c r="Z40" s="94"/>
      <c r="AA40" s="100">
        <f t="shared" si="28"/>
        <v>0</v>
      </c>
      <c r="AB40" s="94"/>
      <c r="AC40" s="100">
        <f t="shared" si="29"/>
        <v>0</v>
      </c>
      <c r="AD40" s="94"/>
      <c r="AE40" s="100">
        <f t="shared" si="30"/>
        <v>0</v>
      </c>
      <c r="AF40" s="101">
        <f t="shared" si="103"/>
        <v>0</v>
      </c>
      <c r="AG40" s="100">
        <f t="shared" si="104"/>
        <v>0</v>
      </c>
      <c r="AH40" s="99"/>
      <c r="AI40" s="100">
        <f t="shared" si="33"/>
        <v>0</v>
      </c>
      <c r="AJ40" s="99"/>
      <c r="AK40" s="100">
        <f t="shared" si="34"/>
        <v>0</v>
      </c>
      <c r="AL40" s="99"/>
      <c r="AM40" s="100">
        <f t="shared" si="34"/>
        <v>0</v>
      </c>
      <c r="AN40" s="99"/>
      <c r="AO40" s="100">
        <f t="shared" si="35"/>
        <v>0</v>
      </c>
      <c r="AP40" s="99"/>
      <c r="AQ40" s="100">
        <f t="shared" si="36"/>
        <v>0</v>
      </c>
      <c r="AR40" s="99"/>
      <c r="AS40" s="100">
        <f t="shared" si="37"/>
        <v>0</v>
      </c>
      <c r="AT40" s="99"/>
      <c r="AU40" s="100">
        <f t="shared" si="38"/>
        <v>0</v>
      </c>
      <c r="AV40" s="99"/>
      <c r="AW40" s="100">
        <f t="shared" si="39"/>
        <v>0</v>
      </c>
      <c r="AX40" s="99"/>
      <c r="AY40" s="100">
        <f t="shared" si="40"/>
        <v>0</v>
      </c>
      <c r="AZ40" s="99"/>
      <c r="BA40" s="100">
        <f t="shared" si="41"/>
        <v>0</v>
      </c>
      <c r="BB40" s="99"/>
      <c r="BC40" s="100">
        <f t="shared" si="42"/>
        <v>0</v>
      </c>
      <c r="BD40" s="99"/>
      <c r="BE40" s="100">
        <f t="shared" si="43"/>
        <v>0</v>
      </c>
      <c r="BF40" s="101">
        <f t="shared" si="85"/>
        <v>0</v>
      </c>
      <c r="BG40" s="100">
        <f t="shared" si="85"/>
        <v>0</v>
      </c>
      <c r="BH40" s="99"/>
      <c r="BI40" s="100">
        <f t="shared" si="105"/>
        <v>0</v>
      </c>
      <c r="BJ40" s="99"/>
      <c r="BK40" s="100">
        <f t="shared" si="106"/>
        <v>0</v>
      </c>
      <c r="BL40" s="99"/>
      <c r="BM40" s="100">
        <f t="shared" si="107"/>
        <v>0</v>
      </c>
      <c r="BN40" s="99"/>
      <c r="BO40" s="100">
        <f t="shared" si="108"/>
        <v>0</v>
      </c>
      <c r="BP40" s="99"/>
      <c r="BQ40" s="100">
        <f t="shared" si="109"/>
        <v>0</v>
      </c>
      <c r="BR40" s="99"/>
      <c r="BS40" s="100">
        <f t="shared" si="110"/>
        <v>0</v>
      </c>
      <c r="BT40" s="99"/>
      <c r="BU40" s="100">
        <f t="shared" si="111"/>
        <v>0</v>
      </c>
      <c r="BV40" s="99"/>
      <c r="BW40" s="100">
        <f t="shared" si="112"/>
        <v>0</v>
      </c>
      <c r="BX40" s="99"/>
      <c r="BY40" s="100">
        <f t="shared" si="113"/>
        <v>0</v>
      </c>
      <c r="BZ40" s="99"/>
      <c r="CA40" s="100">
        <f t="shared" si="114"/>
        <v>0</v>
      </c>
      <c r="CB40" s="99"/>
      <c r="CC40" s="100">
        <f t="shared" si="115"/>
        <v>0</v>
      </c>
      <c r="CD40" s="99"/>
      <c r="CE40" s="100">
        <f t="shared" si="116"/>
        <v>0</v>
      </c>
      <c r="CF40" s="101">
        <f t="shared" si="117"/>
        <v>0</v>
      </c>
      <c r="CG40" s="100">
        <f t="shared" si="117"/>
        <v>0</v>
      </c>
    </row>
    <row r="41" spans="1:85" s="102" customFormat="1" ht="19.899999999999999" customHeight="1" x14ac:dyDescent="0.25">
      <c r="A41" s="94">
        <v>34</v>
      </c>
      <c r="B41" s="95" t="s">
        <v>107</v>
      </c>
      <c r="C41" s="95" t="s">
        <v>74</v>
      </c>
      <c r="D41" s="94">
        <f t="shared" si="102"/>
        <v>18</v>
      </c>
      <c r="E41" s="94">
        <v>0.64</v>
      </c>
      <c r="F41" s="94" t="s">
        <v>85</v>
      </c>
      <c r="G41" s="94">
        <v>1350</v>
      </c>
      <c r="H41" s="94"/>
      <c r="I41" s="100">
        <f t="shared" si="19"/>
        <v>0</v>
      </c>
      <c r="J41" s="94"/>
      <c r="K41" s="100">
        <f t="shared" si="20"/>
        <v>0</v>
      </c>
      <c r="L41" s="94"/>
      <c r="M41" s="100">
        <f t="shared" si="21"/>
        <v>0</v>
      </c>
      <c r="N41" s="94"/>
      <c r="O41" s="100">
        <f t="shared" si="22"/>
        <v>0</v>
      </c>
      <c r="P41" s="94"/>
      <c r="Q41" s="100">
        <f t="shared" si="23"/>
        <v>0</v>
      </c>
      <c r="R41" s="94"/>
      <c r="S41" s="100">
        <f t="shared" si="24"/>
        <v>0</v>
      </c>
      <c r="T41" s="94"/>
      <c r="U41" s="100">
        <f t="shared" si="25"/>
        <v>0</v>
      </c>
      <c r="V41" s="94"/>
      <c r="W41" s="100">
        <f t="shared" si="26"/>
        <v>0</v>
      </c>
      <c r="X41" s="94"/>
      <c r="Y41" s="100">
        <f t="shared" si="27"/>
        <v>0</v>
      </c>
      <c r="Z41" s="94"/>
      <c r="AA41" s="100">
        <f t="shared" si="28"/>
        <v>0</v>
      </c>
      <c r="AB41" s="94"/>
      <c r="AC41" s="100">
        <f t="shared" si="29"/>
        <v>0</v>
      </c>
      <c r="AD41" s="94"/>
      <c r="AE41" s="100">
        <f t="shared" si="30"/>
        <v>0</v>
      </c>
      <c r="AF41" s="101">
        <f t="shared" si="103"/>
        <v>0</v>
      </c>
      <c r="AG41" s="100">
        <f t="shared" si="104"/>
        <v>0</v>
      </c>
      <c r="AH41" s="99"/>
      <c r="AI41" s="100">
        <f t="shared" si="33"/>
        <v>0</v>
      </c>
      <c r="AJ41" s="99"/>
      <c r="AK41" s="100">
        <f t="shared" si="34"/>
        <v>0</v>
      </c>
      <c r="AL41" s="99"/>
      <c r="AM41" s="100">
        <f t="shared" si="34"/>
        <v>0</v>
      </c>
      <c r="AN41" s="99"/>
      <c r="AO41" s="100">
        <f t="shared" si="35"/>
        <v>0</v>
      </c>
      <c r="AP41" s="99"/>
      <c r="AQ41" s="100">
        <f t="shared" si="36"/>
        <v>0</v>
      </c>
      <c r="AR41" s="99"/>
      <c r="AS41" s="100">
        <f t="shared" si="37"/>
        <v>0</v>
      </c>
      <c r="AT41" s="99"/>
      <c r="AU41" s="100">
        <f t="shared" si="38"/>
        <v>0</v>
      </c>
      <c r="AV41" s="99"/>
      <c r="AW41" s="100">
        <f t="shared" si="39"/>
        <v>0</v>
      </c>
      <c r="AX41" s="99"/>
      <c r="AY41" s="100">
        <f t="shared" si="40"/>
        <v>0</v>
      </c>
      <c r="AZ41" s="99"/>
      <c r="BA41" s="100">
        <f t="shared" si="41"/>
        <v>0</v>
      </c>
      <c r="BB41" s="99"/>
      <c r="BC41" s="100">
        <f t="shared" si="42"/>
        <v>0</v>
      </c>
      <c r="BD41" s="99"/>
      <c r="BE41" s="100">
        <f t="shared" si="43"/>
        <v>0</v>
      </c>
      <c r="BF41" s="101">
        <f t="shared" si="85"/>
        <v>0</v>
      </c>
      <c r="BG41" s="100">
        <f t="shared" si="85"/>
        <v>0</v>
      </c>
      <c r="BH41" s="99"/>
      <c r="BI41" s="100">
        <f t="shared" si="105"/>
        <v>0</v>
      </c>
      <c r="BJ41" s="99"/>
      <c r="BK41" s="100">
        <f t="shared" si="106"/>
        <v>0</v>
      </c>
      <c r="BL41" s="99"/>
      <c r="BM41" s="100">
        <f t="shared" si="107"/>
        <v>0</v>
      </c>
      <c r="BN41" s="99"/>
      <c r="BO41" s="100">
        <f t="shared" si="108"/>
        <v>0</v>
      </c>
      <c r="BP41" s="99"/>
      <c r="BQ41" s="100">
        <f t="shared" si="109"/>
        <v>0</v>
      </c>
      <c r="BR41" s="99"/>
      <c r="BS41" s="100">
        <f t="shared" si="110"/>
        <v>0</v>
      </c>
      <c r="BT41" s="99"/>
      <c r="BU41" s="100">
        <f t="shared" si="111"/>
        <v>0</v>
      </c>
      <c r="BV41" s="99"/>
      <c r="BW41" s="100">
        <f t="shared" si="112"/>
        <v>0</v>
      </c>
      <c r="BX41" s="99"/>
      <c r="BY41" s="100">
        <f t="shared" si="113"/>
        <v>0</v>
      </c>
      <c r="BZ41" s="99"/>
      <c r="CA41" s="100">
        <f t="shared" si="114"/>
        <v>0</v>
      </c>
      <c r="CB41" s="99"/>
      <c r="CC41" s="100">
        <f t="shared" si="115"/>
        <v>0</v>
      </c>
      <c r="CD41" s="99"/>
      <c r="CE41" s="100">
        <f t="shared" si="116"/>
        <v>0</v>
      </c>
      <c r="CF41" s="101">
        <f t="shared" si="117"/>
        <v>0</v>
      </c>
      <c r="CG41" s="100">
        <f t="shared" si="117"/>
        <v>0</v>
      </c>
    </row>
    <row r="42" spans="1:85" s="102" customFormat="1" ht="19.899999999999999" customHeight="1" x14ac:dyDescent="0.25">
      <c r="A42" s="94">
        <v>35</v>
      </c>
      <c r="B42" s="95" t="s">
        <v>107</v>
      </c>
      <c r="C42" s="95" t="s">
        <v>74</v>
      </c>
      <c r="D42" s="94">
        <f t="shared" si="102"/>
        <v>18</v>
      </c>
      <c r="E42" s="94">
        <v>0.64</v>
      </c>
      <c r="F42" s="94" t="s">
        <v>83</v>
      </c>
      <c r="G42" s="94"/>
      <c r="H42" s="94"/>
      <c r="I42" s="100">
        <f t="shared" si="19"/>
        <v>0</v>
      </c>
      <c r="J42" s="94"/>
      <c r="K42" s="100">
        <f t="shared" si="20"/>
        <v>0</v>
      </c>
      <c r="L42" s="94"/>
      <c r="M42" s="100">
        <f t="shared" si="21"/>
        <v>0</v>
      </c>
      <c r="N42" s="94"/>
      <c r="O42" s="100">
        <f t="shared" si="22"/>
        <v>0</v>
      </c>
      <c r="P42" s="94"/>
      <c r="Q42" s="100">
        <f t="shared" si="23"/>
        <v>0</v>
      </c>
      <c r="R42" s="94"/>
      <c r="S42" s="100">
        <f t="shared" si="24"/>
        <v>0</v>
      </c>
      <c r="T42" s="94"/>
      <c r="U42" s="100">
        <f t="shared" si="25"/>
        <v>0</v>
      </c>
      <c r="V42" s="94"/>
      <c r="W42" s="100">
        <f t="shared" si="26"/>
        <v>0</v>
      </c>
      <c r="X42" s="94"/>
      <c r="Y42" s="100">
        <f t="shared" si="27"/>
        <v>0</v>
      </c>
      <c r="Z42" s="94"/>
      <c r="AA42" s="100">
        <f t="shared" si="28"/>
        <v>0</v>
      </c>
      <c r="AB42" s="94"/>
      <c r="AC42" s="100">
        <f t="shared" si="29"/>
        <v>0</v>
      </c>
      <c r="AD42" s="94"/>
      <c r="AE42" s="100">
        <f t="shared" si="30"/>
        <v>0</v>
      </c>
      <c r="AF42" s="101">
        <f t="shared" si="103"/>
        <v>0</v>
      </c>
      <c r="AG42" s="100">
        <f t="shared" si="104"/>
        <v>0</v>
      </c>
      <c r="AH42" s="99"/>
      <c r="AI42" s="100">
        <f t="shared" si="33"/>
        <v>0</v>
      </c>
      <c r="AJ42" s="99"/>
      <c r="AK42" s="100">
        <f t="shared" si="34"/>
        <v>0</v>
      </c>
      <c r="AL42" s="99"/>
      <c r="AM42" s="100">
        <f t="shared" si="34"/>
        <v>0</v>
      </c>
      <c r="AN42" s="99"/>
      <c r="AO42" s="100">
        <f t="shared" si="35"/>
        <v>0</v>
      </c>
      <c r="AP42" s="99"/>
      <c r="AQ42" s="100">
        <f t="shared" si="36"/>
        <v>0</v>
      </c>
      <c r="AR42" s="99"/>
      <c r="AS42" s="100">
        <f t="shared" si="37"/>
        <v>0</v>
      </c>
      <c r="AT42" s="99"/>
      <c r="AU42" s="100">
        <f t="shared" si="38"/>
        <v>0</v>
      </c>
      <c r="AV42" s="99"/>
      <c r="AW42" s="100">
        <f t="shared" si="39"/>
        <v>0</v>
      </c>
      <c r="AX42" s="99"/>
      <c r="AY42" s="100">
        <f t="shared" si="40"/>
        <v>0</v>
      </c>
      <c r="AZ42" s="99"/>
      <c r="BA42" s="100">
        <f t="shared" si="41"/>
        <v>0</v>
      </c>
      <c r="BB42" s="99"/>
      <c r="BC42" s="100">
        <f t="shared" si="42"/>
        <v>0</v>
      </c>
      <c r="BD42" s="99"/>
      <c r="BE42" s="100">
        <f t="shared" si="43"/>
        <v>0</v>
      </c>
      <c r="BF42" s="101">
        <f t="shared" si="85"/>
        <v>0</v>
      </c>
      <c r="BG42" s="100">
        <f t="shared" si="85"/>
        <v>0</v>
      </c>
      <c r="BH42" s="99"/>
      <c r="BI42" s="100">
        <f t="shared" si="105"/>
        <v>0</v>
      </c>
      <c r="BJ42" s="99"/>
      <c r="BK42" s="100">
        <f t="shared" si="106"/>
        <v>0</v>
      </c>
      <c r="BL42" s="99"/>
      <c r="BM42" s="100">
        <f t="shared" si="107"/>
        <v>0</v>
      </c>
      <c r="BN42" s="99"/>
      <c r="BO42" s="100">
        <f t="shared" si="108"/>
        <v>0</v>
      </c>
      <c r="BP42" s="99"/>
      <c r="BQ42" s="100">
        <f t="shared" si="109"/>
        <v>0</v>
      </c>
      <c r="BR42" s="99"/>
      <c r="BS42" s="100">
        <f t="shared" si="110"/>
        <v>0</v>
      </c>
      <c r="BT42" s="99"/>
      <c r="BU42" s="100">
        <f t="shared" si="111"/>
        <v>0</v>
      </c>
      <c r="BV42" s="99"/>
      <c r="BW42" s="100">
        <f t="shared" si="112"/>
        <v>0</v>
      </c>
      <c r="BX42" s="99"/>
      <c r="BY42" s="100">
        <f t="shared" si="113"/>
        <v>0</v>
      </c>
      <c r="BZ42" s="99"/>
      <c r="CA42" s="100">
        <f t="shared" si="114"/>
        <v>0</v>
      </c>
      <c r="CB42" s="99"/>
      <c r="CC42" s="100">
        <f t="shared" si="115"/>
        <v>0</v>
      </c>
      <c r="CD42" s="99"/>
      <c r="CE42" s="100">
        <f t="shared" si="116"/>
        <v>0</v>
      </c>
      <c r="CF42" s="101">
        <f t="shared" si="117"/>
        <v>0</v>
      </c>
      <c r="CG42" s="100">
        <f t="shared" si="117"/>
        <v>0</v>
      </c>
    </row>
    <row r="43" spans="1:85" s="102" customFormat="1" ht="19.899999999999999" customHeight="1" x14ac:dyDescent="0.25">
      <c r="A43" s="94">
        <v>36</v>
      </c>
      <c r="B43" s="95" t="s">
        <v>110</v>
      </c>
      <c r="C43" s="95" t="s">
        <v>74</v>
      </c>
      <c r="D43" s="94">
        <f t="shared" si="102"/>
        <v>18</v>
      </c>
      <c r="E43" s="94">
        <v>0.68</v>
      </c>
      <c r="F43" s="94" t="s">
        <v>111</v>
      </c>
      <c r="G43" s="94"/>
      <c r="H43" s="94"/>
      <c r="I43" s="100">
        <f t="shared" si="19"/>
        <v>0</v>
      </c>
      <c r="J43" s="94"/>
      <c r="K43" s="100">
        <f t="shared" si="20"/>
        <v>0</v>
      </c>
      <c r="L43" s="94"/>
      <c r="M43" s="100">
        <f t="shared" si="21"/>
        <v>0</v>
      </c>
      <c r="N43" s="94"/>
      <c r="O43" s="100">
        <f t="shared" si="22"/>
        <v>0</v>
      </c>
      <c r="P43" s="94"/>
      <c r="Q43" s="100">
        <f t="shared" si="23"/>
        <v>0</v>
      </c>
      <c r="R43" s="94"/>
      <c r="S43" s="100">
        <f t="shared" si="24"/>
        <v>0</v>
      </c>
      <c r="T43" s="94"/>
      <c r="U43" s="100">
        <f t="shared" si="25"/>
        <v>0</v>
      </c>
      <c r="V43" s="94"/>
      <c r="W43" s="100">
        <f t="shared" si="26"/>
        <v>0</v>
      </c>
      <c r="X43" s="94"/>
      <c r="Y43" s="100">
        <f t="shared" si="27"/>
        <v>0</v>
      </c>
      <c r="Z43" s="94"/>
      <c r="AA43" s="100">
        <f t="shared" si="28"/>
        <v>0</v>
      </c>
      <c r="AB43" s="94"/>
      <c r="AC43" s="100">
        <f t="shared" si="29"/>
        <v>0</v>
      </c>
      <c r="AD43" s="94"/>
      <c r="AE43" s="100">
        <f t="shared" si="30"/>
        <v>0</v>
      </c>
      <c r="AF43" s="101">
        <f t="shared" si="103"/>
        <v>0</v>
      </c>
      <c r="AG43" s="100">
        <f t="shared" si="104"/>
        <v>0</v>
      </c>
      <c r="AH43" s="99"/>
      <c r="AI43" s="100">
        <f t="shared" si="33"/>
        <v>0</v>
      </c>
      <c r="AJ43" s="99"/>
      <c r="AK43" s="100">
        <f t="shared" si="34"/>
        <v>0</v>
      </c>
      <c r="AL43" s="99"/>
      <c r="AM43" s="100">
        <f t="shared" si="34"/>
        <v>0</v>
      </c>
      <c r="AN43" s="99"/>
      <c r="AO43" s="100">
        <f t="shared" si="35"/>
        <v>0</v>
      </c>
      <c r="AP43" s="99"/>
      <c r="AQ43" s="100">
        <f t="shared" si="36"/>
        <v>0</v>
      </c>
      <c r="AR43" s="99"/>
      <c r="AS43" s="100">
        <f t="shared" si="37"/>
        <v>0</v>
      </c>
      <c r="AT43" s="99"/>
      <c r="AU43" s="100">
        <f t="shared" si="38"/>
        <v>0</v>
      </c>
      <c r="AV43" s="99"/>
      <c r="AW43" s="100">
        <f t="shared" si="39"/>
        <v>0</v>
      </c>
      <c r="AX43" s="99"/>
      <c r="AY43" s="100">
        <f t="shared" si="40"/>
        <v>0</v>
      </c>
      <c r="AZ43" s="99"/>
      <c r="BA43" s="100">
        <f t="shared" si="41"/>
        <v>0</v>
      </c>
      <c r="BB43" s="99"/>
      <c r="BC43" s="100">
        <f t="shared" si="42"/>
        <v>0</v>
      </c>
      <c r="BD43" s="99"/>
      <c r="BE43" s="100">
        <f t="shared" si="43"/>
        <v>0</v>
      </c>
      <c r="BF43" s="101">
        <f t="shared" si="85"/>
        <v>0</v>
      </c>
      <c r="BG43" s="100">
        <f t="shared" si="85"/>
        <v>0</v>
      </c>
      <c r="BH43" s="99"/>
      <c r="BI43" s="100">
        <f t="shared" si="105"/>
        <v>0</v>
      </c>
      <c r="BJ43" s="99"/>
      <c r="BK43" s="100">
        <f t="shared" si="106"/>
        <v>0</v>
      </c>
      <c r="BL43" s="99"/>
      <c r="BM43" s="100">
        <f t="shared" si="107"/>
        <v>0</v>
      </c>
      <c r="BN43" s="99"/>
      <c r="BO43" s="100">
        <f t="shared" si="108"/>
        <v>0</v>
      </c>
      <c r="BP43" s="99"/>
      <c r="BQ43" s="100">
        <f t="shared" si="109"/>
        <v>0</v>
      </c>
      <c r="BR43" s="99"/>
      <c r="BS43" s="100">
        <f t="shared" si="110"/>
        <v>0</v>
      </c>
      <c r="BT43" s="99"/>
      <c r="BU43" s="100">
        <f t="shared" si="111"/>
        <v>0</v>
      </c>
      <c r="BV43" s="99"/>
      <c r="BW43" s="100">
        <f t="shared" si="112"/>
        <v>0</v>
      </c>
      <c r="BX43" s="99"/>
      <c r="BY43" s="100">
        <f t="shared" si="113"/>
        <v>0</v>
      </c>
      <c r="BZ43" s="99"/>
      <c r="CA43" s="100">
        <f t="shared" si="114"/>
        <v>0</v>
      </c>
      <c r="CB43" s="99"/>
      <c r="CC43" s="100">
        <f t="shared" si="115"/>
        <v>0</v>
      </c>
      <c r="CD43" s="99"/>
      <c r="CE43" s="100">
        <f t="shared" si="116"/>
        <v>0</v>
      </c>
      <c r="CF43" s="101">
        <f t="shared" si="117"/>
        <v>0</v>
      </c>
      <c r="CG43" s="100">
        <f t="shared" si="117"/>
        <v>0</v>
      </c>
    </row>
    <row r="44" spans="1:85" s="102" customFormat="1" ht="19.899999999999999" customHeight="1" x14ac:dyDescent="0.25">
      <c r="A44" s="94">
        <v>37</v>
      </c>
      <c r="B44" s="95" t="s">
        <v>110</v>
      </c>
      <c r="C44" s="95" t="s">
        <v>74</v>
      </c>
      <c r="D44" s="94">
        <f t="shared" si="102"/>
        <v>18</v>
      </c>
      <c r="E44" s="94">
        <v>0.64</v>
      </c>
      <c r="F44" s="94" t="s">
        <v>85</v>
      </c>
      <c r="G44" s="94"/>
      <c r="H44" s="94"/>
      <c r="I44" s="100">
        <f t="shared" si="19"/>
        <v>0</v>
      </c>
      <c r="J44" s="94"/>
      <c r="K44" s="100">
        <f t="shared" si="20"/>
        <v>0</v>
      </c>
      <c r="L44" s="94"/>
      <c r="M44" s="100">
        <f t="shared" si="21"/>
        <v>0</v>
      </c>
      <c r="N44" s="94"/>
      <c r="O44" s="100">
        <f t="shared" si="22"/>
        <v>0</v>
      </c>
      <c r="P44" s="94"/>
      <c r="Q44" s="100">
        <f t="shared" si="23"/>
        <v>0</v>
      </c>
      <c r="R44" s="94"/>
      <c r="S44" s="100">
        <f t="shared" si="24"/>
        <v>0</v>
      </c>
      <c r="T44" s="94"/>
      <c r="U44" s="100">
        <f t="shared" si="25"/>
        <v>0</v>
      </c>
      <c r="V44" s="94"/>
      <c r="W44" s="100">
        <f t="shared" si="26"/>
        <v>0</v>
      </c>
      <c r="X44" s="94"/>
      <c r="Y44" s="100">
        <f t="shared" si="27"/>
        <v>0</v>
      </c>
      <c r="Z44" s="94"/>
      <c r="AA44" s="100">
        <f t="shared" si="28"/>
        <v>0</v>
      </c>
      <c r="AB44" s="94"/>
      <c r="AC44" s="100">
        <f t="shared" si="29"/>
        <v>0</v>
      </c>
      <c r="AD44" s="94"/>
      <c r="AE44" s="100">
        <f t="shared" si="30"/>
        <v>0</v>
      </c>
      <c r="AF44" s="101">
        <f t="shared" si="103"/>
        <v>0</v>
      </c>
      <c r="AG44" s="100">
        <f t="shared" si="104"/>
        <v>0</v>
      </c>
      <c r="AH44" s="99"/>
      <c r="AI44" s="100">
        <f t="shared" si="33"/>
        <v>0</v>
      </c>
      <c r="AJ44" s="99"/>
      <c r="AK44" s="100">
        <f t="shared" si="34"/>
        <v>0</v>
      </c>
      <c r="AL44" s="99"/>
      <c r="AM44" s="100">
        <f t="shared" si="34"/>
        <v>0</v>
      </c>
      <c r="AN44" s="99"/>
      <c r="AO44" s="100">
        <f t="shared" si="35"/>
        <v>0</v>
      </c>
      <c r="AP44" s="99"/>
      <c r="AQ44" s="100">
        <f t="shared" si="36"/>
        <v>0</v>
      </c>
      <c r="AR44" s="99"/>
      <c r="AS44" s="100">
        <f t="shared" si="37"/>
        <v>0</v>
      </c>
      <c r="AT44" s="99"/>
      <c r="AU44" s="100">
        <f t="shared" si="38"/>
        <v>0</v>
      </c>
      <c r="AV44" s="99"/>
      <c r="AW44" s="100">
        <f t="shared" si="39"/>
        <v>0</v>
      </c>
      <c r="AX44" s="99"/>
      <c r="AY44" s="100">
        <f t="shared" si="40"/>
        <v>0</v>
      </c>
      <c r="AZ44" s="99"/>
      <c r="BA44" s="100">
        <f t="shared" si="41"/>
        <v>0</v>
      </c>
      <c r="BB44" s="99"/>
      <c r="BC44" s="100">
        <f t="shared" si="42"/>
        <v>0</v>
      </c>
      <c r="BD44" s="99"/>
      <c r="BE44" s="100">
        <f t="shared" si="43"/>
        <v>0</v>
      </c>
      <c r="BF44" s="101">
        <f t="shared" si="85"/>
        <v>0</v>
      </c>
      <c r="BG44" s="100">
        <f t="shared" si="85"/>
        <v>0</v>
      </c>
      <c r="BH44" s="99"/>
      <c r="BI44" s="100">
        <f t="shared" si="105"/>
        <v>0</v>
      </c>
      <c r="BJ44" s="99"/>
      <c r="BK44" s="100">
        <f t="shared" si="106"/>
        <v>0</v>
      </c>
      <c r="BL44" s="99"/>
      <c r="BM44" s="100">
        <f t="shared" si="107"/>
        <v>0</v>
      </c>
      <c r="BN44" s="99"/>
      <c r="BO44" s="100">
        <f t="shared" si="108"/>
        <v>0</v>
      </c>
      <c r="BP44" s="99"/>
      <c r="BQ44" s="100">
        <f t="shared" si="109"/>
        <v>0</v>
      </c>
      <c r="BR44" s="99"/>
      <c r="BS44" s="100">
        <f t="shared" si="110"/>
        <v>0</v>
      </c>
      <c r="BT44" s="99"/>
      <c r="BU44" s="100">
        <f t="shared" si="111"/>
        <v>0</v>
      </c>
      <c r="BV44" s="99"/>
      <c r="BW44" s="100">
        <f t="shared" si="112"/>
        <v>0</v>
      </c>
      <c r="BX44" s="99"/>
      <c r="BY44" s="100">
        <f t="shared" si="113"/>
        <v>0</v>
      </c>
      <c r="BZ44" s="99"/>
      <c r="CA44" s="100">
        <f t="shared" si="114"/>
        <v>0</v>
      </c>
      <c r="CB44" s="99"/>
      <c r="CC44" s="100">
        <f t="shared" si="115"/>
        <v>0</v>
      </c>
      <c r="CD44" s="99"/>
      <c r="CE44" s="100">
        <f t="shared" si="116"/>
        <v>0</v>
      </c>
      <c r="CF44" s="101">
        <f t="shared" si="117"/>
        <v>0</v>
      </c>
      <c r="CG44" s="100">
        <f t="shared" si="117"/>
        <v>0</v>
      </c>
    </row>
    <row r="45" spans="1:85" s="102" customFormat="1" ht="19.899999999999999" customHeight="1" x14ac:dyDescent="0.25">
      <c r="A45" s="94">
        <v>38</v>
      </c>
      <c r="B45" s="95" t="s">
        <v>112</v>
      </c>
      <c r="C45" s="95" t="s">
        <v>74</v>
      </c>
      <c r="D45" s="94">
        <f t="shared" si="102"/>
        <v>18</v>
      </c>
      <c r="E45" s="94">
        <v>0.64</v>
      </c>
      <c r="F45" s="94" t="s">
        <v>85</v>
      </c>
      <c r="G45" s="94"/>
      <c r="H45" s="94"/>
      <c r="I45" s="100">
        <f t="shared" si="19"/>
        <v>0</v>
      </c>
      <c r="J45" s="94"/>
      <c r="K45" s="100">
        <f t="shared" si="20"/>
        <v>0</v>
      </c>
      <c r="L45" s="94"/>
      <c r="M45" s="100">
        <f t="shared" si="21"/>
        <v>0</v>
      </c>
      <c r="N45" s="94"/>
      <c r="O45" s="100">
        <f t="shared" si="22"/>
        <v>0</v>
      </c>
      <c r="P45" s="94"/>
      <c r="Q45" s="100">
        <f t="shared" si="23"/>
        <v>0</v>
      </c>
      <c r="R45" s="94"/>
      <c r="S45" s="100">
        <f t="shared" si="24"/>
        <v>0</v>
      </c>
      <c r="T45" s="94"/>
      <c r="U45" s="100">
        <f t="shared" si="25"/>
        <v>0</v>
      </c>
      <c r="V45" s="94"/>
      <c r="W45" s="100">
        <f t="shared" si="26"/>
        <v>0</v>
      </c>
      <c r="X45" s="94"/>
      <c r="Y45" s="100">
        <f t="shared" si="27"/>
        <v>0</v>
      </c>
      <c r="Z45" s="94"/>
      <c r="AA45" s="100">
        <f t="shared" si="28"/>
        <v>0</v>
      </c>
      <c r="AB45" s="94"/>
      <c r="AC45" s="100">
        <f t="shared" si="29"/>
        <v>0</v>
      </c>
      <c r="AD45" s="94"/>
      <c r="AE45" s="100">
        <f t="shared" si="30"/>
        <v>0</v>
      </c>
      <c r="AF45" s="101">
        <f t="shared" si="103"/>
        <v>0</v>
      </c>
      <c r="AG45" s="100">
        <f t="shared" si="104"/>
        <v>0</v>
      </c>
      <c r="AH45" s="99"/>
      <c r="AI45" s="100">
        <f t="shared" si="33"/>
        <v>0</v>
      </c>
      <c r="AJ45" s="99"/>
      <c r="AK45" s="100">
        <f t="shared" si="34"/>
        <v>0</v>
      </c>
      <c r="AL45" s="99"/>
      <c r="AM45" s="100">
        <f t="shared" si="34"/>
        <v>0</v>
      </c>
      <c r="AN45" s="99"/>
      <c r="AO45" s="100">
        <f t="shared" si="35"/>
        <v>0</v>
      </c>
      <c r="AP45" s="99"/>
      <c r="AQ45" s="100">
        <f t="shared" si="36"/>
        <v>0</v>
      </c>
      <c r="AR45" s="99"/>
      <c r="AS45" s="100">
        <f t="shared" si="37"/>
        <v>0</v>
      </c>
      <c r="AT45" s="99"/>
      <c r="AU45" s="100">
        <f t="shared" si="38"/>
        <v>0</v>
      </c>
      <c r="AV45" s="99"/>
      <c r="AW45" s="100">
        <f t="shared" si="39"/>
        <v>0</v>
      </c>
      <c r="AX45" s="99"/>
      <c r="AY45" s="100">
        <f t="shared" si="40"/>
        <v>0</v>
      </c>
      <c r="AZ45" s="99"/>
      <c r="BA45" s="100">
        <f t="shared" si="41"/>
        <v>0</v>
      </c>
      <c r="BB45" s="99"/>
      <c r="BC45" s="100">
        <f t="shared" si="42"/>
        <v>0</v>
      </c>
      <c r="BD45" s="99"/>
      <c r="BE45" s="100">
        <f t="shared" si="43"/>
        <v>0</v>
      </c>
      <c r="BF45" s="101">
        <f t="shared" si="85"/>
        <v>0</v>
      </c>
      <c r="BG45" s="100">
        <f t="shared" si="85"/>
        <v>0</v>
      </c>
      <c r="BH45" s="99"/>
      <c r="BI45" s="100">
        <f t="shared" si="105"/>
        <v>0</v>
      </c>
      <c r="BJ45" s="99"/>
      <c r="BK45" s="100">
        <f t="shared" si="106"/>
        <v>0</v>
      </c>
      <c r="BL45" s="99"/>
      <c r="BM45" s="100">
        <f t="shared" si="107"/>
        <v>0</v>
      </c>
      <c r="BN45" s="99"/>
      <c r="BO45" s="100">
        <f t="shared" si="108"/>
        <v>0</v>
      </c>
      <c r="BP45" s="99"/>
      <c r="BQ45" s="100">
        <f t="shared" si="109"/>
        <v>0</v>
      </c>
      <c r="BR45" s="99"/>
      <c r="BS45" s="100">
        <f t="shared" si="110"/>
        <v>0</v>
      </c>
      <c r="BT45" s="99"/>
      <c r="BU45" s="100">
        <f t="shared" si="111"/>
        <v>0</v>
      </c>
      <c r="BV45" s="99"/>
      <c r="BW45" s="100">
        <f t="shared" si="112"/>
        <v>0</v>
      </c>
      <c r="BX45" s="99"/>
      <c r="BY45" s="100">
        <f t="shared" si="113"/>
        <v>0</v>
      </c>
      <c r="BZ45" s="99"/>
      <c r="CA45" s="100">
        <f t="shared" si="114"/>
        <v>0</v>
      </c>
      <c r="CB45" s="99"/>
      <c r="CC45" s="100">
        <f t="shared" si="115"/>
        <v>0</v>
      </c>
      <c r="CD45" s="99"/>
      <c r="CE45" s="100">
        <f t="shared" si="116"/>
        <v>0</v>
      </c>
      <c r="CF45" s="101">
        <f t="shared" si="117"/>
        <v>0</v>
      </c>
      <c r="CG45" s="100">
        <f t="shared" si="117"/>
        <v>0</v>
      </c>
    </row>
    <row r="46" spans="1:85" s="102" customFormat="1" ht="19.899999999999999" customHeight="1" x14ac:dyDescent="0.25">
      <c r="A46" s="94">
        <v>39</v>
      </c>
      <c r="B46" s="95" t="s">
        <v>112</v>
      </c>
      <c r="C46" s="95" t="s">
        <v>74</v>
      </c>
      <c r="D46" s="94">
        <f t="shared" si="102"/>
        <v>18</v>
      </c>
      <c r="E46" s="94">
        <v>0.64</v>
      </c>
      <c r="F46" s="94" t="s">
        <v>85</v>
      </c>
      <c r="G46" s="94"/>
      <c r="H46" s="94"/>
      <c r="I46" s="100">
        <f t="shared" si="19"/>
        <v>0</v>
      </c>
      <c r="J46" s="94"/>
      <c r="K46" s="100">
        <f t="shared" si="20"/>
        <v>0</v>
      </c>
      <c r="L46" s="94"/>
      <c r="M46" s="100">
        <f t="shared" si="21"/>
        <v>0</v>
      </c>
      <c r="N46" s="94"/>
      <c r="O46" s="100">
        <f t="shared" si="22"/>
        <v>0</v>
      </c>
      <c r="P46" s="94"/>
      <c r="Q46" s="100">
        <f t="shared" si="23"/>
        <v>0</v>
      </c>
      <c r="R46" s="94"/>
      <c r="S46" s="100">
        <f t="shared" si="24"/>
        <v>0</v>
      </c>
      <c r="T46" s="94"/>
      <c r="U46" s="100">
        <f t="shared" si="25"/>
        <v>0</v>
      </c>
      <c r="V46" s="94"/>
      <c r="W46" s="100">
        <f t="shared" si="26"/>
        <v>0</v>
      </c>
      <c r="X46" s="94"/>
      <c r="Y46" s="100">
        <f t="shared" si="27"/>
        <v>0</v>
      </c>
      <c r="Z46" s="94"/>
      <c r="AA46" s="100">
        <f t="shared" si="28"/>
        <v>0</v>
      </c>
      <c r="AB46" s="94"/>
      <c r="AC46" s="100">
        <f t="shared" si="29"/>
        <v>0</v>
      </c>
      <c r="AD46" s="94"/>
      <c r="AE46" s="100">
        <f t="shared" si="30"/>
        <v>0</v>
      </c>
      <c r="AF46" s="101">
        <f t="shared" si="103"/>
        <v>0</v>
      </c>
      <c r="AG46" s="100">
        <f t="shared" si="104"/>
        <v>0</v>
      </c>
      <c r="AH46" s="99"/>
      <c r="AI46" s="100">
        <f t="shared" si="33"/>
        <v>0</v>
      </c>
      <c r="AJ46" s="99"/>
      <c r="AK46" s="100">
        <f t="shared" si="34"/>
        <v>0</v>
      </c>
      <c r="AL46" s="99"/>
      <c r="AM46" s="100">
        <f t="shared" si="34"/>
        <v>0</v>
      </c>
      <c r="AN46" s="99"/>
      <c r="AO46" s="100">
        <f t="shared" si="35"/>
        <v>0</v>
      </c>
      <c r="AP46" s="99"/>
      <c r="AQ46" s="100">
        <f t="shared" si="36"/>
        <v>0</v>
      </c>
      <c r="AR46" s="99"/>
      <c r="AS46" s="100">
        <f t="shared" si="37"/>
        <v>0</v>
      </c>
      <c r="AT46" s="99"/>
      <c r="AU46" s="100">
        <f t="shared" si="38"/>
        <v>0</v>
      </c>
      <c r="AV46" s="99"/>
      <c r="AW46" s="100">
        <f t="shared" si="39"/>
        <v>0</v>
      </c>
      <c r="AX46" s="99"/>
      <c r="AY46" s="100">
        <f t="shared" si="40"/>
        <v>0</v>
      </c>
      <c r="AZ46" s="99"/>
      <c r="BA46" s="100">
        <f t="shared" si="41"/>
        <v>0</v>
      </c>
      <c r="BB46" s="99"/>
      <c r="BC46" s="100">
        <f t="shared" si="42"/>
        <v>0</v>
      </c>
      <c r="BD46" s="99"/>
      <c r="BE46" s="100">
        <f t="shared" si="43"/>
        <v>0</v>
      </c>
      <c r="BF46" s="101">
        <f t="shared" si="85"/>
        <v>0</v>
      </c>
      <c r="BG46" s="100">
        <f t="shared" si="85"/>
        <v>0</v>
      </c>
      <c r="BH46" s="99"/>
      <c r="BI46" s="100">
        <f t="shared" si="105"/>
        <v>0</v>
      </c>
      <c r="BJ46" s="99"/>
      <c r="BK46" s="100">
        <f t="shared" si="106"/>
        <v>0</v>
      </c>
      <c r="BL46" s="99"/>
      <c r="BM46" s="100">
        <f t="shared" si="107"/>
        <v>0</v>
      </c>
      <c r="BN46" s="99"/>
      <c r="BO46" s="100">
        <f t="shared" si="108"/>
        <v>0</v>
      </c>
      <c r="BP46" s="99"/>
      <c r="BQ46" s="100">
        <f t="shared" si="109"/>
        <v>0</v>
      </c>
      <c r="BR46" s="99"/>
      <c r="BS46" s="100">
        <f t="shared" si="110"/>
        <v>0</v>
      </c>
      <c r="BT46" s="99"/>
      <c r="BU46" s="100">
        <f t="shared" si="111"/>
        <v>0</v>
      </c>
      <c r="BV46" s="99"/>
      <c r="BW46" s="100">
        <f t="shared" si="112"/>
        <v>0</v>
      </c>
      <c r="BX46" s="99"/>
      <c r="BY46" s="100">
        <f t="shared" si="113"/>
        <v>0</v>
      </c>
      <c r="BZ46" s="99"/>
      <c r="CA46" s="100">
        <f t="shared" si="114"/>
        <v>0</v>
      </c>
      <c r="CB46" s="99"/>
      <c r="CC46" s="100">
        <f t="shared" si="115"/>
        <v>0</v>
      </c>
      <c r="CD46" s="99"/>
      <c r="CE46" s="100">
        <f t="shared" si="116"/>
        <v>0</v>
      </c>
      <c r="CF46" s="101">
        <f t="shared" si="117"/>
        <v>0</v>
      </c>
      <c r="CG46" s="100">
        <f t="shared" si="117"/>
        <v>0</v>
      </c>
    </row>
    <row r="47" spans="1:85" s="102" customFormat="1" ht="19.899999999999999" customHeight="1" x14ac:dyDescent="0.25">
      <c r="A47" s="94">
        <v>40</v>
      </c>
      <c r="B47" s="95" t="s">
        <v>112</v>
      </c>
      <c r="C47" s="95" t="s">
        <v>74</v>
      </c>
      <c r="D47" s="94">
        <f t="shared" si="102"/>
        <v>18</v>
      </c>
      <c r="E47" s="94">
        <v>0.64</v>
      </c>
      <c r="F47" s="94" t="s">
        <v>85</v>
      </c>
      <c r="G47" s="94"/>
      <c r="H47" s="94"/>
      <c r="I47" s="100">
        <f t="shared" si="19"/>
        <v>0</v>
      </c>
      <c r="J47" s="94"/>
      <c r="K47" s="100">
        <f t="shared" si="20"/>
        <v>0</v>
      </c>
      <c r="L47" s="94"/>
      <c r="M47" s="100">
        <f t="shared" si="21"/>
        <v>0</v>
      </c>
      <c r="N47" s="94"/>
      <c r="O47" s="100">
        <f t="shared" si="22"/>
        <v>0</v>
      </c>
      <c r="P47" s="94"/>
      <c r="Q47" s="100">
        <f t="shared" si="23"/>
        <v>0</v>
      </c>
      <c r="R47" s="94"/>
      <c r="S47" s="100">
        <f t="shared" si="24"/>
        <v>0</v>
      </c>
      <c r="T47" s="94"/>
      <c r="U47" s="100">
        <f t="shared" si="25"/>
        <v>0</v>
      </c>
      <c r="V47" s="94"/>
      <c r="W47" s="100">
        <f t="shared" si="26"/>
        <v>0</v>
      </c>
      <c r="X47" s="94"/>
      <c r="Y47" s="100">
        <f t="shared" si="27"/>
        <v>0</v>
      </c>
      <c r="Z47" s="94"/>
      <c r="AA47" s="100">
        <f t="shared" si="28"/>
        <v>0</v>
      </c>
      <c r="AB47" s="94"/>
      <c r="AC47" s="100">
        <f t="shared" si="29"/>
        <v>0</v>
      </c>
      <c r="AD47" s="94"/>
      <c r="AE47" s="100">
        <f t="shared" si="30"/>
        <v>0</v>
      </c>
      <c r="AF47" s="101">
        <f t="shared" si="103"/>
        <v>0</v>
      </c>
      <c r="AG47" s="100">
        <f t="shared" si="104"/>
        <v>0</v>
      </c>
      <c r="AH47" s="99"/>
      <c r="AI47" s="100">
        <f t="shared" si="33"/>
        <v>0</v>
      </c>
      <c r="AJ47" s="99"/>
      <c r="AK47" s="100">
        <f t="shared" si="34"/>
        <v>0</v>
      </c>
      <c r="AL47" s="99"/>
      <c r="AM47" s="100">
        <f t="shared" si="34"/>
        <v>0</v>
      </c>
      <c r="AN47" s="99"/>
      <c r="AO47" s="100">
        <f t="shared" si="35"/>
        <v>0</v>
      </c>
      <c r="AP47" s="99"/>
      <c r="AQ47" s="100">
        <f t="shared" si="36"/>
        <v>0</v>
      </c>
      <c r="AR47" s="99"/>
      <c r="AS47" s="100">
        <f t="shared" si="37"/>
        <v>0</v>
      </c>
      <c r="AT47" s="99"/>
      <c r="AU47" s="100">
        <f t="shared" si="38"/>
        <v>0</v>
      </c>
      <c r="AV47" s="99"/>
      <c r="AW47" s="100">
        <f t="shared" si="39"/>
        <v>0</v>
      </c>
      <c r="AX47" s="99"/>
      <c r="AY47" s="100">
        <f t="shared" si="40"/>
        <v>0</v>
      </c>
      <c r="AZ47" s="99"/>
      <c r="BA47" s="100">
        <f t="shared" si="41"/>
        <v>0</v>
      </c>
      <c r="BB47" s="99"/>
      <c r="BC47" s="100">
        <f t="shared" si="42"/>
        <v>0</v>
      </c>
      <c r="BD47" s="99"/>
      <c r="BE47" s="100">
        <f t="shared" si="43"/>
        <v>0</v>
      </c>
      <c r="BF47" s="101">
        <f t="shared" si="85"/>
        <v>0</v>
      </c>
      <c r="BG47" s="100">
        <f t="shared" si="85"/>
        <v>0</v>
      </c>
      <c r="BH47" s="99"/>
      <c r="BI47" s="100">
        <f t="shared" si="105"/>
        <v>0</v>
      </c>
      <c r="BJ47" s="99"/>
      <c r="BK47" s="100">
        <f t="shared" si="106"/>
        <v>0</v>
      </c>
      <c r="BL47" s="99"/>
      <c r="BM47" s="100">
        <f t="shared" si="107"/>
        <v>0</v>
      </c>
      <c r="BN47" s="99"/>
      <c r="BO47" s="100">
        <f t="shared" si="108"/>
        <v>0</v>
      </c>
      <c r="BP47" s="99"/>
      <c r="BQ47" s="100">
        <f t="shared" si="109"/>
        <v>0</v>
      </c>
      <c r="BR47" s="99"/>
      <c r="BS47" s="100">
        <f t="shared" si="110"/>
        <v>0</v>
      </c>
      <c r="BT47" s="99"/>
      <c r="BU47" s="100">
        <f t="shared" si="111"/>
        <v>0</v>
      </c>
      <c r="BV47" s="99"/>
      <c r="BW47" s="100">
        <f t="shared" si="112"/>
        <v>0</v>
      </c>
      <c r="BX47" s="99"/>
      <c r="BY47" s="100">
        <f t="shared" si="113"/>
        <v>0</v>
      </c>
      <c r="BZ47" s="99"/>
      <c r="CA47" s="100">
        <f t="shared" si="114"/>
        <v>0</v>
      </c>
      <c r="CB47" s="99"/>
      <c r="CC47" s="100">
        <f t="shared" si="115"/>
        <v>0</v>
      </c>
      <c r="CD47" s="99"/>
      <c r="CE47" s="100">
        <f t="shared" si="116"/>
        <v>0</v>
      </c>
      <c r="CF47" s="101">
        <f t="shared" si="117"/>
        <v>0</v>
      </c>
      <c r="CG47" s="100">
        <f t="shared" si="117"/>
        <v>0</v>
      </c>
    </row>
    <row r="48" spans="1:85" s="102" customFormat="1" ht="19.899999999999999" customHeight="1" x14ac:dyDescent="0.25">
      <c r="A48" s="94"/>
      <c r="B48" s="95"/>
      <c r="C48" s="95"/>
      <c r="D48" s="94"/>
      <c r="E48" s="94"/>
      <c r="F48" s="94"/>
      <c r="G48" s="94"/>
      <c r="H48" s="94"/>
      <c r="I48" s="100"/>
      <c r="J48" s="94"/>
      <c r="K48" s="100"/>
      <c r="L48" s="94"/>
      <c r="M48" s="100"/>
      <c r="N48" s="94"/>
      <c r="O48" s="100"/>
      <c r="P48" s="94"/>
      <c r="Q48" s="100"/>
      <c r="R48" s="94"/>
      <c r="S48" s="100"/>
      <c r="T48" s="94"/>
      <c r="U48" s="100"/>
      <c r="V48" s="94"/>
      <c r="W48" s="100"/>
      <c r="X48" s="94"/>
      <c r="Y48" s="100"/>
      <c r="Z48" s="94"/>
      <c r="AA48" s="100"/>
      <c r="AB48" s="94"/>
      <c r="AC48" s="100"/>
      <c r="AD48" s="94"/>
      <c r="AE48" s="100"/>
      <c r="AF48" s="101"/>
      <c r="AG48" s="100"/>
      <c r="AH48" s="99"/>
      <c r="AI48" s="100"/>
      <c r="AJ48" s="99"/>
      <c r="AK48" s="100"/>
      <c r="AL48" s="99"/>
      <c r="AM48" s="100"/>
      <c r="AN48" s="99"/>
      <c r="AO48" s="100"/>
      <c r="AP48" s="99"/>
      <c r="AQ48" s="100"/>
      <c r="AR48" s="99"/>
      <c r="AS48" s="100"/>
      <c r="AT48" s="99"/>
      <c r="AU48" s="100"/>
      <c r="AV48" s="99"/>
      <c r="AW48" s="100"/>
      <c r="AX48" s="99"/>
      <c r="AY48" s="100"/>
      <c r="AZ48" s="99"/>
      <c r="BA48" s="100"/>
      <c r="BB48" s="99"/>
      <c r="BC48" s="100"/>
      <c r="BD48" s="99"/>
      <c r="BE48" s="100"/>
      <c r="BF48" s="101"/>
      <c r="BG48" s="100"/>
      <c r="BH48" s="99"/>
      <c r="BI48" s="100"/>
      <c r="BJ48" s="99"/>
      <c r="BK48" s="100"/>
      <c r="BL48" s="99"/>
      <c r="BM48" s="100"/>
      <c r="BN48" s="99"/>
      <c r="BO48" s="100"/>
      <c r="BP48" s="99"/>
      <c r="BQ48" s="100"/>
      <c r="BR48" s="99"/>
      <c r="BS48" s="100"/>
      <c r="BT48" s="99"/>
      <c r="BU48" s="100"/>
      <c r="BV48" s="99"/>
      <c r="BW48" s="100"/>
      <c r="BX48" s="99"/>
      <c r="BY48" s="100"/>
      <c r="BZ48" s="99"/>
      <c r="CA48" s="100"/>
      <c r="CB48" s="99"/>
      <c r="CC48" s="100"/>
      <c r="CD48" s="99"/>
      <c r="CE48" s="100"/>
      <c r="CF48" s="101"/>
      <c r="CG48" s="100"/>
    </row>
    <row r="49" spans="1:85" s="102" customFormat="1" ht="19.899999999999999" customHeight="1" x14ac:dyDescent="0.25">
      <c r="A49" s="94">
        <v>41</v>
      </c>
      <c r="B49" s="95" t="s">
        <v>113</v>
      </c>
      <c r="C49" s="95" t="s">
        <v>77</v>
      </c>
      <c r="D49" s="94">
        <f>RANK(BF49,$BF$4:$BF$147)</f>
        <v>18</v>
      </c>
      <c r="E49" s="94">
        <v>1</v>
      </c>
      <c r="F49" s="94" t="s">
        <v>75</v>
      </c>
      <c r="G49" s="94"/>
      <c r="H49" s="94"/>
      <c r="I49" s="100">
        <f t="shared" si="19"/>
        <v>0</v>
      </c>
      <c r="J49" s="94"/>
      <c r="K49" s="100">
        <f t="shared" si="20"/>
        <v>0</v>
      </c>
      <c r="L49" s="94"/>
      <c r="M49" s="100">
        <f t="shared" si="21"/>
        <v>0</v>
      </c>
      <c r="N49" s="94"/>
      <c r="O49" s="100">
        <f t="shared" si="22"/>
        <v>0</v>
      </c>
      <c r="P49" s="94"/>
      <c r="Q49" s="100">
        <f t="shared" si="23"/>
        <v>0</v>
      </c>
      <c r="R49" s="94"/>
      <c r="S49" s="100">
        <f t="shared" si="24"/>
        <v>0</v>
      </c>
      <c r="T49" s="94"/>
      <c r="U49" s="100">
        <f t="shared" si="25"/>
        <v>0</v>
      </c>
      <c r="V49" s="94"/>
      <c r="W49" s="100">
        <f t="shared" si="26"/>
        <v>0</v>
      </c>
      <c r="X49" s="94"/>
      <c r="Y49" s="100">
        <f t="shared" si="27"/>
        <v>0</v>
      </c>
      <c r="Z49" s="94"/>
      <c r="AA49" s="100">
        <f t="shared" si="28"/>
        <v>0</v>
      </c>
      <c r="AB49" s="94"/>
      <c r="AC49" s="100">
        <f t="shared" si="29"/>
        <v>0</v>
      </c>
      <c r="AD49" s="94"/>
      <c r="AE49" s="100">
        <f t="shared" si="30"/>
        <v>0</v>
      </c>
      <c r="AF49" s="101">
        <f t="shared" ref="AF49:AF52" si="118">SUM(H49,J49,L49,N49,P49,R49,T49,V49,X49,Z49,AB49,AD49)</f>
        <v>0</v>
      </c>
      <c r="AG49" s="100">
        <f t="shared" ref="AG49:AG52" si="119">SUM(I49,K49,M49,O49,Q49,S49,U49,W49,Y49,AA49,AC49,AE49)</f>
        <v>0</v>
      </c>
      <c r="AH49" s="99"/>
      <c r="AI49" s="100">
        <f t="shared" si="33"/>
        <v>0</v>
      </c>
      <c r="AJ49" s="99"/>
      <c r="AK49" s="100">
        <f t="shared" si="34"/>
        <v>0</v>
      </c>
      <c r="AL49" s="99"/>
      <c r="AM49" s="100">
        <f t="shared" si="34"/>
        <v>0</v>
      </c>
      <c r="AN49" s="99"/>
      <c r="AO49" s="100">
        <f t="shared" si="35"/>
        <v>0</v>
      </c>
      <c r="AP49" s="99"/>
      <c r="AQ49" s="100">
        <f t="shared" si="36"/>
        <v>0</v>
      </c>
      <c r="AR49" s="99"/>
      <c r="AS49" s="100">
        <f t="shared" si="37"/>
        <v>0</v>
      </c>
      <c r="AT49" s="99"/>
      <c r="AU49" s="100">
        <f t="shared" si="38"/>
        <v>0</v>
      </c>
      <c r="AV49" s="99"/>
      <c r="AW49" s="100">
        <f t="shared" si="39"/>
        <v>0</v>
      </c>
      <c r="AX49" s="99"/>
      <c r="AY49" s="100">
        <f t="shared" si="40"/>
        <v>0</v>
      </c>
      <c r="AZ49" s="99"/>
      <c r="BA49" s="100">
        <f t="shared" si="41"/>
        <v>0</v>
      </c>
      <c r="BB49" s="99"/>
      <c r="BC49" s="100">
        <f t="shared" si="42"/>
        <v>0</v>
      </c>
      <c r="BD49" s="99"/>
      <c r="BE49" s="100">
        <f t="shared" si="43"/>
        <v>0</v>
      </c>
      <c r="BF49" s="101">
        <f t="shared" si="85"/>
        <v>0</v>
      </c>
      <c r="BG49" s="100">
        <f t="shared" si="85"/>
        <v>0</v>
      </c>
      <c r="BH49" s="99"/>
      <c r="BI49" s="100">
        <f t="shared" ref="BI49:BI52" si="120">BH49*$E49</f>
        <v>0</v>
      </c>
      <c r="BJ49" s="99"/>
      <c r="BK49" s="100">
        <f t="shared" ref="BK49:BK52" si="121">BJ49*$E49</f>
        <v>0</v>
      </c>
      <c r="BL49" s="99"/>
      <c r="BM49" s="100">
        <f t="shared" ref="BM49:BM52" si="122">BL49*$E49</f>
        <v>0</v>
      </c>
      <c r="BN49" s="99"/>
      <c r="BO49" s="100">
        <f t="shared" ref="BO49:BO52" si="123">BN49*$E49</f>
        <v>0</v>
      </c>
      <c r="BP49" s="99"/>
      <c r="BQ49" s="100">
        <f t="shared" ref="BQ49:BQ52" si="124">BP49*$E49</f>
        <v>0</v>
      </c>
      <c r="BR49" s="99"/>
      <c r="BS49" s="100">
        <f t="shared" ref="BS49:BS52" si="125">BR49*$E49</f>
        <v>0</v>
      </c>
      <c r="BT49" s="99"/>
      <c r="BU49" s="100">
        <f t="shared" ref="BU49:BU52" si="126">BT49*$E49</f>
        <v>0</v>
      </c>
      <c r="BV49" s="99"/>
      <c r="BW49" s="100">
        <f t="shared" ref="BW49:BW52" si="127">BV49*$E49</f>
        <v>0</v>
      </c>
      <c r="BX49" s="99"/>
      <c r="BY49" s="100">
        <f t="shared" ref="BY49:BY52" si="128">BX49*$E49</f>
        <v>0</v>
      </c>
      <c r="BZ49" s="99"/>
      <c r="CA49" s="100">
        <f t="shared" ref="CA49:CA52" si="129">BZ49*$E49</f>
        <v>0</v>
      </c>
      <c r="CB49" s="99"/>
      <c r="CC49" s="100">
        <f t="shared" ref="CC49:CC52" si="130">CB49*$E49</f>
        <v>0</v>
      </c>
      <c r="CD49" s="99"/>
      <c r="CE49" s="100">
        <f t="shared" ref="CE49:CE52" si="131">CD49*$E49</f>
        <v>0</v>
      </c>
      <c r="CF49" s="101">
        <f t="shared" ref="CF49:CG52" si="132">SUM(BH49,BJ49,BL49,BN49,BP49,BR49,BT49,BV49,BX49,BZ49,CB49,CD49)</f>
        <v>0</v>
      </c>
      <c r="CG49" s="100">
        <f t="shared" si="132"/>
        <v>0</v>
      </c>
    </row>
    <row r="50" spans="1:85" s="102" customFormat="1" ht="19.899999999999999" customHeight="1" x14ac:dyDescent="0.25">
      <c r="A50" s="94">
        <v>42</v>
      </c>
      <c r="B50" s="95" t="s">
        <v>113</v>
      </c>
      <c r="C50" s="95" t="s">
        <v>77</v>
      </c>
      <c r="D50" s="94">
        <f>RANK(BF50,$BF$4:$BF$147)</f>
        <v>18</v>
      </c>
      <c r="E50" s="94">
        <v>1</v>
      </c>
      <c r="F50" s="94" t="s">
        <v>83</v>
      </c>
      <c r="G50" s="94"/>
      <c r="H50" s="94"/>
      <c r="I50" s="100">
        <f t="shared" si="19"/>
        <v>0</v>
      </c>
      <c r="J50" s="94"/>
      <c r="K50" s="100">
        <f t="shared" si="20"/>
        <v>0</v>
      </c>
      <c r="L50" s="94"/>
      <c r="M50" s="100">
        <f t="shared" si="21"/>
        <v>0</v>
      </c>
      <c r="N50" s="94"/>
      <c r="O50" s="100">
        <f t="shared" si="22"/>
        <v>0</v>
      </c>
      <c r="P50" s="94"/>
      <c r="Q50" s="100">
        <f t="shared" si="23"/>
        <v>0</v>
      </c>
      <c r="R50" s="94"/>
      <c r="S50" s="100">
        <f t="shared" si="24"/>
        <v>0</v>
      </c>
      <c r="T50" s="94"/>
      <c r="U50" s="100">
        <f t="shared" si="25"/>
        <v>0</v>
      </c>
      <c r="V50" s="94"/>
      <c r="W50" s="100">
        <f t="shared" si="26"/>
        <v>0</v>
      </c>
      <c r="X50" s="94"/>
      <c r="Y50" s="100">
        <f t="shared" si="27"/>
        <v>0</v>
      </c>
      <c r="Z50" s="94"/>
      <c r="AA50" s="100">
        <f t="shared" si="28"/>
        <v>0</v>
      </c>
      <c r="AB50" s="94"/>
      <c r="AC50" s="100">
        <f t="shared" si="29"/>
        <v>0</v>
      </c>
      <c r="AD50" s="94"/>
      <c r="AE50" s="100">
        <f t="shared" si="30"/>
        <v>0</v>
      </c>
      <c r="AF50" s="101">
        <f t="shared" si="118"/>
        <v>0</v>
      </c>
      <c r="AG50" s="100">
        <f t="shared" si="119"/>
        <v>0</v>
      </c>
      <c r="AH50" s="99"/>
      <c r="AI50" s="100">
        <f t="shared" si="33"/>
        <v>0</v>
      </c>
      <c r="AJ50" s="99"/>
      <c r="AK50" s="100">
        <f t="shared" si="34"/>
        <v>0</v>
      </c>
      <c r="AL50" s="99"/>
      <c r="AM50" s="100">
        <f t="shared" si="34"/>
        <v>0</v>
      </c>
      <c r="AN50" s="99"/>
      <c r="AO50" s="100">
        <f t="shared" si="35"/>
        <v>0</v>
      </c>
      <c r="AP50" s="99"/>
      <c r="AQ50" s="100">
        <f t="shared" si="36"/>
        <v>0</v>
      </c>
      <c r="AR50" s="99"/>
      <c r="AS50" s="100">
        <f t="shared" si="37"/>
        <v>0</v>
      </c>
      <c r="AT50" s="99"/>
      <c r="AU50" s="100">
        <f t="shared" si="38"/>
        <v>0</v>
      </c>
      <c r="AV50" s="99"/>
      <c r="AW50" s="100">
        <f t="shared" si="39"/>
        <v>0</v>
      </c>
      <c r="AX50" s="99"/>
      <c r="AY50" s="100">
        <f t="shared" si="40"/>
        <v>0</v>
      </c>
      <c r="AZ50" s="99"/>
      <c r="BA50" s="100">
        <f t="shared" si="41"/>
        <v>0</v>
      </c>
      <c r="BB50" s="99"/>
      <c r="BC50" s="100">
        <f t="shared" si="42"/>
        <v>0</v>
      </c>
      <c r="BD50" s="99"/>
      <c r="BE50" s="100">
        <f t="shared" si="43"/>
        <v>0</v>
      </c>
      <c r="BF50" s="101">
        <f t="shared" si="85"/>
        <v>0</v>
      </c>
      <c r="BG50" s="100">
        <f t="shared" si="85"/>
        <v>0</v>
      </c>
      <c r="BH50" s="99"/>
      <c r="BI50" s="100">
        <f t="shared" si="120"/>
        <v>0</v>
      </c>
      <c r="BJ50" s="99"/>
      <c r="BK50" s="100">
        <f t="shared" si="121"/>
        <v>0</v>
      </c>
      <c r="BL50" s="99"/>
      <c r="BM50" s="100">
        <f t="shared" si="122"/>
        <v>0</v>
      </c>
      <c r="BN50" s="99"/>
      <c r="BO50" s="100">
        <f t="shared" si="123"/>
        <v>0</v>
      </c>
      <c r="BP50" s="99"/>
      <c r="BQ50" s="100">
        <f t="shared" si="124"/>
        <v>0</v>
      </c>
      <c r="BR50" s="99"/>
      <c r="BS50" s="100">
        <f t="shared" si="125"/>
        <v>0</v>
      </c>
      <c r="BT50" s="99"/>
      <c r="BU50" s="100">
        <f t="shared" si="126"/>
        <v>0</v>
      </c>
      <c r="BV50" s="99"/>
      <c r="BW50" s="100">
        <f t="shared" si="127"/>
        <v>0</v>
      </c>
      <c r="BX50" s="99"/>
      <c r="BY50" s="100">
        <f t="shared" si="128"/>
        <v>0</v>
      </c>
      <c r="BZ50" s="99"/>
      <c r="CA50" s="100">
        <f t="shared" si="129"/>
        <v>0</v>
      </c>
      <c r="CB50" s="99"/>
      <c r="CC50" s="100">
        <f t="shared" si="130"/>
        <v>0</v>
      </c>
      <c r="CD50" s="99"/>
      <c r="CE50" s="100">
        <f t="shared" si="131"/>
        <v>0</v>
      </c>
      <c r="CF50" s="101">
        <f t="shared" si="132"/>
        <v>0</v>
      </c>
      <c r="CG50" s="100">
        <f t="shared" si="132"/>
        <v>0</v>
      </c>
    </row>
    <row r="51" spans="1:85" s="102" customFormat="1" ht="19.899999999999999" customHeight="1" x14ac:dyDescent="0.25">
      <c r="A51" s="94">
        <v>43</v>
      </c>
      <c r="B51" s="95" t="s">
        <v>114</v>
      </c>
      <c r="C51" s="95" t="s">
        <v>74</v>
      </c>
      <c r="D51" s="94">
        <f>RANK(BF51,$BF$4:$BF$147)</f>
        <v>18</v>
      </c>
      <c r="E51" s="94">
        <v>0.64</v>
      </c>
      <c r="F51" s="94" t="s">
        <v>85</v>
      </c>
      <c r="G51" s="94"/>
      <c r="H51" s="94"/>
      <c r="I51" s="100">
        <f t="shared" si="19"/>
        <v>0</v>
      </c>
      <c r="J51" s="94"/>
      <c r="K51" s="100">
        <f t="shared" si="20"/>
        <v>0</v>
      </c>
      <c r="L51" s="94"/>
      <c r="M51" s="100">
        <f t="shared" si="21"/>
        <v>0</v>
      </c>
      <c r="N51" s="94"/>
      <c r="O51" s="100">
        <f t="shared" si="22"/>
        <v>0</v>
      </c>
      <c r="P51" s="94"/>
      <c r="Q51" s="100">
        <f t="shared" si="23"/>
        <v>0</v>
      </c>
      <c r="R51" s="94"/>
      <c r="S51" s="100">
        <f t="shared" si="24"/>
        <v>0</v>
      </c>
      <c r="T51" s="94"/>
      <c r="U51" s="100">
        <f t="shared" si="25"/>
        <v>0</v>
      </c>
      <c r="V51" s="94"/>
      <c r="W51" s="100">
        <f t="shared" si="26"/>
        <v>0</v>
      </c>
      <c r="X51" s="94"/>
      <c r="Y51" s="100">
        <f t="shared" si="27"/>
        <v>0</v>
      </c>
      <c r="Z51" s="94"/>
      <c r="AA51" s="100">
        <f t="shared" si="28"/>
        <v>0</v>
      </c>
      <c r="AB51" s="94"/>
      <c r="AC51" s="100">
        <f t="shared" si="29"/>
        <v>0</v>
      </c>
      <c r="AD51" s="94"/>
      <c r="AE51" s="100">
        <f t="shared" si="30"/>
        <v>0</v>
      </c>
      <c r="AF51" s="101">
        <f t="shared" si="118"/>
        <v>0</v>
      </c>
      <c r="AG51" s="100">
        <f t="shared" si="119"/>
        <v>0</v>
      </c>
      <c r="AH51" s="99"/>
      <c r="AI51" s="100">
        <f t="shared" si="33"/>
        <v>0</v>
      </c>
      <c r="AJ51" s="99"/>
      <c r="AK51" s="100">
        <f t="shared" si="34"/>
        <v>0</v>
      </c>
      <c r="AL51" s="99"/>
      <c r="AM51" s="100">
        <f t="shared" si="34"/>
        <v>0</v>
      </c>
      <c r="AN51" s="99"/>
      <c r="AO51" s="100">
        <f t="shared" si="35"/>
        <v>0</v>
      </c>
      <c r="AP51" s="99"/>
      <c r="AQ51" s="100">
        <f t="shared" si="36"/>
        <v>0</v>
      </c>
      <c r="AR51" s="99"/>
      <c r="AS51" s="100">
        <f t="shared" si="37"/>
        <v>0</v>
      </c>
      <c r="AT51" s="99"/>
      <c r="AU51" s="100">
        <f t="shared" si="38"/>
        <v>0</v>
      </c>
      <c r="AV51" s="99"/>
      <c r="AW51" s="100">
        <f t="shared" si="39"/>
        <v>0</v>
      </c>
      <c r="AX51" s="99"/>
      <c r="AY51" s="100">
        <f t="shared" si="40"/>
        <v>0</v>
      </c>
      <c r="AZ51" s="99"/>
      <c r="BA51" s="100">
        <f t="shared" si="41"/>
        <v>0</v>
      </c>
      <c r="BB51" s="99"/>
      <c r="BC51" s="100">
        <f t="shared" si="42"/>
        <v>0</v>
      </c>
      <c r="BD51" s="99"/>
      <c r="BE51" s="100">
        <f t="shared" si="43"/>
        <v>0</v>
      </c>
      <c r="BF51" s="101">
        <f t="shared" si="85"/>
        <v>0</v>
      </c>
      <c r="BG51" s="100">
        <f t="shared" si="85"/>
        <v>0</v>
      </c>
      <c r="BH51" s="99"/>
      <c r="BI51" s="100">
        <f t="shared" si="120"/>
        <v>0</v>
      </c>
      <c r="BJ51" s="99"/>
      <c r="BK51" s="100">
        <f t="shared" si="121"/>
        <v>0</v>
      </c>
      <c r="BL51" s="99"/>
      <c r="BM51" s="100">
        <f t="shared" si="122"/>
        <v>0</v>
      </c>
      <c r="BN51" s="99"/>
      <c r="BO51" s="100">
        <f t="shared" si="123"/>
        <v>0</v>
      </c>
      <c r="BP51" s="99"/>
      <c r="BQ51" s="100">
        <f t="shared" si="124"/>
        <v>0</v>
      </c>
      <c r="BR51" s="99"/>
      <c r="BS51" s="100">
        <f t="shared" si="125"/>
        <v>0</v>
      </c>
      <c r="BT51" s="99"/>
      <c r="BU51" s="100">
        <f t="shared" si="126"/>
        <v>0</v>
      </c>
      <c r="BV51" s="99"/>
      <c r="BW51" s="100">
        <f t="shared" si="127"/>
        <v>0</v>
      </c>
      <c r="BX51" s="99"/>
      <c r="BY51" s="100">
        <f t="shared" si="128"/>
        <v>0</v>
      </c>
      <c r="BZ51" s="99"/>
      <c r="CA51" s="100">
        <f t="shared" si="129"/>
        <v>0</v>
      </c>
      <c r="CB51" s="99"/>
      <c r="CC51" s="100">
        <f t="shared" si="130"/>
        <v>0</v>
      </c>
      <c r="CD51" s="99"/>
      <c r="CE51" s="100">
        <f t="shared" si="131"/>
        <v>0</v>
      </c>
      <c r="CF51" s="101">
        <f t="shared" si="132"/>
        <v>0</v>
      </c>
      <c r="CG51" s="100">
        <f t="shared" si="132"/>
        <v>0</v>
      </c>
    </row>
    <row r="52" spans="1:85" s="102" customFormat="1" ht="19.899999999999999" customHeight="1" x14ac:dyDescent="0.25">
      <c r="A52" s="94">
        <v>44</v>
      </c>
      <c r="B52" s="95" t="s">
        <v>114</v>
      </c>
      <c r="C52" s="95" t="s">
        <v>74</v>
      </c>
      <c r="D52" s="94">
        <f>RANK(BF52,$BF$4:$BF$147)</f>
        <v>18</v>
      </c>
      <c r="E52" s="94">
        <v>0.64</v>
      </c>
      <c r="F52" s="94" t="s">
        <v>83</v>
      </c>
      <c r="G52" s="94"/>
      <c r="H52" s="94"/>
      <c r="I52" s="100">
        <f t="shared" si="19"/>
        <v>0</v>
      </c>
      <c r="J52" s="94"/>
      <c r="K52" s="100">
        <f t="shared" si="20"/>
        <v>0</v>
      </c>
      <c r="L52" s="94"/>
      <c r="M52" s="100">
        <f t="shared" si="21"/>
        <v>0</v>
      </c>
      <c r="N52" s="94"/>
      <c r="O52" s="100">
        <f t="shared" si="22"/>
        <v>0</v>
      </c>
      <c r="P52" s="94"/>
      <c r="Q52" s="100">
        <f t="shared" si="23"/>
        <v>0</v>
      </c>
      <c r="R52" s="94"/>
      <c r="S52" s="100">
        <f t="shared" si="24"/>
        <v>0</v>
      </c>
      <c r="T52" s="94"/>
      <c r="U52" s="100">
        <f t="shared" si="25"/>
        <v>0</v>
      </c>
      <c r="V52" s="94"/>
      <c r="W52" s="100">
        <f t="shared" si="26"/>
        <v>0</v>
      </c>
      <c r="X52" s="94"/>
      <c r="Y52" s="100">
        <f t="shared" si="27"/>
        <v>0</v>
      </c>
      <c r="Z52" s="94"/>
      <c r="AA52" s="100">
        <f t="shared" si="28"/>
        <v>0</v>
      </c>
      <c r="AB52" s="94"/>
      <c r="AC52" s="100">
        <f t="shared" si="29"/>
        <v>0</v>
      </c>
      <c r="AD52" s="94"/>
      <c r="AE52" s="100">
        <f t="shared" si="30"/>
        <v>0</v>
      </c>
      <c r="AF52" s="101">
        <f t="shared" si="118"/>
        <v>0</v>
      </c>
      <c r="AG52" s="100">
        <f t="shared" si="119"/>
        <v>0</v>
      </c>
      <c r="AH52" s="99"/>
      <c r="AI52" s="100">
        <f t="shared" si="33"/>
        <v>0</v>
      </c>
      <c r="AJ52" s="99"/>
      <c r="AK52" s="100">
        <f t="shared" si="34"/>
        <v>0</v>
      </c>
      <c r="AL52" s="99"/>
      <c r="AM52" s="100">
        <f t="shared" si="34"/>
        <v>0</v>
      </c>
      <c r="AN52" s="99"/>
      <c r="AO52" s="100">
        <f t="shared" si="35"/>
        <v>0</v>
      </c>
      <c r="AP52" s="99"/>
      <c r="AQ52" s="100">
        <f t="shared" si="36"/>
        <v>0</v>
      </c>
      <c r="AR52" s="99"/>
      <c r="AS52" s="100">
        <f t="shared" si="37"/>
        <v>0</v>
      </c>
      <c r="AT52" s="99"/>
      <c r="AU52" s="100">
        <f t="shared" si="38"/>
        <v>0</v>
      </c>
      <c r="AV52" s="99"/>
      <c r="AW52" s="100">
        <f t="shared" si="39"/>
        <v>0</v>
      </c>
      <c r="AX52" s="99"/>
      <c r="AY52" s="100">
        <f t="shared" si="40"/>
        <v>0</v>
      </c>
      <c r="AZ52" s="99"/>
      <c r="BA52" s="100">
        <f t="shared" si="41"/>
        <v>0</v>
      </c>
      <c r="BB52" s="99"/>
      <c r="BC52" s="100">
        <f t="shared" si="42"/>
        <v>0</v>
      </c>
      <c r="BD52" s="99"/>
      <c r="BE52" s="100">
        <f t="shared" si="43"/>
        <v>0</v>
      </c>
      <c r="BF52" s="101">
        <f t="shared" si="85"/>
        <v>0</v>
      </c>
      <c r="BG52" s="100">
        <f t="shared" si="85"/>
        <v>0</v>
      </c>
      <c r="BH52" s="99"/>
      <c r="BI52" s="100">
        <f t="shared" si="120"/>
        <v>0</v>
      </c>
      <c r="BJ52" s="99"/>
      <c r="BK52" s="100">
        <f t="shared" si="121"/>
        <v>0</v>
      </c>
      <c r="BL52" s="99"/>
      <c r="BM52" s="100">
        <f t="shared" si="122"/>
        <v>0</v>
      </c>
      <c r="BN52" s="99"/>
      <c r="BO52" s="100">
        <f t="shared" si="123"/>
        <v>0</v>
      </c>
      <c r="BP52" s="99"/>
      <c r="BQ52" s="100">
        <f t="shared" si="124"/>
        <v>0</v>
      </c>
      <c r="BR52" s="99"/>
      <c r="BS52" s="100">
        <f t="shared" si="125"/>
        <v>0</v>
      </c>
      <c r="BT52" s="99"/>
      <c r="BU52" s="100">
        <f t="shared" si="126"/>
        <v>0</v>
      </c>
      <c r="BV52" s="99"/>
      <c r="BW52" s="100">
        <f t="shared" si="127"/>
        <v>0</v>
      </c>
      <c r="BX52" s="99"/>
      <c r="BY52" s="100">
        <f t="shared" si="128"/>
        <v>0</v>
      </c>
      <c r="BZ52" s="99"/>
      <c r="CA52" s="100">
        <f t="shared" si="129"/>
        <v>0</v>
      </c>
      <c r="CB52" s="99"/>
      <c r="CC52" s="100">
        <f t="shared" si="130"/>
        <v>0</v>
      </c>
      <c r="CD52" s="99"/>
      <c r="CE52" s="100">
        <f t="shared" si="131"/>
        <v>0</v>
      </c>
      <c r="CF52" s="101">
        <f t="shared" si="132"/>
        <v>0</v>
      </c>
      <c r="CG52" s="100">
        <f t="shared" si="132"/>
        <v>0</v>
      </c>
    </row>
    <row r="53" spans="1:85" s="102" customFormat="1" ht="19.899999999999999" customHeight="1" x14ac:dyDescent="0.25">
      <c r="A53" s="94"/>
      <c r="B53" s="95"/>
      <c r="C53" s="95"/>
      <c r="D53" s="94"/>
      <c r="E53" s="94"/>
      <c r="F53" s="94"/>
      <c r="G53" s="94"/>
      <c r="H53" s="94"/>
      <c r="I53" s="100"/>
      <c r="J53" s="94"/>
      <c r="K53" s="100"/>
      <c r="L53" s="94"/>
      <c r="M53" s="100"/>
      <c r="N53" s="94"/>
      <c r="O53" s="100"/>
      <c r="P53" s="94"/>
      <c r="Q53" s="100"/>
      <c r="R53" s="94"/>
      <c r="S53" s="100"/>
      <c r="T53" s="94"/>
      <c r="U53" s="100"/>
      <c r="V53" s="94"/>
      <c r="W53" s="100"/>
      <c r="X53" s="94"/>
      <c r="Y53" s="100"/>
      <c r="Z53" s="94"/>
      <c r="AA53" s="100"/>
      <c r="AB53" s="94"/>
      <c r="AC53" s="100"/>
      <c r="AD53" s="94"/>
      <c r="AE53" s="100"/>
      <c r="AF53" s="101"/>
      <c r="AG53" s="100"/>
      <c r="AH53" s="99"/>
      <c r="AI53" s="100"/>
      <c r="AJ53" s="99"/>
      <c r="AK53" s="100"/>
      <c r="AL53" s="99"/>
      <c r="AM53" s="100"/>
      <c r="AN53" s="99"/>
      <c r="AO53" s="100"/>
      <c r="AP53" s="99"/>
      <c r="AQ53" s="100"/>
      <c r="AR53" s="99"/>
      <c r="AS53" s="100"/>
      <c r="AT53" s="99"/>
      <c r="AU53" s="100"/>
      <c r="AV53" s="99"/>
      <c r="AW53" s="100"/>
      <c r="AX53" s="99"/>
      <c r="AY53" s="100"/>
      <c r="AZ53" s="99"/>
      <c r="BA53" s="100"/>
      <c r="BB53" s="99"/>
      <c r="BC53" s="100"/>
      <c r="BD53" s="99"/>
      <c r="BE53" s="100"/>
      <c r="BF53" s="101"/>
      <c r="BG53" s="100"/>
      <c r="BH53" s="99"/>
      <c r="BI53" s="100"/>
      <c r="BJ53" s="99"/>
      <c r="BK53" s="100"/>
      <c r="BL53" s="99"/>
      <c r="BM53" s="100"/>
      <c r="BN53" s="99"/>
      <c r="BO53" s="100"/>
      <c r="BP53" s="99"/>
      <c r="BQ53" s="100"/>
      <c r="BR53" s="99"/>
      <c r="BS53" s="100"/>
      <c r="BT53" s="99"/>
      <c r="BU53" s="100"/>
      <c r="BV53" s="99"/>
      <c r="BW53" s="100"/>
      <c r="BX53" s="99"/>
      <c r="BY53" s="100"/>
      <c r="BZ53" s="99"/>
      <c r="CA53" s="100"/>
      <c r="CB53" s="99"/>
      <c r="CC53" s="100"/>
      <c r="CD53" s="99"/>
      <c r="CE53" s="100"/>
      <c r="CF53" s="101"/>
      <c r="CG53" s="100"/>
    </row>
    <row r="54" spans="1:85" s="102" customFormat="1" ht="19.899999999999999" customHeight="1" x14ac:dyDescent="0.25">
      <c r="A54" s="94"/>
      <c r="B54" s="95"/>
      <c r="C54" s="95"/>
      <c r="D54" s="94"/>
      <c r="E54" s="94"/>
      <c r="F54" s="94"/>
      <c r="G54" s="94"/>
      <c r="H54" s="94"/>
      <c r="I54" s="100"/>
      <c r="J54" s="94"/>
      <c r="K54" s="100"/>
      <c r="L54" s="94"/>
      <c r="M54" s="100"/>
      <c r="N54" s="94"/>
      <c r="O54" s="100"/>
      <c r="P54" s="94"/>
      <c r="Q54" s="100"/>
      <c r="R54" s="94"/>
      <c r="S54" s="100"/>
      <c r="T54" s="94"/>
      <c r="U54" s="100"/>
      <c r="V54" s="94"/>
      <c r="W54" s="100"/>
      <c r="X54" s="94"/>
      <c r="Y54" s="100"/>
      <c r="Z54" s="94"/>
      <c r="AA54" s="100"/>
      <c r="AB54" s="94"/>
      <c r="AC54" s="100"/>
      <c r="AD54" s="94"/>
      <c r="AE54" s="100"/>
      <c r="AF54" s="101"/>
      <c r="AG54" s="100"/>
      <c r="AH54" s="99"/>
      <c r="AI54" s="100"/>
      <c r="AJ54" s="99"/>
      <c r="AK54" s="100"/>
      <c r="AL54" s="99"/>
      <c r="AM54" s="100"/>
      <c r="AN54" s="99"/>
      <c r="AO54" s="100"/>
      <c r="AP54" s="99"/>
      <c r="AQ54" s="100"/>
      <c r="AR54" s="99"/>
      <c r="AS54" s="100"/>
      <c r="AT54" s="99"/>
      <c r="AU54" s="100"/>
      <c r="AV54" s="99"/>
      <c r="AW54" s="100"/>
      <c r="AX54" s="99"/>
      <c r="AY54" s="100"/>
      <c r="AZ54" s="99"/>
      <c r="BA54" s="100"/>
      <c r="BB54" s="99"/>
      <c r="BC54" s="100"/>
      <c r="BD54" s="99"/>
      <c r="BE54" s="100"/>
      <c r="BF54" s="101"/>
      <c r="BG54" s="100"/>
      <c r="BH54" s="99"/>
      <c r="BI54" s="100"/>
      <c r="BJ54" s="99"/>
      <c r="BK54" s="100"/>
      <c r="BL54" s="99"/>
      <c r="BM54" s="100"/>
      <c r="BN54" s="99"/>
      <c r="BO54" s="100"/>
      <c r="BP54" s="99"/>
      <c r="BQ54" s="100"/>
      <c r="BR54" s="99"/>
      <c r="BS54" s="100"/>
      <c r="BT54" s="99"/>
      <c r="BU54" s="100"/>
      <c r="BV54" s="99"/>
      <c r="BW54" s="100"/>
      <c r="BX54" s="99"/>
      <c r="BY54" s="100"/>
      <c r="BZ54" s="99"/>
      <c r="CA54" s="100"/>
      <c r="CB54" s="99"/>
      <c r="CC54" s="100"/>
      <c r="CD54" s="99"/>
      <c r="CE54" s="100"/>
      <c r="CF54" s="101"/>
      <c r="CG54" s="100"/>
    </row>
    <row r="55" spans="1:85" s="102" customFormat="1" ht="19.899999999999999" customHeight="1" x14ac:dyDescent="0.25">
      <c r="A55" s="94">
        <v>45</v>
      </c>
      <c r="B55" s="95" t="s">
        <v>115</v>
      </c>
      <c r="C55" s="95" t="s">
        <v>77</v>
      </c>
      <c r="D55" s="94">
        <f>RANK(BF55,$BF$4:$BF$147)</f>
        <v>18</v>
      </c>
      <c r="E55" s="94">
        <v>1</v>
      </c>
      <c r="F55" s="94" t="s">
        <v>75</v>
      </c>
      <c r="G55" s="94"/>
      <c r="H55" s="94"/>
      <c r="I55" s="100">
        <f t="shared" si="19"/>
        <v>0</v>
      </c>
      <c r="J55" s="94"/>
      <c r="K55" s="100">
        <f t="shared" si="20"/>
        <v>0</v>
      </c>
      <c r="L55" s="94"/>
      <c r="M55" s="100">
        <f t="shared" si="21"/>
        <v>0</v>
      </c>
      <c r="N55" s="94"/>
      <c r="O55" s="100">
        <f t="shared" si="22"/>
        <v>0</v>
      </c>
      <c r="P55" s="94"/>
      <c r="Q55" s="100">
        <f t="shared" si="23"/>
        <v>0</v>
      </c>
      <c r="R55" s="94"/>
      <c r="S55" s="100">
        <f t="shared" si="24"/>
        <v>0</v>
      </c>
      <c r="T55" s="94"/>
      <c r="U55" s="100">
        <f t="shared" si="25"/>
        <v>0</v>
      </c>
      <c r="V55" s="94"/>
      <c r="W55" s="100">
        <f t="shared" si="26"/>
        <v>0</v>
      </c>
      <c r="X55" s="94"/>
      <c r="Y55" s="100">
        <f t="shared" si="27"/>
        <v>0</v>
      </c>
      <c r="Z55" s="94"/>
      <c r="AA55" s="100">
        <f t="shared" si="28"/>
        <v>0</v>
      </c>
      <c r="AB55" s="94"/>
      <c r="AC55" s="100">
        <f t="shared" si="29"/>
        <v>0</v>
      </c>
      <c r="AD55" s="94"/>
      <c r="AE55" s="100">
        <f t="shared" si="30"/>
        <v>0</v>
      </c>
      <c r="AF55" s="101">
        <f t="shared" ref="AF55:AF58" si="133">SUM(H55,J55,L55,N55,P55,R55,T55,V55,X55,Z55,AB55,AD55)</f>
        <v>0</v>
      </c>
      <c r="AG55" s="100">
        <f t="shared" ref="AG55:AG58" si="134">SUM(I55,K55,M55,O55,Q55,S55,U55,W55,Y55,AA55,AC55,AE55)</f>
        <v>0</v>
      </c>
      <c r="AH55" s="99"/>
      <c r="AI55" s="100">
        <f t="shared" si="33"/>
        <v>0</v>
      </c>
      <c r="AJ55" s="99"/>
      <c r="AK55" s="100">
        <f t="shared" si="34"/>
        <v>0</v>
      </c>
      <c r="AL55" s="99"/>
      <c r="AM55" s="100">
        <f t="shared" si="34"/>
        <v>0</v>
      </c>
      <c r="AN55" s="99"/>
      <c r="AO55" s="100">
        <f t="shared" si="35"/>
        <v>0</v>
      </c>
      <c r="AP55" s="99"/>
      <c r="AQ55" s="100">
        <f t="shared" si="36"/>
        <v>0</v>
      </c>
      <c r="AR55" s="99"/>
      <c r="AS55" s="100">
        <f t="shared" si="37"/>
        <v>0</v>
      </c>
      <c r="AT55" s="99"/>
      <c r="AU55" s="100">
        <f t="shared" si="38"/>
        <v>0</v>
      </c>
      <c r="AV55" s="99"/>
      <c r="AW55" s="100">
        <f t="shared" si="39"/>
        <v>0</v>
      </c>
      <c r="AX55" s="99"/>
      <c r="AY55" s="100">
        <f t="shared" si="40"/>
        <v>0</v>
      </c>
      <c r="AZ55" s="99"/>
      <c r="BA55" s="100">
        <f t="shared" si="41"/>
        <v>0</v>
      </c>
      <c r="BB55" s="99"/>
      <c r="BC55" s="100">
        <f t="shared" si="42"/>
        <v>0</v>
      </c>
      <c r="BD55" s="99"/>
      <c r="BE55" s="100">
        <f t="shared" si="43"/>
        <v>0</v>
      </c>
      <c r="BF55" s="101">
        <f t="shared" si="85"/>
        <v>0</v>
      </c>
      <c r="BG55" s="100">
        <f t="shared" si="85"/>
        <v>0</v>
      </c>
      <c r="BH55" s="99"/>
      <c r="BI55" s="100">
        <f t="shared" ref="BI55:BI58" si="135">BH55*$E55</f>
        <v>0</v>
      </c>
      <c r="BJ55" s="99"/>
      <c r="BK55" s="100">
        <f t="shared" ref="BK55:BK58" si="136">BJ55*$E55</f>
        <v>0</v>
      </c>
      <c r="BL55" s="99"/>
      <c r="BM55" s="100">
        <f t="shared" ref="BM55:BM58" si="137">BL55*$E55</f>
        <v>0</v>
      </c>
      <c r="BN55" s="99"/>
      <c r="BO55" s="100">
        <f t="shared" ref="BO55:BO58" si="138">BN55*$E55</f>
        <v>0</v>
      </c>
      <c r="BP55" s="99"/>
      <c r="BQ55" s="100">
        <f t="shared" ref="BQ55:BQ58" si="139">BP55*$E55</f>
        <v>0</v>
      </c>
      <c r="BR55" s="99"/>
      <c r="BS55" s="100">
        <f t="shared" ref="BS55:BS58" si="140">BR55*$E55</f>
        <v>0</v>
      </c>
      <c r="BT55" s="99"/>
      <c r="BU55" s="100">
        <f t="shared" ref="BU55:BU58" si="141">BT55*$E55</f>
        <v>0</v>
      </c>
      <c r="BV55" s="99"/>
      <c r="BW55" s="100">
        <f t="shared" ref="BW55:BW58" si="142">BV55*$E55</f>
        <v>0</v>
      </c>
      <c r="BX55" s="99"/>
      <c r="BY55" s="100">
        <f t="shared" ref="BY55:BY58" si="143">BX55*$E55</f>
        <v>0</v>
      </c>
      <c r="BZ55" s="99"/>
      <c r="CA55" s="100">
        <f t="shared" ref="CA55:CA58" si="144">BZ55*$E55</f>
        <v>0</v>
      </c>
      <c r="CB55" s="99"/>
      <c r="CC55" s="100">
        <f t="shared" ref="CC55:CC58" si="145">CB55*$E55</f>
        <v>0</v>
      </c>
      <c r="CD55" s="99"/>
      <c r="CE55" s="100">
        <f t="shared" ref="CE55:CE58" si="146">CD55*$E55</f>
        <v>0</v>
      </c>
      <c r="CF55" s="101">
        <f t="shared" ref="CF55:CG58" si="147">SUM(BH55,BJ55,BL55,BN55,BP55,BR55,BT55,BV55,BX55,BZ55,CB55,CD55)</f>
        <v>0</v>
      </c>
      <c r="CG55" s="100">
        <f t="shared" si="147"/>
        <v>0</v>
      </c>
    </row>
    <row r="56" spans="1:85" s="102" customFormat="1" ht="19.899999999999999" customHeight="1" x14ac:dyDescent="0.25">
      <c r="A56" s="94">
        <v>46</v>
      </c>
      <c r="B56" s="95" t="s">
        <v>116</v>
      </c>
      <c r="C56" s="95" t="s">
        <v>77</v>
      </c>
      <c r="D56" s="94">
        <f>RANK(BF56,$BF$4:$BF$147)</f>
        <v>18</v>
      </c>
      <c r="E56" s="94">
        <v>0.6</v>
      </c>
      <c r="F56" s="94" t="s">
        <v>75</v>
      </c>
      <c r="G56" s="94"/>
      <c r="H56" s="94"/>
      <c r="I56" s="100">
        <f t="shared" si="19"/>
        <v>0</v>
      </c>
      <c r="J56" s="94"/>
      <c r="K56" s="100">
        <f t="shared" si="20"/>
        <v>0</v>
      </c>
      <c r="L56" s="94"/>
      <c r="M56" s="100">
        <f t="shared" si="21"/>
        <v>0</v>
      </c>
      <c r="N56" s="94"/>
      <c r="O56" s="100">
        <f t="shared" si="22"/>
        <v>0</v>
      </c>
      <c r="P56" s="94"/>
      <c r="Q56" s="100">
        <f t="shared" si="23"/>
        <v>0</v>
      </c>
      <c r="R56" s="94"/>
      <c r="S56" s="100">
        <f t="shared" si="24"/>
        <v>0</v>
      </c>
      <c r="T56" s="94"/>
      <c r="U56" s="100">
        <f t="shared" si="25"/>
        <v>0</v>
      </c>
      <c r="V56" s="94"/>
      <c r="W56" s="100">
        <f t="shared" si="26"/>
        <v>0</v>
      </c>
      <c r="X56" s="94"/>
      <c r="Y56" s="100">
        <f t="shared" si="27"/>
        <v>0</v>
      </c>
      <c r="Z56" s="94"/>
      <c r="AA56" s="100">
        <f t="shared" si="28"/>
        <v>0</v>
      </c>
      <c r="AB56" s="94"/>
      <c r="AC56" s="100">
        <f t="shared" si="29"/>
        <v>0</v>
      </c>
      <c r="AD56" s="94"/>
      <c r="AE56" s="100">
        <f t="shared" si="30"/>
        <v>0</v>
      </c>
      <c r="AF56" s="101">
        <f t="shared" si="133"/>
        <v>0</v>
      </c>
      <c r="AG56" s="100">
        <f t="shared" si="134"/>
        <v>0</v>
      </c>
      <c r="AH56" s="99"/>
      <c r="AI56" s="100">
        <f t="shared" si="33"/>
        <v>0</v>
      </c>
      <c r="AJ56" s="99"/>
      <c r="AK56" s="100">
        <f t="shared" si="34"/>
        <v>0</v>
      </c>
      <c r="AL56" s="99"/>
      <c r="AM56" s="100">
        <f t="shared" si="34"/>
        <v>0</v>
      </c>
      <c r="AN56" s="99"/>
      <c r="AO56" s="100">
        <f t="shared" si="35"/>
        <v>0</v>
      </c>
      <c r="AP56" s="99"/>
      <c r="AQ56" s="100">
        <f t="shared" si="36"/>
        <v>0</v>
      </c>
      <c r="AR56" s="99"/>
      <c r="AS56" s="100">
        <f t="shared" si="37"/>
        <v>0</v>
      </c>
      <c r="AT56" s="99"/>
      <c r="AU56" s="100">
        <f t="shared" si="38"/>
        <v>0</v>
      </c>
      <c r="AV56" s="99"/>
      <c r="AW56" s="100">
        <f t="shared" si="39"/>
        <v>0</v>
      </c>
      <c r="AX56" s="99"/>
      <c r="AY56" s="100">
        <f t="shared" si="40"/>
        <v>0</v>
      </c>
      <c r="AZ56" s="99"/>
      <c r="BA56" s="100">
        <f t="shared" si="41"/>
        <v>0</v>
      </c>
      <c r="BB56" s="99"/>
      <c r="BC56" s="100">
        <f t="shared" si="42"/>
        <v>0</v>
      </c>
      <c r="BD56" s="99"/>
      <c r="BE56" s="100">
        <f t="shared" si="43"/>
        <v>0</v>
      </c>
      <c r="BF56" s="101">
        <f t="shared" si="85"/>
        <v>0</v>
      </c>
      <c r="BG56" s="100">
        <f t="shared" si="85"/>
        <v>0</v>
      </c>
      <c r="BH56" s="99"/>
      <c r="BI56" s="100">
        <f t="shared" si="135"/>
        <v>0</v>
      </c>
      <c r="BJ56" s="99"/>
      <c r="BK56" s="100">
        <f t="shared" si="136"/>
        <v>0</v>
      </c>
      <c r="BL56" s="99"/>
      <c r="BM56" s="100">
        <f t="shared" si="137"/>
        <v>0</v>
      </c>
      <c r="BN56" s="99"/>
      <c r="BO56" s="100">
        <f t="shared" si="138"/>
        <v>0</v>
      </c>
      <c r="BP56" s="99"/>
      <c r="BQ56" s="100">
        <f t="shared" si="139"/>
        <v>0</v>
      </c>
      <c r="BR56" s="99"/>
      <c r="BS56" s="100">
        <f t="shared" si="140"/>
        <v>0</v>
      </c>
      <c r="BT56" s="99"/>
      <c r="BU56" s="100">
        <f t="shared" si="141"/>
        <v>0</v>
      </c>
      <c r="BV56" s="99"/>
      <c r="BW56" s="100">
        <f t="shared" si="142"/>
        <v>0</v>
      </c>
      <c r="BX56" s="99"/>
      <c r="BY56" s="100">
        <f t="shared" si="143"/>
        <v>0</v>
      </c>
      <c r="BZ56" s="99"/>
      <c r="CA56" s="100">
        <f t="shared" si="144"/>
        <v>0</v>
      </c>
      <c r="CB56" s="99"/>
      <c r="CC56" s="100">
        <f t="shared" si="145"/>
        <v>0</v>
      </c>
      <c r="CD56" s="99"/>
      <c r="CE56" s="100">
        <f t="shared" si="146"/>
        <v>0</v>
      </c>
      <c r="CF56" s="101">
        <f t="shared" si="147"/>
        <v>0</v>
      </c>
      <c r="CG56" s="100">
        <f t="shared" si="147"/>
        <v>0</v>
      </c>
    </row>
    <row r="57" spans="1:85" s="102" customFormat="1" ht="19.899999999999999" customHeight="1" x14ac:dyDescent="0.25">
      <c r="A57" s="94">
        <v>47</v>
      </c>
      <c r="B57" s="95" t="s">
        <v>117</v>
      </c>
      <c r="C57" s="95" t="s">
        <v>74</v>
      </c>
      <c r="D57" s="94">
        <f>RANK(BF57,$BF$4:$BF$147)</f>
        <v>18</v>
      </c>
      <c r="E57" s="94">
        <v>0.64</v>
      </c>
      <c r="F57" s="94" t="s">
        <v>85</v>
      </c>
      <c r="G57" s="94">
        <v>1350</v>
      </c>
      <c r="H57" s="94">
        <v>140</v>
      </c>
      <c r="I57" s="100">
        <f t="shared" si="19"/>
        <v>89.600000000000009</v>
      </c>
      <c r="J57" s="94"/>
      <c r="K57" s="100">
        <f t="shared" si="20"/>
        <v>0</v>
      </c>
      <c r="L57" s="94"/>
      <c r="M57" s="100">
        <f t="shared" si="21"/>
        <v>0</v>
      </c>
      <c r="N57" s="94">
        <v>70</v>
      </c>
      <c r="O57" s="100">
        <f t="shared" si="22"/>
        <v>44.800000000000004</v>
      </c>
      <c r="P57" s="94"/>
      <c r="Q57" s="100">
        <f t="shared" si="23"/>
        <v>0</v>
      </c>
      <c r="R57" s="94">
        <v>70</v>
      </c>
      <c r="S57" s="100">
        <f t="shared" si="24"/>
        <v>44.800000000000004</v>
      </c>
      <c r="T57" s="94">
        <v>70</v>
      </c>
      <c r="U57" s="100">
        <f t="shared" si="25"/>
        <v>44.800000000000004</v>
      </c>
      <c r="V57" s="94">
        <v>70</v>
      </c>
      <c r="W57" s="100">
        <f t="shared" si="26"/>
        <v>44.800000000000004</v>
      </c>
      <c r="X57" s="94">
        <v>70</v>
      </c>
      <c r="Y57" s="100">
        <f t="shared" si="27"/>
        <v>44.800000000000004</v>
      </c>
      <c r="Z57" s="94">
        <v>70</v>
      </c>
      <c r="AA57" s="100">
        <f t="shared" si="28"/>
        <v>44.800000000000004</v>
      </c>
      <c r="AB57" s="94">
        <v>70</v>
      </c>
      <c r="AC57" s="100">
        <f t="shared" si="29"/>
        <v>44.800000000000004</v>
      </c>
      <c r="AD57" s="94"/>
      <c r="AE57" s="100">
        <f t="shared" si="30"/>
        <v>0</v>
      </c>
      <c r="AF57" s="101">
        <f t="shared" si="133"/>
        <v>630</v>
      </c>
      <c r="AG57" s="100">
        <f t="shared" si="134"/>
        <v>403.20000000000005</v>
      </c>
      <c r="AH57" s="99"/>
      <c r="AI57" s="100">
        <f t="shared" si="33"/>
        <v>0</v>
      </c>
      <c r="AJ57" s="99"/>
      <c r="AK57" s="100">
        <f t="shared" si="34"/>
        <v>0</v>
      </c>
      <c r="AL57" s="99"/>
      <c r="AM57" s="100">
        <f t="shared" si="34"/>
        <v>0</v>
      </c>
      <c r="AN57" s="99"/>
      <c r="AO57" s="100">
        <f t="shared" si="35"/>
        <v>0</v>
      </c>
      <c r="AP57" s="99"/>
      <c r="AQ57" s="100">
        <f t="shared" si="36"/>
        <v>0</v>
      </c>
      <c r="AR57" s="99"/>
      <c r="AS57" s="100">
        <f t="shared" si="37"/>
        <v>0</v>
      </c>
      <c r="AT57" s="99"/>
      <c r="AU57" s="100">
        <f t="shared" si="38"/>
        <v>0</v>
      </c>
      <c r="AV57" s="99"/>
      <c r="AW57" s="100">
        <f t="shared" si="39"/>
        <v>0</v>
      </c>
      <c r="AX57" s="99"/>
      <c r="AY57" s="100">
        <f t="shared" si="40"/>
        <v>0</v>
      </c>
      <c r="AZ57" s="99"/>
      <c r="BA57" s="100">
        <f t="shared" si="41"/>
        <v>0</v>
      </c>
      <c r="BB57" s="99"/>
      <c r="BC57" s="100">
        <f t="shared" si="42"/>
        <v>0</v>
      </c>
      <c r="BD57" s="99"/>
      <c r="BE57" s="100">
        <f t="shared" si="43"/>
        <v>0</v>
      </c>
      <c r="BF57" s="101">
        <f t="shared" si="85"/>
        <v>0</v>
      </c>
      <c r="BG57" s="100">
        <f t="shared" si="85"/>
        <v>0</v>
      </c>
      <c r="BH57" s="99"/>
      <c r="BI57" s="100">
        <f t="shared" si="135"/>
        <v>0</v>
      </c>
      <c r="BJ57" s="99"/>
      <c r="BK57" s="100">
        <f t="shared" si="136"/>
        <v>0</v>
      </c>
      <c r="BL57" s="99"/>
      <c r="BM57" s="100">
        <f t="shared" si="137"/>
        <v>0</v>
      </c>
      <c r="BN57" s="99"/>
      <c r="BO57" s="100">
        <f t="shared" si="138"/>
        <v>0</v>
      </c>
      <c r="BP57" s="99"/>
      <c r="BQ57" s="100">
        <f t="shared" si="139"/>
        <v>0</v>
      </c>
      <c r="BR57" s="99"/>
      <c r="BS57" s="100">
        <f t="shared" si="140"/>
        <v>0</v>
      </c>
      <c r="BT57" s="99"/>
      <c r="BU57" s="100">
        <f t="shared" si="141"/>
        <v>0</v>
      </c>
      <c r="BV57" s="99"/>
      <c r="BW57" s="100">
        <f t="shared" si="142"/>
        <v>0</v>
      </c>
      <c r="BX57" s="99"/>
      <c r="BY57" s="100">
        <f t="shared" si="143"/>
        <v>0</v>
      </c>
      <c r="BZ57" s="99"/>
      <c r="CA57" s="100">
        <f t="shared" si="144"/>
        <v>0</v>
      </c>
      <c r="CB57" s="99"/>
      <c r="CC57" s="100">
        <f t="shared" si="145"/>
        <v>0</v>
      </c>
      <c r="CD57" s="99"/>
      <c r="CE57" s="100">
        <f t="shared" si="146"/>
        <v>0</v>
      </c>
      <c r="CF57" s="101">
        <f t="shared" si="147"/>
        <v>0</v>
      </c>
      <c r="CG57" s="100">
        <f t="shared" si="147"/>
        <v>0</v>
      </c>
    </row>
    <row r="58" spans="1:85" s="102" customFormat="1" ht="19.899999999999999" customHeight="1" x14ac:dyDescent="0.25">
      <c r="A58" s="94">
        <v>48</v>
      </c>
      <c r="B58" s="95" t="s">
        <v>117</v>
      </c>
      <c r="C58" s="95" t="s">
        <v>74</v>
      </c>
      <c r="D58" s="94">
        <f>RANK(BF58,$BF$4:$BF$147)</f>
        <v>18</v>
      </c>
      <c r="E58" s="94">
        <v>0.64</v>
      </c>
      <c r="F58" s="94" t="s">
        <v>83</v>
      </c>
      <c r="G58" s="94"/>
      <c r="H58" s="94"/>
      <c r="I58" s="100">
        <f t="shared" si="19"/>
        <v>0</v>
      </c>
      <c r="J58" s="94"/>
      <c r="K58" s="100">
        <f t="shared" si="20"/>
        <v>0</v>
      </c>
      <c r="L58" s="94"/>
      <c r="M58" s="100">
        <f t="shared" si="21"/>
        <v>0</v>
      </c>
      <c r="N58" s="94"/>
      <c r="O58" s="100">
        <f t="shared" si="22"/>
        <v>0</v>
      </c>
      <c r="P58" s="94"/>
      <c r="Q58" s="100">
        <f t="shared" si="23"/>
        <v>0</v>
      </c>
      <c r="R58" s="94"/>
      <c r="S58" s="100">
        <f t="shared" si="24"/>
        <v>0</v>
      </c>
      <c r="T58" s="94"/>
      <c r="U58" s="100">
        <f t="shared" si="25"/>
        <v>0</v>
      </c>
      <c r="V58" s="94"/>
      <c r="W58" s="100">
        <f t="shared" si="26"/>
        <v>0</v>
      </c>
      <c r="X58" s="94"/>
      <c r="Y58" s="100">
        <f t="shared" si="27"/>
        <v>0</v>
      </c>
      <c r="Z58" s="94"/>
      <c r="AA58" s="100">
        <f t="shared" si="28"/>
        <v>0</v>
      </c>
      <c r="AB58" s="94"/>
      <c r="AC58" s="100">
        <f t="shared" si="29"/>
        <v>0</v>
      </c>
      <c r="AD58" s="94"/>
      <c r="AE58" s="100">
        <f t="shared" si="30"/>
        <v>0</v>
      </c>
      <c r="AF58" s="101">
        <f t="shared" si="133"/>
        <v>0</v>
      </c>
      <c r="AG58" s="100">
        <f t="shared" si="134"/>
        <v>0</v>
      </c>
      <c r="AH58" s="99"/>
      <c r="AI58" s="100">
        <f t="shared" si="33"/>
        <v>0</v>
      </c>
      <c r="AJ58" s="99"/>
      <c r="AK58" s="100">
        <f t="shared" si="34"/>
        <v>0</v>
      </c>
      <c r="AL58" s="99"/>
      <c r="AM58" s="100">
        <f t="shared" si="34"/>
        <v>0</v>
      </c>
      <c r="AN58" s="99"/>
      <c r="AO58" s="100">
        <f t="shared" si="35"/>
        <v>0</v>
      </c>
      <c r="AP58" s="99"/>
      <c r="AQ58" s="100">
        <f t="shared" si="36"/>
        <v>0</v>
      </c>
      <c r="AR58" s="99"/>
      <c r="AS58" s="100">
        <f t="shared" si="37"/>
        <v>0</v>
      </c>
      <c r="AT58" s="99"/>
      <c r="AU58" s="100">
        <f t="shared" si="38"/>
        <v>0</v>
      </c>
      <c r="AV58" s="99"/>
      <c r="AW58" s="100">
        <f t="shared" si="39"/>
        <v>0</v>
      </c>
      <c r="AX58" s="99"/>
      <c r="AY58" s="100">
        <f t="shared" si="40"/>
        <v>0</v>
      </c>
      <c r="AZ58" s="99"/>
      <c r="BA58" s="100">
        <f t="shared" si="41"/>
        <v>0</v>
      </c>
      <c r="BB58" s="99"/>
      <c r="BC58" s="100">
        <f t="shared" si="42"/>
        <v>0</v>
      </c>
      <c r="BD58" s="99"/>
      <c r="BE58" s="100">
        <f t="shared" si="43"/>
        <v>0</v>
      </c>
      <c r="BF58" s="101">
        <f t="shared" si="85"/>
        <v>0</v>
      </c>
      <c r="BG58" s="100">
        <f t="shared" si="85"/>
        <v>0</v>
      </c>
      <c r="BH58" s="99"/>
      <c r="BI58" s="100">
        <f t="shared" si="135"/>
        <v>0</v>
      </c>
      <c r="BJ58" s="99"/>
      <c r="BK58" s="100">
        <f t="shared" si="136"/>
        <v>0</v>
      </c>
      <c r="BL58" s="99"/>
      <c r="BM58" s="100">
        <f t="shared" si="137"/>
        <v>0</v>
      </c>
      <c r="BN58" s="99"/>
      <c r="BO58" s="100">
        <f t="shared" si="138"/>
        <v>0</v>
      </c>
      <c r="BP58" s="99"/>
      <c r="BQ58" s="100">
        <f t="shared" si="139"/>
        <v>0</v>
      </c>
      <c r="BR58" s="99"/>
      <c r="BS58" s="100">
        <f t="shared" si="140"/>
        <v>0</v>
      </c>
      <c r="BT58" s="99"/>
      <c r="BU58" s="100">
        <f t="shared" si="141"/>
        <v>0</v>
      </c>
      <c r="BV58" s="99"/>
      <c r="BW58" s="100">
        <f t="shared" si="142"/>
        <v>0</v>
      </c>
      <c r="BX58" s="99"/>
      <c r="BY58" s="100">
        <f t="shared" si="143"/>
        <v>0</v>
      </c>
      <c r="BZ58" s="99"/>
      <c r="CA58" s="100">
        <f t="shared" si="144"/>
        <v>0</v>
      </c>
      <c r="CB58" s="99"/>
      <c r="CC58" s="100">
        <f t="shared" si="145"/>
        <v>0</v>
      </c>
      <c r="CD58" s="99"/>
      <c r="CE58" s="100">
        <f t="shared" si="146"/>
        <v>0</v>
      </c>
      <c r="CF58" s="101">
        <f t="shared" si="147"/>
        <v>0</v>
      </c>
      <c r="CG58" s="100">
        <f t="shared" si="147"/>
        <v>0</v>
      </c>
    </row>
    <row r="59" spans="1:85" s="102" customFormat="1" ht="19.899999999999999" customHeight="1" x14ac:dyDescent="0.25">
      <c r="A59" s="94"/>
      <c r="B59" s="95"/>
      <c r="C59" s="95"/>
      <c r="D59" s="94"/>
      <c r="E59" s="94"/>
      <c r="F59" s="94"/>
      <c r="G59" s="94"/>
      <c r="H59" s="94"/>
      <c r="I59" s="100"/>
      <c r="J59" s="94"/>
      <c r="K59" s="100"/>
      <c r="L59" s="94"/>
      <c r="M59" s="100"/>
      <c r="N59" s="94"/>
      <c r="O59" s="100"/>
      <c r="P59" s="94"/>
      <c r="Q59" s="100"/>
      <c r="R59" s="94"/>
      <c r="S59" s="100"/>
      <c r="T59" s="94"/>
      <c r="U59" s="100"/>
      <c r="V59" s="94"/>
      <c r="W59" s="100"/>
      <c r="X59" s="94"/>
      <c r="Y59" s="100"/>
      <c r="Z59" s="94"/>
      <c r="AA59" s="100"/>
      <c r="AB59" s="94"/>
      <c r="AC59" s="100"/>
      <c r="AD59" s="94"/>
      <c r="AE59" s="100"/>
      <c r="AF59" s="101"/>
      <c r="AG59" s="100"/>
      <c r="AH59" s="99"/>
      <c r="AI59" s="100"/>
      <c r="AJ59" s="99"/>
      <c r="AK59" s="100"/>
      <c r="AL59" s="99"/>
      <c r="AM59" s="100"/>
      <c r="AN59" s="99"/>
      <c r="AO59" s="100"/>
      <c r="AP59" s="99"/>
      <c r="AQ59" s="100"/>
      <c r="AR59" s="99"/>
      <c r="AS59" s="100"/>
      <c r="AT59" s="99"/>
      <c r="AU59" s="100"/>
      <c r="AV59" s="99"/>
      <c r="AW59" s="100"/>
      <c r="AX59" s="99"/>
      <c r="AY59" s="100"/>
      <c r="AZ59" s="99"/>
      <c r="BA59" s="100"/>
      <c r="BB59" s="99"/>
      <c r="BC59" s="100"/>
      <c r="BD59" s="99"/>
      <c r="BE59" s="100"/>
      <c r="BF59" s="101"/>
      <c r="BG59" s="100"/>
      <c r="BH59" s="99"/>
      <c r="BI59" s="100"/>
      <c r="BJ59" s="99"/>
      <c r="BK59" s="100"/>
      <c r="BL59" s="99"/>
      <c r="BM59" s="100"/>
      <c r="BN59" s="99"/>
      <c r="BO59" s="100"/>
      <c r="BP59" s="99"/>
      <c r="BQ59" s="100"/>
      <c r="BR59" s="99"/>
      <c r="BS59" s="100"/>
      <c r="BT59" s="99"/>
      <c r="BU59" s="100"/>
      <c r="BV59" s="99"/>
      <c r="BW59" s="100"/>
      <c r="BX59" s="99"/>
      <c r="BY59" s="100"/>
      <c r="BZ59" s="99"/>
      <c r="CA59" s="100"/>
      <c r="CB59" s="99"/>
      <c r="CC59" s="100"/>
      <c r="CD59" s="99"/>
      <c r="CE59" s="100"/>
      <c r="CF59" s="101"/>
      <c r="CG59" s="100"/>
    </row>
    <row r="60" spans="1:85" s="102" customFormat="1" ht="19.899999999999999" customHeight="1" x14ac:dyDescent="0.25">
      <c r="A60" s="94">
        <v>49</v>
      </c>
      <c r="B60" s="95" t="s">
        <v>118</v>
      </c>
      <c r="C60" s="95" t="s">
        <v>77</v>
      </c>
      <c r="D60" s="94">
        <f>RANK(BF60,$BF$4:$BF$147)</f>
        <v>1</v>
      </c>
      <c r="E60" s="94">
        <v>1</v>
      </c>
      <c r="F60" s="94" t="s">
        <v>75</v>
      </c>
      <c r="G60" s="94">
        <v>1550</v>
      </c>
      <c r="H60" s="94">
        <v>27240</v>
      </c>
      <c r="I60" s="97">
        <f t="shared" ref="I60:I62" si="148">H60*$E60</f>
        <v>27240</v>
      </c>
      <c r="J60" s="94">
        <v>23220</v>
      </c>
      <c r="K60" s="97">
        <f t="shared" ref="K60:K62" si="149">J60*$E60</f>
        <v>23220</v>
      </c>
      <c r="L60" s="94">
        <v>26640</v>
      </c>
      <c r="M60" s="97">
        <f t="shared" ref="M60:M62" si="150">L60*$E60</f>
        <v>26640</v>
      </c>
      <c r="N60" s="94">
        <v>31860</v>
      </c>
      <c r="O60" s="97">
        <f t="shared" ref="O60:O62" si="151">N60*$E60</f>
        <v>31860</v>
      </c>
      <c r="P60" s="94">
        <v>30732</v>
      </c>
      <c r="Q60" s="97">
        <f t="shared" ref="Q60:Q62" si="152">P60*$E60</f>
        <v>30732</v>
      </c>
      <c r="R60" s="94">
        <v>33240</v>
      </c>
      <c r="S60" s="97">
        <f t="shared" ref="S60:S62" si="153">R60*$E60</f>
        <v>33240</v>
      </c>
      <c r="T60" s="94">
        <v>35024</v>
      </c>
      <c r="U60" s="97">
        <f t="shared" ref="U60:U62" si="154">T60*$E60</f>
        <v>35024</v>
      </c>
      <c r="V60" s="94">
        <v>35856</v>
      </c>
      <c r="W60" s="97">
        <f t="shared" ref="W60:W62" si="155">V60*$E60</f>
        <v>35856</v>
      </c>
      <c r="X60" s="94">
        <v>37979</v>
      </c>
      <c r="Y60" s="97">
        <f t="shared" ref="Y60:Y62" si="156">X60*$E60</f>
        <v>37979</v>
      </c>
      <c r="Z60" s="94">
        <v>40728</v>
      </c>
      <c r="AA60" s="97">
        <f t="shared" ref="AA60:AA62" si="157">Z60*$E60</f>
        <v>40728</v>
      </c>
      <c r="AB60" s="94">
        <v>28692</v>
      </c>
      <c r="AC60" s="97">
        <f t="shared" ref="AC60:AC62" si="158">AB60*$E60</f>
        <v>28692</v>
      </c>
      <c r="AD60" s="94">
        <v>38184</v>
      </c>
      <c r="AE60" s="97">
        <f t="shared" ref="AE60:AE62" si="159">AD60*$E60</f>
        <v>38184</v>
      </c>
      <c r="AF60" s="101">
        <f t="shared" ref="AF60" si="160">SUM(H60,J60,L60,N60,P60,R60,T60,V60,X60,Z60,AB60,AD60)</f>
        <v>389395</v>
      </c>
      <c r="AG60" s="100">
        <f t="shared" ref="AG60" si="161">SUM(I60,K60,M60,O60,Q60,S60,U60,W60,Y60,AA60,AC60,AE60)</f>
        <v>389395</v>
      </c>
      <c r="AH60" s="96">
        <v>28032</v>
      </c>
      <c r="AI60" s="97">
        <f t="shared" ref="AI60:AK62" si="162">AH60*$E60</f>
        <v>28032</v>
      </c>
      <c r="AJ60" s="98">
        <v>32292</v>
      </c>
      <c r="AK60" s="97">
        <f t="shared" si="162"/>
        <v>32292</v>
      </c>
      <c r="AL60" s="99">
        <v>37692</v>
      </c>
      <c r="AM60" s="100">
        <f t="shared" si="34"/>
        <v>37692</v>
      </c>
      <c r="AN60" s="99">
        <v>32220</v>
      </c>
      <c r="AO60" s="100">
        <f t="shared" si="35"/>
        <v>32220</v>
      </c>
      <c r="AP60" s="99">
        <v>39084</v>
      </c>
      <c r="AQ60" s="100">
        <f t="shared" si="36"/>
        <v>39084</v>
      </c>
      <c r="AR60" s="99">
        <v>38076</v>
      </c>
      <c r="AS60" s="100">
        <f t="shared" si="37"/>
        <v>38076</v>
      </c>
      <c r="AT60" s="99">
        <v>40536</v>
      </c>
      <c r="AU60" s="100">
        <f t="shared" si="38"/>
        <v>40536</v>
      </c>
      <c r="AV60" s="99">
        <v>38784</v>
      </c>
      <c r="AW60" s="100">
        <f t="shared" si="39"/>
        <v>38784</v>
      </c>
      <c r="AX60" s="99">
        <v>41496</v>
      </c>
      <c r="AY60" s="100">
        <f t="shared" si="40"/>
        <v>41496</v>
      </c>
      <c r="AZ60" s="99">
        <v>41652</v>
      </c>
      <c r="BA60" s="100">
        <f t="shared" si="41"/>
        <v>41652</v>
      </c>
      <c r="BB60" s="99">
        <v>38785</v>
      </c>
      <c r="BC60" s="100">
        <f t="shared" si="42"/>
        <v>38785</v>
      </c>
      <c r="BD60" s="99">
        <v>44700</v>
      </c>
      <c r="BE60" s="100">
        <f t="shared" si="43"/>
        <v>44700</v>
      </c>
      <c r="BF60" s="101">
        <f t="shared" si="85"/>
        <v>453349</v>
      </c>
      <c r="BG60" s="100">
        <f t="shared" si="85"/>
        <v>453349</v>
      </c>
      <c r="BH60" s="96">
        <v>42108</v>
      </c>
      <c r="BI60" s="97">
        <f t="shared" ref="BI60" si="163">BH60*$E60</f>
        <v>42108</v>
      </c>
      <c r="BJ60" s="98">
        <v>38220</v>
      </c>
      <c r="BK60" s="100">
        <f t="shared" ref="BK60" si="164">BJ60*$E60</f>
        <v>38220</v>
      </c>
      <c r="BL60" s="99"/>
      <c r="BM60" s="100">
        <f t="shared" ref="BM60" si="165">BL60*$E60</f>
        <v>0</v>
      </c>
      <c r="BN60" s="99"/>
      <c r="BO60" s="100">
        <f t="shared" ref="BO60" si="166">BN60*$E60</f>
        <v>0</v>
      </c>
      <c r="BP60" s="99"/>
      <c r="BQ60" s="100">
        <f t="shared" ref="BQ60" si="167">BP60*$E60</f>
        <v>0</v>
      </c>
      <c r="BR60" s="99"/>
      <c r="BS60" s="100">
        <f t="shared" ref="BS60" si="168">BR60*$E60</f>
        <v>0</v>
      </c>
      <c r="BT60" s="99"/>
      <c r="BU60" s="100">
        <f t="shared" ref="BU60" si="169">BT60*$E60</f>
        <v>0</v>
      </c>
      <c r="BV60" s="99"/>
      <c r="BW60" s="100">
        <f t="shared" ref="BW60" si="170">BV60*$E60</f>
        <v>0</v>
      </c>
      <c r="BX60" s="99"/>
      <c r="BY60" s="100">
        <f t="shared" ref="BY60" si="171">BX60*$E60</f>
        <v>0</v>
      </c>
      <c r="BZ60" s="99"/>
      <c r="CA60" s="100">
        <f t="shared" ref="CA60" si="172">BZ60*$E60</f>
        <v>0</v>
      </c>
      <c r="CB60" s="99"/>
      <c r="CC60" s="100">
        <f t="shared" ref="CC60" si="173">CB60*$E60</f>
        <v>0</v>
      </c>
      <c r="CD60" s="99"/>
      <c r="CE60" s="100">
        <f t="shared" ref="CE60" si="174">CD60*$E60</f>
        <v>0</v>
      </c>
      <c r="CF60" s="101">
        <f t="shared" ref="CF60:CG60" si="175">SUM(BH60,BJ60,BL60,BN60,BP60,BR60,BT60,BV60,BX60,BZ60,CB60,CD60)</f>
        <v>80328</v>
      </c>
      <c r="CG60" s="100">
        <f t="shared" si="175"/>
        <v>80328</v>
      </c>
    </row>
    <row r="61" spans="1:85" s="102" customFormat="1" ht="19.899999999999999" customHeight="1" x14ac:dyDescent="0.25">
      <c r="A61" s="94">
        <v>50</v>
      </c>
      <c r="B61" s="95" t="s">
        <v>119</v>
      </c>
      <c r="C61" s="95"/>
      <c r="D61" s="94"/>
      <c r="E61" s="94">
        <v>0.6</v>
      </c>
      <c r="F61" s="94" t="s">
        <v>98</v>
      </c>
      <c r="G61" s="94">
        <v>1060</v>
      </c>
      <c r="H61" s="94"/>
      <c r="I61" s="97"/>
      <c r="J61" s="94"/>
      <c r="K61" s="97"/>
      <c r="L61" s="94"/>
      <c r="M61" s="97"/>
      <c r="N61" s="94"/>
      <c r="O61" s="97"/>
      <c r="P61" s="94"/>
      <c r="Q61" s="97"/>
      <c r="R61" s="94"/>
      <c r="S61" s="97"/>
      <c r="T61" s="94"/>
      <c r="U61" s="97"/>
      <c r="V61" s="94"/>
      <c r="W61" s="97"/>
      <c r="X61" s="94"/>
      <c r="Y61" s="97"/>
      <c r="Z61" s="94"/>
      <c r="AA61" s="97"/>
      <c r="AB61" s="94"/>
      <c r="AC61" s="97"/>
      <c r="AD61" s="94"/>
      <c r="AE61" s="97"/>
      <c r="AF61" s="101"/>
      <c r="AG61" s="100"/>
      <c r="AH61" s="96"/>
      <c r="AI61" s="97"/>
      <c r="AJ61" s="98"/>
      <c r="AK61" s="97"/>
      <c r="AL61" s="99"/>
      <c r="AM61" s="100"/>
      <c r="AN61" s="99"/>
      <c r="AO61" s="100"/>
      <c r="AP61" s="99"/>
      <c r="AQ61" s="100"/>
      <c r="AR61" s="99"/>
      <c r="AS61" s="100"/>
      <c r="AT61" s="99"/>
      <c r="AU61" s="100"/>
      <c r="AV61" s="99"/>
      <c r="AW61" s="100"/>
      <c r="AX61" s="99"/>
      <c r="AY61" s="100"/>
      <c r="AZ61" s="99"/>
      <c r="BA61" s="100"/>
      <c r="BB61" s="99"/>
      <c r="BC61" s="100"/>
      <c r="BD61" s="99"/>
      <c r="BE61" s="100"/>
      <c r="BF61" s="101"/>
      <c r="BG61" s="100"/>
      <c r="BH61" s="96"/>
      <c r="BI61" s="97"/>
      <c r="BJ61" s="98"/>
      <c r="BK61" s="100"/>
      <c r="BL61" s="99"/>
      <c r="BM61" s="100"/>
      <c r="BN61" s="99"/>
      <c r="BO61" s="100"/>
      <c r="BP61" s="99"/>
      <c r="BQ61" s="100"/>
      <c r="BR61" s="99"/>
      <c r="BS61" s="100"/>
      <c r="BT61" s="99"/>
      <c r="BU61" s="100"/>
      <c r="BV61" s="99"/>
      <c r="BW61" s="100"/>
      <c r="BX61" s="99"/>
      <c r="BY61" s="100"/>
      <c r="BZ61" s="99"/>
      <c r="CA61" s="100"/>
      <c r="CB61" s="99"/>
      <c r="CC61" s="100"/>
      <c r="CD61" s="99"/>
      <c r="CE61" s="100"/>
      <c r="CF61" s="101"/>
      <c r="CG61" s="100"/>
    </row>
    <row r="62" spans="1:85" s="102" customFormat="1" ht="19.899999999999999" customHeight="1" x14ac:dyDescent="0.25">
      <c r="A62" s="94">
        <v>51</v>
      </c>
      <c r="B62" s="95" t="s">
        <v>120</v>
      </c>
      <c r="C62" s="95" t="s">
        <v>77</v>
      </c>
      <c r="D62" s="94">
        <f>RANK(BF62,$BF$4:$BF$147)</f>
        <v>6</v>
      </c>
      <c r="E62" s="94">
        <v>0.35</v>
      </c>
      <c r="F62" s="94" t="s">
        <v>81</v>
      </c>
      <c r="G62" s="94">
        <v>700</v>
      </c>
      <c r="H62" s="94">
        <v>4120</v>
      </c>
      <c r="I62" s="97">
        <f t="shared" si="148"/>
        <v>1442</v>
      </c>
      <c r="J62" s="94">
        <v>2720</v>
      </c>
      <c r="K62" s="97">
        <f t="shared" si="149"/>
        <v>951.99999999999989</v>
      </c>
      <c r="L62" s="94">
        <v>2880</v>
      </c>
      <c r="M62" s="97">
        <f t="shared" si="150"/>
        <v>1007.9999999999999</v>
      </c>
      <c r="N62" s="94">
        <v>2800</v>
      </c>
      <c r="O62" s="97">
        <f t="shared" si="151"/>
        <v>979.99999999999989</v>
      </c>
      <c r="P62" s="94">
        <v>3080</v>
      </c>
      <c r="Q62" s="97">
        <f t="shared" si="152"/>
        <v>1078</v>
      </c>
      <c r="R62" s="94">
        <v>4400</v>
      </c>
      <c r="S62" s="97">
        <f t="shared" si="153"/>
        <v>1540</v>
      </c>
      <c r="T62" s="94">
        <v>4980</v>
      </c>
      <c r="U62" s="97">
        <f t="shared" si="154"/>
        <v>1743</v>
      </c>
      <c r="V62" s="94">
        <v>6000</v>
      </c>
      <c r="W62" s="97">
        <f t="shared" si="155"/>
        <v>2100</v>
      </c>
      <c r="X62" s="94">
        <v>5746</v>
      </c>
      <c r="Y62" s="97">
        <f t="shared" si="156"/>
        <v>2011.1</v>
      </c>
      <c r="Z62" s="94">
        <v>6160</v>
      </c>
      <c r="AA62" s="97">
        <f t="shared" si="157"/>
        <v>2156</v>
      </c>
      <c r="AB62" s="94">
        <v>8112</v>
      </c>
      <c r="AC62" s="97">
        <f t="shared" si="158"/>
        <v>2839.2</v>
      </c>
      <c r="AD62" s="94">
        <v>6069</v>
      </c>
      <c r="AE62" s="97">
        <f t="shared" si="159"/>
        <v>2124.15</v>
      </c>
      <c r="AF62" s="101">
        <f t="shared" ref="AF62:AF64" si="176">SUM(H62,J62,L62,N62,P62,R62,T62,V62,X62,Z62,AB62,AD62)</f>
        <v>57067</v>
      </c>
      <c r="AG62" s="100">
        <f t="shared" ref="AG62:AG64" si="177">SUM(I62,K62,M62,O62,Q62,S62,U62,W62,Y62,AA62,AC62,AE62)</f>
        <v>19973.45</v>
      </c>
      <c r="AH62" s="96">
        <v>7810</v>
      </c>
      <c r="AI62" s="97">
        <f t="shared" si="162"/>
        <v>2733.5</v>
      </c>
      <c r="AJ62" s="98">
        <v>6880</v>
      </c>
      <c r="AK62" s="97">
        <f t="shared" si="162"/>
        <v>2408</v>
      </c>
      <c r="AL62" s="99">
        <v>9867</v>
      </c>
      <c r="AM62" s="100">
        <f t="shared" si="34"/>
        <v>3453.45</v>
      </c>
      <c r="AN62" s="99">
        <v>9000</v>
      </c>
      <c r="AO62" s="100">
        <f t="shared" si="35"/>
        <v>3150</v>
      </c>
      <c r="AP62" s="99">
        <v>12096</v>
      </c>
      <c r="AQ62" s="100">
        <f t="shared" si="36"/>
        <v>4233.5999999999995</v>
      </c>
      <c r="AR62" s="99">
        <v>6691</v>
      </c>
      <c r="AS62" s="100">
        <f t="shared" si="37"/>
        <v>2341.85</v>
      </c>
      <c r="AT62" s="99">
        <v>9720</v>
      </c>
      <c r="AU62" s="100">
        <f t="shared" si="38"/>
        <v>3402</v>
      </c>
      <c r="AV62" s="99">
        <v>12920</v>
      </c>
      <c r="AW62" s="100">
        <f t="shared" si="39"/>
        <v>4522</v>
      </c>
      <c r="AX62" s="99">
        <v>13840</v>
      </c>
      <c r="AY62" s="100">
        <f t="shared" si="40"/>
        <v>4844</v>
      </c>
      <c r="AZ62" s="99">
        <v>14760</v>
      </c>
      <c r="BA62" s="100">
        <f t="shared" si="41"/>
        <v>5166</v>
      </c>
      <c r="BB62" s="99">
        <v>11760</v>
      </c>
      <c r="BC62" s="100">
        <f t="shared" si="42"/>
        <v>4116</v>
      </c>
      <c r="BD62" s="99">
        <v>14760</v>
      </c>
      <c r="BE62" s="100">
        <f t="shared" si="43"/>
        <v>5166</v>
      </c>
      <c r="BF62" s="101">
        <f t="shared" si="85"/>
        <v>130104</v>
      </c>
      <c r="BG62" s="100">
        <f t="shared" si="85"/>
        <v>45536.399999999994</v>
      </c>
      <c r="BH62" s="96">
        <v>14880</v>
      </c>
      <c r="BI62" s="97">
        <f t="shared" ref="BI62:BI64" si="178">BH62*$E62</f>
        <v>5208</v>
      </c>
      <c r="BJ62" s="98">
        <v>13120</v>
      </c>
      <c r="BK62" s="100">
        <f t="shared" ref="BK62:BK64" si="179">BJ62*$E62</f>
        <v>4592</v>
      </c>
      <c r="BL62" s="99"/>
      <c r="BM62" s="100">
        <f t="shared" ref="BM62:BM64" si="180">BL62*$E62</f>
        <v>0</v>
      </c>
      <c r="BN62" s="99"/>
      <c r="BO62" s="100">
        <f t="shared" ref="BO62:BO64" si="181">BN62*$E62</f>
        <v>0</v>
      </c>
      <c r="BP62" s="99"/>
      <c r="BQ62" s="100">
        <f t="shared" ref="BQ62:BQ64" si="182">BP62*$E62</f>
        <v>0</v>
      </c>
      <c r="BR62" s="99"/>
      <c r="BS62" s="100">
        <f t="shared" ref="BS62:BS64" si="183">BR62*$E62</f>
        <v>0</v>
      </c>
      <c r="BT62" s="99"/>
      <c r="BU62" s="100">
        <f t="shared" ref="BU62:BU64" si="184">BT62*$E62</f>
        <v>0</v>
      </c>
      <c r="BV62" s="99"/>
      <c r="BW62" s="100">
        <f t="shared" ref="BW62:BW64" si="185">BV62*$E62</f>
        <v>0</v>
      </c>
      <c r="BX62" s="99"/>
      <c r="BY62" s="100">
        <f t="shared" ref="BY62:BY64" si="186">BX62*$E62</f>
        <v>0</v>
      </c>
      <c r="BZ62" s="99"/>
      <c r="CA62" s="100">
        <f t="shared" ref="CA62:CA64" si="187">BZ62*$E62</f>
        <v>0</v>
      </c>
      <c r="CB62" s="99"/>
      <c r="CC62" s="100">
        <f t="shared" ref="CC62:CC64" si="188">CB62*$E62</f>
        <v>0</v>
      </c>
      <c r="CD62" s="99"/>
      <c r="CE62" s="100">
        <f t="shared" ref="CE62:CE64" si="189">CD62*$E62</f>
        <v>0</v>
      </c>
      <c r="CF62" s="101">
        <f t="shared" ref="CF62:CG64" si="190">SUM(BH62,BJ62,BL62,BN62,BP62,BR62,BT62,BV62,BX62,BZ62,CB62,CD62)</f>
        <v>28000</v>
      </c>
      <c r="CG62" s="100">
        <f t="shared" si="190"/>
        <v>9800</v>
      </c>
    </row>
    <row r="63" spans="1:85" s="102" customFormat="1" ht="19.899999999999999" customHeight="1" x14ac:dyDescent="0.25">
      <c r="A63" s="94">
        <v>52</v>
      </c>
      <c r="B63" s="95" t="s">
        <v>121</v>
      </c>
      <c r="C63" s="95" t="s">
        <v>74</v>
      </c>
      <c r="D63" s="94">
        <f>RANK(BF63,$BF$4:$BF$147)</f>
        <v>18</v>
      </c>
      <c r="E63" s="94">
        <v>0.64</v>
      </c>
      <c r="F63" s="94" t="s">
        <v>85</v>
      </c>
      <c r="G63" s="94"/>
      <c r="H63" s="94"/>
      <c r="I63" s="100">
        <f t="shared" si="19"/>
        <v>0</v>
      </c>
      <c r="J63" s="94"/>
      <c r="K63" s="100">
        <f t="shared" si="20"/>
        <v>0</v>
      </c>
      <c r="L63" s="94"/>
      <c r="M63" s="100">
        <f t="shared" si="21"/>
        <v>0</v>
      </c>
      <c r="N63" s="94"/>
      <c r="O63" s="100">
        <f t="shared" si="22"/>
        <v>0</v>
      </c>
      <c r="P63" s="94"/>
      <c r="Q63" s="100">
        <f t="shared" si="23"/>
        <v>0</v>
      </c>
      <c r="R63" s="94"/>
      <c r="S63" s="100">
        <f t="shared" si="24"/>
        <v>0</v>
      </c>
      <c r="T63" s="94"/>
      <c r="U63" s="100">
        <f t="shared" si="25"/>
        <v>0</v>
      </c>
      <c r="V63" s="94"/>
      <c r="W63" s="100">
        <f t="shared" si="26"/>
        <v>0</v>
      </c>
      <c r="X63" s="94"/>
      <c r="Y63" s="100">
        <f t="shared" si="27"/>
        <v>0</v>
      </c>
      <c r="Z63" s="94"/>
      <c r="AA63" s="100">
        <f t="shared" si="28"/>
        <v>0</v>
      </c>
      <c r="AB63" s="94"/>
      <c r="AC63" s="100">
        <f t="shared" si="29"/>
        <v>0</v>
      </c>
      <c r="AD63" s="94"/>
      <c r="AE63" s="100">
        <f t="shared" si="30"/>
        <v>0</v>
      </c>
      <c r="AF63" s="101">
        <f t="shared" si="176"/>
        <v>0</v>
      </c>
      <c r="AG63" s="100">
        <f t="shared" si="177"/>
        <v>0</v>
      </c>
      <c r="AH63" s="99"/>
      <c r="AI63" s="100">
        <f t="shared" si="33"/>
        <v>0</v>
      </c>
      <c r="AJ63" s="99"/>
      <c r="AK63" s="100">
        <f t="shared" si="34"/>
        <v>0</v>
      </c>
      <c r="AL63" s="99"/>
      <c r="AM63" s="100">
        <f t="shared" si="34"/>
        <v>0</v>
      </c>
      <c r="AN63" s="99"/>
      <c r="AO63" s="100">
        <f t="shared" si="35"/>
        <v>0</v>
      </c>
      <c r="AP63" s="99"/>
      <c r="AQ63" s="100">
        <f t="shared" si="36"/>
        <v>0</v>
      </c>
      <c r="AR63" s="99"/>
      <c r="AS63" s="100">
        <f t="shared" si="37"/>
        <v>0</v>
      </c>
      <c r="AT63" s="99"/>
      <c r="AU63" s="100">
        <f t="shared" si="38"/>
        <v>0</v>
      </c>
      <c r="AV63" s="99"/>
      <c r="AW63" s="100">
        <f t="shared" si="39"/>
        <v>0</v>
      </c>
      <c r="AX63" s="99"/>
      <c r="AY63" s="100">
        <f t="shared" si="40"/>
        <v>0</v>
      </c>
      <c r="AZ63" s="99"/>
      <c r="BA63" s="100">
        <f t="shared" si="41"/>
        <v>0</v>
      </c>
      <c r="BB63" s="99"/>
      <c r="BC63" s="100">
        <f t="shared" si="42"/>
        <v>0</v>
      </c>
      <c r="BD63" s="99"/>
      <c r="BE63" s="100">
        <f t="shared" si="43"/>
        <v>0</v>
      </c>
      <c r="BF63" s="101">
        <f t="shared" si="85"/>
        <v>0</v>
      </c>
      <c r="BG63" s="100">
        <f t="shared" si="85"/>
        <v>0</v>
      </c>
      <c r="BH63" s="99"/>
      <c r="BI63" s="100">
        <f t="shared" si="178"/>
        <v>0</v>
      </c>
      <c r="BJ63" s="99"/>
      <c r="BK63" s="100">
        <f t="shared" si="179"/>
        <v>0</v>
      </c>
      <c r="BL63" s="99"/>
      <c r="BM63" s="100">
        <f t="shared" si="180"/>
        <v>0</v>
      </c>
      <c r="BN63" s="99"/>
      <c r="BO63" s="100">
        <f t="shared" si="181"/>
        <v>0</v>
      </c>
      <c r="BP63" s="99"/>
      <c r="BQ63" s="100">
        <f t="shared" si="182"/>
        <v>0</v>
      </c>
      <c r="BR63" s="99"/>
      <c r="BS63" s="100">
        <f t="shared" si="183"/>
        <v>0</v>
      </c>
      <c r="BT63" s="99"/>
      <c r="BU63" s="100">
        <f t="shared" si="184"/>
        <v>0</v>
      </c>
      <c r="BV63" s="99"/>
      <c r="BW63" s="100">
        <f t="shared" si="185"/>
        <v>0</v>
      </c>
      <c r="BX63" s="99"/>
      <c r="BY63" s="100">
        <f t="shared" si="186"/>
        <v>0</v>
      </c>
      <c r="BZ63" s="99"/>
      <c r="CA63" s="100">
        <f t="shared" si="187"/>
        <v>0</v>
      </c>
      <c r="CB63" s="99"/>
      <c r="CC63" s="100">
        <f t="shared" si="188"/>
        <v>0</v>
      </c>
      <c r="CD63" s="99"/>
      <c r="CE63" s="100">
        <f t="shared" si="189"/>
        <v>0</v>
      </c>
      <c r="CF63" s="101">
        <f t="shared" si="190"/>
        <v>0</v>
      </c>
      <c r="CG63" s="100">
        <f t="shared" si="190"/>
        <v>0</v>
      </c>
    </row>
    <row r="64" spans="1:85" s="102" customFormat="1" ht="19.899999999999999" customHeight="1" x14ac:dyDescent="0.25">
      <c r="A64" s="94">
        <v>53</v>
      </c>
      <c r="B64" s="95" t="s">
        <v>122</v>
      </c>
      <c r="C64" s="95" t="s">
        <v>74</v>
      </c>
      <c r="D64" s="94">
        <f>RANK(BF64,$BF$4:$BF$147)</f>
        <v>11</v>
      </c>
      <c r="E64" s="94">
        <v>0.64</v>
      </c>
      <c r="F64" s="94" t="s">
        <v>85</v>
      </c>
      <c r="G64" s="94">
        <v>1350</v>
      </c>
      <c r="H64" s="94">
        <v>1540</v>
      </c>
      <c r="I64" s="97">
        <f t="shared" si="19"/>
        <v>985.6</v>
      </c>
      <c r="J64" s="94"/>
      <c r="K64" s="97">
        <f t="shared" si="20"/>
        <v>0</v>
      </c>
      <c r="L64" s="94">
        <v>2072</v>
      </c>
      <c r="M64" s="97">
        <f t="shared" si="21"/>
        <v>1326.08</v>
      </c>
      <c r="N64" s="94">
        <v>1330</v>
      </c>
      <c r="O64" s="97">
        <f t="shared" si="22"/>
        <v>851.2</v>
      </c>
      <c r="P64" s="94">
        <v>1750</v>
      </c>
      <c r="Q64" s="97">
        <f t="shared" si="23"/>
        <v>1120</v>
      </c>
      <c r="R64" s="94">
        <v>2520</v>
      </c>
      <c r="S64" s="97">
        <f t="shared" si="24"/>
        <v>1612.8</v>
      </c>
      <c r="T64" s="94">
        <v>1862</v>
      </c>
      <c r="U64" s="97">
        <f t="shared" si="25"/>
        <v>1191.68</v>
      </c>
      <c r="V64" s="94">
        <v>1191</v>
      </c>
      <c r="W64" s="97">
        <f t="shared" si="26"/>
        <v>762.24</v>
      </c>
      <c r="X64" s="94">
        <v>546</v>
      </c>
      <c r="Y64" s="97">
        <f t="shared" si="27"/>
        <v>349.44</v>
      </c>
      <c r="Z64" s="94">
        <v>630</v>
      </c>
      <c r="AA64" s="97">
        <f t="shared" si="28"/>
        <v>403.2</v>
      </c>
      <c r="AB64" s="94"/>
      <c r="AC64" s="97">
        <f t="shared" si="29"/>
        <v>0</v>
      </c>
      <c r="AD64" s="94"/>
      <c r="AE64" s="97">
        <f t="shared" si="30"/>
        <v>0</v>
      </c>
      <c r="AF64" s="101">
        <f t="shared" si="176"/>
        <v>13441</v>
      </c>
      <c r="AG64" s="100">
        <f t="shared" si="177"/>
        <v>8602.2400000000016</v>
      </c>
      <c r="AH64" s="96">
        <v>686</v>
      </c>
      <c r="AI64" s="97">
        <f t="shared" si="33"/>
        <v>439.04</v>
      </c>
      <c r="AJ64" s="98">
        <v>560</v>
      </c>
      <c r="AK64" s="97">
        <f t="shared" si="33"/>
        <v>358.40000000000003</v>
      </c>
      <c r="AL64" s="99">
        <v>1400</v>
      </c>
      <c r="AM64" s="100">
        <f t="shared" si="34"/>
        <v>896</v>
      </c>
      <c r="AN64" s="99"/>
      <c r="AO64" s="100">
        <f t="shared" si="35"/>
        <v>0</v>
      </c>
      <c r="AP64" s="99"/>
      <c r="AQ64" s="100">
        <f t="shared" si="36"/>
        <v>0</v>
      </c>
      <c r="AR64" s="99"/>
      <c r="AS64" s="100">
        <f t="shared" si="37"/>
        <v>0</v>
      </c>
      <c r="AT64" s="99">
        <v>350</v>
      </c>
      <c r="AU64" s="100">
        <f t="shared" si="38"/>
        <v>224</v>
      </c>
      <c r="AV64" s="99"/>
      <c r="AW64" s="100">
        <f t="shared" si="39"/>
        <v>0</v>
      </c>
      <c r="AX64" s="99">
        <v>700</v>
      </c>
      <c r="AY64" s="100">
        <f t="shared" si="40"/>
        <v>448</v>
      </c>
      <c r="AZ64" s="99"/>
      <c r="BA64" s="100">
        <f t="shared" si="41"/>
        <v>0</v>
      </c>
      <c r="BB64" s="99"/>
      <c r="BC64" s="100">
        <f t="shared" si="42"/>
        <v>0</v>
      </c>
      <c r="BD64" s="99"/>
      <c r="BE64" s="100">
        <f t="shared" si="43"/>
        <v>0</v>
      </c>
      <c r="BF64" s="101">
        <f t="shared" si="85"/>
        <v>3696</v>
      </c>
      <c r="BG64" s="100">
        <f t="shared" si="85"/>
        <v>2365.44</v>
      </c>
      <c r="BH64" s="99"/>
      <c r="BI64" s="100">
        <f t="shared" si="178"/>
        <v>0</v>
      </c>
      <c r="BJ64" s="99">
        <v>350</v>
      </c>
      <c r="BK64" s="100">
        <f t="shared" si="179"/>
        <v>224</v>
      </c>
      <c r="BL64" s="99"/>
      <c r="BM64" s="100">
        <f t="shared" si="180"/>
        <v>0</v>
      </c>
      <c r="BN64" s="99"/>
      <c r="BO64" s="100">
        <f t="shared" si="181"/>
        <v>0</v>
      </c>
      <c r="BP64" s="99"/>
      <c r="BQ64" s="100">
        <f t="shared" si="182"/>
        <v>0</v>
      </c>
      <c r="BR64" s="99"/>
      <c r="BS64" s="100">
        <f t="shared" si="183"/>
        <v>0</v>
      </c>
      <c r="BT64" s="99"/>
      <c r="BU64" s="100">
        <f t="shared" si="184"/>
        <v>0</v>
      </c>
      <c r="BV64" s="99"/>
      <c r="BW64" s="100">
        <f t="shared" si="185"/>
        <v>0</v>
      </c>
      <c r="BX64" s="99"/>
      <c r="BY64" s="100">
        <f t="shared" si="186"/>
        <v>0</v>
      </c>
      <c r="BZ64" s="99"/>
      <c r="CA64" s="100">
        <f t="shared" si="187"/>
        <v>0</v>
      </c>
      <c r="CB64" s="99"/>
      <c r="CC64" s="100">
        <f t="shared" si="188"/>
        <v>0</v>
      </c>
      <c r="CD64" s="99"/>
      <c r="CE64" s="100">
        <f t="shared" si="189"/>
        <v>0</v>
      </c>
      <c r="CF64" s="101">
        <f t="shared" si="190"/>
        <v>350</v>
      </c>
      <c r="CG64" s="100">
        <f t="shared" si="190"/>
        <v>224</v>
      </c>
    </row>
    <row r="65" spans="1:85" s="102" customFormat="1" ht="19.899999999999999" customHeight="1" x14ac:dyDescent="0.25">
      <c r="A65" s="94"/>
      <c r="B65" s="95"/>
      <c r="C65" s="95"/>
      <c r="D65" s="94"/>
      <c r="E65" s="94"/>
      <c r="F65" s="94"/>
      <c r="G65" s="94"/>
      <c r="H65" s="94"/>
      <c r="I65" s="100"/>
      <c r="J65" s="94"/>
      <c r="K65" s="100"/>
      <c r="L65" s="94"/>
      <c r="M65" s="100"/>
      <c r="N65" s="94"/>
      <c r="O65" s="100"/>
      <c r="P65" s="94"/>
      <c r="Q65" s="100"/>
      <c r="R65" s="94"/>
      <c r="S65" s="100"/>
      <c r="T65" s="94"/>
      <c r="U65" s="100"/>
      <c r="V65" s="94"/>
      <c r="W65" s="100"/>
      <c r="X65" s="94"/>
      <c r="Y65" s="100"/>
      <c r="Z65" s="94"/>
      <c r="AA65" s="100"/>
      <c r="AB65" s="94"/>
      <c r="AC65" s="100"/>
      <c r="AD65" s="94"/>
      <c r="AE65" s="100"/>
      <c r="AF65" s="101"/>
      <c r="AG65" s="100"/>
      <c r="AH65" s="99"/>
      <c r="AI65" s="100"/>
      <c r="AJ65" s="99"/>
      <c r="AK65" s="100"/>
      <c r="AL65" s="99"/>
      <c r="AM65" s="100"/>
      <c r="AN65" s="99"/>
      <c r="AO65" s="100"/>
      <c r="AP65" s="99"/>
      <c r="AQ65" s="100"/>
      <c r="AR65" s="99"/>
      <c r="AS65" s="100"/>
      <c r="AT65" s="99"/>
      <c r="AU65" s="100"/>
      <c r="AV65" s="99"/>
      <c r="AW65" s="100"/>
      <c r="AX65" s="99"/>
      <c r="AY65" s="100"/>
      <c r="AZ65" s="99"/>
      <c r="BA65" s="100"/>
      <c r="BB65" s="99"/>
      <c r="BC65" s="100"/>
      <c r="BD65" s="99"/>
      <c r="BE65" s="100"/>
      <c r="BF65" s="101"/>
      <c r="BG65" s="100"/>
      <c r="BH65" s="99"/>
      <c r="BI65" s="100"/>
      <c r="BJ65" s="99"/>
      <c r="BK65" s="100"/>
      <c r="BL65" s="99"/>
      <c r="BM65" s="100"/>
      <c r="BN65" s="99"/>
      <c r="BO65" s="100"/>
      <c r="BP65" s="99"/>
      <c r="BQ65" s="100"/>
      <c r="BR65" s="99"/>
      <c r="BS65" s="100"/>
      <c r="BT65" s="99"/>
      <c r="BU65" s="100"/>
      <c r="BV65" s="99"/>
      <c r="BW65" s="100"/>
      <c r="BX65" s="99"/>
      <c r="BY65" s="100"/>
      <c r="BZ65" s="99"/>
      <c r="CA65" s="100"/>
      <c r="CB65" s="99"/>
      <c r="CC65" s="100"/>
      <c r="CD65" s="99"/>
      <c r="CE65" s="100"/>
      <c r="CF65" s="101"/>
      <c r="CG65" s="100"/>
    </row>
    <row r="66" spans="1:85" s="102" customFormat="1" ht="19.899999999999999" customHeight="1" x14ac:dyDescent="0.25">
      <c r="A66" s="94">
        <v>54</v>
      </c>
      <c r="B66" s="95" t="s">
        <v>123</v>
      </c>
      <c r="C66" s="95" t="s">
        <v>77</v>
      </c>
      <c r="D66" s="94">
        <f>RANK(BF66,$BF$4:$BF$147)</f>
        <v>18</v>
      </c>
      <c r="E66" s="94">
        <v>1</v>
      </c>
      <c r="F66" s="94" t="s">
        <v>75</v>
      </c>
      <c r="G66" s="94"/>
      <c r="H66" s="94"/>
      <c r="I66" s="100">
        <f t="shared" si="19"/>
        <v>0</v>
      </c>
      <c r="J66" s="94"/>
      <c r="K66" s="100">
        <f t="shared" si="20"/>
        <v>0</v>
      </c>
      <c r="L66" s="94"/>
      <c r="M66" s="100">
        <f t="shared" si="21"/>
        <v>0</v>
      </c>
      <c r="N66" s="94"/>
      <c r="O66" s="100">
        <f t="shared" si="22"/>
        <v>0</v>
      </c>
      <c r="P66" s="94"/>
      <c r="Q66" s="100">
        <f t="shared" si="23"/>
        <v>0</v>
      </c>
      <c r="R66" s="94"/>
      <c r="S66" s="100">
        <f t="shared" si="24"/>
        <v>0</v>
      </c>
      <c r="T66" s="94"/>
      <c r="U66" s="100">
        <f t="shared" si="25"/>
        <v>0</v>
      </c>
      <c r="V66" s="94"/>
      <c r="W66" s="100">
        <f t="shared" si="26"/>
        <v>0</v>
      </c>
      <c r="X66" s="94"/>
      <c r="Y66" s="100">
        <f t="shared" si="27"/>
        <v>0</v>
      </c>
      <c r="Z66" s="94"/>
      <c r="AA66" s="100">
        <f t="shared" si="28"/>
        <v>0</v>
      </c>
      <c r="AB66" s="94"/>
      <c r="AC66" s="100">
        <f t="shared" si="29"/>
        <v>0</v>
      </c>
      <c r="AD66" s="94"/>
      <c r="AE66" s="100">
        <f t="shared" si="30"/>
        <v>0</v>
      </c>
      <c r="AF66" s="101">
        <f t="shared" ref="AF66:AF68" si="191">SUM(H66,J66,L66,N66,P66,R66,T66,V66,X66,Z66,AB66,AD66)</f>
        <v>0</v>
      </c>
      <c r="AG66" s="100">
        <f t="shared" ref="AG66:AG68" si="192">SUM(I66,K66,M66,O66,Q66,S66,U66,W66,Y66,AA66,AC66,AE66)</f>
        <v>0</v>
      </c>
      <c r="AH66" s="99"/>
      <c r="AI66" s="100">
        <f t="shared" si="33"/>
        <v>0</v>
      </c>
      <c r="AJ66" s="99"/>
      <c r="AK66" s="100">
        <f t="shared" si="34"/>
        <v>0</v>
      </c>
      <c r="AL66" s="99"/>
      <c r="AM66" s="100">
        <f t="shared" si="34"/>
        <v>0</v>
      </c>
      <c r="AN66" s="99"/>
      <c r="AO66" s="100">
        <f t="shared" si="35"/>
        <v>0</v>
      </c>
      <c r="AP66" s="99"/>
      <c r="AQ66" s="100">
        <f t="shared" si="36"/>
        <v>0</v>
      </c>
      <c r="AR66" s="99"/>
      <c r="AS66" s="100">
        <f t="shared" si="37"/>
        <v>0</v>
      </c>
      <c r="AT66" s="99"/>
      <c r="AU66" s="100">
        <f t="shared" si="38"/>
        <v>0</v>
      </c>
      <c r="AV66" s="99"/>
      <c r="AW66" s="100">
        <f t="shared" si="39"/>
        <v>0</v>
      </c>
      <c r="AX66" s="99"/>
      <c r="AY66" s="100">
        <f t="shared" si="40"/>
        <v>0</v>
      </c>
      <c r="AZ66" s="99"/>
      <c r="BA66" s="100">
        <f t="shared" si="41"/>
        <v>0</v>
      </c>
      <c r="BB66" s="99"/>
      <c r="BC66" s="100">
        <f t="shared" si="42"/>
        <v>0</v>
      </c>
      <c r="BD66" s="99"/>
      <c r="BE66" s="100">
        <f t="shared" si="43"/>
        <v>0</v>
      </c>
      <c r="BF66" s="101">
        <f t="shared" si="85"/>
        <v>0</v>
      </c>
      <c r="BG66" s="100">
        <f t="shared" si="85"/>
        <v>0</v>
      </c>
      <c r="BH66" s="99"/>
      <c r="BI66" s="100">
        <f t="shared" ref="BI66:BI68" si="193">BH66*$E66</f>
        <v>0</v>
      </c>
      <c r="BJ66" s="99"/>
      <c r="BK66" s="100">
        <f t="shared" ref="BK66:BK68" si="194">BJ66*$E66</f>
        <v>0</v>
      </c>
      <c r="BL66" s="99"/>
      <c r="BM66" s="100">
        <f t="shared" ref="BM66:BM68" si="195">BL66*$E66</f>
        <v>0</v>
      </c>
      <c r="BN66" s="99"/>
      <c r="BO66" s="100">
        <f t="shared" ref="BO66:BO68" si="196">BN66*$E66</f>
        <v>0</v>
      </c>
      <c r="BP66" s="99"/>
      <c r="BQ66" s="100">
        <f t="shared" ref="BQ66:BQ68" si="197">BP66*$E66</f>
        <v>0</v>
      </c>
      <c r="BR66" s="99"/>
      <c r="BS66" s="100">
        <f t="shared" ref="BS66:BS68" si="198">BR66*$E66</f>
        <v>0</v>
      </c>
      <c r="BT66" s="99"/>
      <c r="BU66" s="100">
        <f t="shared" ref="BU66:BU68" si="199">BT66*$E66</f>
        <v>0</v>
      </c>
      <c r="BV66" s="99"/>
      <c r="BW66" s="100">
        <f t="shared" ref="BW66:BW68" si="200">BV66*$E66</f>
        <v>0</v>
      </c>
      <c r="BX66" s="99"/>
      <c r="BY66" s="100">
        <f t="shared" ref="BY66:BY68" si="201">BX66*$E66</f>
        <v>0</v>
      </c>
      <c r="BZ66" s="99"/>
      <c r="CA66" s="100">
        <f t="shared" ref="CA66:CA68" si="202">BZ66*$E66</f>
        <v>0</v>
      </c>
      <c r="CB66" s="99"/>
      <c r="CC66" s="100">
        <f t="shared" ref="CC66:CC68" si="203">CB66*$E66</f>
        <v>0</v>
      </c>
      <c r="CD66" s="99"/>
      <c r="CE66" s="100">
        <f t="shared" ref="CE66:CE68" si="204">CD66*$E66</f>
        <v>0</v>
      </c>
      <c r="CF66" s="101">
        <f t="shared" ref="CF66:CG68" si="205">SUM(BH66,BJ66,BL66,BN66,BP66,BR66,BT66,BV66,BX66,BZ66,CB66,CD66)</f>
        <v>0</v>
      </c>
      <c r="CG66" s="100">
        <f t="shared" si="205"/>
        <v>0</v>
      </c>
    </row>
    <row r="67" spans="1:85" s="102" customFormat="1" ht="19.899999999999999" customHeight="1" x14ac:dyDescent="0.25">
      <c r="A67" s="94">
        <v>55</v>
      </c>
      <c r="B67" s="95" t="s">
        <v>124</v>
      </c>
      <c r="C67" s="95" t="s">
        <v>77</v>
      </c>
      <c r="D67" s="94">
        <f>RANK(BF67,$BF$4:$BF$147)</f>
        <v>18</v>
      </c>
      <c r="E67" s="94">
        <v>0.6</v>
      </c>
      <c r="F67" s="94" t="s">
        <v>75</v>
      </c>
      <c r="G67" s="94"/>
      <c r="H67" s="94"/>
      <c r="I67" s="100">
        <f t="shared" si="19"/>
        <v>0</v>
      </c>
      <c r="J67" s="94"/>
      <c r="K67" s="100">
        <f t="shared" si="20"/>
        <v>0</v>
      </c>
      <c r="L67" s="94"/>
      <c r="M67" s="100">
        <f t="shared" si="21"/>
        <v>0</v>
      </c>
      <c r="N67" s="94"/>
      <c r="O67" s="100">
        <f t="shared" si="22"/>
        <v>0</v>
      </c>
      <c r="P67" s="94"/>
      <c r="Q67" s="100">
        <f t="shared" si="23"/>
        <v>0</v>
      </c>
      <c r="R67" s="94"/>
      <c r="S67" s="100">
        <f t="shared" si="24"/>
        <v>0</v>
      </c>
      <c r="T67" s="94"/>
      <c r="U67" s="100">
        <f t="shared" si="25"/>
        <v>0</v>
      </c>
      <c r="V67" s="94"/>
      <c r="W67" s="100">
        <f t="shared" si="26"/>
        <v>0</v>
      </c>
      <c r="X67" s="94"/>
      <c r="Y67" s="100">
        <f t="shared" si="27"/>
        <v>0</v>
      </c>
      <c r="Z67" s="94"/>
      <c r="AA67" s="100">
        <f t="shared" si="28"/>
        <v>0</v>
      </c>
      <c r="AB67" s="94"/>
      <c r="AC67" s="100">
        <f t="shared" si="29"/>
        <v>0</v>
      </c>
      <c r="AD67" s="94"/>
      <c r="AE67" s="100">
        <f t="shared" si="30"/>
        <v>0</v>
      </c>
      <c r="AF67" s="101">
        <f t="shared" si="191"/>
        <v>0</v>
      </c>
      <c r="AG67" s="100">
        <f t="shared" si="192"/>
        <v>0</v>
      </c>
      <c r="AH67" s="99"/>
      <c r="AI67" s="100">
        <f t="shared" si="33"/>
        <v>0</v>
      </c>
      <c r="AJ67" s="99"/>
      <c r="AK67" s="100">
        <f t="shared" si="34"/>
        <v>0</v>
      </c>
      <c r="AL67" s="99"/>
      <c r="AM67" s="100">
        <f t="shared" si="34"/>
        <v>0</v>
      </c>
      <c r="AN67" s="99"/>
      <c r="AO67" s="100">
        <f t="shared" si="35"/>
        <v>0</v>
      </c>
      <c r="AP67" s="99"/>
      <c r="AQ67" s="100">
        <f t="shared" si="36"/>
        <v>0</v>
      </c>
      <c r="AR67" s="99"/>
      <c r="AS67" s="100">
        <f t="shared" si="37"/>
        <v>0</v>
      </c>
      <c r="AT67" s="99"/>
      <c r="AU67" s="100">
        <f t="shared" si="38"/>
        <v>0</v>
      </c>
      <c r="AV67" s="99"/>
      <c r="AW67" s="100">
        <f t="shared" si="39"/>
        <v>0</v>
      </c>
      <c r="AX67" s="99"/>
      <c r="AY67" s="100">
        <f t="shared" si="40"/>
        <v>0</v>
      </c>
      <c r="AZ67" s="99"/>
      <c r="BA67" s="100">
        <f t="shared" si="41"/>
        <v>0</v>
      </c>
      <c r="BB67" s="99"/>
      <c r="BC67" s="100">
        <f t="shared" si="42"/>
        <v>0</v>
      </c>
      <c r="BD67" s="99"/>
      <c r="BE67" s="100">
        <f t="shared" si="43"/>
        <v>0</v>
      </c>
      <c r="BF67" s="101">
        <f t="shared" si="85"/>
        <v>0</v>
      </c>
      <c r="BG67" s="100">
        <f t="shared" si="85"/>
        <v>0</v>
      </c>
      <c r="BH67" s="99"/>
      <c r="BI67" s="100">
        <f t="shared" si="193"/>
        <v>0</v>
      </c>
      <c r="BJ67" s="99"/>
      <c r="BK67" s="100">
        <f t="shared" si="194"/>
        <v>0</v>
      </c>
      <c r="BL67" s="99"/>
      <c r="BM67" s="100">
        <f t="shared" si="195"/>
        <v>0</v>
      </c>
      <c r="BN67" s="99"/>
      <c r="BO67" s="100">
        <f t="shared" si="196"/>
        <v>0</v>
      </c>
      <c r="BP67" s="99"/>
      <c r="BQ67" s="100">
        <f t="shared" si="197"/>
        <v>0</v>
      </c>
      <c r="BR67" s="99"/>
      <c r="BS67" s="100">
        <f t="shared" si="198"/>
        <v>0</v>
      </c>
      <c r="BT67" s="99"/>
      <c r="BU67" s="100">
        <f t="shared" si="199"/>
        <v>0</v>
      </c>
      <c r="BV67" s="99"/>
      <c r="BW67" s="100">
        <f t="shared" si="200"/>
        <v>0</v>
      </c>
      <c r="BX67" s="99"/>
      <c r="BY67" s="100">
        <f t="shared" si="201"/>
        <v>0</v>
      </c>
      <c r="BZ67" s="99"/>
      <c r="CA67" s="100">
        <f t="shared" si="202"/>
        <v>0</v>
      </c>
      <c r="CB67" s="99"/>
      <c r="CC67" s="100">
        <f t="shared" si="203"/>
        <v>0</v>
      </c>
      <c r="CD67" s="99"/>
      <c r="CE67" s="100">
        <f t="shared" si="204"/>
        <v>0</v>
      </c>
      <c r="CF67" s="101">
        <f t="shared" si="205"/>
        <v>0</v>
      </c>
      <c r="CG67" s="100">
        <f t="shared" si="205"/>
        <v>0</v>
      </c>
    </row>
    <row r="68" spans="1:85" s="102" customFormat="1" ht="19.899999999999999" customHeight="1" x14ac:dyDescent="0.25">
      <c r="A68" s="94">
        <v>56</v>
      </c>
      <c r="B68" s="95" t="s">
        <v>125</v>
      </c>
      <c r="C68" s="95" t="s">
        <v>74</v>
      </c>
      <c r="D68" s="94">
        <f>RANK(BF68,$BF$4:$BF$147)</f>
        <v>18</v>
      </c>
      <c r="E68" s="94">
        <v>0.64</v>
      </c>
      <c r="F68" s="94" t="s">
        <v>85</v>
      </c>
      <c r="G68" s="94"/>
      <c r="H68" s="94"/>
      <c r="I68" s="100">
        <f t="shared" si="19"/>
        <v>0</v>
      </c>
      <c r="J68" s="94"/>
      <c r="K68" s="100">
        <f t="shared" si="20"/>
        <v>0</v>
      </c>
      <c r="L68" s="94"/>
      <c r="M68" s="100">
        <f t="shared" si="21"/>
        <v>0</v>
      </c>
      <c r="N68" s="94"/>
      <c r="O68" s="100">
        <f t="shared" si="22"/>
        <v>0</v>
      </c>
      <c r="P68" s="94"/>
      <c r="Q68" s="100">
        <f t="shared" si="23"/>
        <v>0</v>
      </c>
      <c r="R68" s="94"/>
      <c r="S68" s="100">
        <f t="shared" si="24"/>
        <v>0</v>
      </c>
      <c r="T68" s="94"/>
      <c r="U68" s="100">
        <f t="shared" si="25"/>
        <v>0</v>
      </c>
      <c r="V68" s="94"/>
      <c r="W68" s="100">
        <f t="shared" si="26"/>
        <v>0</v>
      </c>
      <c r="X68" s="94"/>
      <c r="Y68" s="100">
        <f t="shared" si="27"/>
        <v>0</v>
      </c>
      <c r="Z68" s="94"/>
      <c r="AA68" s="100">
        <f t="shared" si="28"/>
        <v>0</v>
      </c>
      <c r="AB68" s="94"/>
      <c r="AC68" s="100">
        <f t="shared" si="29"/>
        <v>0</v>
      </c>
      <c r="AD68" s="94"/>
      <c r="AE68" s="100">
        <f t="shared" si="30"/>
        <v>0</v>
      </c>
      <c r="AF68" s="101">
        <f t="shared" si="191"/>
        <v>0</v>
      </c>
      <c r="AG68" s="100">
        <f t="shared" si="192"/>
        <v>0</v>
      </c>
      <c r="AH68" s="99"/>
      <c r="AI68" s="100">
        <f t="shared" si="33"/>
        <v>0</v>
      </c>
      <c r="AJ68" s="99"/>
      <c r="AK68" s="100">
        <f t="shared" si="34"/>
        <v>0</v>
      </c>
      <c r="AL68" s="99"/>
      <c r="AM68" s="100">
        <f t="shared" si="34"/>
        <v>0</v>
      </c>
      <c r="AN68" s="99"/>
      <c r="AO68" s="100">
        <f t="shared" si="35"/>
        <v>0</v>
      </c>
      <c r="AP68" s="99"/>
      <c r="AQ68" s="100">
        <f t="shared" si="36"/>
        <v>0</v>
      </c>
      <c r="AR68" s="99"/>
      <c r="AS68" s="100">
        <f t="shared" si="37"/>
        <v>0</v>
      </c>
      <c r="AT68" s="99"/>
      <c r="AU68" s="100">
        <f t="shared" si="38"/>
        <v>0</v>
      </c>
      <c r="AV68" s="99"/>
      <c r="AW68" s="100">
        <f t="shared" si="39"/>
        <v>0</v>
      </c>
      <c r="AX68" s="99"/>
      <c r="AY68" s="100">
        <f t="shared" si="40"/>
        <v>0</v>
      </c>
      <c r="AZ68" s="99"/>
      <c r="BA68" s="100">
        <f t="shared" si="41"/>
        <v>0</v>
      </c>
      <c r="BB68" s="99"/>
      <c r="BC68" s="100">
        <f t="shared" si="42"/>
        <v>0</v>
      </c>
      <c r="BD68" s="99"/>
      <c r="BE68" s="100">
        <f t="shared" si="43"/>
        <v>0</v>
      </c>
      <c r="BF68" s="101">
        <f t="shared" si="85"/>
        <v>0</v>
      </c>
      <c r="BG68" s="100">
        <f t="shared" si="85"/>
        <v>0</v>
      </c>
      <c r="BH68" s="99"/>
      <c r="BI68" s="100">
        <f t="shared" si="193"/>
        <v>0</v>
      </c>
      <c r="BJ68" s="99"/>
      <c r="BK68" s="100">
        <f t="shared" si="194"/>
        <v>0</v>
      </c>
      <c r="BL68" s="99"/>
      <c r="BM68" s="100">
        <f t="shared" si="195"/>
        <v>0</v>
      </c>
      <c r="BN68" s="99"/>
      <c r="BO68" s="100">
        <f t="shared" si="196"/>
        <v>0</v>
      </c>
      <c r="BP68" s="99"/>
      <c r="BQ68" s="100">
        <f t="shared" si="197"/>
        <v>0</v>
      </c>
      <c r="BR68" s="99"/>
      <c r="BS68" s="100">
        <f t="shared" si="198"/>
        <v>0</v>
      </c>
      <c r="BT68" s="99"/>
      <c r="BU68" s="100">
        <f t="shared" si="199"/>
        <v>0</v>
      </c>
      <c r="BV68" s="99"/>
      <c r="BW68" s="100">
        <f t="shared" si="200"/>
        <v>0</v>
      </c>
      <c r="BX68" s="99"/>
      <c r="BY68" s="100">
        <f t="shared" si="201"/>
        <v>0</v>
      </c>
      <c r="BZ68" s="99"/>
      <c r="CA68" s="100">
        <f t="shared" si="202"/>
        <v>0</v>
      </c>
      <c r="CB68" s="99"/>
      <c r="CC68" s="100">
        <f t="shared" si="203"/>
        <v>0</v>
      </c>
      <c r="CD68" s="99"/>
      <c r="CE68" s="100">
        <f t="shared" si="204"/>
        <v>0</v>
      </c>
      <c r="CF68" s="101">
        <f t="shared" si="205"/>
        <v>0</v>
      </c>
      <c r="CG68" s="100">
        <f t="shared" si="205"/>
        <v>0</v>
      </c>
    </row>
    <row r="69" spans="1:85" s="102" customFormat="1" ht="19.899999999999999" customHeight="1" x14ac:dyDescent="0.25">
      <c r="A69" s="94"/>
      <c r="B69" s="95"/>
      <c r="C69" s="95"/>
      <c r="D69" s="94"/>
      <c r="E69" s="94"/>
      <c r="F69" s="94"/>
      <c r="G69" s="94"/>
      <c r="H69" s="94"/>
      <c r="I69" s="100"/>
      <c r="J69" s="94"/>
      <c r="K69" s="100"/>
      <c r="L69" s="94"/>
      <c r="M69" s="100"/>
      <c r="N69" s="94"/>
      <c r="O69" s="100"/>
      <c r="P69" s="94"/>
      <c r="Q69" s="100"/>
      <c r="R69" s="94"/>
      <c r="S69" s="100"/>
      <c r="T69" s="94"/>
      <c r="U69" s="100"/>
      <c r="V69" s="94"/>
      <c r="W69" s="100"/>
      <c r="X69" s="94"/>
      <c r="Y69" s="100"/>
      <c r="Z69" s="94"/>
      <c r="AA69" s="100"/>
      <c r="AB69" s="94"/>
      <c r="AC69" s="100"/>
      <c r="AD69" s="94"/>
      <c r="AE69" s="100"/>
      <c r="AF69" s="101"/>
      <c r="AG69" s="100"/>
      <c r="AH69" s="99"/>
      <c r="AI69" s="100"/>
      <c r="AJ69" s="99"/>
      <c r="AK69" s="100"/>
      <c r="AL69" s="99"/>
      <c r="AM69" s="100"/>
      <c r="AN69" s="99"/>
      <c r="AO69" s="100"/>
      <c r="AP69" s="99"/>
      <c r="AQ69" s="100"/>
      <c r="AR69" s="99"/>
      <c r="AS69" s="100"/>
      <c r="AT69" s="99"/>
      <c r="AU69" s="100"/>
      <c r="AV69" s="99"/>
      <c r="AW69" s="100"/>
      <c r="AX69" s="99"/>
      <c r="AY69" s="100"/>
      <c r="AZ69" s="99"/>
      <c r="BA69" s="100"/>
      <c r="BB69" s="99"/>
      <c r="BC69" s="100"/>
      <c r="BD69" s="99"/>
      <c r="BE69" s="100"/>
      <c r="BF69" s="101"/>
      <c r="BG69" s="100"/>
      <c r="BH69" s="99"/>
      <c r="BI69" s="100"/>
      <c r="BJ69" s="99"/>
      <c r="BK69" s="100"/>
      <c r="BL69" s="99"/>
      <c r="BM69" s="100"/>
      <c r="BN69" s="99"/>
      <c r="BO69" s="100"/>
      <c r="BP69" s="99"/>
      <c r="BQ69" s="100"/>
      <c r="BR69" s="99"/>
      <c r="BS69" s="100"/>
      <c r="BT69" s="99"/>
      <c r="BU69" s="100"/>
      <c r="BV69" s="99"/>
      <c r="BW69" s="100"/>
      <c r="BX69" s="99"/>
      <c r="BY69" s="100"/>
      <c r="BZ69" s="99"/>
      <c r="CA69" s="100"/>
      <c r="CB69" s="99"/>
      <c r="CC69" s="100"/>
      <c r="CD69" s="99"/>
      <c r="CE69" s="100"/>
      <c r="CF69" s="101"/>
      <c r="CG69" s="100"/>
    </row>
    <row r="70" spans="1:85" s="102" customFormat="1" ht="19.899999999999999" customHeight="1" x14ac:dyDescent="0.25">
      <c r="A70" s="94">
        <v>57</v>
      </c>
      <c r="B70" s="95" t="s">
        <v>126</v>
      </c>
      <c r="C70" s="95" t="s">
        <v>77</v>
      </c>
      <c r="D70" s="94">
        <f>RANK(BF70,$BF$4:$BF$147)</f>
        <v>18</v>
      </c>
      <c r="E70" s="94">
        <v>1</v>
      </c>
      <c r="F70" s="94" t="s">
        <v>75</v>
      </c>
      <c r="G70" s="94"/>
      <c r="H70" s="94"/>
      <c r="I70" s="100">
        <f t="shared" si="19"/>
        <v>0</v>
      </c>
      <c r="J70" s="94"/>
      <c r="K70" s="100">
        <f t="shared" si="20"/>
        <v>0</v>
      </c>
      <c r="L70" s="94"/>
      <c r="M70" s="100">
        <f t="shared" si="21"/>
        <v>0</v>
      </c>
      <c r="N70" s="94"/>
      <c r="O70" s="100">
        <f t="shared" si="22"/>
        <v>0</v>
      </c>
      <c r="P70" s="94"/>
      <c r="Q70" s="100">
        <f t="shared" si="23"/>
        <v>0</v>
      </c>
      <c r="R70" s="94"/>
      <c r="S70" s="100">
        <f t="shared" si="24"/>
        <v>0</v>
      </c>
      <c r="T70" s="94"/>
      <c r="U70" s="100">
        <f t="shared" si="25"/>
        <v>0</v>
      </c>
      <c r="V70" s="94"/>
      <c r="W70" s="100">
        <f t="shared" si="26"/>
        <v>0</v>
      </c>
      <c r="X70" s="94"/>
      <c r="Y70" s="100">
        <f t="shared" si="27"/>
        <v>0</v>
      </c>
      <c r="Z70" s="94"/>
      <c r="AA70" s="100">
        <f t="shared" si="28"/>
        <v>0</v>
      </c>
      <c r="AB70" s="94"/>
      <c r="AC70" s="100">
        <f t="shared" si="29"/>
        <v>0</v>
      </c>
      <c r="AD70" s="94"/>
      <c r="AE70" s="100">
        <f t="shared" si="30"/>
        <v>0</v>
      </c>
      <c r="AF70" s="101">
        <f t="shared" ref="AF70:AF72" si="206">SUM(H70,J70,L70,N70,P70,R70,T70,V70,X70,Z70,AB70,AD70)</f>
        <v>0</v>
      </c>
      <c r="AG70" s="100">
        <f t="shared" ref="AG70:AG72" si="207">SUM(I70,K70,M70,O70,Q70,S70,U70,W70,Y70,AA70,AC70,AE70)</f>
        <v>0</v>
      </c>
      <c r="AH70" s="99"/>
      <c r="AI70" s="100">
        <f t="shared" si="33"/>
        <v>0</v>
      </c>
      <c r="AJ70" s="99"/>
      <c r="AK70" s="100">
        <f t="shared" si="34"/>
        <v>0</v>
      </c>
      <c r="AL70" s="99"/>
      <c r="AM70" s="100">
        <f t="shared" si="34"/>
        <v>0</v>
      </c>
      <c r="AN70" s="99"/>
      <c r="AO70" s="100">
        <f t="shared" si="35"/>
        <v>0</v>
      </c>
      <c r="AP70" s="99"/>
      <c r="AQ70" s="100">
        <f t="shared" si="36"/>
        <v>0</v>
      </c>
      <c r="AR70" s="99"/>
      <c r="AS70" s="100">
        <f t="shared" si="37"/>
        <v>0</v>
      </c>
      <c r="AT70" s="99"/>
      <c r="AU70" s="100">
        <f t="shared" si="38"/>
        <v>0</v>
      </c>
      <c r="AV70" s="99"/>
      <c r="AW70" s="100">
        <f t="shared" si="39"/>
        <v>0</v>
      </c>
      <c r="AX70" s="99"/>
      <c r="AY70" s="100">
        <f t="shared" si="40"/>
        <v>0</v>
      </c>
      <c r="AZ70" s="99"/>
      <c r="BA70" s="100">
        <f t="shared" si="41"/>
        <v>0</v>
      </c>
      <c r="BB70" s="99"/>
      <c r="BC70" s="100">
        <f t="shared" si="42"/>
        <v>0</v>
      </c>
      <c r="BD70" s="99"/>
      <c r="BE70" s="100">
        <f t="shared" si="43"/>
        <v>0</v>
      </c>
      <c r="BF70" s="101">
        <f t="shared" si="85"/>
        <v>0</v>
      </c>
      <c r="BG70" s="100">
        <f t="shared" si="85"/>
        <v>0</v>
      </c>
      <c r="BH70" s="99"/>
      <c r="BI70" s="100">
        <f t="shared" ref="BI70:BK114" si="208">BH70*$E70</f>
        <v>0</v>
      </c>
      <c r="BJ70" s="99"/>
      <c r="BK70" s="100">
        <f t="shared" ref="BK70:BK72" si="209">BJ70*$E70</f>
        <v>0</v>
      </c>
      <c r="BL70" s="99"/>
      <c r="BM70" s="100">
        <f t="shared" ref="BM70:BM72" si="210">BL70*$E70</f>
        <v>0</v>
      </c>
      <c r="BN70" s="99"/>
      <c r="BO70" s="100">
        <f t="shared" ref="BO70:BO72" si="211">BN70*$E70</f>
        <v>0</v>
      </c>
      <c r="BP70" s="99"/>
      <c r="BQ70" s="100">
        <f t="shared" ref="BQ70:BQ72" si="212">BP70*$E70</f>
        <v>0</v>
      </c>
      <c r="BR70" s="99"/>
      <c r="BS70" s="100">
        <f t="shared" ref="BS70:BS72" si="213">BR70*$E70</f>
        <v>0</v>
      </c>
      <c r="BT70" s="99"/>
      <c r="BU70" s="100">
        <f t="shared" ref="BU70:BU72" si="214">BT70*$E70</f>
        <v>0</v>
      </c>
      <c r="BV70" s="99"/>
      <c r="BW70" s="100">
        <f t="shared" ref="BW70:BW72" si="215">BV70*$E70</f>
        <v>0</v>
      </c>
      <c r="BX70" s="99"/>
      <c r="BY70" s="100">
        <f t="shared" ref="BY70:BY72" si="216">BX70*$E70</f>
        <v>0</v>
      </c>
      <c r="BZ70" s="99"/>
      <c r="CA70" s="100">
        <f t="shared" ref="CA70:CA72" si="217">BZ70*$E70</f>
        <v>0</v>
      </c>
      <c r="CB70" s="99"/>
      <c r="CC70" s="100">
        <f t="shared" ref="CC70:CC72" si="218">CB70*$E70</f>
        <v>0</v>
      </c>
      <c r="CD70" s="99"/>
      <c r="CE70" s="100">
        <f t="shared" ref="CE70:CE72" si="219">CD70*$E70</f>
        <v>0</v>
      </c>
      <c r="CF70" s="101">
        <f t="shared" ref="CF70:CG72" si="220">SUM(BH70,BJ70,BL70,BN70,BP70,BR70,BT70,BV70,BX70,BZ70,CB70,CD70)</f>
        <v>0</v>
      </c>
      <c r="CG70" s="100">
        <f t="shared" si="220"/>
        <v>0</v>
      </c>
    </row>
    <row r="71" spans="1:85" s="102" customFormat="1" ht="19.899999999999999" customHeight="1" x14ac:dyDescent="0.25">
      <c r="A71" s="94">
        <v>58</v>
      </c>
      <c r="B71" s="95" t="s">
        <v>127</v>
      </c>
      <c r="C71" s="95" t="s">
        <v>77</v>
      </c>
      <c r="D71" s="94">
        <f>RANK(BF71,$BF$4:$BF$147)</f>
        <v>18</v>
      </c>
      <c r="E71" s="94">
        <v>0.6</v>
      </c>
      <c r="F71" s="94" t="s">
        <v>75</v>
      </c>
      <c r="G71" s="94"/>
      <c r="H71" s="94"/>
      <c r="I71" s="100">
        <f t="shared" si="19"/>
        <v>0</v>
      </c>
      <c r="J71" s="94"/>
      <c r="K71" s="100">
        <f t="shared" si="20"/>
        <v>0</v>
      </c>
      <c r="L71" s="94"/>
      <c r="M71" s="100">
        <f t="shared" si="21"/>
        <v>0</v>
      </c>
      <c r="N71" s="94"/>
      <c r="O71" s="100">
        <f t="shared" si="22"/>
        <v>0</v>
      </c>
      <c r="P71" s="94"/>
      <c r="Q71" s="100">
        <f t="shared" si="23"/>
        <v>0</v>
      </c>
      <c r="R71" s="94"/>
      <c r="S71" s="100">
        <f t="shared" si="24"/>
        <v>0</v>
      </c>
      <c r="T71" s="94"/>
      <c r="U71" s="100">
        <f t="shared" si="25"/>
        <v>0</v>
      </c>
      <c r="V71" s="94"/>
      <c r="W71" s="100">
        <f t="shared" si="26"/>
        <v>0</v>
      </c>
      <c r="X71" s="94"/>
      <c r="Y71" s="100">
        <f t="shared" si="27"/>
        <v>0</v>
      </c>
      <c r="Z71" s="94"/>
      <c r="AA71" s="100">
        <f t="shared" si="28"/>
        <v>0</v>
      </c>
      <c r="AB71" s="94"/>
      <c r="AC71" s="100">
        <f t="shared" si="29"/>
        <v>0</v>
      </c>
      <c r="AD71" s="94"/>
      <c r="AE71" s="100">
        <f t="shared" si="30"/>
        <v>0</v>
      </c>
      <c r="AF71" s="101">
        <f t="shared" si="206"/>
        <v>0</v>
      </c>
      <c r="AG71" s="100">
        <f t="shared" si="207"/>
        <v>0</v>
      </c>
      <c r="AH71" s="99"/>
      <c r="AI71" s="100">
        <f t="shared" si="33"/>
        <v>0</v>
      </c>
      <c r="AJ71" s="99"/>
      <c r="AK71" s="100">
        <f t="shared" si="34"/>
        <v>0</v>
      </c>
      <c r="AL71" s="99"/>
      <c r="AM71" s="100">
        <f t="shared" si="34"/>
        <v>0</v>
      </c>
      <c r="AN71" s="99"/>
      <c r="AO71" s="100">
        <f t="shared" si="35"/>
        <v>0</v>
      </c>
      <c r="AP71" s="99"/>
      <c r="AQ71" s="100">
        <f t="shared" si="36"/>
        <v>0</v>
      </c>
      <c r="AR71" s="99"/>
      <c r="AS71" s="100">
        <f t="shared" si="37"/>
        <v>0</v>
      </c>
      <c r="AT71" s="99"/>
      <c r="AU71" s="100">
        <f t="shared" si="38"/>
        <v>0</v>
      </c>
      <c r="AV71" s="99"/>
      <c r="AW71" s="100">
        <f t="shared" si="39"/>
        <v>0</v>
      </c>
      <c r="AX71" s="99"/>
      <c r="AY71" s="100">
        <f t="shared" si="40"/>
        <v>0</v>
      </c>
      <c r="AZ71" s="99"/>
      <c r="BA71" s="100">
        <f t="shared" si="41"/>
        <v>0</v>
      </c>
      <c r="BB71" s="99"/>
      <c r="BC71" s="100">
        <f t="shared" si="42"/>
        <v>0</v>
      </c>
      <c r="BD71" s="99"/>
      <c r="BE71" s="100">
        <f t="shared" si="43"/>
        <v>0</v>
      </c>
      <c r="BF71" s="101">
        <f t="shared" si="85"/>
        <v>0</v>
      </c>
      <c r="BG71" s="100">
        <f t="shared" si="85"/>
        <v>0</v>
      </c>
      <c r="BH71" s="99"/>
      <c r="BI71" s="100">
        <f t="shared" si="208"/>
        <v>0</v>
      </c>
      <c r="BJ71" s="99"/>
      <c r="BK71" s="100">
        <f t="shared" si="209"/>
        <v>0</v>
      </c>
      <c r="BL71" s="99"/>
      <c r="BM71" s="100">
        <f t="shared" si="210"/>
        <v>0</v>
      </c>
      <c r="BN71" s="99"/>
      <c r="BO71" s="100">
        <f t="shared" si="211"/>
        <v>0</v>
      </c>
      <c r="BP71" s="99"/>
      <c r="BQ71" s="100">
        <f t="shared" si="212"/>
        <v>0</v>
      </c>
      <c r="BR71" s="99"/>
      <c r="BS71" s="100">
        <f t="shared" si="213"/>
        <v>0</v>
      </c>
      <c r="BT71" s="99"/>
      <c r="BU71" s="100">
        <f t="shared" si="214"/>
        <v>0</v>
      </c>
      <c r="BV71" s="99"/>
      <c r="BW71" s="100">
        <f t="shared" si="215"/>
        <v>0</v>
      </c>
      <c r="BX71" s="99"/>
      <c r="BY71" s="100">
        <f t="shared" si="216"/>
        <v>0</v>
      </c>
      <c r="BZ71" s="99"/>
      <c r="CA71" s="100">
        <f t="shared" si="217"/>
        <v>0</v>
      </c>
      <c r="CB71" s="99"/>
      <c r="CC71" s="100">
        <f t="shared" si="218"/>
        <v>0</v>
      </c>
      <c r="CD71" s="99"/>
      <c r="CE71" s="100">
        <f t="shared" si="219"/>
        <v>0</v>
      </c>
      <c r="CF71" s="101">
        <f t="shared" si="220"/>
        <v>0</v>
      </c>
      <c r="CG71" s="100">
        <f t="shared" si="220"/>
        <v>0</v>
      </c>
    </row>
    <row r="72" spans="1:85" s="102" customFormat="1" ht="19.899999999999999" customHeight="1" x14ac:dyDescent="0.25">
      <c r="A72" s="94">
        <v>59</v>
      </c>
      <c r="B72" s="95" t="s">
        <v>128</v>
      </c>
      <c r="C72" s="95" t="s">
        <v>74</v>
      </c>
      <c r="D72" s="94">
        <f>RANK(BF72,$BF$4:$BF$147)</f>
        <v>18</v>
      </c>
      <c r="E72" s="94">
        <v>0.64</v>
      </c>
      <c r="F72" s="94" t="s">
        <v>85</v>
      </c>
      <c r="G72" s="94"/>
      <c r="H72" s="94"/>
      <c r="I72" s="100">
        <f t="shared" si="19"/>
        <v>0</v>
      </c>
      <c r="J72" s="94"/>
      <c r="K72" s="100">
        <f t="shared" si="20"/>
        <v>0</v>
      </c>
      <c r="L72" s="94"/>
      <c r="M72" s="100">
        <f t="shared" si="21"/>
        <v>0</v>
      </c>
      <c r="N72" s="94"/>
      <c r="O72" s="100">
        <f t="shared" si="22"/>
        <v>0</v>
      </c>
      <c r="P72" s="94"/>
      <c r="Q72" s="100">
        <f t="shared" si="23"/>
        <v>0</v>
      </c>
      <c r="R72" s="94"/>
      <c r="S72" s="100">
        <f t="shared" si="24"/>
        <v>0</v>
      </c>
      <c r="T72" s="94"/>
      <c r="U72" s="100">
        <f t="shared" si="25"/>
        <v>0</v>
      </c>
      <c r="V72" s="94"/>
      <c r="W72" s="100">
        <f t="shared" si="26"/>
        <v>0</v>
      </c>
      <c r="X72" s="94"/>
      <c r="Y72" s="100">
        <f t="shared" si="27"/>
        <v>0</v>
      </c>
      <c r="Z72" s="94"/>
      <c r="AA72" s="100">
        <f t="shared" si="28"/>
        <v>0</v>
      </c>
      <c r="AB72" s="94"/>
      <c r="AC72" s="100">
        <f t="shared" si="29"/>
        <v>0</v>
      </c>
      <c r="AD72" s="94"/>
      <c r="AE72" s="100">
        <f t="shared" si="30"/>
        <v>0</v>
      </c>
      <c r="AF72" s="101">
        <f t="shared" si="206"/>
        <v>0</v>
      </c>
      <c r="AG72" s="100">
        <f t="shared" si="207"/>
        <v>0</v>
      </c>
      <c r="AH72" s="99"/>
      <c r="AI72" s="100">
        <f t="shared" si="33"/>
        <v>0</v>
      </c>
      <c r="AJ72" s="99"/>
      <c r="AK72" s="100">
        <f t="shared" si="34"/>
        <v>0</v>
      </c>
      <c r="AL72" s="99"/>
      <c r="AM72" s="100">
        <f t="shared" si="34"/>
        <v>0</v>
      </c>
      <c r="AN72" s="99"/>
      <c r="AO72" s="100">
        <f t="shared" si="35"/>
        <v>0</v>
      </c>
      <c r="AP72" s="99"/>
      <c r="AQ72" s="100">
        <f t="shared" si="36"/>
        <v>0</v>
      </c>
      <c r="AR72" s="99"/>
      <c r="AS72" s="100">
        <f t="shared" si="37"/>
        <v>0</v>
      </c>
      <c r="AT72" s="99"/>
      <c r="AU72" s="100">
        <f t="shared" si="38"/>
        <v>0</v>
      </c>
      <c r="AV72" s="99"/>
      <c r="AW72" s="100">
        <f t="shared" si="39"/>
        <v>0</v>
      </c>
      <c r="AX72" s="99"/>
      <c r="AY72" s="100">
        <f t="shared" si="40"/>
        <v>0</v>
      </c>
      <c r="AZ72" s="99"/>
      <c r="BA72" s="100">
        <f t="shared" si="41"/>
        <v>0</v>
      </c>
      <c r="BB72" s="99"/>
      <c r="BC72" s="100">
        <f t="shared" si="42"/>
        <v>0</v>
      </c>
      <c r="BD72" s="99"/>
      <c r="BE72" s="100">
        <f t="shared" si="43"/>
        <v>0</v>
      </c>
      <c r="BF72" s="101">
        <f t="shared" si="85"/>
        <v>0</v>
      </c>
      <c r="BG72" s="100">
        <f t="shared" si="85"/>
        <v>0</v>
      </c>
      <c r="BH72" s="99"/>
      <c r="BI72" s="100">
        <f t="shared" si="208"/>
        <v>0</v>
      </c>
      <c r="BJ72" s="99"/>
      <c r="BK72" s="100">
        <f t="shared" si="209"/>
        <v>0</v>
      </c>
      <c r="BL72" s="99"/>
      <c r="BM72" s="100">
        <f t="shared" si="210"/>
        <v>0</v>
      </c>
      <c r="BN72" s="99"/>
      <c r="BO72" s="100">
        <f t="shared" si="211"/>
        <v>0</v>
      </c>
      <c r="BP72" s="99"/>
      <c r="BQ72" s="100">
        <f t="shared" si="212"/>
        <v>0</v>
      </c>
      <c r="BR72" s="99"/>
      <c r="BS72" s="100">
        <f t="shared" si="213"/>
        <v>0</v>
      </c>
      <c r="BT72" s="99"/>
      <c r="BU72" s="100">
        <f t="shared" si="214"/>
        <v>0</v>
      </c>
      <c r="BV72" s="99"/>
      <c r="BW72" s="100">
        <f t="shared" si="215"/>
        <v>0</v>
      </c>
      <c r="BX72" s="99"/>
      <c r="BY72" s="100">
        <f t="shared" si="216"/>
        <v>0</v>
      </c>
      <c r="BZ72" s="99"/>
      <c r="CA72" s="100">
        <f t="shared" si="217"/>
        <v>0</v>
      </c>
      <c r="CB72" s="99"/>
      <c r="CC72" s="100">
        <f t="shared" si="218"/>
        <v>0</v>
      </c>
      <c r="CD72" s="99"/>
      <c r="CE72" s="100">
        <f t="shared" si="219"/>
        <v>0</v>
      </c>
      <c r="CF72" s="101">
        <f t="shared" si="220"/>
        <v>0</v>
      </c>
      <c r="CG72" s="100">
        <f t="shared" si="220"/>
        <v>0</v>
      </c>
    </row>
    <row r="73" spans="1:85" s="102" customFormat="1" ht="19.899999999999999" customHeight="1" x14ac:dyDescent="0.25">
      <c r="A73" s="94"/>
      <c r="B73" s="95"/>
      <c r="C73" s="95"/>
      <c r="D73" s="94"/>
      <c r="E73" s="94"/>
      <c r="F73" s="94"/>
      <c r="G73" s="94"/>
      <c r="H73" s="94"/>
      <c r="I73" s="100"/>
      <c r="J73" s="94"/>
      <c r="K73" s="100"/>
      <c r="L73" s="94"/>
      <c r="M73" s="100"/>
      <c r="N73" s="94"/>
      <c r="O73" s="100"/>
      <c r="P73" s="94"/>
      <c r="Q73" s="100"/>
      <c r="R73" s="94"/>
      <c r="S73" s="100"/>
      <c r="T73" s="94"/>
      <c r="U73" s="100"/>
      <c r="V73" s="94"/>
      <c r="W73" s="100"/>
      <c r="X73" s="94"/>
      <c r="Y73" s="100"/>
      <c r="Z73" s="94"/>
      <c r="AA73" s="100"/>
      <c r="AB73" s="94"/>
      <c r="AC73" s="100"/>
      <c r="AD73" s="94"/>
      <c r="AE73" s="100"/>
      <c r="AF73" s="101"/>
      <c r="AG73" s="100"/>
      <c r="AH73" s="99"/>
      <c r="AI73" s="100"/>
      <c r="AJ73" s="99"/>
      <c r="AK73" s="100"/>
      <c r="AL73" s="99"/>
      <c r="AM73" s="100"/>
      <c r="AN73" s="99"/>
      <c r="AO73" s="100"/>
      <c r="AP73" s="99"/>
      <c r="AQ73" s="100"/>
      <c r="AR73" s="99"/>
      <c r="AS73" s="100"/>
      <c r="AT73" s="99"/>
      <c r="AU73" s="100"/>
      <c r="AV73" s="99"/>
      <c r="AW73" s="100"/>
      <c r="AX73" s="99"/>
      <c r="AY73" s="100"/>
      <c r="AZ73" s="99"/>
      <c r="BA73" s="100"/>
      <c r="BB73" s="99"/>
      <c r="BC73" s="100"/>
      <c r="BD73" s="99"/>
      <c r="BE73" s="100"/>
      <c r="BF73" s="101"/>
      <c r="BG73" s="100"/>
      <c r="BH73" s="99"/>
      <c r="BI73" s="100"/>
      <c r="BJ73" s="99"/>
      <c r="BK73" s="100"/>
      <c r="BL73" s="99"/>
      <c r="BM73" s="100"/>
      <c r="BN73" s="99"/>
      <c r="BO73" s="100"/>
      <c r="BP73" s="99"/>
      <c r="BQ73" s="100"/>
      <c r="BR73" s="99"/>
      <c r="BS73" s="100"/>
      <c r="BT73" s="99"/>
      <c r="BU73" s="100"/>
      <c r="BV73" s="99"/>
      <c r="BW73" s="100"/>
      <c r="BX73" s="99"/>
      <c r="BY73" s="100"/>
      <c r="BZ73" s="99"/>
      <c r="CA73" s="100"/>
      <c r="CB73" s="99"/>
      <c r="CC73" s="100"/>
      <c r="CD73" s="99"/>
      <c r="CE73" s="100"/>
      <c r="CF73" s="101"/>
      <c r="CG73" s="100"/>
    </row>
    <row r="74" spans="1:85" s="102" customFormat="1" ht="19.899999999999999" customHeight="1" x14ac:dyDescent="0.25">
      <c r="A74" s="94">
        <v>60</v>
      </c>
      <c r="B74" s="95" t="s">
        <v>129</v>
      </c>
      <c r="C74" s="95" t="s">
        <v>74</v>
      </c>
      <c r="D74" s="94">
        <f>RANK(BF74,$BF$4:$BF$147)</f>
        <v>9</v>
      </c>
      <c r="E74" s="94">
        <v>0.64</v>
      </c>
      <c r="F74" s="94" t="s">
        <v>85</v>
      </c>
      <c r="G74" s="94">
        <v>1350</v>
      </c>
      <c r="H74" s="94">
        <v>154</v>
      </c>
      <c r="I74" s="97">
        <f t="shared" ref="I74:I139" si="221">H74*$E74</f>
        <v>98.56</v>
      </c>
      <c r="J74" s="94">
        <v>3290</v>
      </c>
      <c r="K74" s="97">
        <f t="shared" ref="K74:K139" si="222">J74*$E74</f>
        <v>2105.6</v>
      </c>
      <c r="L74" s="94">
        <v>1232</v>
      </c>
      <c r="M74" s="97">
        <f t="shared" ref="M74:M139" si="223">L74*$E74</f>
        <v>788.48</v>
      </c>
      <c r="N74" s="94">
        <v>392</v>
      </c>
      <c r="O74" s="97">
        <f t="shared" ref="O74:O139" si="224">N74*$E74</f>
        <v>250.88</v>
      </c>
      <c r="P74" s="94">
        <v>434</v>
      </c>
      <c r="Q74" s="97">
        <f t="shared" ref="Q74:Q139" si="225">P74*$E74</f>
        <v>277.76</v>
      </c>
      <c r="R74" s="94">
        <v>434</v>
      </c>
      <c r="S74" s="97">
        <f t="shared" ref="S74:S139" si="226">R74*$E74</f>
        <v>277.76</v>
      </c>
      <c r="T74" s="94">
        <v>686</v>
      </c>
      <c r="U74" s="97">
        <f t="shared" ref="U74:U139" si="227">T74*$E74</f>
        <v>439.04</v>
      </c>
      <c r="V74" s="94">
        <v>350</v>
      </c>
      <c r="W74" s="97">
        <f t="shared" ref="W74:W139" si="228">V74*$E74</f>
        <v>224</v>
      </c>
      <c r="X74" s="94">
        <v>518</v>
      </c>
      <c r="Y74" s="97">
        <f t="shared" ref="Y74:Y139" si="229">X74*$E74</f>
        <v>331.52</v>
      </c>
      <c r="Z74" s="94">
        <v>182</v>
      </c>
      <c r="AA74" s="97">
        <f t="shared" ref="AA74:AA139" si="230">Z74*$E74</f>
        <v>116.48</v>
      </c>
      <c r="AB74" s="94">
        <v>266</v>
      </c>
      <c r="AC74" s="97">
        <f t="shared" ref="AC74:AC139" si="231">AB74*$E74</f>
        <v>170.24</v>
      </c>
      <c r="AD74" s="94">
        <v>910</v>
      </c>
      <c r="AE74" s="97">
        <f t="shared" ref="AE74:AE139" si="232">AD74*$E74</f>
        <v>582.4</v>
      </c>
      <c r="AF74" s="101">
        <f t="shared" ref="AF74:AF75" si="233">SUM(H74,J74,L74,N74,P74,R74,T74,V74,X74,Z74,AB74,AD74)</f>
        <v>8848</v>
      </c>
      <c r="AG74" s="100">
        <f t="shared" ref="AG74:AG75" si="234">SUM(I74,K74,M74,O74,Q74,S74,U74,W74,Y74,AA74,AC74,AE74)</f>
        <v>5662.7199999999993</v>
      </c>
      <c r="AH74" s="96">
        <v>490</v>
      </c>
      <c r="AI74" s="97">
        <f t="shared" ref="AI74:AI139" si="235">AH74*$E74</f>
        <v>313.60000000000002</v>
      </c>
      <c r="AJ74" s="98">
        <v>378</v>
      </c>
      <c r="AK74" s="97">
        <f t="shared" ref="AK74" si="236">AJ74*$E74</f>
        <v>241.92000000000002</v>
      </c>
      <c r="AL74" s="99">
        <v>980</v>
      </c>
      <c r="AM74" s="100">
        <f t="shared" ref="AK74:AM139" si="237">AL74*$E74</f>
        <v>627.20000000000005</v>
      </c>
      <c r="AN74" s="99">
        <v>546</v>
      </c>
      <c r="AO74" s="100">
        <f t="shared" ref="AO74:AO139" si="238">AN74*$E74</f>
        <v>349.44</v>
      </c>
      <c r="AP74" s="99">
        <v>280</v>
      </c>
      <c r="AQ74" s="100">
        <f t="shared" ref="AQ74:AQ139" si="239">AP74*$E74</f>
        <v>179.20000000000002</v>
      </c>
      <c r="AR74" s="99">
        <v>882</v>
      </c>
      <c r="AS74" s="100">
        <f t="shared" ref="AS74:AS139" si="240">AR74*$E74</f>
        <v>564.48</v>
      </c>
      <c r="AT74" s="99">
        <v>784</v>
      </c>
      <c r="AU74" s="100">
        <f t="shared" ref="AU74:AU139" si="241">AT74*$E74</f>
        <v>501.76</v>
      </c>
      <c r="AV74" s="99">
        <v>420</v>
      </c>
      <c r="AW74" s="100">
        <f t="shared" ref="AW74:AW139" si="242">AV74*$E74</f>
        <v>268.8</v>
      </c>
      <c r="AX74" s="99">
        <v>462</v>
      </c>
      <c r="AY74" s="100">
        <f t="shared" ref="AY74:AY139" si="243">AX74*$E74</f>
        <v>295.68</v>
      </c>
      <c r="AZ74" s="99">
        <v>812</v>
      </c>
      <c r="BA74" s="100">
        <f t="shared" ref="BA74:BA139" si="244">AZ74*$E74</f>
        <v>519.68000000000006</v>
      </c>
      <c r="BB74" s="99">
        <v>784</v>
      </c>
      <c r="BC74" s="100">
        <f t="shared" ref="BC74:BC139" si="245">BB74*$E74</f>
        <v>501.76</v>
      </c>
      <c r="BD74" s="99">
        <v>350</v>
      </c>
      <c r="BE74" s="100">
        <f t="shared" ref="BE74:BE139" si="246">BD74*$E74</f>
        <v>224</v>
      </c>
      <c r="BF74" s="101">
        <f t="shared" si="85"/>
        <v>7168</v>
      </c>
      <c r="BG74" s="100">
        <f t="shared" si="85"/>
        <v>4587.5200000000004</v>
      </c>
      <c r="BH74" s="99">
        <v>532</v>
      </c>
      <c r="BI74" s="100">
        <f t="shared" si="208"/>
        <v>340.48</v>
      </c>
      <c r="BJ74" s="99">
        <v>742</v>
      </c>
      <c r="BK74" s="100">
        <f t="shared" si="208"/>
        <v>474.88</v>
      </c>
      <c r="BL74" s="99"/>
      <c r="BM74" s="100">
        <f t="shared" ref="BM74:BM75" si="247">BL74*$E74</f>
        <v>0</v>
      </c>
      <c r="BN74" s="99"/>
      <c r="BO74" s="100">
        <f t="shared" ref="BO74:BO75" si="248">BN74*$E74</f>
        <v>0</v>
      </c>
      <c r="BP74" s="99"/>
      <c r="BQ74" s="100">
        <f t="shared" ref="BQ74:BQ75" si="249">BP74*$E74</f>
        <v>0</v>
      </c>
      <c r="BR74" s="99"/>
      <c r="BS74" s="100">
        <f t="shared" ref="BS74:BS75" si="250">BR74*$E74</f>
        <v>0</v>
      </c>
      <c r="BT74" s="99"/>
      <c r="BU74" s="100">
        <f t="shared" ref="BU74:BU75" si="251">BT74*$E74</f>
        <v>0</v>
      </c>
      <c r="BV74" s="99"/>
      <c r="BW74" s="100">
        <f t="shared" ref="BW74:BW75" si="252">BV74*$E74</f>
        <v>0</v>
      </c>
      <c r="BX74" s="99"/>
      <c r="BY74" s="100">
        <f t="shared" ref="BY74:BY75" si="253">BX74*$E74</f>
        <v>0</v>
      </c>
      <c r="BZ74" s="99"/>
      <c r="CA74" s="100">
        <f t="shared" ref="CA74:CA75" si="254">BZ74*$E74</f>
        <v>0</v>
      </c>
      <c r="CB74" s="99"/>
      <c r="CC74" s="100">
        <f t="shared" ref="CC74:CC75" si="255">CB74*$E74</f>
        <v>0</v>
      </c>
      <c r="CD74" s="99"/>
      <c r="CE74" s="100">
        <f t="shared" ref="CE74:CE75" si="256">CD74*$E74</f>
        <v>0</v>
      </c>
      <c r="CF74" s="101">
        <f t="shared" ref="CF74:CG75" si="257">SUM(BH74,BJ74,BL74,BN74,BP74,BR74,BT74,BV74,BX74,BZ74,CB74,CD74)</f>
        <v>1274</v>
      </c>
      <c r="CG74" s="100">
        <f t="shared" si="257"/>
        <v>815.36</v>
      </c>
    </row>
    <row r="75" spans="1:85" s="102" customFormat="1" ht="19.899999999999999" customHeight="1" x14ac:dyDescent="0.25">
      <c r="A75" s="94">
        <v>61</v>
      </c>
      <c r="B75" s="95" t="s">
        <v>129</v>
      </c>
      <c r="C75" s="95" t="s">
        <v>74</v>
      </c>
      <c r="D75" s="94">
        <f>RANK(BF75,$BF$4:$BF$147)</f>
        <v>18</v>
      </c>
      <c r="E75" s="94">
        <v>0.64</v>
      </c>
      <c r="F75" s="94" t="s">
        <v>83</v>
      </c>
      <c r="G75" s="94"/>
      <c r="H75" s="94"/>
      <c r="I75" s="100">
        <f t="shared" si="221"/>
        <v>0</v>
      </c>
      <c r="J75" s="94"/>
      <c r="K75" s="100">
        <f t="shared" si="222"/>
        <v>0</v>
      </c>
      <c r="L75" s="94"/>
      <c r="M75" s="100">
        <f t="shared" si="223"/>
        <v>0</v>
      </c>
      <c r="N75" s="94"/>
      <c r="O75" s="100">
        <f t="shared" si="224"/>
        <v>0</v>
      </c>
      <c r="P75" s="94"/>
      <c r="Q75" s="100">
        <f t="shared" si="225"/>
        <v>0</v>
      </c>
      <c r="R75" s="94"/>
      <c r="S75" s="100">
        <f t="shared" si="226"/>
        <v>0</v>
      </c>
      <c r="T75" s="94"/>
      <c r="U75" s="100">
        <f t="shared" si="227"/>
        <v>0</v>
      </c>
      <c r="V75" s="94"/>
      <c r="W75" s="100">
        <f t="shared" si="228"/>
        <v>0</v>
      </c>
      <c r="X75" s="94"/>
      <c r="Y75" s="100">
        <f t="shared" si="229"/>
        <v>0</v>
      </c>
      <c r="Z75" s="94"/>
      <c r="AA75" s="100">
        <f t="shared" si="230"/>
        <v>0</v>
      </c>
      <c r="AB75" s="94"/>
      <c r="AC75" s="100">
        <f t="shared" si="231"/>
        <v>0</v>
      </c>
      <c r="AD75" s="94"/>
      <c r="AE75" s="100">
        <f t="shared" si="232"/>
        <v>0</v>
      </c>
      <c r="AF75" s="101">
        <f t="shared" si="233"/>
        <v>0</v>
      </c>
      <c r="AG75" s="100">
        <f t="shared" si="234"/>
        <v>0</v>
      </c>
      <c r="AH75" s="99"/>
      <c r="AI75" s="100">
        <f t="shared" si="235"/>
        <v>0</v>
      </c>
      <c r="AJ75" s="99"/>
      <c r="AK75" s="100">
        <f t="shared" si="237"/>
        <v>0</v>
      </c>
      <c r="AL75" s="99"/>
      <c r="AM75" s="100">
        <f t="shared" si="237"/>
        <v>0</v>
      </c>
      <c r="AN75" s="99"/>
      <c r="AO75" s="100">
        <f t="shared" si="238"/>
        <v>0</v>
      </c>
      <c r="AP75" s="99"/>
      <c r="AQ75" s="100">
        <f t="shared" si="239"/>
        <v>0</v>
      </c>
      <c r="AR75" s="99"/>
      <c r="AS75" s="100">
        <f t="shared" si="240"/>
        <v>0</v>
      </c>
      <c r="AT75" s="99"/>
      <c r="AU75" s="100">
        <f t="shared" si="241"/>
        <v>0</v>
      </c>
      <c r="AV75" s="99"/>
      <c r="AW75" s="100">
        <f t="shared" si="242"/>
        <v>0</v>
      </c>
      <c r="AX75" s="99"/>
      <c r="AY75" s="100">
        <f t="shared" si="243"/>
        <v>0</v>
      </c>
      <c r="AZ75" s="99"/>
      <c r="BA75" s="100">
        <f t="shared" si="244"/>
        <v>0</v>
      </c>
      <c r="BB75" s="99"/>
      <c r="BC75" s="100">
        <f t="shared" si="245"/>
        <v>0</v>
      </c>
      <c r="BD75" s="99"/>
      <c r="BE75" s="100">
        <f t="shared" si="246"/>
        <v>0</v>
      </c>
      <c r="BF75" s="101">
        <f t="shared" si="85"/>
        <v>0</v>
      </c>
      <c r="BG75" s="100">
        <f t="shared" si="85"/>
        <v>0</v>
      </c>
      <c r="BH75" s="99"/>
      <c r="BI75" s="100">
        <f t="shared" si="208"/>
        <v>0</v>
      </c>
      <c r="BJ75" s="99"/>
      <c r="BK75" s="100">
        <f t="shared" si="208"/>
        <v>0</v>
      </c>
      <c r="BL75" s="99"/>
      <c r="BM75" s="100">
        <f t="shared" si="247"/>
        <v>0</v>
      </c>
      <c r="BN75" s="99"/>
      <c r="BO75" s="100">
        <f t="shared" si="248"/>
        <v>0</v>
      </c>
      <c r="BP75" s="99"/>
      <c r="BQ75" s="100">
        <f t="shared" si="249"/>
        <v>0</v>
      </c>
      <c r="BR75" s="99"/>
      <c r="BS75" s="100">
        <f t="shared" si="250"/>
        <v>0</v>
      </c>
      <c r="BT75" s="99"/>
      <c r="BU75" s="100">
        <f t="shared" si="251"/>
        <v>0</v>
      </c>
      <c r="BV75" s="99"/>
      <c r="BW75" s="100">
        <f t="shared" si="252"/>
        <v>0</v>
      </c>
      <c r="BX75" s="99"/>
      <c r="BY75" s="100">
        <f t="shared" si="253"/>
        <v>0</v>
      </c>
      <c r="BZ75" s="99"/>
      <c r="CA75" s="100">
        <f t="shared" si="254"/>
        <v>0</v>
      </c>
      <c r="CB75" s="99"/>
      <c r="CC75" s="100">
        <f t="shared" si="255"/>
        <v>0</v>
      </c>
      <c r="CD75" s="99"/>
      <c r="CE75" s="100">
        <f t="shared" si="256"/>
        <v>0</v>
      </c>
      <c r="CF75" s="101">
        <f t="shared" si="257"/>
        <v>0</v>
      </c>
      <c r="CG75" s="100">
        <f t="shared" si="257"/>
        <v>0</v>
      </c>
    </row>
    <row r="76" spans="1:85" s="102" customFormat="1" ht="19.899999999999999" customHeight="1" x14ac:dyDescent="0.25">
      <c r="A76" s="94"/>
      <c r="B76" s="95"/>
      <c r="C76" s="95"/>
      <c r="D76" s="94"/>
      <c r="E76" s="94"/>
      <c r="F76" s="94"/>
      <c r="G76" s="94"/>
      <c r="H76" s="94"/>
      <c r="I76" s="100"/>
      <c r="J76" s="94"/>
      <c r="K76" s="100"/>
      <c r="L76" s="94"/>
      <c r="M76" s="100"/>
      <c r="N76" s="94"/>
      <c r="O76" s="100"/>
      <c r="P76" s="94"/>
      <c r="Q76" s="100"/>
      <c r="R76" s="94"/>
      <c r="S76" s="100"/>
      <c r="T76" s="94"/>
      <c r="U76" s="100"/>
      <c r="V76" s="94"/>
      <c r="W76" s="100"/>
      <c r="X76" s="94"/>
      <c r="Y76" s="100"/>
      <c r="Z76" s="94"/>
      <c r="AA76" s="100"/>
      <c r="AB76" s="94"/>
      <c r="AC76" s="100"/>
      <c r="AD76" s="94"/>
      <c r="AE76" s="100"/>
      <c r="AF76" s="101"/>
      <c r="AG76" s="100"/>
      <c r="AH76" s="99"/>
      <c r="AI76" s="100"/>
      <c r="AJ76" s="99"/>
      <c r="AK76" s="100"/>
      <c r="AL76" s="99"/>
      <c r="AM76" s="100"/>
      <c r="AN76" s="99"/>
      <c r="AO76" s="100"/>
      <c r="AP76" s="99"/>
      <c r="AQ76" s="100"/>
      <c r="AR76" s="99"/>
      <c r="AS76" s="100"/>
      <c r="AT76" s="99"/>
      <c r="AU76" s="100"/>
      <c r="AV76" s="99"/>
      <c r="AW76" s="100"/>
      <c r="AX76" s="99"/>
      <c r="AY76" s="100"/>
      <c r="AZ76" s="99"/>
      <c r="BA76" s="100"/>
      <c r="BB76" s="99"/>
      <c r="BC76" s="100"/>
      <c r="BD76" s="99"/>
      <c r="BE76" s="100"/>
      <c r="BF76" s="101"/>
      <c r="BG76" s="100"/>
      <c r="BH76" s="99"/>
      <c r="BI76" s="100"/>
      <c r="BJ76" s="99"/>
      <c r="BK76" s="100"/>
      <c r="BL76" s="99"/>
      <c r="BM76" s="100"/>
      <c r="BN76" s="99"/>
      <c r="BO76" s="100"/>
      <c r="BP76" s="99"/>
      <c r="BQ76" s="100"/>
      <c r="BR76" s="99"/>
      <c r="BS76" s="100"/>
      <c r="BT76" s="99"/>
      <c r="BU76" s="100"/>
      <c r="BV76" s="99"/>
      <c r="BW76" s="100"/>
      <c r="BX76" s="99"/>
      <c r="BY76" s="100"/>
      <c r="BZ76" s="99"/>
      <c r="CA76" s="100"/>
      <c r="CB76" s="99"/>
      <c r="CC76" s="100"/>
      <c r="CD76" s="99"/>
      <c r="CE76" s="100"/>
      <c r="CF76" s="101"/>
      <c r="CG76" s="100"/>
    </row>
    <row r="77" spans="1:85" s="102" customFormat="1" ht="19.899999999999999" customHeight="1" x14ac:dyDescent="0.25">
      <c r="A77" s="94">
        <v>62</v>
      </c>
      <c r="B77" s="95" t="s">
        <v>130</v>
      </c>
      <c r="C77" s="95" t="s">
        <v>74</v>
      </c>
      <c r="D77" s="94">
        <f>RANK(BF77,$BF$4:$BF$147)</f>
        <v>18</v>
      </c>
      <c r="E77" s="94">
        <v>0.64</v>
      </c>
      <c r="F77" s="94" t="s">
        <v>85</v>
      </c>
      <c r="G77" s="94">
        <v>1350</v>
      </c>
      <c r="H77" s="94"/>
      <c r="I77" s="100">
        <f t="shared" si="221"/>
        <v>0</v>
      </c>
      <c r="J77" s="94"/>
      <c r="K77" s="100">
        <f t="shared" si="222"/>
        <v>0</v>
      </c>
      <c r="L77" s="94"/>
      <c r="M77" s="100">
        <f t="shared" si="223"/>
        <v>0</v>
      </c>
      <c r="N77" s="94"/>
      <c r="O77" s="100">
        <f t="shared" si="224"/>
        <v>0</v>
      </c>
      <c r="P77" s="94"/>
      <c r="Q77" s="100">
        <f t="shared" si="225"/>
        <v>0</v>
      </c>
      <c r="R77" s="94"/>
      <c r="S77" s="100">
        <f t="shared" si="226"/>
        <v>0</v>
      </c>
      <c r="T77" s="94"/>
      <c r="U77" s="100">
        <f t="shared" si="227"/>
        <v>0</v>
      </c>
      <c r="V77" s="94"/>
      <c r="W77" s="100">
        <f t="shared" si="228"/>
        <v>0</v>
      </c>
      <c r="X77" s="94"/>
      <c r="Y77" s="100">
        <f t="shared" si="229"/>
        <v>0</v>
      </c>
      <c r="Z77" s="94"/>
      <c r="AA77" s="100">
        <f t="shared" si="230"/>
        <v>0</v>
      </c>
      <c r="AB77" s="94"/>
      <c r="AC77" s="100">
        <f t="shared" si="231"/>
        <v>0</v>
      </c>
      <c r="AD77" s="94"/>
      <c r="AE77" s="100">
        <f t="shared" si="232"/>
        <v>0</v>
      </c>
      <c r="AF77" s="101">
        <f t="shared" ref="AF77:AF78" si="258">SUM(H77,J77,L77,N77,P77,R77,T77,V77,X77,Z77,AB77,AD77)</f>
        <v>0</v>
      </c>
      <c r="AG77" s="100">
        <f t="shared" ref="AG77:AG78" si="259">SUM(I77,K77,M77,O77,Q77,S77,U77,W77,Y77,AA77,AC77,AE77)</f>
        <v>0</v>
      </c>
      <c r="AH77" s="99"/>
      <c r="AI77" s="100">
        <f t="shared" si="235"/>
        <v>0</v>
      </c>
      <c r="AJ77" s="99"/>
      <c r="AK77" s="100">
        <f t="shared" si="237"/>
        <v>0</v>
      </c>
      <c r="AL77" s="99"/>
      <c r="AM77" s="100">
        <f t="shared" si="237"/>
        <v>0</v>
      </c>
      <c r="AN77" s="99"/>
      <c r="AO77" s="100">
        <f t="shared" si="238"/>
        <v>0</v>
      </c>
      <c r="AP77" s="99"/>
      <c r="AQ77" s="100">
        <f t="shared" si="239"/>
        <v>0</v>
      </c>
      <c r="AR77" s="99"/>
      <c r="AS77" s="100">
        <f t="shared" si="240"/>
        <v>0</v>
      </c>
      <c r="AT77" s="99"/>
      <c r="AU77" s="100">
        <f t="shared" si="241"/>
        <v>0</v>
      </c>
      <c r="AV77" s="99"/>
      <c r="AW77" s="100">
        <f t="shared" si="242"/>
        <v>0</v>
      </c>
      <c r="AX77" s="99"/>
      <c r="AY77" s="100">
        <f t="shared" si="243"/>
        <v>0</v>
      </c>
      <c r="AZ77" s="99"/>
      <c r="BA77" s="100">
        <f t="shared" si="244"/>
        <v>0</v>
      </c>
      <c r="BB77" s="99"/>
      <c r="BC77" s="100">
        <f t="shared" si="245"/>
        <v>0</v>
      </c>
      <c r="BD77" s="99"/>
      <c r="BE77" s="100">
        <f t="shared" si="246"/>
        <v>0</v>
      </c>
      <c r="BF77" s="101">
        <f t="shared" si="85"/>
        <v>0</v>
      </c>
      <c r="BG77" s="100">
        <f t="shared" si="85"/>
        <v>0</v>
      </c>
      <c r="BH77" s="99">
        <v>140</v>
      </c>
      <c r="BI77" s="100">
        <f t="shared" ref="BI77:BI78" si="260">BH77*$E77</f>
        <v>89.600000000000009</v>
      </c>
      <c r="BJ77" s="99">
        <v>112</v>
      </c>
      <c r="BK77" s="100">
        <f t="shared" ref="BK77:BK78" si="261">BJ77*$E77</f>
        <v>71.680000000000007</v>
      </c>
      <c r="BL77" s="99"/>
      <c r="BM77" s="100">
        <f t="shared" ref="BM77:BM78" si="262">BL77*$E77</f>
        <v>0</v>
      </c>
      <c r="BN77" s="99"/>
      <c r="BO77" s="100">
        <f t="shared" ref="BO77:BO78" si="263">BN77*$E77</f>
        <v>0</v>
      </c>
      <c r="BP77" s="99"/>
      <c r="BQ77" s="100">
        <f t="shared" ref="BQ77:BQ78" si="264">BP77*$E77</f>
        <v>0</v>
      </c>
      <c r="BR77" s="99"/>
      <c r="BS77" s="100">
        <f t="shared" ref="BS77:BS78" si="265">BR77*$E77</f>
        <v>0</v>
      </c>
      <c r="BT77" s="99"/>
      <c r="BU77" s="100">
        <f t="shared" ref="BU77:BU78" si="266">BT77*$E77</f>
        <v>0</v>
      </c>
      <c r="BV77" s="99"/>
      <c r="BW77" s="100">
        <f t="shared" ref="BW77:BW78" si="267">BV77*$E77</f>
        <v>0</v>
      </c>
      <c r="BX77" s="99"/>
      <c r="BY77" s="100">
        <f t="shared" ref="BY77:BY78" si="268">BX77*$E77</f>
        <v>0</v>
      </c>
      <c r="BZ77" s="99"/>
      <c r="CA77" s="100">
        <f t="shared" ref="CA77:CA78" si="269">BZ77*$E77</f>
        <v>0</v>
      </c>
      <c r="CB77" s="99"/>
      <c r="CC77" s="100">
        <f t="shared" ref="CC77:CC78" si="270">CB77*$E77</f>
        <v>0</v>
      </c>
      <c r="CD77" s="99"/>
      <c r="CE77" s="100">
        <f t="shared" ref="CE77:CE78" si="271">CD77*$E77</f>
        <v>0</v>
      </c>
      <c r="CF77" s="101">
        <f t="shared" ref="CF77:CG78" si="272">SUM(BH77,BJ77,BL77,BN77,BP77,BR77,BT77,BV77,BX77,BZ77,CB77,CD77)</f>
        <v>252</v>
      </c>
      <c r="CG77" s="100">
        <f t="shared" si="272"/>
        <v>161.28000000000003</v>
      </c>
    </row>
    <row r="78" spans="1:85" s="102" customFormat="1" ht="19.899999999999999" customHeight="1" x14ac:dyDescent="0.25">
      <c r="A78" s="94">
        <v>63</v>
      </c>
      <c r="B78" s="95" t="s">
        <v>130</v>
      </c>
      <c r="C78" s="95" t="s">
        <v>74</v>
      </c>
      <c r="D78" s="94">
        <f>RANK(BF78,$BF$4:$BF$147)</f>
        <v>18</v>
      </c>
      <c r="E78" s="94">
        <v>0.64</v>
      </c>
      <c r="F78" s="94" t="s">
        <v>83</v>
      </c>
      <c r="G78" s="94">
        <v>1250</v>
      </c>
      <c r="H78" s="94"/>
      <c r="I78" s="100">
        <f t="shared" si="221"/>
        <v>0</v>
      </c>
      <c r="J78" s="94"/>
      <c r="K78" s="100">
        <f t="shared" si="222"/>
        <v>0</v>
      </c>
      <c r="L78" s="94"/>
      <c r="M78" s="100">
        <f t="shared" si="223"/>
        <v>0</v>
      </c>
      <c r="N78" s="94"/>
      <c r="O78" s="100">
        <f t="shared" si="224"/>
        <v>0</v>
      </c>
      <c r="P78" s="94"/>
      <c r="Q78" s="100">
        <f t="shared" si="225"/>
        <v>0</v>
      </c>
      <c r="R78" s="94"/>
      <c r="S78" s="100">
        <f t="shared" si="226"/>
        <v>0</v>
      </c>
      <c r="T78" s="94"/>
      <c r="U78" s="100">
        <f t="shared" si="227"/>
        <v>0</v>
      </c>
      <c r="V78" s="94"/>
      <c r="W78" s="100">
        <f t="shared" si="228"/>
        <v>0</v>
      </c>
      <c r="X78" s="94"/>
      <c r="Y78" s="100">
        <f t="shared" si="229"/>
        <v>0</v>
      </c>
      <c r="Z78" s="94"/>
      <c r="AA78" s="100">
        <f t="shared" si="230"/>
        <v>0</v>
      </c>
      <c r="AB78" s="94"/>
      <c r="AC78" s="100">
        <f t="shared" si="231"/>
        <v>0</v>
      </c>
      <c r="AD78" s="94"/>
      <c r="AE78" s="100">
        <f t="shared" si="232"/>
        <v>0</v>
      </c>
      <c r="AF78" s="101">
        <f t="shared" si="258"/>
        <v>0</v>
      </c>
      <c r="AG78" s="100">
        <f t="shared" si="259"/>
        <v>0</v>
      </c>
      <c r="AH78" s="99"/>
      <c r="AI78" s="100">
        <f t="shared" si="235"/>
        <v>0</v>
      </c>
      <c r="AJ78" s="99"/>
      <c r="AK78" s="100">
        <f t="shared" si="237"/>
        <v>0</v>
      </c>
      <c r="AL78" s="99"/>
      <c r="AM78" s="100">
        <f t="shared" si="237"/>
        <v>0</v>
      </c>
      <c r="AN78" s="99"/>
      <c r="AO78" s="100">
        <f t="shared" si="238"/>
        <v>0</v>
      </c>
      <c r="AP78" s="99"/>
      <c r="AQ78" s="100">
        <f t="shared" si="239"/>
        <v>0</v>
      </c>
      <c r="AR78" s="99"/>
      <c r="AS78" s="100">
        <f t="shared" si="240"/>
        <v>0</v>
      </c>
      <c r="AT78" s="99"/>
      <c r="AU78" s="100">
        <f t="shared" si="241"/>
        <v>0</v>
      </c>
      <c r="AV78" s="99"/>
      <c r="AW78" s="100">
        <f t="shared" si="242"/>
        <v>0</v>
      </c>
      <c r="AX78" s="99"/>
      <c r="AY78" s="100">
        <f t="shared" si="243"/>
        <v>0</v>
      </c>
      <c r="AZ78" s="99"/>
      <c r="BA78" s="100">
        <f t="shared" si="244"/>
        <v>0</v>
      </c>
      <c r="BB78" s="99"/>
      <c r="BC78" s="100">
        <f t="shared" si="245"/>
        <v>0</v>
      </c>
      <c r="BD78" s="99"/>
      <c r="BE78" s="100">
        <f t="shared" si="246"/>
        <v>0</v>
      </c>
      <c r="BF78" s="101">
        <f t="shared" si="85"/>
        <v>0</v>
      </c>
      <c r="BG78" s="100">
        <f t="shared" si="85"/>
        <v>0</v>
      </c>
      <c r="BH78" s="99"/>
      <c r="BI78" s="100">
        <f t="shared" si="260"/>
        <v>0</v>
      </c>
      <c r="BJ78" s="99"/>
      <c r="BK78" s="100">
        <f t="shared" si="261"/>
        <v>0</v>
      </c>
      <c r="BL78" s="99"/>
      <c r="BM78" s="100">
        <f t="shared" si="262"/>
        <v>0</v>
      </c>
      <c r="BN78" s="99"/>
      <c r="BO78" s="100">
        <f t="shared" si="263"/>
        <v>0</v>
      </c>
      <c r="BP78" s="99"/>
      <c r="BQ78" s="100">
        <f t="shared" si="264"/>
        <v>0</v>
      </c>
      <c r="BR78" s="99"/>
      <c r="BS78" s="100">
        <f t="shared" si="265"/>
        <v>0</v>
      </c>
      <c r="BT78" s="99"/>
      <c r="BU78" s="100">
        <f t="shared" si="266"/>
        <v>0</v>
      </c>
      <c r="BV78" s="99"/>
      <c r="BW78" s="100">
        <f t="shared" si="267"/>
        <v>0</v>
      </c>
      <c r="BX78" s="99"/>
      <c r="BY78" s="100">
        <f t="shared" si="268"/>
        <v>0</v>
      </c>
      <c r="BZ78" s="99"/>
      <c r="CA78" s="100">
        <f t="shared" si="269"/>
        <v>0</v>
      </c>
      <c r="CB78" s="99"/>
      <c r="CC78" s="100">
        <f t="shared" si="270"/>
        <v>0</v>
      </c>
      <c r="CD78" s="99"/>
      <c r="CE78" s="100">
        <f t="shared" si="271"/>
        <v>0</v>
      </c>
      <c r="CF78" s="101">
        <f t="shared" si="272"/>
        <v>0</v>
      </c>
      <c r="CG78" s="100">
        <f t="shared" si="272"/>
        <v>0</v>
      </c>
    </row>
    <row r="79" spans="1:85" s="102" customFormat="1" ht="19.899999999999999" customHeight="1" x14ac:dyDescent="0.25">
      <c r="A79" s="94"/>
      <c r="B79" s="95"/>
      <c r="C79" s="95"/>
      <c r="D79" s="94"/>
      <c r="E79" s="94"/>
      <c r="F79" s="94"/>
      <c r="G79" s="94"/>
      <c r="H79" s="94"/>
      <c r="I79" s="100"/>
      <c r="J79" s="94"/>
      <c r="K79" s="100"/>
      <c r="L79" s="94"/>
      <c r="M79" s="100"/>
      <c r="N79" s="94"/>
      <c r="O79" s="100"/>
      <c r="P79" s="94"/>
      <c r="Q79" s="100"/>
      <c r="R79" s="94"/>
      <c r="S79" s="100"/>
      <c r="T79" s="94"/>
      <c r="U79" s="100"/>
      <c r="V79" s="94"/>
      <c r="W79" s="100"/>
      <c r="X79" s="94"/>
      <c r="Y79" s="100"/>
      <c r="Z79" s="94"/>
      <c r="AA79" s="100"/>
      <c r="AB79" s="94"/>
      <c r="AC79" s="100"/>
      <c r="AD79" s="94"/>
      <c r="AE79" s="100"/>
      <c r="AF79" s="101"/>
      <c r="AG79" s="100"/>
      <c r="AH79" s="99"/>
      <c r="AI79" s="100"/>
      <c r="AJ79" s="99"/>
      <c r="AK79" s="100"/>
      <c r="AL79" s="99"/>
      <c r="AM79" s="100"/>
      <c r="AN79" s="99"/>
      <c r="AO79" s="100"/>
      <c r="AP79" s="99"/>
      <c r="AQ79" s="100"/>
      <c r="AR79" s="99"/>
      <c r="AS79" s="100"/>
      <c r="AT79" s="99"/>
      <c r="AU79" s="100"/>
      <c r="AV79" s="99"/>
      <c r="AW79" s="100"/>
      <c r="AX79" s="99"/>
      <c r="AY79" s="100"/>
      <c r="AZ79" s="99"/>
      <c r="BA79" s="100"/>
      <c r="BB79" s="99"/>
      <c r="BC79" s="100"/>
      <c r="BD79" s="99"/>
      <c r="BE79" s="100"/>
      <c r="BF79" s="101"/>
      <c r="BG79" s="100"/>
      <c r="BH79" s="99"/>
      <c r="BI79" s="100"/>
      <c r="BJ79" s="99"/>
      <c r="BK79" s="100"/>
      <c r="BL79" s="99"/>
      <c r="BM79" s="100"/>
      <c r="BN79" s="99"/>
      <c r="BO79" s="100"/>
      <c r="BP79" s="99"/>
      <c r="BQ79" s="100"/>
      <c r="BR79" s="99"/>
      <c r="BS79" s="100"/>
      <c r="BT79" s="99"/>
      <c r="BU79" s="100"/>
      <c r="BV79" s="99"/>
      <c r="BW79" s="100"/>
      <c r="BX79" s="99"/>
      <c r="BY79" s="100"/>
      <c r="BZ79" s="99"/>
      <c r="CA79" s="100"/>
      <c r="CB79" s="99"/>
      <c r="CC79" s="100"/>
      <c r="CD79" s="99"/>
      <c r="CE79" s="100"/>
      <c r="CF79" s="101"/>
      <c r="CG79" s="100"/>
    </row>
    <row r="80" spans="1:85" s="102" customFormat="1" ht="19.899999999999999" customHeight="1" x14ac:dyDescent="0.25">
      <c r="A80" s="94">
        <v>64</v>
      </c>
      <c r="B80" s="95" t="s">
        <v>131</v>
      </c>
      <c r="C80" s="95" t="s">
        <v>74</v>
      </c>
      <c r="D80" s="94">
        <f>RANK(BF80,$BF$4:$BF$147)</f>
        <v>18</v>
      </c>
      <c r="E80" s="94">
        <v>0.64</v>
      </c>
      <c r="F80" s="94" t="s">
        <v>83</v>
      </c>
      <c r="G80" s="94"/>
      <c r="H80" s="94"/>
      <c r="I80" s="100">
        <f t="shared" si="221"/>
        <v>0</v>
      </c>
      <c r="J80" s="94"/>
      <c r="K80" s="100">
        <f t="shared" si="222"/>
        <v>0</v>
      </c>
      <c r="L80" s="94"/>
      <c r="M80" s="100">
        <f t="shared" si="223"/>
        <v>0</v>
      </c>
      <c r="N80" s="94"/>
      <c r="O80" s="100">
        <f t="shared" si="224"/>
        <v>0</v>
      </c>
      <c r="P80" s="94"/>
      <c r="Q80" s="100">
        <f t="shared" si="225"/>
        <v>0</v>
      </c>
      <c r="R80" s="94"/>
      <c r="S80" s="100">
        <f t="shared" si="226"/>
        <v>0</v>
      </c>
      <c r="T80" s="94"/>
      <c r="U80" s="100">
        <f t="shared" si="227"/>
        <v>0</v>
      </c>
      <c r="V80" s="94"/>
      <c r="W80" s="100">
        <f t="shared" si="228"/>
        <v>0</v>
      </c>
      <c r="X80" s="94"/>
      <c r="Y80" s="100">
        <f t="shared" si="229"/>
        <v>0</v>
      </c>
      <c r="Z80" s="94"/>
      <c r="AA80" s="100">
        <f t="shared" si="230"/>
        <v>0</v>
      </c>
      <c r="AB80" s="94"/>
      <c r="AC80" s="100">
        <f t="shared" si="231"/>
        <v>0</v>
      </c>
      <c r="AD80" s="94"/>
      <c r="AE80" s="100">
        <f t="shared" si="232"/>
        <v>0</v>
      </c>
      <c r="AF80" s="101">
        <f t="shared" ref="AF80:AF81" si="273">SUM(H80,J80,L80,N80,P80,R80,T80,V80,X80,Z80,AB80,AD80)</f>
        <v>0</v>
      </c>
      <c r="AG80" s="100">
        <f t="shared" ref="AG80:AG81" si="274">SUM(I80,K80,M80,O80,Q80,S80,U80,W80,Y80,AA80,AC80,AE80)</f>
        <v>0</v>
      </c>
      <c r="AH80" s="99"/>
      <c r="AI80" s="100">
        <f t="shared" si="235"/>
        <v>0</v>
      </c>
      <c r="AJ80" s="99"/>
      <c r="AK80" s="100">
        <f t="shared" si="237"/>
        <v>0</v>
      </c>
      <c r="AL80" s="99"/>
      <c r="AM80" s="100">
        <f t="shared" si="237"/>
        <v>0</v>
      </c>
      <c r="AN80" s="99"/>
      <c r="AO80" s="100">
        <f t="shared" si="238"/>
        <v>0</v>
      </c>
      <c r="AP80" s="99"/>
      <c r="AQ80" s="100">
        <f t="shared" si="239"/>
        <v>0</v>
      </c>
      <c r="AR80" s="99"/>
      <c r="AS80" s="100">
        <f t="shared" si="240"/>
        <v>0</v>
      </c>
      <c r="AT80" s="99"/>
      <c r="AU80" s="100">
        <f t="shared" si="241"/>
        <v>0</v>
      </c>
      <c r="AV80" s="99"/>
      <c r="AW80" s="100">
        <f t="shared" si="242"/>
        <v>0</v>
      </c>
      <c r="AX80" s="99"/>
      <c r="AY80" s="100">
        <f t="shared" si="243"/>
        <v>0</v>
      </c>
      <c r="AZ80" s="99"/>
      <c r="BA80" s="100">
        <f t="shared" si="244"/>
        <v>0</v>
      </c>
      <c r="BB80" s="99"/>
      <c r="BC80" s="100">
        <f t="shared" si="245"/>
        <v>0</v>
      </c>
      <c r="BD80" s="99"/>
      <c r="BE80" s="100">
        <f t="shared" si="246"/>
        <v>0</v>
      </c>
      <c r="BF80" s="101">
        <f t="shared" si="85"/>
        <v>0</v>
      </c>
      <c r="BG80" s="100">
        <f t="shared" si="85"/>
        <v>0</v>
      </c>
      <c r="BH80" s="99"/>
      <c r="BI80" s="100">
        <f t="shared" ref="BI80:BI81" si="275">BH80*$E80</f>
        <v>0</v>
      </c>
      <c r="BJ80" s="99"/>
      <c r="BK80" s="100">
        <f t="shared" ref="BK80:BK81" si="276">BJ80*$E80</f>
        <v>0</v>
      </c>
      <c r="BL80" s="99"/>
      <c r="BM80" s="100">
        <f t="shared" ref="BM80:BM81" si="277">BL80*$E80</f>
        <v>0</v>
      </c>
      <c r="BN80" s="99"/>
      <c r="BO80" s="100">
        <f t="shared" ref="BO80:BO81" si="278">BN80*$E80</f>
        <v>0</v>
      </c>
      <c r="BP80" s="99"/>
      <c r="BQ80" s="100">
        <f t="shared" ref="BQ80:BQ81" si="279">BP80*$E80</f>
        <v>0</v>
      </c>
      <c r="BR80" s="99"/>
      <c r="BS80" s="100">
        <f t="shared" ref="BS80:BS81" si="280">BR80*$E80</f>
        <v>0</v>
      </c>
      <c r="BT80" s="99"/>
      <c r="BU80" s="100">
        <f t="shared" ref="BU80:BU81" si="281">BT80*$E80</f>
        <v>0</v>
      </c>
      <c r="BV80" s="99"/>
      <c r="BW80" s="100">
        <f t="shared" ref="BW80:BW81" si="282">BV80*$E80</f>
        <v>0</v>
      </c>
      <c r="BX80" s="99"/>
      <c r="BY80" s="100">
        <f t="shared" ref="BY80:BY81" si="283">BX80*$E80</f>
        <v>0</v>
      </c>
      <c r="BZ80" s="99"/>
      <c r="CA80" s="100">
        <f t="shared" ref="CA80:CA81" si="284">BZ80*$E80</f>
        <v>0</v>
      </c>
      <c r="CB80" s="99"/>
      <c r="CC80" s="100">
        <f t="shared" ref="CC80:CC81" si="285">CB80*$E80</f>
        <v>0</v>
      </c>
      <c r="CD80" s="99"/>
      <c r="CE80" s="100">
        <f t="shared" ref="CE80:CE81" si="286">CD80*$E80</f>
        <v>0</v>
      </c>
      <c r="CF80" s="101">
        <f t="shared" ref="CF80:CG81" si="287">SUM(BH80,BJ80,BL80,BN80,BP80,BR80,BT80,BV80,BX80,BZ80,CB80,CD80)</f>
        <v>0</v>
      </c>
      <c r="CG80" s="100">
        <f t="shared" si="287"/>
        <v>0</v>
      </c>
    </row>
    <row r="81" spans="1:85" s="102" customFormat="1" ht="19.899999999999999" customHeight="1" x14ac:dyDescent="0.25">
      <c r="A81" s="94">
        <v>65</v>
      </c>
      <c r="B81" s="95" t="s">
        <v>132</v>
      </c>
      <c r="C81" s="95" t="s">
        <v>74</v>
      </c>
      <c r="D81" s="94">
        <f>RANK(BF81,$BF$4:$BF$147)</f>
        <v>18</v>
      </c>
      <c r="E81" s="94">
        <v>0.64</v>
      </c>
      <c r="F81" s="94" t="s">
        <v>75</v>
      </c>
      <c r="G81" s="94"/>
      <c r="H81" s="94"/>
      <c r="I81" s="100">
        <f t="shared" si="221"/>
        <v>0</v>
      </c>
      <c r="J81" s="94"/>
      <c r="K81" s="100">
        <f t="shared" si="222"/>
        <v>0</v>
      </c>
      <c r="L81" s="94"/>
      <c r="M81" s="100">
        <f t="shared" si="223"/>
        <v>0</v>
      </c>
      <c r="N81" s="94"/>
      <c r="O81" s="100">
        <f t="shared" si="224"/>
        <v>0</v>
      </c>
      <c r="P81" s="94"/>
      <c r="Q81" s="100">
        <f t="shared" si="225"/>
        <v>0</v>
      </c>
      <c r="R81" s="94"/>
      <c r="S81" s="100">
        <f t="shared" si="226"/>
        <v>0</v>
      </c>
      <c r="T81" s="94"/>
      <c r="U81" s="100">
        <f t="shared" si="227"/>
        <v>0</v>
      </c>
      <c r="V81" s="94"/>
      <c r="W81" s="100">
        <f t="shared" si="228"/>
        <v>0</v>
      </c>
      <c r="X81" s="94"/>
      <c r="Y81" s="100">
        <f t="shared" si="229"/>
        <v>0</v>
      </c>
      <c r="Z81" s="94"/>
      <c r="AA81" s="100">
        <f t="shared" si="230"/>
        <v>0</v>
      </c>
      <c r="AB81" s="94"/>
      <c r="AC81" s="100">
        <f t="shared" si="231"/>
        <v>0</v>
      </c>
      <c r="AD81" s="94"/>
      <c r="AE81" s="100">
        <f t="shared" si="232"/>
        <v>0</v>
      </c>
      <c r="AF81" s="101">
        <f t="shared" si="273"/>
        <v>0</v>
      </c>
      <c r="AG81" s="100">
        <f t="shared" si="274"/>
        <v>0</v>
      </c>
      <c r="AH81" s="99"/>
      <c r="AI81" s="100">
        <f t="shared" si="235"/>
        <v>0</v>
      </c>
      <c r="AJ81" s="99"/>
      <c r="AK81" s="100">
        <f t="shared" si="237"/>
        <v>0</v>
      </c>
      <c r="AL81" s="99"/>
      <c r="AM81" s="100">
        <f t="shared" si="237"/>
        <v>0</v>
      </c>
      <c r="AN81" s="99"/>
      <c r="AO81" s="100">
        <f t="shared" si="238"/>
        <v>0</v>
      </c>
      <c r="AP81" s="99"/>
      <c r="AQ81" s="100">
        <f t="shared" si="239"/>
        <v>0</v>
      </c>
      <c r="AR81" s="99"/>
      <c r="AS81" s="100">
        <f t="shared" si="240"/>
        <v>0</v>
      </c>
      <c r="AT81" s="99"/>
      <c r="AU81" s="100">
        <f t="shared" si="241"/>
        <v>0</v>
      </c>
      <c r="AV81" s="99"/>
      <c r="AW81" s="100">
        <f t="shared" si="242"/>
        <v>0</v>
      </c>
      <c r="AX81" s="99"/>
      <c r="AY81" s="100">
        <f t="shared" si="243"/>
        <v>0</v>
      </c>
      <c r="AZ81" s="99"/>
      <c r="BA81" s="100">
        <f t="shared" si="244"/>
        <v>0</v>
      </c>
      <c r="BB81" s="99"/>
      <c r="BC81" s="100">
        <f t="shared" si="245"/>
        <v>0</v>
      </c>
      <c r="BD81" s="99"/>
      <c r="BE81" s="100">
        <f t="shared" si="246"/>
        <v>0</v>
      </c>
      <c r="BF81" s="101">
        <f t="shared" si="85"/>
        <v>0</v>
      </c>
      <c r="BG81" s="100">
        <f t="shared" si="85"/>
        <v>0</v>
      </c>
      <c r="BH81" s="99"/>
      <c r="BI81" s="100">
        <f t="shared" si="275"/>
        <v>0</v>
      </c>
      <c r="BJ81" s="99"/>
      <c r="BK81" s="100">
        <f t="shared" si="276"/>
        <v>0</v>
      </c>
      <c r="BL81" s="99"/>
      <c r="BM81" s="100">
        <f t="shared" si="277"/>
        <v>0</v>
      </c>
      <c r="BN81" s="99"/>
      <c r="BO81" s="100">
        <f t="shared" si="278"/>
        <v>0</v>
      </c>
      <c r="BP81" s="99"/>
      <c r="BQ81" s="100">
        <f t="shared" si="279"/>
        <v>0</v>
      </c>
      <c r="BR81" s="99"/>
      <c r="BS81" s="100">
        <f t="shared" si="280"/>
        <v>0</v>
      </c>
      <c r="BT81" s="99"/>
      <c r="BU81" s="100">
        <f t="shared" si="281"/>
        <v>0</v>
      </c>
      <c r="BV81" s="99"/>
      <c r="BW81" s="100">
        <f t="shared" si="282"/>
        <v>0</v>
      </c>
      <c r="BX81" s="99"/>
      <c r="BY81" s="100">
        <f t="shared" si="283"/>
        <v>0</v>
      </c>
      <c r="BZ81" s="99"/>
      <c r="CA81" s="100">
        <f t="shared" si="284"/>
        <v>0</v>
      </c>
      <c r="CB81" s="99"/>
      <c r="CC81" s="100">
        <f t="shared" si="285"/>
        <v>0</v>
      </c>
      <c r="CD81" s="99"/>
      <c r="CE81" s="100">
        <f t="shared" si="286"/>
        <v>0</v>
      </c>
      <c r="CF81" s="101">
        <f t="shared" si="287"/>
        <v>0</v>
      </c>
      <c r="CG81" s="100">
        <f t="shared" si="287"/>
        <v>0</v>
      </c>
    </row>
    <row r="82" spans="1:85" s="102" customFormat="1" ht="19.899999999999999" customHeight="1" x14ac:dyDescent="0.25">
      <c r="A82" s="94">
        <v>66</v>
      </c>
      <c r="B82" s="95" t="s">
        <v>133</v>
      </c>
      <c r="C82" s="95" t="s">
        <v>74</v>
      </c>
      <c r="D82" s="94">
        <v>18</v>
      </c>
      <c r="E82" s="94">
        <v>0.64</v>
      </c>
      <c r="F82" s="94" t="s">
        <v>85</v>
      </c>
      <c r="G82" s="94"/>
      <c r="H82" s="94"/>
      <c r="I82" s="100"/>
      <c r="J82" s="94"/>
      <c r="K82" s="100"/>
      <c r="L82" s="94"/>
      <c r="M82" s="100"/>
      <c r="N82" s="94"/>
      <c r="O82" s="100"/>
      <c r="P82" s="94"/>
      <c r="Q82" s="100"/>
      <c r="R82" s="94"/>
      <c r="S82" s="100"/>
      <c r="T82" s="94"/>
      <c r="U82" s="100"/>
      <c r="V82" s="94"/>
      <c r="W82" s="100"/>
      <c r="X82" s="94"/>
      <c r="Y82" s="100"/>
      <c r="Z82" s="94"/>
      <c r="AA82" s="100"/>
      <c r="AB82" s="94"/>
      <c r="AC82" s="100"/>
      <c r="AD82" s="94"/>
      <c r="AE82" s="100"/>
      <c r="AF82" s="101"/>
      <c r="AG82" s="100"/>
      <c r="AH82" s="99"/>
      <c r="AI82" s="100"/>
      <c r="AJ82" s="99"/>
      <c r="AK82" s="100"/>
      <c r="AL82" s="99"/>
      <c r="AM82" s="100"/>
      <c r="AN82" s="99"/>
      <c r="AO82" s="100"/>
      <c r="AP82" s="99"/>
      <c r="AQ82" s="100"/>
      <c r="AR82" s="99"/>
      <c r="AS82" s="100"/>
      <c r="AT82" s="99"/>
      <c r="AU82" s="100"/>
      <c r="AV82" s="99"/>
      <c r="AW82" s="100"/>
      <c r="AX82" s="99"/>
      <c r="AY82" s="100"/>
      <c r="AZ82" s="99"/>
      <c r="BA82" s="100"/>
      <c r="BB82" s="99"/>
      <c r="BC82" s="100"/>
      <c r="BD82" s="99"/>
      <c r="BE82" s="100"/>
      <c r="BF82" s="101"/>
      <c r="BG82" s="100"/>
      <c r="BH82" s="99"/>
      <c r="BI82" s="100"/>
      <c r="BJ82" s="99"/>
      <c r="BK82" s="100"/>
      <c r="BL82" s="99"/>
      <c r="BM82" s="100"/>
      <c r="BN82" s="99"/>
      <c r="BO82" s="100"/>
      <c r="BP82" s="99"/>
      <c r="BQ82" s="100"/>
      <c r="BR82" s="99"/>
      <c r="BS82" s="100"/>
      <c r="BT82" s="99"/>
      <c r="BU82" s="100"/>
      <c r="BV82" s="99"/>
      <c r="BW82" s="100"/>
      <c r="BX82" s="99"/>
      <c r="BY82" s="100"/>
      <c r="BZ82" s="99"/>
      <c r="CA82" s="100"/>
      <c r="CB82" s="99"/>
      <c r="CC82" s="100"/>
      <c r="CD82" s="99"/>
      <c r="CE82" s="100"/>
      <c r="CF82" s="101"/>
      <c r="CG82" s="100"/>
    </row>
    <row r="83" spans="1:85" s="102" customFormat="1" ht="19.899999999999999" customHeight="1" x14ac:dyDescent="0.25">
      <c r="A83" s="94">
        <v>67</v>
      </c>
      <c r="B83" s="95" t="s">
        <v>133</v>
      </c>
      <c r="C83" s="95" t="s">
        <v>77</v>
      </c>
      <c r="D83" s="94">
        <v>18</v>
      </c>
      <c r="E83" s="94">
        <v>1</v>
      </c>
      <c r="F83" s="94" t="s">
        <v>75</v>
      </c>
      <c r="G83" s="94"/>
      <c r="H83" s="94"/>
      <c r="I83" s="100"/>
      <c r="J83" s="94"/>
      <c r="K83" s="100"/>
      <c r="L83" s="94"/>
      <c r="M83" s="100"/>
      <c r="N83" s="94"/>
      <c r="O83" s="100"/>
      <c r="P83" s="94"/>
      <c r="Q83" s="100"/>
      <c r="R83" s="94"/>
      <c r="S83" s="100"/>
      <c r="T83" s="94"/>
      <c r="U83" s="100"/>
      <c r="V83" s="94"/>
      <c r="W83" s="100"/>
      <c r="X83" s="94"/>
      <c r="Y83" s="100"/>
      <c r="Z83" s="94"/>
      <c r="AA83" s="100"/>
      <c r="AB83" s="94"/>
      <c r="AC83" s="100"/>
      <c r="AD83" s="94"/>
      <c r="AE83" s="100"/>
      <c r="AF83" s="101"/>
      <c r="AG83" s="100"/>
      <c r="AH83" s="99"/>
      <c r="AI83" s="100"/>
      <c r="AJ83" s="99"/>
      <c r="AK83" s="100"/>
      <c r="AL83" s="99"/>
      <c r="AM83" s="100"/>
      <c r="AN83" s="99"/>
      <c r="AO83" s="100"/>
      <c r="AP83" s="99"/>
      <c r="AQ83" s="100"/>
      <c r="AR83" s="99"/>
      <c r="AS83" s="100"/>
      <c r="AT83" s="99"/>
      <c r="AU83" s="100"/>
      <c r="AV83" s="99"/>
      <c r="AW83" s="100"/>
      <c r="AX83" s="99"/>
      <c r="AY83" s="100"/>
      <c r="AZ83" s="99"/>
      <c r="BA83" s="100"/>
      <c r="BB83" s="99"/>
      <c r="BC83" s="100"/>
      <c r="BD83" s="99"/>
      <c r="BE83" s="100"/>
      <c r="BF83" s="101"/>
      <c r="BG83" s="100"/>
      <c r="BH83" s="99"/>
      <c r="BI83" s="100"/>
      <c r="BJ83" s="99"/>
      <c r="BK83" s="100"/>
      <c r="BL83" s="99"/>
      <c r="BM83" s="100"/>
      <c r="BN83" s="99"/>
      <c r="BO83" s="100"/>
      <c r="BP83" s="99"/>
      <c r="BQ83" s="100"/>
      <c r="BR83" s="99"/>
      <c r="BS83" s="100"/>
      <c r="BT83" s="99"/>
      <c r="BU83" s="100"/>
      <c r="BV83" s="99"/>
      <c r="BW83" s="100"/>
      <c r="BX83" s="99"/>
      <c r="BY83" s="100"/>
      <c r="BZ83" s="99"/>
      <c r="CA83" s="100"/>
      <c r="CB83" s="99"/>
      <c r="CC83" s="100"/>
      <c r="CD83" s="99"/>
      <c r="CE83" s="100"/>
      <c r="CF83" s="101"/>
      <c r="CG83" s="100"/>
    </row>
    <row r="84" spans="1:85" s="102" customFormat="1" ht="19.899999999999999" customHeight="1" x14ac:dyDescent="0.25">
      <c r="A84" s="94">
        <v>68</v>
      </c>
      <c r="B84" s="95" t="s">
        <v>134</v>
      </c>
      <c r="C84" s="95" t="s">
        <v>77</v>
      </c>
      <c r="D84" s="94">
        <f>RANK(BF84,$BF$4:$BF$147)</f>
        <v>18</v>
      </c>
      <c r="E84" s="94">
        <v>1</v>
      </c>
      <c r="F84" s="94" t="s">
        <v>75</v>
      </c>
      <c r="G84" s="94">
        <v>2200</v>
      </c>
      <c r="H84" s="94"/>
      <c r="I84" s="100">
        <f t="shared" ref="I84" si="288">H84*$E84</f>
        <v>0</v>
      </c>
      <c r="J84" s="94"/>
      <c r="K84" s="100">
        <f t="shared" ref="K84" si="289">J84*$E84</f>
        <v>0</v>
      </c>
      <c r="L84" s="94"/>
      <c r="M84" s="100">
        <f t="shared" ref="M84" si="290">L84*$E84</f>
        <v>0</v>
      </c>
      <c r="N84" s="94">
        <v>36</v>
      </c>
      <c r="O84" s="100">
        <f t="shared" ref="O84" si="291">N84*$E84</f>
        <v>36</v>
      </c>
      <c r="P84" s="94"/>
      <c r="Q84" s="100">
        <f t="shared" ref="Q84" si="292">P84*$E84</f>
        <v>0</v>
      </c>
      <c r="R84" s="94"/>
      <c r="S84" s="100">
        <f t="shared" ref="S84" si="293">R84*$E84</f>
        <v>0</v>
      </c>
      <c r="T84" s="94"/>
      <c r="U84" s="100">
        <f t="shared" ref="U84" si="294">T84*$E84</f>
        <v>0</v>
      </c>
      <c r="V84" s="94">
        <v>48</v>
      </c>
      <c r="W84" s="100">
        <f t="shared" ref="W84" si="295">V84*$E84</f>
        <v>48</v>
      </c>
      <c r="X84" s="94"/>
      <c r="Y84" s="100">
        <f t="shared" ref="Y84" si="296">X84*$E84</f>
        <v>0</v>
      </c>
      <c r="Z84" s="94"/>
      <c r="AA84" s="100">
        <f t="shared" ref="AA84" si="297">Z84*$E84</f>
        <v>0</v>
      </c>
      <c r="AB84" s="94"/>
      <c r="AC84" s="100">
        <f t="shared" ref="AC84" si="298">AB84*$E84</f>
        <v>0</v>
      </c>
      <c r="AD84" s="94"/>
      <c r="AE84" s="100">
        <f t="shared" ref="AE84" si="299">AD84*$E84</f>
        <v>0</v>
      </c>
      <c r="AF84" s="101">
        <f t="shared" ref="AF84" si="300">SUM(H84,J84,L84,N84,P84,R84,T84,V84,X84,Z84,AB84,AD84)</f>
        <v>84</v>
      </c>
      <c r="AG84" s="100">
        <f t="shared" ref="AG84" si="301">SUM(I84,K84,M84,O84,Q84,S84,U84,W84,Y84,AA84,AC84,AE84)</f>
        <v>84</v>
      </c>
      <c r="AH84" s="99"/>
      <c r="AI84" s="100">
        <f t="shared" ref="AI84" si="302">AH84*$E84</f>
        <v>0</v>
      </c>
      <c r="AJ84" s="99"/>
      <c r="AK84" s="100">
        <f t="shared" ref="AK84" si="303">AJ84*$E84</f>
        <v>0</v>
      </c>
      <c r="AL84" s="99"/>
      <c r="AM84" s="100">
        <f t="shared" ref="AM84" si="304">AL84*$E84</f>
        <v>0</v>
      </c>
      <c r="AN84" s="99"/>
      <c r="AO84" s="100">
        <f t="shared" ref="AO84" si="305">AN84*$E84</f>
        <v>0</v>
      </c>
      <c r="AP84" s="99"/>
      <c r="AQ84" s="100">
        <f t="shared" ref="AQ84" si="306">AP84*$E84</f>
        <v>0</v>
      </c>
      <c r="AR84" s="99"/>
      <c r="AS84" s="100">
        <f t="shared" ref="AS84" si="307">AR84*$E84</f>
        <v>0</v>
      </c>
      <c r="AT84" s="99"/>
      <c r="AU84" s="100">
        <f t="shared" ref="AU84" si="308">AT84*$E84</f>
        <v>0</v>
      </c>
      <c r="AV84" s="99"/>
      <c r="AW84" s="100">
        <f t="shared" ref="AW84" si="309">AV84*$E84</f>
        <v>0</v>
      </c>
      <c r="AX84" s="99"/>
      <c r="AY84" s="100">
        <f t="shared" ref="AY84" si="310">AX84*$E84</f>
        <v>0</v>
      </c>
      <c r="AZ84" s="99"/>
      <c r="BA84" s="100">
        <f t="shared" ref="BA84" si="311">AZ84*$E84</f>
        <v>0</v>
      </c>
      <c r="BB84" s="99"/>
      <c r="BC84" s="100">
        <f t="shared" ref="BC84" si="312">BB84*$E84</f>
        <v>0</v>
      </c>
      <c r="BD84" s="99"/>
      <c r="BE84" s="100">
        <f t="shared" ref="BE84" si="313">BD84*$E84</f>
        <v>0</v>
      </c>
      <c r="BF84" s="101">
        <f t="shared" ref="BF84:BG84" si="314">SUM(AH84,AJ84,AL84,AN84,AP84,AR84,AT84,AV84,AX84,AZ84,BB84,BD84)</f>
        <v>0</v>
      </c>
      <c r="BG84" s="100">
        <f t="shared" si="314"/>
        <v>0</v>
      </c>
      <c r="BH84" s="99"/>
      <c r="BI84" s="100">
        <f t="shared" ref="BI84" si="315">BH84*$E84</f>
        <v>0</v>
      </c>
      <c r="BJ84" s="99"/>
      <c r="BK84" s="100">
        <f t="shared" ref="BK84" si="316">BJ84*$E84</f>
        <v>0</v>
      </c>
      <c r="BL84" s="99"/>
      <c r="BM84" s="100">
        <f t="shared" ref="BM84" si="317">BL84*$E84</f>
        <v>0</v>
      </c>
      <c r="BN84" s="99"/>
      <c r="BO84" s="100">
        <f t="shared" ref="BO84" si="318">BN84*$E84</f>
        <v>0</v>
      </c>
      <c r="BP84" s="99"/>
      <c r="BQ84" s="100">
        <f t="shared" ref="BQ84" si="319">BP84*$E84</f>
        <v>0</v>
      </c>
      <c r="BR84" s="99"/>
      <c r="BS84" s="100">
        <f t="shared" ref="BS84" si="320">BR84*$E84</f>
        <v>0</v>
      </c>
      <c r="BT84" s="99"/>
      <c r="BU84" s="100">
        <f t="shared" ref="BU84" si="321">BT84*$E84</f>
        <v>0</v>
      </c>
      <c r="BV84" s="99"/>
      <c r="BW84" s="100">
        <f t="shared" ref="BW84" si="322">BV84*$E84</f>
        <v>0</v>
      </c>
      <c r="BX84" s="99"/>
      <c r="BY84" s="100">
        <f t="shared" ref="BY84" si="323">BX84*$E84</f>
        <v>0</v>
      </c>
      <c r="BZ84" s="99"/>
      <c r="CA84" s="100">
        <f t="shared" ref="CA84" si="324">BZ84*$E84</f>
        <v>0</v>
      </c>
      <c r="CB84" s="99"/>
      <c r="CC84" s="100">
        <f t="shared" ref="CC84" si="325">CB84*$E84</f>
        <v>0</v>
      </c>
      <c r="CD84" s="99"/>
      <c r="CE84" s="100">
        <f t="shared" ref="CE84" si="326">CD84*$E84</f>
        <v>0</v>
      </c>
      <c r="CF84" s="101">
        <f t="shared" ref="CF84:CG84" si="327">SUM(BH84,BJ84,BL84,BN84,BP84,BR84,BT84,BV84,BX84,BZ84,CB84,CD84)</f>
        <v>0</v>
      </c>
      <c r="CG84" s="100">
        <f t="shared" si="327"/>
        <v>0</v>
      </c>
    </row>
    <row r="85" spans="1:85" s="102" customFormat="1" ht="19.899999999999999" customHeight="1" x14ac:dyDescent="0.25">
      <c r="A85" s="94"/>
      <c r="B85" s="95"/>
      <c r="C85" s="95"/>
      <c r="D85" s="94"/>
      <c r="E85" s="94"/>
      <c r="F85" s="94"/>
      <c r="G85" s="94"/>
      <c r="H85" s="94"/>
      <c r="I85" s="100"/>
      <c r="J85" s="94"/>
      <c r="K85" s="100"/>
      <c r="L85" s="94"/>
      <c r="M85" s="100"/>
      <c r="N85" s="94"/>
      <c r="O85" s="100"/>
      <c r="P85" s="94"/>
      <c r="Q85" s="100"/>
      <c r="R85" s="94"/>
      <c r="S85" s="100"/>
      <c r="T85" s="94"/>
      <c r="U85" s="100"/>
      <c r="V85" s="94"/>
      <c r="W85" s="100"/>
      <c r="X85" s="94"/>
      <c r="Y85" s="100"/>
      <c r="Z85" s="94"/>
      <c r="AA85" s="100"/>
      <c r="AB85" s="94"/>
      <c r="AC85" s="100"/>
      <c r="AD85" s="94"/>
      <c r="AE85" s="100"/>
      <c r="AF85" s="101"/>
      <c r="AG85" s="100"/>
      <c r="AH85" s="99"/>
      <c r="AI85" s="100"/>
      <c r="AJ85" s="99"/>
      <c r="AK85" s="100"/>
      <c r="AL85" s="99"/>
      <c r="AM85" s="100"/>
      <c r="AN85" s="99"/>
      <c r="AO85" s="100"/>
      <c r="AP85" s="99"/>
      <c r="AQ85" s="100"/>
      <c r="AR85" s="99"/>
      <c r="AS85" s="100"/>
      <c r="AT85" s="99"/>
      <c r="AU85" s="100"/>
      <c r="AV85" s="99"/>
      <c r="AW85" s="100"/>
      <c r="AX85" s="99"/>
      <c r="AY85" s="100"/>
      <c r="AZ85" s="99"/>
      <c r="BA85" s="100"/>
      <c r="BB85" s="99"/>
      <c r="BC85" s="100"/>
      <c r="BD85" s="99"/>
      <c r="BE85" s="100"/>
      <c r="BF85" s="101"/>
      <c r="BG85" s="100"/>
      <c r="BH85" s="99"/>
      <c r="BI85" s="100"/>
      <c r="BJ85" s="99"/>
      <c r="BK85" s="100"/>
      <c r="BL85" s="99"/>
      <c r="BM85" s="100"/>
      <c r="BN85" s="99"/>
      <c r="BO85" s="100"/>
      <c r="BP85" s="99"/>
      <c r="BQ85" s="100"/>
      <c r="BR85" s="99"/>
      <c r="BS85" s="100"/>
      <c r="BT85" s="99"/>
      <c r="BU85" s="100"/>
      <c r="BV85" s="99"/>
      <c r="BW85" s="100"/>
      <c r="BX85" s="99"/>
      <c r="BY85" s="100"/>
      <c r="BZ85" s="99"/>
      <c r="CA85" s="100"/>
      <c r="CB85" s="99"/>
      <c r="CC85" s="100"/>
      <c r="CD85" s="99"/>
      <c r="CE85" s="100"/>
      <c r="CF85" s="101"/>
      <c r="CG85" s="100"/>
    </row>
    <row r="86" spans="1:85" s="102" customFormat="1" ht="19.899999999999999" customHeight="1" x14ac:dyDescent="0.25">
      <c r="A86" s="94">
        <v>69</v>
      </c>
      <c r="B86" s="95" t="s">
        <v>135</v>
      </c>
      <c r="C86" s="95" t="s">
        <v>77</v>
      </c>
      <c r="D86" s="94">
        <f>RANK(BF86,$BF$4:$BF$147)</f>
        <v>18</v>
      </c>
      <c r="E86" s="94">
        <v>1</v>
      </c>
      <c r="F86" s="94" t="s">
        <v>83</v>
      </c>
      <c r="G86" s="94"/>
      <c r="H86" s="94"/>
      <c r="I86" s="100">
        <f t="shared" si="221"/>
        <v>0</v>
      </c>
      <c r="J86" s="94"/>
      <c r="K86" s="100">
        <f t="shared" si="222"/>
        <v>0</v>
      </c>
      <c r="L86" s="94"/>
      <c r="M86" s="100">
        <f t="shared" si="223"/>
        <v>0</v>
      </c>
      <c r="N86" s="94"/>
      <c r="O86" s="100">
        <f t="shared" si="224"/>
        <v>0</v>
      </c>
      <c r="P86" s="94"/>
      <c r="Q86" s="100">
        <f t="shared" si="225"/>
        <v>0</v>
      </c>
      <c r="R86" s="94"/>
      <c r="S86" s="100">
        <f t="shared" si="226"/>
        <v>0</v>
      </c>
      <c r="T86" s="94"/>
      <c r="U86" s="100">
        <f t="shared" si="227"/>
        <v>0</v>
      </c>
      <c r="V86" s="94"/>
      <c r="W86" s="100">
        <f t="shared" si="228"/>
        <v>0</v>
      </c>
      <c r="X86" s="94"/>
      <c r="Y86" s="100">
        <f t="shared" si="229"/>
        <v>0</v>
      </c>
      <c r="Z86" s="94"/>
      <c r="AA86" s="100">
        <f t="shared" si="230"/>
        <v>0</v>
      </c>
      <c r="AB86" s="94"/>
      <c r="AC86" s="100">
        <f t="shared" si="231"/>
        <v>0</v>
      </c>
      <c r="AD86" s="94"/>
      <c r="AE86" s="100">
        <f t="shared" si="232"/>
        <v>0</v>
      </c>
      <c r="AF86" s="101">
        <f t="shared" ref="AF86:AF90" si="328">SUM(H86,J86,L86,N86,P86,R86,T86,V86,X86,Z86,AB86,AD86)</f>
        <v>0</v>
      </c>
      <c r="AG86" s="100">
        <f t="shared" ref="AG86:AG90" si="329">SUM(I86,K86,M86,O86,Q86,S86,U86,W86,Y86,AA86,AC86,AE86)</f>
        <v>0</v>
      </c>
      <c r="AH86" s="99"/>
      <c r="AI86" s="100">
        <f t="shared" si="235"/>
        <v>0</v>
      </c>
      <c r="AJ86" s="99"/>
      <c r="AK86" s="100">
        <f t="shared" si="237"/>
        <v>0</v>
      </c>
      <c r="AL86" s="99"/>
      <c r="AM86" s="100">
        <f t="shared" si="237"/>
        <v>0</v>
      </c>
      <c r="AN86" s="99"/>
      <c r="AO86" s="100">
        <f t="shared" si="238"/>
        <v>0</v>
      </c>
      <c r="AP86" s="99"/>
      <c r="AQ86" s="100">
        <f t="shared" si="239"/>
        <v>0</v>
      </c>
      <c r="AR86" s="99"/>
      <c r="AS86" s="100">
        <f t="shared" si="240"/>
        <v>0</v>
      </c>
      <c r="AT86" s="99"/>
      <c r="AU86" s="100">
        <f t="shared" si="241"/>
        <v>0</v>
      </c>
      <c r="AV86" s="99"/>
      <c r="AW86" s="100">
        <f t="shared" si="242"/>
        <v>0</v>
      </c>
      <c r="AX86" s="99"/>
      <c r="AY86" s="100">
        <f t="shared" si="243"/>
        <v>0</v>
      </c>
      <c r="AZ86" s="99"/>
      <c r="BA86" s="100">
        <f t="shared" si="244"/>
        <v>0</v>
      </c>
      <c r="BB86" s="99"/>
      <c r="BC86" s="100">
        <f t="shared" si="245"/>
        <v>0</v>
      </c>
      <c r="BD86" s="99"/>
      <c r="BE86" s="100">
        <f t="shared" si="246"/>
        <v>0</v>
      </c>
      <c r="BF86" s="101">
        <f t="shared" si="85"/>
        <v>0</v>
      </c>
      <c r="BG86" s="100">
        <f t="shared" si="85"/>
        <v>0</v>
      </c>
      <c r="BH86" s="99"/>
      <c r="BI86" s="100">
        <f t="shared" ref="BI86:BI90" si="330">BH86*$E86</f>
        <v>0</v>
      </c>
      <c r="BJ86" s="99"/>
      <c r="BK86" s="100">
        <f t="shared" ref="BK86:BK90" si="331">BJ86*$E86</f>
        <v>0</v>
      </c>
      <c r="BL86" s="99"/>
      <c r="BM86" s="100">
        <f t="shared" ref="BM86:BM90" si="332">BL86*$E86</f>
        <v>0</v>
      </c>
      <c r="BN86" s="99"/>
      <c r="BO86" s="100">
        <f t="shared" ref="BO86:BO90" si="333">BN86*$E86</f>
        <v>0</v>
      </c>
      <c r="BP86" s="99"/>
      <c r="BQ86" s="100">
        <f t="shared" ref="BQ86:BQ90" si="334">BP86*$E86</f>
        <v>0</v>
      </c>
      <c r="BR86" s="99"/>
      <c r="BS86" s="100">
        <f t="shared" ref="BS86:BS90" si="335">BR86*$E86</f>
        <v>0</v>
      </c>
      <c r="BT86" s="99"/>
      <c r="BU86" s="100">
        <f t="shared" ref="BU86:BU90" si="336">BT86*$E86</f>
        <v>0</v>
      </c>
      <c r="BV86" s="99"/>
      <c r="BW86" s="100">
        <f t="shared" ref="BW86:BW90" si="337">BV86*$E86</f>
        <v>0</v>
      </c>
      <c r="BX86" s="99"/>
      <c r="BY86" s="100">
        <f t="shared" ref="BY86:BY90" si="338">BX86*$E86</f>
        <v>0</v>
      </c>
      <c r="BZ86" s="99"/>
      <c r="CA86" s="100">
        <f t="shared" ref="CA86:CA90" si="339">BZ86*$E86</f>
        <v>0</v>
      </c>
      <c r="CB86" s="99"/>
      <c r="CC86" s="100">
        <f t="shared" ref="CC86:CC90" si="340">CB86*$E86</f>
        <v>0</v>
      </c>
      <c r="CD86" s="99"/>
      <c r="CE86" s="100">
        <f t="shared" ref="CE86:CE90" si="341">CD86*$E86</f>
        <v>0</v>
      </c>
      <c r="CF86" s="101">
        <f t="shared" ref="CF86:CG90" si="342">SUM(BH86,BJ86,BL86,BN86,BP86,BR86,BT86,BV86,BX86,BZ86,CB86,CD86)</f>
        <v>0</v>
      </c>
      <c r="CG86" s="100">
        <f t="shared" si="342"/>
        <v>0</v>
      </c>
    </row>
    <row r="87" spans="1:85" s="102" customFormat="1" ht="19.899999999999999" customHeight="1" x14ac:dyDescent="0.25">
      <c r="A87" s="94">
        <v>70</v>
      </c>
      <c r="B87" s="95" t="s">
        <v>136</v>
      </c>
      <c r="C87" s="95" t="s">
        <v>77</v>
      </c>
      <c r="D87" s="94">
        <f>RANK(BF87,$BF$4:$BF$147)</f>
        <v>18</v>
      </c>
      <c r="E87" s="94">
        <v>1</v>
      </c>
      <c r="F87" s="94" t="s">
        <v>83</v>
      </c>
      <c r="G87" s="94"/>
      <c r="H87" s="94"/>
      <c r="I87" s="100">
        <f t="shared" si="221"/>
        <v>0</v>
      </c>
      <c r="J87" s="94"/>
      <c r="K87" s="100">
        <f t="shared" si="222"/>
        <v>0</v>
      </c>
      <c r="L87" s="94"/>
      <c r="M87" s="100">
        <f t="shared" si="223"/>
        <v>0</v>
      </c>
      <c r="N87" s="94"/>
      <c r="O87" s="100">
        <f t="shared" si="224"/>
        <v>0</v>
      </c>
      <c r="P87" s="94"/>
      <c r="Q87" s="100">
        <f t="shared" si="225"/>
        <v>0</v>
      </c>
      <c r="R87" s="94"/>
      <c r="S87" s="100">
        <f t="shared" si="226"/>
        <v>0</v>
      </c>
      <c r="T87" s="94"/>
      <c r="U87" s="100">
        <f t="shared" si="227"/>
        <v>0</v>
      </c>
      <c r="V87" s="94"/>
      <c r="W87" s="100">
        <f t="shared" si="228"/>
        <v>0</v>
      </c>
      <c r="X87" s="94"/>
      <c r="Y87" s="100">
        <f t="shared" si="229"/>
        <v>0</v>
      </c>
      <c r="Z87" s="94"/>
      <c r="AA87" s="100">
        <f t="shared" si="230"/>
        <v>0</v>
      </c>
      <c r="AB87" s="94"/>
      <c r="AC87" s="100">
        <f t="shared" si="231"/>
        <v>0</v>
      </c>
      <c r="AD87" s="94"/>
      <c r="AE87" s="100">
        <f t="shared" si="232"/>
        <v>0</v>
      </c>
      <c r="AF87" s="101">
        <f t="shared" si="328"/>
        <v>0</v>
      </c>
      <c r="AG87" s="100">
        <f t="shared" si="329"/>
        <v>0</v>
      </c>
      <c r="AH87" s="99"/>
      <c r="AI87" s="100">
        <f t="shared" si="235"/>
        <v>0</v>
      </c>
      <c r="AJ87" s="99"/>
      <c r="AK87" s="100">
        <f t="shared" si="237"/>
        <v>0</v>
      </c>
      <c r="AL87" s="99"/>
      <c r="AM87" s="100">
        <f t="shared" si="237"/>
        <v>0</v>
      </c>
      <c r="AN87" s="99"/>
      <c r="AO87" s="100">
        <f t="shared" si="238"/>
        <v>0</v>
      </c>
      <c r="AP87" s="99"/>
      <c r="AQ87" s="100">
        <f t="shared" si="239"/>
        <v>0</v>
      </c>
      <c r="AR87" s="99"/>
      <c r="AS87" s="100">
        <f t="shared" si="240"/>
        <v>0</v>
      </c>
      <c r="AT87" s="99"/>
      <c r="AU87" s="100">
        <f t="shared" si="241"/>
        <v>0</v>
      </c>
      <c r="AV87" s="99"/>
      <c r="AW87" s="100">
        <f t="shared" si="242"/>
        <v>0</v>
      </c>
      <c r="AX87" s="99"/>
      <c r="AY87" s="100">
        <f t="shared" si="243"/>
        <v>0</v>
      </c>
      <c r="AZ87" s="99"/>
      <c r="BA87" s="100">
        <f t="shared" si="244"/>
        <v>0</v>
      </c>
      <c r="BB87" s="99"/>
      <c r="BC87" s="100">
        <f t="shared" si="245"/>
        <v>0</v>
      </c>
      <c r="BD87" s="99"/>
      <c r="BE87" s="100">
        <f t="shared" si="246"/>
        <v>0</v>
      </c>
      <c r="BF87" s="101">
        <f t="shared" si="85"/>
        <v>0</v>
      </c>
      <c r="BG87" s="100">
        <f t="shared" si="85"/>
        <v>0</v>
      </c>
      <c r="BH87" s="99"/>
      <c r="BI87" s="100">
        <f t="shared" si="330"/>
        <v>0</v>
      </c>
      <c r="BJ87" s="99"/>
      <c r="BK87" s="100">
        <f t="shared" si="331"/>
        <v>0</v>
      </c>
      <c r="BL87" s="99"/>
      <c r="BM87" s="100">
        <f t="shared" si="332"/>
        <v>0</v>
      </c>
      <c r="BN87" s="99"/>
      <c r="BO87" s="100">
        <f t="shared" si="333"/>
        <v>0</v>
      </c>
      <c r="BP87" s="99"/>
      <c r="BQ87" s="100">
        <f t="shared" si="334"/>
        <v>0</v>
      </c>
      <c r="BR87" s="99"/>
      <c r="BS87" s="100">
        <f t="shared" si="335"/>
        <v>0</v>
      </c>
      <c r="BT87" s="99"/>
      <c r="BU87" s="100">
        <f t="shared" si="336"/>
        <v>0</v>
      </c>
      <c r="BV87" s="99"/>
      <c r="BW87" s="100">
        <f t="shared" si="337"/>
        <v>0</v>
      </c>
      <c r="BX87" s="99"/>
      <c r="BY87" s="100">
        <f t="shared" si="338"/>
        <v>0</v>
      </c>
      <c r="BZ87" s="99"/>
      <c r="CA87" s="100">
        <f t="shared" si="339"/>
        <v>0</v>
      </c>
      <c r="CB87" s="99"/>
      <c r="CC87" s="100">
        <f t="shared" si="340"/>
        <v>0</v>
      </c>
      <c r="CD87" s="99"/>
      <c r="CE87" s="100">
        <f t="shared" si="341"/>
        <v>0</v>
      </c>
      <c r="CF87" s="101">
        <f t="shared" si="342"/>
        <v>0</v>
      </c>
      <c r="CG87" s="100">
        <f t="shared" si="342"/>
        <v>0</v>
      </c>
    </row>
    <row r="88" spans="1:85" s="102" customFormat="1" ht="19.899999999999999" customHeight="1" x14ac:dyDescent="0.25">
      <c r="A88" s="94">
        <v>71</v>
      </c>
      <c r="B88" s="95" t="s">
        <v>137</v>
      </c>
      <c r="C88" s="95" t="s">
        <v>77</v>
      </c>
      <c r="D88" s="94">
        <f>RANK(BF88,$BF$4:$BF$147)</f>
        <v>18</v>
      </c>
      <c r="E88" s="94">
        <v>1</v>
      </c>
      <c r="F88" s="94" t="s">
        <v>75</v>
      </c>
      <c r="G88" s="94"/>
      <c r="H88" s="94"/>
      <c r="I88" s="100">
        <f t="shared" si="221"/>
        <v>0</v>
      </c>
      <c r="J88" s="94"/>
      <c r="K88" s="100">
        <f t="shared" si="222"/>
        <v>0</v>
      </c>
      <c r="L88" s="94"/>
      <c r="M88" s="100">
        <f t="shared" si="223"/>
        <v>0</v>
      </c>
      <c r="N88" s="94"/>
      <c r="O88" s="100">
        <f t="shared" si="224"/>
        <v>0</v>
      </c>
      <c r="P88" s="94"/>
      <c r="Q88" s="100">
        <f t="shared" si="225"/>
        <v>0</v>
      </c>
      <c r="R88" s="94"/>
      <c r="S88" s="100">
        <f t="shared" si="226"/>
        <v>0</v>
      </c>
      <c r="T88" s="94"/>
      <c r="U88" s="100">
        <f t="shared" si="227"/>
        <v>0</v>
      </c>
      <c r="V88" s="94"/>
      <c r="W88" s="100">
        <f t="shared" si="228"/>
        <v>0</v>
      </c>
      <c r="X88" s="94"/>
      <c r="Y88" s="100">
        <f t="shared" si="229"/>
        <v>0</v>
      </c>
      <c r="Z88" s="94"/>
      <c r="AA88" s="100">
        <f t="shared" si="230"/>
        <v>0</v>
      </c>
      <c r="AB88" s="94"/>
      <c r="AC88" s="100">
        <f t="shared" si="231"/>
        <v>0</v>
      </c>
      <c r="AD88" s="94"/>
      <c r="AE88" s="100">
        <f t="shared" si="232"/>
        <v>0</v>
      </c>
      <c r="AF88" s="101">
        <f t="shared" si="328"/>
        <v>0</v>
      </c>
      <c r="AG88" s="100">
        <f t="shared" si="329"/>
        <v>0</v>
      </c>
      <c r="AH88" s="99"/>
      <c r="AI88" s="100">
        <f t="shared" si="235"/>
        <v>0</v>
      </c>
      <c r="AJ88" s="99"/>
      <c r="AK88" s="100">
        <f t="shared" si="237"/>
        <v>0</v>
      </c>
      <c r="AL88" s="99"/>
      <c r="AM88" s="100">
        <f t="shared" si="237"/>
        <v>0</v>
      </c>
      <c r="AN88" s="99"/>
      <c r="AO88" s="100">
        <f t="shared" si="238"/>
        <v>0</v>
      </c>
      <c r="AP88" s="99"/>
      <c r="AQ88" s="100">
        <f t="shared" si="239"/>
        <v>0</v>
      </c>
      <c r="AR88" s="99"/>
      <c r="AS88" s="100">
        <f t="shared" si="240"/>
        <v>0</v>
      </c>
      <c r="AT88" s="99"/>
      <c r="AU88" s="100">
        <f t="shared" si="241"/>
        <v>0</v>
      </c>
      <c r="AV88" s="99"/>
      <c r="AW88" s="100">
        <f t="shared" si="242"/>
        <v>0</v>
      </c>
      <c r="AX88" s="99"/>
      <c r="AY88" s="100">
        <f t="shared" si="243"/>
        <v>0</v>
      </c>
      <c r="AZ88" s="99"/>
      <c r="BA88" s="100">
        <f t="shared" si="244"/>
        <v>0</v>
      </c>
      <c r="BB88" s="99"/>
      <c r="BC88" s="100">
        <f t="shared" si="245"/>
        <v>0</v>
      </c>
      <c r="BD88" s="99"/>
      <c r="BE88" s="100">
        <f t="shared" si="246"/>
        <v>0</v>
      </c>
      <c r="BF88" s="101">
        <f t="shared" si="85"/>
        <v>0</v>
      </c>
      <c r="BG88" s="100">
        <f t="shared" si="85"/>
        <v>0</v>
      </c>
      <c r="BH88" s="99"/>
      <c r="BI88" s="100">
        <f t="shared" si="330"/>
        <v>0</v>
      </c>
      <c r="BJ88" s="99"/>
      <c r="BK88" s="100">
        <f t="shared" si="331"/>
        <v>0</v>
      </c>
      <c r="BL88" s="99"/>
      <c r="BM88" s="100">
        <f t="shared" si="332"/>
        <v>0</v>
      </c>
      <c r="BN88" s="99"/>
      <c r="BO88" s="100">
        <f t="shared" si="333"/>
        <v>0</v>
      </c>
      <c r="BP88" s="99"/>
      <c r="BQ88" s="100">
        <f t="shared" si="334"/>
        <v>0</v>
      </c>
      <c r="BR88" s="99"/>
      <c r="BS88" s="100">
        <f t="shared" si="335"/>
        <v>0</v>
      </c>
      <c r="BT88" s="99"/>
      <c r="BU88" s="100">
        <f t="shared" si="336"/>
        <v>0</v>
      </c>
      <c r="BV88" s="99"/>
      <c r="BW88" s="100">
        <f t="shared" si="337"/>
        <v>0</v>
      </c>
      <c r="BX88" s="99"/>
      <c r="BY88" s="100">
        <f t="shared" si="338"/>
        <v>0</v>
      </c>
      <c r="BZ88" s="99"/>
      <c r="CA88" s="100">
        <f t="shared" si="339"/>
        <v>0</v>
      </c>
      <c r="CB88" s="99"/>
      <c r="CC88" s="100">
        <f t="shared" si="340"/>
        <v>0</v>
      </c>
      <c r="CD88" s="99"/>
      <c r="CE88" s="100">
        <f t="shared" si="341"/>
        <v>0</v>
      </c>
      <c r="CF88" s="101">
        <f t="shared" si="342"/>
        <v>0</v>
      </c>
      <c r="CG88" s="100">
        <f t="shared" si="342"/>
        <v>0</v>
      </c>
    </row>
    <row r="89" spans="1:85" s="102" customFormat="1" ht="19.899999999999999" customHeight="1" x14ac:dyDescent="0.25">
      <c r="A89" s="94">
        <v>72</v>
      </c>
      <c r="B89" s="95" t="s">
        <v>138</v>
      </c>
      <c r="C89" s="95" t="s">
        <v>77</v>
      </c>
      <c r="D89" s="94">
        <f>RANK(BF89,$BF$4:$BF$147)</f>
        <v>18</v>
      </c>
      <c r="E89" s="94">
        <v>0.6</v>
      </c>
      <c r="F89" s="94" t="s">
        <v>83</v>
      </c>
      <c r="G89" s="94"/>
      <c r="H89" s="94"/>
      <c r="I89" s="100">
        <f t="shared" si="221"/>
        <v>0</v>
      </c>
      <c r="J89" s="94"/>
      <c r="K89" s="100">
        <f t="shared" si="222"/>
        <v>0</v>
      </c>
      <c r="L89" s="94"/>
      <c r="M89" s="100">
        <f t="shared" si="223"/>
        <v>0</v>
      </c>
      <c r="N89" s="94"/>
      <c r="O89" s="100">
        <f t="shared" si="224"/>
        <v>0</v>
      </c>
      <c r="P89" s="94"/>
      <c r="Q89" s="100">
        <f t="shared" si="225"/>
        <v>0</v>
      </c>
      <c r="R89" s="94"/>
      <c r="S89" s="100">
        <f t="shared" si="226"/>
        <v>0</v>
      </c>
      <c r="T89" s="94"/>
      <c r="U89" s="100">
        <f t="shared" si="227"/>
        <v>0</v>
      </c>
      <c r="V89" s="94"/>
      <c r="W89" s="100">
        <f t="shared" si="228"/>
        <v>0</v>
      </c>
      <c r="X89" s="94"/>
      <c r="Y89" s="100">
        <f t="shared" si="229"/>
        <v>0</v>
      </c>
      <c r="Z89" s="94"/>
      <c r="AA89" s="100">
        <f t="shared" si="230"/>
        <v>0</v>
      </c>
      <c r="AB89" s="94"/>
      <c r="AC89" s="100">
        <f t="shared" si="231"/>
        <v>0</v>
      </c>
      <c r="AD89" s="94"/>
      <c r="AE89" s="100">
        <f t="shared" si="232"/>
        <v>0</v>
      </c>
      <c r="AF89" s="101">
        <f t="shared" si="328"/>
        <v>0</v>
      </c>
      <c r="AG89" s="100">
        <f t="shared" si="329"/>
        <v>0</v>
      </c>
      <c r="AH89" s="99"/>
      <c r="AI89" s="100">
        <f t="shared" si="235"/>
        <v>0</v>
      </c>
      <c r="AJ89" s="99"/>
      <c r="AK89" s="100">
        <f t="shared" si="237"/>
        <v>0</v>
      </c>
      <c r="AL89" s="99"/>
      <c r="AM89" s="100">
        <f t="shared" si="237"/>
        <v>0</v>
      </c>
      <c r="AN89" s="99"/>
      <c r="AO89" s="100">
        <f t="shared" si="238"/>
        <v>0</v>
      </c>
      <c r="AP89" s="99"/>
      <c r="AQ89" s="100">
        <f t="shared" si="239"/>
        <v>0</v>
      </c>
      <c r="AR89" s="99"/>
      <c r="AS89" s="100">
        <f t="shared" si="240"/>
        <v>0</v>
      </c>
      <c r="AT89" s="99"/>
      <c r="AU89" s="100">
        <f t="shared" si="241"/>
        <v>0</v>
      </c>
      <c r="AV89" s="99"/>
      <c r="AW89" s="100">
        <f t="shared" si="242"/>
        <v>0</v>
      </c>
      <c r="AX89" s="99"/>
      <c r="AY89" s="100">
        <f t="shared" si="243"/>
        <v>0</v>
      </c>
      <c r="AZ89" s="99"/>
      <c r="BA89" s="100">
        <f t="shared" si="244"/>
        <v>0</v>
      </c>
      <c r="BB89" s="99"/>
      <c r="BC89" s="100">
        <f t="shared" si="245"/>
        <v>0</v>
      </c>
      <c r="BD89" s="99"/>
      <c r="BE89" s="100">
        <f t="shared" si="246"/>
        <v>0</v>
      </c>
      <c r="BF89" s="101">
        <f t="shared" si="85"/>
        <v>0</v>
      </c>
      <c r="BG89" s="100">
        <f t="shared" si="85"/>
        <v>0</v>
      </c>
      <c r="BH89" s="99"/>
      <c r="BI89" s="100">
        <f t="shared" si="330"/>
        <v>0</v>
      </c>
      <c r="BJ89" s="99"/>
      <c r="BK89" s="100">
        <f t="shared" si="331"/>
        <v>0</v>
      </c>
      <c r="BL89" s="99"/>
      <c r="BM89" s="100">
        <f t="shared" si="332"/>
        <v>0</v>
      </c>
      <c r="BN89" s="99"/>
      <c r="BO89" s="100">
        <f t="shared" si="333"/>
        <v>0</v>
      </c>
      <c r="BP89" s="99"/>
      <c r="BQ89" s="100">
        <f t="shared" si="334"/>
        <v>0</v>
      </c>
      <c r="BR89" s="99"/>
      <c r="BS89" s="100">
        <f t="shared" si="335"/>
        <v>0</v>
      </c>
      <c r="BT89" s="99"/>
      <c r="BU89" s="100">
        <f t="shared" si="336"/>
        <v>0</v>
      </c>
      <c r="BV89" s="99"/>
      <c r="BW89" s="100">
        <f t="shared" si="337"/>
        <v>0</v>
      </c>
      <c r="BX89" s="99"/>
      <c r="BY89" s="100">
        <f t="shared" si="338"/>
        <v>0</v>
      </c>
      <c r="BZ89" s="99"/>
      <c r="CA89" s="100">
        <f t="shared" si="339"/>
        <v>0</v>
      </c>
      <c r="CB89" s="99"/>
      <c r="CC89" s="100">
        <f t="shared" si="340"/>
        <v>0</v>
      </c>
      <c r="CD89" s="99"/>
      <c r="CE89" s="100">
        <f t="shared" si="341"/>
        <v>0</v>
      </c>
      <c r="CF89" s="101">
        <f t="shared" si="342"/>
        <v>0</v>
      </c>
      <c r="CG89" s="100">
        <f t="shared" si="342"/>
        <v>0</v>
      </c>
    </row>
    <row r="90" spans="1:85" s="102" customFormat="1" ht="19.899999999999999" customHeight="1" x14ac:dyDescent="0.25">
      <c r="A90" s="94">
        <v>73</v>
      </c>
      <c r="B90" s="95" t="s">
        <v>139</v>
      </c>
      <c r="C90" s="95" t="s">
        <v>74</v>
      </c>
      <c r="D90" s="94">
        <f>RANK(BF90,$BF$4:$BF$147)</f>
        <v>18</v>
      </c>
      <c r="E90" s="94">
        <v>0.64</v>
      </c>
      <c r="F90" s="94" t="s">
        <v>85</v>
      </c>
      <c r="G90" s="94"/>
      <c r="H90" s="94"/>
      <c r="I90" s="100">
        <f t="shared" si="221"/>
        <v>0</v>
      </c>
      <c r="J90" s="94"/>
      <c r="K90" s="100">
        <f t="shared" si="222"/>
        <v>0</v>
      </c>
      <c r="L90" s="94"/>
      <c r="M90" s="100">
        <f t="shared" si="223"/>
        <v>0</v>
      </c>
      <c r="N90" s="94"/>
      <c r="O90" s="100">
        <f t="shared" si="224"/>
        <v>0</v>
      </c>
      <c r="P90" s="94"/>
      <c r="Q90" s="100">
        <f t="shared" si="225"/>
        <v>0</v>
      </c>
      <c r="R90" s="94"/>
      <c r="S90" s="100">
        <f t="shared" si="226"/>
        <v>0</v>
      </c>
      <c r="T90" s="94"/>
      <c r="U90" s="100">
        <f t="shared" si="227"/>
        <v>0</v>
      </c>
      <c r="V90" s="94"/>
      <c r="W90" s="100">
        <f t="shared" si="228"/>
        <v>0</v>
      </c>
      <c r="X90" s="94"/>
      <c r="Y90" s="100">
        <f t="shared" si="229"/>
        <v>0</v>
      </c>
      <c r="Z90" s="94"/>
      <c r="AA90" s="100">
        <f t="shared" si="230"/>
        <v>0</v>
      </c>
      <c r="AB90" s="94"/>
      <c r="AC90" s="100">
        <f t="shared" si="231"/>
        <v>0</v>
      </c>
      <c r="AD90" s="94"/>
      <c r="AE90" s="100">
        <f t="shared" si="232"/>
        <v>0</v>
      </c>
      <c r="AF90" s="101">
        <f t="shared" si="328"/>
        <v>0</v>
      </c>
      <c r="AG90" s="100">
        <f t="shared" si="329"/>
        <v>0</v>
      </c>
      <c r="AH90" s="99"/>
      <c r="AI90" s="100">
        <f t="shared" si="235"/>
        <v>0</v>
      </c>
      <c r="AJ90" s="99"/>
      <c r="AK90" s="100">
        <f t="shared" si="237"/>
        <v>0</v>
      </c>
      <c r="AL90" s="99"/>
      <c r="AM90" s="100">
        <f t="shared" si="237"/>
        <v>0</v>
      </c>
      <c r="AN90" s="99"/>
      <c r="AO90" s="100">
        <f t="shared" si="238"/>
        <v>0</v>
      </c>
      <c r="AP90" s="99"/>
      <c r="AQ90" s="100">
        <f t="shared" si="239"/>
        <v>0</v>
      </c>
      <c r="AR90" s="99"/>
      <c r="AS90" s="100">
        <f t="shared" si="240"/>
        <v>0</v>
      </c>
      <c r="AT90" s="99"/>
      <c r="AU90" s="100">
        <f t="shared" si="241"/>
        <v>0</v>
      </c>
      <c r="AV90" s="99"/>
      <c r="AW90" s="100">
        <f t="shared" si="242"/>
        <v>0</v>
      </c>
      <c r="AX90" s="99"/>
      <c r="AY90" s="100">
        <f t="shared" si="243"/>
        <v>0</v>
      </c>
      <c r="AZ90" s="99"/>
      <c r="BA90" s="100">
        <f t="shared" si="244"/>
        <v>0</v>
      </c>
      <c r="BB90" s="99"/>
      <c r="BC90" s="100">
        <f t="shared" si="245"/>
        <v>0</v>
      </c>
      <c r="BD90" s="99"/>
      <c r="BE90" s="100">
        <f t="shared" si="246"/>
        <v>0</v>
      </c>
      <c r="BF90" s="101">
        <f t="shared" si="85"/>
        <v>0</v>
      </c>
      <c r="BG90" s="100">
        <f t="shared" si="85"/>
        <v>0</v>
      </c>
      <c r="BH90" s="99"/>
      <c r="BI90" s="100">
        <f t="shared" si="330"/>
        <v>0</v>
      </c>
      <c r="BJ90" s="99"/>
      <c r="BK90" s="100">
        <f t="shared" si="331"/>
        <v>0</v>
      </c>
      <c r="BL90" s="99"/>
      <c r="BM90" s="100">
        <f t="shared" si="332"/>
        <v>0</v>
      </c>
      <c r="BN90" s="99"/>
      <c r="BO90" s="100">
        <f t="shared" si="333"/>
        <v>0</v>
      </c>
      <c r="BP90" s="99"/>
      <c r="BQ90" s="100">
        <f t="shared" si="334"/>
        <v>0</v>
      </c>
      <c r="BR90" s="99"/>
      <c r="BS90" s="100">
        <f t="shared" si="335"/>
        <v>0</v>
      </c>
      <c r="BT90" s="99"/>
      <c r="BU90" s="100">
        <f t="shared" si="336"/>
        <v>0</v>
      </c>
      <c r="BV90" s="99"/>
      <c r="BW90" s="100">
        <f t="shared" si="337"/>
        <v>0</v>
      </c>
      <c r="BX90" s="99"/>
      <c r="BY90" s="100">
        <f t="shared" si="338"/>
        <v>0</v>
      </c>
      <c r="BZ90" s="99"/>
      <c r="CA90" s="100">
        <f t="shared" si="339"/>
        <v>0</v>
      </c>
      <c r="CB90" s="99"/>
      <c r="CC90" s="100">
        <f t="shared" si="340"/>
        <v>0</v>
      </c>
      <c r="CD90" s="99"/>
      <c r="CE90" s="100">
        <f t="shared" si="341"/>
        <v>0</v>
      </c>
      <c r="CF90" s="101">
        <f t="shared" si="342"/>
        <v>0</v>
      </c>
      <c r="CG90" s="100">
        <f t="shared" si="342"/>
        <v>0</v>
      </c>
    </row>
    <row r="91" spans="1:85" s="102" customFormat="1" ht="19.899999999999999" customHeight="1" x14ac:dyDescent="0.25">
      <c r="A91" s="94"/>
      <c r="B91" s="95"/>
      <c r="C91" s="95"/>
      <c r="D91" s="94"/>
      <c r="E91" s="94"/>
      <c r="F91" s="94"/>
      <c r="G91" s="94"/>
      <c r="H91" s="94"/>
      <c r="I91" s="100"/>
      <c r="J91" s="94"/>
      <c r="K91" s="100"/>
      <c r="L91" s="94"/>
      <c r="M91" s="100"/>
      <c r="N91" s="94"/>
      <c r="O91" s="100"/>
      <c r="P91" s="94"/>
      <c r="Q91" s="100"/>
      <c r="R91" s="94"/>
      <c r="S91" s="100"/>
      <c r="T91" s="94"/>
      <c r="U91" s="100"/>
      <c r="V91" s="94"/>
      <c r="W91" s="100"/>
      <c r="X91" s="94"/>
      <c r="Y91" s="100"/>
      <c r="Z91" s="94"/>
      <c r="AA91" s="100"/>
      <c r="AB91" s="94"/>
      <c r="AC91" s="100"/>
      <c r="AD91" s="94"/>
      <c r="AE91" s="100"/>
      <c r="AF91" s="101"/>
      <c r="AG91" s="100"/>
      <c r="AH91" s="99"/>
      <c r="AI91" s="100"/>
      <c r="AJ91" s="99"/>
      <c r="AK91" s="100"/>
      <c r="AL91" s="99"/>
      <c r="AM91" s="100"/>
      <c r="AN91" s="99"/>
      <c r="AO91" s="100"/>
      <c r="AP91" s="99"/>
      <c r="AQ91" s="100"/>
      <c r="AR91" s="99"/>
      <c r="AS91" s="100"/>
      <c r="AT91" s="99"/>
      <c r="AU91" s="100"/>
      <c r="AV91" s="99"/>
      <c r="AW91" s="100"/>
      <c r="AX91" s="99"/>
      <c r="AY91" s="100"/>
      <c r="AZ91" s="99"/>
      <c r="BA91" s="100"/>
      <c r="BB91" s="99"/>
      <c r="BC91" s="100"/>
      <c r="BD91" s="99"/>
      <c r="BE91" s="100"/>
      <c r="BF91" s="101"/>
      <c r="BG91" s="100"/>
      <c r="BH91" s="99"/>
      <c r="BI91" s="100"/>
      <c r="BJ91" s="99"/>
      <c r="BK91" s="100"/>
      <c r="BL91" s="99"/>
      <c r="BM91" s="100"/>
      <c r="BN91" s="99"/>
      <c r="BO91" s="100"/>
      <c r="BP91" s="99"/>
      <c r="BQ91" s="100"/>
      <c r="BR91" s="99"/>
      <c r="BS91" s="100"/>
      <c r="BT91" s="99"/>
      <c r="BU91" s="100"/>
      <c r="BV91" s="99"/>
      <c r="BW91" s="100"/>
      <c r="BX91" s="99"/>
      <c r="BY91" s="100"/>
      <c r="BZ91" s="99"/>
      <c r="CA91" s="100"/>
      <c r="CB91" s="99"/>
      <c r="CC91" s="100"/>
      <c r="CD91" s="99"/>
      <c r="CE91" s="100"/>
      <c r="CF91" s="101"/>
      <c r="CG91" s="100"/>
    </row>
    <row r="92" spans="1:85" s="102" customFormat="1" ht="19.899999999999999" customHeight="1" x14ac:dyDescent="0.25">
      <c r="A92" s="94">
        <v>74</v>
      </c>
      <c r="B92" s="95" t="s">
        <v>140</v>
      </c>
      <c r="C92" s="95" t="s">
        <v>77</v>
      </c>
      <c r="D92" s="94">
        <f>RANK(BF92,$BF$4:$BF$147)</f>
        <v>18</v>
      </c>
      <c r="E92" s="94">
        <v>1</v>
      </c>
      <c r="F92" s="94" t="s">
        <v>83</v>
      </c>
      <c r="G92" s="94"/>
      <c r="H92" s="94"/>
      <c r="I92" s="100">
        <f t="shared" si="221"/>
        <v>0</v>
      </c>
      <c r="J92" s="94"/>
      <c r="K92" s="100">
        <f t="shared" si="222"/>
        <v>0</v>
      </c>
      <c r="L92" s="94"/>
      <c r="M92" s="100">
        <f t="shared" si="223"/>
        <v>0</v>
      </c>
      <c r="N92" s="94"/>
      <c r="O92" s="100">
        <f t="shared" si="224"/>
        <v>0</v>
      </c>
      <c r="P92" s="94"/>
      <c r="Q92" s="100">
        <f t="shared" si="225"/>
        <v>0</v>
      </c>
      <c r="R92" s="94"/>
      <c r="S92" s="100">
        <f t="shared" si="226"/>
        <v>0</v>
      </c>
      <c r="T92" s="94"/>
      <c r="U92" s="100">
        <f t="shared" si="227"/>
        <v>0</v>
      </c>
      <c r="V92" s="94"/>
      <c r="W92" s="100">
        <f t="shared" si="228"/>
        <v>0</v>
      </c>
      <c r="X92" s="94"/>
      <c r="Y92" s="100">
        <f t="shared" si="229"/>
        <v>0</v>
      </c>
      <c r="Z92" s="94"/>
      <c r="AA92" s="100">
        <f t="shared" si="230"/>
        <v>0</v>
      </c>
      <c r="AB92" s="94"/>
      <c r="AC92" s="100">
        <f t="shared" si="231"/>
        <v>0</v>
      </c>
      <c r="AD92" s="94"/>
      <c r="AE92" s="100">
        <f t="shared" si="232"/>
        <v>0</v>
      </c>
      <c r="AF92" s="101">
        <f t="shared" ref="AF92:AF95" si="343">SUM(H92,J92,L92,N92,P92,R92,T92,V92,X92,Z92,AB92,AD92)</f>
        <v>0</v>
      </c>
      <c r="AG92" s="100">
        <f t="shared" ref="AG92:AG95" si="344">SUM(I92,K92,M92,O92,Q92,S92,U92,W92,Y92,AA92,AC92,AE92)</f>
        <v>0</v>
      </c>
      <c r="AH92" s="99"/>
      <c r="AI92" s="100">
        <f t="shared" si="235"/>
        <v>0</v>
      </c>
      <c r="AJ92" s="99"/>
      <c r="AK92" s="100">
        <f t="shared" si="237"/>
        <v>0</v>
      </c>
      <c r="AL92" s="99"/>
      <c r="AM92" s="100">
        <f t="shared" si="237"/>
        <v>0</v>
      </c>
      <c r="AN92" s="99"/>
      <c r="AO92" s="100">
        <f t="shared" si="238"/>
        <v>0</v>
      </c>
      <c r="AP92" s="99"/>
      <c r="AQ92" s="100">
        <f t="shared" si="239"/>
        <v>0</v>
      </c>
      <c r="AR92" s="99"/>
      <c r="AS92" s="100">
        <f t="shared" si="240"/>
        <v>0</v>
      </c>
      <c r="AT92" s="99"/>
      <c r="AU92" s="100">
        <f t="shared" si="241"/>
        <v>0</v>
      </c>
      <c r="AV92" s="99"/>
      <c r="AW92" s="100">
        <f t="shared" si="242"/>
        <v>0</v>
      </c>
      <c r="AX92" s="99"/>
      <c r="AY92" s="100">
        <f t="shared" si="243"/>
        <v>0</v>
      </c>
      <c r="AZ92" s="99"/>
      <c r="BA92" s="100">
        <f t="shared" si="244"/>
        <v>0</v>
      </c>
      <c r="BB92" s="99"/>
      <c r="BC92" s="100">
        <f t="shared" si="245"/>
        <v>0</v>
      </c>
      <c r="BD92" s="99"/>
      <c r="BE92" s="100">
        <f t="shared" si="246"/>
        <v>0</v>
      </c>
      <c r="BF92" s="101">
        <f t="shared" ref="BF92:BG139" si="345">SUM(AH92,AJ92,AL92,AN92,AP92,AR92,AT92,AV92,AX92,AZ92,BB92,BD92)</f>
        <v>0</v>
      </c>
      <c r="BG92" s="100">
        <f t="shared" si="345"/>
        <v>0</v>
      </c>
      <c r="BH92" s="99"/>
      <c r="BI92" s="100">
        <f t="shared" ref="BI92:BI95" si="346">BH92*$E92</f>
        <v>0</v>
      </c>
      <c r="BJ92" s="99"/>
      <c r="BK92" s="100">
        <f t="shared" ref="BK92:BK95" si="347">BJ92*$E92</f>
        <v>0</v>
      </c>
      <c r="BL92" s="99"/>
      <c r="BM92" s="100">
        <f t="shared" ref="BM92:BM95" si="348">BL92*$E92</f>
        <v>0</v>
      </c>
      <c r="BN92" s="99"/>
      <c r="BO92" s="100">
        <f t="shared" ref="BO92:BO95" si="349">BN92*$E92</f>
        <v>0</v>
      </c>
      <c r="BP92" s="99"/>
      <c r="BQ92" s="100">
        <f t="shared" ref="BQ92:BQ95" si="350">BP92*$E92</f>
        <v>0</v>
      </c>
      <c r="BR92" s="99"/>
      <c r="BS92" s="100">
        <f t="shared" ref="BS92:BS95" si="351">BR92*$E92</f>
        <v>0</v>
      </c>
      <c r="BT92" s="99"/>
      <c r="BU92" s="100">
        <f t="shared" ref="BU92:BU95" si="352">BT92*$E92</f>
        <v>0</v>
      </c>
      <c r="BV92" s="99"/>
      <c r="BW92" s="100">
        <f t="shared" ref="BW92:BW95" si="353">BV92*$E92</f>
        <v>0</v>
      </c>
      <c r="BX92" s="99"/>
      <c r="BY92" s="100">
        <f t="shared" ref="BY92:BY95" si="354">BX92*$E92</f>
        <v>0</v>
      </c>
      <c r="BZ92" s="99"/>
      <c r="CA92" s="100">
        <f t="shared" ref="CA92:CA95" si="355">BZ92*$E92</f>
        <v>0</v>
      </c>
      <c r="CB92" s="99"/>
      <c r="CC92" s="100">
        <f t="shared" ref="CC92:CC95" si="356">CB92*$E92</f>
        <v>0</v>
      </c>
      <c r="CD92" s="99"/>
      <c r="CE92" s="100">
        <f t="shared" ref="CE92:CE95" si="357">CD92*$E92</f>
        <v>0</v>
      </c>
      <c r="CF92" s="101">
        <f t="shared" ref="CF92:CG118" si="358">SUM(BH92,BJ92,BL92,BN92,BP92,BR92,BT92,BV92,BX92,BZ92,CB92,CD92)</f>
        <v>0</v>
      </c>
      <c r="CG92" s="100">
        <f t="shared" si="358"/>
        <v>0</v>
      </c>
    </row>
    <row r="93" spans="1:85" s="102" customFormat="1" ht="19.899999999999999" customHeight="1" x14ac:dyDescent="0.25">
      <c r="A93" s="94">
        <v>75</v>
      </c>
      <c r="B93" s="95" t="s">
        <v>140</v>
      </c>
      <c r="C93" s="95" t="s">
        <v>77</v>
      </c>
      <c r="D93" s="94">
        <f>RANK(BF93,$BF$4:$BF$147)</f>
        <v>18</v>
      </c>
      <c r="E93" s="94">
        <v>1</v>
      </c>
      <c r="F93" s="94" t="s">
        <v>75</v>
      </c>
      <c r="G93" s="94"/>
      <c r="H93" s="94"/>
      <c r="I93" s="100">
        <f t="shared" si="221"/>
        <v>0</v>
      </c>
      <c r="J93" s="94"/>
      <c r="K93" s="100">
        <f t="shared" si="222"/>
        <v>0</v>
      </c>
      <c r="L93" s="94"/>
      <c r="M93" s="100">
        <f t="shared" si="223"/>
        <v>0</v>
      </c>
      <c r="N93" s="94"/>
      <c r="O93" s="100">
        <f t="shared" si="224"/>
        <v>0</v>
      </c>
      <c r="P93" s="94"/>
      <c r="Q93" s="100">
        <f t="shared" si="225"/>
        <v>0</v>
      </c>
      <c r="R93" s="94"/>
      <c r="S93" s="100">
        <f t="shared" si="226"/>
        <v>0</v>
      </c>
      <c r="T93" s="94"/>
      <c r="U93" s="100">
        <f t="shared" si="227"/>
        <v>0</v>
      </c>
      <c r="V93" s="94"/>
      <c r="W93" s="100">
        <f t="shared" si="228"/>
        <v>0</v>
      </c>
      <c r="X93" s="94"/>
      <c r="Y93" s="100">
        <f t="shared" si="229"/>
        <v>0</v>
      </c>
      <c r="Z93" s="94"/>
      <c r="AA93" s="100">
        <f t="shared" si="230"/>
        <v>0</v>
      </c>
      <c r="AB93" s="94"/>
      <c r="AC93" s="100">
        <f t="shared" si="231"/>
        <v>0</v>
      </c>
      <c r="AD93" s="94"/>
      <c r="AE93" s="100">
        <f t="shared" si="232"/>
        <v>0</v>
      </c>
      <c r="AF93" s="101">
        <f t="shared" si="343"/>
        <v>0</v>
      </c>
      <c r="AG93" s="100">
        <f t="shared" si="344"/>
        <v>0</v>
      </c>
      <c r="AH93" s="99"/>
      <c r="AI93" s="100">
        <f t="shared" si="235"/>
        <v>0</v>
      </c>
      <c r="AJ93" s="99"/>
      <c r="AK93" s="100">
        <f t="shared" si="237"/>
        <v>0</v>
      </c>
      <c r="AL93" s="99"/>
      <c r="AM93" s="100">
        <f t="shared" si="237"/>
        <v>0</v>
      </c>
      <c r="AN93" s="99"/>
      <c r="AO93" s="100">
        <f t="shared" si="238"/>
        <v>0</v>
      </c>
      <c r="AP93" s="99"/>
      <c r="AQ93" s="100">
        <f t="shared" si="239"/>
        <v>0</v>
      </c>
      <c r="AR93" s="99"/>
      <c r="AS93" s="100">
        <f t="shared" si="240"/>
        <v>0</v>
      </c>
      <c r="AT93" s="99"/>
      <c r="AU93" s="100">
        <f t="shared" si="241"/>
        <v>0</v>
      </c>
      <c r="AV93" s="99"/>
      <c r="AW93" s="100">
        <f t="shared" si="242"/>
        <v>0</v>
      </c>
      <c r="AX93" s="99"/>
      <c r="AY93" s="100">
        <f t="shared" si="243"/>
        <v>0</v>
      </c>
      <c r="AZ93" s="99"/>
      <c r="BA93" s="100">
        <f t="shared" si="244"/>
        <v>0</v>
      </c>
      <c r="BB93" s="99"/>
      <c r="BC93" s="100">
        <f t="shared" si="245"/>
        <v>0</v>
      </c>
      <c r="BD93" s="99"/>
      <c r="BE93" s="100">
        <f t="shared" si="246"/>
        <v>0</v>
      </c>
      <c r="BF93" s="101">
        <f t="shared" si="345"/>
        <v>0</v>
      </c>
      <c r="BG93" s="100">
        <f t="shared" si="345"/>
        <v>0</v>
      </c>
      <c r="BH93" s="99"/>
      <c r="BI93" s="100">
        <f t="shared" si="346"/>
        <v>0</v>
      </c>
      <c r="BJ93" s="99"/>
      <c r="BK93" s="100">
        <f t="shared" si="347"/>
        <v>0</v>
      </c>
      <c r="BL93" s="99"/>
      <c r="BM93" s="100">
        <f t="shared" si="348"/>
        <v>0</v>
      </c>
      <c r="BN93" s="99"/>
      <c r="BO93" s="100">
        <f t="shared" si="349"/>
        <v>0</v>
      </c>
      <c r="BP93" s="99"/>
      <c r="BQ93" s="100">
        <f t="shared" si="350"/>
        <v>0</v>
      </c>
      <c r="BR93" s="99"/>
      <c r="BS93" s="100">
        <f t="shared" si="351"/>
        <v>0</v>
      </c>
      <c r="BT93" s="99"/>
      <c r="BU93" s="100">
        <f t="shared" si="352"/>
        <v>0</v>
      </c>
      <c r="BV93" s="99"/>
      <c r="BW93" s="100">
        <f t="shared" si="353"/>
        <v>0</v>
      </c>
      <c r="BX93" s="99"/>
      <c r="BY93" s="100">
        <f t="shared" si="354"/>
        <v>0</v>
      </c>
      <c r="BZ93" s="99"/>
      <c r="CA93" s="100">
        <f t="shared" si="355"/>
        <v>0</v>
      </c>
      <c r="CB93" s="99"/>
      <c r="CC93" s="100">
        <f t="shared" si="356"/>
        <v>0</v>
      </c>
      <c r="CD93" s="99"/>
      <c r="CE93" s="100">
        <f t="shared" si="357"/>
        <v>0</v>
      </c>
      <c r="CF93" s="101">
        <f t="shared" si="358"/>
        <v>0</v>
      </c>
      <c r="CG93" s="100">
        <f t="shared" si="358"/>
        <v>0</v>
      </c>
    </row>
    <row r="94" spans="1:85" s="102" customFormat="1" ht="19.899999999999999" customHeight="1" x14ac:dyDescent="0.25">
      <c r="A94" s="94">
        <v>76</v>
      </c>
      <c r="B94" s="95" t="s">
        <v>141</v>
      </c>
      <c r="C94" s="95" t="s">
        <v>77</v>
      </c>
      <c r="D94" s="94">
        <f>RANK(BF94,$BF$4:$BF$147)</f>
        <v>18</v>
      </c>
      <c r="E94" s="94">
        <v>0.6</v>
      </c>
      <c r="F94" s="94" t="s">
        <v>83</v>
      </c>
      <c r="G94" s="94"/>
      <c r="H94" s="94"/>
      <c r="I94" s="100">
        <f t="shared" si="221"/>
        <v>0</v>
      </c>
      <c r="J94" s="94"/>
      <c r="K94" s="100">
        <f t="shared" si="222"/>
        <v>0</v>
      </c>
      <c r="L94" s="94"/>
      <c r="M94" s="100">
        <f t="shared" si="223"/>
        <v>0</v>
      </c>
      <c r="N94" s="94"/>
      <c r="O94" s="100">
        <f t="shared" si="224"/>
        <v>0</v>
      </c>
      <c r="P94" s="94"/>
      <c r="Q94" s="100">
        <f t="shared" si="225"/>
        <v>0</v>
      </c>
      <c r="R94" s="94"/>
      <c r="S94" s="100">
        <f t="shared" si="226"/>
        <v>0</v>
      </c>
      <c r="T94" s="94"/>
      <c r="U94" s="100">
        <f t="shared" si="227"/>
        <v>0</v>
      </c>
      <c r="V94" s="94"/>
      <c r="W94" s="100">
        <f t="shared" si="228"/>
        <v>0</v>
      </c>
      <c r="X94" s="94"/>
      <c r="Y94" s="100">
        <f t="shared" si="229"/>
        <v>0</v>
      </c>
      <c r="Z94" s="94"/>
      <c r="AA94" s="100">
        <f t="shared" si="230"/>
        <v>0</v>
      </c>
      <c r="AB94" s="94"/>
      <c r="AC94" s="100">
        <f t="shared" si="231"/>
        <v>0</v>
      </c>
      <c r="AD94" s="94"/>
      <c r="AE94" s="100">
        <f t="shared" si="232"/>
        <v>0</v>
      </c>
      <c r="AF94" s="101">
        <f t="shared" si="343"/>
        <v>0</v>
      </c>
      <c r="AG94" s="100">
        <f t="shared" si="344"/>
        <v>0</v>
      </c>
      <c r="AH94" s="99"/>
      <c r="AI94" s="100">
        <f t="shared" si="235"/>
        <v>0</v>
      </c>
      <c r="AJ94" s="99"/>
      <c r="AK94" s="100">
        <f t="shared" si="237"/>
        <v>0</v>
      </c>
      <c r="AL94" s="99"/>
      <c r="AM94" s="100">
        <f t="shared" si="237"/>
        <v>0</v>
      </c>
      <c r="AN94" s="99"/>
      <c r="AO94" s="100">
        <f t="shared" si="238"/>
        <v>0</v>
      </c>
      <c r="AP94" s="99"/>
      <c r="AQ94" s="100">
        <f t="shared" si="239"/>
        <v>0</v>
      </c>
      <c r="AR94" s="99"/>
      <c r="AS94" s="100">
        <f t="shared" si="240"/>
        <v>0</v>
      </c>
      <c r="AT94" s="99"/>
      <c r="AU94" s="100">
        <f t="shared" si="241"/>
        <v>0</v>
      </c>
      <c r="AV94" s="99"/>
      <c r="AW94" s="100">
        <f t="shared" si="242"/>
        <v>0</v>
      </c>
      <c r="AX94" s="99"/>
      <c r="AY94" s="100">
        <f t="shared" si="243"/>
        <v>0</v>
      </c>
      <c r="AZ94" s="99"/>
      <c r="BA94" s="100">
        <f t="shared" si="244"/>
        <v>0</v>
      </c>
      <c r="BB94" s="99"/>
      <c r="BC94" s="100">
        <f t="shared" si="245"/>
        <v>0</v>
      </c>
      <c r="BD94" s="99"/>
      <c r="BE94" s="100">
        <f t="shared" si="246"/>
        <v>0</v>
      </c>
      <c r="BF94" s="101">
        <f t="shared" si="345"/>
        <v>0</v>
      </c>
      <c r="BG94" s="100">
        <f t="shared" si="345"/>
        <v>0</v>
      </c>
      <c r="BH94" s="99"/>
      <c r="BI94" s="100">
        <f t="shared" si="346"/>
        <v>0</v>
      </c>
      <c r="BJ94" s="99"/>
      <c r="BK94" s="100">
        <f t="shared" si="347"/>
        <v>0</v>
      </c>
      <c r="BL94" s="99"/>
      <c r="BM94" s="100">
        <f t="shared" si="348"/>
        <v>0</v>
      </c>
      <c r="BN94" s="99"/>
      <c r="BO94" s="100">
        <f t="shared" si="349"/>
        <v>0</v>
      </c>
      <c r="BP94" s="99"/>
      <c r="BQ94" s="100">
        <f t="shared" si="350"/>
        <v>0</v>
      </c>
      <c r="BR94" s="99"/>
      <c r="BS94" s="100">
        <f t="shared" si="351"/>
        <v>0</v>
      </c>
      <c r="BT94" s="99"/>
      <c r="BU94" s="100">
        <f t="shared" si="352"/>
        <v>0</v>
      </c>
      <c r="BV94" s="99"/>
      <c r="BW94" s="100">
        <f t="shared" si="353"/>
        <v>0</v>
      </c>
      <c r="BX94" s="99"/>
      <c r="BY94" s="100">
        <f t="shared" si="354"/>
        <v>0</v>
      </c>
      <c r="BZ94" s="99"/>
      <c r="CA94" s="100">
        <f t="shared" si="355"/>
        <v>0</v>
      </c>
      <c r="CB94" s="99"/>
      <c r="CC94" s="100">
        <f t="shared" si="356"/>
        <v>0</v>
      </c>
      <c r="CD94" s="99"/>
      <c r="CE94" s="100">
        <f t="shared" si="357"/>
        <v>0</v>
      </c>
      <c r="CF94" s="101">
        <f t="shared" si="358"/>
        <v>0</v>
      </c>
      <c r="CG94" s="100">
        <f t="shared" si="358"/>
        <v>0</v>
      </c>
    </row>
    <row r="95" spans="1:85" s="102" customFormat="1" ht="19.899999999999999" customHeight="1" x14ac:dyDescent="0.25">
      <c r="A95" s="94">
        <v>77</v>
      </c>
      <c r="B95" s="95" t="s">
        <v>142</v>
      </c>
      <c r="C95" s="95" t="s">
        <v>74</v>
      </c>
      <c r="D95" s="94">
        <f>RANK(BF95,$BF$4:$BF$147)</f>
        <v>18</v>
      </c>
      <c r="E95" s="94">
        <v>0.64</v>
      </c>
      <c r="F95" s="94" t="s">
        <v>85</v>
      </c>
      <c r="G95" s="94"/>
      <c r="H95" s="94"/>
      <c r="I95" s="100">
        <f t="shared" si="221"/>
        <v>0</v>
      </c>
      <c r="J95" s="94"/>
      <c r="K95" s="100">
        <f t="shared" si="222"/>
        <v>0</v>
      </c>
      <c r="L95" s="94"/>
      <c r="M95" s="100">
        <f t="shared" si="223"/>
        <v>0</v>
      </c>
      <c r="N95" s="94"/>
      <c r="O95" s="100">
        <f t="shared" si="224"/>
        <v>0</v>
      </c>
      <c r="P95" s="94"/>
      <c r="Q95" s="100">
        <f t="shared" si="225"/>
        <v>0</v>
      </c>
      <c r="R95" s="94"/>
      <c r="S95" s="100">
        <f t="shared" si="226"/>
        <v>0</v>
      </c>
      <c r="T95" s="94"/>
      <c r="U95" s="100">
        <f t="shared" si="227"/>
        <v>0</v>
      </c>
      <c r="V95" s="94"/>
      <c r="W95" s="100">
        <f t="shared" si="228"/>
        <v>0</v>
      </c>
      <c r="X95" s="94"/>
      <c r="Y95" s="100">
        <f t="shared" si="229"/>
        <v>0</v>
      </c>
      <c r="Z95" s="94"/>
      <c r="AA95" s="100">
        <f t="shared" si="230"/>
        <v>0</v>
      </c>
      <c r="AB95" s="94"/>
      <c r="AC95" s="100">
        <f t="shared" si="231"/>
        <v>0</v>
      </c>
      <c r="AD95" s="94"/>
      <c r="AE95" s="100">
        <f t="shared" si="232"/>
        <v>0</v>
      </c>
      <c r="AF95" s="101">
        <f t="shared" si="343"/>
        <v>0</v>
      </c>
      <c r="AG95" s="100">
        <f t="shared" si="344"/>
        <v>0</v>
      </c>
      <c r="AH95" s="99"/>
      <c r="AI95" s="100">
        <f t="shared" si="235"/>
        <v>0</v>
      </c>
      <c r="AJ95" s="99"/>
      <c r="AK95" s="100">
        <f t="shared" si="237"/>
        <v>0</v>
      </c>
      <c r="AL95" s="99"/>
      <c r="AM95" s="100">
        <f t="shared" si="237"/>
        <v>0</v>
      </c>
      <c r="AN95" s="99"/>
      <c r="AO95" s="100">
        <f t="shared" si="238"/>
        <v>0</v>
      </c>
      <c r="AP95" s="99"/>
      <c r="AQ95" s="100">
        <f t="shared" si="239"/>
        <v>0</v>
      </c>
      <c r="AR95" s="99"/>
      <c r="AS95" s="100">
        <f t="shared" si="240"/>
        <v>0</v>
      </c>
      <c r="AT95" s="99"/>
      <c r="AU95" s="100">
        <f t="shared" si="241"/>
        <v>0</v>
      </c>
      <c r="AV95" s="99"/>
      <c r="AW95" s="100">
        <f t="shared" si="242"/>
        <v>0</v>
      </c>
      <c r="AX95" s="99"/>
      <c r="AY95" s="100">
        <f t="shared" si="243"/>
        <v>0</v>
      </c>
      <c r="AZ95" s="99"/>
      <c r="BA95" s="100">
        <f t="shared" si="244"/>
        <v>0</v>
      </c>
      <c r="BB95" s="99"/>
      <c r="BC95" s="100">
        <f t="shared" si="245"/>
        <v>0</v>
      </c>
      <c r="BD95" s="99"/>
      <c r="BE95" s="100">
        <f t="shared" si="246"/>
        <v>0</v>
      </c>
      <c r="BF95" s="101">
        <f t="shared" si="345"/>
        <v>0</v>
      </c>
      <c r="BG95" s="100">
        <f t="shared" si="345"/>
        <v>0</v>
      </c>
      <c r="BH95" s="99"/>
      <c r="BI95" s="100">
        <f t="shared" si="346"/>
        <v>0</v>
      </c>
      <c r="BJ95" s="99"/>
      <c r="BK95" s="100">
        <f t="shared" si="347"/>
        <v>0</v>
      </c>
      <c r="BL95" s="99"/>
      <c r="BM95" s="100">
        <f t="shared" si="348"/>
        <v>0</v>
      </c>
      <c r="BN95" s="99"/>
      <c r="BO95" s="100">
        <f t="shared" si="349"/>
        <v>0</v>
      </c>
      <c r="BP95" s="99"/>
      <c r="BQ95" s="100">
        <f t="shared" si="350"/>
        <v>0</v>
      </c>
      <c r="BR95" s="99"/>
      <c r="BS95" s="100">
        <f t="shared" si="351"/>
        <v>0</v>
      </c>
      <c r="BT95" s="99"/>
      <c r="BU95" s="100">
        <f t="shared" si="352"/>
        <v>0</v>
      </c>
      <c r="BV95" s="99"/>
      <c r="BW95" s="100">
        <f t="shared" si="353"/>
        <v>0</v>
      </c>
      <c r="BX95" s="99"/>
      <c r="BY95" s="100">
        <f t="shared" si="354"/>
        <v>0</v>
      </c>
      <c r="BZ95" s="99"/>
      <c r="CA95" s="100">
        <f t="shared" si="355"/>
        <v>0</v>
      </c>
      <c r="CB95" s="99"/>
      <c r="CC95" s="100">
        <f t="shared" si="356"/>
        <v>0</v>
      </c>
      <c r="CD95" s="99"/>
      <c r="CE95" s="100">
        <f t="shared" si="357"/>
        <v>0</v>
      </c>
      <c r="CF95" s="101">
        <f t="shared" si="358"/>
        <v>0</v>
      </c>
      <c r="CG95" s="100">
        <f t="shared" si="358"/>
        <v>0</v>
      </c>
    </row>
    <row r="96" spans="1:85" s="102" customFormat="1" ht="19.899999999999999" customHeight="1" x14ac:dyDescent="0.25">
      <c r="A96" s="94"/>
      <c r="B96" s="95"/>
      <c r="C96" s="95"/>
      <c r="D96" s="94"/>
      <c r="E96" s="94"/>
      <c r="F96" s="94"/>
      <c r="G96" s="94"/>
      <c r="H96" s="94"/>
      <c r="I96" s="100"/>
      <c r="J96" s="94"/>
      <c r="K96" s="100"/>
      <c r="L96" s="94"/>
      <c r="M96" s="100"/>
      <c r="N96" s="94"/>
      <c r="O96" s="100"/>
      <c r="P96" s="94"/>
      <c r="Q96" s="100"/>
      <c r="R96" s="94"/>
      <c r="S96" s="100"/>
      <c r="T96" s="94"/>
      <c r="U96" s="100"/>
      <c r="V96" s="94"/>
      <c r="W96" s="100"/>
      <c r="X96" s="94"/>
      <c r="Y96" s="100"/>
      <c r="Z96" s="94"/>
      <c r="AA96" s="100"/>
      <c r="AB96" s="94"/>
      <c r="AC96" s="100"/>
      <c r="AD96" s="94"/>
      <c r="AE96" s="100"/>
      <c r="AF96" s="101"/>
      <c r="AG96" s="100"/>
      <c r="AH96" s="99"/>
      <c r="AI96" s="100"/>
      <c r="AJ96" s="99"/>
      <c r="AK96" s="100"/>
      <c r="AL96" s="99"/>
      <c r="AM96" s="100"/>
      <c r="AN96" s="99"/>
      <c r="AO96" s="100"/>
      <c r="AP96" s="99"/>
      <c r="AQ96" s="100"/>
      <c r="AR96" s="99"/>
      <c r="AS96" s="100"/>
      <c r="AT96" s="99"/>
      <c r="AU96" s="100"/>
      <c r="AV96" s="99"/>
      <c r="AW96" s="100"/>
      <c r="AX96" s="99"/>
      <c r="AY96" s="100"/>
      <c r="AZ96" s="99"/>
      <c r="BA96" s="100"/>
      <c r="BB96" s="99"/>
      <c r="BC96" s="100"/>
      <c r="BD96" s="99"/>
      <c r="BE96" s="100"/>
      <c r="BF96" s="101"/>
      <c r="BG96" s="100"/>
      <c r="BH96" s="99"/>
      <c r="BI96" s="100"/>
      <c r="BJ96" s="99"/>
      <c r="BK96" s="100"/>
      <c r="BL96" s="99"/>
      <c r="BM96" s="100"/>
      <c r="BN96" s="99"/>
      <c r="BO96" s="100"/>
      <c r="BP96" s="99"/>
      <c r="BQ96" s="100"/>
      <c r="BR96" s="99"/>
      <c r="BS96" s="100"/>
      <c r="BT96" s="99"/>
      <c r="BU96" s="100"/>
      <c r="BV96" s="99"/>
      <c r="BW96" s="100"/>
      <c r="BX96" s="99"/>
      <c r="BY96" s="100"/>
      <c r="BZ96" s="99"/>
      <c r="CA96" s="100"/>
      <c r="CB96" s="99"/>
      <c r="CC96" s="100"/>
      <c r="CD96" s="99"/>
      <c r="CE96" s="100"/>
      <c r="CF96" s="101">
        <f t="shared" si="358"/>
        <v>0</v>
      </c>
      <c r="CG96" s="100">
        <f t="shared" si="358"/>
        <v>0</v>
      </c>
    </row>
    <row r="97" spans="1:85" s="102" customFormat="1" ht="19.899999999999999" customHeight="1" x14ac:dyDescent="0.25">
      <c r="A97" s="94">
        <v>78</v>
      </c>
      <c r="B97" s="95" t="s">
        <v>143</v>
      </c>
      <c r="C97" s="95" t="s">
        <v>77</v>
      </c>
      <c r="D97" s="94">
        <v>14</v>
      </c>
      <c r="E97" s="94">
        <v>0.75</v>
      </c>
      <c r="F97" s="94"/>
      <c r="G97" s="94"/>
      <c r="H97" s="94"/>
      <c r="I97" s="100"/>
      <c r="J97" s="94"/>
      <c r="K97" s="100"/>
      <c r="L97" s="94"/>
      <c r="M97" s="100"/>
      <c r="N97" s="94"/>
      <c r="O97" s="100"/>
      <c r="P97" s="94"/>
      <c r="Q97" s="100"/>
      <c r="R97" s="94"/>
      <c r="S97" s="100"/>
      <c r="T97" s="94"/>
      <c r="U97" s="100"/>
      <c r="V97" s="94"/>
      <c r="W97" s="100"/>
      <c r="X97" s="94"/>
      <c r="Y97" s="100"/>
      <c r="Z97" s="94"/>
      <c r="AA97" s="100"/>
      <c r="AB97" s="94"/>
      <c r="AC97" s="100"/>
      <c r="AD97" s="94"/>
      <c r="AE97" s="100"/>
      <c r="AF97" s="101"/>
      <c r="AG97" s="100"/>
      <c r="AH97" s="99"/>
      <c r="AI97" s="100"/>
      <c r="AJ97" s="99"/>
      <c r="AK97" s="100"/>
      <c r="AL97" s="99"/>
      <c r="AM97" s="100"/>
      <c r="AN97" s="99"/>
      <c r="AO97" s="100"/>
      <c r="AP97" s="99"/>
      <c r="AQ97" s="100"/>
      <c r="AR97" s="99"/>
      <c r="AS97" s="100"/>
      <c r="AT97" s="99"/>
      <c r="AU97" s="100"/>
      <c r="AV97" s="99"/>
      <c r="AW97" s="100"/>
      <c r="AX97" s="99"/>
      <c r="AY97" s="100"/>
      <c r="AZ97" s="99"/>
      <c r="BA97" s="100"/>
      <c r="BB97" s="99"/>
      <c r="BC97" s="100"/>
      <c r="BD97" s="99"/>
      <c r="BE97" s="100"/>
      <c r="BF97" s="101"/>
      <c r="BG97" s="100"/>
      <c r="BH97" s="99"/>
      <c r="BI97" s="100"/>
      <c r="BJ97" s="99"/>
      <c r="BK97" s="100"/>
      <c r="BL97" s="99"/>
      <c r="BM97" s="100"/>
      <c r="BN97" s="99"/>
      <c r="BO97" s="100"/>
      <c r="BP97" s="99"/>
      <c r="BQ97" s="100"/>
      <c r="BR97" s="99"/>
      <c r="BS97" s="100"/>
      <c r="BT97" s="99"/>
      <c r="BU97" s="100"/>
      <c r="BV97" s="99"/>
      <c r="BW97" s="100"/>
      <c r="BX97" s="99"/>
      <c r="BY97" s="100"/>
      <c r="BZ97" s="99"/>
      <c r="CA97" s="100"/>
      <c r="CB97" s="99"/>
      <c r="CC97" s="100"/>
      <c r="CD97" s="99"/>
      <c r="CE97" s="100"/>
      <c r="CF97" s="101">
        <f t="shared" si="358"/>
        <v>0</v>
      </c>
      <c r="CG97" s="100">
        <f t="shared" si="358"/>
        <v>0</v>
      </c>
    </row>
    <row r="98" spans="1:85" s="102" customFormat="1" ht="19.899999999999999" customHeight="1" x14ac:dyDescent="0.25">
      <c r="A98" s="94">
        <v>79</v>
      </c>
      <c r="B98" s="95" t="s">
        <v>143</v>
      </c>
      <c r="C98" s="95" t="s">
        <v>74</v>
      </c>
      <c r="D98" s="94">
        <v>14</v>
      </c>
      <c r="E98" s="94">
        <v>0.6</v>
      </c>
      <c r="F98" s="94"/>
      <c r="G98" s="94"/>
      <c r="H98" s="94"/>
      <c r="I98" s="100"/>
      <c r="J98" s="94"/>
      <c r="K98" s="100"/>
      <c r="L98" s="94"/>
      <c r="M98" s="100"/>
      <c r="N98" s="94"/>
      <c r="O98" s="100"/>
      <c r="P98" s="94"/>
      <c r="Q98" s="100"/>
      <c r="R98" s="94"/>
      <c r="S98" s="100"/>
      <c r="T98" s="94"/>
      <c r="U98" s="100"/>
      <c r="V98" s="94"/>
      <c r="W98" s="100"/>
      <c r="X98" s="94"/>
      <c r="Y98" s="100"/>
      <c r="Z98" s="94"/>
      <c r="AA98" s="100"/>
      <c r="AB98" s="94"/>
      <c r="AC98" s="100"/>
      <c r="AD98" s="94"/>
      <c r="AE98" s="100"/>
      <c r="AF98" s="101"/>
      <c r="AG98" s="100"/>
      <c r="AH98" s="99"/>
      <c r="AI98" s="100"/>
      <c r="AJ98" s="99"/>
      <c r="AK98" s="100"/>
      <c r="AL98" s="99"/>
      <c r="AM98" s="100"/>
      <c r="AN98" s="99"/>
      <c r="AO98" s="100"/>
      <c r="AP98" s="99"/>
      <c r="AQ98" s="100"/>
      <c r="AR98" s="99"/>
      <c r="AS98" s="100"/>
      <c r="AT98" s="99"/>
      <c r="AU98" s="100"/>
      <c r="AV98" s="99"/>
      <c r="AW98" s="100"/>
      <c r="AX98" s="99"/>
      <c r="AY98" s="100"/>
      <c r="AZ98" s="99"/>
      <c r="BA98" s="100"/>
      <c r="BB98" s="99"/>
      <c r="BC98" s="100"/>
      <c r="BD98" s="99"/>
      <c r="BE98" s="100"/>
      <c r="BF98" s="101"/>
      <c r="BG98" s="100"/>
      <c r="BH98" s="99"/>
      <c r="BI98" s="100"/>
      <c r="BJ98" s="99"/>
      <c r="BK98" s="100"/>
      <c r="BL98" s="99"/>
      <c r="BM98" s="100"/>
      <c r="BN98" s="99"/>
      <c r="BO98" s="100"/>
      <c r="BP98" s="99"/>
      <c r="BQ98" s="100"/>
      <c r="BR98" s="99"/>
      <c r="BS98" s="100"/>
      <c r="BT98" s="99"/>
      <c r="BU98" s="100"/>
      <c r="BV98" s="99"/>
      <c r="BW98" s="100"/>
      <c r="BX98" s="99"/>
      <c r="BY98" s="100"/>
      <c r="BZ98" s="99"/>
      <c r="CA98" s="100"/>
      <c r="CB98" s="99"/>
      <c r="CC98" s="100"/>
      <c r="CD98" s="99"/>
      <c r="CE98" s="100"/>
      <c r="CF98" s="101">
        <f t="shared" si="358"/>
        <v>0</v>
      </c>
      <c r="CG98" s="100">
        <f t="shared" si="358"/>
        <v>0</v>
      </c>
    </row>
    <row r="99" spans="1:85" s="102" customFormat="1" ht="19.899999999999999" customHeight="1" x14ac:dyDescent="0.25">
      <c r="A99" s="94">
        <v>80</v>
      </c>
      <c r="B99" s="95" t="s">
        <v>143</v>
      </c>
      <c r="C99" s="95" t="s">
        <v>74</v>
      </c>
      <c r="D99" s="94">
        <v>14</v>
      </c>
      <c r="E99" s="94">
        <v>0.64</v>
      </c>
      <c r="F99" s="94" t="s">
        <v>85</v>
      </c>
      <c r="G99" s="94">
        <v>600</v>
      </c>
      <c r="H99" s="94"/>
      <c r="I99" s="100"/>
      <c r="J99" s="94"/>
      <c r="K99" s="100"/>
      <c r="L99" s="94"/>
      <c r="M99" s="100"/>
      <c r="N99" s="94"/>
      <c r="O99" s="100"/>
      <c r="P99" s="94"/>
      <c r="Q99" s="100"/>
      <c r="R99" s="94"/>
      <c r="S99" s="100"/>
      <c r="T99" s="94"/>
      <c r="U99" s="100"/>
      <c r="V99" s="94"/>
      <c r="W99" s="100"/>
      <c r="X99" s="94"/>
      <c r="Y99" s="100"/>
      <c r="Z99" s="94"/>
      <c r="AA99" s="100"/>
      <c r="AB99" s="94"/>
      <c r="AC99" s="100"/>
      <c r="AD99" s="94"/>
      <c r="AE99" s="100"/>
      <c r="AF99" s="101"/>
      <c r="AG99" s="100"/>
      <c r="AH99" s="99"/>
      <c r="AI99" s="100"/>
      <c r="AJ99" s="99"/>
      <c r="AK99" s="100"/>
      <c r="AL99" s="99"/>
      <c r="AM99" s="100"/>
      <c r="AN99" s="99"/>
      <c r="AO99" s="100"/>
      <c r="AP99" s="99"/>
      <c r="AQ99" s="100"/>
      <c r="AR99" s="99"/>
      <c r="AS99" s="100"/>
      <c r="AT99" s="99"/>
      <c r="AU99" s="100"/>
      <c r="AV99" s="99"/>
      <c r="AW99" s="100"/>
      <c r="AX99" s="99"/>
      <c r="AY99" s="100"/>
      <c r="AZ99" s="99"/>
      <c r="BA99" s="100"/>
      <c r="BB99" s="99"/>
      <c r="BC99" s="100"/>
      <c r="BD99" s="99"/>
      <c r="BE99" s="100"/>
      <c r="BF99" s="101"/>
      <c r="BG99" s="100"/>
      <c r="BH99" s="99"/>
      <c r="BI99" s="100"/>
      <c r="BJ99" s="99"/>
      <c r="BK99" s="100"/>
      <c r="BL99" s="99"/>
      <c r="BM99" s="100"/>
      <c r="BN99" s="99"/>
      <c r="BO99" s="100"/>
      <c r="BP99" s="99"/>
      <c r="BQ99" s="100"/>
      <c r="BR99" s="99"/>
      <c r="BS99" s="100"/>
      <c r="BT99" s="99"/>
      <c r="BU99" s="100"/>
      <c r="BV99" s="99"/>
      <c r="BW99" s="100"/>
      <c r="BX99" s="99"/>
      <c r="BY99" s="100"/>
      <c r="BZ99" s="99"/>
      <c r="CA99" s="100"/>
      <c r="CB99" s="99"/>
      <c r="CC99" s="100"/>
      <c r="CD99" s="99"/>
      <c r="CE99" s="100"/>
      <c r="CF99" s="101">
        <f t="shared" si="358"/>
        <v>0</v>
      </c>
      <c r="CG99" s="100">
        <f t="shared" si="358"/>
        <v>0</v>
      </c>
    </row>
    <row r="100" spans="1:85" s="102" customFormat="1" ht="19.899999999999999" customHeight="1" x14ac:dyDescent="0.25">
      <c r="A100" s="94"/>
      <c r="B100" s="95"/>
      <c r="C100" s="95"/>
      <c r="D100" s="94"/>
      <c r="E100" s="94"/>
      <c r="F100" s="94"/>
      <c r="G100" s="94"/>
      <c r="H100" s="94"/>
      <c r="I100" s="100"/>
      <c r="J100" s="94"/>
      <c r="K100" s="100"/>
      <c r="L100" s="94"/>
      <c r="M100" s="100"/>
      <c r="N100" s="94"/>
      <c r="O100" s="100"/>
      <c r="P100" s="94"/>
      <c r="Q100" s="100"/>
      <c r="R100" s="94"/>
      <c r="S100" s="100"/>
      <c r="T100" s="94"/>
      <c r="U100" s="100"/>
      <c r="V100" s="94"/>
      <c r="W100" s="100"/>
      <c r="X100" s="94"/>
      <c r="Y100" s="100"/>
      <c r="Z100" s="94"/>
      <c r="AA100" s="100"/>
      <c r="AB100" s="94"/>
      <c r="AC100" s="100"/>
      <c r="AD100" s="94"/>
      <c r="AE100" s="100"/>
      <c r="AF100" s="101"/>
      <c r="AG100" s="100"/>
      <c r="AH100" s="99"/>
      <c r="AI100" s="100"/>
      <c r="AJ100" s="99"/>
      <c r="AK100" s="100"/>
      <c r="AL100" s="99"/>
      <c r="AM100" s="100"/>
      <c r="AN100" s="99"/>
      <c r="AO100" s="100"/>
      <c r="AP100" s="99"/>
      <c r="AQ100" s="100"/>
      <c r="AR100" s="99"/>
      <c r="AS100" s="100"/>
      <c r="AT100" s="99"/>
      <c r="AU100" s="100"/>
      <c r="AV100" s="99"/>
      <c r="AW100" s="100"/>
      <c r="AX100" s="99"/>
      <c r="AY100" s="100"/>
      <c r="AZ100" s="99"/>
      <c r="BA100" s="100"/>
      <c r="BB100" s="99"/>
      <c r="BC100" s="100"/>
      <c r="BD100" s="99"/>
      <c r="BE100" s="100"/>
      <c r="BF100" s="101"/>
      <c r="BG100" s="100"/>
      <c r="BH100" s="99"/>
      <c r="BI100" s="100"/>
      <c r="BJ100" s="99"/>
      <c r="BK100" s="100"/>
      <c r="BL100" s="99"/>
      <c r="BM100" s="100"/>
      <c r="BN100" s="99"/>
      <c r="BO100" s="100"/>
      <c r="BP100" s="99"/>
      <c r="BQ100" s="100"/>
      <c r="BR100" s="99"/>
      <c r="BS100" s="100"/>
      <c r="BT100" s="99"/>
      <c r="BU100" s="100"/>
      <c r="BV100" s="99"/>
      <c r="BW100" s="100"/>
      <c r="BX100" s="99"/>
      <c r="BY100" s="100"/>
      <c r="BZ100" s="99"/>
      <c r="CA100" s="100"/>
      <c r="CB100" s="99"/>
      <c r="CC100" s="100"/>
      <c r="CD100" s="99"/>
      <c r="CE100" s="100"/>
      <c r="CF100" s="101">
        <f t="shared" si="358"/>
        <v>0</v>
      </c>
      <c r="CG100" s="100">
        <f t="shared" si="358"/>
        <v>0</v>
      </c>
    </row>
    <row r="101" spans="1:85" s="102" customFormat="1" ht="19.899999999999999" customHeight="1" x14ac:dyDescent="0.25">
      <c r="A101" s="94">
        <v>81</v>
      </c>
      <c r="B101" s="95" t="s">
        <v>144</v>
      </c>
      <c r="C101" s="95" t="s">
        <v>74</v>
      </c>
      <c r="D101" s="94">
        <v>14</v>
      </c>
      <c r="E101" s="94">
        <v>0.64</v>
      </c>
      <c r="F101" s="94" t="s">
        <v>145</v>
      </c>
      <c r="G101" s="94"/>
      <c r="H101" s="94"/>
      <c r="I101" s="100"/>
      <c r="J101" s="94"/>
      <c r="K101" s="100"/>
      <c r="L101" s="94"/>
      <c r="M101" s="100"/>
      <c r="N101" s="94"/>
      <c r="O101" s="100"/>
      <c r="P101" s="94"/>
      <c r="Q101" s="100"/>
      <c r="R101" s="94"/>
      <c r="S101" s="100"/>
      <c r="T101" s="94"/>
      <c r="U101" s="100"/>
      <c r="V101" s="94"/>
      <c r="W101" s="100"/>
      <c r="X101" s="94"/>
      <c r="Y101" s="100"/>
      <c r="Z101" s="94"/>
      <c r="AA101" s="100"/>
      <c r="AB101" s="94"/>
      <c r="AC101" s="100"/>
      <c r="AD101" s="94"/>
      <c r="AE101" s="100"/>
      <c r="AF101" s="101"/>
      <c r="AG101" s="100"/>
      <c r="AH101" s="99"/>
      <c r="AI101" s="100"/>
      <c r="AJ101" s="99"/>
      <c r="AK101" s="100"/>
      <c r="AL101" s="99"/>
      <c r="AM101" s="100"/>
      <c r="AN101" s="99"/>
      <c r="AO101" s="100"/>
      <c r="AP101" s="99"/>
      <c r="AQ101" s="100"/>
      <c r="AR101" s="99"/>
      <c r="AS101" s="100"/>
      <c r="AT101" s="99"/>
      <c r="AU101" s="100"/>
      <c r="AV101" s="99"/>
      <c r="AW101" s="100"/>
      <c r="AX101" s="99"/>
      <c r="AY101" s="100"/>
      <c r="AZ101" s="99"/>
      <c r="BA101" s="100"/>
      <c r="BB101" s="99"/>
      <c r="BC101" s="100"/>
      <c r="BD101" s="99"/>
      <c r="BE101" s="100"/>
      <c r="BF101" s="101"/>
      <c r="BG101" s="100"/>
      <c r="BH101" s="99"/>
      <c r="BI101" s="100"/>
      <c r="BJ101" s="99"/>
      <c r="BK101" s="100"/>
      <c r="BL101" s="99"/>
      <c r="BM101" s="100"/>
      <c r="BN101" s="99"/>
      <c r="BO101" s="100"/>
      <c r="BP101" s="99"/>
      <c r="BQ101" s="100"/>
      <c r="BR101" s="99"/>
      <c r="BS101" s="100"/>
      <c r="BT101" s="99"/>
      <c r="BU101" s="100"/>
      <c r="BV101" s="99"/>
      <c r="BW101" s="100"/>
      <c r="BX101" s="99"/>
      <c r="BY101" s="100"/>
      <c r="BZ101" s="99"/>
      <c r="CA101" s="100"/>
      <c r="CB101" s="99"/>
      <c r="CC101" s="100"/>
      <c r="CD101" s="99"/>
      <c r="CE101" s="100"/>
      <c r="CF101" s="101">
        <f t="shared" si="358"/>
        <v>0</v>
      </c>
      <c r="CG101" s="100">
        <f t="shared" si="358"/>
        <v>0</v>
      </c>
    </row>
    <row r="102" spans="1:85" s="102" customFormat="1" ht="19.899999999999999" customHeight="1" x14ac:dyDescent="0.25">
      <c r="A102" s="94">
        <v>82</v>
      </c>
      <c r="B102" s="95" t="s">
        <v>146</v>
      </c>
      <c r="C102" s="95" t="s">
        <v>77</v>
      </c>
      <c r="D102" s="94">
        <v>14</v>
      </c>
      <c r="E102" s="94">
        <v>1</v>
      </c>
      <c r="F102" s="94" t="s">
        <v>98</v>
      </c>
      <c r="G102" s="94"/>
      <c r="H102" s="94"/>
      <c r="I102" s="100"/>
      <c r="J102" s="94"/>
      <c r="K102" s="100"/>
      <c r="L102" s="94"/>
      <c r="M102" s="100"/>
      <c r="N102" s="94"/>
      <c r="O102" s="100"/>
      <c r="P102" s="94"/>
      <c r="Q102" s="100"/>
      <c r="R102" s="94"/>
      <c r="S102" s="100"/>
      <c r="T102" s="94"/>
      <c r="U102" s="100"/>
      <c r="V102" s="94"/>
      <c r="W102" s="100"/>
      <c r="X102" s="94"/>
      <c r="Y102" s="100"/>
      <c r="Z102" s="94"/>
      <c r="AA102" s="100"/>
      <c r="AB102" s="94"/>
      <c r="AC102" s="100"/>
      <c r="AD102" s="94"/>
      <c r="AE102" s="100"/>
      <c r="AF102" s="101"/>
      <c r="AG102" s="100"/>
      <c r="AH102" s="99"/>
      <c r="AI102" s="100"/>
      <c r="AJ102" s="99"/>
      <c r="AK102" s="100"/>
      <c r="AL102" s="99"/>
      <c r="AM102" s="100"/>
      <c r="AN102" s="99"/>
      <c r="AO102" s="100"/>
      <c r="AP102" s="99"/>
      <c r="AQ102" s="100"/>
      <c r="AR102" s="99"/>
      <c r="AS102" s="100"/>
      <c r="AT102" s="99"/>
      <c r="AU102" s="100"/>
      <c r="AV102" s="99"/>
      <c r="AW102" s="100"/>
      <c r="AX102" s="99"/>
      <c r="AY102" s="100"/>
      <c r="AZ102" s="99"/>
      <c r="BA102" s="100"/>
      <c r="BB102" s="99"/>
      <c r="BC102" s="100"/>
      <c r="BD102" s="99"/>
      <c r="BE102" s="100"/>
      <c r="BF102" s="101"/>
      <c r="BG102" s="100"/>
      <c r="BH102" s="99"/>
      <c r="BI102" s="100"/>
      <c r="BJ102" s="99"/>
      <c r="BK102" s="100"/>
      <c r="BL102" s="99"/>
      <c r="BM102" s="100"/>
      <c r="BN102" s="99"/>
      <c r="BO102" s="100"/>
      <c r="BP102" s="99"/>
      <c r="BQ102" s="100"/>
      <c r="BR102" s="99"/>
      <c r="BS102" s="100"/>
      <c r="BT102" s="99"/>
      <c r="BU102" s="100"/>
      <c r="BV102" s="99"/>
      <c r="BW102" s="100"/>
      <c r="BX102" s="99"/>
      <c r="BY102" s="100"/>
      <c r="BZ102" s="99"/>
      <c r="CA102" s="100"/>
      <c r="CB102" s="99"/>
      <c r="CC102" s="100"/>
      <c r="CD102" s="99"/>
      <c r="CE102" s="100"/>
      <c r="CF102" s="101">
        <f t="shared" si="358"/>
        <v>0</v>
      </c>
      <c r="CG102" s="100">
        <f t="shared" si="358"/>
        <v>0</v>
      </c>
    </row>
    <row r="103" spans="1:85" s="102" customFormat="1" ht="19.899999999999999" customHeight="1" x14ac:dyDescent="0.25">
      <c r="A103" s="94">
        <v>83</v>
      </c>
      <c r="B103" s="95" t="s">
        <v>146</v>
      </c>
      <c r="C103" s="95" t="s">
        <v>77</v>
      </c>
      <c r="D103" s="94">
        <v>14</v>
      </c>
      <c r="E103" s="94">
        <v>0.6</v>
      </c>
      <c r="F103" s="94" t="s">
        <v>98</v>
      </c>
      <c r="G103" s="94"/>
      <c r="H103" s="94"/>
      <c r="I103" s="100"/>
      <c r="J103" s="94"/>
      <c r="K103" s="100"/>
      <c r="L103" s="94"/>
      <c r="M103" s="100"/>
      <c r="N103" s="94"/>
      <c r="O103" s="100"/>
      <c r="P103" s="94"/>
      <c r="Q103" s="100"/>
      <c r="R103" s="94"/>
      <c r="S103" s="100"/>
      <c r="T103" s="94"/>
      <c r="U103" s="100"/>
      <c r="V103" s="94"/>
      <c r="W103" s="100"/>
      <c r="X103" s="94"/>
      <c r="Y103" s="100"/>
      <c r="Z103" s="94"/>
      <c r="AA103" s="100"/>
      <c r="AB103" s="94"/>
      <c r="AC103" s="100"/>
      <c r="AD103" s="94"/>
      <c r="AE103" s="100"/>
      <c r="AF103" s="101"/>
      <c r="AG103" s="100"/>
      <c r="AH103" s="99"/>
      <c r="AI103" s="100"/>
      <c r="AJ103" s="99"/>
      <c r="AK103" s="100"/>
      <c r="AL103" s="99"/>
      <c r="AM103" s="100"/>
      <c r="AN103" s="99"/>
      <c r="AO103" s="100"/>
      <c r="AP103" s="99"/>
      <c r="AQ103" s="100"/>
      <c r="AR103" s="99"/>
      <c r="AS103" s="100"/>
      <c r="AT103" s="99"/>
      <c r="AU103" s="100"/>
      <c r="AV103" s="99"/>
      <c r="AW103" s="100"/>
      <c r="AX103" s="99"/>
      <c r="AY103" s="100"/>
      <c r="AZ103" s="99"/>
      <c r="BA103" s="100"/>
      <c r="BB103" s="99"/>
      <c r="BC103" s="100"/>
      <c r="BD103" s="99"/>
      <c r="BE103" s="100"/>
      <c r="BF103" s="101"/>
      <c r="BG103" s="100"/>
      <c r="BH103" s="99"/>
      <c r="BI103" s="100"/>
      <c r="BJ103" s="99"/>
      <c r="BK103" s="100"/>
      <c r="BL103" s="99"/>
      <c r="BM103" s="100"/>
      <c r="BN103" s="99"/>
      <c r="BO103" s="100"/>
      <c r="BP103" s="99"/>
      <c r="BQ103" s="100"/>
      <c r="BR103" s="99"/>
      <c r="BS103" s="100"/>
      <c r="BT103" s="99"/>
      <c r="BU103" s="100"/>
      <c r="BV103" s="99"/>
      <c r="BW103" s="100"/>
      <c r="BX103" s="99"/>
      <c r="BY103" s="100"/>
      <c r="BZ103" s="99"/>
      <c r="CA103" s="100"/>
      <c r="CB103" s="99"/>
      <c r="CC103" s="100"/>
      <c r="CD103" s="99"/>
      <c r="CE103" s="100"/>
      <c r="CF103" s="101">
        <f t="shared" si="358"/>
        <v>0</v>
      </c>
      <c r="CG103" s="100">
        <f t="shared" si="358"/>
        <v>0</v>
      </c>
    </row>
    <row r="104" spans="1:85" s="102" customFormat="1" ht="19.899999999999999" customHeight="1" x14ac:dyDescent="0.25">
      <c r="A104" s="94"/>
      <c r="B104" s="95"/>
      <c r="C104" s="95"/>
      <c r="D104" s="94"/>
      <c r="E104" s="94"/>
      <c r="F104" s="94"/>
      <c r="G104" s="94"/>
      <c r="H104" s="94"/>
      <c r="I104" s="100"/>
      <c r="J104" s="94"/>
      <c r="K104" s="100"/>
      <c r="L104" s="94"/>
      <c r="M104" s="100"/>
      <c r="N104" s="94"/>
      <c r="O104" s="100"/>
      <c r="P104" s="94"/>
      <c r="Q104" s="100"/>
      <c r="R104" s="94"/>
      <c r="S104" s="100"/>
      <c r="T104" s="94"/>
      <c r="U104" s="100"/>
      <c r="V104" s="94"/>
      <c r="W104" s="100"/>
      <c r="X104" s="94"/>
      <c r="Y104" s="100"/>
      <c r="Z104" s="94"/>
      <c r="AA104" s="100"/>
      <c r="AB104" s="94"/>
      <c r="AC104" s="100"/>
      <c r="AD104" s="94"/>
      <c r="AE104" s="100"/>
      <c r="AF104" s="101"/>
      <c r="AG104" s="100"/>
      <c r="AH104" s="99"/>
      <c r="AI104" s="100"/>
      <c r="AJ104" s="99"/>
      <c r="AK104" s="100"/>
      <c r="AL104" s="99"/>
      <c r="AM104" s="100"/>
      <c r="AN104" s="99"/>
      <c r="AO104" s="100"/>
      <c r="AP104" s="99"/>
      <c r="AQ104" s="100"/>
      <c r="AR104" s="99"/>
      <c r="AS104" s="100"/>
      <c r="AT104" s="99"/>
      <c r="AU104" s="100"/>
      <c r="AV104" s="99"/>
      <c r="AW104" s="100"/>
      <c r="AX104" s="99"/>
      <c r="AY104" s="100"/>
      <c r="AZ104" s="99"/>
      <c r="BA104" s="100"/>
      <c r="BB104" s="99"/>
      <c r="BC104" s="100"/>
      <c r="BD104" s="99"/>
      <c r="BE104" s="100"/>
      <c r="BF104" s="101"/>
      <c r="BG104" s="100"/>
      <c r="BH104" s="99"/>
      <c r="BI104" s="100"/>
      <c r="BJ104" s="99"/>
      <c r="BK104" s="100"/>
      <c r="BL104" s="99"/>
      <c r="BM104" s="100"/>
      <c r="BN104" s="99"/>
      <c r="BO104" s="100"/>
      <c r="BP104" s="99"/>
      <c r="BQ104" s="100"/>
      <c r="BR104" s="99"/>
      <c r="BS104" s="100"/>
      <c r="BT104" s="99"/>
      <c r="BU104" s="100"/>
      <c r="BV104" s="99"/>
      <c r="BW104" s="100"/>
      <c r="BX104" s="99"/>
      <c r="BY104" s="100"/>
      <c r="BZ104" s="99"/>
      <c r="CA104" s="100"/>
      <c r="CB104" s="99"/>
      <c r="CC104" s="100"/>
      <c r="CD104" s="99"/>
      <c r="CE104" s="100"/>
      <c r="CF104" s="101">
        <f t="shared" si="358"/>
        <v>0</v>
      </c>
      <c r="CG104" s="100">
        <f t="shared" si="358"/>
        <v>0</v>
      </c>
    </row>
    <row r="105" spans="1:85" s="102" customFormat="1" ht="19.899999999999999" customHeight="1" x14ac:dyDescent="0.25">
      <c r="A105" s="94">
        <v>84</v>
      </c>
      <c r="B105" s="95" t="s">
        <v>147</v>
      </c>
      <c r="C105" s="95" t="s">
        <v>74</v>
      </c>
      <c r="D105" s="94">
        <v>14</v>
      </c>
      <c r="E105" s="94">
        <v>0.64</v>
      </c>
      <c r="F105" s="94" t="s">
        <v>85</v>
      </c>
      <c r="G105" s="94"/>
      <c r="H105" s="94"/>
      <c r="I105" s="100"/>
      <c r="J105" s="94"/>
      <c r="K105" s="100"/>
      <c r="L105" s="94"/>
      <c r="M105" s="100"/>
      <c r="N105" s="94"/>
      <c r="O105" s="100"/>
      <c r="P105" s="94"/>
      <c r="Q105" s="100"/>
      <c r="R105" s="94"/>
      <c r="S105" s="100"/>
      <c r="T105" s="94"/>
      <c r="U105" s="100"/>
      <c r="V105" s="94"/>
      <c r="W105" s="100"/>
      <c r="X105" s="94"/>
      <c r="Y105" s="100"/>
      <c r="Z105" s="94"/>
      <c r="AA105" s="100"/>
      <c r="AB105" s="94"/>
      <c r="AC105" s="100"/>
      <c r="AD105" s="94"/>
      <c r="AE105" s="100"/>
      <c r="AF105" s="101"/>
      <c r="AG105" s="100"/>
      <c r="AH105" s="99"/>
      <c r="AI105" s="100"/>
      <c r="AJ105" s="99"/>
      <c r="AK105" s="100"/>
      <c r="AL105" s="99"/>
      <c r="AM105" s="100"/>
      <c r="AN105" s="99"/>
      <c r="AO105" s="100"/>
      <c r="AP105" s="99"/>
      <c r="AQ105" s="100"/>
      <c r="AR105" s="99"/>
      <c r="AS105" s="100"/>
      <c r="AT105" s="99"/>
      <c r="AU105" s="100"/>
      <c r="AV105" s="99"/>
      <c r="AW105" s="100"/>
      <c r="AX105" s="99"/>
      <c r="AY105" s="100"/>
      <c r="AZ105" s="99"/>
      <c r="BA105" s="100"/>
      <c r="BB105" s="99"/>
      <c r="BC105" s="100"/>
      <c r="BD105" s="99"/>
      <c r="BE105" s="100"/>
      <c r="BF105" s="101"/>
      <c r="BG105" s="100"/>
      <c r="BH105" s="99"/>
      <c r="BI105" s="100"/>
      <c r="BJ105" s="99"/>
      <c r="BK105" s="100"/>
      <c r="BL105" s="99"/>
      <c r="BM105" s="100"/>
      <c r="BN105" s="99"/>
      <c r="BO105" s="100"/>
      <c r="BP105" s="99"/>
      <c r="BQ105" s="100"/>
      <c r="BR105" s="99"/>
      <c r="BS105" s="100"/>
      <c r="BT105" s="99"/>
      <c r="BU105" s="100"/>
      <c r="BV105" s="99"/>
      <c r="BW105" s="100"/>
      <c r="BX105" s="99"/>
      <c r="BY105" s="100"/>
      <c r="BZ105" s="99"/>
      <c r="CA105" s="100"/>
      <c r="CB105" s="99"/>
      <c r="CC105" s="100"/>
      <c r="CD105" s="99"/>
      <c r="CE105" s="100"/>
      <c r="CF105" s="101">
        <f t="shared" si="358"/>
        <v>0</v>
      </c>
      <c r="CG105" s="100">
        <f t="shared" si="358"/>
        <v>0</v>
      </c>
    </row>
    <row r="106" spans="1:85" s="102" customFormat="1" ht="19.899999999999999" customHeight="1" x14ac:dyDescent="0.25">
      <c r="A106" s="94">
        <v>85</v>
      </c>
      <c r="B106" s="95" t="s">
        <v>147</v>
      </c>
      <c r="C106" s="95" t="s">
        <v>77</v>
      </c>
      <c r="D106" s="94">
        <v>14</v>
      </c>
      <c r="E106" s="94">
        <v>0.6</v>
      </c>
      <c r="F106" s="94"/>
      <c r="G106" s="94"/>
      <c r="H106" s="94"/>
      <c r="I106" s="100"/>
      <c r="J106" s="94"/>
      <c r="K106" s="100"/>
      <c r="L106" s="94"/>
      <c r="M106" s="100"/>
      <c r="N106" s="94"/>
      <c r="O106" s="100"/>
      <c r="P106" s="94"/>
      <c r="Q106" s="100"/>
      <c r="R106" s="94"/>
      <c r="S106" s="100"/>
      <c r="T106" s="94"/>
      <c r="U106" s="100"/>
      <c r="V106" s="94"/>
      <c r="W106" s="100"/>
      <c r="X106" s="94"/>
      <c r="Y106" s="100"/>
      <c r="Z106" s="94"/>
      <c r="AA106" s="100"/>
      <c r="AB106" s="94"/>
      <c r="AC106" s="100"/>
      <c r="AD106" s="94"/>
      <c r="AE106" s="100"/>
      <c r="AF106" s="101"/>
      <c r="AG106" s="100"/>
      <c r="AH106" s="99"/>
      <c r="AI106" s="100"/>
      <c r="AJ106" s="99"/>
      <c r="AK106" s="100"/>
      <c r="AL106" s="99"/>
      <c r="AM106" s="100"/>
      <c r="AN106" s="99"/>
      <c r="AO106" s="100"/>
      <c r="AP106" s="99"/>
      <c r="AQ106" s="100"/>
      <c r="AR106" s="99"/>
      <c r="AS106" s="100"/>
      <c r="AT106" s="99"/>
      <c r="AU106" s="100"/>
      <c r="AV106" s="99"/>
      <c r="AW106" s="100"/>
      <c r="AX106" s="99"/>
      <c r="AY106" s="100"/>
      <c r="AZ106" s="99"/>
      <c r="BA106" s="100"/>
      <c r="BB106" s="99"/>
      <c r="BC106" s="100"/>
      <c r="BD106" s="99"/>
      <c r="BE106" s="100"/>
      <c r="BF106" s="101"/>
      <c r="BG106" s="100"/>
      <c r="BH106" s="99"/>
      <c r="BI106" s="100"/>
      <c r="BJ106" s="99"/>
      <c r="BK106" s="100"/>
      <c r="BL106" s="99"/>
      <c r="BM106" s="100"/>
      <c r="BN106" s="99"/>
      <c r="BO106" s="100"/>
      <c r="BP106" s="99"/>
      <c r="BQ106" s="100"/>
      <c r="BR106" s="99"/>
      <c r="BS106" s="100"/>
      <c r="BT106" s="99"/>
      <c r="BU106" s="100"/>
      <c r="BV106" s="99"/>
      <c r="BW106" s="100"/>
      <c r="BX106" s="99"/>
      <c r="BY106" s="100"/>
      <c r="BZ106" s="99"/>
      <c r="CA106" s="100"/>
      <c r="CB106" s="99"/>
      <c r="CC106" s="100"/>
      <c r="CD106" s="99"/>
      <c r="CE106" s="100"/>
      <c r="CF106" s="101">
        <f t="shared" si="358"/>
        <v>0</v>
      </c>
      <c r="CG106" s="100">
        <f t="shared" si="358"/>
        <v>0</v>
      </c>
    </row>
    <row r="107" spans="1:85" s="102" customFormat="1" ht="19.899999999999999" customHeight="1" x14ac:dyDescent="0.25">
      <c r="A107" s="94">
        <v>86</v>
      </c>
      <c r="B107" s="95" t="s">
        <v>147</v>
      </c>
      <c r="C107" s="95" t="s">
        <v>77</v>
      </c>
      <c r="D107" s="94"/>
      <c r="E107" s="94">
        <v>0.6</v>
      </c>
      <c r="F107" s="94" t="s">
        <v>98</v>
      </c>
      <c r="G107" s="94"/>
      <c r="H107" s="94"/>
      <c r="I107" s="100"/>
      <c r="J107" s="94"/>
      <c r="K107" s="100"/>
      <c r="L107" s="94"/>
      <c r="M107" s="100"/>
      <c r="N107" s="94"/>
      <c r="O107" s="100"/>
      <c r="P107" s="94"/>
      <c r="Q107" s="100"/>
      <c r="R107" s="94"/>
      <c r="S107" s="100"/>
      <c r="T107" s="94"/>
      <c r="U107" s="100"/>
      <c r="V107" s="94"/>
      <c r="W107" s="100"/>
      <c r="X107" s="94"/>
      <c r="Y107" s="100"/>
      <c r="Z107" s="94"/>
      <c r="AA107" s="100"/>
      <c r="AB107" s="94"/>
      <c r="AC107" s="100"/>
      <c r="AD107" s="94"/>
      <c r="AE107" s="100"/>
      <c r="AF107" s="101"/>
      <c r="AG107" s="100"/>
      <c r="AH107" s="99"/>
      <c r="AI107" s="100"/>
      <c r="AJ107" s="99"/>
      <c r="AK107" s="100"/>
      <c r="AL107" s="99"/>
      <c r="AM107" s="100"/>
      <c r="AN107" s="99"/>
      <c r="AO107" s="100"/>
      <c r="AP107" s="99"/>
      <c r="AQ107" s="100"/>
      <c r="AR107" s="99"/>
      <c r="AS107" s="100"/>
      <c r="AT107" s="99"/>
      <c r="AU107" s="100"/>
      <c r="AV107" s="99"/>
      <c r="AW107" s="100"/>
      <c r="AX107" s="99"/>
      <c r="AY107" s="100"/>
      <c r="AZ107" s="99"/>
      <c r="BA107" s="100"/>
      <c r="BB107" s="99"/>
      <c r="BC107" s="100"/>
      <c r="BD107" s="99"/>
      <c r="BE107" s="100"/>
      <c r="BF107" s="101"/>
      <c r="BG107" s="100"/>
      <c r="BH107" s="99"/>
      <c r="BI107" s="100"/>
      <c r="BJ107" s="99"/>
      <c r="BK107" s="100"/>
      <c r="BL107" s="99"/>
      <c r="BM107" s="100"/>
      <c r="BN107" s="99"/>
      <c r="BO107" s="100"/>
      <c r="BP107" s="99"/>
      <c r="BQ107" s="100"/>
      <c r="BR107" s="99"/>
      <c r="BS107" s="100"/>
      <c r="BT107" s="99"/>
      <c r="BU107" s="100"/>
      <c r="BV107" s="99"/>
      <c r="BW107" s="100"/>
      <c r="BX107" s="99"/>
      <c r="BY107" s="100"/>
      <c r="BZ107" s="99"/>
      <c r="CA107" s="100"/>
      <c r="CB107" s="99"/>
      <c r="CC107" s="100"/>
      <c r="CD107" s="99"/>
      <c r="CE107" s="100"/>
      <c r="CF107" s="101">
        <f t="shared" si="358"/>
        <v>0</v>
      </c>
      <c r="CG107" s="100">
        <f t="shared" si="358"/>
        <v>0</v>
      </c>
    </row>
    <row r="108" spans="1:85" s="102" customFormat="1" ht="19.899999999999999" customHeight="1" x14ac:dyDescent="0.25">
      <c r="A108" s="94"/>
      <c r="B108" s="95"/>
      <c r="C108" s="95"/>
      <c r="D108" s="94"/>
      <c r="E108" s="94"/>
      <c r="F108" s="94"/>
      <c r="G108" s="94"/>
      <c r="H108" s="94"/>
      <c r="I108" s="100"/>
      <c r="J108" s="94"/>
      <c r="K108" s="100"/>
      <c r="L108" s="94"/>
      <c r="M108" s="100"/>
      <c r="N108" s="94"/>
      <c r="O108" s="100"/>
      <c r="P108" s="94"/>
      <c r="Q108" s="100"/>
      <c r="R108" s="94"/>
      <c r="S108" s="100"/>
      <c r="T108" s="94"/>
      <c r="U108" s="100"/>
      <c r="V108" s="94"/>
      <c r="W108" s="100"/>
      <c r="X108" s="94"/>
      <c r="Y108" s="100"/>
      <c r="Z108" s="94"/>
      <c r="AA108" s="100"/>
      <c r="AB108" s="94"/>
      <c r="AC108" s="100"/>
      <c r="AD108" s="94"/>
      <c r="AE108" s="100"/>
      <c r="AF108" s="101"/>
      <c r="AG108" s="100"/>
      <c r="AH108" s="99"/>
      <c r="AI108" s="100"/>
      <c r="AJ108" s="99"/>
      <c r="AK108" s="100"/>
      <c r="AL108" s="99"/>
      <c r="AM108" s="100"/>
      <c r="AN108" s="99"/>
      <c r="AO108" s="100"/>
      <c r="AP108" s="99"/>
      <c r="AQ108" s="100"/>
      <c r="AR108" s="99"/>
      <c r="AS108" s="100"/>
      <c r="AT108" s="99"/>
      <c r="AU108" s="100"/>
      <c r="AV108" s="99"/>
      <c r="AW108" s="100"/>
      <c r="AX108" s="99"/>
      <c r="AY108" s="100"/>
      <c r="AZ108" s="99"/>
      <c r="BA108" s="100"/>
      <c r="BB108" s="99"/>
      <c r="BC108" s="100"/>
      <c r="BD108" s="99"/>
      <c r="BE108" s="100"/>
      <c r="BF108" s="101"/>
      <c r="BG108" s="100"/>
      <c r="BH108" s="99"/>
      <c r="BI108" s="100"/>
      <c r="BJ108" s="99"/>
      <c r="BK108" s="100"/>
      <c r="BL108" s="99"/>
      <c r="BM108" s="100"/>
      <c r="BN108" s="99"/>
      <c r="BO108" s="100"/>
      <c r="BP108" s="99"/>
      <c r="BQ108" s="100"/>
      <c r="BR108" s="99"/>
      <c r="BS108" s="100"/>
      <c r="BT108" s="99"/>
      <c r="BU108" s="100"/>
      <c r="BV108" s="99"/>
      <c r="BW108" s="100"/>
      <c r="BX108" s="99"/>
      <c r="BY108" s="100"/>
      <c r="BZ108" s="99"/>
      <c r="CA108" s="100"/>
      <c r="CB108" s="99"/>
      <c r="CC108" s="100"/>
      <c r="CD108" s="99"/>
      <c r="CE108" s="100"/>
      <c r="CF108" s="101">
        <f t="shared" si="358"/>
        <v>0</v>
      </c>
      <c r="CG108" s="100">
        <f t="shared" si="358"/>
        <v>0</v>
      </c>
    </row>
    <row r="109" spans="1:85" s="102" customFormat="1" ht="19.899999999999999" customHeight="1" x14ac:dyDescent="0.25">
      <c r="A109" s="94">
        <v>87</v>
      </c>
      <c r="B109" s="95" t="s">
        <v>148</v>
      </c>
      <c r="C109" s="95" t="s">
        <v>77</v>
      </c>
      <c r="D109" s="94">
        <v>14</v>
      </c>
      <c r="E109" s="94">
        <v>1</v>
      </c>
      <c r="F109" s="94"/>
      <c r="G109" s="94"/>
      <c r="H109" s="94"/>
      <c r="I109" s="100"/>
      <c r="J109" s="94"/>
      <c r="K109" s="100"/>
      <c r="L109" s="94"/>
      <c r="M109" s="100"/>
      <c r="N109" s="94"/>
      <c r="O109" s="100"/>
      <c r="P109" s="94"/>
      <c r="Q109" s="100"/>
      <c r="R109" s="94"/>
      <c r="S109" s="100"/>
      <c r="T109" s="94"/>
      <c r="U109" s="100"/>
      <c r="V109" s="94"/>
      <c r="W109" s="100"/>
      <c r="X109" s="94"/>
      <c r="Y109" s="100"/>
      <c r="Z109" s="94"/>
      <c r="AA109" s="100"/>
      <c r="AB109" s="94"/>
      <c r="AC109" s="100"/>
      <c r="AD109" s="94"/>
      <c r="AE109" s="100"/>
      <c r="AF109" s="101"/>
      <c r="AG109" s="100"/>
      <c r="AH109" s="99"/>
      <c r="AI109" s="100"/>
      <c r="AJ109" s="99"/>
      <c r="AK109" s="100"/>
      <c r="AL109" s="99"/>
      <c r="AM109" s="100"/>
      <c r="AN109" s="99"/>
      <c r="AO109" s="100"/>
      <c r="AP109" s="99"/>
      <c r="AQ109" s="100"/>
      <c r="AR109" s="99"/>
      <c r="AS109" s="100"/>
      <c r="AT109" s="99"/>
      <c r="AU109" s="100"/>
      <c r="AV109" s="99"/>
      <c r="AW109" s="100"/>
      <c r="AX109" s="99"/>
      <c r="AY109" s="100"/>
      <c r="AZ109" s="99"/>
      <c r="BA109" s="100"/>
      <c r="BB109" s="99"/>
      <c r="BC109" s="100"/>
      <c r="BD109" s="99"/>
      <c r="BE109" s="100"/>
      <c r="BF109" s="101"/>
      <c r="BG109" s="100"/>
      <c r="BH109" s="99"/>
      <c r="BI109" s="100"/>
      <c r="BJ109" s="99"/>
      <c r="BK109" s="100"/>
      <c r="BL109" s="99"/>
      <c r="BM109" s="100"/>
      <c r="BN109" s="99"/>
      <c r="BO109" s="100"/>
      <c r="BP109" s="99"/>
      <c r="BQ109" s="100"/>
      <c r="BR109" s="99"/>
      <c r="BS109" s="100"/>
      <c r="BT109" s="99"/>
      <c r="BU109" s="100"/>
      <c r="BV109" s="99"/>
      <c r="BW109" s="100"/>
      <c r="BX109" s="99"/>
      <c r="BY109" s="100"/>
      <c r="BZ109" s="99"/>
      <c r="CA109" s="100"/>
      <c r="CB109" s="99"/>
      <c r="CC109" s="100"/>
      <c r="CD109" s="99"/>
      <c r="CE109" s="100"/>
      <c r="CF109" s="101">
        <f t="shared" si="358"/>
        <v>0</v>
      </c>
      <c r="CG109" s="100">
        <f t="shared" si="358"/>
        <v>0</v>
      </c>
    </row>
    <row r="110" spans="1:85" s="102" customFormat="1" ht="19.899999999999999" customHeight="1" x14ac:dyDescent="0.25">
      <c r="A110" s="94">
        <v>88</v>
      </c>
      <c r="B110" s="95" t="s">
        <v>148</v>
      </c>
      <c r="C110" s="95" t="s">
        <v>74</v>
      </c>
      <c r="D110" s="94">
        <v>14</v>
      </c>
      <c r="E110" s="94">
        <v>0.64</v>
      </c>
      <c r="F110" s="94" t="s">
        <v>85</v>
      </c>
      <c r="G110" s="94"/>
      <c r="H110" s="94"/>
      <c r="I110" s="100"/>
      <c r="J110" s="94"/>
      <c r="K110" s="100"/>
      <c r="L110" s="94"/>
      <c r="M110" s="100"/>
      <c r="N110" s="94"/>
      <c r="O110" s="100"/>
      <c r="P110" s="94"/>
      <c r="Q110" s="100"/>
      <c r="R110" s="94"/>
      <c r="S110" s="100"/>
      <c r="T110" s="94"/>
      <c r="U110" s="100"/>
      <c r="V110" s="94"/>
      <c r="W110" s="100"/>
      <c r="X110" s="94"/>
      <c r="Y110" s="100"/>
      <c r="Z110" s="94"/>
      <c r="AA110" s="100"/>
      <c r="AB110" s="94"/>
      <c r="AC110" s="100"/>
      <c r="AD110" s="94"/>
      <c r="AE110" s="100"/>
      <c r="AF110" s="101"/>
      <c r="AG110" s="100"/>
      <c r="AH110" s="99"/>
      <c r="AI110" s="100"/>
      <c r="AJ110" s="99"/>
      <c r="AK110" s="100"/>
      <c r="AL110" s="99"/>
      <c r="AM110" s="100"/>
      <c r="AN110" s="99"/>
      <c r="AO110" s="100"/>
      <c r="AP110" s="99"/>
      <c r="AQ110" s="100"/>
      <c r="AR110" s="99"/>
      <c r="AS110" s="100"/>
      <c r="AT110" s="99"/>
      <c r="AU110" s="100"/>
      <c r="AV110" s="99"/>
      <c r="AW110" s="100"/>
      <c r="AX110" s="99"/>
      <c r="AY110" s="100"/>
      <c r="AZ110" s="99"/>
      <c r="BA110" s="100"/>
      <c r="BB110" s="99"/>
      <c r="BC110" s="100"/>
      <c r="BD110" s="99"/>
      <c r="BE110" s="100"/>
      <c r="BF110" s="101"/>
      <c r="BG110" s="100"/>
      <c r="BH110" s="99"/>
      <c r="BI110" s="100"/>
      <c r="BJ110" s="99"/>
      <c r="BK110" s="100"/>
      <c r="BL110" s="99"/>
      <c r="BM110" s="100"/>
      <c r="BN110" s="99"/>
      <c r="BO110" s="100"/>
      <c r="BP110" s="99"/>
      <c r="BQ110" s="100"/>
      <c r="BR110" s="99"/>
      <c r="BS110" s="100"/>
      <c r="BT110" s="99"/>
      <c r="BU110" s="100"/>
      <c r="BV110" s="99"/>
      <c r="BW110" s="100"/>
      <c r="BX110" s="99"/>
      <c r="BY110" s="100"/>
      <c r="BZ110" s="99"/>
      <c r="CA110" s="100"/>
      <c r="CB110" s="99"/>
      <c r="CC110" s="100"/>
      <c r="CD110" s="99"/>
      <c r="CE110" s="100"/>
      <c r="CF110" s="101">
        <f t="shared" si="358"/>
        <v>0</v>
      </c>
      <c r="CG110" s="100">
        <f t="shared" si="358"/>
        <v>0</v>
      </c>
    </row>
    <row r="111" spans="1:85" s="102" customFormat="1" ht="19.899999999999999" customHeight="1" x14ac:dyDescent="0.25">
      <c r="A111" s="94">
        <v>89</v>
      </c>
      <c r="B111" s="95" t="s">
        <v>148</v>
      </c>
      <c r="C111" s="95" t="s">
        <v>74</v>
      </c>
      <c r="D111" s="94"/>
      <c r="E111" s="94">
        <v>0.64</v>
      </c>
      <c r="F111" s="94" t="s">
        <v>85</v>
      </c>
      <c r="G111" s="94"/>
      <c r="H111" s="94"/>
      <c r="I111" s="100"/>
      <c r="J111" s="94"/>
      <c r="K111" s="100"/>
      <c r="L111" s="94"/>
      <c r="M111" s="100"/>
      <c r="N111" s="94"/>
      <c r="O111" s="100"/>
      <c r="P111" s="94"/>
      <c r="Q111" s="100"/>
      <c r="R111" s="94"/>
      <c r="S111" s="100"/>
      <c r="T111" s="94"/>
      <c r="U111" s="100"/>
      <c r="V111" s="94"/>
      <c r="W111" s="100"/>
      <c r="X111" s="94"/>
      <c r="Y111" s="100"/>
      <c r="Z111" s="94"/>
      <c r="AA111" s="100"/>
      <c r="AB111" s="94"/>
      <c r="AC111" s="100"/>
      <c r="AD111" s="94"/>
      <c r="AE111" s="100"/>
      <c r="AF111" s="101"/>
      <c r="AG111" s="100"/>
      <c r="AH111" s="99"/>
      <c r="AI111" s="100"/>
      <c r="AJ111" s="99"/>
      <c r="AK111" s="100"/>
      <c r="AL111" s="99"/>
      <c r="AM111" s="100"/>
      <c r="AN111" s="99"/>
      <c r="AO111" s="100"/>
      <c r="AP111" s="99"/>
      <c r="AQ111" s="100"/>
      <c r="AR111" s="99"/>
      <c r="AS111" s="100"/>
      <c r="AT111" s="99"/>
      <c r="AU111" s="100"/>
      <c r="AV111" s="99"/>
      <c r="AW111" s="100"/>
      <c r="AX111" s="99"/>
      <c r="AY111" s="100"/>
      <c r="AZ111" s="99"/>
      <c r="BA111" s="100"/>
      <c r="BB111" s="99"/>
      <c r="BC111" s="100"/>
      <c r="BD111" s="99"/>
      <c r="BE111" s="100"/>
      <c r="BF111" s="101"/>
      <c r="BG111" s="100"/>
      <c r="BH111" s="99"/>
      <c r="BI111" s="100"/>
      <c r="BJ111" s="99"/>
      <c r="BK111" s="100"/>
      <c r="BL111" s="99"/>
      <c r="BM111" s="100"/>
      <c r="BN111" s="99"/>
      <c r="BO111" s="100"/>
      <c r="BP111" s="99"/>
      <c r="BQ111" s="100"/>
      <c r="BR111" s="99"/>
      <c r="BS111" s="100"/>
      <c r="BT111" s="99"/>
      <c r="BU111" s="100"/>
      <c r="BV111" s="99"/>
      <c r="BW111" s="100"/>
      <c r="BX111" s="99"/>
      <c r="BY111" s="100"/>
      <c r="BZ111" s="99"/>
      <c r="CA111" s="100"/>
      <c r="CB111" s="99"/>
      <c r="CC111" s="100"/>
      <c r="CD111" s="99"/>
      <c r="CE111" s="100"/>
      <c r="CF111" s="101">
        <f t="shared" si="358"/>
        <v>0</v>
      </c>
      <c r="CG111" s="100">
        <f t="shared" si="358"/>
        <v>0</v>
      </c>
    </row>
    <row r="112" spans="1:85" s="102" customFormat="1" ht="19.899999999999999" customHeight="1" x14ac:dyDescent="0.25">
      <c r="A112" s="94"/>
      <c r="B112" s="95"/>
      <c r="C112" s="95"/>
      <c r="D112" s="94"/>
      <c r="E112" s="94"/>
      <c r="F112" s="94"/>
      <c r="G112" s="94"/>
      <c r="H112" s="94"/>
      <c r="I112" s="100"/>
      <c r="J112" s="94"/>
      <c r="K112" s="100"/>
      <c r="L112" s="94"/>
      <c r="M112" s="100"/>
      <c r="N112" s="94"/>
      <c r="O112" s="100"/>
      <c r="P112" s="94"/>
      <c r="Q112" s="100"/>
      <c r="R112" s="94"/>
      <c r="S112" s="100"/>
      <c r="T112" s="94"/>
      <c r="U112" s="100"/>
      <c r="V112" s="94"/>
      <c r="W112" s="100"/>
      <c r="X112" s="94"/>
      <c r="Y112" s="100"/>
      <c r="Z112" s="94"/>
      <c r="AA112" s="100"/>
      <c r="AB112" s="94"/>
      <c r="AC112" s="100"/>
      <c r="AD112" s="94"/>
      <c r="AE112" s="100"/>
      <c r="AF112" s="101"/>
      <c r="AG112" s="100"/>
      <c r="AH112" s="99"/>
      <c r="AI112" s="100"/>
      <c r="AJ112" s="99"/>
      <c r="AK112" s="100"/>
      <c r="AL112" s="99"/>
      <c r="AM112" s="100"/>
      <c r="AN112" s="99"/>
      <c r="AO112" s="100"/>
      <c r="AP112" s="99"/>
      <c r="AQ112" s="100"/>
      <c r="AR112" s="99"/>
      <c r="AS112" s="100"/>
      <c r="AT112" s="99"/>
      <c r="AU112" s="100"/>
      <c r="AV112" s="99"/>
      <c r="AW112" s="100"/>
      <c r="AX112" s="99"/>
      <c r="AY112" s="100"/>
      <c r="AZ112" s="99"/>
      <c r="BA112" s="100"/>
      <c r="BB112" s="99"/>
      <c r="BC112" s="100"/>
      <c r="BD112" s="99"/>
      <c r="BE112" s="100"/>
      <c r="BF112" s="101"/>
      <c r="BG112" s="100"/>
      <c r="BH112" s="99"/>
      <c r="BI112" s="100"/>
      <c r="BJ112" s="99"/>
      <c r="BK112" s="100"/>
      <c r="BL112" s="99"/>
      <c r="BM112" s="100"/>
      <c r="BN112" s="99"/>
      <c r="BO112" s="100"/>
      <c r="BP112" s="99"/>
      <c r="BQ112" s="100"/>
      <c r="BR112" s="99"/>
      <c r="BS112" s="100"/>
      <c r="BT112" s="99"/>
      <c r="BU112" s="100"/>
      <c r="BV112" s="99"/>
      <c r="BW112" s="100"/>
      <c r="BX112" s="99"/>
      <c r="BY112" s="100"/>
      <c r="BZ112" s="99"/>
      <c r="CA112" s="100"/>
      <c r="CB112" s="99"/>
      <c r="CC112" s="100"/>
      <c r="CD112" s="99"/>
      <c r="CE112" s="100"/>
      <c r="CF112" s="101">
        <f t="shared" si="358"/>
        <v>0</v>
      </c>
      <c r="CG112" s="100">
        <f t="shared" si="358"/>
        <v>0</v>
      </c>
    </row>
    <row r="113" spans="1:85" s="102" customFormat="1" ht="19.899999999999999" customHeight="1" x14ac:dyDescent="0.25">
      <c r="A113" s="94">
        <v>90</v>
      </c>
      <c r="B113" s="95" t="s">
        <v>149</v>
      </c>
      <c r="C113" s="95" t="s">
        <v>74</v>
      </c>
      <c r="D113" s="94">
        <f>RANK(BF113,$BF$4:$BF$147)</f>
        <v>15</v>
      </c>
      <c r="E113" s="94">
        <v>0.7</v>
      </c>
      <c r="F113" s="94" t="s">
        <v>75</v>
      </c>
      <c r="G113" s="94">
        <v>3600</v>
      </c>
      <c r="H113" s="94">
        <v>48</v>
      </c>
      <c r="I113" s="104">
        <f t="shared" ref="I113:I114" si="359">H113*$E113</f>
        <v>33.599999999999994</v>
      </c>
      <c r="J113" s="94">
        <v>144</v>
      </c>
      <c r="K113" s="97">
        <f t="shared" ref="K113:K114" si="360">J113*$E113</f>
        <v>100.8</v>
      </c>
      <c r="L113" s="94">
        <v>180</v>
      </c>
      <c r="M113" s="104">
        <f t="shared" ref="M113:M114" si="361">L113*$E113</f>
        <v>125.99999999999999</v>
      </c>
      <c r="N113" s="94">
        <v>108</v>
      </c>
      <c r="O113" s="97">
        <f t="shared" ref="O113:O114" si="362">N113*$E113</f>
        <v>75.599999999999994</v>
      </c>
      <c r="P113" s="94">
        <v>144</v>
      </c>
      <c r="Q113" s="97">
        <f t="shared" ref="Q113:Q114" si="363">P113*$E113</f>
        <v>100.8</v>
      </c>
      <c r="R113" s="94">
        <v>120</v>
      </c>
      <c r="S113" s="97">
        <f t="shared" ref="S113:S114" si="364">R113*$E113</f>
        <v>84</v>
      </c>
      <c r="T113" s="94">
        <v>228</v>
      </c>
      <c r="U113" s="97">
        <f t="shared" ref="U113:U114" si="365">T113*$E113</f>
        <v>159.6</v>
      </c>
      <c r="V113" s="94">
        <v>228</v>
      </c>
      <c r="W113" s="97">
        <f t="shared" ref="W113:W114" si="366">V113*$E113</f>
        <v>159.6</v>
      </c>
      <c r="X113" s="94">
        <v>48</v>
      </c>
      <c r="Y113" s="97">
        <f t="shared" ref="Y113:Y114" si="367">X113*$E113</f>
        <v>33.599999999999994</v>
      </c>
      <c r="Z113" s="94">
        <v>24</v>
      </c>
      <c r="AA113" s="97">
        <f t="shared" ref="AA113:AA114" si="368">Z113*$E113</f>
        <v>16.799999999999997</v>
      </c>
      <c r="AB113" s="94">
        <v>24</v>
      </c>
      <c r="AC113" s="97">
        <f t="shared" ref="AC113:AC114" si="369">AB113*$E113</f>
        <v>16.799999999999997</v>
      </c>
      <c r="AD113" s="94">
        <v>30</v>
      </c>
      <c r="AE113" s="97">
        <f t="shared" ref="AE113:AE114" si="370">AD113*$E113</f>
        <v>21</v>
      </c>
      <c r="AF113" s="101">
        <f>SUM(H113,J113,L113,N113,P113,R113,T113,V113,X113,Z113,AB113,AD113)</f>
        <v>1326</v>
      </c>
      <c r="AG113" s="100">
        <f>SUM(I113,K113,M113,O113,Q113,S113,U113,W113,Y113,AA113,AC113,AE113)</f>
        <v>928.19999999999993</v>
      </c>
      <c r="AH113" s="96">
        <v>54</v>
      </c>
      <c r="AI113" s="104">
        <f t="shared" ref="AI113:AI114" si="371">AH113*$E113</f>
        <v>37.799999999999997</v>
      </c>
      <c r="AJ113" s="98">
        <v>52</v>
      </c>
      <c r="AK113" s="97">
        <f t="shared" ref="AK113:AK114" si="372">AJ113*$E113</f>
        <v>36.4</v>
      </c>
      <c r="AL113" s="99">
        <v>77</v>
      </c>
      <c r="AM113" s="100">
        <f>AL113*$E113</f>
        <v>53.9</v>
      </c>
      <c r="AN113" s="99">
        <v>22</v>
      </c>
      <c r="AO113" s="100">
        <f>AN113*$E113</f>
        <v>15.399999999999999</v>
      </c>
      <c r="AP113" s="99">
        <v>33</v>
      </c>
      <c r="AQ113" s="100">
        <f>AP113*$E113</f>
        <v>23.099999999999998</v>
      </c>
      <c r="AR113" s="99">
        <v>30</v>
      </c>
      <c r="AS113" s="100">
        <f>AR113*$E113</f>
        <v>21</v>
      </c>
      <c r="AT113" s="99">
        <v>13</v>
      </c>
      <c r="AU113" s="100">
        <f>AT113*$E113</f>
        <v>9.1</v>
      </c>
      <c r="AV113" s="99">
        <v>86</v>
      </c>
      <c r="AW113" s="100">
        <f>AV113*$E113</f>
        <v>60.199999999999996</v>
      </c>
      <c r="AX113" s="99">
        <v>17</v>
      </c>
      <c r="AY113" s="100">
        <f>AX113*$E113</f>
        <v>11.899999999999999</v>
      </c>
      <c r="AZ113" s="99">
        <v>12</v>
      </c>
      <c r="BA113" s="100">
        <f>AZ113*$E113</f>
        <v>8.3999999999999986</v>
      </c>
      <c r="BB113" s="99"/>
      <c r="BC113" s="100">
        <f>BB113*$E113</f>
        <v>0</v>
      </c>
      <c r="BD113" s="99"/>
      <c r="BE113" s="100">
        <f>BD113*$E113</f>
        <v>0</v>
      </c>
      <c r="BF113" s="101">
        <f>SUM(AH113,AJ113,AL113,AN113,AP113,AR113,AT113,AV113,AX113,AZ113,BB113,BD113)</f>
        <v>396</v>
      </c>
      <c r="BG113" s="100">
        <f>SUM(AI113,AK113,AM113,AO113,AQ113,AS113,AU113,AW113,AY113,BA113,BC113,BE113)</f>
        <v>277.19999999999993</v>
      </c>
      <c r="BH113" s="96">
        <v>66</v>
      </c>
      <c r="BI113" s="104">
        <f t="shared" ref="BI113:BI114" si="373">BH113*$E113</f>
        <v>46.199999999999996</v>
      </c>
      <c r="BJ113" s="98">
        <v>6</v>
      </c>
      <c r="BK113" s="100">
        <f t="shared" si="208"/>
        <v>4.1999999999999993</v>
      </c>
      <c r="BL113" s="99"/>
      <c r="BM113" s="100">
        <f>BL113*$E113</f>
        <v>0</v>
      </c>
      <c r="BN113" s="99"/>
      <c r="BO113" s="100">
        <f>BN113*$E113</f>
        <v>0</v>
      </c>
      <c r="BP113" s="99"/>
      <c r="BQ113" s="100">
        <f>BP113*$E113</f>
        <v>0</v>
      </c>
      <c r="BR113" s="99"/>
      <c r="BS113" s="100">
        <f>BR113*$E113</f>
        <v>0</v>
      </c>
      <c r="BT113" s="99"/>
      <c r="BU113" s="100">
        <f>BT113*$E113</f>
        <v>0</v>
      </c>
      <c r="BV113" s="99"/>
      <c r="BW113" s="100">
        <f>BV113*$E113</f>
        <v>0</v>
      </c>
      <c r="BX113" s="99"/>
      <c r="BY113" s="100">
        <f>BX113*$E113</f>
        <v>0</v>
      </c>
      <c r="BZ113" s="99"/>
      <c r="CA113" s="100">
        <f>BZ113*$E113</f>
        <v>0</v>
      </c>
      <c r="CB113" s="99"/>
      <c r="CC113" s="100">
        <f>CB113*$E113</f>
        <v>0</v>
      </c>
      <c r="CD113" s="99"/>
      <c r="CE113" s="100">
        <f>CD113*$E113</f>
        <v>0</v>
      </c>
      <c r="CF113" s="101">
        <f t="shared" si="358"/>
        <v>72</v>
      </c>
      <c r="CG113" s="100">
        <f t="shared" si="358"/>
        <v>50.399999999999991</v>
      </c>
    </row>
    <row r="114" spans="1:85" s="102" customFormat="1" ht="19.899999999999999" customHeight="1" x14ac:dyDescent="0.25">
      <c r="A114" s="94">
        <v>91</v>
      </c>
      <c r="B114" s="95" t="s">
        <v>150</v>
      </c>
      <c r="C114" s="95" t="s">
        <v>74</v>
      </c>
      <c r="D114" s="94">
        <f>RANK(BF114,$BF$4:$BF$147)</f>
        <v>12</v>
      </c>
      <c r="E114" s="94">
        <v>0.35</v>
      </c>
      <c r="F114" s="94" t="s">
        <v>83</v>
      </c>
      <c r="G114" s="94">
        <v>2100</v>
      </c>
      <c r="H114" s="94"/>
      <c r="I114" s="104">
        <f t="shared" si="359"/>
        <v>0</v>
      </c>
      <c r="J114" s="94">
        <v>192</v>
      </c>
      <c r="K114" s="97">
        <f t="shared" si="360"/>
        <v>67.199999999999989</v>
      </c>
      <c r="L114" s="94"/>
      <c r="M114" s="104">
        <f t="shared" si="361"/>
        <v>0</v>
      </c>
      <c r="N114" s="94">
        <v>144</v>
      </c>
      <c r="O114" s="97">
        <f t="shared" si="362"/>
        <v>50.4</v>
      </c>
      <c r="P114" s="94">
        <v>360</v>
      </c>
      <c r="Q114" s="97">
        <f t="shared" si="363"/>
        <v>125.99999999999999</v>
      </c>
      <c r="R114" s="94">
        <v>48</v>
      </c>
      <c r="S114" s="97">
        <f t="shared" si="364"/>
        <v>16.799999999999997</v>
      </c>
      <c r="T114" s="94">
        <v>672</v>
      </c>
      <c r="U114" s="97">
        <f t="shared" si="365"/>
        <v>235.2</v>
      </c>
      <c r="V114" s="94">
        <v>336</v>
      </c>
      <c r="W114" s="97">
        <f t="shared" si="366"/>
        <v>117.6</v>
      </c>
      <c r="X114" s="94"/>
      <c r="Y114" s="104">
        <f t="shared" si="367"/>
        <v>0</v>
      </c>
      <c r="Z114" s="94"/>
      <c r="AA114" s="104">
        <f t="shared" si="368"/>
        <v>0</v>
      </c>
      <c r="AB114" s="94">
        <v>24</v>
      </c>
      <c r="AC114" s="97">
        <f t="shared" si="369"/>
        <v>8.3999999999999986</v>
      </c>
      <c r="AD114" s="94"/>
      <c r="AE114" s="104">
        <f t="shared" si="370"/>
        <v>0</v>
      </c>
      <c r="AF114" s="101">
        <f>SUM(H114,J114,L114,N114,P114,R114,T114,V114,X114,Z114,AB114,AD114)</f>
        <v>1776</v>
      </c>
      <c r="AG114" s="100">
        <f>SUM(I114,K114,M114,O114,Q114,S114,U114,W114,Y114,AA114,AC114,AE114)</f>
        <v>621.59999999999991</v>
      </c>
      <c r="AH114" s="96">
        <v>742</v>
      </c>
      <c r="AI114" s="104">
        <f t="shared" si="371"/>
        <v>259.7</v>
      </c>
      <c r="AJ114" s="98">
        <v>78</v>
      </c>
      <c r="AK114" s="97">
        <f t="shared" si="372"/>
        <v>27.299999999999997</v>
      </c>
      <c r="AL114" s="99">
        <v>498</v>
      </c>
      <c r="AM114" s="100">
        <f>AL114*$E114</f>
        <v>174.29999999999998</v>
      </c>
      <c r="AN114" s="99">
        <v>357</v>
      </c>
      <c r="AO114" s="100">
        <f>AN114*$E114</f>
        <v>124.94999999999999</v>
      </c>
      <c r="AP114" s="99">
        <v>320</v>
      </c>
      <c r="AQ114" s="100">
        <f>AP114*$E114</f>
        <v>112</v>
      </c>
      <c r="AR114" s="99">
        <v>243</v>
      </c>
      <c r="AS114" s="100">
        <f>AR114*$E114</f>
        <v>85.05</v>
      </c>
      <c r="AT114" s="99">
        <v>36</v>
      </c>
      <c r="AU114" s="100">
        <f>AT114*$E114</f>
        <v>12.6</v>
      </c>
      <c r="AV114" s="99">
        <v>222</v>
      </c>
      <c r="AW114" s="100">
        <f>AV114*$E114</f>
        <v>77.699999999999989</v>
      </c>
      <c r="AX114" s="99"/>
      <c r="AY114" s="100">
        <f>AX114*$E114</f>
        <v>0</v>
      </c>
      <c r="AZ114" s="99"/>
      <c r="BA114" s="100">
        <f>AZ114*$E114</f>
        <v>0</v>
      </c>
      <c r="BB114" s="99"/>
      <c r="BC114" s="100">
        <f>BB114*$E114</f>
        <v>0</v>
      </c>
      <c r="BD114" s="99"/>
      <c r="BE114" s="100">
        <f>BD114*$E114</f>
        <v>0</v>
      </c>
      <c r="BF114" s="101">
        <f>SUM(AH114,AJ114,AL114,AN114,AP114,AR114,AT114,AV114,AX114,AZ114,BB114,BD114)</f>
        <v>2496</v>
      </c>
      <c r="BG114" s="100">
        <f>SUM(AI114,AK114,AM114,AO114,AQ114,AS114,AU114,AW114,AY114,BA114,BC114,BE114)</f>
        <v>873.59999999999991</v>
      </c>
      <c r="BH114" s="96">
        <v>515</v>
      </c>
      <c r="BI114" s="97">
        <f t="shared" si="373"/>
        <v>180.25</v>
      </c>
      <c r="BJ114" s="98">
        <v>24</v>
      </c>
      <c r="BK114" s="100">
        <f t="shared" si="208"/>
        <v>8.3999999999999986</v>
      </c>
      <c r="BL114" s="99"/>
      <c r="BM114" s="100">
        <f>BL114*$E114</f>
        <v>0</v>
      </c>
      <c r="BN114" s="99"/>
      <c r="BO114" s="100">
        <f>BN114*$E114</f>
        <v>0</v>
      </c>
      <c r="BP114" s="99"/>
      <c r="BQ114" s="100">
        <f>BP114*$E114</f>
        <v>0</v>
      </c>
      <c r="BR114" s="99"/>
      <c r="BS114" s="100">
        <f>BR114*$E114</f>
        <v>0</v>
      </c>
      <c r="BT114" s="99"/>
      <c r="BU114" s="100">
        <f>BT114*$E114</f>
        <v>0</v>
      </c>
      <c r="BV114" s="99"/>
      <c r="BW114" s="100">
        <f>BV114*$E114</f>
        <v>0</v>
      </c>
      <c r="BX114" s="99"/>
      <c r="BY114" s="100">
        <f>BX114*$E114</f>
        <v>0</v>
      </c>
      <c r="BZ114" s="99"/>
      <c r="CA114" s="100">
        <f>BZ114*$E114</f>
        <v>0</v>
      </c>
      <c r="CB114" s="99"/>
      <c r="CC114" s="100">
        <f>CB114*$E114</f>
        <v>0</v>
      </c>
      <c r="CD114" s="99"/>
      <c r="CE114" s="100">
        <f>CD114*$E114</f>
        <v>0</v>
      </c>
      <c r="CF114" s="101">
        <f t="shared" si="358"/>
        <v>539</v>
      </c>
      <c r="CG114" s="100">
        <f t="shared" si="358"/>
        <v>188.65</v>
      </c>
    </row>
    <row r="115" spans="1:85" s="102" customFormat="1" ht="19.899999999999999" customHeight="1" x14ac:dyDescent="0.25">
      <c r="A115" s="94"/>
      <c r="B115" s="95"/>
      <c r="C115" s="95"/>
      <c r="D115" s="94"/>
      <c r="E115" s="94"/>
      <c r="F115" s="94"/>
      <c r="G115" s="94"/>
      <c r="H115" s="94"/>
      <c r="I115" s="100"/>
      <c r="J115" s="94"/>
      <c r="K115" s="100"/>
      <c r="L115" s="94"/>
      <c r="M115" s="100"/>
      <c r="N115" s="94"/>
      <c r="O115" s="100"/>
      <c r="P115" s="94"/>
      <c r="Q115" s="100"/>
      <c r="R115" s="94"/>
      <c r="S115" s="100"/>
      <c r="T115" s="94"/>
      <c r="U115" s="100"/>
      <c r="V115" s="94"/>
      <c r="W115" s="100"/>
      <c r="X115" s="94"/>
      <c r="Y115" s="100"/>
      <c r="Z115" s="94"/>
      <c r="AA115" s="100"/>
      <c r="AB115" s="94"/>
      <c r="AC115" s="100"/>
      <c r="AD115" s="94"/>
      <c r="AE115" s="100"/>
      <c r="AF115" s="101"/>
      <c r="AG115" s="100"/>
      <c r="AH115" s="99"/>
      <c r="AI115" s="100"/>
      <c r="AJ115" s="99"/>
      <c r="AK115" s="100"/>
      <c r="AL115" s="99"/>
      <c r="AM115" s="100"/>
      <c r="AN115" s="99"/>
      <c r="AO115" s="100"/>
      <c r="AP115" s="99"/>
      <c r="AQ115" s="100"/>
      <c r="AR115" s="99"/>
      <c r="AS115" s="100"/>
      <c r="AT115" s="99"/>
      <c r="AU115" s="100"/>
      <c r="AV115" s="99"/>
      <c r="AW115" s="100"/>
      <c r="AX115" s="99"/>
      <c r="AY115" s="100"/>
      <c r="AZ115" s="99"/>
      <c r="BA115" s="100"/>
      <c r="BB115" s="99"/>
      <c r="BC115" s="100"/>
      <c r="BD115" s="99"/>
      <c r="BE115" s="100"/>
      <c r="BF115" s="101"/>
      <c r="BG115" s="100"/>
      <c r="BH115" s="99"/>
      <c r="BI115" s="100"/>
      <c r="BJ115" s="99"/>
      <c r="BK115" s="100"/>
      <c r="BL115" s="99"/>
      <c r="BM115" s="100"/>
      <c r="BN115" s="99"/>
      <c r="BO115" s="100"/>
      <c r="BP115" s="99"/>
      <c r="BQ115" s="100"/>
      <c r="BR115" s="99"/>
      <c r="BS115" s="100"/>
      <c r="BT115" s="99"/>
      <c r="BU115" s="100"/>
      <c r="BV115" s="99"/>
      <c r="BW115" s="100"/>
      <c r="BX115" s="99"/>
      <c r="BY115" s="100"/>
      <c r="BZ115" s="99"/>
      <c r="CA115" s="100"/>
      <c r="CB115" s="99"/>
      <c r="CC115" s="100"/>
      <c r="CD115" s="99"/>
      <c r="CE115" s="100"/>
      <c r="CF115" s="101">
        <f t="shared" si="358"/>
        <v>0</v>
      </c>
      <c r="CG115" s="100">
        <f t="shared" si="358"/>
        <v>0</v>
      </c>
    </row>
    <row r="116" spans="1:85" s="102" customFormat="1" ht="19.899999999999999" customHeight="1" x14ac:dyDescent="0.25">
      <c r="A116" s="94">
        <v>92</v>
      </c>
      <c r="B116" s="95" t="s">
        <v>204</v>
      </c>
      <c r="C116" s="95" t="s">
        <v>77</v>
      </c>
      <c r="D116" s="94"/>
      <c r="E116" s="94">
        <v>0.75</v>
      </c>
      <c r="F116" s="94" t="s">
        <v>75</v>
      </c>
      <c r="G116" s="94"/>
      <c r="H116" s="94"/>
      <c r="I116" s="100"/>
      <c r="J116" s="94"/>
      <c r="K116" s="100"/>
      <c r="L116" s="94"/>
      <c r="M116" s="100"/>
      <c r="N116" s="94"/>
      <c r="O116" s="100"/>
      <c r="P116" s="94"/>
      <c r="Q116" s="100"/>
      <c r="R116" s="94"/>
      <c r="S116" s="100"/>
      <c r="T116" s="94"/>
      <c r="U116" s="100"/>
      <c r="V116" s="94"/>
      <c r="W116" s="100"/>
      <c r="X116" s="94"/>
      <c r="Y116" s="100"/>
      <c r="Z116" s="94"/>
      <c r="AA116" s="100"/>
      <c r="AB116" s="94"/>
      <c r="AC116" s="100"/>
      <c r="AD116" s="94"/>
      <c r="AE116" s="100"/>
      <c r="AF116" s="101"/>
      <c r="AG116" s="100"/>
      <c r="AH116" s="99"/>
      <c r="AI116" s="100"/>
      <c r="AJ116" s="99"/>
      <c r="AK116" s="100"/>
      <c r="AL116" s="99"/>
      <c r="AM116" s="100"/>
      <c r="AN116" s="99"/>
      <c r="AO116" s="100"/>
      <c r="AP116" s="99"/>
      <c r="AQ116" s="100"/>
      <c r="AR116" s="99"/>
      <c r="AS116" s="100"/>
      <c r="AT116" s="99"/>
      <c r="AU116" s="100"/>
      <c r="AV116" s="99"/>
      <c r="AW116" s="100"/>
      <c r="AX116" s="99"/>
      <c r="AY116" s="100"/>
      <c r="AZ116" s="99"/>
      <c r="BA116" s="100"/>
      <c r="BB116" s="99"/>
      <c r="BC116" s="100"/>
      <c r="BD116" s="99"/>
      <c r="BE116" s="100"/>
      <c r="BF116" s="101"/>
      <c r="BG116" s="100"/>
      <c r="BH116" s="99"/>
      <c r="BI116" s="100"/>
      <c r="BJ116" s="99"/>
      <c r="BK116" s="100"/>
      <c r="BL116" s="99"/>
      <c r="BM116" s="100"/>
      <c r="BN116" s="99"/>
      <c r="BO116" s="100"/>
      <c r="BP116" s="99"/>
      <c r="BQ116" s="100"/>
      <c r="BR116" s="99"/>
      <c r="BS116" s="100"/>
      <c r="BT116" s="99"/>
      <c r="BU116" s="100"/>
      <c r="BV116" s="99"/>
      <c r="BW116" s="100"/>
      <c r="BX116" s="99"/>
      <c r="BY116" s="100"/>
      <c r="BZ116" s="99"/>
      <c r="CA116" s="100"/>
      <c r="CB116" s="99"/>
      <c r="CC116" s="100"/>
      <c r="CD116" s="99"/>
      <c r="CE116" s="100"/>
      <c r="CF116" s="101">
        <f t="shared" si="358"/>
        <v>0</v>
      </c>
      <c r="CG116" s="100">
        <f t="shared" si="358"/>
        <v>0</v>
      </c>
    </row>
    <row r="117" spans="1:85" s="102" customFormat="1" ht="19.899999999999999" customHeight="1" x14ac:dyDescent="0.25">
      <c r="A117" s="94">
        <v>93</v>
      </c>
      <c r="B117" s="95" t="s">
        <v>204</v>
      </c>
      <c r="C117" s="95" t="s">
        <v>205</v>
      </c>
      <c r="D117" s="94"/>
      <c r="E117" s="94">
        <v>0.6</v>
      </c>
      <c r="F117" s="94" t="s">
        <v>75</v>
      </c>
      <c r="G117" s="94">
        <v>835</v>
      </c>
      <c r="H117" s="94"/>
      <c r="I117" s="100"/>
      <c r="J117" s="94"/>
      <c r="K117" s="100"/>
      <c r="L117" s="94"/>
      <c r="M117" s="100"/>
      <c r="N117" s="94"/>
      <c r="O117" s="100"/>
      <c r="P117" s="94"/>
      <c r="Q117" s="100"/>
      <c r="R117" s="94"/>
      <c r="S117" s="100"/>
      <c r="T117" s="94"/>
      <c r="U117" s="100"/>
      <c r="V117" s="94"/>
      <c r="W117" s="100"/>
      <c r="X117" s="94"/>
      <c r="Y117" s="100"/>
      <c r="Z117" s="94"/>
      <c r="AA117" s="100"/>
      <c r="AB117" s="94"/>
      <c r="AC117" s="100"/>
      <c r="AD117" s="94"/>
      <c r="AE117" s="100"/>
      <c r="AF117" s="101"/>
      <c r="AG117" s="100"/>
      <c r="AH117" s="99"/>
      <c r="AI117" s="100"/>
      <c r="AJ117" s="99"/>
      <c r="AK117" s="100"/>
      <c r="AL117" s="99"/>
      <c r="AM117" s="100"/>
      <c r="AN117" s="99"/>
      <c r="AO117" s="100"/>
      <c r="AP117" s="99"/>
      <c r="AQ117" s="100"/>
      <c r="AR117" s="99"/>
      <c r="AS117" s="100"/>
      <c r="AT117" s="99"/>
      <c r="AU117" s="100"/>
      <c r="AV117" s="99"/>
      <c r="AW117" s="100"/>
      <c r="AX117" s="99"/>
      <c r="AY117" s="100"/>
      <c r="AZ117" s="99"/>
      <c r="BA117" s="100"/>
      <c r="BB117" s="99"/>
      <c r="BC117" s="100"/>
      <c r="BD117" s="99"/>
      <c r="BE117" s="100"/>
      <c r="BF117" s="101"/>
      <c r="BG117" s="100"/>
      <c r="BH117" s="99"/>
      <c r="BI117" s="100"/>
      <c r="BJ117" s="99"/>
      <c r="BK117" s="100"/>
      <c r="BL117" s="99"/>
      <c r="BM117" s="100"/>
      <c r="BN117" s="99"/>
      <c r="BO117" s="100"/>
      <c r="BP117" s="99"/>
      <c r="BQ117" s="100"/>
      <c r="BR117" s="99"/>
      <c r="BS117" s="100"/>
      <c r="BT117" s="99"/>
      <c r="BU117" s="100"/>
      <c r="BV117" s="99"/>
      <c r="BW117" s="100"/>
      <c r="BX117" s="99"/>
      <c r="BY117" s="100"/>
      <c r="BZ117" s="99"/>
      <c r="CA117" s="100"/>
      <c r="CB117" s="99"/>
      <c r="CC117" s="100"/>
      <c r="CD117" s="99"/>
      <c r="CE117" s="100"/>
      <c r="CF117" s="101">
        <f t="shared" si="358"/>
        <v>0</v>
      </c>
      <c r="CG117" s="100">
        <f t="shared" si="358"/>
        <v>0</v>
      </c>
    </row>
    <row r="118" spans="1:85" s="102" customFormat="1" ht="19.899999999999999" customHeight="1" x14ac:dyDescent="0.25">
      <c r="A118" s="94">
        <v>94</v>
      </c>
      <c r="B118" s="95" t="s">
        <v>204</v>
      </c>
      <c r="C118" s="95" t="s">
        <v>74</v>
      </c>
      <c r="D118" s="94"/>
      <c r="E118" s="94">
        <v>0.64</v>
      </c>
      <c r="F118" s="94" t="s">
        <v>206</v>
      </c>
      <c r="G118" s="94"/>
      <c r="H118" s="94"/>
      <c r="I118" s="100"/>
      <c r="J118" s="94"/>
      <c r="K118" s="100"/>
      <c r="L118" s="94"/>
      <c r="M118" s="100"/>
      <c r="N118" s="94"/>
      <c r="O118" s="100"/>
      <c r="P118" s="94"/>
      <c r="Q118" s="100"/>
      <c r="R118" s="94"/>
      <c r="S118" s="100"/>
      <c r="T118" s="94"/>
      <c r="U118" s="100"/>
      <c r="V118" s="94"/>
      <c r="W118" s="100"/>
      <c r="X118" s="94"/>
      <c r="Y118" s="100"/>
      <c r="Z118" s="94"/>
      <c r="AA118" s="100"/>
      <c r="AB118" s="94"/>
      <c r="AC118" s="100"/>
      <c r="AD118" s="94"/>
      <c r="AE118" s="100"/>
      <c r="AF118" s="101"/>
      <c r="AG118" s="100"/>
      <c r="AH118" s="99"/>
      <c r="AI118" s="100"/>
      <c r="AJ118" s="99"/>
      <c r="AK118" s="100"/>
      <c r="AL118" s="99"/>
      <c r="AM118" s="100"/>
      <c r="AN118" s="99"/>
      <c r="AO118" s="100"/>
      <c r="AP118" s="99"/>
      <c r="AQ118" s="100"/>
      <c r="AR118" s="99"/>
      <c r="AS118" s="100"/>
      <c r="AT118" s="99"/>
      <c r="AU118" s="100"/>
      <c r="AV118" s="99"/>
      <c r="AW118" s="100"/>
      <c r="AX118" s="99"/>
      <c r="AY118" s="100"/>
      <c r="AZ118" s="99"/>
      <c r="BA118" s="100"/>
      <c r="BB118" s="99"/>
      <c r="BC118" s="100"/>
      <c r="BD118" s="99"/>
      <c r="BE118" s="100"/>
      <c r="BF118" s="101"/>
      <c r="BG118" s="100"/>
      <c r="BH118" s="99"/>
      <c r="BI118" s="100"/>
      <c r="BJ118" s="99"/>
      <c r="BK118" s="100"/>
      <c r="BL118" s="99"/>
      <c r="BM118" s="100"/>
      <c r="BN118" s="99"/>
      <c r="BO118" s="100"/>
      <c r="BP118" s="99"/>
      <c r="BQ118" s="100"/>
      <c r="BR118" s="99"/>
      <c r="BS118" s="100"/>
      <c r="BT118" s="99"/>
      <c r="BU118" s="100"/>
      <c r="BV118" s="99"/>
      <c r="BW118" s="100"/>
      <c r="BX118" s="99"/>
      <c r="BY118" s="100"/>
      <c r="BZ118" s="99"/>
      <c r="CA118" s="100"/>
      <c r="CB118" s="99"/>
      <c r="CC118" s="100"/>
      <c r="CD118" s="99"/>
      <c r="CE118" s="100"/>
      <c r="CF118" s="101">
        <f t="shared" si="358"/>
        <v>0</v>
      </c>
      <c r="CG118" s="100">
        <f t="shared" si="358"/>
        <v>0</v>
      </c>
    </row>
    <row r="119" spans="1:85" s="102" customFormat="1" ht="19.899999999999999" customHeight="1" x14ac:dyDescent="0.25">
      <c r="A119" s="94"/>
      <c r="B119" s="95"/>
      <c r="C119" s="95"/>
      <c r="D119" s="94"/>
      <c r="E119" s="94"/>
      <c r="F119" s="94"/>
      <c r="G119" s="94"/>
      <c r="H119" s="94"/>
      <c r="I119" s="100"/>
      <c r="J119" s="94"/>
      <c r="K119" s="100"/>
      <c r="L119" s="94"/>
      <c r="M119" s="100"/>
      <c r="N119" s="94"/>
      <c r="O119" s="100"/>
      <c r="P119" s="94"/>
      <c r="Q119" s="100"/>
      <c r="R119" s="94"/>
      <c r="S119" s="100"/>
      <c r="T119" s="94"/>
      <c r="U119" s="100"/>
      <c r="V119" s="94"/>
      <c r="W119" s="100"/>
      <c r="X119" s="94"/>
      <c r="Y119" s="100"/>
      <c r="Z119" s="94"/>
      <c r="AA119" s="100"/>
      <c r="AB119" s="94"/>
      <c r="AC119" s="100"/>
      <c r="AD119" s="94"/>
      <c r="AE119" s="100"/>
      <c r="AF119" s="101"/>
      <c r="AG119" s="100"/>
      <c r="AH119" s="99"/>
      <c r="AI119" s="100"/>
      <c r="AJ119" s="99"/>
      <c r="AK119" s="100"/>
      <c r="AL119" s="99"/>
      <c r="AM119" s="100"/>
      <c r="AN119" s="99"/>
      <c r="AO119" s="100"/>
      <c r="AP119" s="99"/>
      <c r="AQ119" s="100"/>
      <c r="AR119" s="99"/>
      <c r="AS119" s="100"/>
      <c r="AT119" s="99"/>
      <c r="AU119" s="100"/>
      <c r="AV119" s="99"/>
      <c r="AW119" s="100"/>
      <c r="AX119" s="99"/>
      <c r="AY119" s="100"/>
      <c r="AZ119" s="99"/>
      <c r="BA119" s="100"/>
      <c r="BB119" s="99"/>
      <c r="BC119" s="100"/>
      <c r="BD119" s="99"/>
      <c r="BE119" s="100"/>
      <c r="BF119" s="101"/>
      <c r="BG119" s="100"/>
      <c r="BH119" s="99"/>
      <c r="BI119" s="100"/>
      <c r="BJ119" s="99"/>
      <c r="BK119" s="100"/>
      <c r="BL119" s="99"/>
      <c r="BM119" s="100"/>
      <c r="BN119" s="99"/>
      <c r="BO119" s="100"/>
      <c r="BP119" s="99"/>
      <c r="BQ119" s="100"/>
      <c r="BR119" s="99"/>
      <c r="BS119" s="100"/>
      <c r="BT119" s="99"/>
      <c r="BU119" s="100"/>
      <c r="BV119" s="99"/>
      <c r="BW119" s="100"/>
      <c r="BX119" s="99"/>
      <c r="BY119" s="100"/>
      <c r="BZ119" s="99"/>
      <c r="CA119" s="100"/>
      <c r="CB119" s="99"/>
      <c r="CC119" s="100"/>
      <c r="CD119" s="99"/>
      <c r="CE119" s="100"/>
      <c r="CF119" s="101"/>
      <c r="CG119" s="100"/>
    </row>
    <row r="120" spans="1:85" s="102" customFormat="1" ht="19.899999999999999" customHeight="1" x14ac:dyDescent="0.25">
      <c r="A120" s="94">
        <v>95</v>
      </c>
      <c r="B120" s="95" t="s">
        <v>155</v>
      </c>
      <c r="C120" s="95" t="s">
        <v>74</v>
      </c>
      <c r="D120" s="94">
        <f>RANK(BF120,$BF$4:$BF$147)</f>
        <v>18</v>
      </c>
      <c r="E120" s="94">
        <v>0.64</v>
      </c>
      <c r="F120" s="94" t="s">
        <v>85</v>
      </c>
      <c r="G120" s="94">
        <v>1350</v>
      </c>
      <c r="H120" s="94"/>
      <c r="I120" s="100">
        <f>H120*$E120</f>
        <v>0</v>
      </c>
      <c r="J120" s="94"/>
      <c r="K120" s="100">
        <f>J120*$E120</f>
        <v>0</v>
      </c>
      <c r="L120" s="94"/>
      <c r="M120" s="100">
        <f>L120*$E120</f>
        <v>0</v>
      </c>
      <c r="N120" s="94"/>
      <c r="O120" s="100">
        <f>N120*$E120</f>
        <v>0</v>
      </c>
      <c r="P120" s="94"/>
      <c r="Q120" s="100">
        <f>P120*$E120</f>
        <v>0</v>
      </c>
      <c r="R120" s="94"/>
      <c r="S120" s="100">
        <f>R120*$E120</f>
        <v>0</v>
      </c>
      <c r="T120" s="94"/>
      <c r="U120" s="100">
        <f>T120*$E120</f>
        <v>0</v>
      </c>
      <c r="V120" s="94"/>
      <c r="W120" s="100">
        <f>V120*$E120</f>
        <v>0</v>
      </c>
      <c r="X120" s="94"/>
      <c r="Y120" s="100">
        <f>X120*$E120</f>
        <v>0</v>
      </c>
      <c r="Z120" s="94"/>
      <c r="AA120" s="100">
        <f>Z120*$E120</f>
        <v>0</v>
      </c>
      <c r="AB120" s="94"/>
      <c r="AC120" s="100">
        <f>AB120*$E120</f>
        <v>0</v>
      </c>
      <c r="AD120" s="94"/>
      <c r="AE120" s="100">
        <f>AD120*$E120</f>
        <v>0</v>
      </c>
      <c r="AF120" s="101">
        <f>SUM(H120,J120,L120,N120,P120,R120,T120,V120,X120,Z120,AB120,AD120)</f>
        <v>0</v>
      </c>
      <c r="AG120" s="100">
        <f>SUM(I120,K120,M120,O120,Q120,S120,U120,W120,Y120,AA120,AC120,AE120)</f>
        <v>0</v>
      </c>
      <c r="AH120" s="99"/>
      <c r="AI120" s="100">
        <f>AH120*$E120</f>
        <v>0</v>
      </c>
      <c r="AJ120" s="99"/>
      <c r="AK120" s="100">
        <f>AJ120*$E120</f>
        <v>0</v>
      </c>
      <c r="AL120" s="99"/>
      <c r="AM120" s="100">
        <f>AL120*$E120</f>
        <v>0</v>
      </c>
      <c r="AN120" s="99"/>
      <c r="AO120" s="100">
        <f>AN120*$E120</f>
        <v>0</v>
      </c>
      <c r="AP120" s="99"/>
      <c r="AQ120" s="100">
        <f>AP120*$E120</f>
        <v>0</v>
      </c>
      <c r="AR120" s="99"/>
      <c r="AS120" s="100">
        <f>AR120*$E120</f>
        <v>0</v>
      </c>
      <c r="AT120" s="99"/>
      <c r="AU120" s="100">
        <f>AT120*$E120</f>
        <v>0</v>
      </c>
      <c r="AV120" s="99"/>
      <c r="AW120" s="100">
        <f>AV120*$E120</f>
        <v>0</v>
      </c>
      <c r="AX120" s="99"/>
      <c r="AY120" s="100">
        <f>AX120*$E120</f>
        <v>0</v>
      </c>
      <c r="AZ120" s="99"/>
      <c r="BA120" s="100">
        <f>AZ120*$E120</f>
        <v>0</v>
      </c>
      <c r="BB120" s="99"/>
      <c r="BC120" s="100">
        <f>BB120*$E120</f>
        <v>0</v>
      </c>
      <c r="BD120" s="99"/>
      <c r="BE120" s="100">
        <f>BD120*$E120</f>
        <v>0</v>
      </c>
      <c r="BF120" s="101">
        <f>SUM(AH120,AJ120,AL120,AN120,AP120,AR120,AT120,AV120,AX120,AZ120,BB120,BD120)</f>
        <v>0</v>
      </c>
      <c r="BG120" s="100">
        <f>SUM(AI120,AK120,AM120,AO120,AQ120,AS120,AU120,AW120,AY120,BA120,BC120,BE120)</f>
        <v>0</v>
      </c>
      <c r="BH120" s="99"/>
      <c r="BI120" s="100">
        <f>BH120*$E120</f>
        <v>0</v>
      </c>
      <c r="BJ120" s="99"/>
      <c r="BK120" s="100">
        <f>BJ120*$E120</f>
        <v>0</v>
      </c>
      <c r="BL120" s="99"/>
      <c r="BM120" s="100">
        <f>BL120*$E120</f>
        <v>0</v>
      </c>
      <c r="BN120" s="99"/>
      <c r="BO120" s="100">
        <f>BN120*$E120</f>
        <v>0</v>
      </c>
      <c r="BP120" s="99"/>
      <c r="BQ120" s="100">
        <f>BP120*$E120</f>
        <v>0</v>
      </c>
      <c r="BR120" s="99"/>
      <c r="BS120" s="100">
        <f>BR120*$E120</f>
        <v>0</v>
      </c>
      <c r="BT120" s="99"/>
      <c r="BU120" s="100">
        <f>BT120*$E120</f>
        <v>0</v>
      </c>
      <c r="BV120" s="99"/>
      <c r="BW120" s="100">
        <f>BV120*$E120</f>
        <v>0</v>
      </c>
      <c r="BX120" s="99"/>
      <c r="BY120" s="100">
        <f>BX120*$E120</f>
        <v>0</v>
      </c>
      <c r="BZ120" s="99"/>
      <c r="CA120" s="100">
        <f>BZ120*$E120</f>
        <v>0</v>
      </c>
      <c r="CB120" s="99"/>
      <c r="CC120" s="100">
        <f>CB120*$E120</f>
        <v>0</v>
      </c>
      <c r="CD120" s="99"/>
      <c r="CE120" s="100">
        <f>CD120*$E120</f>
        <v>0</v>
      </c>
      <c r="CF120" s="101">
        <f>SUM(BH120,BJ120,BL120,BN120,BP120,BR120,BT120,BV120,BX120,BZ120,CB120,CD120)</f>
        <v>0</v>
      </c>
      <c r="CG120" s="100">
        <f>SUM(BI120,BK120,BM120,BO120,BQ120,BS120,BU120,BW120,BY120,CA120,CC120,CE120)</f>
        <v>0</v>
      </c>
    </row>
    <row r="121" spans="1:85" s="102" customFormat="1" ht="19.899999999999999" customHeight="1" x14ac:dyDescent="0.25">
      <c r="A121" s="94">
        <v>96</v>
      </c>
      <c r="B121" s="95" t="s">
        <v>155</v>
      </c>
      <c r="C121" s="95" t="s">
        <v>205</v>
      </c>
      <c r="D121" s="94">
        <v>19</v>
      </c>
      <c r="E121" s="94">
        <v>1</v>
      </c>
      <c r="F121" s="94" t="s">
        <v>98</v>
      </c>
      <c r="G121" s="94"/>
      <c r="H121" s="94"/>
      <c r="I121" s="100"/>
      <c r="J121" s="94"/>
      <c r="K121" s="100"/>
      <c r="L121" s="94"/>
      <c r="M121" s="100"/>
      <c r="N121" s="94"/>
      <c r="O121" s="100"/>
      <c r="P121" s="94"/>
      <c r="Q121" s="100"/>
      <c r="R121" s="94"/>
      <c r="S121" s="100"/>
      <c r="T121" s="94"/>
      <c r="U121" s="100"/>
      <c r="V121" s="94"/>
      <c r="W121" s="100"/>
      <c r="X121" s="94"/>
      <c r="Y121" s="100"/>
      <c r="Z121" s="94"/>
      <c r="AA121" s="100"/>
      <c r="AB121" s="94"/>
      <c r="AC121" s="100"/>
      <c r="AD121" s="94"/>
      <c r="AE121" s="100"/>
      <c r="AF121" s="101"/>
      <c r="AG121" s="100"/>
      <c r="AH121" s="99"/>
      <c r="AI121" s="100"/>
      <c r="AJ121" s="99"/>
      <c r="AK121" s="100"/>
      <c r="AL121" s="99"/>
      <c r="AM121" s="100"/>
      <c r="AN121" s="99"/>
      <c r="AO121" s="100"/>
      <c r="AP121" s="99"/>
      <c r="AQ121" s="100"/>
      <c r="AR121" s="99"/>
      <c r="AS121" s="100"/>
      <c r="AT121" s="99"/>
      <c r="AU121" s="100"/>
      <c r="AV121" s="99"/>
      <c r="AW121" s="100"/>
      <c r="AX121" s="99"/>
      <c r="AY121" s="100"/>
      <c r="AZ121" s="99"/>
      <c r="BA121" s="100"/>
      <c r="BB121" s="99"/>
      <c r="BC121" s="100"/>
      <c r="BD121" s="99"/>
      <c r="BE121" s="100"/>
      <c r="BF121" s="101"/>
      <c r="BG121" s="100"/>
      <c r="BH121" s="99"/>
      <c r="BI121" s="100"/>
      <c r="BJ121" s="99"/>
      <c r="BK121" s="100"/>
      <c r="BL121" s="99"/>
      <c r="BM121" s="100"/>
      <c r="BN121" s="99"/>
      <c r="BO121" s="100"/>
      <c r="BP121" s="99"/>
      <c r="BQ121" s="100"/>
      <c r="BR121" s="99"/>
      <c r="BS121" s="100"/>
      <c r="BT121" s="99"/>
      <c r="BU121" s="100"/>
      <c r="BV121" s="99"/>
      <c r="BW121" s="100"/>
      <c r="BX121" s="99"/>
      <c r="BY121" s="100"/>
      <c r="BZ121" s="99"/>
      <c r="CA121" s="100"/>
      <c r="CB121" s="99"/>
      <c r="CC121" s="100"/>
      <c r="CD121" s="99"/>
      <c r="CE121" s="100"/>
      <c r="CF121" s="101"/>
      <c r="CG121" s="100"/>
    </row>
    <row r="122" spans="1:85" s="102" customFormat="1" ht="19.899999999999999" customHeight="1" x14ac:dyDescent="0.25">
      <c r="A122" s="94"/>
      <c r="B122" s="95"/>
      <c r="C122" s="95"/>
      <c r="D122" s="94"/>
      <c r="E122" s="94"/>
      <c r="F122" s="94"/>
      <c r="G122" s="94"/>
      <c r="H122" s="94"/>
      <c r="I122" s="100"/>
      <c r="J122" s="94"/>
      <c r="K122" s="100"/>
      <c r="L122" s="94"/>
      <c r="M122" s="100"/>
      <c r="N122" s="94"/>
      <c r="O122" s="100"/>
      <c r="P122" s="94"/>
      <c r="Q122" s="100"/>
      <c r="R122" s="94"/>
      <c r="S122" s="100"/>
      <c r="T122" s="94"/>
      <c r="U122" s="100"/>
      <c r="V122" s="94"/>
      <c r="W122" s="100"/>
      <c r="X122" s="94"/>
      <c r="Y122" s="100"/>
      <c r="Z122" s="94"/>
      <c r="AA122" s="100"/>
      <c r="AB122" s="94"/>
      <c r="AC122" s="100"/>
      <c r="AD122" s="94"/>
      <c r="AE122" s="100"/>
      <c r="AF122" s="101"/>
      <c r="AG122" s="100"/>
      <c r="AH122" s="99"/>
      <c r="AI122" s="100"/>
      <c r="AJ122" s="99"/>
      <c r="AK122" s="100"/>
      <c r="AL122" s="99"/>
      <c r="AM122" s="100"/>
      <c r="AN122" s="99"/>
      <c r="AO122" s="100"/>
      <c r="AP122" s="99"/>
      <c r="AQ122" s="100"/>
      <c r="AR122" s="99"/>
      <c r="AS122" s="100"/>
      <c r="AT122" s="99"/>
      <c r="AU122" s="100"/>
      <c r="AV122" s="99"/>
      <c r="AW122" s="100"/>
      <c r="AX122" s="99"/>
      <c r="AY122" s="100"/>
      <c r="AZ122" s="99"/>
      <c r="BA122" s="100"/>
      <c r="BB122" s="99"/>
      <c r="BC122" s="100"/>
      <c r="BD122" s="99"/>
      <c r="BE122" s="100"/>
      <c r="BF122" s="101"/>
      <c r="BG122" s="100"/>
      <c r="BH122" s="99"/>
      <c r="BI122" s="100"/>
      <c r="BJ122" s="99"/>
      <c r="BK122" s="100"/>
      <c r="BL122" s="99"/>
      <c r="BM122" s="100"/>
      <c r="BN122" s="99"/>
      <c r="BO122" s="100"/>
      <c r="BP122" s="99"/>
      <c r="BQ122" s="100"/>
      <c r="BR122" s="99"/>
      <c r="BS122" s="100"/>
      <c r="BT122" s="99"/>
      <c r="BU122" s="100"/>
      <c r="BV122" s="99"/>
      <c r="BW122" s="100"/>
      <c r="BX122" s="99"/>
      <c r="BY122" s="100"/>
      <c r="BZ122" s="99"/>
      <c r="CA122" s="100"/>
      <c r="CB122" s="99"/>
      <c r="CC122" s="100"/>
      <c r="CD122" s="99"/>
      <c r="CE122" s="100"/>
      <c r="CF122" s="101"/>
      <c r="CG122" s="100"/>
    </row>
    <row r="123" spans="1:85" s="102" customFormat="1" ht="19.899999999999999" customHeight="1" x14ac:dyDescent="0.25">
      <c r="A123" s="94">
        <v>97</v>
      </c>
      <c r="B123" s="95" t="s">
        <v>207</v>
      </c>
      <c r="C123" s="95" t="s">
        <v>74</v>
      </c>
      <c r="D123" s="94">
        <v>19</v>
      </c>
      <c r="E123" s="94">
        <v>1</v>
      </c>
      <c r="F123" s="94" t="s">
        <v>208</v>
      </c>
      <c r="G123" s="94">
        <v>2170</v>
      </c>
      <c r="H123" s="94"/>
      <c r="I123" s="100"/>
      <c r="J123" s="94"/>
      <c r="K123" s="100"/>
      <c r="L123" s="94"/>
      <c r="M123" s="100"/>
      <c r="N123" s="94"/>
      <c r="O123" s="100"/>
      <c r="P123" s="94"/>
      <c r="Q123" s="100"/>
      <c r="R123" s="94"/>
      <c r="S123" s="100"/>
      <c r="T123" s="94"/>
      <c r="U123" s="100"/>
      <c r="V123" s="94"/>
      <c r="W123" s="100"/>
      <c r="X123" s="94"/>
      <c r="Y123" s="100"/>
      <c r="Z123" s="94"/>
      <c r="AA123" s="100"/>
      <c r="AB123" s="94"/>
      <c r="AC123" s="100"/>
      <c r="AD123" s="94"/>
      <c r="AE123" s="100"/>
      <c r="AF123" s="101"/>
      <c r="AG123" s="100"/>
      <c r="AH123" s="99"/>
      <c r="AI123" s="100"/>
      <c r="AJ123" s="99"/>
      <c r="AK123" s="100"/>
      <c r="AL123" s="99"/>
      <c r="AM123" s="100"/>
      <c r="AN123" s="99"/>
      <c r="AO123" s="100"/>
      <c r="AP123" s="99"/>
      <c r="AQ123" s="100"/>
      <c r="AR123" s="99"/>
      <c r="AS123" s="100"/>
      <c r="AT123" s="99"/>
      <c r="AU123" s="100"/>
      <c r="AV123" s="99"/>
      <c r="AW123" s="100">
        <f t="shared" ref="AW123:AW128" si="374">AV123*$E123</f>
        <v>0</v>
      </c>
      <c r="AX123" s="99"/>
      <c r="AY123" s="100">
        <f t="shared" ref="AY123:AY128" si="375">AX123*$E123</f>
        <v>0</v>
      </c>
      <c r="AZ123" s="99"/>
      <c r="BA123" s="100">
        <f t="shared" ref="BA123:BA128" si="376">AZ123*$E123</f>
        <v>0</v>
      </c>
      <c r="BB123" s="99"/>
      <c r="BC123" s="100">
        <f t="shared" ref="BC123:BC128" si="377">BB123*$E123</f>
        <v>0</v>
      </c>
      <c r="BD123" s="99"/>
      <c r="BE123" s="100">
        <f t="shared" ref="BE123:BE128" si="378">BD123*$E123</f>
        <v>0</v>
      </c>
      <c r="BF123" s="101">
        <f t="shared" ref="BF123:BF128" si="379">SUM(AH123,AJ123,AL123,AN123,AP123,AR123,AT123,AV123,AX123,AZ123,BB123,BD123)</f>
        <v>0</v>
      </c>
      <c r="BG123" s="100">
        <f t="shared" ref="BG123:BG128" si="380">SUM(AI123,AK123,AM123,AO123,AQ123,AS123,AU123,AW123,AY123,BA123,BC123,BE123)</f>
        <v>0</v>
      </c>
      <c r="BH123" s="99"/>
      <c r="BI123" s="97">
        <f t="shared" ref="BI123:BI128" si="381">BH123*$E123</f>
        <v>0</v>
      </c>
      <c r="BJ123" s="99"/>
      <c r="BK123" s="100"/>
      <c r="BL123" s="99"/>
      <c r="BM123" s="100"/>
      <c r="BN123" s="99"/>
      <c r="BO123" s="100"/>
      <c r="BP123" s="99"/>
      <c r="BQ123" s="100"/>
      <c r="BR123" s="99"/>
      <c r="BS123" s="100"/>
      <c r="BT123" s="99"/>
      <c r="BU123" s="100"/>
      <c r="BV123" s="99"/>
      <c r="BW123" s="100">
        <f t="shared" ref="BW123:BW128" si="382">BV123*$E123</f>
        <v>0</v>
      </c>
      <c r="BX123" s="99"/>
      <c r="BY123" s="100"/>
      <c r="BZ123" s="99"/>
      <c r="CA123" s="100"/>
      <c r="CB123" s="99"/>
      <c r="CC123" s="100"/>
      <c r="CD123" s="99"/>
      <c r="CE123" s="100"/>
      <c r="CF123" s="101">
        <f t="shared" ref="CF123:CG146" si="383">SUM(BH123,BJ123,BL123,BN123,BP123,BR123,BT123,BV123,BX123,BZ123,CB123,CD123)</f>
        <v>0</v>
      </c>
      <c r="CG123" s="100">
        <f t="shared" si="383"/>
        <v>0</v>
      </c>
    </row>
    <row r="124" spans="1:85" s="102" customFormat="1" ht="19.899999999999999" customHeight="1" x14ac:dyDescent="0.25">
      <c r="A124" s="94">
        <v>98</v>
      </c>
      <c r="B124" s="95" t="s">
        <v>211</v>
      </c>
      <c r="C124" s="95" t="s">
        <v>205</v>
      </c>
      <c r="D124" s="94">
        <v>28</v>
      </c>
      <c r="E124" s="94">
        <v>1</v>
      </c>
      <c r="F124" s="94" t="s">
        <v>208</v>
      </c>
      <c r="G124" s="94"/>
      <c r="H124" s="94"/>
      <c r="I124" s="100"/>
      <c r="J124" s="94"/>
      <c r="K124" s="100"/>
      <c r="L124" s="94"/>
      <c r="M124" s="100"/>
      <c r="N124" s="94"/>
      <c r="O124" s="100"/>
      <c r="P124" s="94"/>
      <c r="Q124" s="100"/>
      <c r="R124" s="94"/>
      <c r="S124" s="100"/>
      <c r="T124" s="94"/>
      <c r="U124" s="100"/>
      <c r="V124" s="94"/>
      <c r="W124" s="100"/>
      <c r="X124" s="94"/>
      <c r="Y124" s="100"/>
      <c r="Z124" s="94"/>
      <c r="AA124" s="100"/>
      <c r="AB124" s="94"/>
      <c r="AC124" s="100"/>
      <c r="AD124" s="94"/>
      <c r="AE124" s="100"/>
      <c r="AF124" s="101"/>
      <c r="AG124" s="100"/>
      <c r="AH124" s="99"/>
      <c r="AI124" s="100"/>
      <c r="AJ124" s="99"/>
      <c r="AK124" s="100"/>
      <c r="AL124" s="99"/>
      <c r="AM124" s="100"/>
      <c r="AN124" s="99"/>
      <c r="AO124" s="100"/>
      <c r="AP124" s="99"/>
      <c r="AQ124" s="100"/>
      <c r="AR124" s="99"/>
      <c r="AS124" s="100"/>
      <c r="AT124" s="99"/>
      <c r="AU124" s="100"/>
      <c r="AV124" s="99"/>
      <c r="AW124" s="100">
        <f t="shared" si="374"/>
        <v>0</v>
      </c>
      <c r="AX124" s="99"/>
      <c r="AY124" s="100">
        <f t="shared" si="375"/>
        <v>0</v>
      </c>
      <c r="AZ124" s="99"/>
      <c r="BA124" s="100">
        <f t="shared" si="376"/>
        <v>0</v>
      </c>
      <c r="BB124" s="99"/>
      <c r="BC124" s="100">
        <f t="shared" si="377"/>
        <v>0</v>
      </c>
      <c r="BD124" s="99"/>
      <c r="BE124" s="100">
        <f t="shared" si="378"/>
        <v>0</v>
      </c>
      <c r="BF124" s="101">
        <f t="shared" si="379"/>
        <v>0</v>
      </c>
      <c r="BG124" s="100">
        <f t="shared" si="380"/>
        <v>0</v>
      </c>
      <c r="BH124" s="99"/>
      <c r="BI124" s="100">
        <f t="shared" si="381"/>
        <v>0</v>
      </c>
      <c r="BJ124" s="99"/>
      <c r="BK124" s="100"/>
      <c r="BL124" s="99"/>
      <c r="BM124" s="100"/>
      <c r="BN124" s="99"/>
      <c r="BO124" s="100"/>
      <c r="BP124" s="99"/>
      <c r="BQ124" s="100"/>
      <c r="BR124" s="99"/>
      <c r="BS124" s="100"/>
      <c r="BT124" s="99"/>
      <c r="BU124" s="100"/>
      <c r="BV124" s="99"/>
      <c r="BW124" s="100">
        <f t="shared" si="382"/>
        <v>0</v>
      </c>
      <c r="BX124" s="99"/>
      <c r="BY124" s="100"/>
      <c r="BZ124" s="99"/>
      <c r="CA124" s="100"/>
      <c r="CB124" s="99"/>
      <c r="CC124" s="100"/>
      <c r="CD124" s="99"/>
      <c r="CE124" s="100"/>
      <c r="CF124" s="101">
        <f t="shared" si="383"/>
        <v>0</v>
      </c>
      <c r="CG124" s="100">
        <f t="shared" si="383"/>
        <v>0</v>
      </c>
    </row>
    <row r="125" spans="1:85" s="102" customFormat="1" ht="19.899999999999999" customHeight="1" x14ac:dyDescent="0.25">
      <c r="A125" s="94">
        <v>99</v>
      </c>
      <c r="B125" s="95" t="s">
        <v>226</v>
      </c>
      <c r="C125" s="95"/>
      <c r="D125" s="94">
        <v>28</v>
      </c>
      <c r="E125" s="94"/>
      <c r="F125" s="94"/>
      <c r="G125" s="94"/>
      <c r="H125" s="94"/>
      <c r="I125" s="100"/>
      <c r="J125" s="94"/>
      <c r="K125" s="100"/>
      <c r="L125" s="94"/>
      <c r="M125" s="100"/>
      <c r="N125" s="94"/>
      <c r="O125" s="100"/>
      <c r="P125" s="94"/>
      <c r="Q125" s="100"/>
      <c r="R125" s="94"/>
      <c r="S125" s="100"/>
      <c r="T125" s="94"/>
      <c r="U125" s="100"/>
      <c r="V125" s="94"/>
      <c r="W125" s="100"/>
      <c r="X125" s="94"/>
      <c r="Y125" s="100"/>
      <c r="Z125" s="94"/>
      <c r="AA125" s="100"/>
      <c r="AB125" s="94"/>
      <c r="AC125" s="100"/>
      <c r="AD125" s="94"/>
      <c r="AE125" s="100"/>
      <c r="AF125" s="101"/>
      <c r="AG125" s="100"/>
      <c r="AH125" s="99"/>
      <c r="AI125" s="100"/>
      <c r="AJ125" s="99"/>
      <c r="AK125" s="100"/>
      <c r="AL125" s="99"/>
      <c r="AM125" s="100"/>
      <c r="AN125" s="99"/>
      <c r="AO125" s="100"/>
      <c r="AP125" s="99"/>
      <c r="AQ125" s="100"/>
      <c r="AR125" s="99"/>
      <c r="AS125" s="100"/>
      <c r="AT125" s="99"/>
      <c r="AU125" s="100"/>
      <c r="AV125" s="99"/>
      <c r="AW125" s="100"/>
      <c r="AX125" s="99"/>
      <c r="AY125" s="100"/>
      <c r="AZ125" s="99"/>
      <c r="BA125" s="100"/>
      <c r="BB125" s="99"/>
      <c r="BC125" s="100"/>
      <c r="BD125" s="99"/>
      <c r="BE125" s="100"/>
      <c r="BF125" s="101"/>
      <c r="BG125" s="100"/>
      <c r="BH125" s="99"/>
      <c r="BI125" s="100"/>
      <c r="BJ125" s="99"/>
      <c r="BK125" s="100"/>
      <c r="BL125" s="99"/>
      <c r="BM125" s="100"/>
      <c r="BN125" s="99"/>
      <c r="BO125" s="100"/>
      <c r="BP125" s="99"/>
      <c r="BQ125" s="100"/>
      <c r="BR125" s="99"/>
      <c r="BS125" s="100"/>
      <c r="BT125" s="99"/>
      <c r="BU125" s="100"/>
      <c r="BV125" s="99"/>
      <c r="BW125" s="100"/>
      <c r="BX125" s="99"/>
      <c r="BY125" s="100"/>
      <c r="BZ125" s="99"/>
      <c r="CA125" s="100"/>
      <c r="CB125" s="99"/>
      <c r="CC125" s="100"/>
      <c r="CD125" s="99"/>
      <c r="CE125" s="100"/>
      <c r="CF125" s="101"/>
      <c r="CG125" s="100"/>
    </row>
    <row r="126" spans="1:85" s="102" customFormat="1" ht="19.899999999999999" customHeight="1" x14ac:dyDescent="0.25">
      <c r="A126" s="94">
        <v>100</v>
      </c>
      <c r="B126" s="95" t="s">
        <v>227</v>
      </c>
      <c r="C126" s="95"/>
      <c r="D126" s="94">
        <v>28</v>
      </c>
      <c r="E126" s="94"/>
      <c r="F126" s="94"/>
      <c r="G126" s="94"/>
      <c r="H126" s="94"/>
      <c r="I126" s="100"/>
      <c r="J126" s="94"/>
      <c r="K126" s="100"/>
      <c r="L126" s="94"/>
      <c r="M126" s="100"/>
      <c r="N126" s="94"/>
      <c r="O126" s="100"/>
      <c r="P126" s="94"/>
      <c r="Q126" s="100"/>
      <c r="R126" s="94"/>
      <c r="S126" s="100"/>
      <c r="T126" s="94"/>
      <c r="U126" s="100"/>
      <c r="V126" s="94"/>
      <c r="W126" s="100"/>
      <c r="X126" s="94"/>
      <c r="Y126" s="100"/>
      <c r="Z126" s="94"/>
      <c r="AA126" s="100"/>
      <c r="AB126" s="94"/>
      <c r="AC126" s="100"/>
      <c r="AD126" s="94"/>
      <c r="AE126" s="100"/>
      <c r="AF126" s="101"/>
      <c r="AG126" s="100"/>
      <c r="AH126" s="99"/>
      <c r="AI126" s="100"/>
      <c r="AJ126" s="99"/>
      <c r="AK126" s="100"/>
      <c r="AL126" s="99"/>
      <c r="AM126" s="100"/>
      <c r="AN126" s="99"/>
      <c r="AO126" s="100"/>
      <c r="AP126" s="99"/>
      <c r="AQ126" s="100"/>
      <c r="AR126" s="99"/>
      <c r="AS126" s="100"/>
      <c r="AT126" s="99"/>
      <c r="AU126" s="100"/>
      <c r="AV126" s="99"/>
      <c r="AW126" s="100"/>
      <c r="AX126" s="99"/>
      <c r="AY126" s="100"/>
      <c r="AZ126" s="99"/>
      <c r="BA126" s="100"/>
      <c r="BB126" s="99"/>
      <c r="BC126" s="100"/>
      <c r="BD126" s="99"/>
      <c r="BE126" s="100"/>
      <c r="BF126" s="101"/>
      <c r="BG126" s="100"/>
      <c r="BH126" s="99"/>
      <c r="BI126" s="100"/>
      <c r="BJ126" s="99"/>
      <c r="BK126" s="100"/>
      <c r="BL126" s="99"/>
      <c r="BM126" s="100"/>
      <c r="BN126" s="99"/>
      <c r="BO126" s="100"/>
      <c r="BP126" s="99"/>
      <c r="BQ126" s="100"/>
      <c r="BR126" s="99"/>
      <c r="BS126" s="100"/>
      <c r="BT126" s="99"/>
      <c r="BU126" s="100"/>
      <c r="BV126" s="99"/>
      <c r="BW126" s="100"/>
      <c r="BX126" s="99"/>
      <c r="BY126" s="100"/>
      <c r="BZ126" s="99"/>
      <c r="CA126" s="100"/>
      <c r="CB126" s="99"/>
      <c r="CC126" s="100"/>
      <c r="CD126" s="99"/>
      <c r="CE126" s="100"/>
      <c r="CF126" s="101"/>
      <c r="CG126" s="100"/>
    </row>
    <row r="127" spans="1:85" s="102" customFormat="1" ht="19.899999999999999" customHeight="1" x14ac:dyDescent="0.25">
      <c r="A127" s="94">
        <v>101</v>
      </c>
      <c r="B127" s="95" t="s">
        <v>209</v>
      </c>
      <c r="C127" s="95" t="s">
        <v>205</v>
      </c>
      <c r="D127" s="94">
        <v>28</v>
      </c>
      <c r="E127" s="94">
        <v>1</v>
      </c>
      <c r="F127" s="94" t="s">
        <v>210</v>
      </c>
      <c r="G127" s="94">
        <v>1850</v>
      </c>
      <c r="H127" s="94"/>
      <c r="I127" s="100"/>
      <c r="J127" s="94"/>
      <c r="K127" s="100"/>
      <c r="L127" s="94"/>
      <c r="M127" s="100"/>
      <c r="N127" s="94"/>
      <c r="O127" s="100"/>
      <c r="P127" s="94"/>
      <c r="Q127" s="100"/>
      <c r="R127" s="94"/>
      <c r="S127" s="100"/>
      <c r="T127" s="94"/>
      <c r="U127" s="100"/>
      <c r="V127" s="94"/>
      <c r="W127" s="100"/>
      <c r="X127" s="94"/>
      <c r="Y127" s="100"/>
      <c r="Z127" s="94"/>
      <c r="AA127" s="100"/>
      <c r="AB127" s="94"/>
      <c r="AC127" s="100"/>
      <c r="AD127" s="94"/>
      <c r="AE127" s="100"/>
      <c r="AF127" s="101"/>
      <c r="AG127" s="100"/>
      <c r="AH127" s="99"/>
      <c r="AI127" s="100"/>
      <c r="AJ127" s="99"/>
      <c r="AK127" s="100"/>
      <c r="AL127" s="99"/>
      <c r="AM127" s="100"/>
      <c r="AN127" s="99"/>
      <c r="AO127" s="100"/>
      <c r="AP127" s="99"/>
      <c r="AQ127" s="100"/>
      <c r="AR127" s="99"/>
      <c r="AS127" s="100"/>
      <c r="AT127" s="99"/>
      <c r="AU127" s="100"/>
      <c r="AV127" s="99">
        <v>18</v>
      </c>
      <c r="AW127" s="100">
        <f t="shared" si="374"/>
        <v>18</v>
      </c>
      <c r="AX127" s="99">
        <v>48</v>
      </c>
      <c r="AY127" s="100">
        <f t="shared" si="375"/>
        <v>48</v>
      </c>
      <c r="AZ127" s="99">
        <v>153</v>
      </c>
      <c r="BA127" s="100">
        <f t="shared" si="376"/>
        <v>153</v>
      </c>
      <c r="BB127" s="99">
        <v>40</v>
      </c>
      <c r="BC127" s="100">
        <f t="shared" si="377"/>
        <v>40</v>
      </c>
      <c r="BD127" s="99">
        <v>27</v>
      </c>
      <c r="BE127" s="100">
        <f t="shared" si="378"/>
        <v>27</v>
      </c>
      <c r="BF127" s="101">
        <f t="shared" si="379"/>
        <v>286</v>
      </c>
      <c r="BG127" s="100">
        <f t="shared" si="380"/>
        <v>286</v>
      </c>
      <c r="BH127" s="99">
        <v>237</v>
      </c>
      <c r="BI127" s="100">
        <f t="shared" si="381"/>
        <v>237</v>
      </c>
      <c r="BJ127" s="99">
        <v>12</v>
      </c>
      <c r="BK127" s="100">
        <f t="shared" ref="BK127:BK128" si="384">BJ127*$E127</f>
        <v>12</v>
      </c>
      <c r="BL127" s="99"/>
      <c r="BM127" s="100"/>
      <c r="BN127" s="99"/>
      <c r="BO127" s="100"/>
      <c r="BP127" s="99"/>
      <c r="BQ127" s="100"/>
      <c r="BR127" s="99"/>
      <c r="BS127" s="100"/>
      <c r="BT127" s="99"/>
      <c r="BU127" s="100"/>
      <c r="BV127" s="99"/>
      <c r="BW127" s="100">
        <f t="shared" si="382"/>
        <v>0</v>
      </c>
      <c r="BX127" s="99"/>
      <c r="BY127" s="100"/>
      <c r="BZ127" s="99"/>
      <c r="CA127" s="100"/>
      <c r="CB127" s="99"/>
      <c r="CC127" s="100"/>
      <c r="CD127" s="99"/>
      <c r="CE127" s="100"/>
      <c r="CF127" s="101">
        <f t="shared" si="383"/>
        <v>249</v>
      </c>
      <c r="CG127" s="100">
        <f t="shared" si="383"/>
        <v>249</v>
      </c>
    </row>
    <row r="128" spans="1:85" s="102" customFormat="1" ht="19.899999999999999" customHeight="1" x14ac:dyDescent="0.25">
      <c r="A128" s="94">
        <v>102</v>
      </c>
      <c r="B128" s="95" t="s">
        <v>209</v>
      </c>
      <c r="C128" s="95" t="s">
        <v>74</v>
      </c>
      <c r="D128" s="94">
        <v>28</v>
      </c>
      <c r="E128" s="94">
        <v>0.68</v>
      </c>
      <c r="F128" s="94" t="s">
        <v>210</v>
      </c>
      <c r="G128" s="94">
        <v>1800</v>
      </c>
      <c r="H128" s="94"/>
      <c r="I128" s="100"/>
      <c r="J128" s="94"/>
      <c r="K128" s="100"/>
      <c r="L128" s="94"/>
      <c r="M128" s="100"/>
      <c r="N128" s="94"/>
      <c r="O128" s="100"/>
      <c r="P128" s="94"/>
      <c r="Q128" s="100"/>
      <c r="R128" s="94"/>
      <c r="S128" s="100"/>
      <c r="T128" s="94"/>
      <c r="U128" s="100"/>
      <c r="V128" s="94"/>
      <c r="W128" s="100"/>
      <c r="X128" s="94"/>
      <c r="Y128" s="100"/>
      <c r="Z128" s="94"/>
      <c r="AA128" s="100"/>
      <c r="AB128" s="94"/>
      <c r="AC128" s="100"/>
      <c r="AD128" s="94"/>
      <c r="AE128" s="100"/>
      <c r="AF128" s="101"/>
      <c r="AG128" s="100"/>
      <c r="AH128" s="99"/>
      <c r="AI128" s="100"/>
      <c r="AJ128" s="99"/>
      <c r="AK128" s="100"/>
      <c r="AL128" s="99"/>
      <c r="AM128" s="100"/>
      <c r="AN128" s="99"/>
      <c r="AO128" s="100"/>
      <c r="AP128" s="99"/>
      <c r="AQ128" s="100"/>
      <c r="AR128" s="99"/>
      <c r="AS128" s="100"/>
      <c r="AT128" s="99"/>
      <c r="AU128" s="100"/>
      <c r="AV128" s="99">
        <v>409</v>
      </c>
      <c r="AW128" s="100">
        <f t="shared" si="374"/>
        <v>278.12</v>
      </c>
      <c r="AX128" s="99">
        <v>144</v>
      </c>
      <c r="AY128" s="100">
        <f t="shared" si="375"/>
        <v>97.92</v>
      </c>
      <c r="AZ128" s="99">
        <v>127</v>
      </c>
      <c r="BA128" s="100">
        <f t="shared" si="376"/>
        <v>86.36</v>
      </c>
      <c r="BB128" s="99"/>
      <c r="BC128" s="100">
        <f t="shared" si="377"/>
        <v>0</v>
      </c>
      <c r="BD128" s="99">
        <v>99</v>
      </c>
      <c r="BE128" s="100">
        <f t="shared" si="378"/>
        <v>67.320000000000007</v>
      </c>
      <c r="BF128" s="101">
        <f t="shared" si="379"/>
        <v>779</v>
      </c>
      <c r="BG128" s="100">
        <f t="shared" si="380"/>
        <v>529.72</v>
      </c>
      <c r="BH128" s="99">
        <v>124</v>
      </c>
      <c r="BI128" s="100">
        <f t="shared" si="381"/>
        <v>84.320000000000007</v>
      </c>
      <c r="BJ128" s="99">
        <v>24</v>
      </c>
      <c r="BK128" s="100">
        <f t="shared" si="384"/>
        <v>16.32</v>
      </c>
      <c r="BL128" s="99"/>
      <c r="BM128" s="100"/>
      <c r="BN128" s="99"/>
      <c r="BO128" s="100"/>
      <c r="BP128" s="99"/>
      <c r="BQ128" s="100"/>
      <c r="BR128" s="99"/>
      <c r="BS128" s="100"/>
      <c r="BT128" s="99"/>
      <c r="BU128" s="100"/>
      <c r="BV128" s="99"/>
      <c r="BW128" s="100">
        <f t="shared" si="382"/>
        <v>0</v>
      </c>
      <c r="BX128" s="99"/>
      <c r="BY128" s="100">
        <f t="shared" ref="BY128" si="385">BX128*$E128</f>
        <v>0</v>
      </c>
      <c r="BZ128" s="99"/>
      <c r="CA128" s="100">
        <f t="shared" ref="CA128" si="386">BZ128*$E128</f>
        <v>0</v>
      </c>
      <c r="CB128" s="99"/>
      <c r="CC128" s="100"/>
      <c r="CD128" s="99"/>
      <c r="CE128" s="100"/>
      <c r="CF128" s="101">
        <f t="shared" si="383"/>
        <v>148</v>
      </c>
      <c r="CG128" s="100">
        <f t="shared" si="383"/>
        <v>100.64000000000001</v>
      </c>
    </row>
    <row r="129" spans="1:85" s="102" customFormat="1" ht="19.899999999999999" customHeight="1" x14ac:dyDescent="0.25">
      <c r="A129" s="94">
        <v>103</v>
      </c>
      <c r="B129" s="95" t="s">
        <v>209</v>
      </c>
      <c r="C129" s="95" t="s">
        <v>74</v>
      </c>
      <c r="D129" s="94">
        <v>18</v>
      </c>
      <c r="E129" s="94">
        <v>0.64</v>
      </c>
      <c r="F129" s="94" t="s">
        <v>206</v>
      </c>
      <c r="G129" s="94">
        <v>1800</v>
      </c>
      <c r="H129" s="94"/>
      <c r="I129" s="100"/>
      <c r="J129" s="94"/>
      <c r="K129" s="100"/>
      <c r="L129" s="94"/>
      <c r="M129" s="100"/>
      <c r="N129" s="94"/>
      <c r="O129" s="100"/>
      <c r="P129" s="94"/>
      <c r="Q129" s="100"/>
      <c r="R129" s="94"/>
      <c r="S129" s="100"/>
      <c r="T129" s="94"/>
      <c r="U129" s="100"/>
      <c r="V129" s="94"/>
      <c r="W129" s="100"/>
      <c r="X129" s="94"/>
      <c r="Y129" s="100"/>
      <c r="Z129" s="94"/>
      <c r="AA129" s="100"/>
      <c r="AB129" s="94"/>
      <c r="AC129" s="100"/>
      <c r="AD129" s="94"/>
      <c r="AE129" s="100"/>
      <c r="AF129" s="101"/>
      <c r="AG129" s="100"/>
      <c r="AH129" s="99"/>
      <c r="AI129" s="100"/>
      <c r="AJ129" s="99"/>
      <c r="AK129" s="100"/>
      <c r="AL129" s="99"/>
      <c r="AM129" s="100"/>
      <c r="AN129" s="99"/>
      <c r="AO129" s="100"/>
      <c r="AP129" s="99"/>
      <c r="AQ129" s="100"/>
      <c r="AR129" s="99"/>
      <c r="AS129" s="100"/>
      <c r="AT129" s="99"/>
      <c r="AU129" s="100"/>
      <c r="AV129" s="99"/>
      <c r="AW129" s="100"/>
      <c r="AX129" s="99"/>
      <c r="AY129" s="100"/>
      <c r="AZ129" s="99"/>
      <c r="BA129" s="100"/>
      <c r="BB129" s="99"/>
      <c r="BC129" s="100"/>
      <c r="BD129" s="99"/>
      <c r="BE129" s="100"/>
      <c r="BF129" s="101">
        <f t="shared" ref="BF129" si="387">SUM(AH129,AJ129,AL129,AN129,AP129,AR129,AT129,AV129,AX129,AZ129,BB129,BD129)</f>
        <v>0</v>
      </c>
      <c r="BG129" s="100">
        <f t="shared" ref="BG129" si="388">SUM(AI129,AK129,AM129,AO129,AQ129,AS129,AU129,AW129,AY129,BA129,BC129,BE129)</f>
        <v>0</v>
      </c>
      <c r="BH129" s="99"/>
      <c r="BI129" s="100"/>
      <c r="BJ129" s="99"/>
      <c r="BK129" s="100"/>
      <c r="BL129" s="99"/>
      <c r="BM129" s="100"/>
      <c r="BN129" s="99"/>
      <c r="BO129" s="100"/>
      <c r="BP129" s="99"/>
      <c r="BQ129" s="100"/>
      <c r="BR129" s="99"/>
      <c r="BS129" s="100"/>
      <c r="BT129" s="99"/>
      <c r="BU129" s="100"/>
      <c r="BV129" s="99"/>
      <c r="BW129" s="100"/>
      <c r="BX129" s="99"/>
      <c r="BY129" s="100"/>
      <c r="BZ129" s="99"/>
      <c r="CA129" s="100"/>
      <c r="CB129" s="99"/>
      <c r="CC129" s="100"/>
      <c r="CD129" s="99"/>
      <c r="CE129" s="100"/>
      <c r="CF129" s="101">
        <f t="shared" si="383"/>
        <v>0</v>
      </c>
      <c r="CG129" s="100">
        <f t="shared" si="383"/>
        <v>0</v>
      </c>
    </row>
    <row r="130" spans="1:85" s="102" customFormat="1" ht="19.899999999999999" customHeight="1" x14ac:dyDescent="0.25">
      <c r="A130" s="94">
        <v>104</v>
      </c>
      <c r="B130" s="95" t="s">
        <v>151</v>
      </c>
      <c r="C130" s="95" t="s">
        <v>77</v>
      </c>
      <c r="D130" s="94">
        <f t="shared" ref="D130:D137" si="389">RANK(BF130,$BF$4:$BF$147)</f>
        <v>18</v>
      </c>
      <c r="E130" s="94">
        <v>1</v>
      </c>
      <c r="F130" s="94" t="s">
        <v>152</v>
      </c>
      <c r="G130" s="94">
        <v>2100</v>
      </c>
      <c r="H130" s="94"/>
      <c r="I130" s="100">
        <f t="shared" si="221"/>
        <v>0</v>
      </c>
      <c r="J130" s="94"/>
      <c r="K130" s="100">
        <f t="shared" si="222"/>
        <v>0</v>
      </c>
      <c r="L130" s="94"/>
      <c r="M130" s="100">
        <f t="shared" si="223"/>
        <v>0</v>
      </c>
      <c r="N130" s="94"/>
      <c r="O130" s="100">
        <f t="shared" si="224"/>
        <v>0</v>
      </c>
      <c r="P130" s="94"/>
      <c r="Q130" s="100">
        <f t="shared" si="225"/>
        <v>0</v>
      </c>
      <c r="R130" s="94"/>
      <c r="S130" s="100">
        <f t="shared" si="226"/>
        <v>0</v>
      </c>
      <c r="T130" s="94"/>
      <c r="U130" s="100">
        <f t="shared" si="227"/>
        <v>0</v>
      </c>
      <c r="V130" s="94"/>
      <c r="W130" s="100">
        <f t="shared" si="228"/>
        <v>0</v>
      </c>
      <c r="X130" s="94"/>
      <c r="Y130" s="100">
        <f t="shared" si="229"/>
        <v>0</v>
      </c>
      <c r="Z130" s="94"/>
      <c r="AA130" s="100">
        <f t="shared" si="230"/>
        <v>0</v>
      </c>
      <c r="AB130" s="94"/>
      <c r="AC130" s="100">
        <f t="shared" si="231"/>
        <v>0</v>
      </c>
      <c r="AD130" s="94"/>
      <c r="AE130" s="100">
        <f t="shared" si="232"/>
        <v>0</v>
      </c>
      <c r="AF130" s="101">
        <f t="shared" ref="AF130:AF137" si="390">SUM(H130,J130,L130,N130,P130,R130,T130,V130,X130,Z130,AB130,AD130)</f>
        <v>0</v>
      </c>
      <c r="AG130" s="100">
        <f t="shared" ref="AG130:AG137" si="391">SUM(I130,K130,M130,O130,Q130,S130,U130,W130,Y130,AA130,AC130,AE130)</f>
        <v>0</v>
      </c>
      <c r="AH130" s="99"/>
      <c r="AI130" s="100">
        <f t="shared" si="235"/>
        <v>0</v>
      </c>
      <c r="AJ130" s="99"/>
      <c r="AK130" s="100">
        <f t="shared" si="237"/>
        <v>0</v>
      </c>
      <c r="AL130" s="99"/>
      <c r="AM130" s="100">
        <f t="shared" si="237"/>
        <v>0</v>
      </c>
      <c r="AN130" s="99"/>
      <c r="AO130" s="100">
        <f t="shared" si="238"/>
        <v>0</v>
      </c>
      <c r="AP130" s="99"/>
      <c r="AQ130" s="100">
        <f t="shared" si="239"/>
        <v>0</v>
      </c>
      <c r="AR130" s="99"/>
      <c r="AS130" s="100">
        <f t="shared" si="240"/>
        <v>0</v>
      </c>
      <c r="AT130" s="99"/>
      <c r="AU130" s="100">
        <f t="shared" si="241"/>
        <v>0</v>
      </c>
      <c r="AV130" s="99"/>
      <c r="AW130" s="100">
        <f t="shared" si="242"/>
        <v>0</v>
      </c>
      <c r="AX130" s="99"/>
      <c r="AY130" s="100">
        <f t="shared" si="243"/>
        <v>0</v>
      </c>
      <c r="AZ130" s="99"/>
      <c r="BA130" s="100">
        <f t="shared" si="244"/>
        <v>0</v>
      </c>
      <c r="BB130" s="99"/>
      <c r="BC130" s="100">
        <f t="shared" si="245"/>
        <v>0</v>
      </c>
      <c r="BD130" s="99"/>
      <c r="BE130" s="100">
        <f t="shared" si="246"/>
        <v>0</v>
      </c>
      <c r="BF130" s="101">
        <f t="shared" si="345"/>
        <v>0</v>
      </c>
      <c r="BG130" s="100">
        <f t="shared" si="345"/>
        <v>0</v>
      </c>
      <c r="BH130" s="96"/>
      <c r="BI130" s="97">
        <f t="shared" ref="BI130:BI137" si="392">BH130*$E130</f>
        <v>0</v>
      </c>
      <c r="BJ130" s="99"/>
      <c r="BK130" s="100">
        <f t="shared" ref="BK130:BK137" si="393">BJ130*$E130</f>
        <v>0</v>
      </c>
      <c r="BL130" s="99"/>
      <c r="BM130" s="100">
        <f t="shared" ref="BM130:BM137" si="394">BL130*$E130</f>
        <v>0</v>
      </c>
      <c r="BN130" s="99"/>
      <c r="BO130" s="100">
        <f t="shared" ref="BO130:BO137" si="395">BN130*$E130</f>
        <v>0</v>
      </c>
      <c r="BP130" s="99"/>
      <c r="BQ130" s="100">
        <f t="shared" ref="BQ130:BQ137" si="396">BP130*$E130</f>
        <v>0</v>
      </c>
      <c r="BR130" s="99"/>
      <c r="BS130" s="100">
        <f t="shared" ref="BS130:BS137" si="397">BR130*$E130</f>
        <v>0</v>
      </c>
      <c r="BT130" s="99"/>
      <c r="BU130" s="100">
        <f t="shared" ref="BU130:BU137" si="398">BT130*$E130</f>
        <v>0</v>
      </c>
      <c r="BV130" s="99"/>
      <c r="BW130" s="100">
        <f t="shared" ref="BW130:BW137" si="399">BV130*$E130</f>
        <v>0</v>
      </c>
      <c r="BX130" s="99"/>
      <c r="BY130" s="100">
        <f t="shared" ref="BY130:BY137" si="400">BX130*$E130</f>
        <v>0</v>
      </c>
      <c r="BZ130" s="99"/>
      <c r="CA130" s="100">
        <f t="shared" ref="CA130:CA137" si="401">BZ130*$E130</f>
        <v>0</v>
      </c>
      <c r="CB130" s="99"/>
      <c r="CC130" s="100">
        <f t="shared" ref="CC130:CC137" si="402">CB130*$E130</f>
        <v>0</v>
      </c>
      <c r="CD130" s="99"/>
      <c r="CE130" s="100">
        <f t="shared" ref="CE130:CE137" si="403">CD130*$E130</f>
        <v>0</v>
      </c>
      <c r="CF130" s="101">
        <f t="shared" si="383"/>
        <v>0</v>
      </c>
      <c r="CG130" s="100">
        <f t="shared" si="383"/>
        <v>0</v>
      </c>
    </row>
    <row r="131" spans="1:85" s="102" customFormat="1" ht="19.899999999999999" customHeight="1" x14ac:dyDescent="0.25">
      <c r="A131" s="94">
        <v>105</v>
      </c>
      <c r="B131" s="95" t="s">
        <v>153</v>
      </c>
      <c r="C131" s="95" t="s">
        <v>77</v>
      </c>
      <c r="D131" s="94">
        <f t="shared" si="389"/>
        <v>18</v>
      </c>
      <c r="E131" s="94">
        <v>1</v>
      </c>
      <c r="F131" s="94" t="s">
        <v>83</v>
      </c>
      <c r="G131" s="94"/>
      <c r="H131" s="94"/>
      <c r="I131" s="100">
        <f t="shared" si="221"/>
        <v>0</v>
      </c>
      <c r="J131" s="94"/>
      <c r="K131" s="100">
        <f t="shared" si="222"/>
        <v>0</v>
      </c>
      <c r="L131" s="94"/>
      <c r="M131" s="100">
        <f t="shared" si="223"/>
        <v>0</v>
      </c>
      <c r="N131" s="94"/>
      <c r="O131" s="100">
        <f t="shared" si="224"/>
        <v>0</v>
      </c>
      <c r="P131" s="94"/>
      <c r="Q131" s="100">
        <f t="shared" si="225"/>
        <v>0</v>
      </c>
      <c r="R131" s="94"/>
      <c r="S131" s="100">
        <f t="shared" si="226"/>
        <v>0</v>
      </c>
      <c r="T131" s="94"/>
      <c r="U131" s="100">
        <f t="shared" si="227"/>
        <v>0</v>
      </c>
      <c r="V131" s="94"/>
      <c r="W131" s="100">
        <f t="shared" si="228"/>
        <v>0</v>
      </c>
      <c r="X131" s="94"/>
      <c r="Y131" s="100">
        <f t="shared" si="229"/>
        <v>0</v>
      </c>
      <c r="Z131" s="94"/>
      <c r="AA131" s="100">
        <f t="shared" si="230"/>
        <v>0</v>
      </c>
      <c r="AB131" s="94"/>
      <c r="AC131" s="100">
        <f t="shared" si="231"/>
        <v>0</v>
      </c>
      <c r="AD131" s="94"/>
      <c r="AE131" s="100">
        <f t="shared" si="232"/>
        <v>0</v>
      </c>
      <c r="AF131" s="101">
        <f t="shared" si="390"/>
        <v>0</v>
      </c>
      <c r="AG131" s="100">
        <f t="shared" si="391"/>
        <v>0</v>
      </c>
      <c r="AH131" s="99"/>
      <c r="AI131" s="100">
        <f t="shared" si="235"/>
        <v>0</v>
      </c>
      <c r="AJ131" s="99"/>
      <c r="AK131" s="100">
        <f t="shared" si="237"/>
        <v>0</v>
      </c>
      <c r="AL131" s="99"/>
      <c r="AM131" s="100">
        <f t="shared" si="237"/>
        <v>0</v>
      </c>
      <c r="AN131" s="99"/>
      <c r="AO131" s="100">
        <f t="shared" si="238"/>
        <v>0</v>
      </c>
      <c r="AP131" s="99"/>
      <c r="AQ131" s="100">
        <f t="shared" si="239"/>
        <v>0</v>
      </c>
      <c r="AR131" s="99"/>
      <c r="AS131" s="100">
        <f t="shared" si="240"/>
        <v>0</v>
      </c>
      <c r="AT131" s="99"/>
      <c r="AU131" s="100">
        <f t="shared" si="241"/>
        <v>0</v>
      </c>
      <c r="AV131" s="99"/>
      <c r="AW131" s="100">
        <f t="shared" si="242"/>
        <v>0</v>
      </c>
      <c r="AX131" s="99"/>
      <c r="AY131" s="100">
        <f t="shared" si="243"/>
        <v>0</v>
      </c>
      <c r="AZ131" s="99"/>
      <c r="BA131" s="100">
        <f t="shared" si="244"/>
        <v>0</v>
      </c>
      <c r="BB131" s="99"/>
      <c r="BC131" s="100">
        <f t="shared" si="245"/>
        <v>0</v>
      </c>
      <c r="BD131" s="99"/>
      <c r="BE131" s="100">
        <f t="shared" si="246"/>
        <v>0</v>
      </c>
      <c r="BF131" s="101">
        <f t="shared" si="345"/>
        <v>0</v>
      </c>
      <c r="BG131" s="100">
        <f t="shared" si="345"/>
        <v>0</v>
      </c>
      <c r="BH131" s="99"/>
      <c r="BI131" s="100">
        <f t="shared" si="392"/>
        <v>0</v>
      </c>
      <c r="BJ131" s="99"/>
      <c r="BK131" s="100">
        <f t="shared" si="393"/>
        <v>0</v>
      </c>
      <c r="BL131" s="99"/>
      <c r="BM131" s="100">
        <f t="shared" si="394"/>
        <v>0</v>
      </c>
      <c r="BN131" s="99"/>
      <c r="BO131" s="100">
        <f t="shared" si="395"/>
        <v>0</v>
      </c>
      <c r="BP131" s="99"/>
      <c r="BQ131" s="100">
        <f t="shared" si="396"/>
        <v>0</v>
      </c>
      <c r="BR131" s="99"/>
      <c r="BS131" s="100">
        <f t="shared" si="397"/>
        <v>0</v>
      </c>
      <c r="BT131" s="99"/>
      <c r="BU131" s="100">
        <f t="shared" si="398"/>
        <v>0</v>
      </c>
      <c r="BV131" s="99"/>
      <c r="BW131" s="100">
        <f t="shared" si="399"/>
        <v>0</v>
      </c>
      <c r="BX131" s="99"/>
      <c r="BY131" s="100">
        <f t="shared" si="400"/>
        <v>0</v>
      </c>
      <c r="BZ131" s="99"/>
      <c r="CA131" s="100">
        <f t="shared" si="401"/>
        <v>0</v>
      </c>
      <c r="CB131" s="99"/>
      <c r="CC131" s="100">
        <f t="shared" si="402"/>
        <v>0</v>
      </c>
      <c r="CD131" s="99"/>
      <c r="CE131" s="100">
        <f t="shared" si="403"/>
        <v>0</v>
      </c>
      <c r="CF131" s="101">
        <f t="shared" si="383"/>
        <v>0</v>
      </c>
      <c r="CG131" s="100">
        <f t="shared" si="383"/>
        <v>0</v>
      </c>
    </row>
    <row r="132" spans="1:85" s="102" customFormat="1" ht="19.899999999999999" customHeight="1" x14ac:dyDescent="0.25">
      <c r="A132" s="94">
        <v>106</v>
      </c>
      <c r="B132" s="95" t="s">
        <v>154</v>
      </c>
      <c r="C132" s="95" t="s">
        <v>74</v>
      </c>
      <c r="D132" s="94">
        <f t="shared" si="389"/>
        <v>18</v>
      </c>
      <c r="E132" s="94">
        <v>0.64</v>
      </c>
      <c r="F132" s="94" t="s">
        <v>85</v>
      </c>
      <c r="G132" s="94">
        <v>1350</v>
      </c>
      <c r="H132" s="94"/>
      <c r="I132" s="100">
        <f t="shared" si="221"/>
        <v>0</v>
      </c>
      <c r="J132" s="94"/>
      <c r="K132" s="100">
        <f t="shared" si="222"/>
        <v>0</v>
      </c>
      <c r="L132" s="94"/>
      <c r="M132" s="100">
        <f t="shared" si="223"/>
        <v>0</v>
      </c>
      <c r="N132" s="94"/>
      <c r="O132" s="100">
        <f t="shared" si="224"/>
        <v>0</v>
      </c>
      <c r="P132" s="94"/>
      <c r="Q132" s="100">
        <f t="shared" si="225"/>
        <v>0</v>
      </c>
      <c r="R132" s="94"/>
      <c r="S132" s="100">
        <f t="shared" si="226"/>
        <v>0</v>
      </c>
      <c r="T132" s="94"/>
      <c r="U132" s="100">
        <f t="shared" si="227"/>
        <v>0</v>
      </c>
      <c r="V132" s="94"/>
      <c r="W132" s="100">
        <f t="shared" si="228"/>
        <v>0</v>
      </c>
      <c r="X132" s="94"/>
      <c r="Y132" s="100">
        <f t="shared" si="229"/>
        <v>0</v>
      </c>
      <c r="Z132" s="94"/>
      <c r="AA132" s="100">
        <f t="shared" si="230"/>
        <v>0</v>
      </c>
      <c r="AB132" s="94"/>
      <c r="AC132" s="100">
        <f t="shared" si="231"/>
        <v>0</v>
      </c>
      <c r="AD132" s="94"/>
      <c r="AE132" s="100">
        <f t="shared" si="232"/>
        <v>0</v>
      </c>
      <c r="AF132" s="101">
        <f t="shared" si="390"/>
        <v>0</v>
      </c>
      <c r="AG132" s="100">
        <f t="shared" si="391"/>
        <v>0</v>
      </c>
      <c r="AH132" s="99"/>
      <c r="AI132" s="100">
        <f t="shared" si="235"/>
        <v>0</v>
      </c>
      <c r="AJ132" s="99"/>
      <c r="AK132" s="100">
        <f t="shared" si="237"/>
        <v>0</v>
      </c>
      <c r="AL132" s="99"/>
      <c r="AM132" s="100">
        <f t="shared" si="237"/>
        <v>0</v>
      </c>
      <c r="AN132" s="99"/>
      <c r="AO132" s="100">
        <f t="shared" si="238"/>
        <v>0</v>
      </c>
      <c r="AP132" s="99"/>
      <c r="AQ132" s="100">
        <f t="shared" si="239"/>
        <v>0</v>
      </c>
      <c r="AR132" s="99"/>
      <c r="AS132" s="100">
        <f t="shared" si="240"/>
        <v>0</v>
      </c>
      <c r="AT132" s="99"/>
      <c r="AU132" s="100">
        <f t="shared" si="241"/>
        <v>0</v>
      </c>
      <c r="AV132" s="99"/>
      <c r="AW132" s="100">
        <f t="shared" si="242"/>
        <v>0</v>
      </c>
      <c r="AX132" s="99"/>
      <c r="AY132" s="100">
        <f t="shared" si="243"/>
        <v>0</v>
      </c>
      <c r="AZ132" s="99"/>
      <c r="BA132" s="100">
        <f t="shared" si="244"/>
        <v>0</v>
      </c>
      <c r="BB132" s="99"/>
      <c r="BC132" s="100">
        <f t="shared" si="245"/>
        <v>0</v>
      </c>
      <c r="BD132" s="99"/>
      <c r="BE132" s="100">
        <f t="shared" si="246"/>
        <v>0</v>
      </c>
      <c r="BF132" s="101">
        <f t="shared" si="345"/>
        <v>0</v>
      </c>
      <c r="BG132" s="100">
        <f t="shared" si="345"/>
        <v>0</v>
      </c>
      <c r="BH132" s="99"/>
      <c r="BI132" s="100">
        <f t="shared" si="392"/>
        <v>0</v>
      </c>
      <c r="BJ132" s="99"/>
      <c r="BK132" s="100">
        <f t="shared" si="393"/>
        <v>0</v>
      </c>
      <c r="BL132" s="99"/>
      <c r="BM132" s="100">
        <f t="shared" si="394"/>
        <v>0</v>
      </c>
      <c r="BN132" s="99"/>
      <c r="BO132" s="100">
        <f t="shared" si="395"/>
        <v>0</v>
      </c>
      <c r="BP132" s="99"/>
      <c r="BQ132" s="100">
        <f t="shared" si="396"/>
        <v>0</v>
      </c>
      <c r="BR132" s="99"/>
      <c r="BS132" s="100">
        <f t="shared" si="397"/>
        <v>0</v>
      </c>
      <c r="BT132" s="99"/>
      <c r="BU132" s="100">
        <f t="shared" si="398"/>
        <v>0</v>
      </c>
      <c r="BV132" s="99"/>
      <c r="BW132" s="100">
        <f t="shared" si="399"/>
        <v>0</v>
      </c>
      <c r="BX132" s="99"/>
      <c r="BY132" s="100">
        <f t="shared" si="400"/>
        <v>0</v>
      </c>
      <c r="BZ132" s="99"/>
      <c r="CA132" s="100">
        <f t="shared" si="401"/>
        <v>0</v>
      </c>
      <c r="CB132" s="99"/>
      <c r="CC132" s="100">
        <f t="shared" si="402"/>
        <v>0</v>
      </c>
      <c r="CD132" s="99"/>
      <c r="CE132" s="100">
        <f t="shared" si="403"/>
        <v>0</v>
      </c>
      <c r="CF132" s="101">
        <f t="shared" si="383"/>
        <v>0</v>
      </c>
      <c r="CG132" s="100">
        <f t="shared" si="383"/>
        <v>0</v>
      </c>
    </row>
    <row r="133" spans="1:85" s="102" customFormat="1" ht="19.899999999999999" customHeight="1" x14ac:dyDescent="0.25">
      <c r="A133" s="94">
        <v>107</v>
      </c>
      <c r="B133" s="95" t="s">
        <v>156</v>
      </c>
      <c r="C133" s="95" t="s">
        <v>74</v>
      </c>
      <c r="D133" s="94">
        <f t="shared" si="389"/>
        <v>18</v>
      </c>
      <c r="E133" s="94">
        <v>0.64</v>
      </c>
      <c r="F133" s="94" t="s">
        <v>85</v>
      </c>
      <c r="G133" s="94"/>
      <c r="H133" s="94"/>
      <c r="I133" s="100">
        <f t="shared" si="221"/>
        <v>0</v>
      </c>
      <c r="J133" s="94"/>
      <c r="K133" s="100">
        <f t="shared" si="222"/>
        <v>0</v>
      </c>
      <c r="L133" s="94"/>
      <c r="M133" s="100">
        <f t="shared" si="223"/>
        <v>0</v>
      </c>
      <c r="N133" s="94"/>
      <c r="O133" s="100">
        <f t="shared" si="224"/>
        <v>0</v>
      </c>
      <c r="P133" s="94"/>
      <c r="Q133" s="100">
        <f t="shared" si="225"/>
        <v>0</v>
      </c>
      <c r="R133" s="94"/>
      <c r="S133" s="100">
        <f t="shared" si="226"/>
        <v>0</v>
      </c>
      <c r="T133" s="94"/>
      <c r="U133" s="100">
        <f t="shared" si="227"/>
        <v>0</v>
      </c>
      <c r="V133" s="94"/>
      <c r="W133" s="100">
        <f t="shared" si="228"/>
        <v>0</v>
      </c>
      <c r="X133" s="94"/>
      <c r="Y133" s="100">
        <f t="shared" si="229"/>
        <v>0</v>
      </c>
      <c r="Z133" s="94"/>
      <c r="AA133" s="100">
        <f t="shared" si="230"/>
        <v>0</v>
      </c>
      <c r="AB133" s="94"/>
      <c r="AC133" s="100">
        <f t="shared" si="231"/>
        <v>0</v>
      </c>
      <c r="AD133" s="94"/>
      <c r="AE133" s="100">
        <f t="shared" si="232"/>
        <v>0</v>
      </c>
      <c r="AF133" s="101">
        <f t="shared" si="390"/>
        <v>0</v>
      </c>
      <c r="AG133" s="100">
        <f t="shared" si="391"/>
        <v>0</v>
      </c>
      <c r="AH133" s="99"/>
      <c r="AI133" s="100">
        <f t="shared" si="235"/>
        <v>0</v>
      </c>
      <c r="AJ133" s="99"/>
      <c r="AK133" s="100">
        <f t="shared" si="237"/>
        <v>0</v>
      </c>
      <c r="AL133" s="99"/>
      <c r="AM133" s="100">
        <f t="shared" si="237"/>
        <v>0</v>
      </c>
      <c r="AN133" s="99"/>
      <c r="AO133" s="100">
        <f t="shared" si="238"/>
        <v>0</v>
      </c>
      <c r="AP133" s="99"/>
      <c r="AQ133" s="100">
        <f t="shared" si="239"/>
        <v>0</v>
      </c>
      <c r="AR133" s="99"/>
      <c r="AS133" s="100">
        <f t="shared" si="240"/>
        <v>0</v>
      </c>
      <c r="AT133" s="99"/>
      <c r="AU133" s="100">
        <f t="shared" si="241"/>
        <v>0</v>
      </c>
      <c r="AV133" s="99"/>
      <c r="AW133" s="100">
        <f t="shared" si="242"/>
        <v>0</v>
      </c>
      <c r="AX133" s="99"/>
      <c r="AY133" s="100">
        <f t="shared" si="243"/>
        <v>0</v>
      </c>
      <c r="AZ133" s="99"/>
      <c r="BA133" s="100">
        <f t="shared" si="244"/>
        <v>0</v>
      </c>
      <c r="BB133" s="99"/>
      <c r="BC133" s="100">
        <f t="shared" si="245"/>
        <v>0</v>
      </c>
      <c r="BD133" s="99"/>
      <c r="BE133" s="100">
        <f t="shared" si="246"/>
        <v>0</v>
      </c>
      <c r="BF133" s="101">
        <f t="shared" si="345"/>
        <v>0</v>
      </c>
      <c r="BG133" s="100">
        <f t="shared" si="345"/>
        <v>0</v>
      </c>
      <c r="BH133" s="99"/>
      <c r="BI133" s="100">
        <f t="shared" si="392"/>
        <v>0</v>
      </c>
      <c r="BJ133" s="99"/>
      <c r="BK133" s="100">
        <f t="shared" si="393"/>
        <v>0</v>
      </c>
      <c r="BL133" s="99"/>
      <c r="BM133" s="100">
        <f t="shared" si="394"/>
        <v>0</v>
      </c>
      <c r="BN133" s="99"/>
      <c r="BO133" s="100">
        <f t="shared" si="395"/>
        <v>0</v>
      </c>
      <c r="BP133" s="99"/>
      <c r="BQ133" s="100">
        <f t="shared" si="396"/>
        <v>0</v>
      </c>
      <c r="BR133" s="99"/>
      <c r="BS133" s="100">
        <f t="shared" si="397"/>
        <v>0</v>
      </c>
      <c r="BT133" s="99"/>
      <c r="BU133" s="100">
        <f t="shared" si="398"/>
        <v>0</v>
      </c>
      <c r="BV133" s="99"/>
      <c r="BW133" s="100">
        <f t="shared" si="399"/>
        <v>0</v>
      </c>
      <c r="BX133" s="99"/>
      <c r="BY133" s="100">
        <f t="shared" si="400"/>
        <v>0</v>
      </c>
      <c r="BZ133" s="99"/>
      <c r="CA133" s="100">
        <f t="shared" si="401"/>
        <v>0</v>
      </c>
      <c r="CB133" s="99"/>
      <c r="CC133" s="100">
        <f t="shared" si="402"/>
        <v>0</v>
      </c>
      <c r="CD133" s="99"/>
      <c r="CE133" s="100">
        <f t="shared" si="403"/>
        <v>0</v>
      </c>
      <c r="CF133" s="101">
        <f t="shared" si="383"/>
        <v>0</v>
      </c>
      <c r="CG133" s="100">
        <f t="shared" si="383"/>
        <v>0</v>
      </c>
    </row>
    <row r="134" spans="1:85" s="102" customFormat="1" ht="19.899999999999999" customHeight="1" x14ac:dyDescent="0.25">
      <c r="A134" s="94">
        <v>108</v>
      </c>
      <c r="B134" s="95" t="s">
        <v>157</v>
      </c>
      <c r="C134" s="95" t="s">
        <v>74</v>
      </c>
      <c r="D134" s="94">
        <f t="shared" si="389"/>
        <v>18</v>
      </c>
      <c r="E134" s="94">
        <v>0.64</v>
      </c>
      <c r="F134" s="94" t="s">
        <v>85</v>
      </c>
      <c r="G134" s="94"/>
      <c r="H134" s="94"/>
      <c r="I134" s="100">
        <f t="shared" si="221"/>
        <v>0</v>
      </c>
      <c r="J134" s="94"/>
      <c r="K134" s="100">
        <f t="shared" si="222"/>
        <v>0</v>
      </c>
      <c r="L134" s="94"/>
      <c r="M134" s="100">
        <f t="shared" si="223"/>
        <v>0</v>
      </c>
      <c r="N134" s="94"/>
      <c r="O134" s="100">
        <f t="shared" si="224"/>
        <v>0</v>
      </c>
      <c r="P134" s="94"/>
      <c r="Q134" s="100">
        <f t="shared" si="225"/>
        <v>0</v>
      </c>
      <c r="R134" s="94"/>
      <c r="S134" s="100">
        <f t="shared" si="226"/>
        <v>0</v>
      </c>
      <c r="T134" s="94"/>
      <c r="U134" s="100">
        <f t="shared" si="227"/>
        <v>0</v>
      </c>
      <c r="V134" s="94"/>
      <c r="W134" s="100">
        <f t="shared" si="228"/>
        <v>0</v>
      </c>
      <c r="X134" s="94"/>
      <c r="Y134" s="100">
        <f t="shared" si="229"/>
        <v>0</v>
      </c>
      <c r="Z134" s="94"/>
      <c r="AA134" s="100">
        <f t="shared" si="230"/>
        <v>0</v>
      </c>
      <c r="AB134" s="94"/>
      <c r="AC134" s="100">
        <f t="shared" si="231"/>
        <v>0</v>
      </c>
      <c r="AD134" s="94"/>
      <c r="AE134" s="100">
        <f t="shared" si="232"/>
        <v>0</v>
      </c>
      <c r="AF134" s="101">
        <f t="shared" si="390"/>
        <v>0</v>
      </c>
      <c r="AG134" s="100">
        <f t="shared" si="391"/>
        <v>0</v>
      </c>
      <c r="AH134" s="99"/>
      <c r="AI134" s="100">
        <f t="shared" si="235"/>
        <v>0</v>
      </c>
      <c r="AJ134" s="99"/>
      <c r="AK134" s="100">
        <f t="shared" si="237"/>
        <v>0</v>
      </c>
      <c r="AL134" s="99"/>
      <c r="AM134" s="100">
        <f t="shared" si="237"/>
        <v>0</v>
      </c>
      <c r="AN134" s="99"/>
      <c r="AO134" s="100">
        <f t="shared" si="238"/>
        <v>0</v>
      </c>
      <c r="AP134" s="99"/>
      <c r="AQ134" s="100">
        <f t="shared" si="239"/>
        <v>0</v>
      </c>
      <c r="AR134" s="99"/>
      <c r="AS134" s="100">
        <f t="shared" si="240"/>
        <v>0</v>
      </c>
      <c r="AT134" s="99"/>
      <c r="AU134" s="100">
        <f t="shared" si="241"/>
        <v>0</v>
      </c>
      <c r="AV134" s="99"/>
      <c r="AW134" s="100">
        <f t="shared" si="242"/>
        <v>0</v>
      </c>
      <c r="AX134" s="99"/>
      <c r="AY134" s="100">
        <f t="shared" si="243"/>
        <v>0</v>
      </c>
      <c r="AZ134" s="99"/>
      <c r="BA134" s="100">
        <f t="shared" si="244"/>
        <v>0</v>
      </c>
      <c r="BB134" s="99"/>
      <c r="BC134" s="100">
        <f t="shared" si="245"/>
        <v>0</v>
      </c>
      <c r="BD134" s="99"/>
      <c r="BE134" s="100">
        <f t="shared" si="246"/>
        <v>0</v>
      </c>
      <c r="BF134" s="101">
        <f t="shared" si="345"/>
        <v>0</v>
      </c>
      <c r="BG134" s="100">
        <f t="shared" si="345"/>
        <v>0</v>
      </c>
      <c r="BH134" s="99"/>
      <c r="BI134" s="100">
        <f t="shared" si="392"/>
        <v>0</v>
      </c>
      <c r="BJ134" s="99"/>
      <c r="BK134" s="100">
        <f t="shared" si="393"/>
        <v>0</v>
      </c>
      <c r="BL134" s="99"/>
      <c r="BM134" s="100">
        <f t="shared" si="394"/>
        <v>0</v>
      </c>
      <c r="BN134" s="99"/>
      <c r="BO134" s="100">
        <f t="shared" si="395"/>
        <v>0</v>
      </c>
      <c r="BP134" s="99"/>
      <c r="BQ134" s="100">
        <f t="shared" si="396"/>
        <v>0</v>
      </c>
      <c r="BR134" s="99"/>
      <c r="BS134" s="100">
        <f t="shared" si="397"/>
        <v>0</v>
      </c>
      <c r="BT134" s="99"/>
      <c r="BU134" s="100">
        <f t="shared" si="398"/>
        <v>0</v>
      </c>
      <c r="BV134" s="99"/>
      <c r="BW134" s="100">
        <f t="shared" si="399"/>
        <v>0</v>
      </c>
      <c r="BX134" s="99"/>
      <c r="BY134" s="100">
        <f t="shared" si="400"/>
        <v>0</v>
      </c>
      <c r="BZ134" s="99"/>
      <c r="CA134" s="100">
        <f t="shared" si="401"/>
        <v>0</v>
      </c>
      <c r="CB134" s="99"/>
      <c r="CC134" s="100">
        <f t="shared" si="402"/>
        <v>0</v>
      </c>
      <c r="CD134" s="99"/>
      <c r="CE134" s="100">
        <f t="shared" si="403"/>
        <v>0</v>
      </c>
      <c r="CF134" s="101">
        <f t="shared" si="383"/>
        <v>0</v>
      </c>
      <c r="CG134" s="100">
        <f t="shared" si="383"/>
        <v>0</v>
      </c>
    </row>
    <row r="135" spans="1:85" s="102" customFormat="1" ht="19.899999999999999" customHeight="1" x14ac:dyDescent="0.25">
      <c r="A135" s="94">
        <v>109</v>
      </c>
      <c r="B135" s="95" t="s">
        <v>158</v>
      </c>
      <c r="C135" s="95" t="s">
        <v>74</v>
      </c>
      <c r="D135" s="94">
        <f t="shared" si="389"/>
        <v>18</v>
      </c>
      <c r="E135" s="94">
        <v>0.64</v>
      </c>
      <c r="F135" s="94" t="s">
        <v>85</v>
      </c>
      <c r="G135" s="94">
        <v>1900</v>
      </c>
      <c r="H135" s="94"/>
      <c r="I135" s="100">
        <f t="shared" si="221"/>
        <v>0</v>
      </c>
      <c r="J135" s="94"/>
      <c r="K135" s="100">
        <f t="shared" si="222"/>
        <v>0</v>
      </c>
      <c r="L135" s="94"/>
      <c r="M135" s="100">
        <f t="shared" si="223"/>
        <v>0</v>
      </c>
      <c r="N135" s="94"/>
      <c r="O135" s="100">
        <f t="shared" si="224"/>
        <v>0</v>
      </c>
      <c r="P135" s="94"/>
      <c r="Q135" s="100">
        <f t="shared" si="225"/>
        <v>0</v>
      </c>
      <c r="R135" s="94">
        <v>210</v>
      </c>
      <c r="S135" s="100">
        <f t="shared" si="226"/>
        <v>134.4</v>
      </c>
      <c r="T135" s="94">
        <v>14</v>
      </c>
      <c r="U135" s="100">
        <f t="shared" si="227"/>
        <v>8.9600000000000009</v>
      </c>
      <c r="V135" s="94">
        <v>39</v>
      </c>
      <c r="W135" s="100">
        <f t="shared" si="228"/>
        <v>24.96</v>
      </c>
      <c r="X135" s="94"/>
      <c r="Y135" s="100">
        <f t="shared" si="229"/>
        <v>0</v>
      </c>
      <c r="Z135" s="94"/>
      <c r="AA135" s="100">
        <f t="shared" si="230"/>
        <v>0</v>
      </c>
      <c r="AB135" s="94"/>
      <c r="AC135" s="100">
        <f t="shared" si="231"/>
        <v>0</v>
      </c>
      <c r="AD135" s="94"/>
      <c r="AE135" s="100">
        <f t="shared" si="232"/>
        <v>0</v>
      </c>
      <c r="AF135" s="101">
        <f t="shared" si="390"/>
        <v>263</v>
      </c>
      <c r="AG135" s="100">
        <f t="shared" si="391"/>
        <v>168.32000000000002</v>
      </c>
      <c r="AH135" s="99"/>
      <c r="AI135" s="100">
        <f t="shared" si="235"/>
        <v>0</v>
      </c>
      <c r="AJ135" s="99"/>
      <c r="AK135" s="100">
        <f t="shared" si="237"/>
        <v>0</v>
      </c>
      <c r="AL135" s="99"/>
      <c r="AM135" s="100">
        <f t="shared" si="237"/>
        <v>0</v>
      </c>
      <c r="AN135" s="99"/>
      <c r="AO135" s="100">
        <f t="shared" si="238"/>
        <v>0</v>
      </c>
      <c r="AP135" s="99"/>
      <c r="AQ135" s="100">
        <f t="shared" si="239"/>
        <v>0</v>
      </c>
      <c r="AR135" s="99"/>
      <c r="AS135" s="100">
        <f t="shared" si="240"/>
        <v>0</v>
      </c>
      <c r="AT135" s="99"/>
      <c r="AU135" s="100">
        <f t="shared" si="241"/>
        <v>0</v>
      </c>
      <c r="AV135" s="99"/>
      <c r="AW135" s="100">
        <f t="shared" si="242"/>
        <v>0</v>
      </c>
      <c r="AX135" s="99"/>
      <c r="AY135" s="100">
        <f t="shared" si="243"/>
        <v>0</v>
      </c>
      <c r="AZ135" s="99"/>
      <c r="BA135" s="100">
        <f t="shared" si="244"/>
        <v>0</v>
      </c>
      <c r="BB135" s="99"/>
      <c r="BC135" s="100">
        <f t="shared" si="245"/>
        <v>0</v>
      </c>
      <c r="BD135" s="99"/>
      <c r="BE135" s="100">
        <f t="shared" si="246"/>
        <v>0</v>
      </c>
      <c r="BF135" s="101">
        <f t="shared" si="345"/>
        <v>0</v>
      </c>
      <c r="BG135" s="100">
        <f t="shared" si="345"/>
        <v>0</v>
      </c>
      <c r="BH135" s="99"/>
      <c r="BI135" s="100">
        <f t="shared" si="392"/>
        <v>0</v>
      </c>
      <c r="BJ135" s="99"/>
      <c r="BK135" s="100">
        <f t="shared" si="393"/>
        <v>0</v>
      </c>
      <c r="BL135" s="99"/>
      <c r="BM135" s="100">
        <f t="shared" si="394"/>
        <v>0</v>
      </c>
      <c r="BN135" s="99"/>
      <c r="BO135" s="100">
        <f t="shared" si="395"/>
        <v>0</v>
      </c>
      <c r="BP135" s="99"/>
      <c r="BQ135" s="100">
        <f t="shared" si="396"/>
        <v>0</v>
      </c>
      <c r="BR135" s="99"/>
      <c r="BS135" s="100">
        <f t="shared" si="397"/>
        <v>0</v>
      </c>
      <c r="BT135" s="99"/>
      <c r="BU135" s="100">
        <f t="shared" si="398"/>
        <v>0</v>
      </c>
      <c r="BV135" s="99"/>
      <c r="BW135" s="100">
        <f t="shared" si="399"/>
        <v>0</v>
      </c>
      <c r="BX135" s="99"/>
      <c r="BY135" s="100">
        <f t="shared" si="400"/>
        <v>0</v>
      </c>
      <c r="BZ135" s="99"/>
      <c r="CA135" s="100">
        <f t="shared" si="401"/>
        <v>0</v>
      </c>
      <c r="CB135" s="99"/>
      <c r="CC135" s="100">
        <f t="shared" si="402"/>
        <v>0</v>
      </c>
      <c r="CD135" s="99"/>
      <c r="CE135" s="100">
        <f t="shared" si="403"/>
        <v>0</v>
      </c>
      <c r="CF135" s="101">
        <f t="shared" si="383"/>
        <v>0</v>
      </c>
      <c r="CG135" s="100">
        <f t="shared" si="383"/>
        <v>0</v>
      </c>
    </row>
    <row r="136" spans="1:85" s="102" customFormat="1" ht="19.899999999999999" customHeight="1" x14ac:dyDescent="0.25">
      <c r="A136" s="94">
        <v>110</v>
      </c>
      <c r="B136" s="95" t="s">
        <v>159</v>
      </c>
      <c r="C136" s="95" t="s">
        <v>74</v>
      </c>
      <c r="D136" s="94">
        <f t="shared" si="389"/>
        <v>18</v>
      </c>
      <c r="E136" s="94">
        <v>0.64</v>
      </c>
      <c r="F136" s="94" t="s">
        <v>85</v>
      </c>
      <c r="G136" s="94">
        <v>1850</v>
      </c>
      <c r="H136" s="94"/>
      <c r="I136" s="100">
        <f t="shared" si="221"/>
        <v>0</v>
      </c>
      <c r="J136" s="94"/>
      <c r="K136" s="100">
        <f t="shared" si="222"/>
        <v>0</v>
      </c>
      <c r="L136" s="94"/>
      <c r="M136" s="100">
        <f t="shared" si="223"/>
        <v>0</v>
      </c>
      <c r="N136" s="94"/>
      <c r="O136" s="100">
        <f t="shared" si="224"/>
        <v>0</v>
      </c>
      <c r="P136" s="94"/>
      <c r="Q136" s="100">
        <f t="shared" si="225"/>
        <v>0</v>
      </c>
      <c r="R136" s="94"/>
      <c r="S136" s="100">
        <f t="shared" si="226"/>
        <v>0</v>
      </c>
      <c r="T136" s="94"/>
      <c r="U136" s="100">
        <f t="shared" si="227"/>
        <v>0</v>
      </c>
      <c r="V136" s="94"/>
      <c r="W136" s="100">
        <f t="shared" si="228"/>
        <v>0</v>
      </c>
      <c r="X136" s="94"/>
      <c r="Y136" s="100">
        <f t="shared" si="229"/>
        <v>0</v>
      </c>
      <c r="Z136" s="94"/>
      <c r="AA136" s="100">
        <f t="shared" si="230"/>
        <v>0</v>
      </c>
      <c r="AB136" s="94"/>
      <c r="AC136" s="100">
        <f t="shared" si="231"/>
        <v>0</v>
      </c>
      <c r="AD136" s="94"/>
      <c r="AE136" s="100">
        <f t="shared" si="232"/>
        <v>0</v>
      </c>
      <c r="AF136" s="101">
        <f t="shared" si="390"/>
        <v>0</v>
      </c>
      <c r="AG136" s="100">
        <f t="shared" si="391"/>
        <v>0</v>
      </c>
      <c r="AH136" s="99"/>
      <c r="AI136" s="100">
        <f t="shared" si="235"/>
        <v>0</v>
      </c>
      <c r="AJ136" s="99"/>
      <c r="AK136" s="100">
        <f t="shared" si="237"/>
        <v>0</v>
      </c>
      <c r="AL136" s="99"/>
      <c r="AM136" s="100">
        <f t="shared" si="237"/>
        <v>0</v>
      </c>
      <c r="AN136" s="99"/>
      <c r="AO136" s="100">
        <f t="shared" si="238"/>
        <v>0</v>
      </c>
      <c r="AP136" s="99"/>
      <c r="AQ136" s="100">
        <f t="shared" si="239"/>
        <v>0</v>
      </c>
      <c r="AR136" s="99"/>
      <c r="AS136" s="100">
        <f t="shared" si="240"/>
        <v>0</v>
      </c>
      <c r="AT136" s="99"/>
      <c r="AU136" s="100">
        <f t="shared" si="241"/>
        <v>0</v>
      </c>
      <c r="AV136" s="99"/>
      <c r="AW136" s="100">
        <f t="shared" si="242"/>
        <v>0</v>
      </c>
      <c r="AX136" s="99"/>
      <c r="AY136" s="100">
        <f t="shared" si="243"/>
        <v>0</v>
      </c>
      <c r="AZ136" s="99"/>
      <c r="BA136" s="100">
        <f t="shared" si="244"/>
        <v>0</v>
      </c>
      <c r="BB136" s="99"/>
      <c r="BC136" s="100">
        <f t="shared" si="245"/>
        <v>0</v>
      </c>
      <c r="BD136" s="99"/>
      <c r="BE136" s="100">
        <f t="shared" si="246"/>
        <v>0</v>
      </c>
      <c r="BF136" s="101">
        <f t="shared" si="345"/>
        <v>0</v>
      </c>
      <c r="BG136" s="100">
        <f t="shared" si="345"/>
        <v>0</v>
      </c>
      <c r="BH136" s="99"/>
      <c r="BI136" s="100">
        <f t="shared" si="392"/>
        <v>0</v>
      </c>
      <c r="BJ136" s="99"/>
      <c r="BK136" s="100">
        <f t="shared" si="393"/>
        <v>0</v>
      </c>
      <c r="BL136" s="99"/>
      <c r="BM136" s="100">
        <f t="shared" si="394"/>
        <v>0</v>
      </c>
      <c r="BN136" s="99"/>
      <c r="BO136" s="100">
        <f t="shared" si="395"/>
        <v>0</v>
      </c>
      <c r="BP136" s="99"/>
      <c r="BQ136" s="100">
        <f t="shared" si="396"/>
        <v>0</v>
      </c>
      <c r="BR136" s="99"/>
      <c r="BS136" s="100">
        <f t="shared" si="397"/>
        <v>0</v>
      </c>
      <c r="BT136" s="99"/>
      <c r="BU136" s="100">
        <f t="shared" si="398"/>
        <v>0</v>
      </c>
      <c r="BV136" s="99"/>
      <c r="BW136" s="100">
        <f t="shared" si="399"/>
        <v>0</v>
      </c>
      <c r="BX136" s="99"/>
      <c r="BY136" s="100">
        <f t="shared" si="400"/>
        <v>0</v>
      </c>
      <c r="BZ136" s="99"/>
      <c r="CA136" s="100">
        <f t="shared" si="401"/>
        <v>0</v>
      </c>
      <c r="CB136" s="99"/>
      <c r="CC136" s="100">
        <f t="shared" si="402"/>
        <v>0</v>
      </c>
      <c r="CD136" s="99"/>
      <c r="CE136" s="100">
        <f t="shared" si="403"/>
        <v>0</v>
      </c>
      <c r="CF136" s="101">
        <f t="shared" si="383"/>
        <v>0</v>
      </c>
      <c r="CG136" s="100">
        <f t="shared" si="383"/>
        <v>0</v>
      </c>
    </row>
    <row r="137" spans="1:85" s="102" customFormat="1" ht="19.899999999999999" customHeight="1" x14ac:dyDescent="0.25">
      <c r="A137" s="94">
        <v>111</v>
      </c>
      <c r="B137" s="95" t="s">
        <v>160</v>
      </c>
      <c r="C137" s="95" t="s">
        <v>74</v>
      </c>
      <c r="D137" s="94">
        <f t="shared" si="389"/>
        <v>18</v>
      </c>
      <c r="E137" s="94">
        <v>0.64</v>
      </c>
      <c r="F137" s="94" t="s">
        <v>83</v>
      </c>
      <c r="G137" s="94"/>
      <c r="H137" s="94"/>
      <c r="I137" s="100">
        <f t="shared" si="221"/>
        <v>0</v>
      </c>
      <c r="J137" s="94"/>
      <c r="K137" s="100">
        <f t="shared" si="222"/>
        <v>0</v>
      </c>
      <c r="L137" s="94"/>
      <c r="M137" s="100">
        <f t="shared" si="223"/>
        <v>0</v>
      </c>
      <c r="N137" s="94"/>
      <c r="O137" s="100">
        <f t="shared" si="224"/>
        <v>0</v>
      </c>
      <c r="P137" s="94"/>
      <c r="Q137" s="100">
        <f t="shared" si="225"/>
        <v>0</v>
      </c>
      <c r="R137" s="94"/>
      <c r="S137" s="100">
        <f t="shared" si="226"/>
        <v>0</v>
      </c>
      <c r="T137" s="94"/>
      <c r="U137" s="100">
        <f t="shared" si="227"/>
        <v>0</v>
      </c>
      <c r="V137" s="94"/>
      <c r="W137" s="100">
        <f t="shared" si="228"/>
        <v>0</v>
      </c>
      <c r="X137" s="94"/>
      <c r="Y137" s="100">
        <f t="shared" si="229"/>
        <v>0</v>
      </c>
      <c r="Z137" s="94"/>
      <c r="AA137" s="100">
        <f t="shared" si="230"/>
        <v>0</v>
      </c>
      <c r="AB137" s="94"/>
      <c r="AC137" s="100">
        <f t="shared" si="231"/>
        <v>0</v>
      </c>
      <c r="AD137" s="94"/>
      <c r="AE137" s="100">
        <f t="shared" si="232"/>
        <v>0</v>
      </c>
      <c r="AF137" s="101">
        <f t="shared" si="390"/>
        <v>0</v>
      </c>
      <c r="AG137" s="100">
        <f t="shared" si="391"/>
        <v>0</v>
      </c>
      <c r="AH137" s="99"/>
      <c r="AI137" s="100">
        <f t="shared" si="235"/>
        <v>0</v>
      </c>
      <c r="AJ137" s="99"/>
      <c r="AK137" s="100">
        <f t="shared" si="237"/>
        <v>0</v>
      </c>
      <c r="AL137" s="99"/>
      <c r="AM137" s="100">
        <f t="shared" si="237"/>
        <v>0</v>
      </c>
      <c r="AN137" s="99"/>
      <c r="AO137" s="100">
        <f t="shared" si="238"/>
        <v>0</v>
      </c>
      <c r="AP137" s="99"/>
      <c r="AQ137" s="100">
        <f t="shared" si="239"/>
        <v>0</v>
      </c>
      <c r="AR137" s="99"/>
      <c r="AS137" s="100">
        <f t="shared" si="240"/>
        <v>0</v>
      </c>
      <c r="AT137" s="99"/>
      <c r="AU137" s="100">
        <f t="shared" si="241"/>
        <v>0</v>
      </c>
      <c r="AV137" s="99"/>
      <c r="AW137" s="100">
        <f t="shared" si="242"/>
        <v>0</v>
      </c>
      <c r="AX137" s="99"/>
      <c r="AY137" s="100">
        <f t="shared" si="243"/>
        <v>0</v>
      </c>
      <c r="AZ137" s="99"/>
      <c r="BA137" s="100">
        <f t="shared" si="244"/>
        <v>0</v>
      </c>
      <c r="BB137" s="99"/>
      <c r="BC137" s="100">
        <f t="shared" si="245"/>
        <v>0</v>
      </c>
      <c r="BD137" s="99"/>
      <c r="BE137" s="100">
        <f t="shared" si="246"/>
        <v>0</v>
      </c>
      <c r="BF137" s="101">
        <f t="shared" si="345"/>
        <v>0</v>
      </c>
      <c r="BG137" s="100">
        <f t="shared" si="345"/>
        <v>0</v>
      </c>
      <c r="BH137" s="99"/>
      <c r="BI137" s="100">
        <f t="shared" si="392"/>
        <v>0</v>
      </c>
      <c r="BJ137" s="99"/>
      <c r="BK137" s="100">
        <f t="shared" si="393"/>
        <v>0</v>
      </c>
      <c r="BL137" s="99"/>
      <c r="BM137" s="100">
        <f t="shared" si="394"/>
        <v>0</v>
      </c>
      <c r="BN137" s="99"/>
      <c r="BO137" s="100">
        <f t="shared" si="395"/>
        <v>0</v>
      </c>
      <c r="BP137" s="99"/>
      <c r="BQ137" s="100">
        <f t="shared" si="396"/>
        <v>0</v>
      </c>
      <c r="BR137" s="99"/>
      <c r="BS137" s="100">
        <f t="shared" si="397"/>
        <v>0</v>
      </c>
      <c r="BT137" s="99"/>
      <c r="BU137" s="100">
        <f t="shared" si="398"/>
        <v>0</v>
      </c>
      <c r="BV137" s="99"/>
      <c r="BW137" s="100">
        <f t="shared" si="399"/>
        <v>0</v>
      </c>
      <c r="BX137" s="99"/>
      <c r="BY137" s="100">
        <f t="shared" si="400"/>
        <v>0</v>
      </c>
      <c r="BZ137" s="99"/>
      <c r="CA137" s="100">
        <f t="shared" si="401"/>
        <v>0</v>
      </c>
      <c r="CB137" s="99"/>
      <c r="CC137" s="100">
        <f t="shared" si="402"/>
        <v>0</v>
      </c>
      <c r="CD137" s="99"/>
      <c r="CE137" s="100">
        <f t="shared" si="403"/>
        <v>0</v>
      </c>
      <c r="CF137" s="101">
        <f t="shared" si="383"/>
        <v>0</v>
      </c>
      <c r="CG137" s="100">
        <f t="shared" si="383"/>
        <v>0</v>
      </c>
    </row>
    <row r="138" spans="1:85" s="102" customFormat="1" ht="19.899999999999999" customHeight="1" x14ac:dyDescent="0.25">
      <c r="A138" s="94">
        <v>112</v>
      </c>
      <c r="B138" s="95" t="s">
        <v>161</v>
      </c>
      <c r="C138" s="95"/>
      <c r="D138" s="94">
        <v>14</v>
      </c>
      <c r="E138" s="94">
        <v>0.64</v>
      </c>
      <c r="F138" s="94"/>
      <c r="G138" s="94"/>
      <c r="H138" s="94"/>
      <c r="I138" s="100"/>
      <c r="J138" s="94"/>
      <c r="K138" s="100"/>
      <c r="L138" s="94"/>
      <c r="M138" s="100"/>
      <c r="N138" s="94"/>
      <c r="O138" s="100"/>
      <c r="P138" s="94"/>
      <c r="Q138" s="100"/>
      <c r="R138" s="94"/>
      <c r="S138" s="100"/>
      <c r="T138" s="94"/>
      <c r="U138" s="100"/>
      <c r="V138" s="94"/>
      <c r="W138" s="100"/>
      <c r="X138" s="94"/>
      <c r="Y138" s="100"/>
      <c r="Z138" s="94"/>
      <c r="AA138" s="100"/>
      <c r="AB138" s="94"/>
      <c r="AC138" s="100"/>
      <c r="AD138" s="94"/>
      <c r="AE138" s="100"/>
      <c r="AF138" s="101"/>
      <c r="AG138" s="100"/>
      <c r="AH138" s="99"/>
      <c r="AI138" s="100"/>
      <c r="AJ138" s="99"/>
      <c r="AK138" s="100"/>
      <c r="AL138" s="99"/>
      <c r="AM138" s="100"/>
      <c r="AN138" s="99"/>
      <c r="AO138" s="100"/>
      <c r="AP138" s="99"/>
      <c r="AQ138" s="100"/>
      <c r="AR138" s="99"/>
      <c r="AS138" s="100"/>
      <c r="AT138" s="99"/>
      <c r="AU138" s="100"/>
      <c r="AV138" s="99"/>
      <c r="AW138" s="100"/>
      <c r="AX138" s="99"/>
      <c r="AY138" s="100"/>
      <c r="AZ138" s="99"/>
      <c r="BA138" s="100"/>
      <c r="BB138" s="99"/>
      <c r="BC138" s="100"/>
      <c r="BD138" s="99"/>
      <c r="BE138" s="100"/>
      <c r="BF138" s="101"/>
      <c r="BG138" s="100"/>
      <c r="BH138" s="99"/>
      <c r="BI138" s="100"/>
      <c r="BJ138" s="99"/>
      <c r="BK138" s="100"/>
      <c r="BL138" s="99"/>
      <c r="BM138" s="100"/>
      <c r="BN138" s="99"/>
      <c r="BO138" s="100"/>
      <c r="BP138" s="99"/>
      <c r="BQ138" s="100"/>
      <c r="BR138" s="99"/>
      <c r="BS138" s="100"/>
      <c r="BT138" s="99"/>
      <c r="BU138" s="100"/>
      <c r="BV138" s="99"/>
      <c r="BW138" s="100"/>
      <c r="BX138" s="99"/>
      <c r="BY138" s="100"/>
      <c r="BZ138" s="99"/>
      <c r="CA138" s="100"/>
      <c r="CB138" s="99"/>
      <c r="CC138" s="100"/>
      <c r="CD138" s="99"/>
      <c r="CE138" s="100"/>
      <c r="CF138" s="101">
        <f t="shared" si="383"/>
        <v>0</v>
      </c>
      <c r="CG138" s="100">
        <f t="shared" si="383"/>
        <v>0</v>
      </c>
    </row>
    <row r="139" spans="1:85" s="102" customFormat="1" ht="19.899999999999999" customHeight="1" x14ac:dyDescent="0.25">
      <c r="A139" s="94">
        <v>113</v>
      </c>
      <c r="B139" s="95" t="s">
        <v>162</v>
      </c>
      <c r="C139" s="95"/>
      <c r="D139" s="94">
        <f>RANK(BF139,$BF$4:$BF$147)</f>
        <v>18</v>
      </c>
      <c r="E139" s="94">
        <v>0.64</v>
      </c>
      <c r="F139" s="94" t="s">
        <v>163</v>
      </c>
      <c r="G139" s="94"/>
      <c r="H139" s="94"/>
      <c r="I139" s="100">
        <f t="shared" si="221"/>
        <v>0</v>
      </c>
      <c r="J139" s="94"/>
      <c r="K139" s="100">
        <f t="shared" si="222"/>
        <v>0</v>
      </c>
      <c r="L139" s="94"/>
      <c r="M139" s="100">
        <f t="shared" si="223"/>
        <v>0</v>
      </c>
      <c r="N139" s="94"/>
      <c r="O139" s="100">
        <f t="shared" si="224"/>
        <v>0</v>
      </c>
      <c r="P139" s="94"/>
      <c r="Q139" s="100">
        <f t="shared" si="225"/>
        <v>0</v>
      </c>
      <c r="R139" s="94"/>
      <c r="S139" s="100">
        <f t="shared" si="226"/>
        <v>0</v>
      </c>
      <c r="T139" s="94"/>
      <c r="U139" s="100">
        <f t="shared" si="227"/>
        <v>0</v>
      </c>
      <c r="V139" s="94"/>
      <c r="W139" s="100">
        <f t="shared" si="228"/>
        <v>0</v>
      </c>
      <c r="X139" s="94"/>
      <c r="Y139" s="100">
        <f t="shared" si="229"/>
        <v>0</v>
      </c>
      <c r="Z139" s="94"/>
      <c r="AA139" s="100">
        <f t="shared" si="230"/>
        <v>0</v>
      </c>
      <c r="AB139" s="94"/>
      <c r="AC139" s="100">
        <f t="shared" si="231"/>
        <v>0</v>
      </c>
      <c r="AD139" s="94"/>
      <c r="AE139" s="100">
        <f t="shared" si="232"/>
        <v>0</v>
      </c>
      <c r="AF139" s="101">
        <f t="shared" ref="AF139" si="404">SUM(H139,J139,L139,N139,P139,R139,T139,V139,X139,Z139,AB139,AD139)</f>
        <v>0</v>
      </c>
      <c r="AG139" s="100">
        <f t="shared" ref="AG139" si="405">SUM(I139,K139,M139,O139,Q139,S139,U139,W139,Y139,AA139,AC139,AE139)</f>
        <v>0</v>
      </c>
      <c r="AH139" s="99"/>
      <c r="AI139" s="100">
        <f t="shared" si="235"/>
        <v>0</v>
      </c>
      <c r="AJ139" s="99"/>
      <c r="AK139" s="100">
        <f t="shared" si="237"/>
        <v>0</v>
      </c>
      <c r="AL139" s="99"/>
      <c r="AM139" s="100">
        <f t="shared" si="237"/>
        <v>0</v>
      </c>
      <c r="AN139" s="99"/>
      <c r="AO139" s="100">
        <f t="shared" si="238"/>
        <v>0</v>
      </c>
      <c r="AP139" s="99"/>
      <c r="AQ139" s="100">
        <f t="shared" si="239"/>
        <v>0</v>
      </c>
      <c r="AR139" s="99"/>
      <c r="AS139" s="100">
        <f t="shared" si="240"/>
        <v>0</v>
      </c>
      <c r="AT139" s="99"/>
      <c r="AU139" s="100">
        <f t="shared" si="241"/>
        <v>0</v>
      </c>
      <c r="AV139" s="99"/>
      <c r="AW139" s="100">
        <f t="shared" si="242"/>
        <v>0</v>
      </c>
      <c r="AX139" s="99"/>
      <c r="AY139" s="100">
        <f t="shared" si="243"/>
        <v>0</v>
      </c>
      <c r="AZ139" s="99"/>
      <c r="BA139" s="100">
        <f t="shared" si="244"/>
        <v>0</v>
      </c>
      <c r="BB139" s="99"/>
      <c r="BC139" s="100">
        <f t="shared" si="245"/>
        <v>0</v>
      </c>
      <c r="BD139" s="99"/>
      <c r="BE139" s="100">
        <f t="shared" si="246"/>
        <v>0</v>
      </c>
      <c r="BF139" s="101">
        <f t="shared" si="345"/>
        <v>0</v>
      </c>
      <c r="BG139" s="100">
        <f t="shared" si="345"/>
        <v>0</v>
      </c>
      <c r="BH139" s="99"/>
      <c r="BI139" s="100">
        <f t="shared" ref="BI139" si="406">BH139*$E139</f>
        <v>0</v>
      </c>
      <c r="BJ139" s="99"/>
      <c r="BK139" s="100">
        <f t="shared" ref="BK139" si="407">BJ139*$E139</f>
        <v>0</v>
      </c>
      <c r="BL139" s="99"/>
      <c r="BM139" s="100">
        <f t="shared" ref="BM139" si="408">BL139*$E139</f>
        <v>0</v>
      </c>
      <c r="BN139" s="99"/>
      <c r="BO139" s="100">
        <f t="shared" ref="BO139" si="409">BN139*$E139</f>
        <v>0</v>
      </c>
      <c r="BP139" s="99"/>
      <c r="BQ139" s="100">
        <f t="shared" ref="BQ139" si="410">BP139*$E139</f>
        <v>0</v>
      </c>
      <c r="BR139" s="99"/>
      <c r="BS139" s="100">
        <f t="shared" ref="BS139" si="411">BR139*$E139</f>
        <v>0</v>
      </c>
      <c r="BT139" s="99"/>
      <c r="BU139" s="100">
        <f t="shared" ref="BU139" si="412">BT139*$E139</f>
        <v>0</v>
      </c>
      <c r="BV139" s="99"/>
      <c r="BW139" s="100">
        <f t="shared" ref="BW139" si="413">BV139*$E139</f>
        <v>0</v>
      </c>
      <c r="BX139" s="99"/>
      <c r="BY139" s="100">
        <f t="shared" ref="BY139" si="414">BX139*$E139</f>
        <v>0</v>
      </c>
      <c r="BZ139" s="99"/>
      <c r="CA139" s="100">
        <f t="shared" ref="CA139" si="415">BZ139*$E139</f>
        <v>0</v>
      </c>
      <c r="CB139" s="99"/>
      <c r="CC139" s="100">
        <f t="shared" ref="CC139" si="416">CB139*$E139</f>
        <v>0</v>
      </c>
      <c r="CD139" s="99"/>
      <c r="CE139" s="100">
        <f t="shared" ref="CE139" si="417">CD139*$E139</f>
        <v>0</v>
      </c>
      <c r="CF139" s="101">
        <f t="shared" si="383"/>
        <v>0</v>
      </c>
      <c r="CG139" s="100">
        <f t="shared" si="383"/>
        <v>0</v>
      </c>
    </row>
    <row r="140" spans="1:85" s="102" customFormat="1" ht="19.899999999999999" customHeight="1" x14ac:dyDescent="0.25">
      <c r="A140" s="94">
        <v>114</v>
      </c>
      <c r="B140" s="95" t="s">
        <v>228</v>
      </c>
      <c r="C140" s="95"/>
      <c r="D140" s="94">
        <f t="shared" ref="D140:D141" si="418">RANK(BF140,$BF$4:$BF$147)</f>
        <v>18</v>
      </c>
      <c r="E140" s="94"/>
      <c r="F140" s="94"/>
      <c r="G140" s="94"/>
      <c r="H140" s="94"/>
      <c r="I140" s="100"/>
      <c r="J140" s="94"/>
      <c r="K140" s="100"/>
      <c r="L140" s="94"/>
      <c r="M140" s="100"/>
      <c r="N140" s="94"/>
      <c r="O140" s="100"/>
      <c r="P140" s="94"/>
      <c r="Q140" s="100"/>
      <c r="R140" s="94"/>
      <c r="S140" s="100"/>
      <c r="T140" s="94"/>
      <c r="U140" s="100"/>
      <c r="V140" s="94"/>
      <c r="W140" s="100"/>
      <c r="X140" s="94"/>
      <c r="Y140" s="100"/>
      <c r="Z140" s="94"/>
      <c r="AA140" s="100"/>
      <c r="AB140" s="94"/>
      <c r="AC140" s="100"/>
      <c r="AD140" s="94"/>
      <c r="AE140" s="100"/>
      <c r="AF140" s="101"/>
      <c r="AG140" s="100"/>
      <c r="AH140" s="99"/>
      <c r="AI140" s="100"/>
      <c r="AJ140" s="99"/>
      <c r="AK140" s="100"/>
      <c r="AL140" s="99"/>
      <c r="AM140" s="100"/>
      <c r="AN140" s="99"/>
      <c r="AO140" s="100"/>
      <c r="AP140" s="99"/>
      <c r="AQ140" s="100"/>
      <c r="AR140" s="99"/>
      <c r="AS140" s="100"/>
      <c r="AT140" s="99"/>
      <c r="AU140" s="100"/>
      <c r="AV140" s="99"/>
      <c r="AW140" s="100"/>
      <c r="AX140" s="99"/>
      <c r="AY140" s="100"/>
      <c r="AZ140" s="99"/>
      <c r="BA140" s="100"/>
      <c r="BB140" s="99"/>
      <c r="BC140" s="100"/>
      <c r="BD140" s="99"/>
      <c r="BE140" s="100"/>
      <c r="BF140" s="101"/>
      <c r="BG140" s="100"/>
      <c r="BH140" s="99"/>
      <c r="BI140" s="100"/>
      <c r="BJ140" s="99"/>
      <c r="BK140" s="100"/>
      <c r="BL140" s="99"/>
      <c r="BM140" s="100"/>
      <c r="BN140" s="99"/>
      <c r="BO140" s="100"/>
      <c r="BP140" s="99"/>
      <c r="BQ140" s="100"/>
      <c r="BR140" s="99"/>
      <c r="BS140" s="100"/>
      <c r="BT140" s="99"/>
      <c r="BU140" s="100"/>
      <c r="BV140" s="99"/>
      <c r="BW140" s="100"/>
      <c r="BX140" s="99"/>
      <c r="BY140" s="100"/>
      <c r="BZ140" s="99"/>
      <c r="CA140" s="100"/>
      <c r="CB140" s="99"/>
      <c r="CC140" s="100"/>
      <c r="CD140" s="99"/>
      <c r="CE140" s="100"/>
      <c r="CF140" s="101"/>
      <c r="CG140" s="100"/>
    </row>
    <row r="141" spans="1:85" s="102" customFormat="1" ht="19.899999999999999" customHeight="1" x14ac:dyDescent="0.25">
      <c r="A141" s="94">
        <v>115</v>
      </c>
      <c r="B141" s="95" t="s">
        <v>229</v>
      </c>
      <c r="C141" s="95"/>
      <c r="D141" s="94">
        <f t="shared" si="418"/>
        <v>18</v>
      </c>
      <c r="E141" s="94"/>
      <c r="F141" s="94"/>
      <c r="G141" s="94"/>
      <c r="H141" s="94"/>
      <c r="I141" s="100"/>
      <c r="J141" s="94"/>
      <c r="K141" s="100"/>
      <c r="L141" s="94"/>
      <c r="M141" s="100"/>
      <c r="N141" s="94"/>
      <c r="O141" s="100"/>
      <c r="P141" s="94"/>
      <c r="Q141" s="100"/>
      <c r="R141" s="94"/>
      <c r="S141" s="100"/>
      <c r="T141" s="94"/>
      <c r="U141" s="100"/>
      <c r="V141" s="94"/>
      <c r="W141" s="100"/>
      <c r="X141" s="94"/>
      <c r="Y141" s="100"/>
      <c r="Z141" s="94"/>
      <c r="AA141" s="100"/>
      <c r="AB141" s="94"/>
      <c r="AC141" s="100"/>
      <c r="AD141" s="94"/>
      <c r="AE141" s="100"/>
      <c r="AF141" s="101"/>
      <c r="AG141" s="100"/>
      <c r="AH141" s="99"/>
      <c r="AI141" s="100"/>
      <c r="AJ141" s="99"/>
      <c r="AK141" s="100"/>
      <c r="AL141" s="99"/>
      <c r="AM141" s="100"/>
      <c r="AN141" s="99"/>
      <c r="AO141" s="100"/>
      <c r="AP141" s="99"/>
      <c r="AQ141" s="100"/>
      <c r="AR141" s="99"/>
      <c r="AS141" s="100"/>
      <c r="AT141" s="99"/>
      <c r="AU141" s="100"/>
      <c r="AV141" s="99"/>
      <c r="AW141" s="100"/>
      <c r="AX141" s="99"/>
      <c r="AY141" s="100"/>
      <c r="AZ141" s="99"/>
      <c r="BA141" s="100"/>
      <c r="BB141" s="99"/>
      <c r="BC141" s="100"/>
      <c r="BD141" s="99"/>
      <c r="BE141" s="100"/>
      <c r="BF141" s="101"/>
      <c r="BG141" s="100"/>
      <c r="BH141" s="99"/>
      <c r="BI141" s="100"/>
      <c r="BJ141" s="99"/>
      <c r="BK141" s="100"/>
      <c r="BL141" s="99"/>
      <c r="BM141" s="100"/>
      <c r="BN141" s="99"/>
      <c r="BO141" s="100"/>
      <c r="BP141" s="99"/>
      <c r="BQ141" s="100"/>
      <c r="BR141" s="99"/>
      <c r="BS141" s="100"/>
      <c r="BT141" s="99"/>
      <c r="BU141" s="100"/>
      <c r="BV141" s="99"/>
      <c r="BW141" s="100"/>
      <c r="BX141" s="99"/>
      <c r="BY141" s="100"/>
      <c r="BZ141" s="99"/>
      <c r="CA141" s="100"/>
      <c r="CB141" s="99"/>
      <c r="CC141" s="100"/>
      <c r="CD141" s="99"/>
      <c r="CE141" s="100"/>
      <c r="CF141" s="101"/>
      <c r="CG141" s="100"/>
    </row>
    <row r="142" spans="1:85" s="102" customFormat="1" ht="19.899999999999999" customHeight="1" x14ac:dyDescent="0.25">
      <c r="A142" s="94"/>
      <c r="B142" s="95"/>
      <c r="C142" s="95"/>
      <c r="D142" s="94"/>
      <c r="E142" s="94"/>
      <c r="F142" s="94"/>
      <c r="G142" s="94"/>
      <c r="H142" s="94"/>
      <c r="I142" s="100"/>
      <c r="J142" s="94"/>
      <c r="K142" s="100"/>
      <c r="L142" s="94"/>
      <c r="M142" s="100"/>
      <c r="N142" s="94"/>
      <c r="O142" s="100"/>
      <c r="P142" s="94"/>
      <c r="Q142" s="100"/>
      <c r="R142" s="94"/>
      <c r="S142" s="100"/>
      <c r="T142" s="94"/>
      <c r="U142" s="100"/>
      <c r="V142" s="94"/>
      <c r="W142" s="100"/>
      <c r="X142" s="94"/>
      <c r="Y142" s="100"/>
      <c r="Z142" s="94"/>
      <c r="AA142" s="100"/>
      <c r="AB142" s="94"/>
      <c r="AC142" s="100"/>
      <c r="AD142" s="94"/>
      <c r="AE142" s="100"/>
      <c r="AF142" s="101"/>
      <c r="AG142" s="100"/>
      <c r="AH142" s="99"/>
      <c r="AI142" s="100"/>
      <c r="AJ142" s="99"/>
      <c r="AK142" s="100"/>
      <c r="AL142" s="99"/>
      <c r="AM142" s="100"/>
      <c r="AN142" s="99"/>
      <c r="AO142" s="100"/>
      <c r="AP142" s="99"/>
      <c r="AQ142" s="100"/>
      <c r="AR142" s="99"/>
      <c r="AS142" s="100"/>
      <c r="AT142" s="99"/>
      <c r="AU142" s="100"/>
      <c r="AV142" s="99"/>
      <c r="AW142" s="100"/>
      <c r="AX142" s="99"/>
      <c r="AY142" s="100"/>
      <c r="AZ142" s="99"/>
      <c r="BA142" s="100"/>
      <c r="BB142" s="99"/>
      <c r="BC142" s="100"/>
      <c r="BD142" s="99"/>
      <c r="BE142" s="100"/>
      <c r="BF142" s="101"/>
      <c r="BG142" s="100"/>
      <c r="BH142" s="99"/>
      <c r="BI142" s="100"/>
      <c r="BJ142" s="99"/>
      <c r="BK142" s="100"/>
      <c r="BL142" s="99"/>
      <c r="BM142" s="100"/>
      <c r="BN142" s="99"/>
      <c r="BO142" s="100"/>
      <c r="BP142" s="99"/>
      <c r="BQ142" s="100"/>
      <c r="BR142" s="99"/>
      <c r="BS142" s="100"/>
      <c r="BT142" s="99"/>
      <c r="BU142" s="100"/>
      <c r="BV142" s="99"/>
      <c r="BW142" s="100"/>
      <c r="BX142" s="99"/>
      <c r="BY142" s="100"/>
      <c r="BZ142" s="99"/>
      <c r="CA142" s="100"/>
      <c r="CB142" s="99"/>
      <c r="CC142" s="100"/>
      <c r="CD142" s="99"/>
      <c r="CE142" s="100"/>
      <c r="CF142" s="101">
        <f t="shared" si="383"/>
        <v>0</v>
      </c>
      <c r="CG142" s="100">
        <f t="shared" si="383"/>
        <v>0</v>
      </c>
    </row>
    <row r="143" spans="1:85" s="102" customFormat="1" ht="19.899999999999999" customHeight="1" x14ac:dyDescent="0.25">
      <c r="A143" s="94">
        <v>116</v>
      </c>
      <c r="B143" s="95" t="s">
        <v>164</v>
      </c>
      <c r="C143" s="95" t="s">
        <v>74</v>
      </c>
      <c r="D143" s="94">
        <f>RANK(BF143,$BF$4:$BF$147)</f>
        <v>18</v>
      </c>
      <c r="E143" s="94">
        <v>0.7</v>
      </c>
      <c r="F143" s="94" t="s">
        <v>75</v>
      </c>
      <c r="G143" s="94"/>
      <c r="H143" s="94"/>
      <c r="I143" s="100">
        <f t="shared" ref="I143:I144" si="419">H143*$E143</f>
        <v>0</v>
      </c>
      <c r="J143" s="94"/>
      <c r="K143" s="100">
        <f t="shared" ref="K143:K144" si="420">J143*$E143</f>
        <v>0</v>
      </c>
      <c r="L143" s="94"/>
      <c r="M143" s="100">
        <f t="shared" ref="M143:M144" si="421">L143*$E143</f>
        <v>0</v>
      </c>
      <c r="N143" s="94"/>
      <c r="O143" s="100">
        <f t="shared" ref="O143:O144" si="422">N143*$E143</f>
        <v>0</v>
      </c>
      <c r="P143" s="94"/>
      <c r="Q143" s="100">
        <f t="shared" ref="Q143:Q144" si="423">P143*$E143</f>
        <v>0</v>
      </c>
      <c r="R143" s="94"/>
      <c r="S143" s="100">
        <f t="shared" ref="S143:S144" si="424">R143*$E143</f>
        <v>0</v>
      </c>
      <c r="T143" s="94"/>
      <c r="U143" s="100">
        <f t="shared" ref="U143:U144" si="425">T143*$E143</f>
        <v>0</v>
      </c>
      <c r="V143" s="94"/>
      <c r="W143" s="100">
        <f t="shared" ref="W143:W144" si="426">V143*$E143</f>
        <v>0</v>
      </c>
      <c r="X143" s="94"/>
      <c r="Y143" s="100">
        <f t="shared" ref="Y143:Y144" si="427">X143*$E143</f>
        <v>0</v>
      </c>
      <c r="Z143" s="94"/>
      <c r="AA143" s="100">
        <f t="shared" ref="AA143:AA144" si="428">Z143*$E143</f>
        <v>0</v>
      </c>
      <c r="AB143" s="94"/>
      <c r="AC143" s="100">
        <f t="shared" ref="AC143:AC144" si="429">AB143*$E143</f>
        <v>0</v>
      </c>
      <c r="AD143" s="94"/>
      <c r="AE143" s="100">
        <f t="shared" ref="AE143:AE144" si="430">AD143*$E143</f>
        <v>0</v>
      </c>
      <c r="AF143" s="101">
        <f t="shared" ref="AF143:AF144" si="431">SUM(H143,J143,L143,N143,P143,R143,T143,V143,X143,Z143,AB143,AD143)</f>
        <v>0</v>
      </c>
      <c r="AG143" s="100">
        <f t="shared" ref="AG143:AG144" si="432">SUM(I143,K143,M143,O143,Q143,S143,U143,W143,Y143,AA143,AC143,AE143)</f>
        <v>0</v>
      </c>
      <c r="AH143" s="99"/>
      <c r="AI143" s="100">
        <f t="shared" ref="AI143:AI144" si="433">AH143*$E143</f>
        <v>0</v>
      </c>
      <c r="AJ143" s="99"/>
      <c r="AK143" s="100">
        <f t="shared" ref="AK143:AK144" si="434">AJ143*$E143</f>
        <v>0</v>
      </c>
      <c r="AL143" s="99"/>
      <c r="AM143" s="100">
        <f t="shared" ref="AM143:AM144" si="435">AL143*$E143</f>
        <v>0</v>
      </c>
      <c r="AN143" s="99"/>
      <c r="AO143" s="100">
        <f t="shared" ref="AO143:AO144" si="436">AN143*$E143</f>
        <v>0</v>
      </c>
      <c r="AP143" s="99"/>
      <c r="AQ143" s="100">
        <f t="shared" ref="AQ143:AQ144" si="437">AP143*$E143</f>
        <v>0</v>
      </c>
      <c r="AR143" s="99"/>
      <c r="AS143" s="100">
        <f t="shared" ref="AS143:AS144" si="438">AR143*$E143</f>
        <v>0</v>
      </c>
      <c r="AT143" s="99"/>
      <c r="AU143" s="100">
        <f t="shared" ref="AU143:AU144" si="439">AT143*$E143</f>
        <v>0</v>
      </c>
      <c r="AV143" s="99"/>
      <c r="AW143" s="100">
        <f t="shared" ref="AW143:AW144" si="440">AV143*$E143</f>
        <v>0</v>
      </c>
      <c r="AX143" s="99"/>
      <c r="AY143" s="100">
        <f t="shared" ref="AY143:AY144" si="441">AX143*$E143</f>
        <v>0</v>
      </c>
      <c r="AZ143" s="99"/>
      <c r="BA143" s="100">
        <f t="shared" ref="BA143:BA144" si="442">AZ143*$E143</f>
        <v>0</v>
      </c>
      <c r="BB143" s="99"/>
      <c r="BC143" s="100">
        <f t="shared" ref="BC143:BC144" si="443">BB143*$E143</f>
        <v>0</v>
      </c>
      <c r="BD143" s="99"/>
      <c r="BE143" s="100">
        <f t="shared" ref="BE143:BE144" si="444">BD143*$E143</f>
        <v>0</v>
      </c>
      <c r="BF143" s="101">
        <f t="shared" ref="BF143:BG144" si="445">SUM(AH143,AJ143,AL143,AN143,AP143,AR143,AT143,AV143,AX143,AZ143,BB143,BD143)</f>
        <v>0</v>
      </c>
      <c r="BG143" s="100">
        <f t="shared" si="445"/>
        <v>0</v>
      </c>
      <c r="BH143" s="99"/>
      <c r="BI143" s="100">
        <f t="shared" ref="BI143:BI144" si="446">BH143*$E143</f>
        <v>0</v>
      </c>
      <c r="BJ143" s="99"/>
      <c r="BK143" s="100">
        <f t="shared" ref="BK143:BK144" si="447">BJ143*$E143</f>
        <v>0</v>
      </c>
      <c r="BL143" s="99"/>
      <c r="BM143" s="100">
        <f t="shared" ref="BM143:BM144" si="448">BL143*$E143</f>
        <v>0</v>
      </c>
      <c r="BN143" s="99"/>
      <c r="BO143" s="100">
        <f t="shared" ref="BO143:BO144" si="449">BN143*$E143</f>
        <v>0</v>
      </c>
      <c r="BP143" s="99"/>
      <c r="BQ143" s="100">
        <f t="shared" ref="BQ143:BQ144" si="450">BP143*$E143</f>
        <v>0</v>
      </c>
      <c r="BR143" s="99"/>
      <c r="BS143" s="100">
        <f t="shared" ref="BS143:BS144" si="451">BR143*$E143</f>
        <v>0</v>
      </c>
      <c r="BT143" s="99"/>
      <c r="BU143" s="100">
        <f t="shared" ref="BU143:BU144" si="452">BT143*$E143</f>
        <v>0</v>
      </c>
      <c r="BV143" s="99"/>
      <c r="BW143" s="100">
        <f t="shared" ref="BW143:BW144" si="453">BV143*$E143</f>
        <v>0</v>
      </c>
      <c r="BX143" s="99"/>
      <c r="BY143" s="100">
        <f t="shared" ref="BY143:BY144" si="454">BX143*$E143</f>
        <v>0</v>
      </c>
      <c r="BZ143" s="99"/>
      <c r="CA143" s="100">
        <f t="shared" ref="CA143:CA144" si="455">BZ143*$E143</f>
        <v>0</v>
      </c>
      <c r="CB143" s="99"/>
      <c r="CC143" s="100">
        <f t="shared" ref="CC143:CC144" si="456">CB143*$E143</f>
        <v>0</v>
      </c>
      <c r="CD143" s="99"/>
      <c r="CE143" s="100">
        <f t="shared" ref="CE143:CE144" si="457">CD143*$E143</f>
        <v>0</v>
      </c>
      <c r="CF143" s="101">
        <f t="shared" si="383"/>
        <v>0</v>
      </c>
      <c r="CG143" s="100">
        <f t="shared" si="383"/>
        <v>0</v>
      </c>
    </row>
    <row r="144" spans="1:85" s="102" customFormat="1" ht="19.899999999999999" customHeight="1" x14ac:dyDescent="0.25">
      <c r="A144" s="94">
        <v>117</v>
      </c>
      <c r="B144" s="95" t="s">
        <v>165</v>
      </c>
      <c r="C144" s="95"/>
      <c r="D144" s="94">
        <f>RANK(BF144,$BF$4:$BF$147)</f>
        <v>18</v>
      </c>
      <c r="E144" s="94">
        <v>20</v>
      </c>
      <c r="F144" s="94">
        <v>1</v>
      </c>
      <c r="G144" s="94"/>
      <c r="H144" s="94"/>
      <c r="I144" s="100">
        <f t="shared" si="419"/>
        <v>0</v>
      </c>
      <c r="J144" s="94"/>
      <c r="K144" s="100">
        <f t="shared" si="420"/>
        <v>0</v>
      </c>
      <c r="L144" s="94"/>
      <c r="M144" s="100">
        <f t="shared" si="421"/>
        <v>0</v>
      </c>
      <c r="N144" s="94"/>
      <c r="O144" s="100">
        <f t="shared" si="422"/>
        <v>0</v>
      </c>
      <c r="P144" s="94"/>
      <c r="Q144" s="100">
        <f t="shared" si="423"/>
        <v>0</v>
      </c>
      <c r="R144" s="94"/>
      <c r="S144" s="100">
        <f t="shared" si="424"/>
        <v>0</v>
      </c>
      <c r="T144" s="94"/>
      <c r="U144" s="100">
        <f t="shared" si="425"/>
        <v>0</v>
      </c>
      <c r="V144" s="94"/>
      <c r="W144" s="100">
        <f t="shared" si="426"/>
        <v>0</v>
      </c>
      <c r="X144" s="94"/>
      <c r="Y144" s="100">
        <f t="shared" si="427"/>
        <v>0</v>
      </c>
      <c r="Z144" s="94"/>
      <c r="AA144" s="100">
        <f t="shared" si="428"/>
        <v>0</v>
      </c>
      <c r="AB144" s="94"/>
      <c r="AC144" s="100">
        <f t="shared" si="429"/>
        <v>0</v>
      </c>
      <c r="AD144" s="94"/>
      <c r="AE144" s="100">
        <f t="shared" si="430"/>
        <v>0</v>
      </c>
      <c r="AF144" s="101">
        <f t="shared" si="431"/>
        <v>0</v>
      </c>
      <c r="AG144" s="100">
        <f t="shared" si="432"/>
        <v>0</v>
      </c>
      <c r="AH144" s="99"/>
      <c r="AI144" s="100">
        <f t="shared" si="433"/>
        <v>0</v>
      </c>
      <c r="AJ144" s="99"/>
      <c r="AK144" s="100">
        <f t="shared" si="434"/>
        <v>0</v>
      </c>
      <c r="AL144" s="99"/>
      <c r="AM144" s="100">
        <f t="shared" si="435"/>
        <v>0</v>
      </c>
      <c r="AN144" s="99"/>
      <c r="AO144" s="100">
        <f t="shared" si="436"/>
        <v>0</v>
      </c>
      <c r="AP144" s="99"/>
      <c r="AQ144" s="100">
        <f t="shared" si="437"/>
        <v>0</v>
      </c>
      <c r="AR144" s="99"/>
      <c r="AS144" s="100">
        <f t="shared" si="438"/>
        <v>0</v>
      </c>
      <c r="AT144" s="99"/>
      <c r="AU144" s="100">
        <f t="shared" si="439"/>
        <v>0</v>
      </c>
      <c r="AV144" s="99"/>
      <c r="AW144" s="100">
        <f t="shared" si="440"/>
        <v>0</v>
      </c>
      <c r="AX144" s="99"/>
      <c r="AY144" s="100">
        <f t="shared" si="441"/>
        <v>0</v>
      </c>
      <c r="AZ144" s="99"/>
      <c r="BA144" s="100">
        <f t="shared" si="442"/>
        <v>0</v>
      </c>
      <c r="BB144" s="99"/>
      <c r="BC144" s="100">
        <f t="shared" si="443"/>
        <v>0</v>
      </c>
      <c r="BD144" s="99"/>
      <c r="BE144" s="100">
        <f t="shared" si="444"/>
        <v>0</v>
      </c>
      <c r="BF144" s="101">
        <f t="shared" si="445"/>
        <v>0</v>
      </c>
      <c r="BG144" s="100">
        <f t="shared" si="445"/>
        <v>0</v>
      </c>
      <c r="BH144" s="99"/>
      <c r="BI144" s="100">
        <f t="shared" si="446"/>
        <v>0</v>
      </c>
      <c r="BJ144" s="99"/>
      <c r="BK144" s="100">
        <f t="shared" si="447"/>
        <v>0</v>
      </c>
      <c r="BL144" s="99"/>
      <c r="BM144" s="100">
        <f t="shared" si="448"/>
        <v>0</v>
      </c>
      <c r="BN144" s="99"/>
      <c r="BO144" s="100">
        <f t="shared" si="449"/>
        <v>0</v>
      </c>
      <c r="BP144" s="99"/>
      <c r="BQ144" s="100">
        <f t="shared" si="450"/>
        <v>0</v>
      </c>
      <c r="BR144" s="99"/>
      <c r="BS144" s="100">
        <f t="shared" si="451"/>
        <v>0</v>
      </c>
      <c r="BT144" s="99"/>
      <c r="BU144" s="100">
        <f t="shared" si="452"/>
        <v>0</v>
      </c>
      <c r="BV144" s="99"/>
      <c r="BW144" s="100">
        <f t="shared" si="453"/>
        <v>0</v>
      </c>
      <c r="BX144" s="99"/>
      <c r="BY144" s="100">
        <f t="shared" si="454"/>
        <v>0</v>
      </c>
      <c r="BZ144" s="99"/>
      <c r="CA144" s="100">
        <f t="shared" si="455"/>
        <v>0</v>
      </c>
      <c r="CB144" s="99"/>
      <c r="CC144" s="100">
        <f t="shared" si="456"/>
        <v>0</v>
      </c>
      <c r="CD144" s="99"/>
      <c r="CE144" s="100">
        <f t="shared" si="457"/>
        <v>0</v>
      </c>
      <c r="CF144" s="101">
        <f t="shared" si="383"/>
        <v>0</v>
      </c>
      <c r="CG144" s="100">
        <f t="shared" si="383"/>
        <v>0</v>
      </c>
    </row>
    <row r="145" spans="1:85" s="102" customFormat="1" ht="19.899999999999999" customHeight="1" x14ac:dyDescent="0.25">
      <c r="A145" s="94">
        <v>118</v>
      </c>
      <c r="B145" s="95" t="s">
        <v>225</v>
      </c>
      <c r="C145" s="95"/>
      <c r="D145" s="94"/>
      <c r="E145" s="94"/>
      <c r="F145" s="94"/>
      <c r="G145" s="94"/>
      <c r="H145" s="94"/>
      <c r="I145" s="100"/>
      <c r="J145" s="94"/>
      <c r="K145" s="100"/>
      <c r="L145" s="94"/>
      <c r="M145" s="100"/>
      <c r="N145" s="94"/>
      <c r="O145" s="100"/>
      <c r="P145" s="94"/>
      <c r="Q145" s="100"/>
      <c r="R145" s="94"/>
      <c r="S145" s="100">
        <v>0</v>
      </c>
      <c r="T145" s="94"/>
      <c r="U145" s="100"/>
      <c r="V145" s="94"/>
      <c r="W145" s="100"/>
      <c r="X145" s="94"/>
      <c r="Y145" s="100"/>
      <c r="Z145" s="94"/>
      <c r="AA145" s="100"/>
      <c r="AB145" s="94"/>
      <c r="AC145" s="100"/>
      <c r="AD145" s="94"/>
      <c r="AE145" s="100"/>
      <c r="AF145" s="101"/>
      <c r="AG145" s="100"/>
      <c r="AH145" s="99"/>
      <c r="AI145" s="100"/>
      <c r="AJ145" s="99"/>
      <c r="AK145" s="100"/>
      <c r="AL145" s="99"/>
      <c r="AM145" s="100"/>
      <c r="AN145" s="99"/>
      <c r="AO145" s="100"/>
      <c r="AP145" s="99"/>
      <c r="AQ145" s="100"/>
      <c r="AR145" s="99"/>
      <c r="AS145" s="100"/>
      <c r="AT145" s="99"/>
      <c r="AU145" s="100"/>
      <c r="AV145" s="99"/>
      <c r="AW145" s="100"/>
      <c r="AX145" s="99"/>
      <c r="AY145" s="100"/>
      <c r="AZ145" s="99"/>
      <c r="BA145" s="100"/>
      <c r="BB145" s="99"/>
      <c r="BC145" s="100"/>
      <c r="BD145" s="99"/>
      <c r="BE145" s="100"/>
      <c r="BF145" s="101"/>
      <c r="BG145" s="100"/>
      <c r="BH145" s="99"/>
      <c r="BI145" s="100"/>
      <c r="BJ145" s="99"/>
      <c r="BK145" s="100"/>
      <c r="BL145" s="99"/>
      <c r="BM145" s="100"/>
      <c r="BN145" s="99"/>
      <c r="BO145" s="100"/>
      <c r="BP145" s="99"/>
      <c r="BQ145" s="100"/>
      <c r="BR145" s="99"/>
      <c r="BS145" s="100"/>
      <c r="BT145" s="99"/>
      <c r="BU145" s="100"/>
      <c r="BV145" s="99"/>
      <c r="BW145" s="100"/>
      <c r="BX145" s="99"/>
      <c r="BY145" s="100"/>
      <c r="BZ145" s="99"/>
      <c r="CA145" s="100"/>
      <c r="CB145" s="99"/>
      <c r="CC145" s="100"/>
      <c r="CD145" s="99"/>
      <c r="CE145" s="100"/>
      <c r="CF145" s="101"/>
      <c r="CG145" s="100"/>
    </row>
    <row r="146" spans="1:85" s="102" customFormat="1" ht="19.899999999999999" customHeight="1" x14ac:dyDescent="0.25">
      <c r="A146" s="94"/>
      <c r="B146" s="95"/>
      <c r="C146" s="95"/>
      <c r="D146" s="94"/>
      <c r="E146" s="94"/>
      <c r="F146" s="94"/>
      <c r="G146" s="94"/>
      <c r="H146" s="94"/>
      <c r="I146" s="100"/>
      <c r="J146" s="94"/>
      <c r="K146" s="100"/>
      <c r="L146" s="94"/>
      <c r="M146" s="100"/>
      <c r="N146" s="94"/>
      <c r="O146" s="100"/>
      <c r="P146" s="94"/>
      <c r="Q146" s="100"/>
      <c r="R146" s="94"/>
      <c r="S146" s="100"/>
      <c r="T146" s="94"/>
      <c r="U146" s="100"/>
      <c r="V146" s="94"/>
      <c r="W146" s="100"/>
      <c r="X146" s="94"/>
      <c r="Y146" s="100"/>
      <c r="Z146" s="94"/>
      <c r="AA146" s="100"/>
      <c r="AB146" s="94"/>
      <c r="AC146" s="100"/>
      <c r="AD146" s="94"/>
      <c r="AE146" s="100"/>
      <c r="AF146" s="101"/>
      <c r="AG146" s="100"/>
      <c r="AH146" s="99"/>
      <c r="AI146" s="100"/>
      <c r="AJ146" s="99"/>
      <c r="AK146" s="100"/>
      <c r="AL146" s="99"/>
      <c r="AM146" s="100"/>
      <c r="AN146" s="99"/>
      <c r="AO146" s="100"/>
      <c r="AP146" s="99"/>
      <c r="AQ146" s="100"/>
      <c r="AR146" s="99"/>
      <c r="AS146" s="100"/>
      <c r="AT146" s="99"/>
      <c r="AU146" s="100"/>
      <c r="AV146" s="99"/>
      <c r="AW146" s="100"/>
      <c r="AX146" s="99"/>
      <c r="AY146" s="100"/>
      <c r="AZ146" s="99"/>
      <c r="BA146" s="100"/>
      <c r="BB146" s="99"/>
      <c r="BC146" s="100"/>
      <c r="BD146" s="99"/>
      <c r="BE146" s="100"/>
      <c r="BF146" s="101"/>
      <c r="BG146" s="100"/>
      <c r="BH146" s="99"/>
      <c r="BI146" s="100"/>
      <c r="BJ146" s="99"/>
      <c r="BK146" s="100"/>
      <c r="BL146" s="99"/>
      <c r="BM146" s="100"/>
      <c r="BN146" s="99"/>
      <c r="BO146" s="100"/>
      <c r="BP146" s="99"/>
      <c r="BQ146" s="100"/>
      <c r="BR146" s="99"/>
      <c r="BS146" s="100"/>
      <c r="BT146" s="99"/>
      <c r="BU146" s="100"/>
      <c r="BV146" s="99"/>
      <c r="BW146" s="100"/>
      <c r="BX146" s="99"/>
      <c r="BY146" s="100"/>
      <c r="BZ146" s="99"/>
      <c r="CA146" s="100"/>
      <c r="CB146" s="99"/>
      <c r="CC146" s="100"/>
      <c r="CD146" s="99"/>
      <c r="CE146" s="100"/>
      <c r="CF146" s="101">
        <f t="shared" si="383"/>
        <v>0</v>
      </c>
      <c r="CG146" s="100">
        <f t="shared" si="383"/>
        <v>0</v>
      </c>
    </row>
    <row r="147" spans="1:85" s="102" customFormat="1" ht="19.899999999999999" customHeight="1" x14ac:dyDescent="0.25">
      <c r="A147" s="94"/>
      <c r="B147" s="105"/>
      <c r="C147" s="105"/>
      <c r="D147" s="94"/>
      <c r="E147" s="94"/>
      <c r="F147" s="106"/>
      <c r="G147" s="94"/>
      <c r="H147" s="106"/>
      <c r="I147" s="100"/>
      <c r="J147" s="106"/>
      <c r="K147" s="100"/>
      <c r="L147" s="106"/>
      <c r="M147" s="100"/>
      <c r="N147" s="106"/>
      <c r="O147" s="100"/>
      <c r="P147" s="106"/>
      <c r="Q147" s="100"/>
      <c r="R147" s="106"/>
      <c r="S147" s="100"/>
      <c r="T147" s="106"/>
      <c r="U147" s="100"/>
      <c r="V147" s="106"/>
      <c r="W147" s="100"/>
      <c r="X147" s="106"/>
      <c r="Y147" s="100"/>
      <c r="Z147" s="106"/>
      <c r="AA147" s="100"/>
      <c r="AB147" s="106"/>
      <c r="AC147" s="100"/>
      <c r="AD147" s="106"/>
      <c r="AE147" s="100"/>
      <c r="AF147" s="101"/>
      <c r="AG147" s="100"/>
      <c r="AH147" s="99"/>
      <c r="AI147" s="100"/>
      <c r="AJ147" s="99"/>
      <c r="AK147" s="100"/>
      <c r="AL147" s="99"/>
      <c r="AM147" s="100"/>
      <c r="AN147" s="99"/>
      <c r="AO147" s="100"/>
      <c r="AP147" s="99"/>
      <c r="AQ147" s="100"/>
      <c r="AR147" s="99"/>
      <c r="AS147" s="100"/>
      <c r="AT147" s="99"/>
      <c r="AU147" s="100"/>
      <c r="AV147" s="99"/>
      <c r="AW147" s="100"/>
      <c r="AX147" s="99"/>
      <c r="AY147" s="100"/>
      <c r="AZ147" s="99"/>
      <c r="BA147" s="100"/>
      <c r="BB147" s="99"/>
      <c r="BC147" s="100"/>
      <c r="BD147" s="99"/>
      <c r="BE147" s="100"/>
      <c r="BF147" s="101"/>
      <c r="BG147" s="100"/>
      <c r="BH147" s="99"/>
      <c r="BI147" s="100"/>
      <c r="BJ147" s="99"/>
      <c r="BK147" s="100"/>
      <c r="BL147" s="99"/>
      <c r="BM147" s="100"/>
      <c r="BN147" s="99"/>
      <c r="BO147" s="100"/>
      <c r="BP147" s="99"/>
      <c r="BQ147" s="100"/>
      <c r="BR147" s="99"/>
      <c r="BS147" s="100"/>
      <c r="BT147" s="99"/>
      <c r="BU147" s="100"/>
      <c r="BV147" s="99"/>
      <c r="BW147" s="100"/>
      <c r="BX147" s="99"/>
      <c r="BY147" s="100"/>
      <c r="BZ147" s="99"/>
      <c r="CA147" s="100"/>
      <c r="CB147" s="99"/>
      <c r="CC147" s="100"/>
      <c r="CD147" s="99"/>
      <c r="CE147" s="100"/>
      <c r="CF147" s="101"/>
      <c r="CG147" s="100"/>
    </row>
    <row r="148" spans="1:85" s="91" customFormat="1" ht="19.899999999999999" customHeight="1" x14ac:dyDescent="0.25">
      <c r="A148" s="107"/>
      <c r="B148" s="108" t="s">
        <v>166</v>
      </c>
      <c r="C148" s="108"/>
      <c r="D148" s="108"/>
      <c r="E148" s="109"/>
      <c r="F148" s="110"/>
      <c r="G148" s="110"/>
      <c r="H148" s="111">
        <f t="shared" ref="H148:AM148" si="458">SUM(H4:H147)</f>
        <v>149382</v>
      </c>
      <c r="I148" s="112">
        <f t="shared" si="458"/>
        <v>112760.24</v>
      </c>
      <c r="J148" s="111">
        <f t="shared" si="458"/>
        <v>131916</v>
      </c>
      <c r="K148" s="112">
        <f t="shared" si="458"/>
        <v>101615.20000000001</v>
      </c>
      <c r="L148" s="111">
        <f t="shared" si="458"/>
        <v>141906</v>
      </c>
      <c r="M148" s="112">
        <f t="shared" si="458"/>
        <v>109951.52</v>
      </c>
      <c r="N148" s="111">
        <f t="shared" si="458"/>
        <v>149466</v>
      </c>
      <c r="O148" s="112">
        <f t="shared" si="458"/>
        <v>118416.72</v>
      </c>
      <c r="P148" s="111">
        <f t="shared" si="458"/>
        <v>144072</v>
      </c>
      <c r="Q148" s="112">
        <f t="shared" si="458"/>
        <v>113424.68</v>
      </c>
      <c r="R148" s="111">
        <f t="shared" si="458"/>
        <v>135182</v>
      </c>
      <c r="S148" s="112">
        <f t="shared" si="458"/>
        <v>103464.47999999998</v>
      </c>
      <c r="T148" s="111">
        <f t="shared" si="458"/>
        <v>150964</v>
      </c>
      <c r="U148" s="112">
        <f t="shared" si="458"/>
        <v>119065.15999999999</v>
      </c>
      <c r="V148" s="111">
        <f t="shared" si="458"/>
        <v>142026</v>
      </c>
      <c r="W148" s="112">
        <f t="shared" si="458"/>
        <v>110374.00000000001</v>
      </c>
      <c r="X148" s="111">
        <f t="shared" si="458"/>
        <v>141101</v>
      </c>
      <c r="Y148" s="112">
        <f t="shared" si="458"/>
        <v>110910.50000000003</v>
      </c>
      <c r="Z148" s="111">
        <f t="shared" si="458"/>
        <v>153588</v>
      </c>
      <c r="AA148" s="112">
        <f t="shared" si="458"/>
        <v>118832.23999999999</v>
      </c>
      <c r="AB148" s="111">
        <f t="shared" si="458"/>
        <v>123800</v>
      </c>
      <c r="AC148" s="112">
        <f t="shared" si="458"/>
        <v>93303.84</v>
      </c>
      <c r="AD148" s="111">
        <f t="shared" si="458"/>
        <v>138433</v>
      </c>
      <c r="AE148" s="112">
        <f t="shared" si="458"/>
        <v>111297.86999999998</v>
      </c>
      <c r="AF148" s="111">
        <f t="shared" si="458"/>
        <v>1701836</v>
      </c>
      <c r="AG148" s="112">
        <f t="shared" si="458"/>
        <v>1323416.45</v>
      </c>
      <c r="AH148" s="111">
        <f t="shared" si="458"/>
        <v>130044</v>
      </c>
      <c r="AI148" s="112">
        <f t="shared" si="458"/>
        <v>100271.64</v>
      </c>
      <c r="AJ148" s="111">
        <f t="shared" si="458"/>
        <v>115854</v>
      </c>
      <c r="AK148" s="112">
        <f t="shared" si="458"/>
        <v>85769.539999999979</v>
      </c>
      <c r="AL148" s="111">
        <f t="shared" si="458"/>
        <v>158950</v>
      </c>
      <c r="AM148" s="112">
        <f t="shared" si="458"/>
        <v>120630.25</v>
      </c>
      <c r="AN148" s="111">
        <f t="shared" ref="AN148:BS148" si="459">SUM(AN4:AN147)</f>
        <v>126443</v>
      </c>
      <c r="AO148" s="112">
        <f t="shared" si="459"/>
        <v>98268.67</v>
      </c>
      <c r="AP148" s="111">
        <f t="shared" si="459"/>
        <v>123353</v>
      </c>
      <c r="AQ148" s="112">
        <f t="shared" si="459"/>
        <v>94074.3</v>
      </c>
      <c r="AR148" s="111">
        <f t="shared" si="459"/>
        <v>124561</v>
      </c>
      <c r="AS148" s="112">
        <f t="shared" si="459"/>
        <v>98630.02</v>
      </c>
      <c r="AT148" s="111">
        <f t="shared" si="459"/>
        <v>127685</v>
      </c>
      <c r="AU148" s="112">
        <f t="shared" si="459"/>
        <v>99083.86</v>
      </c>
      <c r="AV148" s="111">
        <f t="shared" si="459"/>
        <v>131799</v>
      </c>
      <c r="AW148" s="112">
        <f t="shared" si="459"/>
        <v>100364.98</v>
      </c>
      <c r="AX148" s="111">
        <f t="shared" si="459"/>
        <v>134467</v>
      </c>
      <c r="AY148" s="112">
        <f t="shared" si="459"/>
        <v>103432.14</v>
      </c>
      <c r="AZ148" s="111">
        <f t="shared" si="459"/>
        <v>136426</v>
      </c>
      <c r="BA148" s="112">
        <f t="shared" si="459"/>
        <v>102413.83999999998</v>
      </c>
      <c r="BB148" s="111">
        <f t="shared" si="459"/>
        <v>120195</v>
      </c>
      <c r="BC148" s="112">
        <f t="shared" si="459"/>
        <v>93164.52</v>
      </c>
      <c r="BD148" s="111">
        <f t="shared" si="459"/>
        <v>136848</v>
      </c>
      <c r="BE148" s="112">
        <f t="shared" si="459"/>
        <v>104848.88000000002</v>
      </c>
      <c r="BF148" s="111">
        <f t="shared" si="459"/>
        <v>1566625</v>
      </c>
      <c r="BG148" s="112">
        <f t="shared" si="459"/>
        <v>1200952.6399999999</v>
      </c>
      <c r="BH148" s="111">
        <f t="shared" si="459"/>
        <v>132229</v>
      </c>
      <c r="BI148" s="112">
        <f t="shared" si="459"/>
        <v>101488.69</v>
      </c>
      <c r="BJ148" s="111">
        <f t="shared" si="459"/>
        <v>116764</v>
      </c>
      <c r="BK148" s="112">
        <f t="shared" si="459"/>
        <v>90510.04</v>
      </c>
      <c r="BL148" s="111">
        <f t="shared" si="459"/>
        <v>0</v>
      </c>
      <c r="BM148" s="112">
        <f t="shared" si="459"/>
        <v>0</v>
      </c>
      <c r="BN148" s="111">
        <f t="shared" si="459"/>
        <v>0</v>
      </c>
      <c r="BO148" s="112">
        <f t="shared" si="459"/>
        <v>0</v>
      </c>
      <c r="BP148" s="111">
        <f t="shared" si="459"/>
        <v>0</v>
      </c>
      <c r="BQ148" s="112">
        <f t="shared" si="459"/>
        <v>0</v>
      </c>
      <c r="BR148" s="111">
        <f t="shared" si="459"/>
        <v>0</v>
      </c>
      <c r="BS148" s="112">
        <f t="shared" si="459"/>
        <v>0</v>
      </c>
      <c r="BT148" s="111">
        <f t="shared" ref="BT148:CG148" si="460">SUM(BT4:BT147)</f>
        <v>0</v>
      </c>
      <c r="BU148" s="112">
        <f t="shared" si="460"/>
        <v>0</v>
      </c>
      <c r="BV148" s="111">
        <f t="shared" si="460"/>
        <v>0</v>
      </c>
      <c r="BW148" s="112">
        <f t="shared" si="460"/>
        <v>0</v>
      </c>
      <c r="BX148" s="111">
        <f t="shared" si="460"/>
        <v>0</v>
      </c>
      <c r="BY148" s="112">
        <f t="shared" si="460"/>
        <v>0</v>
      </c>
      <c r="BZ148" s="111">
        <f t="shared" si="460"/>
        <v>0</v>
      </c>
      <c r="CA148" s="112">
        <f t="shared" si="460"/>
        <v>0</v>
      </c>
      <c r="CB148" s="111">
        <f t="shared" si="460"/>
        <v>0</v>
      </c>
      <c r="CC148" s="112">
        <f t="shared" si="460"/>
        <v>0</v>
      </c>
      <c r="CD148" s="111">
        <f t="shared" si="460"/>
        <v>0</v>
      </c>
      <c r="CE148" s="112">
        <f t="shared" si="460"/>
        <v>0</v>
      </c>
      <c r="CF148" s="111">
        <f t="shared" si="460"/>
        <v>248993</v>
      </c>
      <c r="CG148" s="112">
        <f t="shared" si="460"/>
        <v>191998.72999999998</v>
      </c>
    </row>
    <row r="149" spans="1:85" s="102" customFormat="1" ht="19.899999999999999" customHeight="1" x14ac:dyDescent="0.25">
      <c r="A149" s="113"/>
      <c r="B149" s="105"/>
      <c r="C149" s="105"/>
      <c r="D149" s="105"/>
      <c r="E149" s="105"/>
      <c r="F149" s="106"/>
      <c r="G149" s="106"/>
      <c r="H149" s="106"/>
      <c r="I149" s="100"/>
      <c r="J149" s="106"/>
      <c r="K149" s="100"/>
      <c r="L149" s="106"/>
      <c r="M149" s="100"/>
      <c r="N149" s="106"/>
      <c r="O149" s="100"/>
      <c r="P149" s="106"/>
      <c r="Q149" s="100"/>
      <c r="R149" s="106"/>
      <c r="S149" s="100"/>
      <c r="T149" s="106"/>
      <c r="U149" s="100"/>
      <c r="V149" s="106"/>
      <c r="W149" s="100"/>
      <c r="X149" s="106"/>
      <c r="Y149" s="100"/>
      <c r="Z149" s="106"/>
      <c r="AA149" s="100"/>
      <c r="AB149" s="106"/>
      <c r="AC149" s="100"/>
      <c r="AD149" s="106"/>
      <c r="AE149" s="100"/>
      <c r="AF149" s="101"/>
      <c r="AG149" s="100"/>
      <c r="AH149" s="99"/>
      <c r="AI149" s="100"/>
      <c r="AJ149" s="99"/>
      <c r="AK149" s="100"/>
      <c r="AL149" s="99"/>
      <c r="AM149" s="100"/>
      <c r="AN149" s="99"/>
      <c r="AO149" s="100"/>
      <c r="AP149" s="99"/>
      <c r="AQ149" s="100"/>
      <c r="AR149" s="99"/>
      <c r="AS149" s="100"/>
      <c r="AT149" s="99"/>
      <c r="AU149" s="100"/>
      <c r="AV149" s="99"/>
      <c r="AW149" s="100"/>
      <c r="AX149" s="99"/>
      <c r="AY149" s="100"/>
      <c r="AZ149" s="99"/>
      <c r="BA149" s="100"/>
      <c r="BB149" s="99"/>
      <c r="BC149" s="100"/>
      <c r="BD149" s="99"/>
      <c r="BE149" s="100"/>
      <c r="BF149" s="101"/>
      <c r="BG149" s="100"/>
      <c r="BH149" s="99"/>
      <c r="BI149" s="100"/>
      <c r="BJ149" s="99"/>
      <c r="BK149" s="100"/>
      <c r="BL149" s="99"/>
      <c r="BM149" s="100"/>
      <c r="BN149" s="99"/>
      <c r="BO149" s="100"/>
      <c r="BP149" s="99"/>
      <c r="BQ149" s="100"/>
      <c r="BR149" s="99"/>
      <c r="BS149" s="100"/>
      <c r="BT149" s="99"/>
      <c r="BU149" s="100"/>
      <c r="BV149" s="99"/>
      <c r="BW149" s="100"/>
      <c r="BX149" s="99"/>
      <c r="BY149" s="100"/>
      <c r="BZ149" s="99"/>
      <c r="CA149" s="100"/>
      <c r="CB149" s="99"/>
      <c r="CC149" s="100"/>
      <c r="CD149" s="99"/>
      <c r="CE149" s="100"/>
      <c r="CF149" s="101"/>
      <c r="CG149" s="100"/>
    </row>
    <row r="150" spans="1:85" s="102" customFormat="1" ht="19.899999999999999" customHeight="1" x14ac:dyDescent="0.25">
      <c r="A150" s="94">
        <v>119</v>
      </c>
      <c r="B150" s="95" t="s">
        <v>167</v>
      </c>
      <c r="C150" s="95" t="s">
        <v>74</v>
      </c>
      <c r="D150" s="94">
        <f t="shared" ref="D150:D157" si="461">RANK(BF150,$BF$149:$BF$164)</f>
        <v>4</v>
      </c>
      <c r="E150" s="94">
        <v>0.7</v>
      </c>
      <c r="F150" s="94" t="s">
        <v>75</v>
      </c>
      <c r="G150" s="94">
        <v>4500</v>
      </c>
      <c r="H150" s="94"/>
      <c r="I150" s="100">
        <f t="shared" ref="I150:I163" si="462">H150*$E150</f>
        <v>0</v>
      </c>
      <c r="J150" s="94">
        <v>10</v>
      </c>
      <c r="K150" s="100">
        <f t="shared" ref="K150:K163" si="463">J150*$E150</f>
        <v>7</v>
      </c>
      <c r="L150" s="94">
        <v>108</v>
      </c>
      <c r="M150" s="100">
        <f t="shared" ref="M150:M163" si="464">L150*$E150</f>
        <v>75.599999999999994</v>
      </c>
      <c r="N150" s="94">
        <v>24</v>
      </c>
      <c r="O150" s="100">
        <f t="shared" ref="O150:O163" si="465">N150*$E150</f>
        <v>16.799999999999997</v>
      </c>
      <c r="P150" s="94">
        <v>57</v>
      </c>
      <c r="Q150" s="100">
        <f t="shared" ref="Q150:Q163" si="466">P150*$E150</f>
        <v>39.9</v>
      </c>
      <c r="R150" s="94"/>
      <c r="S150" s="100">
        <f t="shared" ref="S150:S163" si="467">R150*$E150</f>
        <v>0</v>
      </c>
      <c r="T150" s="94">
        <v>24</v>
      </c>
      <c r="U150" s="100">
        <f t="shared" ref="U150:U163" si="468">T150*$E150</f>
        <v>16.799999999999997</v>
      </c>
      <c r="V150" s="94">
        <v>84</v>
      </c>
      <c r="W150" s="100">
        <f t="shared" ref="W150:W163" si="469">V150*$E150</f>
        <v>58.8</v>
      </c>
      <c r="X150" s="94">
        <v>72</v>
      </c>
      <c r="Y150" s="100">
        <f t="shared" ref="Y150:Y163" si="470">X150*$E150</f>
        <v>50.4</v>
      </c>
      <c r="Z150" s="94">
        <v>72</v>
      </c>
      <c r="AA150" s="100">
        <f t="shared" ref="AA150:AA163" si="471">Z150*$E150</f>
        <v>50.4</v>
      </c>
      <c r="AB150" s="94"/>
      <c r="AC150" s="100">
        <f t="shared" ref="AC150:AC163" si="472">AB150*$E150</f>
        <v>0</v>
      </c>
      <c r="AD150" s="94"/>
      <c r="AE150" s="100">
        <f t="shared" ref="AE150:AE163" si="473">AD150*$E150</f>
        <v>0</v>
      </c>
      <c r="AF150" s="101">
        <f t="shared" ref="AF150:AF163" si="474">SUM(H150,J150,L150,N150,P150,R150,T150,V150,X150,Z150,AB150,AD150)</f>
        <v>451</v>
      </c>
      <c r="AG150" s="100">
        <f t="shared" ref="AG150:AG163" si="475">SUM(I150,K150,M150,O150,Q150,S150,U150,W150,Y150,AA150,AC150,AE150)</f>
        <v>315.69999999999993</v>
      </c>
      <c r="AH150" s="99"/>
      <c r="AI150" s="100">
        <f t="shared" ref="AI150:AK163" si="476">AH150*$E150</f>
        <v>0</v>
      </c>
      <c r="AJ150" s="99"/>
      <c r="AK150" s="100">
        <f t="shared" ref="AK150:AK163" si="477">AJ150*$E150</f>
        <v>0</v>
      </c>
      <c r="AL150" s="99"/>
      <c r="AM150" s="100">
        <f t="shared" ref="AM150:AM163" si="478">AL150*$E150</f>
        <v>0</v>
      </c>
      <c r="AN150" s="99"/>
      <c r="AO150" s="100">
        <f t="shared" ref="AO150:AQ163" si="479">AN150*$E150</f>
        <v>0</v>
      </c>
      <c r="AP150" s="99"/>
      <c r="AQ150" s="100">
        <f t="shared" si="479"/>
        <v>0</v>
      </c>
      <c r="AR150" s="99"/>
      <c r="AS150" s="100">
        <f t="shared" ref="AS150:AS163" si="480">AR150*$E150</f>
        <v>0</v>
      </c>
      <c r="AT150" s="99"/>
      <c r="AU150" s="100">
        <f t="shared" ref="AU150:AU163" si="481">AT150*$E150</f>
        <v>0</v>
      </c>
      <c r="AV150" s="99"/>
      <c r="AW150" s="100">
        <f t="shared" ref="AW150:AW163" si="482">AV150*$E150</f>
        <v>0</v>
      </c>
      <c r="AX150" s="99"/>
      <c r="AY150" s="100">
        <f t="shared" ref="AY150:AY163" si="483">AX150*$E150</f>
        <v>0</v>
      </c>
      <c r="AZ150" s="99">
        <v>24</v>
      </c>
      <c r="BA150" s="100">
        <f t="shared" ref="BA150:BA163" si="484">AZ150*$E150</f>
        <v>16.799999999999997</v>
      </c>
      <c r="BB150" s="99"/>
      <c r="BC150" s="100">
        <f t="shared" ref="BC150:BC163" si="485">BB150*$E150</f>
        <v>0</v>
      </c>
      <c r="BD150" s="99"/>
      <c r="BE150" s="100">
        <f t="shared" ref="BE150:BE163" si="486">BD150*$E150</f>
        <v>0</v>
      </c>
      <c r="BF150" s="101">
        <f t="shared" ref="BF150:BG163" si="487">SUM(AH150,AJ150,AL150,AN150,AP150,AR150,AT150,AV150,AX150,AZ150,BB150,BD150)</f>
        <v>24</v>
      </c>
      <c r="BG150" s="100">
        <f t="shared" si="487"/>
        <v>16.799999999999997</v>
      </c>
      <c r="BH150" s="99"/>
      <c r="BI150" s="100">
        <f t="shared" ref="BI150:BI156" si="488">BH150*$E150</f>
        <v>0</v>
      </c>
      <c r="BJ150" s="99"/>
      <c r="BK150" s="100">
        <f t="shared" ref="BK150:BK156" si="489">BJ150*$E150</f>
        <v>0</v>
      </c>
      <c r="BL150" s="99"/>
      <c r="BM150" s="100">
        <f t="shared" ref="BM150:BM156" si="490">BL150*$E150</f>
        <v>0</v>
      </c>
      <c r="BN150" s="99"/>
      <c r="BO150" s="100">
        <f t="shared" ref="BO150:BO156" si="491">BN150*$E150</f>
        <v>0</v>
      </c>
      <c r="BP150" s="99"/>
      <c r="BQ150" s="100">
        <f t="shared" ref="BQ150:BQ156" si="492">BP150*$E150</f>
        <v>0</v>
      </c>
      <c r="BR150" s="99"/>
      <c r="BS150" s="100">
        <f t="shared" ref="BS150:BS156" si="493">BR150*$E150</f>
        <v>0</v>
      </c>
      <c r="BT150" s="99"/>
      <c r="BU150" s="100">
        <f t="shared" ref="BU150:BU156" si="494">BT150*$E150</f>
        <v>0</v>
      </c>
      <c r="BV150" s="99"/>
      <c r="BW150" s="100">
        <f t="shared" ref="BW150:BW156" si="495">BV150*$E150</f>
        <v>0</v>
      </c>
      <c r="BX150" s="99"/>
      <c r="BY150" s="100">
        <f t="shared" ref="BY150:BY156" si="496">BX150*$E150</f>
        <v>0</v>
      </c>
      <c r="BZ150" s="99"/>
      <c r="CA150" s="100">
        <f t="shared" ref="CA150:CA156" si="497">BZ150*$E150</f>
        <v>0</v>
      </c>
      <c r="CB150" s="99"/>
      <c r="CC150" s="100">
        <f t="shared" ref="CC150:CC156" si="498">CB150*$E150</f>
        <v>0</v>
      </c>
      <c r="CD150" s="99"/>
      <c r="CE150" s="100">
        <f t="shared" ref="CE150:CE156" si="499">CD150*$E150</f>
        <v>0</v>
      </c>
      <c r="CF150" s="101">
        <f t="shared" ref="CF150:CG156" si="500">SUM(BH150,BJ150,BL150,BN150,BP150,BR150,BT150,BV150,BX150,BZ150,CB150,CD150)</f>
        <v>0</v>
      </c>
      <c r="CG150" s="100">
        <f t="shared" si="500"/>
        <v>0</v>
      </c>
    </row>
    <row r="151" spans="1:85" s="102" customFormat="1" ht="19.899999999999999" customHeight="1" x14ac:dyDescent="0.25">
      <c r="A151" s="94">
        <v>120</v>
      </c>
      <c r="B151" s="95" t="s">
        <v>168</v>
      </c>
      <c r="C151" s="95" t="s">
        <v>74</v>
      </c>
      <c r="D151" s="94">
        <f t="shared" si="461"/>
        <v>5</v>
      </c>
      <c r="E151" s="94">
        <v>0.35</v>
      </c>
      <c r="F151" s="94" t="s">
        <v>83</v>
      </c>
      <c r="G151" s="94">
        <v>2300</v>
      </c>
      <c r="H151" s="94"/>
      <c r="I151" s="100">
        <f t="shared" si="462"/>
        <v>0</v>
      </c>
      <c r="J151" s="94"/>
      <c r="K151" s="100">
        <f t="shared" si="463"/>
        <v>0</v>
      </c>
      <c r="L151" s="94">
        <v>24</v>
      </c>
      <c r="M151" s="100">
        <f t="shared" si="464"/>
        <v>8.3999999999999986</v>
      </c>
      <c r="N151" s="94"/>
      <c r="O151" s="100">
        <f t="shared" si="465"/>
        <v>0</v>
      </c>
      <c r="P151" s="94"/>
      <c r="Q151" s="100">
        <f t="shared" si="466"/>
        <v>0</v>
      </c>
      <c r="R151" s="94"/>
      <c r="S151" s="100">
        <f t="shared" si="467"/>
        <v>0</v>
      </c>
      <c r="T151" s="94"/>
      <c r="U151" s="100">
        <f t="shared" si="468"/>
        <v>0</v>
      </c>
      <c r="V151" s="94"/>
      <c r="W151" s="100">
        <f t="shared" si="469"/>
        <v>0</v>
      </c>
      <c r="X151" s="94"/>
      <c r="Y151" s="100">
        <f t="shared" si="470"/>
        <v>0</v>
      </c>
      <c r="Z151" s="94"/>
      <c r="AA151" s="100">
        <f t="shared" si="471"/>
        <v>0</v>
      </c>
      <c r="AB151" s="94">
        <v>96</v>
      </c>
      <c r="AC151" s="100">
        <f t="shared" si="472"/>
        <v>33.599999999999994</v>
      </c>
      <c r="AD151" s="94"/>
      <c r="AE151" s="100">
        <f t="shared" si="473"/>
        <v>0</v>
      </c>
      <c r="AF151" s="101">
        <f t="shared" si="474"/>
        <v>120</v>
      </c>
      <c r="AG151" s="100">
        <f t="shared" si="475"/>
        <v>41.999999999999993</v>
      </c>
      <c r="AH151" s="99"/>
      <c r="AI151" s="100">
        <f t="shared" si="476"/>
        <v>0</v>
      </c>
      <c r="AJ151" s="99"/>
      <c r="AK151" s="100">
        <f t="shared" si="477"/>
        <v>0</v>
      </c>
      <c r="AL151" s="99"/>
      <c r="AM151" s="100">
        <f t="shared" si="478"/>
        <v>0</v>
      </c>
      <c r="AN151" s="99"/>
      <c r="AO151" s="100">
        <f t="shared" si="479"/>
        <v>0</v>
      </c>
      <c r="AP151" s="99"/>
      <c r="AQ151" s="100">
        <f t="shared" si="479"/>
        <v>0</v>
      </c>
      <c r="AR151" s="99"/>
      <c r="AS151" s="100">
        <f t="shared" si="480"/>
        <v>0</v>
      </c>
      <c r="AT151" s="99"/>
      <c r="AU151" s="100">
        <f t="shared" si="481"/>
        <v>0</v>
      </c>
      <c r="AV151" s="99"/>
      <c r="AW151" s="100">
        <f t="shared" si="482"/>
        <v>0</v>
      </c>
      <c r="AX151" s="99"/>
      <c r="AY151" s="100">
        <f t="shared" si="483"/>
        <v>0</v>
      </c>
      <c r="AZ151" s="99"/>
      <c r="BA151" s="100">
        <f t="shared" si="484"/>
        <v>0</v>
      </c>
      <c r="BB151" s="99"/>
      <c r="BC151" s="100">
        <f t="shared" si="485"/>
        <v>0</v>
      </c>
      <c r="BD151" s="99"/>
      <c r="BE151" s="100">
        <f t="shared" si="486"/>
        <v>0</v>
      </c>
      <c r="BF151" s="101">
        <f t="shared" si="487"/>
        <v>0</v>
      </c>
      <c r="BG151" s="100">
        <f t="shared" si="487"/>
        <v>0</v>
      </c>
      <c r="BH151" s="99"/>
      <c r="BI151" s="100">
        <f t="shared" si="488"/>
        <v>0</v>
      </c>
      <c r="BJ151" s="99"/>
      <c r="BK151" s="100">
        <f t="shared" si="489"/>
        <v>0</v>
      </c>
      <c r="BL151" s="99"/>
      <c r="BM151" s="100">
        <f t="shared" si="490"/>
        <v>0</v>
      </c>
      <c r="BN151" s="99"/>
      <c r="BO151" s="100">
        <f t="shared" si="491"/>
        <v>0</v>
      </c>
      <c r="BP151" s="99"/>
      <c r="BQ151" s="100">
        <f t="shared" si="492"/>
        <v>0</v>
      </c>
      <c r="BR151" s="99"/>
      <c r="BS151" s="100">
        <f t="shared" si="493"/>
        <v>0</v>
      </c>
      <c r="BT151" s="99"/>
      <c r="BU151" s="100">
        <f t="shared" si="494"/>
        <v>0</v>
      </c>
      <c r="BV151" s="99"/>
      <c r="BW151" s="100">
        <f t="shared" si="495"/>
        <v>0</v>
      </c>
      <c r="BX151" s="99"/>
      <c r="BY151" s="100">
        <f t="shared" si="496"/>
        <v>0</v>
      </c>
      <c r="BZ151" s="99"/>
      <c r="CA151" s="100">
        <f t="shared" si="497"/>
        <v>0</v>
      </c>
      <c r="CB151" s="99"/>
      <c r="CC151" s="100">
        <f t="shared" si="498"/>
        <v>0</v>
      </c>
      <c r="CD151" s="99"/>
      <c r="CE151" s="100">
        <f t="shared" si="499"/>
        <v>0</v>
      </c>
      <c r="CF151" s="101">
        <f t="shared" si="500"/>
        <v>0</v>
      </c>
      <c r="CG151" s="100">
        <f t="shared" si="500"/>
        <v>0</v>
      </c>
    </row>
    <row r="152" spans="1:85" s="102" customFormat="1" ht="19.899999999999999" customHeight="1" x14ac:dyDescent="0.25">
      <c r="A152" s="94">
        <v>121</v>
      </c>
      <c r="B152" s="95" t="s">
        <v>169</v>
      </c>
      <c r="C152" s="95" t="s">
        <v>74</v>
      </c>
      <c r="D152" s="94">
        <f t="shared" si="461"/>
        <v>5</v>
      </c>
      <c r="E152" s="94">
        <v>0.17499999999999999</v>
      </c>
      <c r="F152" s="94" t="s">
        <v>170</v>
      </c>
      <c r="G152" s="94">
        <v>1300</v>
      </c>
      <c r="H152" s="94"/>
      <c r="I152" s="100">
        <f t="shared" si="462"/>
        <v>0</v>
      </c>
      <c r="J152" s="94"/>
      <c r="K152" s="100">
        <f t="shared" si="463"/>
        <v>0</v>
      </c>
      <c r="L152" s="94"/>
      <c r="M152" s="100">
        <f t="shared" si="464"/>
        <v>0</v>
      </c>
      <c r="N152" s="94"/>
      <c r="O152" s="100">
        <f t="shared" si="465"/>
        <v>0</v>
      </c>
      <c r="P152" s="94"/>
      <c r="Q152" s="100">
        <f t="shared" si="466"/>
        <v>0</v>
      </c>
      <c r="R152" s="94"/>
      <c r="S152" s="100">
        <f t="shared" si="467"/>
        <v>0</v>
      </c>
      <c r="T152" s="94"/>
      <c r="U152" s="100">
        <f t="shared" si="468"/>
        <v>0</v>
      </c>
      <c r="V152" s="94"/>
      <c r="W152" s="100">
        <f t="shared" si="469"/>
        <v>0</v>
      </c>
      <c r="X152" s="94"/>
      <c r="Y152" s="100">
        <f t="shared" si="470"/>
        <v>0</v>
      </c>
      <c r="Z152" s="94"/>
      <c r="AA152" s="100">
        <f t="shared" si="471"/>
        <v>0</v>
      </c>
      <c r="AB152" s="94"/>
      <c r="AC152" s="100">
        <f t="shared" si="472"/>
        <v>0</v>
      </c>
      <c r="AD152" s="94"/>
      <c r="AE152" s="100">
        <f t="shared" si="473"/>
        <v>0</v>
      </c>
      <c r="AF152" s="101">
        <f t="shared" si="474"/>
        <v>0</v>
      </c>
      <c r="AG152" s="100">
        <f t="shared" si="475"/>
        <v>0</v>
      </c>
      <c r="AH152" s="99"/>
      <c r="AI152" s="100">
        <f t="shared" si="476"/>
        <v>0</v>
      </c>
      <c r="AJ152" s="99"/>
      <c r="AK152" s="100">
        <f t="shared" si="477"/>
        <v>0</v>
      </c>
      <c r="AL152" s="99"/>
      <c r="AM152" s="100">
        <f t="shared" si="478"/>
        <v>0</v>
      </c>
      <c r="AN152" s="99"/>
      <c r="AO152" s="100">
        <f t="shared" si="479"/>
        <v>0</v>
      </c>
      <c r="AP152" s="99"/>
      <c r="AQ152" s="100">
        <f t="shared" si="479"/>
        <v>0</v>
      </c>
      <c r="AR152" s="99"/>
      <c r="AS152" s="100">
        <f t="shared" si="480"/>
        <v>0</v>
      </c>
      <c r="AT152" s="99"/>
      <c r="AU152" s="100">
        <f t="shared" si="481"/>
        <v>0</v>
      </c>
      <c r="AV152" s="99"/>
      <c r="AW152" s="100">
        <f t="shared" si="482"/>
        <v>0</v>
      </c>
      <c r="AX152" s="99"/>
      <c r="AY152" s="100">
        <f t="shared" si="483"/>
        <v>0</v>
      </c>
      <c r="AZ152" s="99"/>
      <c r="BA152" s="100">
        <f t="shared" si="484"/>
        <v>0</v>
      </c>
      <c r="BB152" s="99"/>
      <c r="BC152" s="100">
        <f t="shared" si="485"/>
        <v>0</v>
      </c>
      <c r="BD152" s="99"/>
      <c r="BE152" s="100">
        <f t="shared" si="486"/>
        <v>0</v>
      </c>
      <c r="BF152" s="101">
        <f t="shared" si="487"/>
        <v>0</v>
      </c>
      <c r="BG152" s="100">
        <f t="shared" si="487"/>
        <v>0</v>
      </c>
      <c r="BH152" s="99"/>
      <c r="BI152" s="100">
        <f t="shared" si="488"/>
        <v>0</v>
      </c>
      <c r="BJ152" s="99"/>
      <c r="BK152" s="100">
        <f t="shared" si="489"/>
        <v>0</v>
      </c>
      <c r="BL152" s="99"/>
      <c r="BM152" s="100">
        <f t="shared" si="490"/>
        <v>0</v>
      </c>
      <c r="BN152" s="99"/>
      <c r="BO152" s="100">
        <f t="shared" si="491"/>
        <v>0</v>
      </c>
      <c r="BP152" s="99"/>
      <c r="BQ152" s="100">
        <f t="shared" si="492"/>
        <v>0</v>
      </c>
      <c r="BR152" s="99"/>
      <c r="BS152" s="100">
        <f t="shared" si="493"/>
        <v>0</v>
      </c>
      <c r="BT152" s="99"/>
      <c r="BU152" s="100">
        <f t="shared" si="494"/>
        <v>0</v>
      </c>
      <c r="BV152" s="99"/>
      <c r="BW152" s="100">
        <f t="shared" si="495"/>
        <v>0</v>
      </c>
      <c r="BX152" s="99"/>
      <c r="BY152" s="100">
        <f t="shared" si="496"/>
        <v>0</v>
      </c>
      <c r="BZ152" s="99"/>
      <c r="CA152" s="100">
        <f t="shared" si="497"/>
        <v>0</v>
      </c>
      <c r="CB152" s="99"/>
      <c r="CC152" s="100">
        <f t="shared" si="498"/>
        <v>0</v>
      </c>
      <c r="CD152" s="99"/>
      <c r="CE152" s="100">
        <f t="shared" si="499"/>
        <v>0</v>
      </c>
      <c r="CF152" s="101">
        <f t="shared" si="500"/>
        <v>0</v>
      </c>
      <c r="CG152" s="100">
        <f t="shared" si="500"/>
        <v>0</v>
      </c>
    </row>
    <row r="153" spans="1:85" s="102" customFormat="1" ht="19.899999999999999" customHeight="1" x14ac:dyDescent="0.25">
      <c r="A153" s="94">
        <v>122</v>
      </c>
      <c r="B153" s="95" t="s">
        <v>171</v>
      </c>
      <c r="C153" s="95" t="s">
        <v>74</v>
      </c>
      <c r="D153" s="94">
        <f t="shared" si="461"/>
        <v>2</v>
      </c>
      <c r="E153" s="94">
        <v>0.7</v>
      </c>
      <c r="F153" s="94" t="s">
        <v>75</v>
      </c>
      <c r="G153" s="94">
        <v>5200</v>
      </c>
      <c r="H153" s="94">
        <v>192</v>
      </c>
      <c r="I153" s="104">
        <f t="shared" si="462"/>
        <v>134.39999999999998</v>
      </c>
      <c r="J153" s="94">
        <v>347</v>
      </c>
      <c r="K153" s="104">
        <f t="shared" si="463"/>
        <v>242.89999999999998</v>
      </c>
      <c r="L153" s="94">
        <v>290</v>
      </c>
      <c r="M153" s="104">
        <f t="shared" si="464"/>
        <v>203</v>
      </c>
      <c r="N153" s="94">
        <v>72</v>
      </c>
      <c r="O153" s="104">
        <f t="shared" si="465"/>
        <v>50.4</v>
      </c>
      <c r="P153" s="94">
        <v>126</v>
      </c>
      <c r="Q153" s="104">
        <f t="shared" si="466"/>
        <v>88.199999999999989</v>
      </c>
      <c r="R153" s="94">
        <v>24</v>
      </c>
      <c r="S153" s="104">
        <f t="shared" si="467"/>
        <v>16.799999999999997</v>
      </c>
      <c r="T153" s="94">
        <v>114</v>
      </c>
      <c r="U153" s="104">
        <f t="shared" si="468"/>
        <v>79.8</v>
      </c>
      <c r="V153" s="94">
        <v>100</v>
      </c>
      <c r="W153" s="104">
        <f t="shared" si="469"/>
        <v>70</v>
      </c>
      <c r="X153" s="94">
        <v>306</v>
      </c>
      <c r="Y153" s="104">
        <f t="shared" si="470"/>
        <v>214.2</v>
      </c>
      <c r="Z153" s="94">
        <v>300</v>
      </c>
      <c r="AA153" s="97">
        <f t="shared" si="471"/>
        <v>210</v>
      </c>
      <c r="AB153" s="94">
        <v>384</v>
      </c>
      <c r="AC153" s="97">
        <f t="shared" si="472"/>
        <v>268.79999999999995</v>
      </c>
      <c r="AD153" s="94">
        <v>276</v>
      </c>
      <c r="AE153" s="97">
        <f t="shared" si="473"/>
        <v>193.2</v>
      </c>
      <c r="AF153" s="101">
        <f t="shared" si="474"/>
        <v>2531</v>
      </c>
      <c r="AG153" s="100">
        <f t="shared" si="475"/>
        <v>1771.6999999999998</v>
      </c>
      <c r="AH153" s="96">
        <v>68</v>
      </c>
      <c r="AI153" s="104">
        <f t="shared" si="476"/>
        <v>47.599999999999994</v>
      </c>
      <c r="AJ153" s="98">
        <v>288</v>
      </c>
      <c r="AK153" s="104">
        <f t="shared" si="476"/>
        <v>201.6</v>
      </c>
      <c r="AL153" s="99">
        <v>21</v>
      </c>
      <c r="AM153" s="100">
        <f t="shared" si="478"/>
        <v>14.7</v>
      </c>
      <c r="AN153" s="99">
        <v>22</v>
      </c>
      <c r="AO153" s="100">
        <f t="shared" si="479"/>
        <v>15.399999999999999</v>
      </c>
      <c r="AP153" s="99">
        <v>10</v>
      </c>
      <c r="AQ153" s="100">
        <f t="shared" si="479"/>
        <v>7</v>
      </c>
      <c r="AR153" s="99">
        <v>53</v>
      </c>
      <c r="AS153" s="100">
        <f t="shared" si="480"/>
        <v>37.099999999999994</v>
      </c>
      <c r="AT153" s="99"/>
      <c r="AU153" s="100">
        <f t="shared" si="481"/>
        <v>0</v>
      </c>
      <c r="AV153" s="99">
        <v>21</v>
      </c>
      <c r="AW153" s="100">
        <f t="shared" si="482"/>
        <v>14.7</v>
      </c>
      <c r="AX153" s="99">
        <v>5</v>
      </c>
      <c r="AY153" s="100">
        <f t="shared" si="483"/>
        <v>3.5</v>
      </c>
      <c r="AZ153" s="99"/>
      <c r="BA153" s="100">
        <f t="shared" si="484"/>
        <v>0</v>
      </c>
      <c r="BB153" s="99"/>
      <c r="BC153" s="100">
        <f t="shared" si="485"/>
        <v>0</v>
      </c>
      <c r="BD153" s="99"/>
      <c r="BE153" s="100">
        <f t="shared" si="486"/>
        <v>0</v>
      </c>
      <c r="BF153" s="101">
        <f t="shared" si="487"/>
        <v>488</v>
      </c>
      <c r="BG153" s="100">
        <f t="shared" si="487"/>
        <v>341.59999999999997</v>
      </c>
      <c r="BH153" s="96">
        <v>5</v>
      </c>
      <c r="BI153" s="104">
        <f t="shared" si="488"/>
        <v>3.5</v>
      </c>
      <c r="BJ153" s="98"/>
      <c r="BK153" s="104">
        <f t="shared" si="489"/>
        <v>0</v>
      </c>
      <c r="BL153" s="99"/>
      <c r="BM153" s="100">
        <f t="shared" si="490"/>
        <v>0</v>
      </c>
      <c r="BN153" s="99"/>
      <c r="BO153" s="100">
        <f t="shared" si="491"/>
        <v>0</v>
      </c>
      <c r="BP153" s="99"/>
      <c r="BQ153" s="100">
        <f t="shared" si="492"/>
        <v>0</v>
      </c>
      <c r="BR153" s="99"/>
      <c r="BS153" s="100">
        <f t="shared" si="493"/>
        <v>0</v>
      </c>
      <c r="BT153" s="99"/>
      <c r="BU153" s="100">
        <f t="shared" si="494"/>
        <v>0</v>
      </c>
      <c r="BV153" s="99"/>
      <c r="BW153" s="100">
        <f t="shared" si="495"/>
        <v>0</v>
      </c>
      <c r="BX153" s="99"/>
      <c r="BY153" s="100">
        <f t="shared" si="496"/>
        <v>0</v>
      </c>
      <c r="BZ153" s="99"/>
      <c r="CA153" s="100">
        <f t="shared" si="497"/>
        <v>0</v>
      </c>
      <c r="CB153" s="99"/>
      <c r="CC153" s="100">
        <f t="shared" si="498"/>
        <v>0</v>
      </c>
      <c r="CD153" s="99"/>
      <c r="CE153" s="100">
        <f t="shared" si="499"/>
        <v>0</v>
      </c>
      <c r="CF153" s="101">
        <f t="shared" si="500"/>
        <v>5</v>
      </c>
      <c r="CG153" s="100">
        <f t="shared" si="500"/>
        <v>3.5</v>
      </c>
    </row>
    <row r="154" spans="1:85" s="102" customFormat="1" ht="19.899999999999999" customHeight="1" x14ac:dyDescent="0.25">
      <c r="A154" s="94">
        <v>123</v>
      </c>
      <c r="B154" s="95" t="s">
        <v>172</v>
      </c>
      <c r="C154" s="95" t="s">
        <v>74</v>
      </c>
      <c r="D154" s="94">
        <f t="shared" si="461"/>
        <v>1</v>
      </c>
      <c r="E154" s="94">
        <v>0.35</v>
      </c>
      <c r="F154" s="94" t="s">
        <v>83</v>
      </c>
      <c r="G154" s="94">
        <v>2600</v>
      </c>
      <c r="H154" s="94">
        <v>771</v>
      </c>
      <c r="I154" s="104">
        <f t="shared" si="462"/>
        <v>269.84999999999997</v>
      </c>
      <c r="J154" s="94">
        <v>1097</v>
      </c>
      <c r="K154" s="104">
        <f t="shared" si="463"/>
        <v>383.95</v>
      </c>
      <c r="L154" s="94">
        <v>787</v>
      </c>
      <c r="M154" s="104">
        <f t="shared" si="464"/>
        <v>275.45</v>
      </c>
      <c r="N154" s="94">
        <v>171</v>
      </c>
      <c r="O154" s="104">
        <f t="shared" si="465"/>
        <v>59.849999999999994</v>
      </c>
      <c r="P154" s="94">
        <v>489</v>
      </c>
      <c r="Q154" s="104">
        <f t="shared" si="466"/>
        <v>171.14999999999998</v>
      </c>
      <c r="R154" s="94">
        <v>28</v>
      </c>
      <c r="S154" s="104">
        <f t="shared" si="467"/>
        <v>9.7999999999999989</v>
      </c>
      <c r="T154" s="94">
        <v>460</v>
      </c>
      <c r="U154" s="104">
        <f t="shared" si="468"/>
        <v>161</v>
      </c>
      <c r="V154" s="94">
        <v>271</v>
      </c>
      <c r="W154" s="104">
        <f t="shared" si="469"/>
        <v>94.85</v>
      </c>
      <c r="X154" s="94">
        <v>117</v>
      </c>
      <c r="Y154" s="104">
        <f t="shared" si="470"/>
        <v>40.949999999999996</v>
      </c>
      <c r="Z154" s="94">
        <v>144</v>
      </c>
      <c r="AA154" s="97">
        <f t="shared" si="471"/>
        <v>50.4</v>
      </c>
      <c r="AB154" s="94">
        <v>168</v>
      </c>
      <c r="AC154" s="97">
        <f t="shared" si="472"/>
        <v>58.8</v>
      </c>
      <c r="AD154" s="94"/>
      <c r="AE154" s="104">
        <f t="shared" si="473"/>
        <v>0</v>
      </c>
      <c r="AF154" s="101">
        <f t="shared" si="474"/>
        <v>4503</v>
      </c>
      <c r="AG154" s="100">
        <f t="shared" si="475"/>
        <v>1576.05</v>
      </c>
      <c r="AH154" s="96">
        <v>684</v>
      </c>
      <c r="AI154" s="104">
        <f t="shared" si="476"/>
        <v>239.39999999999998</v>
      </c>
      <c r="AJ154" s="98">
        <v>61</v>
      </c>
      <c r="AK154" s="104">
        <f t="shared" si="476"/>
        <v>21.349999999999998</v>
      </c>
      <c r="AL154" s="99">
        <v>569</v>
      </c>
      <c r="AM154" s="100">
        <f t="shared" si="478"/>
        <v>199.14999999999998</v>
      </c>
      <c r="AN154" s="99">
        <v>336</v>
      </c>
      <c r="AO154" s="100">
        <f t="shared" si="479"/>
        <v>117.6</v>
      </c>
      <c r="AP154" s="99">
        <v>384</v>
      </c>
      <c r="AQ154" s="100">
        <f t="shared" si="479"/>
        <v>134.39999999999998</v>
      </c>
      <c r="AR154" s="99">
        <v>243</v>
      </c>
      <c r="AS154" s="100">
        <f t="shared" si="480"/>
        <v>85.05</v>
      </c>
      <c r="AT154" s="99">
        <v>3</v>
      </c>
      <c r="AU154" s="100">
        <f t="shared" si="481"/>
        <v>1.0499999999999998</v>
      </c>
      <c r="AV154" s="99">
        <v>301</v>
      </c>
      <c r="AW154" s="100">
        <f t="shared" si="482"/>
        <v>105.35</v>
      </c>
      <c r="AX154" s="99">
        <v>66</v>
      </c>
      <c r="AY154" s="100">
        <f t="shared" si="483"/>
        <v>23.099999999999998</v>
      </c>
      <c r="AZ154" s="99">
        <v>18</v>
      </c>
      <c r="BA154" s="100">
        <f t="shared" si="484"/>
        <v>6.3</v>
      </c>
      <c r="BB154" s="99">
        <v>4</v>
      </c>
      <c r="BC154" s="100">
        <f t="shared" si="485"/>
        <v>1.4</v>
      </c>
      <c r="BD154" s="99">
        <v>6</v>
      </c>
      <c r="BE154" s="100">
        <f t="shared" si="486"/>
        <v>2.0999999999999996</v>
      </c>
      <c r="BF154" s="101">
        <f t="shared" si="487"/>
        <v>2675</v>
      </c>
      <c r="BG154" s="100">
        <f t="shared" si="487"/>
        <v>936.24999999999989</v>
      </c>
      <c r="BH154" s="96">
        <v>300</v>
      </c>
      <c r="BI154" s="104">
        <f t="shared" si="488"/>
        <v>105</v>
      </c>
      <c r="BJ154" s="98"/>
      <c r="BK154" s="104">
        <f t="shared" si="489"/>
        <v>0</v>
      </c>
      <c r="BL154" s="99"/>
      <c r="BM154" s="100">
        <f t="shared" si="490"/>
        <v>0</v>
      </c>
      <c r="BN154" s="99"/>
      <c r="BO154" s="100">
        <f t="shared" si="491"/>
        <v>0</v>
      </c>
      <c r="BP154" s="99"/>
      <c r="BQ154" s="100">
        <f t="shared" si="492"/>
        <v>0</v>
      </c>
      <c r="BR154" s="99"/>
      <c r="BS154" s="100">
        <f t="shared" si="493"/>
        <v>0</v>
      </c>
      <c r="BT154" s="99"/>
      <c r="BU154" s="100">
        <f t="shared" si="494"/>
        <v>0</v>
      </c>
      <c r="BV154" s="99"/>
      <c r="BW154" s="100">
        <f t="shared" si="495"/>
        <v>0</v>
      </c>
      <c r="BX154" s="99"/>
      <c r="BY154" s="100">
        <f t="shared" si="496"/>
        <v>0</v>
      </c>
      <c r="BZ154" s="99"/>
      <c r="CA154" s="100">
        <f t="shared" si="497"/>
        <v>0</v>
      </c>
      <c r="CB154" s="99"/>
      <c r="CC154" s="100">
        <f t="shared" si="498"/>
        <v>0</v>
      </c>
      <c r="CD154" s="99"/>
      <c r="CE154" s="100">
        <f t="shared" si="499"/>
        <v>0</v>
      </c>
      <c r="CF154" s="101">
        <f t="shared" si="500"/>
        <v>300</v>
      </c>
      <c r="CG154" s="100">
        <f t="shared" si="500"/>
        <v>105</v>
      </c>
    </row>
    <row r="155" spans="1:85" s="102" customFormat="1" ht="19.899999999999999" customHeight="1" x14ac:dyDescent="0.25">
      <c r="A155" s="94">
        <v>124</v>
      </c>
      <c r="B155" s="95" t="s">
        <v>173</v>
      </c>
      <c r="C155" s="95" t="s">
        <v>74</v>
      </c>
      <c r="D155" s="94">
        <f t="shared" si="461"/>
        <v>3</v>
      </c>
      <c r="E155" s="94">
        <v>0.17499999999999999</v>
      </c>
      <c r="F155" s="94" t="s">
        <v>170</v>
      </c>
      <c r="G155" s="94">
        <v>1450</v>
      </c>
      <c r="H155" s="94">
        <v>288</v>
      </c>
      <c r="I155" s="104">
        <f t="shared" si="462"/>
        <v>50.4</v>
      </c>
      <c r="J155" s="94">
        <v>563</v>
      </c>
      <c r="K155" s="104">
        <f t="shared" si="463"/>
        <v>98.524999999999991</v>
      </c>
      <c r="L155" s="94">
        <v>508</v>
      </c>
      <c r="M155" s="104">
        <f t="shared" si="464"/>
        <v>88.899999999999991</v>
      </c>
      <c r="N155" s="94">
        <v>237</v>
      </c>
      <c r="O155" s="104">
        <f t="shared" si="465"/>
        <v>41.474999999999994</v>
      </c>
      <c r="P155" s="94">
        <v>312</v>
      </c>
      <c r="Q155" s="104">
        <f t="shared" si="466"/>
        <v>54.599999999999994</v>
      </c>
      <c r="R155" s="94"/>
      <c r="S155" s="104">
        <f t="shared" si="467"/>
        <v>0</v>
      </c>
      <c r="T155" s="94">
        <v>534</v>
      </c>
      <c r="U155" s="104">
        <f t="shared" si="468"/>
        <v>93.449999999999989</v>
      </c>
      <c r="V155" s="94">
        <v>305</v>
      </c>
      <c r="W155" s="104">
        <f t="shared" si="469"/>
        <v>53.375</v>
      </c>
      <c r="X155" s="94">
        <v>151</v>
      </c>
      <c r="Y155" s="104">
        <f t="shared" si="470"/>
        <v>26.424999999999997</v>
      </c>
      <c r="Z155" s="94">
        <v>48</v>
      </c>
      <c r="AA155" s="97">
        <f t="shared" si="471"/>
        <v>8.3999999999999986</v>
      </c>
      <c r="AB155" s="94"/>
      <c r="AC155" s="104">
        <f t="shared" si="472"/>
        <v>0</v>
      </c>
      <c r="AD155" s="94"/>
      <c r="AE155" s="104">
        <f t="shared" si="473"/>
        <v>0</v>
      </c>
      <c r="AF155" s="101">
        <f t="shared" si="474"/>
        <v>2946</v>
      </c>
      <c r="AG155" s="100">
        <f t="shared" si="475"/>
        <v>515.54999999999995</v>
      </c>
      <c r="AH155" s="96"/>
      <c r="AI155" s="104">
        <f t="shared" si="476"/>
        <v>0</v>
      </c>
      <c r="AJ155" s="98"/>
      <c r="AK155" s="104">
        <f t="shared" si="476"/>
        <v>0</v>
      </c>
      <c r="AL155" s="99">
        <v>232</v>
      </c>
      <c r="AM155" s="100">
        <f t="shared" si="478"/>
        <v>40.599999999999994</v>
      </c>
      <c r="AN155" s="99"/>
      <c r="AO155" s="100">
        <f t="shared" si="479"/>
        <v>0</v>
      </c>
      <c r="AP155" s="99">
        <v>56</v>
      </c>
      <c r="AQ155" s="100">
        <f t="shared" si="479"/>
        <v>9.7999999999999989</v>
      </c>
      <c r="AR155" s="99"/>
      <c r="AS155" s="100">
        <f t="shared" si="480"/>
        <v>0</v>
      </c>
      <c r="AT155" s="99"/>
      <c r="AU155" s="100">
        <f t="shared" si="481"/>
        <v>0</v>
      </c>
      <c r="AV155" s="99">
        <v>31</v>
      </c>
      <c r="AW155" s="100">
        <f t="shared" si="482"/>
        <v>5.4249999999999998</v>
      </c>
      <c r="AX155" s="99"/>
      <c r="AY155" s="100">
        <f t="shared" si="483"/>
        <v>0</v>
      </c>
      <c r="AZ155" s="99"/>
      <c r="BA155" s="100">
        <f t="shared" si="484"/>
        <v>0</v>
      </c>
      <c r="BB155" s="99"/>
      <c r="BC155" s="100">
        <f t="shared" si="485"/>
        <v>0</v>
      </c>
      <c r="BD155" s="99"/>
      <c r="BE155" s="100">
        <f t="shared" si="486"/>
        <v>0</v>
      </c>
      <c r="BF155" s="101">
        <f t="shared" si="487"/>
        <v>319</v>
      </c>
      <c r="BG155" s="100">
        <f t="shared" si="487"/>
        <v>55.824999999999989</v>
      </c>
      <c r="BH155" s="96"/>
      <c r="BI155" s="104">
        <f t="shared" si="488"/>
        <v>0</v>
      </c>
      <c r="BJ155" s="98"/>
      <c r="BK155" s="104">
        <f t="shared" si="489"/>
        <v>0</v>
      </c>
      <c r="BL155" s="99"/>
      <c r="BM155" s="100">
        <f t="shared" si="490"/>
        <v>0</v>
      </c>
      <c r="BN155" s="99"/>
      <c r="BO155" s="100">
        <f t="shared" si="491"/>
        <v>0</v>
      </c>
      <c r="BP155" s="99"/>
      <c r="BQ155" s="100">
        <f t="shared" si="492"/>
        <v>0</v>
      </c>
      <c r="BR155" s="99"/>
      <c r="BS155" s="100">
        <f t="shared" si="493"/>
        <v>0</v>
      </c>
      <c r="BT155" s="99"/>
      <c r="BU155" s="100">
        <f t="shared" si="494"/>
        <v>0</v>
      </c>
      <c r="BV155" s="99"/>
      <c r="BW155" s="100">
        <f t="shared" si="495"/>
        <v>0</v>
      </c>
      <c r="BX155" s="99"/>
      <c r="BY155" s="100">
        <f t="shared" si="496"/>
        <v>0</v>
      </c>
      <c r="BZ155" s="99"/>
      <c r="CA155" s="100">
        <f t="shared" si="497"/>
        <v>0</v>
      </c>
      <c r="CB155" s="99"/>
      <c r="CC155" s="100">
        <f t="shared" si="498"/>
        <v>0</v>
      </c>
      <c r="CD155" s="99"/>
      <c r="CE155" s="100">
        <f t="shared" si="499"/>
        <v>0</v>
      </c>
      <c r="CF155" s="101">
        <f t="shared" si="500"/>
        <v>0</v>
      </c>
      <c r="CG155" s="100">
        <f t="shared" si="500"/>
        <v>0</v>
      </c>
    </row>
    <row r="156" spans="1:85" s="102" customFormat="1" ht="19.899999999999999" customHeight="1" x14ac:dyDescent="0.25">
      <c r="A156" s="94">
        <v>125</v>
      </c>
      <c r="B156" s="95" t="s">
        <v>174</v>
      </c>
      <c r="C156" s="95" t="s">
        <v>74</v>
      </c>
      <c r="D156" s="94">
        <f t="shared" si="461"/>
        <v>5</v>
      </c>
      <c r="E156" s="94">
        <v>0.7</v>
      </c>
      <c r="F156" s="94" t="s">
        <v>75</v>
      </c>
      <c r="G156" s="94">
        <v>1650</v>
      </c>
      <c r="H156" s="94"/>
      <c r="I156" s="100">
        <f t="shared" si="462"/>
        <v>0</v>
      </c>
      <c r="J156" s="94"/>
      <c r="K156" s="100">
        <f t="shared" si="463"/>
        <v>0</v>
      </c>
      <c r="L156" s="94"/>
      <c r="M156" s="100">
        <f t="shared" si="464"/>
        <v>0</v>
      </c>
      <c r="N156" s="94"/>
      <c r="O156" s="100">
        <f t="shared" si="465"/>
        <v>0</v>
      </c>
      <c r="P156" s="94"/>
      <c r="Q156" s="100">
        <f t="shared" si="466"/>
        <v>0</v>
      </c>
      <c r="R156" s="94"/>
      <c r="S156" s="100">
        <f t="shared" si="467"/>
        <v>0</v>
      </c>
      <c r="T156" s="94"/>
      <c r="U156" s="100">
        <f t="shared" si="468"/>
        <v>0</v>
      </c>
      <c r="V156" s="94"/>
      <c r="W156" s="100">
        <f t="shared" si="469"/>
        <v>0</v>
      </c>
      <c r="X156" s="94"/>
      <c r="Y156" s="100">
        <f t="shared" si="470"/>
        <v>0</v>
      </c>
      <c r="Z156" s="94"/>
      <c r="AA156" s="100">
        <f t="shared" si="471"/>
        <v>0</v>
      </c>
      <c r="AB156" s="94"/>
      <c r="AC156" s="100">
        <f t="shared" si="472"/>
        <v>0</v>
      </c>
      <c r="AD156" s="94"/>
      <c r="AE156" s="100">
        <f t="shared" si="473"/>
        <v>0</v>
      </c>
      <c r="AF156" s="101">
        <f t="shared" si="474"/>
        <v>0</v>
      </c>
      <c r="AG156" s="100">
        <f t="shared" si="475"/>
        <v>0</v>
      </c>
      <c r="AH156" s="99"/>
      <c r="AI156" s="100">
        <f t="shared" si="476"/>
        <v>0</v>
      </c>
      <c r="AJ156" s="99"/>
      <c r="AK156" s="100">
        <f t="shared" si="477"/>
        <v>0</v>
      </c>
      <c r="AL156" s="99"/>
      <c r="AM156" s="100">
        <f t="shared" si="478"/>
        <v>0</v>
      </c>
      <c r="AN156" s="99"/>
      <c r="AO156" s="100">
        <f t="shared" si="479"/>
        <v>0</v>
      </c>
      <c r="AP156" s="99"/>
      <c r="AQ156" s="100">
        <f t="shared" si="479"/>
        <v>0</v>
      </c>
      <c r="AR156" s="99"/>
      <c r="AS156" s="100">
        <f t="shared" si="480"/>
        <v>0</v>
      </c>
      <c r="AT156" s="99"/>
      <c r="AU156" s="100">
        <f t="shared" si="481"/>
        <v>0</v>
      </c>
      <c r="AV156" s="99"/>
      <c r="AW156" s="100">
        <f t="shared" si="482"/>
        <v>0</v>
      </c>
      <c r="AX156" s="99"/>
      <c r="AY156" s="100">
        <f t="shared" si="483"/>
        <v>0</v>
      </c>
      <c r="AZ156" s="99"/>
      <c r="BA156" s="100">
        <f t="shared" si="484"/>
        <v>0</v>
      </c>
      <c r="BB156" s="99"/>
      <c r="BC156" s="100">
        <f t="shared" si="485"/>
        <v>0</v>
      </c>
      <c r="BD156" s="99"/>
      <c r="BE156" s="100">
        <f t="shared" si="486"/>
        <v>0</v>
      </c>
      <c r="BF156" s="101">
        <f t="shared" si="487"/>
        <v>0</v>
      </c>
      <c r="BG156" s="100">
        <f t="shared" si="487"/>
        <v>0</v>
      </c>
      <c r="BH156" s="99"/>
      <c r="BI156" s="100">
        <f t="shared" si="488"/>
        <v>0</v>
      </c>
      <c r="BJ156" s="99"/>
      <c r="BK156" s="100">
        <f t="shared" si="489"/>
        <v>0</v>
      </c>
      <c r="BL156" s="99"/>
      <c r="BM156" s="100">
        <f t="shared" si="490"/>
        <v>0</v>
      </c>
      <c r="BN156" s="99"/>
      <c r="BO156" s="100">
        <f t="shared" si="491"/>
        <v>0</v>
      </c>
      <c r="BP156" s="99"/>
      <c r="BQ156" s="100">
        <f t="shared" si="492"/>
        <v>0</v>
      </c>
      <c r="BR156" s="99"/>
      <c r="BS156" s="100">
        <f t="shared" si="493"/>
        <v>0</v>
      </c>
      <c r="BT156" s="99"/>
      <c r="BU156" s="100">
        <f t="shared" si="494"/>
        <v>0</v>
      </c>
      <c r="BV156" s="99"/>
      <c r="BW156" s="100">
        <f t="shared" si="495"/>
        <v>0</v>
      </c>
      <c r="BX156" s="99"/>
      <c r="BY156" s="100">
        <f t="shared" si="496"/>
        <v>0</v>
      </c>
      <c r="BZ156" s="99"/>
      <c r="CA156" s="100">
        <f t="shared" si="497"/>
        <v>0</v>
      </c>
      <c r="CB156" s="99"/>
      <c r="CC156" s="100">
        <f t="shared" si="498"/>
        <v>0</v>
      </c>
      <c r="CD156" s="99"/>
      <c r="CE156" s="100">
        <f t="shared" si="499"/>
        <v>0</v>
      </c>
      <c r="CF156" s="101">
        <f t="shared" si="500"/>
        <v>0</v>
      </c>
      <c r="CG156" s="100">
        <f t="shared" si="500"/>
        <v>0</v>
      </c>
    </row>
    <row r="157" spans="1:85" s="102" customFormat="1" ht="19.899999999999999" customHeight="1" x14ac:dyDescent="0.25">
      <c r="A157" s="94">
        <v>126</v>
      </c>
      <c r="B157" s="95" t="s">
        <v>203</v>
      </c>
      <c r="C157" s="95" t="s">
        <v>74</v>
      </c>
      <c r="D157" s="94">
        <f t="shared" si="461"/>
        <v>5</v>
      </c>
      <c r="E157" s="94">
        <v>0.7</v>
      </c>
      <c r="F157" s="94" t="s">
        <v>75</v>
      </c>
      <c r="G157" s="94"/>
      <c r="H157" s="94"/>
      <c r="I157" s="100"/>
      <c r="J157" s="94"/>
      <c r="K157" s="100"/>
      <c r="L157" s="94"/>
      <c r="M157" s="100"/>
      <c r="N157" s="94"/>
      <c r="O157" s="100"/>
      <c r="P157" s="94"/>
      <c r="Q157" s="100"/>
      <c r="R157" s="94"/>
      <c r="S157" s="100"/>
      <c r="T157" s="94"/>
      <c r="U157" s="100"/>
      <c r="V157" s="94"/>
      <c r="W157" s="100"/>
      <c r="X157" s="94"/>
      <c r="Y157" s="100"/>
      <c r="Z157" s="94"/>
      <c r="AA157" s="100"/>
      <c r="AB157" s="94"/>
      <c r="AC157" s="100"/>
      <c r="AD157" s="94"/>
      <c r="AE157" s="100"/>
      <c r="AF157" s="101"/>
      <c r="AG157" s="100"/>
      <c r="AH157" s="99"/>
      <c r="AI157" s="100"/>
      <c r="AJ157" s="99"/>
      <c r="AK157" s="100"/>
      <c r="AL157" s="99"/>
      <c r="AM157" s="100"/>
      <c r="AN157" s="99"/>
      <c r="AO157" s="100"/>
      <c r="AP157" s="99"/>
      <c r="AQ157" s="100"/>
      <c r="AR157" s="99"/>
      <c r="AS157" s="100"/>
      <c r="AT157" s="99"/>
      <c r="AU157" s="100"/>
      <c r="AV157" s="99"/>
      <c r="AW157" s="100"/>
      <c r="AX157" s="99"/>
      <c r="AY157" s="100"/>
      <c r="AZ157" s="99"/>
      <c r="BA157" s="100"/>
      <c r="BB157" s="99"/>
      <c r="BC157" s="100"/>
      <c r="BD157" s="99"/>
      <c r="BE157" s="100"/>
      <c r="BF157" s="101"/>
      <c r="BG157" s="100"/>
      <c r="BH157" s="99"/>
      <c r="BI157" s="100"/>
      <c r="BJ157" s="99"/>
      <c r="BK157" s="100"/>
      <c r="BL157" s="99"/>
      <c r="BM157" s="100"/>
      <c r="BN157" s="99"/>
      <c r="BO157" s="100"/>
      <c r="BP157" s="99"/>
      <c r="BQ157" s="100"/>
      <c r="BR157" s="99"/>
      <c r="BS157" s="100"/>
      <c r="BT157" s="99"/>
      <c r="BU157" s="100"/>
      <c r="BV157" s="99"/>
      <c r="BW157" s="100"/>
      <c r="BX157" s="99"/>
      <c r="BY157" s="100"/>
      <c r="BZ157" s="99"/>
      <c r="CA157" s="100"/>
      <c r="CB157" s="99"/>
      <c r="CC157" s="100"/>
      <c r="CD157" s="99"/>
      <c r="CE157" s="100"/>
      <c r="CF157" s="101"/>
      <c r="CG157" s="100"/>
    </row>
    <row r="158" spans="1:85" s="102" customFormat="1" ht="19.899999999999999" customHeight="1" x14ac:dyDescent="0.25">
      <c r="A158" s="94">
        <v>127</v>
      </c>
      <c r="B158" s="95" t="s">
        <v>212</v>
      </c>
      <c r="C158" s="95"/>
      <c r="D158" s="94">
        <v>7</v>
      </c>
      <c r="E158" s="94"/>
      <c r="F158" s="94"/>
      <c r="G158" s="94"/>
      <c r="H158" s="94"/>
      <c r="I158" s="100"/>
      <c r="J158" s="94"/>
      <c r="K158" s="100"/>
      <c r="L158" s="94"/>
      <c r="M158" s="100"/>
      <c r="N158" s="94"/>
      <c r="O158" s="100"/>
      <c r="P158" s="94"/>
      <c r="Q158" s="100"/>
      <c r="R158" s="94"/>
      <c r="S158" s="100"/>
      <c r="T158" s="94"/>
      <c r="U158" s="100"/>
      <c r="V158" s="94"/>
      <c r="W158" s="100"/>
      <c r="X158" s="94"/>
      <c r="Y158" s="100"/>
      <c r="Z158" s="94"/>
      <c r="AA158" s="100"/>
      <c r="AB158" s="94"/>
      <c r="AC158" s="100"/>
      <c r="AD158" s="94"/>
      <c r="AE158" s="100"/>
      <c r="AF158" s="101"/>
      <c r="AG158" s="100"/>
      <c r="AH158" s="99"/>
      <c r="AI158" s="100"/>
      <c r="AJ158" s="99"/>
      <c r="AK158" s="100"/>
      <c r="AL158" s="99"/>
      <c r="AM158" s="100"/>
      <c r="AN158" s="99"/>
      <c r="AO158" s="100"/>
      <c r="AP158" s="99"/>
      <c r="AQ158" s="100"/>
      <c r="AR158" s="99"/>
      <c r="AS158" s="100"/>
      <c r="AT158" s="99"/>
      <c r="AU158" s="100"/>
      <c r="AV158" s="99"/>
      <c r="AW158" s="100"/>
      <c r="AX158" s="99"/>
      <c r="AY158" s="100"/>
      <c r="AZ158" s="99"/>
      <c r="BA158" s="100"/>
      <c r="BB158" s="99"/>
      <c r="BC158" s="100"/>
      <c r="BD158" s="99"/>
      <c r="BE158" s="100"/>
      <c r="BF158" s="101"/>
      <c r="BG158" s="100"/>
      <c r="BH158" s="99"/>
      <c r="BI158" s="100"/>
      <c r="BJ158" s="99"/>
      <c r="BK158" s="100"/>
      <c r="BL158" s="99"/>
      <c r="BM158" s="100"/>
      <c r="BN158" s="99"/>
      <c r="BO158" s="100"/>
      <c r="BP158" s="99"/>
      <c r="BQ158" s="100"/>
      <c r="BR158" s="99"/>
      <c r="BS158" s="100"/>
      <c r="BT158" s="99"/>
      <c r="BU158" s="100"/>
      <c r="BV158" s="99"/>
      <c r="BW158" s="100"/>
      <c r="BX158" s="99"/>
      <c r="BY158" s="100"/>
      <c r="BZ158" s="99"/>
      <c r="CA158" s="100"/>
      <c r="CB158" s="99"/>
      <c r="CC158" s="100"/>
      <c r="CD158" s="99"/>
      <c r="CE158" s="100"/>
      <c r="CF158" s="101"/>
      <c r="CG158" s="100"/>
    </row>
    <row r="159" spans="1:85" s="102" customFormat="1" ht="19.899999999999999" customHeight="1" x14ac:dyDescent="0.25">
      <c r="A159" s="94">
        <v>128</v>
      </c>
      <c r="B159" s="95" t="s">
        <v>175</v>
      </c>
      <c r="C159" s="95" t="s">
        <v>74</v>
      </c>
      <c r="D159" s="94">
        <f>RANK(BF159,$BF$149:$BF$164)</f>
        <v>5</v>
      </c>
      <c r="E159" s="94">
        <v>0.7</v>
      </c>
      <c r="F159" s="94" t="s">
        <v>75</v>
      </c>
      <c r="G159" s="94"/>
      <c r="H159" s="94"/>
      <c r="I159" s="100">
        <f t="shared" si="462"/>
        <v>0</v>
      </c>
      <c r="J159" s="94"/>
      <c r="K159" s="100">
        <f t="shared" si="463"/>
        <v>0</v>
      </c>
      <c r="L159" s="94"/>
      <c r="M159" s="100">
        <f t="shared" si="464"/>
        <v>0</v>
      </c>
      <c r="N159" s="94"/>
      <c r="O159" s="100">
        <f t="shared" si="465"/>
        <v>0</v>
      </c>
      <c r="P159" s="94"/>
      <c r="Q159" s="100">
        <f t="shared" si="466"/>
        <v>0</v>
      </c>
      <c r="R159" s="94"/>
      <c r="S159" s="100">
        <f t="shared" si="467"/>
        <v>0</v>
      </c>
      <c r="T159" s="94"/>
      <c r="U159" s="100">
        <f t="shared" si="468"/>
        <v>0</v>
      </c>
      <c r="V159" s="94"/>
      <c r="W159" s="100">
        <f t="shared" si="469"/>
        <v>0</v>
      </c>
      <c r="X159" s="94"/>
      <c r="Y159" s="100">
        <f t="shared" si="470"/>
        <v>0</v>
      </c>
      <c r="Z159" s="94"/>
      <c r="AA159" s="100">
        <f t="shared" si="471"/>
        <v>0</v>
      </c>
      <c r="AB159" s="94"/>
      <c r="AC159" s="100">
        <f t="shared" si="472"/>
        <v>0</v>
      </c>
      <c r="AD159" s="94"/>
      <c r="AE159" s="100">
        <f t="shared" si="473"/>
        <v>0</v>
      </c>
      <c r="AF159" s="101">
        <f t="shared" si="474"/>
        <v>0</v>
      </c>
      <c r="AG159" s="100">
        <f t="shared" si="475"/>
        <v>0</v>
      </c>
      <c r="AH159" s="99"/>
      <c r="AI159" s="100">
        <f t="shared" si="476"/>
        <v>0</v>
      </c>
      <c r="AJ159" s="99"/>
      <c r="AK159" s="100">
        <f t="shared" si="477"/>
        <v>0</v>
      </c>
      <c r="AL159" s="99"/>
      <c r="AM159" s="100">
        <f t="shared" si="478"/>
        <v>0</v>
      </c>
      <c r="AN159" s="99"/>
      <c r="AO159" s="100">
        <f t="shared" si="479"/>
        <v>0</v>
      </c>
      <c r="AP159" s="99"/>
      <c r="AQ159" s="100">
        <f t="shared" si="479"/>
        <v>0</v>
      </c>
      <c r="AR159" s="99"/>
      <c r="AS159" s="100">
        <f t="shared" si="480"/>
        <v>0</v>
      </c>
      <c r="AT159" s="99"/>
      <c r="AU159" s="100">
        <f t="shared" si="481"/>
        <v>0</v>
      </c>
      <c r="AV159" s="99"/>
      <c r="AW159" s="100">
        <f t="shared" si="482"/>
        <v>0</v>
      </c>
      <c r="AX159" s="99"/>
      <c r="AY159" s="100">
        <f t="shared" si="483"/>
        <v>0</v>
      </c>
      <c r="AZ159" s="99"/>
      <c r="BA159" s="100">
        <f t="shared" si="484"/>
        <v>0</v>
      </c>
      <c r="BB159" s="99"/>
      <c r="BC159" s="100">
        <f t="shared" si="485"/>
        <v>0</v>
      </c>
      <c r="BD159" s="99"/>
      <c r="BE159" s="100">
        <f t="shared" si="486"/>
        <v>0</v>
      </c>
      <c r="BF159" s="101">
        <f t="shared" si="487"/>
        <v>0</v>
      </c>
      <c r="BG159" s="100">
        <f t="shared" si="487"/>
        <v>0</v>
      </c>
      <c r="BH159" s="99"/>
      <c r="BI159" s="100">
        <f t="shared" ref="BI159:BI163" si="501">BH159*$E159</f>
        <v>0</v>
      </c>
      <c r="BJ159" s="99"/>
      <c r="BK159" s="100">
        <f t="shared" ref="BK159:BK163" si="502">BJ159*$E159</f>
        <v>0</v>
      </c>
      <c r="BL159" s="99"/>
      <c r="BM159" s="100">
        <f t="shared" ref="BM159:BM163" si="503">BL159*$E159</f>
        <v>0</v>
      </c>
      <c r="BN159" s="99"/>
      <c r="BO159" s="100">
        <f t="shared" ref="BO159:BO163" si="504">BN159*$E159</f>
        <v>0</v>
      </c>
      <c r="BP159" s="99"/>
      <c r="BQ159" s="100">
        <f t="shared" ref="BQ159:BQ163" si="505">BP159*$E159</f>
        <v>0</v>
      </c>
      <c r="BR159" s="99"/>
      <c r="BS159" s="100">
        <f t="shared" ref="BS159:BS163" si="506">BR159*$E159</f>
        <v>0</v>
      </c>
      <c r="BT159" s="99"/>
      <c r="BU159" s="100">
        <f t="shared" ref="BU159:BU163" si="507">BT159*$E159</f>
        <v>0</v>
      </c>
      <c r="BV159" s="99"/>
      <c r="BW159" s="100">
        <f t="shared" ref="BW159:BW163" si="508">BV159*$E159</f>
        <v>0</v>
      </c>
      <c r="BX159" s="99"/>
      <c r="BY159" s="100">
        <f t="shared" ref="BY159:BY163" si="509">BX159*$E159</f>
        <v>0</v>
      </c>
      <c r="BZ159" s="99"/>
      <c r="CA159" s="100">
        <f t="shared" ref="CA159:CA163" si="510">BZ159*$E159</f>
        <v>0</v>
      </c>
      <c r="CB159" s="99"/>
      <c r="CC159" s="100">
        <f t="shared" ref="CC159:CC163" si="511">CB159*$E159</f>
        <v>0</v>
      </c>
      <c r="CD159" s="99"/>
      <c r="CE159" s="100">
        <f t="shared" ref="CE159:CE163" si="512">CD159*$E159</f>
        <v>0</v>
      </c>
      <c r="CF159" s="101">
        <f t="shared" ref="CF159:CG163" si="513">SUM(BH159,BJ159,BL159,BN159,BP159,BR159,BT159,BV159,BX159,BZ159,CB159,CD159)</f>
        <v>0</v>
      </c>
      <c r="CG159" s="100">
        <f t="shared" si="513"/>
        <v>0</v>
      </c>
    </row>
    <row r="160" spans="1:85" s="102" customFormat="1" ht="19.899999999999999" customHeight="1" x14ac:dyDescent="0.25">
      <c r="A160" s="94">
        <v>129</v>
      </c>
      <c r="B160" s="95" t="s">
        <v>176</v>
      </c>
      <c r="C160" s="95" t="s">
        <v>74</v>
      </c>
      <c r="D160" s="94">
        <f>RANK(BF160,$BF$149:$BF$164)</f>
        <v>5</v>
      </c>
      <c r="E160" s="94">
        <v>0.35</v>
      </c>
      <c r="F160" s="94" t="s">
        <v>83</v>
      </c>
      <c r="G160" s="94"/>
      <c r="H160" s="94"/>
      <c r="I160" s="100">
        <f t="shared" si="462"/>
        <v>0</v>
      </c>
      <c r="J160" s="94"/>
      <c r="K160" s="100">
        <f t="shared" si="463"/>
        <v>0</v>
      </c>
      <c r="L160" s="94"/>
      <c r="M160" s="100">
        <f t="shared" si="464"/>
        <v>0</v>
      </c>
      <c r="N160" s="94"/>
      <c r="O160" s="100">
        <f t="shared" si="465"/>
        <v>0</v>
      </c>
      <c r="P160" s="94"/>
      <c r="Q160" s="100">
        <f t="shared" si="466"/>
        <v>0</v>
      </c>
      <c r="R160" s="94"/>
      <c r="S160" s="100">
        <f t="shared" si="467"/>
        <v>0</v>
      </c>
      <c r="T160" s="94"/>
      <c r="U160" s="100">
        <f t="shared" si="468"/>
        <v>0</v>
      </c>
      <c r="V160" s="94"/>
      <c r="W160" s="100">
        <f t="shared" si="469"/>
        <v>0</v>
      </c>
      <c r="X160" s="94"/>
      <c r="Y160" s="100">
        <f t="shared" si="470"/>
        <v>0</v>
      </c>
      <c r="Z160" s="94"/>
      <c r="AA160" s="100">
        <f t="shared" si="471"/>
        <v>0</v>
      </c>
      <c r="AB160" s="94"/>
      <c r="AC160" s="100">
        <f t="shared" si="472"/>
        <v>0</v>
      </c>
      <c r="AD160" s="94"/>
      <c r="AE160" s="100">
        <f t="shared" si="473"/>
        <v>0</v>
      </c>
      <c r="AF160" s="101">
        <f t="shared" si="474"/>
        <v>0</v>
      </c>
      <c r="AG160" s="100">
        <f t="shared" si="475"/>
        <v>0</v>
      </c>
      <c r="AH160" s="99"/>
      <c r="AI160" s="100">
        <f t="shared" si="476"/>
        <v>0</v>
      </c>
      <c r="AJ160" s="99"/>
      <c r="AK160" s="100">
        <f t="shared" si="477"/>
        <v>0</v>
      </c>
      <c r="AL160" s="99"/>
      <c r="AM160" s="100">
        <f t="shared" si="478"/>
        <v>0</v>
      </c>
      <c r="AN160" s="99"/>
      <c r="AO160" s="100">
        <f t="shared" si="479"/>
        <v>0</v>
      </c>
      <c r="AP160" s="99"/>
      <c r="AQ160" s="100">
        <f t="shared" si="479"/>
        <v>0</v>
      </c>
      <c r="AR160" s="99"/>
      <c r="AS160" s="100">
        <f t="shared" si="480"/>
        <v>0</v>
      </c>
      <c r="AT160" s="99"/>
      <c r="AU160" s="100">
        <f t="shared" si="481"/>
        <v>0</v>
      </c>
      <c r="AV160" s="99"/>
      <c r="AW160" s="100">
        <f t="shared" si="482"/>
        <v>0</v>
      </c>
      <c r="AX160" s="99"/>
      <c r="AY160" s="100">
        <f t="shared" si="483"/>
        <v>0</v>
      </c>
      <c r="AZ160" s="99"/>
      <c r="BA160" s="100">
        <f t="shared" si="484"/>
        <v>0</v>
      </c>
      <c r="BB160" s="99"/>
      <c r="BC160" s="100">
        <f t="shared" si="485"/>
        <v>0</v>
      </c>
      <c r="BD160" s="99"/>
      <c r="BE160" s="100">
        <f t="shared" si="486"/>
        <v>0</v>
      </c>
      <c r="BF160" s="101">
        <f t="shared" si="487"/>
        <v>0</v>
      </c>
      <c r="BG160" s="100">
        <f t="shared" si="487"/>
        <v>0</v>
      </c>
      <c r="BH160" s="99"/>
      <c r="BI160" s="100">
        <f t="shared" si="501"/>
        <v>0</v>
      </c>
      <c r="BJ160" s="99"/>
      <c r="BK160" s="100">
        <f t="shared" si="502"/>
        <v>0</v>
      </c>
      <c r="BL160" s="99"/>
      <c r="BM160" s="100">
        <f t="shared" si="503"/>
        <v>0</v>
      </c>
      <c r="BN160" s="99"/>
      <c r="BO160" s="100">
        <f t="shared" si="504"/>
        <v>0</v>
      </c>
      <c r="BP160" s="99"/>
      <c r="BQ160" s="100">
        <f t="shared" si="505"/>
        <v>0</v>
      </c>
      <c r="BR160" s="99"/>
      <c r="BS160" s="100">
        <f t="shared" si="506"/>
        <v>0</v>
      </c>
      <c r="BT160" s="99"/>
      <c r="BU160" s="100">
        <f t="shared" si="507"/>
        <v>0</v>
      </c>
      <c r="BV160" s="99"/>
      <c r="BW160" s="100">
        <f t="shared" si="508"/>
        <v>0</v>
      </c>
      <c r="BX160" s="99"/>
      <c r="BY160" s="100">
        <f t="shared" si="509"/>
        <v>0</v>
      </c>
      <c r="BZ160" s="99"/>
      <c r="CA160" s="100">
        <f t="shared" si="510"/>
        <v>0</v>
      </c>
      <c r="CB160" s="99"/>
      <c r="CC160" s="100">
        <f t="shared" si="511"/>
        <v>0</v>
      </c>
      <c r="CD160" s="99"/>
      <c r="CE160" s="100">
        <f t="shared" si="512"/>
        <v>0</v>
      </c>
      <c r="CF160" s="101">
        <f t="shared" si="513"/>
        <v>0</v>
      </c>
      <c r="CG160" s="100">
        <f t="shared" si="513"/>
        <v>0</v>
      </c>
    </row>
    <row r="161" spans="1:85" s="102" customFormat="1" ht="19.899999999999999" customHeight="1" x14ac:dyDescent="0.25">
      <c r="A161" s="94">
        <v>130</v>
      </c>
      <c r="B161" s="95" t="s">
        <v>177</v>
      </c>
      <c r="C161" s="95" t="s">
        <v>74</v>
      </c>
      <c r="D161" s="94">
        <f>RANK(BF161,$BF$149:$BF$164)</f>
        <v>5</v>
      </c>
      <c r="E161" s="94">
        <v>0.7</v>
      </c>
      <c r="F161" s="94" t="s">
        <v>75</v>
      </c>
      <c r="G161" s="94"/>
      <c r="H161" s="94"/>
      <c r="I161" s="100">
        <f t="shared" si="462"/>
        <v>0</v>
      </c>
      <c r="J161" s="94"/>
      <c r="K161" s="100">
        <f t="shared" si="463"/>
        <v>0</v>
      </c>
      <c r="L161" s="94"/>
      <c r="M161" s="100">
        <f t="shared" si="464"/>
        <v>0</v>
      </c>
      <c r="N161" s="94"/>
      <c r="O161" s="100">
        <f t="shared" si="465"/>
        <v>0</v>
      </c>
      <c r="P161" s="94"/>
      <c r="Q161" s="100">
        <f t="shared" si="466"/>
        <v>0</v>
      </c>
      <c r="R161" s="94"/>
      <c r="S161" s="100">
        <f t="shared" si="467"/>
        <v>0</v>
      </c>
      <c r="T161" s="94"/>
      <c r="U161" s="100">
        <f t="shared" si="468"/>
        <v>0</v>
      </c>
      <c r="V161" s="94"/>
      <c r="W161" s="100">
        <f t="shared" si="469"/>
        <v>0</v>
      </c>
      <c r="X161" s="94"/>
      <c r="Y161" s="100">
        <f t="shared" si="470"/>
        <v>0</v>
      </c>
      <c r="Z161" s="94"/>
      <c r="AA161" s="100">
        <f t="shared" si="471"/>
        <v>0</v>
      </c>
      <c r="AB161" s="94"/>
      <c r="AC161" s="100">
        <f t="shared" si="472"/>
        <v>0</v>
      </c>
      <c r="AD161" s="94"/>
      <c r="AE161" s="100">
        <f t="shared" si="473"/>
        <v>0</v>
      </c>
      <c r="AF161" s="101">
        <f t="shared" si="474"/>
        <v>0</v>
      </c>
      <c r="AG161" s="100">
        <f t="shared" si="475"/>
        <v>0</v>
      </c>
      <c r="AH161" s="99"/>
      <c r="AI161" s="100">
        <f t="shared" si="476"/>
        <v>0</v>
      </c>
      <c r="AJ161" s="99"/>
      <c r="AK161" s="100">
        <f t="shared" si="477"/>
        <v>0</v>
      </c>
      <c r="AL161" s="99"/>
      <c r="AM161" s="100">
        <f t="shared" si="478"/>
        <v>0</v>
      </c>
      <c r="AN161" s="99"/>
      <c r="AO161" s="100">
        <f t="shared" si="479"/>
        <v>0</v>
      </c>
      <c r="AP161" s="99"/>
      <c r="AQ161" s="100">
        <f t="shared" si="479"/>
        <v>0</v>
      </c>
      <c r="AR161" s="99"/>
      <c r="AS161" s="100">
        <f t="shared" si="480"/>
        <v>0</v>
      </c>
      <c r="AT161" s="99"/>
      <c r="AU161" s="100">
        <f t="shared" si="481"/>
        <v>0</v>
      </c>
      <c r="AV161" s="99"/>
      <c r="AW161" s="100">
        <f t="shared" si="482"/>
        <v>0</v>
      </c>
      <c r="AX161" s="99"/>
      <c r="AY161" s="100">
        <f t="shared" si="483"/>
        <v>0</v>
      </c>
      <c r="AZ161" s="99"/>
      <c r="BA161" s="100">
        <f t="shared" si="484"/>
        <v>0</v>
      </c>
      <c r="BB161" s="99"/>
      <c r="BC161" s="100">
        <f t="shared" si="485"/>
        <v>0</v>
      </c>
      <c r="BD161" s="99"/>
      <c r="BE161" s="100">
        <f t="shared" si="486"/>
        <v>0</v>
      </c>
      <c r="BF161" s="101">
        <f t="shared" si="487"/>
        <v>0</v>
      </c>
      <c r="BG161" s="100">
        <f t="shared" si="487"/>
        <v>0</v>
      </c>
      <c r="BH161" s="99"/>
      <c r="BI161" s="100">
        <f t="shared" si="501"/>
        <v>0</v>
      </c>
      <c r="BJ161" s="99"/>
      <c r="BK161" s="100">
        <f t="shared" si="502"/>
        <v>0</v>
      </c>
      <c r="BL161" s="99"/>
      <c r="BM161" s="100">
        <f t="shared" si="503"/>
        <v>0</v>
      </c>
      <c r="BN161" s="99"/>
      <c r="BO161" s="100">
        <f t="shared" si="504"/>
        <v>0</v>
      </c>
      <c r="BP161" s="99"/>
      <c r="BQ161" s="100">
        <f t="shared" si="505"/>
        <v>0</v>
      </c>
      <c r="BR161" s="99"/>
      <c r="BS161" s="100">
        <f t="shared" si="506"/>
        <v>0</v>
      </c>
      <c r="BT161" s="99"/>
      <c r="BU161" s="100">
        <f t="shared" si="507"/>
        <v>0</v>
      </c>
      <c r="BV161" s="99"/>
      <c r="BW161" s="100">
        <f t="shared" si="508"/>
        <v>0</v>
      </c>
      <c r="BX161" s="99"/>
      <c r="BY161" s="100">
        <f t="shared" si="509"/>
        <v>0</v>
      </c>
      <c r="BZ161" s="99"/>
      <c r="CA161" s="100">
        <f t="shared" si="510"/>
        <v>0</v>
      </c>
      <c r="CB161" s="99"/>
      <c r="CC161" s="100">
        <f t="shared" si="511"/>
        <v>0</v>
      </c>
      <c r="CD161" s="99"/>
      <c r="CE161" s="100">
        <f t="shared" si="512"/>
        <v>0</v>
      </c>
      <c r="CF161" s="101">
        <f t="shared" si="513"/>
        <v>0</v>
      </c>
      <c r="CG161" s="100">
        <f t="shared" si="513"/>
        <v>0</v>
      </c>
    </row>
    <row r="162" spans="1:85" s="102" customFormat="1" ht="19.899999999999999" customHeight="1" x14ac:dyDescent="0.25">
      <c r="A162" s="94">
        <v>131</v>
      </c>
      <c r="B162" s="95" t="s">
        <v>178</v>
      </c>
      <c r="C162" s="95" t="s">
        <v>74</v>
      </c>
      <c r="D162" s="94">
        <f>RANK(BF162,$BF$149:$BF$164)</f>
        <v>5</v>
      </c>
      <c r="E162" s="94">
        <v>0.35</v>
      </c>
      <c r="F162" s="94" t="s">
        <v>83</v>
      </c>
      <c r="G162" s="94"/>
      <c r="H162" s="94"/>
      <c r="I162" s="100">
        <f t="shared" si="462"/>
        <v>0</v>
      </c>
      <c r="J162" s="94"/>
      <c r="K162" s="100">
        <f t="shared" si="463"/>
        <v>0</v>
      </c>
      <c r="L162" s="94"/>
      <c r="M162" s="100">
        <f t="shared" si="464"/>
        <v>0</v>
      </c>
      <c r="N162" s="94"/>
      <c r="O162" s="100">
        <f t="shared" si="465"/>
        <v>0</v>
      </c>
      <c r="P162" s="94"/>
      <c r="Q162" s="100">
        <f t="shared" si="466"/>
        <v>0</v>
      </c>
      <c r="R162" s="94"/>
      <c r="S162" s="100">
        <f t="shared" si="467"/>
        <v>0</v>
      </c>
      <c r="T162" s="94"/>
      <c r="U162" s="100">
        <f t="shared" si="468"/>
        <v>0</v>
      </c>
      <c r="V162" s="94"/>
      <c r="W162" s="100">
        <f t="shared" si="469"/>
        <v>0</v>
      </c>
      <c r="X162" s="94"/>
      <c r="Y162" s="100">
        <f t="shared" si="470"/>
        <v>0</v>
      </c>
      <c r="Z162" s="94"/>
      <c r="AA162" s="100">
        <f t="shared" si="471"/>
        <v>0</v>
      </c>
      <c r="AB162" s="94"/>
      <c r="AC162" s="100">
        <f t="shared" si="472"/>
        <v>0</v>
      </c>
      <c r="AD162" s="94"/>
      <c r="AE162" s="100">
        <f t="shared" si="473"/>
        <v>0</v>
      </c>
      <c r="AF162" s="101">
        <f t="shared" si="474"/>
        <v>0</v>
      </c>
      <c r="AG162" s="100">
        <f t="shared" si="475"/>
        <v>0</v>
      </c>
      <c r="AH162" s="99"/>
      <c r="AI162" s="100">
        <f t="shared" si="476"/>
        <v>0</v>
      </c>
      <c r="AJ162" s="99"/>
      <c r="AK162" s="100">
        <f t="shared" si="477"/>
        <v>0</v>
      </c>
      <c r="AL162" s="99"/>
      <c r="AM162" s="100">
        <f t="shared" si="478"/>
        <v>0</v>
      </c>
      <c r="AN162" s="99"/>
      <c r="AO162" s="100">
        <f t="shared" si="479"/>
        <v>0</v>
      </c>
      <c r="AP162" s="99"/>
      <c r="AQ162" s="100">
        <f t="shared" si="479"/>
        <v>0</v>
      </c>
      <c r="AR162" s="99"/>
      <c r="AS162" s="100">
        <f t="shared" si="480"/>
        <v>0</v>
      </c>
      <c r="AT162" s="99"/>
      <c r="AU162" s="100">
        <f t="shared" si="481"/>
        <v>0</v>
      </c>
      <c r="AV162" s="99"/>
      <c r="AW162" s="100">
        <f t="shared" si="482"/>
        <v>0</v>
      </c>
      <c r="AX162" s="99"/>
      <c r="AY162" s="100">
        <f t="shared" si="483"/>
        <v>0</v>
      </c>
      <c r="AZ162" s="99"/>
      <c r="BA162" s="100">
        <f t="shared" si="484"/>
        <v>0</v>
      </c>
      <c r="BB162" s="99"/>
      <c r="BC162" s="100">
        <f t="shared" si="485"/>
        <v>0</v>
      </c>
      <c r="BD162" s="99"/>
      <c r="BE162" s="100">
        <f t="shared" si="486"/>
        <v>0</v>
      </c>
      <c r="BF162" s="101">
        <f t="shared" si="487"/>
        <v>0</v>
      </c>
      <c r="BG162" s="100">
        <f t="shared" si="487"/>
        <v>0</v>
      </c>
      <c r="BH162" s="99"/>
      <c r="BI162" s="100">
        <f t="shared" si="501"/>
        <v>0</v>
      </c>
      <c r="BJ162" s="99"/>
      <c r="BK162" s="100">
        <f t="shared" si="502"/>
        <v>0</v>
      </c>
      <c r="BL162" s="99"/>
      <c r="BM162" s="100">
        <f t="shared" si="503"/>
        <v>0</v>
      </c>
      <c r="BN162" s="99"/>
      <c r="BO162" s="100">
        <f t="shared" si="504"/>
        <v>0</v>
      </c>
      <c r="BP162" s="99"/>
      <c r="BQ162" s="100">
        <f t="shared" si="505"/>
        <v>0</v>
      </c>
      <c r="BR162" s="99"/>
      <c r="BS162" s="100">
        <f t="shared" si="506"/>
        <v>0</v>
      </c>
      <c r="BT162" s="99"/>
      <c r="BU162" s="100">
        <f t="shared" si="507"/>
        <v>0</v>
      </c>
      <c r="BV162" s="99"/>
      <c r="BW162" s="100">
        <f t="shared" si="508"/>
        <v>0</v>
      </c>
      <c r="BX162" s="99"/>
      <c r="BY162" s="100">
        <f t="shared" si="509"/>
        <v>0</v>
      </c>
      <c r="BZ162" s="99"/>
      <c r="CA162" s="100">
        <f t="shared" si="510"/>
        <v>0</v>
      </c>
      <c r="CB162" s="99"/>
      <c r="CC162" s="100">
        <f t="shared" si="511"/>
        <v>0</v>
      </c>
      <c r="CD162" s="99"/>
      <c r="CE162" s="100">
        <f t="shared" si="512"/>
        <v>0</v>
      </c>
      <c r="CF162" s="101">
        <f t="shared" si="513"/>
        <v>0</v>
      </c>
      <c r="CG162" s="100">
        <f t="shared" si="513"/>
        <v>0</v>
      </c>
    </row>
    <row r="163" spans="1:85" s="102" customFormat="1" ht="19.899999999999999" customHeight="1" x14ac:dyDescent="0.25">
      <c r="A163" s="94">
        <v>132</v>
      </c>
      <c r="B163" s="105" t="s">
        <v>179</v>
      </c>
      <c r="C163" s="105" t="s">
        <v>74</v>
      </c>
      <c r="D163" s="94">
        <f>RANK(BF163,$BF$149:$BF$164)</f>
        <v>5</v>
      </c>
      <c r="E163" s="94">
        <v>0.7</v>
      </c>
      <c r="F163" s="106" t="s">
        <v>180</v>
      </c>
      <c r="G163" s="94">
        <v>25000</v>
      </c>
      <c r="H163" s="106"/>
      <c r="I163" s="100">
        <f t="shared" si="462"/>
        <v>0</v>
      </c>
      <c r="J163" s="106"/>
      <c r="K163" s="100">
        <f t="shared" si="463"/>
        <v>0</v>
      </c>
      <c r="L163" s="106"/>
      <c r="M163" s="100">
        <f t="shared" si="464"/>
        <v>0</v>
      </c>
      <c r="N163" s="106"/>
      <c r="O163" s="100">
        <f t="shared" si="465"/>
        <v>0</v>
      </c>
      <c r="P163" s="106"/>
      <c r="Q163" s="100">
        <f t="shared" si="466"/>
        <v>0</v>
      </c>
      <c r="R163" s="106"/>
      <c r="S163" s="100">
        <f t="shared" si="467"/>
        <v>0</v>
      </c>
      <c r="T163" s="106"/>
      <c r="U163" s="100">
        <f t="shared" si="468"/>
        <v>0</v>
      </c>
      <c r="V163" s="106"/>
      <c r="W163" s="100">
        <f t="shared" si="469"/>
        <v>0</v>
      </c>
      <c r="X163" s="106"/>
      <c r="Y163" s="100">
        <f t="shared" si="470"/>
        <v>0</v>
      </c>
      <c r="Z163" s="106"/>
      <c r="AA163" s="100">
        <f t="shared" si="471"/>
        <v>0</v>
      </c>
      <c r="AB163" s="106"/>
      <c r="AC163" s="100">
        <f t="shared" si="472"/>
        <v>0</v>
      </c>
      <c r="AD163" s="106"/>
      <c r="AE163" s="100">
        <f t="shared" si="473"/>
        <v>0</v>
      </c>
      <c r="AF163" s="101">
        <f t="shared" si="474"/>
        <v>0</v>
      </c>
      <c r="AG163" s="100">
        <f t="shared" si="475"/>
        <v>0</v>
      </c>
      <c r="AH163" s="99"/>
      <c r="AI163" s="100">
        <f t="shared" si="476"/>
        <v>0</v>
      </c>
      <c r="AJ163" s="99"/>
      <c r="AK163" s="100">
        <f t="shared" si="477"/>
        <v>0</v>
      </c>
      <c r="AL163" s="99"/>
      <c r="AM163" s="100">
        <f t="shared" si="478"/>
        <v>0</v>
      </c>
      <c r="AN163" s="99"/>
      <c r="AO163" s="100">
        <f t="shared" si="479"/>
        <v>0</v>
      </c>
      <c r="AP163" s="99"/>
      <c r="AQ163" s="100">
        <f t="shared" si="479"/>
        <v>0</v>
      </c>
      <c r="AR163" s="99"/>
      <c r="AS163" s="100">
        <f t="shared" si="480"/>
        <v>0</v>
      </c>
      <c r="AT163" s="99"/>
      <c r="AU163" s="100">
        <f t="shared" si="481"/>
        <v>0</v>
      </c>
      <c r="AV163" s="99"/>
      <c r="AW163" s="100">
        <f t="shared" si="482"/>
        <v>0</v>
      </c>
      <c r="AX163" s="99"/>
      <c r="AY163" s="100">
        <f t="shared" si="483"/>
        <v>0</v>
      </c>
      <c r="AZ163" s="99"/>
      <c r="BA163" s="100">
        <f t="shared" si="484"/>
        <v>0</v>
      </c>
      <c r="BB163" s="99"/>
      <c r="BC163" s="100">
        <f t="shared" si="485"/>
        <v>0</v>
      </c>
      <c r="BD163" s="99"/>
      <c r="BE163" s="100">
        <f t="shared" si="486"/>
        <v>0</v>
      </c>
      <c r="BF163" s="101">
        <f t="shared" si="487"/>
        <v>0</v>
      </c>
      <c r="BG163" s="100">
        <f t="shared" si="487"/>
        <v>0</v>
      </c>
      <c r="BH163" s="99"/>
      <c r="BI163" s="100">
        <f t="shared" si="501"/>
        <v>0</v>
      </c>
      <c r="BJ163" s="99"/>
      <c r="BK163" s="100">
        <f t="shared" si="502"/>
        <v>0</v>
      </c>
      <c r="BL163" s="99"/>
      <c r="BM163" s="100">
        <f t="shared" si="503"/>
        <v>0</v>
      </c>
      <c r="BN163" s="99"/>
      <c r="BO163" s="100">
        <f t="shared" si="504"/>
        <v>0</v>
      </c>
      <c r="BP163" s="99"/>
      <c r="BQ163" s="100">
        <f t="shared" si="505"/>
        <v>0</v>
      </c>
      <c r="BR163" s="99"/>
      <c r="BS163" s="100">
        <f t="shared" si="506"/>
        <v>0</v>
      </c>
      <c r="BT163" s="99"/>
      <c r="BU163" s="100">
        <f t="shared" si="507"/>
        <v>0</v>
      </c>
      <c r="BV163" s="99"/>
      <c r="BW163" s="100">
        <f t="shared" si="508"/>
        <v>0</v>
      </c>
      <c r="BX163" s="99"/>
      <c r="BY163" s="100">
        <f t="shared" si="509"/>
        <v>0</v>
      </c>
      <c r="BZ163" s="99"/>
      <c r="CA163" s="100">
        <f t="shared" si="510"/>
        <v>0</v>
      </c>
      <c r="CB163" s="99"/>
      <c r="CC163" s="100">
        <f t="shared" si="511"/>
        <v>0</v>
      </c>
      <c r="CD163" s="99"/>
      <c r="CE163" s="100">
        <f t="shared" si="512"/>
        <v>0</v>
      </c>
      <c r="CF163" s="101">
        <f t="shared" si="513"/>
        <v>0</v>
      </c>
      <c r="CG163" s="100">
        <f t="shared" si="513"/>
        <v>0</v>
      </c>
    </row>
    <row r="164" spans="1:85" s="102" customFormat="1" ht="19.899999999999999" customHeight="1" x14ac:dyDescent="0.25">
      <c r="A164" s="114"/>
      <c r="B164" s="115"/>
      <c r="C164" s="115"/>
      <c r="D164" s="115"/>
      <c r="E164" s="115"/>
      <c r="F164" s="116"/>
      <c r="G164" s="116"/>
      <c r="H164" s="116"/>
      <c r="I164" s="100"/>
      <c r="J164" s="116"/>
      <c r="K164" s="100"/>
      <c r="L164" s="116"/>
      <c r="M164" s="100"/>
      <c r="N164" s="116"/>
      <c r="O164" s="100"/>
      <c r="P164" s="116"/>
      <c r="Q164" s="100"/>
      <c r="R164" s="116"/>
      <c r="S164" s="100"/>
      <c r="T164" s="116"/>
      <c r="U164" s="100"/>
      <c r="V164" s="116"/>
      <c r="W164" s="100"/>
      <c r="X164" s="116"/>
      <c r="Y164" s="100"/>
      <c r="Z164" s="116"/>
      <c r="AA164" s="100"/>
      <c r="AB164" s="116"/>
      <c r="AC164" s="100"/>
      <c r="AD164" s="116"/>
      <c r="AE164" s="100"/>
      <c r="AF164" s="101"/>
      <c r="AG164" s="100"/>
      <c r="AH164" s="99"/>
      <c r="AI164" s="100"/>
      <c r="AJ164" s="99"/>
      <c r="AK164" s="100"/>
      <c r="AL164" s="99"/>
      <c r="AM164" s="100"/>
      <c r="AN164" s="99"/>
      <c r="AO164" s="100"/>
      <c r="AP164" s="99"/>
      <c r="AQ164" s="100"/>
      <c r="AR164" s="99"/>
      <c r="AS164" s="100"/>
      <c r="AT164" s="99"/>
      <c r="AU164" s="100"/>
      <c r="AV164" s="99"/>
      <c r="AW164" s="100"/>
      <c r="AX164" s="99"/>
      <c r="AY164" s="100"/>
      <c r="AZ164" s="99"/>
      <c r="BA164" s="100"/>
      <c r="BB164" s="99"/>
      <c r="BC164" s="100"/>
      <c r="BD164" s="99"/>
      <c r="BE164" s="100"/>
      <c r="BF164" s="101"/>
      <c r="BG164" s="100"/>
      <c r="BH164" s="99"/>
      <c r="BI164" s="100"/>
      <c r="BJ164" s="99"/>
      <c r="BK164" s="100"/>
      <c r="BL164" s="99"/>
      <c r="BM164" s="100"/>
      <c r="BN164" s="99"/>
      <c r="BO164" s="100"/>
      <c r="BP164" s="99"/>
      <c r="BQ164" s="100"/>
      <c r="BR164" s="99"/>
      <c r="BS164" s="100"/>
      <c r="BT164" s="99"/>
      <c r="BU164" s="100"/>
      <c r="BV164" s="99"/>
      <c r="BW164" s="100"/>
      <c r="BX164" s="99"/>
      <c r="BY164" s="100"/>
      <c r="BZ164" s="99"/>
      <c r="CA164" s="100"/>
      <c r="CB164" s="99"/>
      <c r="CC164" s="100"/>
      <c r="CD164" s="99"/>
      <c r="CE164" s="100"/>
      <c r="CF164" s="101"/>
      <c r="CG164" s="100"/>
    </row>
    <row r="165" spans="1:85" s="91" customFormat="1" ht="19.899999999999999" customHeight="1" x14ac:dyDescent="0.25">
      <c r="A165" s="117"/>
      <c r="B165" s="108" t="s">
        <v>181</v>
      </c>
      <c r="C165" s="108"/>
      <c r="D165" s="108"/>
      <c r="E165" s="108"/>
      <c r="F165" s="110"/>
      <c r="G165" s="110"/>
      <c r="H165" s="111">
        <f t="shared" ref="H165" si="514">SUM(H149:H164)</f>
        <v>1251</v>
      </c>
      <c r="I165" s="112">
        <f t="shared" ref="I165:J165" si="515">SUM(I149:I164)</f>
        <v>454.64999999999992</v>
      </c>
      <c r="J165" s="111">
        <f t="shared" si="515"/>
        <v>2017</v>
      </c>
      <c r="K165" s="112">
        <f t="shared" ref="K165:L165" si="516">SUM(K149:K164)</f>
        <v>732.37499999999989</v>
      </c>
      <c r="L165" s="111">
        <f t="shared" si="516"/>
        <v>1717</v>
      </c>
      <c r="M165" s="112">
        <f t="shared" ref="M165:N165" si="517">SUM(M149:M164)</f>
        <v>651.35</v>
      </c>
      <c r="N165" s="111">
        <f t="shared" si="517"/>
        <v>504</v>
      </c>
      <c r="O165" s="112">
        <f t="shared" ref="O165:P165" si="518">SUM(O149:O164)</f>
        <v>168.52499999999998</v>
      </c>
      <c r="P165" s="111">
        <f t="shared" si="518"/>
        <v>984</v>
      </c>
      <c r="Q165" s="112">
        <f t="shared" ref="Q165:R165" si="519">SUM(Q149:Q164)</f>
        <v>353.85</v>
      </c>
      <c r="R165" s="111">
        <f t="shared" si="519"/>
        <v>52</v>
      </c>
      <c r="S165" s="112">
        <f t="shared" ref="S165:T165" si="520">SUM(S149:S164)</f>
        <v>26.599999999999994</v>
      </c>
      <c r="T165" s="111">
        <f t="shared" si="520"/>
        <v>1132</v>
      </c>
      <c r="U165" s="112">
        <f t="shared" ref="U165:V165" si="521">SUM(U149:U164)</f>
        <v>351.05</v>
      </c>
      <c r="V165" s="111">
        <f t="shared" si="521"/>
        <v>760</v>
      </c>
      <c r="W165" s="112">
        <f t="shared" ref="W165:X165" si="522">SUM(W149:W164)</f>
        <v>277.02499999999998</v>
      </c>
      <c r="X165" s="111">
        <f t="shared" si="522"/>
        <v>646</v>
      </c>
      <c r="Y165" s="112">
        <f t="shared" ref="Y165:Z165" si="523">SUM(Y149:Y164)</f>
        <v>331.97499999999997</v>
      </c>
      <c r="Z165" s="111">
        <f t="shared" si="523"/>
        <v>564</v>
      </c>
      <c r="AA165" s="112">
        <f t="shared" ref="AA165:AB165" si="524">SUM(AA149:AA164)</f>
        <v>319.19999999999993</v>
      </c>
      <c r="AB165" s="111">
        <f t="shared" si="524"/>
        <v>648</v>
      </c>
      <c r="AC165" s="112">
        <f t="shared" ref="AC165:AD165" si="525">SUM(AC149:AC164)</f>
        <v>361.2</v>
      </c>
      <c r="AD165" s="111">
        <f t="shared" si="525"/>
        <v>276</v>
      </c>
      <c r="AE165" s="112">
        <f t="shared" ref="AE165" si="526">SUM(AE149:AE164)</f>
        <v>193.2</v>
      </c>
      <c r="AF165" s="111">
        <f t="shared" ref="AF165:AG165" si="527">SUM(AF149:AF164)</f>
        <v>10551</v>
      </c>
      <c r="AG165" s="112">
        <f t="shared" si="527"/>
        <v>4221</v>
      </c>
      <c r="AH165" s="111">
        <f t="shared" ref="AH165:BG165" si="528">SUM(AH149:AH164)</f>
        <v>752</v>
      </c>
      <c r="AI165" s="112">
        <f t="shared" si="528"/>
        <v>287</v>
      </c>
      <c r="AJ165" s="111">
        <f t="shared" si="528"/>
        <v>349</v>
      </c>
      <c r="AK165" s="112">
        <f t="shared" si="528"/>
        <v>222.95</v>
      </c>
      <c r="AL165" s="111">
        <f t="shared" si="528"/>
        <v>822</v>
      </c>
      <c r="AM165" s="112">
        <f t="shared" si="528"/>
        <v>254.44999999999996</v>
      </c>
      <c r="AN165" s="111">
        <f t="shared" si="528"/>
        <v>358</v>
      </c>
      <c r="AO165" s="112">
        <f t="shared" si="528"/>
        <v>133</v>
      </c>
      <c r="AP165" s="111">
        <f t="shared" si="528"/>
        <v>450</v>
      </c>
      <c r="AQ165" s="112">
        <f t="shared" si="528"/>
        <v>151.19999999999999</v>
      </c>
      <c r="AR165" s="111">
        <f t="shared" si="528"/>
        <v>296</v>
      </c>
      <c r="AS165" s="112">
        <f t="shared" si="528"/>
        <v>122.14999999999999</v>
      </c>
      <c r="AT165" s="111">
        <f t="shared" si="528"/>
        <v>3</v>
      </c>
      <c r="AU165" s="112">
        <f t="shared" si="528"/>
        <v>1.0499999999999998</v>
      </c>
      <c r="AV165" s="111">
        <f t="shared" si="528"/>
        <v>353</v>
      </c>
      <c r="AW165" s="112">
        <f t="shared" si="528"/>
        <v>125.47499999999999</v>
      </c>
      <c r="AX165" s="111">
        <f t="shared" si="528"/>
        <v>71</v>
      </c>
      <c r="AY165" s="112">
        <f t="shared" si="528"/>
        <v>26.599999999999998</v>
      </c>
      <c r="AZ165" s="111">
        <f t="shared" si="528"/>
        <v>42</v>
      </c>
      <c r="BA165" s="112">
        <f t="shared" si="528"/>
        <v>23.099999999999998</v>
      </c>
      <c r="BB165" s="111">
        <f t="shared" si="528"/>
        <v>4</v>
      </c>
      <c r="BC165" s="112">
        <f t="shared" si="528"/>
        <v>1.4</v>
      </c>
      <c r="BD165" s="111">
        <f t="shared" si="528"/>
        <v>6</v>
      </c>
      <c r="BE165" s="112">
        <f t="shared" si="528"/>
        <v>2.0999999999999996</v>
      </c>
      <c r="BF165" s="111">
        <f t="shared" si="528"/>
        <v>3506</v>
      </c>
      <c r="BG165" s="112">
        <f t="shared" si="528"/>
        <v>1350.4749999999999</v>
      </c>
      <c r="BH165" s="111">
        <f t="shared" ref="BH165:BM165" si="529">SUM(BH149:BH164)</f>
        <v>305</v>
      </c>
      <c r="BI165" s="112">
        <f t="shared" si="529"/>
        <v>108.5</v>
      </c>
      <c r="BJ165" s="111">
        <f t="shared" si="529"/>
        <v>0</v>
      </c>
      <c r="BK165" s="112">
        <f t="shared" si="529"/>
        <v>0</v>
      </c>
      <c r="BL165" s="111">
        <f t="shared" si="529"/>
        <v>0</v>
      </c>
      <c r="BM165" s="112">
        <f t="shared" si="529"/>
        <v>0</v>
      </c>
      <c r="BN165" s="111">
        <f t="shared" ref="BN165:CG165" si="530">SUM(BN149:BN164)</f>
        <v>0</v>
      </c>
      <c r="BO165" s="112">
        <f t="shared" si="530"/>
        <v>0</v>
      </c>
      <c r="BP165" s="111">
        <f t="shared" si="530"/>
        <v>0</v>
      </c>
      <c r="BQ165" s="112">
        <f t="shared" si="530"/>
        <v>0</v>
      </c>
      <c r="BR165" s="111">
        <f t="shared" si="530"/>
        <v>0</v>
      </c>
      <c r="BS165" s="112">
        <f t="shared" si="530"/>
        <v>0</v>
      </c>
      <c r="BT165" s="111">
        <f t="shared" si="530"/>
        <v>0</v>
      </c>
      <c r="BU165" s="112">
        <f t="shared" si="530"/>
        <v>0</v>
      </c>
      <c r="BV165" s="111">
        <f t="shared" si="530"/>
        <v>0</v>
      </c>
      <c r="BW165" s="112">
        <f t="shared" si="530"/>
        <v>0</v>
      </c>
      <c r="BX165" s="111">
        <f t="shared" si="530"/>
        <v>0</v>
      </c>
      <c r="BY165" s="112">
        <f t="shared" si="530"/>
        <v>0</v>
      </c>
      <c r="BZ165" s="111">
        <f t="shared" si="530"/>
        <v>0</v>
      </c>
      <c r="CA165" s="112">
        <f t="shared" si="530"/>
        <v>0</v>
      </c>
      <c r="CB165" s="111">
        <f t="shared" si="530"/>
        <v>0</v>
      </c>
      <c r="CC165" s="112">
        <f t="shared" si="530"/>
        <v>0</v>
      </c>
      <c r="CD165" s="111">
        <f t="shared" si="530"/>
        <v>0</v>
      </c>
      <c r="CE165" s="112">
        <f t="shared" si="530"/>
        <v>0</v>
      </c>
      <c r="CF165" s="111">
        <f t="shared" si="530"/>
        <v>305</v>
      </c>
      <c r="CG165" s="112">
        <f t="shared" si="530"/>
        <v>108.5</v>
      </c>
    </row>
    <row r="166" spans="1:85" s="91" customFormat="1" ht="19.899999999999999" customHeight="1" x14ac:dyDescent="0.25">
      <c r="A166" s="118"/>
      <c r="B166" s="119" t="s">
        <v>182</v>
      </c>
      <c r="C166" s="119"/>
      <c r="D166" s="119"/>
      <c r="E166" s="119"/>
      <c r="F166" s="119"/>
      <c r="G166" s="119"/>
      <c r="H166" s="120">
        <f t="shared" ref="H166" si="531">+H148+H165</f>
        <v>150633</v>
      </c>
      <c r="I166" s="121">
        <f t="shared" ref="I166:J166" si="532">+I148+I165</f>
        <v>113214.89</v>
      </c>
      <c r="J166" s="120">
        <f t="shared" si="532"/>
        <v>133933</v>
      </c>
      <c r="K166" s="121">
        <f t="shared" ref="K166:L166" si="533">+K148+K165</f>
        <v>102347.57500000001</v>
      </c>
      <c r="L166" s="120">
        <f t="shared" si="533"/>
        <v>143623</v>
      </c>
      <c r="M166" s="121">
        <f t="shared" ref="M166:N166" si="534">+M148+M165</f>
        <v>110602.87000000001</v>
      </c>
      <c r="N166" s="120">
        <f t="shared" si="534"/>
        <v>149970</v>
      </c>
      <c r="O166" s="121">
        <f t="shared" ref="O166:P166" si="535">+O148+O165</f>
        <v>118585.245</v>
      </c>
      <c r="P166" s="120">
        <f t="shared" si="535"/>
        <v>145056</v>
      </c>
      <c r="Q166" s="121">
        <f t="shared" ref="Q166:R166" si="536">+Q148+Q165</f>
        <v>113778.53</v>
      </c>
      <c r="R166" s="120">
        <f t="shared" si="536"/>
        <v>135234</v>
      </c>
      <c r="S166" s="121">
        <f t="shared" ref="S166:T166" si="537">+S148+S165</f>
        <v>103491.07999999999</v>
      </c>
      <c r="T166" s="120">
        <f t="shared" si="537"/>
        <v>152096</v>
      </c>
      <c r="U166" s="121">
        <f t="shared" ref="U166:V166" si="538">+U148+U165</f>
        <v>119416.20999999999</v>
      </c>
      <c r="V166" s="120">
        <f t="shared" si="538"/>
        <v>142786</v>
      </c>
      <c r="W166" s="121">
        <f t="shared" ref="W166:X166" si="539">+W148+W165</f>
        <v>110651.02500000001</v>
      </c>
      <c r="X166" s="120">
        <f t="shared" si="539"/>
        <v>141747</v>
      </c>
      <c r="Y166" s="121">
        <f t="shared" ref="Y166:Z166" si="540">+Y148+Y165</f>
        <v>111242.47500000003</v>
      </c>
      <c r="Z166" s="120">
        <f t="shared" si="540"/>
        <v>154152</v>
      </c>
      <c r="AA166" s="121">
        <f t="shared" ref="AA166:AB166" si="541">+AA148+AA165</f>
        <v>119151.43999999999</v>
      </c>
      <c r="AB166" s="120">
        <f t="shared" si="541"/>
        <v>124448</v>
      </c>
      <c r="AC166" s="121">
        <f t="shared" ref="AC166:AD166" si="542">+AC148+AC165</f>
        <v>93665.04</v>
      </c>
      <c r="AD166" s="120">
        <f t="shared" si="542"/>
        <v>138709</v>
      </c>
      <c r="AE166" s="121">
        <f t="shared" ref="AE166" si="543">+AE148+AE165</f>
        <v>111491.06999999998</v>
      </c>
      <c r="AF166" s="120">
        <f t="shared" ref="AF166:AG166" si="544">+AF148+AF165</f>
        <v>1712387</v>
      </c>
      <c r="AG166" s="121">
        <f t="shared" si="544"/>
        <v>1327637.45</v>
      </c>
      <c r="AH166" s="120">
        <f t="shared" ref="AH166:CG166" si="545">+AH148+AH165</f>
        <v>130796</v>
      </c>
      <c r="AI166" s="121">
        <f t="shared" si="545"/>
        <v>100558.64</v>
      </c>
      <c r="AJ166" s="120">
        <f t="shared" si="545"/>
        <v>116203</v>
      </c>
      <c r="AK166" s="121">
        <f t="shared" si="545"/>
        <v>85992.489999999976</v>
      </c>
      <c r="AL166" s="120">
        <f t="shared" si="545"/>
        <v>159772</v>
      </c>
      <c r="AM166" s="121">
        <f t="shared" si="545"/>
        <v>120884.7</v>
      </c>
      <c r="AN166" s="120">
        <f t="shared" si="545"/>
        <v>126801</v>
      </c>
      <c r="AO166" s="121">
        <f t="shared" si="545"/>
        <v>98401.67</v>
      </c>
      <c r="AP166" s="120">
        <f t="shared" si="545"/>
        <v>123803</v>
      </c>
      <c r="AQ166" s="121">
        <f>+AQ148+AQ165</f>
        <v>94225.5</v>
      </c>
      <c r="AR166" s="120">
        <f t="shared" si="545"/>
        <v>124857</v>
      </c>
      <c r="AS166" s="121">
        <f t="shared" si="545"/>
        <v>98752.17</v>
      </c>
      <c r="AT166" s="120">
        <f t="shared" si="545"/>
        <v>127688</v>
      </c>
      <c r="AU166" s="121">
        <f t="shared" si="545"/>
        <v>99084.91</v>
      </c>
      <c r="AV166" s="120">
        <f t="shared" si="545"/>
        <v>132152</v>
      </c>
      <c r="AW166" s="121">
        <f t="shared" si="545"/>
        <v>100490.455</v>
      </c>
      <c r="AX166" s="120">
        <f t="shared" si="545"/>
        <v>134538</v>
      </c>
      <c r="AY166" s="121">
        <f t="shared" si="545"/>
        <v>103458.74</v>
      </c>
      <c r="AZ166" s="120">
        <f t="shared" si="545"/>
        <v>136468</v>
      </c>
      <c r="BA166" s="121">
        <f t="shared" si="545"/>
        <v>102436.93999999999</v>
      </c>
      <c r="BB166" s="120">
        <f t="shared" si="545"/>
        <v>120199</v>
      </c>
      <c r="BC166" s="121">
        <f t="shared" si="545"/>
        <v>93165.92</v>
      </c>
      <c r="BD166" s="120">
        <f t="shared" si="545"/>
        <v>136854</v>
      </c>
      <c r="BE166" s="121">
        <f t="shared" si="545"/>
        <v>104850.98000000003</v>
      </c>
      <c r="BF166" s="120">
        <f t="shared" si="545"/>
        <v>1570131</v>
      </c>
      <c r="BG166" s="121">
        <f t="shared" si="545"/>
        <v>1202303.115</v>
      </c>
      <c r="BH166" s="120">
        <f t="shared" si="545"/>
        <v>132534</v>
      </c>
      <c r="BI166" s="121">
        <f t="shared" si="545"/>
        <v>101597.19</v>
      </c>
      <c r="BJ166" s="120">
        <f t="shared" si="545"/>
        <v>116764</v>
      </c>
      <c r="BK166" s="121">
        <f t="shared" si="545"/>
        <v>90510.04</v>
      </c>
      <c r="BL166" s="120">
        <f t="shared" si="545"/>
        <v>0</v>
      </c>
      <c r="BM166" s="121">
        <f t="shared" si="545"/>
        <v>0</v>
      </c>
      <c r="BN166" s="120">
        <f t="shared" si="545"/>
        <v>0</v>
      </c>
      <c r="BO166" s="121">
        <f t="shared" si="545"/>
        <v>0</v>
      </c>
      <c r="BP166" s="120">
        <f t="shared" si="545"/>
        <v>0</v>
      </c>
      <c r="BQ166" s="121">
        <f t="shared" si="545"/>
        <v>0</v>
      </c>
      <c r="BR166" s="120">
        <f t="shared" si="545"/>
        <v>0</v>
      </c>
      <c r="BS166" s="121">
        <f t="shared" si="545"/>
        <v>0</v>
      </c>
      <c r="BT166" s="120">
        <f t="shared" si="545"/>
        <v>0</v>
      </c>
      <c r="BU166" s="121">
        <f t="shared" si="545"/>
        <v>0</v>
      </c>
      <c r="BV166" s="120">
        <f t="shared" si="545"/>
        <v>0</v>
      </c>
      <c r="BW166" s="121">
        <f t="shared" si="545"/>
        <v>0</v>
      </c>
      <c r="BX166" s="120">
        <f t="shared" si="545"/>
        <v>0</v>
      </c>
      <c r="BY166" s="121">
        <f t="shared" si="545"/>
        <v>0</v>
      </c>
      <c r="BZ166" s="120">
        <f t="shared" si="545"/>
        <v>0</v>
      </c>
      <c r="CA166" s="121">
        <f t="shared" si="545"/>
        <v>0</v>
      </c>
      <c r="CB166" s="120">
        <f t="shared" si="545"/>
        <v>0</v>
      </c>
      <c r="CC166" s="121">
        <f t="shared" si="545"/>
        <v>0</v>
      </c>
      <c r="CD166" s="120">
        <f t="shared" si="545"/>
        <v>0</v>
      </c>
      <c r="CE166" s="121">
        <f t="shared" si="545"/>
        <v>0</v>
      </c>
      <c r="CF166" s="120">
        <f t="shared" si="545"/>
        <v>249298</v>
      </c>
      <c r="CG166" s="121">
        <f t="shared" si="545"/>
        <v>192107.22999999998</v>
      </c>
    </row>
  </sheetData>
  <mergeCells count="47">
    <mergeCell ref="CB2:CC2"/>
    <mergeCell ref="CD2:CE2"/>
    <mergeCell ref="CF2:CG2"/>
    <mergeCell ref="BR2:BS2"/>
    <mergeCell ref="BT2:BU2"/>
    <mergeCell ref="BV2:BW2"/>
    <mergeCell ref="BX2:BY2"/>
    <mergeCell ref="BZ2:CA2"/>
    <mergeCell ref="BH2:BI2"/>
    <mergeCell ref="BJ2:BK2"/>
    <mergeCell ref="BL2:BM2"/>
    <mergeCell ref="BN2:BO2"/>
    <mergeCell ref="BP2:BQ2"/>
    <mergeCell ref="AD2:AE2"/>
    <mergeCell ref="AF2:AG2"/>
    <mergeCell ref="R2:S2"/>
    <mergeCell ref="T2:U2"/>
    <mergeCell ref="V2:W2"/>
    <mergeCell ref="X2:Y2"/>
    <mergeCell ref="Z2:AA2"/>
    <mergeCell ref="AB2:AC2"/>
    <mergeCell ref="AX2:AY2"/>
    <mergeCell ref="AZ2:BA2"/>
    <mergeCell ref="BB2:BC2"/>
    <mergeCell ref="BD2:BE2"/>
    <mergeCell ref="BF2:BG2"/>
    <mergeCell ref="H2:I2"/>
    <mergeCell ref="J2:K2"/>
    <mergeCell ref="L2:M2"/>
    <mergeCell ref="N2:O2"/>
    <mergeCell ref="P2:Q2"/>
    <mergeCell ref="AV2:AW2"/>
    <mergeCell ref="A1:BG1"/>
    <mergeCell ref="A2:A3"/>
    <mergeCell ref="B2:B3"/>
    <mergeCell ref="C2:C3"/>
    <mergeCell ref="D2:D3"/>
    <mergeCell ref="E2:E3"/>
    <mergeCell ref="F2:F3"/>
    <mergeCell ref="G2:G3"/>
    <mergeCell ref="AH2:AI2"/>
    <mergeCell ref="AJ2:AK2"/>
    <mergeCell ref="AL2:AM2"/>
    <mergeCell ref="AN2:AO2"/>
    <mergeCell ref="AP2:AQ2"/>
    <mergeCell ref="AR2:AS2"/>
    <mergeCell ref="AT2:AU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5B4A8-9634-4CD4-A6D4-B12A16D8E750}">
  <dimension ref="A1:CG166"/>
  <sheetViews>
    <sheetView workbookViewId="0">
      <pane xSplit="7" ySplit="3" topLeftCell="AF142" activePane="bottomRight" state="frozen"/>
      <selection pane="topRight" activeCell="H1" sqref="H1"/>
      <selection pane="bottomLeft" activeCell="A4" sqref="A4"/>
      <selection pane="bottomRight" activeCell="B158" sqref="B158"/>
    </sheetView>
  </sheetViews>
  <sheetFormatPr defaultColWidth="9.140625" defaultRowHeight="21.75" x14ac:dyDescent="0.25"/>
  <cols>
    <col min="1" max="1" width="5.28515625" style="90" customWidth="1"/>
    <col min="2" max="2" width="28.7109375" style="90" customWidth="1"/>
    <col min="3" max="3" width="10.85546875" style="90" customWidth="1"/>
    <col min="4" max="4" width="8.7109375" style="90" customWidth="1"/>
    <col min="5" max="5" width="8.28515625" style="90" customWidth="1"/>
    <col min="6" max="6" width="10.5703125" style="90" customWidth="1"/>
    <col min="7" max="7" width="8.28515625" style="90" customWidth="1"/>
    <col min="8" max="8" width="10.42578125" style="90" hidden="1" customWidth="1"/>
    <col min="9" max="9" width="11.140625" style="90" hidden="1" customWidth="1"/>
    <col min="10" max="10" width="10.42578125" style="90" hidden="1" customWidth="1"/>
    <col min="11" max="11" width="11.140625" style="90" hidden="1" customWidth="1"/>
    <col min="12" max="12" width="15.5703125" style="90" hidden="1" customWidth="1"/>
    <col min="13" max="13" width="11.140625" style="90" hidden="1" customWidth="1"/>
    <col min="14" max="14" width="11.5703125" style="90" hidden="1" customWidth="1"/>
    <col min="15" max="15" width="11.140625" style="90" hidden="1" customWidth="1"/>
    <col min="16" max="16" width="11.7109375" style="90" hidden="1" customWidth="1"/>
    <col min="17" max="17" width="11.140625" style="90" hidden="1" customWidth="1"/>
    <col min="18" max="18" width="12.140625" style="90" hidden="1" customWidth="1"/>
    <col min="19" max="19" width="11.140625" style="90" hidden="1" customWidth="1"/>
    <col min="20" max="20" width="11.5703125" style="90" hidden="1" customWidth="1"/>
    <col min="21" max="21" width="11.140625" style="90" hidden="1" customWidth="1"/>
    <col min="22" max="22" width="11.28515625" style="90" hidden="1" customWidth="1"/>
    <col min="23" max="23" width="11.140625" style="90" hidden="1" customWidth="1"/>
    <col min="24" max="24" width="10.7109375" style="90" hidden="1" customWidth="1"/>
    <col min="25" max="27" width="11.140625" style="90" hidden="1" customWidth="1"/>
    <col min="28" max="28" width="11.28515625" style="90" hidden="1" customWidth="1"/>
    <col min="29" max="29" width="11.140625" style="90" hidden="1" customWidth="1"/>
    <col min="30" max="30" width="9.28515625" style="90" hidden="1" customWidth="1"/>
    <col min="31" max="31" width="11.140625" style="90" hidden="1" customWidth="1"/>
    <col min="32" max="32" width="10.28515625" style="90" customWidth="1"/>
    <col min="33" max="33" width="11.140625" style="90" customWidth="1"/>
    <col min="34" max="34" width="9.140625" style="90" hidden="1" customWidth="1"/>
    <col min="35" max="35" width="11.140625" style="90" hidden="1" customWidth="1"/>
    <col min="36" max="36" width="10.140625" style="140" hidden="1" customWidth="1"/>
    <col min="37" max="37" width="13.85546875" style="90" hidden="1" customWidth="1"/>
    <col min="38" max="38" width="9.140625" style="90" hidden="1" customWidth="1"/>
    <col min="39" max="39" width="11.28515625" style="90" hidden="1" customWidth="1"/>
    <col min="40" max="40" width="9.140625" style="90" hidden="1" customWidth="1"/>
    <col min="41" max="41" width="12.42578125" style="90" hidden="1" customWidth="1"/>
    <col min="42" max="42" width="9.140625" style="90" hidden="1" customWidth="1"/>
    <col min="43" max="43" width="11.28515625" style="90" hidden="1" customWidth="1"/>
    <col min="44" max="44" width="9.140625" style="90" hidden="1" customWidth="1"/>
    <col min="45" max="45" width="10.7109375" style="90" hidden="1" customWidth="1"/>
    <col min="46" max="46" width="9.140625" style="90" hidden="1" customWidth="1"/>
    <col min="47" max="47" width="9.85546875" style="90" hidden="1" customWidth="1"/>
    <col min="48" max="48" width="9.140625" style="90" hidden="1" customWidth="1"/>
    <col min="49" max="49" width="12.140625" style="90" hidden="1" customWidth="1"/>
    <col min="50" max="50" width="9.140625" style="90" hidden="1" customWidth="1"/>
    <col min="51" max="51" width="11.7109375" style="90" hidden="1" customWidth="1"/>
    <col min="52" max="52" width="9.28515625" style="90" hidden="1" customWidth="1"/>
    <col min="53" max="57" width="9.140625" style="90" hidden="1" customWidth="1"/>
    <col min="58" max="58" width="10.42578125" style="90" customWidth="1"/>
    <col min="59" max="59" width="13.140625" style="90" customWidth="1"/>
    <col min="60" max="60" width="9.140625" style="123"/>
    <col min="61" max="61" width="9.140625" style="90"/>
    <col min="62" max="62" width="9.140625" style="90" customWidth="1"/>
    <col min="63" max="63" width="10.5703125" style="90" customWidth="1"/>
    <col min="64" max="64" width="9.140625" style="90" hidden="1" customWidth="1"/>
    <col min="65" max="65" width="10.42578125" style="90" hidden="1" customWidth="1"/>
    <col min="66" max="66" width="9.140625" style="90" hidden="1" customWidth="1"/>
    <col min="67" max="67" width="11.28515625" style="90" hidden="1" customWidth="1"/>
    <col min="68" max="68" width="9.140625" style="90" hidden="1" customWidth="1"/>
    <col min="69" max="69" width="11.7109375" style="90" hidden="1" customWidth="1"/>
    <col min="70" max="70" width="9.140625" style="90" hidden="1" customWidth="1"/>
    <col min="71" max="71" width="10.28515625" style="90" hidden="1" customWidth="1"/>
    <col min="72" max="72" width="9.140625" style="90" hidden="1" customWidth="1"/>
    <col min="73" max="73" width="9.7109375" style="90" hidden="1" customWidth="1"/>
    <col min="74" max="75" width="9.140625" style="90" hidden="1" customWidth="1"/>
    <col min="76" max="76" width="9.28515625" style="90" hidden="1" customWidth="1"/>
    <col min="77" max="83" width="9.140625" style="90" hidden="1" customWidth="1"/>
    <col min="84" max="16384" width="9.140625" style="90"/>
  </cols>
  <sheetData>
    <row r="1" spans="1:85" s="126" customFormat="1" ht="30" customHeight="1" x14ac:dyDescent="0.25">
      <c r="A1" s="299" t="s">
        <v>186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299"/>
      <c r="BF1" s="299"/>
      <c r="BG1" s="299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</row>
    <row r="2" spans="1:85" s="91" customFormat="1" ht="19.899999999999999" customHeight="1" x14ac:dyDescent="0.25">
      <c r="A2" s="300" t="s">
        <v>64</v>
      </c>
      <c r="B2" s="300" t="s">
        <v>65</v>
      </c>
      <c r="C2" s="300"/>
      <c r="D2" s="302" t="s">
        <v>66</v>
      </c>
      <c r="E2" s="302" t="s">
        <v>67</v>
      </c>
      <c r="F2" s="302" t="s">
        <v>68</v>
      </c>
      <c r="G2" s="302" t="s">
        <v>69</v>
      </c>
      <c r="H2" s="297">
        <v>45292</v>
      </c>
      <c r="I2" s="298"/>
      <c r="J2" s="297">
        <v>45323</v>
      </c>
      <c r="K2" s="298"/>
      <c r="L2" s="297">
        <v>45352</v>
      </c>
      <c r="M2" s="298"/>
      <c r="N2" s="297">
        <v>45383</v>
      </c>
      <c r="O2" s="298"/>
      <c r="P2" s="297">
        <v>45413</v>
      </c>
      <c r="Q2" s="298"/>
      <c r="R2" s="297">
        <v>45444</v>
      </c>
      <c r="S2" s="298"/>
      <c r="T2" s="297">
        <v>45474</v>
      </c>
      <c r="U2" s="298"/>
      <c r="V2" s="297">
        <v>45505</v>
      </c>
      <c r="W2" s="298"/>
      <c r="X2" s="297">
        <v>45536</v>
      </c>
      <c r="Y2" s="298"/>
      <c r="Z2" s="297">
        <v>45566</v>
      </c>
      <c r="AA2" s="298"/>
      <c r="AB2" s="297">
        <v>45597</v>
      </c>
      <c r="AC2" s="298"/>
      <c r="AD2" s="297">
        <v>45627</v>
      </c>
      <c r="AE2" s="298"/>
      <c r="AF2" s="304" t="s">
        <v>55</v>
      </c>
      <c r="AG2" s="305"/>
      <c r="AH2" s="297">
        <v>45658</v>
      </c>
      <c r="AI2" s="298"/>
      <c r="AJ2" s="297">
        <v>45689</v>
      </c>
      <c r="AK2" s="298"/>
      <c r="AL2" s="297">
        <v>45717</v>
      </c>
      <c r="AM2" s="298"/>
      <c r="AN2" s="297">
        <v>45748</v>
      </c>
      <c r="AO2" s="298"/>
      <c r="AP2" s="297">
        <v>45778</v>
      </c>
      <c r="AQ2" s="298"/>
      <c r="AR2" s="297">
        <v>45809</v>
      </c>
      <c r="AS2" s="298"/>
      <c r="AT2" s="297">
        <v>45839</v>
      </c>
      <c r="AU2" s="298"/>
      <c r="AV2" s="297">
        <v>45870</v>
      </c>
      <c r="AW2" s="298"/>
      <c r="AX2" s="297">
        <v>45901</v>
      </c>
      <c r="AY2" s="298"/>
      <c r="AZ2" s="297">
        <v>45931</v>
      </c>
      <c r="BA2" s="298"/>
      <c r="BB2" s="297">
        <v>45962</v>
      </c>
      <c r="BC2" s="298"/>
      <c r="BD2" s="297">
        <v>45992</v>
      </c>
      <c r="BE2" s="298"/>
      <c r="BF2" s="304" t="s">
        <v>70</v>
      </c>
      <c r="BG2" s="305"/>
      <c r="BH2" s="297">
        <v>46023</v>
      </c>
      <c r="BI2" s="298"/>
      <c r="BJ2" s="297">
        <v>46054</v>
      </c>
      <c r="BK2" s="298"/>
      <c r="BL2" s="297">
        <v>46082</v>
      </c>
      <c r="BM2" s="298"/>
      <c r="BN2" s="297">
        <v>46113</v>
      </c>
      <c r="BO2" s="298"/>
      <c r="BP2" s="297">
        <v>46143</v>
      </c>
      <c r="BQ2" s="298"/>
      <c r="BR2" s="297">
        <v>46174</v>
      </c>
      <c r="BS2" s="298"/>
      <c r="BT2" s="297">
        <v>46204</v>
      </c>
      <c r="BU2" s="298"/>
      <c r="BV2" s="297">
        <v>46235</v>
      </c>
      <c r="BW2" s="298"/>
      <c r="BX2" s="297">
        <v>46266</v>
      </c>
      <c r="BY2" s="298"/>
      <c r="BZ2" s="297">
        <v>46296</v>
      </c>
      <c r="CA2" s="298"/>
      <c r="CB2" s="297">
        <v>46327</v>
      </c>
      <c r="CC2" s="298"/>
      <c r="CD2" s="297">
        <v>46357</v>
      </c>
      <c r="CE2" s="298"/>
      <c r="CF2" s="304" t="s">
        <v>224</v>
      </c>
      <c r="CG2" s="305"/>
    </row>
    <row r="3" spans="1:85" s="91" customFormat="1" ht="19.899999999999999" customHeight="1" x14ac:dyDescent="0.25">
      <c r="A3" s="301"/>
      <c r="B3" s="301"/>
      <c r="C3" s="301"/>
      <c r="D3" s="303"/>
      <c r="E3" s="303"/>
      <c r="F3" s="303"/>
      <c r="G3" s="303"/>
      <c r="H3" s="92" t="s">
        <v>71</v>
      </c>
      <c r="I3" s="93" t="s">
        <v>72</v>
      </c>
      <c r="J3" s="92" t="s">
        <v>71</v>
      </c>
      <c r="K3" s="93" t="s">
        <v>72</v>
      </c>
      <c r="L3" s="92" t="s">
        <v>71</v>
      </c>
      <c r="M3" s="93" t="s">
        <v>72</v>
      </c>
      <c r="N3" s="92" t="s">
        <v>71</v>
      </c>
      <c r="O3" s="93" t="s">
        <v>72</v>
      </c>
      <c r="P3" s="92" t="s">
        <v>71</v>
      </c>
      <c r="Q3" s="93" t="s">
        <v>72</v>
      </c>
      <c r="R3" s="92" t="s">
        <v>71</v>
      </c>
      <c r="S3" s="93" t="s">
        <v>72</v>
      </c>
      <c r="T3" s="92" t="s">
        <v>71</v>
      </c>
      <c r="U3" s="93" t="s">
        <v>72</v>
      </c>
      <c r="V3" s="92" t="s">
        <v>71</v>
      </c>
      <c r="W3" s="93" t="s">
        <v>72</v>
      </c>
      <c r="X3" s="92" t="s">
        <v>71</v>
      </c>
      <c r="Y3" s="93" t="s">
        <v>72</v>
      </c>
      <c r="Z3" s="92" t="s">
        <v>71</v>
      </c>
      <c r="AA3" s="93" t="s">
        <v>72</v>
      </c>
      <c r="AB3" s="92" t="s">
        <v>71</v>
      </c>
      <c r="AC3" s="93" t="s">
        <v>72</v>
      </c>
      <c r="AD3" s="92" t="s">
        <v>71</v>
      </c>
      <c r="AE3" s="93" t="s">
        <v>72</v>
      </c>
      <c r="AF3" s="92" t="s">
        <v>71</v>
      </c>
      <c r="AG3" s="93" t="s">
        <v>72</v>
      </c>
      <c r="AH3" s="92" t="s">
        <v>71</v>
      </c>
      <c r="AI3" s="93" t="s">
        <v>72</v>
      </c>
      <c r="AJ3" s="92" t="s">
        <v>71</v>
      </c>
      <c r="AK3" s="93" t="s">
        <v>72</v>
      </c>
      <c r="AL3" s="92" t="s">
        <v>71</v>
      </c>
      <c r="AM3" s="93" t="s">
        <v>72</v>
      </c>
      <c r="AN3" s="92" t="s">
        <v>71</v>
      </c>
      <c r="AO3" s="93" t="s">
        <v>72</v>
      </c>
      <c r="AP3" s="92" t="s">
        <v>71</v>
      </c>
      <c r="AQ3" s="93" t="s">
        <v>72</v>
      </c>
      <c r="AR3" s="92" t="s">
        <v>71</v>
      </c>
      <c r="AS3" s="93" t="s">
        <v>72</v>
      </c>
      <c r="AT3" s="92" t="s">
        <v>71</v>
      </c>
      <c r="AU3" s="93" t="s">
        <v>72</v>
      </c>
      <c r="AV3" s="92" t="s">
        <v>71</v>
      </c>
      <c r="AW3" s="93" t="s">
        <v>72</v>
      </c>
      <c r="AX3" s="92" t="s">
        <v>71</v>
      </c>
      <c r="AY3" s="93" t="s">
        <v>72</v>
      </c>
      <c r="AZ3" s="92" t="s">
        <v>71</v>
      </c>
      <c r="BA3" s="93" t="s">
        <v>72</v>
      </c>
      <c r="BB3" s="92" t="s">
        <v>71</v>
      </c>
      <c r="BC3" s="93" t="s">
        <v>72</v>
      </c>
      <c r="BD3" s="92" t="s">
        <v>71</v>
      </c>
      <c r="BE3" s="93" t="s">
        <v>72</v>
      </c>
      <c r="BF3" s="92" t="s">
        <v>71</v>
      </c>
      <c r="BG3" s="93" t="s">
        <v>72</v>
      </c>
      <c r="BH3" s="92" t="s">
        <v>71</v>
      </c>
      <c r="BI3" s="93" t="s">
        <v>72</v>
      </c>
      <c r="BJ3" s="92" t="s">
        <v>71</v>
      </c>
      <c r="BK3" s="93" t="s">
        <v>72</v>
      </c>
      <c r="BL3" s="92" t="s">
        <v>71</v>
      </c>
      <c r="BM3" s="93" t="s">
        <v>72</v>
      </c>
      <c r="BN3" s="92" t="s">
        <v>71</v>
      </c>
      <c r="BO3" s="93" t="s">
        <v>72</v>
      </c>
      <c r="BP3" s="92" t="s">
        <v>71</v>
      </c>
      <c r="BQ3" s="93" t="s">
        <v>72</v>
      </c>
      <c r="BR3" s="92" t="s">
        <v>71</v>
      </c>
      <c r="BS3" s="93" t="s">
        <v>72</v>
      </c>
      <c r="BT3" s="92" t="s">
        <v>71</v>
      </c>
      <c r="BU3" s="93" t="s">
        <v>72</v>
      </c>
      <c r="BV3" s="92" t="s">
        <v>71</v>
      </c>
      <c r="BW3" s="93" t="s">
        <v>72</v>
      </c>
      <c r="BX3" s="92" t="s">
        <v>71</v>
      </c>
      <c r="BY3" s="93" t="s">
        <v>72</v>
      </c>
      <c r="BZ3" s="92" t="s">
        <v>71</v>
      </c>
      <c r="CA3" s="93" t="s">
        <v>72</v>
      </c>
      <c r="CB3" s="92" t="s">
        <v>71</v>
      </c>
      <c r="CC3" s="93" t="s">
        <v>72</v>
      </c>
      <c r="CD3" s="92" t="s">
        <v>71</v>
      </c>
      <c r="CE3" s="93" t="s">
        <v>72</v>
      </c>
      <c r="CF3" s="92" t="s">
        <v>71</v>
      </c>
      <c r="CG3" s="93" t="s">
        <v>72</v>
      </c>
    </row>
    <row r="4" spans="1:85" s="102" customFormat="1" ht="19.899999999999999" customHeight="1" x14ac:dyDescent="0.25">
      <c r="A4" s="94">
        <v>1</v>
      </c>
      <c r="B4" s="95" t="s">
        <v>73</v>
      </c>
      <c r="C4" s="95" t="s">
        <v>74</v>
      </c>
      <c r="D4" s="94">
        <f>RANK(BF4,$BF$4:$BF$147)</f>
        <v>9</v>
      </c>
      <c r="E4" s="94">
        <v>0.7</v>
      </c>
      <c r="F4" s="94" t="s">
        <v>75</v>
      </c>
      <c r="G4" s="94">
        <v>2000</v>
      </c>
      <c r="H4" s="94">
        <v>2820</v>
      </c>
      <c r="I4" s="97">
        <f t="shared" ref="I4" si="0">H4*$E4</f>
        <v>1973.9999999999998</v>
      </c>
      <c r="J4" s="94">
        <v>2832</v>
      </c>
      <c r="K4" s="97">
        <f t="shared" ref="K4" si="1">J4*$E4</f>
        <v>1982.3999999999999</v>
      </c>
      <c r="L4" s="94">
        <v>2544</v>
      </c>
      <c r="M4" s="97">
        <f t="shared" ref="M4" si="2">L4*$E4</f>
        <v>1780.8</v>
      </c>
      <c r="N4" s="94">
        <v>2040</v>
      </c>
      <c r="O4" s="97">
        <f t="shared" ref="O4" si="3">N4*$E4</f>
        <v>1428</v>
      </c>
      <c r="P4" s="94">
        <v>1308</v>
      </c>
      <c r="Q4" s="97">
        <f t="shared" ref="Q4" si="4">P4*$E4</f>
        <v>915.59999999999991</v>
      </c>
      <c r="R4" s="94">
        <v>1896</v>
      </c>
      <c r="S4" s="97">
        <f t="shared" ref="S4" si="5">R4*$E4</f>
        <v>1327.1999999999998</v>
      </c>
      <c r="T4" s="94">
        <v>1812</v>
      </c>
      <c r="U4" s="97">
        <f t="shared" ref="U4" si="6">T4*$E4</f>
        <v>1268.3999999999999</v>
      </c>
      <c r="V4" s="94">
        <v>1416</v>
      </c>
      <c r="W4" s="97">
        <f t="shared" ref="W4" si="7">V4*$E4</f>
        <v>991.19999999999993</v>
      </c>
      <c r="X4" s="94">
        <v>972</v>
      </c>
      <c r="Y4" s="97">
        <f t="shared" ref="Y4" si="8">X4*$E4</f>
        <v>680.4</v>
      </c>
      <c r="Z4" s="94">
        <v>1788</v>
      </c>
      <c r="AA4" s="97">
        <f t="shared" ref="AA4" si="9">Z4*$E4</f>
        <v>1251.5999999999999</v>
      </c>
      <c r="AB4" s="94">
        <v>1320</v>
      </c>
      <c r="AC4" s="97">
        <f t="shared" ref="AC4" si="10">AB4*$E4</f>
        <v>923.99999999999989</v>
      </c>
      <c r="AD4" s="94">
        <v>1272</v>
      </c>
      <c r="AE4" s="97">
        <f t="shared" ref="AE4" si="11">AD4*$E4</f>
        <v>890.4</v>
      </c>
      <c r="AF4" s="101">
        <f t="shared" ref="AF4" si="12">SUM(H4,J4,L4,N4,P4,R4,T4,V4,X4,Z4,AB4,AD4)</f>
        <v>22020</v>
      </c>
      <c r="AG4" s="100">
        <f t="shared" ref="AG4" si="13">SUM(I4,K4,M4,O4,Q4,S4,U4,W4,Y4,AA4,AC4,AE4)</f>
        <v>15414</v>
      </c>
      <c r="AH4" s="96">
        <v>1200</v>
      </c>
      <c r="AI4" s="97">
        <f t="shared" ref="AI4:AK4" si="14">AH4*$E4</f>
        <v>840</v>
      </c>
      <c r="AJ4" s="98">
        <v>540</v>
      </c>
      <c r="AK4" s="97">
        <f t="shared" si="14"/>
        <v>378</v>
      </c>
      <c r="AL4" s="99">
        <v>1620</v>
      </c>
      <c r="AM4" s="100">
        <f>AL4*$E4</f>
        <v>1134</v>
      </c>
      <c r="AN4" s="99">
        <v>540</v>
      </c>
      <c r="AO4" s="100">
        <f>AN4*$E4</f>
        <v>378</v>
      </c>
      <c r="AP4" s="99">
        <v>780</v>
      </c>
      <c r="AQ4" s="100">
        <f>AP4*$E4</f>
        <v>546</v>
      </c>
      <c r="AR4" s="99">
        <v>540</v>
      </c>
      <c r="AS4" s="100">
        <f>AR4*$E4</f>
        <v>378</v>
      </c>
      <c r="AT4" s="99">
        <v>1632</v>
      </c>
      <c r="AU4" s="100">
        <f>AT4*$E4</f>
        <v>1142.3999999999999</v>
      </c>
      <c r="AV4" s="99">
        <v>1140</v>
      </c>
      <c r="AW4" s="100">
        <f>AV4*$E4</f>
        <v>798</v>
      </c>
      <c r="AX4" s="99">
        <v>1908</v>
      </c>
      <c r="AY4" s="100">
        <f>AX4*$E4</f>
        <v>1335.6</v>
      </c>
      <c r="AZ4" s="99">
        <v>1704</v>
      </c>
      <c r="BA4" s="100">
        <f>AZ4*$E4</f>
        <v>1192.8</v>
      </c>
      <c r="BB4" s="99">
        <v>1572</v>
      </c>
      <c r="BC4" s="100">
        <f>BB4*$E4</f>
        <v>1100.3999999999999</v>
      </c>
      <c r="BD4" s="99">
        <v>1812</v>
      </c>
      <c r="BE4" s="100">
        <f>BD4*$E4</f>
        <v>1268.3999999999999</v>
      </c>
      <c r="BF4" s="101">
        <f t="shared" ref="BF4:BG20" si="15">SUM(AH4,AJ4,AL4,AN4,AP4,AR4,AT4,AV4,AX4,AZ4,BB4,BD4)</f>
        <v>14988</v>
      </c>
      <c r="BG4" s="100">
        <f t="shared" si="15"/>
        <v>10491.6</v>
      </c>
      <c r="BH4" s="96">
        <v>984</v>
      </c>
      <c r="BI4" s="97">
        <f t="shared" ref="BI4" si="16">BH4*$E4</f>
        <v>688.8</v>
      </c>
      <c r="BJ4" s="98">
        <v>1620</v>
      </c>
      <c r="BK4" s="97">
        <f>BJ4*$E4</f>
        <v>1134</v>
      </c>
      <c r="BL4" s="99"/>
      <c r="BM4" s="100">
        <f>BL4*$E4</f>
        <v>0</v>
      </c>
      <c r="BN4" s="99"/>
      <c r="BO4" s="100">
        <f>BN4*$E4</f>
        <v>0</v>
      </c>
      <c r="BP4" s="99"/>
      <c r="BQ4" s="100">
        <f>BP4*$E4</f>
        <v>0</v>
      </c>
      <c r="BR4" s="99"/>
      <c r="BS4" s="100">
        <f>BR4*$E4</f>
        <v>0</v>
      </c>
      <c r="BT4" s="99"/>
      <c r="BU4" s="100">
        <f>BT4*$E4</f>
        <v>0</v>
      </c>
      <c r="BV4" s="99"/>
      <c r="BW4" s="100">
        <f>BV4*$E4</f>
        <v>0</v>
      </c>
      <c r="BX4" s="99"/>
      <c r="BY4" s="100">
        <f>BX4*$E4</f>
        <v>0</v>
      </c>
      <c r="BZ4" s="99"/>
      <c r="CA4" s="100">
        <f>BZ4*$E4</f>
        <v>0</v>
      </c>
      <c r="CB4" s="99"/>
      <c r="CC4" s="100">
        <f>CB4*$E4</f>
        <v>0</v>
      </c>
      <c r="CD4" s="99"/>
      <c r="CE4" s="100">
        <f>CD4*$E4</f>
        <v>0</v>
      </c>
      <c r="CF4" s="101">
        <f>SUM(BH4,BJ4,BL4,BN4,BP4,BR4,BT4,BV4,BX4,BZ4,CB4,CD4)</f>
        <v>2604</v>
      </c>
      <c r="CG4" s="100">
        <f t="shared" ref="CG4" si="17">SUM(BI4,BK4,BM4,BO4,BQ4,BS4,BU4,BW4,BY4,CA4,CC4,CE4)</f>
        <v>1822.8</v>
      </c>
    </row>
    <row r="5" spans="1:85" s="102" customFormat="1" ht="19.899999999999999" customHeight="1" x14ac:dyDescent="0.25">
      <c r="A5" s="94"/>
      <c r="B5" s="95"/>
      <c r="C5" s="95"/>
      <c r="D5" s="94"/>
      <c r="E5" s="94"/>
      <c r="F5" s="94"/>
      <c r="G5" s="94"/>
      <c r="H5" s="94"/>
      <c r="I5" s="100"/>
      <c r="J5" s="94"/>
      <c r="K5" s="100"/>
      <c r="L5" s="94"/>
      <c r="M5" s="100"/>
      <c r="N5" s="94"/>
      <c r="O5" s="100"/>
      <c r="P5" s="94"/>
      <c r="Q5" s="100"/>
      <c r="R5" s="94"/>
      <c r="S5" s="100"/>
      <c r="T5" s="94"/>
      <c r="U5" s="100"/>
      <c r="V5" s="94"/>
      <c r="W5" s="100"/>
      <c r="X5" s="94"/>
      <c r="Y5" s="100"/>
      <c r="Z5" s="94"/>
      <c r="AA5" s="100"/>
      <c r="AB5" s="94"/>
      <c r="AC5" s="100"/>
      <c r="AD5" s="94"/>
      <c r="AE5" s="100"/>
      <c r="AF5" s="101"/>
      <c r="AG5" s="100"/>
      <c r="AH5" s="99"/>
      <c r="AI5" s="100"/>
      <c r="AJ5" s="99"/>
      <c r="AK5" s="100"/>
      <c r="AL5" s="99"/>
      <c r="AM5" s="100"/>
      <c r="AN5" s="99"/>
      <c r="AO5" s="100"/>
      <c r="AP5" s="99"/>
      <c r="AQ5" s="100"/>
      <c r="AR5" s="99"/>
      <c r="AS5" s="100"/>
      <c r="AT5" s="99"/>
      <c r="AU5" s="100"/>
      <c r="AV5" s="99"/>
      <c r="AW5" s="100"/>
      <c r="AX5" s="99"/>
      <c r="AY5" s="100"/>
      <c r="AZ5" s="99"/>
      <c r="BA5" s="100"/>
      <c r="BB5" s="99"/>
      <c r="BC5" s="100"/>
      <c r="BD5" s="99"/>
      <c r="BE5" s="100"/>
      <c r="BF5" s="101"/>
      <c r="BG5" s="100"/>
      <c r="BH5" s="99"/>
      <c r="BI5" s="100"/>
      <c r="BJ5" s="99"/>
      <c r="BK5" s="100"/>
      <c r="BL5" s="99"/>
      <c r="BM5" s="100"/>
      <c r="BN5" s="99"/>
      <c r="BO5" s="100"/>
      <c r="BP5" s="99"/>
      <c r="BQ5" s="100"/>
      <c r="BR5" s="99"/>
      <c r="BS5" s="100"/>
      <c r="BT5" s="99"/>
      <c r="BU5" s="100"/>
      <c r="BV5" s="99"/>
      <c r="BW5" s="100"/>
      <c r="BX5" s="99"/>
      <c r="BY5" s="100"/>
      <c r="BZ5" s="99"/>
      <c r="CA5" s="100"/>
      <c r="CB5" s="99"/>
      <c r="CC5" s="100"/>
      <c r="CD5" s="99"/>
      <c r="CE5" s="100"/>
      <c r="CF5" s="101"/>
      <c r="CG5" s="100"/>
    </row>
    <row r="6" spans="1:85" s="102" customFormat="1" ht="19.899999999999999" customHeight="1" x14ac:dyDescent="0.25">
      <c r="A6" s="94">
        <v>2</v>
      </c>
      <c r="B6" s="95" t="s">
        <v>76</v>
      </c>
      <c r="C6" s="95" t="s">
        <v>77</v>
      </c>
      <c r="D6" s="94">
        <f t="shared" ref="D6:D14" si="18">RANK(BF6,$BF$4:$BF$147)</f>
        <v>4</v>
      </c>
      <c r="E6" s="94">
        <v>1</v>
      </c>
      <c r="F6" s="94" t="s">
        <v>75</v>
      </c>
      <c r="G6" s="94">
        <v>1650</v>
      </c>
      <c r="H6" s="94"/>
      <c r="I6" s="100">
        <f t="shared" ref="I6:I72" si="19">H6*$E6</f>
        <v>0</v>
      </c>
      <c r="J6" s="94"/>
      <c r="K6" s="100">
        <f t="shared" ref="K6:K72" si="20">J6*$E6</f>
        <v>0</v>
      </c>
      <c r="L6" s="94"/>
      <c r="M6" s="100">
        <f t="shared" ref="M6:M72" si="21">L6*$E6</f>
        <v>0</v>
      </c>
      <c r="N6" s="94"/>
      <c r="O6" s="100">
        <f t="shared" ref="O6:O72" si="22">N6*$E6</f>
        <v>0</v>
      </c>
      <c r="P6" s="94"/>
      <c r="Q6" s="100">
        <f t="shared" ref="Q6:Q72" si="23">P6*$E6</f>
        <v>0</v>
      </c>
      <c r="R6" s="94">
        <v>120</v>
      </c>
      <c r="S6" s="100">
        <f t="shared" ref="S6:S72" si="24">R6*$E6</f>
        <v>120</v>
      </c>
      <c r="T6" s="94"/>
      <c r="U6" s="100">
        <f t="shared" ref="U6:U72" si="25">T6*$E6</f>
        <v>0</v>
      </c>
      <c r="V6" s="94"/>
      <c r="W6" s="100">
        <f t="shared" ref="W6:W72" si="26">V6*$E6</f>
        <v>0</v>
      </c>
      <c r="X6" s="94"/>
      <c r="Y6" s="100">
        <f t="shared" ref="Y6:Y72" si="27">X6*$E6</f>
        <v>0</v>
      </c>
      <c r="Z6" s="94"/>
      <c r="AA6" s="100">
        <f t="shared" ref="AA6:AA72" si="28">Z6*$E6</f>
        <v>0</v>
      </c>
      <c r="AB6" s="94"/>
      <c r="AC6" s="100">
        <f t="shared" ref="AC6:AC72" si="29">AB6*$E6</f>
        <v>0</v>
      </c>
      <c r="AD6" s="94"/>
      <c r="AE6" s="100">
        <f t="shared" ref="AE6:AE72" si="30">AD6*$E6</f>
        <v>0</v>
      </c>
      <c r="AF6" s="101">
        <f t="shared" ref="AF6:AF11" si="31">SUM(H6,J6,L6,N6,P6,R6,T6,V6,X6,Z6,AB6,AD6)</f>
        <v>120</v>
      </c>
      <c r="AG6" s="100">
        <f t="shared" ref="AG6:AG11" si="32">SUM(I6,K6,M6,O6,Q6,S6,U6,W6,Y6,AA6,AC6,AE6)</f>
        <v>120</v>
      </c>
      <c r="AH6" s="99"/>
      <c r="AI6" s="100">
        <f t="shared" ref="AI6:AK72" si="33">AH6*$E6</f>
        <v>0</v>
      </c>
      <c r="AJ6" s="99"/>
      <c r="AK6" s="100">
        <f t="shared" ref="AK6:AM72" si="34">AJ6*$E6</f>
        <v>0</v>
      </c>
      <c r="AL6" s="99"/>
      <c r="AM6" s="100">
        <f t="shared" si="34"/>
        <v>0</v>
      </c>
      <c r="AN6" s="99"/>
      <c r="AO6" s="100">
        <f t="shared" ref="AO6:AO72" si="35">AN6*$E6</f>
        <v>0</v>
      </c>
      <c r="AP6" s="99"/>
      <c r="AQ6" s="100">
        <f t="shared" ref="AQ6:AQ72" si="36">AP6*$E6</f>
        <v>0</v>
      </c>
      <c r="AR6" s="99"/>
      <c r="AS6" s="100">
        <f t="shared" ref="AS6:AS72" si="37">AR6*$E6</f>
        <v>0</v>
      </c>
      <c r="AT6" s="99">
        <v>33286</v>
      </c>
      <c r="AU6" s="100">
        <f t="shared" ref="AU6:AU72" si="38">AT6*$E6</f>
        <v>33286</v>
      </c>
      <c r="AV6" s="99">
        <v>34752</v>
      </c>
      <c r="AW6" s="100">
        <f t="shared" ref="AW6:AW72" si="39">AV6*$E6</f>
        <v>34752</v>
      </c>
      <c r="AX6" s="99">
        <v>32640</v>
      </c>
      <c r="AY6" s="100">
        <f t="shared" ref="AY6:AY72" si="40">AX6*$E6</f>
        <v>32640</v>
      </c>
      <c r="AZ6" s="99">
        <v>35964</v>
      </c>
      <c r="BA6" s="100">
        <f t="shared" ref="BA6:BA72" si="41">AZ6*$E6</f>
        <v>35964</v>
      </c>
      <c r="BB6" s="99">
        <v>29532</v>
      </c>
      <c r="BC6" s="100">
        <f t="shared" ref="BC6:BC72" si="42">BB6*$E6</f>
        <v>29532</v>
      </c>
      <c r="BD6" s="99">
        <v>36060</v>
      </c>
      <c r="BE6" s="100">
        <f t="shared" ref="BE6:BE72" si="43">BD6*$E6</f>
        <v>36060</v>
      </c>
      <c r="BF6" s="101">
        <f t="shared" si="15"/>
        <v>202234</v>
      </c>
      <c r="BG6" s="100">
        <f t="shared" si="15"/>
        <v>202234</v>
      </c>
      <c r="BH6" s="96">
        <v>30600</v>
      </c>
      <c r="BI6" s="97">
        <f t="shared" ref="BI6:BK13" si="44">BH6*$E6</f>
        <v>30600</v>
      </c>
      <c r="BJ6" s="98">
        <v>31428</v>
      </c>
      <c r="BK6" s="97">
        <f t="shared" si="44"/>
        <v>31428</v>
      </c>
      <c r="BL6" s="99"/>
      <c r="BM6" s="100">
        <f t="shared" ref="BM6:BM11" si="45">BL6*$E6</f>
        <v>0</v>
      </c>
      <c r="BN6" s="99"/>
      <c r="BO6" s="100">
        <f t="shared" ref="BO6:BO11" si="46">BN6*$E6</f>
        <v>0</v>
      </c>
      <c r="BP6" s="99"/>
      <c r="BQ6" s="100">
        <f t="shared" ref="BQ6:BQ11" si="47">BP6*$E6</f>
        <v>0</v>
      </c>
      <c r="BR6" s="99"/>
      <c r="BS6" s="100">
        <f t="shared" ref="BS6:BS11" si="48">BR6*$E6</f>
        <v>0</v>
      </c>
      <c r="BT6" s="99"/>
      <c r="BU6" s="100">
        <f t="shared" ref="BU6:BU11" si="49">BT6*$E6</f>
        <v>0</v>
      </c>
      <c r="BV6" s="99"/>
      <c r="BW6" s="100">
        <f t="shared" ref="BW6:BW11" si="50">BV6*$E6</f>
        <v>0</v>
      </c>
      <c r="BX6" s="99"/>
      <c r="BY6" s="100">
        <f t="shared" ref="BY6:BY11" si="51">BX6*$E6</f>
        <v>0</v>
      </c>
      <c r="BZ6" s="99"/>
      <c r="CA6" s="100">
        <f t="shared" ref="CA6:CA11" si="52">BZ6*$E6</f>
        <v>0</v>
      </c>
      <c r="CB6" s="99"/>
      <c r="CC6" s="100">
        <f t="shared" ref="CC6:CC11" si="53">CB6*$E6</f>
        <v>0</v>
      </c>
      <c r="CD6" s="99"/>
      <c r="CE6" s="100">
        <f t="shared" ref="CE6:CE11" si="54">CD6*$E6</f>
        <v>0</v>
      </c>
      <c r="CF6" s="101">
        <f t="shared" ref="CF6:CG11" si="55">SUM(BH6,BJ6,BL6,BN6,BP6,BR6,BT6,BV6,BX6,BZ6,CB6,CD6)</f>
        <v>62028</v>
      </c>
      <c r="CG6" s="100">
        <f t="shared" si="55"/>
        <v>62028</v>
      </c>
    </row>
    <row r="7" spans="1:85" s="102" customFormat="1" ht="19.899999999999999" customHeight="1" x14ac:dyDescent="0.25">
      <c r="A7" s="94">
        <v>3</v>
      </c>
      <c r="B7" s="95" t="s">
        <v>78</v>
      </c>
      <c r="C7" s="95" t="s">
        <v>77</v>
      </c>
      <c r="D7" s="94">
        <f t="shared" si="18"/>
        <v>5</v>
      </c>
      <c r="E7" s="94">
        <v>1</v>
      </c>
      <c r="F7" s="94" t="s">
        <v>75</v>
      </c>
      <c r="G7" s="94">
        <v>1650</v>
      </c>
      <c r="H7" s="94">
        <v>37344</v>
      </c>
      <c r="I7" s="97">
        <f t="shared" si="19"/>
        <v>37344</v>
      </c>
      <c r="J7" s="94">
        <v>39672</v>
      </c>
      <c r="K7" s="97">
        <f t="shared" si="20"/>
        <v>39672</v>
      </c>
      <c r="L7" s="94">
        <v>42888</v>
      </c>
      <c r="M7" s="97">
        <f t="shared" si="21"/>
        <v>42888</v>
      </c>
      <c r="N7" s="94">
        <v>40572</v>
      </c>
      <c r="O7" s="97">
        <f t="shared" si="22"/>
        <v>40572</v>
      </c>
      <c r="P7" s="94">
        <v>43224</v>
      </c>
      <c r="Q7" s="97">
        <f t="shared" si="23"/>
        <v>43224</v>
      </c>
      <c r="R7" s="94">
        <v>48780</v>
      </c>
      <c r="S7" s="97">
        <f t="shared" si="24"/>
        <v>48780</v>
      </c>
      <c r="T7" s="94">
        <v>51036</v>
      </c>
      <c r="U7" s="97">
        <f t="shared" si="25"/>
        <v>51036</v>
      </c>
      <c r="V7" s="94">
        <v>35280</v>
      </c>
      <c r="W7" s="97">
        <f t="shared" si="26"/>
        <v>35280</v>
      </c>
      <c r="X7" s="94">
        <v>37836</v>
      </c>
      <c r="Y7" s="97">
        <f t="shared" si="27"/>
        <v>37836</v>
      </c>
      <c r="Z7" s="94">
        <v>42348</v>
      </c>
      <c r="AA7" s="97">
        <f t="shared" si="28"/>
        <v>42348</v>
      </c>
      <c r="AB7" s="94">
        <v>30708</v>
      </c>
      <c r="AC7" s="97">
        <f t="shared" si="29"/>
        <v>30708</v>
      </c>
      <c r="AD7" s="94">
        <v>32760</v>
      </c>
      <c r="AE7" s="97">
        <f t="shared" si="30"/>
        <v>32760</v>
      </c>
      <c r="AF7" s="101">
        <f t="shared" si="31"/>
        <v>482448</v>
      </c>
      <c r="AG7" s="100">
        <f t="shared" si="32"/>
        <v>482448</v>
      </c>
      <c r="AH7" s="96">
        <v>35100</v>
      </c>
      <c r="AI7" s="97">
        <f t="shared" si="33"/>
        <v>35100</v>
      </c>
      <c r="AJ7" s="98">
        <v>26052</v>
      </c>
      <c r="AK7" s="97">
        <f t="shared" si="33"/>
        <v>26052</v>
      </c>
      <c r="AL7" s="99">
        <v>43836</v>
      </c>
      <c r="AM7" s="100">
        <f t="shared" si="34"/>
        <v>43836</v>
      </c>
      <c r="AN7" s="99">
        <v>19476</v>
      </c>
      <c r="AO7" s="100">
        <f t="shared" si="35"/>
        <v>19476</v>
      </c>
      <c r="AP7" s="99">
        <v>35100</v>
      </c>
      <c r="AQ7" s="100">
        <f t="shared" si="36"/>
        <v>35100</v>
      </c>
      <c r="AR7" s="99">
        <v>36264</v>
      </c>
      <c r="AS7" s="100">
        <f t="shared" si="37"/>
        <v>36264</v>
      </c>
      <c r="AT7" s="99">
        <v>3324</v>
      </c>
      <c r="AU7" s="100">
        <f t="shared" si="38"/>
        <v>3324</v>
      </c>
      <c r="AV7" s="99"/>
      <c r="AW7" s="100">
        <f t="shared" si="39"/>
        <v>0</v>
      </c>
      <c r="AX7" s="99"/>
      <c r="AY7" s="100">
        <f t="shared" si="40"/>
        <v>0</v>
      </c>
      <c r="AZ7" s="99"/>
      <c r="BA7" s="100">
        <f t="shared" si="41"/>
        <v>0</v>
      </c>
      <c r="BB7" s="99"/>
      <c r="BC7" s="100">
        <f t="shared" si="42"/>
        <v>0</v>
      </c>
      <c r="BD7" s="99"/>
      <c r="BE7" s="100">
        <f t="shared" si="43"/>
        <v>0</v>
      </c>
      <c r="BF7" s="101">
        <f t="shared" si="15"/>
        <v>199152</v>
      </c>
      <c r="BG7" s="100">
        <f t="shared" si="15"/>
        <v>199152</v>
      </c>
      <c r="BH7" s="99"/>
      <c r="BI7" s="97">
        <f t="shared" si="44"/>
        <v>0</v>
      </c>
      <c r="BJ7" s="99"/>
      <c r="BK7" s="100">
        <v>0</v>
      </c>
      <c r="BL7" s="99"/>
      <c r="BM7" s="100">
        <f t="shared" si="45"/>
        <v>0</v>
      </c>
      <c r="BN7" s="99"/>
      <c r="BO7" s="100">
        <f t="shared" si="46"/>
        <v>0</v>
      </c>
      <c r="BP7" s="99"/>
      <c r="BQ7" s="100">
        <f t="shared" si="47"/>
        <v>0</v>
      </c>
      <c r="BR7" s="99"/>
      <c r="BS7" s="100">
        <f t="shared" si="48"/>
        <v>0</v>
      </c>
      <c r="BT7" s="99"/>
      <c r="BU7" s="100">
        <f t="shared" si="49"/>
        <v>0</v>
      </c>
      <c r="BV7" s="99"/>
      <c r="BW7" s="100">
        <f t="shared" si="50"/>
        <v>0</v>
      </c>
      <c r="BX7" s="99"/>
      <c r="BY7" s="100">
        <f t="shared" si="51"/>
        <v>0</v>
      </c>
      <c r="BZ7" s="99"/>
      <c r="CA7" s="100">
        <f t="shared" si="52"/>
        <v>0</v>
      </c>
      <c r="CB7" s="99"/>
      <c r="CC7" s="100">
        <f t="shared" si="53"/>
        <v>0</v>
      </c>
      <c r="CD7" s="99"/>
      <c r="CE7" s="100">
        <f t="shared" si="54"/>
        <v>0</v>
      </c>
      <c r="CF7" s="101">
        <f t="shared" si="55"/>
        <v>0</v>
      </c>
      <c r="CG7" s="100">
        <f t="shared" si="55"/>
        <v>0</v>
      </c>
    </row>
    <row r="8" spans="1:85" s="102" customFormat="1" ht="19.899999999999999" customHeight="1" x14ac:dyDescent="0.25">
      <c r="A8" s="94">
        <v>4</v>
      </c>
      <c r="B8" s="95" t="s">
        <v>79</v>
      </c>
      <c r="C8" s="95" t="s">
        <v>77</v>
      </c>
      <c r="D8" s="94">
        <f t="shared" si="18"/>
        <v>7</v>
      </c>
      <c r="E8" s="94">
        <v>0.6</v>
      </c>
      <c r="F8" s="94" t="s">
        <v>75</v>
      </c>
      <c r="G8" s="94">
        <v>1130</v>
      </c>
      <c r="H8" s="94">
        <v>4320</v>
      </c>
      <c r="I8" s="97">
        <f t="shared" si="19"/>
        <v>2592</v>
      </c>
      <c r="J8" s="94">
        <v>2052</v>
      </c>
      <c r="K8" s="97">
        <f t="shared" si="20"/>
        <v>1231.2</v>
      </c>
      <c r="L8" s="94">
        <v>5184</v>
      </c>
      <c r="M8" s="97">
        <f t="shared" si="21"/>
        <v>3110.4</v>
      </c>
      <c r="N8" s="94">
        <v>4896</v>
      </c>
      <c r="O8" s="97">
        <f t="shared" si="22"/>
        <v>2937.6</v>
      </c>
      <c r="P8" s="94">
        <v>4620</v>
      </c>
      <c r="Q8" s="97">
        <f t="shared" si="23"/>
        <v>2772</v>
      </c>
      <c r="R8" s="94">
        <v>5460</v>
      </c>
      <c r="S8" s="97">
        <f t="shared" si="24"/>
        <v>3276</v>
      </c>
      <c r="T8" s="94">
        <v>4944</v>
      </c>
      <c r="U8" s="97">
        <f t="shared" si="25"/>
        <v>2966.4</v>
      </c>
      <c r="V8" s="94">
        <v>3396</v>
      </c>
      <c r="W8" s="97">
        <f t="shared" si="26"/>
        <v>2037.6</v>
      </c>
      <c r="X8" s="94">
        <v>4260</v>
      </c>
      <c r="Y8" s="97">
        <f t="shared" si="27"/>
        <v>2556</v>
      </c>
      <c r="Z8" s="94">
        <v>4800</v>
      </c>
      <c r="AA8" s="97">
        <f t="shared" si="28"/>
        <v>2880</v>
      </c>
      <c r="AB8" s="94">
        <v>3960</v>
      </c>
      <c r="AC8" s="97">
        <f t="shared" si="29"/>
        <v>2376</v>
      </c>
      <c r="AD8" s="94">
        <v>4728</v>
      </c>
      <c r="AE8" s="97">
        <f t="shared" si="30"/>
        <v>2836.7999999999997</v>
      </c>
      <c r="AF8" s="101">
        <f t="shared" si="31"/>
        <v>52620</v>
      </c>
      <c r="AG8" s="100">
        <f t="shared" si="32"/>
        <v>31572</v>
      </c>
      <c r="AH8" s="96">
        <v>5256</v>
      </c>
      <c r="AI8" s="97">
        <f t="shared" si="33"/>
        <v>3153.6</v>
      </c>
      <c r="AJ8" s="98">
        <v>3240</v>
      </c>
      <c r="AK8" s="97">
        <f t="shared" si="33"/>
        <v>1944</v>
      </c>
      <c r="AL8" s="99">
        <v>5388</v>
      </c>
      <c r="AM8" s="100">
        <f t="shared" si="34"/>
        <v>3232.7999999999997</v>
      </c>
      <c r="AN8" s="99">
        <v>3336</v>
      </c>
      <c r="AO8" s="100">
        <f t="shared" si="35"/>
        <v>2001.6</v>
      </c>
      <c r="AP8" s="99">
        <v>4440</v>
      </c>
      <c r="AQ8" s="100">
        <f t="shared" si="36"/>
        <v>2664</v>
      </c>
      <c r="AR8" s="99">
        <v>4992</v>
      </c>
      <c r="AS8" s="100">
        <f t="shared" si="37"/>
        <v>2995.2</v>
      </c>
      <c r="AT8" s="99">
        <v>4644</v>
      </c>
      <c r="AU8" s="100">
        <f t="shared" si="38"/>
        <v>2786.4</v>
      </c>
      <c r="AV8" s="99">
        <v>5796</v>
      </c>
      <c r="AW8" s="100">
        <f t="shared" si="39"/>
        <v>3477.6</v>
      </c>
      <c r="AX8" s="99">
        <v>4692</v>
      </c>
      <c r="AY8" s="100">
        <f t="shared" si="40"/>
        <v>2815.2</v>
      </c>
      <c r="AZ8" s="99">
        <v>5328</v>
      </c>
      <c r="BA8" s="100">
        <f t="shared" si="41"/>
        <v>3196.7999999999997</v>
      </c>
      <c r="BB8" s="99">
        <v>5016</v>
      </c>
      <c r="BC8" s="100">
        <f t="shared" si="42"/>
        <v>3009.6</v>
      </c>
      <c r="BD8" s="99">
        <v>5520</v>
      </c>
      <c r="BE8" s="100">
        <f t="shared" si="43"/>
        <v>3312</v>
      </c>
      <c r="BF8" s="101">
        <f t="shared" si="15"/>
        <v>57648</v>
      </c>
      <c r="BG8" s="100">
        <f t="shared" si="15"/>
        <v>34588.800000000003</v>
      </c>
      <c r="BH8" s="96">
        <v>5496</v>
      </c>
      <c r="BI8" s="97">
        <f t="shared" si="44"/>
        <v>3297.6</v>
      </c>
      <c r="BJ8" s="98">
        <v>4284</v>
      </c>
      <c r="BK8" s="97">
        <f t="shared" si="44"/>
        <v>2570.4</v>
      </c>
      <c r="BL8" s="99"/>
      <c r="BM8" s="100">
        <f t="shared" si="45"/>
        <v>0</v>
      </c>
      <c r="BN8" s="99"/>
      <c r="BO8" s="100">
        <f t="shared" si="46"/>
        <v>0</v>
      </c>
      <c r="BP8" s="99"/>
      <c r="BQ8" s="100">
        <f t="shared" si="47"/>
        <v>0</v>
      </c>
      <c r="BR8" s="99"/>
      <c r="BS8" s="100">
        <f t="shared" si="48"/>
        <v>0</v>
      </c>
      <c r="BT8" s="99"/>
      <c r="BU8" s="100">
        <f t="shared" si="49"/>
        <v>0</v>
      </c>
      <c r="BV8" s="99"/>
      <c r="BW8" s="100">
        <f t="shared" si="50"/>
        <v>0</v>
      </c>
      <c r="BX8" s="99"/>
      <c r="BY8" s="100">
        <f t="shared" si="51"/>
        <v>0</v>
      </c>
      <c r="BZ8" s="99"/>
      <c r="CA8" s="100">
        <f t="shared" si="52"/>
        <v>0</v>
      </c>
      <c r="CB8" s="99"/>
      <c r="CC8" s="100">
        <f t="shared" si="53"/>
        <v>0</v>
      </c>
      <c r="CD8" s="99"/>
      <c r="CE8" s="100">
        <f t="shared" si="54"/>
        <v>0</v>
      </c>
      <c r="CF8" s="101">
        <f t="shared" si="55"/>
        <v>9780</v>
      </c>
      <c r="CG8" s="100">
        <f t="shared" si="55"/>
        <v>5868</v>
      </c>
    </row>
    <row r="9" spans="1:85" s="102" customFormat="1" ht="19.899999999999999" customHeight="1" x14ac:dyDescent="0.25">
      <c r="A9" s="94">
        <v>5</v>
      </c>
      <c r="B9" s="95" t="s">
        <v>80</v>
      </c>
      <c r="C9" s="95" t="s">
        <v>77</v>
      </c>
      <c r="D9" s="94">
        <f t="shared" si="18"/>
        <v>3</v>
      </c>
      <c r="E9" s="94">
        <v>0.35</v>
      </c>
      <c r="F9" s="94" t="s">
        <v>81</v>
      </c>
      <c r="G9" s="94">
        <v>760</v>
      </c>
      <c r="H9" s="94">
        <v>17440</v>
      </c>
      <c r="I9" s="97">
        <f t="shared" si="19"/>
        <v>6104</v>
      </c>
      <c r="J9" s="94">
        <v>14800</v>
      </c>
      <c r="K9" s="97">
        <f t="shared" si="20"/>
        <v>5180</v>
      </c>
      <c r="L9" s="94">
        <v>18640</v>
      </c>
      <c r="M9" s="97">
        <f t="shared" si="21"/>
        <v>6524</v>
      </c>
      <c r="N9" s="94">
        <v>19320</v>
      </c>
      <c r="O9" s="97">
        <f t="shared" si="22"/>
        <v>6762</v>
      </c>
      <c r="P9" s="94">
        <v>18320</v>
      </c>
      <c r="Q9" s="97">
        <f t="shared" si="23"/>
        <v>6412</v>
      </c>
      <c r="R9" s="94">
        <v>18760</v>
      </c>
      <c r="S9" s="97">
        <f t="shared" si="24"/>
        <v>6566</v>
      </c>
      <c r="T9" s="94">
        <v>19240</v>
      </c>
      <c r="U9" s="97">
        <f t="shared" si="25"/>
        <v>6734</v>
      </c>
      <c r="V9" s="94">
        <v>18520</v>
      </c>
      <c r="W9" s="97">
        <f t="shared" si="26"/>
        <v>6482</v>
      </c>
      <c r="X9" s="94">
        <v>22080</v>
      </c>
      <c r="Y9" s="97">
        <f t="shared" si="27"/>
        <v>7727.9999999999991</v>
      </c>
      <c r="Z9" s="94">
        <v>24200</v>
      </c>
      <c r="AA9" s="97">
        <f t="shared" si="28"/>
        <v>8470</v>
      </c>
      <c r="AB9" s="94">
        <v>19280</v>
      </c>
      <c r="AC9" s="97">
        <f t="shared" si="29"/>
        <v>6748</v>
      </c>
      <c r="AD9" s="94">
        <v>18840</v>
      </c>
      <c r="AE9" s="97">
        <f t="shared" si="30"/>
        <v>6594</v>
      </c>
      <c r="AF9" s="101">
        <f t="shared" si="31"/>
        <v>229440</v>
      </c>
      <c r="AG9" s="100">
        <f t="shared" si="32"/>
        <v>80304</v>
      </c>
      <c r="AH9" s="96">
        <v>22320</v>
      </c>
      <c r="AI9" s="97">
        <f t="shared" si="33"/>
        <v>7811.9999999999991</v>
      </c>
      <c r="AJ9" s="98">
        <v>15240</v>
      </c>
      <c r="AK9" s="97">
        <f t="shared" si="33"/>
        <v>5334</v>
      </c>
      <c r="AL9" s="99">
        <v>21440</v>
      </c>
      <c r="AM9" s="100">
        <f t="shared" si="34"/>
        <v>7503.9999999999991</v>
      </c>
      <c r="AN9" s="99">
        <v>11360</v>
      </c>
      <c r="AO9" s="100">
        <f t="shared" si="35"/>
        <v>3975.9999999999995</v>
      </c>
      <c r="AP9" s="99">
        <v>19040</v>
      </c>
      <c r="AQ9" s="100">
        <f t="shared" si="36"/>
        <v>6664</v>
      </c>
      <c r="AR9" s="99">
        <v>18320</v>
      </c>
      <c r="AS9" s="100">
        <f t="shared" si="37"/>
        <v>6412</v>
      </c>
      <c r="AT9" s="99">
        <v>16120</v>
      </c>
      <c r="AU9" s="100">
        <f t="shared" si="38"/>
        <v>5642</v>
      </c>
      <c r="AV9" s="99">
        <v>22920</v>
      </c>
      <c r="AW9" s="100">
        <f t="shared" si="39"/>
        <v>8021.9999999999991</v>
      </c>
      <c r="AX9" s="99">
        <v>16440</v>
      </c>
      <c r="AY9" s="100">
        <f t="shared" si="40"/>
        <v>5754</v>
      </c>
      <c r="AZ9" s="99">
        <v>17600</v>
      </c>
      <c r="BA9" s="100">
        <f t="shared" si="41"/>
        <v>6160</v>
      </c>
      <c r="BB9" s="99">
        <v>15680</v>
      </c>
      <c r="BC9" s="100">
        <f t="shared" si="42"/>
        <v>5488</v>
      </c>
      <c r="BD9" s="99">
        <v>18360</v>
      </c>
      <c r="BE9" s="100">
        <f t="shared" si="43"/>
        <v>6426</v>
      </c>
      <c r="BF9" s="101">
        <f t="shared" si="15"/>
        <v>214840</v>
      </c>
      <c r="BG9" s="100">
        <f t="shared" si="15"/>
        <v>75194</v>
      </c>
      <c r="BH9" s="96">
        <v>16880</v>
      </c>
      <c r="BI9" s="97">
        <f t="shared" si="44"/>
        <v>5908</v>
      </c>
      <c r="BJ9" s="98">
        <v>18840</v>
      </c>
      <c r="BK9" s="97">
        <f t="shared" si="44"/>
        <v>6594</v>
      </c>
      <c r="BL9" s="99"/>
      <c r="BM9" s="100">
        <f t="shared" si="45"/>
        <v>0</v>
      </c>
      <c r="BN9" s="99"/>
      <c r="BO9" s="100">
        <f t="shared" si="46"/>
        <v>0</v>
      </c>
      <c r="BP9" s="99"/>
      <c r="BQ9" s="100">
        <f t="shared" si="47"/>
        <v>0</v>
      </c>
      <c r="BR9" s="99"/>
      <c r="BS9" s="100">
        <f t="shared" si="48"/>
        <v>0</v>
      </c>
      <c r="BT9" s="99"/>
      <c r="BU9" s="100">
        <f t="shared" si="49"/>
        <v>0</v>
      </c>
      <c r="BV9" s="99"/>
      <c r="BW9" s="100">
        <f t="shared" si="50"/>
        <v>0</v>
      </c>
      <c r="BX9" s="99"/>
      <c r="BY9" s="100">
        <f t="shared" si="51"/>
        <v>0</v>
      </c>
      <c r="BZ9" s="99"/>
      <c r="CA9" s="100">
        <f t="shared" si="52"/>
        <v>0</v>
      </c>
      <c r="CB9" s="99"/>
      <c r="CC9" s="100">
        <f t="shared" si="53"/>
        <v>0</v>
      </c>
      <c r="CD9" s="99"/>
      <c r="CE9" s="100">
        <f t="shared" si="54"/>
        <v>0</v>
      </c>
      <c r="CF9" s="101">
        <f t="shared" si="55"/>
        <v>35720</v>
      </c>
      <c r="CG9" s="100">
        <f t="shared" si="55"/>
        <v>12502</v>
      </c>
    </row>
    <row r="10" spans="1:85" s="102" customFormat="1" ht="19.899999999999999" customHeight="1" x14ac:dyDescent="0.25">
      <c r="A10" s="94">
        <v>6</v>
      </c>
      <c r="B10" s="95" t="s">
        <v>82</v>
      </c>
      <c r="C10" s="95" t="s">
        <v>74</v>
      </c>
      <c r="D10" s="94">
        <f t="shared" si="18"/>
        <v>16</v>
      </c>
      <c r="E10" s="94">
        <v>0.7</v>
      </c>
      <c r="F10" s="94" t="s">
        <v>83</v>
      </c>
      <c r="G10" s="94">
        <v>1850</v>
      </c>
      <c r="H10" s="94"/>
      <c r="I10" s="100">
        <f t="shared" si="19"/>
        <v>0</v>
      </c>
      <c r="J10" s="94"/>
      <c r="K10" s="100">
        <f t="shared" si="20"/>
        <v>0</v>
      </c>
      <c r="L10" s="94"/>
      <c r="M10" s="100">
        <f t="shared" si="21"/>
        <v>0</v>
      </c>
      <c r="N10" s="94"/>
      <c r="O10" s="100">
        <f t="shared" si="22"/>
        <v>0</v>
      </c>
      <c r="P10" s="94"/>
      <c r="Q10" s="100">
        <f t="shared" si="23"/>
        <v>0</v>
      </c>
      <c r="R10" s="94"/>
      <c r="S10" s="100">
        <f t="shared" si="24"/>
        <v>0</v>
      </c>
      <c r="T10" s="94"/>
      <c r="U10" s="100">
        <f t="shared" si="25"/>
        <v>0</v>
      </c>
      <c r="V10" s="94"/>
      <c r="W10" s="100">
        <f t="shared" si="26"/>
        <v>0</v>
      </c>
      <c r="X10" s="94"/>
      <c r="Y10" s="100">
        <f t="shared" si="27"/>
        <v>0</v>
      </c>
      <c r="Z10" s="94"/>
      <c r="AA10" s="100">
        <f t="shared" si="28"/>
        <v>0</v>
      </c>
      <c r="AB10" s="94"/>
      <c r="AC10" s="100">
        <f t="shared" si="29"/>
        <v>0</v>
      </c>
      <c r="AD10" s="94"/>
      <c r="AE10" s="100">
        <f t="shared" si="30"/>
        <v>0</v>
      </c>
      <c r="AF10" s="101">
        <f t="shared" si="31"/>
        <v>0</v>
      </c>
      <c r="AG10" s="100">
        <f t="shared" si="32"/>
        <v>0</v>
      </c>
      <c r="AH10" s="99"/>
      <c r="AI10" s="100">
        <f t="shared" si="33"/>
        <v>0</v>
      </c>
      <c r="AJ10" s="99"/>
      <c r="AK10" s="100">
        <f t="shared" si="34"/>
        <v>0</v>
      </c>
      <c r="AL10" s="99"/>
      <c r="AM10" s="100">
        <f t="shared" si="34"/>
        <v>0</v>
      </c>
      <c r="AN10" s="99"/>
      <c r="AO10" s="100">
        <f t="shared" si="35"/>
        <v>0</v>
      </c>
      <c r="AP10" s="99"/>
      <c r="AQ10" s="100">
        <f t="shared" si="36"/>
        <v>0</v>
      </c>
      <c r="AR10" s="99"/>
      <c r="AS10" s="100">
        <f t="shared" si="37"/>
        <v>0</v>
      </c>
      <c r="AT10" s="99"/>
      <c r="AU10" s="100">
        <f t="shared" si="38"/>
        <v>0</v>
      </c>
      <c r="AV10" s="99"/>
      <c r="AW10" s="100">
        <f t="shared" si="39"/>
        <v>0</v>
      </c>
      <c r="AX10" s="99"/>
      <c r="AY10" s="100">
        <f t="shared" si="40"/>
        <v>0</v>
      </c>
      <c r="AZ10" s="99"/>
      <c r="BA10" s="100">
        <f t="shared" si="41"/>
        <v>0</v>
      </c>
      <c r="BB10" s="99"/>
      <c r="BC10" s="100">
        <f t="shared" si="42"/>
        <v>0</v>
      </c>
      <c r="BD10" s="99"/>
      <c r="BE10" s="100">
        <f t="shared" si="43"/>
        <v>0</v>
      </c>
      <c r="BF10" s="101">
        <f t="shared" si="15"/>
        <v>0</v>
      </c>
      <c r="BG10" s="100">
        <f t="shared" si="15"/>
        <v>0</v>
      </c>
      <c r="BH10" s="99"/>
      <c r="BI10" s="100">
        <f t="shared" si="44"/>
        <v>0</v>
      </c>
      <c r="BJ10" s="99"/>
      <c r="BK10" s="100">
        <f t="shared" si="44"/>
        <v>0</v>
      </c>
      <c r="BL10" s="99"/>
      <c r="BM10" s="100">
        <f t="shared" si="45"/>
        <v>0</v>
      </c>
      <c r="BN10" s="99"/>
      <c r="BO10" s="100">
        <f t="shared" si="46"/>
        <v>0</v>
      </c>
      <c r="BP10" s="99"/>
      <c r="BQ10" s="100">
        <f t="shared" si="47"/>
        <v>0</v>
      </c>
      <c r="BR10" s="99"/>
      <c r="BS10" s="100">
        <f t="shared" si="48"/>
        <v>0</v>
      </c>
      <c r="BT10" s="99"/>
      <c r="BU10" s="100">
        <f t="shared" si="49"/>
        <v>0</v>
      </c>
      <c r="BV10" s="99"/>
      <c r="BW10" s="100">
        <f t="shared" si="50"/>
        <v>0</v>
      </c>
      <c r="BX10" s="99"/>
      <c r="BY10" s="100">
        <f t="shared" si="51"/>
        <v>0</v>
      </c>
      <c r="BZ10" s="99"/>
      <c r="CA10" s="100">
        <f t="shared" si="52"/>
        <v>0</v>
      </c>
      <c r="CB10" s="99"/>
      <c r="CC10" s="100">
        <f t="shared" si="53"/>
        <v>0</v>
      </c>
      <c r="CD10" s="99"/>
      <c r="CE10" s="100">
        <f t="shared" si="54"/>
        <v>0</v>
      </c>
      <c r="CF10" s="101">
        <f t="shared" si="55"/>
        <v>0</v>
      </c>
      <c r="CG10" s="100">
        <f t="shared" si="55"/>
        <v>0</v>
      </c>
    </row>
    <row r="11" spans="1:85" s="102" customFormat="1" ht="19.899999999999999" customHeight="1" thickBot="1" x14ac:dyDescent="0.3">
      <c r="A11" s="94">
        <v>7</v>
      </c>
      <c r="B11" s="95" t="s">
        <v>84</v>
      </c>
      <c r="C11" s="95" t="s">
        <v>74</v>
      </c>
      <c r="D11" s="94">
        <f t="shared" si="18"/>
        <v>16</v>
      </c>
      <c r="E11" s="94">
        <v>0.64</v>
      </c>
      <c r="F11" s="94" t="s">
        <v>83</v>
      </c>
      <c r="G11" s="94">
        <v>1400</v>
      </c>
      <c r="H11" s="94"/>
      <c r="I11" s="97">
        <f t="shared" si="19"/>
        <v>0</v>
      </c>
      <c r="J11" s="94"/>
      <c r="K11" s="97">
        <f t="shared" si="20"/>
        <v>0</v>
      </c>
      <c r="L11" s="94"/>
      <c r="M11" s="97">
        <f t="shared" si="21"/>
        <v>0</v>
      </c>
      <c r="N11" s="94"/>
      <c r="O11" s="97">
        <f t="shared" si="22"/>
        <v>0</v>
      </c>
      <c r="P11" s="94"/>
      <c r="Q11" s="97">
        <f t="shared" si="23"/>
        <v>0</v>
      </c>
      <c r="R11" s="94"/>
      <c r="S11" s="97">
        <f t="shared" si="24"/>
        <v>0</v>
      </c>
      <c r="T11" s="94"/>
      <c r="U11" s="97">
        <f t="shared" si="25"/>
        <v>0</v>
      </c>
      <c r="V11" s="94"/>
      <c r="W11" s="97">
        <f t="shared" si="26"/>
        <v>0</v>
      </c>
      <c r="X11" s="94"/>
      <c r="Y11" s="97">
        <f t="shared" si="27"/>
        <v>0</v>
      </c>
      <c r="Z11" s="94"/>
      <c r="AA11" s="97">
        <f t="shared" si="28"/>
        <v>0</v>
      </c>
      <c r="AB11" s="94"/>
      <c r="AC11" s="97">
        <f t="shared" si="29"/>
        <v>0</v>
      </c>
      <c r="AD11" s="94"/>
      <c r="AE11" s="97">
        <f t="shared" si="30"/>
        <v>0</v>
      </c>
      <c r="AF11" s="101">
        <f t="shared" si="31"/>
        <v>0</v>
      </c>
      <c r="AG11" s="100">
        <f t="shared" si="32"/>
        <v>0</v>
      </c>
      <c r="AH11" s="96"/>
      <c r="AI11" s="97">
        <f t="shared" si="33"/>
        <v>0</v>
      </c>
      <c r="AJ11" s="98"/>
      <c r="AK11" s="97">
        <f t="shared" si="33"/>
        <v>0</v>
      </c>
      <c r="AL11" s="99"/>
      <c r="AM11" s="100">
        <f t="shared" si="34"/>
        <v>0</v>
      </c>
      <c r="AN11" s="99"/>
      <c r="AO11" s="100">
        <f t="shared" si="35"/>
        <v>0</v>
      </c>
      <c r="AP11" s="99"/>
      <c r="AQ11" s="100">
        <f t="shared" si="36"/>
        <v>0</v>
      </c>
      <c r="AR11" s="99"/>
      <c r="AS11" s="100">
        <f t="shared" si="37"/>
        <v>0</v>
      </c>
      <c r="AT11" s="99"/>
      <c r="AU11" s="100">
        <f t="shared" si="38"/>
        <v>0</v>
      </c>
      <c r="AV11" s="99"/>
      <c r="AW11" s="100">
        <f t="shared" si="39"/>
        <v>0</v>
      </c>
      <c r="AX11" s="99"/>
      <c r="AY11" s="100">
        <f t="shared" si="40"/>
        <v>0</v>
      </c>
      <c r="AZ11" s="99"/>
      <c r="BA11" s="100">
        <f t="shared" si="41"/>
        <v>0</v>
      </c>
      <c r="BB11" s="99"/>
      <c r="BC11" s="100">
        <f t="shared" si="42"/>
        <v>0</v>
      </c>
      <c r="BD11" s="99"/>
      <c r="BE11" s="100">
        <f t="shared" si="43"/>
        <v>0</v>
      </c>
      <c r="BF11" s="101">
        <f t="shared" si="15"/>
        <v>0</v>
      </c>
      <c r="BG11" s="100">
        <f t="shared" si="15"/>
        <v>0</v>
      </c>
      <c r="BH11" s="99"/>
      <c r="BI11" s="100">
        <f t="shared" si="44"/>
        <v>0</v>
      </c>
      <c r="BJ11" s="99"/>
      <c r="BK11" s="100">
        <f t="shared" si="44"/>
        <v>0</v>
      </c>
      <c r="BL11" s="99"/>
      <c r="BM11" s="100">
        <f t="shared" si="45"/>
        <v>0</v>
      </c>
      <c r="BN11" s="99"/>
      <c r="BO11" s="100">
        <f t="shared" si="46"/>
        <v>0</v>
      </c>
      <c r="BP11" s="99"/>
      <c r="BQ11" s="100">
        <f t="shared" si="47"/>
        <v>0</v>
      </c>
      <c r="BR11" s="99"/>
      <c r="BS11" s="100">
        <f t="shared" si="48"/>
        <v>0</v>
      </c>
      <c r="BT11" s="99"/>
      <c r="BU11" s="100">
        <f t="shared" si="49"/>
        <v>0</v>
      </c>
      <c r="BV11" s="99"/>
      <c r="BW11" s="100">
        <f t="shared" si="50"/>
        <v>0</v>
      </c>
      <c r="BX11" s="99"/>
      <c r="BY11" s="100">
        <f t="shared" si="51"/>
        <v>0</v>
      </c>
      <c r="BZ11" s="99"/>
      <c r="CA11" s="100">
        <f t="shared" si="52"/>
        <v>0</v>
      </c>
      <c r="CB11" s="99"/>
      <c r="CC11" s="100">
        <f t="shared" si="53"/>
        <v>0</v>
      </c>
      <c r="CD11" s="99"/>
      <c r="CE11" s="100">
        <f t="shared" si="54"/>
        <v>0</v>
      </c>
      <c r="CF11" s="101">
        <f t="shared" si="55"/>
        <v>0</v>
      </c>
      <c r="CG11" s="100">
        <f t="shared" si="55"/>
        <v>0</v>
      </c>
    </row>
    <row r="12" spans="1:85" s="102" customFormat="1" ht="19.899999999999999" customHeight="1" thickTop="1" x14ac:dyDescent="0.25">
      <c r="A12" s="94">
        <v>8</v>
      </c>
      <c r="B12" s="95" t="s">
        <v>84</v>
      </c>
      <c r="C12" s="95" t="s">
        <v>74</v>
      </c>
      <c r="D12" s="94">
        <f t="shared" si="18"/>
        <v>1</v>
      </c>
      <c r="E12" s="94">
        <v>0.64</v>
      </c>
      <c r="F12" s="94" t="s">
        <v>85</v>
      </c>
      <c r="G12" s="94">
        <v>1400</v>
      </c>
      <c r="H12" s="94">
        <v>47740</v>
      </c>
      <c r="I12" s="97">
        <f t="shared" si="19"/>
        <v>30553.600000000002</v>
      </c>
      <c r="J12" s="94">
        <v>46060</v>
      </c>
      <c r="K12" s="97">
        <f t="shared" si="20"/>
        <v>29478.400000000001</v>
      </c>
      <c r="L12" s="94">
        <v>47516</v>
      </c>
      <c r="M12" s="97">
        <f t="shared" si="21"/>
        <v>30410.240000000002</v>
      </c>
      <c r="N12" s="94">
        <v>43750</v>
      </c>
      <c r="O12" s="97">
        <f t="shared" si="22"/>
        <v>28000</v>
      </c>
      <c r="P12" s="94">
        <v>45248</v>
      </c>
      <c r="Q12" s="97">
        <f t="shared" si="23"/>
        <v>28958.720000000001</v>
      </c>
      <c r="R12" s="94">
        <v>48314</v>
      </c>
      <c r="S12" s="97">
        <f t="shared" si="24"/>
        <v>30920.959999999999</v>
      </c>
      <c r="T12" s="94">
        <v>50456</v>
      </c>
      <c r="U12" s="97">
        <f t="shared" si="25"/>
        <v>32291.84</v>
      </c>
      <c r="V12" s="94">
        <v>36022</v>
      </c>
      <c r="W12" s="97">
        <f t="shared" si="26"/>
        <v>23054.080000000002</v>
      </c>
      <c r="X12" s="94">
        <v>42910</v>
      </c>
      <c r="Y12" s="97">
        <f t="shared" si="27"/>
        <v>27462.400000000001</v>
      </c>
      <c r="Z12" s="94">
        <v>40068</v>
      </c>
      <c r="AA12" s="97">
        <f t="shared" si="28"/>
        <v>25643.52</v>
      </c>
      <c r="AB12" s="94">
        <v>33768</v>
      </c>
      <c r="AC12" s="97">
        <f t="shared" si="29"/>
        <v>21611.52</v>
      </c>
      <c r="AD12" s="94">
        <v>34510</v>
      </c>
      <c r="AE12" s="97">
        <f t="shared" si="30"/>
        <v>22086.400000000001</v>
      </c>
      <c r="AF12" s="101">
        <f>SUM(H12,J12,L12,N12,P12,R12,T12,V12,X12,Z12,AB12,AD12)</f>
        <v>516362</v>
      </c>
      <c r="AG12" s="100">
        <f>SUM(I12,K12,M12,O12,Q12,S12,U12,W12,Y12,AA12,AC12,AE12)</f>
        <v>330471.68000000005</v>
      </c>
      <c r="AH12" s="96">
        <v>33138</v>
      </c>
      <c r="AI12" s="97">
        <f t="shared" si="33"/>
        <v>21208.32</v>
      </c>
      <c r="AJ12" s="141">
        <v>26026</v>
      </c>
      <c r="AK12" s="97">
        <f t="shared" si="33"/>
        <v>16656.64</v>
      </c>
      <c r="AL12" s="99">
        <v>41104</v>
      </c>
      <c r="AM12" s="100">
        <f>AL12*$E12</f>
        <v>26306.560000000001</v>
      </c>
      <c r="AN12" s="99">
        <v>18788</v>
      </c>
      <c r="AO12" s="100">
        <f>AN12*$E12</f>
        <v>12024.32</v>
      </c>
      <c r="AP12" s="99">
        <v>31458</v>
      </c>
      <c r="AQ12" s="100">
        <f>AP12*$E12</f>
        <v>20133.12</v>
      </c>
      <c r="AR12" s="99">
        <v>29834</v>
      </c>
      <c r="AS12" s="100">
        <f>AR12*$E12</f>
        <v>19093.760000000002</v>
      </c>
      <c r="AT12" s="99">
        <v>29456</v>
      </c>
      <c r="AU12" s="100">
        <f>AT12*$E12</f>
        <v>18851.84</v>
      </c>
      <c r="AV12" s="99">
        <v>31010</v>
      </c>
      <c r="AW12" s="100">
        <f>AV12*$E12</f>
        <v>19846.400000000001</v>
      </c>
      <c r="AX12" s="99">
        <v>26432</v>
      </c>
      <c r="AY12" s="100">
        <f>AX12*$E12</f>
        <v>16916.48</v>
      </c>
      <c r="AZ12" s="99">
        <v>27230</v>
      </c>
      <c r="BA12" s="100">
        <f>AZ12*$E12</f>
        <v>17427.2</v>
      </c>
      <c r="BB12" s="99">
        <v>21728</v>
      </c>
      <c r="BC12" s="100">
        <f>BB12*$E12</f>
        <v>13905.92</v>
      </c>
      <c r="BD12" s="99">
        <v>24710</v>
      </c>
      <c r="BE12" s="100">
        <f>BD12*$E12</f>
        <v>15814.4</v>
      </c>
      <c r="BF12" s="101">
        <f>SUM(AH12,AJ12,AL12,AN12,AP12,AR12,AT12,AV12,AX12,AZ12,BB12,BD12)</f>
        <v>340914</v>
      </c>
      <c r="BG12" s="100">
        <f>SUM(AI12,AK12,AM12,AO12,AQ12,AS12,AU12,AW12,AY12,BA12,BC12,BE12)</f>
        <v>218184.96000000002</v>
      </c>
      <c r="BH12" s="96">
        <v>21350</v>
      </c>
      <c r="BI12" s="97">
        <f t="shared" si="44"/>
        <v>13664</v>
      </c>
      <c r="BJ12" s="98">
        <v>20076</v>
      </c>
      <c r="BK12" s="97">
        <f t="shared" si="44"/>
        <v>12848.64</v>
      </c>
      <c r="BL12" s="99"/>
      <c r="BM12" s="100">
        <f>BL12*$E12</f>
        <v>0</v>
      </c>
      <c r="BN12" s="99"/>
      <c r="BO12" s="100">
        <f>BN12*$E12</f>
        <v>0</v>
      </c>
      <c r="BP12" s="99"/>
      <c r="BQ12" s="100">
        <f>BP12*$E12</f>
        <v>0</v>
      </c>
      <c r="BR12" s="99"/>
      <c r="BS12" s="100">
        <f>BR12*$E12</f>
        <v>0</v>
      </c>
      <c r="BT12" s="99"/>
      <c r="BU12" s="100">
        <f>BT12*$E12</f>
        <v>0</v>
      </c>
      <c r="BV12" s="99"/>
      <c r="BW12" s="100">
        <f>BV12*$E12</f>
        <v>0</v>
      </c>
      <c r="BX12" s="99"/>
      <c r="BY12" s="100">
        <f>BX12*$E12</f>
        <v>0</v>
      </c>
      <c r="BZ12" s="99"/>
      <c r="CA12" s="100">
        <f>BZ12*$E12</f>
        <v>0</v>
      </c>
      <c r="CB12" s="99"/>
      <c r="CC12" s="100">
        <f>CB12*$E12</f>
        <v>0</v>
      </c>
      <c r="CD12" s="99"/>
      <c r="CE12" s="100">
        <f>CD12*$E12</f>
        <v>0</v>
      </c>
      <c r="CF12" s="101">
        <f>SUM(BH12,BJ12,BL12,BN12,BP12,BR12,BT12,BV12,BX12,BZ12,CB12,CD12)</f>
        <v>41426</v>
      </c>
      <c r="CG12" s="100">
        <f>SUM(BI12,BK12,BM12,BO12,BQ12,BS12,BU12,BW12,BY12,CA12,CC12,CE12)</f>
        <v>26512.639999999999</v>
      </c>
    </row>
    <row r="13" spans="1:85" s="102" customFormat="1" ht="19.899999999999999" customHeight="1" x14ac:dyDescent="0.25">
      <c r="A13" s="94">
        <v>9</v>
      </c>
      <c r="B13" s="95" t="s">
        <v>84</v>
      </c>
      <c r="C13" s="95" t="s">
        <v>74</v>
      </c>
      <c r="D13" s="94">
        <f t="shared" si="18"/>
        <v>16</v>
      </c>
      <c r="E13" s="94">
        <v>0.64</v>
      </c>
      <c r="F13" s="94" t="s">
        <v>75</v>
      </c>
      <c r="G13" s="94">
        <v>1250</v>
      </c>
      <c r="H13" s="94"/>
      <c r="I13" s="97">
        <f t="shared" si="19"/>
        <v>0</v>
      </c>
      <c r="J13" s="94"/>
      <c r="K13" s="97">
        <f t="shared" si="20"/>
        <v>0</v>
      </c>
      <c r="L13" s="94"/>
      <c r="M13" s="97">
        <f t="shared" si="21"/>
        <v>0</v>
      </c>
      <c r="N13" s="94"/>
      <c r="O13" s="97">
        <f t="shared" si="22"/>
        <v>0</v>
      </c>
      <c r="P13" s="94"/>
      <c r="Q13" s="97">
        <f t="shared" si="23"/>
        <v>0</v>
      </c>
      <c r="R13" s="94"/>
      <c r="S13" s="97">
        <f t="shared" si="24"/>
        <v>0</v>
      </c>
      <c r="T13" s="94"/>
      <c r="U13" s="97">
        <f t="shared" si="25"/>
        <v>0</v>
      </c>
      <c r="V13" s="94"/>
      <c r="W13" s="97">
        <f t="shared" si="26"/>
        <v>0</v>
      </c>
      <c r="X13" s="94"/>
      <c r="Y13" s="97">
        <f t="shared" si="27"/>
        <v>0</v>
      </c>
      <c r="Z13" s="94">
        <v>72</v>
      </c>
      <c r="AA13" s="97">
        <f t="shared" si="28"/>
        <v>46.08</v>
      </c>
      <c r="AB13" s="94"/>
      <c r="AC13" s="97">
        <f t="shared" si="29"/>
        <v>0</v>
      </c>
      <c r="AD13" s="94"/>
      <c r="AE13" s="97">
        <f t="shared" si="30"/>
        <v>0</v>
      </c>
      <c r="AF13" s="101">
        <f t="shared" ref="AF13" si="56">SUM(H13,J13,L13,N13,P13,R13,T13,V13,X13,Z13,AB13,AD13)</f>
        <v>72</v>
      </c>
      <c r="AG13" s="100">
        <f t="shared" ref="AG13" si="57">SUM(I13,K13,M13,O13,Q13,S13,U13,W13,Y13,AA13,AC13,AE13)</f>
        <v>46.08</v>
      </c>
      <c r="AH13" s="96"/>
      <c r="AI13" s="97">
        <f t="shared" si="33"/>
        <v>0</v>
      </c>
      <c r="AJ13" s="98"/>
      <c r="AK13" s="97">
        <f t="shared" si="33"/>
        <v>0</v>
      </c>
      <c r="AL13" s="99"/>
      <c r="AM13" s="100">
        <f t="shared" si="34"/>
        <v>0</v>
      </c>
      <c r="AN13" s="99"/>
      <c r="AO13" s="100">
        <f t="shared" si="35"/>
        <v>0</v>
      </c>
      <c r="AP13" s="99"/>
      <c r="AQ13" s="100">
        <f t="shared" si="36"/>
        <v>0</v>
      </c>
      <c r="AR13" s="99"/>
      <c r="AS13" s="100">
        <f t="shared" si="37"/>
        <v>0</v>
      </c>
      <c r="AT13" s="99"/>
      <c r="AU13" s="100">
        <f t="shared" si="38"/>
        <v>0</v>
      </c>
      <c r="AV13" s="99"/>
      <c r="AW13" s="100">
        <f t="shared" si="39"/>
        <v>0</v>
      </c>
      <c r="AX13" s="99"/>
      <c r="AY13" s="100">
        <f t="shared" si="40"/>
        <v>0</v>
      </c>
      <c r="AZ13" s="99"/>
      <c r="BA13" s="100">
        <f t="shared" si="41"/>
        <v>0</v>
      </c>
      <c r="BB13" s="99"/>
      <c r="BC13" s="100">
        <f t="shared" si="42"/>
        <v>0</v>
      </c>
      <c r="BD13" s="99"/>
      <c r="BE13" s="100">
        <f t="shared" si="43"/>
        <v>0</v>
      </c>
      <c r="BF13" s="101">
        <f t="shared" si="15"/>
        <v>0</v>
      </c>
      <c r="BG13" s="100">
        <f t="shared" si="15"/>
        <v>0</v>
      </c>
      <c r="BH13" s="99"/>
      <c r="BI13" s="100">
        <f t="shared" si="44"/>
        <v>0</v>
      </c>
      <c r="BJ13" s="99"/>
      <c r="BK13" s="100">
        <f t="shared" si="44"/>
        <v>0</v>
      </c>
      <c r="BL13" s="99"/>
      <c r="BM13" s="100">
        <f t="shared" ref="BM13" si="58">BL13*$E13</f>
        <v>0</v>
      </c>
      <c r="BN13" s="99"/>
      <c r="BO13" s="100">
        <f t="shared" ref="BO13" si="59">BN13*$E13</f>
        <v>0</v>
      </c>
      <c r="BP13" s="99"/>
      <c r="BQ13" s="100">
        <f t="shared" ref="BQ13" si="60">BP13*$E13</f>
        <v>0</v>
      </c>
      <c r="BR13" s="99"/>
      <c r="BS13" s="100">
        <f t="shared" ref="BS13" si="61">BR13*$E13</f>
        <v>0</v>
      </c>
      <c r="BT13" s="99"/>
      <c r="BU13" s="100">
        <f t="shared" ref="BU13" si="62">BT13*$E13</f>
        <v>0</v>
      </c>
      <c r="BV13" s="99"/>
      <c r="BW13" s="100">
        <f t="shared" ref="BW13" si="63">BV13*$E13</f>
        <v>0</v>
      </c>
      <c r="BX13" s="99"/>
      <c r="BY13" s="100">
        <f t="shared" ref="BY13" si="64">BX13*$E13</f>
        <v>0</v>
      </c>
      <c r="BZ13" s="99"/>
      <c r="CA13" s="100">
        <f t="shared" ref="CA13" si="65">BZ13*$E13</f>
        <v>0</v>
      </c>
      <c r="CB13" s="99"/>
      <c r="CC13" s="100">
        <f t="shared" ref="CC13" si="66">CB13*$E13</f>
        <v>0</v>
      </c>
      <c r="CD13" s="99"/>
      <c r="CE13" s="100">
        <f t="shared" ref="CE13" si="67">CD13*$E13</f>
        <v>0</v>
      </c>
      <c r="CF13" s="101">
        <f t="shared" ref="CF13:CG13" si="68">SUM(BH13,BJ13,BL13,BN13,BP13,BR13,BT13,BV13,BX13,BZ13,CB13,CD13)</f>
        <v>0</v>
      </c>
      <c r="CG13" s="100">
        <f t="shared" si="68"/>
        <v>0</v>
      </c>
    </row>
    <row r="14" spans="1:85" s="102" customFormat="1" ht="19.899999999999999" customHeight="1" x14ac:dyDescent="0.25">
      <c r="A14" s="94">
        <v>10</v>
      </c>
      <c r="B14" s="95" t="s">
        <v>86</v>
      </c>
      <c r="C14" s="95" t="s">
        <v>74</v>
      </c>
      <c r="D14" s="94">
        <f t="shared" si="18"/>
        <v>16</v>
      </c>
      <c r="E14" s="94">
        <v>0.64</v>
      </c>
      <c r="F14" s="94" t="s">
        <v>85</v>
      </c>
      <c r="G14" s="94"/>
      <c r="H14" s="94"/>
      <c r="I14" s="100">
        <f>H14*$E14</f>
        <v>0</v>
      </c>
      <c r="J14" s="94"/>
      <c r="K14" s="100">
        <f>J14*$E14</f>
        <v>0</v>
      </c>
      <c r="L14" s="94"/>
      <c r="M14" s="100">
        <f>L14*$E14</f>
        <v>0</v>
      </c>
      <c r="N14" s="94"/>
      <c r="O14" s="100">
        <f>N14*$E14</f>
        <v>0</v>
      </c>
      <c r="P14" s="94"/>
      <c r="Q14" s="100">
        <f>P14*$E14</f>
        <v>0</v>
      </c>
      <c r="R14" s="94"/>
      <c r="S14" s="100">
        <f>R14*$E14</f>
        <v>0</v>
      </c>
      <c r="T14" s="94"/>
      <c r="U14" s="100">
        <f>T14*$E14</f>
        <v>0</v>
      </c>
      <c r="V14" s="94"/>
      <c r="W14" s="100">
        <f>V14*$E14</f>
        <v>0</v>
      </c>
      <c r="X14" s="94"/>
      <c r="Y14" s="100">
        <f>X14*$E14</f>
        <v>0</v>
      </c>
      <c r="Z14" s="94"/>
      <c r="AA14" s="100">
        <f>Z14*$E14</f>
        <v>0</v>
      </c>
      <c r="AB14" s="94"/>
      <c r="AC14" s="100">
        <f>AB14*$E14</f>
        <v>0</v>
      </c>
      <c r="AD14" s="94"/>
      <c r="AE14" s="100">
        <f>AD14*$E14</f>
        <v>0</v>
      </c>
      <c r="AF14" s="101">
        <f>SUM(H14,J14,L14,N14,P14,R14,T14,V14,X14,Z14,AB14,AD14)</f>
        <v>0</v>
      </c>
      <c r="AG14" s="100">
        <f>SUM(I14,K14,M14,O14,Q14,S14,U14,W14,Y14,AA14,AC14,AE14)</f>
        <v>0</v>
      </c>
      <c r="AH14" s="99"/>
      <c r="AI14" s="100">
        <f>AH14*$E14</f>
        <v>0</v>
      </c>
      <c r="AJ14" s="99"/>
      <c r="AK14" s="100">
        <f>AJ14*$E14</f>
        <v>0</v>
      </c>
      <c r="AL14" s="99"/>
      <c r="AM14" s="100">
        <f>AL14*$E14</f>
        <v>0</v>
      </c>
      <c r="AN14" s="99"/>
      <c r="AO14" s="100">
        <f>AN14*$E14</f>
        <v>0</v>
      </c>
      <c r="AP14" s="99"/>
      <c r="AQ14" s="100">
        <f>AP14*$E14</f>
        <v>0</v>
      </c>
      <c r="AR14" s="99"/>
      <c r="AS14" s="100">
        <f>AR14*$E14</f>
        <v>0</v>
      </c>
      <c r="AT14" s="99"/>
      <c r="AU14" s="100">
        <f>AT14*$E14</f>
        <v>0</v>
      </c>
      <c r="AV14" s="99"/>
      <c r="AW14" s="100">
        <f>AV14*$E14</f>
        <v>0</v>
      </c>
      <c r="AX14" s="99"/>
      <c r="AY14" s="100">
        <f>AX14*$E14</f>
        <v>0</v>
      </c>
      <c r="AZ14" s="99"/>
      <c r="BA14" s="100">
        <f>AZ14*$E14</f>
        <v>0</v>
      </c>
      <c r="BB14" s="99"/>
      <c r="BC14" s="100">
        <f>BB14*$E14</f>
        <v>0</v>
      </c>
      <c r="BD14" s="99"/>
      <c r="BE14" s="100">
        <f>BD14*$E14</f>
        <v>0</v>
      </c>
      <c r="BF14" s="101">
        <f>SUM(AH14,AJ14,AL14,AN14,AP14,AR14,AT14,AV14,AX14,AZ14,BB14,BD14)</f>
        <v>0</v>
      </c>
      <c r="BG14" s="100">
        <f>SUM(AI14,AK14,AM14,AO14,AQ14,AS14,AU14,AW14,AY14,BA14,BC14,BE14)</f>
        <v>0</v>
      </c>
      <c r="BH14" s="99"/>
      <c r="BI14" s="100">
        <f>BH14*$E14</f>
        <v>0</v>
      </c>
      <c r="BJ14" s="99"/>
      <c r="BK14" s="100">
        <f>BJ14*$E14</f>
        <v>0</v>
      </c>
      <c r="BL14" s="99"/>
      <c r="BM14" s="100">
        <f>BL14*$E14</f>
        <v>0</v>
      </c>
      <c r="BN14" s="99"/>
      <c r="BO14" s="100">
        <f>BN14*$E14</f>
        <v>0</v>
      </c>
      <c r="BP14" s="99"/>
      <c r="BQ14" s="100">
        <f>BP14*$E14</f>
        <v>0</v>
      </c>
      <c r="BR14" s="99"/>
      <c r="BS14" s="100">
        <f>BR14*$E14</f>
        <v>0</v>
      </c>
      <c r="BT14" s="99"/>
      <c r="BU14" s="100">
        <f>BT14*$E14</f>
        <v>0</v>
      </c>
      <c r="BV14" s="99"/>
      <c r="BW14" s="100">
        <f>BV14*$E14</f>
        <v>0</v>
      </c>
      <c r="BX14" s="99"/>
      <c r="BY14" s="100">
        <f>BX14*$E14</f>
        <v>0</v>
      </c>
      <c r="BZ14" s="99"/>
      <c r="CA14" s="100">
        <f>BZ14*$E14</f>
        <v>0</v>
      </c>
      <c r="CB14" s="99"/>
      <c r="CC14" s="100">
        <f>CB14*$E14</f>
        <v>0</v>
      </c>
      <c r="CD14" s="99"/>
      <c r="CE14" s="100">
        <f>CD14*$E14</f>
        <v>0</v>
      </c>
      <c r="CF14" s="101">
        <f>SUM(BH14,BJ14,BL14,BN14,BP14,BR14,BT14,BV14,BX14,BZ14,CB14,CD14)</f>
        <v>0</v>
      </c>
      <c r="CG14" s="100">
        <f>SUM(BI14,BK14,BM14,BO14,BQ14,BS14,BU14,BW14,BY14,CA14,CC14,CE14)</f>
        <v>0</v>
      </c>
    </row>
    <row r="15" spans="1:85" s="102" customFormat="1" ht="19.899999999999999" customHeight="1" x14ac:dyDescent="0.25">
      <c r="A15" s="94"/>
      <c r="B15" s="95"/>
      <c r="C15" s="95"/>
      <c r="D15" s="94"/>
      <c r="E15" s="94"/>
      <c r="F15" s="94"/>
      <c r="G15" s="94"/>
      <c r="H15" s="94"/>
      <c r="I15" s="100"/>
      <c r="J15" s="94"/>
      <c r="K15" s="100"/>
      <c r="L15" s="94"/>
      <c r="M15" s="100"/>
      <c r="N15" s="94"/>
      <c r="O15" s="100"/>
      <c r="P15" s="94"/>
      <c r="Q15" s="100"/>
      <c r="R15" s="94"/>
      <c r="S15" s="100"/>
      <c r="T15" s="94"/>
      <c r="U15" s="100"/>
      <c r="V15" s="94"/>
      <c r="W15" s="100"/>
      <c r="X15" s="94"/>
      <c r="Y15" s="100"/>
      <c r="Z15" s="94"/>
      <c r="AA15" s="100"/>
      <c r="AB15" s="94"/>
      <c r="AC15" s="100"/>
      <c r="AD15" s="94"/>
      <c r="AE15" s="100"/>
      <c r="AF15" s="101"/>
      <c r="AG15" s="100"/>
      <c r="AH15" s="99"/>
      <c r="AI15" s="100"/>
      <c r="AJ15" s="99"/>
      <c r="AK15" s="100"/>
      <c r="AL15" s="99"/>
      <c r="AM15" s="100"/>
      <c r="AN15" s="99"/>
      <c r="AO15" s="100"/>
      <c r="AP15" s="99"/>
      <c r="AQ15" s="100"/>
      <c r="AR15" s="99"/>
      <c r="AS15" s="100"/>
      <c r="AT15" s="99"/>
      <c r="AU15" s="100"/>
      <c r="AV15" s="99"/>
      <c r="AW15" s="100"/>
      <c r="AX15" s="99"/>
      <c r="AY15" s="100"/>
      <c r="AZ15" s="99"/>
      <c r="BA15" s="100"/>
      <c r="BB15" s="99"/>
      <c r="BC15" s="100"/>
      <c r="BD15" s="99"/>
      <c r="BE15" s="100"/>
      <c r="BF15" s="101"/>
      <c r="BG15" s="100"/>
      <c r="BH15" s="99"/>
      <c r="BI15" s="100"/>
      <c r="BJ15" s="99"/>
      <c r="BK15" s="100"/>
      <c r="BL15" s="99"/>
      <c r="BM15" s="100"/>
      <c r="BN15" s="99"/>
      <c r="BO15" s="100"/>
      <c r="BP15" s="99"/>
      <c r="BQ15" s="100"/>
      <c r="BR15" s="99"/>
      <c r="BS15" s="100"/>
      <c r="BT15" s="99"/>
      <c r="BU15" s="100"/>
      <c r="BV15" s="99"/>
      <c r="BW15" s="100"/>
      <c r="BX15" s="99"/>
      <c r="BY15" s="100"/>
      <c r="BZ15" s="99"/>
      <c r="CA15" s="100"/>
      <c r="CB15" s="99"/>
      <c r="CC15" s="100"/>
      <c r="CD15" s="99"/>
      <c r="CE15" s="100"/>
      <c r="CF15" s="101"/>
      <c r="CG15" s="100"/>
    </row>
    <row r="16" spans="1:85" s="102" customFormat="1" ht="19.899999999999999" customHeight="1" x14ac:dyDescent="0.25">
      <c r="A16" s="94">
        <v>11</v>
      </c>
      <c r="B16" s="95" t="s">
        <v>87</v>
      </c>
      <c r="C16" s="95" t="s">
        <v>77</v>
      </c>
      <c r="D16" s="94">
        <f t="shared" ref="D16:D24" si="69">RANK(BF16,$BF$4:$BF$147)</f>
        <v>12</v>
      </c>
      <c r="E16" s="94">
        <v>1</v>
      </c>
      <c r="F16" s="94" t="s">
        <v>75</v>
      </c>
      <c r="G16" s="94">
        <v>1500</v>
      </c>
      <c r="H16" s="94"/>
      <c r="I16" s="100">
        <f t="shared" si="19"/>
        <v>0</v>
      </c>
      <c r="J16" s="94"/>
      <c r="K16" s="100">
        <f t="shared" si="20"/>
        <v>0</v>
      </c>
      <c r="L16" s="94"/>
      <c r="M16" s="100">
        <f t="shared" si="21"/>
        <v>0</v>
      </c>
      <c r="N16" s="94"/>
      <c r="O16" s="100">
        <f t="shared" si="22"/>
        <v>0</v>
      </c>
      <c r="P16" s="94"/>
      <c r="Q16" s="100">
        <f t="shared" si="23"/>
        <v>0</v>
      </c>
      <c r="R16" s="94"/>
      <c r="S16" s="100">
        <f t="shared" si="24"/>
        <v>0</v>
      </c>
      <c r="T16" s="94"/>
      <c r="U16" s="100">
        <f t="shared" si="25"/>
        <v>0</v>
      </c>
      <c r="V16" s="94">
        <v>12</v>
      </c>
      <c r="W16" s="100">
        <f t="shared" si="26"/>
        <v>12</v>
      </c>
      <c r="X16" s="94">
        <v>60</v>
      </c>
      <c r="Y16" s="100">
        <f t="shared" si="27"/>
        <v>60</v>
      </c>
      <c r="Z16" s="94">
        <v>36</v>
      </c>
      <c r="AA16" s="100">
        <f t="shared" si="28"/>
        <v>36</v>
      </c>
      <c r="AB16" s="94"/>
      <c r="AC16" s="100">
        <f t="shared" si="29"/>
        <v>0</v>
      </c>
      <c r="AD16" s="94"/>
      <c r="AE16" s="100">
        <f t="shared" si="30"/>
        <v>0</v>
      </c>
      <c r="AF16" s="101">
        <f t="shared" ref="AF16:AF24" si="70">SUM(H16,J16,L16,N16,P16,R16,T16,V16,X16,Z16,AB16,AD16)</f>
        <v>108</v>
      </c>
      <c r="AG16" s="100">
        <f t="shared" ref="AG16:AG24" si="71">SUM(I16,K16,M16,O16,Q16,S16,U16,W16,Y16,AA16,AC16,AE16)</f>
        <v>108</v>
      </c>
      <c r="AH16" s="99"/>
      <c r="AI16" s="100">
        <f t="shared" si="33"/>
        <v>0</v>
      </c>
      <c r="AJ16" s="99"/>
      <c r="AK16" s="100">
        <f t="shared" si="34"/>
        <v>0</v>
      </c>
      <c r="AL16" s="99"/>
      <c r="AM16" s="100">
        <f t="shared" si="34"/>
        <v>0</v>
      </c>
      <c r="AN16" s="99"/>
      <c r="AO16" s="100">
        <f t="shared" si="35"/>
        <v>0</v>
      </c>
      <c r="AP16" s="99"/>
      <c r="AQ16" s="100">
        <f t="shared" si="36"/>
        <v>0</v>
      </c>
      <c r="AR16" s="99">
        <v>105</v>
      </c>
      <c r="AS16" s="100">
        <f t="shared" si="37"/>
        <v>105</v>
      </c>
      <c r="AT16" s="99">
        <v>252</v>
      </c>
      <c r="AU16" s="100">
        <f t="shared" si="38"/>
        <v>252</v>
      </c>
      <c r="AV16" s="99"/>
      <c r="AW16" s="100">
        <f t="shared" si="39"/>
        <v>0</v>
      </c>
      <c r="AX16" s="99">
        <v>48</v>
      </c>
      <c r="AY16" s="100">
        <f t="shared" si="40"/>
        <v>48</v>
      </c>
      <c r="AZ16" s="99">
        <v>36</v>
      </c>
      <c r="BA16" s="100">
        <f t="shared" si="41"/>
        <v>36</v>
      </c>
      <c r="BB16" s="99">
        <v>60</v>
      </c>
      <c r="BC16" s="100">
        <f t="shared" si="42"/>
        <v>60</v>
      </c>
      <c r="BD16" s="99">
        <v>48</v>
      </c>
      <c r="BE16" s="100">
        <f t="shared" si="43"/>
        <v>48</v>
      </c>
      <c r="BF16" s="101">
        <f t="shared" si="15"/>
        <v>549</v>
      </c>
      <c r="BG16" s="100">
        <f t="shared" si="15"/>
        <v>549</v>
      </c>
      <c r="BH16" s="99">
        <v>12</v>
      </c>
      <c r="BI16" s="100">
        <f t="shared" ref="BI16:BI22" si="72">BH16*$E16</f>
        <v>12</v>
      </c>
      <c r="BJ16" s="99">
        <v>108</v>
      </c>
      <c r="BK16" s="100">
        <f t="shared" ref="BK16:BK24" si="73">BJ16*$E16</f>
        <v>108</v>
      </c>
      <c r="BL16" s="99"/>
      <c r="BM16" s="100">
        <f t="shared" ref="BM16:BM24" si="74">BL16*$E16</f>
        <v>0</v>
      </c>
      <c r="BN16" s="99"/>
      <c r="BO16" s="100">
        <f t="shared" ref="BO16:BO24" si="75">BN16*$E16</f>
        <v>0</v>
      </c>
      <c r="BP16" s="99"/>
      <c r="BQ16" s="100">
        <f t="shared" ref="BQ16:BQ24" si="76">BP16*$E16</f>
        <v>0</v>
      </c>
      <c r="BR16" s="99"/>
      <c r="BS16" s="100">
        <f t="shared" ref="BS16:BS24" si="77">BR16*$E16</f>
        <v>0</v>
      </c>
      <c r="BT16" s="99"/>
      <c r="BU16" s="100">
        <f t="shared" ref="BU16:BU24" si="78">BT16*$E16</f>
        <v>0</v>
      </c>
      <c r="BV16" s="99"/>
      <c r="BW16" s="100">
        <f t="shared" ref="BW16:BW24" si="79">BV16*$E16</f>
        <v>0</v>
      </c>
      <c r="BX16" s="99"/>
      <c r="BY16" s="100">
        <f t="shared" ref="BY16:BY24" si="80">BX16*$E16</f>
        <v>0</v>
      </c>
      <c r="BZ16" s="99"/>
      <c r="CA16" s="100">
        <f t="shared" ref="CA16:CA24" si="81">BZ16*$E16</f>
        <v>0</v>
      </c>
      <c r="CB16" s="99"/>
      <c r="CC16" s="100">
        <f t="shared" ref="CC16:CC24" si="82">CB16*$E16</f>
        <v>0</v>
      </c>
      <c r="CD16" s="99"/>
      <c r="CE16" s="100">
        <f t="shared" ref="CE16:CE24" si="83">CD16*$E16</f>
        <v>0</v>
      </c>
      <c r="CF16" s="101">
        <f t="shared" ref="CF16:CG24" si="84">SUM(BH16,BJ16,BL16,BN16,BP16,BR16,BT16,BV16,BX16,BZ16,CB16,CD16)</f>
        <v>120</v>
      </c>
      <c r="CG16" s="100">
        <f t="shared" si="84"/>
        <v>120</v>
      </c>
    </row>
    <row r="17" spans="1:85" s="102" customFormat="1" ht="19.899999999999999" customHeight="1" x14ac:dyDescent="0.25">
      <c r="A17" s="94">
        <v>12</v>
      </c>
      <c r="B17" s="95" t="s">
        <v>88</v>
      </c>
      <c r="C17" s="95" t="s">
        <v>77</v>
      </c>
      <c r="D17" s="94">
        <f t="shared" si="69"/>
        <v>16</v>
      </c>
      <c r="E17" s="94">
        <v>1</v>
      </c>
      <c r="F17" s="94" t="s">
        <v>75</v>
      </c>
      <c r="G17" s="103">
        <v>1930</v>
      </c>
      <c r="H17" s="103"/>
      <c r="I17" s="100">
        <f t="shared" si="19"/>
        <v>0</v>
      </c>
      <c r="J17" s="103"/>
      <c r="K17" s="100">
        <f t="shared" si="20"/>
        <v>0</v>
      </c>
      <c r="L17" s="103"/>
      <c r="M17" s="100">
        <f t="shared" si="21"/>
        <v>0</v>
      </c>
      <c r="N17" s="103"/>
      <c r="O17" s="100">
        <f t="shared" si="22"/>
        <v>0</v>
      </c>
      <c r="P17" s="103"/>
      <c r="Q17" s="100">
        <f t="shared" si="23"/>
        <v>0</v>
      </c>
      <c r="R17" s="103"/>
      <c r="S17" s="100">
        <f t="shared" si="24"/>
        <v>0</v>
      </c>
      <c r="T17" s="103"/>
      <c r="U17" s="100">
        <f t="shared" si="25"/>
        <v>0</v>
      </c>
      <c r="V17" s="103"/>
      <c r="W17" s="100">
        <f t="shared" si="26"/>
        <v>0</v>
      </c>
      <c r="X17" s="103"/>
      <c r="Y17" s="100">
        <f t="shared" si="27"/>
        <v>0</v>
      </c>
      <c r="Z17" s="103"/>
      <c r="AA17" s="100">
        <f t="shared" si="28"/>
        <v>0</v>
      </c>
      <c r="AB17" s="103"/>
      <c r="AC17" s="100">
        <f t="shared" si="29"/>
        <v>0</v>
      </c>
      <c r="AD17" s="103"/>
      <c r="AE17" s="100">
        <f t="shared" si="30"/>
        <v>0</v>
      </c>
      <c r="AF17" s="101">
        <f t="shared" si="70"/>
        <v>0</v>
      </c>
      <c r="AG17" s="100">
        <f t="shared" si="71"/>
        <v>0</v>
      </c>
      <c r="AH17" s="99"/>
      <c r="AI17" s="100">
        <f t="shared" si="33"/>
        <v>0</v>
      </c>
      <c r="AJ17" s="99"/>
      <c r="AK17" s="100">
        <f t="shared" si="34"/>
        <v>0</v>
      </c>
      <c r="AL17" s="99"/>
      <c r="AM17" s="100">
        <f t="shared" si="34"/>
        <v>0</v>
      </c>
      <c r="AN17" s="99"/>
      <c r="AO17" s="100">
        <f t="shared" si="35"/>
        <v>0</v>
      </c>
      <c r="AP17" s="99"/>
      <c r="AQ17" s="100">
        <f t="shared" si="36"/>
        <v>0</v>
      </c>
      <c r="AR17" s="99"/>
      <c r="AS17" s="100">
        <f t="shared" si="37"/>
        <v>0</v>
      </c>
      <c r="AT17" s="99"/>
      <c r="AU17" s="100">
        <f t="shared" si="38"/>
        <v>0</v>
      </c>
      <c r="AV17" s="99"/>
      <c r="AW17" s="100">
        <f t="shared" si="39"/>
        <v>0</v>
      </c>
      <c r="AX17" s="99"/>
      <c r="AY17" s="100">
        <f t="shared" si="40"/>
        <v>0</v>
      </c>
      <c r="AZ17" s="99"/>
      <c r="BA17" s="100">
        <f t="shared" si="41"/>
        <v>0</v>
      </c>
      <c r="BB17" s="99"/>
      <c r="BC17" s="100">
        <f t="shared" si="42"/>
        <v>0</v>
      </c>
      <c r="BD17" s="99"/>
      <c r="BE17" s="100">
        <f t="shared" si="43"/>
        <v>0</v>
      </c>
      <c r="BF17" s="101">
        <f t="shared" si="15"/>
        <v>0</v>
      </c>
      <c r="BG17" s="100">
        <f t="shared" si="15"/>
        <v>0</v>
      </c>
      <c r="BH17" s="99"/>
      <c r="BI17" s="100">
        <f t="shared" si="72"/>
        <v>0</v>
      </c>
      <c r="BJ17" s="99"/>
      <c r="BK17" s="100">
        <f t="shared" si="73"/>
        <v>0</v>
      </c>
      <c r="BL17" s="99"/>
      <c r="BM17" s="100">
        <f t="shared" si="74"/>
        <v>0</v>
      </c>
      <c r="BN17" s="99"/>
      <c r="BO17" s="100">
        <f t="shared" si="75"/>
        <v>0</v>
      </c>
      <c r="BP17" s="99"/>
      <c r="BQ17" s="100">
        <f t="shared" si="76"/>
        <v>0</v>
      </c>
      <c r="BR17" s="99"/>
      <c r="BS17" s="100">
        <f t="shared" si="77"/>
        <v>0</v>
      </c>
      <c r="BT17" s="99"/>
      <c r="BU17" s="100">
        <f t="shared" si="78"/>
        <v>0</v>
      </c>
      <c r="BV17" s="99"/>
      <c r="BW17" s="100">
        <f t="shared" si="79"/>
        <v>0</v>
      </c>
      <c r="BX17" s="99"/>
      <c r="BY17" s="100">
        <f t="shared" si="80"/>
        <v>0</v>
      </c>
      <c r="BZ17" s="99"/>
      <c r="CA17" s="100">
        <f t="shared" si="81"/>
        <v>0</v>
      </c>
      <c r="CB17" s="99"/>
      <c r="CC17" s="100">
        <f t="shared" si="82"/>
        <v>0</v>
      </c>
      <c r="CD17" s="99"/>
      <c r="CE17" s="100">
        <f t="shared" si="83"/>
        <v>0</v>
      </c>
      <c r="CF17" s="101">
        <f t="shared" si="84"/>
        <v>0</v>
      </c>
      <c r="CG17" s="100">
        <f t="shared" si="84"/>
        <v>0</v>
      </c>
    </row>
    <row r="18" spans="1:85" s="102" customFormat="1" ht="19.899999999999999" customHeight="1" x14ac:dyDescent="0.25">
      <c r="A18" s="94">
        <v>13</v>
      </c>
      <c r="B18" s="95" t="s">
        <v>89</v>
      </c>
      <c r="C18" s="95" t="s">
        <v>77</v>
      </c>
      <c r="D18" s="94">
        <f t="shared" si="69"/>
        <v>16</v>
      </c>
      <c r="E18" s="94">
        <v>0.6</v>
      </c>
      <c r="F18" s="94" t="s">
        <v>75</v>
      </c>
      <c r="G18" s="94">
        <v>1060</v>
      </c>
      <c r="H18" s="94"/>
      <c r="I18" s="100">
        <f t="shared" si="19"/>
        <v>0</v>
      </c>
      <c r="J18" s="94"/>
      <c r="K18" s="100">
        <f t="shared" si="20"/>
        <v>0</v>
      </c>
      <c r="L18" s="94"/>
      <c r="M18" s="100">
        <f t="shared" si="21"/>
        <v>0</v>
      </c>
      <c r="N18" s="94"/>
      <c r="O18" s="100">
        <f t="shared" si="22"/>
        <v>0</v>
      </c>
      <c r="P18" s="94"/>
      <c r="Q18" s="100">
        <f t="shared" si="23"/>
        <v>0</v>
      </c>
      <c r="R18" s="94"/>
      <c r="S18" s="100">
        <f t="shared" si="24"/>
        <v>0</v>
      </c>
      <c r="T18" s="94"/>
      <c r="U18" s="100">
        <f t="shared" si="25"/>
        <v>0</v>
      </c>
      <c r="V18" s="94"/>
      <c r="W18" s="100">
        <f t="shared" si="26"/>
        <v>0</v>
      </c>
      <c r="X18" s="94"/>
      <c r="Y18" s="100">
        <f t="shared" si="27"/>
        <v>0</v>
      </c>
      <c r="Z18" s="94"/>
      <c r="AA18" s="100">
        <f t="shared" si="28"/>
        <v>0</v>
      </c>
      <c r="AB18" s="94"/>
      <c r="AC18" s="100">
        <f t="shared" si="29"/>
        <v>0</v>
      </c>
      <c r="AD18" s="94"/>
      <c r="AE18" s="100">
        <f t="shared" si="30"/>
        <v>0</v>
      </c>
      <c r="AF18" s="101">
        <f t="shared" si="70"/>
        <v>0</v>
      </c>
      <c r="AG18" s="100">
        <f t="shared" si="71"/>
        <v>0</v>
      </c>
      <c r="AH18" s="99"/>
      <c r="AI18" s="100">
        <f t="shared" si="33"/>
        <v>0</v>
      </c>
      <c r="AJ18" s="99"/>
      <c r="AK18" s="100">
        <f t="shared" si="34"/>
        <v>0</v>
      </c>
      <c r="AL18" s="99"/>
      <c r="AM18" s="100">
        <f t="shared" si="34"/>
        <v>0</v>
      </c>
      <c r="AN18" s="99"/>
      <c r="AO18" s="100">
        <f t="shared" si="35"/>
        <v>0</v>
      </c>
      <c r="AP18" s="99"/>
      <c r="AQ18" s="100">
        <f t="shared" si="36"/>
        <v>0</v>
      </c>
      <c r="AR18" s="99"/>
      <c r="AS18" s="100">
        <f t="shared" si="37"/>
        <v>0</v>
      </c>
      <c r="AT18" s="99"/>
      <c r="AU18" s="100">
        <f t="shared" si="38"/>
        <v>0</v>
      </c>
      <c r="AV18" s="99"/>
      <c r="AW18" s="100">
        <f t="shared" si="39"/>
        <v>0</v>
      </c>
      <c r="AX18" s="99"/>
      <c r="AY18" s="100">
        <f t="shared" si="40"/>
        <v>0</v>
      </c>
      <c r="AZ18" s="99"/>
      <c r="BA18" s="100">
        <f t="shared" si="41"/>
        <v>0</v>
      </c>
      <c r="BB18" s="99"/>
      <c r="BC18" s="100">
        <f t="shared" si="42"/>
        <v>0</v>
      </c>
      <c r="BD18" s="99"/>
      <c r="BE18" s="100">
        <f t="shared" si="43"/>
        <v>0</v>
      </c>
      <c r="BF18" s="101">
        <f t="shared" si="15"/>
        <v>0</v>
      </c>
      <c r="BG18" s="100">
        <f t="shared" si="15"/>
        <v>0</v>
      </c>
      <c r="BH18" s="99"/>
      <c r="BI18" s="100">
        <f t="shared" si="72"/>
        <v>0</v>
      </c>
      <c r="BJ18" s="99"/>
      <c r="BK18" s="100">
        <f t="shared" si="73"/>
        <v>0</v>
      </c>
      <c r="BL18" s="99"/>
      <c r="BM18" s="100">
        <f t="shared" si="74"/>
        <v>0</v>
      </c>
      <c r="BN18" s="99"/>
      <c r="BO18" s="100">
        <f t="shared" si="75"/>
        <v>0</v>
      </c>
      <c r="BP18" s="99"/>
      <c r="BQ18" s="100">
        <f t="shared" si="76"/>
        <v>0</v>
      </c>
      <c r="BR18" s="99"/>
      <c r="BS18" s="100">
        <f t="shared" si="77"/>
        <v>0</v>
      </c>
      <c r="BT18" s="99"/>
      <c r="BU18" s="100">
        <f t="shared" si="78"/>
        <v>0</v>
      </c>
      <c r="BV18" s="99"/>
      <c r="BW18" s="100">
        <f t="shared" si="79"/>
        <v>0</v>
      </c>
      <c r="BX18" s="99"/>
      <c r="BY18" s="100">
        <f t="shared" si="80"/>
        <v>0</v>
      </c>
      <c r="BZ18" s="99"/>
      <c r="CA18" s="100">
        <f t="shared" si="81"/>
        <v>0</v>
      </c>
      <c r="CB18" s="99"/>
      <c r="CC18" s="100">
        <f t="shared" si="82"/>
        <v>0</v>
      </c>
      <c r="CD18" s="99"/>
      <c r="CE18" s="100">
        <f t="shared" si="83"/>
        <v>0</v>
      </c>
      <c r="CF18" s="101">
        <f t="shared" si="84"/>
        <v>0</v>
      </c>
      <c r="CG18" s="100">
        <f t="shared" si="84"/>
        <v>0</v>
      </c>
    </row>
    <row r="19" spans="1:85" s="102" customFormat="1" ht="19.899999999999999" customHeight="1" x14ac:dyDescent="0.25">
      <c r="A19" s="94">
        <v>14</v>
      </c>
      <c r="B19" s="95" t="s">
        <v>90</v>
      </c>
      <c r="C19" s="95" t="s">
        <v>77</v>
      </c>
      <c r="D19" s="94">
        <f t="shared" si="69"/>
        <v>16</v>
      </c>
      <c r="E19" s="94">
        <v>0.6</v>
      </c>
      <c r="F19" s="94" t="s">
        <v>75</v>
      </c>
      <c r="G19" s="94">
        <v>1310</v>
      </c>
      <c r="H19" s="94"/>
      <c r="I19" s="100">
        <f t="shared" si="19"/>
        <v>0</v>
      </c>
      <c r="J19" s="94"/>
      <c r="K19" s="100">
        <f t="shared" si="20"/>
        <v>0</v>
      </c>
      <c r="L19" s="94"/>
      <c r="M19" s="100">
        <f t="shared" si="21"/>
        <v>0</v>
      </c>
      <c r="N19" s="94"/>
      <c r="O19" s="100">
        <f t="shared" si="22"/>
        <v>0</v>
      </c>
      <c r="P19" s="94"/>
      <c r="Q19" s="100">
        <f t="shared" si="23"/>
        <v>0</v>
      </c>
      <c r="R19" s="94"/>
      <c r="S19" s="100">
        <f t="shared" si="24"/>
        <v>0</v>
      </c>
      <c r="T19" s="94"/>
      <c r="U19" s="100">
        <f t="shared" si="25"/>
        <v>0</v>
      </c>
      <c r="V19" s="94"/>
      <c r="W19" s="100">
        <f t="shared" si="26"/>
        <v>0</v>
      </c>
      <c r="X19" s="94"/>
      <c r="Y19" s="100">
        <f t="shared" si="27"/>
        <v>0</v>
      </c>
      <c r="Z19" s="94"/>
      <c r="AA19" s="100">
        <f t="shared" si="28"/>
        <v>0</v>
      </c>
      <c r="AB19" s="94"/>
      <c r="AC19" s="100">
        <f t="shared" si="29"/>
        <v>0</v>
      </c>
      <c r="AD19" s="94"/>
      <c r="AE19" s="100">
        <f t="shared" si="30"/>
        <v>0</v>
      </c>
      <c r="AF19" s="101">
        <f t="shared" si="70"/>
        <v>0</v>
      </c>
      <c r="AG19" s="100">
        <f t="shared" si="71"/>
        <v>0</v>
      </c>
      <c r="AH19" s="99"/>
      <c r="AI19" s="100">
        <f t="shared" si="33"/>
        <v>0</v>
      </c>
      <c r="AJ19" s="99"/>
      <c r="AK19" s="100">
        <f t="shared" si="34"/>
        <v>0</v>
      </c>
      <c r="AL19" s="99"/>
      <c r="AM19" s="100">
        <f t="shared" si="34"/>
        <v>0</v>
      </c>
      <c r="AN19" s="99"/>
      <c r="AO19" s="100">
        <f t="shared" si="35"/>
        <v>0</v>
      </c>
      <c r="AP19" s="99"/>
      <c r="AQ19" s="100">
        <f t="shared" si="36"/>
        <v>0</v>
      </c>
      <c r="AR19" s="99"/>
      <c r="AS19" s="100">
        <f t="shared" si="37"/>
        <v>0</v>
      </c>
      <c r="AT19" s="99"/>
      <c r="AU19" s="100">
        <f t="shared" si="38"/>
        <v>0</v>
      </c>
      <c r="AV19" s="99"/>
      <c r="AW19" s="100">
        <f t="shared" si="39"/>
        <v>0</v>
      </c>
      <c r="AX19" s="99"/>
      <c r="AY19" s="100">
        <f t="shared" si="40"/>
        <v>0</v>
      </c>
      <c r="AZ19" s="99"/>
      <c r="BA19" s="100">
        <f t="shared" si="41"/>
        <v>0</v>
      </c>
      <c r="BB19" s="99"/>
      <c r="BC19" s="100">
        <f t="shared" si="42"/>
        <v>0</v>
      </c>
      <c r="BD19" s="99"/>
      <c r="BE19" s="100">
        <f t="shared" si="43"/>
        <v>0</v>
      </c>
      <c r="BF19" s="101">
        <f t="shared" si="15"/>
        <v>0</v>
      </c>
      <c r="BG19" s="100">
        <f t="shared" si="15"/>
        <v>0</v>
      </c>
      <c r="BH19" s="99"/>
      <c r="BI19" s="100">
        <f t="shared" si="72"/>
        <v>0</v>
      </c>
      <c r="BJ19" s="99"/>
      <c r="BK19" s="100">
        <f t="shared" si="73"/>
        <v>0</v>
      </c>
      <c r="BL19" s="99"/>
      <c r="BM19" s="100">
        <f t="shared" si="74"/>
        <v>0</v>
      </c>
      <c r="BN19" s="99"/>
      <c r="BO19" s="100">
        <f t="shared" si="75"/>
        <v>0</v>
      </c>
      <c r="BP19" s="99"/>
      <c r="BQ19" s="100">
        <f t="shared" si="76"/>
        <v>0</v>
      </c>
      <c r="BR19" s="99"/>
      <c r="BS19" s="100">
        <f t="shared" si="77"/>
        <v>0</v>
      </c>
      <c r="BT19" s="99"/>
      <c r="BU19" s="100">
        <f t="shared" si="78"/>
        <v>0</v>
      </c>
      <c r="BV19" s="99"/>
      <c r="BW19" s="100">
        <f t="shared" si="79"/>
        <v>0</v>
      </c>
      <c r="BX19" s="99"/>
      <c r="BY19" s="100">
        <f t="shared" si="80"/>
        <v>0</v>
      </c>
      <c r="BZ19" s="99"/>
      <c r="CA19" s="100">
        <f t="shared" si="81"/>
        <v>0</v>
      </c>
      <c r="CB19" s="99"/>
      <c r="CC19" s="100">
        <f t="shared" si="82"/>
        <v>0</v>
      </c>
      <c r="CD19" s="99"/>
      <c r="CE19" s="100">
        <f t="shared" si="83"/>
        <v>0</v>
      </c>
      <c r="CF19" s="101">
        <f t="shared" si="84"/>
        <v>0</v>
      </c>
      <c r="CG19" s="100">
        <f t="shared" si="84"/>
        <v>0</v>
      </c>
    </row>
    <row r="20" spans="1:85" s="102" customFormat="1" ht="19.899999999999999" customHeight="1" x14ac:dyDescent="0.25">
      <c r="A20" s="94">
        <v>15</v>
      </c>
      <c r="B20" s="95" t="s">
        <v>91</v>
      </c>
      <c r="C20" s="95" t="s">
        <v>77</v>
      </c>
      <c r="D20" s="94">
        <f t="shared" si="69"/>
        <v>16</v>
      </c>
      <c r="E20" s="94">
        <v>0.35</v>
      </c>
      <c r="F20" s="94" t="s">
        <v>81</v>
      </c>
      <c r="G20" s="94">
        <v>730</v>
      </c>
      <c r="H20" s="94"/>
      <c r="I20" s="100">
        <f t="shared" si="19"/>
        <v>0</v>
      </c>
      <c r="J20" s="94"/>
      <c r="K20" s="100">
        <f t="shared" si="20"/>
        <v>0</v>
      </c>
      <c r="L20" s="94"/>
      <c r="M20" s="100">
        <f t="shared" si="21"/>
        <v>0</v>
      </c>
      <c r="N20" s="94"/>
      <c r="O20" s="100">
        <f t="shared" si="22"/>
        <v>0</v>
      </c>
      <c r="P20" s="94"/>
      <c r="Q20" s="100">
        <f t="shared" si="23"/>
        <v>0</v>
      </c>
      <c r="R20" s="94"/>
      <c r="S20" s="100">
        <f t="shared" si="24"/>
        <v>0</v>
      </c>
      <c r="T20" s="94"/>
      <c r="U20" s="100">
        <f t="shared" si="25"/>
        <v>0</v>
      </c>
      <c r="V20" s="94"/>
      <c r="W20" s="100">
        <f t="shared" si="26"/>
        <v>0</v>
      </c>
      <c r="X20" s="94"/>
      <c r="Y20" s="100">
        <f t="shared" si="27"/>
        <v>0</v>
      </c>
      <c r="Z20" s="94"/>
      <c r="AA20" s="100">
        <f t="shared" si="28"/>
        <v>0</v>
      </c>
      <c r="AB20" s="94"/>
      <c r="AC20" s="100">
        <f t="shared" si="29"/>
        <v>0</v>
      </c>
      <c r="AD20" s="94"/>
      <c r="AE20" s="100">
        <f t="shared" si="30"/>
        <v>0</v>
      </c>
      <c r="AF20" s="101">
        <f t="shared" si="70"/>
        <v>0</v>
      </c>
      <c r="AG20" s="100">
        <f t="shared" si="71"/>
        <v>0</v>
      </c>
      <c r="AH20" s="99"/>
      <c r="AI20" s="100">
        <f t="shared" si="33"/>
        <v>0</v>
      </c>
      <c r="AJ20" s="99"/>
      <c r="AK20" s="100">
        <f t="shared" si="34"/>
        <v>0</v>
      </c>
      <c r="AL20" s="99"/>
      <c r="AM20" s="100">
        <f t="shared" si="34"/>
        <v>0</v>
      </c>
      <c r="AN20" s="99"/>
      <c r="AO20" s="100">
        <f t="shared" si="35"/>
        <v>0</v>
      </c>
      <c r="AP20" s="99"/>
      <c r="AQ20" s="100">
        <f t="shared" si="36"/>
        <v>0</v>
      </c>
      <c r="AR20" s="99"/>
      <c r="AS20" s="100">
        <f t="shared" si="37"/>
        <v>0</v>
      </c>
      <c r="AT20" s="99"/>
      <c r="AU20" s="100">
        <f t="shared" si="38"/>
        <v>0</v>
      </c>
      <c r="AV20" s="99"/>
      <c r="AW20" s="100">
        <f t="shared" si="39"/>
        <v>0</v>
      </c>
      <c r="AX20" s="99"/>
      <c r="AY20" s="100">
        <f t="shared" si="40"/>
        <v>0</v>
      </c>
      <c r="AZ20" s="99"/>
      <c r="BA20" s="100">
        <f t="shared" si="41"/>
        <v>0</v>
      </c>
      <c r="BB20" s="99"/>
      <c r="BC20" s="100">
        <f t="shared" si="42"/>
        <v>0</v>
      </c>
      <c r="BD20" s="99"/>
      <c r="BE20" s="100">
        <f t="shared" si="43"/>
        <v>0</v>
      </c>
      <c r="BF20" s="101">
        <f t="shared" si="15"/>
        <v>0</v>
      </c>
      <c r="BG20" s="100">
        <f t="shared" si="15"/>
        <v>0</v>
      </c>
      <c r="BH20" s="99"/>
      <c r="BI20" s="100">
        <f t="shared" si="72"/>
        <v>0</v>
      </c>
      <c r="BJ20" s="99"/>
      <c r="BK20" s="100">
        <f t="shared" si="73"/>
        <v>0</v>
      </c>
      <c r="BL20" s="99"/>
      <c r="BM20" s="100">
        <f t="shared" si="74"/>
        <v>0</v>
      </c>
      <c r="BN20" s="99"/>
      <c r="BO20" s="100">
        <f t="shared" si="75"/>
        <v>0</v>
      </c>
      <c r="BP20" s="99"/>
      <c r="BQ20" s="100">
        <f t="shared" si="76"/>
        <v>0</v>
      </c>
      <c r="BR20" s="99"/>
      <c r="BS20" s="100">
        <f t="shared" si="77"/>
        <v>0</v>
      </c>
      <c r="BT20" s="99"/>
      <c r="BU20" s="100">
        <f t="shared" si="78"/>
        <v>0</v>
      </c>
      <c r="BV20" s="99"/>
      <c r="BW20" s="100">
        <f t="shared" si="79"/>
        <v>0</v>
      </c>
      <c r="BX20" s="99"/>
      <c r="BY20" s="100">
        <f t="shared" si="80"/>
        <v>0</v>
      </c>
      <c r="BZ20" s="99"/>
      <c r="CA20" s="100">
        <f t="shared" si="81"/>
        <v>0</v>
      </c>
      <c r="CB20" s="99"/>
      <c r="CC20" s="100">
        <f t="shared" si="82"/>
        <v>0</v>
      </c>
      <c r="CD20" s="99"/>
      <c r="CE20" s="100">
        <f t="shared" si="83"/>
        <v>0</v>
      </c>
      <c r="CF20" s="101">
        <f t="shared" si="84"/>
        <v>0</v>
      </c>
      <c r="CG20" s="100">
        <f t="shared" si="84"/>
        <v>0</v>
      </c>
    </row>
    <row r="21" spans="1:85" s="102" customFormat="1" ht="19.899999999999999" customHeight="1" x14ac:dyDescent="0.25">
      <c r="A21" s="94">
        <v>16</v>
      </c>
      <c r="B21" s="95" t="s">
        <v>92</v>
      </c>
      <c r="C21" s="95" t="s">
        <v>77</v>
      </c>
      <c r="D21" s="94">
        <f t="shared" si="69"/>
        <v>16</v>
      </c>
      <c r="E21" s="94">
        <v>0.35</v>
      </c>
      <c r="F21" s="94" t="s">
        <v>81</v>
      </c>
      <c r="G21" s="94">
        <v>900</v>
      </c>
      <c r="H21" s="94"/>
      <c r="I21" s="100">
        <f t="shared" si="19"/>
        <v>0</v>
      </c>
      <c r="J21" s="94"/>
      <c r="K21" s="100">
        <f t="shared" si="20"/>
        <v>0</v>
      </c>
      <c r="L21" s="94"/>
      <c r="M21" s="100">
        <f t="shared" si="21"/>
        <v>0</v>
      </c>
      <c r="N21" s="94"/>
      <c r="O21" s="100">
        <f t="shared" si="22"/>
        <v>0</v>
      </c>
      <c r="P21" s="94"/>
      <c r="Q21" s="100">
        <f t="shared" si="23"/>
        <v>0</v>
      </c>
      <c r="R21" s="94"/>
      <c r="S21" s="100">
        <f t="shared" si="24"/>
        <v>0</v>
      </c>
      <c r="T21" s="94"/>
      <c r="U21" s="100">
        <f t="shared" si="25"/>
        <v>0</v>
      </c>
      <c r="V21" s="94"/>
      <c r="W21" s="100">
        <f t="shared" si="26"/>
        <v>0</v>
      </c>
      <c r="X21" s="94"/>
      <c r="Y21" s="100">
        <f t="shared" si="27"/>
        <v>0</v>
      </c>
      <c r="Z21" s="94"/>
      <c r="AA21" s="100">
        <f t="shared" si="28"/>
        <v>0</v>
      </c>
      <c r="AB21" s="94"/>
      <c r="AC21" s="100">
        <f t="shared" si="29"/>
        <v>0</v>
      </c>
      <c r="AD21" s="94"/>
      <c r="AE21" s="100">
        <f t="shared" si="30"/>
        <v>0</v>
      </c>
      <c r="AF21" s="101">
        <f t="shared" si="70"/>
        <v>0</v>
      </c>
      <c r="AG21" s="100">
        <f t="shared" si="71"/>
        <v>0</v>
      </c>
      <c r="AH21" s="99"/>
      <c r="AI21" s="100">
        <f t="shared" si="33"/>
        <v>0</v>
      </c>
      <c r="AJ21" s="99"/>
      <c r="AK21" s="100">
        <f t="shared" si="34"/>
        <v>0</v>
      </c>
      <c r="AL21" s="99"/>
      <c r="AM21" s="100">
        <f t="shared" si="34"/>
        <v>0</v>
      </c>
      <c r="AN21" s="99"/>
      <c r="AO21" s="100">
        <f t="shared" si="35"/>
        <v>0</v>
      </c>
      <c r="AP21" s="99"/>
      <c r="AQ21" s="100">
        <f t="shared" si="36"/>
        <v>0</v>
      </c>
      <c r="AR21" s="99"/>
      <c r="AS21" s="100">
        <f t="shared" si="37"/>
        <v>0</v>
      </c>
      <c r="AT21" s="99"/>
      <c r="AU21" s="100">
        <f t="shared" si="38"/>
        <v>0</v>
      </c>
      <c r="AV21" s="99"/>
      <c r="AW21" s="100">
        <f t="shared" si="39"/>
        <v>0</v>
      </c>
      <c r="AX21" s="99"/>
      <c r="AY21" s="100">
        <f t="shared" si="40"/>
        <v>0</v>
      </c>
      <c r="AZ21" s="99"/>
      <c r="BA21" s="100">
        <f t="shared" si="41"/>
        <v>0</v>
      </c>
      <c r="BB21" s="99"/>
      <c r="BC21" s="100">
        <f t="shared" si="42"/>
        <v>0</v>
      </c>
      <c r="BD21" s="99"/>
      <c r="BE21" s="100">
        <f t="shared" si="43"/>
        <v>0</v>
      </c>
      <c r="BF21" s="101">
        <f t="shared" ref="BF21:BG90" si="85">SUM(AH21,AJ21,AL21,AN21,AP21,AR21,AT21,AV21,AX21,AZ21,BB21,BD21)</f>
        <v>0</v>
      </c>
      <c r="BG21" s="100">
        <f t="shared" si="85"/>
        <v>0</v>
      </c>
      <c r="BH21" s="99"/>
      <c r="BI21" s="100">
        <f t="shared" si="72"/>
        <v>0</v>
      </c>
      <c r="BJ21" s="99"/>
      <c r="BK21" s="100">
        <f t="shared" si="73"/>
        <v>0</v>
      </c>
      <c r="BL21" s="99"/>
      <c r="BM21" s="100">
        <f t="shared" si="74"/>
        <v>0</v>
      </c>
      <c r="BN21" s="99"/>
      <c r="BO21" s="100">
        <f t="shared" si="75"/>
        <v>0</v>
      </c>
      <c r="BP21" s="99"/>
      <c r="BQ21" s="100">
        <f t="shared" si="76"/>
        <v>0</v>
      </c>
      <c r="BR21" s="99"/>
      <c r="BS21" s="100">
        <f t="shared" si="77"/>
        <v>0</v>
      </c>
      <c r="BT21" s="99"/>
      <c r="BU21" s="100">
        <f t="shared" si="78"/>
        <v>0</v>
      </c>
      <c r="BV21" s="99"/>
      <c r="BW21" s="100">
        <f t="shared" si="79"/>
        <v>0</v>
      </c>
      <c r="BX21" s="99"/>
      <c r="BY21" s="100">
        <f t="shared" si="80"/>
        <v>0</v>
      </c>
      <c r="BZ21" s="99"/>
      <c r="CA21" s="100">
        <f t="shared" si="81"/>
        <v>0</v>
      </c>
      <c r="CB21" s="99"/>
      <c r="CC21" s="100">
        <f t="shared" si="82"/>
        <v>0</v>
      </c>
      <c r="CD21" s="99"/>
      <c r="CE21" s="100">
        <f t="shared" si="83"/>
        <v>0</v>
      </c>
      <c r="CF21" s="101">
        <f t="shared" si="84"/>
        <v>0</v>
      </c>
      <c r="CG21" s="100">
        <f t="shared" si="84"/>
        <v>0</v>
      </c>
    </row>
    <row r="22" spans="1:85" s="102" customFormat="1" ht="19.899999999999999" customHeight="1" x14ac:dyDescent="0.25">
      <c r="A22" s="94">
        <v>17</v>
      </c>
      <c r="B22" s="95" t="s">
        <v>93</v>
      </c>
      <c r="C22" s="95" t="s">
        <v>74</v>
      </c>
      <c r="D22" s="94">
        <f t="shared" si="69"/>
        <v>16</v>
      </c>
      <c r="E22" s="94">
        <v>0.64</v>
      </c>
      <c r="F22" s="94" t="s">
        <v>85</v>
      </c>
      <c r="G22" s="94">
        <v>1350</v>
      </c>
      <c r="H22" s="94"/>
      <c r="I22" s="100">
        <f t="shared" si="19"/>
        <v>0</v>
      </c>
      <c r="J22" s="94"/>
      <c r="K22" s="100">
        <f t="shared" si="20"/>
        <v>0</v>
      </c>
      <c r="L22" s="94"/>
      <c r="M22" s="100">
        <f t="shared" si="21"/>
        <v>0</v>
      </c>
      <c r="N22" s="94"/>
      <c r="O22" s="100">
        <f t="shared" si="22"/>
        <v>0</v>
      </c>
      <c r="P22" s="94"/>
      <c r="Q22" s="100">
        <f t="shared" si="23"/>
        <v>0</v>
      </c>
      <c r="R22" s="94"/>
      <c r="S22" s="100">
        <f t="shared" si="24"/>
        <v>0</v>
      </c>
      <c r="T22" s="94"/>
      <c r="U22" s="100">
        <f t="shared" si="25"/>
        <v>0</v>
      </c>
      <c r="V22" s="94"/>
      <c r="W22" s="100">
        <f t="shared" si="26"/>
        <v>0</v>
      </c>
      <c r="X22" s="94"/>
      <c r="Y22" s="100">
        <f t="shared" si="27"/>
        <v>0</v>
      </c>
      <c r="Z22" s="94"/>
      <c r="AA22" s="100">
        <f t="shared" si="28"/>
        <v>0</v>
      </c>
      <c r="AB22" s="94"/>
      <c r="AC22" s="100">
        <f t="shared" si="29"/>
        <v>0</v>
      </c>
      <c r="AD22" s="94"/>
      <c r="AE22" s="100">
        <f t="shared" si="30"/>
        <v>0</v>
      </c>
      <c r="AF22" s="101">
        <f t="shared" si="70"/>
        <v>0</v>
      </c>
      <c r="AG22" s="100">
        <f t="shared" si="71"/>
        <v>0</v>
      </c>
      <c r="AH22" s="99"/>
      <c r="AI22" s="100">
        <f t="shared" si="33"/>
        <v>0</v>
      </c>
      <c r="AJ22" s="99"/>
      <c r="AK22" s="100">
        <f t="shared" si="34"/>
        <v>0</v>
      </c>
      <c r="AL22" s="99"/>
      <c r="AM22" s="100">
        <f t="shared" si="34"/>
        <v>0</v>
      </c>
      <c r="AN22" s="99"/>
      <c r="AO22" s="100">
        <f t="shared" si="35"/>
        <v>0</v>
      </c>
      <c r="AP22" s="99"/>
      <c r="AQ22" s="100">
        <f t="shared" si="36"/>
        <v>0</v>
      </c>
      <c r="AR22" s="99"/>
      <c r="AS22" s="100">
        <f t="shared" si="37"/>
        <v>0</v>
      </c>
      <c r="AT22" s="99"/>
      <c r="AU22" s="100">
        <f t="shared" si="38"/>
        <v>0</v>
      </c>
      <c r="AV22" s="99"/>
      <c r="AW22" s="100">
        <f t="shared" si="39"/>
        <v>0</v>
      </c>
      <c r="AX22" s="99"/>
      <c r="AY22" s="100">
        <f t="shared" si="40"/>
        <v>0</v>
      </c>
      <c r="AZ22" s="99"/>
      <c r="BA22" s="100">
        <f t="shared" si="41"/>
        <v>0</v>
      </c>
      <c r="BB22" s="99"/>
      <c r="BC22" s="100">
        <f t="shared" si="42"/>
        <v>0</v>
      </c>
      <c r="BD22" s="99"/>
      <c r="BE22" s="100">
        <f t="shared" si="43"/>
        <v>0</v>
      </c>
      <c r="BF22" s="101">
        <f t="shared" si="85"/>
        <v>0</v>
      </c>
      <c r="BG22" s="100">
        <f t="shared" si="85"/>
        <v>0</v>
      </c>
      <c r="BH22" s="99"/>
      <c r="BI22" s="100">
        <f t="shared" si="72"/>
        <v>0</v>
      </c>
      <c r="BJ22" s="99"/>
      <c r="BK22" s="100">
        <f t="shared" si="73"/>
        <v>0</v>
      </c>
      <c r="BL22" s="99"/>
      <c r="BM22" s="100">
        <f t="shared" si="74"/>
        <v>0</v>
      </c>
      <c r="BN22" s="99"/>
      <c r="BO22" s="100">
        <f t="shared" si="75"/>
        <v>0</v>
      </c>
      <c r="BP22" s="99"/>
      <c r="BQ22" s="100">
        <f t="shared" si="76"/>
        <v>0</v>
      </c>
      <c r="BR22" s="99"/>
      <c r="BS22" s="100">
        <f t="shared" si="77"/>
        <v>0</v>
      </c>
      <c r="BT22" s="99"/>
      <c r="BU22" s="100">
        <f t="shared" si="78"/>
        <v>0</v>
      </c>
      <c r="BV22" s="99"/>
      <c r="BW22" s="100">
        <f t="shared" si="79"/>
        <v>0</v>
      </c>
      <c r="BX22" s="99"/>
      <c r="BY22" s="100">
        <f t="shared" si="80"/>
        <v>0</v>
      </c>
      <c r="BZ22" s="99"/>
      <c r="CA22" s="100">
        <f t="shared" si="81"/>
        <v>0</v>
      </c>
      <c r="CB22" s="99"/>
      <c r="CC22" s="100">
        <f t="shared" si="82"/>
        <v>0</v>
      </c>
      <c r="CD22" s="99"/>
      <c r="CE22" s="100">
        <f t="shared" si="83"/>
        <v>0</v>
      </c>
      <c r="CF22" s="101">
        <f t="shared" si="84"/>
        <v>0</v>
      </c>
      <c r="CG22" s="100">
        <f t="shared" si="84"/>
        <v>0</v>
      </c>
    </row>
    <row r="23" spans="1:85" s="102" customFormat="1" ht="19.899999999999999" customHeight="1" x14ac:dyDescent="0.25">
      <c r="A23" s="94">
        <v>18</v>
      </c>
      <c r="B23" s="95" t="s">
        <v>94</v>
      </c>
      <c r="C23" s="95" t="s">
        <v>74</v>
      </c>
      <c r="D23" s="94">
        <f t="shared" si="69"/>
        <v>16</v>
      </c>
      <c r="E23" s="94">
        <v>0.64</v>
      </c>
      <c r="F23" s="94" t="s">
        <v>85</v>
      </c>
      <c r="G23" s="94"/>
      <c r="H23" s="94"/>
      <c r="I23" s="100">
        <f>H23*$E23</f>
        <v>0</v>
      </c>
      <c r="J23" s="94"/>
      <c r="K23" s="100">
        <f>J23*$E23</f>
        <v>0</v>
      </c>
      <c r="L23" s="94"/>
      <c r="M23" s="100">
        <f>L23*$E23</f>
        <v>0</v>
      </c>
      <c r="N23" s="94"/>
      <c r="O23" s="100">
        <f>N23*$E23</f>
        <v>0</v>
      </c>
      <c r="P23" s="94"/>
      <c r="Q23" s="100">
        <f>P23*$E23</f>
        <v>0</v>
      </c>
      <c r="R23" s="94"/>
      <c r="S23" s="100">
        <f>R23*$E23</f>
        <v>0</v>
      </c>
      <c r="T23" s="94"/>
      <c r="U23" s="100">
        <f>T23*$E23</f>
        <v>0</v>
      </c>
      <c r="V23" s="94"/>
      <c r="W23" s="100">
        <f>V23*$E23</f>
        <v>0</v>
      </c>
      <c r="X23" s="94"/>
      <c r="Y23" s="100">
        <f>X23*$E23</f>
        <v>0</v>
      </c>
      <c r="Z23" s="94"/>
      <c r="AA23" s="100">
        <f>Z23*$E23</f>
        <v>0</v>
      </c>
      <c r="AB23" s="94"/>
      <c r="AC23" s="100">
        <f>AB23*$E23</f>
        <v>0</v>
      </c>
      <c r="AD23" s="94"/>
      <c r="AE23" s="100">
        <f>AD23*$E23</f>
        <v>0</v>
      </c>
      <c r="AF23" s="101">
        <f t="shared" si="70"/>
        <v>0</v>
      </c>
      <c r="AG23" s="100">
        <f t="shared" si="71"/>
        <v>0</v>
      </c>
      <c r="AH23" s="99"/>
      <c r="AI23" s="100">
        <f>AH23*$E23</f>
        <v>0</v>
      </c>
      <c r="AJ23" s="99"/>
      <c r="AK23" s="100">
        <f t="shared" si="34"/>
        <v>0</v>
      </c>
      <c r="AL23" s="99"/>
      <c r="AM23" s="100">
        <f t="shared" si="34"/>
        <v>0</v>
      </c>
      <c r="AN23" s="99"/>
      <c r="AO23" s="100">
        <f t="shared" si="35"/>
        <v>0</v>
      </c>
      <c r="AP23" s="99"/>
      <c r="AQ23" s="100">
        <f t="shared" si="36"/>
        <v>0</v>
      </c>
      <c r="AR23" s="99"/>
      <c r="AS23" s="100">
        <f t="shared" si="37"/>
        <v>0</v>
      </c>
      <c r="AT23" s="99"/>
      <c r="AU23" s="100">
        <f t="shared" si="38"/>
        <v>0</v>
      </c>
      <c r="AV23" s="99"/>
      <c r="AW23" s="100">
        <f t="shared" si="39"/>
        <v>0</v>
      </c>
      <c r="AX23" s="99"/>
      <c r="AY23" s="100">
        <f t="shared" si="40"/>
        <v>0</v>
      </c>
      <c r="AZ23" s="99"/>
      <c r="BA23" s="100">
        <f t="shared" si="41"/>
        <v>0</v>
      </c>
      <c r="BB23" s="99"/>
      <c r="BC23" s="100">
        <f t="shared" si="42"/>
        <v>0</v>
      </c>
      <c r="BD23" s="99"/>
      <c r="BE23" s="100">
        <f t="shared" si="43"/>
        <v>0</v>
      </c>
      <c r="BF23" s="101">
        <f t="shared" si="85"/>
        <v>0</v>
      </c>
      <c r="BG23" s="100">
        <f t="shared" si="85"/>
        <v>0</v>
      </c>
      <c r="BH23" s="99"/>
      <c r="BI23" s="100">
        <f>BH23*$E23</f>
        <v>0</v>
      </c>
      <c r="BJ23" s="99"/>
      <c r="BK23" s="100">
        <f t="shared" si="73"/>
        <v>0</v>
      </c>
      <c r="BL23" s="99"/>
      <c r="BM23" s="100">
        <f t="shared" si="74"/>
        <v>0</v>
      </c>
      <c r="BN23" s="99"/>
      <c r="BO23" s="100">
        <f t="shared" si="75"/>
        <v>0</v>
      </c>
      <c r="BP23" s="99"/>
      <c r="BQ23" s="100">
        <f t="shared" si="76"/>
        <v>0</v>
      </c>
      <c r="BR23" s="99"/>
      <c r="BS23" s="100">
        <f t="shared" si="77"/>
        <v>0</v>
      </c>
      <c r="BT23" s="99"/>
      <c r="BU23" s="100">
        <f t="shared" si="78"/>
        <v>0</v>
      </c>
      <c r="BV23" s="99"/>
      <c r="BW23" s="100">
        <f t="shared" si="79"/>
        <v>0</v>
      </c>
      <c r="BX23" s="99"/>
      <c r="BY23" s="100">
        <f t="shared" si="80"/>
        <v>0</v>
      </c>
      <c r="BZ23" s="99"/>
      <c r="CA23" s="100">
        <f t="shared" si="81"/>
        <v>0</v>
      </c>
      <c r="CB23" s="99"/>
      <c r="CC23" s="100">
        <f t="shared" si="82"/>
        <v>0</v>
      </c>
      <c r="CD23" s="99"/>
      <c r="CE23" s="100">
        <f t="shared" si="83"/>
        <v>0</v>
      </c>
      <c r="CF23" s="101">
        <f t="shared" si="84"/>
        <v>0</v>
      </c>
      <c r="CG23" s="100">
        <f t="shared" si="84"/>
        <v>0</v>
      </c>
    </row>
    <row r="24" spans="1:85" s="102" customFormat="1" ht="19.899999999999999" customHeight="1" x14ac:dyDescent="0.25">
      <c r="A24" s="94">
        <v>19</v>
      </c>
      <c r="B24" s="95" t="s">
        <v>95</v>
      </c>
      <c r="C24" s="95" t="s">
        <v>74</v>
      </c>
      <c r="D24" s="94">
        <f t="shared" si="69"/>
        <v>16</v>
      </c>
      <c r="E24" s="94">
        <v>0.64</v>
      </c>
      <c r="F24" s="94" t="s">
        <v>85</v>
      </c>
      <c r="G24" s="94"/>
      <c r="H24" s="94"/>
      <c r="I24" s="100">
        <f t="shared" si="19"/>
        <v>0</v>
      </c>
      <c r="J24" s="94"/>
      <c r="K24" s="100">
        <f t="shared" si="20"/>
        <v>0</v>
      </c>
      <c r="L24" s="94"/>
      <c r="M24" s="100">
        <f t="shared" si="21"/>
        <v>0</v>
      </c>
      <c r="N24" s="94"/>
      <c r="O24" s="100">
        <f t="shared" si="22"/>
        <v>0</v>
      </c>
      <c r="P24" s="94"/>
      <c r="Q24" s="100">
        <f t="shared" si="23"/>
        <v>0</v>
      </c>
      <c r="R24" s="94"/>
      <c r="S24" s="100">
        <f t="shared" si="24"/>
        <v>0</v>
      </c>
      <c r="T24" s="94"/>
      <c r="U24" s="100">
        <f t="shared" si="25"/>
        <v>0</v>
      </c>
      <c r="V24" s="94"/>
      <c r="W24" s="100">
        <f t="shared" si="26"/>
        <v>0</v>
      </c>
      <c r="X24" s="94"/>
      <c r="Y24" s="100">
        <f t="shared" si="27"/>
        <v>0</v>
      </c>
      <c r="Z24" s="94"/>
      <c r="AA24" s="100">
        <f t="shared" si="28"/>
        <v>0</v>
      </c>
      <c r="AB24" s="94"/>
      <c r="AC24" s="100">
        <f t="shared" si="29"/>
        <v>0</v>
      </c>
      <c r="AD24" s="94"/>
      <c r="AE24" s="100">
        <f t="shared" si="30"/>
        <v>0</v>
      </c>
      <c r="AF24" s="101">
        <f t="shared" si="70"/>
        <v>0</v>
      </c>
      <c r="AG24" s="100">
        <f t="shared" si="71"/>
        <v>0</v>
      </c>
      <c r="AH24" s="99"/>
      <c r="AI24" s="100">
        <f t="shared" si="33"/>
        <v>0</v>
      </c>
      <c r="AJ24" s="99"/>
      <c r="AK24" s="100">
        <f t="shared" si="34"/>
        <v>0</v>
      </c>
      <c r="AL24" s="99"/>
      <c r="AM24" s="100">
        <f t="shared" si="34"/>
        <v>0</v>
      </c>
      <c r="AN24" s="99"/>
      <c r="AO24" s="100">
        <f t="shared" si="35"/>
        <v>0</v>
      </c>
      <c r="AP24" s="99"/>
      <c r="AQ24" s="100">
        <f t="shared" si="36"/>
        <v>0</v>
      </c>
      <c r="AR24" s="99"/>
      <c r="AS24" s="100">
        <f t="shared" si="37"/>
        <v>0</v>
      </c>
      <c r="AT24" s="99"/>
      <c r="AU24" s="100">
        <f t="shared" si="38"/>
        <v>0</v>
      </c>
      <c r="AV24" s="99"/>
      <c r="AW24" s="100">
        <f t="shared" si="39"/>
        <v>0</v>
      </c>
      <c r="AX24" s="99"/>
      <c r="AY24" s="100">
        <f t="shared" si="40"/>
        <v>0</v>
      </c>
      <c r="AZ24" s="99"/>
      <c r="BA24" s="100">
        <f t="shared" si="41"/>
        <v>0</v>
      </c>
      <c r="BB24" s="99"/>
      <c r="BC24" s="100">
        <f t="shared" si="42"/>
        <v>0</v>
      </c>
      <c r="BD24" s="99"/>
      <c r="BE24" s="100">
        <f t="shared" si="43"/>
        <v>0</v>
      </c>
      <c r="BF24" s="101">
        <f t="shared" si="85"/>
        <v>0</v>
      </c>
      <c r="BG24" s="100">
        <f t="shared" si="85"/>
        <v>0</v>
      </c>
      <c r="BH24" s="99"/>
      <c r="BI24" s="100">
        <f t="shared" ref="BI24" si="86">BH24*$E24</f>
        <v>0</v>
      </c>
      <c r="BJ24" s="99"/>
      <c r="BK24" s="100">
        <f t="shared" si="73"/>
        <v>0</v>
      </c>
      <c r="BL24" s="99"/>
      <c r="BM24" s="100">
        <f t="shared" si="74"/>
        <v>0</v>
      </c>
      <c r="BN24" s="99"/>
      <c r="BO24" s="100">
        <f t="shared" si="75"/>
        <v>0</v>
      </c>
      <c r="BP24" s="99"/>
      <c r="BQ24" s="100">
        <f t="shared" si="76"/>
        <v>0</v>
      </c>
      <c r="BR24" s="99"/>
      <c r="BS24" s="100">
        <f t="shared" si="77"/>
        <v>0</v>
      </c>
      <c r="BT24" s="99"/>
      <c r="BU24" s="100">
        <f t="shared" si="78"/>
        <v>0</v>
      </c>
      <c r="BV24" s="99"/>
      <c r="BW24" s="100">
        <f t="shared" si="79"/>
        <v>0</v>
      </c>
      <c r="BX24" s="99"/>
      <c r="BY24" s="100">
        <f t="shared" si="80"/>
        <v>0</v>
      </c>
      <c r="BZ24" s="99"/>
      <c r="CA24" s="100">
        <f t="shared" si="81"/>
        <v>0</v>
      </c>
      <c r="CB24" s="99"/>
      <c r="CC24" s="100">
        <f t="shared" si="82"/>
        <v>0</v>
      </c>
      <c r="CD24" s="99"/>
      <c r="CE24" s="100">
        <f t="shared" si="83"/>
        <v>0</v>
      </c>
      <c r="CF24" s="101">
        <f t="shared" si="84"/>
        <v>0</v>
      </c>
      <c r="CG24" s="100">
        <f t="shared" si="84"/>
        <v>0</v>
      </c>
    </row>
    <row r="25" spans="1:85" s="102" customFormat="1" ht="19.899999999999999" customHeight="1" x14ac:dyDescent="0.25">
      <c r="A25" s="94"/>
      <c r="B25" s="95"/>
      <c r="C25" s="95"/>
      <c r="D25" s="94"/>
      <c r="E25" s="94"/>
      <c r="F25" s="94"/>
      <c r="G25" s="94"/>
      <c r="H25" s="94"/>
      <c r="I25" s="100"/>
      <c r="J25" s="94"/>
      <c r="K25" s="100"/>
      <c r="L25" s="94"/>
      <c r="M25" s="100"/>
      <c r="N25" s="94"/>
      <c r="O25" s="100"/>
      <c r="P25" s="94"/>
      <c r="Q25" s="100"/>
      <c r="R25" s="94"/>
      <c r="S25" s="100"/>
      <c r="T25" s="94"/>
      <c r="U25" s="100"/>
      <c r="V25" s="94"/>
      <c r="W25" s="100"/>
      <c r="X25" s="94"/>
      <c r="Y25" s="100"/>
      <c r="Z25" s="94"/>
      <c r="AA25" s="100"/>
      <c r="AB25" s="94"/>
      <c r="AC25" s="100"/>
      <c r="AD25" s="94"/>
      <c r="AE25" s="100"/>
      <c r="AF25" s="101"/>
      <c r="AG25" s="100"/>
      <c r="AH25" s="99"/>
      <c r="AI25" s="100"/>
      <c r="AJ25" s="99"/>
      <c r="AK25" s="100"/>
      <c r="AL25" s="99"/>
      <c r="AM25" s="100"/>
      <c r="AN25" s="99"/>
      <c r="AO25" s="100"/>
      <c r="AP25" s="99"/>
      <c r="AQ25" s="100"/>
      <c r="AR25" s="99"/>
      <c r="AS25" s="100"/>
      <c r="AT25" s="99"/>
      <c r="AU25" s="100"/>
      <c r="AV25" s="99"/>
      <c r="AW25" s="100"/>
      <c r="AX25" s="99"/>
      <c r="AY25" s="100"/>
      <c r="AZ25" s="99"/>
      <c r="BA25" s="100"/>
      <c r="BB25" s="99"/>
      <c r="BC25" s="100"/>
      <c r="BD25" s="99"/>
      <c r="BE25" s="100"/>
      <c r="BF25" s="101"/>
      <c r="BG25" s="100"/>
      <c r="BH25" s="99"/>
      <c r="BI25" s="100"/>
      <c r="BJ25" s="99"/>
      <c r="BK25" s="100"/>
      <c r="BL25" s="99"/>
      <c r="BM25" s="100"/>
      <c r="BN25" s="99"/>
      <c r="BO25" s="100"/>
      <c r="BP25" s="99"/>
      <c r="BQ25" s="100"/>
      <c r="BR25" s="99"/>
      <c r="BS25" s="100"/>
      <c r="BT25" s="99"/>
      <c r="BU25" s="100"/>
      <c r="BV25" s="99"/>
      <c r="BW25" s="100"/>
      <c r="BX25" s="99"/>
      <c r="BY25" s="100"/>
      <c r="BZ25" s="99"/>
      <c r="CA25" s="100"/>
      <c r="CB25" s="99"/>
      <c r="CC25" s="100"/>
      <c r="CD25" s="99"/>
      <c r="CE25" s="100"/>
      <c r="CF25" s="101"/>
      <c r="CG25" s="100"/>
    </row>
    <row r="26" spans="1:85" s="102" customFormat="1" ht="19.899999999999999" customHeight="1" x14ac:dyDescent="0.25">
      <c r="A26" s="94">
        <v>20</v>
      </c>
      <c r="B26" s="95" t="s">
        <v>96</v>
      </c>
      <c r="C26" s="95" t="s">
        <v>77</v>
      </c>
      <c r="D26" s="94">
        <f>RANK(BF26,$BF$4:$BF$147)</f>
        <v>16</v>
      </c>
      <c r="E26" s="94">
        <v>1</v>
      </c>
      <c r="F26" s="94" t="s">
        <v>75</v>
      </c>
      <c r="G26" s="94"/>
      <c r="H26" s="94"/>
      <c r="I26" s="100">
        <f t="shared" si="19"/>
        <v>0</v>
      </c>
      <c r="J26" s="94"/>
      <c r="K26" s="100">
        <f t="shared" si="20"/>
        <v>0</v>
      </c>
      <c r="L26" s="94"/>
      <c r="M26" s="100">
        <f t="shared" si="21"/>
        <v>0</v>
      </c>
      <c r="N26" s="94"/>
      <c r="O26" s="100">
        <f t="shared" si="22"/>
        <v>0</v>
      </c>
      <c r="P26" s="94"/>
      <c r="Q26" s="100">
        <f t="shared" si="23"/>
        <v>0</v>
      </c>
      <c r="R26" s="94"/>
      <c r="S26" s="100">
        <f t="shared" si="24"/>
        <v>0</v>
      </c>
      <c r="T26" s="94"/>
      <c r="U26" s="100">
        <f t="shared" si="25"/>
        <v>0</v>
      </c>
      <c r="V26" s="94"/>
      <c r="W26" s="100">
        <f t="shared" si="26"/>
        <v>0</v>
      </c>
      <c r="X26" s="94"/>
      <c r="Y26" s="100">
        <f t="shared" si="27"/>
        <v>0</v>
      </c>
      <c r="Z26" s="94"/>
      <c r="AA26" s="100">
        <f t="shared" si="28"/>
        <v>0</v>
      </c>
      <c r="AB26" s="94"/>
      <c r="AC26" s="100">
        <f t="shared" si="29"/>
        <v>0</v>
      </c>
      <c r="AD26" s="94"/>
      <c r="AE26" s="100">
        <f t="shared" si="30"/>
        <v>0</v>
      </c>
      <c r="AF26" s="101">
        <f t="shared" ref="AF26:AF29" si="87">SUM(H26,J26,L26,N26,P26,R26,T26,V26,X26,Z26,AB26,AD26)</f>
        <v>0</v>
      </c>
      <c r="AG26" s="100">
        <f t="shared" ref="AG26:AG29" si="88">SUM(I26,K26,M26,O26,Q26,S26,U26,W26,Y26,AA26,AC26,AE26)</f>
        <v>0</v>
      </c>
      <c r="AH26" s="99"/>
      <c r="AI26" s="100">
        <f t="shared" si="33"/>
        <v>0</v>
      </c>
      <c r="AJ26" s="99"/>
      <c r="AK26" s="100">
        <f t="shared" si="34"/>
        <v>0</v>
      </c>
      <c r="AL26" s="99"/>
      <c r="AM26" s="100">
        <f t="shared" si="34"/>
        <v>0</v>
      </c>
      <c r="AN26" s="99"/>
      <c r="AO26" s="100">
        <f t="shared" si="35"/>
        <v>0</v>
      </c>
      <c r="AP26" s="99"/>
      <c r="AQ26" s="100">
        <f t="shared" si="36"/>
        <v>0</v>
      </c>
      <c r="AR26" s="99"/>
      <c r="AS26" s="100">
        <f t="shared" si="37"/>
        <v>0</v>
      </c>
      <c r="AT26" s="99"/>
      <c r="AU26" s="100">
        <f t="shared" si="38"/>
        <v>0</v>
      </c>
      <c r="AV26" s="99"/>
      <c r="AW26" s="100">
        <f t="shared" si="39"/>
        <v>0</v>
      </c>
      <c r="AX26" s="99"/>
      <c r="AY26" s="100">
        <f t="shared" si="40"/>
        <v>0</v>
      </c>
      <c r="AZ26" s="99"/>
      <c r="BA26" s="100">
        <f t="shared" si="41"/>
        <v>0</v>
      </c>
      <c r="BB26" s="99"/>
      <c r="BC26" s="100">
        <f t="shared" si="42"/>
        <v>0</v>
      </c>
      <c r="BD26" s="99"/>
      <c r="BE26" s="100">
        <f t="shared" si="43"/>
        <v>0</v>
      </c>
      <c r="BF26" s="101">
        <f t="shared" si="85"/>
        <v>0</v>
      </c>
      <c r="BG26" s="100">
        <f t="shared" si="85"/>
        <v>0</v>
      </c>
      <c r="BH26" s="99"/>
      <c r="BI26" s="100">
        <f t="shared" ref="BI26:BI29" si="89">BH26*$E26</f>
        <v>0</v>
      </c>
      <c r="BJ26" s="99"/>
      <c r="BK26" s="100">
        <f t="shared" ref="BK26:BK29" si="90">BJ26*$E26</f>
        <v>0</v>
      </c>
      <c r="BL26" s="99"/>
      <c r="BM26" s="100">
        <f t="shared" ref="BM26:BM29" si="91">BL26*$E26</f>
        <v>0</v>
      </c>
      <c r="BN26" s="99"/>
      <c r="BO26" s="100">
        <f t="shared" ref="BO26:BO29" si="92">BN26*$E26</f>
        <v>0</v>
      </c>
      <c r="BP26" s="99"/>
      <c r="BQ26" s="100">
        <f t="shared" ref="BQ26:BQ29" si="93">BP26*$E26</f>
        <v>0</v>
      </c>
      <c r="BR26" s="99"/>
      <c r="BS26" s="100">
        <f t="shared" ref="BS26:BS29" si="94">BR26*$E26</f>
        <v>0</v>
      </c>
      <c r="BT26" s="99"/>
      <c r="BU26" s="100">
        <f t="shared" ref="BU26:BU29" si="95">BT26*$E26</f>
        <v>0</v>
      </c>
      <c r="BV26" s="99"/>
      <c r="BW26" s="100">
        <f t="shared" ref="BW26:BW29" si="96">BV26*$E26</f>
        <v>0</v>
      </c>
      <c r="BX26" s="99"/>
      <c r="BY26" s="100">
        <f t="shared" ref="BY26:BY29" si="97">BX26*$E26</f>
        <v>0</v>
      </c>
      <c r="BZ26" s="99"/>
      <c r="CA26" s="100">
        <f t="shared" ref="CA26:CA29" si="98">BZ26*$E26</f>
        <v>0</v>
      </c>
      <c r="CB26" s="99"/>
      <c r="CC26" s="100">
        <f t="shared" ref="CC26:CC29" si="99">CB26*$E26</f>
        <v>0</v>
      </c>
      <c r="CD26" s="99"/>
      <c r="CE26" s="100">
        <f t="shared" ref="CE26:CE29" si="100">CD26*$E26</f>
        <v>0</v>
      </c>
      <c r="CF26" s="101">
        <f t="shared" ref="CF26:CG29" si="101">SUM(BH26,BJ26,BL26,BN26,BP26,BR26,BT26,BV26,BX26,BZ26,CB26,CD26)</f>
        <v>0</v>
      </c>
      <c r="CG26" s="100">
        <f t="shared" si="101"/>
        <v>0</v>
      </c>
    </row>
    <row r="27" spans="1:85" s="102" customFormat="1" ht="19.899999999999999" customHeight="1" x14ac:dyDescent="0.25">
      <c r="A27" s="94">
        <v>21</v>
      </c>
      <c r="B27" s="95" t="s">
        <v>97</v>
      </c>
      <c r="C27" s="95" t="s">
        <v>77</v>
      </c>
      <c r="D27" s="94">
        <f>RANK(BF27,$BF$4:$BF$147)</f>
        <v>16</v>
      </c>
      <c r="E27" s="94">
        <v>0.6</v>
      </c>
      <c r="F27" s="94" t="s">
        <v>98</v>
      </c>
      <c r="G27" s="94"/>
      <c r="H27" s="94"/>
      <c r="I27" s="100">
        <f t="shared" si="19"/>
        <v>0</v>
      </c>
      <c r="J27" s="94"/>
      <c r="K27" s="100">
        <f t="shared" si="20"/>
        <v>0</v>
      </c>
      <c r="L27" s="94"/>
      <c r="M27" s="100">
        <f t="shared" si="21"/>
        <v>0</v>
      </c>
      <c r="N27" s="94"/>
      <c r="O27" s="100">
        <f t="shared" si="22"/>
        <v>0</v>
      </c>
      <c r="P27" s="94"/>
      <c r="Q27" s="100">
        <f t="shared" si="23"/>
        <v>0</v>
      </c>
      <c r="R27" s="94"/>
      <c r="S27" s="100">
        <f t="shared" si="24"/>
        <v>0</v>
      </c>
      <c r="T27" s="94"/>
      <c r="U27" s="100">
        <f t="shared" si="25"/>
        <v>0</v>
      </c>
      <c r="V27" s="94"/>
      <c r="W27" s="100">
        <f t="shared" si="26"/>
        <v>0</v>
      </c>
      <c r="X27" s="94"/>
      <c r="Y27" s="100">
        <f t="shared" si="27"/>
        <v>0</v>
      </c>
      <c r="Z27" s="94"/>
      <c r="AA27" s="100">
        <f t="shared" si="28"/>
        <v>0</v>
      </c>
      <c r="AB27" s="94"/>
      <c r="AC27" s="100">
        <f t="shared" si="29"/>
        <v>0</v>
      </c>
      <c r="AD27" s="94"/>
      <c r="AE27" s="100">
        <f t="shared" si="30"/>
        <v>0</v>
      </c>
      <c r="AF27" s="101">
        <f t="shared" si="87"/>
        <v>0</v>
      </c>
      <c r="AG27" s="100">
        <f t="shared" si="88"/>
        <v>0</v>
      </c>
      <c r="AH27" s="99"/>
      <c r="AI27" s="100">
        <f t="shared" si="33"/>
        <v>0</v>
      </c>
      <c r="AJ27" s="99"/>
      <c r="AK27" s="100">
        <f t="shared" si="34"/>
        <v>0</v>
      </c>
      <c r="AL27" s="99"/>
      <c r="AM27" s="100">
        <f t="shared" si="34"/>
        <v>0</v>
      </c>
      <c r="AN27" s="99"/>
      <c r="AO27" s="100">
        <f t="shared" si="35"/>
        <v>0</v>
      </c>
      <c r="AP27" s="99"/>
      <c r="AQ27" s="100">
        <f t="shared" si="36"/>
        <v>0</v>
      </c>
      <c r="AR27" s="99"/>
      <c r="AS27" s="100">
        <f t="shared" si="37"/>
        <v>0</v>
      </c>
      <c r="AT27" s="99"/>
      <c r="AU27" s="100">
        <f t="shared" si="38"/>
        <v>0</v>
      </c>
      <c r="AV27" s="99"/>
      <c r="AW27" s="100">
        <f t="shared" si="39"/>
        <v>0</v>
      </c>
      <c r="AX27" s="99"/>
      <c r="AY27" s="100">
        <f t="shared" si="40"/>
        <v>0</v>
      </c>
      <c r="AZ27" s="99"/>
      <c r="BA27" s="100">
        <f t="shared" si="41"/>
        <v>0</v>
      </c>
      <c r="BB27" s="99"/>
      <c r="BC27" s="100">
        <f t="shared" si="42"/>
        <v>0</v>
      </c>
      <c r="BD27" s="99"/>
      <c r="BE27" s="100">
        <f t="shared" si="43"/>
        <v>0</v>
      </c>
      <c r="BF27" s="101">
        <f t="shared" si="85"/>
        <v>0</v>
      </c>
      <c r="BG27" s="100">
        <f t="shared" si="85"/>
        <v>0</v>
      </c>
      <c r="BH27" s="99"/>
      <c r="BI27" s="100">
        <f t="shared" si="89"/>
        <v>0</v>
      </c>
      <c r="BJ27" s="99"/>
      <c r="BK27" s="100">
        <f t="shared" si="90"/>
        <v>0</v>
      </c>
      <c r="BL27" s="99"/>
      <c r="BM27" s="100">
        <f t="shared" si="91"/>
        <v>0</v>
      </c>
      <c r="BN27" s="99"/>
      <c r="BO27" s="100">
        <f t="shared" si="92"/>
        <v>0</v>
      </c>
      <c r="BP27" s="99"/>
      <c r="BQ27" s="100">
        <f t="shared" si="93"/>
        <v>0</v>
      </c>
      <c r="BR27" s="99"/>
      <c r="BS27" s="100">
        <f t="shared" si="94"/>
        <v>0</v>
      </c>
      <c r="BT27" s="99"/>
      <c r="BU27" s="100">
        <f t="shared" si="95"/>
        <v>0</v>
      </c>
      <c r="BV27" s="99"/>
      <c r="BW27" s="100">
        <f t="shared" si="96"/>
        <v>0</v>
      </c>
      <c r="BX27" s="99"/>
      <c r="BY27" s="100">
        <f t="shared" si="97"/>
        <v>0</v>
      </c>
      <c r="BZ27" s="99"/>
      <c r="CA27" s="100">
        <f t="shared" si="98"/>
        <v>0</v>
      </c>
      <c r="CB27" s="99"/>
      <c r="CC27" s="100">
        <f t="shared" si="99"/>
        <v>0</v>
      </c>
      <c r="CD27" s="99"/>
      <c r="CE27" s="100">
        <f t="shared" si="100"/>
        <v>0</v>
      </c>
      <c r="CF27" s="101">
        <f t="shared" si="101"/>
        <v>0</v>
      </c>
      <c r="CG27" s="100">
        <f t="shared" si="101"/>
        <v>0</v>
      </c>
    </row>
    <row r="28" spans="1:85" s="102" customFormat="1" ht="19.899999999999999" customHeight="1" x14ac:dyDescent="0.25">
      <c r="A28" s="94">
        <v>22</v>
      </c>
      <c r="B28" s="95" t="s">
        <v>99</v>
      </c>
      <c r="C28" s="95" t="s">
        <v>74</v>
      </c>
      <c r="D28" s="94">
        <f>RANK(BF28,$BF$4:$BF$147)</f>
        <v>10</v>
      </c>
      <c r="E28" s="94">
        <v>0.64</v>
      </c>
      <c r="F28" s="94" t="s">
        <v>85</v>
      </c>
      <c r="G28" s="94">
        <v>1700</v>
      </c>
      <c r="H28" s="94">
        <v>336</v>
      </c>
      <c r="I28" s="97">
        <f t="shared" si="19"/>
        <v>215.04</v>
      </c>
      <c r="J28" s="94">
        <v>770</v>
      </c>
      <c r="K28" s="97">
        <f t="shared" si="20"/>
        <v>492.8</v>
      </c>
      <c r="L28" s="94">
        <v>854</v>
      </c>
      <c r="M28" s="97">
        <f t="shared" si="21"/>
        <v>546.56000000000006</v>
      </c>
      <c r="N28" s="94">
        <v>322</v>
      </c>
      <c r="O28" s="97">
        <f t="shared" si="22"/>
        <v>206.08</v>
      </c>
      <c r="P28" s="94">
        <v>350</v>
      </c>
      <c r="Q28" s="97">
        <f t="shared" si="23"/>
        <v>224</v>
      </c>
      <c r="R28" s="94">
        <v>364</v>
      </c>
      <c r="S28" s="97">
        <f t="shared" si="24"/>
        <v>232.96</v>
      </c>
      <c r="T28" s="94">
        <v>644</v>
      </c>
      <c r="U28" s="97">
        <f t="shared" si="25"/>
        <v>412.16</v>
      </c>
      <c r="V28" s="94">
        <v>420</v>
      </c>
      <c r="W28" s="97">
        <f t="shared" si="26"/>
        <v>268.8</v>
      </c>
      <c r="X28" s="94">
        <v>168</v>
      </c>
      <c r="Y28" s="97">
        <f t="shared" si="27"/>
        <v>107.52</v>
      </c>
      <c r="Z28" s="94">
        <v>336</v>
      </c>
      <c r="AA28" s="97">
        <f t="shared" si="28"/>
        <v>215.04</v>
      </c>
      <c r="AB28" s="94">
        <v>378</v>
      </c>
      <c r="AC28" s="97">
        <f t="shared" si="29"/>
        <v>241.92000000000002</v>
      </c>
      <c r="AD28" s="94">
        <v>335</v>
      </c>
      <c r="AE28" s="97">
        <f t="shared" si="30"/>
        <v>214.4</v>
      </c>
      <c r="AF28" s="101">
        <f t="shared" si="87"/>
        <v>5277</v>
      </c>
      <c r="AG28" s="100">
        <f t="shared" si="88"/>
        <v>3377.28</v>
      </c>
      <c r="AH28" s="96">
        <v>336</v>
      </c>
      <c r="AI28" s="97">
        <f t="shared" si="33"/>
        <v>215.04</v>
      </c>
      <c r="AJ28" s="98">
        <v>280</v>
      </c>
      <c r="AK28" s="97">
        <f t="shared" si="33"/>
        <v>179.20000000000002</v>
      </c>
      <c r="AL28" s="99">
        <v>252</v>
      </c>
      <c r="AM28" s="100">
        <f t="shared" si="34"/>
        <v>161.28</v>
      </c>
      <c r="AN28" s="99">
        <v>364</v>
      </c>
      <c r="AO28" s="100">
        <f t="shared" si="35"/>
        <v>232.96</v>
      </c>
      <c r="AP28" s="99">
        <v>350</v>
      </c>
      <c r="AQ28" s="100">
        <f t="shared" si="36"/>
        <v>224</v>
      </c>
      <c r="AR28" s="99">
        <v>210</v>
      </c>
      <c r="AS28" s="100">
        <f t="shared" si="37"/>
        <v>134.4</v>
      </c>
      <c r="AT28" s="99">
        <v>322</v>
      </c>
      <c r="AU28" s="100">
        <f t="shared" si="38"/>
        <v>206.08</v>
      </c>
      <c r="AV28" s="99">
        <v>280</v>
      </c>
      <c r="AW28" s="100">
        <f t="shared" si="39"/>
        <v>179.20000000000002</v>
      </c>
      <c r="AX28" s="99">
        <v>280</v>
      </c>
      <c r="AY28" s="100">
        <f t="shared" si="40"/>
        <v>179.20000000000002</v>
      </c>
      <c r="AZ28" s="99">
        <v>252</v>
      </c>
      <c r="BA28" s="100">
        <f t="shared" si="41"/>
        <v>161.28</v>
      </c>
      <c r="BB28" s="99">
        <v>238</v>
      </c>
      <c r="BC28" s="100">
        <f t="shared" si="42"/>
        <v>152.32</v>
      </c>
      <c r="BD28" s="99">
        <v>182</v>
      </c>
      <c r="BE28" s="100">
        <f t="shared" si="43"/>
        <v>116.48</v>
      </c>
      <c r="BF28" s="101">
        <f t="shared" si="85"/>
        <v>3346</v>
      </c>
      <c r="BG28" s="100">
        <f t="shared" si="85"/>
        <v>2141.44</v>
      </c>
      <c r="BH28" s="99">
        <v>154</v>
      </c>
      <c r="BI28" s="97">
        <f t="shared" si="89"/>
        <v>98.56</v>
      </c>
      <c r="BJ28" s="99">
        <v>98</v>
      </c>
      <c r="BK28" s="97">
        <f t="shared" si="90"/>
        <v>62.72</v>
      </c>
      <c r="BL28" s="99"/>
      <c r="BM28" s="100">
        <f t="shared" si="91"/>
        <v>0</v>
      </c>
      <c r="BN28" s="99"/>
      <c r="BO28" s="100">
        <f t="shared" si="92"/>
        <v>0</v>
      </c>
      <c r="BP28" s="99"/>
      <c r="BQ28" s="100">
        <f t="shared" si="93"/>
        <v>0</v>
      </c>
      <c r="BR28" s="99"/>
      <c r="BS28" s="100">
        <f t="shared" si="94"/>
        <v>0</v>
      </c>
      <c r="BT28" s="99"/>
      <c r="BU28" s="100">
        <f t="shared" si="95"/>
        <v>0</v>
      </c>
      <c r="BV28" s="99"/>
      <c r="BW28" s="100">
        <f t="shared" si="96"/>
        <v>0</v>
      </c>
      <c r="BX28" s="99"/>
      <c r="BY28" s="100">
        <f t="shared" si="97"/>
        <v>0</v>
      </c>
      <c r="BZ28" s="99"/>
      <c r="CA28" s="100">
        <f t="shared" si="98"/>
        <v>0</v>
      </c>
      <c r="CB28" s="99"/>
      <c r="CC28" s="100">
        <f t="shared" si="99"/>
        <v>0</v>
      </c>
      <c r="CD28" s="99"/>
      <c r="CE28" s="100">
        <f t="shared" si="100"/>
        <v>0</v>
      </c>
      <c r="CF28" s="101">
        <f t="shared" si="101"/>
        <v>252</v>
      </c>
      <c r="CG28" s="100">
        <f t="shared" si="101"/>
        <v>161.28</v>
      </c>
    </row>
    <row r="29" spans="1:85" s="102" customFormat="1" ht="19.899999999999999" customHeight="1" x14ac:dyDescent="0.25">
      <c r="A29" s="94">
        <v>23</v>
      </c>
      <c r="B29" s="95" t="s">
        <v>100</v>
      </c>
      <c r="C29" s="95" t="s">
        <v>74</v>
      </c>
      <c r="D29" s="94">
        <f>RANK(BF29,$BF$4:$BF$147)</f>
        <v>16</v>
      </c>
      <c r="E29" s="94">
        <v>0.7</v>
      </c>
      <c r="F29" s="94" t="s">
        <v>85</v>
      </c>
      <c r="G29" s="94"/>
      <c r="H29" s="94"/>
      <c r="I29" s="100">
        <f t="shared" si="19"/>
        <v>0</v>
      </c>
      <c r="J29" s="94"/>
      <c r="K29" s="100">
        <f t="shared" si="20"/>
        <v>0</v>
      </c>
      <c r="L29" s="94"/>
      <c r="M29" s="100">
        <f t="shared" si="21"/>
        <v>0</v>
      </c>
      <c r="N29" s="94"/>
      <c r="O29" s="100">
        <f t="shared" si="22"/>
        <v>0</v>
      </c>
      <c r="P29" s="94"/>
      <c r="Q29" s="100">
        <f t="shared" si="23"/>
        <v>0</v>
      </c>
      <c r="R29" s="94"/>
      <c r="S29" s="100">
        <f t="shared" si="24"/>
        <v>0</v>
      </c>
      <c r="T29" s="94"/>
      <c r="U29" s="100">
        <f t="shared" si="25"/>
        <v>0</v>
      </c>
      <c r="V29" s="94"/>
      <c r="W29" s="100">
        <f t="shared" si="26"/>
        <v>0</v>
      </c>
      <c r="X29" s="94"/>
      <c r="Y29" s="100">
        <f t="shared" si="27"/>
        <v>0</v>
      </c>
      <c r="Z29" s="94"/>
      <c r="AA29" s="100">
        <f t="shared" si="28"/>
        <v>0</v>
      </c>
      <c r="AB29" s="94"/>
      <c r="AC29" s="100">
        <f t="shared" si="29"/>
        <v>0</v>
      </c>
      <c r="AD29" s="94"/>
      <c r="AE29" s="100">
        <f t="shared" si="30"/>
        <v>0</v>
      </c>
      <c r="AF29" s="101">
        <f t="shared" si="87"/>
        <v>0</v>
      </c>
      <c r="AG29" s="100">
        <f t="shared" si="88"/>
        <v>0</v>
      </c>
      <c r="AH29" s="99"/>
      <c r="AI29" s="100">
        <f t="shared" si="33"/>
        <v>0</v>
      </c>
      <c r="AJ29" s="99"/>
      <c r="AK29" s="100">
        <f t="shared" si="34"/>
        <v>0</v>
      </c>
      <c r="AL29" s="99"/>
      <c r="AM29" s="100">
        <f t="shared" si="34"/>
        <v>0</v>
      </c>
      <c r="AN29" s="99"/>
      <c r="AO29" s="100">
        <f t="shared" si="35"/>
        <v>0</v>
      </c>
      <c r="AP29" s="99"/>
      <c r="AQ29" s="100">
        <f t="shared" si="36"/>
        <v>0</v>
      </c>
      <c r="AR29" s="99"/>
      <c r="AS29" s="100">
        <f t="shared" si="37"/>
        <v>0</v>
      </c>
      <c r="AT29" s="99"/>
      <c r="AU29" s="100">
        <f t="shared" si="38"/>
        <v>0</v>
      </c>
      <c r="AV29" s="99"/>
      <c r="AW29" s="100">
        <f t="shared" si="39"/>
        <v>0</v>
      </c>
      <c r="AX29" s="99"/>
      <c r="AY29" s="100">
        <f t="shared" si="40"/>
        <v>0</v>
      </c>
      <c r="AZ29" s="99"/>
      <c r="BA29" s="100">
        <f t="shared" si="41"/>
        <v>0</v>
      </c>
      <c r="BB29" s="99"/>
      <c r="BC29" s="100">
        <f t="shared" si="42"/>
        <v>0</v>
      </c>
      <c r="BD29" s="99"/>
      <c r="BE29" s="100">
        <f t="shared" si="43"/>
        <v>0</v>
      </c>
      <c r="BF29" s="101">
        <f t="shared" si="85"/>
        <v>0</v>
      </c>
      <c r="BG29" s="100">
        <f t="shared" si="85"/>
        <v>0</v>
      </c>
      <c r="BH29" s="99"/>
      <c r="BI29" s="100">
        <f t="shared" si="89"/>
        <v>0</v>
      </c>
      <c r="BJ29" s="99"/>
      <c r="BK29" s="100">
        <f t="shared" si="90"/>
        <v>0</v>
      </c>
      <c r="BL29" s="99"/>
      <c r="BM29" s="100">
        <f t="shared" si="91"/>
        <v>0</v>
      </c>
      <c r="BN29" s="99"/>
      <c r="BO29" s="100">
        <f t="shared" si="92"/>
        <v>0</v>
      </c>
      <c r="BP29" s="99"/>
      <c r="BQ29" s="100">
        <f t="shared" si="93"/>
        <v>0</v>
      </c>
      <c r="BR29" s="99"/>
      <c r="BS29" s="100">
        <f t="shared" si="94"/>
        <v>0</v>
      </c>
      <c r="BT29" s="99"/>
      <c r="BU29" s="100">
        <f t="shared" si="95"/>
        <v>0</v>
      </c>
      <c r="BV29" s="99"/>
      <c r="BW29" s="100">
        <f t="shared" si="96"/>
        <v>0</v>
      </c>
      <c r="BX29" s="99"/>
      <c r="BY29" s="100">
        <f t="shared" si="97"/>
        <v>0</v>
      </c>
      <c r="BZ29" s="99"/>
      <c r="CA29" s="100">
        <f t="shared" si="98"/>
        <v>0</v>
      </c>
      <c r="CB29" s="99"/>
      <c r="CC29" s="100">
        <f t="shared" si="99"/>
        <v>0</v>
      </c>
      <c r="CD29" s="99"/>
      <c r="CE29" s="100">
        <f t="shared" si="100"/>
        <v>0</v>
      </c>
      <c r="CF29" s="101">
        <f t="shared" si="101"/>
        <v>0</v>
      </c>
      <c r="CG29" s="100">
        <f t="shared" si="101"/>
        <v>0</v>
      </c>
    </row>
    <row r="30" spans="1:85" s="102" customFormat="1" ht="19.899999999999999" customHeight="1" x14ac:dyDescent="0.25">
      <c r="A30" s="94"/>
      <c r="B30" s="95"/>
      <c r="C30" s="95"/>
      <c r="D30" s="94"/>
      <c r="E30" s="94"/>
      <c r="F30" s="94"/>
      <c r="G30" s="94"/>
      <c r="H30" s="94"/>
      <c r="I30" s="100"/>
      <c r="J30" s="94"/>
      <c r="K30" s="100"/>
      <c r="L30" s="94"/>
      <c r="M30" s="100"/>
      <c r="N30" s="94"/>
      <c r="O30" s="100"/>
      <c r="P30" s="94"/>
      <c r="Q30" s="100"/>
      <c r="R30" s="94"/>
      <c r="S30" s="100"/>
      <c r="T30" s="94"/>
      <c r="U30" s="100"/>
      <c r="V30" s="94"/>
      <c r="W30" s="100"/>
      <c r="X30" s="94"/>
      <c r="Y30" s="100"/>
      <c r="Z30" s="94"/>
      <c r="AA30" s="100"/>
      <c r="AB30" s="94"/>
      <c r="AC30" s="100"/>
      <c r="AD30" s="94"/>
      <c r="AE30" s="100"/>
      <c r="AF30" s="101"/>
      <c r="AG30" s="100"/>
      <c r="AH30" s="99"/>
      <c r="AI30" s="100"/>
      <c r="AJ30" s="99"/>
      <c r="AK30" s="100"/>
      <c r="AL30" s="99"/>
      <c r="AM30" s="100"/>
      <c r="AN30" s="99"/>
      <c r="AO30" s="100"/>
      <c r="AP30" s="99"/>
      <c r="AQ30" s="100"/>
      <c r="AR30" s="99"/>
      <c r="AS30" s="100"/>
      <c r="AT30" s="99"/>
      <c r="AU30" s="100"/>
      <c r="AV30" s="99"/>
      <c r="AW30" s="100"/>
      <c r="AX30" s="99"/>
      <c r="AY30" s="100"/>
      <c r="AZ30" s="99"/>
      <c r="BA30" s="100"/>
      <c r="BB30" s="99"/>
      <c r="BC30" s="100"/>
      <c r="BD30" s="99"/>
      <c r="BE30" s="100"/>
      <c r="BF30" s="101"/>
      <c r="BG30" s="100"/>
      <c r="BH30" s="99"/>
      <c r="BI30" s="100"/>
      <c r="BJ30" s="99"/>
      <c r="BK30" s="100"/>
      <c r="BL30" s="99"/>
      <c r="BM30" s="100"/>
      <c r="BN30" s="99"/>
      <c r="BO30" s="100"/>
      <c r="BP30" s="99"/>
      <c r="BQ30" s="100"/>
      <c r="BR30" s="99"/>
      <c r="BS30" s="100"/>
      <c r="BT30" s="99"/>
      <c r="BU30" s="100"/>
      <c r="BV30" s="99"/>
      <c r="BW30" s="100"/>
      <c r="BX30" s="99"/>
      <c r="BY30" s="100"/>
      <c r="BZ30" s="99"/>
      <c r="CA30" s="100"/>
      <c r="CB30" s="99"/>
      <c r="CC30" s="100"/>
      <c r="CD30" s="99"/>
      <c r="CE30" s="100"/>
      <c r="CF30" s="101"/>
      <c r="CG30" s="100"/>
    </row>
    <row r="31" spans="1:85" s="102" customFormat="1" ht="19.899999999999999" customHeight="1" x14ac:dyDescent="0.25">
      <c r="A31" s="94">
        <v>24</v>
      </c>
      <c r="B31" s="95" t="s">
        <v>101</v>
      </c>
      <c r="C31" s="95" t="s">
        <v>77</v>
      </c>
      <c r="D31" s="94">
        <f t="shared" ref="D31:D47" si="102">RANK(BF31,$BF$4:$BF$147)</f>
        <v>16</v>
      </c>
      <c r="E31" s="94">
        <v>1</v>
      </c>
      <c r="F31" s="94" t="s">
        <v>75</v>
      </c>
      <c r="G31" s="94">
        <v>1680</v>
      </c>
      <c r="H31" s="94"/>
      <c r="I31" s="100">
        <f t="shared" si="19"/>
        <v>0</v>
      </c>
      <c r="J31" s="94"/>
      <c r="K31" s="100">
        <f t="shared" si="20"/>
        <v>0</v>
      </c>
      <c r="L31" s="94"/>
      <c r="M31" s="100">
        <f t="shared" si="21"/>
        <v>0</v>
      </c>
      <c r="N31" s="94"/>
      <c r="O31" s="100">
        <f t="shared" si="22"/>
        <v>0</v>
      </c>
      <c r="P31" s="94"/>
      <c r="Q31" s="100">
        <f t="shared" si="23"/>
        <v>0</v>
      </c>
      <c r="R31" s="94"/>
      <c r="S31" s="100">
        <f t="shared" si="24"/>
        <v>0</v>
      </c>
      <c r="T31" s="94"/>
      <c r="U31" s="100">
        <f t="shared" si="25"/>
        <v>0</v>
      </c>
      <c r="V31" s="94"/>
      <c r="W31" s="100">
        <f t="shared" si="26"/>
        <v>0</v>
      </c>
      <c r="X31" s="94"/>
      <c r="Y31" s="100">
        <f t="shared" si="27"/>
        <v>0</v>
      </c>
      <c r="Z31" s="94"/>
      <c r="AA31" s="100">
        <f t="shared" si="28"/>
        <v>0</v>
      </c>
      <c r="AB31" s="94"/>
      <c r="AC31" s="100">
        <f t="shared" si="29"/>
        <v>0</v>
      </c>
      <c r="AD31" s="94"/>
      <c r="AE31" s="100">
        <f t="shared" si="30"/>
        <v>0</v>
      </c>
      <c r="AF31" s="101">
        <f t="shared" ref="AF31:AF47" si="103">SUM(H31,J31,L31,N31,P31,R31,T31,V31,X31,Z31,AB31,AD31)</f>
        <v>0</v>
      </c>
      <c r="AG31" s="100">
        <f t="shared" ref="AG31:AG47" si="104">SUM(I31,K31,M31,O31,Q31,S31,U31,W31,Y31,AA31,AC31,AE31)</f>
        <v>0</v>
      </c>
      <c r="AH31" s="99"/>
      <c r="AI31" s="100">
        <f t="shared" si="33"/>
        <v>0</v>
      </c>
      <c r="AJ31" s="99"/>
      <c r="AK31" s="100">
        <f t="shared" si="34"/>
        <v>0</v>
      </c>
      <c r="AL31" s="99"/>
      <c r="AM31" s="100">
        <f t="shared" si="34"/>
        <v>0</v>
      </c>
      <c r="AN31" s="99"/>
      <c r="AO31" s="100">
        <f t="shared" si="35"/>
        <v>0</v>
      </c>
      <c r="AP31" s="99"/>
      <c r="AQ31" s="100">
        <f t="shared" si="36"/>
        <v>0</v>
      </c>
      <c r="AR31" s="99"/>
      <c r="AS31" s="100">
        <f t="shared" si="37"/>
        <v>0</v>
      </c>
      <c r="AT31" s="99"/>
      <c r="AU31" s="100">
        <f t="shared" si="38"/>
        <v>0</v>
      </c>
      <c r="AV31" s="99"/>
      <c r="AW31" s="100">
        <f t="shared" si="39"/>
        <v>0</v>
      </c>
      <c r="AX31" s="99"/>
      <c r="AY31" s="100">
        <f t="shared" si="40"/>
        <v>0</v>
      </c>
      <c r="AZ31" s="99"/>
      <c r="BA31" s="100">
        <f t="shared" si="41"/>
        <v>0</v>
      </c>
      <c r="BB31" s="99"/>
      <c r="BC31" s="100">
        <f t="shared" si="42"/>
        <v>0</v>
      </c>
      <c r="BD31" s="99"/>
      <c r="BE31" s="100">
        <f t="shared" si="43"/>
        <v>0</v>
      </c>
      <c r="BF31" s="101">
        <f t="shared" si="85"/>
        <v>0</v>
      </c>
      <c r="BG31" s="100">
        <f t="shared" si="85"/>
        <v>0</v>
      </c>
      <c r="BH31" s="99"/>
      <c r="BI31" s="100">
        <f t="shared" ref="BI31:BI47" si="105">BH31*$E31</f>
        <v>0</v>
      </c>
      <c r="BJ31" s="99"/>
      <c r="BK31" s="100">
        <f t="shared" ref="BK31:BK47" si="106">BJ31*$E31</f>
        <v>0</v>
      </c>
      <c r="BL31" s="99"/>
      <c r="BM31" s="100">
        <f t="shared" ref="BM31:BM47" si="107">BL31*$E31</f>
        <v>0</v>
      </c>
      <c r="BN31" s="99"/>
      <c r="BO31" s="100">
        <f t="shared" ref="BO31:BO47" si="108">BN31*$E31</f>
        <v>0</v>
      </c>
      <c r="BP31" s="99"/>
      <c r="BQ31" s="100">
        <f t="shared" ref="BQ31:BQ47" si="109">BP31*$E31</f>
        <v>0</v>
      </c>
      <c r="BR31" s="99"/>
      <c r="BS31" s="100">
        <f t="shared" ref="BS31:BS47" si="110">BR31*$E31</f>
        <v>0</v>
      </c>
      <c r="BT31" s="99"/>
      <c r="BU31" s="100">
        <f t="shared" ref="BU31:BU47" si="111">BT31*$E31</f>
        <v>0</v>
      </c>
      <c r="BV31" s="99"/>
      <c r="BW31" s="100">
        <f t="shared" ref="BW31:BW47" si="112">BV31*$E31</f>
        <v>0</v>
      </c>
      <c r="BX31" s="99"/>
      <c r="BY31" s="100">
        <f t="shared" ref="BY31:BY47" si="113">BX31*$E31</f>
        <v>0</v>
      </c>
      <c r="BZ31" s="99"/>
      <c r="CA31" s="100">
        <f t="shared" ref="CA31:CA47" si="114">BZ31*$E31</f>
        <v>0</v>
      </c>
      <c r="CB31" s="99"/>
      <c r="CC31" s="100">
        <f t="shared" ref="CC31:CC47" si="115">CB31*$E31</f>
        <v>0</v>
      </c>
      <c r="CD31" s="99"/>
      <c r="CE31" s="100">
        <f t="shared" ref="CE31:CE47" si="116">CD31*$E31</f>
        <v>0</v>
      </c>
      <c r="CF31" s="101">
        <f t="shared" ref="CF31:CG47" si="117">SUM(BH31,BJ31,BL31,BN31,BP31,BR31,BT31,BV31,BX31,BZ31,CB31,CD31)</f>
        <v>0</v>
      </c>
      <c r="CG31" s="100">
        <f t="shared" si="117"/>
        <v>0</v>
      </c>
    </row>
    <row r="32" spans="1:85" s="102" customFormat="1" ht="19.899999999999999" customHeight="1" x14ac:dyDescent="0.25">
      <c r="A32" s="94">
        <v>25</v>
      </c>
      <c r="B32" s="95" t="s">
        <v>102</v>
      </c>
      <c r="C32" s="95" t="s">
        <v>77</v>
      </c>
      <c r="D32" s="94">
        <f t="shared" si="102"/>
        <v>16</v>
      </c>
      <c r="E32" s="94">
        <v>1</v>
      </c>
      <c r="F32" s="94" t="s">
        <v>75</v>
      </c>
      <c r="G32" s="94">
        <v>1930</v>
      </c>
      <c r="H32" s="94"/>
      <c r="I32" s="100">
        <f t="shared" si="19"/>
        <v>0</v>
      </c>
      <c r="J32" s="94"/>
      <c r="K32" s="100">
        <f t="shared" si="20"/>
        <v>0</v>
      </c>
      <c r="L32" s="94"/>
      <c r="M32" s="100">
        <f t="shared" si="21"/>
        <v>0</v>
      </c>
      <c r="N32" s="94"/>
      <c r="O32" s="100">
        <f t="shared" si="22"/>
        <v>0</v>
      </c>
      <c r="P32" s="94"/>
      <c r="Q32" s="100">
        <f t="shared" si="23"/>
        <v>0</v>
      </c>
      <c r="R32" s="94"/>
      <c r="S32" s="100">
        <f t="shared" si="24"/>
        <v>0</v>
      </c>
      <c r="T32" s="94"/>
      <c r="U32" s="100">
        <f t="shared" si="25"/>
        <v>0</v>
      </c>
      <c r="V32" s="94"/>
      <c r="W32" s="100">
        <f t="shared" si="26"/>
        <v>0</v>
      </c>
      <c r="X32" s="94"/>
      <c r="Y32" s="100">
        <f t="shared" si="27"/>
        <v>0</v>
      </c>
      <c r="Z32" s="94"/>
      <c r="AA32" s="100">
        <f t="shared" si="28"/>
        <v>0</v>
      </c>
      <c r="AB32" s="94"/>
      <c r="AC32" s="100">
        <f t="shared" si="29"/>
        <v>0</v>
      </c>
      <c r="AD32" s="94"/>
      <c r="AE32" s="100">
        <f t="shared" si="30"/>
        <v>0</v>
      </c>
      <c r="AF32" s="101">
        <f t="shared" si="103"/>
        <v>0</v>
      </c>
      <c r="AG32" s="100">
        <f t="shared" si="104"/>
        <v>0</v>
      </c>
      <c r="AH32" s="99"/>
      <c r="AI32" s="100">
        <f t="shared" si="33"/>
        <v>0</v>
      </c>
      <c r="AJ32" s="99"/>
      <c r="AK32" s="100">
        <f t="shared" si="34"/>
        <v>0</v>
      </c>
      <c r="AL32" s="99"/>
      <c r="AM32" s="100">
        <f t="shared" si="34"/>
        <v>0</v>
      </c>
      <c r="AN32" s="99"/>
      <c r="AO32" s="100">
        <f t="shared" si="35"/>
        <v>0</v>
      </c>
      <c r="AP32" s="99"/>
      <c r="AQ32" s="100">
        <f t="shared" si="36"/>
        <v>0</v>
      </c>
      <c r="AR32" s="99"/>
      <c r="AS32" s="100">
        <f t="shared" si="37"/>
        <v>0</v>
      </c>
      <c r="AT32" s="99"/>
      <c r="AU32" s="100">
        <f t="shared" si="38"/>
        <v>0</v>
      </c>
      <c r="AV32" s="99"/>
      <c r="AW32" s="100">
        <f t="shared" si="39"/>
        <v>0</v>
      </c>
      <c r="AX32" s="99"/>
      <c r="AY32" s="100">
        <f t="shared" si="40"/>
        <v>0</v>
      </c>
      <c r="AZ32" s="99"/>
      <c r="BA32" s="100">
        <f t="shared" si="41"/>
        <v>0</v>
      </c>
      <c r="BB32" s="99"/>
      <c r="BC32" s="100">
        <f t="shared" si="42"/>
        <v>0</v>
      </c>
      <c r="BD32" s="99"/>
      <c r="BE32" s="100">
        <f t="shared" si="43"/>
        <v>0</v>
      </c>
      <c r="BF32" s="101">
        <f t="shared" si="85"/>
        <v>0</v>
      </c>
      <c r="BG32" s="100">
        <f t="shared" si="85"/>
        <v>0</v>
      </c>
      <c r="BH32" s="99"/>
      <c r="BI32" s="100">
        <f t="shared" si="105"/>
        <v>0</v>
      </c>
      <c r="BJ32" s="99"/>
      <c r="BK32" s="100">
        <f t="shared" si="106"/>
        <v>0</v>
      </c>
      <c r="BL32" s="99"/>
      <c r="BM32" s="100">
        <f t="shared" si="107"/>
        <v>0</v>
      </c>
      <c r="BN32" s="99"/>
      <c r="BO32" s="100">
        <f t="shared" si="108"/>
        <v>0</v>
      </c>
      <c r="BP32" s="99"/>
      <c r="BQ32" s="100">
        <f t="shared" si="109"/>
        <v>0</v>
      </c>
      <c r="BR32" s="99"/>
      <c r="BS32" s="100">
        <f t="shared" si="110"/>
        <v>0</v>
      </c>
      <c r="BT32" s="99"/>
      <c r="BU32" s="100">
        <f t="shared" si="111"/>
        <v>0</v>
      </c>
      <c r="BV32" s="99"/>
      <c r="BW32" s="100">
        <f t="shared" si="112"/>
        <v>0</v>
      </c>
      <c r="BX32" s="99"/>
      <c r="BY32" s="100">
        <f t="shared" si="113"/>
        <v>0</v>
      </c>
      <c r="BZ32" s="99"/>
      <c r="CA32" s="100">
        <f t="shared" si="114"/>
        <v>0</v>
      </c>
      <c r="CB32" s="99"/>
      <c r="CC32" s="100">
        <f t="shared" si="115"/>
        <v>0</v>
      </c>
      <c r="CD32" s="99"/>
      <c r="CE32" s="100">
        <f t="shared" si="116"/>
        <v>0</v>
      </c>
      <c r="CF32" s="101">
        <f t="shared" si="117"/>
        <v>0</v>
      </c>
      <c r="CG32" s="100">
        <f t="shared" si="117"/>
        <v>0</v>
      </c>
    </row>
    <row r="33" spans="1:85" s="102" customFormat="1" ht="19.899999999999999" customHeight="1" x14ac:dyDescent="0.25">
      <c r="A33" s="94">
        <v>26</v>
      </c>
      <c r="B33" s="95" t="s">
        <v>103</v>
      </c>
      <c r="C33" s="95" t="s">
        <v>77</v>
      </c>
      <c r="D33" s="94">
        <f t="shared" si="102"/>
        <v>16</v>
      </c>
      <c r="E33" s="94">
        <v>0.6</v>
      </c>
      <c r="F33" s="94" t="s">
        <v>75</v>
      </c>
      <c r="G33" s="94">
        <v>1110</v>
      </c>
      <c r="H33" s="94"/>
      <c r="I33" s="100">
        <f t="shared" si="19"/>
        <v>0</v>
      </c>
      <c r="J33" s="94"/>
      <c r="K33" s="100">
        <f t="shared" si="20"/>
        <v>0</v>
      </c>
      <c r="L33" s="94"/>
      <c r="M33" s="100">
        <f t="shared" si="21"/>
        <v>0</v>
      </c>
      <c r="N33" s="94"/>
      <c r="O33" s="100">
        <f t="shared" si="22"/>
        <v>0</v>
      </c>
      <c r="P33" s="94"/>
      <c r="Q33" s="100">
        <f t="shared" si="23"/>
        <v>0</v>
      </c>
      <c r="R33" s="94"/>
      <c r="S33" s="100">
        <f t="shared" si="24"/>
        <v>0</v>
      </c>
      <c r="T33" s="94"/>
      <c r="U33" s="100">
        <f t="shared" si="25"/>
        <v>0</v>
      </c>
      <c r="V33" s="94"/>
      <c r="W33" s="100">
        <f t="shared" si="26"/>
        <v>0</v>
      </c>
      <c r="X33" s="94"/>
      <c r="Y33" s="100">
        <f t="shared" si="27"/>
        <v>0</v>
      </c>
      <c r="Z33" s="94"/>
      <c r="AA33" s="100">
        <f t="shared" si="28"/>
        <v>0</v>
      </c>
      <c r="AB33" s="94"/>
      <c r="AC33" s="100">
        <f t="shared" si="29"/>
        <v>0</v>
      </c>
      <c r="AD33" s="94"/>
      <c r="AE33" s="100">
        <f t="shared" si="30"/>
        <v>0</v>
      </c>
      <c r="AF33" s="101">
        <f t="shared" si="103"/>
        <v>0</v>
      </c>
      <c r="AG33" s="100">
        <f t="shared" si="104"/>
        <v>0</v>
      </c>
      <c r="AH33" s="99"/>
      <c r="AI33" s="100">
        <f t="shared" si="33"/>
        <v>0</v>
      </c>
      <c r="AJ33" s="99"/>
      <c r="AK33" s="100">
        <f t="shared" si="34"/>
        <v>0</v>
      </c>
      <c r="AL33" s="99"/>
      <c r="AM33" s="100">
        <f t="shared" si="34"/>
        <v>0</v>
      </c>
      <c r="AN33" s="99"/>
      <c r="AO33" s="100">
        <f t="shared" si="35"/>
        <v>0</v>
      </c>
      <c r="AP33" s="99"/>
      <c r="AQ33" s="100">
        <f t="shared" si="36"/>
        <v>0</v>
      </c>
      <c r="AR33" s="99"/>
      <c r="AS33" s="100">
        <f t="shared" si="37"/>
        <v>0</v>
      </c>
      <c r="AT33" s="99"/>
      <c r="AU33" s="100">
        <f t="shared" si="38"/>
        <v>0</v>
      </c>
      <c r="AV33" s="99"/>
      <c r="AW33" s="100">
        <f t="shared" si="39"/>
        <v>0</v>
      </c>
      <c r="AX33" s="99"/>
      <c r="AY33" s="100">
        <f t="shared" si="40"/>
        <v>0</v>
      </c>
      <c r="AZ33" s="99"/>
      <c r="BA33" s="100">
        <f t="shared" si="41"/>
        <v>0</v>
      </c>
      <c r="BB33" s="99"/>
      <c r="BC33" s="100">
        <f t="shared" si="42"/>
        <v>0</v>
      </c>
      <c r="BD33" s="99"/>
      <c r="BE33" s="100">
        <f t="shared" si="43"/>
        <v>0</v>
      </c>
      <c r="BF33" s="101">
        <f t="shared" si="85"/>
        <v>0</v>
      </c>
      <c r="BG33" s="100">
        <f t="shared" si="85"/>
        <v>0</v>
      </c>
      <c r="BH33" s="99"/>
      <c r="BI33" s="100">
        <f t="shared" si="105"/>
        <v>0</v>
      </c>
      <c r="BJ33" s="99"/>
      <c r="BK33" s="100">
        <f t="shared" si="106"/>
        <v>0</v>
      </c>
      <c r="BL33" s="99"/>
      <c r="BM33" s="100">
        <f t="shared" si="107"/>
        <v>0</v>
      </c>
      <c r="BN33" s="99"/>
      <c r="BO33" s="100">
        <f t="shared" si="108"/>
        <v>0</v>
      </c>
      <c r="BP33" s="99"/>
      <c r="BQ33" s="100">
        <f t="shared" si="109"/>
        <v>0</v>
      </c>
      <c r="BR33" s="99"/>
      <c r="BS33" s="100">
        <f t="shared" si="110"/>
        <v>0</v>
      </c>
      <c r="BT33" s="99"/>
      <c r="BU33" s="100">
        <f t="shared" si="111"/>
        <v>0</v>
      </c>
      <c r="BV33" s="99"/>
      <c r="BW33" s="100">
        <f t="shared" si="112"/>
        <v>0</v>
      </c>
      <c r="BX33" s="99"/>
      <c r="BY33" s="100">
        <f t="shared" si="113"/>
        <v>0</v>
      </c>
      <c r="BZ33" s="99"/>
      <c r="CA33" s="100">
        <f t="shared" si="114"/>
        <v>0</v>
      </c>
      <c r="CB33" s="99"/>
      <c r="CC33" s="100">
        <f t="shared" si="115"/>
        <v>0</v>
      </c>
      <c r="CD33" s="99"/>
      <c r="CE33" s="100">
        <f t="shared" si="116"/>
        <v>0</v>
      </c>
      <c r="CF33" s="101">
        <f t="shared" si="117"/>
        <v>0</v>
      </c>
      <c r="CG33" s="100">
        <f t="shared" si="117"/>
        <v>0</v>
      </c>
    </row>
    <row r="34" spans="1:85" s="102" customFormat="1" ht="19.899999999999999" customHeight="1" x14ac:dyDescent="0.25">
      <c r="A34" s="94">
        <v>27</v>
      </c>
      <c r="B34" s="95" t="s">
        <v>104</v>
      </c>
      <c r="C34" s="95" t="s">
        <v>77</v>
      </c>
      <c r="D34" s="94">
        <f t="shared" si="102"/>
        <v>16</v>
      </c>
      <c r="E34" s="94">
        <v>0.6</v>
      </c>
      <c r="F34" s="94" t="s">
        <v>75</v>
      </c>
      <c r="G34" s="94">
        <v>1330</v>
      </c>
      <c r="H34" s="94"/>
      <c r="I34" s="100">
        <f t="shared" si="19"/>
        <v>0</v>
      </c>
      <c r="J34" s="94"/>
      <c r="K34" s="100">
        <f t="shared" si="20"/>
        <v>0</v>
      </c>
      <c r="L34" s="94"/>
      <c r="M34" s="100">
        <f t="shared" si="21"/>
        <v>0</v>
      </c>
      <c r="N34" s="94"/>
      <c r="O34" s="100">
        <f t="shared" si="22"/>
        <v>0</v>
      </c>
      <c r="P34" s="94"/>
      <c r="Q34" s="100">
        <f t="shared" si="23"/>
        <v>0</v>
      </c>
      <c r="R34" s="94"/>
      <c r="S34" s="100">
        <f t="shared" si="24"/>
        <v>0</v>
      </c>
      <c r="T34" s="94"/>
      <c r="U34" s="100">
        <f t="shared" si="25"/>
        <v>0</v>
      </c>
      <c r="V34" s="94"/>
      <c r="W34" s="100">
        <f t="shared" si="26"/>
        <v>0</v>
      </c>
      <c r="X34" s="94"/>
      <c r="Y34" s="100">
        <f t="shared" si="27"/>
        <v>0</v>
      </c>
      <c r="Z34" s="94"/>
      <c r="AA34" s="100">
        <f t="shared" si="28"/>
        <v>0</v>
      </c>
      <c r="AB34" s="94"/>
      <c r="AC34" s="100">
        <f t="shared" si="29"/>
        <v>0</v>
      </c>
      <c r="AD34" s="94"/>
      <c r="AE34" s="100">
        <f t="shared" si="30"/>
        <v>0</v>
      </c>
      <c r="AF34" s="101">
        <f t="shared" si="103"/>
        <v>0</v>
      </c>
      <c r="AG34" s="100">
        <f t="shared" si="104"/>
        <v>0</v>
      </c>
      <c r="AH34" s="99"/>
      <c r="AI34" s="100">
        <f t="shared" si="33"/>
        <v>0</v>
      </c>
      <c r="AJ34" s="99"/>
      <c r="AK34" s="100">
        <f t="shared" si="34"/>
        <v>0</v>
      </c>
      <c r="AL34" s="99"/>
      <c r="AM34" s="100">
        <f t="shared" si="34"/>
        <v>0</v>
      </c>
      <c r="AN34" s="99"/>
      <c r="AO34" s="100">
        <f t="shared" si="35"/>
        <v>0</v>
      </c>
      <c r="AP34" s="99"/>
      <c r="AQ34" s="100">
        <f t="shared" si="36"/>
        <v>0</v>
      </c>
      <c r="AR34" s="99"/>
      <c r="AS34" s="100">
        <f t="shared" si="37"/>
        <v>0</v>
      </c>
      <c r="AT34" s="99"/>
      <c r="AU34" s="100">
        <f t="shared" si="38"/>
        <v>0</v>
      </c>
      <c r="AV34" s="99"/>
      <c r="AW34" s="100">
        <f t="shared" si="39"/>
        <v>0</v>
      </c>
      <c r="AX34" s="99"/>
      <c r="AY34" s="100">
        <f t="shared" si="40"/>
        <v>0</v>
      </c>
      <c r="AZ34" s="99"/>
      <c r="BA34" s="100">
        <f t="shared" si="41"/>
        <v>0</v>
      </c>
      <c r="BB34" s="99"/>
      <c r="BC34" s="100">
        <f t="shared" si="42"/>
        <v>0</v>
      </c>
      <c r="BD34" s="99"/>
      <c r="BE34" s="100">
        <f t="shared" si="43"/>
        <v>0</v>
      </c>
      <c r="BF34" s="101">
        <f t="shared" si="85"/>
        <v>0</v>
      </c>
      <c r="BG34" s="100">
        <f t="shared" si="85"/>
        <v>0</v>
      </c>
      <c r="BH34" s="99"/>
      <c r="BI34" s="100">
        <f t="shared" si="105"/>
        <v>0</v>
      </c>
      <c r="BJ34" s="99"/>
      <c r="BK34" s="100">
        <f t="shared" si="106"/>
        <v>0</v>
      </c>
      <c r="BL34" s="99"/>
      <c r="BM34" s="100">
        <f t="shared" si="107"/>
        <v>0</v>
      </c>
      <c r="BN34" s="99"/>
      <c r="BO34" s="100">
        <f t="shared" si="108"/>
        <v>0</v>
      </c>
      <c r="BP34" s="99"/>
      <c r="BQ34" s="100">
        <f t="shared" si="109"/>
        <v>0</v>
      </c>
      <c r="BR34" s="99"/>
      <c r="BS34" s="100">
        <f t="shared" si="110"/>
        <v>0</v>
      </c>
      <c r="BT34" s="99"/>
      <c r="BU34" s="100">
        <f t="shared" si="111"/>
        <v>0</v>
      </c>
      <c r="BV34" s="99"/>
      <c r="BW34" s="100">
        <f t="shared" si="112"/>
        <v>0</v>
      </c>
      <c r="BX34" s="99"/>
      <c r="BY34" s="100">
        <f t="shared" si="113"/>
        <v>0</v>
      </c>
      <c r="BZ34" s="99"/>
      <c r="CA34" s="100">
        <f t="shared" si="114"/>
        <v>0</v>
      </c>
      <c r="CB34" s="99"/>
      <c r="CC34" s="100">
        <f t="shared" si="115"/>
        <v>0</v>
      </c>
      <c r="CD34" s="99"/>
      <c r="CE34" s="100">
        <f t="shared" si="116"/>
        <v>0</v>
      </c>
      <c r="CF34" s="101">
        <f t="shared" si="117"/>
        <v>0</v>
      </c>
      <c r="CG34" s="100">
        <f t="shared" si="117"/>
        <v>0</v>
      </c>
    </row>
    <row r="35" spans="1:85" s="102" customFormat="1" ht="19.899999999999999" customHeight="1" x14ac:dyDescent="0.25">
      <c r="A35" s="94">
        <v>28</v>
      </c>
      <c r="B35" s="95" t="s">
        <v>105</v>
      </c>
      <c r="C35" s="95" t="s">
        <v>77</v>
      </c>
      <c r="D35" s="94">
        <f t="shared" si="102"/>
        <v>16</v>
      </c>
      <c r="E35" s="94">
        <v>0.35</v>
      </c>
      <c r="F35" s="94" t="s">
        <v>81</v>
      </c>
      <c r="G35" s="94">
        <v>900</v>
      </c>
      <c r="H35" s="94"/>
      <c r="I35" s="100">
        <f t="shared" si="19"/>
        <v>0</v>
      </c>
      <c r="J35" s="94"/>
      <c r="K35" s="100">
        <f t="shared" si="20"/>
        <v>0</v>
      </c>
      <c r="L35" s="94"/>
      <c r="M35" s="100">
        <f t="shared" si="21"/>
        <v>0</v>
      </c>
      <c r="N35" s="94"/>
      <c r="O35" s="100">
        <f t="shared" si="22"/>
        <v>0</v>
      </c>
      <c r="P35" s="94"/>
      <c r="Q35" s="100">
        <f t="shared" si="23"/>
        <v>0</v>
      </c>
      <c r="R35" s="94"/>
      <c r="S35" s="100">
        <f t="shared" si="24"/>
        <v>0</v>
      </c>
      <c r="T35" s="94"/>
      <c r="U35" s="100">
        <f t="shared" si="25"/>
        <v>0</v>
      </c>
      <c r="V35" s="94"/>
      <c r="W35" s="100">
        <f t="shared" si="26"/>
        <v>0</v>
      </c>
      <c r="X35" s="94"/>
      <c r="Y35" s="100">
        <f t="shared" si="27"/>
        <v>0</v>
      </c>
      <c r="Z35" s="94"/>
      <c r="AA35" s="100">
        <f t="shared" si="28"/>
        <v>0</v>
      </c>
      <c r="AB35" s="94"/>
      <c r="AC35" s="100">
        <f t="shared" si="29"/>
        <v>0</v>
      </c>
      <c r="AD35" s="94"/>
      <c r="AE35" s="100">
        <f t="shared" si="30"/>
        <v>0</v>
      </c>
      <c r="AF35" s="101">
        <f t="shared" si="103"/>
        <v>0</v>
      </c>
      <c r="AG35" s="100">
        <f t="shared" si="104"/>
        <v>0</v>
      </c>
      <c r="AH35" s="99"/>
      <c r="AI35" s="100">
        <f t="shared" si="33"/>
        <v>0</v>
      </c>
      <c r="AJ35" s="99"/>
      <c r="AK35" s="100">
        <f t="shared" si="34"/>
        <v>0</v>
      </c>
      <c r="AL35" s="99"/>
      <c r="AM35" s="100">
        <f t="shared" si="34"/>
        <v>0</v>
      </c>
      <c r="AN35" s="99"/>
      <c r="AO35" s="100">
        <f t="shared" si="35"/>
        <v>0</v>
      </c>
      <c r="AP35" s="99"/>
      <c r="AQ35" s="100">
        <f t="shared" si="36"/>
        <v>0</v>
      </c>
      <c r="AR35" s="99"/>
      <c r="AS35" s="100">
        <f t="shared" si="37"/>
        <v>0</v>
      </c>
      <c r="AT35" s="99"/>
      <c r="AU35" s="100">
        <f t="shared" si="38"/>
        <v>0</v>
      </c>
      <c r="AV35" s="99"/>
      <c r="AW35" s="100">
        <f t="shared" si="39"/>
        <v>0</v>
      </c>
      <c r="AX35" s="99"/>
      <c r="AY35" s="100">
        <f t="shared" si="40"/>
        <v>0</v>
      </c>
      <c r="AZ35" s="99"/>
      <c r="BA35" s="100">
        <f t="shared" si="41"/>
        <v>0</v>
      </c>
      <c r="BB35" s="99"/>
      <c r="BC35" s="100">
        <f t="shared" si="42"/>
        <v>0</v>
      </c>
      <c r="BD35" s="99"/>
      <c r="BE35" s="100">
        <f t="shared" si="43"/>
        <v>0</v>
      </c>
      <c r="BF35" s="101">
        <f t="shared" si="85"/>
        <v>0</v>
      </c>
      <c r="BG35" s="100">
        <f t="shared" si="85"/>
        <v>0</v>
      </c>
      <c r="BH35" s="99"/>
      <c r="BI35" s="100">
        <f t="shared" si="105"/>
        <v>0</v>
      </c>
      <c r="BJ35" s="99"/>
      <c r="BK35" s="100">
        <f t="shared" si="106"/>
        <v>0</v>
      </c>
      <c r="BL35" s="99"/>
      <c r="BM35" s="100">
        <f t="shared" si="107"/>
        <v>0</v>
      </c>
      <c r="BN35" s="99"/>
      <c r="BO35" s="100">
        <f t="shared" si="108"/>
        <v>0</v>
      </c>
      <c r="BP35" s="99"/>
      <c r="BQ35" s="100">
        <f t="shared" si="109"/>
        <v>0</v>
      </c>
      <c r="BR35" s="99"/>
      <c r="BS35" s="100">
        <f t="shared" si="110"/>
        <v>0</v>
      </c>
      <c r="BT35" s="99"/>
      <c r="BU35" s="100">
        <f t="shared" si="111"/>
        <v>0</v>
      </c>
      <c r="BV35" s="99"/>
      <c r="BW35" s="100">
        <f t="shared" si="112"/>
        <v>0</v>
      </c>
      <c r="BX35" s="99"/>
      <c r="BY35" s="100">
        <f t="shared" si="113"/>
        <v>0</v>
      </c>
      <c r="BZ35" s="99"/>
      <c r="CA35" s="100">
        <f t="shared" si="114"/>
        <v>0</v>
      </c>
      <c r="CB35" s="99"/>
      <c r="CC35" s="100">
        <f t="shared" si="115"/>
        <v>0</v>
      </c>
      <c r="CD35" s="99"/>
      <c r="CE35" s="100">
        <f t="shared" si="116"/>
        <v>0</v>
      </c>
      <c r="CF35" s="101">
        <f t="shared" si="117"/>
        <v>0</v>
      </c>
      <c r="CG35" s="100">
        <f t="shared" si="117"/>
        <v>0</v>
      </c>
    </row>
    <row r="36" spans="1:85" s="102" customFormat="1" ht="19.899999999999999" customHeight="1" x14ac:dyDescent="0.25">
      <c r="A36" s="94">
        <v>29</v>
      </c>
      <c r="B36" s="95" t="s">
        <v>106</v>
      </c>
      <c r="C36" s="95" t="s">
        <v>74</v>
      </c>
      <c r="D36" s="94">
        <f t="shared" si="102"/>
        <v>16</v>
      </c>
      <c r="E36" s="94">
        <v>0.7</v>
      </c>
      <c r="F36" s="94" t="s">
        <v>75</v>
      </c>
      <c r="G36" s="94"/>
      <c r="H36" s="94"/>
      <c r="I36" s="100">
        <f t="shared" si="19"/>
        <v>0</v>
      </c>
      <c r="J36" s="94"/>
      <c r="K36" s="100">
        <f t="shared" si="20"/>
        <v>0</v>
      </c>
      <c r="L36" s="94"/>
      <c r="M36" s="100">
        <f t="shared" si="21"/>
        <v>0</v>
      </c>
      <c r="N36" s="94"/>
      <c r="O36" s="100">
        <f t="shared" si="22"/>
        <v>0</v>
      </c>
      <c r="P36" s="94"/>
      <c r="Q36" s="100">
        <f t="shared" si="23"/>
        <v>0</v>
      </c>
      <c r="R36" s="94"/>
      <c r="S36" s="100">
        <f t="shared" si="24"/>
        <v>0</v>
      </c>
      <c r="T36" s="94"/>
      <c r="U36" s="100">
        <f t="shared" si="25"/>
        <v>0</v>
      </c>
      <c r="V36" s="94"/>
      <c r="W36" s="100">
        <f t="shared" si="26"/>
        <v>0</v>
      </c>
      <c r="X36" s="94"/>
      <c r="Y36" s="100">
        <f t="shared" si="27"/>
        <v>0</v>
      </c>
      <c r="Z36" s="94"/>
      <c r="AA36" s="100">
        <f t="shared" si="28"/>
        <v>0</v>
      </c>
      <c r="AB36" s="94"/>
      <c r="AC36" s="100">
        <f t="shared" si="29"/>
        <v>0</v>
      </c>
      <c r="AD36" s="94"/>
      <c r="AE36" s="100">
        <f t="shared" si="30"/>
        <v>0</v>
      </c>
      <c r="AF36" s="101">
        <f t="shared" si="103"/>
        <v>0</v>
      </c>
      <c r="AG36" s="100">
        <f t="shared" si="104"/>
        <v>0</v>
      </c>
      <c r="AH36" s="99"/>
      <c r="AI36" s="100">
        <f t="shared" si="33"/>
        <v>0</v>
      </c>
      <c r="AJ36" s="99"/>
      <c r="AK36" s="100">
        <f t="shared" si="34"/>
        <v>0</v>
      </c>
      <c r="AL36" s="99"/>
      <c r="AM36" s="100">
        <f t="shared" si="34"/>
        <v>0</v>
      </c>
      <c r="AN36" s="99"/>
      <c r="AO36" s="100">
        <f t="shared" si="35"/>
        <v>0</v>
      </c>
      <c r="AP36" s="99"/>
      <c r="AQ36" s="100">
        <f t="shared" si="36"/>
        <v>0</v>
      </c>
      <c r="AR36" s="99"/>
      <c r="AS36" s="100">
        <f t="shared" si="37"/>
        <v>0</v>
      </c>
      <c r="AT36" s="99"/>
      <c r="AU36" s="100">
        <f t="shared" si="38"/>
        <v>0</v>
      </c>
      <c r="AV36" s="99"/>
      <c r="AW36" s="100">
        <f t="shared" si="39"/>
        <v>0</v>
      </c>
      <c r="AX36" s="99"/>
      <c r="AY36" s="100">
        <f t="shared" si="40"/>
        <v>0</v>
      </c>
      <c r="AZ36" s="99"/>
      <c r="BA36" s="100">
        <f t="shared" si="41"/>
        <v>0</v>
      </c>
      <c r="BB36" s="99"/>
      <c r="BC36" s="100">
        <f t="shared" si="42"/>
        <v>0</v>
      </c>
      <c r="BD36" s="99"/>
      <c r="BE36" s="100">
        <f t="shared" si="43"/>
        <v>0</v>
      </c>
      <c r="BF36" s="101">
        <f t="shared" si="85"/>
        <v>0</v>
      </c>
      <c r="BG36" s="100">
        <f t="shared" si="85"/>
        <v>0</v>
      </c>
      <c r="BH36" s="99"/>
      <c r="BI36" s="100">
        <f t="shared" si="105"/>
        <v>0</v>
      </c>
      <c r="BJ36" s="99"/>
      <c r="BK36" s="100">
        <f t="shared" si="106"/>
        <v>0</v>
      </c>
      <c r="BL36" s="99"/>
      <c r="BM36" s="100">
        <f t="shared" si="107"/>
        <v>0</v>
      </c>
      <c r="BN36" s="99"/>
      <c r="BO36" s="100">
        <f t="shared" si="108"/>
        <v>0</v>
      </c>
      <c r="BP36" s="99"/>
      <c r="BQ36" s="100">
        <f t="shared" si="109"/>
        <v>0</v>
      </c>
      <c r="BR36" s="99"/>
      <c r="BS36" s="100">
        <f t="shared" si="110"/>
        <v>0</v>
      </c>
      <c r="BT36" s="99"/>
      <c r="BU36" s="100">
        <f t="shared" si="111"/>
        <v>0</v>
      </c>
      <c r="BV36" s="99"/>
      <c r="BW36" s="100">
        <f t="shared" si="112"/>
        <v>0</v>
      </c>
      <c r="BX36" s="99"/>
      <c r="BY36" s="100">
        <f t="shared" si="113"/>
        <v>0</v>
      </c>
      <c r="BZ36" s="99"/>
      <c r="CA36" s="100">
        <f t="shared" si="114"/>
        <v>0</v>
      </c>
      <c r="CB36" s="99"/>
      <c r="CC36" s="100">
        <f t="shared" si="115"/>
        <v>0</v>
      </c>
      <c r="CD36" s="99"/>
      <c r="CE36" s="100">
        <f t="shared" si="116"/>
        <v>0</v>
      </c>
      <c r="CF36" s="101">
        <f t="shared" si="117"/>
        <v>0</v>
      </c>
      <c r="CG36" s="100">
        <f t="shared" si="117"/>
        <v>0</v>
      </c>
    </row>
    <row r="37" spans="1:85" s="102" customFormat="1" ht="19.899999999999999" customHeight="1" x14ac:dyDescent="0.25">
      <c r="A37" s="94">
        <v>30</v>
      </c>
      <c r="B37" s="95" t="s">
        <v>107</v>
      </c>
      <c r="C37" s="95" t="s">
        <v>74</v>
      </c>
      <c r="D37" s="94">
        <f t="shared" si="102"/>
        <v>16</v>
      </c>
      <c r="E37" s="94">
        <v>0.7</v>
      </c>
      <c r="F37" s="94" t="s">
        <v>75</v>
      </c>
      <c r="G37" s="94"/>
      <c r="H37" s="94"/>
      <c r="I37" s="100">
        <f t="shared" si="19"/>
        <v>0</v>
      </c>
      <c r="J37" s="94"/>
      <c r="K37" s="100">
        <f t="shared" si="20"/>
        <v>0</v>
      </c>
      <c r="L37" s="94"/>
      <c r="M37" s="100">
        <f t="shared" si="21"/>
        <v>0</v>
      </c>
      <c r="N37" s="94"/>
      <c r="O37" s="100">
        <f t="shared" si="22"/>
        <v>0</v>
      </c>
      <c r="P37" s="94"/>
      <c r="Q37" s="100">
        <f t="shared" si="23"/>
        <v>0</v>
      </c>
      <c r="R37" s="94"/>
      <c r="S37" s="100">
        <f t="shared" si="24"/>
        <v>0</v>
      </c>
      <c r="T37" s="94"/>
      <c r="U37" s="100">
        <f t="shared" si="25"/>
        <v>0</v>
      </c>
      <c r="V37" s="94"/>
      <c r="W37" s="100">
        <f t="shared" si="26"/>
        <v>0</v>
      </c>
      <c r="X37" s="94"/>
      <c r="Y37" s="100">
        <f t="shared" si="27"/>
        <v>0</v>
      </c>
      <c r="Z37" s="94"/>
      <c r="AA37" s="100">
        <f t="shared" si="28"/>
        <v>0</v>
      </c>
      <c r="AB37" s="94"/>
      <c r="AC37" s="100">
        <f t="shared" si="29"/>
        <v>0</v>
      </c>
      <c r="AD37" s="94"/>
      <c r="AE37" s="100">
        <f t="shared" si="30"/>
        <v>0</v>
      </c>
      <c r="AF37" s="101">
        <f t="shared" si="103"/>
        <v>0</v>
      </c>
      <c r="AG37" s="100">
        <f t="shared" si="104"/>
        <v>0</v>
      </c>
      <c r="AH37" s="99"/>
      <c r="AI37" s="100">
        <f t="shared" si="33"/>
        <v>0</v>
      </c>
      <c r="AJ37" s="99"/>
      <c r="AK37" s="100">
        <f t="shared" si="34"/>
        <v>0</v>
      </c>
      <c r="AL37" s="99"/>
      <c r="AM37" s="100">
        <f t="shared" si="34"/>
        <v>0</v>
      </c>
      <c r="AN37" s="99"/>
      <c r="AO37" s="100">
        <f t="shared" si="35"/>
        <v>0</v>
      </c>
      <c r="AP37" s="99"/>
      <c r="AQ37" s="100">
        <f t="shared" si="36"/>
        <v>0</v>
      </c>
      <c r="AR37" s="99"/>
      <c r="AS37" s="100">
        <f t="shared" si="37"/>
        <v>0</v>
      </c>
      <c r="AT37" s="99"/>
      <c r="AU37" s="100">
        <f t="shared" si="38"/>
        <v>0</v>
      </c>
      <c r="AV37" s="99"/>
      <c r="AW37" s="100">
        <f t="shared" si="39"/>
        <v>0</v>
      </c>
      <c r="AX37" s="99"/>
      <c r="AY37" s="100">
        <f t="shared" si="40"/>
        <v>0</v>
      </c>
      <c r="AZ37" s="99"/>
      <c r="BA37" s="100">
        <f t="shared" si="41"/>
        <v>0</v>
      </c>
      <c r="BB37" s="99"/>
      <c r="BC37" s="100">
        <f t="shared" si="42"/>
        <v>0</v>
      </c>
      <c r="BD37" s="99"/>
      <c r="BE37" s="100">
        <f t="shared" si="43"/>
        <v>0</v>
      </c>
      <c r="BF37" s="101">
        <f t="shared" si="85"/>
        <v>0</v>
      </c>
      <c r="BG37" s="100">
        <f t="shared" si="85"/>
        <v>0</v>
      </c>
      <c r="BH37" s="99"/>
      <c r="BI37" s="100">
        <f t="shared" si="105"/>
        <v>0</v>
      </c>
      <c r="BJ37" s="99"/>
      <c r="BK37" s="100">
        <f t="shared" si="106"/>
        <v>0</v>
      </c>
      <c r="BL37" s="99"/>
      <c r="BM37" s="100">
        <f t="shared" si="107"/>
        <v>0</v>
      </c>
      <c r="BN37" s="99"/>
      <c r="BO37" s="100">
        <f t="shared" si="108"/>
        <v>0</v>
      </c>
      <c r="BP37" s="99"/>
      <c r="BQ37" s="100">
        <f t="shared" si="109"/>
        <v>0</v>
      </c>
      <c r="BR37" s="99"/>
      <c r="BS37" s="100">
        <f t="shared" si="110"/>
        <v>0</v>
      </c>
      <c r="BT37" s="99"/>
      <c r="BU37" s="100">
        <f t="shared" si="111"/>
        <v>0</v>
      </c>
      <c r="BV37" s="99"/>
      <c r="BW37" s="100">
        <f t="shared" si="112"/>
        <v>0</v>
      </c>
      <c r="BX37" s="99"/>
      <c r="BY37" s="100">
        <f t="shared" si="113"/>
        <v>0</v>
      </c>
      <c r="BZ37" s="99"/>
      <c r="CA37" s="100">
        <f t="shared" si="114"/>
        <v>0</v>
      </c>
      <c r="CB37" s="99"/>
      <c r="CC37" s="100">
        <f t="shared" si="115"/>
        <v>0</v>
      </c>
      <c r="CD37" s="99"/>
      <c r="CE37" s="100">
        <f t="shared" si="116"/>
        <v>0</v>
      </c>
      <c r="CF37" s="101">
        <f t="shared" si="117"/>
        <v>0</v>
      </c>
      <c r="CG37" s="100">
        <f t="shared" si="117"/>
        <v>0</v>
      </c>
    </row>
    <row r="38" spans="1:85" s="102" customFormat="1" ht="19.899999999999999" customHeight="1" x14ac:dyDescent="0.25">
      <c r="A38" s="94">
        <v>31</v>
      </c>
      <c r="B38" s="95" t="s">
        <v>108</v>
      </c>
      <c r="C38" s="95" t="s">
        <v>74</v>
      </c>
      <c r="D38" s="94">
        <f t="shared" si="102"/>
        <v>16</v>
      </c>
      <c r="E38" s="94">
        <v>0.68</v>
      </c>
      <c r="F38" s="94" t="s">
        <v>75</v>
      </c>
      <c r="G38" s="94">
        <v>1550</v>
      </c>
      <c r="H38" s="94"/>
      <c r="I38" s="100">
        <f t="shared" si="19"/>
        <v>0</v>
      </c>
      <c r="J38" s="94"/>
      <c r="K38" s="100">
        <f t="shared" si="20"/>
        <v>0</v>
      </c>
      <c r="L38" s="94"/>
      <c r="M38" s="100">
        <f t="shared" si="21"/>
        <v>0</v>
      </c>
      <c r="N38" s="94"/>
      <c r="O38" s="100">
        <f t="shared" si="22"/>
        <v>0</v>
      </c>
      <c r="P38" s="94"/>
      <c r="Q38" s="100">
        <f t="shared" si="23"/>
        <v>0</v>
      </c>
      <c r="R38" s="94"/>
      <c r="S38" s="100">
        <f t="shared" si="24"/>
        <v>0</v>
      </c>
      <c r="T38" s="94"/>
      <c r="U38" s="100">
        <f t="shared" si="25"/>
        <v>0</v>
      </c>
      <c r="V38" s="94"/>
      <c r="W38" s="100">
        <f t="shared" si="26"/>
        <v>0</v>
      </c>
      <c r="X38" s="94"/>
      <c r="Y38" s="100">
        <f t="shared" si="27"/>
        <v>0</v>
      </c>
      <c r="Z38" s="94"/>
      <c r="AA38" s="100">
        <f t="shared" si="28"/>
        <v>0</v>
      </c>
      <c r="AB38" s="94"/>
      <c r="AC38" s="100">
        <f t="shared" si="29"/>
        <v>0</v>
      </c>
      <c r="AD38" s="94"/>
      <c r="AE38" s="100">
        <f t="shared" si="30"/>
        <v>0</v>
      </c>
      <c r="AF38" s="101">
        <f t="shared" si="103"/>
        <v>0</v>
      </c>
      <c r="AG38" s="100">
        <f t="shared" si="104"/>
        <v>0</v>
      </c>
      <c r="AH38" s="99"/>
      <c r="AI38" s="100">
        <f t="shared" si="33"/>
        <v>0</v>
      </c>
      <c r="AJ38" s="99"/>
      <c r="AK38" s="100">
        <f t="shared" si="34"/>
        <v>0</v>
      </c>
      <c r="AL38" s="99"/>
      <c r="AM38" s="100">
        <f t="shared" si="34"/>
        <v>0</v>
      </c>
      <c r="AN38" s="99"/>
      <c r="AO38" s="100">
        <f t="shared" si="35"/>
        <v>0</v>
      </c>
      <c r="AP38" s="99"/>
      <c r="AQ38" s="100">
        <f t="shared" si="36"/>
        <v>0</v>
      </c>
      <c r="AR38" s="99"/>
      <c r="AS38" s="100">
        <f t="shared" si="37"/>
        <v>0</v>
      </c>
      <c r="AT38" s="99"/>
      <c r="AU38" s="100">
        <f t="shared" si="38"/>
        <v>0</v>
      </c>
      <c r="AV38" s="99"/>
      <c r="AW38" s="100">
        <f t="shared" si="39"/>
        <v>0</v>
      </c>
      <c r="AX38" s="99"/>
      <c r="AY38" s="100">
        <f t="shared" si="40"/>
        <v>0</v>
      </c>
      <c r="AZ38" s="99"/>
      <c r="BA38" s="100">
        <f t="shared" si="41"/>
        <v>0</v>
      </c>
      <c r="BB38" s="99"/>
      <c r="BC38" s="100">
        <f t="shared" si="42"/>
        <v>0</v>
      </c>
      <c r="BD38" s="99"/>
      <c r="BE38" s="100">
        <f t="shared" si="43"/>
        <v>0</v>
      </c>
      <c r="BF38" s="101">
        <f t="shared" si="85"/>
        <v>0</v>
      </c>
      <c r="BG38" s="100">
        <f t="shared" si="85"/>
        <v>0</v>
      </c>
      <c r="BH38" s="99"/>
      <c r="BI38" s="100">
        <f t="shared" si="105"/>
        <v>0</v>
      </c>
      <c r="BJ38" s="99"/>
      <c r="BK38" s="100">
        <f t="shared" si="106"/>
        <v>0</v>
      </c>
      <c r="BL38" s="99"/>
      <c r="BM38" s="100">
        <f t="shared" si="107"/>
        <v>0</v>
      </c>
      <c r="BN38" s="99"/>
      <c r="BO38" s="100">
        <f t="shared" si="108"/>
        <v>0</v>
      </c>
      <c r="BP38" s="99"/>
      <c r="BQ38" s="100">
        <f t="shared" si="109"/>
        <v>0</v>
      </c>
      <c r="BR38" s="99"/>
      <c r="BS38" s="100">
        <f t="shared" si="110"/>
        <v>0</v>
      </c>
      <c r="BT38" s="99"/>
      <c r="BU38" s="100">
        <f t="shared" si="111"/>
        <v>0</v>
      </c>
      <c r="BV38" s="99"/>
      <c r="BW38" s="100">
        <f t="shared" si="112"/>
        <v>0</v>
      </c>
      <c r="BX38" s="99"/>
      <c r="BY38" s="100">
        <f t="shared" si="113"/>
        <v>0</v>
      </c>
      <c r="BZ38" s="99"/>
      <c r="CA38" s="100">
        <f t="shared" si="114"/>
        <v>0</v>
      </c>
      <c r="CB38" s="99"/>
      <c r="CC38" s="100">
        <f t="shared" si="115"/>
        <v>0</v>
      </c>
      <c r="CD38" s="99"/>
      <c r="CE38" s="100">
        <f t="shared" si="116"/>
        <v>0</v>
      </c>
      <c r="CF38" s="101">
        <f t="shared" si="117"/>
        <v>0</v>
      </c>
      <c r="CG38" s="100">
        <f t="shared" si="117"/>
        <v>0</v>
      </c>
    </row>
    <row r="39" spans="1:85" s="102" customFormat="1" ht="19.899999999999999" customHeight="1" x14ac:dyDescent="0.25">
      <c r="A39" s="94">
        <v>32</v>
      </c>
      <c r="B39" s="95" t="s">
        <v>108</v>
      </c>
      <c r="C39" s="95" t="s">
        <v>74</v>
      </c>
      <c r="D39" s="94">
        <f t="shared" si="102"/>
        <v>16</v>
      </c>
      <c r="E39" s="94">
        <v>0.64</v>
      </c>
      <c r="F39" s="94" t="s">
        <v>75</v>
      </c>
      <c r="G39" s="94">
        <v>1500</v>
      </c>
      <c r="H39" s="94"/>
      <c r="I39" s="100">
        <f t="shared" si="19"/>
        <v>0</v>
      </c>
      <c r="J39" s="94"/>
      <c r="K39" s="100">
        <f t="shared" si="20"/>
        <v>0</v>
      </c>
      <c r="L39" s="94"/>
      <c r="M39" s="100">
        <f t="shared" si="21"/>
        <v>0</v>
      </c>
      <c r="N39" s="94"/>
      <c r="O39" s="100">
        <f t="shared" si="22"/>
        <v>0</v>
      </c>
      <c r="P39" s="94"/>
      <c r="Q39" s="100">
        <f t="shared" si="23"/>
        <v>0</v>
      </c>
      <c r="R39" s="94"/>
      <c r="S39" s="100">
        <f t="shared" si="24"/>
        <v>0</v>
      </c>
      <c r="T39" s="94"/>
      <c r="U39" s="100">
        <f t="shared" si="25"/>
        <v>0</v>
      </c>
      <c r="V39" s="94"/>
      <c r="W39" s="100">
        <f t="shared" si="26"/>
        <v>0</v>
      </c>
      <c r="X39" s="94"/>
      <c r="Y39" s="100">
        <f t="shared" si="27"/>
        <v>0</v>
      </c>
      <c r="Z39" s="94"/>
      <c r="AA39" s="100">
        <f t="shared" si="28"/>
        <v>0</v>
      </c>
      <c r="AB39" s="94"/>
      <c r="AC39" s="100">
        <f t="shared" si="29"/>
        <v>0</v>
      </c>
      <c r="AD39" s="94"/>
      <c r="AE39" s="100">
        <f t="shared" si="30"/>
        <v>0</v>
      </c>
      <c r="AF39" s="101">
        <f t="shared" si="103"/>
        <v>0</v>
      </c>
      <c r="AG39" s="100">
        <f t="shared" si="104"/>
        <v>0</v>
      </c>
      <c r="AH39" s="99"/>
      <c r="AI39" s="100">
        <f t="shared" si="33"/>
        <v>0</v>
      </c>
      <c r="AJ39" s="99"/>
      <c r="AK39" s="100">
        <f t="shared" si="34"/>
        <v>0</v>
      </c>
      <c r="AL39" s="99"/>
      <c r="AM39" s="100">
        <f t="shared" si="34"/>
        <v>0</v>
      </c>
      <c r="AN39" s="99"/>
      <c r="AO39" s="100">
        <f t="shared" si="35"/>
        <v>0</v>
      </c>
      <c r="AP39" s="99"/>
      <c r="AQ39" s="100">
        <f t="shared" si="36"/>
        <v>0</v>
      </c>
      <c r="AR39" s="99"/>
      <c r="AS39" s="100">
        <f t="shared" si="37"/>
        <v>0</v>
      </c>
      <c r="AT39" s="99"/>
      <c r="AU39" s="100">
        <f t="shared" si="38"/>
        <v>0</v>
      </c>
      <c r="AV39" s="99"/>
      <c r="AW39" s="100">
        <f t="shared" si="39"/>
        <v>0</v>
      </c>
      <c r="AX39" s="99"/>
      <c r="AY39" s="100">
        <f t="shared" si="40"/>
        <v>0</v>
      </c>
      <c r="AZ39" s="99"/>
      <c r="BA39" s="100">
        <f t="shared" si="41"/>
        <v>0</v>
      </c>
      <c r="BB39" s="99"/>
      <c r="BC39" s="100">
        <f t="shared" si="42"/>
        <v>0</v>
      </c>
      <c r="BD39" s="99"/>
      <c r="BE39" s="100">
        <f t="shared" si="43"/>
        <v>0</v>
      </c>
      <c r="BF39" s="101">
        <f t="shared" si="85"/>
        <v>0</v>
      </c>
      <c r="BG39" s="100">
        <f t="shared" si="85"/>
        <v>0</v>
      </c>
      <c r="BH39" s="99"/>
      <c r="BI39" s="100">
        <f t="shared" si="105"/>
        <v>0</v>
      </c>
      <c r="BJ39" s="99"/>
      <c r="BK39" s="100">
        <f t="shared" si="106"/>
        <v>0</v>
      </c>
      <c r="BL39" s="99"/>
      <c r="BM39" s="100">
        <f t="shared" si="107"/>
        <v>0</v>
      </c>
      <c r="BN39" s="99"/>
      <c r="BO39" s="100">
        <f t="shared" si="108"/>
        <v>0</v>
      </c>
      <c r="BP39" s="99"/>
      <c r="BQ39" s="100">
        <f t="shared" si="109"/>
        <v>0</v>
      </c>
      <c r="BR39" s="99"/>
      <c r="BS39" s="100">
        <f t="shared" si="110"/>
        <v>0</v>
      </c>
      <c r="BT39" s="99"/>
      <c r="BU39" s="100">
        <f t="shared" si="111"/>
        <v>0</v>
      </c>
      <c r="BV39" s="99"/>
      <c r="BW39" s="100">
        <f t="shared" si="112"/>
        <v>0</v>
      </c>
      <c r="BX39" s="99"/>
      <c r="BY39" s="100">
        <f t="shared" si="113"/>
        <v>0</v>
      </c>
      <c r="BZ39" s="99"/>
      <c r="CA39" s="100">
        <f t="shared" si="114"/>
        <v>0</v>
      </c>
      <c r="CB39" s="99"/>
      <c r="CC39" s="100">
        <f t="shared" si="115"/>
        <v>0</v>
      </c>
      <c r="CD39" s="99"/>
      <c r="CE39" s="100">
        <f t="shared" si="116"/>
        <v>0</v>
      </c>
      <c r="CF39" s="101">
        <f t="shared" si="117"/>
        <v>0</v>
      </c>
      <c r="CG39" s="100">
        <f t="shared" si="117"/>
        <v>0</v>
      </c>
    </row>
    <row r="40" spans="1:85" s="102" customFormat="1" ht="19.899999999999999" customHeight="1" x14ac:dyDescent="0.25">
      <c r="A40" s="94">
        <v>33</v>
      </c>
      <c r="B40" s="95" t="s">
        <v>109</v>
      </c>
      <c r="C40" s="95" t="s">
        <v>74</v>
      </c>
      <c r="D40" s="94">
        <f t="shared" si="102"/>
        <v>16</v>
      </c>
      <c r="E40" s="94">
        <v>0.64</v>
      </c>
      <c r="F40" s="94" t="s">
        <v>85</v>
      </c>
      <c r="G40" s="94"/>
      <c r="H40" s="94"/>
      <c r="I40" s="100">
        <f t="shared" si="19"/>
        <v>0</v>
      </c>
      <c r="J40" s="94"/>
      <c r="K40" s="100">
        <f t="shared" si="20"/>
        <v>0</v>
      </c>
      <c r="L40" s="94"/>
      <c r="M40" s="100">
        <f t="shared" si="21"/>
        <v>0</v>
      </c>
      <c r="N40" s="94"/>
      <c r="O40" s="100">
        <f t="shared" si="22"/>
        <v>0</v>
      </c>
      <c r="P40" s="94"/>
      <c r="Q40" s="100">
        <f t="shared" si="23"/>
        <v>0</v>
      </c>
      <c r="R40" s="94"/>
      <c r="S40" s="100">
        <f t="shared" si="24"/>
        <v>0</v>
      </c>
      <c r="T40" s="94"/>
      <c r="U40" s="100">
        <f t="shared" si="25"/>
        <v>0</v>
      </c>
      <c r="V40" s="94"/>
      <c r="W40" s="100">
        <f t="shared" si="26"/>
        <v>0</v>
      </c>
      <c r="X40" s="94"/>
      <c r="Y40" s="100">
        <f t="shared" si="27"/>
        <v>0</v>
      </c>
      <c r="Z40" s="94"/>
      <c r="AA40" s="100">
        <f t="shared" si="28"/>
        <v>0</v>
      </c>
      <c r="AB40" s="94"/>
      <c r="AC40" s="100">
        <f t="shared" si="29"/>
        <v>0</v>
      </c>
      <c r="AD40" s="94"/>
      <c r="AE40" s="100">
        <f t="shared" si="30"/>
        <v>0</v>
      </c>
      <c r="AF40" s="101">
        <f t="shared" si="103"/>
        <v>0</v>
      </c>
      <c r="AG40" s="100">
        <f t="shared" si="104"/>
        <v>0</v>
      </c>
      <c r="AH40" s="99"/>
      <c r="AI40" s="100">
        <f t="shared" si="33"/>
        <v>0</v>
      </c>
      <c r="AJ40" s="99"/>
      <c r="AK40" s="100">
        <f t="shared" si="34"/>
        <v>0</v>
      </c>
      <c r="AL40" s="99"/>
      <c r="AM40" s="100">
        <f t="shared" si="34"/>
        <v>0</v>
      </c>
      <c r="AN40" s="99"/>
      <c r="AO40" s="100">
        <f t="shared" si="35"/>
        <v>0</v>
      </c>
      <c r="AP40" s="99"/>
      <c r="AQ40" s="100">
        <f t="shared" si="36"/>
        <v>0</v>
      </c>
      <c r="AR40" s="99"/>
      <c r="AS40" s="100">
        <f t="shared" si="37"/>
        <v>0</v>
      </c>
      <c r="AT40" s="99"/>
      <c r="AU40" s="100">
        <f t="shared" si="38"/>
        <v>0</v>
      </c>
      <c r="AV40" s="99"/>
      <c r="AW40" s="100">
        <f t="shared" si="39"/>
        <v>0</v>
      </c>
      <c r="AX40" s="99"/>
      <c r="AY40" s="100">
        <f t="shared" si="40"/>
        <v>0</v>
      </c>
      <c r="AZ40" s="99"/>
      <c r="BA40" s="100">
        <f t="shared" si="41"/>
        <v>0</v>
      </c>
      <c r="BB40" s="99"/>
      <c r="BC40" s="100">
        <f t="shared" si="42"/>
        <v>0</v>
      </c>
      <c r="BD40" s="99"/>
      <c r="BE40" s="100">
        <f t="shared" si="43"/>
        <v>0</v>
      </c>
      <c r="BF40" s="101">
        <f t="shared" si="85"/>
        <v>0</v>
      </c>
      <c r="BG40" s="100">
        <f t="shared" si="85"/>
        <v>0</v>
      </c>
      <c r="BH40" s="99"/>
      <c r="BI40" s="100">
        <f t="shared" si="105"/>
        <v>0</v>
      </c>
      <c r="BJ40" s="99"/>
      <c r="BK40" s="100">
        <f t="shared" si="106"/>
        <v>0</v>
      </c>
      <c r="BL40" s="99"/>
      <c r="BM40" s="100">
        <f t="shared" si="107"/>
        <v>0</v>
      </c>
      <c r="BN40" s="99"/>
      <c r="BO40" s="100">
        <f t="shared" si="108"/>
        <v>0</v>
      </c>
      <c r="BP40" s="99"/>
      <c r="BQ40" s="100">
        <f t="shared" si="109"/>
        <v>0</v>
      </c>
      <c r="BR40" s="99"/>
      <c r="BS40" s="100">
        <f t="shared" si="110"/>
        <v>0</v>
      </c>
      <c r="BT40" s="99"/>
      <c r="BU40" s="100">
        <f t="shared" si="111"/>
        <v>0</v>
      </c>
      <c r="BV40" s="99"/>
      <c r="BW40" s="100">
        <f t="shared" si="112"/>
        <v>0</v>
      </c>
      <c r="BX40" s="99"/>
      <c r="BY40" s="100">
        <f t="shared" si="113"/>
        <v>0</v>
      </c>
      <c r="BZ40" s="99"/>
      <c r="CA40" s="100">
        <f t="shared" si="114"/>
        <v>0</v>
      </c>
      <c r="CB40" s="99"/>
      <c r="CC40" s="100">
        <f t="shared" si="115"/>
        <v>0</v>
      </c>
      <c r="CD40" s="99"/>
      <c r="CE40" s="100">
        <f t="shared" si="116"/>
        <v>0</v>
      </c>
      <c r="CF40" s="101">
        <f t="shared" si="117"/>
        <v>0</v>
      </c>
      <c r="CG40" s="100">
        <f t="shared" si="117"/>
        <v>0</v>
      </c>
    </row>
    <row r="41" spans="1:85" s="102" customFormat="1" ht="19.899999999999999" customHeight="1" x14ac:dyDescent="0.25">
      <c r="A41" s="94">
        <v>34</v>
      </c>
      <c r="B41" s="95" t="s">
        <v>107</v>
      </c>
      <c r="C41" s="95" t="s">
        <v>74</v>
      </c>
      <c r="D41" s="94">
        <f t="shared" si="102"/>
        <v>16</v>
      </c>
      <c r="E41" s="94">
        <v>0.64</v>
      </c>
      <c r="F41" s="94" t="s">
        <v>85</v>
      </c>
      <c r="G41" s="94">
        <v>1350</v>
      </c>
      <c r="H41" s="94"/>
      <c r="I41" s="100">
        <f t="shared" si="19"/>
        <v>0</v>
      </c>
      <c r="J41" s="94"/>
      <c r="K41" s="100">
        <f t="shared" si="20"/>
        <v>0</v>
      </c>
      <c r="L41" s="94"/>
      <c r="M41" s="100">
        <f t="shared" si="21"/>
        <v>0</v>
      </c>
      <c r="N41" s="94"/>
      <c r="O41" s="100">
        <f t="shared" si="22"/>
        <v>0</v>
      </c>
      <c r="P41" s="94"/>
      <c r="Q41" s="100">
        <f t="shared" si="23"/>
        <v>0</v>
      </c>
      <c r="R41" s="94"/>
      <c r="S41" s="100">
        <f t="shared" si="24"/>
        <v>0</v>
      </c>
      <c r="T41" s="94"/>
      <c r="U41" s="100">
        <f t="shared" si="25"/>
        <v>0</v>
      </c>
      <c r="V41" s="94"/>
      <c r="W41" s="100">
        <f t="shared" si="26"/>
        <v>0</v>
      </c>
      <c r="X41" s="94"/>
      <c r="Y41" s="100">
        <f t="shared" si="27"/>
        <v>0</v>
      </c>
      <c r="Z41" s="94"/>
      <c r="AA41" s="100">
        <f t="shared" si="28"/>
        <v>0</v>
      </c>
      <c r="AB41" s="94"/>
      <c r="AC41" s="100">
        <f t="shared" si="29"/>
        <v>0</v>
      </c>
      <c r="AD41" s="94"/>
      <c r="AE41" s="100">
        <f t="shared" si="30"/>
        <v>0</v>
      </c>
      <c r="AF41" s="101">
        <f t="shared" si="103"/>
        <v>0</v>
      </c>
      <c r="AG41" s="100">
        <f t="shared" si="104"/>
        <v>0</v>
      </c>
      <c r="AH41" s="99"/>
      <c r="AI41" s="100">
        <f t="shared" si="33"/>
        <v>0</v>
      </c>
      <c r="AJ41" s="99"/>
      <c r="AK41" s="100">
        <f t="shared" si="34"/>
        <v>0</v>
      </c>
      <c r="AL41" s="99"/>
      <c r="AM41" s="100">
        <f t="shared" si="34"/>
        <v>0</v>
      </c>
      <c r="AN41" s="99"/>
      <c r="AO41" s="100">
        <f t="shared" si="35"/>
        <v>0</v>
      </c>
      <c r="AP41" s="99"/>
      <c r="AQ41" s="100">
        <f t="shared" si="36"/>
        <v>0</v>
      </c>
      <c r="AR41" s="99"/>
      <c r="AS41" s="100">
        <f t="shared" si="37"/>
        <v>0</v>
      </c>
      <c r="AT41" s="99"/>
      <c r="AU41" s="100">
        <f t="shared" si="38"/>
        <v>0</v>
      </c>
      <c r="AV41" s="99"/>
      <c r="AW41" s="100">
        <f t="shared" si="39"/>
        <v>0</v>
      </c>
      <c r="AX41" s="99"/>
      <c r="AY41" s="100">
        <f t="shared" si="40"/>
        <v>0</v>
      </c>
      <c r="AZ41" s="99"/>
      <c r="BA41" s="100">
        <f t="shared" si="41"/>
        <v>0</v>
      </c>
      <c r="BB41" s="99"/>
      <c r="BC41" s="100">
        <f t="shared" si="42"/>
        <v>0</v>
      </c>
      <c r="BD41" s="99"/>
      <c r="BE41" s="100">
        <f t="shared" si="43"/>
        <v>0</v>
      </c>
      <c r="BF41" s="101">
        <f t="shared" si="85"/>
        <v>0</v>
      </c>
      <c r="BG41" s="100">
        <f t="shared" si="85"/>
        <v>0</v>
      </c>
      <c r="BH41" s="99"/>
      <c r="BI41" s="100">
        <f t="shared" si="105"/>
        <v>0</v>
      </c>
      <c r="BJ41" s="99"/>
      <c r="BK41" s="100">
        <f t="shared" si="106"/>
        <v>0</v>
      </c>
      <c r="BL41" s="99"/>
      <c r="BM41" s="100">
        <f t="shared" si="107"/>
        <v>0</v>
      </c>
      <c r="BN41" s="99"/>
      <c r="BO41" s="100">
        <f t="shared" si="108"/>
        <v>0</v>
      </c>
      <c r="BP41" s="99"/>
      <c r="BQ41" s="100">
        <f t="shared" si="109"/>
        <v>0</v>
      </c>
      <c r="BR41" s="99"/>
      <c r="BS41" s="100">
        <f t="shared" si="110"/>
        <v>0</v>
      </c>
      <c r="BT41" s="99"/>
      <c r="BU41" s="100">
        <f t="shared" si="111"/>
        <v>0</v>
      </c>
      <c r="BV41" s="99"/>
      <c r="BW41" s="100">
        <f t="shared" si="112"/>
        <v>0</v>
      </c>
      <c r="BX41" s="99"/>
      <c r="BY41" s="100">
        <f t="shared" si="113"/>
        <v>0</v>
      </c>
      <c r="BZ41" s="99"/>
      <c r="CA41" s="100">
        <f t="shared" si="114"/>
        <v>0</v>
      </c>
      <c r="CB41" s="99"/>
      <c r="CC41" s="100">
        <f t="shared" si="115"/>
        <v>0</v>
      </c>
      <c r="CD41" s="99"/>
      <c r="CE41" s="100">
        <f t="shared" si="116"/>
        <v>0</v>
      </c>
      <c r="CF41" s="101">
        <f t="shared" si="117"/>
        <v>0</v>
      </c>
      <c r="CG41" s="100">
        <f t="shared" si="117"/>
        <v>0</v>
      </c>
    </row>
    <row r="42" spans="1:85" s="102" customFormat="1" ht="19.899999999999999" customHeight="1" x14ac:dyDescent="0.25">
      <c r="A42" s="94">
        <v>35</v>
      </c>
      <c r="B42" s="95" t="s">
        <v>107</v>
      </c>
      <c r="C42" s="95" t="s">
        <v>74</v>
      </c>
      <c r="D42" s="94">
        <f t="shared" si="102"/>
        <v>16</v>
      </c>
      <c r="E42" s="94">
        <v>0.64</v>
      </c>
      <c r="F42" s="94" t="s">
        <v>83</v>
      </c>
      <c r="G42" s="94"/>
      <c r="H42" s="94"/>
      <c r="I42" s="100">
        <f t="shared" si="19"/>
        <v>0</v>
      </c>
      <c r="J42" s="94"/>
      <c r="K42" s="100">
        <f t="shared" si="20"/>
        <v>0</v>
      </c>
      <c r="L42" s="94"/>
      <c r="M42" s="100">
        <f t="shared" si="21"/>
        <v>0</v>
      </c>
      <c r="N42" s="94"/>
      <c r="O42" s="100">
        <f t="shared" si="22"/>
        <v>0</v>
      </c>
      <c r="P42" s="94"/>
      <c r="Q42" s="100">
        <f t="shared" si="23"/>
        <v>0</v>
      </c>
      <c r="R42" s="94"/>
      <c r="S42" s="100">
        <f t="shared" si="24"/>
        <v>0</v>
      </c>
      <c r="T42" s="94"/>
      <c r="U42" s="100">
        <f t="shared" si="25"/>
        <v>0</v>
      </c>
      <c r="V42" s="94"/>
      <c r="W42" s="100">
        <f t="shared" si="26"/>
        <v>0</v>
      </c>
      <c r="X42" s="94"/>
      <c r="Y42" s="100">
        <f t="shared" si="27"/>
        <v>0</v>
      </c>
      <c r="Z42" s="94"/>
      <c r="AA42" s="100">
        <f t="shared" si="28"/>
        <v>0</v>
      </c>
      <c r="AB42" s="94"/>
      <c r="AC42" s="100">
        <f t="shared" si="29"/>
        <v>0</v>
      </c>
      <c r="AD42" s="94"/>
      <c r="AE42" s="100">
        <f t="shared" si="30"/>
        <v>0</v>
      </c>
      <c r="AF42" s="101">
        <f t="shared" si="103"/>
        <v>0</v>
      </c>
      <c r="AG42" s="100">
        <f t="shared" si="104"/>
        <v>0</v>
      </c>
      <c r="AH42" s="99"/>
      <c r="AI42" s="100">
        <f t="shared" si="33"/>
        <v>0</v>
      </c>
      <c r="AJ42" s="99"/>
      <c r="AK42" s="100">
        <f t="shared" si="34"/>
        <v>0</v>
      </c>
      <c r="AL42" s="99"/>
      <c r="AM42" s="100">
        <f t="shared" si="34"/>
        <v>0</v>
      </c>
      <c r="AN42" s="99"/>
      <c r="AO42" s="100">
        <f t="shared" si="35"/>
        <v>0</v>
      </c>
      <c r="AP42" s="99"/>
      <c r="AQ42" s="100">
        <f t="shared" si="36"/>
        <v>0</v>
      </c>
      <c r="AR42" s="99"/>
      <c r="AS42" s="100">
        <f t="shared" si="37"/>
        <v>0</v>
      </c>
      <c r="AT42" s="99"/>
      <c r="AU42" s="100">
        <f t="shared" si="38"/>
        <v>0</v>
      </c>
      <c r="AV42" s="99"/>
      <c r="AW42" s="100">
        <f t="shared" si="39"/>
        <v>0</v>
      </c>
      <c r="AX42" s="99"/>
      <c r="AY42" s="100">
        <f t="shared" si="40"/>
        <v>0</v>
      </c>
      <c r="AZ42" s="99"/>
      <c r="BA42" s="100">
        <f t="shared" si="41"/>
        <v>0</v>
      </c>
      <c r="BB42" s="99"/>
      <c r="BC42" s="100">
        <f t="shared" si="42"/>
        <v>0</v>
      </c>
      <c r="BD42" s="99"/>
      <c r="BE42" s="100">
        <f t="shared" si="43"/>
        <v>0</v>
      </c>
      <c r="BF42" s="101">
        <f t="shared" si="85"/>
        <v>0</v>
      </c>
      <c r="BG42" s="100">
        <f t="shared" si="85"/>
        <v>0</v>
      </c>
      <c r="BH42" s="99"/>
      <c r="BI42" s="100">
        <f t="shared" si="105"/>
        <v>0</v>
      </c>
      <c r="BJ42" s="99"/>
      <c r="BK42" s="100">
        <f t="shared" si="106"/>
        <v>0</v>
      </c>
      <c r="BL42" s="99"/>
      <c r="BM42" s="100">
        <f t="shared" si="107"/>
        <v>0</v>
      </c>
      <c r="BN42" s="99"/>
      <c r="BO42" s="100">
        <f t="shared" si="108"/>
        <v>0</v>
      </c>
      <c r="BP42" s="99"/>
      <c r="BQ42" s="100">
        <f t="shared" si="109"/>
        <v>0</v>
      </c>
      <c r="BR42" s="99"/>
      <c r="BS42" s="100">
        <f t="shared" si="110"/>
        <v>0</v>
      </c>
      <c r="BT42" s="99"/>
      <c r="BU42" s="100">
        <f t="shared" si="111"/>
        <v>0</v>
      </c>
      <c r="BV42" s="99"/>
      <c r="BW42" s="100">
        <f t="shared" si="112"/>
        <v>0</v>
      </c>
      <c r="BX42" s="99"/>
      <c r="BY42" s="100">
        <f t="shared" si="113"/>
        <v>0</v>
      </c>
      <c r="BZ42" s="99"/>
      <c r="CA42" s="100">
        <f t="shared" si="114"/>
        <v>0</v>
      </c>
      <c r="CB42" s="99"/>
      <c r="CC42" s="100">
        <f t="shared" si="115"/>
        <v>0</v>
      </c>
      <c r="CD42" s="99"/>
      <c r="CE42" s="100">
        <f t="shared" si="116"/>
        <v>0</v>
      </c>
      <c r="CF42" s="101">
        <f t="shared" si="117"/>
        <v>0</v>
      </c>
      <c r="CG42" s="100">
        <f t="shared" si="117"/>
        <v>0</v>
      </c>
    </row>
    <row r="43" spans="1:85" s="102" customFormat="1" ht="19.899999999999999" customHeight="1" x14ac:dyDescent="0.25">
      <c r="A43" s="94">
        <v>36</v>
      </c>
      <c r="B43" s="95" t="s">
        <v>110</v>
      </c>
      <c r="C43" s="95" t="s">
        <v>74</v>
      </c>
      <c r="D43" s="94">
        <f t="shared" si="102"/>
        <v>16</v>
      </c>
      <c r="E43" s="94">
        <v>0.68</v>
      </c>
      <c r="F43" s="94" t="s">
        <v>111</v>
      </c>
      <c r="G43" s="94"/>
      <c r="H43" s="94"/>
      <c r="I43" s="100">
        <f t="shared" si="19"/>
        <v>0</v>
      </c>
      <c r="J43" s="94"/>
      <c r="K43" s="100">
        <f t="shared" si="20"/>
        <v>0</v>
      </c>
      <c r="L43" s="94"/>
      <c r="M43" s="100">
        <f t="shared" si="21"/>
        <v>0</v>
      </c>
      <c r="N43" s="94"/>
      <c r="O43" s="100">
        <f t="shared" si="22"/>
        <v>0</v>
      </c>
      <c r="P43" s="94"/>
      <c r="Q43" s="100">
        <f t="shared" si="23"/>
        <v>0</v>
      </c>
      <c r="R43" s="94"/>
      <c r="S43" s="100">
        <f t="shared" si="24"/>
        <v>0</v>
      </c>
      <c r="T43" s="94"/>
      <c r="U43" s="100">
        <f t="shared" si="25"/>
        <v>0</v>
      </c>
      <c r="V43" s="94"/>
      <c r="W43" s="100">
        <f t="shared" si="26"/>
        <v>0</v>
      </c>
      <c r="X43" s="94"/>
      <c r="Y43" s="100">
        <f t="shared" si="27"/>
        <v>0</v>
      </c>
      <c r="Z43" s="94"/>
      <c r="AA43" s="100">
        <f t="shared" si="28"/>
        <v>0</v>
      </c>
      <c r="AB43" s="94"/>
      <c r="AC43" s="100">
        <f t="shared" si="29"/>
        <v>0</v>
      </c>
      <c r="AD43" s="94"/>
      <c r="AE43" s="100">
        <f t="shared" si="30"/>
        <v>0</v>
      </c>
      <c r="AF43" s="101">
        <f t="shared" si="103"/>
        <v>0</v>
      </c>
      <c r="AG43" s="100">
        <f t="shared" si="104"/>
        <v>0</v>
      </c>
      <c r="AH43" s="99"/>
      <c r="AI43" s="100">
        <f t="shared" si="33"/>
        <v>0</v>
      </c>
      <c r="AJ43" s="99"/>
      <c r="AK43" s="100">
        <f t="shared" si="34"/>
        <v>0</v>
      </c>
      <c r="AL43" s="99"/>
      <c r="AM43" s="100">
        <f t="shared" si="34"/>
        <v>0</v>
      </c>
      <c r="AN43" s="99"/>
      <c r="AO43" s="100">
        <f t="shared" si="35"/>
        <v>0</v>
      </c>
      <c r="AP43" s="99"/>
      <c r="AQ43" s="100">
        <f t="shared" si="36"/>
        <v>0</v>
      </c>
      <c r="AR43" s="99"/>
      <c r="AS43" s="100">
        <f t="shared" si="37"/>
        <v>0</v>
      </c>
      <c r="AT43" s="99"/>
      <c r="AU43" s="100">
        <f t="shared" si="38"/>
        <v>0</v>
      </c>
      <c r="AV43" s="99"/>
      <c r="AW43" s="100">
        <f t="shared" si="39"/>
        <v>0</v>
      </c>
      <c r="AX43" s="99"/>
      <c r="AY43" s="100">
        <f t="shared" si="40"/>
        <v>0</v>
      </c>
      <c r="AZ43" s="99"/>
      <c r="BA43" s="100">
        <f t="shared" si="41"/>
        <v>0</v>
      </c>
      <c r="BB43" s="99"/>
      <c r="BC43" s="100">
        <f t="shared" si="42"/>
        <v>0</v>
      </c>
      <c r="BD43" s="99"/>
      <c r="BE43" s="100">
        <f t="shared" si="43"/>
        <v>0</v>
      </c>
      <c r="BF43" s="101">
        <f t="shared" si="85"/>
        <v>0</v>
      </c>
      <c r="BG43" s="100">
        <f t="shared" si="85"/>
        <v>0</v>
      </c>
      <c r="BH43" s="99"/>
      <c r="BI43" s="100">
        <f t="shared" si="105"/>
        <v>0</v>
      </c>
      <c r="BJ43" s="99"/>
      <c r="BK43" s="100">
        <f t="shared" si="106"/>
        <v>0</v>
      </c>
      <c r="BL43" s="99"/>
      <c r="BM43" s="100">
        <f t="shared" si="107"/>
        <v>0</v>
      </c>
      <c r="BN43" s="99"/>
      <c r="BO43" s="100">
        <f t="shared" si="108"/>
        <v>0</v>
      </c>
      <c r="BP43" s="99"/>
      <c r="BQ43" s="100">
        <f t="shared" si="109"/>
        <v>0</v>
      </c>
      <c r="BR43" s="99"/>
      <c r="BS43" s="100">
        <f t="shared" si="110"/>
        <v>0</v>
      </c>
      <c r="BT43" s="99"/>
      <c r="BU43" s="100">
        <f t="shared" si="111"/>
        <v>0</v>
      </c>
      <c r="BV43" s="99"/>
      <c r="BW43" s="100">
        <f t="shared" si="112"/>
        <v>0</v>
      </c>
      <c r="BX43" s="99"/>
      <c r="BY43" s="100">
        <f t="shared" si="113"/>
        <v>0</v>
      </c>
      <c r="BZ43" s="99"/>
      <c r="CA43" s="100">
        <f t="shared" si="114"/>
        <v>0</v>
      </c>
      <c r="CB43" s="99"/>
      <c r="CC43" s="100">
        <f t="shared" si="115"/>
        <v>0</v>
      </c>
      <c r="CD43" s="99"/>
      <c r="CE43" s="100">
        <f t="shared" si="116"/>
        <v>0</v>
      </c>
      <c r="CF43" s="101">
        <f t="shared" si="117"/>
        <v>0</v>
      </c>
      <c r="CG43" s="100">
        <f t="shared" si="117"/>
        <v>0</v>
      </c>
    </row>
    <row r="44" spans="1:85" s="102" customFormat="1" ht="19.899999999999999" customHeight="1" x14ac:dyDescent="0.25">
      <c r="A44" s="94">
        <v>37</v>
      </c>
      <c r="B44" s="95" t="s">
        <v>110</v>
      </c>
      <c r="C44" s="95" t="s">
        <v>74</v>
      </c>
      <c r="D44" s="94">
        <f t="shared" si="102"/>
        <v>16</v>
      </c>
      <c r="E44" s="94">
        <v>0.64</v>
      </c>
      <c r="F44" s="94" t="s">
        <v>85</v>
      </c>
      <c r="G44" s="94"/>
      <c r="H44" s="94"/>
      <c r="I44" s="100">
        <f t="shared" si="19"/>
        <v>0</v>
      </c>
      <c r="J44" s="94"/>
      <c r="K44" s="100">
        <f t="shared" si="20"/>
        <v>0</v>
      </c>
      <c r="L44" s="94"/>
      <c r="M44" s="100">
        <f t="shared" si="21"/>
        <v>0</v>
      </c>
      <c r="N44" s="94"/>
      <c r="O44" s="100">
        <f t="shared" si="22"/>
        <v>0</v>
      </c>
      <c r="P44" s="94"/>
      <c r="Q44" s="100">
        <f t="shared" si="23"/>
        <v>0</v>
      </c>
      <c r="R44" s="94"/>
      <c r="S44" s="100">
        <f t="shared" si="24"/>
        <v>0</v>
      </c>
      <c r="T44" s="94"/>
      <c r="U44" s="100">
        <f t="shared" si="25"/>
        <v>0</v>
      </c>
      <c r="V44" s="94"/>
      <c r="W44" s="100">
        <f t="shared" si="26"/>
        <v>0</v>
      </c>
      <c r="X44" s="94"/>
      <c r="Y44" s="100">
        <f t="shared" si="27"/>
        <v>0</v>
      </c>
      <c r="Z44" s="94"/>
      <c r="AA44" s="100">
        <f t="shared" si="28"/>
        <v>0</v>
      </c>
      <c r="AB44" s="94"/>
      <c r="AC44" s="100">
        <f t="shared" si="29"/>
        <v>0</v>
      </c>
      <c r="AD44" s="94"/>
      <c r="AE44" s="100">
        <f t="shared" si="30"/>
        <v>0</v>
      </c>
      <c r="AF44" s="101">
        <f t="shared" si="103"/>
        <v>0</v>
      </c>
      <c r="AG44" s="100">
        <f t="shared" si="104"/>
        <v>0</v>
      </c>
      <c r="AH44" s="99"/>
      <c r="AI44" s="100">
        <f t="shared" si="33"/>
        <v>0</v>
      </c>
      <c r="AJ44" s="99"/>
      <c r="AK44" s="100">
        <f t="shared" si="34"/>
        <v>0</v>
      </c>
      <c r="AL44" s="99"/>
      <c r="AM44" s="100">
        <f t="shared" si="34"/>
        <v>0</v>
      </c>
      <c r="AN44" s="99"/>
      <c r="AO44" s="100">
        <f t="shared" si="35"/>
        <v>0</v>
      </c>
      <c r="AP44" s="99"/>
      <c r="AQ44" s="100">
        <f t="shared" si="36"/>
        <v>0</v>
      </c>
      <c r="AR44" s="99"/>
      <c r="AS44" s="100">
        <f t="shared" si="37"/>
        <v>0</v>
      </c>
      <c r="AT44" s="99"/>
      <c r="AU44" s="100">
        <f t="shared" si="38"/>
        <v>0</v>
      </c>
      <c r="AV44" s="99"/>
      <c r="AW44" s="100">
        <f t="shared" si="39"/>
        <v>0</v>
      </c>
      <c r="AX44" s="99"/>
      <c r="AY44" s="100">
        <f t="shared" si="40"/>
        <v>0</v>
      </c>
      <c r="AZ44" s="99"/>
      <c r="BA44" s="100">
        <f t="shared" si="41"/>
        <v>0</v>
      </c>
      <c r="BB44" s="99"/>
      <c r="BC44" s="100">
        <f t="shared" si="42"/>
        <v>0</v>
      </c>
      <c r="BD44" s="99"/>
      <c r="BE44" s="100">
        <f t="shared" si="43"/>
        <v>0</v>
      </c>
      <c r="BF44" s="101">
        <f t="shared" si="85"/>
        <v>0</v>
      </c>
      <c r="BG44" s="100">
        <f t="shared" si="85"/>
        <v>0</v>
      </c>
      <c r="BH44" s="99"/>
      <c r="BI44" s="100">
        <f t="shared" si="105"/>
        <v>0</v>
      </c>
      <c r="BJ44" s="99"/>
      <c r="BK44" s="100">
        <f t="shared" si="106"/>
        <v>0</v>
      </c>
      <c r="BL44" s="99"/>
      <c r="BM44" s="100">
        <f t="shared" si="107"/>
        <v>0</v>
      </c>
      <c r="BN44" s="99"/>
      <c r="BO44" s="100">
        <f t="shared" si="108"/>
        <v>0</v>
      </c>
      <c r="BP44" s="99"/>
      <c r="BQ44" s="100">
        <f t="shared" si="109"/>
        <v>0</v>
      </c>
      <c r="BR44" s="99"/>
      <c r="BS44" s="100">
        <f t="shared" si="110"/>
        <v>0</v>
      </c>
      <c r="BT44" s="99"/>
      <c r="BU44" s="100">
        <f t="shared" si="111"/>
        <v>0</v>
      </c>
      <c r="BV44" s="99"/>
      <c r="BW44" s="100">
        <f t="shared" si="112"/>
        <v>0</v>
      </c>
      <c r="BX44" s="99"/>
      <c r="BY44" s="100">
        <f t="shared" si="113"/>
        <v>0</v>
      </c>
      <c r="BZ44" s="99"/>
      <c r="CA44" s="100">
        <f t="shared" si="114"/>
        <v>0</v>
      </c>
      <c r="CB44" s="99"/>
      <c r="CC44" s="100">
        <f t="shared" si="115"/>
        <v>0</v>
      </c>
      <c r="CD44" s="99"/>
      <c r="CE44" s="100">
        <f t="shared" si="116"/>
        <v>0</v>
      </c>
      <c r="CF44" s="101">
        <f t="shared" si="117"/>
        <v>0</v>
      </c>
      <c r="CG44" s="100">
        <f t="shared" si="117"/>
        <v>0</v>
      </c>
    </row>
    <row r="45" spans="1:85" s="102" customFormat="1" ht="19.899999999999999" customHeight="1" x14ac:dyDescent="0.25">
      <c r="A45" s="94">
        <v>38</v>
      </c>
      <c r="B45" s="95" t="s">
        <v>112</v>
      </c>
      <c r="C45" s="95" t="s">
        <v>74</v>
      </c>
      <c r="D45" s="94">
        <f t="shared" si="102"/>
        <v>16</v>
      </c>
      <c r="E45" s="94">
        <v>0.64</v>
      </c>
      <c r="F45" s="94" t="s">
        <v>85</v>
      </c>
      <c r="G45" s="94"/>
      <c r="H45" s="94"/>
      <c r="I45" s="100">
        <f t="shared" si="19"/>
        <v>0</v>
      </c>
      <c r="J45" s="94"/>
      <c r="K45" s="100">
        <f t="shared" si="20"/>
        <v>0</v>
      </c>
      <c r="L45" s="94"/>
      <c r="M45" s="100">
        <f t="shared" si="21"/>
        <v>0</v>
      </c>
      <c r="N45" s="94"/>
      <c r="O45" s="100">
        <f t="shared" si="22"/>
        <v>0</v>
      </c>
      <c r="P45" s="94"/>
      <c r="Q45" s="100">
        <f t="shared" si="23"/>
        <v>0</v>
      </c>
      <c r="R45" s="94"/>
      <c r="S45" s="100">
        <f t="shared" si="24"/>
        <v>0</v>
      </c>
      <c r="T45" s="94"/>
      <c r="U45" s="100">
        <f t="shared" si="25"/>
        <v>0</v>
      </c>
      <c r="V45" s="94"/>
      <c r="W45" s="100">
        <f t="shared" si="26"/>
        <v>0</v>
      </c>
      <c r="X45" s="94"/>
      <c r="Y45" s="100">
        <f t="shared" si="27"/>
        <v>0</v>
      </c>
      <c r="Z45" s="94"/>
      <c r="AA45" s="100">
        <f t="shared" si="28"/>
        <v>0</v>
      </c>
      <c r="AB45" s="94"/>
      <c r="AC45" s="100">
        <f t="shared" si="29"/>
        <v>0</v>
      </c>
      <c r="AD45" s="94"/>
      <c r="AE45" s="100">
        <f t="shared" si="30"/>
        <v>0</v>
      </c>
      <c r="AF45" s="101">
        <f t="shared" si="103"/>
        <v>0</v>
      </c>
      <c r="AG45" s="100">
        <f t="shared" si="104"/>
        <v>0</v>
      </c>
      <c r="AH45" s="99"/>
      <c r="AI45" s="100">
        <f t="shared" si="33"/>
        <v>0</v>
      </c>
      <c r="AJ45" s="99"/>
      <c r="AK45" s="100">
        <f t="shared" si="34"/>
        <v>0</v>
      </c>
      <c r="AL45" s="99"/>
      <c r="AM45" s="100">
        <f t="shared" si="34"/>
        <v>0</v>
      </c>
      <c r="AN45" s="99"/>
      <c r="AO45" s="100">
        <f t="shared" si="35"/>
        <v>0</v>
      </c>
      <c r="AP45" s="99"/>
      <c r="AQ45" s="100">
        <f t="shared" si="36"/>
        <v>0</v>
      </c>
      <c r="AR45" s="99"/>
      <c r="AS45" s="100">
        <f t="shared" si="37"/>
        <v>0</v>
      </c>
      <c r="AT45" s="99"/>
      <c r="AU45" s="100">
        <f t="shared" si="38"/>
        <v>0</v>
      </c>
      <c r="AV45" s="99"/>
      <c r="AW45" s="100">
        <f t="shared" si="39"/>
        <v>0</v>
      </c>
      <c r="AX45" s="99"/>
      <c r="AY45" s="100">
        <f t="shared" si="40"/>
        <v>0</v>
      </c>
      <c r="AZ45" s="99"/>
      <c r="BA45" s="100">
        <f t="shared" si="41"/>
        <v>0</v>
      </c>
      <c r="BB45" s="99"/>
      <c r="BC45" s="100">
        <f t="shared" si="42"/>
        <v>0</v>
      </c>
      <c r="BD45" s="99"/>
      <c r="BE45" s="100">
        <f t="shared" si="43"/>
        <v>0</v>
      </c>
      <c r="BF45" s="101">
        <f t="shared" si="85"/>
        <v>0</v>
      </c>
      <c r="BG45" s="100">
        <f t="shared" si="85"/>
        <v>0</v>
      </c>
      <c r="BH45" s="99"/>
      <c r="BI45" s="100">
        <f t="shared" si="105"/>
        <v>0</v>
      </c>
      <c r="BJ45" s="99"/>
      <c r="BK45" s="100">
        <f t="shared" si="106"/>
        <v>0</v>
      </c>
      <c r="BL45" s="99"/>
      <c r="BM45" s="100">
        <f t="shared" si="107"/>
        <v>0</v>
      </c>
      <c r="BN45" s="99"/>
      <c r="BO45" s="100">
        <f t="shared" si="108"/>
        <v>0</v>
      </c>
      <c r="BP45" s="99"/>
      <c r="BQ45" s="100">
        <f t="shared" si="109"/>
        <v>0</v>
      </c>
      <c r="BR45" s="99"/>
      <c r="BS45" s="100">
        <f t="shared" si="110"/>
        <v>0</v>
      </c>
      <c r="BT45" s="99"/>
      <c r="BU45" s="100">
        <f t="shared" si="111"/>
        <v>0</v>
      </c>
      <c r="BV45" s="99"/>
      <c r="BW45" s="100">
        <f t="shared" si="112"/>
        <v>0</v>
      </c>
      <c r="BX45" s="99"/>
      <c r="BY45" s="100">
        <f t="shared" si="113"/>
        <v>0</v>
      </c>
      <c r="BZ45" s="99"/>
      <c r="CA45" s="100">
        <f t="shared" si="114"/>
        <v>0</v>
      </c>
      <c r="CB45" s="99"/>
      <c r="CC45" s="100">
        <f t="shared" si="115"/>
        <v>0</v>
      </c>
      <c r="CD45" s="99"/>
      <c r="CE45" s="100">
        <f t="shared" si="116"/>
        <v>0</v>
      </c>
      <c r="CF45" s="101">
        <f t="shared" si="117"/>
        <v>0</v>
      </c>
      <c r="CG45" s="100">
        <f t="shared" si="117"/>
        <v>0</v>
      </c>
    </row>
    <row r="46" spans="1:85" s="102" customFormat="1" ht="19.899999999999999" customHeight="1" x14ac:dyDescent="0.25">
      <c r="A46" s="94">
        <v>39</v>
      </c>
      <c r="B46" s="95" t="s">
        <v>112</v>
      </c>
      <c r="C46" s="95" t="s">
        <v>74</v>
      </c>
      <c r="D46" s="94">
        <f t="shared" si="102"/>
        <v>16</v>
      </c>
      <c r="E46" s="94">
        <v>0.64</v>
      </c>
      <c r="F46" s="94" t="s">
        <v>85</v>
      </c>
      <c r="G46" s="94"/>
      <c r="H46" s="94"/>
      <c r="I46" s="100">
        <f t="shared" si="19"/>
        <v>0</v>
      </c>
      <c r="J46" s="94"/>
      <c r="K46" s="100">
        <f t="shared" si="20"/>
        <v>0</v>
      </c>
      <c r="L46" s="94"/>
      <c r="M46" s="100">
        <f t="shared" si="21"/>
        <v>0</v>
      </c>
      <c r="N46" s="94"/>
      <c r="O46" s="100">
        <f t="shared" si="22"/>
        <v>0</v>
      </c>
      <c r="P46" s="94"/>
      <c r="Q46" s="100">
        <f t="shared" si="23"/>
        <v>0</v>
      </c>
      <c r="R46" s="94"/>
      <c r="S46" s="100">
        <f t="shared" si="24"/>
        <v>0</v>
      </c>
      <c r="T46" s="94"/>
      <c r="U46" s="100">
        <f t="shared" si="25"/>
        <v>0</v>
      </c>
      <c r="V46" s="94"/>
      <c r="W46" s="100">
        <f t="shared" si="26"/>
        <v>0</v>
      </c>
      <c r="X46" s="94"/>
      <c r="Y46" s="100">
        <f t="shared" si="27"/>
        <v>0</v>
      </c>
      <c r="Z46" s="94"/>
      <c r="AA46" s="100">
        <f t="shared" si="28"/>
        <v>0</v>
      </c>
      <c r="AB46" s="94"/>
      <c r="AC46" s="100">
        <f t="shared" si="29"/>
        <v>0</v>
      </c>
      <c r="AD46" s="94"/>
      <c r="AE46" s="100">
        <f t="shared" si="30"/>
        <v>0</v>
      </c>
      <c r="AF46" s="101">
        <f t="shared" si="103"/>
        <v>0</v>
      </c>
      <c r="AG46" s="100">
        <f t="shared" si="104"/>
        <v>0</v>
      </c>
      <c r="AH46" s="99"/>
      <c r="AI46" s="100">
        <f t="shared" si="33"/>
        <v>0</v>
      </c>
      <c r="AJ46" s="99"/>
      <c r="AK46" s="100">
        <f t="shared" si="34"/>
        <v>0</v>
      </c>
      <c r="AL46" s="99"/>
      <c r="AM46" s="100">
        <f t="shared" si="34"/>
        <v>0</v>
      </c>
      <c r="AN46" s="99"/>
      <c r="AO46" s="100">
        <f t="shared" si="35"/>
        <v>0</v>
      </c>
      <c r="AP46" s="99"/>
      <c r="AQ46" s="100">
        <f t="shared" si="36"/>
        <v>0</v>
      </c>
      <c r="AR46" s="99"/>
      <c r="AS46" s="100">
        <f t="shared" si="37"/>
        <v>0</v>
      </c>
      <c r="AT46" s="99"/>
      <c r="AU46" s="100">
        <f t="shared" si="38"/>
        <v>0</v>
      </c>
      <c r="AV46" s="99"/>
      <c r="AW46" s="100">
        <f t="shared" si="39"/>
        <v>0</v>
      </c>
      <c r="AX46" s="99"/>
      <c r="AY46" s="100">
        <f t="shared" si="40"/>
        <v>0</v>
      </c>
      <c r="AZ46" s="99"/>
      <c r="BA46" s="100">
        <f t="shared" si="41"/>
        <v>0</v>
      </c>
      <c r="BB46" s="99"/>
      <c r="BC46" s="100">
        <f t="shared" si="42"/>
        <v>0</v>
      </c>
      <c r="BD46" s="99"/>
      <c r="BE46" s="100">
        <f t="shared" si="43"/>
        <v>0</v>
      </c>
      <c r="BF46" s="101">
        <f t="shared" si="85"/>
        <v>0</v>
      </c>
      <c r="BG46" s="100">
        <f t="shared" si="85"/>
        <v>0</v>
      </c>
      <c r="BH46" s="99"/>
      <c r="BI46" s="100">
        <f t="shared" si="105"/>
        <v>0</v>
      </c>
      <c r="BJ46" s="99"/>
      <c r="BK46" s="100">
        <f t="shared" si="106"/>
        <v>0</v>
      </c>
      <c r="BL46" s="99"/>
      <c r="BM46" s="100">
        <f t="shared" si="107"/>
        <v>0</v>
      </c>
      <c r="BN46" s="99"/>
      <c r="BO46" s="100">
        <f t="shared" si="108"/>
        <v>0</v>
      </c>
      <c r="BP46" s="99"/>
      <c r="BQ46" s="100">
        <f t="shared" si="109"/>
        <v>0</v>
      </c>
      <c r="BR46" s="99"/>
      <c r="BS46" s="100">
        <f t="shared" si="110"/>
        <v>0</v>
      </c>
      <c r="BT46" s="99"/>
      <c r="BU46" s="100">
        <f t="shared" si="111"/>
        <v>0</v>
      </c>
      <c r="BV46" s="99"/>
      <c r="BW46" s="100">
        <f t="shared" si="112"/>
        <v>0</v>
      </c>
      <c r="BX46" s="99"/>
      <c r="BY46" s="100">
        <f t="shared" si="113"/>
        <v>0</v>
      </c>
      <c r="BZ46" s="99"/>
      <c r="CA46" s="100">
        <f t="shared" si="114"/>
        <v>0</v>
      </c>
      <c r="CB46" s="99"/>
      <c r="CC46" s="100">
        <f t="shared" si="115"/>
        <v>0</v>
      </c>
      <c r="CD46" s="99"/>
      <c r="CE46" s="100">
        <f t="shared" si="116"/>
        <v>0</v>
      </c>
      <c r="CF46" s="101">
        <f t="shared" si="117"/>
        <v>0</v>
      </c>
      <c r="CG46" s="100">
        <f t="shared" si="117"/>
        <v>0</v>
      </c>
    </row>
    <row r="47" spans="1:85" s="102" customFormat="1" ht="19.899999999999999" customHeight="1" x14ac:dyDescent="0.25">
      <c r="A47" s="94">
        <v>40</v>
      </c>
      <c r="B47" s="95" t="s">
        <v>112</v>
      </c>
      <c r="C47" s="95" t="s">
        <v>74</v>
      </c>
      <c r="D47" s="94">
        <f t="shared" si="102"/>
        <v>16</v>
      </c>
      <c r="E47" s="94">
        <v>0.64</v>
      </c>
      <c r="F47" s="94" t="s">
        <v>85</v>
      </c>
      <c r="G47" s="94"/>
      <c r="H47" s="94"/>
      <c r="I47" s="100">
        <f t="shared" si="19"/>
        <v>0</v>
      </c>
      <c r="J47" s="94"/>
      <c r="K47" s="100">
        <f t="shared" si="20"/>
        <v>0</v>
      </c>
      <c r="L47" s="94"/>
      <c r="M47" s="100">
        <f t="shared" si="21"/>
        <v>0</v>
      </c>
      <c r="N47" s="94"/>
      <c r="O47" s="100">
        <f t="shared" si="22"/>
        <v>0</v>
      </c>
      <c r="P47" s="94"/>
      <c r="Q47" s="100">
        <f t="shared" si="23"/>
        <v>0</v>
      </c>
      <c r="R47" s="94"/>
      <c r="S47" s="100">
        <f t="shared" si="24"/>
        <v>0</v>
      </c>
      <c r="T47" s="94"/>
      <c r="U47" s="100">
        <f t="shared" si="25"/>
        <v>0</v>
      </c>
      <c r="V47" s="94"/>
      <c r="W47" s="100">
        <f t="shared" si="26"/>
        <v>0</v>
      </c>
      <c r="X47" s="94"/>
      <c r="Y47" s="100">
        <f t="shared" si="27"/>
        <v>0</v>
      </c>
      <c r="Z47" s="94"/>
      <c r="AA47" s="100">
        <f t="shared" si="28"/>
        <v>0</v>
      </c>
      <c r="AB47" s="94"/>
      <c r="AC47" s="100">
        <f t="shared" si="29"/>
        <v>0</v>
      </c>
      <c r="AD47" s="94"/>
      <c r="AE47" s="100">
        <f t="shared" si="30"/>
        <v>0</v>
      </c>
      <c r="AF47" s="101">
        <f t="shared" si="103"/>
        <v>0</v>
      </c>
      <c r="AG47" s="100">
        <f t="shared" si="104"/>
        <v>0</v>
      </c>
      <c r="AH47" s="99"/>
      <c r="AI47" s="100">
        <f t="shared" si="33"/>
        <v>0</v>
      </c>
      <c r="AJ47" s="99"/>
      <c r="AK47" s="100">
        <f t="shared" si="34"/>
        <v>0</v>
      </c>
      <c r="AL47" s="99"/>
      <c r="AM47" s="100">
        <f t="shared" si="34"/>
        <v>0</v>
      </c>
      <c r="AN47" s="99"/>
      <c r="AO47" s="100">
        <f t="shared" si="35"/>
        <v>0</v>
      </c>
      <c r="AP47" s="99"/>
      <c r="AQ47" s="100">
        <f t="shared" si="36"/>
        <v>0</v>
      </c>
      <c r="AR47" s="99"/>
      <c r="AS47" s="100">
        <f t="shared" si="37"/>
        <v>0</v>
      </c>
      <c r="AT47" s="99"/>
      <c r="AU47" s="100">
        <f t="shared" si="38"/>
        <v>0</v>
      </c>
      <c r="AV47" s="99"/>
      <c r="AW47" s="100">
        <f t="shared" si="39"/>
        <v>0</v>
      </c>
      <c r="AX47" s="99"/>
      <c r="AY47" s="100">
        <f t="shared" si="40"/>
        <v>0</v>
      </c>
      <c r="AZ47" s="99"/>
      <c r="BA47" s="100">
        <f t="shared" si="41"/>
        <v>0</v>
      </c>
      <c r="BB47" s="99"/>
      <c r="BC47" s="100">
        <f t="shared" si="42"/>
        <v>0</v>
      </c>
      <c r="BD47" s="99"/>
      <c r="BE47" s="100">
        <f t="shared" si="43"/>
        <v>0</v>
      </c>
      <c r="BF47" s="101">
        <f t="shared" si="85"/>
        <v>0</v>
      </c>
      <c r="BG47" s="100">
        <f t="shared" si="85"/>
        <v>0</v>
      </c>
      <c r="BH47" s="99"/>
      <c r="BI47" s="100">
        <f t="shared" si="105"/>
        <v>0</v>
      </c>
      <c r="BJ47" s="99"/>
      <c r="BK47" s="100">
        <f t="shared" si="106"/>
        <v>0</v>
      </c>
      <c r="BL47" s="99"/>
      <c r="BM47" s="100">
        <f t="shared" si="107"/>
        <v>0</v>
      </c>
      <c r="BN47" s="99"/>
      <c r="BO47" s="100">
        <f t="shared" si="108"/>
        <v>0</v>
      </c>
      <c r="BP47" s="99"/>
      <c r="BQ47" s="100">
        <f t="shared" si="109"/>
        <v>0</v>
      </c>
      <c r="BR47" s="99"/>
      <c r="BS47" s="100">
        <f t="shared" si="110"/>
        <v>0</v>
      </c>
      <c r="BT47" s="99"/>
      <c r="BU47" s="100">
        <f t="shared" si="111"/>
        <v>0</v>
      </c>
      <c r="BV47" s="99"/>
      <c r="BW47" s="100">
        <f t="shared" si="112"/>
        <v>0</v>
      </c>
      <c r="BX47" s="99"/>
      <c r="BY47" s="100">
        <f t="shared" si="113"/>
        <v>0</v>
      </c>
      <c r="BZ47" s="99"/>
      <c r="CA47" s="100">
        <f t="shared" si="114"/>
        <v>0</v>
      </c>
      <c r="CB47" s="99"/>
      <c r="CC47" s="100">
        <f t="shared" si="115"/>
        <v>0</v>
      </c>
      <c r="CD47" s="99"/>
      <c r="CE47" s="100">
        <f t="shared" si="116"/>
        <v>0</v>
      </c>
      <c r="CF47" s="101">
        <f t="shared" si="117"/>
        <v>0</v>
      </c>
      <c r="CG47" s="100">
        <f t="shared" si="117"/>
        <v>0</v>
      </c>
    </row>
    <row r="48" spans="1:85" s="102" customFormat="1" ht="19.899999999999999" customHeight="1" x14ac:dyDescent="0.25">
      <c r="A48" s="94"/>
      <c r="B48" s="95"/>
      <c r="C48" s="95"/>
      <c r="D48" s="94"/>
      <c r="E48" s="94"/>
      <c r="F48" s="94"/>
      <c r="G48" s="94"/>
      <c r="H48" s="94"/>
      <c r="I48" s="100"/>
      <c r="J48" s="94"/>
      <c r="K48" s="100"/>
      <c r="L48" s="94"/>
      <c r="M48" s="100"/>
      <c r="N48" s="94"/>
      <c r="O48" s="100"/>
      <c r="P48" s="94"/>
      <c r="Q48" s="100"/>
      <c r="R48" s="94"/>
      <c r="S48" s="100"/>
      <c r="T48" s="94"/>
      <c r="U48" s="100"/>
      <c r="V48" s="94"/>
      <c r="W48" s="100"/>
      <c r="X48" s="94"/>
      <c r="Y48" s="100"/>
      <c r="Z48" s="94"/>
      <c r="AA48" s="100"/>
      <c r="AB48" s="94"/>
      <c r="AC48" s="100"/>
      <c r="AD48" s="94"/>
      <c r="AE48" s="100"/>
      <c r="AF48" s="101"/>
      <c r="AG48" s="100"/>
      <c r="AH48" s="99"/>
      <c r="AI48" s="100"/>
      <c r="AJ48" s="99"/>
      <c r="AK48" s="100"/>
      <c r="AL48" s="99"/>
      <c r="AM48" s="100"/>
      <c r="AN48" s="99"/>
      <c r="AO48" s="100"/>
      <c r="AP48" s="99"/>
      <c r="AQ48" s="100"/>
      <c r="AR48" s="99"/>
      <c r="AS48" s="100"/>
      <c r="AT48" s="99"/>
      <c r="AU48" s="100"/>
      <c r="AV48" s="99"/>
      <c r="AW48" s="100"/>
      <c r="AX48" s="99"/>
      <c r="AY48" s="100"/>
      <c r="AZ48" s="99"/>
      <c r="BA48" s="100"/>
      <c r="BB48" s="99"/>
      <c r="BC48" s="100"/>
      <c r="BD48" s="99"/>
      <c r="BE48" s="100"/>
      <c r="BF48" s="101"/>
      <c r="BG48" s="100"/>
      <c r="BH48" s="99"/>
      <c r="BI48" s="100"/>
      <c r="BJ48" s="99"/>
      <c r="BK48" s="100"/>
      <c r="BL48" s="99"/>
      <c r="BM48" s="100"/>
      <c r="BN48" s="99"/>
      <c r="BO48" s="100"/>
      <c r="BP48" s="99"/>
      <c r="BQ48" s="100"/>
      <c r="BR48" s="99"/>
      <c r="BS48" s="100"/>
      <c r="BT48" s="99"/>
      <c r="BU48" s="100"/>
      <c r="BV48" s="99"/>
      <c r="BW48" s="100"/>
      <c r="BX48" s="99"/>
      <c r="BY48" s="100"/>
      <c r="BZ48" s="99"/>
      <c r="CA48" s="100"/>
      <c r="CB48" s="99"/>
      <c r="CC48" s="100"/>
      <c r="CD48" s="99"/>
      <c r="CE48" s="100"/>
      <c r="CF48" s="101"/>
      <c r="CG48" s="100"/>
    </row>
    <row r="49" spans="1:85" s="102" customFormat="1" ht="19.899999999999999" customHeight="1" x14ac:dyDescent="0.25">
      <c r="A49" s="94">
        <v>41</v>
      </c>
      <c r="B49" s="95" t="s">
        <v>113</v>
      </c>
      <c r="C49" s="95" t="s">
        <v>77</v>
      </c>
      <c r="D49" s="94">
        <f>RANK(BF49,$BF$4:$BF$147)</f>
        <v>16</v>
      </c>
      <c r="E49" s="94">
        <v>1</v>
      </c>
      <c r="F49" s="94" t="s">
        <v>75</v>
      </c>
      <c r="G49" s="94"/>
      <c r="H49" s="94"/>
      <c r="I49" s="100">
        <f t="shared" si="19"/>
        <v>0</v>
      </c>
      <c r="J49" s="94"/>
      <c r="K49" s="100">
        <f t="shared" si="20"/>
        <v>0</v>
      </c>
      <c r="L49" s="94"/>
      <c r="M49" s="100">
        <f t="shared" si="21"/>
        <v>0</v>
      </c>
      <c r="N49" s="94"/>
      <c r="O49" s="100">
        <f t="shared" si="22"/>
        <v>0</v>
      </c>
      <c r="P49" s="94"/>
      <c r="Q49" s="100">
        <f t="shared" si="23"/>
        <v>0</v>
      </c>
      <c r="R49" s="94"/>
      <c r="S49" s="100">
        <f t="shared" si="24"/>
        <v>0</v>
      </c>
      <c r="T49" s="94"/>
      <c r="U49" s="100">
        <f t="shared" si="25"/>
        <v>0</v>
      </c>
      <c r="V49" s="94"/>
      <c r="W49" s="100">
        <f t="shared" si="26"/>
        <v>0</v>
      </c>
      <c r="X49" s="94"/>
      <c r="Y49" s="100">
        <f t="shared" si="27"/>
        <v>0</v>
      </c>
      <c r="Z49" s="94"/>
      <c r="AA49" s="100">
        <f t="shared" si="28"/>
        <v>0</v>
      </c>
      <c r="AB49" s="94"/>
      <c r="AC49" s="100">
        <f t="shared" si="29"/>
        <v>0</v>
      </c>
      <c r="AD49" s="94"/>
      <c r="AE49" s="100">
        <f t="shared" si="30"/>
        <v>0</v>
      </c>
      <c r="AF49" s="101">
        <f t="shared" ref="AF49:AF52" si="118">SUM(H49,J49,L49,N49,P49,R49,T49,V49,X49,Z49,AB49,AD49)</f>
        <v>0</v>
      </c>
      <c r="AG49" s="100">
        <f t="shared" ref="AG49:AG52" si="119">SUM(I49,K49,M49,O49,Q49,S49,U49,W49,Y49,AA49,AC49,AE49)</f>
        <v>0</v>
      </c>
      <c r="AH49" s="99"/>
      <c r="AI49" s="100">
        <f t="shared" si="33"/>
        <v>0</v>
      </c>
      <c r="AJ49" s="99"/>
      <c r="AK49" s="100">
        <f t="shared" si="34"/>
        <v>0</v>
      </c>
      <c r="AL49" s="99"/>
      <c r="AM49" s="100">
        <f t="shared" si="34"/>
        <v>0</v>
      </c>
      <c r="AN49" s="99"/>
      <c r="AO49" s="100">
        <f t="shared" si="35"/>
        <v>0</v>
      </c>
      <c r="AP49" s="99"/>
      <c r="AQ49" s="100">
        <f t="shared" si="36"/>
        <v>0</v>
      </c>
      <c r="AR49" s="99"/>
      <c r="AS49" s="100">
        <f t="shared" si="37"/>
        <v>0</v>
      </c>
      <c r="AT49" s="99"/>
      <c r="AU49" s="100">
        <f t="shared" si="38"/>
        <v>0</v>
      </c>
      <c r="AV49" s="99"/>
      <c r="AW49" s="100">
        <f t="shared" si="39"/>
        <v>0</v>
      </c>
      <c r="AX49" s="99"/>
      <c r="AY49" s="100">
        <f t="shared" si="40"/>
        <v>0</v>
      </c>
      <c r="AZ49" s="99"/>
      <c r="BA49" s="100">
        <f t="shared" si="41"/>
        <v>0</v>
      </c>
      <c r="BB49" s="99"/>
      <c r="BC49" s="100">
        <f t="shared" si="42"/>
        <v>0</v>
      </c>
      <c r="BD49" s="99"/>
      <c r="BE49" s="100">
        <f t="shared" si="43"/>
        <v>0</v>
      </c>
      <c r="BF49" s="101">
        <f t="shared" si="85"/>
        <v>0</v>
      </c>
      <c r="BG49" s="100">
        <f t="shared" si="85"/>
        <v>0</v>
      </c>
      <c r="BH49" s="99"/>
      <c r="BI49" s="100">
        <f t="shared" ref="BI49:BI52" si="120">BH49*$E49</f>
        <v>0</v>
      </c>
      <c r="BJ49" s="99"/>
      <c r="BK49" s="100">
        <f t="shared" ref="BK49:BK52" si="121">BJ49*$E49</f>
        <v>0</v>
      </c>
      <c r="BL49" s="99"/>
      <c r="BM49" s="100">
        <f t="shared" ref="BM49:BM52" si="122">BL49*$E49</f>
        <v>0</v>
      </c>
      <c r="BN49" s="99"/>
      <c r="BO49" s="100">
        <f t="shared" ref="BO49:BO52" si="123">BN49*$E49</f>
        <v>0</v>
      </c>
      <c r="BP49" s="99"/>
      <c r="BQ49" s="100">
        <f t="shared" ref="BQ49:BQ52" si="124">BP49*$E49</f>
        <v>0</v>
      </c>
      <c r="BR49" s="99"/>
      <c r="BS49" s="100">
        <f t="shared" ref="BS49:BS52" si="125">BR49*$E49</f>
        <v>0</v>
      </c>
      <c r="BT49" s="99"/>
      <c r="BU49" s="100">
        <f t="shared" ref="BU49:BU52" si="126">BT49*$E49</f>
        <v>0</v>
      </c>
      <c r="BV49" s="99"/>
      <c r="BW49" s="100">
        <f t="shared" ref="BW49:BW52" si="127">BV49*$E49</f>
        <v>0</v>
      </c>
      <c r="BX49" s="99"/>
      <c r="BY49" s="100">
        <f t="shared" ref="BY49:BY52" si="128">BX49*$E49</f>
        <v>0</v>
      </c>
      <c r="BZ49" s="99"/>
      <c r="CA49" s="100">
        <f t="shared" ref="CA49:CA52" si="129">BZ49*$E49</f>
        <v>0</v>
      </c>
      <c r="CB49" s="99"/>
      <c r="CC49" s="100">
        <f t="shared" ref="CC49:CC52" si="130">CB49*$E49</f>
        <v>0</v>
      </c>
      <c r="CD49" s="99"/>
      <c r="CE49" s="100">
        <f t="shared" ref="CE49:CE52" si="131">CD49*$E49</f>
        <v>0</v>
      </c>
      <c r="CF49" s="101">
        <f t="shared" ref="CF49:CG52" si="132">SUM(BH49,BJ49,BL49,BN49,BP49,BR49,BT49,BV49,BX49,BZ49,CB49,CD49)</f>
        <v>0</v>
      </c>
      <c r="CG49" s="100">
        <f t="shared" si="132"/>
        <v>0</v>
      </c>
    </row>
    <row r="50" spans="1:85" s="102" customFormat="1" ht="19.899999999999999" customHeight="1" x14ac:dyDescent="0.25">
      <c r="A50" s="94">
        <v>42</v>
      </c>
      <c r="B50" s="95" t="s">
        <v>113</v>
      </c>
      <c r="C50" s="95" t="s">
        <v>77</v>
      </c>
      <c r="D50" s="94">
        <f>RANK(BF50,$BF$4:$BF$147)</f>
        <v>16</v>
      </c>
      <c r="E50" s="94">
        <v>1</v>
      </c>
      <c r="F50" s="94" t="s">
        <v>83</v>
      </c>
      <c r="G50" s="94"/>
      <c r="H50" s="94"/>
      <c r="I50" s="100">
        <f t="shared" si="19"/>
        <v>0</v>
      </c>
      <c r="J50" s="94"/>
      <c r="K50" s="100">
        <f t="shared" si="20"/>
        <v>0</v>
      </c>
      <c r="L50" s="94"/>
      <c r="M50" s="100">
        <f t="shared" si="21"/>
        <v>0</v>
      </c>
      <c r="N50" s="94"/>
      <c r="O50" s="100">
        <f t="shared" si="22"/>
        <v>0</v>
      </c>
      <c r="P50" s="94"/>
      <c r="Q50" s="100">
        <f t="shared" si="23"/>
        <v>0</v>
      </c>
      <c r="R50" s="94"/>
      <c r="S50" s="100">
        <f t="shared" si="24"/>
        <v>0</v>
      </c>
      <c r="T50" s="94"/>
      <c r="U50" s="100">
        <f t="shared" si="25"/>
        <v>0</v>
      </c>
      <c r="V50" s="94"/>
      <c r="W50" s="100">
        <f t="shared" si="26"/>
        <v>0</v>
      </c>
      <c r="X50" s="94"/>
      <c r="Y50" s="100">
        <f t="shared" si="27"/>
        <v>0</v>
      </c>
      <c r="Z50" s="94"/>
      <c r="AA50" s="100">
        <f t="shared" si="28"/>
        <v>0</v>
      </c>
      <c r="AB50" s="94"/>
      <c r="AC50" s="100">
        <f t="shared" si="29"/>
        <v>0</v>
      </c>
      <c r="AD50" s="94"/>
      <c r="AE50" s="100">
        <f t="shared" si="30"/>
        <v>0</v>
      </c>
      <c r="AF50" s="101">
        <f t="shared" si="118"/>
        <v>0</v>
      </c>
      <c r="AG50" s="100">
        <f t="shared" si="119"/>
        <v>0</v>
      </c>
      <c r="AH50" s="99"/>
      <c r="AI50" s="100">
        <f t="shared" si="33"/>
        <v>0</v>
      </c>
      <c r="AJ50" s="99"/>
      <c r="AK50" s="100">
        <f t="shared" si="34"/>
        <v>0</v>
      </c>
      <c r="AL50" s="99"/>
      <c r="AM50" s="100">
        <f t="shared" si="34"/>
        <v>0</v>
      </c>
      <c r="AN50" s="99"/>
      <c r="AO50" s="100">
        <f t="shared" si="35"/>
        <v>0</v>
      </c>
      <c r="AP50" s="99"/>
      <c r="AQ50" s="100">
        <f t="shared" si="36"/>
        <v>0</v>
      </c>
      <c r="AR50" s="99"/>
      <c r="AS50" s="100">
        <f t="shared" si="37"/>
        <v>0</v>
      </c>
      <c r="AT50" s="99"/>
      <c r="AU50" s="100">
        <f t="shared" si="38"/>
        <v>0</v>
      </c>
      <c r="AV50" s="99"/>
      <c r="AW50" s="100">
        <f t="shared" si="39"/>
        <v>0</v>
      </c>
      <c r="AX50" s="99"/>
      <c r="AY50" s="100">
        <f t="shared" si="40"/>
        <v>0</v>
      </c>
      <c r="AZ50" s="99"/>
      <c r="BA50" s="100">
        <f t="shared" si="41"/>
        <v>0</v>
      </c>
      <c r="BB50" s="99"/>
      <c r="BC50" s="100">
        <f t="shared" si="42"/>
        <v>0</v>
      </c>
      <c r="BD50" s="99"/>
      <c r="BE50" s="100">
        <f t="shared" si="43"/>
        <v>0</v>
      </c>
      <c r="BF50" s="101">
        <f t="shared" si="85"/>
        <v>0</v>
      </c>
      <c r="BG50" s="100">
        <f t="shared" si="85"/>
        <v>0</v>
      </c>
      <c r="BH50" s="99"/>
      <c r="BI50" s="100">
        <f t="shared" si="120"/>
        <v>0</v>
      </c>
      <c r="BJ50" s="99"/>
      <c r="BK50" s="100">
        <f t="shared" si="121"/>
        <v>0</v>
      </c>
      <c r="BL50" s="99"/>
      <c r="BM50" s="100">
        <f t="shared" si="122"/>
        <v>0</v>
      </c>
      <c r="BN50" s="99"/>
      <c r="BO50" s="100">
        <f t="shared" si="123"/>
        <v>0</v>
      </c>
      <c r="BP50" s="99"/>
      <c r="BQ50" s="100">
        <f t="shared" si="124"/>
        <v>0</v>
      </c>
      <c r="BR50" s="99"/>
      <c r="BS50" s="100">
        <f t="shared" si="125"/>
        <v>0</v>
      </c>
      <c r="BT50" s="99"/>
      <c r="BU50" s="100">
        <f t="shared" si="126"/>
        <v>0</v>
      </c>
      <c r="BV50" s="99"/>
      <c r="BW50" s="100">
        <f t="shared" si="127"/>
        <v>0</v>
      </c>
      <c r="BX50" s="99"/>
      <c r="BY50" s="100">
        <f t="shared" si="128"/>
        <v>0</v>
      </c>
      <c r="BZ50" s="99"/>
      <c r="CA50" s="100">
        <f t="shared" si="129"/>
        <v>0</v>
      </c>
      <c r="CB50" s="99"/>
      <c r="CC50" s="100">
        <f t="shared" si="130"/>
        <v>0</v>
      </c>
      <c r="CD50" s="99"/>
      <c r="CE50" s="100">
        <f t="shared" si="131"/>
        <v>0</v>
      </c>
      <c r="CF50" s="101">
        <f t="shared" si="132"/>
        <v>0</v>
      </c>
      <c r="CG50" s="100">
        <f t="shared" si="132"/>
        <v>0</v>
      </c>
    </row>
    <row r="51" spans="1:85" s="102" customFormat="1" ht="19.899999999999999" customHeight="1" x14ac:dyDescent="0.25">
      <c r="A51" s="94">
        <v>43</v>
      </c>
      <c r="B51" s="95" t="s">
        <v>114</v>
      </c>
      <c r="C51" s="95" t="s">
        <v>74</v>
      </c>
      <c r="D51" s="94">
        <f>RANK(BF51,$BF$4:$BF$147)</f>
        <v>16</v>
      </c>
      <c r="E51" s="94">
        <v>0.64</v>
      </c>
      <c r="F51" s="94" t="s">
        <v>85</v>
      </c>
      <c r="G51" s="94"/>
      <c r="H51" s="94"/>
      <c r="I51" s="100">
        <f t="shared" si="19"/>
        <v>0</v>
      </c>
      <c r="J51" s="94"/>
      <c r="K51" s="100">
        <f t="shared" si="20"/>
        <v>0</v>
      </c>
      <c r="L51" s="94"/>
      <c r="M51" s="100">
        <f t="shared" si="21"/>
        <v>0</v>
      </c>
      <c r="N51" s="94"/>
      <c r="O51" s="100">
        <f t="shared" si="22"/>
        <v>0</v>
      </c>
      <c r="P51" s="94"/>
      <c r="Q51" s="100">
        <f t="shared" si="23"/>
        <v>0</v>
      </c>
      <c r="R51" s="94"/>
      <c r="S51" s="100">
        <f t="shared" si="24"/>
        <v>0</v>
      </c>
      <c r="T51" s="94"/>
      <c r="U51" s="100">
        <f t="shared" si="25"/>
        <v>0</v>
      </c>
      <c r="V51" s="94"/>
      <c r="W51" s="100">
        <f t="shared" si="26"/>
        <v>0</v>
      </c>
      <c r="X51" s="94"/>
      <c r="Y51" s="100">
        <f t="shared" si="27"/>
        <v>0</v>
      </c>
      <c r="Z51" s="94"/>
      <c r="AA51" s="100">
        <f t="shared" si="28"/>
        <v>0</v>
      </c>
      <c r="AB51" s="94"/>
      <c r="AC51" s="100">
        <f t="shared" si="29"/>
        <v>0</v>
      </c>
      <c r="AD51" s="94"/>
      <c r="AE51" s="100">
        <f t="shared" si="30"/>
        <v>0</v>
      </c>
      <c r="AF51" s="101">
        <f t="shared" si="118"/>
        <v>0</v>
      </c>
      <c r="AG51" s="100">
        <f t="shared" si="119"/>
        <v>0</v>
      </c>
      <c r="AH51" s="99"/>
      <c r="AI51" s="100">
        <f t="shared" si="33"/>
        <v>0</v>
      </c>
      <c r="AJ51" s="99"/>
      <c r="AK51" s="100">
        <f t="shared" si="34"/>
        <v>0</v>
      </c>
      <c r="AL51" s="99"/>
      <c r="AM51" s="100">
        <f t="shared" si="34"/>
        <v>0</v>
      </c>
      <c r="AN51" s="99"/>
      <c r="AO51" s="100">
        <f t="shared" si="35"/>
        <v>0</v>
      </c>
      <c r="AP51" s="99"/>
      <c r="AQ51" s="100">
        <f t="shared" si="36"/>
        <v>0</v>
      </c>
      <c r="AR51" s="99"/>
      <c r="AS51" s="100">
        <f t="shared" si="37"/>
        <v>0</v>
      </c>
      <c r="AT51" s="99"/>
      <c r="AU51" s="100">
        <f t="shared" si="38"/>
        <v>0</v>
      </c>
      <c r="AV51" s="99"/>
      <c r="AW51" s="100">
        <f t="shared" si="39"/>
        <v>0</v>
      </c>
      <c r="AX51" s="99"/>
      <c r="AY51" s="100">
        <f t="shared" si="40"/>
        <v>0</v>
      </c>
      <c r="AZ51" s="99"/>
      <c r="BA51" s="100">
        <f t="shared" si="41"/>
        <v>0</v>
      </c>
      <c r="BB51" s="99"/>
      <c r="BC51" s="100">
        <f t="shared" si="42"/>
        <v>0</v>
      </c>
      <c r="BD51" s="99"/>
      <c r="BE51" s="100">
        <f t="shared" si="43"/>
        <v>0</v>
      </c>
      <c r="BF51" s="101">
        <f t="shared" si="85"/>
        <v>0</v>
      </c>
      <c r="BG51" s="100">
        <f t="shared" si="85"/>
        <v>0</v>
      </c>
      <c r="BH51" s="99"/>
      <c r="BI51" s="100">
        <f t="shared" si="120"/>
        <v>0</v>
      </c>
      <c r="BJ51" s="99"/>
      <c r="BK51" s="100">
        <f t="shared" si="121"/>
        <v>0</v>
      </c>
      <c r="BL51" s="99"/>
      <c r="BM51" s="100">
        <f t="shared" si="122"/>
        <v>0</v>
      </c>
      <c r="BN51" s="99"/>
      <c r="BO51" s="100">
        <f t="shared" si="123"/>
        <v>0</v>
      </c>
      <c r="BP51" s="99"/>
      <c r="BQ51" s="100">
        <f t="shared" si="124"/>
        <v>0</v>
      </c>
      <c r="BR51" s="99"/>
      <c r="BS51" s="100">
        <f t="shared" si="125"/>
        <v>0</v>
      </c>
      <c r="BT51" s="99"/>
      <c r="BU51" s="100">
        <f t="shared" si="126"/>
        <v>0</v>
      </c>
      <c r="BV51" s="99"/>
      <c r="BW51" s="100">
        <f t="shared" si="127"/>
        <v>0</v>
      </c>
      <c r="BX51" s="99"/>
      <c r="BY51" s="100">
        <f t="shared" si="128"/>
        <v>0</v>
      </c>
      <c r="BZ51" s="99"/>
      <c r="CA51" s="100">
        <f t="shared" si="129"/>
        <v>0</v>
      </c>
      <c r="CB51" s="99"/>
      <c r="CC51" s="100">
        <f t="shared" si="130"/>
        <v>0</v>
      </c>
      <c r="CD51" s="99"/>
      <c r="CE51" s="100">
        <f t="shared" si="131"/>
        <v>0</v>
      </c>
      <c r="CF51" s="101">
        <f t="shared" si="132"/>
        <v>0</v>
      </c>
      <c r="CG51" s="100">
        <f t="shared" si="132"/>
        <v>0</v>
      </c>
    </row>
    <row r="52" spans="1:85" s="102" customFormat="1" ht="19.899999999999999" customHeight="1" x14ac:dyDescent="0.25">
      <c r="A52" s="94">
        <v>44</v>
      </c>
      <c r="B52" s="95" t="s">
        <v>114</v>
      </c>
      <c r="C52" s="95" t="s">
        <v>74</v>
      </c>
      <c r="D52" s="94">
        <f>RANK(BF52,$BF$4:$BF$147)</f>
        <v>16</v>
      </c>
      <c r="E52" s="94">
        <v>0.64</v>
      </c>
      <c r="F52" s="94" t="s">
        <v>83</v>
      </c>
      <c r="G52" s="94"/>
      <c r="H52" s="94"/>
      <c r="I52" s="100">
        <f t="shared" si="19"/>
        <v>0</v>
      </c>
      <c r="J52" s="94"/>
      <c r="K52" s="100">
        <f t="shared" si="20"/>
        <v>0</v>
      </c>
      <c r="L52" s="94"/>
      <c r="M52" s="100">
        <f t="shared" si="21"/>
        <v>0</v>
      </c>
      <c r="N52" s="94"/>
      <c r="O52" s="100">
        <f t="shared" si="22"/>
        <v>0</v>
      </c>
      <c r="P52" s="94"/>
      <c r="Q52" s="100">
        <f t="shared" si="23"/>
        <v>0</v>
      </c>
      <c r="R52" s="94"/>
      <c r="S52" s="100">
        <f t="shared" si="24"/>
        <v>0</v>
      </c>
      <c r="T52" s="94"/>
      <c r="U52" s="100">
        <f t="shared" si="25"/>
        <v>0</v>
      </c>
      <c r="V52" s="94"/>
      <c r="W52" s="100">
        <f t="shared" si="26"/>
        <v>0</v>
      </c>
      <c r="X52" s="94"/>
      <c r="Y52" s="100">
        <f t="shared" si="27"/>
        <v>0</v>
      </c>
      <c r="Z52" s="94"/>
      <c r="AA52" s="100">
        <f t="shared" si="28"/>
        <v>0</v>
      </c>
      <c r="AB52" s="94"/>
      <c r="AC52" s="100">
        <f t="shared" si="29"/>
        <v>0</v>
      </c>
      <c r="AD52" s="94"/>
      <c r="AE52" s="100">
        <f t="shared" si="30"/>
        <v>0</v>
      </c>
      <c r="AF52" s="101">
        <f t="shared" si="118"/>
        <v>0</v>
      </c>
      <c r="AG52" s="100">
        <f t="shared" si="119"/>
        <v>0</v>
      </c>
      <c r="AH52" s="99"/>
      <c r="AI52" s="100">
        <f t="shared" si="33"/>
        <v>0</v>
      </c>
      <c r="AJ52" s="99"/>
      <c r="AK52" s="100">
        <f t="shared" si="34"/>
        <v>0</v>
      </c>
      <c r="AL52" s="99"/>
      <c r="AM52" s="100">
        <f t="shared" si="34"/>
        <v>0</v>
      </c>
      <c r="AN52" s="99"/>
      <c r="AO52" s="100">
        <f t="shared" si="35"/>
        <v>0</v>
      </c>
      <c r="AP52" s="99"/>
      <c r="AQ52" s="100">
        <f t="shared" si="36"/>
        <v>0</v>
      </c>
      <c r="AR52" s="99"/>
      <c r="AS52" s="100">
        <f t="shared" si="37"/>
        <v>0</v>
      </c>
      <c r="AT52" s="99"/>
      <c r="AU52" s="100">
        <f t="shared" si="38"/>
        <v>0</v>
      </c>
      <c r="AV52" s="99"/>
      <c r="AW52" s="100">
        <f t="shared" si="39"/>
        <v>0</v>
      </c>
      <c r="AX52" s="99"/>
      <c r="AY52" s="100">
        <f t="shared" si="40"/>
        <v>0</v>
      </c>
      <c r="AZ52" s="99"/>
      <c r="BA52" s="100">
        <f t="shared" si="41"/>
        <v>0</v>
      </c>
      <c r="BB52" s="99"/>
      <c r="BC52" s="100">
        <f t="shared" si="42"/>
        <v>0</v>
      </c>
      <c r="BD52" s="99"/>
      <c r="BE52" s="100">
        <f t="shared" si="43"/>
        <v>0</v>
      </c>
      <c r="BF52" s="101">
        <f t="shared" si="85"/>
        <v>0</v>
      </c>
      <c r="BG52" s="100">
        <f t="shared" si="85"/>
        <v>0</v>
      </c>
      <c r="BH52" s="99"/>
      <c r="BI52" s="100">
        <f t="shared" si="120"/>
        <v>0</v>
      </c>
      <c r="BJ52" s="99"/>
      <c r="BK52" s="100">
        <f t="shared" si="121"/>
        <v>0</v>
      </c>
      <c r="BL52" s="99"/>
      <c r="BM52" s="100">
        <f t="shared" si="122"/>
        <v>0</v>
      </c>
      <c r="BN52" s="99"/>
      <c r="BO52" s="100">
        <f t="shared" si="123"/>
        <v>0</v>
      </c>
      <c r="BP52" s="99"/>
      <c r="BQ52" s="100">
        <f t="shared" si="124"/>
        <v>0</v>
      </c>
      <c r="BR52" s="99"/>
      <c r="BS52" s="100">
        <f t="shared" si="125"/>
        <v>0</v>
      </c>
      <c r="BT52" s="99"/>
      <c r="BU52" s="100">
        <f t="shared" si="126"/>
        <v>0</v>
      </c>
      <c r="BV52" s="99"/>
      <c r="BW52" s="100">
        <f t="shared" si="127"/>
        <v>0</v>
      </c>
      <c r="BX52" s="99"/>
      <c r="BY52" s="100">
        <f t="shared" si="128"/>
        <v>0</v>
      </c>
      <c r="BZ52" s="99"/>
      <c r="CA52" s="100">
        <f t="shared" si="129"/>
        <v>0</v>
      </c>
      <c r="CB52" s="99"/>
      <c r="CC52" s="100">
        <f t="shared" si="130"/>
        <v>0</v>
      </c>
      <c r="CD52" s="99"/>
      <c r="CE52" s="100">
        <f t="shared" si="131"/>
        <v>0</v>
      </c>
      <c r="CF52" s="101">
        <f t="shared" si="132"/>
        <v>0</v>
      </c>
      <c r="CG52" s="100">
        <f t="shared" si="132"/>
        <v>0</v>
      </c>
    </row>
    <row r="53" spans="1:85" s="102" customFormat="1" ht="19.899999999999999" customHeight="1" x14ac:dyDescent="0.25">
      <c r="A53" s="94"/>
      <c r="B53" s="95"/>
      <c r="C53" s="95"/>
      <c r="D53" s="94"/>
      <c r="E53" s="94"/>
      <c r="F53" s="94"/>
      <c r="G53" s="94"/>
      <c r="H53" s="94"/>
      <c r="I53" s="100"/>
      <c r="J53" s="94"/>
      <c r="K53" s="100"/>
      <c r="L53" s="94"/>
      <c r="M53" s="100"/>
      <c r="N53" s="94"/>
      <c r="O53" s="100"/>
      <c r="P53" s="94"/>
      <c r="Q53" s="100"/>
      <c r="R53" s="94"/>
      <c r="S53" s="100"/>
      <c r="T53" s="94"/>
      <c r="U53" s="100"/>
      <c r="V53" s="94"/>
      <c r="W53" s="100"/>
      <c r="X53" s="94"/>
      <c r="Y53" s="100"/>
      <c r="Z53" s="94"/>
      <c r="AA53" s="100"/>
      <c r="AB53" s="94"/>
      <c r="AC53" s="100"/>
      <c r="AD53" s="94"/>
      <c r="AE53" s="100"/>
      <c r="AF53" s="101"/>
      <c r="AG53" s="100"/>
      <c r="AH53" s="99"/>
      <c r="AI53" s="100"/>
      <c r="AJ53" s="99"/>
      <c r="AK53" s="100"/>
      <c r="AL53" s="99"/>
      <c r="AM53" s="100"/>
      <c r="AN53" s="99"/>
      <c r="AO53" s="100"/>
      <c r="AP53" s="99"/>
      <c r="AQ53" s="100"/>
      <c r="AR53" s="99"/>
      <c r="AS53" s="100"/>
      <c r="AT53" s="99"/>
      <c r="AU53" s="100"/>
      <c r="AV53" s="99"/>
      <c r="AW53" s="100"/>
      <c r="AX53" s="99"/>
      <c r="AY53" s="100"/>
      <c r="AZ53" s="99"/>
      <c r="BA53" s="100"/>
      <c r="BB53" s="99"/>
      <c r="BC53" s="100"/>
      <c r="BD53" s="99"/>
      <c r="BE53" s="100"/>
      <c r="BF53" s="101"/>
      <c r="BG53" s="100"/>
      <c r="BH53" s="99"/>
      <c r="BI53" s="100"/>
      <c r="BJ53" s="99"/>
      <c r="BK53" s="100"/>
      <c r="BL53" s="99"/>
      <c r="BM53" s="100"/>
      <c r="BN53" s="99"/>
      <c r="BO53" s="100"/>
      <c r="BP53" s="99"/>
      <c r="BQ53" s="100"/>
      <c r="BR53" s="99"/>
      <c r="BS53" s="100"/>
      <c r="BT53" s="99"/>
      <c r="BU53" s="100"/>
      <c r="BV53" s="99"/>
      <c r="BW53" s="100"/>
      <c r="BX53" s="99"/>
      <c r="BY53" s="100"/>
      <c r="BZ53" s="99"/>
      <c r="CA53" s="100"/>
      <c r="CB53" s="99"/>
      <c r="CC53" s="100"/>
      <c r="CD53" s="99"/>
      <c r="CE53" s="100"/>
      <c r="CF53" s="101"/>
      <c r="CG53" s="100"/>
    </row>
    <row r="54" spans="1:85" s="102" customFormat="1" ht="19.899999999999999" customHeight="1" x14ac:dyDescent="0.25">
      <c r="A54" s="94"/>
      <c r="B54" s="95"/>
      <c r="C54" s="95"/>
      <c r="D54" s="94"/>
      <c r="E54" s="94"/>
      <c r="F54" s="94"/>
      <c r="G54" s="94"/>
      <c r="H54" s="94"/>
      <c r="I54" s="100"/>
      <c r="J54" s="94"/>
      <c r="K54" s="100"/>
      <c r="L54" s="94"/>
      <c r="M54" s="100"/>
      <c r="N54" s="94"/>
      <c r="O54" s="100"/>
      <c r="P54" s="94"/>
      <c r="Q54" s="100"/>
      <c r="R54" s="94"/>
      <c r="S54" s="100"/>
      <c r="T54" s="94"/>
      <c r="U54" s="100"/>
      <c r="V54" s="94"/>
      <c r="W54" s="100"/>
      <c r="X54" s="94"/>
      <c r="Y54" s="100"/>
      <c r="Z54" s="94"/>
      <c r="AA54" s="100"/>
      <c r="AB54" s="94"/>
      <c r="AC54" s="100"/>
      <c r="AD54" s="94"/>
      <c r="AE54" s="100"/>
      <c r="AF54" s="101"/>
      <c r="AG54" s="100"/>
      <c r="AH54" s="99"/>
      <c r="AI54" s="100"/>
      <c r="AJ54" s="99"/>
      <c r="AK54" s="100"/>
      <c r="AL54" s="99"/>
      <c r="AM54" s="100"/>
      <c r="AN54" s="99"/>
      <c r="AO54" s="100"/>
      <c r="AP54" s="99"/>
      <c r="AQ54" s="100"/>
      <c r="AR54" s="99"/>
      <c r="AS54" s="100"/>
      <c r="AT54" s="99"/>
      <c r="AU54" s="100"/>
      <c r="AV54" s="99"/>
      <c r="AW54" s="100"/>
      <c r="AX54" s="99"/>
      <c r="AY54" s="100"/>
      <c r="AZ54" s="99"/>
      <c r="BA54" s="100"/>
      <c r="BB54" s="99"/>
      <c r="BC54" s="100"/>
      <c r="BD54" s="99"/>
      <c r="BE54" s="100"/>
      <c r="BF54" s="101"/>
      <c r="BG54" s="100"/>
      <c r="BH54" s="99"/>
      <c r="BI54" s="100"/>
      <c r="BJ54" s="99"/>
      <c r="BK54" s="100"/>
      <c r="BL54" s="99"/>
      <c r="BM54" s="100"/>
      <c r="BN54" s="99"/>
      <c r="BO54" s="100"/>
      <c r="BP54" s="99"/>
      <c r="BQ54" s="100"/>
      <c r="BR54" s="99"/>
      <c r="BS54" s="100"/>
      <c r="BT54" s="99"/>
      <c r="BU54" s="100"/>
      <c r="BV54" s="99"/>
      <c r="BW54" s="100"/>
      <c r="BX54" s="99"/>
      <c r="BY54" s="100"/>
      <c r="BZ54" s="99"/>
      <c r="CA54" s="100"/>
      <c r="CB54" s="99"/>
      <c r="CC54" s="100"/>
      <c r="CD54" s="99"/>
      <c r="CE54" s="100"/>
      <c r="CF54" s="101"/>
      <c r="CG54" s="100"/>
    </row>
    <row r="55" spans="1:85" s="102" customFormat="1" ht="19.899999999999999" customHeight="1" x14ac:dyDescent="0.25">
      <c r="A55" s="94">
        <v>45</v>
      </c>
      <c r="B55" s="95" t="s">
        <v>115</v>
      </c>
      <c r="C55" s="95" t="s">
        <v>77</v>
      </c>
      <c r="D55" s="94">
        <f>RANK(BF55,$BF$4:$BF$147)</f>
        <v>16</v>
      </c>
      <c r="E55" s="94">
        <v>1</v>
      </c>
      <c r="F55" s="94" t="s">
        <v>75</v>
      </c>
      <c r="G55" s="94"/>
      <c r="H55" s="94"/>
      <c r="I55" s="100">
        <f t="shared" si="19"/>
        <v>0</v>
      </c>
      <c r="J55" s="94"/>
      <c r="K55" s="100">
        <f t="shared" si="20"/>
        <v>0</v>
      </c>
      <c r="L55" s="94"/>
      <c r="M55" s="100">
        <f t="shared" si="21"/>
        <v>0</v>
      </c>
      <c r="N55" s="94"/>
      <c r="O55" s="100">
        <f t="shared" si="22"/>
        <v>0</v>
      </c>
      <c r="P55" s="94"/>
      <c r="Q55" s="100">
        <f t="shared" si="23"/>
        <v>0</v>
      </c>
      <c r="R55" s="94"/>
      <c r="S55" s="100">
        <f t="shared" si="24"/>
        <v>0</v>
      </c>
      <c r="T55" s="94"/>
      <c r="U55" s="100">
        <f t="shared" si="25"/>
        <v>0</v>
      </c>
      <c r="V55" s="94"/>
      <c r="W55" s="100">
        <f t="shared" si="26"/>
        <v>0</v>
      </c>
      <c r="X55" s="94"/>
      <c r="Y55" s="100">
        <f t="shared" si="27"/>
        <v>0</v>
      </c>
      <c r="Z55" s="94"/>
      <c r="AA55" s="100">
        <f t="shared" si="28"/>
        <v>0</v>
      </c>
      <c r="AB55" s="94"/>
      <c r="AC55" s="100">
        <f t="shared" si="29"/>
        <v>0</v>
      </c>
      <c r="AD55" s="94"/>
      <c r="AE55" s="100">
        <f t="shared" si="30"/>
        <v>0</v>
      </c>
      <c r="AF55" s="101">
        <f t="shared" ref="AF55:AF58" si="133">SUM(H55,J55,L55,N55,P55,R55,T55,V55,X55,Z55,AB55,AD55)</f>
        <v>0</v>
      </c>
      <c r="AG55" s="100">
        <f t="shared" ref="AG55:AG58" si="134">SUM(I55,K55,M55,O55,Q55,S55,U55,W55,Y55,AA55,AC55,AE55)</f>
        <v>0</v>
      </c>
      <c r="AH55" s="99"/>
      <c r="AI55" s="100">
        <f t="shared" si="33"/>
        <v>0</v>
      </c>
      <c r="AJ55" s="99"/>
      <c r="AK55" s="100">
        <f t="shared" si="34"/>
        <v>0</v>
      </c>
      <c r="AL55" s="99"/>
      <c r="AM55" s="100">
        <f t="shared" si="34"/>
        <v>0</v>
      </c>
      <c r="AN55" s="99"/>
      <c r="AO55" s="100">
        <f t="shared" si="35"/>
        <v>0</v>
      </c>
      <c r="AP55" s="99"/>
      <c r="AQ55" s="100">
        <f t="shared" si="36"/>
        <v>0</v>
      </c>
      <c r="AR55" s="99"/>
      <c r="AS55" s="100">
        <f t="shared" si="37"/>
        <v>0</v>
      </c>
      <c r="AT55" s="99"/>
      <c r="AU55" s="100">
        <f t="shared" si="38"/>
        <v>0</v>
      </c>
      <c r="AV55" s="99"/>
      <c r="AW55" s="100">
        <f t="shared" si="39"/>
        <v>0</v>
      </c>
      <c r="AX55" s="99"/>
      <c r="AY55" s="100">
        <f t="shared" si="40"/>
        <v>0</v>
      </c>
      <c r="AZ55" s="99"/>
      <c r="BA55" s="100">
        <f t="shared" si="41"/>
        <v>0</v>
      </c>
      <c r="BB55" s="99"/>
      <c r="BC55" s="100">
        <f t="shared" si="42"/>
        <v>0</v>
      </c>
      <c r="BD55" s="99"/>
      <c r="BE55" s="100">
        <f t="shared" si="43"/>
        <v>0</v>
      </c>
      <c r="BF55" s="101">
        <f t="shared" si="85"/>
        <v>0</v>
      </c>
      <c r="BG55" s="100">
        <f t="shared" si="85"/>
        <v>0</v>
      </c>
      <c r="BH55" s="99"/>
      <c r="BI55" s="100">
        <f t="shared" ref="BI55:BI58" si="135">BH55*$E55</f>
        <v>0</v>
      </c>
      <c r="BJ55" s="99"/>
      <c r="BK55" s="100">
        <f t="shared" ref="BK55:BK58" si="136">BJ55*$E55</f>
        <v>0</v>
      </c>
      <c r="BL55" s="99"/>
      <c r="BM55" s="100">
        <f t="shared" ref="BM55:BM58" si="137">BL55*$E55</f>
        <v>0</v>
      </c>
      <c r="BN55" s="99"/>
      <c r="BO55" s="100">
        <f t="shared" ref="BO55:BO58" si="138">BN55*$E55</f>
        <v>0</v>
      </c>
      <c r="BP55" s="99"/>
      <c r="BQ55" s="100">
        <f t="shared" ref="BQ55:BQ58" si="139">BP55*$E55</f>
        <v>0</v>
      </c>
      <c r="BR55" s="99"/>
      <c r="BS55" s="100">
        <f t="shared" ref="BS55:BS58" si="140">BR55*$E55</f>
        <v>0</v>
      </c>
      <c r="BT55" s="99"/>
      <c r="BU55" s="100">
        <f t="shared" ref="BU55:BU58" si="141">BT55*$E55</f>
        <v>0</v>
      </c>
      <c r="BV55" s="99"/>
      <c r="BW55" s="100">
        <f t="shared" ref="BW55:BW58" si="142">BV55*$E55</f>
        <v>0</v>
      </c>
      <c r="BX55" s="99"/>
      <c r="BY55" s="100">
        <f t="shared" ref="BY55:BY58" si="143">BX55*$E55</f>
        <v>0</v>
      </c>
      <c r="BZ55" s="99"/>
      <c r="CA55" s="100">
        <f t="shared" ref="CA55:CA58" si="144">BZ55*$E55</f>
        <v>0</v>
      </c>
      <c r="CB55" s="99"/>
      <c r="CC55" s="100">
        <f t="shared" ref="CC55:CC58" si="145">CB55*$E55</f>
        <v>0</v>
      </c>
      <c r="CD55" s="99"/>
      <c r="CE55" s="100">
        <f t="shared" ref="CE55:CE58" si="146">CD55*$E55</f>
        <v>0</v>
      </c>
      <c r="CF55" s="101">
        <f t="shared" ref="CF55:CG58" si="147">SUM(BH55,BJ55,BL55,BN55,BP55,BR55,BT55,BV55,BX55,BZ55,CB55,CD55)</f>
        <v>0</v>
      </c>
      <c r="CG55" s="100">
        <f t="shared" si="147"/>
        <v>0</v>
      </c>
    </row>
    <row r="56" spans="1:85" s="102" customFormat="1" ht="19.899999999999999" customHeight="1" x14ac:dyDescent="0.25">
      <c r="A56" s="94">
        <v>46</v>
      </c>
      <c r="B56" s="95" t="s">
        <v>116</v>
      </c>
      <c r="C56" s="95" t="s">
        <v>77</v>
      </c>
      <c r="D56" s="94">
        <f>RANK(BF56,$BF$4:$BF$147)</f>
        <v>16</v>
      </c>
      <c r="E56" s="94">
        <v>0.6</v>
      </c>
      <c r="F56" s="94" t="s">
        <v>75</v>
      </c>
      <c r="G56" s="94"/>
      <c r="H56" s="94"/>
      <c r="I56" s="100">
        <f t="shared" si="19"/>
        <v>0</v>
      </c>
      <c r="J56" s="94"/>
      <c r="K56" s="100">
        <f t="shared" si="20"/>
        <v>0</v>
      </c>
      <c r="L56" s="94"/>
      <c r="M56" s="100">
        <f t="shared" si="21"/>
        <v>0</v>
      </c>
      <c r="N56" s="94"/>
      <c r="O56" s="100">
        <f t="shared" si="22"/>
        <v>0</v>
      </c>
      <c r="P56" s="94"/>
      <c r="Q56" s="100">
        <f t="shared" si="23"/>
        <v>0</v>
      </c>
      <c r="R56" s="94"/>
      <c r="S56" s="100">
        <f t="shared" si="24"/>
        <v>0</v>
      </c>
      <c r="T56" s="94"/>
      <c r="U56" s="100">
        <f t="shared" si="25"/>
        <v>0</v>
      </c>
      <c r="V56" s="94"/>
      <c r="W56" s="100">
        <f t="shared" si="26"/>
        <v>0</v>
      </c>
      <c r="X56" s="94"/>
      <c r="Y56" s="100">
        <f t="shared" si="27"/>
        <v>0</v>
      </c>
      <c r="Z56" s="94"/>
      <c r="AA56" s="100">
        <f t="shared" si="28"/>
        <v>0</v>
      </c>
      <c r="AB56" s="94"/>
      <c r="AC56" s="100">
        <f t="shared" si="29"/>
        <v>0</v>
      </c>
      <c r="AD56" s="94"/>
      <c r="AE56" s="100">
        <f t="shared" si="30"/>
        <v>0</v>
      </c>
      <c r="AF56" s="101">
        <f t="shared" si="133"/>
        <v>0</v>
      </c>
      <c r="AG56" s="100">
        <f t="shared" si="134"/>
        <v>0</v>
      </c>
      <c r="AH56" s="99"/>
      <c r="AI56" s="100">
        <f t="shared" si="33"/>
        <v>0</v>
      </c>
      <c r="AJ56" s="99"/>
      <c r="AK56" s="100">
        <f t="shared" si="34"/>
        <v>0</v>
      </c>
      <c r="AL56" s="99"/>
      <c r="AM56" s="100">
        <f t="shared" si="34"/>
        <v>0</v>
      </c>
      <c r="AN56" s="99"/>
      <c r="AO56" s="100">
        <f t="shared" si="35"/>
        <v>0</v>
      </c>
      <c r="AP56" s="99"/>
      <c r="AQ56" s="100">
        <f t="shared" si="36"/>
        <v>0</v>
      </c>
      <c r="AR56" s="99"/>
      <c r="AS56" s="100">
        <f t="shared" si="37"/>
        <v>0</v>
      </c>
      <c r="AT56" s="99"/>
      <c r="AU56" s="100">
        <f t="shared" si="38"/>
        <v>0</v>
      </c>
      <c r="AV56" s="99"/>
      <c r="AW56" s="100">
        <f t="shared" si="39"/>
        <v>0</v>
      </c>
      <c r="AX56" s="99"/>
      <c r="AY56" s="100">
        <f t="shared" si="40"/>
        <v>0</v>
      </c>
      <c r="AZ56" s="99"/>
      <c r="BA56" s="100">
        <f t="shared" si="41"/>
        <v>0</v>
      </c>
      <c r="BB56" s="99"/>
      <c r="BC56" s="100">
        <f t="shared" si="42"/>
        <v>0</v>
      </c>
      <c r="BD56" s="99"/>
      <c r="BE56" s="100">
        <f t="shared" si="43"/>
        <v>0</v>
      </c>
      <c r="BF56" s="101">
        <f t="shared" si="85"/>
        <v>0</v>
      </c>
      <c r="BG56" s="100">
        <f t="shared" si="85"/>
        <v>0</v>
      </c>
      <c r="BH56" s="99"/>
      <c r="BI56" s="100">
        <f t="shared" si="135"/>
        <v>0</v>
      </c>
      <c r="BJ56" s="99"/>
      <c r="BK56" s="100">
        <f t="shared" si="136"/>
        <v>0</v>
      </c>
      <c r="BL56" s="99"/>
      <c r="BM56" s="100">
        <f t="shared" si="137"/>
        <v>0</v>
      </c>
      <c r="BN56" s="99"/>
      <c r="BO56" s="100">
        <f t="shared" si="138"/>
        <v>0</v>
      </c>
      <c r="BP56" s="99"/>
      <c r="BQ56" s="100">
        <f t="shared" si="139"/>
        <v>0</v>
      </c>
      <c r="BR56" s="99"/>
      <c r="BS56" s="100">
        <f t="shared" si="140"/>
        <v>0</v>
      </c>
      <c r="BT56" s="99"/>
      <c r="BU56" s="100">
        <f t="shared" si="141"/>
        <v>0</v>
      </c>
      <c r="BV56" s="99"/>
      <c r="BW56" s="100">
        <f t="shared" si="142"/>
        <v>0</v>
      </c>
      <c r="BX56" s="99"/>
      <c r="BY56" s="100">
        <f t="shared" si="143"/>
        <v>0</v>
      </c>
      <c r="BZ56" s="99"/>
      <c r="CA56" s="100">
        <f t="shared" si="144"/>
        <v>0</v>
      </c>
      <c r="CB56" s="99"/>
      <c r="CC56" s="100">
        <f t="shared" si="145"/>
        <v>0</v>
      </c>
      <c r="CD56" s="99"/>
      <c r="CE56" s="100">
        <f t="shared" si="146"/>
        <v>0</v>
      </c>
      <c r="CF56" s="101">
        <f t="shared" si="147"/>
        <v>0</v>
      </c>
      <c r="CG56" s="100">
        <f t="shared" si="147"/>
        <v>0</v>
      </c>
    </row>
    <row r="57" spans="1:85" s="102" customFormat="1" ht="19.899999999999999" customHeight="1" x14ac:dyDescent="0.25">
      <c r="A57" s="94">
        <v>47</v>
      </c>
      <c r="B57" s="95" t="s">
        <v>117</v>
      </c>
      <c r="C57" s="95" t="s">
        <v>74</v>
      </c>
      <c r="D57" s="94">
        <f>RANK(BF57,$BF$4:$BF$147)</f>
        <v>16</v>
      </c>
      <c r="E57" s="94">
        <v>0.64</v>
      </c>
      <c r="F57" s="94" t="s">
        <v>85</v>
      </c>
      <c r="G57" s="94">
        <v>1350</v>
      </c>
      <c r="H57" s="94"/>
      <c r="I57" s="100">
        <f t="shared" si="19"/>
        <v>0</v>
      </c>
      <c r="J57" s="94">
        <v>70</v>
      </c>
      <c r="K57" s="100">
        <f t="shared" si="20"/>
        <v>44.800000000000004</v>
      </c>
      <c r="L57" s="94"/>
      <c r="M57" s="100">
        <f t="shared" si="21"/>
        <v>0</v>
      </c>
      <c r="N57" s="94"/>
      <c r="O57" s="100">
        <f t="shared" si="22"/>
        <v>0</v>
      </c>
      <c r="P57" s="94"/>
      <c r="Q57" s="100">
        <f t="shared" si="23"/>
        <v>0</v>
      </c>
      <c r="R57" s="94"/>
      <c r="S57" s="100">
        <f t="shared" si="24"/>
        <v>0</v>
      </c>
      <c r="T57" s="94"/>
      <c r="U57" s="100">
        <f t="shared" si="25"/>
        <v>0</v>
      </c>
      <c r="V57" s="94"/>
      <c r="W57" s="100">
        <f t="shared" si="26"/>
        <v>0</v>
      </c>
      <c r="X57" s="94"/>
      <c r="Y57" s="100">
        <f t="shared" si="27"/>
        <v>0</v>
      </c>
      <c r="Z57" s="94"/>
      <c r="AA57" s="100">
        <f t="shared" si="28"/>
        <v>0</v>
      </c>
      <c r="AB57" s="94">
        <v>98</v>
      </c>
      <c r="AC57" s="100">
        <f t="shared" si="29"/>
        <v>62.72</v>
      </c>
      <c r="AD57" s="94"/>
      <c r="AE57" s="100">
        <f t="shared" si="30"/>
        <v>0</v>
      </c>
      <c r="AF57" s="101">
        <f t="shared" si="133"/>
        <v>168</v>
      </c>
      <c r="AG57" s="100">
        <f t="shared" si="134"/>
        <v>107.52000000000001</v>
      </c>
      <c r="AH57" s="99"/>
      <c r="AI57" s="100">
        <f t="shared" si="33"/>
        <v>0</v>
      </c>
      <c r="AJ57" s="99"/>
      <c r="AK57" s="100">
        <f t="shared" si="34"/>
        <v>0</v>
      </c>
      <c r="AL57" s="99"/>
      <c r="AM57" s="100">
        <f t="shared" si="34"/>
        <v>0</v>
      </c>
      <c r="AN57" s="99"/>
      <c r="AO57" s="100">
        <f t="shared" si="35"/>
        <v>0</v>
      </c>
      <c r="AP57" s="99"/>
      <c r="AQ57" s="100">
        <f t="shared" si="36"/>
        <v>0</v>
      </c>
      <c r="AR57" s="99"/>
      <c r="AS57" s="100">
        <f t="shared" si="37"/>
        <v>0</v>
      </c>
      <c r="AT57" s="99"/>
      <c r="AU57" s="100">
        <f t="shared" si="38"/>
        <v>0</v>
      </c>
      <c r="AV57" s="99"/>
      <c r="AW57" s="100">
        <f t="shared" si="39"/>
        <v>0</v>
      </c>
      <c r="AX57" s="99"/>
      <c r="AY57" s="100">
        <f t="shared" si="40"/>
        <v>0</v>
      </c>
      <c r="AZ57" s="99"/>
      <c r="BA57" s="100">
        <f t="shared" si="41"/>
        <v>0</v>
      </c>
      <c r="BB57" s="99"/>
      <c r="BC57" s="100">
        <f t="shared" si="42"/>
        <v>0</v>
      </c>
      <c r="BD57" s="99"/>
      <c r="BE57" s="100">
        <f t="shared" si="43"/>
        <v>0</v>
      </c>
      <c r="BF57" s="101">
        <f t="shared" si="85"/>
        <v>0</v>
      </c>
      <c r="BG57" s="100">
        <f t="shared" si="85"/>
        <v>0</v>
      </c>
      <c r="BH57" s="99"/>
      <c r="BI57" s="100">
        <f t="shared" si="135"/>
        <v>0</v>
      </c>
      <c r="BJ57" s="99"/>
      <c r="BK57" s="100">
        <f t="shared" si="136"/>
        <v>0</v>
      </c>
      <c r="BL57" s="99"/>
      <c r="BM57" s="100">
        <f t="shared" si="137"/>
        <v>0</v>
      </c>
      <c r="BN57" s="99"/>
      <c r="BO57" s="100">
        <f t="shared" si="138"/>
        <v>0</v>
      </c>
      <c r="BP57" s="99"/>
      <c r="BQ57" s="100">
        <f t="shared" si="139"/>
        <v>0</v>
      </c>
      <c r="BR57" s="99"/>
      <c r="BS57" s="100">
        <f t="shared" si="140"/>
        <v>0</v>
      </c>
      <c r="BT57" s="99"/>
      <c r="BU57" s="100">
        <f t="shared" si="141"/>
        <v>0</v>
      </c>
      <c r="BV57" s="99"/>
      <c r="BW57" s="100">
        <f t="shared" si="142"/>
        <v>0</v>
      </c>
      <c r="BX57" s="99"/>
      <c r="BY57" s="100">
        <f t="shared" si="143"/>
        <v>0</v>
      </c>
      <c r="BZ57" s="99"/>
      <c r="CA57" s="100">
        <f t="shared" si="144"/>
        <v>0</v>
      </c>
      <c r="CB57" s="99"/>
      <c r="CC57" s="100">
        <f t="shared" si="145"/>
        <v>0</v>
      </c>
      <c r="CD57" s="99"/>
      <c r="CE57" s="100">
        <f t="shared" si="146"/>
        <v>0</v>
      </c>
      <c r="CF57" s="101">
        <f t="shared" si="147"/>
        <v>0</v>
      </c>
      <c r="CG57" s="100">
        <f t="shared" si="147"/>
        <v>0</v>
      </c>
    </row>
    <row r="58" spans="1:85" s="102" customFormat="1" ht="19.899999999999999" customHeight="1" x14ac:dyDescent="0.25">
      <c r="A58" s="94">
        <v>48</v>
      </c>
      <c r="B58" s="95" t="s">
        <v>117</v>
      </c>
      <c r="C58" s="95" t="s">
        <v>74</v>
      </c>
      <c r="D58" s="94">
        <f>RANK(BF58,$BF$4:$BF$147)</f>
        <v>16</v>
      </c>
      <c r="E58" s="94">
        <v>0.64</v>
      </c>
      <c r="F58" s="94" t="s">
        <v>83</v>
      </c>
      <c r="G58" s="94"/>
      <c r="H58" s="94"/>
      <c r="I58" s="100">
        <f t="shared" si="19"/>
        <v>0</v>
      </c>
      <c r="J58" s="94"/>
      <c r="K58" s="100">
        <f t="shared" si="20"/>
        <v>0</v>
      </c>
      <c r="L58" s="94"/>
      <c r="M58" s="100">
        <f t="shared" si="21"/>
        <v>0</v>
      </c>
      <c r="N58" s="94"/>
      <c r="O58" s="100">
        <f t="shared" si="22"/>
        <v>0</v>
      </c>
      <c r="P58" s="94"/>
      <c r="Q58" s="100">
        <f t="shared" si="23"/>
        <v>0</v>
      </c>
      <c r="R58" s="94"/>
      <c r="S58" s="100">
        <f t="shared" si="24"/>
        <v>0</v>
      </c>
      <c r="T58" s="94"/>
      <c r="U58" s="100">
        <f t="shared" si="25"/>
        <v>0</v>
      </c>
      <c r="V58" s="94"/>
      <c r="W58" s="100">
        <f t="shared" si="26"/>
        <v>0</v>
      </c>
      <c r="X58" s="94"/>
      <c r="Y58" s="100">
        <f t="shared" si="27"/>
        <v>0</v>
      </c>
      <c r="Z58" s="94"/>
      <c r="AA58" s="100">
        <f t="shared" si="28"/>
        <v>0</v>
      </c>
      <c r="AB58" s="94"/>
      <c r="AC58" s="100">
        <f t="shared" si="29"/>
        <v>0</v>
      </c>
      <c r="AD58" s="94"/>
      <c r="AE58" s="100">
        <f t="shared" si="30"/>
        <v>0</v>
      </c>
      <c r="AF58" s="101">
        <f t="shared" si="133"/>
        <v>0</v>
      </c>
      <c r="AG58" s="100">
        <f t="shared" si="134"/>
        <v>0</v>
      </c>
      <c r="AH58" s="99"/>
      <c r="AI58" s="100">
        <f t="shared" si="33"/>
        <v>0</v>
      </c>
      <c r="AJ58" s="99"/>
      <c r="AK58" s="100">
        <f t="shared" si="34"/>
        <v>0</v>
      </c>
      <c r="AL58" s="99"/>
      <c r="AM58" s="100">
        <f t="shared" si="34"/>
        <v>0</v>
      </c>
      <c r="AN58" s="99"/>
      <c r="AO58" s="100">
        <f t="shared" si="35"/>
        <v>0</v>
      </c>
      <c r="AP58" s="99"/>
      <c r="AQ58" s="100">
        <f t="shared" si="36"/>
        <v>0</v>
      </c>
      <c r="AR58" s="99"/>
      <c r="AS58" s="100">
        <f t="shared" si="37"/>
        <v>0</v>
      </c>
      <c r="AT58" s="99"/>
      <c r="AU58" s="100">
        <f t="shared" si="38"/>
        <v>0</v>
      </c>
      <c r="AV58" s="99"/>
      <c r="AW58" s="100">
        <f t="shared" si="39"/>
        <v>0</v>
      </c>
      <c r="AX58" s="99"/>
      <c r="AY58" s="100">
        <f t="shared" si="40"/>
        <v>0</v>
      </c>
      <c r="AZ58" s="99"/>
      <c r="BA58" s="100">
        <f t="shared" si="41"/>
        <v>0</v>
      </c>
      <c r="BB58" s="99"/>
      <c r="BC58" s="100">
        <f t="shared" si="42"/>
        <v>0</v>
      </c>
      <c r="BD58" s="99"/>
      <c r="BE58" s="100">
        <f t="shared" si="43"/>
        <v>0</v>
      </c>
      <c r="BF58" s="101">
        <f t="shared" si="85"/>
        <v>0</v>
      </c>
      <c r="BG58" s="100">
        <f t="shared" si="85"/>
        <v>0</v>
      </c>
      <c r="BH58" s="99"/>
      <c r="BI58" s="100">
        <f t="shared" si="135"/>
        <v>0</v>
      </c>
      <c r="BJ58" s="99"/>
      <c r="BK58" s="100">
        <f t="shared" si="136"/>
        <v>0</v>
      </c>
      <c r="BL58" s="99"/>
      <c r="BM58" s="100">
        <f t="shared" si="137"/>
        <v>0</v>
      </c>
      <c r="BN58" s="99"/>
      <c r="BO58" s="100">
        <f t="shared" si="138"/>
        <v>0</v>
      </c>
      <c r="BP58" s="99"/>
      <c r="BQ58" s="100">
        <f t="shared" si="139"/>
        <v>0</v>
      </c>
      <c r="BR58" s="99"/>
      <c r="BS58" s="100">
        <f t="shared" si="140"/>
        <v>0</v>
      </c>
      <c r="BT58" s="99"/>
      <c r="BU58" s="100">
        <f t="shared" si="141"/>
        <v>0</v>
      </c>
      <c r="BV58" s="99"/>
      <c r="BW58" s="100">
        <f t="shared" si="142"/>
        <v>0</v>
      </c>
      <c r="BX58" s="99"/>
      <c r="BY58" s="100">
        <f t="shared" si="143"/>
        <v>0</v>
      </c>
      <c r="BZ58" s="99"/>
      <c r="CA58" s="100">
        <f t="shared" si="144"/>
        <v>0</v>
      </c>
      <c r="CB58" s="99"/>
      <c r="CC58" s="100">
        <f t="shared" si="145"/>
        <v>0</v>
      </c>
      <c r="CD58" s="99"/>
      <c r="CE58" s="100">
        <f t="shared" si="146"/>
        <v>0</v>
      </c>
      <c r="CF58" s="101">
        <f t="shared" si="147"/>
        <v>0</v>
      </c>
      <c r="CG58" s="100">
        <f t="shared" si="147"/>
        <v>0</v>
      </c>
    </row>
    <row r="59" spans="1:85" s="102" customFormat="1" ht="19.899999999999999" customHeight="1" x14ac:dyDescent="0.25">
      <c r="A59" s="94"/>
      <c r="B59" s="95"/>
      <c r="C59" s="95"/>
      <c r="D59" s="94"/>
      <c r="E59" s="94"/>
      <c r="F59" s="94"/>
      <c r="G59" s="94"/>
      <c r="H59" s="94"/>
      <c r="I59" s="100"/>
      <c r="J59" s="94"/>
      <c r="K59" s="100"/>
      <c r="L59" s="94"/>
      <c r="M59" s="100"/>
      <c r="N59" s="94"/>
      <c r="O59" s="100"/>
      <c r="P59" s="94"/>
      <c r="Q59" s="100"/>
      <c r="R59" s="94"/>
      <c r="S59" s="100"/>
      <c r="T59" s="94"/>
      <c r="U59" s="100"/>
      <c r="V59" s="94"/>
      <c r="W59" s="100"/>
      <c r="X59" s="94"/>
      <c r="Y59" s="100"/>
      <c r="Z59" s="94"/>
      <c r="AA59" s="100"/>
      <c r="AB59" s="94"/>
      <c r="AC59" s="100"/>
      <c r="AD59" s="94"/>
      <c r="AE59" s="100"/>
      <c r="AF59" s="101"/>
      <c r="AG59" s="100"/>
      <c r="AH59" s="99"/>
      <c r="AI59" s="100"/>
      <c r="AJ59" s="99"/>
      <c r="AK59" s="100"/>
      <c r="AL59" s="99"/>
      <c r="AM59" s="100"/>
      <c r="AN59" s="99"/>
      <c r="AO59" s="100"/>
      <c r="AP59" s="99"/>
      <c r="AQ59" s="100"/>
      <c r="AR59" s="99"/>
      <c r="AS59" s="100"/>
      <c r="AT59" s="99"/>
      <c r="AU59" s="100"/>
      <c r="AV59" s="99"/>
      <c r="AW59" s="100"/>
      <c r="AX59" s="99"/>
      <c r="AY59" s="100"/>
      <c r="AZ59" s="99"/>
      <c r="BA59" s="100"/>
      <c r="BB59" s="99"/>
      <c r="BC59" s="100"/>
      <c r="BD59" s="99"/>
      <c r="BE59" s="100"/>
      <c r="BF59" s="101"/>
      <c r="BG59" s="100"/>
      <c r="BH59" s="99"/>
      <c r="BI59" s="100"/>
      <c r="BJ59" s="99"/>
      <c r="BK59" s="100"/>
      <c r="BL59" s="99"/>
      <c r="BM59" s="100"/>
      <c r="BN59" s="99"/>
      <c r="BO59" s="100"/>
      <c r="BP59" s="99"/>
      <c r="BQ59" s="100"/>
      <c r="BR59" s="99"/>
      <c r="BS59" s="100"/>
      <c r="BT59" s="99"/>
      <c r="BU59" s="100"/>
      <c r="BV59" s="99"/>
      <c r="BW59" s="100"/>
      <c r="BX59" s="99"/>
      <c r="BY59" s="100"/>
      <c r="BZ59" s="99"/>
      <c r="CA59" s="100"/>
      <c r="CB59" s="99"/>
      <c r="CC59" s="100"/>
      <c r="CD59" s="99"/>
      <c r="CE59" s="100"/>
      <c r="CF59" s="101"/>
      <c r="CG59" s="100"/>
    </row>
    <row r="60" spans="1:85" s="102" customFormat="1" ht="19.899999999999999" customHeight="1" x14ac:dyDescent="0.25">
      <c r="A60" s="94">
        <v>49</v>
      </c>
      <c r="B60" s="95" t="s">
        <v>118</v>
      </c>
      <c r="C60" s="95" t="s">
        <v>77</v>
      </c>
      <c r="D60" s="94">
        <f>RANK(BF60,$BF$4:$BF$147)</f>
        <v>2</v>
      </c>
      <c r="E60" s="94">
        <v>1</v>
      </c>
      <c r="F60" s="94" t="s">
        <v>75</v>
      </c>
      <c r="G60" s="94">
        <v>1550</v>
      </c>
      <c r="H60" s="94">
        <v>24960</v>
      </c>
      <c r="I60" s="97">
        <f t="shared" ref="I60:I63" si="148">H60*$E60</f>
        <v>24960</v>
      </c>
      <c r="J60" s="94">
        <v>28700</v>
      </c>
      <c r="K60" s="97">
        <f t="shared" ref="K60:K63" si="149">J60*$E60</f>
        <v>28700</v>
      </c>
      <c r="L60" s="94">
        <v>26748</v>
      </c>
      <c r="M60" s="97">
        <f t="shared" ref="M60:M63" si="150">L60*$E60</f>
        <v>26748</v>
      </c>
      <c r="N60" s="94">
        <v>22884</v>
      </c>
      <c r="O60" s="97">
        <f t="shared" ref="O60:O63" si="151">N60*$E60</f>
        <v>22884</v>
      </c>
      <c r="P60" s="94">
        <v>28500</v>
      </c>
      <c r="Q60" s="97">
        <f t="shared" ref="Q60:Q63" si="152">P60*$E60</f>
        <v>28500</v>
      </c>
      <c r="R60" s="94">
        <v>31572</v>
      </c>
      <c r="S60" s="97">
        <f t="shared" ref="S60:S63" si="153">R60*$E60</f>
        <v>31572</v>
      </c>
      <c r="T60" s="94">
        <v>33132</v>
      </c>
      <c r="U60" s="97">
        <f t="shared" ref="U60:U63" si="154">T60*$E60</f>
        <v>33132</v>
      </c>
      <c r="V60" s="94">
        <v>31932</v>
      </c>
      <c r="W60" s="97">
        <f t="shared" ref="W60:W63" si="155">V60*$E60</f>
        <v>31932</v>
      </c>
      <c r="X60" s="94">
        <v>31140</v>
      </c>
      <c r="Y60" s="97">
        <f t="shared" ref="Y60:Y63" si="156">X60*$E60</f>
        <v>31140</v>
      </c>
      <c r="Z60" s="94">
        <v>29160</v>
      </c>
      <c r="AA60" s="97">
        <f t="shared" ref="AA60:AA63" si="157">Z60*$E60</f>
        <v>29160</v>
      </c>
      <c r="AB60" s="94">
        <v>24336</v>
      </c>
      <c r="AC60" s="97">
        <f t="shared" ref="AC60:AC63" si="158">AB60*$E60</f>
        <v>24336</v>
      </c>
      <c r="AD60" s="94">
        <v>25536</v>
      </c>
      <c r="AE60" s="97">
        <f t="shared" ref="AE60:AE63" si="159">AD60*$E60</f>
        <v>25536</v>
      </c>
      <c r="AF60" s="101">
        <f t="shared" ref="AF60" si="160">SUM(H60,J60,L60,N60,P60,R60,T60,V60,X60,Z60,AB60,AD60)</f>
        <v>338600</v>
      </c>
      <c r="AG60" s="100">
        <f t="shared" ref="AG60" si="161">SUM(I60,K60,M60,O60,Q60,S60,U60,W60,Y60,AA60,AC60,AE60)</f>
        <v>338600</v>
      </c>
      <c r="AH60" s="96">
        <v>24552</v>
      </c>
      <c r="AI60" s="97">
        <f t="shared" ref="AI60:AK63" si="162">AH60*$E60</f>
        <v>24552</v>
      </c>
      <c r="AJ60" s="98">
        <v>17244</v>
      </c>
      <c r="AK60" s="97">
        <f t="shared" si="162"/>
        <v>17244</v>
      </c>
      <c r="AL60" s="99">
        <v>28980</v>
      </c>
      <c r="AM60" s="100">
        <f t="shared" si="34"/>
        <v>28980</v>
      </c>
      <c r="AN60" s="99">
        <v>12084</v>
      </c>
      <c r="AO60" s="100">
        <f t="shared" si="35"/>
        <v>12084</v>
      </c>
      <c r="AP60" s="99">
        <v>20376</v>
      </c>
      <c r="AQ60" s="100">
        <f t="shared" si="36"/>
        <v>20376</v>
      </c>
      <c r="AR60" s="99">
        <v>23664</v>
      </c>
      <c r="AS60" s="100">
        <f t="shared" si="37"/>
        <v>23664</v>
      </c>
      <c r="AT60" s="99">
        <v>23856</v>
      </c>
      <c r="AU60" s="100">
        <f t="shared" si="38"/>
        <v>23856</v>
      </c>
      <c r="AV60" s="99">
        <v>23364</v>
      </c>
      <c r="AW60" s="100">
        <f t="shared" si="39"/>
        <v>23364</v>
      </c>
      <c r="AX60" s="99">
        <v>18192</v>
      </c>
      <c r="AY60" s="100">
        <f t="shared" si="40"/>
        <v>18192</v>
      </c>
      <c r="AZ60" s="99">
        <v>20580</v>
      </c>
      <c r="BA60" s="100">
        <f t="shared" si="41"/>
        <v>20580</v>
      </c>
      <c r="BB60" s="99">
        <v>15396</v>
      </c>
      <c r="BC60" s="100">
        <f t="shared" si="42"/>
        <v>15396</v>
      </c>
      <c r="BD60" s="99">
        <v>17448</v>
      </c>
      <c r="BE60" s="100">
        <f t="shared" si="43"/>
        <v>17448</v>
      </c>
      <c r="BF60" s="101">
        <f t="shared" si="85"/>
        <v>245736</v>
      </c>
      <c r="BG60" s="100">
        <f t="shared" si="85"/>
        <v>245736</v>
      </c>
      <c r="BH60" s="96">
        <v>16092</v>
      </c>
      <c r="BI60" s="97">
        <f t="shared" ref="BI60" si="163">BH60*$E60</f>
        <v>16092</v>
      </c>
      <c r="BJ60" s="98">
        <v>16284</v>
      </c>
      <c r="BK60" s="100">
        <f t="shared" ref="BK60" si="164">BJ60*$E60</f>
        <v>16284</v>
      </c>
      <c r="BL60" s="99"/>
      <c r="BM60" s="100">
        <f t="shared" ref="BM60" si="165">BL60*$E60</f>
        <v>0</v>
      </c>
      <c r="BN60" s="99"/>
      <c r="BO60" s="100">
        <f t="shared" ref="BO60" si="166">BN60*$E60</f>
        <v>0</v>
      </c>
      <c r="BP60" s="99"/>
      <c r="BQ60" s="100">
        <f t="shared" ref="BQ60" si="167">BP60*$E60</f>
        <v>0</v>
      </c>
      <c r="BR60" s="99"/>
      <c r="BS60" s="100">
        <f t="shared" ref="BS60" si="168">BR60*$E60</f>
        <v>0</v>
      </c>
      <c r="BT60" s="99"/>
      <c r="BU60" s="100">
        <f t="shared" ref="BU60" si="169">BT60*$E60</f>
        <v>0</v>
      </c>
      <c r="BV60" s="99"/>
      <c r="BW60" s="100">
        <f t="shared" ref="BW60" si="170">BV60*$E60</f>
        <v>0</v>
      </c>
      <c r="BX60" s="99"/>
      <c r="BY60" s="100">
        <f t="shared" ref="BY60" si="171">BX60*$E60</f>
        <v>0</v>
      </c>
      <c r="BZ60" s="99"/>
      <c r="CA60" s="100">
        <f t="shared" ref="CA60" si="172">BZ60*$E60</f>
        <v>0</v>
      </c>
      <c r="CB60" s="99"/>
      <c r="CC60" s="100">
        <f t="shared" ref="CC60" si="173">CB60*$E60</f>
        <v>0</v>
      </c>
      <c r="CD60" s="99"/>
      <c r="CE60" s="100">
        <f t="shared" ref="CE60" si="174">CD60*$E60</f>
        <v>0</v>
      </c>
      <c r="CF60" s="101">
        <f t="shared" ref="CF60:CG60" si="175">SUM(BH60,BJ60,BL60,BN60,BP60,BR60,BT60,BV60,BX60,BZ60,CB60,CD60)</f>
        <v>32376</v>
      </c>
      <c r="CG60" s="100">
        <f t="shared" si="175"/>
        <v>32376</v>
      </c>
    </row>
    <row r="61" spans="1:85" s="102" customFormat="1" ht="19.899999999999999" customHeight="1" x14ac:dyDescent="0.25">
      <c r="A61" s="94">
        <v>50</v>
      </c>
      <c r="B61" s="95" t="s">
        <v>119</v>
      </c>
      <c r="C61" s="95"/>
      <c r="D61" s="94"/>
      <c r="E61" s="94">
        <v>0.6</v>
      </c>
      <c r="F61" s="94" t="s">
        <v>98</v>
      </c>
      <c r="G61" s="94">
        <v>1060</v>
      </c>
      <c r="H61" s="94"/>
      <c r="I61" s="97"/>
      <c r="J61" s="94"/>
      <c r="K61" s="97"/>
      <c r="L61" s="94"/>
      <c r="M61" s="97"/>
      <c r="N61" s="94"/>
      <c r="O61" s="97"/>
      <c r="P61" s="94"/>
      <c r="Q61" s="97"/>
      <c r="R61" s="94"/>
      <c r="S61" s="97"/>
      <c r="T61" s="94"/>
      <c r="U61" s="97"/>
      <c r="V61" s="94"/>
      <c r="W61" s="97"/>
      <c r="X61" s="94"/>
      <c r="Y61" s="97"/>
      <c r="Z61" s="94"/>
      <c r="AA61" s="97"/>
      <c r="AB61" s="94"/>
      <c r="AC61" s="97"/>
      <c r="AD61" s="94"/>
      <c r="AE61" s="97"/>
      <c r="AF61" s="101"/>
      <c r="AG61" s="100"/>
      <c r="AH61" s="96"/>
      <c r="AI61" s="97"/>
      <c r="AJ61" s="98"/>
      <c r="AK61" s="97"/>
      <c r="AL61" s="99"/>
      <c r="AM61" s="100"/>
      <c r="AN61" s="99"/>
      <c r="AO61" s="100"/>
      <c r="AP61" s="99"/>
      <c r="AQ61" s="100"/>
      <c r="AR61" s="99"/>
      <c r="AS61" s="100"/>
      <c r="AT61" s="99"/>
      <c r="AU61" s="100"/>
      <c r="AV61" s="99"/>
      <c r="AW61" s="100"/>
      <c r="AX61" s="99"/>
      <c r="AY61" s="100"/>
      <c r="AZ61" s="99"/>
      <c r="BA61" s="100"/>
      <c r="BB61" s="99"/>
      <c r="BC61" s="100"/>
      <c r="BD61" s="99"/>
      <c r="BE61" s="100"/>
      <c r="BF61" s="101"/>
      <c r="BG61" s="100"/>
      <c r="BH61" s="96"/>
      <c r="BI61" s="97"/>
      <c r="BJ61" s="98"/>
      <c r="BK61" s="100"/>
      <c r="BL61" s="99"/>
      <c r="BM61" s="100"/>
      <c r="BN61" s="99"/>
      <c r="BO61" s="100"/>
      <c r="BP61" s="99"/>
      <c r="BQ61" s="100"/>
      <c r="BR61" s="99"/>
      <c r="BS61" s="100"/>
      <c r="BT61" s="99"/>
      <c r="BU61" s="100"/>
      <c r="BV61" s="99"/>
      <c r="BW61" s="100"/>
      <c r="BX61" s="99"/>
      <c r="BY61" s="100"/>
      <c r="BZ61" s="99"/>
      <c r="CA61" s="100"/>
      <c r="CB61" s="99"/>
      <c r="CC61" s="100"/>
      <c r="CD61" s="99"/>
      <c r="CE61" s="100"/>
      <c r="CF61" s="101"/>
      <c r="CG61" s="100"/>
    </row>
    <row r="62" spans="1:85" s="102" customFormat="1" ht="19.899999999999999" customHeight="1" x14ac:dyDescent="0.25">
      <c r="A62" s="94">
        <v>51</v>
      </c>
      <c r="B62" s="95" t="s">
        <v>120</v>
      </c>
      <c r="C62" s="95" t="s">
        <v>77</v>
      </c>
      <c r="D62" s="94">
        <f>RANK(BF62,$BF$4:$BF$147)</f>
        <v>6</v>
      </c>
      <c r="E62" s="94">
        <v>0.35</v>
      </c>
      <c r="F62" s="94" t="s">
        <v>81</v>
      </c>
      <c r="G62" s="94">
        <v>700</v>
      </c>
      <c r="H62" s="94">
        <v>2040</v>
      </c>
      <c r="I62" s="97">
        <f t="shared" si="148"/>
        <v>714</v>
      </c>
      <c r="J62" s="94">
        <v>2120</v>
      </c>
      <c r="K62" s="97">
        <f t="shared" si="149"/>
        <v>742</v>
      </c>
      <c r="L62" s="94">
        <v>1440</v>
      </c>
      <c r="M62" s="97">
        <f t="shared" si="150"/>
        <v>503.99999999999994</v>
      </c>
      <c r="N62" s="94">
        <v>480</v>
      </c>
      <c r="O62" s="97">
        <f t="shared" si="151"/>
        <v>168</v>
      </c>
      <c r="P62" s="94">
        <v>2680</v>
      </c>
      <c r="Q62" s="97">
        <f t="shared" si="152"/>
        <v>937.99999999999989</v>
      </c>
      <c r="R62" s="94">
        <v>3080</v>
      </c>
      <c r="S62" s="97">
        <f t="shared" si="153"/>
        <v>1078</v>
      </c>
      <c r="T62" s="94">
        <v>2880</v>
      </c>
      <c r="U62" s="97">
        <f t="shared" si="154"/>
        <v>1007.9999999999999</v>
      </c>
      <c r="V62" s="94">
        <v>3040</v>
      </c>
      <c r="W62" s="97">
        <f t="shared" si="155"/>
        <v>1064</v>
      </c>
      <c r="X62" s="94">
        <v>4640</v>
      </c>
      <c r="Y62" s="97">
        <f t="shared" si="156"/>
        <v>1624</v>
      </c>
      <c r="Z62" s="94">
        <v>6440</v>
      </c>
      <c r="AA62" s="97">
        <f t="shared" si="157"/>
        <v>2254</v>
      </c>
      <c r="AB62" s="94">
        <v>4520</v>
      </c>
      <c r="AC62" s="97">
        <f t="shared" si="158"/>
        <v>1582</v>
      </c>
      <c r="AD62" s="94">
        <v>6855</v>
      </c>
      <c r="AE62" s="97">
        <f t="shared" si="159"/>
        <v>2399.25</v>
      </c>
      <c r="AF62" s="101">
        <f t="shared" ref="AF62:AF64" si="176">SUM(H62,J62,L62,N62,P62,R62,T62,V62,X62,Z62,AB62,AD62)</f>
        <v>40215</v>
      </c>
      <c r="AG62" s="100">
        <f t="shared" ref="AG62:AG64" si="177">SUM(I62,K62,M62,O62,Q62,S62,U62,W62,Y62,AA62,AC62,AE62)</f>
        <v>14075.25</v>
      </c>
      <c r="AH62" s="96">
        <v>3670</v>
      </c>
      <c r="AI62" s="97">
        <f t="shared" si="162"/>
        <v>1284.5</v>
      </c>
      <c r="AJ62" s="98">
        <v>3680</v>
      </c>
      <c r="AK62" s="97">
        <f t="shared" si="162"/>
        <v>1288</v>
      </c>
      <c r="AL62" s="99">
        <v>6890</v>
      </c>
      <c r="AM62" s="100">
        <f t="shared" si="34"/>
        <v>2411.5</v>
      </c>
      <c r="AN62" s="99">
        <v>5020</v>
      </c>
      <c r="AO62" s="100">
        <f t="shared" si="35"/>
        <v>1757</v>
      </c>
      <c r="AP62" s="99">
        <v>5736</v>
      </c>
      <c r="AQ62" s="100">
        <f t="shared" si="36"/>
        <v>2007.6</v>
      </c>
      <c r="AR62" s="99">
        <v>6474</v>
      </c>
      <c r="AS62" s="100">
        <f t="shared" si="37"/>
        <v>2265.8999999999996</v>
      </c>
      <c r="AT62" s="99">
        <v>7395</v>
      </c>
      <c r="AU62" s="100">
        <f t="shared" si="38"/>
        <v>2588.25</v>
      </c>
      <c r="AV62" s="99">
        <v>5520</v>
      </c>
      <c r="AW62" s="100">
        <f t="shared" si="39"/>
        <v>1931.9999999999998</v>
      </c>
      <c r="AX62" s="99">
        <v>7680</v>
      </c>
      <c r="AY62" s="100">
        <f t="shared" si="40"/>
        <v>2688</v>
      </c>
      <c r="AZ62" s="99">
        <v>8760</v>
      </c>
      <c r="BA62" s="100">
        <f t="shared" si="41"/>
        <v>3066</v>
      </c>
      <c r="BB62" s="99">
        <v>7040</v>
      </c>
      <c r="BC62" s="100">
        <f t="shared" si="42"/>
        <v>2464</v>
      </c>
      <c r="BD62" s="99">
        <v>8240</v>
      </c>
      <c r="BE62" s="100">
        <f t="shared" si="43"/>
        <v>2884</v>
      </c>
      <c r="BF62" s="101">
        <f t="shared" si="85"/>
        <v>76105</v>
      </c>
      <c r="BG62" s="100">
        <f t="shared" si="85"/>
        <v>26636.75</v>
      </c>
      <c r="BH62" s="96">
        <v>9360</v>
      </c>
      <c r="BI62" s="97">
        <f t="shared" ref="BI62:BI64" si="178">BH62*$E62</f>
        <v>3276</v>
      </c>
      <c r="BJ62" s="98">
        <v>5920</v>
      </c>
      <c r="BK62" s="100">
        <f t="shared" ref="BK62:BK64" si="179">BJ62*$E62</f>
        <v>2072</v>
      </c>
      <c r="BL62" s="99"/>
      <c r="BM62" s="100">
        <f t="shared" ref="BM62:BM64" si="180">BL62*$E62</f>
        <v>0</v>
      </c>
      <c r="BN62" s="99"/>
      <c r="BO62" s="100">
        <f t="shared" ref="BO62:BO64" si="181">BN62*$E62</f>
        <v>0</v>
      </c>
      <c r="BP62" s="99"/>
      <c r="BQ62" s="100">
        <f t="shared" ref="BQ62:BQ64" si="182">BP62*$E62</f>
        <v>0</v>
      </c>
      <c r="BR62" s="99"/>
      <c r="BS62" s="100">
        <f t="shared" ref="BS62:BS64" si="183">BR62*$E62</f>
        <v>0</v>
      </c>
      <c r="BT62" s="99"/>
      <c r="BU62" s="100">
        <f t="shared" ref="BU62:BU64" si="184">BT62*$E62</f>
        <v>0</v>
      </c>
      <c r="BV62" s="99"/>
      <c r="BW62" s="100">
        <f t="shared" ref="BW62:BW64" si="185">BV62*$E62</f>
        <v>0</v>
      </c>
      <c r="BX62" s="99"/>
      <c r="BY62" s="100">
        <f t="shared" ref="BY62:BY64" si="186">BX62*$E62</f>
        <v>0</v>
      </c>
      <c r="BZ62" s="99"/>
      <c r="CA62" s="100">
        <f t="shared" ref="CA62:CA64" si="187">BZ62*$E62</f>
        <v>0</v>
      </c>
      <c r="CB62" s="99"/>
      <c r="CC62" s="100">
        <f t="shared" ref="CC62:CC64" si="188">CB62*$E62</f>
        <v>0</v>
      </c>
      <c r="CD62" s="99"/>
      <c r="CE62" s="100">
        <f t="shared" ref="CE62:CE64" si="189">CD62*$E62</f>
        <v>0</v>
      </c>
      <c r="CF62" s="101">
        <f t="shared" ref="CF62:CG64" si="190">SUM(BH62,BJ62,BL62,BN62,BP62,BR62,BT62,BV62,BX62,BZ62,CB62,CD62)</f>
        <v>15280</v>
      </c>
      <c r="CG62" s="100">
        <f t="shared" si="190"/>
        <v>5348</v>
      </c>
    </row>
    <row r="63" spans="1:85" s="102" customFormat="1" ht="19.899999999999999" customHeight="1" x14ac:dyDescent="0.25">
      <c r="A63" s="94">
        <v>52</v>
      </c>
      <c r="B63" s="95" t="s">
        <v>121</v>
      </c>
      <c r="C63" s="95" t="s">
        <v>74</v>
      </c>
      <c r="D63" s="94">
        <f>RANK(BF63,$BF$4:$BF$147)</f>
        <v>16</v>
      </c>
      <c r="E63" s="94">
        <v>0.64</v>
      </c>
      <c r="F63" s="94" t="s">
        <v>85</v>
      </c>
      <c r="G63" s="94"/>
      <c r="H63" s="94"/>
      <c r="I63" s="97">
        <f t="shared" si="148"/>
        <v>0</v>
      </c>
      <c r="J63" s="94"/>
      <c r="K63" s="97">
        <f t="shared" si="149"/>
        <v>0</v>
      </c>
      <c r="L63" s="94"/>
      <c r="M63" s="97">
        <f t="shared" si="150"/>
        <v>0</v>
      </c>
      <c r="N63" s="94"/>
      <c r="O63" s="97">
        <f t="shared" si="151"/>
        <v>0</v>
      </c>
      <c r="P63" s="94"/>
      <c r="Q63" s="97">
        <f t="shared" si="152"/>
        <v>0</v>
      </c>
      <c r="R63" s="94"/>
      <c r="S63" s="97">
        <f t="shared" si="153"/>
        <v>0</v>
      </c>
      <c r="T63" s="94"/>
      <c r="U63" s="97">
        <f t="shared" si="154"/>
        <v>0</v>
      </c>
      <c r="V63" s="94"/>
      <c r="W63" s="97">
        <f t="shared" si="155"/>
        <v>0</v>
      </c>
      <c r="X63" s="94"/>
      <c r="Y63" s="97">
        <f t="shared" si="156"/>
        <v>0</v>
      </c>
      <c r="Z63" s="94"/>
      <c r="AA63" s="97">
        <f t="shared" si="157"/>
        <v>0</v>
      </c>
      <c r="AB63" s="94"/>
      <c r="AC63" s="97">
        <f t="shared" si="158"/>
        <v>0</v>
      </c>
      <c r="AD63" s="94"/>
      <c r="AE63" s="97">
        <f t="shared" si="159"/>
        <v>0</v>
      </c>
      <c r="AF63" s="101">
        <f t="shared" si="176"/>
        <v>0</v>
      </c>
      <c r="AG63" s="100">
        <f t="shared" si="177"/>
        <v>0</v>
      </c>
      <c r="AH63" s="96"/>
      <c r="AI63" s="97">
        <f t="shared" si="162"/>
        <v>0</v>
      </c>
      <c r="AJ63" s="98"/>
      <c r="AK63" s="97">
        <f t="shared" si="162"/>
        <v>0</v>
      </c>
      <c r="AL63" s="99"/>
      <c r="AM63" s="100">
        <f t="shared" si="34"/>
        <v>0</v>
      </c>
      <c r="AN63" s="99"/>
      <c r="AO63" s="100">
        <f t="shared" si="35"/>
        <v>0</v>
      </c>
      <c r="AP63" s="99"/>
      <c r="AQ63" s="100">
        <f t="shared" si="36"/>
        <v>0</v>
      </c>
      <c r="AR63" s="99"/>
      <c r="AS63" s="100">
        <f t="shared" si="37"/>
        <v>0</v>
      </c>
      <c r="AT63" s="99"/>
      <c r="AU63" s="100">
        <f t="shared" si="38"/>
        <v>0</v>
      </c>
      <c r="AV63" s="99"/>
      <c r="AW63" s="100">
        <f t="shared" si="39"/>
        <v>0</v>
      </c>
      <c r="AX63" s="99"/>
      <c r="AY63" s="100">
        <f t="shared" si="40"/>
        <v>0</v>
      </c>
      <c r="AZ63" s="99"/>
      <c r="BA63" s="100">
        <f t="shared" si="41"/>
        <v>0</v>
      </c>
      <c r="BB63" s="99"/>
      <c r="BC63" s="100">
        <f t="shared" si="42"/>
        <v>0</v>
      </c>
      <c r="BD63" s="99"/>
      <c r="BE63" s="100">
        <f t="shared" si="43"/>
        <v>0</v>
      </c>
      <c r="BF63" s="101">
        <f t="shared" si="85"/>
        <v>0</v>
      </c>
      <c r="BG63" s="100">
        <f t="shared" si="85"/>
        <v>0</v>
      </c>
      <c r="BH63" s="99"/>
      <c r="BI63" s="100">
        <f t="shared" si="178"/>
        <v>0</v>
      </c>
      <c r="BJ63" s="99"/>
      <c r="BK63" s="100">
        <f t="shared" si="179"/>
        <v>0</v>
      </c>
      <c r="BL63" s="99"/>
      <c r="BM63" s="100">
        <f t="shared" si="180"/>
        <v>0</v>
      </c>
      <c r="BN63" s="99"/>
      <c r="BO63" s="100">
        <f t="shared" si="181"/>
        <v>0</v>
      </c>
      <c r="BP63" s="99"/>
      <c r="BQ63" s="100">
        <f t="shared" si="182"/>
        <v>0</v>
      </c>
      <c r="BR63" s="99"/>
      <c r="BS63" s="100">
        <f t="shared" si="183"/>
        <v>0</v>
      </c>
      <c r="BT63" s="99"/>
      <c r="BU63" s="100">
        <f t="shared" si="184"/>
        <v>0</v>
      </c>
      <c r="BV63" s="99"/>
      <c r="BW63" s="100">
        <f t="shared" si="185"/>
        <v>0</v>
      </c>
      <c r="BX63" s="99"/>
      <c r="BY63" s="100">
        <f t="shared" si="186"/>
        <v>0</v>
      </c>
      <c r="BZ63" s="99"/>
      <c r="CA63" s="100">
        <f t="shared" si="187"/>
        <v>0</v>
      </c>
      <c r="CB63" s="99"/>
      <c r="CC63" s="100">
        <f t="shared" si="188"/>
        <v>0</v>
      </c>
      <c r="CD63" s="99"/>
      <c r="CE63" s="100">
        <f t="shared" si="189"/>
        <v>0</v>
      </c>
      <c r="CF63" s="101">
        <f t="shared" si="190"/>
        <v>0</v>
      </c>
      <c r="CG63" s="100">
        <f t="shared" si="190"/>
        <v>0</v>
      </c>
    </row>
    <row r="64" spans="1:85" s="102" customFormat="1" ht="19.899999999999999" customHeight="1" x14ac:dyDescent="0.25">
      <c r="A64" s="94">
        <v>53</v>
      </c>
      <c r="B64" s="95" t="s">
        <v>122</v>
      </c>
      <c r="C64" s="95" t="s">
        <v>74</v>
      </c>
      <c r="D64" s="94">
        <f>RANK(BF64,$BF$4:$BF$147)</f>
        <v>16</v>
      </c>
      <c r="E64" s="94">
        <v>0.64</v>
      </c>
      <c r="F64" s="94" t="s">
        <v>85</v>
      </c>
      <c r="G64" s="94">
        <v>1350</v>
      </c>
      <c r="H64" s="94"/>
      <c r="I64" s="100">
        <f t="shared" si="19"/>
        <v>0</v>
      </c>
      <c r="J64" s="94">
        <v>1372</v>
      </c>
      <c r="K64" s="100">
        <f t="shared" si="20"/>
        <v>878.08</v>
      </c>
      <c r="L64" s="94"/>
      <c r="M64" s="100">
        <f t="shared" si="21"/>
        <v>0</v>
      </c>
      <c r="N64" s="94"/>
      <c r="O64" s="100">
        <f t="shared" si="22"/>
        <v>0</v>
      </c>
      <c r="P64" s="94"/>
      <c r="Q64" s="100">
        <f t="shared" si="23"/>
        <v>0</v>
      </c>
      <c r="R64" s="94"/>
      <c r="S64" s="100">
        <f t="shared" si="24"/>
        <v>0</v>
      </c>
      <c r="T64" s="94">
        <v>15</v>
      </c>
      <c r="U64" s="100">
        <f t="shared" si="25"/>
        <v>9.6</v>
      </c>
      <c r="V64" s="94"/>
      <c r="W64" s="100">
        <f t="shared" si="26"/>
        <v>0</v>
      </c>
      <c r="X64" s="94"/>
      <c r="Y64" s="100">
        <f t="shared" si="27"/>
        <v>0</v>
      </c>
      <c r="Z64" s="94"/>
      <c r="AA64" s="100">
        <f t="shared" si="28"/>
        <v>0</v>
      </c>
      <c r="AB64" s="94"/>
      <c r="AC64" s="100">
        <f t="shared" si="29"/>
        <v>0</v>
      </c>
      <c r="AD64" s="94"/>
      <c r="AE64" s="100">
        <f t="shared" si="30"/>
        <v>0</v>
      </c>
      <c r="AF64" s="101">
        <f t="shared" si="176"/>
        <v>1387</v>
      </c>
      <c r="AG64" s="100">
        <f t="shared" si="177"/>
        <v>887.68000000000006</v>
      </c>
      <c r="AH64" s="99"/>
      <c r="AI64" s="100">
        <f t="shared" si="33"/>
        <v>0</v>
      </c>
      <c r="AJ64" s="99"/>
      <c r="AK64" s="100">
        <f t="shared" si="34"/>
        <v>0</v>
      </c>
      <c r="AL64" s="99"/>
      <c r="AM64" s="100">
        <f t="shared" si="34"/>
        <v>0</v>
      </c>
      <c r="AN64" s="99"/>
      <c r="AO64" s="100">
        <f t="shared" si="35"/>
        <v>0</v>
      </c>
      <c r="AP64" s="99"/>
      <c r="AQ64" s="100">
        <f t="shared" si="36"/>
        <v>0</v>
      </c>
      <c r="AR64" s="99"/>
      <c r="AS64" s="100">
        <f t="shared" si="37"/>
        <v>0</v>
      </c>
      <c r="AT64" s="99"/>
      <c r="AU64" s="100">
        <f t="shared" si="38"/>
        <v>0</v>
      </c>
      <c r="AV64" s="99"/>
      <c r="AW64" s="100">
        <f t="shared" si="39"/>
        <v>0</v>
      </c>
      <c r="AX64" s="99"/>
      <c r="AY64" s="100">
        <f t="shared" si="40"/>
        <v>0</v>
      </c>
      <c r="AZ64" s="99"/>
      <c r="BA64" s="100">
        <f t="shared" si="41"/>
        <v>0</v>
      </c>
      <c r="BB64" s="99"/>
      <c r="BC64" s="100">
        <f t="shared" si="42"/>
        <v>0</v>
      </c>
      <c r="BD64" s="99"/>
      <c r="BE64" s="100">
        <f t="shared" si="43"/>
        <v>0</v>
      </c>
      <c r="BF64" s="101">
        <f t="shared" si="85"/>
        <v>0</v>
      </c>
      <c r="BG64" s="100">
        <f t="shared" si="85"/>
        <v>0</v>
      </c>
      <c r="BH64" s="99"/>
      <c r="BI64" s="100">
        <f t="shared" si="178"/>
        <v>0</v>
      </c>
      <c r="BJ64" s="99"/>
      <c r="BK64" s="100">
        <f t="shared" si="179"/>
        <v>0</v>
      </c>
      <c r="BL64" s="99"/>
      <c r="BM64" s="100">
        <f t="shared" si="180"/>
        <v>0</v>
      </c>
      <c r="BN64" s="99"/>
      <c r="BO64" s="100">
        <f t="shared" si="181"/>
        <v>0</v>
      </c>
      <c r="BP64" s="99"/>
      <c r="BQ64" s="100">
        <f t="shared" si="182"/>
        <v>0</v>
      </c>
      <c r="BR64" s="99"/>
      <c r="BS64" s="100">
        <f t="shared" si="183"/>
        <v>0</v>
      </c>
      <c r="BT64" s="99"/>
      <c r="BU64" s="100">
        <f t="shared" si="184"/>
        <v>0</v>
      </c>
      <c r="BV64" s="99"/>
      <c r="BW64" s="100">
        <f t="shared" si="185"/>
        <v>0</v>
      </c>
      <c r="BX64" s="99"/>
      <c r="BY64" s="100">
        <f t="shared" si="186"/>
        <v>0</v>
      </c>
      <c r="BZ64" s="99"/>
      <c r="CA64" s="100">
        <f t="shared" si="187"/>
        <v>0</v>
      </c>
      <c r="CB64" s="99"/>
      <c r="CC64" s="100">
        <f t="shared" si="188"/>
        <v>0</v>
      </c>
      <c r="CD64" s="99"/>
      <c r="CE64" s="100">
        <f t="shared" si="189"/>
        <v>0</v>
      </c>
      <c r="CF64" s="101">
        <f t="shared" si="190"/>
        <v>0</v>
      </c>
      <c r="CG64" s="100">
        <f t="shared" si="190"/>
        <v>0</v>
      </c>
    </row>
    <row r="65" spans="1:85" s="102" customFormat="1" ht="19.899999999999999" customHeight="1" x14ac:dyDescent="0.25">
      <c r="A65" s="94"/>
      <c r="B65" s="95"/>
      <c r="C65" s="95"/>
      <c r="D65" s="94"/>
      <c r="E65" s="94"/>
      <c r="F65" s="94"/>
      <c r="G65" s="94"/>
      <c r="H65" s="94"/>
      <c r="I65" s="100"/>
      <c r="J65" s="94"/>
      <c r="K65" s="100"/>
      <c r="L65" s="94"/>
      <c r="M65" s="100"/>
      <c r="N65" s="94"/>
      <c r="O65" s="100"/>
      <c r="P65" s="94"/>
      <c r="Q65" s="100"/>
      <c r="R65" s="94"/>
      <c r="S65" s="100"/>
      <c r="T65" s="94"/>
      <c r="U65" s="100"/>
      <c r="V65" s="94"/>
      <c r="W65" s="100"/>
      <c r="X65" s="94"/>
      <c r="Y65" s="100"/>
      <c r="Z65" s="94"/>
      <c r="AA65" s="100"/>
      <c r="AB65" s="94"/>
      <c r="AC65" s="100"/>
      <c r="AD65" s="94"/>
      <c r="AE65" s="100"/>
      <c r="AF65" s="101"/>
      <c r="AG65" s="100"/>
      <c r="AH65" s="99"/>
      <c r="AI65" s="100"/>
      <c r="AJ65" s="99"/>
      <c r="AK65" s="100"/>
      <c r="AL65" s="99"/>
      <c r="AM65" s="100"/>
      <c r="AN65" s="99"/>
      <c r="AO65" s="100"/>
      <c r="AP65" s="99"/>
      <c r="AQ65" s="100"/>
      <c r="AR65" s="99"/>
      <c r="AS65" s="100"/>
      <c r="AT65" s="99"/>
      <c r="AU65" s="100"/>
      <c r="AV65" s="99"/>
      <c r="AW65" s="100"/>
      <c r="AX65" s="99"/>
      <c r="AY65" s="100"/>
      <c r="AZ65" s="99"/>
      <c r="BA65" s="100"/>
      <c r="BB65" s="99"/>
      <c r="BC65" s="100"/>
      <c r="BD65" s="99"/>
      <c r="BE65" s="100"/>
      <c r="BF65" s="101"/>
      <c r="BG65" s="100"/>
      <c r="BH65" s="99"/>
      <c r="BI65" s="100"/>
      <c r="BJ65" s="99"/>
      <c r="BK65" s="100"/>
      <c r="BL65" s="99"/>
      <c r="BM65" s="100"/>
      <c r="BN65" s="99"/>
      <c r="BO65" s="100"/>
      <c r="BP65" s="99"/>
      <c r="BQ65" s="100"/>
      <c r="BR65" s="99"/>
      <c r="BS65" s="100"/>
      <c r="BT65" s="99"/>
      <c r="BU65" s="100"/>
      <c r="BV65" s="99"/>
      <c r="BW65" s="100"/>
      <c r="BX65" s="99"/>
      <c r="BY65" s="100"/>
      <c r="BZ65" s="99"/>
      <c r="CA65" s="100"/>
      <c r="CB65" s="99"/>
      <c r="CC65" s="100"/>
      <c r="CD65" s="99"/>
      <c r="CE65" s="100"/>
      <c r="CF65" s="101"/>
      <c r="CG65" s="100"/>
    </row>
    <row r="66" spans="1:85" s="102" customFormat="1" ht="19.899999999999999" customHeight="1" x14ac:dyDescent="0.25">
      <c r="A66" s="94">
        <v>54</v>
      </c>
      <c r="B66" s="95" t="s">
        <v>123</v>
      </c>
      <c r="C66" s="95" t="s">
        <v>77</v>
      </c>
      <c r="D66" s="94">
        <f>RANK(BF66,$BF$4:$BF$147)</f>
        <v>16</v>
      </c>
      <c r="E66" s="94">
        <v>1</v>
      </c>
      <c r="F66" s="94" t="s">
        <v>75</v>
      </c>
      <c r="G66" s="94"/>
      <c r="H66" s="94"/>
      <c r="I66" s="100">
        <f t="shared" si="19"/>
        <v>0</v>
      </c>
      <c r="J66" s="94"/>
      <c r="K66" s="100">
        <f t="shared" si="20"/>
        <v>0</v>
      </c>
      <c r="L66" s="94"/>
      <c r="M66" s="100">
        <f t="shared" si="21"/>
        <v>0</v>
      </c>
      <c r="N66" s="94"/>
      <c r="O66" s="100">
        <f t="shared" si="22"/>
        <v>0</v>
      </c>
      <c r="P66" s="94"/>
      <c r="Q66" s="100">
        <f t="shared" si="23"/>
        <v>0</v>
      </c>
      <c r="R66" s="94"/>
      <c r="S66" s="100">
        <f t="shared" si="24"/>
        <v>0</v>
      </c>
      <c r="T66" s="94"/>
      <c r="U66" s="100">
        <f t="shared" si="25"/>
        <v>0</v>
      </c>
      <c r="V66" s="94"/>
      <c r="W66" s="100">
        <f t="shared" si="26"/>
        <v>0</v>
      </c>
      <c r="X66" s="94"/>
      <c r="Y66" s="100">
        <f t="shared" si="27"/>
        <v>0</v>
      </c>
      <c r="Z66" s="94"/>
      <c r="AA66" s="100">
        <f t="shared" si="28"/>
        <v>0</v>
      </c>
      <c r="AB66" s="94"/>
      <c r="AC66" s="100">
        <f t="shared" si="29"/>
        <v>0</v>
      </c>
      <c r="AD66" s="94"/>
      <c r="AE66" s="100">
        <f t="shared" si="30"/>
        <v>0</v>
      </c>
      <c r="AF66" s="101">
        <f t="shared" ref="AF66:AF68" si="191">SUM(H66,J66,L66,N66,P66,R66,T66,V66,X66,Z66,AB66,AD66)</f>
        <v>0</v>
      </c>
      <c r="AG66" s="100">
        <f t="shared" ref="AG66:AG68" si="192">SUM(I66,K66,M66,O66,Q66,S66,U66,W66,Y66,AA66,AC66,AE66)</f>
        <v>0</v>
      </c>
      <c r="AH66" s="99"/>
      <c r="AI66" s="100">
        <f t="shared" si="33"/>
        <v>0</v>
      </c>
      <c r="AJ66" s="99"/>
      <c r="AK66" s="100">
        <f t="shared" si="34"/>
        <v>0</v>
      </c>
      <c r="AL66" s="99"/>
      <c r="AM66" s="100">
        <f t="shared" si="34"/>
        <v>0</v>
      </c>
      <c r="AN66" s="99"/>
      <c r="AO66" s="100">
        <f t="shared" si="35"/>
        <v>0</v>
      </c>
      <c r="AP66" s="99"/>
      <c r="AQ66" s="100">
        <f t="shared" si="36"/>
        <v>0</v>
      </c>
      <c r="AR66" s="99"/>
      <c r="AS66" s="100">
        <f t="shared" si="37"/>
        <v>0</v>
      </c>
      <c r="AT66" s="99"/>
      <c r="AU66" s="100">
        <f t="shared" si="38"/>
        <v>0</v>
      </c>
      <c r="AV66" s="99"/>
      <c r="AW66" s="100">
        <f t="shared" si="39"/>
        <v>0</v>
      </c>
      <c r="AX66" s="99"/>
      <c r="AY66" s="100">
        <f t="shared" si="40"/>
        <v>0</v>
      </c>
      <c r="AZ66" s="99"/>
      <c r="BA66" s="100">
        <f t="shared" si="41"/>
        <v>0</v>
      </c>
      <c r="BB66" s="99"/>
      <c r="BC66" s="100">
        <f t="shared" si="42"/>
        <v>0</v>
      </c>
      <c r="BD66" s="99"/>
      <c r="BE66" s="100">
        <f t="shared" si="43"/>
        <v>0</v>
      </c>
      <c r="BF66" s="101">
        <f t="shared" si="85"/>
        <v>0</v>
      </c>
      <c r="BG66" s="100">
        <f t="shared" si="85"/>
        <v>0</v>
      </c>
      <c r="BH66" s="99"/>
      <c r="BI66" s="100">
        <f t="shared" ref="BI66:BI68" si="193">BH66*$E66</f>
        <v>0</v>
      </c>
      <c r="BJ66" s="99"/>
      <c r="BK66" s="100">
        <f t="shared" ref="BK66:BK68" si="194">BJ66*$E66</f>
        <v>0</v>
      </c>
      <c r="BL66" s="99"/>
      <c r="BM66" s="100">
        <f t="shared" ref="BM66:BM68" si="195">BL66*$E66</f>
        <v>0</v>
      </c>
      <c r="BN66" s="99"/>
      <c r="BO66" s="100">
        <f t="shared" ref="BO66:BO68" si="196">BN66*$E66</f>
        <v>0</v>
      </c>
      <c r="BP66" s="99"/>
      <c r="BQ66" s="100">
        <f t="shared" ref="BQ66:BQ68" si="197">BP66*$E66</f>
        <v>0</v>
      </c>
      <c r="BR66" s="99"/>
      <c r="BS66" s="100">
        <f t="shared" ref="BS66:BS68" si="198">BR66*$E66</f>
        <v>0</v>
      </c>
      <c r="BT66" s="99"/>
      <c r="BU66" s="100">
        <f t="shared" ref="BU66:BU68" si="199">BT66*$E66</f>
        <v>0</v>
      </c>
      <c r="BV66" s="99"/>
      <c r="BW66" s="100">
        <f t="shared" ref="BW66:BW68" si="200">BV66*$E66</f>
        <v>0</v>
      </c>
      <c r="BX66" s="99"/>
      <c r="BY66" s="100">
        <f t="shared" ref="BY66:BY68" si="201">BX66*$E66</f>
        <v>0</v>
      </c>
      <c r="BZ66" s="99"/>
      <c r="CA66" s="100">
        <f t="shared" ref="CA66:CA68" si="202">BZ66*$E66</f>
        <v>0</v>
      </c>
      <c r="CB66" s="99"/>
      <c r="CC66" s="100">
        <f t="shared" ref="CC66:CC68" si="203">CB66*$E66</f>
        <v>0</v>
      </c>
      <c r="CD66" s="99"/>
      <c r="CE66" s="100">
        <f t="shared" ref="CE66:CE68" si="204">CD66*$E66</f>
        <v>0</v>
      </c>
      <c r="CF66" s="101">
        <f t="shared" ref="CF66:CG68" si="205">SUM(BH66,BJ66,BL66,BN66,BP66,BR66,BT66,BV66,BX66,BZ66,CB66,CD66)</f>
        <v>0</v>
      </c>
      <c r="CG66" s="100">
        <f t="shared" si="205"/>
        <v>0</v>
      </c>
    </row>
    <row r="67" spans="1:85" s="102" customFormat="1" ht="19.899999999999999" customHeight="1" x14ac:dyDescent="0.25">
      <c r="A67" s="94">
        <v>55</v>
      </c>
      <c r="B67" s="95" t="s">
        <v>124</v>
      </c>
      <c r="C67" s="95" t="s">
        <v>77</v>
      </c>
      <c r="D67" s="94">
        <f>RANK(BF67,$BF$4:$BF$147)</f>
        <v>16</v>
      </c>
      <c r="E67" s="94">
        <v>0.6</v>
      </c>
      <c r="F67" s="94" t="s">
        <v>75</v>
      </c>
      <c r="G67" s="94"/>
      <c r="H67" s="94"/>
      <c r="I67" s="100">
        <f t="shared" si="19"/>
        <v>0</v>
      </c>
      <c r="J67" s="94"/>
      <c r="K67" s="100">
        <f t="shared" si="20"/>
        <v>0</v>
      </c>
      <c r="L67" s="94"/>
      <c r="M67" s="100">
        <f t="shared" si="21"/>
        <v>0</v>
      </c>
      <c r="N67" s="94"/>
      <c r="O67" s="100">
        <f t="shared" si="22"/>
        <v>0</v>
      </c>
      <c r="P67" s="94"/>
      <c r="Q67" s="100">
        <f t="shared" si="23"/>
        <v>0</v>
      </c>
      <c r="R67" s="94"/>
      <c r="S67" s="100">
        <f t="shared" si="24"/>
        <v>0</v>
      </c>
      <c r="T67" s="94"/>
      <c r="U67" s="100">
        <f t="shared" si="25"/>
        <v>0</v>
      </c>
      <c r="V67" s="94"/>
      <c r="W67" s="100">
        <f t="shared" si="26"/>
        <v>0</v>
      </c>
      <c r="X67" s="94"/>
      <c r="Y67" s="100">
        <f t="shared" si="27"/>
        <v>0</v>
      </c>
      <c r="Z67" s="94"/>
      <c r="AA67" s="100">
        <f t="shared" si="28"/>
        <v>0</v>
      </c>
      <c r="AB67" s="94"/>
      <c r="AC67" s="100">
        <f t="shared" si="29"/>
        <v>0</v>
      </c>
      <c r="AD67" s="94"/>
      <c r="AE67" s="100">
        <f t="shared" si="30"/>
        <v>0</v>
      </c>
      <c r="AF67" s="101">
        <f t="shared" si="191"/>
        <v>0</v>
      </c>
      <c r="AG67" s="100">
        <f t="shared" si="192"/>
        <v>0</v>
      </c>
      <c r="AH67" s="99"/>
      <c r="AI67" s="100">
        <f t="shared" si="33"/>
        <v>0</v>
      </c>
      <c r="AJ67" s="99"/>
      <c r="AK67" s="100">
        <f t="shared" si="34"/>
        <v>0</v>
      </c>
      <c r="AL67" s="99"/>
      <c r="AM67" s="100">
        <f t="shared" si="34"/>
        <v>0</v>
      </c>
      <c r="AN67" s="99"/>
      <c r="AO67" s="100">
        <f t="shared" si="35"/>
        <v>0</v>
      </c>
      <c r="AP67" s="99"/>
      <c r="AQ67" s="100">
        <f t="shared" si="36"/>
        <v>0</v>
      </c>
      <c r="AR67" s="99"/>
      <c r="AS67" s="100">
        <f t="shared" si="37"/>
        <v>0</v>
      </c>
      <c r="AT67" s="99"/>
      <c r="AU67" s="100">
        <f t="shared" si="38"/>
        <v>0</v>
      </c>
      <c r="AV67" s="99"/>
      <c r="AW67" s="100">
        <f t="shared" si="39"/>
        <v>0</v>
      </c>
      <c r="AX67" s="99"/>
      <c r="AY67" s="100">
        <f t="shared" si="40"/>
        <v>0</v>
      </c>
      <c r="AZ67" s="99"/>
      <c r="BA67" s="100">
        <f t="shared" si="41"/>
        <v>0</v>
      </c>
      <c r="BB67" s="99"/>
      <c r="BC67" s="100">
        <f t="shared" si="42"/>
        <v>0</v>
      </c>
      <c r="BD67" s="99"/>
      <c r="BE67" s="100">
        <f t="shared" si="43"/>
        <v>0</v>
      </c>
      <c r="BF67" s="101">
        <f t="shared" si="85"/>
        <v>0</v>
      </c>
      <c r="BG67" s="100">
        <f t="shared" si="85"/>
        <v>0</v>
      </c>
      <c r="BH67" s="99"/>
      <c r="BI67" s="100">
        <f t="shared" si="193"/>
        <v>0</v>
      </c>
      <c r="BJ67" s="99"/>
      <c r="BK67" s="100">
        <f t="shared" si="194"/>
        <v>0</v>
      </c>
      <c r="BL67" s="99"/>
      <c r="BM67" s="100">
        <f t="shared" si="195"/>
        <v>0</v>
      </c>
      <c r="BN67" s="99"/>
      <c r="BO67" s="100">
        <f t="shared" si="196"/>
        <v>0</v>
      </c>
      <c r="BP67" s="99"/>
      <c r="BQ67" s="100">
        <f t="shared" si="197"/>
        <v>0</v>
      </c>
      <c r="BR67" s="99"/>
      <c r="BS67" s="100">
        <f t="shared" si="198"/>
        <v>0</v>
      </c>
      <c r="BT67" s="99"/>
      <c r="BU67" s="100">
        <f t="shared" si="199"/>
        <v>0</v>
      </c>
      <c r="BV67" s="99"/>
      <c r="BW67" s="100">
        <f t="shared" si="200"/>
        <v>0</v>
      </c>
      <c r="BX67" s="99"/>
      <c r="BY67" s="100">
        <f t="shared" si="201"/>
        <v>0</v>
      </c>
      <c r="BZ67" s="99"/>
      <c r="CA67" s="100">
        <f t="shared" si="202"/>
        <v>0</v>
      </c>
      <c r="CB67" s="99"/>
      <c r="CC67" s="100">
        <f t="shared" si="203"/>
        <v>0</v>
      </c>
      <c r="CD67" s="99"/>
      <c r="CE67" s="100">
        <f t="shared" si="204"/>
        <v>0</v>
      </c>
      <c r="CF67" s="101">
        <f t="shared" si="205"/>
        <v>0</v>
      </c>
      <c r="CG67" s="100">
        <f t="shared" si="205"/>
        <v>0</v>
      </c>
    </row>
    <row r="68" spans="1:85" s="102" customFormat="1" ht="19.899999999999999" customHeight="1" x14ac:dyDescent="0.25">
      <c r="A68" s="94">
        <v>56</v>
      </c>
      <c r="B68" s="95" t="s">
        <v>125</v>
      </c>
      <c r="C68" s="95" t="s">
        <v>74</v>
      </c>
      <c r="D68" s="94">
        <f>RANK(BF68,$BF$4:$BF$147)</f>
        <v>16</v>
      </c>
      <c r="E68" s="94">
        <v>0.64</v>
      </c>
      <c r="F68" s="94" t="s">
        <v>85</v>
      </c>
      <c r="G68" s="94"/>
      <c r="H68" s="94"/>
      <c r="I68" s="100">
        <f t="shared" si="19"/>
        <v>0</v>
      </c>
      <c r="J68" s="94"/>
      <c r="K68" s="100">
        <f t="shared" si="20"/>
        <v>0</v>
      </c>
      <c r="L68" s="94"/>
      <c r="M68" s="100">
        <f t="shared" si="21"/>
        <v>0</v>
      </c>
      <c r="N68" s="94"/>
      <c r="O68" s="100">
        <f t="shared" si="22"/>
        <v>0</v>
      </c>
      <c r="P68" s="94"/>
      <c r="Q68" s="100">
        <f t="shared" si="23"/>
        <v>0</v>
      </c>
      <c r="R68" s="94"/>
      <c r="S68" s="100">
        <f t="shared" si="24"/>
        <v>0</v>
      </c>
      <c r="T68" s="94"/>
      <c r="U68" s="100">
        <f t="shared" si="25"/>
        <v>0</v>
      </c>
      <c r="V68" s="94"/>
      <c r="W68" s="100">
        <f t="shared" si="26"/>
        <v>0</v>
      </c>
      <c r="X68" s="94"/>
      <c r="Y68" s="100">
        <f t="shared" si="27"/>
        <v>0</v>
      </c>
      <c r="Z68" s="94"/>
      <c r="AA68" s="100">
        <f t="shared" si="28"/>
        <v>0</v>
      </c>
      <c r="AB68" s="94"/>
      <c r="AC68" s="100">
        <f t="shared" si="29"/>
        <v>0</v>
      </c>
      <c r="AD68" s="94"/>
      <c r="AE68" s="100">
        <f t="shared" si="30"/>
        <v>0</v>
      </c>
      <c r="AF68" s="101">
        <f t="shared" si="191"/>
        <v>0</v>
      </c>
      <c r="AG68" s="100">
        <f t="shared" si="192"/>
        <v>0</v>
      </c>
      <c r="AH68" s="99"/>
      <c r="AI68" s="100">
        <f t="shared" si="33"/>
        <v>0</v>
      </c>
      <c r="AJ68" s="99"/>
      <c r="AK68" s="100">
        <f t="shared" si="34"/>
        <v>0</v>
      </c>
      <c r="AL68" s="99"/>
      <c r="AM68" s="100">
        <f t="shared" si="34"/>
        <v>0</v>
      </c>
      <c r="AN68" s="99"/>
      <c r="AO68" s="100">
        <f t="shared" si="35"/>
        <v>0</v>
      </c>
      <c r="AP68" s="99"/>
      <c r="AQ68" s="100">
        <f t="shared" si="36"/>
        <v>0</v>
      </c>
      <c r="AR68" s="99"/>
      <c r="AS68" s="100">
        <f t="shared" si="37"/>
        <v>0</v>
      </c>
      <c r="AT68" s="99"/>
      <c r="AU68" s="100">
        <f t="shared" si="38"/>
        <v>0</v>
      </c>
      <c r="AV68" s="99"/>
      <c r="AW68" s="100">
        <f t="shared" si="39"/>
        <v>0</v>
      </c>
      <c r="AX68" s="99"/>
      <c r="AY68" s="100">
        <f t="shared" si="40"/>
        <v>0</v>
      </c>
      <c r="AZ68" s="99"/>
      <c r="BA68" s="100">
        <f t="shared" si="41"/>
        <v>0</v>
      </c>
      <c r="BB68" s="99"/>
      <c r="BC68" s="100">
        <f t="shared" si="42"/>
        <v>0</v>
      </c>
      <c r="BD68" s="99"/>
      <c r="BE68" s="100">
        <f t="shared" si="43"/>
        <v>0</v>
      </c>
      <c r="BF68" s="101">
        <f t="shared" si="85"/>
        <v>0</v>
      </c>
      <c r="BG68" s="100">
        <f t="shared" si="85"/>
        <v>0</v>
      </c>
      <c r="BH68" s="99"/>
      <c r="BI68" s="100">
        <f t="shared" si="193"/>
        <v>0</v>
      </c>
      <c r="BJ68" s="99"/>
      <c r="BK68" s="100">
        <f t="shared" si="194"/>
        <v>0</v>
      </c>
      <c r="BL68" s="99"/>
      <c r="BM68" s="100">
        <f t="shared" si="195"/>
        <v>0</v>
      </c>
      <c r="BN68" s="99"/>
      <c r="BO68" s="100">
        <f t="shared" si="196"/>
        <v>0</v>
      </c>
      <c r="BP68" s="99"/>
      <c r="BQ68" s="100">
        <f t="shared" si="197"/>
        <v>0</v>
      </c>
      <c r="BR68" s="99"/>
      <c r="BS68" s="100">
        <f t="shared" si="198"/>
        <v>0</v>
      </c>
      <c r="BT68" s="99"/>
      <c r="BU68" s="100">
        <f t="shared" si="199"/>
        <v>0</v>
      </c>
      <c r="BV68" s="99"/>
      <c r="BW68" s="100">
        <f t="shared" si="200"/>
        <v>0</v>
      </c>
      <c r="BX68" s="99"/>
      <c r="BY68" s="100">
        <f t="shared" si="201"/>
        <v>0</v>
      </c>
      <c r="BZ68" s="99"/>
      <c r="CA68" s="100">
        <f t="shared" si="202"/>
        <v>0</v>
      </c>
      <c r="CB68" s="99"/>
      <c r="CC68" s="100">
        <f t="shared" si="203"/>
        <v>0</v>
      </c>
      <c r="CD68" s="99"/>
      <c r="CE68" s="100">
        <f t="shared" si="204"/>
        <v>0</v>
      </c>
      <c r="CF68" s="101">
        <f t="shared" si="205"/>
        <v>0</v>
      </c>
      <c r="CG68" s="100">
        <f t="shared" si="205"/>
        <v>0</v>
      </c>
    </row>
    <row r="69" spans="1:85" s="102" customFormat="1" ht="19.899999999999999" customHeight="1" x14ac:dyDescent="0.25">
      <c r="A69" s="94"/>
      <c r="B69" s="95"/>
      <c r="C69" s="95"/>
      <c r="D69" s="94"/>
      <c r="E69" s="94"/>
      <c r="F69" s="94"/>
      <c r="G69" s="94"/>
      <c r="H69" s="94"/>
      <c r="I69" s="100"/>
      <c r="J69" s="94"/>
      <c r="K69" s="100"/>
      <c r="L69" s="94"/>
      <c r="M69" s="100"/>
      <c r="N69" s="94"/>
      <c r="O69" s="100"/>
      <c r="P69" s="94"/>
      <c r="Q69" s="100"/>
      <c r="R69" s="94"/>
      <c r="S69" s="100"/>
      <c r="T69" s="94"/>
      <c r="U69" s="100"/>
      <c r="V69" s="94"/>
      <c r="W69" s="100"/>
      <c r="X69" s="94"/>
      <c r="Y69" s="100"/>
      <c r="Z69" s="94"/>
      <c r="AA69" s="100"/>
      <c r="AB69" s="94"/>
      <c r="AC69" s="100"/>
      <c r="AD69" s="94"/>
      <c r="AE69" s="100"/>
      <c r="AF69" s="101"/>
      <c r="AG69" s="100"/>
      <c r="AH69" s="99"/>
      <c r="AI69" s="100"/>
      <c r="AJ69" s="99"/>
      <c r="AK69" s="100"/>
      <c r="AL69" s="99"/>
      <c r="AM69" s="100"/>
      <c r="AN69" s="99"/>
      <c r="AO69" s="100"/>
      <c r="AP69" s="99"/>
      <c r="AQ69" s="100"/>
      <c r="AR69" s="99"/>
      <c r="AS69" s="100"/>
      <c r="AT69" s="99"/>
      <c r="AU69" s="100"/>
      <c r="AV69" s="99"/>
      <c r="AW69" s="100"/>
      <c r="AX69" s="99"/>
      <c r="AY69" s="100"/>
      <c r="AZ69" s="99"/>
      <c r="BA69" s="100"/>
      <c r="BB69" s="99"/>
      <c r="BC69" s="100"/>
      <c r="BD69" s="99"/>
      <c r="BE69" s="100"/>
      <c r="BF69" s="101"/>
      <c r="BG69" s="100"/>
      <c r="BH69" s="99"/>
      <c r="BI69" s="100"/>
      <c r="BJ69" s="99"/>
      <c r="BK69" s="100"/>
      <c r="BL69" s="99"/>
      <c r="BM69" s="100"/>
      <c r="BN69" s="99"/>
      <c r="BO69" s="100"/>
      <c r="BP69" s="99"/>
      <c r="BQ69" s="100"/>
      <c r="BR69" s="99"/>
      <c r="BS69" s="100"/>
      <c r="BT69" s="99"/>
      <c r="BU69" s="100"/>
      <c r="BV69" s="99"/>
      <c r="BW69" s="100"/>
      <c r="BX69" s="99"/>
      <c r="BY69" s="100"/>
      <c r="BZ69" s="99"/>
      <c r="CA69" s="100"/>
      <c r="CB69" s="99"/>
      <c r="CC69" s="100"/>
      <c r="CD69" s="99"/>
      <c r="CE69" s="100"/>
      <c r="CF69" s="101"/>
      <c r="CG69" s="100"/>
    </row>
    <row r="70" spans="1:85" s="102" customFormat="1" ht="19.899999999999999" customHeight="1" x14ac:dyDescent="0.25">
      <c r="A70" s="94">
        <v>57</v>
      </c>
      <c r="B70" s="95" t="s">
        <v>126</v>
      </c>
      <c r="C70" s="95" t="s">
        <v>77</v>
      </c>
      <c r="D70" s="94">
        <f>RANK(BF70,$BF$4:$BF$147)</f>
        <v>16</v>
      </c>
      <c r="E70" s="94">
        <v>1</v>
      </c>
      <c r="F70" s="94" t="s">
        <v>75</v>
      </c>
      <c r="G70" s="94"/>
      <c r="H70" s="94"/>
      <c r="I70" s="100">
        <f t="shared" si="19"/>
        <v>0</v>
      </c>
      <c r="J70" s="94"/>
      <c r="K70" s="100">
        <f t="shared" si="20"/>
        <v>0</v>
      </c>
      <c r="L70" s="94"/>
      <c r="M70" s="100">
        <f t="shared" si="21"/>
        <v>0</v>
      </c>
      <c r="N70" s="94"/>
      <c r="O70" s="100">
        <f t="shared" si="22"/>
        <v>0</v>
      </c>
      <c r="P70" s="94"/>
      <c r="Q70" s="100">
        <f t="shared" si="23"/>
        <v>0</v>
      </c>
      <c r="R70" s="94"/>
      <c r="S70" s="100">
        <f t="shared" si="24"/>
        <v>0</v>
      </c>
      <c r="T70" s="94"/>
      <c r="U70" s="100">
        <f t="shared" si="25"/>
        <v>0</v>
      </c>
      <c r="V70" s="94"/>
      <c r="W70" s="100">
        <f t="shared" si="26"/>
        <v>0</v>
      </c>
      <c r="X70" s="94"/>
      <c r="Y70" s="100">
        <f t="shared" si="27"/>
        <v>0</v>
      </c>
      <c r="Z70" s="94"/>
      <c r="AA70" s="100">
        <f t="shared" si="28"/>
        <v>0</v>
      </c>
      <c r="AB70" s="94"/>
      <c r="AC70" s="100">
        <f t="shared" si="29"/>
        <v>0</v>
      </c>
      <c r="AD70" s="94"/>
      <c r="AE70" s="100">
        <f t="shared" si="30"/>
        <v>0</v>
      </c>
      <c r="AF70" s="101">
        <f t="shared" ref="AF70:AF72" si="206">SUM(H70,J70,L70,N70,P70,R70,T70,V70,X70,Z70,AB70,AD70)</f>
        <v>0</v>
      </c>
      <c r="AG70" s="100">
        <f t="shared" ref="AG70:AG72" si="207">SUM(I70,K70,M70,O70,Q70,S70,U70,W70,Y70,AA70,AC70,AE70)</f>
        <v>0</v>
      </c>
      <c r="AH70" s="99"/>
      <c r="AI70" s="100">
        <f t="shared" si="33"/>
        <v>0</v>
      </c>
      <c r="AJ70" s="99"/>
      <c r="AK70" s="100">
        <f t="shared" si="34"/>
        <v>0</v>
      </c>
      <c r="AL70" s="99"/>
      <c r="AM70" s="100">
        <f t="shared" si="34"/>
        <v>0</v>
      </c>
      <c r="AN70" s="99"/>
      <c r="AO70" s="100">
        <f t="shared" si="35"/>
        <v>0</v>
      </c>
      <c r="AP70" s="99"/>
      <c r="AQ70" s="100">
        <f t="shared" si="36"/>
        <v>0</v>
      </c>
      <c r="AR70" s="99"/>
      <c r="AS70" s="100">
        <f t="shared" si="37"/>
        <v>0</v>
      </c>
      <c r="AT70" s="99"/>
      <c r="AU70" s="100">
        <f t="shared" si="38"/>
        <v>0</v>
      </c>
      <c r="AV70" s="99"/>
      <c r="AW70" s="100">
        <f t="shared" si="39"/>
        <v>0</v>
      </c>
      <c r="AX70" s="99"/>
      <c r="AY70" s="100">
        <f t="shared" si="40"/>
        <v>0</v>
      </c>
      <c r="AZ70" s="99"/>
      <c r="BA70" s="100">
        <f t="shared" si="41"/>
        <v>0</v>
      </c>
      <c r="BB70" s="99"/>
      <c r="BC70" s="100">
        <f t="shared" si="42"/>
        <v>0</v>
      </c>
      <c r="BD70" s="99"/>
      <c r="BE70" s="100">
        <f t="shared" si="43"/>
        <v>0</v>
      </c>
      <c r="BF70" s="101">
        <f t="shared" si="85"/>
        <v>0</v>
      </c>
      <c r="BG70" s="100">
        <f t="shared" si="85"/>
        <v>0</v>
      </c>
      <c r="BH70" s="99"/>
      <c r="BI70" s="100">
        <f t="shared" ref="BI70:BK114" si="208">BH70*$E70</f>
        <v>0</v>
      </c>
      <c r="BJ70" s="99"/>
      <c r="BK70" s="100">
        <f t="shared" ref="BK70:BK72" si="209">BJ70*$E70</f>
        <v>0</v>
      </c>
      <c r="BL70" s="99"/>
      <c r="BM70" s="100">
        <f t="shared" ref="BM70:BM72" si="210">BL70*$E70</f>
        <v>0</v>
      </c>
      <c r="BN70" s="99"/>
      <c r="BO70" s="100">
        <f t="shared" ref="BO70:BO72" si="211">BN70*$E70</f>
        <v>0</v>
      </c>
      <c r="BP70" s="99"/>
      <c r="BQ70" s="100">
        <f t="shared" ref="BQ70:BQ72" si="212">BP70*$E70</f>
        <v>0</v>
      </c>
      <c r="BR70" s="99"/>
      <c r="BS70" s="100">
        <f t="shared" ref="BS70:BS72" si="213">BR70*$E70</f>
        <v>0</v>
      </c>
      <c r="BT70" s="99"/>
      <c r="BU70" s="100">
        <f t="shared" ref="BU70:BU72" si="214">BT70*$E70</f>
        <v>0</v>
      </c>
      <c r="BV70" s="99"/>
      <c r="BW70" s="100">
        <f t="shared" ref="BW70:BW72" si="215">BV70*$E70</f>
        <v>0</v>
      </c>
      <c r="BX70" s="99"/>
      <c r="BY70" s="100">
        <f t="shared" ref="BY70:BY72" si="216">BX70*$E70</f>
        <v>0</v>
      </c>
      <c r="BZ70" s="99"/>
      <c r="CA70" s="100">
        <f t="shared" ref="CA70:CA72" si="217">BZ70*$E70</f>
        <v>0</v>
      </c>
      <c r="CB70" s="99"/>
      <c r="CC70" s="100">
        <f t="shared" ref="CC70:CC72" si="218">CB70*$E70</f>
        <v>0</v>
      </c>
      <c r="CD70" s="99"/>
      <c r="CE70" s="100">
        <f t="shared" ref="CE70:CE72" si="219">CD70*$E70</f>
        <v>0</v>
      </c>
      <c r="CF70" s="101">
        <f t="shared" ref="CF70:CG72" si="220">SUM(BH70,BJ70,BL70,BN70,BP70,BR70,BT70,BV70,BX70,BZ70,CB70,CD70)</f>
        <v>0</v>
      </c>
      <c r="CG70" s="100">
        <f t="shared" si="220"/>
        <v>0</v>
      </c>
    </row>
    <row r="71" spans="1:85" s="102" customFormat="1" ht="19.899999999999999" customHeight="1" x14ac:dyDescent="0.25">
      <c r="A71" s="94">
        <v>58</v>
      </c>
      <c r="B71" s="95" t="s">
        <v>127</v>
      </c>
      <c r="C71" s="95" t="s">
        <v>77</v>
      </c>
      <c r="D71" s="94">
        <f>RANK(BF71,$BF$4:$BF$147)</f>
        <v>16</v>
      </c>
      <c r="E71" s="94">
        <v>0.6</v>
      </c>
      <c r="F71" s="94" t="s">
        <v>75</v>
      </c>
      <c r="G71" s="94"/>
      <c r="H71" s="94"/>
      <c r="I71" s="100">
        <f t="shared" si="19"/>
        <v>0</v>
      </c>
      <c r="J71" s="94"/>
      <c r="K71" s="100">
        <f t="shared" si="20"/>
        <v>0</v>
      </c>
      <c r="L71" s="94"/>
      <c r="M71" s="100">
        <f t="shared" si="21"/>
        <v>0</v>
      </c>
      <c r="N71" s="94"/>
      <c r="O71" s="100">
        <f t="shared" si="22"/>
        <v>0</v>
      </c>
      <c r="P71" s="94"/>
      <c r="Q71" s="100">
        <f t="shared" si="23"/>
        <v>0</v>
      </c>
      <c r="R71" s="94"/>
      <c r="S71" s="100">
        <f t="shared" si="24"/>
        <v>0</v>
      </c>
      <c r="T71" s="94"/>
      <c r="U71" s="100">
        <f t="shared" si="25"/>
        <v>0</v>
      </c>
      <c r="V71" s="94"/>
      <c r="W71" s="100">
        <f t="shared" si="26"/>
        <v>0</v>
      </c>
      <c r="X71" s="94"/>
      <c r="Y71" s="100">
        <f t="shared" si="27"/>
        <v>0</v>
      </c>
      <c r="Z71" s="94"/>
      <c r="AA71" s="100">
        <f t="shared" si="28"/>
        <v>0</v>
      </c>
      <c r="AB71" s="94"/>
      <c r="AC71" s="100">
        <f t="shared" si="29"/>
        <v>0</v>
      </c>
      <c r="AD71" s="94"/>
      <c r="AE71" s="100">
        <f t="shared" si="30"/>
        <v>0</v>
      </c>
      <c r="AF71" s="101">
        <f t="shared" si="206"/>
        <v>0</v>
      </c>
      <c r="AG71" s="100">
        <f t="shared" si="207"/>
        <v>0</v>
      </c>
      <c r="AH71" s="99"/>
      <c r="AI71" s="100">
        <f t="shared" si="33"/>
        <v>0</v>
      </c>
      <c r="AJ71" s="99"/>
      <c r="AK71" s="100">
        <f t="shared" si="34"/>
        <v>0</v>
      </c>
      <c r="AL71" s="99"/>
      <c r="AM71" s="100">
        <f t="shared" si="34"/>
        <v>0</v>
      </c>
      <c r="AN71" s="99"/>
      <c r="AO71" s="100">
        <f t="shared" si="35"/>
        <v>0</v>
      </c>
      <c r="AP71" s="99"/>
      <c r="AQ71" s="100">
        <f t="shared" si="36"/>
        <v>0</v>
      </c>
      <c r="AR71" s="99"/>
      <c r="AS71" s="100">
        <f t="shared" si="37"/>
        <v>0</v>
      </c>
      <c r="AT71" s="99"/>
      <c r="AU71" s="100">
        <f t="shared" si="38"/>
        <v>0</v>
      </c>
      <c r="AV71" s="99"/>
      <c r="AW71" s="100">
        <f t="shared" si="39"/>
        <v>0</v>
      </c>
      <c r="AX71" s="99"/>
      <c r="AY71" s="100">
        <f t="shared" si="40"/>
        <v>0</v>
      </c>
      <c r="AZ71" s="99"/>
      <c r="BA71" s="100">
        <f t="shared" si="41"/>
        <v>0</v>
      </c>
      <c r="BB71" s="99"/>
      <c r="BC71" s="100">
        <f t="shared" si="42"/>
        <v>0</v>
      </c>
      <c r="BD71" s="99"/>
      <c r="BE71" s="100">
        <f t="shared" si="43"/>
        <v>0</v>
      </c>
      <c r="BF71" s="101">
        <f t="shared" si="85"/>
        <v>0</v>
      </c>
      <c r="BG71" s="100">
        <f t="shared" si="85"/>
        <v>0</v>
      </c>
      <c r="BH71" s="99"/>
      <c r="BI71" s="100">
        <f t="shared" si="208"/>
        <v>0</v>
      </c>
      <c r="BJ71" s="99"/>
      <c r="BK71" s="100">
        <f t="shared" si="209"/>
        <v>0</v>
      </c>
      <c r="BL71" s="99"/>
      <c r="BM71" s="100">
        <f t="shared" si="210"/>
        <v>0</v>
      </c>
      <c r="BN71" s="99"/>
      <c r="BO71" s="100">
        <f t="shared" si="211"/>
        <v>0</v>
      </c>
      <c r="BP71" s="99"/>
      <c r="BQ71" s="100">
        <f t="shared" si="212"/>
        <v>0</v>
      </c>
      <c r="BR71" s="99"/>
      <c r="BS71" s="100">
        <f t="shared" si="213"/>
        <v>0</v>
      </c>
      <c r="BT71" s="99"/>
      <c r="BU71" s="100">
        <f t="shared" si="214"/>
        <v>0</v>
      </c>
      <c r="BV71" s="99"/>
      <c r="BW71" s="100">
        <f t="shared" si="215"/>
        <v>0</v>
      </c>
      <c r="BX71" s="99"/>
      <c r="BY71" s="100">
        <f t="shared" si="216"/>
        <v>0</v>
      </c>
      <c r="BZ71" s="99"/>
      <c r="CA71" s="100">
        <f t="shared" si="217"/>
        <v>0</v>
      </c>
      <c r="CB71" s="99"/>
      <c r="CC71" s="100">
        <f t="shared" si="218"/>
        <v>0</v>
      </c>
      <c r="CD71" s="99"/>
      <c r="CE71" s="100">
        <f t="shared" si="219"/>
        <v>0</v>
      </c>
      <c r="CF71" s="101">
        <f t="shared" si="220"/>
        <v>0</v>
      </c>
      <c r="CG71" s="100">
        <f t="shared" si="220"/>
        <v>0</v>
      </c>
    </row>
    <row r="72" spans="1:85" s="102" customFormat="1" ht="19.899999999999999" customHeight="1" x14ac:dyDescent="0.25">
      <c r="A72" s="94">
        <v>59</v>
      </c>
      <c r="B72" s="95" t="s">
        <v>128</v>
      </c>
      <c r="C72" s="95" t="s">
        <v>74</v>
      </c>
      <c r="D72" s="94">
        <f>RANK(BF72,$BF$4:$BF$147)</f>
        <v>16</v>
      </c>
      <c r="E72" s="94">
        <v>0.64</v>
      </c>
      <c r="F72" s="94" t="s">
        <v>85</v>
      </c>
      <c r="G72" s="94"/>
      <c r="H72" s="94"/>
      <c r="I72" s="100">
        <f t="shared" si="19"/>
        <v>0</v>
      </c>
      <c r="J72" s="94"/>
      <c r="K72" s="100">
        <f t="shared" si="20"/>
        <v>0</v>
      </c>
      <c r="L72" s="94"/>
      <c r="M72" s="100">
        <f t="shared" si="21"/>
        <v>0</v>
      </c>
      <c r="N72" s="94"/>
      <c r="O72" s="100">
        <f t="shared" si="22"/>
        <v>0</v>
      </c>
      <c r="P72" s="94"/>
      <c r="Q72" s="100">
        <f t="shared" si="23"/>
        <v>0</v>
      </c>
      <c r="R72" s="94"/>
      <c r="S72" s="100">
        <f t="shared" si="24"/>
        <v>0</v>
      </c>
      <c r="T72" s="94"/>
      <c r="U72" s="100">
        <f t="shared" si="25"/>
        <v>0</v>
      </c>
      <c r="V72" s="94"/>
      <c r="W72" s="100">
        <f t="shared" si="26"/>
        <v>0</v>
      </c>
      <c r="X72" s="94"/>
      <c r="Y72" s="100">
        <f t="shared" si="27"/>
        <v>0</v>
      </c>
      <c r="Z72" s="94"/>
      <c r="AA72" s="100">
        <f t="shared" si="28"/>
        <v>0</v>
      </c>
      <c r="AB72" s="94"/>
      <c r="AC72" s="100">
        <f t="shared" si="29"/>
        <v>0</v>
      </c>
      <c r="AD72" s="94"/>
      <c r="AE72" s="100">
        <f t="shared" si="30"/>
        <v>0</v>
      </c>
      <c r="AF72" s="101">
        <f t="shared" si="206"/>
        <v>0</v>
      </c>
      <c r="AG72" s="100">
        <f t="shared" si="207"/>
        <v>0</v>
      </c>
      <c r="AH72" s="99"/>
      <c r="AI72" s="100">
        <f t="shared" si="33"/>
        <v>0</v>
      </c>
      <c r="AJ72" s="99"/>
      <c r="AK72" s="100">
        <f t="shared" si="34"/>
        <v>0</v>
      </c>
      <c r="AL72" s="99"/>
      <c r="AM72" s="100">
        <f t="shared" si="34"/>
        <v>0</v>
      </c>
      <c r="AN72" s="99"/>
      <c r="AO72" s="100">
        <f t="shared" si="35"/>
        <v>0</v>
      </c>
      <c r="AP72" s="99"/>
      <c r="AQ72" s="100">
        <f t="shared" si="36"/>
        <v>0</v>
      </c>
      <c r="AR72" s="99"/>
      <c r="AS72" s="100">
        <f t="shared" si="37"/>
        <v>0</v>
      </c>
      <c r="AT72" s="99"/>
      <c r="AU72" s="100">
        <f t="shared" si="38"/>
        <v>0</v>
      </c>
      <c r="AV72" s="99"/>
      <c r="AW72" s="100">
        <f t="shared" si="39"/>
        <v>0</v>
      </c>
      <c r="AX72" s="99"/>
      <c r="AY72" s="100">
        <f t="shared" si="40"/>
        <v>0</v>
      </c>
      <c r="AZ72" s="99"/>
      <c r="BA72" s="100">
        <f t="shared" si="41"/>
        <v>0</v>
      </c>
      <c r="BB72" s="99"/>
      <c r="BC72" s="100">
        <f t="shared" si="42"/>
        <v>0</v>
      </c>
      <c r="BD72" s="99"/>
      <c r="BE72" s="100">
        <f t="shared" si="43"/>
        <v>0</v>
      </c>
      <c r="BF72" s="101">
        <f t="shared" si="85"/>
        <v>0</v>
      </c>
      <c r="BG72" s="100">
        <f t="shared" si="85"/>
        <v>0</v>
      </c>
      <c r="BH72" s="99"/>
      <c r="BI72" s="100">
        <f t="shared" si="208"/>
        <v>0</v>
      </c>
      <c r="BJ72" s="99"/>
      <c r="BK72" s="100">
        <f t="shared" si="209"/>
        <v>0</v>
      </c>
      <c r="BL72" s="99"/>
      <c r="BM72" s="100">
        <f t="shared" si="210"/>
        <v>0</v>
      </c>
      <c r="BN72" s="99"/>
      <c r="BO72" s="100">
        <f t="shared" si="211"/>
        <v>0</v>
      </c>
      <c r="BP72" s="99"/>
      <c r="BQ72" s="100">
        <f t="shared" si="212"/>
        <v>0</v>
      </c>
      <c r="BR72" s="99"/>
      <c r="BS72" s="100">
        <f t="shared" si="213"/>
        <v>0</v>
      </c>
      <c r="BT72" s="99"/>
      <c r="BU72" s="100">
        <f t="shared" si="214"/>
        <v>0</v>
      </c>
      <c r="BV72" s="99"/>
      <c r="BW72" s="100">
        <f t="shared" si="215"/>
        <v>0</v>
      </c>
      <c r="BX72" s="99"/>
      <c r="BY72" s="100">
        <f t="shared" si="216"/>
        <v>0</v>
      </c>
      <c r="BZ72" s="99"/>
      <c r="CA72" s="100">
        <f t="shared" si="217"/>
        <v>0</v>
      </c>
      <c r="CB72" s="99"/>
      <c r="CC72" s="100">
        <f t="shared" si="218"/>
        <v>0</v>
      </c>
      <c r="CD72" s="99"/>
      <c r="CE72" s="100">
        <f t="shared" si="219"/>
        <v>0</v>
      </c>
      <c r="CF72" s="101">
        <f t="shared" si="220"/>
        <v>0</v>
      </c>
      <c r="CG72" s="100">
        <f t="shared" si="220"/>
        <v>0</v>
      </c>
    </row>
    <row r="73" spans="1:85" s="102" customFormat="1" ht="19.899999999999999" customHeight="1" x14ac:dyDescent="0.25">
      <c r="A73" s="94"/>
      <c r="B73" s="95"/>
      <c r="C73" s="95"/>
      <c r="D73" s="94"/>
      <c r="E73" s="94"/>
      <c r="F73" s="94"/>
      <c r="G73" s="94"/>
      <c r="H73" s="94"/>
      <c r="I73" s="100"/>
      <c r="J73" s="94"/>
      <c r="K73" s="100"/>
      <c r="L73" s="94"/>
      <c r="M73" s="100"/>
      <c r="N73" s="94"/>
      <c r="O73" s="100"/>
      <c r="P73" s="94"/>
      <c r="Q73" s="100"/>
      <c r="R73" s="94"/>
      <c r="S73" s="100"/>
      <c r="T73" s="94"/>
      <c r="U73" s="100"/>
      <c r="V73" s="94"/>
      <c r="W73" s="100"/>
      <c r="X73" s="94"/>
      <c r="Y73" s="100"/>
      <c r="Z73" s="94"/>
      <c r="AA73" s="100"/>
      <c r="AB73" s="94"/>
      <c r="AC73" s="100"/>
      <c r="AD73" s="94"/>
      <c r="AE73" s="100"/>
      <c r="AF73" s="101"/>
      <c r="AG73" s="100"/>
      <c r="AH73" s="99"/>
      <c r="AI73" s="100"/>
      <c r="AJ73" s="99"/>
      <c r="AK73" s="100"/>
      <c r="AL73" s="99"/>
      <c r="AM73" s="100"/>
      <c r="AN73" s="99"/>
      <c r="AO73" s="100"/>
      <c r="AP73" s="99"/>
      <c r="AQ73" s="100"/>
      <c r="AR73" s="99"/>
      <c r="AS73" s="100"/>
      <c r="AT73" s="99"/>
      <c r="AU73" s="100"/>
      <c r="AV73" s="99"/>
      <c r="AW73" s="100"/>
      <c r="AX73" s="99"/>
      <c r="AY73" s="100"/>
      <c r="AZ73" s="99"/>
      <c r="BA73" s="100"/>
      <c r="BB73" s="99"/>
      <c r="BC73" s="100"/>
      <c r="BD73" s="99"/>
      <c r="BE73" s="100"/>
      <c r="BF73" s="101"/>
      <c r="BG73" s="100"/>
      <c r="BH73" s="99"/>
      <c r="BI73" s="100"/>
      <c r="BJ73" s="99"/>
      <c r="BK73" s="100"/>
      <c r="BL73" s="99"/>
      <c r="BM73" s="100"/>
      <c r="BN73" s="99"/>
      <c r="BO73" s="100"/>
      <c r="BP73" s="99"/>
      <c r="BQ73" s="100"/>
      <c r="BR73" s="99"/>
      <c r="BS73" s="100"/>
      <c r="BT73" s="99"/>
      <c r="BU73" s="100"/>
      <c r="BV73" s="99"/>
      <c r="BW73" s="100"/>
      <c r="BX73" s="99"/>
      <c r="BY73" s="100"/>
      <c r="BZ73" s="99"/>
      <c r="CA73" s="100"/>
      <c r="CB73" s="99"/>
      <c r="CC73" s="100"/>
      <c r="CD73" s="99"/>
      <c r="CE73" s="100"/>
      <c r="CF73" s="101"/>
      <c r="CG73" s="100"/>
    </row>
    <row r="74" spans="1:85" s="102" customFormat="1" ht="19.899999999999999" customHeight="1" x14ac:dyDescent="0.25">
      <c r="A74" s="94">
        <v>60</v>
      </c>
      <c r="B74" s="95" t="s">
        <v>129</v>
      </c>
      <c r="C74" s="95" t="s">
        <v>74</v>
      </c>
      <c r="D74" s="94">
        <f>RANK(BF74,$BF$4:$BF$147)</f>
        <v>8</v>
      </c>
      <c r="E74" s="94">
        <v>0.64</v>
      </c>
      <c r="F74" s="94" t="s">
        <v>85</v>
      </c>
      <c r="G74" s="94">
        <v>1350</v>
      </c>
      <c r="H74" s="94">
        <v>4270</v>
      </c>
      <c r="I74" s="97">
        <f t="shared" ref="I74:I139" si="221">H74*$E74</f>
        <v>2732.8</v>
      </c>
      <c r="J74" s="94">
        <v>994</v>
      </c>
      <c r="K74" s="97">
        <f t="shared" ref="K74:K139" si="222">J74*$E74</f>
        <v>636.16</v>
      </c>
      <c r="L74" s="94">
        <v>3780</v>
      </c>
      <c r="M74" s="97">
        <f t="shared" ref="M74:M139" si="223">L74*$E74</f>
        <v>2419.2000000000003</v>
      </c>
      <c r="N74" s="94">
        <v>2800</v>
      </c>
      <c r="O74" s="97">
        <f t="shared" ref="O74:O139" si="224">N74*$E74</f>
        <v>1792</v>
      </c>
      <c r="P74" s="94">
        <v>3500</v>
      </c>
      <c r="Q74" s="97">
        <f t="shared" ref="Q74:Q139" si="225">P74*$E74</f>
        <v>2240</v>
      </c>
      <c r="R74" s="94">
        <v>3500</v>
      </c>
      <c r="S74" s="97">
        <f t="shared" ref="S74:S139" si="226">R74*$E74</f>
        <v>2240</v>
      </c>
      <c r="T74" s="94">
        <v>3220</v>
      </c>
      <c r="U74" s="97">
        <f t="shared" ref="U74:U139" si="227">T74*$E74</f>
        <v>2060.8000000000002</v>
      </c>
      <c r="V74" s="94">
        <v>3122</v>
      </c>
      <c r="W74" s="97">
        <f t="shared" ref="W74:W139" si="228">V74*$E74</f>
        <v>1998.0800000000002</v>
      </c>
      <c r="X74" s="94">
        <v>3500</v>
      </c>
      <c r="Y74" s="97">
        <f t="shared" ref="Y74:Y139" si="229">X74*$E74</f>
        <v>2240</v>
      </c>
      <c r="Z74" s="94">
        <v>3780</v>
      </c>
      <c r="AA74" s="97">
        <f t="shared" ref="AA74:AA139" si="230">Z74*$E74</f>
        <v>2419.2000000000003</v>
      </c>
      <c r="AB74" s="94">
        <v>2380</v>
      </c>
      <c r="AC74" s="97">
        <f t="shared" ref="AC74:AC139" si="231">AB74*$E74</f>
        <v>1523.2</v>
      </c>
      <c r="AD74" s="94">
        <v>3500</v>
      </c>
      <c r="AE74" s="97">
        <f t="shared" ref="AE74:AE139" si="232">AD74*$E74</f>
        <v>2240</v>
      </c>
      <c r="AF74" s="101">
        <f t="shared" ref="AF74:AF75" si="233">SUM(H74,J74,L74,N74,P74,R74,T74,V74,X74,Z74,AB74,AD74)</f>
        <v>38346</v>
      </c>
      <c r="AG74" s="100">
        <f t="shared" ref="AG74:AG75" si="234">SUM(I74,K74,M74,O74,Q74,S74,U74,W74,Y74,AA74,AC74,AE74)</f>
        <v>24541.440000000002</v>
      </c>
      <c r="AH74" s="96">
        <v>3696</v>
      </c>
      <c r="AI74" s="97">
        <f t="shared" ref="AI74:AI139" si="235">AH74*$E74</f>
        <v>2365.44</v>
      </c>
      <c r="AJ74" s="98">
        <v>2240</v>
      </c>
      <c r="AK74" s="97">
        <f t="shared" ref="AK74" si="236">AJ74*$E74</f>
        <v>1433.6000000000001</v>
      </c>
      <c r="AL74" s="99">
        <v>2982</v>
      </c>
      <c r="AM74" s="100">
        <f t="shared" ref="AK74:AM139" si="237">AL74*$E74</f>
        <v>1908.48</v>
      </c>
      <c r="AN74" s="99">
        <v>3388</v>
      </c>
      <c r="AO74" s="100">
        <f t="shared" ref="AO74:AO139" si="238">AN74*$E74</f>
        <v>2168.3200000000002</v>
      </c>
      <c r="AP74" s="99">
        <v>2450</v>
      </c>
      <c r="AQ74" s="100">
        <f t="shared" ref="AQ74:AQ139" si="239">AP74*$E74</f>
        <v>1568</v>
      </c>
      <c r="AR74" s="99">
        <v>3318</v>
      </c>
      <c r="AS74" s="100">
        <f t="shared" ref="AS74:AS139" si="240">AR74*$E74</f>
        <v>2123.52</v>
      </c>
      <c r="AT74" s="99">
        <v>2870</v>
      </c>
      <c r="AU74" s="100">
        <f t="shared" ref="AU74:AU139" si="241">AT74*$E74</f>
        <v>1836.8</v>
      </c>
      <c r="AV74" s="99">
        <v>3080</v>
      </c>
      <c r="AW74" s="100">
        <f t="shared" ref="AW74:AW139" si="242">AV74*$E74</f>
        <v>1971.2</v>
      </c>
      <c r="AX74" s="99">
        <v>2310</v>
      </c>
      <c r="AY74" s="100">
        <f t="shared" ref="AY74:AY139" si="243">AX74*$E74</f>
        <v>1478.4</v>
      </c>
      <c r="AZ74" s="99">
        <v>3220</v>
      </c>
      <c r="BA74" s="100">
        <f t="shared" ref="BA74:BA139" si="244">AZ74*$E74</f>
        <v>2060.8000000000002</v>
      </c>
      <c r="BB74" s="99">
        <v>2170</v>
      </c>
      <c r="BC74" s="100">
        <f t="shared" ref="BC74:BC139" si="245">BB74*$E74</f>
        <v>1388.8</v>
      </c>
      <c r="BD74" s="99">
        <v>2870</v>
      </c>
      <c r="BE74" s="100">
        <f t="shared" ref="BE74:BE139" si="246">BD74*$E74</f>
        <v>1836.8</v>
      </c>
      <c r="BF74" s="101">
        <f t="shared" si="85"/>
        <v>34594</v>
      </c>
      <c r="BG74" s="100">
        <f t="shared" si="85"/>
        <v>22140.16</v>
      </c>
      <c r="BH74" s="99">
        <v>2338</v>
      </c>
      <c r="BI74" s="100">
        <f t="shared" si="208"/>
        <v>1496.32</v>
      </c>
      <c r="BJ74" s="99">
        <v>2170</v>
      </c>
      <c r="BK74" s="100">
        <f t="shared" si="208"/>
        <v>1388.8</v>
      </c>
      <c r="BL74" s="99"/>
      <c r="BM74" s="100">
        <f t="shared" ref="BM74:BM75" si="247">BL74*$E74</f>
        <v>0</v>
      </c>
      <c r="BN74" s="99"/>
      <c r="BO74" s="100">
        <f t="shared" ref="BO74:BO75" si="248">BN74*$E74</f>
        <v>0</v>
      </c>
      <c r="BP74" s="99"/>
      <c r="BQ74" s="100">
        <f t="shared" ref="BQ74:BQ75" si="249">BP74*$E74</f>
        <v>0</v>
      </c>
      <c r="BR74" s="99"/>
      <c r="BS74" s="100">
        <f t="shared" ref="BS74:BS75" si="250">BR74*$E74</f>
        <v>0</v>
      </c>
      <c r="BT74" s="99"/>
      <c r="BU74" s="100">
        <f t="shared" ref="BU74:BU75" si="251">BT74*$E74</f>
        <v>0</v>
      </c>
      <c r="BV74" s="99"/>
      <c r="BW74" s="100">
        <f t="shared" ref="BW74:BW75" si="252">BV74*$E74</f>
        <v>0</v>
      </c>
      <c r="BX74" s="99"/>
      <c r="BY74" s="100">
        <f t="shared" ref="BY74:BY75" si="253">BX74*$E74</f>
        <v>0</v>
      </c>
      <c r="BZ74" s="99"/>
      <c r="CA74" s="100">
        <f t="shared" ref="CA74:CA75" si="254">BZ74*$E74</f>
        <v>0</v>
      </c>
      <c r="CB74" s="99"/>
      <c r="CC74" s="100">
        <f t="shared" ref="CC74:CC75" si="255">CB74*$E74</f>
        <v>0</v>
      </c>
      <c r="CD74" s="99"/>
      <c r="CE74" s="100">
        <f t="shared" ref="CE74:CE75" si="256">CD74*$E74</f>
        <v>0</v>
      </c>
      <c r="CF74" s="101">
        <f t="shared" ref="CF74:CG75" si="257">SUM(BH74,BJ74,BL74,BN74,BP74,BR74,BT74,BV74,BX74,BZ74,CB74,CD74)</f>
        <v>4508</v>
      </c>
      <c r="CG74" s="100">
        <f t="shared" si="257"/>
        <v>2885.12</v>
      </c>
    </row>
    <row r="75" spans="1:85" s="102" customFormat="1" ht="19.899999999999999" customHeight="1" x14ac:dyDescent="0.25">
      <c r="A75" s="94">
        <v>61</v>
      </c>
      <c r="B75" s="95" t="s">
        <v>129</v>
      </c>
      <c r="C75" s="95" t="s">
        <v>74</v>
      </c>
      <c r="D75" s="94">
        <f>RANK(BF75,$BF$4:$BF$147)</f>
        <v>16</v>
      </c>
      <c r="E75" s="94">
        <v>0.64</v>
      </c>
      <c r="F75" s="94" t="s">
        <v>83</v>
      </c>
      <c r="G75" s="94"/>
      <c r="H75" s="94"/>
      <c r="I75" s="100">
        <f t="shared" si="221"/>
        <v>0</v>
      </c>
      <c r="J75" s="94"/>
      <c r="K75" s="100">
        <f t="shared" si="222"/>
        <v>0</v>
      </c>
      <c r="L75" s="94"/>
      <c r="M75" s="100">
        <f t="shared" si="223"/>
        <v>0</v>
      </c>
      <c r="N75" s="94"/>
      <c r="O75" s="100">
        <f t="shared" si="224"/>
        <v>0</v>
      </c>
      <c r="P75" s="94"/>
      <c r="Q75" s="100">
        <f t="shared" si="225"/>
        <v>0</v>
      </c>
      <c r="R75" s="94"/>
      <c r="S75" s="100">
        <f t="shared" si="226"/>
        <v>0</v>
      </c>
      <c r="T75" s="94"/>
      <c r="U75" s="100">
        <f t="shared" si="227"/>
        <v>0</v>
      </c>
      <c r="V75" s="94"/>
      <c r="W75" s="100">
        <f t="shared" si="228"/>
        <v>0</v>
      </c>
      <c r="X75" s="94"/>
      <c r="Y75" s="100">
        <f t="shared" si="229"/>
        <v>0</v>
      </c>
      <c r="Z75" s="94"/>
      <c r="AA75" s="100">
        <f t="shared" si="230"/>
        <v>0</v>
      </c>
      <c r="AB75" s="94"/>
      <c r="AC75" s="100">
        <f t="shared" si="231"/>
        <v>0</v>
      </c>
      <c r="AD75" s="94"/>
      <c r="AE75" s="100">
        <f t="shared" si="232"/>
        <v>0</v>
      </c>
      <c r="AF75" s="101">
        <f t="shared" si="233"/>
        <v>0</v>
      </c>
      <c r="AG75" s="100">
        <f t="shared" si="234"/>
        <v>0</v>
      </c>
      <c r="AH75" s="99"/>
      <c r="AI75" s="100">
        <f t="shared" si="235"/>
        <v>0</v>
      </c>
      <c r="AJ75" s="99"/>
      <c r="AK75" s="100">
        <f t="shared" si="237"/>
        <v>0</v>
      </c>
      <c r="AL75" s="99"/>
      <c r="AM75" s="100">
        <f t="shared" si="237"/>
        <v>0</v>
      </c>
      <c r="AN75" s="99"/>
      <c r="AO75" s="100">
        <f t="shared" si="238"/>
        <v>0</v>
      </c>
      <c r="AP75" s="99"/>
      <c r="AQ75" s="100">
        <f t="shared" si="239"/>
        <v>0</v>
      </c>
      <c r="AR75" s="99"/>
      <c r="AS75" s="100">
        <f t="shared" si="240"/>
        <v>0</v>
      </c>
      <c r="AT75" s="99"/>
      <c r="AU75" s="100">
        <f t="shared" si="241"/>
        <v>0</v>
      </c>
      <c r="AV75" s="99"/>
      <c r="AW75" s="100">
        <f t="shared" si="242"/>
        <v>0</v>
      </c>
      <c r="AX75" s="99"/>
      <c r="AY75" s="100">
        <f t="shared" si="243"/>
        <v>0</v>
      </c>
      <c r="AZ75" s="99"/>
      <c r="BA75" s="100">
        <f t="shared" si="244"/>
        <v>0</v>
      </c>
      <c r="BB75" s="99"/>
      <c r="BC75" s="100">
        <f t="shared" si="245"/>
        <v>0</v>
      </c>
      <c r="BD75" s="99"/>
      <c r="BE75" s="100">
        <f t="shared" si="246"/>
        <v>0</v>
      </c>
      <c r="BF75" s="101">
        <f t="shared" si="85"/>
        <v>0</v>
      </c>
      <c r="BG75" s="100">
        <f t="shared" si="85"/>
        <v>0</v>
      </c>
      <c r="BH75" s="99"/>
      <c r="BI75" s="100">
        <f t="shared" si="208"/>
        <v>0</v>
      </c>
      <c r="BJ75" s="99"/>
      <c r="BK75" s="100">
        <f t="shared" si="208"/>
        <v>0</v>
      </c>
      <c r="BL75" s="99"/>
      <c r="BM75" s="100">
        <f t="shared" si="247"/>
        <v>0</v>
      </c>
      <c r="BN75" s="99"/>
      <c r="BO75" s="100">
        <f t="shared" si="248"/>
        <v>0</v>
      </c>
      <c r="BP75" s="99"/>
      <c r="BQ75" s="100">
        <f t="shared" si="249"/>
        <v>0</v>
      </c>
      <c r="BR75" s="99"/>
      <c r="BS75" s="100">
        <f t="shared" si="250"/>
        <v>0</v>
      </c>
      <c r="BT75" s="99"/>
      <c r="BU75" s="100">
        <f t="shared" si="251"/>
        <v>0</v>
      </c>
      <c r="BV75" s="99"/>
      <c r="BW75" s="100">
        <f t="shared" si="252"/>
        <v>0</v>
      </c>
      <c r="BX75" s="99"/>
      <c r="BY75" s="100">
        <f t="shared" si="253"/>
        <v>0</v>
      </c>
      <c r="BZ75" s="99"/>
      <c r="CA75" s="100">
        <f t="shared" si="254"/>
        <v>0</v>
      </c>
      <c r="CB75" s="99"/>
      <c r="CC75" s="100">
        <f t="shared" si="255"/>
        <v>0</v>
      </c>
      <c r="CD75" s="99"/>
      <c r="CE75" s="100">
        <f t="shared" si="256"/>
        <v>0</v>
      </c>
      <c r="CF75" s="101">
        <f t="shared" si="257"/>
        <v>0</v>
      </c>
      <c r="CG75" s="100">
        <f t="shared" si="257"/>
        <v>0</v>
      </c>
    </row>
    <row r="76" spans="1:85" s="102" customFormat="1" ht="19.899999999999999" customHeight="1" x14ac:dyDescent="0.25">
      <c r="A76" s="94"/>
      <c r="B76" s="95"/>
      <c r="C76" s="95"/>
      <c r="D76" s="94"/>
      <c r="E76" s="94"/>
      <c r="F76" s="94"/>
      <c r="G76" s="94"/>
      <c r="H76" s="94"/>
      <c r="I76" s="100"/>
      <c r="J76" s="94"/>
      <c r="K76" s="100"/>
      <c r="L76" s="94"/>
      <c r="M76" s="100"/>
      <c r="N76" s="94"/>
      <c r="O76" s="100"/>
      <c r="P76" s="94"/>
      <c r="Q76" s="100"/>
      <c r="R76" s="94"/>
      <c r="S76" s="100"/>
      <c r="T76" s="94"/>
      <c r="U76" s="100"/>
      <c r="V76" s="94"/>
      <c r="W76" s="100"/>
      <c r="X76" s="94"/>
      <c r="Y76" s="100"/>
      <c r="Z76" s="94"/>
      <c r="AA76" s="100"/>
      <c r="AB76" s="94"/>
      <c r="AC76" s="100"/>
      <c r="AD76" s="94"/>
      <c r="AE76" s="100"/>
      <c r="AF76" s="101"/>
      <c r="AG76" s="100"/>
      <c r="AH76" s="99"/>
      <c r="AI76" s="100"/>
      <c r="AJ76" s="99"/>
      <c r="AK76" s="100"/>
      <c r="AL76" s="99"/>
      <c r="AM76" s="100"/>
      <c r="AN76" s="99"/>
      <c r="AO76" s="100"/>
      <c r="AP76" s="99"/>
      <c r="AQ76" s="100"/>
      <c r="AR76" s="99"/>
      <c r="AS76" s="100"/>
      <c r="AT76" s="99"/>
      <c r="AU76" s="100"/>
      <c r="AV76" s="99"/>
      <c r="AW76" s="100"/>
      <c r="AX76" s="99"/>
      <c r="AY76" s="100"/>
      <c r="AZ76" s="99"/>
      <c r="BA76" s="100"/>
      <c r="BB76" s="99"/>
      <c r="BC76" s="100"/>
      <c r="BD76" s="99"/>
      <c r="BE76" s="100"/>
      <c r="BF76" s="101"/>
      <c r="BG76" s="100"/>
      <c r="BH76" s="99"/>
      <c r="BI76" s="100"/>
      <c r="BJ76" s="99"/>
      <c r="BK76" s="100"/>
      <c r="BL76" s="99"/>
      <c r="BM76" s="100"/>
      <c r="BN76" s="99"/>
      <c r="BO76" s="100"/>
      <c r="BP76" s="99"/>
      <c r="BQ76" s="100"/>
      <c r="BR76" s="99"/>
      <c r="BS76" s="100"/>
      <c r="BT76" s="99"/>
      <c r="BU76" s="100"/>
      <c r="BV76" s="99"/>
      <c r="BW76" s="100"/>
      <c r="BX76" s="99"/>
      <c r="BY76" s="100"/>
      <c r="BZ76" s="99"/>
      <c r="CA76" s="100"/>
      <c r="CB76" s="99"/>
      <c r="CC76" s="100"/>
      <c r="CD76" s="99"/>
      <c r="CE76" s="100"/>
      <c r="CF76" s="101"/>
      <c r="CG76" s="100"/>
    </row>
    <row r="77" spans="1:85" s="102" customFormat="1" ht="19.899999999999999" customHeight="1" x14ac:dyDescent="0.25">
      <c r="A77" s="94">
        <v>62</v>
      </c>
      <c r="B77" s="95" t="s">
        <v>130</v>
      </c>
      <c r="C77" s="95" t="s">
        <v>74</v>
      </c>
      <c r="D77" s="94">
        <f>RANK(BF77,$BF$4:$BF$147)</f>
        <v>16</v>
      </c>
      <c r="E77" s="94">
        <v>0.64</v>
      </c>
      <c r="F77" s="94" t="s">
        <v>85</v>
      </c>
      <c r="G77" s="94">
        <v>1350</v>
      </c>
      <c r="H77" s="94"/>
      <c r="I77" s="100">
        <f t="shared" si="221"/>
        <v>0</v>
      </c>
      <c r="J77" s="94"/>
      <c r="K77" s="100">
        <f t="shared" si="222"/>
        <v>0</v>
      </c>
      <c r="L77" s="94"/>
      <c r="M77" s="100">
        <f t="shared" si="223"/>
        <v>0</v>
      </c>
      <c r="N77" s="94"/>
      <c r="O77" s="100">
        <f t="shared" si="224"/>
        <v>0</v>
      </c>
      <c r="P77" s="94">
        <v>42</v>
      </c>
      <c r="Q77" s="100">
        <f t="shared" si="225"/>
        <v>26.88</v>
      </c>
      <c r="R77" s="94"/>
      <c r="S77" s="100">
        <f t="shared" si="226"/>
        <v>0</v>
      </c>
      <c r="T77" s="94"/>
      <c r="U77" s="100">
        <f t="shared" si="227"/>
        <v>0</v>
      </c>
      <c r="V77" s="94"/>
      <c r="W77" s="100">
        <f t="shared" si="228"/>
        <v>0</v>
      </c>
      <c r="X77" s="94"/>
      <c r="Y77" s="100">
        <f t="shared" si="229"/>
        <v>0</v>
      </c>
      <c r="Z77" s="94"/>
      <c r="AA77" s="100">
        <f t="shared" si="230"/>
        <v>0</v>
      </c>
      <c r="AB77" s="94"/>
      <c r="AC77" s="100">
        <f t="shared" si="231"/>
        <v>0</v>
      </c>
      <c r="AD77" s="94"/>
      <c r="AE77" s="100">
        <f t="shared" si="232"/>
        <v>0</v>
      </c>
      <c r="AF77" s="101">
        <f t="shared" ref="AF77:AF78" si="258">SUM(H77,J77,L77,N77,P77,R77,T77,V77,X77,Z77,AB77,AD77)</f>
        <v>42</v>
      </c>
      <c r="AG77" s="100">
        <f t="shared" ref="AG77:AG78" si="259">SUM(I77,K77,M77,O77,Q77,S77,U77,W77,Y77,AA77,AC77,AE77)</f>
        <v>26.88</v>
      </c>
      <c r="AH77" s="99"/>
      <c r="AI77" s="100">
        <f t="shared" si="235"/>
        <v>0</v>
      </c>
      <c r="AJ77" s="99"/>
      <c r="AK77" s="100">
        <f t="shared" si="237"/>
        <v>0</v>
      </c>
      <c r="AL77" s="99"/>
      <c r="AM77" s="100">
        <f t="shared" si="237"/>
        <v>0</v>
      </c>
      <c r="AN77" s="99"/>
      <c r="AO77" s="100">
        <f t="shared" si="238"/>
        <v>0</v>
      </c>
      <c r="AP77" s="99"/>
      <c r="AQ77" s="100">
        <f t="shared" si="239"/>
        <v>0</v>
      </c>
      <c r="AR77" s="99"/>
      <c r="AS77" s="100">
        <f t="shared" si="240"/>
        <v>0</v>
      </c>
      <c r="AT77" s="99"/>
      <c r="AU77" s="100">
        <f t="shared" si="241"/>
        <v>0</v>
      </c>
      <c r="AV77" s="99"/>
      <c r="AW77" s="100">
        <f t="shared" si="242"/>
        <v>0</v>
      </c>
      <c r="AX77" s="99"/>
      <c r="AY77" s="100">
        <f t="shared" si="243"/>
        <v>0</v>
      </c>
      <c r="AZ77" s="99"/>
      <c r="BA77" s="100">
        <f t="shared" si="244"/>
        <v>0</v>
      </c>
      <c r="BB77" s="99"/>
      <c r="BC77" s="100">
        <f t="shared" si="245"/>
        <v>0</v>
      </c>
      <c r="BD77" s="99"/>
      <c r="BE77" s="100">
        <f t="shared" si="246"/>
        <v>0</v>
      </c>
      <c r="BF77" s="101">
        <f t="shared" si="85"/>
        <v>0</v>
      </c>
      <c r="BG77" s="100">
        <f t="shared" si="85"/>
        <v>0</v>
      </c>
      <c r="BH77" s="99"/>
      <c r="BI77" s="100">
        <f t="shared" ref="BI77:BI78" si="260">BH77*$E77</f>
        <v>0</v>
      </c>
      <c r="BJ77" s="99"/>
      <c r="BK77" s="100">
        <f t="shared" ref="BK77:BK78" si="261">BJ77*$E77</f>
        <v>0</v>
      </c>
      <c r="BL77" s="99"/>
      <c r="BM77" s="100">
        <f t="shared" ref="BM77:BM78" si="262">BL77*$E77</f>
        <v>0</v>
      </c>
      <c r="BN77" s="99"/>
      <c r="BO77" s="100">
        <f t="shared" ref="BO77:BO78" si="263">BN77*$E77</f>
        <v>0</v>
      </c>
      <c r="BP77" s="99"/>
      <c r="BQ77" s="100">
        <f t="shared" ref="BQ77:BQ78" si="264">BP77*$E77</f>
        <v>0</v>
      </c>
      <c r="BR77" s="99"/>
      <c r="BS77" s="100">
        <f t="shared" ref="BS77:BS78" si="265">BR77*$E77</f>
        <v>0</v>
      </c>
      <c r="BT77" s="99"/>
      <c r="BU77" s="100">
        <f t="shared" ref="BU77:BU78" si="266">BT77*$E77</f>
        <v>0</v>
      </c>
      <c r="BV77" s="99"/>
      <c r="BW77" s="100">
        <f t="shared" ref="BW77:BW78" si="267">BV77*$E77</f>
        <v>0</v>
      </c>
      <c r="BX77" s="99"/>
      <c r="BY77" s="100">
        <f t="shared" ref="BY77:BY78" si="268">BX77*$E77</f>
        <v>0</v>
      </c>
      <c r="BZ77" s="99"/>
      <c r="CA77" s="100">
        <f t="shared" ref="CA77:CA78" si="269">BZ77*$E77</f>
        <v>0</v>
      </c>
      <c r="CB77" s="99"/>
      <c r="CC77" s="100">
        <f t="shared" ref="CC77:CC78" si="270">CB77*$E77</f>
        <v>0</v>
      </c>
      <c r="CD77" s="99"/>
      <c r="CE77" s="100">
        <f t="shared" ref="CE77:CE78" si="271">CD77*$E77</f>
        <v>0</v>
      </c>
      <c r="CF77" s="101">
        <f t="shared" ref="CF77:CG78" si="272">SUM(BH77,BJ77,BL77,BN77,BP77,BR77,BT77,BV77,BX77,BZ77,CB77,CD77)</f>
        <v>0</v>
      </c>
      <c r="CG77" s="100">
        <f t="shared" si="272"/>
        <v>0</v>
      </c>
    </row>
    <row r="78" spans="1:85" s="102" customFormat="1" ht="19.899999999999999" customHeight="1" x14ac:dyDescent="0.25">
      <c r="A78" s="94">
        <v>63</v>
      </c>
      <c r="B78" s="95" t="s">
        <v>130</v>
      </c>
      <c r="C78" s="95" t="s">
        <v>74</v>
      </c>
      <c r="D78" s="94">
        <f>RANK(BF78,$BF$4:$BF$147)</f>
        <v>16</v>
      </c>
      <c r="E78" s="94">
        <v>0.64</v>
      </c>
      <c r="F78" s="94" t="s">
        <v>83</v>
      </c>
      <c r="G78" s="94">
        <v>1250</v>
      </c>
      <c r="H78" s="94"/>
      <c r="I78" s="100">
        <f t="shared" si="221"/>
        <v>0</v>
      </c>
      <c r="J78" s="94"/>
      <c r="K78" s="100">
        <f t="shared" si="222"/>
        <v>0</v>
      </c>
      <c r="L78" s="94"/>
      <c r="M78" s="100">
        <f t="shared" si="223"/>
        <v>0</v>
      </c>
      <c r="N78" s="94"/>
      <c r="O78" s="100">
        <f t="shared" si="224"/>
        <v>0</v>
      </c>
      <c r="P78" s="94"/>
      <c r="Q78" s="100">
        <f t="shared" si="225"/>
        <v>0</v>
      </c>
      <c r="R78" s="94"/>
      <c r="S78" s="100">
        <f t="shared" si="226"/>
        <v>0</v>
      </c>
      <c r="T78" s="94"/>
      <c r="U78" s="100">
        <f t="shared" si="227"/>
        <v>0</v>
      </c>
      <c r="V78" s="94"/>
      <c r="W78" s="100">
        <f t="shared" si="228"/>
        <v>0</v>
      </c>
      <c r="X78" s="94"/>
      <c r="Y78" s="100">
        <f t="shared" si="229"/>
        <v>0</v>
      </c>
      <c r="Z78" s="94"/>
      <c r="AA78" s="100">
        <f t="shared" si="230"/>
        <v>0</v>
      </c>
      <c r="AB78" s="94"/>
      <c r="AC78" s="100">
        <f t="shared" si="231"/>
        <v>0</v>
      </c>
      <c r="AD78" s="94"/>
      <c r="AE78" s="100">
        <f t="shared" si="232"/>
        <v>0</v>
      </c>
      <c r="AF78" s="101">
        <f t="shared" si="258"/>
        <v>0</v>
      </c>
      <c r="AG78" s="100">
        <f t="shared" si="259"/>
        <v>0</v>
      </c>
      <c r="AH78" s="99"/>
      <c r="AI78" s="100">
        <f t="shared" si="235"/>
        <v>0</v>
      </c>
      <c r="AJ78" s="99"/>
      <c r="AK78" s="100">
        <f t="shared" si="237"/>
        <v>0</v>
      </c>
      <c r="AL78" s="99"/>
      <c r="AM78" s="100">
        <f t="shared" si="237"/>
        <v>0</v>
      </c>
      <c r="AN78" s="99"/>
      <c r="AO78" s="100">
        <f t="shared" si="238"/>
        <v>0</v>
      </c>
      <c r="AP78" s="99"/>
      <c r="AQ78" s="100">
        <f t="shared" si="239"/>
        <v>0</v>
      </c>
      <c r="AR78" s="99"/>
      <c r="AS78" s="100">
        <f t="shared" si="240"/>
        <v>0</v>
      </c>
      <c r="AT78" s="99"/>
      <c r="AU78" s="100">
        <f t="shared" si="241"/>
        <v>0</v>
      </c>
      <c r="AV78" s="99"/>
      <c r="AW78" s="100">
        <f t="shared" si="242"/>
        <v>0</v>
      </c>
      <c r="AX78" s="99"/>
      <c r="AY78" s="100">
        <f t="shared" si="243"/>
        <v>0</v>
      </c>
      <c r="AZ78" s="99"/>
      <c r="BA78" s="100">
        <f t="shared" si="244"/>
        <v>0</v>
      </c>
      <c r="BB78" s="99"/>
      <c r="BC78" s="100">
        <f t="shared" si="245"/>
        <v>0</v>
      </c>
      <c r="BD78" s="99"/>
      <c r="BE78" s="100">
        <f t="shared" si="246"/>
        <v>0</v>
      </c>
      <c r="BF78" s="101">
        <f t="shared" si="85"/>
        <v>0</v>
      </c>
      <c r="BG78" s="100">
        <f t="shared" si="85"/>
        <v>0</v>
      </c>
      <c r="BH78" s="99"/>
      <c r="BI78" s="100">
        <f t="shared" si="260"/>
        <v>0</v>
      </c>
      <c r="BJ78" s="99"/>
      <c r="BK78" s="100">
        <f t="shared" si="261"/>
        <v>0</v>
      </c>
      <c r="BL78" s="99"/>
      <c r="BM78" s="100">
        <f t="shared" si="262"/>
        <v>0</v>
      </c>
      <c r="BN78" s="99"/>
      <c r="BO78" s="100">
        <f t="shared" si="263"/>
        <v>0</v>
      </c>
      <c r="BP78" s="99"/>
      <c r="BQ78" s="100">
        <f t="shared" si="264"/>
        <v>0</v>
      </c>
      <c r="BR78" s="99"/>
      <c r="BS78" s="100">
        <f t="shared" si="265"/>
        <v>0</v>
      </c>
      <c r="BT78" s="99"/>
      <c r="BU78" s="100">
        <f t="shared" si="266"/>
        <v>0</v>
      </c>
      <c r="BV78" s="99"/>
      <c r="BW78" s="100">
        <f t="shared" si="267"/>
        <v>0</v>
      </c>
      <c r="BX78" s="99"/>
      <c r="BY78" s="100">
        <f t="shared" si="268"/>
        <v>0</v>
      </c>
      <c r="BZ78" s="99"/>
      <c r="CA78" s="100">
        <f t="shared" si="269"/>
        <v>0</v>
      </c>
      <c r="CB78" s="99"/>
      <c r="CC78" s="100">
        <f t="shared" si="270"/>
        <v>0</v>
      </c>
      <c r="CD78" s="99"/>
      <c r="CE78" s="100">
        <f t="shared" si="271"/>
        <v>0</v>
      </c>
      <c r="CF78" s="101">
        <f t="shared" si="272"/>
        <v>0</v>
      </c>
      <c r="CG78" s="100">
        <f t="shared" si="272"/>
        <v>0</v>
      </c>
    </row>
    <row r="79" spans="1:85" s="102" customFormat="1" ht="19.899999999999999" customHeight="1" x14ac:dyDescent="0.25">
      <c r="A79" s="94"/>
      <c r="B79" s="95"/>
      <c r="C79" s="95"/>
      <c r="D79" s="94"/>
      <c r="E79" s="94"/>
      <c r="F79" s="94"/>
      <c r="G79" s="94"/>
      <c r="H79" s="94"/>
      <c r="I79" s="100"/>
      <c r="J79" s="94"/>
      <c r="K79" s="100"/>
      <c r="L79" s="94"/>
      <c r="M79" s="100"/>
      <c r="N79" s="94"/>
      <c r="O79" s="100"/>
      <c r="P79" s="94"/>
      <c r="Q79" s="100"/>
      <c r="R79" s="94"/>
      <c r="S79" s="100"/>
      <c r="T79" s="94"/>
      <c r="U79" s="100"/>
      <c r="V79" s="94"/>
      <c r="W79" s="100"/>
      <c r="X79" s="94"/>
      <c r="Y79" s="100"/>
      <c r="Z79" s="94"/>
      <c r="AA79" s="100"/>
      <c r="AB79" s="94"/>
      <c r="AC79" s="100"/>
      <c r="AD79" s="94"/>
      <c r="AE79" s="100"/>
      <c r="AF79" s="101"/>
      <c r="AG79" s="100"/>
      <c r="AH79" s="99"/>
      <c r="AI79" s="100"/>
      <c r="AJ79" s="99"/>
      <c r="AK79" s="100"/>
      <c r="AL79" s="99"/>
      <c r="AM79" s="100"/>
      <c r="AN79" s="99"/>
      <c r="AO79" s="100"/>
      <c r="AP79" s="99"/>
      <c r="AQ79" s="100"/>
      <c r="AR79" s="99"/>
      <c r="AS79" s="100"/>
      <c r="AT79" s="99"/>
      <c r="AU79" s="100"/>
      <c r="AV79" s="99"/>
      <c r="AW79" s="100"/>
      <c r="AX79" s="99"/>
      <c r="AY79" s="100"/>
      <c r="AZ79" s="99"/>
      <c r="BA79" s="100"/>
      <c r="BB79" s="99"/>
      <c r="BC79" s="100"/>
      <c r="BD79" s="99"/>
      <c r="BE79" s="100"/>
      <c r="BF79" s="101"/>
      <c r="BG79" s="100"/>
      <c r="BH79" s="99"/>
      <c r="BI79" s="100"/>
      <c r="BJ79" s="99"/>
      <c r="BK79" s="100"/>
      <c r="BL79" s="99"/>
      <c r="BM79" s="100"/>
      <c r="BN79" s="99"/>
      <c r="BO79" s="100"/>
      <c r="BP79" s="99"/>
      <c r="BQ79" s="100"/>
      <c r="BR79" s="99"/>
      <c r="BS79" s="100"/>
      <c r="BT79" s="99"/>
      <c r="BU79" s="100"/>
      <c r="BV79" s="99"/>
      <c r="BW79" s="100"/>
      <c r="BX79" s="99"/>
      <c r="BY79" s="100"/>
      <c r="BZ79" s="99"/>
      <c r="CA79" s="100"/>
      <c r="CB79" s="99"/>
      <c r="CC79" s="100"/>
      <c r="CD79" s="99"/>
      <c r="CE79" s="100"/>
      <c r="CF79" s="101"/>
      <c r="CG79" s="100"/>
    </row>
    <row r="80" spans="1:85" s="102" customFormat="1" ht="19.899999999999999" customHeight="1" x14ac:dyDescent="0.25">
      <c r="A80" s="94">
        <v>64</v>
      </c>
      <c r="B80" s="95" t="s">
        <v>131</v>
      </c>
      <c r="C80" s="95" t="s">
        <v>74</v>
      </c>
      <c r="D80" s="94">
        <f>RANK(BF80,$BF$4:$BF$147)</f>
        <v>16</v>
      </c>
      <c r="E80" s="94">
        <v>0.64</v>
      </c>
      <c r="F80" s="94" t="s">
        <v>83</v>
      </c>
      <c r="G80" s="94"/>
      <c r="H80" s="94"/>
      <c r="I80" s="100">
        <f t="shared" si="221"/>
        <v>0</v>
      </c>
      <c r="J80" s="94"/>
      <c r="K80" s="100">
        <f t="shared" si="222"/>
        <v>0</v>
      </c>
      <c r="L80" s="94"/>
      <c r="M80" s="100">
        <f t="shared" si="223"/>
        <v>0</v>
      </c>
      <c r="N80" s="94"/>
      <c r="O80" s="100">
        <f t="shared" si="224"/>
        <v>0</v>
      </c>
      <c r="P80" s="94"/>
      <c r="Q80" s="100">
        <f t="shared" si="225"/>
        <v>0</v>
      </c>
      <c r="R80" s="94"/>
      <c r="S80" s="100">
        <f t="shared" si="226"/>
        <v>0</v>
      </c>
      <c r="T80" s="94"/>
      <c r="U80" s="100">
        <f t="shared" si="227"/>
        <v>0</v>
      </c>
      <c r="V80" s="94"/>
      <c r="W80" s="100">
        <f t="shared" si="228"/>
        <v>0</v>
      </c>
      <c r="X80" s="94"/>
      <c r="Y80" s="100">
        <f t="shared" si="229"/>
        <v>0</v>
      </c>
      <c r="Z80" s="94"/>
      <c r="AA80" s="100">
        <f t="shared" si="230"/>
        <v>0</v>
      </c>
      <c r="AB80" s="94"/>
      <c r="AC80" s="100">
        <f t="shared" si="231"/>
        <v>0</v>
      </c>
      <c r="AD80" s="94"/>
      <c r="AE80" s="100">
        <f t="shared" si="232"/>
        <v>0</v>
      </c>
      <c r="AF80" s="101">
        <f t="shared" ref="AF80:AF81" si="273">SUM(H80,J80,L80,N80,P80,R80,T80,V80,X80,Z80,AB80,AD80)</f>
        <v>0</v>
      </c>
      <c r="AG80" s="100">
        <f t="shared" ref="AG80:AG81" si="274">SUM(I80,K80,M80,O80,Q80,S80,U80,W80,Y80,AA80,AC80,AE80)</f>
        <v>0</v>
      </c>
      <c r="AH80" s="99"/>
      <c r="AI80" s="100">
        <f t="shared" si="235"/>
        <v>0</v>
      </c>
      <c r="AJ80" s="99"/>
      <c r="AK80" s="100">
        <f t="shared" si="237"/>
        <v>0</v>
      </c>
      <c r="AL80" s="99"/>
      <c r="AM80" s="100">
        <f t="shared" si="237"/>
        <v>0</v>
      </c>
      <c r="AN80" s="99"/>
      <c r="AO80" s="100">
        <f t="shared" si="238"/>
        <v>0</v>
      </c>
      <c r="AP80" s="99"/>
      <c r="AQ80" s="100">
        <f t="shared" si="239"/>
        <v>0</v>
      </c>
      <c r="AR80" s="99"/>
      <c r="AS80" s="100">
        <f t="shared" si="240"/>
        <v>0</v>
      </c>
      <c r="AT80" s="99"/>
      <c r="AU80" s="100">
        <f t="shared" si="241"/>
        <v>0</v>
      </c>
      <c r="AV80" s="99"/>
      <c r="AW80" s="100">
        <f t="shared" si="242"/>
        <v>0</v>
      </c>
      <c r="AX80" s="99"/>
      <c r="AY80" s="100">
        <f t="shared" si="243"/>
        <v>0</v>
      </c>
      <c r="AZ80" s="99"/>
      <c r="BA80" s="100">
        <f t="shared" si="244"/>
        <v>0</v>
      </c>
      <c r="BB80" s="99"/>
      <c r="BC80" s="100">
        <f t="shared" si="245"/>
        <v>0</v>
      </c>
      <c r="BD80" s="99"/>
      <c r="BE80" s="100">
        <f t="shared" si="246"/>
        <v>0</v>
      </c>
      <c r="BF80" s="101">
        <f t="shared" si="85"/>
        <v>0</v>
      </c>
      <c r="BG80" s="100">
        <f t="shared" si="85"/>
        <v>0</v>
      </c>
      <c r="BH80" s="99"/>
      <c r="BI80" s="100">
        <f t="shared" ref="BI80:BI81" si="275">BH80*$E80</f>
        <v>0</v>
      </c>
      <c r="BJ80" s="99"/>
      <c r="BK80" s="100">
        <f t="shared" ref="BK80:BK81" si="276">BJ80*$E80</f>
        <v>0</v>
      </c>
      <c r="BL80" s="99"/>
      <c r="BM80" s="100">
        <f t="shared" ref="BM80:BM81" si="277">BL80*$E80</f>
        <v>0</v>
      </c>
      <c r="BN80" s="99"/>
      <c r="BO80" s="100">
        <f t="shared" ref="BO80:BO81" si="278">BN80*$E80</f>
        <v>0</v>
      </c>
      <c r="BP80" s="99"/>
      <c r="BQ80" s="100">
        <f t="shared" ref="BQ80:BQ81" si="279">BP80*$E80</f>
        <v>0</v>
      </c>
      <c r="BR80" s="99"/>
      <c r="BS80" s="100">
        <f t="shared" ref="BS80:BS81" si="280">BR80*$E80</f>
        <v>0</v>
      </c>
      <c r="BT80" s="99"/>
      <c r="BU80" s="100">
        <f t="shared" ref="BU80:BU81" si="281">BT80*$E80</f>
        <v>0</v>
      </c>
      <c r="BV80" s="99"/>
      <c r="BW80" s="100">
        <f t="shared" ref="BW80:BW81" si="282">BV80*$E80</f>
        <v>0</v>
      </c>
      <c r="BX80" s="99"/>
      <c r="BY80" s="100">
        <f t="shared" ref="BY80:BY81" si="283">BX80*$E80</f>
        <v>0</v>
      </c>
      <c r="BZ80" s="99"/>
      <c r="CA80" s="100">
        <f t="shared" ref="CA80:CA81" si="284">BZ80*$E80</f>
        <v>0</v>
      </c>
      <c r="CB80" s="99"/>
      <c r="CC80" s="100">
        <f t="shared" ref="CC80:CC81" si="285">CB80*$E80</f>
        <v>0</v>
      </c>
      <c r="CD80" s="99"/>
      <c r="CE80" s="100">
        <f t="shared" ref="CE80:CE81" si="286">CD80*$E80</f>
        <v>0</v>
      </c>
      <c r="CF80" s="101">
        <f t="shared" ref="CF80:CG81" si="287">SUM(BH80,BJ80,BL80,BN80,BP80,BR80,BT80,BV80,BX80,BZ80,CB80,CD80)</f>
        <v>0</v>
      </c>
      <c r="CG80" s="100">
        <f t="shared" si="287"/>
        <v>0</v>
      </c>
    </row>
    <row r="81" spans="1:85" s="102" customFormat="1" ht="19.899999999999999" customHeight="1" x14ac:dyDescent="0.25">
      <c r="A81" s="94">
        <v>65</v>
      </c>
      <c r="B81" s="95" t="s">
        <v>132</v>
      </c>
      <c r="C81" s="95" t="s">
        <v>74</v>
      </c>
      <c r="D81" s="94">
        <f>RANK(BF81,$BF$4:$BF$147)</f>
        <v>16</v>
      </c>
      <c r="E81" s="94">
        <v>0.64</v>
      </c>
      <c r="F81" s="94" t="s">
        <v>75</v>
      </c>
      <c r="G81" s="94"/>
      <c r="H81" s="94"/>
      <c r="I81" s="100">
        <f t="shared" si="221"/>
        <v>0</v>
      </c>
      <c r="J81" s="94"/>
      <c r="K81" s="100">
        <f t="shared" si="222"/>
        <v>0</v>
      </c>
      <c r="L81" s="94"/>
      <c r="M81" s="100">
        <f t="shared" si="223"/>
        <v>0</v>
      </c>
      <c r="N81" s="94"/>
      <c r="O81" s="100">
        <f t="shared" si="224"/>
        <v>0</v>
      </c>
      <c r="P81" s="94"/>
      <c r="Q81" s="100">
        <f t="shared" si="225"/>
        <v>0</v>
      </c>
      <c r="R81" s="94"/>
      <c r="S81" s="100">
        <f t="shared" si="226"/>
        <v>0</v>
      </c>
      <c r="T81" s="94"/>
      <c r="U81" s="100">
        <f t="shared" si="227"/>
        <v>0</v>
      </c>
      <c r="V81" s="94"/>
      <c r="W81" s="100">
        <f t="shared" si="228"/>
        <v>0</v>
      </c>
      <c r="X81" s="94"/>
      <c r="Y81" s="100">
        <f t="shared" si="229"/>
        <v>0</v>
      </c>
      <c r="Z81" s="94"/>
      <c r="AA81" s="100">
        <f t="shared" si="230"/>
        <v>0</v>
      </c>
      <c r="AB81" s="94"/>
      <c r="AC81" s="100">
        <f t="shared" si="231"/>
        <v>0</v>
      </c>
      <c r="AD81" s="94"/>
      <c r="AE81" s="100">
        <f t="shared" si="232"/>
        <v>0</v>
      </c>
      <c r="AF81" s="101">
        <f t="shared" si="273"/>
        <v>0</v>
      </c>
      <c r="AG81" s="100">
        <f t="shared" si="274"/>
        <v>0</v>
      </c>
      <c r="AH81" s="99"/>
      <c r="AI81" s="100">
        <f t="shared" si="235"/>
        <v>0</v>
      </c>
      <c r="AJ81" s="99"/>
      <c r="AK81" s="100">
        <f t="shared" si="237"/>
        <v>0</v>
      </c>
      <c r="AL81" s="99"/>
      <c r="AM81" s="100">
        <f t="shared" si="237"/>
        <v>0</v>
      </c>
      <c r="AN81" s="99"/>
      <c r="AO81" s="100">
        <f t="shared" si="238"/>
        <v>0</v>
      </c>
      <c r="AP81" s="99"/>
      <c r="AQ81" s="100">
        <f t="shared" si="239"/>
        <v>0</v>
      </c>
      <c r="AR81" s="99"/>
      <c r="AS81" s="100">
        <f t="shared" si="240"/>
        <v>0</v>
      </c>
      <c r="AT81" s="99"/>
      <c r="AU81" s="100">
        <f t="shared" si="241"/>
        <v>0</v>
      </c>
      <c r="AV81" s="99"/>
      <c r="AW81" s="100">
        <f t="shared" si="242"/>
        <v>0</v>
      </c>
      <c r="AX81" s="99"/>
      <c r="AY81" s="100">
        <f t="shared" si="243"/>
        <v>0</v>
      </c>
      <c r="AZ81" s="99"/>
      <c r="BA81" s="100">
        <f t="shared" si="244"/>
        <v>0</v>
      </c>
      <c r="BB81" s="99"/>
      <c r="BC81" s="100">
        <f t="shared" si="245"/>
        <v>0</v>
      </c>
      <c r="BD81" s="99"/>
      <c r="BE81" s="100">
        <f t="shared" si="246"/>
        <v>0</v>
      </c>
      <c r="BF81" s="101">
        <f t="shared" si="85"/>
        <v>0</v>
      </c>
      <c r="BG81" s="100">
        <f t="shared" si="85"/>
        <v>0</v>
      </c>
      <c r="BH81" s="99"/>
      <c r="BI81" s="100">
        <f t="shared" si="275"/>
        <v>0</v>
      </c>
      <c r="BJ81" s="99"/>
      <c r="BK81" s="100">
        <f t="shared" si="276"/>
        <v>0</v>
      </c>
      <c r="BL81" s="99"/>
      <c r="BM81" s="100">
        <f t="shared" si="277"/>
        <v>0</v>
      </c>
      <c r="BN81" s="99"/>
      <c r="BO81" s="100">
        <f t="shared" si="278"/>
        <v>0</v>
      </c>
      <c r="BP81" s="99"/>
      <c r="BQ81" s="100">
        <f t="shared" si="279"/>
        <v>0</v>
      </c>
      <c r="BR81" s="99"/>
      <c r="BS81" s="100">
        <f t="shared" si="280"/>
        <v>0</v>
      </c>
      <c r="BT81" s="99"/>
      <c r="BU81" s="100">
        <f t="shared" si="281"/>
        <v>0</v>
      </c>
      <c r="BV81" s="99"/>
      <c r="BW81" s="100">
        <f t="shared" si="282"/>
        <v>0</v>
      </c>
      <c r="BX81" s="99"/>
      <c r="BY81" s="100">
        <f t="shared" si="283"/>
        <v>0</v>
      </c>
      <c r="BZ81" s="99"/>
      <c r="CA81" s="100">
        <f t="shared" si="284"/>
        <v>0</v>
      </c>
      <c r="CB81" s="99"/>
      <c r="CC81" s="100">
        <f t="shared" si="285"/>
        <v>0</v>
      </c>
      <c r="CD81" s="99"/>
      <c r="CE81" s="100">
        <f t="shared" si="286"/>
        <v>0</v>
      </c>
      <c r="CF81" s="101">
        <f t="shared" si="287"/>
        <v>0</v>
      </c>
      <c r="CG81" s="100">
        <f t="shared" si="287"/>
        <v>0</v>
      </c>
    </row>
    <row r="82" spans="1:85" s="102" customFormat="1" ht="19.899999999999999" customHeight="1" x14ac:dyDescent="0.25">
      <c r="A82" s="94">
        <v>66</v>
      </c>
      <c r="B82" s="95" t="s">
        <v>133</v>
      </c>
      <c r="C82" s="95" t="s">
        <v>74</v>
      </c>
      <c r="D82" s="94">
        <v>18</v>
      </c>
      <c r="E82" s="94">
        <v>0.64</v>
      </c>
      <c r="F82" s="94" t="s">
        <v>85</v>
      </c>
      <c r="G82" s="94"/>
      <c r="H82" s="94"/>
      <c r="I82" s="100"/>
      <c r="J82" s="94"/>
      <c r="K82" s="100"/>
      <c r="L82" s="94"/>
      <c r="M82" s="100"/>
      <c r="N82" s="94"/>
      <c r="O82" s="100"/>
      <c r="P82" s="94"/>
      <c r="Q82" s="100"/>
      <c r="R82" s="94"/>
      <c r="S82" s="100"/>
      <c r="T82" s="94"/>
      <c r="U82" s="100"/>
      <c r="V82" s="94"/>
      <c r="W82" s="100"/>
      <c r="X82" s="94"/>
      <c r="Y82" s="100"/>
      <c r="Z82" s="94"/>
      <c r="AA82" s="100"/>
      <c r="AB82" s="94"/>
      <c r="AC82" s="100"/>
      <c r="AD82" s="94"/>
      <c r="AE82" s="100"/>
      <c r="AF82" s="101"/>
      <c r="AG82" s="100"/>
      <c r="AH82" s="99"/>
      <c r="AI82" s="100"/>
      <c r="AJ82" s="99"/>
      <c r="AK82" s="100"/>
      <c r="AL82" s="99"/>
      <c r="AM82" s="100"/>
      <c r="AN82" s="99"/>
      <c r="AO82" s="100"/>
      <c r="AP82" s="99"/>
      <c r="AQ82" s="100"/>
      <c r="AR82" s="99"/>
      <c r="AS82" s="100"/>
      <c r="AT82" s="99"/>
      <c r="AU82" s="100"/>
      <c r="AV82" s="99"/>
      <c r="AW82" s="100"/>
      <c r="AX82" s="99"/>
      <c r="AY82" s="100"/>
      <c r="AZ82" s="99"/>
      <c r="BA82" s="100"/>
      <c r="BB82" s="99"/>
      <c r="BC82" s="100"/>
      <c r="BD82" s="99"/>
      <c r="BE82" s="100"/>
      <c r="BF82" s="101"/>
      <c r="BG82" s="100"/>
      <c r="BH82" s="99"/>
      <c r="BI82" s="100"/>
      <c r="BJ82" s="99"/>
      <c r="BK82" s="100"/>
      <c r="BL82" s="99"/>
      <c r="BM82" s="100"/>
      <c r="BN82" s="99"/>
      <c r="BO82" s="100"/>
      <c r="BP82" s="99"/>
      <c r="BQ82" s="100"/>
      <c r="BR82" s="99"/>
      <c r="BS82" s="100"/>
      <c r="BT82" s="99"/>
      <c r="BU82" s="100"/>
      <c r="BV82" s="99"/>
      <c r="BW82" s="100"/>
      <c r="BX82" s="99"/>
      <c r="BY82" s="100"/>
      <c r="BZ82" s="99"/>
      <c r="CA82" s="100"/>
      <c r="CB82" s="99"/>
      <c r="CC82" s="100"/>
      <c r="CD82" s="99"/>
      <c r="CE82" s="100"/>
      <c r="CF82" s="101"/>
      <c r="CG82" s="100"/>
    </row>
    <row r="83" spans="1:85" s="102" customFormat="1" ht="19.899999999999999" customHeight="1" x14ac:dyDescent="0.25">
      <c r="A83" s="94">
        <v>67</v>
      </c>
      <c r="B83" s="95" t="s">
        <v>133</v>
      </c>
      <c r="C83" s="95" t="s">
        <v>77</v>
      </c>
      <c r="D83" s="94">
        <v>18</v>
      </c>
      <c r="E83" s="94">
        <v>1</v>
      </c>
      <c r="F83" s="94" t="s">
        <v>75</v>
      </c>
      <c r="G83" s="94"/>
      <c r="H83" s="94"/>
      <c r="I83" s="100"/>
      <c r="J83" s="94"/>
      <c r="K83" s="100"/>
      <c r="L83" s="94"/>
      <c r="M83" s="100"/>
      <c r="N83" s="94"/>
      <c r="O83" s="100"/>
      <c r="P83" s="94"/>
      <c r="Q83" s="100"/>
      <c r="R83" s="94"/>
      <c r="S83" s="100"/>
      <c r="T83" s="94"/>
      <c r="U83" s="100"/>
      <c r="V83" s="94"/>
      <c r="W83" s="100"/>
      <c r="X83" s="94"/>
      <c r="Y83" s="100"/>
      <c r="Z83" s="94"/>
      <c r="AA83" s="100"/>
      <c r="AB83" s="94"/>
      <c r="AC83" s="100"/>
      <c r="AD83" s="94"/>
      <c r="AE83" s="100"/>
      <c r="AF83" s="101"/>
      <c r="AG83" s="100"/>
      <c r="AH83" s="99"/>
      <c r="AI83" s="100"/>
      <c r="AJ83" s="99"/>
      <c r="AK83" s="100"/>
      <c r="AL83" s="99"/>
      <c r="AM83" s="100"/>
      <c r="AN83" s="99"/>
      <c r="AO83" s="100"/>
      <c r="AP83" s="99"/>
      <c r="AQ83" s="100"/>
      <c r="AR83" s="99"/>
      <c r="AS83" s="100"/>
      <c r="AT83" s="99"/>
      <c r="AU83" s="100"/>
      <c r="AV83" s="99"/>
      <c r="AW83" s="100"/>
      <c r="AX83" s="99"/>
      <c r="AY83" s="100"/>
      <c r="AZ83" s="99"/>
      <c r="BA83" s="100"/>
      <c r="BB83" s="99"/>
      <c r="BC83" s="100"/>
      <c r="BD83" s="99"/>
      <c r="BE83" s="100"/>
      <c r="BF83" s="101"/>
      <c r="BG83" s="100"/>
      <c r="BH83" s="99"/>
      <c r="BI83" s="100"/>
      <c r="BJ83" s="99"/>
      <c r="BK83" s="100"/>
      <c r="BL83" s="99"/>
      <c r="BM83" s="100"/>
      <c r="BN83" s="99"/>
      <c r="BO83" s="100"/>
      <c r="BP83" s="99"/>
      <c r="BQ83" s="100"/>
      <c r="BR83" s="99"/>
      <c r="BS83" s="100"/>
      <c r="BT83" s="99"/>
      <c r="BU83" s="100"/>
      <c r="BV83" s="99"/>
      <c r="BW83" s="100"/>
      <c r="BX83" s="99"/>
      <c r="BY83" s="100"/>
      <c r="BZ83" s="99"/>
      <c r="CA83" s="100"/>
      <c r="CB83" s="99"/>
      <c r="CC83" s="100"/>
      <c r="CD83" s="99"/>
      <c r="CE83" s="100"/>
      <c r="CF83" s="101"/>
      <c r="CG83" s="100"/>
    </row>
    <row r="84" spans="1:85" s="102" customFormat="1" ht="19.899999999999999" customHeight="1" x14ac:dyDescent="0.25">
      <c r="A84" s="94">
        <v>68</v>
      </c>
      <c r="B84" s="95" t="s">
        <v>134</v>
      </c>
      <c r="C84" s="95" t="s">
        <v>77</v>
      </c>
      <c r="D84" s="94">
        <f>RANK(BF84,$BF$4:$BF$147)</f>
        <v>16</v>
      </c>
      <c r="E84" s="94">
        <v>1</v>
      </c>
      <c r="F84" s="94" t="s">
        <v>75</v>
      </c>
      <c r="G84" s="94">
        <v>2200</v>
      </c>
      <c r="H84" s="94"/>
      <c r="I84" s="100">
        <f t="shared" ref="I84" si="288">H84*$E84</f>
        <v>0</v>
      </c>
      <c r="J84" s="94"/>
      <c r="K84" s="100">
        <f t="shared" ref="K84" si="289">J84*$E84</f>
        <v>0</v>
      </c>
      <c r="L84" s="94"/>
      <c r="M84" s="100">
        <f t="shared" ref="M84" si="290">L84*$E84</f>
        <v>0</v>
      </c>
      <c r="N84" s="94">
        <v>12</v>
      </c>
      <c r="O84" s="100">
        <f t="shared" ref="O84" si="291">N84*$E84</f>
        <v>12</v>
      </c>
      <c r="P84" s="94"/>
      <c r="Q84" s="100">
        <f t="shared" ref="Q84" si="292">P84*$E84</f>
        <v>0</v>
      </c>
      <c r="R84" s="94">
        <v>12</v>
      </c>
      <c r="S84" s="100">
        <f t="shared" ref="S84" si="293">R84*$E84</f>
        <v>12</v>
      </c>
      <c r="T84" s="94"/>
      <c r="U84" s="100">
        <f t="shared" ref="U84" si="294">T84*$E84</f>
        <v>0</v>
      </c>
      <c r="V84" s="94"/>
      <c r="W84" s="100">
        <f t="shared" ref="W84" si="295">V84*$E84</f>
        <v>0</v>
      </c>
      <c r="X84" s="94">
        <v>36</v>
      </c>
      <c r="Y84" s="100">
        <f t="shared" ref="Y84" si="296">X84*$E84</f>
        <v>36</v>
      </c>
      <c r="Z84" s="94"/>
      <c r="AA84" s="100">
        <f t="shared" ref="AA84" si="297">Z84*$E84</f>
        <v>0</v>
      </c>
      <c r="AB84" s="94"/>
      <c r="AC84" s="100">
        <f t="shared" ref="AC84" si="298">AB84*$E84</f>
        <v>0</v>
      </c>
      <c r="AD84" s="94"/>
      <c r="AE84" s="100">
        <f t="shared" ref="AE84" si="299">AD84*$E84</f>
        <v>0</v>
      </c>
      <c r="AF84" s="101">
        <f t="shared" ref="AF84" si="300">SUM(H84,J84,L84,N84,P84,R84,T84,V84,X84,Z84,AB84,AD84)</f>
        <v>60</v>
      </c>
      <c r="AG84" s="100">
        <f t="shared" ref="AG84" si="301">SUM(I84,K84,M84,O84,Q84,S84,U84,W84,Y84,AA84,AC84,AE84)</f>
        <v>60</v>
      </c>
      <c r="AH84" s="99"/>
      <c r="AI84" s="100">
        <f t="shared" ref="AI84" si="302">AH84*$E84</f>
        <v>0</v>
      </c>
      <c r="AJ84" s="99"/>
      <c r="AK84" s="100">
        <f t="shared" ref="AK84" si="303">AJ84*$E84</f>
        <v>0</v>
      </c>
      <c r="AL84" s="99"/>
      <c r="AM84" s="100">
        <f t="shared" ref="AM84" si="304">AL84*$E84</f>
        <v>0</v>
      </c>
      <c r="AN84" s="99"/>
      <c r="AO84" s="100">
        <f t="shared" ref="AO84" si="305">AN84*$E84</f>
        <v>0</v>
      </c>
      <c r="AP84" s="99"/>
      <c r="AQ84" s="100">
        <f t="shared" ref="AQ84" si="306">AP84*$E84</f>
        <v>0</v>
      </c>
      <c r="AR84" s="99"/>
      <c r="AS84" s="100">
        <f t="shared" ref="AS84" si="307">AR84*$E84</f>
        <v>0</v>
      </c>
      <c r="AT84" s="99"/>
      <c r="AU84" s="100">
        <f t="shared" ref="AU84" si="308">AT84*$E84</f>
        <v>0</v>
      </c>
      <c r="AV84" s="99"/>
      <c r="AW84" s="100">
        <f t="shared" ref="AW84" si="309">AV84*$E84</f>
        <v>0</v>
      </c>
      <c r="AX84" s="99"/>
      <c r="AY84" s="100">
        <f t="shared" ref="AY84" si="310">AX84*$E84</f>
        <v>0</v>
      </c>
      <c r="AZ84" s="99"/>
      <c r="BA84" s="100">
        <f t="shared" ref="BA84" si="311">AZ84*$E84</f>
        <v>0</v>
      </c>
      <c r="BB84" s="99"/>
      <c r="BC84" s="100">
        <f t="shared" ref="BC84" si="312">BB84*$E84</f>
        <v>0</v>
      </c>
      <c r="BD84" s="99"/>
      <c r="BE84" s="100">
        <f t="shared" ref="BE84" si="313">BD84*$E84</f>
        <v>0</v>
      </c>
      <c r="BF84" s="101">
        <f t="shared" ref="BF84:BG84" si="314">SUM(AH84,AJ84,AL84,AN84,AP84,AR84,AT84,AV84,AX84,AZ84,BB84,BD84)</f>
        <v>0</v>
      </c>
      <c r="BG84" s="100">
        <f t="shared" si="314"/>
        <v>0</v>
      </c>
      <c r="BH84" s="99"/>
      <c r="BI84" s="100">
        <f t="shared" ref="BI84" si="315">BH84*$E84</f>
        <v>0</v>
      </c>
      <c r="BJ84" s="99"/>
      <c r="BK84" s="100">
        <f t="shared" ref="BK84" si="316">BJ84*$E84</f>
        <v>0</v>
      </c>
      <c r="BL84" s="99"/>
      <c r="BM84" s="100">
        <f t="shared" ref="BM84" si="317">BL84*$E84</f>
        <v>0</v>
      </c>
      <c r="BN84" s="99"/>
      <c r="BO84" s="100">
        <f t="shared" ref="BO84" si="318">BN84*$E84</f>
        <v>0</v>
      </c>
      <c r="BP84" s="99"/>
      <c r="BQ84" s="100">
        <f t="shared" ref="BQ84" si="319">BP84*$E84</f>
        <v>0</v>
      </c>
      <c r="BR84" s="99"/>
      <c r="BS84" s="100">
        <f t="shared" ref="BS84" si="320">BR84*$E84</f>
        <v>0</v>
      </c>
      <c r="BT84" s="99"/>
      <c r="BU84" s="100">
        <f t="shared" ref="BU84" si="321">BT84*$E84</f>
        <v>0</v>
      </c>
      <c r="BV84" s="99"/>
      <c r="BW84" s="100">
        <f t="shared" ref="BW84" si="322">BV84*$E84</f>
        <v>0</v>
      </c>
      <c r="BX84" s="99"/>
      <c r="BY84" s="100">
        <f t="shared" ref="BY84" si="323">BX84*$E84</f>
        <v>0</v>
      </c>
      <c r="BZ84" s="99"/>
      <c r="CA84" s="100">
        <f t="shared" ref="CA84" si="324">BZ84*$E84</f>
        <v>0</v>
      </c>
      <c r="CB84" s="99"/>
      <c r="CC84" s="100">
        <f t="shared" ref="CC84" si="325">CB84*$E84</f>
        <v>0</v>
      </c>
      <c r="CD84" s="99"/>
      <c r="CE84" s="100">
        <f t="shared" ref="CE84" si="326">CD84*$E84</f>
        <v>0</v>
      </c>
      <c r="CF84" s="101">
        <f t="shared" ref="CF84:CG84" si="327">SUM(BH84,BJ84,BL84,BN84,BP84,BR84,BT84,BV84,BX84,BZ84,CB84,CD84)</f>
        <v>0</v>
      </c>
      <c r="CG84" s="100">
        <f t="shared" si="327"/>
        <v>0</v>
      </c>
    </row>
    <row r="85" spans="1:85" s="102" customFormat="1" ht="19.899999999999999" customHeight="1" x14ac:dyDescent="0.25">
      <c r="A85" s="94"/>
      <c r="B85" s="95"/>
      <c r="C85" s="95"/>
      <c r="D85" s="94"/>
      <c r="E85" s="94"/>
      <c r="F85" s="94"/>
      <c r="G85" s="94"/>
      <c r="H85" s="94"/>
      <c r="I85" s="100"/>
      <c r="J85" s="94"/>
      <c r="K85" s="100"/>
      <c r="L85" s="94"/>
      <c r="M85" s="100"/>
      <c r="N85" s="94"/>
      <c r="O85" s="100"/>
      <c r="P85" s="94"/>
      <c r="Q85" s="100"/>
      <c r="R85" s="94"/>
      <c r="S85" s="100"/>
      <c r="T85" s="94"/>
      <c r="U85" s="100"/>
      <c r="V85" s="94"/>
      <c r="W85" s="100"/>
      <c r="X85" s="94"/>
      <c r="Y85" s="100"/>
      <c r="Z85" s="94"/>
      <c r="AA85" s="100"/>
      <c r="AB85" s="94"/>
      <c r="AC85" s="100"/>
      <c r="AD85" s="94"/>
      <c r="AE85" s="100"/>
      <c r="AF85" s="101"/>
      <c r="AG85" s="100"/>
      <c r="AH85" s="99"/>
      <c r="AI85" s="100"/>
      <c r="AJ85" s="99"/>
      <c r="AK85" s="100"/>
      <c r="AL85" s="99"/>
      <c r="AM85" s="100"/>
      <c r="AN85" s="99"/>
      <c r="AO85" s="100"/>
      <c r="AP85" s="99"/>
      <c r="AQ85" s="100"/>
      <c r="AR85" s="99"/>
      <c r="AS85" s="100"/>
      <c r="AT85" s="99"/>
      <c r="AU85" s="100"/>
      <c r="AV85" s="99"/>
      <c r="AW85" s="100"/>
      <c r="AX85" s="99"/>
      <c r="AY85" s="100"/>
      <c r="AZ85" s="99"/>
      <c r="BA85" s="100"/>
      <c r="BB85" s="99"/>
      <c r="BC85" s="100"/>
      <c r="BD85" s="99"/>
      <c r="BE85" s="100"/>
      <c r="BF85" s="101"/>
      <c r="BG85" s="100"/>
      <c r="BH85" s="99"/>
      <c r="BI85" s="100"/>
      <c r="BJ85" s="99"/>
      <c r="BK85" s="100"/>
      <c r="BL85" s="99"/>
      <c r="BM85" s="100"/>
      <c r="BN85" s="99"/>
      <c r="BO85" s="100"/>
      <c r="BP85" s="99"/>
      <c r="BQ85" s="100"/>
      <c r="BR85" s="99"/>
      <c r="BS85" s="100"/>
      <c r="BT85" s="99"/>
      <c r="BU85" s="100"/>
      <c r="BV85" s="99"/>
      <c r="BW85" s="100"/>
      <c r="BX85" s="99"/>
      <c r="BY85" s="100"/>
      <c r="BZ85" s="99"/>
      <c r="CA85" s="100"/>
      <c r="CB85" s="99"/>
      <c r="CC85" s="100"/>
      <c r="CD85" s="99"/>
      <c r="CE85" s="100"/>
      <c r="CF85" s="101"/>
      <c r="CG85" s="100"/>
    </row>
    <row r="86" spans="1:85" s="102" customFormat="1" ht="19.899999999999999" customHeight="1" x14ac:dyDescent="0.25">
      <c r="A86" s="94">
        <v>69</v>
      </c>
      <c r="B86" s="95" t="s">
        <v>135</v>
      </c>
      <c r="C86" s="95" t="s">
        <v>77</v>
      </c>
      <c r="D86" s="94">
        <f>RANK(BF86,$BF$4:$BF$147)</f>
        <v>16</v>
      </c>
      <c r="E86" s="94">
        <v>1</v>
      </c>
      <c r="F86" s="94" t="s">
        <v>83</v>
      </c>
      <c r="G86" s="94"/>
      <c r="H86" s="94"/>
      <c r="I86" s="100">
        <f t="shared" si="221"/>
        <v>0</v>
      </c>
      <c r="J86" s="94"/>
      <c r="K86" s="100">
        <f t="shared" si="222"/>
        <v>0</v>
      </c>
      <c r="L86" s="94"/>
      <c r="M86" s="100">
        <f t="shared" si="223"/>
        <v>0</v>
      </c>
      <c r="N86" s="94"/>
      <c r="O86" s="100">
        <f t="shared" si="224"/>
        <v>0</v>
      </c>
      <c r="P86" s="94"/>
      <c r="Q86" s="100">
        <f t="shared" si="225"/>
        <v>0</v>
      </c>
      <c r="R86" s="94"/>
      <c r="S86" s="100">
        <f t="shared" si="226"/>
        <v>0</v>
      </c>
      <c r="T86" s="94"/>
      <c r="U86" s="100">
        <f t="shared" si="227"/>
        <v>0</v>
      </c>
      <c r="V86" s="94"/>
      <c r="W86" s="100">
        <f t="shared" si="228"/>
        <v>0</v>
      </c>
      <c r="X86" s="94"/>
      <c r="Y86" s="100">
        <f t="shared" si="229"/>
        <v>0</v>
      </c>
      <c r="Z86" s="94"/>
      <c r="AA86" s="100">
        <f t="shared" si="230"/>
        <v>0</v>
      </c>
      <c r="AB86" s="94"/>
      <c r="AC86" s="100">
        <f t="shared" si="231"/>
        <v>0</v>
      </c>
      <c r="AD86" s="94"/>
      <c r="AE86" s="100">
        <f t="shared" si="232"/>
        <v>0</v>
      </c>
      <c r="AF86" s="101">
        <f t="shared" ref="AF86:AF90" si="328">SUM(H86,J86,L86,N86,P86,R86,T86,V86,X86,Z86,AB86,AD86)</f>
        <v>0</v>
      </c>
      <c r="AG86" s="100">
        <f t="shared" ref="AG86:AG90" si="329">SUM(I86,K86,M86,O86,Q86,S86,U86,W86,Y86,AA86,AC86,AE86)</f>
        <v>0</v>
      </c>
      <c r="AH86" s="99"/>
      <c r="AI86" s="100">
        <f t="shared" si="235"/>
        <v>0</v>
      </c>
      <c r="AJ86" s="99"/>
      <c r="AK86" s="100">
        <f t="shared" si="237"/>
        <v>0</v>
      </c>
      <c r="AL86" s="99"/>
      <c r="AM86" s="100">
        <f t="shared" si="237"/>
        <v>0</v>
      </c>
      <c r="AN86" s="99"/>
      <c r="AO86" s="100">
        <f t="shared" si="238"/>
        <v>0</v>
      </c>
      <c r="AP86" s="99"/>
      <c r="AQ86" s="100">
        <f t="shared" si="239"/>
        <v>0</v>
      </c>
      <c r="AR86" s="99"/>
      <c r="AS86" s="100">
        <f t="shared" si="240"/>
        <v>0</v>
      </c>
      <c r="AT86" s="99"/>
      <c r="AU86" s="100">
        <f t="shared" si="241"/>
        <v>0</v>
      </c>
      <c r="AV86" s="99"/>
      <c r="AW86" s="100">
        <f t="shared" si="242"/>
        <v>0</v>
      </c>
      <c r="AX86" s="99"/>
      <c r="AY86" s="100">
        <f t="shared" si="243"/>
        <v>0</v>
      </c>
      <c r="AZ86" s="99"/>
      <c r="BA86" s="100">
        <f t="shared" si="244"/>
        <v>0</v>
      </c>
      <c r="BB86" s="99"/>
      <c r="BC86" s="100">
        <f t="shared" si="245"/>
        <v>0</v>
      </c>
      <c r="BD86" s="99"/>
      <c r="BE86" s="100">
        <f t="shared" si="246"/>
        <v>0</v>
      </c>
      <c r="BF86" s="101">
        <f t="shared" si="85"/>
        <v>0</v>
      </c>
      <c r="BG86" s="100">
        <f t="shared" si="85"/>
        <v>0</v>
      </c>
      <c r="BH86" s="99"/>
      <c r="BI86" s="100">
        <f t="shared" ref="BI86:BI90" si="330">BH86*$E86</f>
        <v>0</v>
      </c>
      <c r="BJ86" s="99"/>
      <c r="BK86" s="100">
        <f t="shared" ref="BK86:BK90" si="331">BJ86*$E86</f>
        <v>0</v>
      </c>
      <c r="BL86" s="99"/>
      <c r="BM86" s="100">
        <f t="shared" ref="BM86:BM90" si="332">BL86*$E86</f>
        <v>0</v>
      </c>
      <c r="BN86" s="99"/>
      <c r="BO86" s="100">
        <f t="shared" ref="BO86:BO90" si="333">BN86*$E86</f>
        <v>0</v>
      </c>
      <c r="BP86" s="99"/>
      <c r="BQ86" s="100">
        <f t="shared" ref="BQ86:BQ90" si="334">BP86*$E86</f>
        <v>0</v>
      </c>
      <c r="BR86" s="99"/>
      <c r="BS86" s="100">
        <f t="shared" ref="BS86:BS90" si="335">BR86*$E86</f>
        <v>0</v>
      </c>
      <c r="BT86" s="99"/>
      <c r="BU86" s="100">
        <f t="shared" ref="BU86:BU90" si="336">BT86*$E86</f>
        <v>0</v>
      </c>
      <c r="BV86" s="99"/>
      <c r="BW86" s="100">
        <f t="shared" ref="BW86:BW90" si="337">BV86*$E86</f>
        <v>0</v>
      </c>
      <c r="BX86" s="99"/>
      <c r="BY86" s="100">
        <f t="shared" ref="BY86:BY90" si="338">BX86*$E86</f>
        <v>0</v>
      </c>
      <c r="BZ86" s="99"/>
      <c r="CA86" s="100">
        <f t="shared" ref="CA86:CA90" si="339">BZ86*$E86</f>
        <v>0</v>
      </c>
      <c r="CB86" s="99"/>
      <c r="CC86" s="100">
        <f t="shared" ref="CC86:CC90" si="340">CB86*$E86</f>
        <v>0</v>
      </c>
      <c r="CD86" s="99"/>
      <c r="CE86" s="100">
        <f t="shared" ref="CE86:CE90" si="341">CD86*$E86</f>
        <v>0</v>
      </c>
      <c r="CF86" s="101">
        <f t="shared" ref="CF86:CG90" si="342">SUM(BH86,BJ86,BL86,BN86,BP86,BR86,BT86,BV86,BX86,BZ86,CB86,CD86)</f>
        <v>0</v>
      </c>
      <c r="CG86" s="100">
        <f t="shared" si="342"/>
        <v>0</v>
      </c>
    </row>
    <row r="87" spans="1:85" s="102" customFormat="1" ht="19.899999999999999" customHeight="1" x14ac:dyDescent="0.25">
      <c r="A87" s="94">
        <v>70</v>
      </c>
      <c r="B87" s="95" t="s">
        <v>136</v>
      </c>
      <c r="C87" s="95" t="s">
        <v>77</v>
      </c>
      <c r="D87" s="94">
        <f>RANK(BF87,$BF$4:$BF$147)</f>
        <v>16</v>
      </c>
      <c r="E87" s="94">
        <v>1</v>
      </c>
      <c r="F87" s="94" t="s">
        <v>83</v>
      </c>
      <c r="G87" s="94"/>
      <c r="H87" s="94"/>
      <c r="I87" s="100">
        <f t="shared" si="221"/>
        <v>0</v>
      </c>
      <c r="J87" s="94"/>
      <c r="K87" s="100">
        <f t="shared" si="222"/>
        <v>0</v>
      </c>
      <c r="L87" s="94"/>
      <c r="M87" s="100">
        <f t="shared" si="223"/>
        <v>0</v>
      </c>
      <c r="N87" s="94"/>
      <c r="O87" s="100">
        <f t="shared" si="224"/>
        <v>0</v>
      </c>
      <c r="P87" s="94"/>
      <c r="Q87" s="100">
        <f t="shared" si="225"/>
        <v>0</v>
      </c>
      <c r="R87" s="94"/>
      <c r="S87" s="100">
        <f t="shared" si="226"/>
        <v>0</v>
      </c>
      <c r="T87" s="94"/>
      <c r="U87" s="100">
        <f t="shared" si="227"/>
        <v>0</v>
      </c>
      <c r="V87" s="94"/>
      <c r="W87" s="100">
        <f t="shared" si="228"/>
        <v>0</v>
      </c>
      <c r="X87" s="94"/>
      <c r="Y87" s="100">
        <f t="shared" si="229"/>
        <v>0</v>
      </c>
      <c r="Z87" s="94"/>
      <c r="AA87" s="100">
        <f t="shared" si="230"/>
        <v>0</v>
      </c>
      <c r="AB87" s="94"/>
      <c r="AC87" s="100">
        <f t="shared" si="231"/>
        <v>0</v>
      </c>
      <c r="AD87" s="94"/>
      <c r="AE87" s="100">
        <f t="shared" si="232"/>
        <v>0</v>
      </c>
      <c r="AF87" s="101">
        <f t="shared" si="328"/>
        <v>0</v>
      </c>
      <c r="AG87" s="100">
        <f t="shared" si="329"/>
        <v>0</v>
      </c>
      <c r="AH87" s="99"/>
      <c r="AI87" s="100">
        <f t="shared" si="235"/>
        <v>0</v>
      </c>
      <c r="AJ87" s="99"/>
      <c r="AK87" s="100">
        <f t="shared" si="237"/>
        <v>0</v>
      </c>
      <c r="AL87" s="99"/>
      <c r="AM87" s="100">
        <f t="shared" si="237"/>
        <v>0</v>
      </c>
      <c r="AN87" s="99"/>
      <c r="AO87" s="100">
        <f t="shared" si="238"/>
        <v>0</v>
      </c>
      <c r="AP87" s="99"/>
      <c r="AQ87" s="100">
        <f t="shared" si="239"/>
        <v>0</v>
      </c>
      <c r="AR87" s="99"/>
      <c r="AS87" s="100">
        <f t="shared" si="240"/>
        <v>0</v>
      </c>
      <c r="AT87" s="99"/>
      <c r="AU87" s="100">
        <f t="shared" si="241"/>
        <v>0</v>
      </c>
      <c r="AV87" s="99"/>
      <c r="AW87" s="100">
        <f t="shared" si="242"/>
        <v>0</v>
      </c>
      <c r="AX87" s="99"/>
      <c r="AY87" s="100">
        <f t="shared" si="243"/>
        <v>0</v>
      </c>
      <c r="AZ87" s="99"/>
      <c r="BA87" s="100">
        <f t="shared" si="244"/>
        <v>0</v>
      </c>
      <c r="BB87" s="99"/>
      <c r="BC87" s="100">
        <f t="shared" si="245"/>
        <v>0</v>
      </c>
      <c r="BD87" s="99"/>
      <c r="BE87" s="100">
        <f t="shared" si="246"/>
        <v>0</v>
      </c>
      <c r="BF87" s="101">
        <f t="shared" si="85"/>
        <v>0</v>
      </c>
      <c r="BG87" s="100">
        <f t="shared" si="85"/>
        <v>0</v>
      </c>
      <c r="BH87" s="99"/>
      <c r="BI87" s="100">
        <f t="shared" si="330"/>
        <v>0</v>
      </c>
      <c r="BJ87" s="99"/>
      <c r="BK87" s="100">
        <f t="shared" si="331"/>
        <v>0</v>
      </c>
      <c r="BL87" s="99"/>
      <c r="BM87" s="100">
        <f t="shared" si="332"/>
        <v>0</v>
      </c>
      <c r="BN87" s="99"/>
      <c r="BO87" s="100">
        <f t="shared" si="333"/>
        <v>0</v>
      </c>
      <c r="BP87" s="99"/>
      <c r="BQ87" s="100">
        <f t="shared" si="334"/>
        <v>0</v>
      </c>
      <c r="BR87" s="99"/>
      <c r="BS87" s="100">
        <f t="shared" si="335"/>
        <v>0</v>
      </c>
      <c r="BT87" s="99"/>
      <c r="BU87" s="100">
        <f t="shared" si="336"/>
        <v>0</v>
      </c>
      <c r="BV87" s="99"/>
      <c r="BW87" s="100">
        <f t="shared" si="337"/>
        <v>0</v>
      </c>
      <c r="BX87" s="99"/>
      <c r="BY87" s="100">
        <f t="shared" si="338"/>
        <v>0</v>
      </c>
      <c r="BZ87" s="99"/>
      <c r="CA87" s="100">
        <f t="shared" si="339"/>
        <v>0</v>
      </c>
      <c r="CB87" s="99"/>
      <c r="CC87" s="100">
        <f t="shared" si="340"/>
        <v>0</v>
      </c>
      <c r="CD87" s="99"/>
      <c r="CE87" s="100">
        <f t="shared" si="341"/>
        <v>0</v>
      </c>
      <c r="CF87" s="101">
        <f t="shared" si="342"/>
        <v>0</v>
      </c>
      <c r="CG87" s="100">
        <f t="shared" si="342"/>
        <v>0</v>
      </c>
    </row>
    <row r="88" spans="1:85" s="102" customFormat="1" ht="19.899999999999999" customHeight="1" x14ac:dyDescent="0.25">
      <c r="A88" s="94">
        <v>71</v>
      </c>
      <c r="B88" s="95" t="s">
        <v>137</v>
      </c>
      <c r="C88" s="95" t="s">
        <v>77</v>
      </c>
      <c r="D88" s="94">
        <f>RANK(BF88,$BF$4:$BF$147)</f>
        <v>16</v>
      </c>
      <c r="E88" s="94">
        <v>1</v>
      </c>
      <c r="F88" s="94" t="s">
        <v>75</v>
      </c>
      <c r="G88" s="94"/>
      <c r="H88" s="94"/>
      <c r="I88" s="100">
        <f t="shared" si="221"/>
        <v>0</v>
      </c>
      <c r="J88" s="94"/>
      <c r="K88" s="100">
        <f t="shared" si="222"/>
        <v>0</v>
      </c>
      <c r="L88" s="94"/>
      <c r="M88" s="100">
        <f t="shared" si="223"/>
        <v>0</v>
      </c>
      <c r="N88" s="94"/>
      <c r="O88" s="100">
        <f t="shared" si="224"/>
        <v>0</v>
      </c>
      <c r="P88" s="94"/>
      <c r="Q88" s="100">
        <f t="shared" si="225"/>
        <v>0</v>
      </c>
      <c r="R88" s="94"/>
      <c r="S88" s="100">
        <f t="shared" si="226"/>
        <v>0</v>
      </c>
      <c r="T88" s="94"/>
      <c r="U88" s="100">
        <f t="shared" si="227"/>
        <v>0</v>
      </c>
      <c r="V88" s="94"/>
      <c r="W88" s="100">
        <f t="shared" si="228"/>
        <v>0</v>
      </c>
      <c r="X88" s="94"/>
      <c r="Y88" s="100">
        <f t="shared" si="229"/>
        <v>0</v>
      </c>
      <c r="Z88" s="94"/>
      <c r="AA88" s="100">
        <f t="shared" si="230"/>
        <v>0</v>
      </c>
      <c r="AB88" s="94"/>
      <c r="AC88" s="100">
        <f t="shared" si="231"/>
        <v>0</v>
      </c>
      <c r="AD88" s="94"/>
      <c r="AE88" s="100">
        <f t="shared" si="232"/>
        <v>0</v>
      </c>
      <c r="AF88" s="101">
        <f t="shared" si="328"/>
        <v>0</v>
      </c>
      <c r="AG88" s="100">
        <f t="shared" si="329"/>
        <v>0</v>
      </c>
      <c r="AH88" s="99"/>
      <c r="AI88" s="100">
        <f t="shared" si="235"/>
        <v>0</v>
      </c>
      <c r="AJ88" s="99"/>
      <c r="AK88" s="100">
        <f t="shared" si="237"/>
        <v>0</v>
      </c>
      <c r="AL88" s="99"/>
      <c r="AM88" s="100">
        <f t="shared" si="237"/>
        <v>0</v>
      </c>
      <c r="AN88" s="99"/>
      <c r="AO88" s="100">
        <f t="shared" si="238"/>
        <v>0</v>
      </c>
      <c r="AP88" s="99"/>
      <c r="AQ88" s="100">
        <f t="shared" si="239"/>
        <v>0</v>
      </c>
      <c r="AR88" s="99"/>
      <c r="AS88" s="100">
        <f t="shared" si="240"/>
        <v>0</v>
      </c>
      <c r="AT88" s="99"/>
      <c r="AU88" s="100">
        <f t="shared" si="241"/>
        <v>0</v>
      </c>
      <c r="AV88" s="99"/>
      <c r="AW88" s="100">
        <f t="shared" si="242"/>
        <v>0</v>
      </c>
      <c r="AX88" s="99"/>
      <c r="AY88" s="100">
        <f t="shared" si="243"/>
        <v>0</v>
      </c>
      <c r="AZ88" s="99"/>
      <c r="BA88" s="100">
        <f t="shared" si="244"/>
        <v>0</v>
      </c>
      <c r="BB88" s="99"/>
      <c r="BC88" s="100">
        <f t="shared" si="245"/>
        <v>0</v>
      </c>
      <c r="BD88" s="99"/>
      <c r="BE88" s="100">
        <f t="shared" si="246"/>
        <v>0</v>
      </c>
      <c r="BF88" s="101">
        <f t="shared" si="85"/>
        <v>0</v>
      </c>
      <c r="BG88" s="100">
        <f t="shared" si="85"/>
        <v>0</v>
      </c>
      <c r="BH88" s="99"/>
      <c r="BI88" s="100">
        <f t="shared" si="330"/>
        <v>0</v>
      </c>
      <c r="BJ88" s="99"/>
      <c r="BK88" s="100">
        <f t="shared" si="331"/>
        <v>0</v>
      </c>
      <c r="BL88" s="99"/>
      <c r="BM88" s="100">
        <f t="shared" si="332"/>
        <v>0</v>
      </c>
      <c r="BN88" s="99"/>
      <c r="BO88" s="100">
        <f t="shared" si="333"/>
        <v>0</v>
      </c>
      <c r="BP88" s="99"/>
      <c r="BQ88" s="100">
        <f t="shared" si="334"/>
        <v>0</v>
      </c>
      <c r="BR88" s="99"/>
      <c r="BS88" s="100">
        <f t="shared" si="335"/>
        <v>0</v>
      </c>
      <c r="BT88" s="99"/>
      <c r="BU88" s="100">
        <f t="shared" si="336"/>
        <v>0</v>
      </c>
      <c r="BV88" s="99"/>
      <c r="BW88" s="100">
        <f t="shared" si="337"/>
        <v>0</v>
      </c>
      <c r="BX88" s="99"/>
      <c r="BY88" s="100">
        <f t="shared" si="338"/>
        <v>0</v>
      </c>
      <c r="BZ88" s="99"/>
      <c r="CA88" s="100">
        <f t="shared" si="339"/>
        <v>0</v>
      </c>
      <c r="CB88" s="99"/>
      <c r="CC88" s="100">
        <f t="shared" si="340"/>
        <v>0</v>
      </c>
      <c r="CD88" s="99"/>
      <c r="CE88" s="100">
        <f t="shared" si="341"/>
        <v>0</v>
      </c>
      <c r="CF88" s="101">
        <f t="shared" si="342"/>
        <v>0</v>
      </c>
      <c r="CG88" s="100">
        <f t="shared" si="342"/>
        <v>0</v>
      </c>
    </row>
    <row r="89" spans="1:85" s="102" customFormat="1" ht="19.899999999999999" customHeight="1" x14ac:dyDescent="0.25">
      <c r="A89" s="94">
        <v>72</v>
      </c>
      <c r="B89" s="95" t="s">
        <v>138</v>
      </c>
      <c r="C89" s="95" t="s">
        <v>77</v>
      </c>
      <c r="D89" s="94">
        <f>RANK(BF89,$BF$4:$BF$147)</f>
        <v>16</v>
      </c>
      <c r="E89" s="94">
        <v>0.6</v>
      </c>
      <c r="F89" s="94" t="s">
        <v>83</v>
      </c>
      <c r="G89" s="94"/>
      <c r="H89" s="94"/>
      <c r="I89" s="100">
        <f t="shared" si="221"/>
        <v>0</v>
      </c>
      <c r="J89" s="94"/>
      <c r="K89" s="100">
        <f t="shared" si="222"/>
        <v>0</v>
      </c>
      <c r="L89" s="94"/>
      <c r="M89" s="100">
        <f t="shared" si="223"/>
        <v>0</v>
      </c>
      <c r="N89" s="94"/>
      <c r="O89" s="100">
        <f t="shared" si="224"/>
        <v>0</v>
      </c>
      <c r="P89" s="94"/>
      <c r="Q89" s="100">
        <f t="shared" si="225"/>
        <v>0</v>
      </c>
      <c r="R89" s="94"/>
      <c r="S89" s="100">
        <f t="shared" si="226"/>
        <v>0</v>
      </c>
      <c r="T89" s="94"/>
      <c r="U89" s="100">
        <f t="shared" si="227"/>
        <v>0</v>
      </c>
      <c r="V89" s="94"/>
      <c r="W89" s="100">
        <f t="shared" si="228"/>
        <v>0</v>
      </c>
      <c r="X89" s="94"/>
      <c r="Y89" s="100">
        <f t="shared" si="229"/>
        <v>0</v>
      </c>
      <c r="Z89" s="94"/>
      <c r="AA89" s="100">
        <f t="shared" si="230"/>
        <v>0</v>
      </c>
      <c r="AB89" s="94"/>
      <c r="AC89" s="100">
        <f t="shared" si="231"/>
        <v>0</v>
      </c>
      <c r="AD89" s="94"/>
      <c r="AE89" s="100">
        <f t="shared" si="232"/>
        <v>0</v>
      </c>
      <c r="AF89" s="101">
        <f t="shared" si="328"/>
        <v>0</v>
      </c>
      <c r="AG89" s="100">
        <f t="shared" si="329"/>
        <v>0</v>
      </c>
      <c r="AH89" s="99"/>
      <c r="AI89" s="100">
        <f t="shared" si="235"/>
        <v>0</v>
      </c>
      <c r="AJ89" s="99"/>
      <c r="AK89" s="100">
        <f t="shared" si="237"/>
        <v>0</v>
      </c>
      <c r="AL89" s="99"/>
      <c r="AM89" s="100">
        <f t="shared" si="237"/>
        <v>0</v>
      </c>
      <c r="AN89" s="99"/>
      <c r="AO89" s="100">
        <f t="shared" si="238"/>
        <v>0</v>
      </c>
      <c r="AP89" s="99"/>
      <c r="AQ89" s="100">
        <f t="shared" si="239"/>
        <v>0</v>
      </c>
      <c r="AR89" s="99"/>
      <c r="AS89" s="100">
        <f t="shared" si="240"/>
        <v>0</v>
      </c>
      <c r="AT89" s="99"/>
      <c r="AU89" s="100">
        <f t="shared" si="241"/>
        <v>0</v>
      </c>
      <c r="AV89" s="99"/>
      <c r="AW89" s="100">
        <f t="shared" si="242"/>
        <v>0</v>
      </c>
      <c r="AX89" s="99"/>
      <c r="AY89" s="100">
        <f t="shared" si="243"/>
        <v>0</v>
      </c>
      <c r="AZ89" s="99"/>
      <c r="BA89" s="100">
        <f t="shared" si="244"/>
        <v>0</v>
      </c>
      <c r="BB89" s="99"/>
      <c r="BC89" s="100">
        <f t="shared" si="245"/>
        <v>0</v>
      </c>
      <c r="BD89" s="99"/>
      <c r="BE89" s="100">
        <f t="shared" si="246"/>
        <v>0</v>
      </c>
      <c r="BF89" s="101">
        <f t="shared" si="85"/>
        <v>0</v>
      </c>
      <c r="BG89" s="100">
        <f t="shared" si="85"/>
        <v>0</v>
      </c>
      <c r="BH89" s="99"/>
      <c r="BI89" s="100">
        <f t="shared" si="330"/>
        <v>0</v>
      </c>
      <c r="BJ89" s="99"/>
      <c r="BK89" s="100">
        <f t="shared" si="331"/>
        <v>0</v>
      </c>
      <c r="BL89" s="99"/>
      <c r="BM89" s="100">
        <f t="shared" si="332"/>
        <v>0</v>
      </c>
      <c r="BN89" s="99"/>
      <c r="BO89" s="100">
        <f t="shared" si="333"/>
        <v>0</v>
      </c>
      <c r="BP89" s="99"/>
      <c r="BQ89" s="100">
        <f t="shared" si="334"/>
        <v>0</v>
      </c>
      <c r="BR89" s="99"/>
      <c r="BS89" s="100">
        <f t="shared" si="335"/>
        <v>0</v>
      </c>
      <c r="BT89" s="99"/>
      <c r="BU89" s="100">
        <f t="shared" si="336"/>
        <v>0</v>
      </c>
      <c r="BV89" s="99"/>
      <c r="BW89" s="100">
        <f t="shared" si="337"/>
        <v>0</v>
      </c>
      <c r="BX89" s="99"/>
      <c r="BY89" s="100">
        <f t="shared" si="338"/>
        <v>0</v>
      </c>
      <c r="BZ89" s="99"/>
      <c r="CA89" s="100">
        <f t="shared" si="339"/>
        <v>0</v>
      </c>
      <c r="CB89" s="99"/>
      <c r="CC89" s="100">
        <f t="shared" si="340"/>
        <v>0</v>
      </c>
      <c r="CD89" s="99"/>
      <c r="CE89" s="100">
        <f t="shared" si="341"/>
        <v>0</v>
      </c>
      <c r="CF89" s="101">
        <f t="shared" si="342"/>
        <v>0</v>
      </c>
      <c r="CG89" s="100">
        <f t="shared" si="342"/>
        <v>0</v>
      </c>
    </row>
    <row r="90" spans="1:85" s="102" customFormat="1" ht="19.899999999999999" customHeight="1" x14ac:dyDescent="0.25">
      <c r="A90" s="94">
        <v>73</v>
      </c>
      <c r="B90" s="95" t="s">
        <v>139</v>
      </c>
      <c r="C90" s="95" t="s">
        <v>74</v>
      </c>
      <c r="D90" s="94">
        <f>RANK(BF90,$BF$4:$BF$147)</f>
        <v>16</v>
      </c>
      <c r="E90" s="94">
        <v>0.64</v>
      </c>
      <c r="F90" s="94" t="s">
        <v>85</v>
      </c>
      <c r="G90" s="94"/>
      <c r="H90" s="94"/>
      <c r="I90" s="100">
        <f t="shared" si="221"/>
        <v>0</v>
      </c>
      <c r="J90" s="94"/>
      <c r="K90" s="100">
        <f t="shared" si="222"/>
        <v>0</v>
      </c>
      <c r="L90" s="94"/>
      <c r="M90" s="100">
        <f t="shared" si="223"/>
        <v>0</v>
      </c>
      <c r="N90" s="94"/>
      <c r="O90" s="100">
        <f t="shared" si="224"/>
        <v>0</v>
      </c>
      <c r="P90" s="94"/>
      <c r="Q90" s="100">
        <f t="shared" si="225"/>
        <v>0</v>
      </c>
      <c r="R90" s="94"/>
      <c r="S90" s="100">
        <f t="shared" si="226"/>
        <v>0</v>
      </c>
      <c r="T90" s="94"/>
      <c r="U90" s="100">
        <f t="shared" si="227"/>
        <v>0</v>
      </c>
      <c r="V90" s="94"/>
      <c r="W90" s="100">
        <f t="shared" si="228"/>
        <v>0</v>
      </c>
      <c r="X90" s="94"/>
      <c r="Y90" s="100">
        <f t="shared" si="229"/>
        <v>0</v>
      </c>
      <c r="Z90" s="94"/>
      <c r="AA90" s="100">
        <f t="shared" si="230"/>
        <v>0</v>
      </c>
      <c r="AB90" s="94"/>
      <c r="AC90" s="100">
        <f t="shared" si="231"/>
        <v>0</v>
      </c>
      <c r="AD90" s="94"/>
      <c r="AE90" s="100">
        <f t="shared" si="232"/>
        <v>0</v>
      </c>
      <c r="AF90" s="101">
        <f t="shared" si="328"/>
        <v>0</v>
      </c>
      <c r="AG90" s="100">
        <f t="shared" si="329"/>
        <v>0</v>
      </c>
      <c r="AH90" s="99"/>
      <c r="AI90" s="100">
        <f t="shared" si="235"/>
        <v>0</v>
      </c>
      <c r="AJ90" s="99"/>
      <c r="AK90" s="100">
        <f t="shared" si="237"/>
        <v>0</v>
      </c>
      <c r="AL90" s="99"/>
      <c r="AM90" s="100">
        <f t="shared" si="237"/>
        <v>0</v>
      </c>
      <c r="AN90" s="99"/>
      <c r="AO90" s="100">
        <f t="shared" si="238"/>
        <v>0</v>
      </c>
      <c r="AP90" s="99"/>
      <c r="AQ90" s="100">
        <f t="shared" si="239"/>
        <v>0</v>
      </c>
      <c r="AR90" s="99"/>
      <c r="AS90" s="100">
        <f t="shared" si="240"/>
        <v>0</v>
      </c>
      <c r="AT90" s="99"/>
      <c r="AU90" s="100">
        <f t="shared" si="241"/>
        <v>0</v>
      </c>
      <c r="AV90" s="99"/>
      <c r="AW90" s="100">
        <f t="shared" si="242"/>
        <v>0</v>
      </c>
      <c r="AX90" s="99"/>
      <c r="AY90" s="100">
        <f t="shared" si="243"/>
        <v>0</v>
      </c>
      <c r="AZ90" s="99"/>
      <c r="BA90" s="100">
        <f t="shared" si="244"/>
        <v>0</v>
      </c>
      <c r="BB90" s="99"/>
      <c r="BC90" s="100">
        <f t="shared" si="245"/>
        <v>0</v>
      </c>
      <c r="BD90" s="99"/>
      <c r="BE90" s="100">
        <f t="shared" si="246"/>
        <v>0</v>
      </c>
      <c r="BF90" s="101">
        <f t="shared" si="85"/>
        <v>0</v>
      </c>
      <c r="BG90" s="100">
        <f t="shared" si="85"/>
        <v>0</v>
      </c>
      <c r="BH90" s="99"/>
      <c r="BI90" s="100">
        <f t="shared" si="330"/>
        <v>0</v>
      </c>
      <c r="BJ90" s="99"/>
      <c r="BK90" s="100">
        <f t="shared" si="331"/>
        <v>0</v>
      </c>
      <c r="BL90" s="99"/>
      <c r="BM90" s="100">
        <f t="shared" si="332"/>
        <v>0</v>
      </c>
      <c r="BN90" s="99"/>
      <c r="BO90" s="100">
        <f t="shared" si="333"/>
        <v>0</v>
      </c>
      <c r="BP90" s="99"/>
      <c r="BQ90" s="100">
        <f t="shared" si="334"/>
        <v>0</v>
      </c>
      <c r="BR90" s="99"/>
      <c r="BS90" s="100">
        <f t="shared" si="335"/>
        <v>0</v>
      </c>
      <c r="BT90" s="99"/>
      <c r="BU90" s="100">
        <f t="shared" si="336"/>
        <v>0</v>
      </c>
      <c r="BV90" s="99"/>
      <c r="BW90" s="100">
        <f t="shared" si="337"/>
        <v>0</v>
      </c>
      <c r="BX90" s="99"/>
      <c r="BY90" s="100">
        <f t="shared" si="338"/>
        <v>0</v>
      </c>
      <c r="BZ90" s="99"/>
      <c r="CA90" s="100">
        <f t="shared" si="339"/>
        <v>0</v>
      </c>
      <c r="CB90" s="99"/>
      <c r="CC90" s="100">
        <f t="shared" si="340"/>
        <v>0</v>
      </c>
      <c r="CD90" s="99"/>
      <c r="CE90" s="100">
        <f t="shared" si="341"/>
        <v>0</v>
      </c>
      <c r="CF90" s="101">
        <f t="shared" si="342"/>
        <v>0</v>
      </c>
      <c r="CG90" s="100">
        <f t="shared" si="342"/>
        <v>0</v>
      </c>
    </row>
    <row r="91" spans="1:85" s="102" customFormat="1" ht="19.899999999999999" customHeight="1" x14ac:dyDescent="0.25">
      <c r="A91" s="94"/>
      <c r="B91" s="95"/>
      <c r="C91" s="95"/>
      <c r="D91" s="94"/>
      <c r="E91" s="94"/>
      <c r="F91" s="94"/>
      <c r="G91" s="94"/>
      <c r="H91" s="94"/>
      <c r="I91" s="100"/>
      <c r="J91" s="94"/>
      <c r="K91" s="100"/>
      <c r="L91" s="94"/>
      <c r="M91" s="100"/>
      <c r="N91" s="94"/>
      <c r="O91" s="100"/>
      <c r="P91" s="94"/>
      <c r="Q91" s="100"/>
      <c r="R91" s="94"/>
      <c r="S91" s="100"/>
      <c r="T91" s="94"/>
      <c r="U91" s="100"/>
      <c r="V91" s="94"/>
      <c r="W91" s="100"/>
      <c r="X91" s="94"/>
      <c r="Y91" s="100"/>
      <c r="Z91" s="94"/>
      <c r="AA91" s="100"/>
      <c r="AB91" s="94"/>
      <c r="AC91" s="100"/>
      <c r="AD91" s="94"/>
      <c r="AE91" s="100"/>
      <c r="AF91" s="101"/>
      <c r="AG91" s="100"/>
      <c r="AH91" s="99"/>
      <c r="AI91" s="100"/>
      <c r="AJ91" s="99"/>
      <c r="AK91" s="100"/>
      <c r="AL91" s="99"/>
      <c r="AM91" s="100"/>
      <c r="AN91" s="99"/>
      <c r="AO91" s="100"/>
      <c r="AP91" s="99"/>
      <c r="AQ91" s="100"/>
      <c r="AR91" s="99"/>
      <c r="AS91" s="100"/>
      <c r="AT91" s="99"/>
      <c r="AU91" s="100"/>
      <c r="AV91" s="99"/>
      <c r="AW91" s="100"/>
      <c r="AX91" s="99"/>
      <c r="AY91" s="100"/>
      <c r="AZ91" s="99"/>
      <c r="BA91" s="100"/>
      <c r="BB91" s="99"/>
      <c r="BC91" s="100"/>
      <c r="BD91" s="99"/>
      <c r="BE91" s="100"/>
      <c r="BF91" s="101"/>
      <c r="BG91" s="100"/>
      <c r="BH91" s="99"/>
      <c r="BI91" s="100"/>
      <c r="BJ91" s="99"/>
      <c r="BK91" s="100"/>
      <c r="BL91" s="99"/>
      <c r="BM91" s="100"/>
      <c r="BN91" s="99"/>
      <c r="BO91" s="100"/>
      <c r="BP91" s="99"/>
      <c r="BQ91" s="100"/>
      <c r="BR91" s="99"/>
      <c r="BS91" s="100"/>
      <c r="BT91" s="99"/>
      <c r="BU91" s="100"/>
      <c r="BV91" s="99"/>
      <c r="BW91" s="100"/>
      <c r="BX91" s="99"/>
      <c r="BY91" s="100"/>
      <c r="BZ91" s="99"/>
      <c r="CA91" s="100"/>
      <c r="CB91" s="99"/>
      <c r="CC91" s="100"/>
      <c r="CD91" s="99"/>
      <c r="CE91" s="100"/>
      <c r="CF91" s="101"/>
      <c r="CG91" s="100"/>
    </row>
    <row r="92" spans="1:85" s="102" customFormat="1" ht="19.899999999999999" customHeight="1" x14ac:dyDescent="0.25">
      <c r="A92" s="94">
        <v>74</v>
      </c>
      <c r="B92" s="95" t="s">
        <v>140</v>
      </c>
      <c r="C92" s="95" t="s">
        <v>77</v>
      </c>
      <c r="D92" s="94">
        <f>RANK(BF92,$BF$4:$BF$147)</f>
        <v>16</v>
      </c>
      <c r="E92" s="94">
        <v>1</v>
      </c>
      <c r="F92" s="94" t="s">
        <v>83</v>
      </c>
      <c r="G92" s="94"/>
      <c r="H92" s="94"/>
      <c r="I92" s="100">
        <f t="shared" si="221"/>
        <v>0</v>
      </c>
      <c r="J92" s="94"/>
      <c r="K92" s="100">
        <f t="shared" si="222"/>
        <v>0</v>
      </c>
      <c r="L92" s="94"/>
      <c r="M92" s="100">
        <f t="shared" si="223"/>
        <v>0</v>
      </c>
      <c r="N92" s="94"/>
      <c r="O92" s="100">
        <f t="shared" si="224"/>
        <v>0</v>
      </c>
      <c r="P92" s="94"/>
      <c r="Q92" s="100">
        <f t="shared" si="225"/>
        <v>0</v>
      </c>
      <c r="R92" s="94"/>
      <c r="S92" s="100">
        <f t="shared" si="226"/>
        <v>0</v>
      </c>
      <c r="T92" s="94"/>
      <c r="U92" s="100">
        <f t="shared" si="227"/>
        <v>0</v>
      </c>
      <c r="V92" s="94"/>
      <c r="W92" s="100">
        <f t="shared" si="228"/>
        <v>0</v>
      </c>
      <c r="X92" s="94"/>
      <c r="Y92" s="100">
        <f t="shared" si="229"/>
        <v>0</v>
      </c>
      <c r="Z92" s="94"/>
      <c r="AA92" s="100">
        <f t="shared" si="230"/>
        <v>0</v>
      </c>
      <c r="AB92" s="94"/>
      <c r="AC92" s="100">
        <f t="shared" si="231"/>
        <v>0</v>
      </c>
      <c r="AD92" s="94"/>
      <c r="AE92" s="100">
        <f t="shared" si="232"/>
        <v>0</v>
      </c>
      <c r="AF92" s="101">
        <f t="shared" ref="AF92:AF95" si="343">SUM(H92,J92,L92,N92,P92,R92,T92,V92,X92,Z92,AB92,AD92)</f>
        <v>0</v>
      </c>
      <c r="AG92" s="100">
        <f t="shared" ref="AG92:AG95" si="344">SUM(I92,K92,M92,O92,Q92,S92,U92,W92,Y92,AA92,AC92,AE92)</f>
        <v>0</v>
      </c>
      <c r="AH92" s="99"/>
      <c r="AI92" s="100">
        <f t="shared" si="235"/>
        <v>0</v>
      </c>
      <c r="AJ92" s="99"/>
      <c r="AK92" s="100">
        <f t="shared" si="237"/>
        <v>0</v>
      </c>
      <c r="AL92" s="99"/>
      <c r="AM92" s="100">
        <f t="shared" si="237"/>
        <v>0</v>
      </c>
      <c r="AN92" s="99"/>
      <c r="AO92" s="100">
        <f t="shared" si="238"/>
        <v>0</v>
      </c>
      <c r="AP92" s="99"/>
      <c r="AQ92" s="100">
        <f t="shared" si="239"/>
        <v>0</v>
      </c>
      <c r="AR92" s="99"/>
      <c r="AS92" s="100">
        <f t="shared" si="240"/>
        <v>0</v>
      </c>
      <c r="AT92" s="99"/>
      <c r="AU92" s="100">
        <f t="shared" si="241"/>
        <v>0</v>
      </c>
      <c r="AV92" s="99"/>
      <c r="AW92" s="100">
        <f t="shared" si="242"/>
        <v>0</v>
      </c>
      <c r="AX92" s="99"/>
      <c r="AY92" s="100">
        <f t="shared" si="243"/>
        <v>0</v>
      </c>
      <c r="AZ92" s="99"/>
      <c r="BA92" s="100">
        <f t="shared" si="244"/>
        <v>0</v>
      </c>
      <c r="BB92" s="99"/>
      <c r="BC92" s="100">
        <f t="shared" si="245"/>
        <v>0</v>
      </c>
      <c r="BD92" s="99"/>
      <c r="BE92" s="100">
        <f t="shared" si="246"/>
        <v>0</v>
      </c>
      <c r="BF92" s="101">
        <f t="shared" ref="BF92:BG139" si="345">SUM(AH92,AJ92,AL92,AN92,AP92,AR92,AT92,AV92,AX92,AZ92,BB92,BD92)</f>
        <v>0</v>
      </c>
      <c r="BG92" s="100">
        <f t="shared" si="345"/>
        <v>0</v>
      </c>
      <c r="BH92" s="99"/>
      <c r="BI92" s="100">
        <f t="shared" ref="BI92:BI95" si="346">BH92*$E92</f>
        <v>0</v>
      </c>
      <c r="BJ92" s="99"/>
      <c r="BK92" s="100">
        <f t="shared" ref="BK92:BK95" si="347">BJ92*$E92</f>
        <v>0</v>
      </c>
      <c r="BL92" s="99"/>
      <c r="BM92" s="100">
        <f t="shared" ref="BM92:BM95" si="348">BL92*$E92</f>
        <v>0</v>
      </c>
      <c r="BN92" s="99"/>
      <c r="BO92" s="100">
        <f t="shared" ref="BO92:BO95" si="349">BN92*$E92</f>
        <v>0</v>
      </c>
      <c r="BP92" s="99"/>
      <c r="BQ92" s="100">
        <f t="shared" ref="BQ92:BQ95" si="350">BP92*$E92</f>
        <v>0</v>
      </c>
      <c r="BR92" s="99"/>
      <c r="BS92" s="100">
        <f t="shared" ref="BS92:BS95" si="351">BR92*$E92</f>
        <v>0</v>
      </c>
      <c r="BT92" s="99"/>
      <c r="BU92" s="100">
        <f t="shared" ref="BU92:BU95" si="352">BT92*$E92</f>
        <v>0</v>
      </c>
      <c r="BV92" s="99"/>
      <c r="BW92" s="100">
        <f t="shared" ref="BW92:BW95" si="353">BV92*$E92</f>
        <v>0</v>
      </c>
      <c r="BX92" s="99"/>
      <c r="BY92" s="100">
        <f t="shared" ref="BY92:BY95" si="354">BX92*$E92</f>
        <v>0</v>
      </c>
      <c r="BZ92" s="99"/>
      <c r="CA92" s="100">
        <f t="shared" ref="CA92:CA95" si="355">BZ92*$E92</f>
        <v>0</v>
      </c>
      <c r="CB92" s="99"/>
      <c r="CC92" s="100">
        <f t="shared" ref="CC92:CC95" si="356">CB92*$E92</f>
        <v>0</v>
      </c>
      <c r="CD92" s="99"/>
      <c r="CE92" s="100">
        <f t="shared" ref="CE92:CE95" si="357">CD92*$E92</f>
        <v>0</v>
      </c>
      <c r="CF92" s="101">
        <f t="shared" ref="CF92:CG118" si="358">SUM(BH92,BJ92,BL92,BN92,BP92,BR92,BT92,BV92,BX92,BZ92,CB92,CD92)</f>
        <v>0</v>
      </c>
      <c r="CG92" s="100">
        <f t="shared" si="358"/>
        <v>0</v>
      </c>
    </row>
    <row r="93" spans="1:85" s="102" customFormat="1" ht="19.899999999999999" customHeight="1" x14ac:dyDescent="0.25">
      <c r="A93" s="94">
        <v>75</v>
      </c>
      <c r="B93" s="95" t="s">
        <v>140</v>
      </c>
      <c r="C93" s="95" t="s">
        <v>77</v>
      </c>
      <c r="D93" s="94">
        <f>RANK(BF93,$BF$4:$BF$147)</f>
        <v>16</v>
      </c>
      <c r="E93" s="94">
        <v>1</v>
      </c>
      <c r="F93" s="94" t="s">
        <v>75</v>
      </c>
      <c r="G93" s="94"/>
      <c r="H93" s="94"/>
      <c r="I93" s="100">
        <f t="shared" si="221"/>
        <v>0</v>
      </c>
      <c r="J93" s="94"/>
      <c r="K93" s="100">
        <f t="shared" si="222"/>
        <v>0</v>
      </c>
      <c r="L93" s="94"/>
      <c r="M93" s="100">
        <f t="shared" si="223"/>
        <v>0</v>
      </c>
      <c r="N93" s="94"/>
      <c r="O93" s="100">
        <f t="shared" si="224"/>
        <v>0</v>
      </c>
      <c r="P93" s="94"/>
      <c r="Q93" s="100">
        <f t="shared" si="225"/>
        <v>0</v>
      </c>
      <c r="R93" s="94"/>
      <c r="S93" s="100">
        <f t="shared" si="226"/>
        <v>0</v>
      </c>
      <c r="T93" s="94"/>
      <c r="U93" s="100">
        <f t="shared" si="227"/>
        <v>0</v>
      </c>
      <c r="V93" s="94"/>
      <c r="W93" s="100">
        <f t="shared" si="228"/>
        <v>0</v>
      </c>
      <c r="X93" s="94"/>
      <c r="Y93" s="100">
        <f t="shared" si="229"/>
        <v>0</v>
      </c>
      <c r="Z93" s="94"/>
      <c r="AA93" s="100">
        <f t="shared" si="230"/>
        <v>0</v>
      </c>
      <c r="AB93" s="94"/>
      <c r="AC93" s="100">
        <f t="shared" si="231"/>
        <v>0</v>
      </c>
      <c r="AD93" s="94"/>
      <c r="AE93" s="100">
        <f t="shared" si="232"/>
        <v>0</v>
      </c>
      <c r="AF93" s="101">
        <f t="shared" si="343"/>
        <v>0</v>
      </c>
      <c r="AG93" s="100">
        <f t="shared" si="344"/>
        <v>0</v>
      </c>
      <c r="AH93" s="99"/>
      <c r="AI93" s="100">
        <f t="shared" si="235"/>
        <v>0</v>
      </c>
      <c r="AJ93" s="99"/>
      <c r="AK93" s="100">
        <f t="shared" si="237"/>
        <v>0</v>
      </c>
      <c r="AL93" s="99"/>
      <c r="AM93" s="100">
        <f t="shared" si="237"/>
        <v>0</v>
      </c>
      <c r="AN93" s="99"/>
      <c r="AO93" s="100">
        <f t="shared" si="238"/>
        <v>0</v>
      </c>
      <c r="AP93" s="99"/>
      <c r="AQ93" s="100">
        <f t="shared" si="239"/>
        <v>0</v>
      </c>
      <c r="AR93" s="99"/>
      <c r="AS93" s="100">
        <f t="shared" si="240"/>
        <v>0</v>
      </c>
      <c r="AT93" s="99"/>
      <c r="AU93" s="100">
        <f t="shared" si="241"/>
        <v>0</v>
      </c>
      <c r="AV93" s="99"/>
      <c r="AW93" s="100">
        <f t="shared" si="242"/>
        <v>0</v>
      </c>
      <c r="AX93" s="99"/>
      <c r="AY93" s="100">
        <f t="shared" si="243"/>
        <v>0</v>
      </c>
      <c r="AZ93" s="99"/>
      <c r="BA93" s="100">
        <f t="shared" si="244"/>
        <v>0</v>
      </c>
      <c r="BB93" s="99"/>
      <c r="BC93" s="100">
        <f t="shared" si="245"/>
        <v>0</v>
      </c>
      <c r="BD93" s="99"/>
      <c r="BE93" s="100">
        <f t="shared" si="246"/>
        <v>0</v>
      </c>
      <c r="BF93" s="101">
        <f t="shared" si="345"/>
        <v>0</v>
      </c>
      <c r="BG93" s="100">
        <f t="shared" si="345"/>
        <v>0</v>
      </c>
      <c r="BH93" s="99"/>
      <c r="BI93" s="100">
        <f t="shared" si="346"/>
        <v>0</v>
      </c>
      <c r="BJ93" s="99"/>
      <c r="BK93" s="100">
        <f t="shared" si="347"/>
        <v>0</v>
      </c>
      <c r="BL93" s="99"/>
      <c r="BM93" s="100">
        <f t="shared" si="348"/>
        <v>0</v>
      </c>
      <c r="BN93" s="99"/>
      <c r="BO93" s="100">
        <f t="shared" si="349"/>
        <v>0</v>
      </c>
      <c r="BP93" s="99"/>
      <c r="BQ93" s="100">
        <f t="shared" si="350"/>
        <v>0</v>
      </c>
      <c r="BR93" s="99"/>
      <c r="BS93" s="100">
        <f t="shared" si="351"/>
        <v>0</v>
      </c>
      <c r="BT93" s="99"/>
      <c r="BU93" s="100">
        <f t="shared" si="352"/>
        <v>0</v>
      </c>
      <c r="BV93" s="99"/>
      <c r="BW93" s="100">
        <f t="shared" si="353"/>
        <v>0</v>
      </c>
      <c r="BX93" s="99"/>
      <c r="BY93" s="100">
        <f t="shared" si="354"/>
        <v>0</v>
      </c>
      <c r="BZ93" s="99"/>
      <c r="CA93" s="100">
        <f t="shared" si="355"/>
        <v>0</v>
      </c>
      <c r="CB93" s="99"/>
      <c r="CC93" s="100">
        <f t="shared" si="356"/>
        <v>0</v>
      </c>
      <c r="CD93" s="99"/>
      <c r="CE93" s="100">
        <f t="shared" si="357"/>
        <v>0</v>
      </c>
      <c r="CF93" s="101">
        <f t="shared" si="358"/>
        <v>0</v>
      </c>
      <c r="CG93" s="100">
        <f t="shared" si="358"/>
        <v>0</v>
      </c>
    </row>
    <row r="94" spans="1:85" s="102" customFormat="1" ht="19.899999999999999" customHeight="1" x14ac:dyDescent="0.25">
      <c r="A94" s="94">
        <v>76</v>
      </c>
      <c r="B94" s="95" t="s">
        <v>141</v>
      </c>
      <c r="C94" s="95" t="s">
        <v>77</v>
      </c>
      <c r="D94" s="94">
        <f>RANK(BF94,$BF$4:$BF$147)</f>
        <v>16</v>
      </c>
      <c r="E94" s="94">
        <v>0.6</v>
      </c>
      <c r="F94" s="94" t="s">
        <v>83</v>
      </c>
      <c r="G94" s="94"/>
      <c r="H94" s="94"/>
      <c r="I94" s="100">
        <f t="shared" si="221"/>
        <v>0</v>
      </c>
      <c r="J94" s="94"/>
      <c r="K94" s="100">
        <f t="shared" si="222"/>
        <v>0</v>
      </c>
      <c r="L94" s="94"/>
      <c r="M94" s="100">
        <f t="shared" si="223"/>
        <v>0</v>
      </c>
      <c r="N94" s="94"/>
      <c r="O94" s="100">
        <f t="shared" si="224"/>
        <v>0</v>
      </c>
      <c r="P94" s="94"/>
      <c r="Q94" s="100">
        <f t="shared" si="225"/>
        <v>0</v>
      </c>
      <c r="R94" s="94"/>
      <c r="S94" s="100">
        <f t="shared" si="226"/>
        <v>0</v>
      </c>
      <c r="T94" s="94"/>
      <c r="U94" s="100">
        <f t="shared" si="227"/>
        <v>0</v>
      </c>
      <c r="V94" s="94"/>
      <c r="W94" s="100">
        <f t="shared" si="228"/>
        <v>0</v>
      </c>
      <c r="X94" s="94"/>
      <c r="Y94" s="100">
        <f t="shared" si="229"/>
        <v>0</v>
      </c>
      <c r="Z94" s="94"/>
      <c r="AA94" s="100">
        <f t="shared" si="230"/>
        <v>0</v>
      </c>
      <c r="AB94" s="94"/>
      <c r="AC94" s="100">
        <f t="shared" si="231"/>
        <v>0</v>
      </c>
      <c r="AD94" s="94"/>
      <c r="AE94" s="100">
        <f t="shared" si="232"/>
        <v>0</v>
      </c>
      <c r="AF94" s="101">
        <f t="shared" si="343"/>
        <v>0</v>
      </c>
      <c r="AG94" s="100">
        <f t="shared" si="344"/>
        <v>0</v>
      </c>
      <c r="AH94" s="99"/>
      <c r="AI94" s="100">
        <f t="shared" si="235"/>
        <v>0</v>
      </c>
      <c r="AJ94" s="99"/>
      <c r="AK94" s="100">
        <f t="shared" si="237"/>
        <v>0</v>
      </c>
      <c r="AL94" s="99"/>
      <c r="AM94" s="100">
        <f t="shared" si="237"/>
        <v>0</v>
      </c>
      <c r="AN94" s="99"/>
      <c r="AO94" s="100">
        <f t="shared" si="238"/>
        <v>0</v>
      </c>
      <c r="AP94" s="99"/>
      <c r="AQ94" s="100">
        <f t="shared" si="239"/>
        <v>0</v>
      </c>
      <c r="AR94" s="99"/>
      <c r="AS94" s="100">
        <f t="shared" si="240"/>
        <v>0</v>
      </c>
      <c r="AT94" s="99"/>
      <c r="AU94" s="100">
        <f t="shared" si="241"/>
        <v>0</v>
      </c>
      <c r="AV94" s="99"/>
      <c r="AW94" s="100">
        <f t="shared" si="242"/>
        <v>0</v>
      </c>
      <c r="AX94" s="99"/>
      <c r="AY94" s="100">
        <f t="shared" si="243"/>
        <v>0</v>
      </c>
      <c r="AZ94" s="99"/>
      <c r="BA94" s="100">
        <f t="shared" si="244"/>
        <v>0</v>
      </c>
      <c r="BB94" s="99"/>
      <c r="BC94" s="100">
        <f t="shared" si="245"/>
        <v>0</v>
      </c>
      <c r="BD94" s="99"/>
      <c r="BE94" s="100">
        <f t="shared" si="246"/>
        <v>0</v>
      </c>
      <c r="BF94" s="101">
        <f t="shared" si="345"/>
        <v>0</v>
      </c>
      <c r="BG94" s="100">
        <f t="shared" si="345"/>
        <v>0</v>
      </c>
      <c r="BH94" s="99"/>
      <c r="BI94" s="100">
        <f t="shared" si="346"/>
        <v>0</v>
      </c>
      <c r="BJ94" s="99"/>
      <c r="BK94" s="100">
        <f t="shared" si="347"/>
        <v>0</v>
      </c>
      <c r="BL94" s="99"/>
      <c r="BM94" s="100">
        <f t="shared" si="348"/>
        <v>0</v>
      </c>
      <c r="BN94" s="99"/>
      <c r="BO94" s="100">
        <f t="shared" si="349"/>
        <v>0</v>
      </c>
      <c r="BP94" s="99"/>
      <c r="BQ94" s="100">
        <f t="shared" si="350"/>
        <v>0</v>
      </c>
      <c r="BR94" s="99"/>
      <c r="BS94" s="100">
        <f t="shared" si="351"/>
        <v>0</v>
      </c>
      <c r="BT94" s="99"/>
      <c r="BU94" s="100">
        <f t="shared" si="352"/>
        <v>0</v>
      </c>
      <c r="BV94" s="99"/>
      <c r="BW94" s="100">
        <f t="shared" si="353"/>
        <v>0</v>
      </c>
      <c r="BX94" s="99"/>
      <c r="BY94" s="100">
        <f t="shared" si="354"/>
        <v>0</v>
      </c>
      <c r="BZ94" s="99"/>
      <c r="CA94" s="100">
        <f t="shared" si="355"/>
        <v>0</v>
      </c>
      <c r="CB94" s="99"/>
      <c r="CC94" s="100">
        <f t="shared" si="356"/>
        <v>0</v>
      </c>
      <c r="CD94" s="99"/>
      <c r="CE94" s="100">
        <f t="shared" si="357"/>
        <v>0</v>
      </c>
      <c r="CF94" s="101">
        <f t="shared" si="358"/>
        <v>0</v>
      </c>
      <c r="CG94" s="100">
        <f t="shared" si="358"/>
        <v>0</v>
      </c>
    </row>
    <row r="95" spans="1:85" s="102" customFormat="1" ht="19.899999999999999" customHeight="1" x14ac:dyDescent="0.25">
      <c r="A95" s="94">
        <v>77</v>
      </c>
      <c r="B95" s="95" t="s">
        <v>142</v>
      </c>
      <c r="C95" s="95" t="s">
        <v>74</v>
      </c>
      <c r="D95" s="94">
        <f>RANK(BF95,$BF$4:$BF$147)</f>
        <v>16</v>
      </c>
      <c r="E95" s="94">
        <v>0.64</v>
      </c>
      <c r="F95" s="94" t="s">
        <v>85</v>
      </c>
      <c r="G95" s="94"/>
      <c r="H95" s="94"/>
      <c r="I95" s="100">
        <f t="shared" si="221"/>
        <v>0</v>
      </c>
      <c r="J95" s="94"/>
      <c r="K95" s="100">
        <f t="shared" si="222"/>
        <v>0</v>
      </c>
      <c r="L95" s="94"/>
      <c r="M95" s="100">
        <f t="shared" si="223"/>
        <v>0</v>
      </c>
      <c r="N95" s="94"/>
      <c r="O95" s="100">
        <f t="shared" si="224"/>
        <v>0</v>
      </c>
      <c r="P95" s="94"/>
      <c r="Q95" s="100">
        <f t="shared" si="225"/>
        <v>0</v>
      </c>
      <c r="R95" s="94"/>
      <c r="S95" s="100">
        <f t="shared" si="226"/>
        <v>0</v>
      </c>
      <c r="T95" s="94"/>
      <c r="U95" s="100">
        <f t="shared" si="227"/>
        <v>0</v>
      </c>
      <c r="V95" s="94"/>
      <c r="W95" s="100">
        <f t="shared" si="228"/>
        <v>0</v>
      </c>
      <c r="X95" s="94"/>
      <c r="Y95" s="100">
        <f t="shared" si="229"/>
        <v>0</v>
      </c>
      <c r="Z95" s="94"/>
      <c r="AA95" s="100">
        <f t="shared" si="230"/>
        <v>0</v>
      </c>
      <c r="AB95" s="94"/>
      <c r="AC95" s="100">
        <f t="shared" si="231"/>
        <v>0</v>
      </c>
      <c r="AD95" s="94"/>
      <c r="AE95" s="100">
        <f t="shared" si="232"/>
        <v>0</v>
      </c>
      <c r="AF95" s="101">
        <f t="shared" si="343"/>
        <v>0</v>
      </c>
      <c r="AG95" s="100">
        <f t="shared" si="344"/>
        <v>0</v>
      </c>
      <c r="AH95" s="99"/>
      <c r="AI95" s="100">
        <f t="shared" si="235"/>
        <v>0</v>
      </c>
      <c r="AJ95" s="99"/>
      <c r="AK95" s="100">
        <f t="shared" si="237"/>
        <v>0</v>
      </c>
      <c r="AL95" s="99"/>
      <c r="AM95" s="100">
        <f t="shared" si="237"/>
        <v>0</v>
      </c>
      <c r="AN95" s="99"/>
      <c r="AO95" s="100">
        <f t="shared" si="238"/>
        <v>0</v>
      </c>
      <c r="AP95" s="99"/>
      <c r="AQ95" s="100">
        <f t="shared" si="239"/>
        <v>0</v>
      </c>
      <c r="AR95" s="99"/>
      <c r="AS95" s="100">
        <f t="shared" si="240"/>
        <v>0</v>
      </c>
      <c r="AT95" s="99"/>
      <c r="AU95" s="100">
        <f t="shared" si="241"/>
        <v>0</v>
      </c>
      <c r="AV95" s="99"/>
      <c r="AW95" s="100">
        <f t="shared" si="242"/>
        <v>0</v>
      </c>
      <c r="AX95" s="99"/>
      <c r="AY95" s="100">
        <f t="shared" si="243"/>
        <v>0</v>
      </c>
      <c r="AZ95" s="99"/>
      <c r="BA95" s="100">
        <f t="shared" si="244"/>
        <v>0</v>
      </c>
      <c r="BB95" s="99"/>
      <c r="BC95" s="100">
        <f t="shared" si="245"/>
        <v>0</v>
      </c>
      <c r="BD95" s="99"/>
      <c r="BE95" s="100">
        <f t="shared" si="246"/>
        <v>0</v>
      </c>
      <c r="BF95" s="101">
        <f t="shared" si="345"/>
        <v>0</v>
      </c>
      <c r="BG95" s="100">
        <f t="shared" si="345"/>
        <v>0</v>
      </c>
      <c r="BH95" s="99"/>
      <c r="BI95" s="100">
        <f t="shared" si="346"/>
        <v>0</v>
      </c>
      <c r="BJ95" s="99"/>
      <c r="BK95" s="100">
        <f t="shared" si="347"/>
        <v>0</v>
      </c>
      <c r="BL95" s="99"/>
      <c r="BM95" s="100">
        <f t="shared" si="348"/>
        <v>0</v>
      </c>
      <c r="BN95" s="99"/>
      <c r="BO95" s="100">
        <f t="shared" si="349"/>
        <v>0</v>
      </c>
      <c r="BP95" s="99"/>
      <c r="BQ95" s="100">
        <f t="shared" si="350"/>
        <v>0</v>
      </c>
      <c r="BR95" s="99"/>
      <c r="BS95" s="100">
        <f t="shared" si="351"/>
        <v>0</v>
      </c>
      <c r="BT95" s="99"/>
      <c r="BU95" s="100">
        <f t="shared" si="352"/>
        <v>0</v>
      </c>
      <c r="BV95" s="99"/>
      <c r="BW95" s="100">
        <f t="shared" si="353"/>
        <v>0</v>
      </c>
      <c r="BX95" s="99"/>
      <c r="BY95" s="100">
        <f t="shared" si="354"/>
        <v>0</v>
      </c>
      <c r="BZ95" s="99"/>
      <c r="CA95" s="100">
        <f t="shared" si="355"/>
        <v>0</v>
      </c>
      <c r="CB95" s="99"/>
      <c r="CC95" s="100">
        <f t="shared" si="356"/>
        <v>0</v>
      </c>
      <c r="CD95" s="99"/>
      <c r="CE95" s="100">
        <f t="shared" si="357"/>
        <v>0</v>
      </c>
      <c r="CF95" s="101">
        <f t="shared" si="358"/>
        <v>0</v>
      </c>
      <c r="CG95" s="100">
        <f t="shared" si="358"/>
        <v>0</v>
      </c>
    </row>
    <row r="96" spans="1:85" s="102" customFormat="1" ht="19.899999999999999" customHeight="1" x14ac:dyDescent="0.25">
      <c r="A96" s="94"/>
      <c r="B96" s="95"/>
      <c r="C96" s="95"/>
      <c r="D96" s="94"/>
      <c r="E96" s="94"/>
      <c r="F96" s="94"/>
      <c r="G96" s="94"/>
      <c r="H96" s="94"/>
      <c r="I96" s="100"/>
      <c r="J96" s="94"/>
      <c r="K96" s="100"/>
      <c r="L96" s="94"/>
      <c r="M96" s="100"/>
      <c r="N96" s="94"/>
      <c r="O96" s="100"/>
      <c r="P96" s="94"/>
      <c r="Q96" s="100"/>
      <c r="R96" s="94"/>
      <c r="S96" s="100"/>
      <c r="T96" s="94"/>
      <c r="U96" s="100"/>
      <c r="V96" s="94"/>
      <c r="W96" s="100"/>
      <c r="X96" s="94"/>
      <c r="Y96" s="100"/>
      <c r="Z96" s="94"/>
      <c r="AA96" s="100"/>
      <c r="AB96" s="94"/>
      <c r="AC96" s="100"/>
      <c r="AD96" s="94"/>
      <c r="AE96" s="100"/>
      <c r="AF96" s="101"/>
      <c r="AG96" s="100"/>
      <c r="AH96" s="99"/>
      <c r="AI96" s="100"/>
      <c r="AJ96" s="99"/>
      <c r="AK96" s="100"/>
      <c r="AL96" s="99"/>
      <c r="AM96" s="100"/>
      <c r="AN96" s="99"/>
      <c r="AO96" s="100"/>
      <c r="AP96" s="99"/>
      <c r="AQ96" s="100"/>
      <c r="AR96" s="99"/>
      <c r="AS96" s="100"/>
      <c r="AT96" s="99"/>
      <c r="AU96" s="100"/>
      <c r="AV96" s="99"/>
      <c r="AW96" s="100"/>
      <c r="AX96" s="99"/>
      <c r="AY96" s="100"/>
      <c r="AZ96" s="99"/>
      <c r="BA96" s="100"/>
      <c r="BB96" s="99"/>
      <c r="BC96" s="100"/>
      <c r="BD96" s="99"/>
      <c r="BE96" s="100"/>
      <c r="BF96" s="101"/>
      <c r="BG96" s="100"/>
      <c r="BH96" s="99"/>
      <c r="BI96" s="100"/>
      <c r="BJ96" s="99"/>
      <c r="BK96" s="100"/>
      <c r="BL96" s="99"/>
      <c r="BM96" s="100"/>
      <c r="BN96" s="99"/>
      <c r="BO96" s="100"/>
      <c r="BP96" s="99"/>
      <c r="BQ96" s="100"/>
      <c r="BR96" s="99"/>
      <c r="BS96" s="100"/>
      <c r="BT96" s="99"/>
      <c r="BU96" s="100"/>
      <c r="BV96" s="99"/>
      <c r="BW96" s="100"/>
      <c r="BX96" s="99"/>
      <c r="BY96" s="100"/>
      <c r="BZ96" s="99"/>
      <c r="CA96" s="100"/>
      <c r="CB96" s="99"/>
      <c r="CC96" s="100"/>
      <c r="CD96" s="99"/>
      <c r="CE96" s="100"/>
      <c r="CF96" s="101">
        <f t="shared" si="358"/>
        <v>0</v>
      </c>
      <c r="CG96" s="100">
        <f t="shared" si="358"/>
        <v>0</v>
      </c>
    </row>
    <row r="97" spans="1:85" s="102" customFormat="1" ht="19.899999999999999" customHeight="1" x14ac:dyDescent="0.25">
      <c r="A97" s="94">
        <v>78</v>
      </c>
      <c r="B97" s="95" t="s">
        <v>143</v>
      </c>
      <c r="C97" s="95" t="s">
        <v>77</v>
      </c>
      <c r="D97" s="94">
        <v>14</v>
      </c>
      <c r="E97" s="94">
        <v>0.75</v>
      </c>
      <c r="F97" s="94"/>
      <c r="G97" s="94"/>
      <c r="H97" s="94"/>
      <c r="I97" s="100"/>
      <c r="J97" s="94"/>
      <c r="K97" s="100"/>
      <c r="L97" s="94"/>
      <c r="M97" s="100"/>
      <c r="N97" s="94"/>
      <c r="O97" s="100"/>
      <c r="P97" s="94"/>
      <c r="Q97" s="100"/>
      <c r="R97" s="94"/>
      <c r="S97" s="100"/>
      <c r="T97" s="94"/>
      <c r="U97" s="100"/>
      <c r="V97" s="94"/>
      <c r="W97" s="100"/>
      <c r="X97" s="94"/>
      <c r="Y97" s="100"/>
      <c r="Z97" s="94"/>
      <c r="AA97" s="100"/>
      <c r="AB97" s="94"/>
      <c r="AC97" s="100"/>
      <c r="AD97" s="94"/>
      <c r="AE97" s="100"/>
      <c r="AF97" s="101"/>
      <c r="AG97" s="100"/>
      <c r="AH97" s="99"/>
      <c r="AI97" s="100"/>
      <c r="AJ97" s="99"/>
      <c r="AK97" s="100"/>
      <c r="AL97" s="99"/>
      <c r="AM97" s="100"/>
      <c r="AN97" s="99"/>
      <c r="AO97" s="100"/>
      <c r="AP97" s="99"/>
      <c r="AQ97" s="100"/>
      <c r="AR97" s="99"/>
      <c r="AS97" s="100"/>
      <c r="AT97" s="99"/>
      <c r="AU97" s="100"/>
      <c r="AV97" s="99"/>
      <c r="AW97" s="100"/>
      <c r="AX97" s="99"/>
      <c r="AY97" s="100"/>
      <c r="AZ97" s="99"/>
      <c r="BA97" s="100"/>
      <c r="BB97" s="99"/>
      <c r="BC97" s="100"/>
      <c r="BD97" s="99"/>
      <c r="BE97" s="100"/>
      <c r="BF97" s="101"/>
      <c r="BG97" s="100"/>
      <c r="BH97" s="99"/>
      <c r="BI97" s="100"/>
      <c r="BJ97" s="99"/>
      <c r="BK97" s="100"/>
      <c r="BL97" s="99"/>
      <c r="BM97" s="100"/>
      <c r="BN97" s="99"/>
      <c r="BO97" s="100"/>
      <c r="BP97" s="99"/>
      <c r="BQ97" s="100"/>
      <c r="BR97" s="99"/>
      <c r="BS97" s="100"/>
      <c r="BT97" s="99"/>
      <c r="BU97" s="100"/>
      <c r="BV97" s="99"/>
      <c r="BW97" s="100"/>
      <c r="BX97" s="99"/>
      <c r="BY97" s="100"/>
      <c r="BZ97" s="99"/>
      <c r="CA97" s="100"/>
      <c r="CB97" s="99"/>
      <c r="CC97" s="100"/>
      <c r="CD97" s="99"/>
      <c r="CE97" s="100"/>
      <c r="CF97" s="101">
        <f t="shared" si="358"/>
        <v>0</v>
      </c>
      <c r="CG97" s="100">
        <f t="shared" si="358"/>
        <v>0</v>
      </c>
    </row>
    <row r="98" spans="1:85" s="102" customFormat="1" ht="19.899999999999999" customHeight="1" x14ac:dyDescent="0.25">
      <c r="A98" s="94">
        <v>79</v>
      </c>
      <c r="B98" s="95" t="s">
        <v>143</v>
      </c>
      <c r="C98" s="95" t="s">
        <v>74</v>
      </c>
      <c r="D98" s="94">
        <v>14</v>
      </c>
      <c r="E98" s="94">
        <v>0.6</v>
      </c>
      <c r="F98" s="94"/>
      <c r="G98" s="94"/>
      <c r="H98" s="94"/>
      <c r="I98" s="100"/>
      <c r="J98" s="94"/>
      <c r="K98" s="100"/>
      <c r="L98" s="94"/>
      <c r="M98" s="100"/>
      <c r="N98" s="94"/>
      <c r="O98" s="100"/>
      <c r="P98" s="94"/>
      <c r="Q98" s="100"/>
      <c r="R98" s="94"/>
      <c r="S98" s="100"/>
      <c r="T98" s="94"/>
      <c r="U98" s="100"/>
      <c r="V98" s="94"/>
      <c r="W98" s="100"/>
      <c r="X98" s="94"/>
      <c r="Y98" s="100"/>
      <c r="Z98" s="94"/>
      <c r="AA98" s="100"/>
      <c r="AB98" s="94"/>
      <c r="AC98" s="100"/>
      <c r="AD98" s="94"/>
      <c r="AE98" s="100"/>
      <c r="AF98" s="101"/>
      <c r="AG98" s="100"/>
      <c r="AH98" s="99"/>
      <c r="AI98" s="100"/>
      <c r="AJ98" s="99"/>
      <c r="AK98" s="100"/>
      <c r="AL98" s="99"/>
      <c r="AM98" s="100"/>
      <c r="AN98" s="99"/>
      <c r="AO98" s="100"/>
      <c r="AP98" s="99"/>
      <c r="AQ98" s="100"/>
      <c r="AR98" s="99"/>
      <c r="AS98" s="100"/>
      <c r="AT98" s="99"/>
      <c r="AU98" s="100"/>
      <c r="AV98" s="99"/>
      <c r="AW98" s="100"/>
      <c r="AX98" s="99"/>
      <c r="AY98" s="100"/>
      <c r="AZ98" s="99"/>
      <c r="BA98" s="100"/>
      <c r="BB98" s="99"/>
      <c r="BC98" s="100"/>
      <c r="BD98" s="99"/>
      <c r="BE98" s="100"/>
      <c r="BF98" s="101"/>
      <c r="BG98" s="100"/>
      <c r="BH98" s="99"/>
      <c r="BI98" s="100"/>
      <c r="BJ98" s="99"/>
      <c r="BK98" s="100"/>
      <c r="BL98" s="99"/>
      <c r="BM98" s="100"/>
      <c r="BN98" s="99"/>
      <c r="BO98" s="100"/>
      <c r="BP98" s="99"/>
      <c r="BQ98" s="100"/>
      <c r="BR98" s="99"/>
      <c r="BS98" s="100"/>
      <c r="BT98" s="99"/>
      <c r="BU98" s="100"/>
      <c r="BV98" s="99"/>
      <c r="BW98" s="100"/>
      <c r="BX98" s="99"/>
      <c r="BY98" s="100"/>
      <c r="BZ98" s="99"/>
      <c r="CA98" s="100"/>
      <c r="CB98" s="99"/>
      <c r="CC98" s="100"/>
      <c r="CD98" s="99"/>
      <c r="CE98" s="100"/>
      <c r="CF98" s="101">
        <f t="shared" si="358"/>
        <v>0</v>
      </c>
      <c r="CG98" s="100">
        <f t="shared" si="358"/>
        <v>0</v>
      </c>
    </row>
    <row r="99" spans="1:85" s="102" customFormat="1" ht="19.899999999999999" customHeight="1" x14ac:dyDescent="0.25">
      <c r="A99" s="94">
        <v>80</v>
      </c>
      <c r="B99" s="95" t="s">
        <v>143</v>
      </c>
      <c r="C99" s="95" t="s">
        <v>74</v>
      </c>
      <c r="D99" s="94">
        <v>14</v>
      </c>
      <c r="E99" s="94">
        <v>0.64</v>
      </c>
      <c r="F99" s="94" t="s">
        <v>85</v>
      </c>
      <c r="G99" s="94">
        <v>600</v>
      </c>
      <c r="H99" s="94"/>
      <c r="I99" s="100"/>
      <c r="J99" s="94"/>
      <c r="K99" s="100"/>
      <c r="L99" s="94"/>
      <c r="M99" s="100"/>
      <c r="N99" s="94"/>
      <c r="O99" s="100"/>
      <c r="P99" s="94"/>
      <c r="Q99" s="100"/>
      <c r="R99" s="94"/>
      <c r="S99" s="100"/>
      <c r="T99" s="94"/>
      <c r="U99" s="100"/>
      <c r="V99" s="94"/>
      <c r="W99" s="100"/>
      <c r="X99" s="94"/>
      <c r="Y99" s="100"/>
      <c r="Z99" s="94"/>
      <c r="AA99" s="100"/>
      <c r="AB99" s="94"/>
      <c r="AC99" s="100"/>
      <c r="AD99" s="94"/>
      <c r="AE99" s="100"/>
      <c r="AF99" s="101"/>
      <c r="AG99" s="100"/>
      <c r="AH99" s="99"/>
      <c r="AI99" s="100"/>
      <c r="AJ99" s="99"/>
      <c r="AK99" s="100"/>
      <c r="AL99" s="99"/>
      <c r="AM99" s="100"/>
      <c r="AN99" s="99"/>
      <c r="AO99" s="100"/>
      <c r="AP99" s="99"/>
      <c r="AQ99" s="100"/>
      <c r="AR99" s="99"/>
      <c r="AS99" s="100"/>
      <c r="AT99" s="99"/>
      <c r="AU99" s="100"/>
      <c r="AV99" s="99"/>
      <c r="AW99" s="100"/>
      <c r="AX99" s="99"/>
      <c r="AY99" s="100"/>
      <c r="AZ99" s="99"/>
      <c r="BA99" s="100"/>
      <c r="BB99" s="99"/>
      <c r="BC99" s="100"/>
      <c r="BD99" s="99"/>
      <c r="BE99" s="100"/>
      <c r="BF99" s="101"/>
      <c r="BG99" s="100"/>
      <c r="BH99" s="99"/>
      <c r="BI99" s="100"/>
      <c r="BJ99" s="99"/>
      <c r="BK99" s="100"/>
      <c r="BL99" s="99"/>
      <c r="BM99" s="100"/>
      <c r="BN99" s="99"/>
      <c r="BO99" s="100"/>
      <c r="BP99" s="99"/>
      <c r="BQ99" s="100"/>
      <c r="BR99" s="99"/>
      <c r="BS99" s="100"/>
      <c r="BT99" s="99"/>
      <c r="BU99" s="100"/>
      <c r="BV99" s="99"/>
      <c r="BW99" s="100"/>
      <c r="BX99" s="99"/>
      <c r="BY99" s="100"/>
      <c r="BZ99" s="99"/>
      <c r="CA99" s="100"/>
      <c r="CB99" s="99"/>
      <c r="CC99" s="100"/>
      <c r="CD99" s="99"/>
      <c r="CE99" s="100"/>
      <c r="CF99" s="101">
        <f t="shared" si="358"/>
        <v>0</v>
      </c>
      <c r="CG99" s="100">
        <f t="shared" si="358"/>
        <v>0</v>
      </c>
    </row>
    <row r="100" spans="1:85" s="102" customFormat="1" ht="19.899999999999999" customHeight="1" x14ac:dyDescent="0.25">
      <c r="A100" s="94"/>
      <c r="B100" s="95"/>
      <c r="C100" s="95"/>
      <c r="D100" s="94"/>
      <c r="E100" s="94"/>
      <c r="F100" s="94"/>
      <c r="G100" s="94"/>
      <c r="H100" s="94"/>
      <c r="I100" s="100"/>
      <c r="J100" s="94"/>
      <c r="K100" s="100"/>
      <c r="L100" s="94"/>
      <c r="M100" s="100"/>
      <c r="N100" s="94"/>
      <c r="O100" s="100"/>
      <c r="P100" s="94"/>
      <c r="Q100" s="100"/>
      <c r="R100" s="94"/>
      <c r="S100" s="100"/>
      <c r="T100" s="94"/>
      <c r="U100" s="100"/>
      <c r="V100" s="94"/>
      <c r="W100" s="100"/>
      <c r="X100" s="94"/>
      <c r="Y100" s="100"/>
      <c r="Z100" s="94"/>
      <c r="AA100" s="100"/>
      <c r="AB100" s="94"/>
      <c r="AC100" s="100"/>
      <c r="AD100" s="94"/>
      <c r="AE100" s="100"/>
      <c r="AF100" s="101"/>
      <c r="AG100" s="100"/>
      <c r="AH100" s="99"/>
      <c r="AI100" s="100"/>
      <c r="AJ100" s="99"/>
      <c r="AK100" s="100"/>
      <c r="AL100" s="99"/>
      <c r="AM100" s="100"/>
      <c r="AN100" s="99"/>
      <c r="AO100" s="100"/>
      <c r="AP100" s="99"/>
      <c r="AQ100" s="100"/>
      <c r="AR100" s="99"/>
      <c r="AS100" s="100"/>
      <c r="AT100" s="99"/>
      <c r="AU100" s="100"/>
      <c r="AV100" s="99"/>
      <c r="AW100" s="100"/>
      <c r="AX100" s="99"/>
      <c r="AY100" s="100"/>
      <c r="AZ100" s="99"/>
      <c r="BA100" s="100"/>
      <c r="BB100" s="99"/>
      <c r="BC100" s="100"/>
      <c r="BD100" s="99"/>
      <c r="BE100" s="100"/>
      <c r="BF100" s="101"/>
      <c r="BG100" s="100"/>
      <c r="BH100" s="99"/>
      <c r="BI100" s="100"/>
      <c r="BJ100" s="99"/>
      <c r="BK100" s="100"/>
      <c r="BL100" s="99"/>
      <c r="BM100" s="100"/>
      <c r="BN100" s="99"/>
      <c r="BO100" s="100"/>
      <c r="BP100" s="99"/>
      <c r="BQ100" s="100"/>
      <c r="BR100" s="99"/>
      <c r="BS100" s="100"/>
      <c r="BT100" s="99"/>
      <c r="BU100" s="100"/>
      <c r="BV100" s="99"/>
      <c r="BW100" s="100"/>
      <c r="BX100" s="99"/>
      <c r="BY100" s="100"/>
      <c r="BZ100" s="99"/>
      <c r="CA100" s="100"/>
      <c r="CB100" s="99"/>
      <c r="CC100" s="100"/>
      <c r="CD100" s="99"/>
      <c r="CE100" s="100"/>
      <c r="CF100" s="101">
        <f t="shared" si="358"/>
        <v>0</v>
      </c>
      <c r="CG100" s="100">
        <f t="shared" si="358"/>
        <v>0</v>
      </c>
    </row>
    <row r="101" spans="1:85" s="102" customFormat="1" ht="19.899999999999999" customHeight="1" x14ac:dyDescent="0.25">
      <c r="A101" s="94">
        <v>81</v>
      </c>
      <c r="B101" s="95" t="s">
        <v>144</v>
      </c>
      <c r="C101" s="95" t="s">
        <v>74</v>
      </c>
      <c r="D101" s="94">
        <v>14</v>
      </c>
      <c r="E101" s="94">
        <v>0.64</v>
      </c>
      <c r="F101" s="94" t="s">
        <v>145</v>
      </c>
      <c r="G101" s="94"/>
      <c r="H101" s="94"/>
      <c r="I101" s="100"/>
      <c r="J101" s="94"/>
      <c r="K101" s="100"/>
      <c r="L101" s="94"/>
      <c r="M101" s="100"/>
      <c r="N101" s="94"/>
      <c r="O101" s="100"/>
      <c r="P101" s="94"/>
      <c r="Q101" s="100"/>
      <c r="R101" s="94"/>
      <c r="S101" s="100"/>
      <c r="T101" s="94"/>
      <c r="U101" s="100"/>
      <c r="V101" s="94"/>
      <c r="W101" s="100"/>
      <c r="X101" s="94"/>
      <c r="Y101" s="100"/>
      <c r="Z101" s="94"/>
      <c r="AA101" s="100"/>
      <c r="AB101" s="94"/>
      <c r="AC101" s="100"/>
      <c r="AD101" s="94"/>
      <c r="AE101" s="100"/>
      <c r="AF101" s="101"/>
      <c r="AG101" s="100"/>
      <c r="AH101" s="99"/>
      <c r="AI101" s="100"/>
      <c r="AJ101" s="99"/>
      <c r="AK101" s="100"/>
      <c r="AL101" s="99"/>
      <c r="AM101" s="100"/>
      <c r="AN101" s="99"/>
      <c r="AO101" s="100"/>
      <c r="AP101" s="99"/>
      <c r="AQ101" s="100"/>
      <c r="AR101" s="99"/>
      <c r="AS101" s="100"/>
      <c r="AT101" s="99"/>
      <c r="AU101" s="100"/>
      <c r="AV101" s="99"/>
      <c r="AW101" s="100"/>
      <c r="AX101" s="99"/>
      <c r="AY101" s="100"/>
      <c r="AZ101" s="99"/>
      <c r="BA101" s="100"/>
      <c r="BB101" s="99"/>
      <c r="BC101" s="100"/>
      <c r="BD101" s="99"/>
      <c r="BE101" s="100"/>
      <c r="BF101" s="101"/>
      <c r="BG101" s="100"/>
      <c r="BH101" s="99"/>
      <c r="BI101" s="100"/>
      <c r="BJ101" s="99"/>
      <c r="BK101" s="100"/>
      <c r="BL101" s="99"/>
      <c r="BM101" s="100"/>
      <c r="BN101" s="99"/>
      <c r="BO101" s="100"/>
      <c r="BP101" s="99"/>
      <c r="BQ101" s="100"/>
      <c r="BR101" s="99"/>
      <c r="BS101" s="100"/>
      <c r="BT101" s="99"/>
      <c r="BU101" s="100"/>
      <c r="BV101" s="99"/>
      <c r="BW101" s="100"/>
      <c r="BX101" s="99"/>
      <c r="BY101" s="100"/>
      <c r="BZ101" s="99"/>
      <c r="CA101" s="100"/>
      <c r="CB101" s="99"/>
      <c r="CC101" s="100"/>
      <c r="CD101" s="99"/>
      <c r="CE101" s="100"/>
      <c r="CF101" s="101">
        <f t="shared" si="358"/>
        <v>0</v>
      </c>
      <c r="CG101" s="100">
        <f t="shared" si="358"/>
        <v>0</v>
      </c>
    </row>
    <row r="102" spans="1:85" s="102" customFormat="1" ht="19.899999999999999" customHeight="1" x14ac:dyDescent="0.25">
      <c r="A102" s="94">
        <v>82</v>
      </c>
      <c r="B102" s="95" t="s">
        <v>146</v>
      </c>
      <c r="C102" s="95" t="s">
        <v>77</v>
      </c>
      <c r="D102" s="94">
        <v>14</v>
      </c>
      <c r="E102" s="94">
        <v>1</v>
      </c>
      <c r="F102" s="94" t="s">
        <v>98</v>
      </c>
      <c r="G102" s="94"/>
      <c r="H102" s="94"/>
      <c r="I102" s="100"/>
      <c r="J102" s="94"/>
      <c r="K102" s="100"/>
      <c r="L102" s="94"/>
      <c r="M102" s="100"/>
      <c r="N102" s="94"/>
      <c r="O102" s="100"/>
      <c r="P102" s="94"/>
      <c r="Q102" s="100"/>
      <c r="R102" s="94"/>
      <c r="S102" s="100"/>
      <c r="T102" s="94"/>
      <c r="U102" s="100"/>
      <c r="V102" s="94"/>
      <c r="W102" s="100"/>
      <c r="X102" s="94"/>
      <c r="Y102" s="100"/>
      <c r="Z102" s="94"/>
      <c r="AA102" s="100"/>
      <c r="AB102" s="94"/>
      <c r="AC102" s="100"/>
      <c r="AD102" s="94"/>
      <c r="AE102" s="100"/>
      <c r="AF102" s="101"/>
      <c r="AG102" s="100"/>
      <c r="AH102" s="99"/>
      <c r="AI102" s="100"/>
      <c r="AJ102" s="99"/>
      <c r="AK102" s="100"/>
      <c r="AL102" s="99"/>
      <c r="AM102" s="100"/>
      <c r="AN102" s="99"/>
      <c r="AO102" s="100"/>
      <c r="AP102" s="99"/>
      <c r="AQ102" s="100"/>
      <c r="AR102" s="99"/>
      <c r="AS102" s="100"/>
      <c r="AT102" s="99"/>
      <c r="AU102" s="100"/>
      <c r="AV102" s="99"/>
      <c r="AW102" s="100"/>
      <c r="AX102" s="99"/>
      <c r="AY102" s="100"/>
      <c r="AZ102" s="99"/>
      <c r="BA102" s="100"/>
      <c r="BB102" s="99"/>
      <c r="BC102" s="100"/>
      <c r="BD102" s="99"/>
      <c r="BE102" s="100"/>
      <c r="BF102" s="101"/>
      <c r="BG102" s="100"/>
      <c r="BH102" s="99"/>
      <c r="BI102" s="100"/>
      <c r="BJ102" s="99"/>
      <c r="BK102" s="100"/>
      <c r="BL102" s="99"/>
      <c r="BM102" s="100"/>
      <c r="BN102" s="99"/>
      <c r="BO102" s="100"/>
      <c r="BP102" s="99"/>
      <c r="BQ102" s="100"/>
      <c r="BR102" s="99"/>
      <c r="BS102" s="100"/>
      <c r="BT102" s="99"/>
      <c r="BU102" s="100"/>
      <c r="BV102" s="99"/>
      <c r="BW102" s="100"/>
      <c r="BX102" s="99"/>
      <c r="BY102" s="100"/>
      <c r="BZ102" s="99"/>
      <c r="CA102" s="100"/>
      <c r="CB102" s="99"/>
      <c r="CC102" s="100"/>
      <c r="CD102" s="99"/>
      <c r="CE102" s="100"/>
      <c r="CF102" s="101">
        <f t="shared" si="358"/>
        <v>0</v>
      </c>
      <c r="CG102" s="100">
        <f t="shared" si="358"/>
        <v>0</v>
      </c>
    </row>
    <row r="103" spans="1:85" s="102" customFormat="1" ht="19.899999999999999" customHeight="1" x14ac:dyDescent="0.25">
      <c r="A103" s="94">
        <v>83</v>
      </c>
      <c r="B103" s="95" t="s">
        <v>146</v>
      </c>
      <c r="C103" s="95" t="s">
        <v>77</v>
      </c>
      <c r="D103" s="94">
        <v>14</v>
      </c>
      <c r="E103" s="94">
        <v>0.6</v>
      </c>
      <c r="F103" s="94" t="s">
        <v>98</v>
      </c>
      <c r="G103" s="94"/>
      <c r="H103" s="94"/>
      <c r="I103" s="100"/>
      <c r="J103" s="94"/>
      <c r="K103" s="100"/>
      <c r="L103" s="94"/>
      <c r="M103" s="100"/>
      <c r="N103" s="94"/>
      <c r="O103" s="100"/>
      <c r="P103" s="94"/>
      <c r="Q103" s="100"/>
      <c r="R103" s="94"/>
      <c r="S103" s="100"/>
      <c r="T103" s="94"/>
      <c r="U103" s="100"/>
      <c r="V103" s="94"/>
      <c r="W103" s="100"/>
      <c r="X103" s="94"/>
      <c r="Y103" s="100"/>
      <c r="Z103" s="94"/>
      <c r="AA103" s="100"/>
      <c r="AB103" s="94"/>
      <c r="AC103" s="100"/>
      <c r="AD103" s="94"/>
      <c r="AE103" s="100"/>
      <c r="AF103" s="101"/>
      <c r="AG103" s="100"/>
      <c r="AH103" s="99"/>
      <c r="AI103" s="100"/>
      <c r="AJ103" s="99"/>
      <c r="AK103" s="100"/>
      <c r="AL103" s="99"/>
      <c r="AM103" s="100"/>
      <c r="AN103" s="99"/>
      <c r="AO103" s="100"/>
      <c r="AP103" s="99"/>
      <c r="AQ103" s="100"/>
      <c r="AR103" s="99"/>
      <c r="AS103" s="100"/>
      <c r="AT103" s="99"/>
      <c r="AU103" s="100"/>
      <c r="AV103" s="99"/>
      <c r="AW103" s="100"/>
      <c r="AX103" s="99"/>
      <c r="AY103" s="100"/>
      <c r="AZ103" s="99"/>
      <c r="BA103" s="100"/>
      <c r="BB103" s="99"/>
      <c r="BC103" s="100"/>
      <c r="BD103" s="99"/>
      <c r="BE103" s="100"/>
      <c r="BF103" s="101"/>
      <c r="BG103" s="100"/>
      <c r="BH103" s="99"/>
      <c r="BI103" s="100"/>
      <c r="BJ103" s="99"/>
      <c r="BK103" s="100"/>
      <c r="BL103" s="99"/>
      <c r="BM103" s="100"/>
      <c r="BN103" s="99"/>
      <c r="BO103" s="100"/>
      <c r="BP103" s="99"/>
      <c r="BQ103" s="100"/>
      <c r="BR103" s="99"/>
      <c r="BS103" s="100"/>
      <c r="BT103" s="99"/>
      <c r="BU103" s="100"/>
      <c r="BV103" s="99"/>
      <c r="BW103" s="100"/>
      <c r="BX103" s="99"/>
      <c r="BY103" s="100"/>
      <c r="BZ103" s="99"/>
      <c r="CA103" s="100"/>
      <c r="CB103" s="99"/>
      <c r="CC103" s="100"/>
      <c r="CD103" s="99"/>
      <c r="CE103" s="100"/>
      <c r="CF103" s="101">
        <f t="shared" si="358"/>
        <v>0</v>
      </c>
      <c r="CG103" s="100">
        <f t="shared" si="358"/>
        <v>0</v>
      </c>
    </row>
    <row r="104" spans="1:85" s="102" customFormat="1" ht="19.899999999999999" customHeight="1" x14ac:dyDescent="0.25">
      <c r="A104" s="94"/>
      <c r="B104" s="95"/>
      <c r="C104" s="95"/>
      <c r="D104" s="94"/>
      <c r="E104" s="94"/>
      <c r="F104" s="94"/>
      <c r="G104" s="94"/>
      <c r="H104" s="94"/>
      <c r="I104" s="100"/>
      <c r="J104" s="94"/>
      <c r="K104" s="100"/>
      <c r="L104" s="94"/>
      <c r="M104" s="100"/>
      <c r="N104" s="94"/>
      <c r="O104" s="100"/>
      <c r="P104" s="94"/>
      <c r="Q104" s="100"/>
      <c r="R104" s="94"/>
      <c r="S104" s="100"/>
      <c r="T104" s="94"/>
      <c r="U104" s="100"/>
      <c r="V104" s="94"/>
      <c r="W104" s="100"/>
      <c r="X104" s="94"/>
      <c r="Y104" s="100"/>
      <c r="Z104" s="94"/>
      <c r="AA104" s="100"/>
      <c r="AB104" s="94"/>
      <c r="AC104" s="100"/>
      <c r="AD104" s="94"/>
      <c r="AE104" s="100"/>
      <c r="AF104" s="101"/>
      <c r="AG104" s="100"/>
      <c r="AH104" s="99"/>
      <c r="AI104" s="100"/>
      <c r="AJ104" s="99"/>
      <c r="AK104" s="100"/>
      <c r="AL104" s="99"/>
      <c r="AM104" s="100"/>
      <c r="AN104" s="99"/>
      <c r="AO104" s="100"/>
      <c r="AP104" s="99"/>
      <c r="AQ104" s="100"/>
      <c r="AR104" s="99"/>
      <c r="AS104" s="100"/>
      <c r="AT104" s="99"/>
      <c r="AU104" s="100"/>
      <c r="AV104" s="99"/>
      <c r="AW104" s="100"/>
      <c r="AX104" s="99"/>
      <c r="AY104" s="100"/>
      <c r="AZ104" s="99"/>
      <c r="BA104" s="100"/>
      <c r="BB104" s="99"/>
      <c r="BC104" s="100"/>
      <c r="BD104" s="99"/>
      <c r="BE104" s="100"/>
      <c r="BF104" s="101"/>
      <c r="BG104" s="100"/>
      <c r="BH104" s="99"/>
      <c r="BI104" s="100"/>
      <c r="BJ104" s="99"/>
      <c r="BK104" s="100"/>
      <c r="BL104" s="99"/>
      <c r="BM104" s="100"/>
      <c r="BN104" s="99"/>
      <c r="BO104" s="100"/>
      <c r="BP104" s="99"/>
      <c r="BQ104" s="100"/>
      <c r="BR104" s="99"/>
      <c r="BS104" s="100"/>
      <c r="BT104" s="99"/>
      <c r="BU104" s="100"/>
      <c r="BV104" s="99"/>
      <c r="BW104" s="100"/>
      <c r="BX104" s="99"/>
      <c r="BY104" s="100"/>
      <c r="BZ104" s="99"/>
      <c r="CA104" s="100"/>
      <c r="CB104" s="99"/>
      <c r="CC104" s="100"/>
      <c r="CD104" s="99"/>
      <c r="CE104" s="100"/>
      <c r="CF104" s="101">
        <f t="shared" si="358"/>
        <v>0</v>
      </c>
      <c r="CG104" s="100">
        <f t="shared" si="358"/>
        <v>0</v>
      </c>
    </row>
    <row r="105" spans="1:85" s="102" customFormat="1" ht="19.899999999999999" customHeight="1" x14ac:dyDescent="0.25">
      <c r="A105" s="94">
        <v>84</v>
      </c>
      <c r="B105" s="95" t="s">
        <v>147</v>
      </c>
      <c r="C105" s="95" t="s">
        <v>74</v>
      </c>
      <c r="D105" s="94">
        <v>14</v>
      </c>
      <c r="E105" s="94">
        <v>0.64</v>
      </c>
      <c r="F105" s="94" t="s">
        <v>85</v>
      </c>
      <c r="G105" s="94"/>
      <c r="H105" s="94"/>
      <c r="I105" s="100"/>
      <c r="J105" s="94"/>
      <c r="K105" s="100"/>
      <c r="L105" s="94"/>
      <c r="M105" s="100"/>
      <c r="N105" s="94"/>
      <c r="O105" s="100"/>
      <c r="P105" s="94"/>
      <c r="Q105" s="100"/>
      <c r="R105" s="94"/>
      <c r="S105" s="100"/>
      <c r="T105" s="94"/>
      <c r="U105" s="100"/>
      <c r="V105" s="94"/>
      <c r="W105" s="100"/>
      <c r="X105" s="94"/>
      <c r="Y105" s="100"/>
      <c r="Z105" s="94"/>
      <c r="AA105" s="100"/>
      <c r="AB105" s="94"/>
      <c r="AC105" s="100"/>
      <c r="AD105" s="94"/>
      <c r="AE105" s="100"/>
      <c r="AF105" s="101"/>
      <c r="AG105" s="100"/>
      <c r="AH105" s="99"/>
      <c r="AI105" s="100"/>
      <c r="AJ105" s="99"/>
      <c r="AK105" s="100"/>
      <c r="AL105" s="99"/>
      <c r="AM105" s="100"/>
      <c r="AN105" s="99"/>
      <c r="AO105" s="100"/>
      <c r="AP105" s="99"/>
      <c r="AQ105" s="100"/>
      <c r="AR105" s="99"/>
      <c r="AS105" s="100"/>
      <c r="AT105" s="99"/>
      <c r="AU105" s="100"/>
      <c r="AV105" s="99"/>
      <c r="AW105" s="100"/>
      <c r="AX105" s="99"/>
      <c r="AY105" s="100"/>
      <c r="AZ105" s="99"/>
      <c r="BA105" s="100"/>
      <c r="BB105" s="99"/>
      <c r="BC105" s="100"/>
      <c r="BD105" s="99"/>
      <c r="BE105" s="100"/>
      <c r="BF105" s="101"/>
      <c r="BG105" s="100"/>
      <c r="BH105" s="99"/>
      <c r="BI105" s="100"/>
      <c r="BJ105" s="99"/>
      <c r="BK105" s="100"/>
      <c r="BL105" s="99"/>
      <c r="BM105" s="100"/>
      <c r="BN105" s="99"/>
      <c r="BO105" s="100"/>
      <c r="BP105" s="99"/>
      <c r="BQ105" s="100"/>
      <c r="BR105" s="99"/>
      <c r="BS105" s="100"/>
      <c r="BT105" s="99"/>
      <c r="BU105" s="100"/>
      <c r="BV105" s="99"/>
      <c r="BW105" s="100"/>
      <c r="BX105" s="99"/>
      <c r="BY105" s="100"/>
      <c r="BZ105" s="99"/>
      <c r="CA105" s="100"/>
      <c r="CB105" s="99"/>
      <c r="CC105" s="100"/>
      <c r="CD105" s="99"/>
      <c r="CE105" s="100"/>
      <c r="CF105" s="101">
        <f t="shared" si="358"/>
        <v>0</v>
      </c>
      <c r="CG105" s="100">
        <f t="shared" si="358"/>
        <v>0</v>
      </c>
    </row>
    <row r="106" spans="1:85" s="102" customFormat="1" ht="19.899999999999999" customHeight="1" x14ac:dyDescent="0.25">
      <c r="A106" s="94">
        <v>85</v>
      </c>
      <c r="B106" s="95" t="s">
        <v>147</v>
      </c>
      <c r="C106" s="95" t="s">
        <v>77</v>
      </c>
      <c r="D106" s="94">
        <v>14</v>
      </c>
      <c r="E106" s="94">
        <v>0.6</v>
      </c>
      <c r="F106" s="94"/>
      <c r="G106" s="94"/>
      <c r="H106" s="94"/>
      <c r="I106" s="100"/>
      <c r="J106" s="94"/>
      <c r="K106" s="100"/>
      <c r="L106" s="94"/>
      <c r="M106" s="100"/>
      <c r="N106" s="94"/>
      <c r="O106" s="100"/>
      <c r="P106" s="94"/>
      <c r="Q106" s="100"/>
      <c r="R106" s="94"/>
      <c r="S106" s="100"/>
      <c r="T106" s="94"/>
      <c r="U106" s="100"/>
      <c r="V106" s="94"/>
      <c r="W106" s="100"/>
      <c r="X106" s="94"/>
      <c r="Y106" s="100"/>
      <c r="Z106" s="94"/>
      <c r="AA106" s="100"/>
      <c r="AB106" s="94"/>
      <c r="AC106" s="100"/>
      <c r="AD106" s="94"/>
      <c r="AE106" s="100"/>
      <c r="AF106" s="101"/>
      <c r="AG106" s="100"/>
      <c r="AH106" s="99"/>
      <c r="AI106" s="100"/>
      <c r="AJ106" s="99"/>
      <c r="AK106" s="100"/>
      <c r="AL106" s="99"/>
      <c r="AM106" s="100"/>
      <c r="AN106" s="99"/>
      <c r="AO106" s="100"/>
      <c r="AP106" s="99"/>
      <c r="AQ106" s="100"/>
      <c r="AR106" s="99"/>
      <c r="AS106" s="100"/>
      <c r="AT106" s="99"/>
      <c r="AU106" s="100"/>
      <c r="AV106" s="99"/>
      <c r="AW106" s="100"/>
      <c r="AX106" s="99"/>
      <c r="AY106" s="100"/>
      <c r="AZ106" s="99"/>
      <c r="BA106" s="100"/>
      <c r="BB106" s="99"/>
      <c r="BC106" s="100"/>
      <c r="BD106" s="99"/>
      <c r="BE106" s="100"/>
      <c r="BF106" s="101"/>
      <c r="BG106" s="100"/>
      <c r="BH106" s="99"/>
      <c r="BI106" s="100"/>
      <c r="BJ106" s="99"/>
      <c r="BK106" s="100"/>
      <c r="BL106" s="99"/>
      <c r="BM106" s="100"/>
      <c r="BN106" s="99"/>
      <c r="BO106" s="100"/>
      <c r="BP106" s="99"/>
      <c r="BQ106" s="100"/>
      <c r="BR106" s="99"/>
      <c r="BS106" s="100"/>
      <c r="BT106" s="99"/>
      <c r="BU106" s="100"/>
      <c r="BV106" s="99"/>
      <c r="BW106" s="100"/>
      <c r="BX106" s="99"/>
      <c r="BY106" s="100"/>
      <c r="BZ106" s="99"/>
      <c r="CA106" s="100"/>
      <c r="CB106" s="99"/>
      <c r="CC106" s="100"/>
      <c r="CD106" s="99"/>
      <c r="CE106" s="100"/>
      <c r="CF106" s="101">
        <f t="shared" si="358"/>
        <v>0</v>
      </c>
      <c r="CG106" s="100">
        <f t="shared" si="358"/>
        <v>0</v>
      </c>
    </row>
    <row r="107" spans="1:85" s="102" customFormat="1" ht="19.899999999999999" customHeight="1" x14ac:dyDescent="0.25">
      <c r="A107" s="94">
        <v>86</v>
      </c>
      <c r="B107" s="95" t="s">
        <v>147</v>
      </c>
      <c r="C107" s="95" t="s">
        <v>77</v>
      </c>
      <c r="D107" s="94"/>
      <c r="E107" s="94">
        <v>0.6</v>
      </c>
      <c r="F107" s="94" t="s">
        <v>98</v>
      </c>
      <c r="G107" s="94"/>
      <c r="H107" s="94"/>
      <c r="I107" s="100"/>
      <c r="J107" s="94"/>
      <c r="K107" s="100"/>
      <c r="L107" s="94"/>
      <c r="M107" s="100"/>
      <c r="N107" s="94"/>
      <c r="O107" s="100"/>
      <c r="P107" s="94"/>
      <c r="Q107" s="100"/>
      <c r="R107" s="94"/>
      <c r="S107" s="100"/>
      <c r="T107" s="94"/>
      <c r="U107" s="100"/>
      <c r="V107" s="94"/>
      <c r="W107" s="100"/>
      <c r="X107" s="94"/>
      <c r="Y107" s="100"/>
      <c r="Z107" s="94"/>
      <c r="AA107" s="100"/>
      <c r="AB107" s="94"/>
      <c r="AC107" s="100"/>
      <c r="AD107" s="94"/>
      <c r="AE107" s="100"/>
      <c r="AF107" s="101"/>
      <c r="AG107" s="100"/>
      <c r="AH107" s="99"/>
      <c r="AI107" s="100"/>
      <c r="AJ107" s="99"/>
      <c r="AK107" s="100"/>
      <c r="AL107" s="99"/>
      <c r="AM107" s="100"/>
      <c r="AN107" s="99"/>
      <c r="AO107" s="100"/>
      <c r="AP107" s="99"/>
      <c r="AQ107" s="100"/>
      <c r="AR107" s="99"/>
      <c r="AS107" s="100"/>
      <c r="AT107" s="99"/>
      <c r="AU107" s="100"/>
      <c r="AV107" s="99"/>
      <c r="AW107" s="100"/>
      <c r="AX107" s="99"/>
      <c r="AY107" s="100"/>
      <c r="AZ107" s="99"/>
      <c r="BA107" s="100"/>
      <c r="BB107" s="99"/>
      <c r="BC107" s="100"/>
      <c r="BD107" s="99"/>
      <c r="BE107" s="100"/>
      <c r="BF107" s="101"/>
      <c r="BG107" s="100"/>
      <c r="BH107" s="99"/>
      <c r="BI107" s="100"/>
      <c r="BJ107" s="99"/>
      <c r="BK107" s="100"/>
      <c r="BL107" s="99"/>
      <c r="BM107" s="100"/>
      <c r="BN107" s="99"/>
      <c r="BO107" s="100"/>
      <c r="BP107" s="99"/>
      <c r="BQ107" s="100"/>
      <c r="BR107" s="99"/>
      <c r="BS107" s="100"/>
      <c r="BT107" s="99"/>
      <c r="BU107" s="100"/>
      <c r="BV107" s="99"/>
      <c r="BW107" s="100"/>
      <c r="BX107" s="99"/>
      <c r="BY107" s="100"/>
      <c r="BZ107" s="99"/>
      <c r="CA107" s="100"/>
      <c r="CB107" s="99"/>
      <c r="CC107" s="100"/>
      <c r="CD107" s="99"/>
      <c r="CE107" s="100"/>
      <c r="CF107" s="101">
        <f t="shared" si="358"/>
        <v>0</v>
      </c>
      <c r="CG107" s="100">
        <f t="shared" si="358"/>
        <v>0</v>
      </c>
    </row>
    <row r="108" spans="1:85" s="102" customFormat="1" ht="19.899999999999999" customHeight="1" x14ac:dyDescent="0.25">
      <c r="A108" s="94"/>
      <c r="B108" s="95"/>
      <c r="C108" s="95"/>
      <c r="D108" s="94"/>
      <c r="E108" s="94"/>
      <c r="F108" s="94"/>
      <c r="G108" s="94"/>
      <c r="H108" s="94"/>
      <c r="I108" s="100"/>
      <c r="J108" s="94"/>
      <c r="K108" s="100"/>
      <c r="L108" s="94"/>
      <c r="M108" s="100"/>
      <c r="N108" s="94"/>
      <c r="O108" s="100"/>
      <c r="P108" s="94"/>
      <c r="Q108" s="100"/>
      <c r="R108" s="94"/>
      <c r="S108" s="100"/>
      <c r="T108" s="94"/>
      <c r="U108" s="100"/>
      <c r="V108" s="94"/>
      <c r="W108" s="100"/>
      <c r="X108" s="94"/>
      <c r="Y108" s="100"/>
      <c r="Z108" s="94"/>
      <c r="AA108" s="100"/>
      <c r="AB108" s="94"/>
      <c r="AC108" s="100"/>
      <c r="AD108" s="94"/>
      <c r="AE108" s="100"/>
      <c r="AF108" s="101"/>
      <c r="AG108" s="100"/>
      <c r="AH108" s="99"/>
      <c r="AI108" s="100"/>
      <c r="AJ108" s="99"/>
      <c r="AK108" s="100"/>
      <c r="AL108" s="99"/>
      <c r="AM108" s="100"/>
      <c r="AN108" s="99"/>
      <c r="AO108" s="100"/>
      <c r="AP108" s="99"/>
      <c r="AQ108" s="100"/>
      <c r="AR108" s="99"/>
      <c r="AS108" s="100"/>
      <c r="AT108" s="99"/>
      <c r="AU108" s="100"/>
      <c r="AV108" s="99"/>
      <c r="AW108" s="100"/>
      <c r="AX108" s="99"/>
      <c r="AY108" s="100"/>
      <c r="AZ108" s="99"/>
      <c r="BA108" s="100"/>
      <c r="BB108" s="99"/>
      <c r="BC108" s="100"/>
      <c r="BD108" s="99"/>
      <c r="BE108" s="100"/>
      <c r="BF108" s="101"/>
      <c r="BG108" s="100"/>
      <c r="BH108" s="99"/>
      <c r="BI108" s="100"/>
      <c r="BJ108" s="99"/>
      <c r="BK108" s="100"/>
      <c r="BL108" s="99"/>
      <c r="BM108" s="100"/>
      <c r="BN108" s="99"/>
      <c r="BO108" s="100"/>
      <c r="BP108" s="99"/>
      <c r="BQ108" s="100"/>
      <c r="BR108" s="99"/>
      <c r="BS108" s="100"/>
      <c r="BT108" s="99"/>
      <c r="BU108" s="100"/>
      <c r="BV108" s="99"/>
      <c r="BW108" s="100"/>
      <c r="BX108" s="99"/>
      <c r="BY108" s="100"/>
      <c r="BZ108" s="99"/>
      <c r="CA108" s="100"/>
      <c r="CB108" s="99"/>
      <c r="CC108" s="100"/>
      <c r="CD108" s="99"/>
      <c r="CE108" s="100"/>
      <c r="CF108" s="101">
        <f t="shared" si="358"/>
        <v>0</v>
      </c>
      <c r="CG108" s="100">
        <f t="shared" si="358"/>
        <v>0</v>
      </c>
    </row>
    <row r="109" spans="1:85" s="102" customFormat="1" ht="19.899999999999999" customHeight="1" x14ac:dyDescent="0.25">
      <c r="A109" s="94">
        <v>87</v>
      </c>
      <c r="B109" s="95" t="s">
        <v>148</v>
      </c>
      <c r="C109" s="95" t="s">
        <v>77</v>
      </c>
      <c r="D109" s="94">
        <v>14</v>
      </c>
      <c r="E109" s="94">
        <v>1</v>
      </c>
      <c r="F109" s="94"/>
      <c r="G109" s="94"/>
      <c r="H109" s="94"/>
      <c r="I109" s="100"/>
      <c r="J109" s="94"/>
      <c r="K109" s="100"/>
      <c r="L109" s="94"/>
      <c r="M109" s="100"/>
      <c r="N109" s="94"/>
      <c r="O109" s="100"/>
      <c r="P109" s="94"/>
      <c r="Q109" s="100"/>
      <c r="R109" s="94"/>
      <c r="S109" s="100"/>
      <c r="T109" s="94"/>
      <c r="U109" s="100"/>
      <c r="V109" s="94"/>
      <c r="W109" s="100"/>
      <c r="X109" s="94"/>
      <c r="Y109" s="100"/>
      <c r="Z109" s="94"/>
      <c r="AA109" s="100"/>
      <c r="AB109" s="94"/>
      <c r="AC109" s="100"/>
      <c r="AD109" s="94"/>
      <c r="AE109" s="100"/>
      <c r="AF109" s="101"/>
      <c r="AG109" s="100"/>
      <c r="AH109" s="99"/>
      <c r="AI109" s="100"/>
      <c r="AJ109" s="99"/>
      <c r="AK109" s="100"/>
      <c r="AL109" s="99"/>
      <c r="AM109" s="100"/>
      <c r="AN109" s="99"/>
      <c r="AO109" s="100"/>
      <c r="AP109" s="99"/>
      <c r="AQ109" s="100"/>
      <c r="AR109" s="99"/>
      <c r="AS109" s="100"/>
      <c r="AT109" s="99"/>
      <c r="AU109" s="100"/>
      <c r="AV109" s="99"/>
      <c r="AW109" s="100"/>
      <c r="AX109" s="99"/>
      <c r="AY109" s="100"/>
      <c r="AZ109" s="99"/>
      <c r="BA109" s="100"/>
      <c r="BB109" s="99"/>
      <c r="BC109" s="100"/>
      <c r="BD109" s="99"/>
      <c r="BE109" s="100"/>
      <c r="BF109" s="101"/>
      <c r="BG109" s="100"/>
      <c r="BH109" s="99"/>
      <c r="BI109" s="100"/>
      <c r="BJ109" s="99"/>
      <c r="BK109" s="100"/>
      <c r="BL109" s="99"/>
      <c r="BM109" s="100"/>
      <c r="BN109" s="99"/>
      <c r="BO109" s="100"/>
      <c r="BP109" s="99"/>
      <c r="BQ109" s="100"/>
      <c r="BR109" s="99"/>
      <c r="BS109" s="100"/>
      <c r="BT109" s="99"/>
      <c r="BU109" s="100"/>
      <c r="BV109" s="99"/>
      <c r="BW109" s="100"/>
      <c r="BX109" s="99"/>
      <c r="BY109" s="100"/>
      <c r="BZ109" s="99"/>
      <c r="CA109" s="100"/>
      <c r="CB109" s="99"/>
      <c r="CC109" s="100"/>
      <c r="CD109" s="99"/>
      <c r="CE109" s="100"/>
      <c r="CF109" s="101">
        <f t="shared" si="358"/>
        <v>0</v>
      </c>
      <c r="CG109" s="100">
        <f t="shared" si="358"/>
        <v>0</v>
      </c>
    </row>
    <row r="110" spans="1:85" s="102" customFormat="1" ht="19.899999999999999" customHeight="1" x14ac:dyDescent="0.25">
      <c r="A110" s="94">
        <v>88</v>
      </c>
      <c r="B110" s="95" t="s">
        <v>148</v>
      </c>
      <c r="C110" s="95" t="s">
        <v>74</v>
      </c>
      <c r="D110" s="94">
        <v>14</v>
      </c>
      <c r="E110" s="94">
        <v>0.64</v>
      </c>
      <c r="F110" s="94" t="s">
        <v>85</v>
      </c>
      <c r="G110" s="94"/>
      <c r="H110" s="94"/>
      <c r="I110" s="100"/>
      <c r="J110" s="94"/>
      <c r="K110" s="100"/>
      <c r="L110" s="94"/>
      <c r="M110" s="100"/>
      <c r="N110" s="94"/>
      <c r="O110" s="100"/>
      <c r="P110" s="94"/>
      <c r="Q110" s="100"/>
      <c r="R110" s="94"/>
      <c r="S110" s="100"/>
      <c r="T110" s="94"/>
      <c r="U110" s="100"/>
      <c r="V110" s="94"/>
      <c r="W110" s="100"/>
      <c r="X110" s="94"/>
      <c r="Y110" s="100"/>
      <c r="Z110" s="94"/>
      <c r="AA110" s="100"/>
      <c r="AB110" s="94"/>
      <c r="AC110" s="100"/>
      <c r="AD110" s="94"/>
      <c r="AE110" s="100"/>
      <c r="AF110" s="101"/>
      <c r="AG110" s="100"/>
      <c r="AH110" s="99"/>
      <c r="AI110" s="100"/>
      <c r="AJ110" s="99"/>
      <c r="AK110" s="100"/>
      <c r="AL110" s="99"/>
      <c r="AM110" s="100"/>
      <c r="AN110" s="99"/>
      <c r="AO110" s="100"/>
      <c r="AP110" s="99"/>
      <c r="AQ110" s="100"/>
      <c r="AR110" s="99"/>
      <c r="AS110" s="100"/>
      <c r="AT110" s="99"/>
      <c r="AU110" s="100"/>
      <c r="AV110" s="99"/>
      <c r="AW110" s="100"/>
      <c r="AX110" s="99"/>
      <c r="AY110" s="100"/>
      <c r="AZ110" s="99"/>
      <c r="BA110" s="100"/>
      <c r="BB110" s="99"/>
      <c r="BC110" s="100"/>
      <c r="BD110" s="99"/>
      <c r="BE110" s="100"/>
      <c r="BF110" s="101"/>
      <c r="BG110" s="100"/>
      <c r="BH110" s="99"/>
      <c r="BI110" s="100"/>
      <c r="BJ110" s="99"/>
      <c r="BK110" s="100"/>
      <c r="BL110" s="99"/>
      <c r="BM110" s="100"/>
      <c r="BN110" s="99"/>
      <c r="BO110" s="100"/>
      <c r="BP110" s="99"/>
      <c r="BQ110" s="100"/>
      <c r="BR110" s="99"/>
      <c r="BS110" s="100"/>
      <c r="BT110" s="99"/>
      <c r="BU110" s="100"/>
      <c r="BV110" s="99"/>
      <c r="BW110" s="100"/>
      <c r="BX110" s="99"/>
      <c r="BY110" s="100"/>
      <c r="BZ110" s="99"/>
      <c r="CA110" s="100"/>
      <c r="CB110" s="99"/>
      <c r="CC110" s="100"/>
      <c r="CD110" s="99"/>
      <c r="CE110" s="100"/>
      <c r="CF110" s="101">
        <f t="shared" si="358"/>
        <v>0</v>
      </c>
      <c r="CG110" s="100">
        <f t="shared" si="358"/>
        <v>0</v>
      </c>
    </row>
    <row r="111" spans="1:85" s="102" customFormat="1" ht="19.899999999999999" customHeight="1" x14ac:dyDescent="0.25">
      <c r="A111" s="94">
        <v>89</v>
      </c>
      <c r="B111" s="95" t="s">
        <v>148</v>
      </c>
      <c r="C111" s="95" t="s">
        <v>74</v>
      </c>
      <c r="D111" s="94"/>
      <c r="E111" s="94">
        <v>0.64</v>
      </c>
      <c r="F111" s="94" t="s">
        <v>85</v>
      </c>
      <c r="G111" s="94"/>
      <c r="H111" s="94"/>
      <c r="I111" s="100"/>
      <c r="J111" s="94"/>
      <c r="K111" s="100"/>
      <c r="L111" s="94"/>
      <c r="M111" s="100"/>
      <c r="N111" s="94"/>
      <c r="O111" s="100"/>
      <c r="P111" s="94"/>
      <c r="Q111" s="100"/>
      <c r="R111" s="94"/>
      <c r="S111" s="100"/>
      <c r="T111" s="94"/>
      <c r="U111" s="100"/>
      <c r="V111" s="94"/>
      <c r="W111" s="100"/>
      <c r="X111" s="94"/>
      <c r="Y111" s="100"/>
      <c r="Z111" s="94"/>
      <c r="AA111" s="100"/>
      <c r="AB111" s="94"/>
      <c r="AC111" s="100"/>
      <c r="AD111" s="94"/>
      <c r="AE111" s="100"/>
      <c r="AF111" s="101"/>
      <c r="AG111" s="100"/>
      <c r="AH111" s="99"/>
      <c r="AI111" s="100"/>
      <c r="AJ111" s="99"/>
      <c r="AK111" s="100"/>
      <c r="AL111" s="99"/>
      <c r="AM111" s="100"/>
      <c r="AN111" s="99"/>
      <c r="AO111" s="100"/>
      <c r="AP111" s="99"/>
      <c r="AQ111" s="100"/>
      <c r="AR111" s="99"/>
      <c r="AS111" s="100"/>
      <c r="AT111" s="99"/>
      <c r="AU111" s="100"/>
      <c r="AV111" s="99"/>
      <c r="AW111" s="100"/>
      <c r="AX111" s="99"/>
      <c r="AY111" s="100"/>
      <c r="AZ111" s="99"/>
      <c r="BA111" s="100"/>
      <c r="BB111" s="99"/>
      <c r="BC111" s="100"/>
      <c r="BD111" s="99"/>
      <c r="BE111" s="100"/>
      <c r="BF111" s="101"/>
      <c r="BG111" s="100"/>
      <c r="BH111" s="99"/>
      <c r="BI111" s="100"/>
      <c r="BJ111" s="99"/>
      <c r="BK111" s="100"/>
      <c r="BL111" s="99"/>
      <c r="BM111" s="100"/>
      <c r="BN111" s="99"/>
      <c r="BO111" s="100"/>
      <c r="BP111" s="99"/>
      <c r="BQ111" s="100"/>
      <c r="BR111" s="99"/>
      <c r="BS111" s="100"/>
      <c r="BT111" s="99"/>
      <c r="BU111" s="100"/>
      <c r="BV111" s="99"/>
      <c r="BW111" s="100"/>
      <c r="BX111" s="99"/>
      <c r="BY111" s="100"/>
      <c r="BZ111" s="99"/>
      <c r="CA111" s="100"/>
      <c r="CB111" s="99"/>
      <c r="CC111" s="100"/>
      <c r="CD111" s="99"/>
      <c r="CE111" s="100"/>
      <c r="CF111" s="101">
        <f t="shared" si="358"/>
        <v>0</v>
      </c>
      <c r="CG111" s="100">
        <f t="shared" si="358"/>
        <v>0</v>
      </c>
    </row>
    <row r="112" spans="1:85" s="102" customFormat="1" ht="19.899999999999999" customHeight="1" x14ac:dyDescent="0.25">
      <c r="A112" s="94"/>
      <c r="B112" s="95"/>
      <c r="C112" s="95"/>
      <c r="D112" s="94"/>
      <c r="E112" s="94"/>
      <c r="F112" s="94"/>
      <c r="G112" s="94"/>
      <c r="H112" s="94"/>
      <c r="I112" s="100"/>
      <c r="J112" s="94"/>
      <c r="K112" s="100"/>
      <c r="L112" s="94"/>
      <c r="M112" s="100"/>
      <c r="N112" s="94"/>
      <c r="O112" s="100"/>
      <c r="P112" s="94"/>
      <c r="Q112" s="100"/>
      <c r="R112" s="94"/>
      <c r="S112" s="100"/>
      <c r="T112" s="94"/>
      <c r="U112" s="100"/>
      <c r="V112" s="94"/>
      <c r="W112" s="100"/>
      <c r="X112" s="94"/>
      <c r="Y112" s="100"/>
      <c r="Z112" s="94"/>
      <c r="AA112" s="100"/>
      <c r="AB112" s="94"/>
      <c r="AC112" s="100"/>
      <c r="AD112" s="94"/>
      <c r="AE112" s="100"/>
      <c r="AF112" s="101"/>
      <c r="AG112" s="100"/>
      <c r="AH112" s="99"/>
      <c r="AI112" s="100"/>
      <c r="AJ112" s="99"/>
      <c r="AK112" s="100"/>
      <c r="AL112" s="99"/>
      <c r="AM112" s="100"/>
      <c r="AN112" s="99"/>
      <c r="AO112" s="100"/>
      <c r="AP112" s="99"/>
      <c r="AQ112" s="100"/>
      <c r="AR112" s="99"/>
      <c r="AS112" s="100"/>
      <c r="AT112" s="99"/>
      <c r="AU112" s="100"/>
      <c r="AV112" s="99"/>
      <c r="AW112" s="100"/>
      <c r="AX112" s="99"/>
      <c r="AY112" s="100"/>
      <c r="AZ112" s="99"/>
      <c r="BA112" s="100"/>
      <c r="BB112" s="99"/>
      <c r="BC112" s="100"/>
      <c r="BD112" s="99"/>
      <c r="BE112" s="100"/>
      <c r="BF112" s="101"/>
      <c r="BG112" s="100"/>
      <c r="BH112" s="99"/>
      <c r="BI112" s="100"/>
      <c r="BJ112" s="99"/>
      <c r="BK112" s="100"/>
      <c r="BL112" s="99"/>
      <c r="BM112" s="100"/>
      <c r="BN112" s="99"/>
      <c r="BO112" s="100"/>
      <c r="BP112" s="99"/>
      <c r="BQ112" s="100"/>
      <c r="BR112" s="99"/>
      <c r="BS112" s="100"/>
      <c r="BT112" s="99"/>
      <c r="BU112" s="100"/>
      <c r="BV112" s="99"/>
      <c r="BW112" s="100"/>
      <c r="BX112" s="99"/>
      <c r="BY112" s="100"/>
      <c r="BZ112" s="99"/>
      <c r="CA112" s="100"/>
      <c r="CB112" s="99"/>
      <c r="CC112" s="100"/>
      <c r="CD112" s="99"/>
      <c r="CE112" s="100"/>
      <c r="CF112" s="101">
        <f t="shared" si="358"/>
        <v>0</v>
      </c>
      <c r="CG112" s="100">
        <f t="shared" si="358"/>
        <v>0</v>
      </c>
    </row>
    <row r="113" spans="1:85" s="102" customFormat="1" ht="19.899999999999999" customHeight="1" x14ac:dyDescent="0.25">
      <c r="A113" s="94">
        <v>90</v>
      </c>
      <c r="B113" s="95" t="s">
        <v>149</v>
      </c>
      <c r="C113" s="95" t="s">
        <v>74</v>
      </c>
      <c r="D113" s="94">
        <f>RANK(BF113,$BF$4:$BF$147)</f>
        <v>13</v>
      </c>
      <c r="E113" s="94">
        <v>0.7</v>
      </c>
      <c r="F113" s="94" t="s">
        <v>75</v>
      </c>
      <c r="G113" s="94">
        <v>3600</v>
      </c>
      <c r="H113" s="94">
        <v>24</v>
      </c>
      <c r="I113" s="104">
        <f t="shared" ref="I113:I114" si="359">H113*$E113</f>
        <v>16.799999999999997</v>
      </c>
      <c r="J113" s="94">
        <v>168</v>
      </c>
      <c r="K113" s="97">
        <f t="shared" ref="K113:K114" si="360">J113*$E113</f>
        <v>117.6</v>
      </c>
      <c r="L113" s="94">
        <v>120</v>
      </c>
      <c r="M113" s="97">
        <f t="shared" ref="M113:M114" si="361">L113*$E113</f>
        <v>84</v>
      </c>
      <c r="N113" s="94">
        <v>48</v>
      </c>
      <c r="O113" s="97">
        <f t="shared" ref="O113:O114" si="362">N113*$E113</f>
        <v>33.599999999999994</v>
      </c>
      <c r="P113" s="94">
        <v>12</v>
      </c>
      <c r="Q113" s="97">
        <f t="shared" ref="Q113:Q114" si="363">P113*$E113</f>
        <v>8.3999999999999986</v>
      </c>
      <c r="R113" s="94">
        <v>24</v>
      </c>
      <c r="S113" s="97">
        <f t="shared" ref="S113:S114" si="364">R113*$E113</f>
        <v>16.799999999999997</v>
      </c>
      <c r="T113" s="94">
        <v>36</v>
      </c>
      <c r="U113" s="97">
        <f t="shared" ref="U113:U114" si="365">T113*$E113</f>
        <v>25.2</v>
      </c>
      <c r="V113" s="94"/>
      <c r="W113" s="104">
        <f t="shared" ref="W113:W114" si="366">V113*$E113</f>
        <v>0</v>
      </c>
      <c r="X113" s="94">
        <v>12</v>
      </c>
      <c r="Y113" s="97">
        <f t="shared" ref="Y113:Y114" si="367">X113*$E113</f>
        <v>8.3999999999999986</v>
      </c>
      <c r="Z113" s="94">
        <v>24</v>
      </c>
      <c r="AA113" s="97">
        <f t="shared" ref="AA113:AA114" si="368">Z113*$E113</f>
        <v>16.799999999999997</v>
      </c>
      <c r="AB113" s="94">
        <v>36</v>
      </c>
      <c r="AC113" s="97">
        <f t="shared" ref="AC113:AC114" si="369">AB113*$E113</f>
        <v>25.2</v>
      </c>
      <c r="AD113" s="94">
        <v>15</v>
      </c>
      <c r="AE113" s="97">
        <f t="shared" ref="AE113:AE114" si="370">AD113*$E113</f>
        <v>10.5</v>
      </c>
      <c r="AF113" s="101">
        <f>SUM(H113,J113,L113,N113,P113,R113,T113,V113,X113,Z113,AB113,AD113)</f>
        <v>519</v>
      </c>
      <c r="AG113" s="100">
        <f>SUM(I113,K113,M113,O113,Q113,S113,U113,W113,Y113,AA113,AC113,AE113)</f>
        <v>363.29999999999995</v>
      </c>
      <c r="AH113" s="96">
        <v>15</v>
      </c>
      <c r="AI113" s="104">
        <f t="shared" ref="AI113:AI114" si="371">AH113*$E113</f>
        <v>10.5</v>
      </c>
      <c r="AJ113" s="98">
        <v>4</v>
      </c>
      <c r="AK113" s="97">
        <f t="shared" ref="AK113:AK114" si="372">AJ113*$E113</f>
        <v>2.8</v>
      </c>
      <c r="AL113" s="99"/>
      <c r="AM113" s="100">
        <f>AL113*$E113</f>
        <v>0</v>
      </c>
      <c r="AN113" s="99">
        <v>6</v>
      </c>
      <c r="AO113" s="100">
        <f>AN113*$E113</f>
        <v>4.1999999999999993</v>
      </c>
      <c r="AP113" s="99">
        <v>23</v>
      </c>
      <c r="AQ113" s="100">
        <f>AP113*$E113</f>
        <v>16.099999999999998</v>
      </c>
      <c r="AR113" s="99">
        <v>17</v>
      </c>
      <c r="AS113" s="100">
        <f>AR113*$E113</f>
        <v>11.899999999999999</v>
      </c>
      <c r="AT113" s="99">
        <v>11</v>
      </c>
      <c r="AU113" s="100">
        <f>AT113*$E113</f>
        <v>7.6999999999999993</v>
      </c>
      <c r="AV113" s="99">
        <v>14</v>
      </c>
      <c r="AW113" s="100">
        <f>AV113*$E113</f>
        <v>9.7999999999999989</v>
      </c>
      <c r="AX113" s="99">
        <v>8</v>
      </c>
      <c r="AY113" s="100">
        <f>AX113*$E113</f>
        <v>5.6</v>
      </c>
      <c r="AZ113" s="99">
        <v>12</v>
      </c>
      <c r="BA113" s="100">
        <f>AZ113*$E113</f>
        <v>8.3999999999999986</v>
      </c>
      <c r="BB113" s="99">
        <v>12</v>
      </c>
      <c r="BC113" s="100">
        <f>BB113*$E113</f>
        <v>8.3999999999999986</v>
      </c>
      <c r="BD113" s="99"/>
      <c r="BE113" s="100">
        <f>BD113*$E113</f>
        <v>0</v>
      </c>
      <c r="BF113" s="101">
        <f>SUM(AH113,AJ113,AL113,AN113,AP113,AR113,AT113,AV113,AX113,AZ113,BB113,BD113)</f>
        <v>122</v>
      </c>
      <c r="BG113" s="100">
        <f>SUM(AI113,AK113,AM113,AO113,AQ113,AS113,AU113,AW113,AY113,BA113,BC113,BE113)</f>
        <v>85.399999999999977</v>
      </c>
      <c r="BH113" s="96"/>
      <c r="BI113" s="104">
        <f t="shared" ref="BI113:BI114" si="373">BH113*$E113</f>
        <v>0</v>
      </c>
      <c r="BJ113" s="98">
        <v>3</v>
      </c>
      <c r="BK113" s="100">
        <f t="shared" si="208"/>
        <v>2.0999999999999996</v>
      </c>
      <c r="BL113" s="99"/>
      <c r="BM113" s="100">
        <f>BL113*$E113</f>
        <v>0</v>
      </c>
      <c r="BN113" s="99"/>
      <c r="BO113" s="100">
        <f>BN113*$E113</f>
        <v>0</v>
      </c>
      <c r="BP113" s="99"/>
      <c r="BQ113" s="100">
        <f>BP113*$E113</f>
        <v>0</v>
      </c>
      <c r="BR113" s="99"/>
      <c r="BS113" s="100">
        <f>BR113*$E113</f>
        <v>0</v>
      </c>
      <c r="BT113" s="99"/>
      <c r="BU113" s="100">
        <f>BT113*$E113</f>
        <v>0</v>
      </c>
      <c r="BV113" s="99"/>
      <c r="BW113" s="100">
        <f>BV113*$E113</f>
        <v>0</v>
      </c>
      <c r="BX113" s="99"/>
      <c r="BY113" s="100">
        <f>BX113*$E113</f>
        <v>0</v>
      </c>
      <c r="BZ113" s="99"/>
      <c r="CA113" s="100">
        <f>BZ113*$E113</f>
        <v>0</v>
      </c>
      <c r="CB113" s="99"/>
      <c r="CC113" s="100">
        <f>CB113*$E113</f>
        <v>0</v>
      </c>
      <c r="CD113" s="99"/>
      <c r="CE113" s="100">
        <f>CD113*$E113</f>
        <v>0</v>
      </c>
      <c r="CF113" s="101">
        <f t="shared" si="358"/>
        <v>3</v>
      </c>
      <c r="CG113" s="100">
        <f t="shared" si="358"/>
        <v>2.0999999999999996</v>
      </c>
    </row>
    <row r="114" spans="1:85" s="102" customFormat="1" ht="19.899999999999999" customHeight="1" x14ac:dyDescent="0.25">
      <c r="A114" s="94">
        <v>91</v>
      </c>
      <c r="B114" s="95" t="s">
        <v>150</v>
      </c>
      <c r="C114" s="95" t="s">
        <v>74</v>
      </c>
      <c r="D114" s="94">
        <f>RANK(BF114,$BF$4:$BF$147)</f>
        <v>15</v>
      </c>
      <c r="E114" s="94">
        <v>0.35</v>
      </c>
      <c r="F114" s="94" t="s">
        <v>83</v>
      </c>
      <c r="G114" s="94">
        <v>2100</v>
      </c>
      <c r="H114" s="94"/>
      <c r="I114" s="104">
        <f t="shared" si="359"/>
        <v>0</v>
      </c>
      <c r="J114" s="94">
        <v>288</v>
      </c>
      <c r="K114" s="97">
        <f t="shared" si="360"/>
        <v>100.8</v>
      </c>
      <c r="L114" s="94">
        <v>312</v>
      </c>
      <c r="M114" s="97">
        <f t="shared" si="361"/>
        <v>109.19999999999999</v>
      </c>
      <c r="N114" s="94">
        <v>24</v>
      </c>
      <c r="O114" s="97">
        <f t="shared" si="362"/>
        <v>8.3999999999999986</v>
      </c>
      <c r="P114" s="94">
        <v>48</v>
      </c>
      <c r="Q114" s="97">
        <f t="shared" si="363"/>
        <v>16.799999999999997</v>
      </c>
      <c r="R114" s="94">
        <v>24</v>
      </c>
      <c r="S114" s="97">
        <f t="shared" si="364"/>
        <v>8.3999999999999986</v>
      </c>
      <c r="T114" s="94">
        <v>96</v>
      </c>
      <c r="U114" s="97">
        <f t="shared" si="365"/>
        <v>33.599999999999994</v>
      </c>
      <c r="V114" s="94"/>
      <c r="W114" s="104">
        <f t="shared" si="366"/>
        <v>0</v>
      </c>
      <c r="X114" s="94"/>
      <c r="Y114" s="104">
        <f t="shared" si="367"/>
        <v>0</v>
      </c>
      <c r="Z114" s="94"/>
      <c r="AA114" s="104">
        <f t="shared" si="368"/>
        <v>0</v>
      </c>
      <c r="AB114" s="94"/>
      <c r="AC114" s="104">
        <f t="shared" si="369"/>
        <v>0</v>
      </c>
      <c r="AD114" s="94"/>
      <c r="AE114" s="104">
        <f t="shared" si="370"/>
        <v>0</v>
      </c>
      <c r="AF114" s="101">
        <f>SUM(H114,J114,L114,N114,P114,R114,T114,V114,X114,Z114,AB114,AD114)</f>
        <v>792</v>
      </c>
      <c r="AG114" s="100">
        <f>SUM(I114,K114,M114,O114,Q114,S114,U114,W114,Y114,AA114,AC114,AE114)</f>
        <v>277.2</v>
      </c>
      <c r="AH114" s="96"/>
      <c r="AI114" s="104">
        <f t="shared" si="371"/>
        <v>0</v>
      </c>
      <c r="AJ114" s="98">
        <v>24</v>
      </c>
      <c r="AK114" s="97">
        <f t="shared" si="372"/>
        <v>8.3999999999999986</v>
      </c>
      <c r="AL114" s="99"/>
      <c r="AM114" s="100">
        <f>AL114*$E114</f>
        <v>0</v>
      </c>
      <c r="AN114" s="99">
        <v>24</v>
      </c>
      <c r="AO114" s="100">
        <f>AN114*$E114</f>
        <v>8.3999999999999986</v>
      </c>
      <c r="AP114" s="99">
        <v>24</v>
      </c>
      <c r="AQ114" s="100">
        <f>AP114*$E114</f>
        <v>8.3999999999999986</v>
      </c>
      <c r="AR114" s="99"/>
      <c r="AS114" s="100">
        <f>AR114*$E114</f>
        <v>0</v>
      </c>
      <c r="AT114" s="99">
        <v>12</v>
      </c>
      <c r="AU114" s="100">
        <f>AT114*$E114</f>
        <v>4.1999999999999993</v>
      </c>
      <c r="AV114" s="99"/>
      <c r="AW114" s="100">
        <f>AV114*$E114</f>
        <v>0</v>
      </c>
      <c r="AX114" s="99"/>
      <c r="AY114" s="100">
        <f>AX114*$E114</f>
        <v>0</v>
      </c>
      <c r="AZ114" s="99"/>
      <c r="BA114" s="100">
        <f>AZ114*$E114</f>
        <v>0</v>
      </c>
      <c r="BB114" s="99">
        <v>24</v>
      </c>
      <c r="BC114" s="100">
        <f>BB114*$E114</f>
        <v>8.3999999999999986</v>
      </c>
      <c r="BD114" s="99"/>
      <c r="BE114" s="100">
        <f>BD114*$E114</f>
        <v>0</v>
      </c>
      <c r="BF114" s="101">
        <f>SUM(AH114,AJ114,AL114,AN114,AP114,AR114,AT114,AV114,AX114,AZ114,BB114,BD114)</f>
        <v>108</v>
      </c>
      <c r="BG114" s="100">
        <f>SUM(AI114,AK114,AM114,AO114,AQ114,AS114,AU114,AW114,AY114,BA114,BC114,BE114)</f>
        <v>37.799999999999997</v>
      </c>
      <c r="BH114" s="96"/>
      <c r="BI114" s="97">
        <f t="shared" si="373"/>
        <v>0</v>
      </c>
      <c r="BJ114" s="98"/>
      <c r="BK114" s="100">
        <f t="shared" si="208"/>
        <v>0</v>
      </c>
      <c r="BL114" s="99"/>
      <c r="BM114" s="100">
        <f>BL114*$E114</f>
        <v>0</v>
      </c>
      <c r="BN114" s="99"/>
      <c r="BO114" s="100">
        <f>BN114*$E114</f>
        <v>0</v>
      </c>
      <c r="BP114" s="99"/>
      <c r="BQ114" s="100">
        <f>BP114*$E114</f>
        <v>0</v>
      </c>
      <c r="BR114" s="99"/>
      <c r="BS114" s="100">
        <f>BR114*$E114</f>
        <v>0</v>
      </c>
      <c r="BT114" s="99"/>
      <c r="BU114" s="100">
        <f>BT114*$E114</f>
        <v>0</v>
      </c>
      <c r="BV114" s="99"/>
      <c r="BW114" s="100">
        <f>BV114*$E114</f>
        <v>0</v>
      </c>
      <c r="BX114" s="99"/>
      <c r="BY114" s="100">
        <f>BX114*$E114</f>
        <v>0</v>
      </c>
      <c r="BZ114" s="99"/>
      <c r="CA114" s="100">
        <f>BZ114*$E114</f>
        <v>0</v>
      </c>
      <c r="CB114" s="99"/>
      <c r="CC114" s="100">
        <f>CB114*$E114</f>
        <v>0</v>
      </c>
      <c r="CD114" s="99"/>
      <c r="CE114" s="100">
        <f>CD114*$E114</f>
        <v>0</v>
      </c>
      <c r="CF114" s="101">
        <f t="shared" si="358"/>
        <v>0</v>
      </c>
      <c r="CG114" s="100">
        <f t="shared" si="358"/>
        <v>0</v>
      </c>
    </row>
    <row r="115" spans="1:85" s="102" customFormat="1" ht="19.899999999999999" customHeight="1" x14ac:dyDescent="0.25">
      <c r="A115" s="94"/>
      <c r="B115" s="95"/>
      <c r="C115" s="95"/>
      <c r="D115" s="94"/>
      <c r="E115" s="94"/>
      <c r="F115" s="94"/>
      <c r="G115" s="94"/>
      <c r="H115" s="94"/>
      <c r="I115" s="100"/>
      <c r="J115" s="94"/>
      <c r="K115" s="100"/>
      <c r="L115" s="94"/>
      <c r="M115" s="100"/>
      <c r="N115" s="94"/>
      <c r="O115" s="100"/>
      <c r="P115" s="94"/>
      <c r="Q115" s="100"/>
      <c r="R115" s="94"/>
      <c r="S115" s="100"/>
      <c r="T115" s="94"/>
      <c r="U115" s="100"/>
      <c r="V115" s="94"/>
      <c r="W115" s="100"/>
      <c r="X115" s="94"/>
      <c r="Y115" s="100"/>
      <c r="Z115" s="94"/>
      <c r="AA115" s="100"/>
      <c r="AB115" s="94"/>
      <c r="AC115" s="100"/>
      <c r="AD115" s="94"/>
      <c r="AE115" s="100"/>
      <c r="AF115" s="101"/>
      <c r="AG115" s="100"/>
      <c r="AH115" s="99"/>
      <c r="AI115" s="100"/>
      <c r="AJ115" s="99"/>
      <c r="AK115" s="100"/>
      <c r="AL115" s="99"/>
      <c r="AM115" s="100"/>
      <c r="AN115" s="99"/>
      <c r="AO115" s="100"/>
      <c r="AP115" s="99"/>
      <c r="AQ115" s="100"/>
      <c r="AR115" s="99"/>
      <c r="AS115" s="100"/>
      <c r="AT115" s="99"/>
      <c r="AU115" s="100"/>
      <c r="AV115" s="99"/>
      <c r="AW115" s="100">
        <f t="shared" ref="AW115:AW124" si="374">AV115*$E115</f>
        <v>0</v>
      </c>
      <c r="AX115" s="99"/>
      <c r="AY115" s="100"/>
      <c r="AZ115" s="99"/>
      <c r="BA115" s="100"/>
      <c r="BB115" s="99"/>
      <c r="BC115" s="100"/>
      <c r="BD115" s="99"/>
      <c r="BE115" s="100"/>
      <c r="BF115" s="101">
        <f t="shared" ref="BF115:BF127" si="375">SUM(AH115,AJ115,AL115,AN115,AP115,AR115,AT115,AV115,AX115,AZ115,BB115,BD115)</f>
        <v>0</v>
      </c>
      <c r="BG115" s="100">
        <f t="shared" ref="BG115:BG127" si="376">SUM(AI115,AK115,AM115,AO115,AQ115,AS115,AU115,AW115,AY115,BA115,BC115,BE115)</f>
        <v>0</v>
      </c>
      <c r="BH115" s="99"/>
      <c r="BI115" s="100"/>
      <c r="BJ115" s="99"/>
      <c r="BK115" s="100"/>
      <c r="BL115" s="99"/>
      <c r="BM115" s="100"/>
      <c r="BN115" s="99"/>
      <c r="BO115" s="100"/>
      <c r="BP115" s="99"/>
      <c r="BQ115" s="100"/>
      <c r="BR115" s="99"/>
      <c r="BS115" s="100"/>
      <c r="BT115" s="99"/>
      <c r="BU115" s="100"/>
      <c r="BV115" s="99"/>
      <c r="BW115" s="100"/>
      <c r="BX115" s="99"/>
      <c r="BY115" s="100"/>
      <c r="BZ115" s="99"/>
      <c r="CA115" s="100"/>
      <c r="CB115" s="99"/>
      <c r="CC115" s="100"/>
      <c r="CD115" s="99"/>
      <c r="CE115" s="100"/>
      <c r="CF115" s="101">
        <f t="shared" si="358"/>
        <v>0</v>
      </c>
      <c r="CG115" s="100">
        <f t="shared" si="358"/>
        <v>0</v>
      </c>
    </row>
    <row r="116" spans="1:85" s="102" customFormat="1" ht="19.899999999999999" customHeight="1" x14ac:dyDescent="0.25">
      <c r="A116" s="94">
        <v>92</v>
      </c>
      <c r="B116" s="95" t="s">
        <v>204</v>
      </c>
      <c r="C116" s="95" t="s">
        <v>77</v>
      </c>
      <c r="D116" s="94">
        <f>RANK(BF116,$BF$4:$BF$147)</f>
        <v>16</v>
      </c>
      <c r="E116" s="94">
        <v>0.75</v>
      </c>
      <c r="F116" s="94" t="s">
        <v>75</v>
      </c>
      <c r="G116" s="94"/>
      <c r="H116" s="94"/>
      <c r="I116" s="100"/>
      <c r="J116" s="94"/>
      <c r="K116" s="100"/>
      <c r="L116" s="94"/>
      <c r="M116" s="100"/>
      <c r="N116" s="94"/>
      <c r="O116" s="100"/>
      <c r="P116" s="94"/>
      <c r="Q116" s="100"/>
      <c r="R116" s="94"/>
      <c r="S116" s="100"/>
      <c r="T116" s="94"/>
      <c r="U116" s="100"/>
      <c r="V116" s="94"/>
      <c r="W116" s="100"/>
      <c r="X116" s="94"/>
      <c r="Y116" s="100"/>
      <c r="Z116" s="94"/>
      <c r="AA116" s="100"/>
      <c r="AB116" s="94"/>
      <c r="AC116" s="100"/>
      <c r="AD116" s="94"/>
      <c r="AE116" s="100"/>
      <c r="AF116" s="101"/>
      <c r="AG116" s="100"/>
      <c r="AH116" s="99"/>
      <c r="AI116" s="100"/>
      <c r="AJ116" s="99"/>
      <c r="AK116" s="100"/>
      <c r="AL116" s="99"/>
      <c r="AM116" s="100"/>
      <c r="AN116" s="99"/>
      <c r="AO116" s="100"/>
      <c r="AP116" s="99"/>
      <c r="AQ116" s="100"/>
      <c r="AR116" s="99"/>
      <c r="AS116" s="100"/>
      <c r="AT116" s="99"/>
      <c r="AU116" s="100"/>
      <c r="AV116" s="99"/>
      <c r="AW116" s="100">
        <f t="shared" si="374"/>
        <v>0</v>
      </c>
      <c r="AX116" s="99"/>
      <c r="AY116" s="100"/>
      <c r="AZ116" s="99"/>
      <c r="BA116" s="100"/>
      <c r="BB116" s="99"/>
      <c r="BC116" s="100"/>
      <c r="BD116" s="99"/>
      <c r="BE116" s="100"/>
      <c r="BF116" s="101">
        <f t="shared" si="375"/>
        <v>0</v>
      </c>
      <c r="BG116" s="100">
        <f t="shared" si="376"/>
        <v>0</v>
      </c>
      <c r="BH116" s="99"/>
      <c r="BI116" s="100"/>
      <c r="BJ116" s="99"/>
      <c r="BK116" s="100"/>
      <c r="BL116" s="99"/>
      <c r="BM116" s="100"/>
      <c r="BN116" s="99"/>
      <c r="BO116" s="100"/>
      <c r="BP116" s="99"/>
      <c r="BQ116" s="100"/>
      <c r="BR116" s="99"/>
      <c r="BS116" s="100"/>
      <c r="BT116" s="99"/>
      <c r="BU116" s="100"/>
      <c r="BV116" s="99"/>
      <c r="BW116" s="100"/>
      <c r="BX116" s="99"/>
      <c r="BY116" s="100"/>
      <c r="BZ116" s="99"/>
      <c r="CA116" s="100"/>
      <c r="CB116" s="99"/>
      <c r="CC116" s="100"/>
      <c r="CD116" s="99"/>
      <c r="CE116" s="100"/>
      <c r="CF116" s="101">
        <f t="shared" si="358"/>
        <v>0</v>
      </c>
      <c r="CG116" s="100">
        <f t="shared" si="358"/>
        <v>0</v>
      </c>
    </row>
    <row r="117" spans="1:85" s="102" customFormat="1" ht="19.899999999999999" customHeight="1" x14ac:dyDescent="0.25">
      <c r="A117" s="94">
        <v>93</v>
      </c>
      <c r="B117" s="95" t="s">
        <v>204</v>
      </c>
      <c r="C117" s="95" t="s">
        <v>205</v>
      </c>
      <c r="D117" s="94">
        <f>RANK(BF117,$BF$4:$BF$147)</f>
        <v>16</v>
      </c>
      <c r="E117" s="94">
        <v>0.6</v>
      </c>
      <c r="F117" s="94" t="s">
        <v>75</v>
      </c>
      <c r="G117" s="94">
        <v>835</v>
      </c>
      <c r="H117" s="94"/>
      <c r="I117" s="100"/>
      <c r="J117" s="94"/>
      <c r="K117" s="100"/>
      <c r="L117" s="94"/>
      <c r="M117" s="100"/>
      <c r="N117" s="94"/>
      <c r="O117" s="100"/>
      <c r="P117" s="94"/>
      <c r="Q117" s="100"/>
      <c r="R117" s="94"/>
      <c r="S117" s="100"/>
      <c r="T117" s="94"/>
      <c r="U117" s="100"/>
      <c r="V117" s="94"/>
      <c r="W117" s="100"/>
      <c r="X117" s="94"/>
      <c r="Y117" s="100"/>
      <c r="Z117" s="94"/>
      <c r="AA117" s="100"/>
      <c r="AB117" s="94"/>
      <c r="AC117" s="100"/>
      <c r="AD117" s="94"/>
      <c r="AE117" s="100"/>
      <c r="AF117" s="101"/>
      <c r="AG117" s="100"/>
      <c r="AH117" s="99"/>
      <c r="AI117" s="100"/>
      <c r="AJ117" s="99"/>
      <c r="AK117" s="100"/>
      <c r="AL117" s="99"/>
      <c r="AM117" s="100"/>
      <c r="AN117" s="99"/>
      <c r="AO117" s="100"/>
      <c r="AP117" s="99"/>
      <c r="AQ117" s="100"/>
      <c r="AR117" s="99"/>
      <c r="AS117" s="100"/>
      <c r="AT117" s="99"/>
      <c r="AU117" s="100"/>
      <c r="AV117" s="99"/>
      <c r="AW117" s="100">
        <f t="shared" si="374"/>
        <v>0</v>
      </c>
      <c r="AX117" s="99"/>
      <c r="AY117" s="100"/>
      <c r="AZ117" s="99"/>
      <c r="BA117" s="100"/>
      <c r="BB117" s="99"/>
      <c r="BC117" s="100"/>
      <c r="BD117" s="99"/>
      <c r="BE117" s="100"/>
      <c r="BF117" s="101">
        <f t="shared" si="375"/>
        <v>0</v>
      </c>
      <c r="BG117" s="100">
        <f t="shared" si="376"/>
        <v>0</v>
      </c>
      <c r="BH117" s="99"/>
      <c r="BI117" s="100"/>
      <c r="BJ117" s="99"/>
      <c r="BK117" s="100"/>
      <c r="BL117" s="99"/>
      <c r="BM117" s="100"/>
      <c r="BN117" s="99"/>
      <c r="BO117" s="100"/>
      <c r="BP117" s="99"/>
      <c r="BQ117" s="100"/>
      <c r="BR117" s="99"/>
      <c r="BS117" s="100"/>
      <c r="BT117" s="99"/>
      <c r="BU117" s="100"/>
      <c r="BV117" s="99"/>
      <c r="BW117" s="100"/>
      <c r="BX117" s="99"/>
      <c r="BY117" s="100"/>
      <c r="BZ117" s="99"/>
      <c r="CA117" s="100"/>
      <c r="CB117" s="99"/>
      <c r="CC117" s="100"/>
      <c r="CD117" s="99"/>
      <c r="CE117" s="100"/>
      <c r="CF117" s="101">
        <f t="shared" si="358"/>
        <v>0</v>
      </c>
      <c r="CG117" s="100">
        <f t="shared" si="358"/>
        <v>0</v>
      </c>
    </row>
    <row r="118" spans="1:85" s="102" customFormat="1" ht="19.899999999999999" customHeight="1" x14ac:dyDescent="0.25">
      <c r="A118" s="94">
        <v>94</v>
      </c>
      <c r="B118" s="95" t="s">
        <v>204</v>
      </c>
      <c r="C118" s="95" t="s">
        <v>74</v>
      </c>
      <c r="D118" s="94">
        <f>RANK(BF118,$BF$4:$BF$147)</f>
        <v>16</v>
      </c>
      <c r="E118" s="94">
        <v>0.64</v>
      </c>
      <c r="F118" s="94" t="s">
        <v>206</v>
      </c>
      <c r="G118" s="94"/>
      <c r="H118" s="94"/>
      <c r="I118" s="100"/>
      <c r="J118" s="94"/>
      <c r="K118" s="100"/>
      <c r="L118" s="94"/>
      <c r="M118" s="100"/>
      <c r="N118" s="94"/>
      <c r="O118" s="100"/>
      <c r="P118" s="94"/>
      <c r="Q118" s="100"/>
      <c r="R118" s="94"/>
      <c r="S118" s="100"/>
      <c r="T118" s="94"/>
      <c r="U118" s="100"/>
      <c r="V118" s="94"/>
      <c r="W118" s="100"/>
      <c r="X118" s="94"/>
      <c r="Y118" s="100"/>
      <c r="Z118" s="94"/>
      <c r="AA118" s="100"/>
      <c r="AB118" s="94"/>
      <c r="AC118" s="100"/>
      <c r="AD118" s="94"/>
      <c r="AE118" s="100"/>
      <c r="AF118" s="101"/>
      <c r="AG118" s="100"/>
      <c r="AH118" s="99"/>
      <c r="AI118" s="100"/>
      <c r="AJ118" s="99"/>
      <c r="AK118" s="100"/>
      <c r="AL118" s="99"/>
      <c r="AM118" s="100"/>
      <c r="AN118" s="99"/>
      <c r="AO118" s="100"/>
      <c r="AP118" s="99"/>
      <c r="AQ118" s="100"/>
      <c r="AR118" s="99"/>
      <c r="AS118" s="100"/>
      <c r="AT118" s="99"/>
      <c r="AU118" s="100"/>
      <c r="AV118" s="99"/>
      <c r="AW118" s="100">
        <f t="shared" si="374"/>
        <v>0</v>
      </c>
      <c r="AX118" s="99"/>
      <c r="AY118" s="100"/>
      <c r="AZ118" s="99"/>
      <c r="BA118" s="100"/>
      <c r="BB118" s="99"/>
      <c r="BC118" s="100"/>
      <c r="BD118" s="99"/>
      <c r="BE118" s="100"/>
      <c r="BF118" s="101">
        <f t="shared" si="375"/>
        <v>0</v>
      </c>
      <c r="BG118" s="100">
        <f t="shared" si="376"/>
        <v>0</v>
      </c>
      <c r="BH118" s="99"/>
      <c r="BI118" s="100"/>
      <c r="BJ118" s="99"/>
      <c r="BK118" s="100"/>
      <c r="BL118" s="99"/>
      <c r="BM118" s="100"/>
      <c r="BN118" s="99"/>
      <c r="BO118" s="100"/>
      <c r="BP118" s="99"/>
      <c r="BQ118" s="100"/>
      <c r="BR118" s="99"/>
      <c r="BS118" s="100"/>
      <c r="BT118" s="99"/>
      <c r="BU118" s="100"/>
      <c r="BV118" s="99"/>
      <c r="BW118" s="100"/>
      <c r="BX118" s="99"/>
      <c r="BY118" s="100"/>
      <c r="BZ118" s="99"/>
      <c r="CA118" s="100"/>
      <c r="CB118" s="99"/>
      <c r="CC118" s="100"/>
      <c r="CD118" s="99"/>
      <c r="CE118" s="100"/>
      <c r="CF118" s="101">
        <f t="shared" si="358"/>
        <v>0</v>
      </c>
      <c r="CG118" s="100">
        <f t="shared" si="358"/>
        <v>0</v>
      </c>
    </row>
    <row r="119" spans="1:85" s="102" customFormat="1" ht="19.899999999999999" customHeight="1" x14ac:dyDescent="0.25">
      <c r="A119" s="94"/>
      <c r="B119" s="95"/>
      <c r="C119" s="95"/>
      <c r="D119" s="94"/>
      <c r="E119" s="94"/>
      <c r="F119" s="94"/>
      <c r="G119" s="94"/>
      <c r="H119" s="94"/>
      <c r="I119" s="100"/>
      <c r="J119" s="94"/>
      <c r="K119" s="100"/>
      <c r="L119" s="94"/>
      <c r="M119" s="100"/>
      <c r="N119" s="94"/>
      <c r="O119" s="100"/>
      <c r="P119" s="94"/>
      <c r="Q119" s="100"/>
      <c r="R119" s="94"/>
      <c r="S119" s="100"/>
      <c r="T119" s="94"/>
      <c r="U119" s="100"/>
      <c r="V119" s="94"/>
      <c r="W119" s="100"/>
      <c r="X119" s="94"/>
      <c r="Y119" s="100"/>
      <c r="Z119" s="94"/>
      <c r="AA119" s="100"/>
      <c r="AB119" s="94"/>
      <c r="AC119" s="100"/>
      <c r="AD119" s="94"/>
      <c r="AE119" s="100"/>
      <c r="AF119" s="101"/>
      <c r="AG119" s="100"/>
      <c r="AH119" s="99"/>
      <c r="AI119" s="100"/>
      <c r="AJ119" s="99"/>
      <c r="AK119" s="100"/>
      <c r="AL119" s="99"/>
      <c r="AM119" s="100"/>
      <c r="AN119" s="99"/>
      <c r="AO119" s="100"/>
      <c r="AP119" s="99"/>
      <c r="AQ119" s="100"/>
      <c r="AR119" s="99"/>
      <c r="AS119" s="100"/>
      <c r="AT119" s="99"/>
      <c r="AU119" s="100"/>
      <c r="AV119" s="99"/>
      <c r="AW119" s="100"/>
      <c r="AX119" s="99"/>
      <c r="AY119" s="100"/>
      <c r="AZ119" s="99"/>
      <c r="BA119" s="100"/>
      <c r="BB119" s="99"/>
      <c r="BC119" s="100"/>
      <c r="BD119" s="99"/>
      <c r="BE119" s="100"/>
      <c r="BF119" s="101"/>
      <c r="BG119" s="100"/>
      <c r="BH119" s="99"/>
      <c r="BI119" s="100"/>
      <c r="BJ119" s="99"/>
      <c r="BK119" s="100"/>
      <c r="BL119" s="99"/>
      <c r="BM119" s="100"/>
      <c r="BN119" s="99"/>
      <c r="BO119" s="100"/>
      <c r="BP119" s="99"/>
      <c r="BQ119" s="100"/>
      <c r="BR119" s="99"/>
      <c r="BS119" s="100"/>
      <c r="BT119" s="99"/>
      <c r="BU119" s="100"/>
      <c r="BV119" s="99"/>
      <c r="BW119" s="100"/>
      <c r="BX119" s="99"/>
      <c r="BY119" s="100"/>
      <c r="BZ119" s="99"/>
      <c r="CA119" s="100"/>
      <c r="CB119" s="99"/>
      <c r="CC119" s="100"/>
      <c r="CD119" s="99"/>
      <c r="CE119" s="100"/>
      <c r="CF119" s="101"/>
      <c r="CG119" s="100"/>
    </row>
    <row r="120" spans="1:85" s="102" customFormat="1" ht="19.899999999999999" customHeight="1" x14ac:dyDescent="0.25">
      <c r="A120" s="94">
        <v>95</v>
      </c>
      <c r="B120" s="95" t="s">
        <v>155</v>
      </c>
      <c r="C120" s="95" t="s">
        <v>74</v>
      </c>
      <c r="D120" s="94">
        <f>RANK(BF120,$BF$4:$BF$147)</f>
        <v>16</v>
      </c>
      <c r="E120" s="94">
        <v>0.64</v>
      </c>
      <c r="F120" s="94" t="s">
        <v>85</v>
      </c>
      <c r="G120" s="94">
        <v>1350</v>
      </c>
      <c r="H120" s="94"/>
      <c r="I120" s="100">
        <f>H120*$E120</f>
        <v>0</v>
      </c>
      <c r="J120" s="94"/>
      <c r="K120" s="100">
        <f>J120*$E120</f>
        <v>0</v>
      </c>
      <c r="L120" s="94"/>
      <c r="M120" s="100">
        <f>L120*$E120</f>
        <v>0</v>
      </c>
      <c r="N120" s="94"/>
      <c r="O120" s="100">
        <f>N120*$E120</f>
        <v>0</v>
      </c>
      <c r="P120" s="94"/>
      <c r="Q120" s="100">
        <f>P120*$E120</f>
        <v>0</v>
      </c>
      <c r="R120" s="94"/>
      <c r="S120" s="100">
        <f>R120*$E120</f>
        <v>0</v>
      </c>
      <c r="T120" s="94"/>
      <c r="U120" s="100">
        <f>T120*$E120</f>
        <v>0</v>
      </c>
      <c r="V120" s="94"/>
      <c r="W120" s="100">
        <f>V120*$E120</f>
        <v>0</v>
      </c>
      <c r="X120" s="94"/>
      <c r="Y120" s="100">
        <f>X120*$E120</f>
        <v>0</v>
      </c>
      <c r="Z120" s="94"/>
      <c r="AA120" s="100">
        <f>Z120*$E120</f>
        <v>0</v>
      </c>
      <c r="AB120" s="94"/>
      <c r="AC120" s="100">
        <f>AB120*$E120</f>
        <v>0</v>
      </c>
      <c r="AD120" s="94"/>
      <c r="AE120" s="100">
        <f>AD120*$E120</f>
        <v>0</v>
      </c>
      <c r="AF120" s="101">
        <f>SUM(H120,J120,L120,N120,P120,R120,T120,V120,X120,Z120,AB120,AD120)</f>
        <v>0</v>
      </c>
      <c r="AG120" s="100">
        <f>SUM(I120,K120,M120,O120,Q120,S120,U120,W120,Y120,AA120,AC120,AE120)</f>
        <v>0</v>
      </c>
      <c r="AH120" s="99"/>
      <c r="AI120" s="100">
        <f>AH120*$E120</f>
        <v>0</v>
      </c>
      <c r="AJ120" s="99"/>
      <c r="AK120" s="100">
        <f>AJ120*$E120</f>
        <v>0</v>
      </c>
      <c r="AL120" s="99"/>
      <c r="AM120" s="100">
        <f>AL120*$E120</f>
        <v>0</v>
      </c>
      <c r="AN120" s="99"/>
      <c r="AO120" s="100">
        <f>AN120*$E120</f>
        <v>0</v>
      </c>
      <c r="AP120" s="99"/>
      <c r="AQ120" s="100">
        <f>AP120*$E120</f>
        <v>0</v>
      </c>
      <c r="AR120" s="99"/>
      <c r="AS120" s="100">
        <f>AR120*$E120</f>
        <v>0</v>
      </c>
      <c r="AT120" s="99"/>
      <c r="AU120" s="100">
        <f>AT120*$E120</f>
        <v>0</v>
      </c>
      <c r="AV120" s="99"/>
      <c r="AW120" s="100">
        <f>AV120*$E120</f>
        <v>0</v>
      </c>
      <c r="AX120" s="99"/>
      <c r="AY120" s="100">
        <f>AX120*$E120</f>
        <v>0</v>
      </c>
      <c r="AZ120" s="99"/>
      <c r="BA120" s="100">
        <f>AZ120*$E120</f>
        <v>0</v>
      </c>
      <c r="BB120" s="99"/>
      <c r="BC120" s="100">
        <f>BB120*$E120</f>
        <v>0</v>
      </c>
      <c r="BD120" s="99"/>
      <c r="BE120" s="100">
        <f>BD120*$E120</f>
        <v>0</v>
      </c>
      <c r="BF120" s="101">
        <f>SUM(AH120,AJ120,AL120,AN120,AP120,AR120,AT120,AV120,AX120,AZ120,BB120,BD120)</f>
        <v>0</v>
      </c>
      <c r="BG120" s="100">
        <f>SUM(AI120,AK120,AM120,AO120,AQ120,AS120,AU120,AW120,AY120,BA120,BC120,BE120)</f>
        <v>0</v>
      </c>
      <c r="BH120" s="99"/>
      <c r="BI120" s="100">
        <f>BH120*$E120</f>
        <v>0</v>
      </c>
      <c r="BJ120" s="99"/>
      <c r="BK120" s="100">
        <f>BJ120*$E120</f>
        <v>0</v>
      </c>
      <c r="BL120" s="99"/>
      <c r="BM120" s="100">
        <f>BL120*$E120</f>
        <v>0</v>
      </c>
      <c r="BN120" s="99"/>
      <c r="BO120" s="100">
        <f>BN120*$E120</f>
        <v>0</v>
      </c>
      <c r="BP120" s="99"/>
      <c r="BQ120" s="100">
        <f>BP120*$E120</f>
        <v>0</v>
      </c>
      <c r="BR120" s="99"/>
      <c r="BS120" s="100">
        <f>BR120*$E120</f>
        <v>0</v>
      </c>
      <c r="BT120" s="99"/>
      <c r="BU120" s="100">
        <f>BT120*$E120</f>
        <v>0</v>
      </c>
      <c r="BV120" s="99"/>
      <c r="BW120" s="100">
        <f>BV120*$E120</f>
        <v>0</v>
      </c>
      <c r="BX120" s="99"/>
      <c r="BY120" s="100">
        <f>BX120*$E120</f>
        <v>0</v>
      </c>
      <c r="BZ120" s="99"/>
      <c r="CA120" s="100">
        <f>BZ120*$E120</f>
        <v>0</v>
      </c>
      <c r="CB120" s="99"/>
      <c r="CC120" s="100">
        <f>CB120*$E120</f>
        <v>0</v>
      </c>
      <c r="CD120" s="99"/>
      <c r="CE120" s="100">
        <f>CD120*$E120</f>
        <v>0</v>
      </c>
      <c r="CF120" s="101">
        <f>SUM(BH120,BJ120,BL120,BN120,BP120,BR120,BT120,BV120,BX120,BZ120,CB120,CD120)</f>
        <v>0</v>
      </c>
      <c r="CG120" s="100">
        <f>SUM(BI120,BK120,BM120,BO120,BQ120,BS120,BU120,BW120,BY120,CA120,CC120,CE120)</f>
        <v>0</v>
      </c>
    </row>
    <row r="121" spans="1:85" s="102" customFormat="1" ht="19.899999999999999" customHeight="1" x14ac:dyDescent="0.25">
      <c r="A121" s="94">
        <v>96</v>
      </c>
      <c r="B121" s="95" t="s">
        <v>155</v>
      </c>
      <c r="C121" s="95" t="s">
        <v>205</v>
      </c>
      <c r="D121" s="94">
        <v>19</v>
      </c>
      <c r="E121" s="94">
        <v>1</v>
      </c>
      <c r="F121" s="94" t="s">
        <v>98</v>
      </c>
      <c r="G121" s="94"/>
      <c r="H121" s="94"/>
      <c r="I121" s="100"/>
      <c r="J121" s="94"/>
      <c r="K121" s="100"/>
      <c r="L121" s="94"/>
      <c r="M121" s="100"/>
      <c r="N121" s="94"/>
      <c r="O121" s="100"/>
      <c r="P121" s="94"/>
      <c r="Q121" s="100"/>
      <c r="R121" s="94"/>
      <c r="S121" s="100"/>
      <c r="T121" s="94"/>
      <c r="U121" s="100"/>
      <c r="V121" s="94"/>
      <c r="W121" s="100"/>
      <c r="X121" s="94"/>
      <c r="Y121" s="100"/>
      <c r="Z121" s="94"/>
      <c r="AA121" s="100"/>
      <c r="AB121" s="94"/>
      <c r="AC121" s="100"/>
      <c r="AD121" s="94"/>
      <c r="AE121" s="100"/>
      <c r="AF121" s="101"/>
      <c r="AG121" s="100"/>
      <c r="AH121" s="99"/>
      <c r="AI121" s="100"/>
      <c r="AJ121" s="99"/>
      <c r="AK121" s="100"/>
      <c r="AL121" s="99"/>
      <c r="AM121" s="100"/>
      <c r="AN121" s="99"/>
      <c r="AO121" s="100"/>
      <c r="AP121" s="99"/>
      <c r="AQ121" s="100"/>
      <c r="AR121" s="99"/>
      <c r="AS121" s="100"/>
      <c r="AT121" s="99"/>
      <c r="AU121" s="100"/>
      <c r="AV121" s="99"/>
      <c r="AW121" s="100"/>
      <c r="AX121" s="99"/>
      <c r="AY121" s="100"/>
      <c r="AZ121" s="99"/>
      <c r="BA121" s="100"/>
      <c r="BB121" s="99"/>
      <c r="BC121" s="100"/>
      <c r="BD121" s="99"/>
      <c r="BE121" s="100"/>
      <c r="BF121" s="101"/>
      <c r="BG121" s="100"/>
      <c r="BH121" s="99"/>
      <c r="BI121" s="100"/>
      <c r="BJ121" s="99"/>
      <c r="BK121" s="100"/>
      <c r="BL121" s="99"/>
      <c r="BM121" s="100"/>
      <c r="BN121" s="99"/>
      <c r="BO121" s="100"/>
      <c r="BP121" s="99"/>
      <c r="BQ121" s="100"/>
      <c r="BR121" s="99"/>
      <c r="BS121" s="100"/>
      <c r="BT121" s="99"/>
      <c r="BU121" s="100"/>
      <c r="BV121" s="99"/>
      <c r="BW121" s="100"/>
      <c r="BX121" s="99"/>
      <c r="BY121" s="100"/>
      <c r="BZ121" s="99"/>
      <c r="CA121" s="100"/>
      <c r="CB121" s="99"/>
      <c r="CC121" s="100"/>
      <c r="CD121" s="99"/>
      <c r="CE121" s="100"/>
      <c r="CF121" s="101"/>
      <c r="CG121" s="100"/>
    </row>
    <row r="122" spans="1:85" s="102" customFormat="1" ht="19.899999999999999" customHeight="1" x14ac:dyDescent="0.25">
      <c r="A122" s="94"/>
      <c r="B122" s="95"/>
      <c r="C122" s="95"/>
      <c r="D122" s="94"/>
      <c r="E122" s="94"/>
      <c r="F122" s="94"/>
      <c r="G122" s="94"/>
      <c r="H122" s="94"/>
      <c r="I122" s="100"/>
      <c r="J122" s="94"/>
      <c r="K122" s="100"/>
      <c r="L122" s="94"/>
      <c r="M122" s="100"/>
      <c r="N122" s="94"/>
      <c r="O122" s="100"/>
      <c r="P122" s="94"/>
      <c r="Q122" s="100"/>
      <c r="R122" s="94"/>
      <c r="S122" s="100"/>
      <c r="T122" s="94"/>
      <c r="U122" s="100"/>
      <c r="V122" s="94"/>
      <c r="W122" s="100"/>
      <c r="X122" s="94"/>
      <c r="Y122" s="100"/>
      <c r="Z122" s="94"/>
      <c r="AA122" s="100"/>
      <c r="AB122" s="94"/>
      <c r="AC122" s="100"/>
      <c r="AD122" s="94"/>
      <c r="AE122" s="100"/>
      <c r="AF122" s="101"/>
      <c r="AG122" s="100"/>
      <c r="AH122" s="99"/>
      <c r="AI122" s="100"/>
      <c r="AJ122" s="99"/>
      <c r="AK122" s="100"/>
      <c r="AL122" s="99"/>
      <c r="AM122" s="100"/>
      <c r="AN122" s="99"/>
      <c r="AO122" s="100"/>
      <c r="AP122" s="99"/>
      <c r="AQ122" s="100"/>
      <c r="AR122" s="99"/>
      <c r="AS122" s="100"/>
      <c r="AT122" s="99"/>
      <c r="AU122" s="100"/>
      <c r="AV122" s="99"/>
      <c r="AW122" s="100"/>
      <c r="AX122" s="99"/>
      <c r="AY122" s="100"/>
      <c r="AZ122" s="99"/>
      <c r="BA122" s="100"/>
      <c r="BB122" s="99"/>
      <c r="BC122" s="100"/>
      <c r="BD122" s="99"/>
      <c r="BE122" s="100"/>
      <c r="BF122" s="101"/>
      <c r="BG122" s="100"/>
      <c r="BH122" s="99"/>
      <c r="BI122" s="100"/>
      <c r="BJ122" s="99"/>
      <c r="BK122" s="100"/>
      <c r="BL122" s="99"/>
      <c r="BM122" s="100"/>
      <c r="BN122" s="99"/>
      <c r="BO122" s="100"/>
      <c r="BP122" s="99"/>
      <c r="BQ122" s="100"/>
      <c r="BR122" s="99"/>
      <c r="BS122" s="100"/>
      <c r="BT122" s="99"/>
      <c r="BU122" s="100"/>
      <c r="BV122" s="99"/>
      <c r="BW122" s="100"/>
      <c r="BX122" s="99"/>
      <c r="BY122" s="100"/>
      <c r="BZ122" s="99"/>
      <c r="CA122" s="100"/>
      <c r="CB122" s="99"/>
      <c r="CC122" s="100"/>
      <c r="CD122" s="99"/>
      <c r="CE122" s="100"/>
      <c r="CF122" s="101"/>
      <c r="CG122" s="100"/>
    </row>
    <row r="123" spans="1:85" s="102" customFormat="1" ht="19.899999999999999" customHeight="1" x14ac:dyDescent="0.25">
      <c r="A123" s="94">
        <v>97</v>
      </c>
      <c r="B123" s="95" t="s">
        <v>207</v>
      </c>
      <c r="C123" s="95" t="s">
        <v>205</v>
      </c>
      <c r="D123" s="94">
        <f>RANK(BF123,$BF$4:$BF$147)</f>
        <v>16</v>
      </c>
      <c r="E123" s="94">
        <v>1</v>
      </c>
      <c r="F123" s="94" t="s">
        <v>208</v>
      </c>
      <c r="G123" s="94">
        <v>2170</v>
      </c>
      <c r="H123" s="94"/>
      <c r="I123" s="100"/>
      <c r="J123" s="94"/>
      <c r="K123" s="100"/>
      <c r="L123" s="94"/>
      <c r="M123" s="100"/>
      <c r="N123" s="94"/>
      <c r="O123" s="100"/>
      <c r="P123" s="94"/>
      <c r="Q123" s="100"/>
      <c r="R123" s="94"/>
      <c r="S123" s="100"/>
      <c r="T123" s="94"/>
      <c r="U123" s="100"/>
      <c r="V123" s="94"/>
      <c r="W123" s="100"/>
      <c r="X123" s="94"/>
      <c r="Y123" s="100"/>
      <c r="Z123" s="94"/>
      <c r="AA123" s="100"/>
      <c r="AB123" s="94"/>
      <c r="AC123" s="100"/>
      <c r="AD123" s="94"/>
      <c r="AE123" s="100"/>
      <c r="AF123" s="101"/>
      <c r="AG123" s="100"/>
      <c r="AH123" s="99"/>
      <c r="AI123" s="100"/>
      <c r="AJ123" s="99"/>
      <c r="AK123" s="100"/>
      <c r="AL123" s="99"/>
      <c r="AM123" s="100"/>
      <c r="AN123" s="99"/>
      <c r="AO123" s="100"/>
      <c r="AP123" s="99"/>
      <c r="AQ123" s="100"/>
      <c r="AR123" s="99"/>
      <c r="AS123" s="100"/>
      <c r="AT123" s="99"/>
      <c r="AU123" s="100"/>
      <c r="AV123" s="99"/>
      <c r="AW123" s="100">
        <f t="shared" si="374"/>
        <v>0</v>
      </c>
      <c r="AX123" s="99"/>
      <c r="AY123" s="100">
        <f t="shared" ref="AY123:AY128" si="377">AX123*$E123</f>
        <v>0</v>
      </c>
      <c r="AZ123" s="99"/>
      <c r="BA123" s="100">
        <f t="shared" ref="BA123:BA129" si="378">AZ123*$E123</f>
        <v>0</v>
      </c>
      <c r="BB123" s="99"/>
      <c r="BC123" s="100">
        <f t="shared" ref="BC123:BC128" si="379">BB123*$E123</f>
        <v>0</v>
      </c>
      <c r="BD123" s="99"/>
      <c r="BE123" s="100">
        <f t="shared" ref="BE123:BE128" si="380">BD123*$E123</f>
        <v>0</v>
      </c>
      <c r="BF123" s="101">
        <f t="shared" si="375"/>
        <v>0</v>
      </c>
      <c r="BG123" s="100">
        <f t="shared" si="376"/>
        <v>0</v>
      </c>
      <c r="BH123" s="99"/>
      <c r="BI123" s="100"/>
      <c r="BJ123" s="99"/>
      <c r="BK123" s="100"/>
      <c r="BL123" s="99"/>
      <c r="BM123" s="100"/>
      <c r="BN123" s="99"/>
      <c r="BO123" s="100"/>
      <c r="BP123" s="99"/>
      <c r="BQ123" s="100"/>
      <c r="BR123" s="99"/>
      <c r="BS123" s="100"/>
      <c r="BT123" s="99"/>
      <c r="BU123" s="100"/>
      <c r="BV123" s="99"/>
      <c r="BW123" s="100">
        <f t="shared" ref="BW123:BW128" si="381">BV123*$E123</f>
        <v>0</v>
      </c>
      <c r="BX123" s="99"/>
      <c r="BY123" s="100"/>
      <c r="BZ123" s="99"/>
      <c r="CA123" s="100"/>
      <c r="CB123" s="99"/>
      <c r="CC123" s="100"/>
      <c r="CD123" s="99"/>
      <c r="CE123" s="100"/>
      <c r="CF123" s="101">
        <f t="shared" ref="CF123:CG146" si="382">SUM(BH123,BJ123,BL123,BN123,BP123,BR123,BT123,BV123,BX123,BZ123,CB123,CD123)</f>
        <v>0</v>
      </c>
      <c r="CG123" s="100">
        <f t="shared" si="382"/>
        <v>0</v>
      </c>
    </row>
    <row r="124" spans="1:85" s="102" customFormat="1" ht="19.899999999999999" customHeight="1" x14ac:dyDescent="0.25">
      <c r="A124" s="94">
        <v>98</v>
      </c>
      <c r="B124" s="95" t="s">
        <v>211</v>
      </c>
      <c r="C124" s="95" t="s">
        <v>205</v>
      </c>
      <c r="D124" s="94">
        <f>RANK(BF124,$BF$4:$BF$147)</f>
        <v>16</v>
      </c>
      <c r="E124" s="94">
        <v>1</v>
      </c>
      <c r="F124" s="94" t="s">
        <v>208</v>
      </c>
      <c r="G124" s="94"/>
      <c r="H124" s="94"/>
      <c r="I124" s="100"/>
      <c r="J124" s="94"/>
      <c r="K124" s="100"/>
      <c r="L124" s="94"/>
      <c r="M124" s="100"/>
      <c r="N124" s="94"/>
      <c r="O124" s="100"/>
      <c r="P124" s="94"/>
      <c r="Q124" s="100"/>
      <c r="R124" s="94"/>
      <c r="S124" s="100"/>
      <c r="T124" s="94"/>
      <c r="U124" s="100"/>
      <c r="V124" s="94"/>
      <c r="W124" s="100"/>
      <c r="X124" s="94"/>
      <c r="Y124" s="100"/>
      <c r="Z124" s="94"/>
      <c r="AA124" s="100"/>
      <c r="AB124" s="94"/>
      <c r="AC124" s="100"/>
      <c r="AD124" s="94"/>
      <c r="AE124" s="100"/>
      <c r="AF124" s="101"/>
      <c r="AG124" s="100"/>
      <c r="AH124" s="99"/>
      <c r="AI124" s="100"/>
      <c r="AJ124" s="99"/>
      <c r="AK124" s="100"/>
      <c r="AL124" s="99"/>
      <c r="AM124" s="100"/>
      <c r="AN124" s="99"/>
      <c r="AO124" s="100"/>
      <c r="AP124" s="99"/>
      <c r="AQ124" s="100"/>
      <c r="AR124" s="99"/>
      <c r="AS124" s="100"/>
      <c r="AT124" s="99"/>
      <c r="AU124" s="100"/>
      <c r="AV124" s="99"/>
      <c r="AW124" s="100">
        <f t="shared" si="374"/>
        <v>0</v>
      </c>
      <c r="AX124" s="99"/>
      <c r="AY124" s="100">
        <f t="shared" si="377"/>
        <v>0</v>
      </c>
      <c r="AZ124" s="99"/>
      <c r="BA124" s="100">
        <f t="shared" si="378"/>
        <v>0</v>
      </c>
      <c r="BB124" s="99"/>
      <c r="BC124" s="100">
        <f t="shared" si="379"/>
        <v>0</v>
      </c>
      <c r="BD124" s="99"/>
      <c r="BE124" s="100">
        <f t="shared" si="380"/>
        <v>0</v>
      </c>
      <c r="BF124" s="101">
        <f t="shared" si="375"/>
        <v>0</v>
      </c>
      <c r="BG124" s="100">
        <f t="shared" si="376"/>
        <v>0</v>
      </c>
      <c r="BH124" s="99"/>
      <c r="BI124" s="97">
        <f t="shared" ref="BI124:BI128" si="383">BH124*$E124</f>
        <v>0</v>
      </c>
      <c r="BJ124" s="99"/>
      <c r="BK124" s="100"/>
      <c r="BL124" s="99"/>
      <c r="BM124" s="100"/>
      <c r="BN124" s="99"/>
      <c r="BO124" s="100"/>
      <c r="BP124" s="99"/>
      <c r="BQ124" s="100"/>
      <c r="BR124" s="99"/>
      <c r="BS124" s="100"/>
      <c r="BT124" s="99"/>
      <c r="BU124" s="100"/>
      <c r="BV124" s="99"/>
      <c r="BW124" s="100">
        <f t="shared" si="381"/>
        <v>0</v>
      </c>
      <c r="BX124" s="99"/>
      <c r="BY124" s="100"/>
      <c r="BZ124" s="99"/>
      <c r="CA124" s="100"/>
      <c r="CB124" s="99"/>
      <c r="CC124" s="100"/>
      <c r="CD124" s="99"/>
      <c r="CE124" s="100"/>
      <c r="CF124" s="101">
        <f t="shared" si="382"/>
        <v>0</v>
      </c>
      <c r="CG124" s="100">
        <f t="shared" si="382"/>
        <v>0</v>
      </c>
    </row>
    <row r="125" spans="1:85" s="102" customFormat="1" ht="19.899999999999999" customHeight="1" x14ac:dyDescent="0.25">
      <c r="A125" s="94">
        <v>99</v>
      </c>
      <c r="B125" s="95" t="s">
        <v>226</v>
      </c>
      <c r="C125" s="95"/>
      <c r="D125" s="94">
        <f t="shared" ref="D125:D126" si="384">RANK(BF125,$BF$4:$BF$147)</f>
        <v>16</v>
      </c>
      <c r="E125" s="94"/>
      <c r="F125" s="94"/>
      <c r="G125" s="94"/>
      <c r="H125" s="94"/>
      <c r="I125" s="100"/>
      <c r="J125" s="94"/>
      <c r="K125" s="100"/>
      <c r="L125" s="94"/>
      <c r="M125" s="100"/>
      <c r="N125" s="94"/>
      <c r="O125" s="100"/>
      <c r="P125" s="94"/>
      <c r="Q125" s="100"/>
      <c r="R125" s="94"/>
      <c r="S125" s="100"/>
      <c r="T125" s="94"/>
      <c r="U125" s="100"/>
      <c r="V125" s="94"/>
      <c r="W125" s="100"/>
      <c r="X125" s="94"/>
      <c r="Y125" s="100"/>
      <c r="Z125" s="94"/>
      <c r="AA125" s="100"/>
      <c r="AB125" s="94"/>
      <c r="AC125" s="100"/>
      <c r="AD125" s="94"/>
      <c r="AE125" s="100"/>
      <c r="AF125" s="101"/>
      <c r="AG125" s="100"/>
      <c r="AH125" s="99"/>
      <c r="AI125" s="100"/>
      <c r="AJ125" s="99"/>
      <c r="AK125" s="100"/>
      <c r="AL125" s="99"/>
      <c r="AM125" s="100"/>
      <c r="AN125" s="99"/>
      <c r="AO125" s="100"/>
      <c r="AP125" s="99"/>
      <c r="AQ125" s="100"/>
      <c r="AR125" s="99"/>
      <c r="AS125" s="100"/>
      <c r="AT125" s="99"/>
      <c r="AU125" s="100"/>
      <c r="AV125" s="99"/>
      <c r="AW125" s="100"/>
      <c r="AX125" s="99"/>
      <c r="AY125" s="100"/>
      <c r="AZ125" s="99"/>
      <c r="BA125" s="100"/>
      <c r="BB125" s="99"/>
      <c r="BC125" s="100"/>
      <c r="BD125" s="99"/>
      <c r="BE125" s="100"/>
      <c r="BF125" s="101"/>
      <c r="BG125" s="100"/>
      <c r="BH125" s="99"/>
      <c r="BI125" s="97"/>
      <c r="BJ125" s="99"/>
      <c r="BK125" s="100"/>
      <c r="BL125" s="99"/>
      <c r="BM125" s="100"/>
      <c r="BN125" s="99"/>
      <c r="BO125" s="100"/>
      <c r="BP125" s="99"/>
      <c r="BQ125" s="100"/>
      <c r="BR125" s="99"/>
      <c r="BS125" s="100"/>
      <c r="BT125" s="99"/>
      <c r="BU125" s="100"/>
      <c r="BV125" s="99"/>
      <c r="BW125" s="100"/>
      <c r="BX125" s="99"/>
      <c r="BY125" s="100"/>
      <c r="BZ125" s="99"/>
      <c r="CA125" s="100"/>
      <c r="CB125" s="99"/>
      <c r="CC125" s="100"/>
      <c r="CD125" s="99"/>
      <c r="CE125" s="100"/>
      <c r="CF125" s="101"/>
      <c r="CG125" s="100"/>
    </row>
    <row r="126" spans="1:85" s="102" customFormat="1" ht="19.899999999999999" customHeight="1" x14ac:dyDescent="0.25">
      <c r="A126" s="94">
        <v>100</v>
      </c>
      <c r="B126" s="95" t="s">
        <v>227</v>
      </c>
      <c r="C126" s="95"/>
      <c r="D126" s="94">
        <f t="shared" si="384"/>
        <v>16</v>
      </c>
      <c r="E126" s="94"/>
      <c r="F126" s="94"/>
      <c r="G126" s="94"/>
      <c r="H126" s="94"/>
      <c r="I126" s="100"/>
      <c r="J126" s="94"/>
      <c r="K126" s="100"/>
      <c r="L126" s="94"/>
      <c r="M126" s="100"/>
      <c r="N126" s="94"/>
      <c r="O126" s="100"/>
      <c r="P126" s="94"/>
      <c r="Q126" s="100"/>
      <c r="R126" s="94"/>
      <c r="S126" s="100"/>
      <c r="T126" s="94"/>
      <c r="U126" s="100"/>
      <c r="V126" s="94"/>
      <c r="W126" s="100"/>
      <c r="X126" s="94"/>
      <c r="Y126" s="100"/>
      <c r="Z126" s="94"/>
      <c r="AA126" s="100"/>
      <c r="AB126" s="94"/>
      <c r="AC126" s="100"/>
      <c r="AD126" s="94"/>
      <c r="AE126" s="100"/>
      <c r="AF126" s="101"/>
      <c r="AG126" s="100"/>
      <c r="AH126" s="99"/>
      <c r="AI126" s="100"/>
      <c r="AJ126" s="99"/>
      <c r="AK126" s="100"/>
      <c r="AL126" s="99"/>
      <c r="AM126" s="100"/>
      <c r="AN126" s="99"/>
      <c r="AO126" s="100"/>
      <c r="AP126" s="99"/>
      <c r="AQ126" s="100"/>
      <c r="AR126" s="99"/>
      <c r="AS126" s="100"/>
      <c r="AT126" s="99"/>
      <c r="AU126" s="100"/>
      <c r="AV126" s="99"/>
      <c r="AW126" s="100"/>
      <c r="AX126" s="99"/>
      <c r="AY126" s="100"/>
      <c r="AZ126" s="99"/>
      <c r="BA126" s="100"/>
      <c r="BB126" s="99"/>
      <c r="BC126" s="100"/>
      <c r="BD126" s="99"/>
      <c r="BE126" s="100"/>
      <c r="BF126" s="101"/>
      <c r="BG126" s="100"/>
      <c r="BH126" s="99"/>
      <c r="BI126" s="97"/>
      <c r="BJ126" s="99"/>
      <c r="BK126" s="100"/>
      <c r="BL126" s="99"/>
      <c r="BM126" s="100"/>
      <c r="BN126" s="99"/>
      <c r="BO126" s="100"/>
      <c r="BP126" s="99"/>
      <c r="BQ126" s="100"/>
      <c r="BR126" s="99"/>
      <c r="BS126" s="100"/>
      <c r="BT126" s="99"/>
      <c r="BU126" s="100"/>
      <c r="BV126" s="99"/>
      <c r="BW126" s="100"/>
      <c r="BX126" s="99"/>
      <c r="BY126" s="100"/>
      <c r="BZ126" s="99"/>
      <c r="CA126" s="100"/>
      <c r="CB126" s="99"/>
      <c r="CC126" s="100"/>
      <c r="CD126" s="99"/>
      <c r="CE126" s="100"/>
      <c r="CF126" s="101"/>
      <c r="CG126" s="100"/>
    </row>
    <row r="127" spans="1:85" s="102" customFormat="1" ht="19.899999999999999" customHeight="1" x14ac:dyDescent="0.25">
      <c r="A127" s="94">
        <v>101</v>
      </c>
      <c r="B127" s="95" t="s">
        <v>209</v>
      </c>
      <c r="C127" s="95" t="s">
        <v>205</v>
      </c>
      <c r="D127" s="94">
        <f>RANK(BF127,$BF$4:$BF$147)</f>
        <v>14</v>
      </c>
      <c r="E127" s="94">
        <v>1</v>
      </c>
      <c r="F127" s="94" t="s">
        <v>210</v>
      </c>
      <c r="G127" s="94">
        <v>1850</v>
      </c>
      <c r="H127" s="94"/>
      <c r="I127" s="100"/>
      <c r="J127" s="94"/>
      <c r="K127" s="100"/>
      <c r="L127" s="94"/>
      <c r="M127" s="100"/>
      <c r="N127" s="94"/>
      <c r="O127" s="100"/>
      <c r="P127" s="94"/>
      <c r="Q127" s="100"/>
      <c r="R127" s="94"/>
      <c r="S127" s="100"/>
      <c r="T127" s="94"/>
      <c r="U127" s="100"/>
      <c r="V127" s="94"/>
      <c r="W127" s="100"/>
      <c r="X127" s="94"/>
      <c r="Y127" s="100"/>
      <c r="Z127" s="94"/>
      <c r="AA127" s="100"/>
      <c r="AB127" s="94"/>
      <c r="AC127" s="100"/>
      <c r="AD127" s="94"/>
      <c r="AE127" s="100"/>
      <c r="AF127" s="101"/>
      <c r="AG127" s="100"/>
      <c r="AH127" s="99"/>
      <c r="AI127" s="100"/>
      <c r="AJ127" s="99"/>
      <c r="AK127" s="100"/>
      <c r="AL127" s="99"/>
      <c r="AM127" s="100"/>
      <c r="AN127" s="99"/>
      <c r="AO127" s="100"/>
      <c r="AP127" s="99"/>
      <c r="AQ127" s="100"/>
      <c r="AR127" s="99"/>
      <c r="AS127" s="100"/>
      <c r="AT127" s="99"/>
      <c r="AU127" s="100"/>
      <c r="AV127" s="99"/>
      <c r="AW127" s="100">
        <f t="shared" ref="AW127:AW128" si="385">AV127*$E127</f>
        <v>0</v>
      </c>
      <c r="AX127" s="99"/>
      <c r="AY127" s="100">
        <f t="shared" si="377"/>
        <v>0</v>
      </c>
      <c r="AZ127" s="99">
        <v>12</v>
      </c>
      <c r="BA127" s="100">
        <f t="shared" si="378"/>
        <v>12</v>
      </c>
      <c r="BB127" s="99">
        <v>108</v>
      </c>
      <c r="BC127" s="100">
        <f t="shared" si="379"/>
        <v>108</v>
      </c>
      <c r="BD127" s="99"/>
      <c r="BE127" s="100">
        <f t="shared" si="380"/>
        <v>0</v>
      </c>
      <c r="BF127" s="101">
        <f t="shared" si="375"/>
        <v>120</v>
      </c>
      <c r="BG127" s="100">
        <f t="shared" si="376"/>
        <v>120</v>
      </c>
      <c r="BH127" s="99">
        <v>12</v>
      </c>
      <c r="BI127" s="100">
        <f t="shared" si="383"/>
        <v>12</v>
      </c>
      <c r="BJ127" s="99">
        <v>72</v>
      </c>
      <c r="BK127" s="100">
        <f t="shared" ref="BK127:BK129" si="386">BJ127*$E127</f>
        <v>72</v>
      </c>
      <c r="BL127" s="99"/>
      <c r="BM127" s="100"/>
      <c r="BN127" s="99"/>
      <c r="BO127" s="100"/>
      <c r="BP127" s="99"/>
      <c r="BQ127" s="100"/>
      <c r="BR127" s="99"/>
      <c r="BS127" s="100"/>
      <c r="BT127" s="99"/>
      <c r="BU127" s="100"/>
      <c r="BV127" s="99"/>
      <c r="BW127" s="100">
        <f t="shared" si="381"/>
        <v>0</v>
      </c>
      <c r="BX127" s="99"/>
      <c r="BY127" s="100"/>
      <c r="BZ127" s="99"/>
      <c r="CA127" s="100"/>
      <c r="CB127" s="99"/>
      <c r="CC127" s="100"/>
      <c r="CD127" s="99"/>
      <c r="CE127" s="100"/>
      <c r="CF127" s="101">
        <f t="shared" si="382"/>
        <v>84</v>
      </c>
      <c r="CG127" s="100">
        <f t="shared" si="382"/>
        <v>84</v>
      </c>
    </row>
    <row r="128" spans="1:85" s="102" customFormat="1" ht="19.899999999999999" customHeight="1" x14ac:dyDescent="0.25">
      <c r="A128" s="94">
        <v>102</v>
      </c>
      <c r="B128" s="95" t="s">
        <v>209</v>
      </c>
      <c r="C128" s="95" t="s">
        <v>74</v>
      </c>
      <c r="D128" s="94">
        <f>RANK(BF128,$BF$4:$BF$147)</f>
        <v>11</v>
      </c>
      <c r="E128" s="94">
        <v>0.68</v>
      </c>
      <c r="F128" s="94" t="s">
        <v>210</v>
      </c>
      <c r="G128" s="94">
        <v>1800</v>
      </c>
      <c r="H128" s="94"/>
      <c r="I128" s="100"/>
      <c r="J128" s="94"/>
      <c r="K128" s="100"/>
      <c r="L128" s="94"/>
      <c r="M128" s="100"/>
      <c r="N128" s="94"/>
      <c r="O128" s="100"/>
      <c r="P128" s="94"/>
      <c r="Q128" s="100"/>
      <c r="R128" s="94"/>
      <c r="S128" s="100"/>
      <c r="T128" s="94"/>
      <c r="U128" s="100"/>
      <c r="V128" s="94"/>
      <c r="W128" s="100"/>
      <c r="X128" s="94"/>
      <c r="Y128" s="100"/>
      <c r="Z128" s="94"/>
      <c r="AA128" s="100"/>
      <c r="AB128" s="94"/>
      <c r="AC128" s="100"/>
      <c r="AD128" s="94"/>
      <c r="AE128" s="100"/>
      <c r="AF128" s="101"/>
      <c r="AG128" s="100"/>
      <c r="AH128" s="99"/>
      <c r="AI128" s="100"/>
      <c r="AJ128" s="99"/>
      <c r="AK128" s="100"/>
      <c r="AL128" s="99"/>
      <c r="AM128" s="100"/>
      <c r="AN128" s="99"/>
      <c r="AO128" s="100"/>
      <c r="AP128" s="99"/>
      <c r="AQ128" s="100"/>
      <c r="AR128" s="99"/>
      <c r="AS128" s="100"/>
      <c r="AT128" s="99"/>
      <c r="AU128" s="100"/>
      <c r="AV128" s="99">
        <v>292</v>
      </c>
      <c r="AW128" s="100">
        <f t="shared" si="385"/>
        <v>198.56</v>
      </c>
      <c r="AX128" s="99">
        <v>39</v>
      </c>
      <c r="AY128" s="100">
        <f t="shared" si="377"/>
        <v>26.520000000000003</v>
      </c>
      <c r="AZ128" s="99">
        <v>66</v>
      </c>
      <c r="BA128" s="100">
        <f t="shared" si="378"/>
        <v>44.88</v>
      </c>
      <c r="BB128" s="99">
        <v>123</v>
      </c>
      <c r="BC128" s="100">
        <f t="shared" si="379"/>
        <v>83.64</v>
      </c>
      <c r="BD128" s="99">
        <v>48</v>
      </c>
      <c r="BE128" s="100">
        <f t="shared" si="380"/>
        <v>32.64</v>
      </c>
      <c r="BF128" s="101">
        <f t="shared" ref="BF128" si="387">SUM(AH128,AJ128,AL128,AN128,AP128,AR128,AT128,AV128,AX128,AZ128,BB128,BD128)</f>
        <v>568</v>
      </c>
      <c r="BG128" s="100">
        <f t="shared" ref="BG128" si="388">SUM(AI128,AK128,AM128,AO128,AQ128,AS128,AU128,AW128,AY128,BA128,BC128,BE128)</f>
        <v>386.24</v>
      </c>
      <c r="BH128" s="99">
        <v>24</v>
      </c>
      <c r="BI128" s="100">
        <f t="shared" si="383"/>
        <v>16.32</v>
      </c>
      <c r="BJ128" s="99">
        <v>32</v>
      </c>
      <c r="BK128" s="100">
        <f t="shared" si="386"/>
        <v>21.76</v>
      </c>
      <c r="BL128" s="99"/>
      <c r="BM128" s="100"/>
      <c r="BN128" s="99"/>
      <c r="BO128" s="100"/>
      <c r="BP128" s="99"/>
      <c r="BQ128" s="100"/>
      <c r="BR128" s="99"/>
      <c r="BS128" s="100"/>
      <c r="BT128" s="99"/>
      <c r="BU128" s="100"/>
      <c r="BV128" s="99"/>
      <c r="BW128" s="100">
        <f t="shared" si="381"/>
        <v>0</v>
      </c>
      <c r="BX128" s="99"/>
      <c r="BY128" s="100">
        <f t="shared" ref="BY128" si="389">BX128*$E128</f>
        <v>0</v>
      </c>
      <c r="BZ128" s="99"/>
      <c r="CA128" s="100">
        <f t="shared" ref="CA128" si="390">BZ128*$E128</f>
        <v>0</v>
      </c>
      <c r="CB128" s="99"/>
      <c r="CC128" s="100"/>
      <c r="CD128" s="99"/>
      <c r="CE128" s="100"/>
      <c r="CF128" s="101">
        <f t="shared" si="382"/>
        <v>56</v>
      </c>
      <c r="CG128" s="100">
        <f t="shared" si="382"/>
        <v>38.08</v>
      </c>
    </row>
    <row r="129" spans="1:85" s="102" customFormat="1" ht="19.899999999999999" customHeight="1" x14ac:dyDescent="0.25">
      <c r="A129" s="94">
        <v>103</v>
      </c>
      <c r="B129" s="95" t="s">
        <v>209</v>
      </c>
      <c r="C129" s="95" t="s">
        <v>74</v>
      </c>
      <c r="D129" s="94">
        <v>15</v>
      </c>
      <c r="E129" s="94">
        <v>0.64</v>
      </c>
      <c r="F129" s="94" t="s">
        <v>206</v>
      </c>
      <c r="G129" s="94">
        <v>1800</v>
      </c>
      <c r="H129" s="94"/>
      <c r="I129" s="100"/>
      <c r="J129" s="94"/>
      <c r="K129" s="100"/>
      <c r="L129" s="94"/>
      <c r="M129" s="100"/>
      <c r="N129" s="94"/>
      <c r="O129" s="100"/>
      <c r="P129" s="94"/>
      <c r="Q129" s="100"/>
      <c r="R129" s="94"/>
      <c r="S129" s="100"/>
      <c r="T129" s="94"/>
      <c r="U129" s="100"/>
      <c r="V129" s="94"/>
      <c r="W129" s="100"/>
      <c r="X129" s="94"/>
      <c r="Y129" s="100"/>
      <c r="Z129" s="94"/>
      <c r="AA129" s="100"/>
      <c r="AB129" s="94"/>
      <c r="AC129" s="100"/>
      <c r="AD129" s="94"/>
      <c r="AE129" s="100"/>
      <c r="AF129" s="101"/>
      <c r="AG129" s="100"/>
      <c r="AH129" s="99"/>
      <c r="AI129" s="100"/>
      <c r="AJ129" s="99"/>
      <c r="AK129" s="100"/>
      <c r="AL129" s="99"/>
      <c r="AM129" s="100"/>
      <c r="AN129" s="99"/>
      <c r="AO129" s="100"/>
      <c r="AP129" s="99"/>
      <c r="AQ129" s="100"/>
      <c r="AR129" s="99"/>
      <c r="AS129" s="100"/>
      <c r="AT129" s="99"/>
      <c r="AU129" s="100"/>
      <c r="AV129" s="99"/>
      <c r="AW129" s="100"/>
      <c r="AX129" s="99"/>
      <c r="AY129" s="100"/>
      <c r="AZ129" s="99"/>
      <c r="BA129" s="100">
        <f t="shared" si="378"/>
        <v>0</v>
      </c>
      <c r="BB129" s="99"/>
      <c r="BC129" s="100"/>
      <c r="BD129" s="99"/>
      <c r="BE129" s="100"/>
      <c r="BF129" s="101">
        <f t="shared" ref="BF129" si="391">SUM(AH129,AJ129,AL129,AN129,AP129,AR129,AT129,AV129,AX129,AZ129,BB129,BD129)</f>
        <v>0</v>
      </c>
      <c r="BG129" s="100">
        <f t="shared" ref="BG129" si="392">SUM(AI129,AK129,AM129,AO129,AQ129,AS129,AU129,AW129,AY129,BA129,BC129,BE129)</f>
        <v>0</v>
      </c>
      <c r="BH129" s="99"/>
      <c r="BI129" s="100"/>
      <c r="BJ129" s="99"/>
      <c r="BK129" s="100">
        <f t="shared" si="386"/>
        <v>0</v>
      </c>
      <c r="BL129" s="99"/>
      <c r="BM129" s="100"/>
      <c r="BN129" s="99"/>
      <c r="BO129" s="100"/>
      <c r="BP129" s="99"/>
      <c r="BQ129" s="100"/>
      <c r="BR129" s="99"/>
      <c r="BS129" s="100"/>
      <c r="BT129" s="99"/>
      <c r="BU129" s="100"/>
      <c r="BV129" s="99"/>
      <c r="BW129" s="100"/>
      <c r="BX129" s="99"/>
      <c r="BY129" s="100"/>
      <c r="BZ129" s="99"/>
      <c r="CA129" s="100"/>
      <c r="CB129" s="99"/>
      <c r="CC129" s="100"/>
      <c r="CD129" s="99"/>
      <c r="CE129" s="100"/>
      <c r="CF129" s="101">
        <f t="shared" si="382"/>
        <v>0</v>
      </c>
      <c r="CG129" s="100">
        <f t="shared" si="382"/>
        <v>0</v>
      </c>
    </row>
    <row r="130" spans="1:85" s="102" customFormat="1" ht="19.899999999999999" customHeight="1" x14ac:dyDescent="0.25">
      <c r="A130" s="94">
        <v>104</v>
      </c>
      <c r="B130" s="95" t="s">
        <v>151</v>
      </c>
      <c r="C130" s="95" t="s">
        <v>77</v>
      </c>
      <c r="D130" s="94">
        <f t="shared" ref="D130:D139" si="393">RANK(BF130,$BF$4:$BF$147)</f>
        <v>16</v>
      </c>
      <c r="E130" s="94">
        <v>1</v>
      </c>
      <c r="F130" s="94" t="s">
        <v>152</v>
      </c>
      <c r="G130" s="94">
        <v>2100</v>
      </c>
      <c r="H130" s="94"/>
      <c r="I130" s="100">
        <f t="shared" si="221"/>
        <v>0</v>
      </c>
      <c r="J130" s="94"/>
      <c r="K130" s="100">
        <f t="shared" si="222"/>
        <v>0</v>
      </c>
      <c r="L130" s="94"/>
      <c r="M130" s="100">
        <f t="shared" si="223"/>
        <v>0</v>
      </c>
      <c r="N130" s="94"/>
      <c r="O130" s="100">
        <f t="shared" si="224"/>
        <v>0</v>
      </c>
      <c r="P130" s="94"/>
      <c r="Q130" s="100">
        <f t="shared" si="225"/>
        <v>0</v>
      </c>
      <c r="R130" s="94"/>
      <c r="S130" s="100">
        <f t="shared" si="226"/>
        <v>0</v>
      </c>
      <c r="T130" s="94"/>
      <c r="U130" s="100">
        <f t="shared" si="227"/>
        <v>0</v>
      </c>
      <c r="V130" s="94"/>
      <c r="W130" s="100">
        <f t="shared" si="228"/>
        <v>0</v>
      </c>
      <c r="X130" s="94"/>
      <c r="Y130" s="100">
        <f t="shared" si="229"/>
        <v>0</v>
      </c>
      <c r="Z130" s="94"/>
      <c r="AA130" s="100">
        <f t="shared" si="230"/>
        <v>0</v>
      </c>
      <c r="AB130" s="94"/>
      <c r="AC130" s="100">
        <f t="shared" si="231"/>
        <v>0</v>
      </c>
      <c r="AD130" s="94"/>
      <c r="AE130" s="100">
        <f t="shared" si="232"/>
        <v>0</v>
      </c>
      <c r="AF130" s="101">
        <f t="shared" ref="AF130:AF137" si="394">SUM(H130,J130,L130,N130,P130,R130,T130,V130,X130,Z130,AB130,AD130)</f>
        <v>0</v>
      </c>
      <c r="AG130" s="100">
        <f t="shared" ref="AG130:AG137" si="395">SUM(I130,K130,M130,O130,Q130,S130,U130,W130,Y130,AA130,AC130,AE130)</f>
        <v>0</v>
      </c>
      <c r="AH130" s="99"/>
      <c r="AI130" s="100">
        <f t="shared" si="235"/>
        <v>0</v>
      </c>
      <c r="AJ130" s="99"/>
      <c r="AK130" s="100">
        <f t="shared" si="237"/>
        <v>0</v>
      </c>
      <c r="AL130" s="99"/>
      <c r="AM130" s="100">
        <f t="shared" si="237"/>
        <v>0</v>
      </c>
      <c r="AN130" s="99"/>
      <c r="AO130" s="100">
        <f t="shared" si="238"/>
        <v>0</v>
      </c>
      <c r="AP130" s="99"/>
      <c r="AQ130" s="100">
        <f t="shared" si="239"/>
        <v>0</v>
      </c>
      <c r="AR130" s="99"/>
      <c r="AS130" s="100">
        <f t="shared" si="240"/>
        <v>0</v>
      </c>
      <c r="AT130" s="99"/>
      <c r="AU130" s="100">
        <f t="shared" si="241"/>
        <v>0</v>
      </c>
      <c r="AV130" s="99"/>
      <c r="AW130" s="100">
        <f t="shared" si="242"/>
        <v>0</v>
      </c>
      <c r="AX130" s="99"/>
      <c r="AY130" s="100">
        <f t="shared" si="243"/>
        <v>0</v>
      </c>
      <c r="AZ130" s="99"/>
      <c r="BA130" s="100">
        <f t="shared" si="244"/>
        <v>0</v>
      </c>
      <c r="BB130" s="99"/>
      <c r="BC130" s="100">
        <f t="shared" si="245"/>
        <v>0</v>
      </c>
      <c r="BD130" s="99"/>
      <c r="BE130" s="100">
        <f t="shared" si="246"/>
        <v>0</v>
      </c>
      <c r="BF130" s="101">
        <f t="shared" si="345"/>
        <v>0</v>
      </c>
      <c r="BG130" s="100">
        <f t="shared" si="345"/>
        <v>0</v>
      </c>
      <c r="BH130" s="96"/>
      <c r="BI130" s="97">
        <f t="shared" ref="BI130:BI137" si="396">BH130*$E130</f>
        <v>0</v>
      </c>
      <c r="BJ130" s="99"/>
      <c r="BK130" s="100">
        <f t="shared" ref="BK130:BK137" si="397">BJ130*$E130</f>
        <v>0</v>
      </c>
      <c r="BL130" s="99"/>
      <c r="BM130" s="100">
        <f t="shared" ref="BM130:BM137" si="398">BL130*$E130</f>
        <v>0</v>
      </c>
      <c r="BN130" s="99"/>
      <c r="BO130" s="100">
        <f t="shared" ref="BO130:BO137" si="399">BN130*$E130</f>
        <v>0</v>
      </c>
      <c r="BP130" s="99"/>
      <c r="BQ130" s="100">
        <f t="shared" ref="BQ130:BQ137" si="400">BP130*$E130</f>
        <v>0</v>
      </c>
      <c r="BR130" s="99"/>
      <c r="BS130" s="100">
        <f t="shared" ref="BS130:BS137" si="401">BR130*$E130</f>
        <v>0</v>
      </c>
      <c r="BT130" s="99"/>
      <c r="BU130" s="100">
        <f t="shared" ref="BU130:BU137" si="402">BT130*$E130</f>
        <v>0</v>
      </c>
      <c r="BV130" s="99"/>
      <c r="BW130" s="100">
        <f t="shared" ref="BW130:BW137" si="403">BV130*$E130</f>
        <v>0</v>
      </c>
      <c r="BX130" s="99"/>
      <c r="BY130" s="100">
        <f t="shared" ref="BY130:BY137" si="404">BX130*$E130</f>
        <v>0</v>
      </c>
      <c r="BZ130" s="99"/>
      <c r="CA130" s="100">
        <f t="shared" ref="CA130:CA137" si="405">BZ130*$E130</f>
        <v>0</v>
      </c>
      <c r="CB130" s="99"/>
      <c r="CC130" s="100">
        <f t="shared" ref="CC130:CC137" si="406">CB130*$E130</f>
        <v>0</v>
      </c>
      <c r="CD130" s="99"/>
      <c r="CE130" s="100">
        <f t="shared" ref="CE130:CE137" si="407">CD130*$E130</f>
        <v>0</v>
      </c>
      <c r="CF130" s="101">
        <f t="shared" si="382"/>
        <v>0</v>
      </c>
      <c r="CG130" s="100">
        <f t="shared" si="382"/>
        <v>0</v>
      </c>
    </row>
    <row r="131" spans="1:85" s="102" customFormat="1" ht="19.899999999999999" customHeight="1" x14ac:dyDescent="0.25">
      <c r="A131" s="94">
        <v>105</v>
      </c>
      <c r="B131" s="95" t="s">
        <v>153</v>
      </c>
      <c r="C131" s="95" t="s">
        <v>77</v>
      </c>
      <c r="D131" s="94">
        <f t="shared" si="393"/>
        <v>16</v>
      </c>
      <c r="E131" s="94">
        <v>1</v>
      </c>
      <c r="F131" s="94" t="s">
        <v>83</v>
      </c>
      <c r="G131" s="94"/>
      <c r="H131" s="94"/>
      <c r="I131" s="100">
        <f t="shared" si="221"/>
        <v>0</v>
      </c>
      <c r="J131" s="94"/>
      <c r="K131" s="100">
        <f t="shared" si="222"/>
        <v>0</v>
      </c>
      <c r="L131" s="94"/>
      <c r="M131" s="100">
        <f t="shared" si="223"/>
        <v>0</v>
      </c>
      <c r="N131" s="94"/>
      <c r="O131" s="100">
        <f t="shared" si="224"/>
        <v>0</v>
      </c>
      <c r="P131" s="94"/>
      <c r="Q131" s="100">
        <f t="shared" si="225"/>
        <v>0</v>
      </c>
      <c r="R131" s="94"/>
      <c r="S131" s="100">
        <f t="shared" si="226"/>
        <v>0</v>
      </c>
      <c r="T131" s="94"/>
      <c r="U131" s="100">
        <f t="shared" si="227"/>
        <v>0</v>
      </c>
      <c r="V131" s="94"/>
      <c r="W131" s="100">
        <f t="shared" si="228"/>
        <v>0</v>
      </c>
      <c r="X131" s="94"/>
      <c r="Y131" s="100">
        <f t="shared" si="229"/>
        <v>0</v>
      </c>
      <c r="Z131" s="94"/>
      <c r="AA131" s="100">
        <f t="shared" si="230"/>
        <v>0</v>
      </c>
      <c r="AB131" s="94"/>
      <c r="AC131" s="100">
        <f t="shared" si="231"/>
        <v>0</v>
      </c>
      <c r="AD131" s="94"/>
      <c r="AE131" s="100">
        <f t="shared" si="232"/>
        <v>0</v>
      </c>
      <c r="AF131" s="101">
        <f t="shared" si="394"/>
        <v>0</v>
      </c>
      <c r="AG131" s="100">
        <f t="shared" si="395"/>
        <v>0</v>
      </c>
      <c r="AH131" s="99"/>
      <c r="AI131" s="100">
        <f t="shared" si="235"/>
        <v>0</v>
      </c>
      <c r="AJ131" s="99"/>
      <c r="AK131" s="100">
        <f t="shared" si="237"/>
        <v>0</v>
      </c>
      <c r="AL131" s="99"/>
      <c r="AM131" s="100">
        <f t="shared" si="237"/>
        <v>0</v>
      </c>
      <c r="AN131" s="99"/>
      <c r="AO131" s="100">
        <f t="shared" si="238"/>
        <v>0</v>
      </c>
      <c r="AP131" s="99"/>
      <c r="AQ131" s="100">
        <f t="shared" si="239"/>
        <v>0</v>
      </c>
      <c r="AR131" s="99"/>
      <c r="AS131" s="100">
        <f t="shared" si="240"/>
        <v>0</v>
      </c>
      <c r="AT131" s="99"/>
      <c r="AU131" s="100">
        <f t="shared" si="241"/>
        <v>0</v>
      </c>
      <c r="AV131" s="99"/>
      <c r="AW131" s="100">
        <f t="shared" si="242"/>
        <v>0</v>
      </c>
      <c r="AX131" s="99"/>
      <c r="AY131" s="100">
        <f t="shared" si="243"/>
        <v>0</v>
      </c>
      <c r="AZ131" s="99"/>
      <c r="BA131" s="100">
        <f t="shared" si="244"/>
        <v>0</v>
      </c>
      <c r="BB131" s="99"/>
      <c r="BC131" s="100">
        <f t="shared" si="245"/>
        <v>0</v>
      </c>
      <c r="BD131" s="99"/>
      <c r="BE131" s="100">
        <f t="shared" si="246"/>
        <v>0</v>
      </c>
      <c r="BF131" s="101">
        <f t="shared" si="345"/>
        <v>0</v>
      </c>
      <c r="BG131" s="100">
        <f t="shared" si="345"/>
        <v>0</v>
      </c>
      <c r="BH131" s="99"/>
      <c r="BI131" s="100">
        <f t="shared" si="396"/>
        <v>0</v>
      </c>
      <c r="BJ131" s="99"/>
      <c r="BK131" s="100">
        <f t="shared" si="397"/>
        <v>0</v>
      </c>
      <c r="BL131" s="99"/>
      <c r="BM131" s="100">
        <f t="shared" si="398"/>
        <v>0</v>
      </c>
      <c r="BN131" s="99"/>
      <c r="BO131" s="100">
        <f t="shared" si="399"/>
        <v>0</v>
      </c>
      <c r="BP131" s="99"/>
      <c r="BQ131" s="100">
        <f t="shared" si="400"/>
        <v>0</v>
      </c>
      <c r="BR131" s="99"/>
      <c r="BS131" s="100">
        <f t="shared" si="401"/>
        <v>0</v>
      </c>
      <c r="BT131" s="99"/>
      <c r="BU131" s="100">
        <f t="shared" si="402"/>
        <v>0</v>
      </c>
      <c r="BV131" s="99"/>
      <c r="BW131" s="100">
        <f t="shared" si="403"/>
        <v>0</v>
      </c>
      <c r="BX131" s="99"/>
      <c r="BY131" s="100">
        <f t="shared" si="404"/>
        <v>0</v>
      </c>
      <c r="BZ131" s="99"/>
      <c r="CA131" s="100">
        <f t="shared" si="405"/>
        <v>0</v>
      </c>
      <c r="CB131" s="99"/>
      <c r="CC131" s="100">
        <f t="shared" si="406"/>
        <v>0</v>
      </c>
      <c r="CD131" s="99"/>
      <c r="CE131" s="100">
        <f t="shared" si="407"/>
        <v>0</v>
      </c>
      <c r="CF131" s="101">
        <f t="shared" si="382"/>
        <v>0</v>
      </c>
      <c r="CG131" s="100">
        <f t="shared" si="382"/>
        <v>0</v>
      </c>
    </row>
    <row r="132" spans="1:85" s="102" customFormat="1" ht="19.899999999999999" customHeight="1" x14ac:dyDescent="0.25">
      <c r="A132" s="94">
        <v>106</v>
      </c>
      <c r="B132" s="95" t="s">
        <v>154</v>
      </c>
      <c r="C132" s="95" t="s">
        <v>74</v>
      </c>
      <c r="D132" s="94">
        <f t="shared" si="393"/>
        <v>16</v>
      </c>
      <c r="E132" s="94">
        <v>0.64</v>
      </c>
      <c r="F132" s="94" t="s">
        <v>85</v>
      </c>
      <c r="G132" s="94">
        <v>1350</v>
      </c>
      <c r="H132" s="94"/>
      <c r="I132" s="100">
        <f t="shared" si="221"/>
        <v>0</v>
      </c>
      <c r="J132" s="94"/>
      <c r="K132" s="100">
        <f t="shared" si="222"/>
        <v>0</v>
      </c>
      <c r="L132" s="94"/>
      <c r="M132" s="100">
        <f t="shared" si="223"/>
        <v>0</v>
      </c>
      <c r="N132" s="94"/>
      <c r="O132" s="100">
        <f t="shared" si="224"/>
        <v>0</v>
      </c>
      <c r="P132" s="94"/>
      <c r="Q132" s="100">
        <f t="shared" si="225"/>
        <v>0</v>
      </c>
      <c r="R132" s="94"/>
      <c r="S132" s="100">
        <f t="shared" si="226"/>
        <v>0</v>
      </c>
      <c r="T132" s="94"/>
      <c r="U132" s="100">
        <f t="shared" si="227"/>
        <v>0</v>
      </c>
      <c r="V132" s="94"/>
      <c r="W132" s="100">
        <f t="shared" si="228"/>
        <v>0</v>
      </c>
      <c r="X132" s="94"/>
      <c r="Y132" s="100">
        <f t="shared" si="229"/>
        <v>0</v>
      </c>
      <c r="Z132" s="94"/>
      <c r="AA132" s="100">
        <f t="shared" si="230"/>
        <v>0</v>
      </c>
      <c r="AB132" s="94"/>
      <c r="AC132" s="100">
        <f t="shared" si="231"/>
        <v>0</v>
      </c>
      <c r="AD132" s="94"/>
      <c r="AE132" s="100">
        <f t="shared" si="232"/>
        <v>0</v>
      </c>
      <c r="AF132" s="101">
        <f t="shared" si="394"/>
        <v>0</v>
      </c>
      <c r="AG132" s="100">
        <f t="shared" si="395"/>
        <v>0</v>
      </c>
      <c r="AH132" s="99"/>
      <c r="AI132" s="100">
        <f t="shared" si="235"/>
        <v>0</v>
      </c>
      <c r="AJ132" s="99"/>
      <c r="AK132" s="100">
        <f t="shared" si="237"/>
        <v>0</v>
      </c>
      <c r="AL132" s="99"/>
      <c r="AM132" s="100">
        <f t="shared" si="237"/>
        <v>0</v>
      </c>
      <c r="AN132" s="99"/>
      <c r="AO132" s="100">
        <f t="shared" si="238"/>
        <v>0</v>
      </c>
      <c r="AP132" s="99"/>
      <c r="AQ132" s="100">
        <f t="shared" si="239"/>
        <v>0</v>
      </c>
      <c r="AR132" s="99"/>
      <c r="AS132" s="100">
        <f t="shared" si="240"/>
        <v>0</v>
      </c>
      <c r="AT132" s="99"/>
      <c r="AU132" s="100">
        <f t="shared" si="241"/>
        <v>0</v>
      </c>
      <c r="AV132" s="99"/>
      <c r="AW132" s="100">
        <f t="shared" si="242"/>
        <v>0</v>
      </c>
      <c r="AX132" s="99"/>
      <c r="AY132" s="100">
        <f t="shared" si="243"/>
        <v>0</v>
      </c>
      <c r="AZ132" s="99"/>
      <c r="BA132" s="100">
        <f t="shared" si="244"/>
        <v>0</v>
      </c>
      <c r="BB132" s="99"/>
      <c r="BC132" s="100">
        <f t="shared" si="245"/>
        <v>0</v>
      </c>
      <c r="BD132" s="99"/>
      <c r="BE132" s="100">
        <f t="shared" si="246"/>
        <v>0</v>
      </c>
      <c r="BF132" s="101">
        <f t="shared" si="345"/>
        <v>0</v>
      </c>
      <c r="BG132" s="100">
        <f t="shared" si="345"/>
        <v>0</v>
      </c>
      <c r="BH132" s="99"/>
      <c r="BI132" s="100">
        <f t="shared" si="396"/>
        <v>0</v>
      </c>
      <c r="BJ132" s="99"/>
      <c r="BK132" s="100">
        <f t="shared" si="397"/>
        <v>0</v>
      </c>
      <c r="BL132" s="99"/>
      <c r="BM132" s="100">
        <f t="shared" si="398"/>
        <v>0</v>
      </c>
      <c r="BN132" s="99"/>
      <c r="BO132" s="100">
        <f t="shared" si="399"/>
        <v>0</v>
      </c>
      <c r="BP132" s="99"/>
      <c r="BQ132" s="100">
        <f t="shared" si="400"/>
        <v>0</v>
      </c>
      <c r="BR132" s="99"/>
      <c r="BS132" s="100">
        <f t="shared" si="401"/>
        <v>0</v>
      </c>
      <c r="BT132" s="99"/>
      <c r="BU132" s="100">
        <f t="shared" si="402"/>
        <v>0</v>
      </c>
      <c r="BV132" s="99"/>
      <c r="BW132" s="100">
        <f t="shared" si="403"/>
        <v>0</v>
      </c>
      <c r="BX132" s="99"/>
      <c r="BY132" s="100">
        <f t="shared" si="404"/>
        <v>0</v>
      </c>
      <c r="BZ132" s="99"/>
      <c r="CA132" s="100">
        <f t="shared" si="405"/>
        <v>0</v>
      </c>
      <c r="CB132" s="99"/>
      <c r="CC132" s="100">
        <f t="shared" si="406"/>
        <v>0</v>
      </c>
      <c r="CD132" s="99"/>
      <c r="CE132" s="100">
        <f t="shared" si="407"/>
        <v>0</v>
      </c>
      <c r="CF132" s="101">
        <f t="shared" si="382"/>
        <v>0</v>
      </c>
      <c r="CG132" s="100">
        <f t="shared" si="382"/>
        <v>0</v>
      </c>
    </row>
    <row r="133" spans="1:85" s="102" customFormat="1" ht="19.899999999999999" customHeight="1" x14ac:dyDescent="0.25">
      <c r="A133" s="94">
        <v>107</v>
      </c>
      <c r="B133" s="95" t="s">
        <v>156</v>
      </c>
      <c r="C133" s="95" t="s">
        <v>74</v>
      </c>
      <c r="D133" s="94">
        <f t="shared" si="393"/>
        <v>16</v>
      </c>
      <c r="E133" s="94">
        <v>0.64</v>
      </c>
      <c r="F133" s="94" t="s">
        <v>85</v>
      </c>
      <c r="G133" s="94"/>
      <c r="H133" s="94"/>
      <c r="I133" s="100">
        <f t="shared" si="221"/>
        <v>0</v>
      </c>
      <c r="J133" s="94"/>
      <c r="K133" s="100">
        <f t="shared" si="222"/>
        <v>0</v>
      </c>
      <c r="L133" s="94"/>
      <c r="M133" s="100">
        <f t="shared" si="223"/>
        <v>0</v>
      </c>
      <c r="N133" s="94"/>
      <c r="O133" s="100">
        <f t="shared" si="224"/>
        <v>0</v>
      </c>
      <c r="P133" s="94"/>
      <c r="Q133" s="100">
        <f t="shared" si="225"/>
        <v>0</v>
      </c>
      <c r="R133" s="94"/>
      <c r="S133" s="100">
        <f t="shared" si="226"/>
        <v>0</v>
      </c>
      <c r="T133" s="94"/>
      <c r="U133" s="100">
        <f t="shared" si="227"/>
        <v>0</v>
      </c>
      <c r="V133" s="94"/>
      <c r="W133" s="100">
        <f t="shared" si="228"/>
        <v>0</v>
      </c>
      <c r="X133" s="94"/>
      <c r="Y133" s="100">
        <f t="shared" si="229"/>
        <v>0</v>
      </c>
      <c r="Z133" s="94"/>
      <c r="AA133" s="100">
        <f t="shared" si="230"/>
        <v>0</v>
      </c>
      <c r="AB133" s="94"/>
      <c r="AC133" s="100">
        <f t="shared" si="231"/>
        <v>0</v>
      </c>
      <c r="AD133" s="94"/>
      <c r="AE133" s="100">
        <f t="shared" si="232"/>
        <v>0</v>
      </c>
      <c r="AF133" s="101">
        <f t="shared" si="394"/>
        <v>0</v>
      </c>
      <c r="AG133" s="100">
        <f t="shared" si="395"/>
        <v>0</v>
      </c>
      <c r="AH133" s="99"/>
      <c r="AI133" s="100">
        <f t="shared" si="235"/>
        <v>0</v>
      </c>
      <c r="AJ133" s="99"/>
      <c r="AK133" s="100">
        <f t="shared" si="237"/>
        <v>0</v>
      </c>
      <c r="AL133" s="99"/>
      <c r="AM133" s="100">
        <f t="shared" si="237"/>
        <v>0</v>
      </c>
      <c r="AN133" s="99"/>
      <c r="AO133" s="100">
        <f t="shared" si="238"/>
        <v>0</v>
      </c>
      <c r="AP133" s="99"/>
      <c r="AQ133" s="100">
        <f t="shared" si="239"/>
        <v>0</v>
      </c>
      <c r="AR133" s="99"/>
      <c r="AS133" s="100">
        <f t="shared" si="240"/>
        <v>0</v>
      </c>
      <c r="AT133" s="99"/>
      <c r="AU133" s="100">
        <f t="shared" si="241"/>
        <v>0</v>
      </c>
      <c r="AV133" s="99"/>
      <c r="AW133" s="100">
        <f t="shared" si="242"/>
        <v>0</v>
      </c>
      <c r="AX133" s="99"/>
      <c r="AY133" s="100">
        <f t="shared" si="243"/>
        <v>0</v>
      </c>
      <c r="AZ133" s="99"/>
      <c r="BA133" s="100">
        <f t="shared" si="244"/>
        <v>0</v>
      </c>
      <c r="BB133" s="99"/>
      <c r="BC133" s="100">
        <f t="shared" si="245"/>
        <v>0</v>
      </c>
      <c r="BD133" s="99"/>
      <c r="BE133" s="100">
        <f t="shared" si="246"/>
        <v>0</v>
      </c>
      <c r="BF133" s="101">
        <f t="shared" si="345"/>
        <v>0</v>
      </c>
      <c r="BG133" s="100">
        <f t="shared" si="345"/>
        <v>0</v>
      </c>
      <c r="BH133" s="99"/>
      <c r="BI133" s="100">
        <f t="shared" si="396"/>
        <v>0</v>
      </c>
      <c r="BJ133" s="99"/>
      <c r="BK133" s="100">
        <f t="shared" si="397"/>
        <v>0</v>
      </c>
      <c r="BL133" s="99"/>
      <c r="BM133" s="100">
        <f t="shared" si="398"/>
        <v>0</v>
      </c>
      <c r="BN133" s="99"/>
      <c r="BO133" s="100">
        <f t="shared" si="399"/>
        <v>0</v>
      </c>
      <c r="BP133" s="99"/>
      <c r="BQ133" s="100">
        <f t="shared" si="400"/>
        <v>0</v>
      </c>
      <c r="BR133" s="99"/>
      <c r="BS133" s="100">
        <f t="shared" si="401"/>
        <v>0</v>
      </c>
      <c r="BT133" s="99"/>
      <c r="BU133" s="100">
        <f t="shared" si="402"/>
        <v>0</v>
      </c>
      <c r="BV133" s="99"/>
      <c r="BW133" s="100">
        <f t="shared" si="403"/>
        <v>0</v>
      </c>
      <c r="BX133" s="99"/>
      <c r="BY133" s="100">
        <f t="shared" si="404"/>
        <v>0</v>
      </c>
      <c r="BZ133" s="99"/>
      <c r="CA133" s="100">
        <f t="shared" si="405"/>
        <v>0</v>
      </c>
      <c r="CB133" s="99"/>
      <c r="CC133" s="100">
        <f t="shared" si="406"/>
        <v>0</v>
      </c>
      <c r="CD133" s="99"/>
      <c r="CE133" s="100">
        <f t="shared" si="407"/>
        <v>0</v>
      </c>
      <c r="CF133" s="101">
        <f t="shared" si="382"/>
        <v>0</v>
      </c>
      <c r="CG133" s="100">
        <f t="shared" si="382"/>
        <v>0</v>
      </c>
    </row>
    <row r="134" spans="1:85" s="102" customFormat="1" ht="19.899999999999999" customHeight="1" x14ac:dyDescent="0.25">
      <c r="A134" s="94">
        <v>108</v>
      </c>
      <c r="B134" s="95" t="s">
        <v>157</v>
      </c>
      <c r="C134" s="95" t="s">
        <v>74</v>
      </c>
      <c r="D134" s="94">
        <f t="shared" si="393"/>
        <v>16</v>
      </c>
      <c r="E134" s="94">
        <v>0.64</v>
      </c>
      <c r="F134" s="94" t="s">
        <v>85</v>
      </c>
      <c r="G134" s="94"/>
      <c r="H134" s="94"/>
      <c r="I134" s="100">
        <f t="shared" si="221"/>
        <v>0</v>
      </c>
      <c r="J134" s="94"/>
      <c r="K134" s="100">
        <f t="shared" si="222"/>
        <v>0</v>
      </c>
      <c r="L134" s="94"/>
      <c r="M134" s="100">
        <f t="shared" si="223"/>
        <v>0</v>
      </c>
      <c r="N134" s="94"/>
      <c r="O134" s="100">
        <f t="shared" si="224"/>
        <v>0</v>
      </c>
      <c r="P134" s="94"/>
      <c r="Q134" s="100">
        <f t="shared" si="225"/>
        <v>0</v>
      </c>
      <c r="R134" s="94"/>
      <c r="S134" s="100">
        <f t="shared" si="226"/>
        <v>0</v>
      </c>
      <c r="T134" s="94"/>
      <c r="U134" s="100">
        <f t="shared" si="227"/>
        <v>0</v>
      </c>
      <c r="V134" s="94"/>
      <c r="W134" s="100">
        <f t="shared" si="228"/>
        <v>0</v>
      </c>
      <c r="X134" s="94"/>
      <c r="Y134" s="100">
        <f t="shared" si="229"/>
        <v>0</v>
      </c>
      <c r="Z134" s="94"/>
      <c r="AA134" s="100">
        <f t="shared" si="230"/>
        <v>0</v>
      </c>
      <c r="AB134" s="94"/>
      <c r="AC134" s="100">
        <f t="shared" si="231"/>
        <v>0</v>
      </c>
      <c r="AD134" s="94"/>
      <c r="AE134" s="100">
        <f t="shared" si="232"/>
        <v>0</v>
      </c>
      <c r="AF134" s="101">
        <f t="shared" si="394"/>
        <v>0</v>
      </c>
      <c r="AG134" s="100">
        <f t="shared" si="395"/>
        <v>0</v>
      </c>
      <c r="AH134" s="99"/>
      <c r="AI134" s="100">
        <f t="shared" si="235"/>
        <v>0</v>
      </c>
      <c r="AJ134" s="99"/>
      <c r="AK134" s="100">
        <f t="shared" si="237"/>
        <v>0</v>
      </c>
      <c r="AL134" s="99"/>
      <c r="AM134" s="100">
        <f t="shared" si="237"/>
        <v>0</v>
      </c>
      <c r="AN134" s="99"/>
      <c r="AO134" s="100">
        <f t="shared" si="238"/>
        <v>0</v>
      </c>
      <c r="AP134" s="99"/>
      <c r="AQ134" s="100">
        <f t="shared" si="239"/>
        <v>0</v>
      </c>
      <c r="AR134" s="99"/>
      <c r="AS134" s="100">
        <f t="shared" si="240"/>
        <v>0</v>
      </c>
      <c r="AT134" s="99"/>
      <c r="AU134" s="100">
        <f t="shared" si="241"/>
        <v>0</v>
      </c>
      <c r="AV134" s="99"/>
      <c r="AW134" s="100">
        <f t="shared" si="242"/>
        <v>0</v>
      </c>
      <c r="AX134" s="99"/>
      <c r="AY134" s="100">
        <f t="shared" si="243"/>
        <v>0</v>
      </c>
      <c r="AZ134" s="99"/>
      <c r="BA134" s="100">
        <f t="shared" si="244"/>
        <v>0</v>
      </c>
      <c r="BB134" s="99"/>
      <c r="BC134" s="100">
        <f t="shared" si="245"/>
        <v>0</v>
      </c>
      <c r="BD134" s="99"/>
      <c r="BE134" s="100">
        <f t="shared" si="246"/>
        <v>0</v>
      </c>
      <c r="BF134" s="101">
        <f t="shared" si="345"/>
        <v>0</v>
      </c>
      <c r="BG134" s="100">
        <f t="shared" si="345"/>
        <v>0</v>
      </c>
      <c r="BH134" s="99"/>
      <c r="BI134" s="100">
        <f t="shared" si="396"/>
        <v>0</v>
      </c>
      <c r="BJ134" s="99"/>
      <c r="BK134" s="100">
        <f t="shared" si="397"/>
        <v>0</v>
      </c>
      <c r="BL134" s="99"/>
      <c r="BM134" s="100">
        <f t="shared" si="398"/>
        <v>0</v>
      </c>
      <c r="BN134" s="99"/>
      <c r="BO134" s="100">
        <f t="shared" si="399"/>
        <v>0</v>
      </c>
      <c r="BP134" s="99"/>
      <c r="BQ134" s="100">
        <f t="shared" si="400"/>
        <v>0</v>
      </c>
      <c r="BR134" s="99"/>
      <c r="BS134" s="100">
        <f t="shared" si="401"/>
        <v>0</v>
      </c>
      <c r="BT134" s="99"/>
      <c r="BU134" s="100">
        <f t="shared" si="402"/>
        <v>0</v>
      </c>
      <c r="BV134" s="99"/>
      <c r="BW134" s="100">
        <f t="shared" si="403"/>
        <v>0</v>
      </c>
      <c r="BX134" s="99"/>
      <c r="BY134" s="100">
        <f t="shared" si="404"/>
        <v>0</v>
      </c>
      <c r="BZ134" s="99"/>
      <c r="CA134" s="100">
        <f t="shared" si="405"/>
        <v>0</v>
      </c>
      <c r="CB134" s="99"/>
      <c r="CC134" s="100">
        <f t="shared" si="406"/>
        <v>0</v>
      </c>
      <c r="CD134" s="99"/>
      <c r="CE134" s="100">
        <f t="shared" si="407"/>
        <v>0</v>
      </c>
      <c r="CF134" s="101">
        <f t="shared" si="382"/>
        <v>0</v>
      </c>
      <c r="CG134" s="100">
        <f t="shared" si="382"/>
        <v>0</v>
      </c>
    </row>
    <row r="135" spans="1:85" s="102" customFormat="1" ht="19.899999999999999" customHeight="1" x14ac:dyDescent="0.25">
      <c r="A135" s="94">
        <v>109</v>
      </c>
      <c r="B135" s="95" t="s">
        <v>158</v>
      </c>
      <c r="C135" s="95" t="s">
        <v>74</v>
      </c>
      <c r="D135" s="94">
        <f t="shared" si="393"/>
        <v>16</v>
      </c>
      <c r="E135" s="94">
        <v>0.64</v>
      </c>
      <c r="F135" s="94" t="s">
        <v>85</v>
      </c>
      <c r="G135" s="94">
        <v>1900</v>
      </c>
      <c r="H135" s="94"/>
      <c r="I135" s="100">
        <f t="shared" si="221"/>
        <v>0</v>
      </c>
      <c r="J135" s="94"/>
      <c r="K135" s="100">
        <f t="shared" si="222"/>
        <v>0</v>
      </c>
      <c r="L135" s="94"/>
      <c r="M135" s="100">
        <f t="shared" si="223"/>
        <v>0</v>
      </c>
      <c r="N135" s="94"/>
      <c r="O135" s="100">
        <f t="shared" si="224"/>
        <v>0</v>
      </c>
      <c r="P135" s="94"/>
      <c r="Q135" s="100">
        <f t="shared" si="225"/>
        <v>0</v>
      </c>
      <c r="R135" s="94">
        <v>182</v>
      </c>
      <c r="S135" s="100">
        <f t="shared" si="226"/>
        <v>116.48</v>
      </c>
      <c r="T135" s="94">
        <v>140</v>
      </c>
      <c r="U135" s="100">
        <f t="shared" si="227"/>
        <v>89.600000000000009</v>
      </c>
      <c r="V135" s="94"/>
      <c r="W135" s="100">
        <f t="shared" si="228"/>
        <v>0</v>
      </c>
      <c r="X135" s="94"/>
      <c r="Y135" s="100">
        <f t="shared" si="229"/>
        <v>0</v>
      </c>
      <c r="Z135" s="94"/>
      <c r="AA135" s="100">
        <f t="shared" si="230"/>
        <v>0</v>
      </c>
      <c r="AB135" s="94"/>
      <c r="AC135" s="100">
        <f t="shared" si="231"/>
        <v>0</v>
      </c>
      <c r="AD135" s="94"/>
      <c r="AE135" s="100">
        <f t="shared" si="232"/>
        <v>0</v>
      </c>
      <c r="AF135" s="101">
        <f t="shared" si="394"/>
        <v>322</v>
      </c>
      <c r="AG135" s="100">
        <f t="shared" si="395"/>
        <v>206.08</v>
      </c>
      <c r="AH135" s="99"/>
      <c r="AI135" s="100">
        <f t="shared" si="235"/>
        <v>0</v>
      </c>
      <c r="AJ135" s="99"/>
      <c r="AK135" s="100">
        <f t="shared" si="237"/>
        <v>0</v>
      </c>
      <c r="AL135" s="99"/>
      <c r="AM135" s="100">
        <f t="shared" si="237"/>
        <v>0</v>
      </c>
      <c r="AN135" s="99"/>
      <c r="AO135" s="100">
        <f t="shared" si="238"/>
        <v>0</v>
      </c>
      <c r="AP135" s="99"/>
      <c r="AQ135" s="100">
        <f t="shared" si="239"/>
        <v>0</v>
      </c>
      <c r="AR135" s="99"/>
      <c r="AS135" s="100">
        <f t="shared" si="240"/>
        <v>0</v>
      </c>
      <c r="AT135" s="99"/>
      <c r="AU135" s="100">
        <f t="shared" si="241"/>
        <v>0</v>
      </c>
      <c r="AV135" s="99"/>
      <c r="AW135" s="100">
        <f t="shared" si="242"/>
        <v>0</v>
      </c>
      <c r="AX135" s="99"/>
      <c r="AY135" s="100">
        <f t="shared" si="243"/>
        <v>0</v>
      </c>
      <c r="AZ135" s="99"/>
      <c r="BA135" s="100">
        <f t="shared" si="244"/>
        <v>0</v>
      </c>
      <c r="BB135" s="99"/>
      <c r="BC135" s="100">
        <f t="shared" si="245"/>
        <v>0</v>
      </c>
      <c r="BD135" s="99"/>
      <c r="BE135" s="100">
        <f t="shared" si="246"/>
        <v>0</v>
      </c>
      <c r="BF135" s="101">
        <f t="shared" si="345"/>
        <v>0</v>
      </c>
      <c r="BG135" s="100">
        <f t="shared" si="345"/>
        <v>0</v>
      </c>
      <c r="BH135" s="99"/>
      <c r="BI135" s="100">
        <f t="shared" si="396"/>
        <v>0</v>
      </c>
      <c r="BJ135" s="99"/>
      <c r="BK135" s="100">
        <f t="shared" si="397"/>
        <v>0</v>
      </c>
      <c r="BL135" s="99"/>
      <c r="BM135" s="100">
        <f t="shared" si="398"/>
        <v>0</v>
      </c>
      <c r="BN135" s="99"/>
      <c r="BO135" s="100">
        <f t="shared" si="399"/>
        <v>0</v>
      </c>
      <c r="BP135" s="99"/>
      <c r="BQ135" s="100">
        <f t="shared" si="400"/>
        <v>0</v>
      </c>
      <c r="BR135" s="99"/>
      <c r="BS135" s="100">
        <f t="shared" si="401"/>
        <v>0</v>
      </c>
      <c r="BT135" s="99"/>
      <c r="BU135" s="100">
        <f t="shared" si="402"/>
        <v>0</v>
      </c>
      <c r="BV135" s="99"/>
      <c r="BW135" s="100">
        <f t="shared" si="403"/>
        <v>0</v>
      </c>
      <c r="BX135" s="99"/>
      <c r="BY135" s="100">
        <f t="shared" si="404"/>
        <v>0</v>
      </c>
      <c r="BZ135" s="99"/>
      <c r="CA135" s="100">
        <f t="shared" si="405"/>
        <v>0</v>
      </c>
      <c r="CB135" s="99"/>
      <c r="CC135" s="100">
        <f t="shared" si="406"/>
        <v>0</v>
      </c>
      <c r="CD135" s="99"/>
      <c r="CE135" s="100">
        <f t="shared" si="407"/>
        <v>0</v>
      </c>
      <c r="CF135" s="101">
        <f t="shared" si="382"/>
        <v>0</v>
      </c>
      <c r="CG135" s="100">
        <f t="shared" si="382"/>
        <v>0</v>
      </c>
    </row>
    <row r="136" spans="1:85" s="102" customFormat="1" ht="19.899999999999999" customHeight="1" x14ac:dyDescent="0.25">
      <c r="A136" s="94">
        <v>110</v>
      </c>
      <c r="B136" s="95" t="s">
        <v>159</v>
      </c>
      <c r="C136" s="95" t="s">
        <v>74</v>
      </c>
      <c r="D136" s="94">
        <f t="shared" si="393"/>
        <v>16</v>
      </c>
      <c r="E136" s="94">
        <v>0.64</v>
      </c>
      <c r="F136" s="94" t="s">
        <v>85</v>
      </c>
      <c r="G136" s="94">
        <v>1850</v>
      </c>
      <c r="H136" s="94"/>
      <c r="I136" s="100">
        <f t="shared" si="221"/>
        <v>0</v>
      </c>
      <c r="J136" s="94"/>
      <c r="K136" s="100">
        <f t="shared" si="222"/>
        <v>0</v>
      </c>
      <c r="L136" s="94"/>
      <c r="M136" s="100">
        <f t="shared" si="223"/>
        <v>0</v>
      </c>
      <c r="N136" s="94"/>
      <c r="O136" s="100">
        <f t="shared" si="224"/>
        <v>0</v>
      </c>
      <c r="P136" s="94"/>
      <c r="Q136" s="100">
        <f t="shared" si="225"/>
        <v>0</v>
      </c>
      <c r="R136" s="94">
        <v>38</v>
      </c>
      <c r="S136" s="100">
        <f t="shared" si="226"/>
        <v>24.32</v>
      </c>
      <c r="T136" s="94"/>
      <c r="U136" s="100">
        <f t="shared" si="227"/>
        <v>0</v>
      </c>
      <c r="V136" s="94"/>
      <c r="W136" s="100">
        <f t="shared" si="228"/>
        <v>0</v>
      </c>
      <c r="X136" s="94"/>
      <c r="Y136" s="100">
        <f t="shared" si="229"/>
        <v>0</v>
      </c>
      <c r="Z136" s="94"/>
      <c r="AA136" s="100">
        <f t="shared" si="230"/>
        <v>0</v>
      </c>
      <c r="AB136" s="94"/>
      <c r="AC136" s="100">
        <f t="shared" si="231"/>
        <v>0</v>
      </c>
      <c r="AD136" s="94"/>
      <c r="AE136" s="100">
        <f t="shared" si="232"/>
        <v>0</v>
      </c>
      <c r="AF136" s="101">
        <f t="shared" si="394"/>
        <v>38</v>
      </c>
      <c r="AG136" s="100">
        <f t="shared" si="395"/>
        <v>24.32</v>
      </c>
      <c r="AH136" s="99"/>
      <c r="AI136" s="100">
        <f t="shared" si="235"/>
        <v>0</v>
      </c>
      <c r="AJ136" s="99"/>
      <c r="AK136" s="100">
        <f t="shared" si="237"/>
        <v>0</v>
      </c>
      <c r="AL136" s="99"/>
      <c r="AM136" s="100">
        <f t="shared" si="237"/>
        <v>0</v>
      </c>
      <c r="AN136" s="99"/>
      <c r="AO136" s="100">
        <f t="shared" si="238"/>
        <v>0</v>
      </c>
      <c r="AP136" s="99"/>
      <c r="AQ136" s="100">
        <f t="shared" si="239"/>
        <v>0</v>
      </c>
      <c r="AR136" s="99"/>
      <c r="AS136" s="100">
        <f t="shared" si="240"/>
        <v>0</v>
      </c>
      <c r="AT136" s="99"/>
      <c r="AU136" s="100">
        <f t="shared" si="241"/>
        <v>0</v>
      </c>
      <c r="AV136" s="99"/>
      <c r="AW136" s="100">
        <f t="shared" si="242"/>
        <v>0</v>
      </c>
      <c r="AX136" s="99"/>
      <c r="AY136" s="100">
        <f t="shared" si="243"/>
        <v>0</v>
      </c>
      <c r="AZ136" s="99"/>
      <c r="BA136" s="100">
        <f t="shared" si="244"/>
        <v>0</v>
      </c>
      <c r="BB136" s="99"/>
      <c r="BC136" s="100">
        <f t="shared" si="245"/>
        <v>0</v>
      </c>
      <c r="BD136" s="99"/>
      <c r="BE136" s="100">
        <f t="shared" si="246"/>
        <v>0</v>
      </c>
      <c r="BF136" s="101">
        <f t="shared" si="345"/>
        <v>0</v>
      </c>
      <c r="BG136" s="100">
        <f t="shared" si="345"/>
        <v>0</v>
      </c>
      <c r="BH136" s="99"/>
      <c r="BI136" s="100">
        <f t="shared" si="396"/>
        <v>0</v>
      </c>
      <c r="BJ136" s="99"/>
      <c r="BK136" s="100">
        <f t="shared" si="397"/>
        <v>0</v>
      </c>
      <c r="BL136" s="99"/>
      <c r="BM136" s="100">
        <f t="shared" si="398"/>
        <v>0</v>
      </c>
      <c r="BN136" s="99"/>
      <c r="BO136" s="100">
        <f t="shared" si="399"/>
        <v>0</v>
      </c>
      <c r="BP136" s="99"/>
      <c r="BQ136" s="100">
        <f t="shared" si="400"/>
        <v>0</v>
      </c>
      <c r="BR136" s="99"/>
      <c r="BS136" s="100">
        <f t="shared" si="401"/>
        <v>0</v>
      </c>
      <c r="BT136" s="99"/>
      <c r="BU136" s="100">
        <f t="shared" si="402"/>
        <v>0</v>
      </c>
      <c r="BV136" s="99"/>
      <c r="BW136" s="100">
        <f t="shared" si="403"/>
        <v>0</v>
      </c>
      <c r="BX136" s="99"/>
      <c r="BY136" s="100">
        <f t="shared" si="404"/>
        <v>0</v>
      </c>
      <c r="BZ136" s="99"/>
      <c r="CA136" s="100">
        <f t="shared" si="405"/>
        <v>0</v>
      </c>
      <c r="CB136" s="99"/>
      <c r="CC136" s="100">
        <f t="shared" si="406"/>
        <v>0</v>
      </c>
      <c r="CD136" s="99"/>
      <c r="CE136" s="100">
        <f t="shared" si="407"/>
        <v>0</v>
      </c>
      <c r="CF136" s="101">
        <f t="shared" si="382"/>
        <v>0</v>
      </c>
      <c r="CG136" s="100">
        <f t="shared" si="382"/>
        <v>0</v>
      </c>
    </row>
    <row r="137" spans="1:85" s="102" customFormat="1" ht="19.899999999999999" customHeight="1" x14ac:dyDescent="0.25">
      <c r="A137" s="94">
        <v>111</v>
      </c>
      <c r="B137" s="95" t="s">
        <v>160</v>
      </c>
      <c r="C137" s="95" t="s">
        <v>74</v>
      </c>
      <c r="D137" s="94">
        <f t="shared" si="393"/>
        <v>16</v>
      </c>
      <c r="E137" s="94">
        <v>0.64</v>
      </c>
      <c r="F137" s="94" t="s">
        <v>83</v>
      </c>
      <c r="G137" s="94"/>
      <c r="H137" s="94"/>
      <c r="I137" s="100">
        <f t="shared" si="221"/>
        <v>0</v>
      </c>
      <c r="J137" s="94"/>
      <c r="K137" s="100">
        <f t="shared" si="222"/>
        <v>0</v>
      </c>
      <c r="L137" s="94"/>
      <c r="M137" s="100">
        <f t="shared" si="223"/>
        <v>0</v>
      </c>
      <c r="N137" s="94"/>
      <c r="O137" s="100">
        <f t="shared" si="224"/>
        <v>0</v>
      </c>
      <c r="P137" s="94"/>
      <c r="Q137" s="100">
        <f t="shared" si="225"/>
        <v>0</v>
      </c>
      <c r="R137" s="94"/>
      <c r="S137" s="100">
        <f t="shared" si="226"/>
        <v>0</v>
      </c>
      <c r="T137" s="94"/>
      <c r="U137" s="100">
        <f t="shared" si="227"/>
        <v>0</v>
      </c>
      <c r="V137" s="94"/>
      <c r="W137" s="100">
        <f t="shared" si="228"/>
        <v>0</v>
      </c>
      <c r="X137" s="94"/>
      <c r="Y137" s="100">
        <f t="shared" si="229"/>
        <v>0</v>
      </c>
      <c r="Z137" s="94"/>
      <c r="AA137" s="100">
        <f t="shared" si="230"/>
        <v>0</v>
      </c>
      <c r="AB137" s="94"/>
      <c r="AC137" s="100">
        <f t="shared" si="231"/>
        <v>0</v>
      </c>
      <c r="AD137" s="94"/>
      <c r="AE137" s="100">
        <f t="shared" si="232"/>
        <v>0</v>
      </c>
      <c r="AF137" s="101">
        <f t="shared" si="394"/>
        <v>0</v>
      </c>
      <c r="AG137" s="100">
        <f t="shared" si="395"/>
        <v>0</v>
      </c>
      <c r="AH137" s="99"/>
      <c r="AI137" s="100">
        <f t="shared" si="235"/>
        <v>0</v>
      </c>
      <c r="AJ137" s="99"/>
      <c r="AK137" s="100">
        <f t="shared" si="237"/>
        <v>0</v>
      </c>
      <c r="AL137" s="99"/>
      <c r="AM137" s="100">
        <f t="shared" si="237"/>
        <v>0</v>
      </c>
      <c r="AN137" s="99"/>
      <c r="AO137" s="100">
        <f t="shared" si="238"/>
        <v>0</v>
      </c>
      <c r="AP137" s="99"/>
      <c r="AQ137" s="100">
        <f t="shared" si="239"/>
        <v>0</v>
      </c>
      <c r="AR137" s="99"/>
      <c r="AS137" s="100">
        <f t="shared" si="240"/>
        <v>0</v>
      </c>
      <c r="AT137" s="99"/>
      <c r="AU137" s="100">
        <f t="shared" si="241"/>
        <v>0</v>
      </c>
      <c r="AV137" s="99"/>
      <c r="AW137" s="100">
        <f t="shared" si="242"/>
        <v>0</v>
      </c>
      <c r="AX137" s="99"/>
      <c r="AY137" s="100">
        <f t="shared" si="243"/>
        <v>0</v>
      </c>
      <c r="AZ137" s="99"/>
      <c r="BA137" s="100">
        <f t="shared" si="244"/>
        <v>0</v>
      </c>
      <c r="BB137" s="99"/>
      <c r="BC137" s="100">
        <f t="shared" si="245"/>
        <v>0</v>
      </c>
      <c r="BD137" s="99"/>
      <c r="BE137" s="100">
        <f t="shared" si="246"/>
        <v>0</v>
      </c>
      <c r="BF137" s="101">
        <f t="shared" si="345"/>
        <v>0</v>
      </c>
      <c r="BG137" s="100">
        <f t="shared" si="345"/>
        <v>0</v>
      </c>
      <c r="BH137" s="99"/>
      <c r="BI137" s="100">
        <f t="shared" si="396"/>
        <v>0</v>
      </c>
      <c r="BJ137" s="99"/>
      <c r="BK137" s="100">
        <f t="shared" si="397"/>
        <v>0</v>
      </c>
      <c r="BL137" s="99"/>
      <c r="BM137" s="100">
        <f t="shared" si="398"/>
        <v>0</v>
      </c>
      <c r="BN137" s="99"/>
      <c r="BO137" s="100">
        <f t="shared" si="399"/>
        <v>0</v>
      </c>
      <c r="BP137" s="99"/>
      <c r="BQ137" s="100">
        <f t="shared" si="400"/>
        <v>0</v>
      </c>
      <c r="BR137" s="99"/>
      <c r="BS137" s="100">
        <f t="shared" si="401"/>
        <v>0</v>
      </c>
      <c r="BT137" s="99"/>
      <c r="BU137" s="100">
        <f t="shared" si="402"/>
        <v>0</v>
      </c>
      <c r="BV137" s="99"/>
      <c r="BW137" s="100">
        <f t="shared" si="403"/>
        <v>0</v>
      </c>
      <c r="BX137" s="99"/>
      <c r="BY137" s="100">
        <f t="shared" si="404"/>
        <v>0</v>
      </c>
      <c r="BZ137" s="99"/>
      <c r="CA137" s="100">
        <f t="shared" si="405"/>
        <v>0</v>
      </c>
      <c r="CB137" s="99"/>
      <c r="CC137" s="100">
        <f t="shared" si="406"/>
        <v>0</v>
      </c>
      <c r="CD137" s="99"/>
      <c r="CE137" s="100">
        <f t="shared" si="407"/>
        <v>0</v>
      </c>
      <c r="CF137" s="101">
        <f t="shared" si="382"/>
        <v>0</v>
      </c>
      <c r="CG137" s="100">
        <f t="shared" si="382"/>
        <v>0</v>
      </c>
    </row>
    <row r="138" spans="1:85" s="102" customFormat="1" ht="19.899999999999999" customHeight="1" x14ac:dyDescent="0.25">
      <c r="A138" s="94">
        <v>112</v>
      </c>
      <c r="B138" s="95" t="s">
        <v>161</v>
      </c>
      <c r="C138" s="95"/>
      <c r="D138" s="94">
        <f t="shared" si="393"/>
        <v>16</v>
      </c>
      <c r="E138" s="94">
        <v>0.64</v>
      </c>
      <c r="F138" s="94"/>
      <c r="G138" s="94"/>
      <c r="H138" s="94"/>
      <c r="I138" s="100"/>
      <c r="J138" s="94"/>
      <c r="K138" s="100"/>
      <c r="L138" s="94"/>
      <c r="M138" s="100"/>
      <c r="N138" s="94"/>
      <c r="O138" s="100"/>
      <c r="P138" s="94"/>
      <c r="Q138" s="100"/>
      <c r="R138" s="94"/>
      <c r="S138" s="100"/>
      <c r="T138" s="94"/>
      <c r="U138" s="100"/>
      <c r="V138" s="94"/>
      <c r="W138" s="100"/>
      <c r="X138" s="94"/>
      <c r="Y138" s="100"/>
      <c r="Z138" s="94"/>
      <c r="AA138" s="100"/>
      <c r="AB138" s="94"/>
      <c r="AC138" s="100"/>
      <c r="AD138" s="94"/>
      <c r="AE138" s="100"/>
      <c r="AF138" s="101"/>
      <c r="AG138" s="100"/>
      <c r="AH138" s="99"/>
      <c r="AI138" s="100"/>
      <c r="AJ138" s="99"/>
      <c r="AK138" s="100"/>
      <c r="AL138" s="99"/>
      <c r="AM138" s="100"/>
      <c r="AN138" s="99"/>
      <c r="AO138" s="100"/>
      <c r="AP138" s="99"/>
      <c r="AQ138" s="100"/>
      <c r="AR138" s="99"/>
      <c r="AS138" s="100"/>
      <c r="AT138" s="99"/>
      <c r="AU138" s="100"/>
      <c r="AV138" s="99"/>
      <c r="AW138" s="100"/>
      <c r="AX138" s="99"/>
      <c r="AY138" s="100"/>
      <c r="AZ138" s="99"/>
      <c r="BA138" s="100"/>
      <c r="BB138" s="99"/>
      <c r="BC138" s="100"/>
      <c r="BD138" s="99"/>
      <c r="BE138" s="100"/>
      <c r="BF138" s="101"/>
      <c r="BG138" s="100"/>
      <c r="BH138" s="99"/>
      <c r="BI138" s="100"/>
      <c r="BJ138" s="99"/>
      <c r="BK138" s="100"/>
      <c r="BL138" s="99"/>
      <c r="BM138" s="100"/>
      <c r="BN138" s="99"/>
      <c r="BO138" s="100"/>
      <c r="BP138" s="99"/>
      <c r="BQ138" s="100"/>
      <c r="BR138" s="99"/>
      <c r="BS138" s="100"/>
      <c r="BT138" s="99"/>
      <c r="BU138" s="100"/>
      <c r="BV138" s="99"/>
      <c r="BW138" s="100"/>
      <c r="BX138" s="99"/>
      <c r="BY138" s="100"/>
      <c r="BZ138" s="99"/>
      <c r="CA138" s="100"/>
      <c r="CB138" s="99"/>
      <c r="CC138" s="100"/>
      <c r="CD138" s="99"/>
      <c r="CE138" s="100"/>
      <c r="CF138" s="101">
        <f t="shared" si="382"/>
        <v>0</v>
      </c>
      <c r="CG138" s="100">
        <f t="shared" si="382"/>
        <v>0</v>
      </c>
    </row>
    <row r="139" spans="1:85" s="102" customFormat="1" ht="19.899999999999999" customHeight="1" x14ac:dyDescent="0.25">
      <c r="A139" s="94">
        <v>113</v>
      </c>
      <c r="B139" s="95" t="s">
        <v>162</v>
      </c>
      <c r="C139" s="95"/>
      <c r="D139" s="94">
        <f t="shared" si="393"/>
        <v>16</v>
      </c>
      <c r="E139" s="94">
        <v>0.64</v>
      </c>
      <c r="F139" s="94" t="s">
        <v>163</v>
      </c>
      <c r="G139" s="94"/>
      <c r="H139" s="94"/>
      <c r="I139" s="100">
        <f t="shared" si="221"/>
        <v>0</v>
      </c>
      <c r="J139" s="94"/>
      <c r="K139" s="100">
        <f t="shared" si="222"/>
        <v>0</v>
      </c>
      <c r="L139" s="94"/>
      <c r="M139" s="100">
        <f t="shared" si="223"/>
        <v>0</v>
      </c>
      <c r="N139" s="94"/>
      <c r="O139" s="100">
        <f t="shared" si="224"/>
        <v>0</v>
      </c>
      <c r="P139" s="94"/>
      <c r="Q139" s="100">
        <f t="shared" si="225"/>
        <v>0</v>
      </c>
      <c r="R139" s="94"/>
      <c r="S139" s="100">
        <f t="shared" si="226"/>
        <v>0</v>
      </c>
      <c r="T139" s="94"/>
      <c r="U139" s="100">
        <f t="shared" si="227"/>
        <v>0</v>
      </c>
      <c r="V139" s="94"/>
      <c r="W139" s="100">
        <f t="shared" si="228"/>
        <v>0</v>
      </c>
      <c r="X139" s="94"/>
      <c r="Y139" s="100">
        <f t="shared" si="229"/>
        <v>0</v>
      </c>
      <c r="Z139" s="94"/>
      <c r="AA139" s="100">
        <f t="shared" si="230"/>
        <v>0</v>
      </c>
      <c r="AB139" s="94"/>
      <c r="AC139" s="100">
        <f t="shared" si="231"/>
        <v>0</v>
      </c>
      <c r="AD139" s="94"/>
      <c r="AE139" s="100">
        <f t="shared" si="232"/>
        <v>0</v>
      </c>
      <c r="AF139" s="101">
        <f t="shared" ref="AF139" si="408">SUM(H139,J139,L139,N139,P139,R139,T139,V139,X139,Z139,AB139,AD139)</f>
        <v>0</v>
      </c>
      <c r="AG139" s="100">
        <f t="shared" ref="AG139" si="409">SUM(I139,K139,M139,O139,Q139,S139,U139,W139,Y139,AA139,AC139,AE139)</f>
        <v>0</v>
      </c>
      <c r="AH139" s="99"/>
      <c r="AI139" s="100">
        <f t="shared" si="235"/>
        <v>0</v>
      </c>
      <c r="AJ139" s="99"/>
      <c r="AK139" s="100">
        <f t="shared" si="237"/>
        <v>0</v>
      </c>
      <c r="AL139" s="99"/>
      <c r="AM139" s="100">
        <f t="shared" si="237"/>
        <v>0</v>
      </c>
      <c r="AN139" s="99"/>
      <c r="AO139" s="100">
        <f t="shared" si="238"/>
        <v>0</v>
      </c>
      <c r="AP139" s="99"/>
      <c r="AQ139" s="100">
        <f t="shared" si="239"/>
        <v>0</v>
      </c>
      <c r="AR139" s="99"/>
      <c r="AS139" s="100">
        <f t="shared" si="240"/>
        <v>0</v>
      </c>
      <c r="AT139" s="99"/>
      <c r="AU139" s="100">
        <f t="shared" si="241"/>
        <v>0</v>
      </c>
      <c r="AV139" s="99"/>
      <c r="AW139" s="100">
        <f t="shared" si="242"/>
        <v>0</v>
      </c>
      <c r="AX139" s="99"/>
      <c r="AY139" s="100">
        <f t="shared" si="243"/>
        <v>0</v>
      </c>
      <c r="AZ139" s="99"/>
      <c r="BA139" s="100">
        <f t="shared" si="244"/>
        <v>0</v>
      </c>
      <c r="BB139" s="99"/>
      <c r="BC139" s="100">
        <f t="shared" si="245"/>
        <v>0</v>
      </c>
      <c r="BD139" s="99"/>
      <c r="BE139" s="100">
        <f t="shared" si="246"/>
        <v>0</v>
      </c>
      <c r="BF139" s="101">
        <f t="shared" si="345"/>
        <v>0</v>
      </c>
      <c r="BG139" s="100">
        <f t="shared" si="345"/>
        <v>0</v>
      </c>
      <c r="BH139" s="99"/>
      <c r="BI139" s="100">
        <f t="shared" ref="BI139" si="410">BH139*$E139</f>
        <v>0</v>
      </c>
      <c r="BJ139" s="99"/>
      <c r="BK139" s="100">
        <f t="shared" ref="BK139" si="411">BJ139*$E139</f>
        <v>0</v>
      </c>
      <c r="BL139" s="99"/>
      <c r="BM139" s="100">
        <f t="shared" ref="BM139" si="412">BL139*$E139</f>
        <v>0</v>
      </c>
      <c r="BN139" s="99"/>
      <c r="BO139" s="100">
        <f t="shared" ref="BO139" si="413">BN139*$E139</f>
        <v>0</v>
      </c>
      <c r="BP139" s="99"/>
      <c r="BQ139" s="100">
        <f t="shared" ref="BQ139" si="414">BP139*$E139</f>
        <v>0</v>
      </c>
      <c r="BR139" s="99"/>
      <c r="BS139" s="100">
        <f t="shared" ref="BS139" si="415">BR139*$E139</f>
        <v>0</v>
      </c>
      <c r="BT139" s="99"/>
      <c r="BU139" s="100">
        <f t="shared" ref="BU139" si="416">BT139*$E139</f>
        <v>0</v>
      </c>
      <c r="BV139" s="99"/>
      <c r="BW139" s="100">
        <f t="shared" ref="BW139" si="417">BV139*$E139</f>
        <v>0</v>
      </c>
      <c r="BX139" s="99"/>
      <c r="BY139" s="100">
        <f t="shared" ref="BY139" si="418">BX139*$E139</f>
        <v>0</v>
      </c>
      <c r="BZ139" s="99"/>
      <c r="CA139" s="100">
        <f t="shared" ref="CA139" si="419">BZ139*$E139</f>
        <v>0</v>
      </c>
      <c r="CB139" s="99"/>
      <c r="CC139" s="100">
        <f t="shared" ref="CC139" si="420">CB139*$E139</f>
        <v>0</v>
      </c>
      <c r="CD139" s="99"/>
      <c r="CE139" s="100">
        <f t="shared" ref="CE139" si="421">CD139*$E139</f>
        <v>0</v>
      </c>
      <c r="CF139" s="101">
        <f t="shared" si="382"/>
        <v>0</v>
      </c>
      <c r="CG139" s="100">
        <f t="shared" si="382"/>
        <v>0</v>
      </c>
    </row>
    <row r="140" spans="1:85" s="102" customFormat="1" ht="19.899999999999999" customHeight="1" x14ac:dyDescent="0.25">
      <c r="A140" s="94">
        <v>114</v>
      </c>
      <c r="B140" s="95" t="s">
        <v>228</v>
      </c>
      <c r="C140" s="95"/>
      <c r="D140" s="94">
        <f t="shared" ref="D140:D141" si="422">RANK(BF140,$BF$4:$BF$147)</f>
        <v>16</v>
      </c>
      <c r="E140" s="94"/>
      <c r="F140" s="94"/>
      <c r="G140" s="94"/>
      <c r="H140" s="94"/>
      <c r="I140" s="100"/>
      <c r="J140" s="94"/>
      <c r="K140" s="100"/>
      <c r="L140" s="94"/>
      <c r="M140" s="100"/>
      <c r="N140" s="94"/>
      <c r="O140" s="100"/>
      <c r="P140" s="94"/>
      <c r="Q140" s="100"/>
      <c r="R140" s="94"/>
      <c r="S140" s="100"/>
      <c r="T140" s="94"/>
      <c r="U140" s="100"/>
      <c r="V140" s="94"/>
      <c r="W140" s="100"/>
      <c r="X140" s="94"/>
      <c r="Y140" s="100"/>
      <c r="Z140" s="94"/>
      <c r="AA140" s="100"/>
      <c r="AB140" s="94"/>
      <c r="AC140" s="100"/>
      <c r="AD140" s="94"/>
      <c r="AE140" s="100"/>
      <c r="AF140" s="101"/>
      <c r="AG140" s="100"/>
      <c r="AH140" s="99"/>
      <c r="AI140" s="100"/>
      <c r="AJ140" s="99"/>
      <c r="AK140" s="100"/>
      <c r="AL140" s="99"/>
      <c r="AM140" s="100"/>
      <c r="AN140" s="99"/>
      <c r="AO140" s="100"/>
      <c r="AP140" s="99"/>
      <c r="AQ140" s="100"/>
      <c r="AR140" s="99"/>
      <c r="AS140" s="100"/>
      <c r="AT140" s="99"/>
      <c r="AU140" s="100"/>
      <c r="AV140" s="99"/>
      <c r="AW140" s="100"/>
      <c r="AX140" s="99"/>
      <c r="AY140" s="100"/>
      <c r="AZ140" s="99"/>
      <c r="BA140" s="100"/>
      <c r="BB140" s="99"/>
      <c r="BC140" s="100"/>
      <c r="BD140" s="99"/>
      <c r="BE140" s="100"/>
      <c r="BF140" s="101"/>
      <c r="BG140" s="100"/>
      <c r="BH140" s="99"/>
      <c r="BI140" s="100"/>
      <c r="BJ140" s="99"/>
      <c r="BK140" s="100"/>
      <c r="BL140" s="99"/>
      <c r="BM140" s="100"/>
      <c r="BN140" s="99"/>
      <c r="BO140" s="100"/>
      <c r="BP140" s="99"/>
      <c r="BQ140" s="100"/>
      <c r="BR140" s="99"/>
      <c r="BS140" s="100"/>
      <c r="BT140" s="99"/>
      <c r="BU140" s="100"/>
      <c r="BV140" s="99"/>
      <c r="BW140" s="100"/>
      <c r="BX140" s="99"/>
      <c r="BY140" s="100"/>
      <c r="BZ140" s="99"/>
      <c r="CA140" s="100"/>
      <c r="CB140" s="99"/>
      <c r="CC140" s="100"/>
      <c r="CD140" s="99"/>
      <c r="CE140" s="100"/>
      <c r="CF140" s="101"/>
      <c r="CG140" s="100"/>
    </row>
    <row r="141" spans="1:85" s="102" customFormat="1" ht="19.899999999999999" customHeight="1" x14ac:dyDescent="0.25">
      <c r="A141" s="94">
        <v>115</v>
      </c>
      <c r="B141" s="95" t="s">
        <v>229</v>
      </c>
      <c r="C141" s="95"/>
      <c r="D141" s="94">
        <f t="shared" si="422"/>
        <v>16</v>
      </c>
      <c r="E141" s="94"/>
      <c r="F141" s="94"/>
      <c r="G141" s="94"/>
      <c r="H141" s="94"/>
      <c r="I141" s="100"/>
      <c r="J141" s="94"/>
      <c r="K141" s="100"/>
      <c r="L141" s="94"/>
      <c r="M141" s="100"/>
      <c r="N141" s="94"/>
      <c r="O141" s="100"/>
      <c r="P141" s="94"/>
      <c r="Q141" s="100"/>
      <c r="R141" s="94"/>
      <c r="S141" s="100"/>
      <c r="T141" s="94"/>
      <c r="U141" s="100"/>
      <c r="V141" s="94"/>
      <c r="W141" s="100"/>
      <c r="X141" s="94"/>
      <c r="Y141" s="100"/>
      <c r="Z141" s="94"/>
      <c r="AA141" s="100"/>
      <c r="AB141" s="94"/>
      <c r="AC141" s="100"/>
      <c r="AD141" s="94"/>
      <c r="AE141" s="100"/>
      <c r="AF141" s="101"/>
      <c r="AG141" s="100"/>
      <c r="AH141" s="99"/>
      <c r="AI141" s="100"/>
      <c r="AJ141" s="99"/>
      <c r="AK141" s="100"/>
      <c r="AL141" s="99"/>
      <c r="AM141" s="100"/>
      <c r="AN141" s="99"/>
      <c r="AO141" s="100"/>
      <c r="AP141" s="99"/>
      <c r="AQ141" s="100"/>
      <c r="AR141" s="99"/>
      <c r="AS141" s="100"/>
      <c r="AT141" s="99"/>
      <c r="AU141" s="100"/>
      <c r="AV141" s="99"/>
      <c r="AW141" s="100"/>
      <c r="AX141" s="99"/>
      <c r="AY141" s="100"/>
      <c r="AZ141" s="99"/>
      <c r="BA141" s="100"/>
      <c r="BB141" s="99"/>
      <c r="BC141" s="100"/>
      <c r="BD141" s="99"/>
      <c r="BE141" s="100"/>
      <c r="BF141" s="101"/>
      <c r="BG141" s="100"/>
      <c r="BH141" s="99"/>
      <c r="BI141" s="100"/>
      <c r="BJ141" s="99"/>
      <c r="BK141" s="100"/>
      <c r="BL141" s="99"/>
      <c r="BM141" s="100"/>
      <c r="BN141" s="99"/>
      <c r="BO141" s="100"/>
      <c r="BP141" s="99"/>
      <c r="BQ141" s="100"/>
      <c r="BR141" s="99"/>
      <c r="BS141" s="100"/>
      <c r="BT141" s="99"/>
      <c r="BU141" s="100"/>
      <c r="BV141" s="99"/>
      <c r="BW141" s="100"/>
      <c r="BX141" s="99"/>
      <c r="BY141" s="100"/>
      <c r="BZ141" s="99"/>
      <c r="CA141" s="100"/>
      <c r="CB141" s="99"/>
      <c r="CC141" s="100"/>
      <c r="CD141" s="99"/>
      <c r="CE141" s="100"/>
      <c r="CF141" s="101"/>
      <c r="CG141" s="100"/>
    </row>
    <row r="142" spans="1:85" s="102" customFormat="1" ht="19.899999999999999" customHeight="1" x14ac:dyDescent="0.25">
      <c r="A142" s="94"/>
      <c r="B142" s="95"/>
      <c r="C142" s="95"/>
      <c r="D142" s="94"/>
      <c r="E142" s="94"/>
      <c r="F142" s="94"/>
      <c r="G142" s="94"/>
      <c r="H142" s="94"/>
      <c r="I142" s="100"/>
      <c r="J142" s="94"/>
      <c r="K142" s="100"/>
      <c r="L142" s="94"/>
      <c r="M142" s="100"/>
      <c r="N142" s="94"/>
      <c r="O142" s="100"/>
      <c r="P142" s="94"/>
      <c r="Q142" s="100"/>
      <c r="R142" s="94"/>
      <c r="S142" s="100"/>
      <c r="T142" s="94"/>
      <c r="U142" s="100"/>
      <c r="V142" s="94"/>
      <c r="W142" s="100"/>
      <c r="X142" s="94"/>
      <c r="Y142" s="100"/>
      <c r="Z142" s="94"/>
      <c r="AA142" s="100"/>
      <c r="AB142" s="94"/>
      <c r="AC142" s="100"/>
      <c r="AD142" s="94"/>
      <c r="AE142" s="100"/>
      <c r="AF142" s="101"/>
      <c r="AG142" s="100"/>
      <c r="AH142" s="99"/>
      <c r="AI142" s="100"/>
      <c r="AJ142" s="99"/>
      <c r="AK142" s="100"/>
      <c r="AL142" s="99"/>
      <c r="AM142" s="100"/>
      <c r="AN142" s="99"/>
      <c r="AO142" s="100"/>
      <c r="AP142" s="99"/>
      <c r="AQ142" s="100"/>
      <c r="AR142" s="99"/>
      <c r="AS142" s="100"/>
      <c r="AT142" s="99"/>
      <c r="AU142" s="100"/>
      <c r="AV142" s="99"/>
      <c r="AW142" s="100"/>
      <c r="AX142" s="99"/>
      <c r="AY142" s="100"/>
      <c r="AZ142" s="99"/>
      <c r="BA142" s="100"/>
      <c r="BB142" s="99"/>
      <c r="BC142" s="100"/>
      <c r="BD142" s="99"/>
      <c r="BE142" s="100"/>
      <c r="BF142" s="101"/>
      <c r="BG142" s="100"/>
      <c r="BH142" s="99"/>
      <c r="BI142" s="100"/>
      <c r="BJ142" s="99"/>
      <c r="BK142" s="100"/>
      <c r="BL142" s="99"/>
      <c r="BM142" s="100"/>
      <c r="BN142" s="99"/>
      <c r="BO142" s="100"/>
      <c r="BP142" s="99"/>
      <c r="BQ142" s="100"/>
      <c r="BR142" s="99"/>
      <c r="BS142" s="100"/>
      <c r="BT142" s="99"/>
      <c r="BU142" s="100"/>
      <c r="BV142" s="99"/>
      <c r="BW142" s="100"/>
      <c r="BX142" s="99"/>
      <c r="BY142" s="100"/>
      <c r="BZ142" s="99"/>
      <c r="CA142" s="100"/>
      <c r="CB142" s="99"/>
      <c r="CC142" s="100"/>
      <c r="CD142" s="99"/>
      <c r="CE142" s="100"/>
      <c r="CF142" s="101">
        <f t="shared" si="382"/>
        <v>0</v>
      </c>
      <c r="CG142" s="100">
        <f t="shared" si="382"/>
        <v>0</v>
      </c>
    </row>
    <row r="143" spans="1:85" s="102" customFormat="1" ht="19.899999999999999" customHeight="1" x14ac:dyDescent="0.25">
      <c r="A143" s="94">
        <v>116</v>
      </c>
      <c r="B143" s="95" t="s">
        <v>164</v>
      </c>
      <c r="C143" s="95" t="s">
        <v>74</v>
      </c>
      <c r="D143" s="94">
        <f>RANK(BF143,$BF$4:$BF$147)</f>
        <v>16</v>
      </c>
      <c r="E143" s="94">
        <v>0.7</v>
      </c>
      <c r="F143" s="94" t="s">
        <v>75</v>
      </c>
      <c r="G143" s="94"/>
      <c r="H143" s="94"/>
      <c r="I143" s="100">
        <f t="shared" ref="I143:I144" si="423">H143*$E143</f>
        <v>0</v>
      </c>
      <c r="J143" s="94"/>
      <c r="K143" s="100">
        <f t="shared" ref="K143:K144" si="424">J143*$E143</f>
        <v>0</v>
      </c>
      <c r="L143" s="94"/>
      <c r="M143" s="100">
        <f t="shared" ref="M143:M144" si="425">L143*$E143</f>
        <v>0</v>
      </c>
      <c r="N143" s="94"/>
      <c r="O143" s="100">
        <f t="shared" ref="O143:O144" si="426">N143*$E143</f>
        <v>0</v>
      </c>
      <c r="P143" s="94"/>
      <c r="Q143" s="100">
        <f t="shared" ref="Q143:Q144" si="427">P143*$E143</f>
        <v>0</v>
      </c>
      <c r="R143" s="94"/>
      <c r="S143" s="100">
        <f t="shared" ref="S143:S144" si="428">R143*$E143</f>
        <v>0</v>
      </c>
      <c r="T143" s="94"/>
      <c r="U143" s="100">
        <f t="shared" ref="U143:U144" si="429">T143*$E143</f>
        <v>0</v>
      </c>
      <c r="V143" s="94"/>
      <c r="W143" s="100">
        <f t="shared" ref="W143:W144" si="430">V143*$E143</f>
        <v>0</v>
      </c>
      <c r="X143" s="94"/>
      <c r="Y143" s="100">
        <f t="shared" ref="Y143:Y144" si="431">X143*$E143</f>
        <v>0</v>
      </c>
      <c r="Z143" s="94"/>
      <c r="AA143" s="100">
        <f t="shared" ref="AA143:AA144" si="432">Z143*$E143</f>
        <v>0</v>
      </c>
      <c r="AB143" s="94"/>
      <c r="AC143" s="100">
        <f t="shared" ref="AC143:AC144" si="433">AB143*$E143</f>
        <v>0</v>
      </c>
      <c r="AD143" s="94"/>
      <c r="AE143" s="100">
        <f t="shared" ref="AE143:AE144" si="434">AD143*$E143</f>
        <v>0</v>
      </c>
      <c r="AF143" s="101">
        <f t="shared" ref="AF143:AF144" si="435">SUM(H143,J143,L143,N143,P143,R143,T143,V143,X143,Z143,AB143,AD143)</f>
        <v>0</v>
      </c>
      <c r="AG143" s="100">
        <f t="shared" ref="AG143:AG144" si="436">SUM(I143,K143,M143,O143,Q143,S143,U143,W143,Y143,AA143,AC143,AE143)</f>
        <v>0</v>
      </c>
      <c r="AH143" s="99"/>
      <c r="AI143" s="100">
        <f t="shared" ref="AI143:AI144" si="437">AH143*$E143</f>
        <v>0</v>
      </c>
      <c r="AJ143" s="99"/>
      <c r="AK143" s="100">
        <f t="shared" ref="AK143:AK144" si="438">AJ143*$E143</f>
        <v>0</v>
      </c>
      <c r="AL143" s="99"/>
      <c r="AM143" s="100">
        <f t="shared" ref="AM143:AM144" si="439">AL143*$E143</f>
        <v>0</v>
      </c>
      <c r="AN143" s="99"/>
      <c r="AO143" s="100">
        <f t="shared" ref="AO143:AO144" si="440">AN143*$E143</f>
        <v>0</v>
      </c>
      <c r="AP143" s="99"/>
      <c r="AQ143" s="100">
        <f t="shared" ref="AQ143:AQ144" si="441">AP143*$E143</f>
        <v>0</v>
      </c>
      <c r="AR143" s="99"/>
      <c r="AS143" s="100">
        <f t="shared" ref="AS143:AS144" si="442">AR143*$E143</f>
        <v>0</v>
      </c>
      <c r="AT143" s="99"/>
      <c r="AU143" s="100">
        <f t="shared" ref="AU143:AU144" si="443">AT143*$E143</f>
        <v>0</v>
      </c>
      <c r="AV143" s="99"/>
      <c r="AW143" s="100">
        <f t="shared" ref="AW143:AW144" si="444">AV143*$E143</f>
        <v>0</v>
      </c>
      <c r="AX143" s="99"/>
      <c r="AY143" s="100">
        <f t="shared" ref="AY143:AY144" si="445">AX143*$E143</f>
        <v>0</v>
      </c>
      <c r="AZ143" s="99"/>
      <c r="BA143" s="100">
        <f t="shared" ref="BA143:BA144" si="446">AZ143*$E143</f>
        <v>0</v>
      </c>
      <c r="BB143" s="99"/>
      <c r="BC143" s="100">
        <f t="shared" ref="BC143:BC144" si="447">BB143*$E143</f>
        <v>0</v>
      </c>
      <c r="BD143" s="99"/>
      <c r="BE143" s="100">
        <f t="shared" ref="BE143:BE144" si="448">BD143*$E143</f>
        <v>0</v>
      </c>
      <c r="BF143" s="101">
        <f t="shared" ref="BF143:BG144" si="449">SUM(AH143,AJ143,AL143,AN143,AP143,AR143,AT143,AV143,AX143,AZ143,BB143,BD143)</f>
        <v>0</v>
      </c>
      <c r="BG143" s="100">
        <f t="shared" si="449"/>
        <v>0</v>
      </c>
      <c r="BH143" s="99"/>
      <c r="BI143" s="100">
        <f t="shared" ref="BI143:BI144" si="450">BH143*$E143</f>
        <v>0</v>
      </c>
      <c r="BJ143" s="99"/>
      <c r="BK143" s="100">
        <f t="shared" ref="BK143:BK144" si="451">BJ143*$E143</f>
        <v>0</v>
      </c>
      <c r="BL143" s="99"/>
      <c r="BM143" s="100">
        <f t="shared" ref="BM143:BM144" si="452">BL143*$E143</f>
        <v>0</v>
      </c>
      <c r="BN143" s="99"/>
      <c r="BO143" s="100">
        <f t="shared" ref="BO143:BO144" si="453">BN143*$E143</f>
        <v>0</v>
      </c>
      <c r="BP143" s="99"/>
      <c r="BQ143" s="100">
        <f t="shared" ref="BQ143:BQ144" si="454">BP143*$E143</f>
        <v>0</v>
      </c>
      <c r="BR143" s="99"/>
      <c r="BS143" s="100">
        <f t="shared" ref="BS143:BS144" si="455">BR143*$E143</f>
        <v>0</v>
      </c>
      <c r="BT143" s="99"/>
      <c r="BU143" s="100">
        <f t="shared" ref="BU143:BU144" si="456">BT143*$E143</f>
        <v>0</v>
      </c>
      <c r="BV143" s="99"/>
      <c r="BW143" s="100">
        <f t="shared" ref="BW143:BW144" si="457">BV143*$E143</f>
        <v>0</v>
      </c>
      <c r="BX143" s="99"/>
      <c r="BY143" s="100">
        <f t="shared" ref="BY143:BY144" si="458">BX143*$E143</f>
        <v>0</v>
      </c>
      <c r="BZ143" s="99"/>
      <c r="CA143" s="100">
        <f t="shared" ref="CA143:CA144" si="459">BZ143*$E143</f>
        <v>0</v>
      </c>
      <c r="CB143" s="99"/>
      <c r="CC143" s="100">
        <f t="shared" ref="CC143:CC144" si="460">CB143*$E143</f>
        <v>0</v>
      </c>
      <c r="CD143" s="99"/>
      <c r="CE143" s="100">
        <f t="shared" ref="CE143:CE144" si="461">CD143*$E143</f>
        <v>0</v>
      </c>
      <c r="CF143" s="101">
        <f t="shared" si="382"/>
        <v>0</v>
      </c>
      <c r="CG143" s="100">
        <f t="shared" si="382"/>
        <v>0</v>
      </c>
    </row>
    <row r="144" spans="1:85" s="102" customFormat="1" ht="19.899999999999999" customHeight="1" x14ac:dyDescent="0.25">
      <c r="A144" s="94">
        <v>117</v>
      </c>
      <c r="B144" s="95" t="s">
        <v>165</v>
      </c>
      <c r="C144" s="95"/>
      <c r="D144" s="94">
        <f>RANK(BF144,$BF$4:$BF$147)</f>
        <v>16</v>
      </c>
      <c r="E144" s="94">
        <v>20</v>
      </c>
      <c r="F144" s="94">
        <v>1</v>
      </c>
      <c r="G144" s="94"/>
      <c r="H144" s="94"/>
      <c r="I144" s="100">
        <f t="shared" si="423"/>
        <v>0</v>
      </c>
      <c r="J144" s="94"/>
      <c r="K144" s="100">
        <f t="shared" si="424"/>
        <v>0</v>
      </c>
      <c r="L144" s="94"/>
      <c r="M144" s="100">
        <f t="shared" si="425"/>
        <v>0</v>
      </c>
      <c r="N144" s="94"/>
      <c r="O144" s="100">
        <f t="shared" si="426"/>
        <v>0</v>
      </c>
      <c r="P144" s="94"/>
      <c r="Q144" s="100">
        <f t="shared" si="427"/>
        <v>0</v>
      </c>
      <c r="R144" s="94"/>
      <c r="S144" s="100">
        <f t="shared" si="428"/>
        <v>0</v>
      </c>
      <c r="T144" s="94"/>
      <c r="U144" s="100">
        <f t="shared" si="429"/>
        <v>0</v>
      </c>
      <c r="V144" s="94"/>
      <c r="W144" s="100">
        <f t="shared" si="430"/>
        <v>0</v>
      </c>
      <c r="X144" s="94"/>
      <c r="Y144" s="100">
        <f t="shared" si="431"/>
        <v>0</v>
      </c>
      <c r="Z144" s="94"/>
      <c r="AA144" s="100">
        <f t="shared" si="432"/>
        <v>0</v>
      </c>
      <c r="AB144" s="94"/>
      <c r="AC144" s="100">
        <f t="shared" si="433"/>
        <v>0</v>
      </c>
      <c r="AD144" s="94"/>
      <c r="AE144" s="100">
        <f t="shared" si="434"/>
        <v>0</v>
      </c>
      <c r="AF144" s="101">
        <f t="shared" si="435"/>
        <v>0</v>
      </c>
      <c r="AG144" s="100">
        <f t="shared" si="436"/>
        <v>0</v>
      </c>
      <c r="AH144" s="99"/>
      <c r="AI144" s="100">
        <f t="shared" si="437"/>
        <v>0</v>
      </c>
      <c r="AJ144" s="99"/>
      <c r="AK144" s="100">
        <f t="shared" si="438"/>
        <v>0</v>
      </c>
      <c r="AL144" s="99"/>
      <c r="AM144" s="100">
        <f t="shared" si="439"/>
        <v>0</v>
      </c>
      <c r="AN144" s="99"/>
      <c r="AO144" s="100">
        <f t="shared" si="440"/>
        <v>0</v>
      </c>
      <c r="AP144" s="99"/>
      <c r="AQ144" s="100">
        <f t="shared" si="441"/>
        <v>0</v>
      </c>
      <c r="AR144" s="99"/>
      <c r="AS144" s="100">
        <f t="shared" si="442"/>
        <v>0</v>
      </c>
      <c r="AT144" s="99"/>
      <c r="AU144" s="100">
        <f t="shared" si="443"/>
        <v>0</v>
      </c>
      <c r="AV144" s="99"/>
      <c r="AW144" s="100">
        <f t="shared" si="444"/>
        <v>0</v>
      </c>
      <c r="AX144" s="99"/>
      <c r="AY144" s="100">
        <f t="shared" si="445"/>
        <v>0</v>
      </c>
      <c r="AZ144" s="99"/>
      <c r="BA144" s="100">
        <f t="shared" si="446"/>
        <v>0</v>
      </c>
      <c r="BB144" s="99"/>
      <c r="BC144" s="100">
        <f t="shared" si="447"/>
        <v>0</v>
      </c>
      <c r="BD144" s="99"/>
      <c r="BE144" s="100">
        <f t="shared" si="448"/>
        <v>0</v>
      </c>
      <c r="BF144" s="101">
        <f t="shared" si="449"/>
        <v>0</v>
      </c>
      <c r="BG144" s="100">
        <f t="shared" si="449"/>
        <v>0</v>
      </c>
      <c r="BH144" s="99"/>
      <c r="BI144" s="100">
        <f t="shared" si="450"/>
        <v>0</v>
      </c>
      <c r="BJ144" s="99"/>
      <c r="BK144" s="100">
        <f t="shared" si="451"/>
        <v>0</v>
      </c>
      <c r="BL144" s="99"/>
      <c r="BM144" s="100">
        <f t="shared" si="452"/>
        <v>0</v>
      </c>
      <c r="BN144" s="99"/>
      <c r="BO144" s="100">
        <f t="shared" si="453"/>
        <v>0</v>
      </c>
      <c r="BP144" s="99"/>
      <c r="BQ144" s="100">
        <f t="shared" si="454"/>
        <v>0</v>
      </c>
      <c r="BR144" s="99"/>
      <c r="BS144" s="100">
        <f t="shared" si="455"/>
        <v>0</v>
      </c>
      <c r="BT144" s="99"/>
      <c r="BU144" s="100">
        <f t="shared" si="456"/>
        <v>0</v>
      </c>
      <c r="BV144" s="99"/>
      <c r="BW144" s="100">
        <f t="shared" si="457"/>
        <v>0</v>
      </c>
      <c r="BX144" s="99"/>
      <c r="BY144" s="100">
        <f t="shared" si="458"/>
        <v>0</v>
      </c>
      <c r="BZ144" s="99"/>
      <c r="CA144" s="100">
        <f t="shared" si="459"/>
        <v>0</v>
      </c>
      <c r="CB144" s="99"/>
      <c r="CC144" s="100">
        <f t="shared" si="460"/>
        <v>0</v>
      </c>
      <c r="CD144" s="99"/>
      <c r="CE144" s="100">
        <f t="shared" si="461"/>
        <v>0</v>
      </c>
      <c r="CF144" s="101">
        <f t="shared" si="382"/>
        <v>0</v>
      </c>
      <c r="CG144" s="100">
        <f t="shared" si="382"/>
        <v>0</v>
      </c>
    </row>
    <row r="145" spans="1:85" s="102" customFormat="1" ht="19.899999999999999" customHeight="1" x14ac:dyDescent="0.25">
      <c r="A145" s="94">
        <v>118</v>
      </c>
      <c r="B145" s="95" t="s">
        <v>225</v>
      </c>
      <c r="C145" s="95"/>
      <c r="D145" s="94"/>
      <c r="E145" s="94"/>
      <c r="F145" s="94"/>
      <c r="G145" s="94"/>
      <c r="H145" s="94"/>
      <c r="I145" s="100"/>
      <c r="J145" s="94"/>
      <c r="K145" s="100"/>
      <c r="L145" s="94"/>
      <c r="M145" s="100"/>
      <c r="N145" s="94"/>
      <c r="O145" s="100"/>
      <c r="P145" s="94"/>
      <c r="Q145" s="100"/>
      <c r="R145" s="94"/>
      <c r="S145" s="100">
        <v>0</v>
      </c>
      <c r="T145" s="94"/>
      <c r="U145" s="100"/>
      <c r="V145" s="94"/>
      <c r="W145" s="100"/>
      <c r="X145" s="94"/>
      <c r="Y145" s="100"/>
      <c r="Z145" s="94"/>
      <c r="AA145" s="100"/>
      <c r="AB145" s="94"/>
      <c r="AC145" s="100"/>
      <c r="AD145" s="94"/>
      <c r="AE145" s="100"/>
      <c r="AF145" s="101"/>
      <c r="AG145" s="100"/>
      <c r="AH145" s="99"/>
      <c r="AI145" s="100"/>
      <c r="AJ145" s="99"/>
      <c r="AK145" s="100"/>
      <c r="AL145" s="99"/>
      <c r="AM145" s="100"/>
      <c r="AN145" s="99"/>
      <c r="AO145" s="100"/>
      <c r="AP145" s="99"/>
      <c r="AQ145" s="100"/>
      <c r="AR145" s="99"/>
      <c r="AS145" s="100"/>
      <c r="AT145" s="99"/>
      <c r="AU145" s="100"/>
      <c r="AV145" s="99"/>
      <c r="AW145" s="100"/>
      <c r="AX145" s="99"/>
      <c r="AY145" s="100"/>
      <c r="AZ145" s="99"/>
      <c r="BA145" s="100"/>
      <c r="BB145" s="99"/>
      <c r="BC145" s="100"/>
      <c r="BD145" s="99"/>
      <c r="BE145" s="100"/>
      <c r="BF145" s="101"/>
      <c r="BG145" s="100"/>
      <c r="BH145" s="99"/>
      <c r="BI145" s="100"/>
      <c r="BJ145" s="99"/>
      <c r="BK145" s="100"/>
      <c r="BL145" s="99"/>
      <c r="BM145" s="100"/>
      <c r="BN145" s="99"/>
      <c r="BO145" s="100"/>
      <c r="BP145" s="99"/>
      <c r="BQ145" s="100"/>
      <c r="BR145" s="99"/>
      <c r="BS145" s="100"/>
      <c r="BT145" s="99"/>
      <c r="BU145" s="100"/>
      <c r="BV145" s="99"/>
      <c r="BW145" s="100"/>
      <c r="BX145" s="99"/>
      <c r="BY145" s="100"/>
      <c r="BZ145" s="99"/>
      <c r="CA145" s="100"/>
      <c r="CB145" s="99"/>
      <c r="CC145" s="100"/>
      <c r="CD145" s="99"/>
      <c r="CE145" s="100"/>
      <c r="CF145" s="101"/>
      <c r="CG145" s="100"/>
    </row>
    <row r="146" spans="1:85" s="102" customFormat="1" ht="19.899999999999999" customHeight="1" x14ac:dyDescent="0.25">
      <c r="A146" s="94"/>
      <c r="B146" s="95"/>
      <c r="C146" s="95"/>
      <c r="D146" s="94"/>
      <c r="E146" s="94"/>
      <c r="F146" s="94"/>
      <c r="G146" s="94"/>
      <c r="H146" s="94"/>
      <c r="I146" s="100"/>
      <c r="J146" s="94"/>
      <c r="K146" s="100"/>
      <c r="L146" s="94"/>
      <c r="M146" s="100"/>
      <c r="N146" s="94"/>
      <c r="O146" s="100"/>
      <c r="P146" s="94"/>
      <c r="Q146" s="100"/>
      <c r="R146" s="94"/>
      <c r="S146" s="100"/>
      <c r="T146" s="94"/>
      <c r="U146" s="100"/>
      <c r="V146" s="94"/>
      <c r="W146" s="100"/>
      <c r="X146" s="94"/>
      <c r="Y146" s="100"/>
      <c r="Z146" s="94"/>
      <c r="AA146" s="100"/>
      <c r="AB146" s="94"/>
      <c r="AC146" s="100"/>
      <c r="AD146" s="94"/>
      <c r="AE146" s="100"/>
      <c r="AF146" s="101"/>
      <c r="AG146" s="100"/>
      <c r="AH146" s="99"/>
      <c r="AI146" s="100"/>
      <c r="AJ146" s="99"/>
      <c r="AK146" s="100"/>
      <c r="AL146" s="99"/>
      <c r="AM146" s="100"/>
      <c r="AN146" s="99"/>
      <c r="AO146" s="100"/>
      <c r="AP146" s="99"/>
      <c r="AQ146" s="100"/>
      <c r="AR146" s="99"/>
      <c r="AS146" s="100"/>
      <c r="AT146" s="99"/>
      <c r="AU146" s="100"/>
      <c r="AV146" s="99"/>
      <c r="AW146" s="100"/>
      <c r="AX146" s="99"/>
      <c r="AY146" s="100"/>
      <c r="AZ146" s="99"/>
      <c r="BA146" s="100"/>
      <c r="BB146" s="99"/>
      <c r="BC146" s="100"/>
      <c r="BD146" s="99"/>
      <c r="BE146" s="100"/>
      <c r="BF146" s="101"/>
      <c r="BG146" s="100"/>
      <c r="BH146" s="99"/>
      <c r="BI146" s="100"/>
      <c r="BJ146" s="99"/>
      <c r="BK146" s="100"/>
      <c r="BL146" s="99"/>
      <c r="BM146" s="100"/>
      <c r="BN146" s="99"/>
      <c r="BO146" s="100"/>
      <c r="BP146" s="99"/>
      <c r="BQ146" s="100"/>
      <c r="BR146" s="99"/>
      <c r="BS146" s="100"/>
      <c r="BT146" s="99"/>
      <c r="BU146" s="100"/>
      <c r="BV146" s="99"/>
      <c r="BW146" s="100"/>
      <c r="BX146" s="99"/>
      <c r="BY146" s="100"/>
      <c r="BZ146" s="99"/>
      <c r="CA146" s="100"/>
      <c r="CB146" s="99"/>
      <c r="CC146" s="100"/>
      <c r="CD146" s="99"/>
      <c r="CE146" s="100"/>
      <c r="CF146" s="101">
        <f t="shared" si="382"/>
        <v>0</v>
      </c>
      <c r="CG146" s="100">
        <f t="shared" si="382"/>
        <v>0</v>
      </c>
    </row>
    <row r="147" spans="1:85" s="102" customFormat="1" ht="19.899999999999999" customHeight="1" x14ac:dyDescent="0.25">
      <c r="A147" s="94"/>
      <c r="B147" s="105"/>
      <c r="C147" s="105"/>
      <c r="D147" s="94"/>
      <c r="E147" s="94"/>
      <c r="F147" s="106"/>
      <c r="G147" s="94"/>
      <c r="H147" s="106"/>
      <c r="I147" s="100"/>
      <c r="J147" s="106"/>
      <c r="K147" s="100"/>
      <c r="L147" s="106"/>
      <c r="M147" s="100"/>
      <c r="N147" s="106"/>
      <c r="O147" s="100"/>
      <c r="P147" s="106"/>
      <c r="Q147" s="100"/>
      <c r="R147" s="106"/>
      <c r="S147" s="100"/>
      <c r="T147" s="106"/>
      <c r="U147" s="100"/>
      <c r="V147" s="106"/>
      <c r="W147" s="100"/>
      <c r="X147" s="106"/>
      <c r="Y147" s="100"/>
      <c r="Z147" s="106"/>
      <c r="AA147" s="100"/>
      <c r="AB147" s="106"/>
      <c r="AC147" s="100"/>
      <c r="AD147" s="106"/>
      <c r="AE147" s="100"/>
      <c r="AF147" s="101"/>
      <c r="AG147" s="100"/>
      <c r="AH147" s="99"/>
      <c r="AI147" s="100"/>
      <c r="AJ147" s="99"/>
      <c r="AK147" s="100"/>
      <c r="AL147" s="99"/>
      <c r="AM147" s="100"/>
      <c r="AN147" s="99"/>
      <c r="AO147" s="100"/>
      <c r="AP147" s="99"/>
      <c r="AQ147" s="100"/>
      <c r="AR147" s="99"/>
      <c r="AS147" s="100"/>
      <c r="AT147" s="99"/>
      <c r="AU147" s="100"/>
      <c r="AV147" s="99"/>
      <c r="AW147" s="100"/>
      <c r="AX147" s="99"/>
      <c r="AY147" s="100"/>
      <c r="AZ147" s="99"/>
      <c r="BA147" s="100"/>
      <c r="BB147" s="99"/>
      <c r="BC147" s="100"/>
      <c r="BD147" s="99"/>
      <c r="BE147" s="100"/>
      <c r="BF147" s="101"/>
      <c r="BG147" s="100"/>
      <c r="BH147" s="99"/>
      <c r="BI147" s="100"/>
      <c r="BJ147" s="99"/>
      <c r="BK147" s="100"/>
      <c r="BL147" s="99"/>
      <c r="BM147" s="100"/>
      <c r="BN147" s="99"/>
      <c r="BO147" s="100"/>
      <c r="BP147" s="99"/>
      <c r="BQ147" s="100"/>
      <c r="BR147" s="99"/>
      <c r="BS147" s="100"/>
      <c r="BT147" s="99"/>
      <c r="BU147" s="100"/>
      <c r="BV147" s="99"/>
      <c r="BW147" s="100"/>
      <c r="BX147" s="99"/>
      <c r="BY147" s="100"/>
      <c r="BZ147" s="99"/>
      <c r="CA147" s="100"/>
      <c r="CB147" s="99"/>
      <c r="CC147" s="100"/>
      <c r="CD147" s="99"/>
      <c r="CE147" s="100"/>
      <c r="CF147" s="101"/>
      <c r="CG147" s="100"/>
    </row>
    <row r="148" spans="1:85" s="91" customFormat="1" ht="19.899999999999999" customHeight="1" x14ac:dyDescent="0.25">
      <c r="A148" s="107"/>
      <c r="B148" s="108" t="s">
        <v>166</v>
      </c>
      <c r="C148" s="108"/>
      <c r="D148" s="108"/>
      <c r="E148" s="109"/>
      <c r="F148" s="110"/>
      <c r="G148" s="110"/>
      <c r="H148" s="111">
        <f t="shared" ref="H148:AM148" si="462">SUM(H4:H147)</f>
        <v>141294</v>
      </c>
      <c r="I148" s="112">
        <f t="shared" si="462"/>
        <v>107206.24</v>
      </c>
      <c r="J148" s="111">
        <f t="shared" si="462"/>
        <v>139898</v>
      </c>
      <c r="K148" s="112">
        <f t="shared" si="462"/>
        <v>109256.24000000002</v>
      </c>
      <c r="L148" s="111">
        <f t="shared" si="462"/>
        <v>150026</v>
      </c>
      <c r="M148" s="112">
        <f t="shared" si="462"/>
        <v>115124.4</v>
      </c>
      <c r="N148" s="111">
        <f t="shared" si="462"/>
        <v>137148</v>
      </c>
      <c r="O148" s="112">
        <f t="shared" si="462"/>
        <v>104803.68000000001</v>
      </c>
      <c r="P148" s="111">
        <f t="shared" si="462"/>
        <v>147852</v>
      </c>
      <c r="Q148" s="112">
        <f t="shared" si="462"/>
        <v>114236.40000000001</v>
      </c>
      <c r="R148" s="111">
        <f t="shared" si="462"/>
        <v>162126</v>
      </c>
      <c r="S148" s="112">
        <f t="shared" si="462"/>
        <v>126291.12000000001</v>
      </c>
      <c r="T148" s="111">
        <f t="shared" si="462"/>
        <v>167651</v>
      </c>
      <c r="U148" s="112">
        <f t="shared" si="462"/>
        <v>131067.60000000002</v>
      </c>
      <c r="V148" s="111">
        <f t="shared" si="462"/>
        <v>133160</v>
      </c>
      <c r="W148" s="112">
        <f t="shared" si="462"/>
        <v>103119.76000000001</v>
      </c>
      <c r="X148" s="111">
        <f t="shared" si="462"/>
        <v>147614</v>
      </c>
      <c r="Y148" s="112">
        <f t="shared" si="462"/>
        <v>111478.72</v>
      </c>
      <c r="Z148" s="111">
        <f t="shared" si="462"/>
        <v>153052</v>
      </c>
      <c r="AA148" s="112">
        <f t="shared" si="462"/>
        <v>114740.23999999999</v>
      </c>
      <c r="AB148" s="111">
        <f t="shared" si="462"/>
        <v>120784</v>
      </c>
      <c r="AC148" s="112">
        <f t="shared" si="462"/>
        <v>90138.559999999998</v>
      </c>
      <c r="AD148" s="111">
        <f t="shared" si="462"/>
        <v>128351</v>
      </c>
      <c r="AE148" s="112">
        <f t="shared" si="462"/>
        <v>95567.75</v>
      </c>
      <c r="AF148" s="111">
        <f t="shared" si="462"/>
        <v>1728956</v>
      </c>
      <c r="AG148" s="112">
        <f t="shared" si="462"/>
        <v>1323030.71</v>
      </c>
      <c r="AH148" s="111">
        <f t="shared" si="462"/>
        <v>129283</v>
      </c>
      <c r="AI148" s="112">
        <f t="shared" si="462"/>
        <v>96541.4</v>
      </c>
      <c r="AJ148" s="111">
        <f t="shared" si="462"/>
        <v>94570</v>
      </c>
      <c r="AK148" s="112">
        <f t="shared" si="462"/>
        <v>70520.639999999999</v>
      </c>
      <c r="AL148" s="111">
        <f t="shared" si="462"/>
        <v>152492</v>
      </c>
      <c r="AM148" s="112">
        <f t="shared" si="462"/>
        <v>115474.62</v>
      </c>
      <c r="AN148" s="111">
        <f t="shared" ref="AN148:BS148" si="463">SUM(AN4:AN147)</f>
        <v>74386</v>
      </c>
      <c r="AO148" s="112">
        <f t="shared" si="463"/>
        <v>54110.799999999996</v>
      </c>
      <c r="AP148" s="111">
        <f t="shared" si="463"/>
        <v>119777</v>
      </c>
      <c r="AQ148" s="112">
        <f t="shared" si="463"/>
        <v>89307.22</v>
      </c>
      <c r="AR148" s="111">
        <f t="shared" si="463"/>
        <v>123738</v>
      </c>
      <c r="AS148" s="112">
        <f t="shared" si="463"/>
        <v>93447.679999999993</v>
      </c>
      <c r="AT148" s="111">
        <f t="shared" si="463"/>
        <v>123180</v>
      </c>
      <c r="AU148" s="112">
        <f t="shared" si="463"/>
        <v>93783.67</v>
      </c>
      <c r="AV148" s="111">
        <f t="shared" si="463"/>
        <v>128168</v>
      </c>
      <c r="AW148" s="112">
        <f t="shared" si="463"/>
        <v>94550.76</v>
      </c>
      <c r="AX148" s="111">
        <f t="shared" si="463"/>
        <v>110669</v>
      </c>
      <c r="AY148" s="112">
        <f t="shared" si="463"/>
        <v>82079</v>
      </c>
      <c r="AZ148" s="111">
        <f t="shared" si="463"/>
        <v>120764</v>
      </c>
      <c r="BA148" s="112">
        <f t="shared" si="463"/>
        <v>89910.16</v>
      </c>
      <c r="BB148" s="111">
        <f t="shared" si="463"/>
        <v>98699</v>
      </c>
      <c r="BC148" s="112">
        <f t="shared" si="463"/>
        <v>72705.479999999981</v>
      </c>
      <c r="BD148" s="111">
        <f t="shared" si="463"/>
        <v>115298</v>
      </c>
      <c r="BE148" s="112">
        <f t="shared" si="463"/>
        <v>85246.720000000001</v>
      </c>
      <c r="BF148" s="111">
        <f t="shared" si="463"/>
        <v>1391024</v>
      </c>
      <c r="BG148" s="112">
        <f t="shared" si="463"/>
        <v>1037678.15</v>
      </c>
      <c r="BH148" s="111">
        <f t="shared" si="463"/>
        <v>103302</v>
      </c>
      <c r="BI148" s="112">
        <f t="shared" si="463"/>
        <v>75161.600000000006</v>
      </c>
      <c r="BJ148" s="111">
        <f t="shared" si="463"/>
        <v>100935</v>
      </c>
      <c r="BK148" s="112">
        <f t="shared" si="463"/>
        <v>74586.420000000013</v>
      </c>
      <c r="BL148" s="111">
        <f t="shared" si="463"/>
        <v>0</v>
      </c>
      <c r="BM148" s="112">
        <f t="shared" si="463"/>
        <v>0</v>
      </c>
      <c r="BN148" s="111">
        <f t="shared" si="463"/>
        <v>0</v>
      </c>
      <c r="BO148" s="112">
        <f t="shared" si="463"/>
        <v>0</v>
      </c>
      <c r="BP148" s="111">
        <f t="shared" si="463"/>
        <v>0</v>
      </c>
      <c r="BQ148" s="112">
        <f t="shared" si="463"/>
        <v>0</v>
      </c>
      <c r="BR148" s="111">
        <f t="shared" si="463"/>
        <v>0</v>
      </c>
      <c r="BS148" s="112">
        <f t="shared" si="463"/>
        <v>0</v>
      </c>
      <c r="BT148" s="111">
        <f t="shared" ref="BT148:CG148" si="464">SUM(BT4:BT147)</f>
        <v>0</v>
      </c>
      <c r="BU148" s="112">
        <f t="shared" si="464"/>
        <v>0</v>
      </c>
      <c r="BV148" s="111">
        <f t="shared" si="464"/>
        <v>0</v>
      </c>
      <c r="BW148" s="112">
        <f t="shared" si="464"/>
        <v>0</v>
      </c>
      <c r="BX148" s="111">
        <f t="shared" si="464"/>
        <v>0</v>
      </c>
      <c r="BY148" s="112">
        <f t="shared" si="464"/>
        <v>0</v>
      </c>
      <c r="BZ148" s="111">
        <f t="shared" si="464"/>
        <v>0</v>
      </c>
      <c r="CA148" s="112">
        <f t="shared" si="464"/>
        <v>0</v>
      </c>
      <c r="CB148" s="111">
        <f t="shared" si="464"/>
        <v>0</v>
      </c>
      <c r="CC148" s="112">
        <f t="shared" si="464"/>
        <v>0</v>
      </c>
      <c r="CD148" s="111">
        <f t="shared" si="464"/>
        <v>0</v>
      </c>
      <c r="CE148" s="112">
        <f t="shared" si="464"/>
        <v>0</v>
      </c>
      <c r="CF148" s="111">
        <f t="shared" si="464"/>
        <v>204237</v>
      </c>
      <c r="CG148" s="112">
        <f t="shared" si="464"/>
        <v>149748.01999999999</v>
      </c>
    </row>
    <row r="149" spans="1:85" s="102" customFormat="1" ht="19.899999999999999" customHeight="1" x14ac:dyDescent="0.25">
      <c r="A149" s="113"/>
      <c r="B149" s="105"/>
      <c r="C149" s="105"/>
      <c r="D149" s="105"/>
      <c r="E149" s="105"/>
      <c r="F149" s="106"/>
      <c r="G149" s="106"/>
      <c r="H149" s="106"/>
      <c r="I149" s="100"/>
      <c r="J149" s="106"/>
      <c r="K149" s="100"/>
      <c r="L149" s="106"/>
      <c r="M149" s="100"/>
      <c r="N149" s="106"/>
      <c r="O149" s="100"/>
      <c r="P149" s="106"/>
      <c r="Q149" s="100"/>
      <c r="R149" s="106"/>
      <c r="S149" s="100"/>
      <c r="T149" s="106"/>
      <c r="U149" s="100"/>
      <c r="V149" s="106"/>
      <c r="W149" s="100"/>
      <c r="X149" s="106"/>
      <c r="Y149" s="100"/>
      <c r="Z149" s="106"/>
      <c r="AA149" s="100"/>
      <c r="AB149" s="106"/>
      <c r="AC149" s="100"/>
      <c r="AD149" s="106"/>
      <c r="AE149" s="100"/>
      <c r="AF149" s="101"/>
      <c r="AG149" s="100"/>
      <c r="AH149" s="99"/>
      <c r="AI149" s="100"/>
      <c r="AJ149" s="99"/>
      <c r="AK149" s="100"/>
      <c r="AL149" s="99"/>
      <c r="AM149" s="100"/>
      <c r="AN149" s="99"/>
      <c r="AO149" s="100"/>
      <c r="AP149" s="99"/>
      <c r="AQ149" s="100"/>
      <c r="AR149" s="99"/>
      <c r="AS149" s="100"/>
      <c r="AT149" s="99"/>
      <c r="AU149" s="100"/>
      <c r="AV149" s="99"/>
      <c r="AW149" s="100"/>
      <c r="AX149" s="99"/>
      <c r="AY149" s="100"/>
      <c r="AZ149" s="99"/>
      <c r="BA149" s="100"/>
      <c r="BB149" s="99"/>
      <c r="BC149" s="100"/>
      <c r="BD149" s="99"/>
      <c r="BE149" s="100"/>
      <c r="BF149" s="101"/>
      <c r="BG149" s="100"/>
      <c r="BH149" s="99"/>
      <c r="BI149" s="100"/>
      <c r="BJ149" s="99"/>
      <c r="BK149" s="100"/>
      <c r="BL149" s="99"/>
      <c r="BM149" s="100"/>
      <c r="BN149" s="99"/>
      <c r="BO149" s="100"/>
      <c r="BP149" s="99"/>
      <c r="BQ149" s="100"/>
      <c r="BR149" s="99"/>
      <c r="BS149" s="100"/>
      <c r="BT149" s="99"/>
      <c r="BU149" s="100"/>
      <c r="BV149" s="99"/>
      <c r="BW149" s="100"/>
      <c r="BX149" s="99"/>
      <c r="BY149" s="100"/>
      <c r="BZ149" s="99"/>
      <c r="CA149" s="100"/>
      <c r="CB149" s="99"/>
      <c r="CC149" s="100"/>
      <c r="CD149" s="99"/>
      <c r="CE149" s="100"/>
      <c r="CF149" s="101"/>
      <c r="CG149" s="100"/>
    </row>
    <row r="150" spans="1:85" s="102" customFormat="1" ht="19.899999999999999" customHeight="1" x14ac:dyDescent="0.25">
      <c r="A150" s="94">
        <v>119</v>
      </c>
      <c r="B150" s="95" t="s">
        <v>167</v>
      </c>
      <c r="C150" s="95" t="s">
        <v>74</v>
      </c>
      <c r="D150" s="94">
        <f t="shared" ref="D150:D157" si="465">RANK(BF150,$BF$149:$BF$164)</f>
        <v>4</v>
      </c>
      <c r="E150" s="94">
        <v>0.7</v>
      </c>
      <c r="F150" s="94" t="s">
        <v>75</v>
      </c>
      <c r="G150" s="94">
        <v>4500</v>
      </c>
      <c r="H150" s="94">
        <v>12</v>
      </c>
      <c r="I150" s="104">
        <f t="shared" ref="I150:I163" si="466">H150*$E150</f>
        <v>8.3999999999999986</v>
      </c>
      <c r="J150" s="94"/>
      <c r="K150" s="104">
        <f t="shared" ref="K150:K163" si="467">J150*$E150</f>
        <v>0</v>
      </c>
      <c r="L150" s="94"/>
      <c r="M150" s="104">
        <f t="shared" ref="M150:M163" si="468">L150*$E150</f>
        <v>0</v>
      </c>
      <c r="N150" s="94">
        <v>60</v>
      </c>
      <c r="O150" s="104">
        <f t="shared" ref="O150:O163" si="469">N150*$E150</f>
        <v>42</v>
      </c>
      <c r="P150" s="94">
        <v>204</v>
      </c>
      <c r="Q150" s="104">
        <f t="shared" ref="Q150:Q163" si="470">P150*$E150</f>
        <v>142.79999999999998</v>
      </c>
      <c r="R150" s="94">
        <v>60</v>
      </c>
      <c r="S150" s="104">
        <f t="shared" ref="S150:S163" si="471">R150*$E150</f>
        <v>42</v>
      </c>
      <c r="T150" s="94">
        <v>204</v>
      </c>
      <c r="U150" s="104">
        <f t="shared" ref="U150:U163" si="472">T150*$E150</f>
        <v>142.79999999999998</v>
      </c>
      <c r="V150" s="94">
        <v>48</v>
      </c>
      <c r="W150" s="104">
        <f t="shared" ref="W150:W163" si="473">V150*$E150</f>
        <v>33.599999999999994</v>
      </c>
      <c r="X150" s="94">
        <v>60</v>
      </c>
      <c r="Y150" s="104">
        <f t="shared" ref="Y150:Y163" si="474">X150*$E150</f>
        <v>42</v>
      </c>
      <c r="Z150" s="94"/>
      <c r="AA150" s="104">
        <f t="shared" ref="AA150:AA163" si="475">Z150*$E150</f>
        <v>0</v>
      </c>
      <c r="AB150" s="94"/>
      <c r="AC150" s="104">
        <f t="shared" ref="AC150:AC163" si="476">AB150*$E150</f>
        <v>0</v>
      </c>
      <c r="AD150" s="94"/>
      <c r="AE150" s="104">
        <f t="shared" ref="AE150:AE163" si="477">AD150*$E150</f>
        <v>0</v>
      </c>
      <c r="AF150" s="101">
        <f t="shared" ref="AF150:AF163" si="478">SUM(H150,J150,L150,N150,P150,R150,T150,V150,X150,Z150,AB150,AD150)</f>
        <v>648</v>
      </c>
      <c r="AG150" s="100">
        <f t="shared" ref="AG150:AG163" si="479">SUM(I150,K150,M150,O150,Q150,S150,U150,W150,Y150,AA150,AC150,AE150)</f>
        <v>453.6</v>
      </c>
      <c r="AH150" s="96"/>
      <c r="AI150" s="104">
        <f t="shared" ref="AI150:AK163" si="480">AH150*$E150</f>
        <v>0</v>
      </c>
      <c r="AJ150" s="98">
        <v>12</v>
      </c>
      <c r="AK150" s="104">
        <f t="shared" si="480"/>
        <v>8.3999999999999986</v>
      </c>
      <c r="AL150" s="99"/>
      <c r="AM150" s="100">
        <f t="shared" ref="AM150:AM163" si="481">AL150*$E150</f>
        <v>0</v>
      </c>
      <c r="AN150" s="99"/>
      <c r="AO150" s="100">
        <f t="shared" ref="AO150:AQ163" si="482">AN150*$E150</f>
        <v>0</v>
      </c>
      <c r="AP150" s="99"/>
      <c r="AQ150" s="100">
        <f t="shared" si="482"/>
        <v>0</v>
      </c>
      <c r="AR150" s="99"/>
      <c r="AS150" s="100">
        <f t="shared" ref="AS150:AS163" si="483">AR150*$E150</f>
        <v>0</v>
      </c>
      <c r="AT150" s="99"/>
      <c r="AU150" s="100">
        <f t="shared" ref="AU150:AU163" si="484">AT150*$E150</f>
        <v>0</v>
      </c>
      <c r="AV150" s="99"/>
      <c r="AW150" s="100">
        <f t="shared" ref="AW150:AW163" si="485">AV150*$E150</f>
        <v>0</v>
      </c>
      <c r="AX150" s="99"/>
      <c r="AY150" s="100">
        <f t="shared" ref="AY150:AY163" si="486">AX150*$E150</f>
        <v>0</v>
      </c>
      <c r="AZ150" s="99"/>
      <c r="BA150" s="100">
        <f t="shared" ref="BA150:BA163" si="487">AZ150*$E150</f>
        <v>0</v>
      </c>
      <c r="BB150" s="99"/>
      <c r="BC150" s="100">
        <f t="shared" ref="BC150:BC163" si="488">BB150*$E150</f>
        <v>0</v>
      </c>
      <c r="BD150" s="99"/>
      <c r="BE150" s="100">
        <f t="shared" ref="BE150:BE163" si="489">BD150*$E150</f>
        <v>0</v>
      </c>
      <c r="BF150" s="101">
        <f t="shared" ref="BF150:BG163" si="490">SUM(AH150,AJ150,AL150,AN150,AP150,AR150,AT150,AV150,AX150,AZ150,BB150,BD150)</f>
        <v>12</v>
      </c>
      <c r="BG150" s="100">
        <f t="shared" si="490"/>
        <v>8.3999999999999986</v>
      </c>
      <c r="BH150" s="99"/>
      <c r="BI150" s="100">
        <f t="shared" ref="BI150:BI156" si="491">BH150*$E150</f>
        <v>0</v>
      </c>
      <c r="BJ150" s="99"/>
      <c r="BK150" s="100">
        <f t="shared" ref="BK150:BK156" si="492">BJ150*$E150</f>
        <v>0</v>
      </c>
      <c r="BL150" s="99"/>
      <c r="BM150" s="100">
        <f t="shared" ref="BM150:BM156" si="493">BL150*$E150</f>
        <v>0</v>
      </c>
      <c r="BN150" s="99"/>
      <c r="BO150" s="100">
        <f t="shared" ref="BO150:BO156" si="494">BN150*$E150</f>
        <v>0</v>
      </c>
      <c r="BP150" s="99"/>
      <c r="BQ150" s="100">
        <f t="shared" ref="BQ150:BQ156" si="495">BP150*$E150</f>
        <v>0</v>
      </c>
      <c r="BR150" s="99"/>
      <c r="BS150" s="100">
        <f t="shared" ref="BS150:BS156" si="496">BR150*$E150</f>
        <v>0</v>
      </c>
      <c r="BT150" s="99"/>
      <c r="BU150" s="100">
        <f t="shared" ref="BU150:BU156" si="497">BT150*$E150</f>
        <v>0</v>
      </c>
      <c r="BV150" s="99"/>
      <c r="BW150" s="100">
        <f t="shared" ref="BW150:BW156" si="498">BV150*$E150</f>
        <v>0</v>
      </c>
      <c r="BX150" s="99"/>
      <c r="BY150" s="100">
        <f t="shared" ref="BY150:BY156" si="499">BX150*$E150</f>
        <v>0</v>
      </c>
      <c r="BZ150" s="99"/>
      <c r="CA150" s="100">
        <f t="shared" ref="CA150:CA156" si="500">BZ150*$E150</f>
        <v>0</v>
      </c>
      <c r="CB150" s="99"/>
      <c r="CC150" s="100">
        <f t="shared" ref="CC150:CC156" si="501">CB150*$E150</f>
        <v>0</v>
      </c>
      <c r="CD150" s="99"/>
      <c r="CE150" s="100">
        <f t="shared" ref="CE150:CE156" si="502">CD150*$E150</f>
        <v>0</v>
      </c>
      <c r="CF150" s="101">
        <f t="shared" ref="CF150:CG156" si="503">SUM(BH150,BJ150,BL150,BN150,BP150,BR150,BT150,BV150,BX150,BZ150,CB150,CD150)</f>
        <v>0</v>
      </c>
      <c r="CG150" s="100">
        <f t="shared" si="503"/>
        <v>0</v>
      </c>
    </row>
    <row r="151" spans="1:85" s="102" customFormat="1" ht="19.899999999999999" customHeight="1" x14ac:dyDescent="0.25">
      <c r="A151" s="94">
        <v>120</v>
      </c>
      <c r="B151" s="95" t="s">
        <v>168</v>
      </c>
      <c r="C151" s="95" t="s">
        <v>74</v>
      </c>
      <c r="D151" s="94">
        <f t="shared" si="465"/>
        <v>3</v>
      </c>
      <c r="E151" s="94">
        <v>0.35</v>
      </c>
      <c r="F151" s="94" t="s">
        <v>83</v>
      </c>
      <c r="G151" s="94">
        <v>2300</v>
      </c>
      <c r="H151" s="94"/>
      <c r="I151" s="104">
        <f t="shared" si="466"/>
        <v>0</v>
      </c>
      <c r="J151" s="94"/>
      <c r="K151" s="104">
        <f t="shared" si="467"/>
        <v>0</v>
      </c>
      <c r="L151" s="94"/>
      <c r="M151" s="104">
        <f t="shared" si="468"/>
        <v>0</v>
      </c>
      <c r="N151" s="94"/>
      <c r="O151" s="104">
        <f t="shared" si="469"/>
        <v>0</v>
      </c>
      <c r="P151" s="94"/>
      <c r="Q151" s="104">
        <f t="shared" si="470"/>
        <v>0</v>
      </c>
      <c r="R151" s="94"/>
      <c r="S151" s="104">
        <f t="shared" si="471"/>
        <v>0</v>
      </c>
      <c r="T151" s="94"/>
      <c r="U151" s="104">
        <f t="shared" si="472"/>
        <v>0</v>
      </c>
      <c r="V151" s="94"/>
      <c r="W151" s="104">
        <f t="shared" si="473"/>
        <v>0</v>
      </c>
      <c r="X151" s="94"/>
      <c r="Y151" s="104">
        <f t="shared" si="474"/>
        <v>0</v>
      </c>
      <c r="Z151" s="94"/>
      <c r="AA151" s="104">
        <f t="shared" si="475"/>
        <v>0</v>
      </c>
      <c r="AB151" s="94"/>
      <c r="AC151" s="104">
        <f t="shared" si="476"/>
        <v>0</v>
      </c>
      <c r="AD151" s="94"/>
      <c r="AE151" s="104">
        <f t="shared" si="477"/>
        <v>0</v>
      </c>
      <c r="AF151" s="101">
        <f t="shared" si="478"/>
        <v>0</v>
      </c>
      <c r="AG151" s="100">
        <f t="shared" si="479"/>
        <v>0</v>
      </c>
      <c r="AH151" s="96"/>
      <c r="AI151" s="104">
        <f t="shared" si="480"/>
        <v>0</v>
      </c>
      <c r="AJ151" s="98">
        <v>120</v>
      </c>
      <c r="AK151" s="104">
        <f t="shared" si="480"/>
        <v>42</v>
      </c>
      <c r="AL151" s="99"/>
      <c r="AM151" s="100">
        <f t="shared" si="481"/>
        <v>0</v>
      </c>
      <c r="AN151" s="99"/>
      <c r="AO151" s="100">
        <f t="shared" si="482"/>
        <v>0</v>
      </c>
      <c r="AP151" s="99"/>
      <c r="AQ151" s="100">
        <f t="shared" si="482"/>
        <v>0</v>
      </c>
      <c r="AR151" s="99"/>
      <c r="AS151" s="100">
        <f t="shared" si="483"/>
        <v>0</v>
      </c>
      <c r="AT151" s="99"/>
      <c r="AU151" s="100">
        <f t="shared" si="484"/>
        <v>0</v>
      </c>
      <c r="AV151" s="99"/>
      <c r="AW151" s="100">
        <f t="shared" si="485"/>
        <v>0</v>
      </c>
      <c r="AX151" s="99"/>
      <c r="AY151" s="100">
        <f t="shared" si="486"/>
        <v>0</v>
      </c>
      <c r="AZ151" s="99"/>
      <c r="BA151" s="100">
        <f t="shared" si="487"/>
        <v>0</v>
      </c>
      <c r="BB151" s="99"/>
      <c r="BC151" s="100">
        <f t="shared" si="488"/>
        <v>0</v>
      </c>
      <c r="BD151" s="99"/>
      <c r="BE151" s="100">
        <f t="shared" si="489"/>
        <v>0</v>
      </c>
      <c r="BF151" s="101">
        <f t="shared" si="490"/>
        <v>120</v>
      </c>
      <c r="BG151" s="100">
        <f t="shared" si="490"/>
        <v>42</v>
      </c>
      <c r="BH151" s="99"/>
      <c r="BI151" s="100">
        <f t="shared" si="491"/>
        <v>0</v>
      </c>
      <c r="BJ151" s="99"/>
      <c r="BK151" s="100">
        <f t="shared" si="492"/>
        <v>0</v>
      </c>
      <c r="BL151" s="99"/>
      <c r="BM151" s="100">
        <f t="shared" si="493"/>
        <v>0</v>
      </c>
      <c r="BN151" s="99"/>
      <c r="BO151" s="100">
        <f t="shared" si="494"/>
        <v>0</v>
      </c>
      <c r="BP151" s="99"/>
      <c r="BQ151" s="100">
        <f t="shared" si="495"/>
        <v>0</v>
      </c>
      <c r="BR151" s="99"/>
      <c r="BS151" s="100">
        <f t="shared" si="496"/>
        <v>0</v>
      </c>
      <c r="BT151" s="99"/>
      <c r="BU151" s="100">
        <f t="shared" si="497"/>
        <v>0</v>
      </c>
      <c r="BV151" s="99"/>
      <c r="BW151" s="100">
        <f t="shared" si="498"/>
        <v>0</v>
      </c>
      <c r="BX151" s="99"/>
      <c r="BY151" s="100">
        <f t="shared" si="499"/>
        <v>0</v>
      </c>
      <c r="BZ151" s="99"/>
      <c r="CA151" s="100">
        <f t="shared" si="500"/>
        <v>0</v>
      </c>
      <c r="CB151" s="99"/>
      <c r="CC151" s="100">
        <f t="shared" si="501"/>
        <v>0</v>
      </c>
      <c r="CD151" s="99"/>
      <c r="CE151" s="100">
        <f t="shared" si="502"/>
        <v>0</v>
      </c>
      <c r="CF151" s="101">
        <f t="shared" si="503"/>
        <v>0</v>
      </c>
      <c r="CG151" s="100">
        <f t="shared" si="503"/>
        <v>0</v>
      </c>
    </row>
    <row r="152" spans="1:85" s="102" customFormat="1" ht="19.899999999999999" customHeight="1" x14ac:dyDescent="0.25">
      <c r="A152" s="94">
        <v>121</v>
      </c>
      <c r="B152" s="95" t="s">
        <v>169</v>
      </c>
      <c r="C152" s="95" t="s">
        <v>74</v>
      </c>
      <c r="D152" s="94">
        <f t="shared" si="465"/>
        <v>5</v>
      </c>
      <c r="E152" s="94">
        <v>0.17499999999999999</v>
      </c>
      <c r="F152" s="94" t="s">
        <v>170</v>
      </c>
      <c r="G152" s="94">
        <v>1300</v>
      </c>
      <c r="H152" s="94"/>
      <c r="I152" s="104">
        <f t="shared" si="466"/>
        <v>0</v>
      </c>
      <c r="J152" s="94"/>
      <c r="K152" s="104">
        <f t="shared" si="467"/>
        <v>0</v>
      </c>
      <c r="L152" s="94"/>
      <c r="M152" s="104">
        <f t="shared" si="468"/>
        <v>0</v>
      </c>
      <c r="N152" s="94"/>
      <c r="O152" s="104">
        <f t="shared" si="469"/>
        <v>0</v>
      </c>
      <c r="P152" s="94"/>
      <c r="Q152" s="104">
        <f t="shared" si="470"/>
        <v>0</v>
      </c>
      <c r="R152" s="94"/>
      <c r="S152" s="104">
        <f t="shared" si="471"/>
        <v>0</v>
      </c>
      <c r="T152" s="94"/>
      <c r="U152" s="104">
        <f t="shared" si="472"/>
        <v>0</v>
      </c>
      <c r="V152" s="94"/>
      <c r="W152" s="104">
        <f t="shared" si="473"/>
        <v>0</v>
      </c>
      <c r="X152" s="94"/>
      <c r="Y152" s="104">
        <f t="shared" si="474"/>
        <v>0</v>
      </c>
      <c r="Z152" s="94"/>
      <c r="AA152" s="104">
        <f t="shared" si="475"/>
        <v>0</v>
      </c>
      <c r="AB152" s="94"/>
      <c r="AC152" s="104">
        <f t="shared" si="476"/>
        <v>0</v>
      </c>
      <c r="AD152" s="94"/>
      <c r="AE152" s="104">
        <f t="shared" si="477"/>
        <v>0</v>
      </c>
      <c r="AF152" s="101">
        <f t="shared" si="478"/>
        <v>0</v>
      </c>
      <c r="AG152" s="100">
        <f t="shared" si="479"/>
        <v>0</v>
      </c>
      <c r="AH152" s="96"/>
      <c r="AI152" s="104">
        <f t="shared" si="480"/>
        <v>0</v>
      </c>
      <c r="AJ152" s="98"/>
      <c r="AK152" s="104">
        <f t="shared" si="480"/>
        <v>0</v>
      </c>
      <c r="AL152" s="99"/>
      <c r="AM152" s="100">
        <f t="shared" si="481"/>
        <v>0</v>
      </c>
      <c r="AN152" s="99"/>
      <c r="AO152" s="100">
        <f t="shared" si="482"/>
        <v>0</v>
      </c>
      <c r="AP152" s="99"/>
      <c r="AQ152" s="100">
        <f t="shared" si="482"/>
        <v>0</v>
      </c>
      <c r="AR152" s="99"/>
      <c r="AS152" s="100">
        <f t="shared" si="483"/>
        <v>0</v>
      </c>
      <c r="AT152" s="99"/>
      <c r="AU152" s="100">
        <f t="shared" si="484"/>
        <v>0</v>
      </c>
      <c r="AV152" s="99"/>
      <c r="AW152" s="100">
        <f t="shared" si="485"/>
        <v>0</v>
      </c>
      <c r="AX152" s="99"/>
      <c r="AY152" s="100">
        <f t="shared" si="486"/>
        <v>0</v>
      </c>
      <c r="AZ152" s="99"/>
      <c r="BA152" s="100">
        <f t="shared" si="487"/>
        <v>0</v>
      </c>
      <c r="BB152" s="99"/>
      <c r="BC152" s="100">
        <f t="shared" si="488"/>
        <v>0</v>
      </c>
      <c r="BD152" s="99"/>
      <c r="BE152" s="100">
        <f t="shared" si="489"/>
        <v>0</v>
      </c>
      <c r="BF152" s="101">
        <f t="shared" si="490"/>
        <v>0</v>
      </c>
      <c r="BG152" s="100">
        <f t="shared" si="490"/>
        <v>0</v>
      </c>
      <c r="BH152" s="99"/>
      <c r="BI152" s="100">
        <f t="shared" si="491"/>
        <v>0</v>
      </c>
      <c r="BJ152" s="99"/>
      <c r="BK152" s="100">
        <f t="shared" si="492"/>
        <v>0</v>
      </c>
      <c r="BL152" s="99"/>
      <c r="BM152" s="100">
        <f t="shared" si="493"/>
        <v>0</v>
      </c>
      <c r="BN152" s="99"/>
      <c r="BO152" s="100">
        <f t="shared" si="494"/>
        <v>0</v>
      </c>
      <c r="BP152" s="99"/>
      <c r="BQ152" s="100">
        <f t="shared" si="495"/>
        <v>0</v>
      </c>
      <c r="BR152" s="99"/>
      <c r="BS152" s="100">
        <f t="shared" si="496"/>
        <v>0</v>
      </c>
      <c r="BT152" s="99"/>
      <c r="BU152" s="100">
        <f t="shared" si="497"/>
        <v>0</v>
      </c>
      <c r="BV152" s="99"/>
      <c r="BW152" s="100">
        <f t="shared" si="498"/>
        <v>0</v>
      </c>
      <c r="BX152" s="99"/>
      <c r="BY152" s="100">
        <f t="shared" si="499"/>
        <v>0</v>
      </c>
      <c r="BZ152" s="99"/>
      <c r="CA152" s="100">
        <f t="shared" si="500"/>
        <v>0</v>
      </c>
      <c r="CB152" s="99"/>
      <c r="CC152" s="100">
        <f t="shared" si="501"/>
        <v>0</v>
      </c>
      <c r="CD152" s="99"/>
      <c r="CE152" s="100">
        <f t="shared" si="502"/>
        <v>0</v>
      </c>
      <c r="CF152" s="101">
        <f t="shared" si="503"/>
        <v>0</v>
      </c>
      <c r="CG152" s="100">
        <f t="shared" si="503"/>
        <v>0</v>
      </c>
    </row>
    <row r="153" spans="1:85" s="102" customFormat="1" ht="19.899999999999999" customHeight="1" x14ac:dyDescent="0.25">
      <c r="A153" s="94">
        <v>122</v>
      </c>
      <c r="B153" s="95" t="s">
        <v>171</v>
      </c>
      <c r="C153" s="95" t="s">
        <v>74</v>
      </c>
      <c r="D153" s="94">
        <f t="shared" si="465"/>
        <v>1</v>
      </c>
      <c r="E153" s="94">
        <v>0.7</v>
      </c>
      <c r="F153" s="94" t="s">
        <v>75</v>
      </c>
      <c r="G153" s="94">
        <v>5200</v>
      </c>
      <c r="H153" s="94">
        <v>406</v>
      </c>
      <c r="I153" s="104">
        <f t="shared" si="466"/>
        <v>284.2</v>
      </c>
      <c r="J153" s="94">
        <v>833</v>
      </c>
      <c r="K153" s="104">
        <f t="shared" si="467"/>
        <v>583.09999999999991</v>
      </c>
      <c r="L153" s="94">
        <v>852</v>
      </c>
      <c r="M153" s="104">
        <f t="shared" si="468"/>
        <v>596.4</v>
      </c>
      <c r="N153" s="94">
        <v>4</v>
      </c>
      <c r="O153" s="104">
        <f t="shared" si="469"/>
        <v>2.8</v>
      </c>
      <c r="P153" s="94">
        <v>460</v>
      </c>
      <c r="Q153" s="104">
        <f t="shared" si="470"/>
        <v>322</v>
      </c>
      <c r="R153" s="94">
        <v>521</v>
      </c>
      <c r="S153" s="104">
        <f t="shared" si="471"/>
        <v>364.7</v>
      </c>
      <c r="T153" s="94">
        <v>260</v>
      </c>
      <c r="U153" s="104">
        <f t="shared" si="472"/>
        <v>182</v>
      </c>
      <c r="V153" s="94">
        <v>504</v>
      </c>
      <c r="W153" s="104">
        <f t="shared" si="473"/>
        <v>352.79999999999995</v>
      </c>
      <c r="X153" s="94">
        <v>288</v>
      </c>
      <c r="Y153" s="104">
        <f t="shared" si="474"/>
        <v>201.6</v>
      </c>
      <c r="Z153" s="94"/>
      <c r="AA153" s="104">
        <f t="shared" si="475"/>
        <v>0</v>
      </c>
      <c r="AB153" s="94"/>
      <c r="AC153" s="104">
        <f t="shared" si="476"/>
        <v>0</v>
      </c>
      <c r="AD153" s="94"/>
      <c r="AE153" s="104">
        <f t="shared" si="477"/>
        <v>0</v>
      </c>
      <c r="AF153" s="101">
        <f t="shared" si="478"/>
        <v>4128</v>
      </c>
      <c r="AG153" s="100">
        <f t="shared" si="479"/>
        <v>2889.6</v>
      </c>
      <c r="AH153" s="96">
        <v>252</v>
      </c>
      <c r="AI153" s="104">
        <f t="shared" si="480"/>
        <v>176.39999999999998</v>
      </c>
      <c r="AJ153" s="98">
        <v>396</v>
      </c>
      <c r="AK153" s="104">
        <f t="shared" si="480"/>
        <v>277.2</v>
      </c>
      <c r="AL153" s="99">
        <v>600</v>
      </c>
      <c r="AM153" s="100">
        <f t="shared" si="481"/>
        <v>420</v>
      </c>
      <c r="AN153" s="99">
        <v>264</v>
      </c>
      <c r="AO153" s="100">
        <f t="shared" si="482"/>
        <v>184.79999999999998</v>
      </c>
      <c r="AP153" s="99">
        <v>480</v>
      </c>
      <c r="AQ153" s="100">
        <f t="shared" si="482"/>
        <v>336</v>
      </c>
      <c r="AR153" s="99">
        <v>372</v>
      </c>
      <c r="AS153" s="100">
        <f t="shared" si="483"/>
        <v>260.39999999999998</v>
      </c>
      <c r="AT153" s="99">
        <v>720</v>
      </c>
      <c r="AU153" s="100">
        <f t="shared" si="484"/>
        <v>503.99999999999994</v>
      </c>
      <c r="AV153" s="99">
        <v>480</v>
      </c>
      <c r="AW153" s="100">
        <f t="shared" si="485"/>
        <v>336</v>
      </c>
      <c r="AX153" s="99">
        <v>720</v>
      </c>
      <c r="AY153" s="100">
        <f t="shared" si="486"/>
        <v>503.99999999999994</v>
      </c>
      <c r="AZ153" s="99">
        <v>540</v>
      </c>
      <c r="BA153" s="100">
        <f t="shared" si="487"/>
        <v>378</v>
      </c>
      <c r="BB153" s="99">
        <v>504</v>
      </c>
      <c r="BC153" s="100">
        <f t="shared" si="488"/>
        <v>352.79999999999995</v>
      </c>
      <c r="BD153" s="99">
        <v>480</v>
      </c>
      <c r="BE153" s="100">
        <f t="shared" si="489"/>
        <v>336</v>
      </c>
      <c r="BF153" s="101">
        <f t="shared" si="490"/>
        <v>5808</v>
      </c>
      <c r="BG153" s="100">
        <f t="shared" si="490"/>
        <v>4065.5999999999995</v>
      </c>
      <c r="BH153" s="96"/>
      <c r="BI153" s="104">
        <f t="shared" si="491"/>
        <v>0</v>
      </c>
      <c r="BJ153" s="98">
        <v>360</v>
      </c>
      <c r="BK153" s="97">
        <f t="shared" si="492"/>
        <v>251.99999999999997</v>
      </c>
      <c r="BL153" s="99"/>
      <c r="BM153" s="100">
        <f t="shared" si="493"/>
        <v>0</v>
      </c>
      <c r="BN153" s="99"/>
      <c r="BO153" s="100">
        <f t="shared" si="494"/>
        <v>0</v>
      </c>
      <c r="BP153" s="99"/>
      <c r="BQ153" s="100">
        <f t="shared" si="495"/>
        <v>0</v>
      </c>
      <c r="BR153" s="99"/>
      <c r="BS153" s="100">
        <f t="shared" si="496"/>
        <v>0</v>
      </c>
      <c r="BT153" s="99"/>
      <c r="BU153" s="100">
        <f t="shared" si="497"/>
        <v>0</v>
      </c>
      <c r="BV153" s="99"/>
      <c r="BW153" s="100">
        <f t="shared" si="498"/>
        <v>0</v>
      </c>
      <c r="BX153" s="99"/>
      <c r="BY153" s="100">
        <f t="shared" si="499"/>
        <v>0</v>
      </c>
      <c r="BZ153" s="99"/>
      <c r="CA153" s="100">
        <f t="shared" si="500"/>
        <v>0</v>
      </c>
      <c r="CB153" s="99"/>
      <c r="CC153" s="100">
        <f t="shared" si="501"/>
        <v>0</v>
      </c>
      <c r="CD153" s="99"/>
      <c r="CE153" s="100">
        <f t="shared" si="502"/>
        <v>0</v>
      </c>
      <c r="CF153" s="101">
        <f t="shared" si="503"/>
        <v>360</v>
      </c>
      <c r="CG153" s="100">
        <f t="shared" si="503"/>
        <v>251.99999999999997</v>
      </c>
    </row>
    <row r="154" spans="1:85" s="102" customFormat="1" ht="19.899999999999999" customHeight="1" x14ac:dyDescent="0.25">
      <c r="A154" s="94">
        <v>123</v>
      </c>
      <c r="B154" s="95" t="s">
        <v>172</v>
      </c>
      <c r="C154" s="95" t="s">
        <v>74</v>
      </c>
      <c r="D154" s="94">
        <f t="shared" si="465"/>
        <v>2</v>
      </c>
      <c r="E154" s="94">
        <v>0.35</v>
      </c>
      <c r="F154" s="94" t="s">
        <v>83</v>
      </c>
      <c r="G154" s="94">
        <v>2600</v>
      </c>
      <c r="H154" s="94">
        <v>1129</v>
      </c>
      <c r="I154" s="104">
        <f t="shared" si="466"/>
        <v>395.15</v>
      </c>
      <c r="J154" s="94">
        <v>2507</v>
      </c>
      <c r="K154" s="104">
        <f t="shared" si="467"/>
        <v>877.44999999999993</v>
      </c>
      <c r="L154" s="94">
        <v>2800</v>
      </c>
      <c r="M154" s="104">
        <f t="shared" si="468"/>
        <v>979.99999999999989</v>
      </c>
      <c r="N154" s="94">
        <v>53</v>
      </c>
      <c r="O154" s="104">
        <f t="shared" si="469"/>
        <v>18.549999999999997</v>
      </c>
      <c r="P154" s="94">
        <v>306</v>
      </c>
      <c r="Q154" s="104">
        <f t="shared" si="470"/>
        <v>107.1</v>
      </c>
      <c r="R154" s="94">
        <v>123</v>
      </c>
      <c r="S154" s="104">
        <f t="shared" si="471"/>
        <v>43.05</v>
      </c>
      <c r="T154" s="94">
        <v>192</v>
      </c>
      <c r="U154" s="104">
        <f t="shared" si="472"/>
        <v>67.199999999999989</v>
      </c>
      <c r="V154" s="94">
        <v>72</v>
      </c>
      <c r="W154" s="104">
        <f t="shared" si="473"/>
        <v>25.2</v>
      </c>
      <c r="X154" s="94">
        <v>228</v>
      </c>
      <c r="Y154" s="104">
        <f t="shared" si="474"/>
        <v>79.8</v>
      </c>
      <c r="Z154" s="94"/>
      <c r="AA154" s="104">
        <f t="shared" si="475"/>
        <v>0</v>
      </c>
      <c r="AB154" s="94"/>
      <c r="AC154" s="104">
        <f t="shared" si="476"/>
        <v>0</v>
      </c>
      <c r="AD154" s="94"/>
      <c r="AE154" s="104">
        <f t="shared" si="477"/>
        <v>0</v>
      </c>
      <c r="AF154" s="101">
        <f t="shared" si="478"/>
        <v>7410</v>
      </c>
      <c r="AG154" s="100">
        <f t="shared" si="479"/>
        <v>2593.5</v>
      </c>
      <c r="AH154" s="96"/>
      <c r="AI154" s="104">
        <f t="shared" si="480"/>
        <v>0</v>
      </c>
      <c r="AJ154" s="98">
        <v>20</v>
      </c>
      <c r="AK154" s="104">
        <f t="shared" si="480"/>
        <v>7</v>
      </c>
      <c r="AL154" s="99">
        <v>42</v>
      </c>
      <c r="AM154" s="100">
        <f t="shared" si="481"/>
        <v>14.7</v>
      </c>
      <c r="AN154" s="99">
        <v>72</v>
      </c>
      <c r="AO154" s="100">
        <f t="shared" si="482"/>
        <v>25.2</v>
      </c>
      <c r="AP154" s="99">
        <v>30</v>
      </c>
      <c r="AQ154" s="100">
        <f t="shared" si="482"/>
        <v>10.5</v>
      </c>
      <c r="AR154" s="99">
        <v>6</v>
      </c>
      <c r="AS154" s="100">
        <f t="shared" si="483"/>
        <v>2.0999999999999996</v>
      </c>
      <c r="AT154" s="99">
        <v>11</v>
      </c>
      <c r="AU154" s="100">
        <f t="shared" si="484"/>
        <v>3.8499999999999996</v>
      </c>
      <c r="AV154" s="99"/>
      <c r="AW154" s="100">
        <f t="shared" si="485"/>
        <v>0</v>
      </c>
      <c r="AX154" s="99"/>
      <c r="AY154" s="100">
        <f t="shared" si="486"/>
        <v>0</v>
      </c>
      <c r="AZ154" s="99"/>
      <c r="BA154" s="100">
        <f t="shared" si="487"/>
        <v>0</v>
      </c>
      <c r="BB154" s="99"/>
      <c r="BC154" s="100">
        <f t="shared" si="488"/>
        <v>0</v>
      </c>
      <c r="BD154" s="99">
        <v>1080</v>
      </c>
      <c r="BE154" s="100">
        <f t="shared" si="489"/>
        <v>378</v>
      </c>
      <c r="BF154" s="101">
        <f t="shared" si="490"/>
        <v>1261</v>
      </c>
      <c r="BG154" s="100">
        <f t="shared" si="490"/>
        <v>441.35</v>
      </c>
      <c r="BH154" s="96">
        <v>726</v>
      </c>
      <c r="BI154" s="104">
        <f t="shared" si="491"/>
        <v>254.1</v>
      </c>
      <c r="BJ154" s="98"/>
      <c r="BK154" s="104">
        <f t="shared" si="492"/>
        <v>0</v>
      </c>
      <c r="BL154" s="99"/>
      <c r="BM154" s="100">
        <f t="shared" si="493"/>
        <v>0</v>
      </c>
      <c r="BN154" s="99"/>
      <c r="BO154" s="100">
        <f t="shared" si="494"/>
        <v>0</v>
      </c>
      <c r="BP154" s="99"/>
      <c r="BQ154" s="100">
        <f t="shared" si="495"/>
        <v>0</v>
      </c>
      <c r="BR154" s="99"/>
      <c r="BS154" s="100">
        <f t="shared" si="496"/>
        <v>0</v>
      </c>
      <c r="BT154" s="99"/>
      <c r="BU154" s="100">
        <f t="shared" si="497"/>
        <v>0</v>
      </c>
      <c r="BV154" s="99"/>
      <c r="BW154" s="100">
        <f t="shared" si="498"/>
        <v>0</v>
      </c>
      <c r="BX154" s="99"/>
      <c r="BY154" s="100">
        <f t="shared" si="499"/>
        <v>0</v>
      </c>
      <c r="BZ154" s="99"/>
      <c r="CA154" s="100">
        <f t="shared" si="500"/>
        <v>0</v>
      </c>
      <c r="CB154" s="99"/>
      <c r="CC154" s="100">
        <f t="shared" si="501"/>
        <v>0</v>
      </c>
      <c r="CD154" s="99"/>
      <c r="CE154" s="100">
        <f t="shared" si="502"/>
        <v>0</v>
      </c>
      <c r="CF154" s="101">
        <f t="shared" si="503"/>
        <v>726</v>
      </c>
      <c r="CG154" s="100">
        <f t="shared" si="503"/>
        <v>254.1</v>
      </c>
    </row>
    <row r="155" spans="1:85" s="102" customFormat="1" ht="19.899999999999999" customHeight="1" x14ac:dyDescent="0.25">
      <c r="A155" s="94">
        <v>124</v>
      </c>
      <c r="B155" s="95" t="s">
        <v>173</v>
      </c>
      <c r="C155" s="95" t="s">
        <v>74</v>
      </c>
      <c r="D155" s="94">
        <f t="shared" si="465"/>
        <v>5</v>
      </c>
      <c r="E155" s="94">
        <v>0.17499999999999999</v>
      </c>
      <c r="F155" s="94" t="s">
        <v>170</v>
      </c>
      <c r="G155" s="94">
        <v>1450</v>
      </c>
      <c r="H155" s="94">
        <v>410</v>
      </c>
      <c r="I155" s="104">
        <f t="shared" si="466"/>
        <v>71.75</v>
      </c>
      <c r="J155" s="94">
        <v>662</v>
      </c>
      <c r="K155" s="104">
        <f t="shared" si="467"/>
        <v>115.85</v>
      </c>
      <c r="L155" s="94">
        <v>1338</v>
      </c>
      <c r="M155" s="104">
        <f t="shared" si="468"/>
        <v>234.14999999999998</v>
      </c>
      <c r="N155" s="94">
        <v>216</v>
      </c>
      <c r="O155" s="104">
        <f t="shared" si="469"/>
        <v>37.799999999999997</v>
      </c>
      <c r="P155" s="94">
        <v>248</v>
      </c>
      <c r="Q155" s="104">
        <f t="shared" si="470"/>
        <v>43.4</v>
      </c>
      <c r="R155" s="94">
        <v>173</v>
      </c>
      <c r="S155" s="104">
        <f t="shared" si="471"/>
        <v>30.274999999999999</v>
      </c>
      <c r="T155" s="94">
        <v>120</v>
      </c>
      <c r="U155" s="104">
        <f t="shared" si="472"/>
        <v>21</v>
      </c>
      <c r="V155" s="94">
        <v>60</v>
      </c>
      <c r="W155" s="104">
        <f t="shared" si="473"/>
        <v>10.5</v>
      </c>
      <c r="X155" s="94">
        <v>48</v>
      </c>
      <c r="Y155" s="104">
        <f t="shared" si="474"/>
        <v>8.3999999999999986</v>
      </c>
      <c r="Z155" s="94"/>
      <c r="AA155" s="104">
        <f t="shared" si="475"/>
        <v>0</v>
      </c>
      <c r="AB155" s="94"/>
      <c r="AC155" s="104">
        <f t="shared" si="476"/>
        <v>0</v>
      </c>
      <c r="AD155" s="94"/>
      <c r="AE155" s="104">
        <f t="shared" si="477"/>
        <v>0</v>
      </c>
      <c r="AF155" s="101">
        <f t="shared" si="478"/>
        <v>3275</v>
      </c>
      <c r="AG155" s="100">
        <f t="shared" si="479"/>
        <v>573.125</v>
      </c>
      <c r="AH155" s="96"/>
      <c r="AI155" s="104">
        <f t="shared" si="480"/>
        <v>0</v>
      </c>
      <c r="AJ155" s="98"/>
      <c r="AK155" s="104">
        <f t="shared" si="480"/>
        <v>0</v>
      </c>
      <c r="AL155" s="99"/>
      <c r="AM155" s="100">
        <f t="shared" si="481"/>
        <v>0</v>
      </c>
      <c r="AN155" s="99"/>
      <c r="AO155" s="100">
        <f t="shared" si="482"/>
        <v>0</v>
      </c>
      <c r="AP155" s="99"/>
      <c r="AQ155" s="100">
        <f t="shared" si="482"/>
        <v>0</v>
      </c>
      <c r="AR155" s="99"/>
      <c r="AS155" s="100">
        <f t="shared" si="483"/>
        <v>0</v>
      </c>
      <c r="AT155" s="99"/>
      <c r="AU155" s="100">
        <f t="shared" si="484"/>
        <v>0</v>
      </c>
      <c r="AV155" s="99"/>
      <c r="AW155" s="100">
        <f t="shared" si="485"/>
        <v>0</v>
      </c>
      <c r="AX155" s="99"/>
      <c r="AY155" s="100">
        <f t="shared" si="486"/>
        <v>0</v>
      </c>
      <c r="AZ155" s="99"/>
      <c r="BA155" s="100">
        <f t="shared" si="487"/>
        <v>0</v>
      </c>
      <c r="BB155" s="99"/>
      <c r="BC155" s="100">
        <f t="shared" si="488"/>
        <v>0</v>
      </c>
      <c r="BD155" s="99"/>
      <c r="BE155" s="100">
        <f t="shared" si="489"/>
        <v>0</v>
      </c>
      <c r="BF155" s="101">
        <f t="shared" si="490"/>
        <v>0</v>
      </c>
      <c r="BG155" s="100">
        <f t="shared" si="490"/>
        <v>0</v>
      </c>
      <c r="BH155" s="96"/>
      <c r="BI155" s="104">
        <f t="shared" si="491"/>
        <v>0</v>
      </c>
      <c r="BJ155" s="98"/>
      <c r="BK155" s="104">
        <f t="shared" si="492"/>
        <v>0</v>
      </c>
      <c r="BL155" s="99"/>
      <c r="BM155" s="100">
        <f t="shared" si="493"/>
        <v>0</v>
      </c>
      <c r="BN155" s="99"/>
      <c r="BO155" s="100">
        <f t="shared" si="494"/>
        <v>0</v>
      </c>
      <c r="BP155" s="99"/>
      <c r="BQ155" s="100">
        <f t="shared" si="495"/>
        <v>0</v>
      </c>
      <c r="BR155" s="99"/>
      <c r="BS155" s="100">
        <f t="shared" si="496"/>
        <v>0</v>
      </c>
      <c r="BT155" s="99"/>
      <c r="BU155" s="100">
        <f t="shared" si="497"/>
        <v>0</v>
      </c>
      <c r="BV155" s="99"/>
      <c r="BW155" s="100">
        <f t="shared" si="498"/>
        <v>0</v>
      </c>
      <c r="BX155" s="99"/>
      <c r="BY155" s="100">
        <f t="shared" si="499"/>
        <v>0</v>
      </c>
      <c r="BZ155" s="99"/>
      <c r="CA155" s="100">
        <f t="shared" si="500"/>
        <v>0</v>
      </c>
      <c r="CB155" s="99"/>
      <c r="CC155" s="100">
        <f t="shared" si="501"/>
        <v>0</v>
      </c>
      <c r="CD155" s="99"/>
      <c r="CE155" s="100">
        <f t="shared" si="502"/>
        <v>0</v>
      </c>
      <c r="CF155" s="101">
        <f t="shared" si="503"/>
        <v>0</v>
      </c>
      <c r="CG155" s="100">
        <f t="shared" si="503"/>
        <v>0</v>
      </c>
    </row>
    <row r="156" spans="1:85" s="102" customFormat="1" ht="19.899999999999999" customHeight="1" x14ac:dyDescent="0.25">
      <c r="A156" s="94">
        <v>125</v>
      </c>
      <c r="B156" s="95" t="s">
        <v>174</v>
      </c>
      <c r="C156" s="95" t="s">
        <v>74</v>
      </c>
      <c r="D156" s="94">
        <f t="shared" si="465"/>
        <v>5</v>
      </c>
      <c r="E156" s="94">
        <v>0.7</v>
      </c>
      <c r="F156" s="94" t="s">
        <v>75</v>
      </c>
      <c r="G156" s="94">
        <v>1650</v>
      </c>
      <c r="H156" s="94"/>
      <c r="I156" s="100">
        <f t="shared" si="466"/>
        <v>0</v>
      </c>
      <c r="J156" s="94"/>
      <c r="K156" s="100">
        <f t="shared" si="467"/>
        <v>0</v>
      </c>
      <c r="L156" s="94"/>
      <c r="M156" s="100">
        <f t="shared" si="468"/>
        <v>0</v>
      </c>
      <c r="N156" s="94"/>
      <c r="O156" s="100">
        <f t="shared" si="469"/>
        <v>0</v>
      </c>
      <c r="P156" s="94"/>
      <c r="Q156" s="100">
        <f t="shared" si="470"/>
        <v>0</v>
      </c>
      <c r="R156" s="94"/>
      <c r="S156" s="100">
        <f t="shared" si="471"/>
        <v>0</v>
      </c>
      <c r="T156" s="94"/>
      <c r="U156" s="100">
        <f t="shared" si="472"/>
        <v>0</v>
      </c>
      <c r="V156" s="94"/>
      <c r="W156" s="100">
        <f t="shared" si="473"/>
        <v>0</v>
      </c>
      <c r="X156" s="94"/>
      <c r="Y156" s="100">
        <f t="shared" si="474"/>
        <v>0</v>
      </c>
      <c r="Z156" s="94"/>
      <c r="AA156" s="100">
        <f t="shared" si="475"/>
        <v>0</v>
      </c>
      <c r="AB156" s="94"/>
      <c r="AC156" s="100">
        <f t="shared" si="476"/>
        <v>0</v>
      </c>
      <c r="AD156" s="94"/>
      <c r="AE156" s="100">
        <f t="shared" si="477"/>
        <v>0</v>
      </c>
      <c r="AF156" s="101">
        <f t="shared" si="478"/>
        <v>0</v>
      </c>
      <c r="AG156" s="100">
        <f t="shared" si="479"/>
        <v>0</v>
      </c>
      <c r="AH156" s="99"/>
      <c r="AI156" s="100">
        <f t="shared" si="480"/>
        <v>0</v>
      </c>
      <c r="AJ156" s="99"/>
      <c r="AK156" s="100">
        <f t="shared" si="480"/>
        <v>0</v>
      </c>
      <c r="AL156" s="99"/>
      <c r="AM156" s="100">
        <f t="shared" si="481"/>
        <v>0</v>
      </c>
      <c r="AN156" s="99"/>
      <c r="AO156" s="100">
        <f t="shared" si="482"/>
        <v>0</v>
      </c>
      <c r="AP156" s="99"/>
      <c r="AQ156" s="100">
        <f t="shared" si="482"/>
        <v>0</v>
      </c>
      <c r="AR156" s="99"/>
      <c r="AS156" s="100">
        <f t="shared" si="483"/>
        <v>0</v>
      </c>
      <c r="AT156" s="99"/>
      <c r="AU156" s="100">
        <f t="shared" si="484"/>
        <v>0</v>
      </c>
      <c r="AV156" s="99"/>
      <c r="AW156" s="100">
        <f t="shared" si="485"/>
        <v>0</v>
      </c>
      <c r="AX156" s="99"/>
      <c r="AY156" s="100">
        <f t="shared" si="486"/>
        <v>0</v>
      </c>
      <c r="AZ156" s="99"/>
      <c r="BA156" s="100">
        <f t="shared" si="487"/>
        <v>0</v>
      </c>
      <c r="BB156" s="99"/>
      <c r="BC156" s="100">
        <f t="shared" si="488"/>
        <v>0</v>
      </c>
      <c r="BD156" s="99"/>
      <c r="BE156" s="100">
        <f t="shared" si="489"/>
        <v>0</v>
      </c>
      <c r="BF156" s="101">
        <f t="shared" si="490"/>
        <v>0</v>
      </c>
      <c r="BG156" s="100">
        <f t="shared" si="490"/>
        <v>0</v>
      </c>
      <c r="BH156" s="99"/>
      <c r="BI156" s="100">
        <f t="shared" si="491"/>
        <v>0</v>
      </c>
      <c r="BJ156" s="99"/>
      <c r="BK156" s="100">
        <f t="shared" si="492"/>
        <v>0</v>
      </c>
      <c r="BL156" s="99"/>
      <c r="BM156" s="100">
        <f t="shared" si="493"/>
        <v>0</v>
      </c>
      <c r="BN156" s="99"/>
      <c r="BO156" s="100">
        <f t="shared" si="494"/>
        <v>0</v>
      </c>
      <c r="BP156" s="99"/>
      <c r="BQ156" s="100">
        <f t="shared" si="495"/>
        <v>0</v>
      </c>
      <c r="BR156" s="99"/>
      <c r="BS156" s="100">
        <f t="shared" si="496"/>
        <v>0</v>
      </c>
      <c r="BT156" s="99"/>
      <c r="BU156" s="100">
        <f t="shared" si="497"/>
        <v>0</v>
      </c>
      <c r="BV156" s="99"/>
      <c r="BW156" s="100">
        <f t="shared" si="498"/>
        <v>0</v>
      </c>
      <c r="BX156" s="99"/>
      <c r="BY156" s="100">
        <f t="shared" si="499"/>
        <v>0</v>
      </c>
      <c r="BZ156" s="99"/>
      <c r="CA156" s="100">
        <f t="shared" si="500"/>
        <v>0</v>
      </c>
      <c r="CB156" s="99"/>
      <c r="CC156" s="100">
        <f t="shared" si="501"/>
        <v>0</v>
      </c>
      <c r="CD156" s="99"/>
      <c r="CE156" s="100">
        <f t="shared" si="502"/>
        <v>0</v>
      </c>
      <c r="CF156" s="101">
        <f t="shared" si="503"/>
        <v>0</v>
      </c>
      <c r="CG156" s="100">
        <f t="shared" si="503"/>
        <v>0</v>
      </c>
    </row>
    <row r="157" spans="1:85" s="102" customFormat="1" ht="19.899999999999999" customHeight="1" x14ac:dyDescent="0.25">
      <c r="A157" s="94">
        <v>126</v>
      </c>
      <c r="B157" s="95" t="s">
        <v>203</v>
      </c>
      <c r="C157" s="95" t="s">
        <v>74</v>
      </c>
      <c r="D157" s="94">
        <f t="shared" si="465"/>
        <v>5</v>
      </c>
      <c r="E157" s="94">
        <v>0.7</v>
      </c>
      <c r="F157" s="94" t="s">
        <v>75</v>
      </c>
      <c r="G157" s="94"/>
      <c r="H157" s="94"/>
      <c r="I157" s="100"/>
      <c r="J157" s="94"/>
      <c r="K157" s="100"/>
      <c r="L157" s="94"/>
      <c r="M157" s="100"/>
      <c r="N157" s="94"/>
      <c r="O157" s="100"/>
      <c r="P157" s="94"/>
      <c r="Q157" s="100"/>
      <c r="R157" s="94"/>
      <c r="S157" s="100"/>
      <c r="T157" s="94"/>
      <c r="U157" s="100"/>
      <c r="V157" s="94"/>
      <c r="W157" s="100"/>
      <c r="X157" s="94"/>
      <c r="Y157" s="100"/>
      <c r="Z157" s="94"/>
      <c r="AA157" s="100"/>
      <c r="AB157" s="94"/>
      <c r="AC157" s="100"/>
      <c r="AD157" s="94"/>
      <c r="AE157" s="100"/>
      <c r="AF157" s="101"/>
      <c r="AG157" s="100"/>
      <c r="AH157" s="99"/>
      <c r="AI157" s="100"/>
      <c r="AJ157" s="99"/>
      <c r="AK157" s="100"/>
      <c r="AL157" s="99"/>
      <c r="AM157" s="100"/>
      <c r="AN157" s="99"/>
      <c r="AO157" s="100"/>
      <c r="AP157" s="99"/>
      <c r="AQ157" s="100"/>
      <c r="AR157" s="99"/>
      <c r="AS157" s="100"/>
      <c r="AT157" s="99"/>
      <c r="AU157" s="100"/>
      <c r="AV157" s="99"/>
      <c r="AW157" s="100"/>
      <c r="AX157" s="99"/>
      <c r="AY157" s="100"/>
      <c r="AZ157" s="99"/>
      <c r="BA157" s="100"/>
      <c r="BB157" s="99"/>
      <c r="BC157" s="100"/>
      <c r="BD157" s="99"/>
      <c r="BE157" s="100"/>
      <c r="BF157" s="101"/>
      <c r="BG157" s="100"/>
      <c r="BH157" s="99"/>
      <c r="BI157" s="100"/>
      <c r="BJ157" s="99"/>
      <c r="BK157" s="100"/>
      <c r="BL157" s="99"/>
      <c r="BM157" s="100"/>
      <c r="BN157" s="99"/>
      <c r="BO157" s="100"/>
      <c r="BP157" s="99"/>
      <c r="BQ157" s="100"/>
      <c r="BR157" s="99"/>
      <c r="BS157" s="100"/>
      <c r="BT157" s="99"/>
      <c r="BU157" s="100"/>
      <c r="BV157" s="99"/>
      <c r="BW157" s="100"/>
      <c r="BX157" s="99"/>
      <c r="BY157" s="100"/>
      <c r="BZ157" s="99"/>
      <c r="CA157" s="100"/>
      <c r="CB157" s="99"/>
      <c r="CC157" s="100"/>
      <c r="CD157" s="99"/>
      <c r="CE157" s="100"/>
      <c r="CF157" s="101"/>
      <c r="CG157" s="100"/>
    </row>
    <row r="158" spans="1:85" s="102" customFormat="1" ht="19.899999999999999" customHeight="1" x14ac:dyDescent="0.25">
      <c r="A158" s="94">
        <v>127</v>
      </c>
      <c r="B158" s="95" t="s">
        <v>212</v>
      </c>
      <c r="C158" s="95"/>
      <c r="D158" s="94">
        <v>7</v>
      </c>
      <c r="E158" s="94"/>
      <c r="F158" s="94"/>
      <c r="G158" s="94"/>
      <c r="H158" s="94"/>
      <c r="I158" s="100"/>
      <c r="J158" s="94"/>
      <c r="K158" s="100"/>
      <c r="L158" s="94"/>
      <c r="M158" s="100"/>
      <c r="N158" s="94"/>
      <c r="O158" s="100"/>
      <c r="P158" s="94"/>
      <c r="Q158" s="100"/>
      <c r="R158" s="94"/>
      <c r="S158" s="100"/>
      <c r="T158" s="94"/>
      <c r="U158" s="100"/>
      <c r="V158" s="94"/>
      <c r="W158" s="100"/>
      <c r="X158" s="94"/>
      <c r="Y158" s="100"/>
      <c r="Z158" s="94"/>
      <c r="AA158" s="100"/>
      <c r="AB158" s="94"/>
      <c r="AC158" s="100"/>
      <c r="AD158" s="94"/>
      <c r="AE158" s="100"/>
      <c r="AF158" s="101"/>
      <c r="AG158" s="100"/>
      <c r="AH158" s="99"/>
      <c r="AI158" s="100"/>
      <c r="AJ158" s="99"/>
      <c r="AK158" s="100"/>
      <c r="AL158" s="99"/>
      <c r="AM158" s="100"/>
      <c r="AN158" s="99"/>
      <c r="AO158" s="100"/>
      <c r="AP158" s="99"/>
      <c r="AQ158" s="100"/>
      <c r="AR158" s="99"/>
      <c r="AS158" s="100"/>
      <c r="AT158" s="99"/>
      <c r="AU158" s="100"/>
      <c r="AV158" s="99"/>
      <c r="AW158" s="100"/>
      <c r="AX158" s="99"/>
      <c r="AY158" s="100"/>
      <c r="AZ158" s="99"/>
      <c r="BA158" s="100"/>
      <c r="BB158" s="99"/>
      <c r="BC158" s="100"/>
      <c r="BD158" s="99"/>
      <c r="BE158" s="100"/>
      <c r="BF158" s="101"/>
      <c r="BG158" s="100"/>
      <c r="BH158" s="99"/>
      <c r="BI158" s="100"/>
      <c r="BJ158" s="99"/>
      <c r="BK158" s="100"/>
      <c r="BL158" s="99"/>
      <c r="BM158" s="100"/>
      <c r="BN158" s="99"/>
      <c r="BO158" s="100"/>
      <c r="BP158" s="99"/>
      <c r="BQ158" s="100"/>
      <c r="BR158" s="99"/>
      <c r="BS158" s="100"/>
      <c r="BT158" s="99"/>
      <c r="BU158" s="100"/>
      <c r="BV158" s="99"/>
      <c r="BW158" s="100"/>
      <c r="BX158" s="99"/>
      <c r="BY158" s="100"/>
      <c r="BZ158" s="99"/>
      <c r="CA158" s="100"/>
      <c r="CB158" s="99"/>
      <c r="CC158" s="100"/>
      <c r="CD158" s="99"/>
      <c r="CE158" s="100"/>
      <c r="CF158" s="101"/>
      <c r="CG158" s="100"/>
    </row>
    <row r="159" spans="1:85" s="102" customFormat="1" ht="19.899999999999999" customHeight="1" x14ac:dyDescent="0.25">
      <c r="A159" s="94">
        <v>128</v>
      </c>
      <c r="B159" s="95" t="s">
        <v>175</v>
      </c>
      <c r="C159" s="95" t="s">
        <v>74</v>
      </c>
      <c r="D159" s="94">
        <f>RANK(BF159,$BF$149:$BF$164)</f>
        <v>5</v>
      </c>
      <c r="E159" s="94">
        <v>0.7</v>
      </c>
      <c r="F159" s="94" t="s">
        <v>75</v>
      </c>
      <c r="G159" s="94"/>
      <c r="H159" s="94"/>
      <c r="I159" s="100">
        <f t="shared" si="466"/>
        <v>0</v>
      </c>
      <c r="J159" s="94"/>
      <c r="K159" s="100">
        <f t="shared" si="467"/>
        <v>0</v>
      </c>
      <c r="L159" s="94"/>
      <c r="M159" s="100">
        <f t="shared" si="468"/>
        <v>0</v>
      </c>
      <c r="N159" s="94"/>
      <c r="O159" s="100">
        <f t="shared" si="469"/>
        <v>0</v>
      </c>
      <c r="P159" s="94"/>
      <c r="Q159" s="100">
        <f t="shared" si="470"/>
        <v>0</v>
      </c>
      <c r="R159" s="94"/>
      <c r="S159" s="100">
        <f t="shared" si="471"/>
        <v>0</v>
      </c>
      <c r="T159" s="94"/>
      <c r="U159" s="100">
        <f t="shared" si="472"/>
        <v>0</v>
      </c>
      <c r="V159" s="94"/>
      <c r="W159" s="100">
        <f t="shared" si="473"/>
        <v>0</v>
      </c>
      <c r="X159" s="94"/>
      <c r="Y159" s="100">
        <f t="shared" si="474"/>
        <v>0</v>
      </c>
      <c r="Z159" s="94"/>
      <c r="AA159" s="100">
        <f t="shared" si="475"/>
        <v>0</v>
      </c>
      <c r="AB159" s="94"/>
      <c r="AC159" s="100">
        <f t="shared" si="476"/>
        <v>0</v>
      </c>
      <c r="AD159" s="94"/>
      <c r="AE159" s="100">
        <f t="shared" si="477"/>
        <v>0</v>
      </c>
      <c r="AF159" s="101">
        <f t="shared" si="478"/>
        <v>0</v>
      </c>
      <c r="AG159" s="100">
        <f t="shared" si="479"/>
        <v>0</v>
      </c>
      <c r="AH159" s="99"/>
      <c r="AI159" s="100">
        <f t="shared" si="480"/>
        <v>0</v>
      </c>
      <c r="AJ159" s="99"/>
      <c r="AK159" s="100">
        <f t="shared" si="480"/>
        <v>0</v>
      </c>
      <c r="AL159" s="99"/>
      <c r="AM159" s="100">
        <f t="shared" si="481"/>
        <v>0</v>
      </c>
      <c r="AN159" s="99"/>
      <c r="AO159" s="100">
        <f t="shared" si="482"/>
        <v>0</v>
      </c>
      <c r="AP159" s="99"/>
      <c r="AQ159" s="100">
        <f t="shared" si="482"/>
        <v>0</v>
      </c>
      <c r="AR159" s="99"/>
      <c r="AS159" s="100">
        <f t="shared" si="483"/>
        <v>0</v>
      </c>
      <c r="AT159" s="99"/>
      <c r="AU159" s="100">
        <f t="shared" si="484"/>
        <v>0</v>
      </c>
      <c r="AV159" s="99"/>
      <c r="AW159" s="100">
        <f t="shared" si="485"/>
        <v>0</v>
      </c>
      <c r="AX159" s="99"/>
      <c r="AY159" s="100">
        <f t="shared" si="486"/>
        <v>0</v>
      </c>
      <c r="AZ159" s="99"/>
      <c r="BA159" s="100">
        <f t="shared" si="487"/>
        <v>0</v>
      </c>
      <c r="BB159" s="99"/>
      <c r="BC159" s="100">
        <f t="shared" si="488"/>
        <v>0</v>
      </c>
      <c r="BD159" s="99"/>
      <c r="BE159" s="100">
        <f t="shared" si="489"/>
        <v>0</v>
      </c>
      <c r="BF159" s="101">
        <f t="shared" si="490"/>
        <v>0</v>
      </c>
      <c r="BG159" s="100">
        <f t="shared" si="490"/>
        <v>0</v>
      </c>
      <c r="BH159" s="99"/>
      <c r="BI159" s="100">
        <f t="shared" ref="BI159:BI163" si="504">BH159*$E159</f>
        <v>0</v>
      </c>
      <c r="BJ159" s="99"/>
      <c r="BK159" s="100">
        <f t="shared" ref="BK159:BK163" si="505">BJ159*$E159</f>
        <v>0</v>
      </c>
      <c r="BL159" s="99"/>
      <c r="BM159" s="100">
        <f t="shared" ref="BM159:BM163" si="506">BL159*$E159</f>
        <v>0</v>
      </c>
      <c r="BN159" s="99"/>
      <c r="BO159" s="100">
        <f t="shared" ref="BO159:BO163" si="507">BN159*$E159</f>
        <v>0</v>
      </c>
      <c r="BP159" s="99"/>
      <c r="BQ159" s="100">
        <f t="shared" ref="BQ159:BQ163" si="508">BP159*$E159</f>
        <v>0</v>
      </c>
      <c r="BR159" s="99"/>
      <c r="BS159" s="100">
        <f t="shared" ref="BS159:BS163" si="509">BR159*$E159</f>
        <v>0</v>
      </c>
      <c r="BT159" s="99"/>
      <c r="BU159" s="100">
        <f t="shared" ref="BU159:BU163" si="510">BT159*$E159</f>
        <v>0</v>
      </c>
      <c r="BV159" s="99"/>
      <c r="BW159" s="100">
        <f t="shared" ref="BW159:BW163" si="511">BV159*$E159</f>
        <v>0</v>
      </c>
      <c r="BX159" s="99"/>
      <c r="BY159" s="100">
        <f t="shared" ref="BY159:BY163" si="512">BX159*$E159</f>
        <v>0</v>
      </c>
      <c r="BZ159" s="99"/>
      <c r="CA159" s="100">
        <f t="shared" ref="CA159:CA163" si="513">BZ159*$E159</f>
        <v>0</v>
      </c>
      <c r="CB159" s="99"/>
      <c r="CC159" s="100">
        <f t="shared" ref="CC159:CC163" si="514">CB159*$E159</f>
        <v>0</v>
      </c>
      <c r="CD159" s="99"/>
      <c r="CE159" s="100">
        <f t="shared" ref="CE159:CE163" si="515">CD159*$E159</f>
        <v>0</v>
      </c>
      <c r="CF159" s="101">
        <f t="shared" ref="CF159:CG163" si="516">SUM(BH159,BJ159,BL159,BN159,BP159,BR159,BT159,BV159,BX159,BZ159,CB159,CD159)</f>
        <v>0</v>
      </c>
      <c r="CG159" s="100">
        <f t="shared" si="516"/>
        <v>0</v>
      </c>
    </row>
    <row r="160" spans="1:85" s="102" customFormat="1" ht="19.899999999999999" customHeight="1" x14ac:dyDescent="0.25">
      <c r="A160" s="94">
        <v>129</v>
      </c>
      <c r="B160" s="95" t="s">
        <v>176</v>
      </c>
      <c r="C160" s="95" t="s">
        <v>74</v>
      </c>
      <c r="D160" s="94">
        <f>RANK(BF160,$BF$149:$BF$164)</f>
        <v>5</v>
      </c>
      <c r="E160" s="94">
        <v>0.35</v>
      </c>
      <c r="F160" s="94" t="s">
        <v>83</v>
      </c>
      <c r="G160" s="94"/>
      <c r="H160" s="94"/>
      <c r="I160" s="100">
        <f t="shared" si="466"/>
        <v>0</v>
      </c>
      <c r="J160" s="94"/>
      <c r="K160" s="100">
        <f t="shared" si="467"/>
        <v>0</v>
      </c>
      <c r="L160" s="94"/>
      <c r="M160" s="100">
        <f t="shared" si="468"/>
        <v>0</v>
      </c>
      <c r="N160" s="94"/>
      <c r="O160" s="100">
        <f t="shared" si="469"/>
        <v>0</v>
      </c>
      <c r="P160" s="94"/>
      <c r="Q160" s="100">
        <f t="shared" si="470"/>
        <v>0</v>
      </c>
      <c r="R160" s="94"/>
      <c r="S160" s="100">
        <f t="shared" si="471"/>
        <v>0</v>
      </c>
      <c r="T160" s="94"/>
      <c r="U160" s="100">
        <f t="shared" si="472"/>
        <v>0</v>
      </c>
      <c r="V160" s="94"/>
      <c r="W160" s="100">
        <f t="shared" si="473"/>
        <v>0</v>
      </c>
      <c r="X160" s="94"/>
      <c r="Y160" s="100">
        <f t="shared" si="474"/>
        <v>0</v>
      </c>
      <c r="Z160" s="94"/>
      <c r="AA160" s="100">
        <f t="shared" si="475"/>
        <v>0</v>
      </c>
      <c r="AB160" s="94"/>
      <c r="AC160" s="100">
        <f t="shared" si="476"/>
        <v>0</v>
      </c>
      <c r="AD160" s="94"/>
      <c r="AE160" s="100">
        <f t="shared" si="477"/>
        <v>0</v>
      </c>
      <c r="AF160" s="101">
        <f t="shared" si="478"/>
        <v>0</v>
      </c>
      <c r="AG160" s="100">
        <f t="shared" si="479"/>
        <v>0</v>
      </c>
      <c r="AH160" s="99"/>
      <c r="AI160" s="100">
        <f t="shared" si="480"/>
        <v>0</v>
      </c>
      <c r="AJ160" s="99"/>
      <c r="AK160" s="100">
        <f t="shared" si="480"/>
        <v>0</v>
      </c>
      <c r="AL160" s="99"/>
      <c r="AM160" s="100">
        <f t="shared" si="481"/>
        <v>0</v>
      </c>
      <c r="AN160" s="99"/>
      <c r="AO160" s="100">
        <f t="shared" si="482"/>
        <v>0</v>
      </c>
      <c r="AP160" s="99"/>
      <c r="AQ160" s="100">
        <f t="shared" si="482"/>
        <v>0</v>
      </c>
      <c r="AR160" s="99"/>
      <c r="AS160" s="100">
        <f t="shared" si="483"/>
        <v>0</v>
      </c>
      <c r="AT160" s="99"/>
      <c r="AU160" s="100">
        <f t="shared" si="484"/>
        <v>0</v>
      </c>
      <c r="AV160" s="99"/>
      <c r="AW160" s="100">
        <f t="shared" si="485"/>
        <v>0</v>
      </c>
      <c r="AX160" s="99"/>
      <c r="AY160" s="100">
        <f t="shared" si="486"/>
        <v>0</v>
      </c>
      <c r="AZ160" s="99"/>
      <c r="BA160" s="100">
        <f t="shared" si="487"/>
        <v>0</v>
      </c>
      <c r="BB160" s="99"/>
      <c r="BC160" s="100">
        <f t="shared" si="488"/>
        <v>0</v>
      </c>
      <c r="BD160" s="99"/>
      <c r="BE160" s="100">
        <f t="shared" si="489"/>
        <v>0</v>
      </c>
      <c r="BF160" s="101">
        <f t="shared" si="490"/>
        <v>0</v>
      </c>
      <c r="BG160" s="100">
        <f t="shared" si="490"/>
        <v>0</v>
      </c>
      <c r="BH160" s="99"/>
      <c r="BI160" s="100">
        <f t="shared" si="504"/>
        <v>0</v>
      </c>
      <c r="BJ160" s="99"/>
      <c r="BK160" s="100">
        <f t="shared" si="505"/>
        <v>0</v>
      </c>
      <c r="BL160" s="99"/>
      <c r="BM160" s="100">
        <f t="shared" si="506"/>
        <v>0</v>
      </c>
      <c r="BN160" s="99"/>
      <c r="BO160" s="100">
        <f t="shared" si="507"/>
        <v>0</v>
      </c>
      <c r="BP160" s="99"/>
      <c r="BQ160" s="100">
        <f t="shared" si="508"/>
        <v>0</v>
      </c>
      <c r="BR160" s="99"/>
      <c r="BS160" s="100">
        <f t="shared" si="509"/>
        <v>0</v>
      </c>
      <c r="BT160" s="99"/>
      <c r="BU160" s="100">
        <f t="shared" si="510"/>
        <v>0</v>
      </c>
      <c r="BV160" s="99"/>
      <c r="BW160" s="100">
        <f t="shared" si="511"/>
        <v>0</v>
      </c>
      <c r="BX160" s="99"/>
      <c r="BY160" s="100">
        <f t="shared" si="512"/>
        <v>0</v>
      </c>
      <c r="BZ160" s="99"/>
      <c r="CA160" s="100">
        <f t="shared" si="513"/>
        <v>0</v>
      </c>
      <c r="CB160" s="99"/>
      <c r="CC160" s="100">
        <f t="shared" si="514"/>
        <v>0</v>
      </c>
      <c r="CD160" s="99"/>
      <c r="CE160" s="100">
        <f t="shared" si="515"/>
        <v>0</v>
      </c>
      <c r="CF160" s="101">
        <f t="shared" si="516"/>
        <v>0</v>
      </c>
      <c r="CG160" s="100">
        <f t="shared" si="516"/>
        <v>0</v>
      </c>
    </row>
    <row r="161" spans="1:85" s="102" customFormat="1" ht="19.899999999999999" customHeight="1" x14ac:dyDescent="0.25">
      <c r="A161" s="94">
        <v>130</v>
      </c>
      <c r="B161" s="95" t="s">
        <v>177</v>
      </c>
      <c r="C161" s="95" t="s">
        <v>74</v>
      </c>
      <c r="D161" s="94">
        <f>RANK(BF161,$BF$149:$BF$164)</f>
        <v>5</v>
      </c>
      <c r="E161" s="94">
        <v>0.7</v>
      </c>
      <c r="F161" s="94" t="s">
        <v>75</v>
      </c>
      <c r="G161" s="94"/>
      <c r="H161" s="94"/>
      <c r="I161" s="100">
        <f t="shared" si="466"/>
        <v>0</v>
      </c>
      <c r="J161" s="94"/>
      <c r="K161" s="100">
        <f t="shared" si="467"/>
        <v>0</v>
      </c>
      <c r="L161" s="94"/>
      <c r="M161" s="100">
        <f t="shared" si="468"/>
        <v>0</v>
      </c>
      <c r="N161" s="94"/>
      <c r="O161" s="100">
        <f t="shared" si="469"/>
        <v>0</v>
      </c>
      <c r="P161" s="94"/>
      <c r="Q161" s="100">
        <f t="shared" si="470"/>
        <v>0</v>
      </c>
      <c r="R161" s="94"/>
      <c r="S161" s="100">
        <f t="shared" si="471"/>
        <v>0</v>
      </c>
      <c r="T161" s="94"/>
      <c r="U161" s="100">
        <f t="shared" si="472"/>
        <v>0</v>
      </c>
      <c r="V161" s="94"/>
      <c r="W161" s="100">
        <f t="shared" si="473"/>
        <v>0</v>
      </c>
      <c r="X161" s="94"/>
      <c r="Y161" s="100">
        <f t="shared" si="474"/>
        <v>0</v>
      </c>
      <c r="Z161" s="94"/>
      <c r="AA161" s="100">
        <f t="shared" si="475"/>
        <v>0</v>
      </c>
      <c r="AB161" s="94"/>
      <c r="AC161" s="100">
        <f t="shared" si="476"/>
        <v>0</v>
      </c>
      <c r="AD161" s="94"/>
      <c r="AE161" s="100">
        <f t="shared" si="477"/>
        <v>0</v>
      </c>
      <c r="AF161" s="101">
        <f t="shared" si="478"/>
        <v>0</v>
      </c>
      <c r="AG161" s="100">
        <f t="shared" si="479"/>
        <v>0</v>
      </c>
      <c r="AH161" s="99"/>
      <c r="AI161" s="100">
        <f t="shared" si="480"/>
        <v>0</v>
      </c>
      <c r="AJ161" s="99"/>
      <c r="AK161" s="100">
        <f t="shared" si="480"/>
        <v>0</v>
      </c>
      <c r="AL161" s="99"/>
      <c r="AM161" s="100">
        <f t="shared" si="481"/>
        <v>0</v>
      </c>
      <c r="AN161" s="99"/>
      <c r="AO161" s="100">
        <f t="shared" si="482"/>
        <v>0</v>
      </c>
      <c r="AP161" s="99"/>
      <c r="AQ161" s="100">
        <f t="shared" si="482"/>
        <v>0</v>
      </c>
      <c r="AR161" s="99"/>
      <c r="AS161" s="100">
        <f t="shared" si="483"/>
        <v>0</v>
      </c>
      <c r="AT161" s="99"/>
      <c r="AU161" s="100">
        <f t="shared" si="484"/>
        <v>0</v>
      </c>
      <c r="AV161" s="99"/>
      <c r="AW161" s="100">
        <f t="shared" si="485"/>
        <v>0</v>
      </c>
      <c r="AX161" s="99"/>
      <c r="AY161" s="100">
        <f t="shared" si="486"/>
        <v>0</v>
      </c>
      <c r="AZ161" s="99"/>
      <c r="BA161" s="100">
        <f t="shared" si="487"/>
        <v>0</v>
      </c>
      <c r="BB161" s="99"/>
      <c r="BC161" s="100">
        <f t="shared" si="488"/>
        <v>0</v>
      </c>
      <c r="BD161" s="99"/>
      <c r="BE161" s="100">
        <f t="shared" si="489"/>
        <v>0</v>
      </c>
      <c r="BF161" s="101">
        <f t="shared" si="490"/>
        <v>0</v>
      </c>
      <c r="BG161" s="100">
        <f t="shared" si="490"/>
        <v>0</v>
      </c>
      <c r="BH161" s="99"/>
      <c r="BI161" s="100">
        <f t="shared" si="504"/>
        <v>0</v>
      </c>
      <c r="BJ161" s="99"/>
      <c r="BK161" s="100">
        <f t="shared" si="505"/>
        <v>0</v>
      </c>
      <c r="BL161" s="99"/>
      <c r="BM161" s="100">
        <f t="shared" si="506"/>
        <v>0</v>
      </c>
      <c r="BN161" s="99"/>
      <c r="BO161" s="100">
        <f t="shared" si="507"/>
        <v>0</v>
      </c>
      <c r="BP161" s="99"/>
      <c r="BQ161" s="100">
        <f t="shared" si="508"/>
        <v>0</v>
      </c>
      <c r="BR161" s="99"/>
      <c r="BS161" s="100">
        <f t="shared" si="509"/>
        <v>0</v>
      </c>
      <c r="BT161" s="99"/>
      <c r="BU161" s="100">
        <f t="shared" si="510"/>
        <v>0</v>
      </c>
      <c r="BV161" s="99"/>
      <c r="BW161" s="100">
        <f t="shared" si="511"/>
        <v>0</v>
      </c>
      <c r="BX161" s="99"/>
      <c r="BY161" s="100">
        <f t="shared" si="512"/>
        <v>0</v>
      </c>
      <c r="BZ161" s="99"/>
      <c r="CA161" s="100">
        <f t="shared" si="513"/>
        <v>0</v>
      </c>
      <c r="CB161" s="99"/>
      <c r="CC161" s="100">
        <f t="shared" si="514"/>
        <v>0</v>
      </c>
      <c r="CD161" s="99"/>
      <c r="CE161" s="100">
        <f t="shared" si="515"/>
        <v>0</v>
      </c>
      <c r="CF161" s="101">
        <f t="shared" si="516"/>
        <v>0</v>
      </c>
      <c r="CG161" s="100">
        <f t="shared" si="516"/>
        <v>0</v>
      </c>
    </row>
    <row r="162" spans="1:85" s="102" customFormat="1" ht="19.899999999999999" customHeight="1" x14ac:dyDescent="0.25">
      <c r="A162" s="94">
        <v>131</v>
      </c>
      <c r="B162" s="95" t="s">
        <v>178</v>
      </c>
      <c r="C162" s="95" t="s">
        <v>74</v>
      </c>
      <c r="D162" s="94">
        <f>RANK(BF162,$BF$149:$BF$164)</f>
        <v>5</v>
      </c>
      <c r="E162" s="94">
        <v>0.35</v>
      </c>
      <c r="F162" s="94" t="s">
        <v>83</v>
      </c>
      <c r="G162" s="94"/>
      <c r="H162" s="94"/>
      <c r="I162" s="100">
        <f t="shared" si="466"/>
        <v>0</v>
      </c>
      <c r="J162" s="94"/>
      <c r="K162" s="100">
        <f t="shared" si="467"/>
        <v>0</v>
      </c>
      <c r="L162" s="94"/>
      <c r="M162" s="100">
        <f t="shared" si="468"/>
        <v>0</v>
      </c>
      <c r="N162" s="94"/>
      <c r="O162" s="100">
        <f t="shared" si="469"/>
        <v>0</v>
      </c>
      <c r="P162" s="94"/>
      <c r="Q162" s="100">
        <f t="shared" si="470"/>
        <v>0</v>
      </c>
      <c r="R162" s="94"/>
      <c r="S162" s="100">
        <f t="shared" si="471"/>
        <v>0</v>
      </c>
      <c r="T162" s="94"/>
      <c r="U162" s="100">
        <f t="shared" si="472"/>
        <v>0</v>
      </c>
      <c r="V162" s="94"/>
      <c r="W162" s="100">
        <f t="shared" si="473"/>
        <v>0</v>
      </c>
      <c r="X162" s="94"/>
      <c r="Y162" s="100">
        <f t="shared" si="474"/>
        <v>0</v>
      </c>
      <c r="Z162" s="94"/>
      <c r="AA162" s="100">
        <f t="shared" si="475"/>
        <v>0</v>
      </c>
      <c r="AB162" s="94"/>
      <c r="AC162" s="100">
        <f t="shared" si="476"/>
        <v>0</v>
      </c>
      <c r="AD162" s="94"/>
      <c r="AE162" s="100">
        <f t="shared" si="477"/>
        <v>0</v>
      </c>
      <c r="AF162" s="101">
        <f t="shared" si="478"/>
        <v>0</v>
      </c>
      <c r="AG162" s="100">
        <f t="shared" si="479"/>
        <v>0</v>
      </c>
      <c r="AH162" s="99"/>
      <c r="AI162" s="100">
        <f t="shared" si="480"/>
        <v>0</v>
      </c>
      <c r="AJ162" s="99"/>
      <c r="AK162" s="100">
        <f t="shared" si="480"/>
        <v>0</v>
      </c>
      <c r="AL162" s="99"/>
      <c r="AM162" s="100">
        <f t="shared" si="481"/>
        <v>0</v>
      </c>
      <c r="AN162" s="99"/>
      <c r="AO162" s="100">
        <f t="shared" si="482"/>
        <v>0</v>
      </c>
      <c r="AP162" s="99"/>
      <c r="AQ162" s="100">
        <f t="shared" si="482"/>
        <v>0</v>
      </c>
      <c r="AR162" s="99"/>
      <c r="AS162" s="100">
        <f t="shared" si="483"/>
        <v>0</v>
      </c>
      <c r="AT162" s="99"/>
      <c r="AU162" s="100">
        <f t="shared" si="484"/>
        <v>0</v>
      </c>
      <c r="AV162" s="99"/>
      <c r="AW162" s="100">
        <f t="shared" si="485"/>
        <v>0</v>
      </c>
      <c r="AX162" s="99"/>
      <c r="AY162" s="100">
        <f t="shared" si="486"/>
        <v>0</v>
      </c>
      <c r="AZ162" s="99"/>
      <c r="BA162" s="100">
        <f t="shared" si="487"/>
        <v>0</v>
      </c>
      <c r="BB162" s="99"/>
      <c r="BC162" s="100">
        <f t="shared" si="488"/>
        <v>0</v>
      </c>
      <c r="BD162" s="99"/>
      <c r="BE162" s="100">
        <f t="shared" si="489"/>
        <v>0</v>
      </c>
      <c r="BF162" s="101">
        <f t="shared" si="490"/>
        <v>0</v>
      </c>
      <c r="BG162" s="100">
        <f t="shared" si="490"/>
        <v>0</v>
      </c>
      <c r="BH162" s="99"/>
      <c r="BI162" s="100">
        <f t="shared" si="504"/>
        <v>0</v>
      </c>
      <c r="BJ162" s="99"/>
      <c r="BK162" s="100">
        <f t="shared" si="505"/>
        <v>0</v>
      </c>
      <c r="BL162" s="99"/>
      <c r="BM162" s="100">
        <f t="shared" si="506"/>
        <v>0</v>
      </c>
      <c r="BN162" s="99"/>
      <c r="BO162" s="100">
        <f t="shared" si="507"/>
        <v>0</v>
      </c>
      <c r="BP162" s="99"/>
      <c r="BQ162" s="100">
        <f t="shared" si="508"/>
        <v>0</v>
      </c>
      <c r="BR162" s="99"/>
      <c r="BS162" s="100">
        <f t="shared" si="509"/>
        <v>0</v>
      </c>
      <c r="BT162" s="99"/>
      <c r="BU162" s="100">
        <f t="shared" si="510"/>
        <v>0</v>
      </c>
      <c r="BV162" s="99"/>
      <c r="BW162" s="100">
        <f t="shared" si="511"/>
        <v>0</v>
      </c>
      <c r="BX162" s="99"/>
      <c r="BY162" s="100">
        <f t="shared" si="512"/>
        <v>0</v>
      </c>
      <c r="BZ162" s="99"/>
      <c r="CA162" s="100">
        <f t="shared" si="513"/>
        <v>0</v>
      </c>
      <c r="CB162" s="99"/>
      <c r="CC162" s="100">
        <f t="shared" si="514"/>
        <v>0</v>
      </c>
      <c r="CD162" s="99"/>
      <c r="CE162" s="100">
        <f t="shared" si="515"/>
        <v>0</v>
      </c>
      <c r="CF162" s="101">
        <f t="shared" si="516"/>
        <v>0</v>
      </c>
      <c r="CG162" s="100">
        <f t="shared" si="516"/>
        <v>0</v>
      </c>
    </row>
    <row r="163" spans="1:85" s="102" customFormat="1" ht="19.899999999999999" customHeight="1" x14ac:dyDescent="0.25">
      <c r="A163" s="94">
        <v>132</v>
      </c>
      <c r="B163" s="105" t="s">
        <v>179</v>
      </c>
      <c r="C163" s="105" t="s">
        <v>74</v>
      </c>
      <c r="D163" s="94">
        <f>RANK(BF163,$BF$149:$BF$164)</f>
        <v>5</v>
      </c>
      <c r="E163" s="94">
        <v>0.7</v>
      </c>
      <c r="F163" s="106" t="s">
        <v>180</v>
      </c>
      <c r="G163" s="94">
        <v>25000</v>
      </c>
      <c r="H163" s="106"/>
      <c r="I163" s="100">
        <f t="shared" si="466"/>
        <v>0</v>
      </c>
      <c r="J163" s="106"/>
      <c r="K163" s="100">
        <f t="shared" si="467"/>
        <v>0</v>
      </c>
      <c r="L163" s="106"/>
      <c r="M163" s="100">
        <f t="shared" si="468"/>
        <v>0</v>
      </c>
      <c r="N163" s="106"/>
      <c r="O163" s="100">
        <f t="shared" si="469"/>
        <v>0</v>
      </c>
      <c r="P163" s="106"/>
      <c r="Q163" s="100">
        <f t="shared" si="470"/>
        <v>0</v>
      </c>
      <c r="R163" s="106"/>
      <c r="S163" s="100">
        <f t="shared" si="471"/>
        <v>0</v>
      </c>
      <c r="T163" s="106"/>
      <c r="U163" s="100">
        <f t="shared" si="472"/>
        <v>0</v>
      </c>
      <c r="V163" s="106"/>
      <c r="W163" s="100">
        <f t="shared" si="473"/>
        <v>0</v>
      </c>
      <c r="X163" s="106"/>
      <c r="Y163" s="100">
        <f t="shared" si="474"/>
        <v>0</v>
      </c>
      <c r="Z163" s="106"/>
      <c r="AA163" s="100">
        <f t="shared" si="475"/>
        <v>0</v>
      </c>
      <c r="AB163" s="106"/>
      <c r="AC163" s="100">
        <f t="shared" si="476"/>
        <v>0</v>
      </c>
      <c r="AD163" s="106"/>
      <c r="AE163" s="100">
        <f t="shared" si="477"/>
        <v>0</v>
      </c>
      <c r="AF163" s="101">
        <f t="shared" si="478"/>
        <v>0</v>
      </c>
      <c r="AG163" s="100">
        <f t="shared" si="479"/>
        <v>0</v>
      </c>
      <c r="AH163" s="99"/>
      <c r="AI163" s="100">
        <f t="shared" si="480"/>
        <v>0</v>
      </c>
      <c r="AJ163" s="99"/>
      <c r="AK163" s="100">
        <f t="shared" si="480"/>
        <v>0</v>
      </c>
      <c r="AL163" s="99"/>
      <c r="AM163" s="100">
        <f t="shared" si="481"/>
        <v>0</v>
      </c>
      <c r="AN163" s="99"/>
      <c r="AO163" s="100">
        <f t="shared" si="482"/>
        <v>0</v>
      </c>
      <c r="AP163" s="99"/>
      <c r="AQ163" s="100">
        <f t="shared" si="482"/>
        <v>0</v>
      </c>
      <c r="AR163" s="99"/>
      <c r="AS163" s="100">
        <f t="shared" si="483"/>
        <v>0</v>
      </c>
      <c r="AT163" s="99"/>
      <c r="AU163" s="100">
        <f t="shared" si="484"/>
        <v>0</v>
      </c>
      <c r="AV163" s="99"/>
      <c r="AW163" s="100">
        <f t="shared" si="485"/>
        <v>0</v>
      </c>
      <c r="AX163" s="99"/>
      <c r="AY163" s="100">
        <f t="shared" si="486"/>
        <v>0</v>
      </c>
      <c r="AZ163" s="99"/>
      <c r="BA163" s="100">
        <f t="shared" si="487"/>
        <v>0</v>
      </c>
      <c r="BB163" s="99"/>
      <c r="BC163" s="100">
        <f t="shared" si="488"/>
        <v>0</v>
      </c>
      <c r="BD163" s="99"/>
      <c r="BE163" s="100">
        <f t="shared" si="489"/>
        <v>0</v>
      </c>
      <c r="BF163" s="101">
        <f t="shared" si="490"/>
        <v>0</v>
      </c>
      <c r="BG163" s="100">
        <f t="shared" si="490"/>
        <v>0</v>
      </c>
      <c r="BH163" s="99"/>
      <c r="BI163" s="100">
        <f t="shared" si="504"/>
        <v>0</v>
      </c>
      <c r="BJ163" s="99"/>
      <c r="BK163" s="100">
        <f t="shared" si="505"/>
        <v>0</v>
      </c>
      <c r="BL163" s="99"/>
      <c r="BM163" s="100">
        <f t="shared" si="506"/>
        <v>0</v>
      </c>
      <c r="BN163" s="99"/>
      <c r="BO163" s="100">
        <f t="shared" si="507"/>
        <v>0</v>
      </c>
      <c r="BP163" s="99"/>
      <c r="BQ163" s="100">
        <f t="shared" si="508"/>
        <v>0</v>
      </c>
      <c r="BR163" s="99"/>
      <c r="BS163" s="100">
        <f t="shared" si="509"/>
        <v>0</v>
      </c>
      <c r="BT163" s="99"/>
      <c r="BU163" s="100">
        <f t="shared" si="510"/>
        <v>0</v>
      </c>
      <c r="BV163" s="99"/>
      <c r="BW163" s="100">
        <f t="shared" si="511"/>
        <v>0</v>
      </c>
      <c r="BX163" s="99"/>
      <c r="BY163" s="100">
        <f t="shared" si="512"/>
        <v>0</v>
      </c>
      <c r="BZ163" s="99"/>
      <c r="CA163" s="100">
        <f t="shared" si="513"/>
        <v>0</v>
      </c>
      <c r="CB163" s="99"/>
      <c r="CC163" s="100">
        <f t="shared" si="514"/>
        <v>0</v>
      </c>
      <c r="CD163" s="99"/>
      <c r="CE163" s="100">
        <f t="shared" si="515"/>
        <v>0</v>
      </c>
      <c r="CF163" s="101">
        <f t="shared" si="516"/>
        <v>0</v>
      </c>
      <c r="CG163" s="100">
        <f t="shared" si="516"/>
        <v>0</v>
      </c>
    </row>
    <row r="164" spans="1:85" s="102" customFormat="1" ht="19.899999999999999" customHeight="1" x14ac:dyDescent="0.25">
      <c r="A164" s="114"/>
      <c r="B164" s="115"/>
      <c r="C164" s="115"/>
      <c r="D164" s="115"/>
      <c r="E164" s="115"/>
      <c r="F164" s="116"/>
      <c r="G164" s="116"/>
      <c r="H164" s="116"/>
      <c r="I164" s="100"/>
      <c r="J164" s="116"/>
      <c r="K164" s="100"/>
      <c r="L164" s="116"/>
      <c r="M164" s="100"/>
      <c r="N164" s="116"/>
      <c r="O164" s="100"/>
      <c r="P164" s="116"/>
      <c r="Q164" s="100"/>
      <c r="R164" s="116"/>
      <c r="S164" s="100"/>
      <c r="T164" s="116"/>
      <c r="U164" s="100"/>
      <c r="V164" s="116"/>
      <c r="W164" s="100"/>
      <c r="X164" s="116"/>
      <c r="Y164" s="100"/>
      <c r="Z164" s="116"/>
      <c r="AA164" s="100"/>
      <c r="AB164" s="116"/>
      <c r="AC164" s="100"/>
      <c r="AD164" s="116"/>
      <c r="AE164" s="100"/>
      <c r="AF164" s="101"/>
      <c r="AG164" s="100"/>
      <c r="AH164" s="99"/>
      <c r="AI164" s="100"/>
      <c r="AJ164" s="99"/>
      <c r="AK164" s="100"/>
      <c r="AL164" s="99"/>
      <c r="AM164" s="100"/>
      <c r="AN164" s="99"/>
      <c r="AO164" s="100"/>
      <c r="AP164" s="99"/>
      <c r="AQ164" s="100"/>
      <c r="AR164" s="99"/>
      <c r="AS164" s="100"/>
      <c r="AT164" s="99"/>
      <c r="AU164" s="100"/>
      <c r="AV164" s="99"/>
      <c r="AW164" s="100"/>
      <c r="AX164" s="99"/>
      <c r="AY164" s="100"/>
      <c r="AZ164" s="99"/>
      <c r="BA164" s="100"/>
      <c r="BB164" s="99"/>
      <c r="BC164" s="100"/>
      <c r="BD164" s="99"/>
      <c r="BE164" s="100"/>
      <c r="BF164" s="101"/>
      <c r="BG164" s="100"/>
      <c r="BH164" s="99"/>
      <c r="BI164" s="100"/>
      <c r="BJ164" s="99"/>
      <c r="BK164" s="100"/>
      <c r="BL164" s="99"/>
      <c r="BM164" s="100"/>
      <c r="BN164" s="99"/>
      <c r="BO164" s="100"/>
      <c r="BP164" s="99"/>
      <c r="BQ164" s="100"/>
      <c r="BR164" s="99"/>
      <c r="BS164" s="100"/>
      <c r="BT164" s="99"/>
      <c r="BU164" s="100"/>
      <c r="BV164" s="99"/>
      <c r="BW164" s="100"/>
      <c r="BX164" s="99"/>
      <c r="BY164" s="100"/>
      <c r="BZ164" s="99"/>
      <c r="CA164" s="100"/>
      <c r="CB164" s="99"/>
      <c r="CC164" s="100"/>
      <c r="CD164" s="99"/>
      <c r="CE164" s="100"/>
      <c r="CF164" s="101"/>
      <c r="CG164" s="100"/>
    </row>
    <row r="165" spans="1:85" s="91" customFormat="1" ht="19.899999999999999" customHeight="1" x14ac:dyDescent="0.25">
      <c r="A165" s="117"/>
      <c r="B165" s="108" t="s">
        <v>181</v>
      </c>
      <c r="C165" s="108"/>
      <c r="D165" s="108"/>
      <c r="E165" s="108"/>
      <c r="F165" s="110"/>
      <c r="G165" s="110"/>
      <c r="H165" s="111">
        <f t="shared" ref="H165" si="517">SUM(H149:H164)</f>
        <v>1957</v>
      </c>
      <c r="I165" s="112">
        <f t="shared" ref="I165:J165" si="518">SUM(I149:I164)</f>
        <v>759.5</v>
      </c>
      <c r="J165" s="111">
        <f t="shared" si="518"/>
        <v>4002</v>
      </c>
      <c r="K165" s="112">
        <f t="shared" ref="K165:L165" si="519">SUM(K149:K164)</f>
        <v>1576.3999999999996</v>
      </c>
      <c r="L165" s="111">
        <f t="shared" si="519"/>
        <v>4990</v>
      </c>
      <c r="M165" s="112">
        <f t="shared" ref="M165:N165" si="520">SUM(M149:M164)</f>
        <v>1810.5499999999997</v>
      </c>
      <c r="N165" s="111">
        <f t="shared" si="520"/>
        <v>333</v>
      </c>
      <c r="O165" s="112">
        <f t="shared" ref="O165:P165" si="521">SUM(O149:O164)</f>
        <v>101.14999999999999</v>
      </c>
      <c r="P165" s="111">
        <f t="shared" si="521"/>
        <v>1218</v>
      </c>
      <c r="Q165" s="112">
        <f t="shared" ref="Q165:R165" si="522">SUM(Q149:Q164)</f>
        <v>615.29999999999995</v>
      </c>
      <c r="R165" s="111">
        <f t="shared" si="522"/>
        <v>877</v>
      </c>
      <c r="S165" s="112">
        <f t="shared" ref="S165:T165" si="523">SUM(S149:S164)</f>
        <v>480.02499999999998</v>
      </c>
      <c r="T165" s="111">
        <f t="shared" si="523"/>
        <v>776</v>
      </c>
      <c r="U165" s="112">
        <f t="shared" ref="U165:V165" si="524">SUM(U149:U164)</f>
        <v>412.99999999999994</v>
      </c>
      <c r="V165" s="111">
        <f t="shared" si="524"/>
        <v>684</v>
      </c>
      <c r="W165" s="112">
        <f t="shared" ref="W165:X165" si="525">SUM(W149:W164)</f>
        <v>422.09999999999997</v>
      </c>
      <c r="X165" s="111">
        <f t="shared" si="525"/>
        <v>624</v>
      </c>
      <c r="Y165" s="112">
        <f t="shared" ref="Y165:Z165" si="526">SUM(Y149:Y164)</f>
        <v>331.79999999999995</v>
      </c>
      <c r="Z165" s="111">
        <f t="shared" si="526"/>
        <v>0</v>
      </c>
      <c r="AA165" s="112">
        <f t="shared" ref="AA165:AB165" si="527">SUM(AA149:AA164)</f>
        <v>0</v>
      </c>
      <c r="AB165" s="111">
        <f t="shared" si="527"/>
        <v>0</v>
      </c>
      <c r="AC165" s="112">
        <f t="shared" ref="AC165:AD165" si="528">SUM(AC149:AC164)</f>
        <v>0</v>
      </c>
      <c r="AD165" s="111">
        <f t="shared" si="528"/>
        <v>0</v>
      </c>
      <c r="AE165" s="112">
        <f t="shared" ref="AE165" si="529">SUM(AE149:AE164)</f>
        <v>0</v>
      </c>
      <c r="AF165" s="111">
        <f t="shared" ref="AF165:AG165" si="530">SUM(AF149:AF164)</f>
        <v>15461</v>
      </c>
      <c r="AG165" s="112">
        <f t="shared" si="530"/>
        <v>6509.8249999999998</v>
      </c>
      <c r="AH165" s="111">
        <f t="shared" ref="AH165:BG165" si="531">SUM(AH149:AH164)</f>
        <v>252</v>
      </c>
      <c r="AI165" s="112">
        <f t="shared" si="531"/>
        <v>176.39999999999998</v>
      </c>
      <c r="AJ165" s="111">
        <f t="shared" si="531"/>
        <v>548</v>
      </c>
      <c r="AK165" s="112">
        <f t="shared" si="531"/>
        <v>334.59999999999997</v>
      </c>
      <c r="AL165" s="111">
        <f t="shared" si="531"/>
        <v>642</v>
      </c>
      <c r="AM165" s="112">
        <f t="shared" si="531"/>
        <v>434.7</v>
      </c>
      <c r="AN165" s="111">
        <f t="shared" si="531"/>
        <v>336</v>
      </c>
      <c r="AO165" s="112">
        <f t="shared" si="531"/>
        <v>209.99999999999997</v>
      </c>
      <c r="AP165" s="111">
        <f t="shared" si="531"/>
        <v>510</v>
      </c>
      <c r="AQ165" s="112">
        <f t="shared" si="531"/>
        <v>346.5</v>
      </c>
      <c r="AR165" s="111">
        <f t="shared" si="531"/>
        <v>378</v>
      </c>
      <c r="AS165" s="112">
        <f t="shared" si="531"/>
        <v>262.5</v>
      </c>
      <c r="AT165" s="111">
        <f t="shared" si="531"/>
        <v>731</v>
      </c>
      <c r="AU165" s="112">
        <f t="shared" si="531"/>
        <v>507.84999999999997</v>
      </c>
      <c r="AV165" s="111">
        <f t="shared" si="531"/>
        <v>480</v>
      </c>
      <c r="AW165" s="112">
        <f t="shared" si="531"/>
        <v>336</v>
      </c>
      <c r="AX165" s="111">
        <f t="shared" si="531"/>
        <v>720</v>
      </c>
      <c r="AY165" s="112">
        <f t="shared" si="531"/>
        <v>503.99999999999994</v>
      </c>
      <c r="AZ165" s="111">
        <f t="shared" si="531"/>
        <v>540</v>
      </c>
      <c r="BA165" s="112">
        <f t="shared" si="531"/>
        <v>378</v>
      </c>
      <c r="BB165" s="111">
        <f t="shared" si="531"/>
        <v>504</v>
      </c>
      <c r="BC165" s="112">
        <f t="shared" si="531"/>
        <v>352.79999999999995</v>
      </c>
      <c r="BD165" s="111">
        <f t="shared" si="531"/>
        <v>1560</v>
      </c>
      <c r="BE165" s="112">
        <f t="shared" si="531"/>
        <v>714</v>
      </c>
      <c r="BF165" s="111">
        <f t="shared" si="531"/>
        <v>7201</v>
      </c>
      <c r="BG165" s="112">
        <f t="shared" si="531"/>
        <v>4557.3499999999995</v>
      </c>
      <c r="BH165" s="111">
        <f t="shared" ref="BH165:BM165" si="532">SUM(BH149:BH164)</f>
        <v>726</v>
      </c>
      <c r="BI165" s="112">
        <f t="shared" si="532"/>
        <v>254.1</v>
      </c>
      <c r="BJ165" s="111">
        <f t="shared" si="532"/>
        <v>360</v>
      </c>
      <c r="BK165" s="112">
        <f t="shared" si="532"/>
        <v>251.99999999999997</v>
      </c>
      <c r="BL165" s="111">
        <f t="shared" si="532"/>
        <v>0</v>
      </c>
      <c r="BM165" s="112">
        <f t="shared" si="532"/>
        <v>0</v>
      </c>
      <c r="BN165" s="111">
        <f t="shared" ref="BN165:CG165" si="533">SUM(BN149:BN164)</f>
        <v>0</v>
      </c>
      <c r="BO165" s="112">
        <f t="shared" si="533"/>
        <v>0</v>
      </c>
      <c r="BP165" s="111">
        <f t="shared" si="533"/>
        <v>0</v>
      </c>
      <c r="BQ165" s="112">
        <f t="shared" si="533"/>
        <v>0</v>
      </c>
      <c r="BR165" s="111">
        <f t="shared" si="533"/>
        <v>0</v>
      </c>
      <c r="BS165" s="112">
        <f t="shared" si="533"/>
        <v>0</v>
      </c>
      <c r="BT165" s="111">
        <f t="shared" si="533"/>
        <v>0</v>
      </c>
      <c r="BU165" s="112">
        <f t="shared" si="533"/>
        <v>0</v>
      </c>
      <c r="BV165" s="111">
        <f t="shared" si="533"/>
        <v>0</v>
      </c>
      <c r="BW165" s="112">
        <f t="shared" si="533"/>
        <v>0</v>
      </c>
      <c r="BX165" s="111">
        <f t="shared" si="533"/>
        <v>0</v>
      </c>
      <c r="BY165" s="112">
        <f t="shared" si="533"/>
        <v>0</v>
      </c>
      <c r="BZ165" s="111">
        <f t="shared" si="533"/>
        <v>0</v>
      </c>
      <c r="CA165" s="112">
        <f t="shared" si="533"/>
        <v>0</v>
      </c>
      <c r="CB165" s="111">
        <f t="shared" si="533"/>
        <v>0</v>
      </c>
      <c r="CC165" s="112">
        <f t="shared" si="533"/>
        <v>0</v>
      </c>
      <c r="CD165" s="111">
        <f t="shared" si="533"/>
        <v>0</v>
      </c>
      <c r="CE165" s="112">
        <f t="shared" si="533"/>
        <v>0</v>
      </c>
      <c r="CF165" s="111">
        <f t="shared" si="533"/>
        <v>1086</v>
      </c>
      <c r="CG165" s="112">
        <f t="shared" si="533"/>
        <v>506.09999999999997</v>
      </c>
    </row>
    <row r="166" spans="1:85" s="91" customFormat="1" ht="19.899999999999999" customHeight="1" x14ac:dyDescent="0.25">
      <c r="A166" s="118"/>
      <c r="B166" s="119" t="s">
        <v>182</v>
      </c>
      <c r="C166" s="119"/>
      <c r="D166" s="119"/>
      <c r="E166" s="119"/>
      <c r="F166" s="119"/>
      <c r="G166" s="119"/>
      <c r="H166" s="120">
        <f t="shared" ref="H166" si="534">+H148+H165</f>
        <v>143251</v>
      </c>
      <c r="I166" s="121">
        <f t="shared" ref="I166:J166" si="535">+I148+I165</f>
        <v>107965.74</v>
      </c>
      <c r="J166" s="120">
        <f t="shared" si="535"/>
        <v>143900</v>
      </c>
      <c r="K166" s="121">
        <f t="shared" ref="K166:L166" si="536">+K148+K165</f>
        <v>110832.64000000001</v>
      </c>
      <c r="L166" s="120">
        <f t="shared" si="536"/>
        <v>155016</v>
      </c>
      <c r="M166" s="121">
        <f t="shared" ref="M166:N166" si="537">+M148+M165</f>
        <v>116934.95</v>
      </c>
      <c r="N166" s="120">
        <f t="shared" si="537"/>
        <v>137481</v>
      </c>
      <c r="O166" s="121">
        <f t="shared" ref="O166:P166" si="538">+O148+O165</f>
        <v>104904.83</v>
      </c>
      <c r="P166" s="120">
        <f t="shared" si="538"/>
        <v>149070</v>
      </c>
      <c r="Q166" s="121">
        <f t="shared" ref="Q166:R166" si="539">+Q148+Q165</f>
        <v>114851.70000000001</v>
      </c>
      <c r="R166" s="120">
        <f t="shared" si="539"/>
        <v>163003</v>
      </c>
      <c r="S166" s="121">
        <f t="shared" ref="S166:T166" si="540">+S148+S165</f>
        <v>126771.145</v>
      </c>
      <c r="T166" s="120">
        <f t="shared" si="540"/>
        <v>168427</v>
      </c>
      <c r="U166" s="121">
        <f t="shared" ref="U166:V166" si="541">+U148+U165</f>
        <v>131480.6</v>
      </c>
      <c r="V166" s="120">
        <f t="shared" si="541"/>
        <v>133844</v>
      </c>
      <c r="W166" s="121">
        <f t="shared" ref="W166:X166" si="542">+W148+W165</f>
        <v>103541.86000000002</v>
      </c>
      <c r="X166" s="120">
        <f t="shared" si="542"/>
        <v>148238</v>
      </c>
      <c r="Y166" s="121">
        <f t="shared" ref="Y166:Z166" si="543">+Y148+Y165</f>
        <v>111810.52</v>
      </c>
      <c r="Z166" s="120">
        <f t="shared" si="543"/>
        <v>153052</v>
      </c>
      <c r="AA166" s="121">
        <f t="shared" ref="AA166:AB166" si="544">+AA148+AA165</f>
        <v>114740.23999999999</v>
      </c>
      <c r="AB166" s="120">
        <f t="shared" si="544"/>
        <v>120784</v>
      </c>
      <c r="AC166" s="121">
        <f t="shared" ref="AC166:AD166" si="545">+AC148+AC165</f>
        <v>90138.559999999998</v>
      </c>
      <c r="AD166" s="120">
        <f t="shared" si="545"/>
        <v>128351</v>
      </c>
      <c r="AE166" s="121">
        <f t="shared" ref="AE166" si="546">+AE148+AE165</f>
        <v>95567.75</v>
      </c>
      <c r="AF166" s="120">
        <f t="shared" ref="AF166:AG166" si="547">+AF148+AF165</f>
        <v>1744417</v>
      </c>
      <c r="AG166" s="121">
        <f t="shared" si="547"/>
        <v>1329540.5349999999</v>
      </c>
      <c r="AH166" s="120">
        <f t="shared" ref="AH166:CG166" si="548">+AH148+AH165</f>
        <v>129535</v>
      </c>
      <c r="AI166" s="121">
        <f t="shared" si="548"/>
        <v>96717.799999999988</v>
      </c>
      <c r="AJ166" s="120">
        <f t="shared" si="548"/>
        <v>95118</v>
      </c>
      <c r="AK166" s="121">
        <f t="shared" si="548"/>
        <v>70855.240000000005</v>
      </c>
      <c r="AL166" s="120">
        <f t="shared" si="548"/>
        <v>153134</v>
      </c>
      <c r="AM166" s="121">
        <f t="shared" si="548"/>
        <v>115909.31999999999</v>
      </c>
      <c r="AN166" s="120">
        <f t="shared" si="548"/>
        <v>74722</v>
      </c>
      <c r="AO166" s="121">
        <f t="shared" si="548"/>
        <v>54320.799999999996</v>
      </c>
      <c r="AP166" s="120">
        <f t="shared" si="548"/>
        <v>120287</v>
      </c>
      <c r="AQ166" s="121">
        <f t="shared" si="548"/>
        <v>89653.72</v>
      </c>
      <c r="AR166" s="120">
        <f t="shared" si="548"/>
        <v>124116</v>
      </c>
      <c r="AS166" s="121">
        <f t="shared" si="548"/>
        <v>93710.18</v>
      </c>
      <c r="AT166" s="120">
        <f t="shared" si="548"/>
        <v>123911</v>
      </c>
      <c r="AU166" s="121">
        <f t="shared" si="548"/>
        <v>94291.520000000004</v>
      </c>
      <c r="AV166" s="120">
        <f t="shared" si="548"/>
        <v>128648</v>
      </c>
      <c r="AW166" s="121">
        <f t="shared" si="548"/>
        <v>94886.76</v>
      </c>
      <c r="AX166" s="120">
        <f t="shared" si="548"/>
        <v>111389</v>
      </c>
      <c r="AY166" s="121">
        <f t="shared" si="548"/>
        <v>82583</v>
      </c>
      <c r="AZ166" s="120">
        <f t="shared" si="548"/>
        <v>121304</v>
      </c>
      <c r="BA166" s="121">
        <f t="shared" si="548"/>
        <v>90288.16</v>
      </c>
      <c r="BB166" s="120">
        <f t="shared" si="548"/>
        <v>99203</v>
      </c>
      <c r="BC166" s="121">
        <f t="shared" si="548"/>
        <v>73058.279999999984</v>
      </c>
      <c r="BD166" s="120">
        <f t="shared" si="548"/>
        <v>116858</v>
      </c>
      <c r="BE166" s="121">
        <f t="shared" si="548"/>
        <v>85960.72</v>
      </c>
      <c r="BF166" s="120">
        <f t="shared" si="548"/>
        <v>1398225</v>
      </c>
      <c r="BG166" s="121">
        <f t="shared" si="548"/>
        <v>1042235.5</v>
      </c>
      <c r="BH166" s="120">
        <f t="shared" si="548"/>
        <v>104028</v>
      </c>
      <c r="BI166" s="121">
        <f t="shared" si="548"/>
        <v>75415.700000000012</v>
      </c>
      <c r="BJ166" s="120">
        <f t="shared" si="548"/>
        <v>101295</v>
      </c>
      <c r="BK166" s="121">
        <f t="shared" si="548"/>
        <v>74838.420000000013</v>
      </c>
      <c r="BL166" s="120">
        <f t="shared" si="548"/>
        <v>0</v>
      </c>
      <c r="BM166" s="121">
        <f t="shared" si="548"/>
        <v>0</v>
      </c>
      <c r="BN166" s="120">
        <f t="shared" si="548"/>
        <v>0</v>
      </c>
      <c r="BO166" s="121">
        <f t="shared" si="548"/>
        <v>0</v>
      </c>
      <c r="BP166" s="120">
        <f t="shared" si="548"/>
        <v>0</v>
      </c>
      <c r="BQ166" s="121">
        <f t="shared" si="548"/>
        <v>0</v>
      </c>
      <c r="BR166" s="120">
        <f t="shared" si="548"/>
        <v>0</v>
      </c>
      <c r="BS166" s="121">
        <f t="shared" si="548"/>
        <v>0</v>
      </c>
      <c r="BT166" s="120">
        <f t="shared" si="548"/>
        <v>0</v>
      </c>
      <c r="BU166" s="121">
        <f t="shared" si="548"/>
        <v>0</v>
      </c>
      <c r="BV166" s="120">
        <f t="shared" si="548"/>
        <v>0</v>
      </c>
      <c r="BW166" s="121">
        <f t="shared" si="548"/>
        <v>0</v>
      </c>
      <c r="BX166" s="120">
        <f t="shared" si="548"/>
        <v>0</v>
      </c>
      <c r="BY166" s="121">
        <f t="shared" si="548"/>
        <v>0</v>
      </c>
      <c r="BZ166" s="120">
        <f t="shared" si="548"/>
        <v>0</v>
      </c>
      <c r="CA166" s="121">
        <f t="shared" si="548"/>
        <v>0</v>
      </c>
      <c r="CB166" s="120">
        <f t="shared" si="548"/>
        <v>0</v>
      </c>
      <c r="CC166" s="121">
        <f t="shared" si="548"/>
        <v>0</v>
      </c>
      <c r="CD166" s="120">
        <f t="shared" si="548"/>
        <v>0</v>
      </c>
      <c r="CE166" s="121">
        <f t="shared" si="548"/>
        <v>0</v>
      </c>
      <c r="CF166" s="120">
        <f t="shared" si="548"/>
        <v>205323</v>
      </c>
      <c r="CG166" s="121">
        <f t="shared" si="548"/>
        <v>150254.12</v>
      </c>
    </row>
  </sheetData>
  <mergeCells count="47">
    <mergeCell ref="CB2:CC2"/>
    <mergeCell ref="CD2:CE2"/>
    <mergeCell ref="CF2:CG2"/>
    <mergeCell ref="BR2:BS2"/>
    <mergeCell ref="BT2:BU2"/>
    <mergeCell ref="BV2:BW2"/>
    <mergeCell ref="BX2:BY2"/>
    <mergeCell ref="BZ2:CA2"/>
    <mergeCell ref="BH2:BI2"/>
    <mergeCell ref="BJ2:BK2"/>
    <mergeCell ref="BL2:BM2"/>
    <mergeCell ref="BN2:BO2"/>
    <mergeCell ref="BP2:BQ2"/>
    <mergeCell ref="AD2:AE2"/>
    <mergeCell ref="AF2:AG2"/>
    <mergeCell ref="R2:S2"/>
    <mergeCell ref="T2:U2"/>
    <mergeCell ref="V2:W2"/>
    <mergeCell ref="X2:Y2"/>
    <mergeCell ref="Z2:AA2"/>
    <mergeCell ref="AB2:AC2"/>
    <mergeCell ref="AX2:AY2"/>
    <mergeCell ref="AZ2:BA2"/>
    <mergeCell ref="BB2:BC2"/>
    <mergeCell ref="BD2:BE2"/>
    <mergeCell ref="BF2:BG2"/>
    <mergeCell ref="H2:I2"/>
    <mergeCell ref="J2:K2"/>
    <mergeCell ref="L2:M2"/>
    <mergeCell ref="N2:O2"/>
    <mergeCell ref="P2:Q2"/>
    <mergeCell ref="AV2:AW2"/>
    <mergeCell ref="A1:BG1"/>
    <mergeCell ref="A2:A3"/>
    <mergeCell ref="B2:B3"/>
    <mergeCell ref="C2:C3"/>
    <mergeCell ref="D2:D3"/>
    <mergeCell ref="E2:E3"/>
    <mergeCell ref="F2:F3"/>
    <mergeCell ref="G2:G3"/>
    <mergeCell ref="AH2:AI2"/>
    <mergeCell ref="AJ2:AK2"/>
    <mergeCell ref="AL2:AM2"/>
    <mergeCell ref="AN2:AO2"/>
    <mergeCell ref="AP2:AQ2"/>
    <mergeCell ref="AR2:AS2"/>
    <mergeCell ref="AT2:AU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F7C5-7DC6-40C1-8693-168D25399511}">
  <dimension ref="A1:CG166"/>
  <sheetViews>
    <sheetView workbookViewId="0">
      <pane xSplit="7" ySplit="3" topLeftCell="AF147" activePane="bottomRight" state="frozen"/>
      <selection pane="topRight" activeCell="H1" sqref="H1"/>
      <selection pane="bottomLeft" activeCell="A4" sqref="A4"/>
      <selection pane="bottomRight" activeCell="BJ60" sqref="BJ60"/>
    </sheetView>
  </sheetViews>
  <sheetFormatPr defaultColWidth="9.140625" defaultRowHeight="21.75" x14ac:dyDescent="0.25"/>
  <cols>
    <col min="1" max="1" width="5.28515625" style="90" customWidth="1"/>
    <col min="2" max="2" width="28.85546875" style="90" customWidth="1"/>
    <col min="3" max="3" width="10.85546875" style="90" customWidth="1"/>
    <col min="4" max="4" width="8.42578125" style="90" customWidth="1"/>
    <col min="5" max="5" width="7.28515625" style="90" customWidth="1"/>
    <col min="6" max="6" width="7.85546875" style="90" customWidth="1"/>
    <col min="7" max="7" width="10.7109375" style="90" customWidth="1"/>
    <col min="8" max="8" width="10.7109375" style="90" hidden="1" customWidth="1"/>
    <col min="9" max="9" width="9.140625" style="90" hidden="1" customWidth="1"/>
    <col min="10" max="10" width="10.7109375" style="90" hidden="1" customWidth="1"/>
    <col min="11" max="11" width="9.140625" style="90" hidden="1" customWidth="1"/>
    <col min="12" max="12" width="13.28515625" style="90" hidden="1" customWidth="1"/>
    <col min="13" max="13" width="9.140625" style="90" hidden="1" customWidth="1"/>
    <col min="14" max="14" width="10.7109375" style="90" hidden="1" customWidth="1"/>
    <col min="15" max="15" width="9.140625" style="90" hidden="1" customWidth="1"/>
    <col min="16" max="16" width="10.7109375" style="90" hidden="1" customWidth="1"/>
    <col min="17" max="17" width="9.140625" style="90" hidden="1" customWidth="1"/>
    <col min="18" max="18" width="10.7109375" style="90" hidden="1" customWidth="1"/>
    <col min="19" max="19" width="9.140625" style="90" hidden="1" customWidth="1"/>
    <col min="20" max="20" width="10.7109375" style="90" hidden="1" customWidth="1"/>
    <col min="21" max="21" width="9.140625" style="90" hidden="1" customWidth="1"/>
    <col min="22" max="22" width="10.7109375" style="90" hidden="1" customWidth="1"/>
    <col min="23" max="23" width="9.140625" style="90" hidden="1" customWidth="1"/>
    <col min="24" max="24" width="10.7109375" style="90" hidden="1" customWidth="1"/>
    <col min="25" max="25" width="9.140625" style="90" hidden="1" customWidth="1"/>
    <col min="26" max="26" width="10.7109375" style="90" hidden="1" customWidth="1"/>
    <col min="27" max="27" width="9.140625" style="90" hidden="1" customWidth="1"/>
    <col min="28" max="28" width="10.7109375" style="90" hidden="1" customWidth="1"/>
    <col min="29" max="29" width="9.140625" style="90" hidden="1" customWidth="1"/>
    <col min="30" max="30" width="10.7109375" style="90" hidden="1" customWidth="1"/>
    <col min="31" max="31" width="9.140625" style="90" hidden="1" customWidth="1"/>
    <col min="32" max="32" width="11.85546875" style="90" customWidth="1"/>
    <col min="33" max="33" width="9.140625" style="90" customWidth="1"/>
    <col min="34" max="35" width="9.140625" style="90" hidden="1" customWidth="1"/>
    <col min="36" max="36" width="9.140625" style="123" hidden="1" customWidth="1"/>
    <col min="37" max="37" width="8.7109375" style="90" hidden="1" customWidth="1"/>
    <col min="38" max="40" width="9.140625" style="90" hidden="1" customWidth="1"/>
    <col min="41" max="41" width="10.85546875" style="90" hidden="1" customWidth="1"/>
    <col min="42" max="42" width="9.140625" style="90" hidden="1" customWidth="1"/>
    <col min="43" max="43" width="12.85546875" style="90" hidden="1" customWidth="1"/>
    <col min="44" max="44" width="9.140625" style="90" hidden="1" customWidth="1"/>
    <col min="45" max="45" width="11.5703125" style="90" hidden="1" customWidth="1"/>
    <col min="46" max="46" width="9.140625" style="90" hidden="1" customWidth="1"/>
    <col min="47" max="47" width="8.85546875" style="90" hidden="1" customWidth="1"/>
    <col min="48" max="48" width="9.140625" style="90" hidden="1" customWidth="1"/>
    <col min="49" max="49" width="13.5703125" style="90" hidden="1" customWidth="1"/>
    <col min="50" max="51" width="9.140625" style="90" hidden="1" customWidth="1"/>
    <col min="52" max="52" width="8.5703125" style="90" hidden="1" customWidth="1"/>
    <col min="53" max="53" width="9.5703125" style="90" hidden="1" customWidth="1"/>
    <col min="54" max="57" width="9.140625" style="90" hidden="1" customWidth="1"/>
    <col min="58" max="59" width="9.140625" style="90"/>
    <col min="60" max="60" width="9.140625" style="123"/>
    <col min="61" max="61" width="9.140625" style="90"/>
    <col min="62" max="62" width="9.140625" style="90" customWidth="1"/>
    <col min="63" max="63" width="10.5703125" style="90" customWidth="1"/>
    <col min="64" max="64" width="9.140625" style="90" hidden="1" customWidth="1"/>
    <col min="65" max="65" width="10.42578125" style="90" hidden="1" customWidth="1"/>
    <col min="66" max="66" width="9.140625" style="90" hidden="1" customWidth="1"/>
    <col min="67" max="67" width="11.28515625" style="90" hidden="1" customWidth="1"/>
    <col min="68" max="68" width="9.140625" style="90" hidden="1" customWidth="1"/>
    <col min="69" max="69" width="11.7109375" style="90" hidden="1" customWidth="1"/>
    <col min="70" max="70" width="9.140625" style="90" hidden="1" customWidth="1"/>
    <col min="71" max="71" width="10.28515625" style="90" hidden="1" customWidth="1"/>
    <col min="72" max="72" width="9.140625" style="90" hidden="1" customWidth="1"/>
    <col min="73" max="73" width="9.7109375" style="90" hidden="1" customWidth="1"/>
    <col min="74" max="75" width="9.140625" style="90" hidden="1" customWidth="1"/>
    <col min="76" max="76" width="9.28515625" style="90" hidden="1" customWidth="1"/>
    <col min="77" max="83" width="9.140625" style="90" hidden="1" customWidth="1"/>
    <col min="84" max="16384" width="9.140625" style="90"/>
  </cols>
  <sheetData>
    <row r="1" spans="1:85" s="126" customFormat="1" ht="30" customHeight="1" x14ac:dyDescent="0.25">
      <c r="A1" s="299" t="s">
        <v>187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299"/>
      <c r="BF1" s="299"/>
      <c r="BG1" s="299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</row>
    <row r="2" spans="1:85" s="91" customFormat="1" ht="19.899999999999999" customHeight="1" x14ac:dyDescent="0.25">
      <c r="A2" s="300" t="s">
        <v>64</v>
      </c>
      <c r="B2" s="300" t="s">
        <v>65</v>
      </c>
      <c r="C2" s="300"/>
      <c r="D2" s="302" t="s">
        <v>66</v>
      </c>
      <c r="E2" s="302" t="s">
        <v>67</v>
      </c>
      <c r="F2" s="302" t="s">
        <v>68</v>
      </c>
      <c r="G2" s="302" t="s">
        <v>69</v>
      </c>
      <c r="H2" s="297">
        <v>45292</v>
      </c>
      <c r="I2" s="298"/>
      <c r="J2" s="297">
        <v>45323</v>
      </c>
      <c r="K2" s="298"/>
      <c r="L2" s="297">
        <v>45352</v>
      </c>
      <c r="M2" s="298"/>
      <c r="N2" s="297">
        <v>45383</v>
      </c>
      <c r="O2" s="298"/>
      <c r="P2" s="297">
        <v>45413</v>
      </c>
      <c r="Q2" s="298"/>
      <c r="R2" s="297">
        <v>45444</v>
      </c>
      <c r="S2" s="298"/>
      <c r="T2" s="297">
        <v>45474</v>
      </c>
      <c r="U2" s="298"/>
      <c r="V2" s="297">
        <v>45505</v>
      </c>
      <c r="W2" s="298"/>
      <c r="X2" s="297">
        <v>45536</v>
      </c>
      <c r="Y2" s="298"/>
      <c r="Z2" s="297">
        <v>45566</v>
      </c>
      <c r="AA2" s="298"/>
      <c r="AB2" s="297">
        <v>45597</v>
      </c>
      <c r="AC2" s="298"/>
      <c r="AD2" s="297">
        <v>45627</v>
      </c>
      <c r="AE2" s="298"/>
      <c r="AF2" s="304" t="s">
        <v>55</v>
      </c>
      <c r="AG2" s="305"/>
      <c r="AH2" s="297">
        <v>45658</v>
      </c>
      <c r="AI2" s="298"/>
      <c r="AJ2" s="297">
        <v>45689</v>
      </c>
      <c r="AK2" s="298"/>
      <c r="AL2" s="297">
        <v>45717</v>
      </c>
      <c r="AM2" s="298"/>
      <c r="AN2" s="297">
        <v>45748</v>
      </c>
      <c r="AO2" s="298"/>
      <c r="AP2" s="297">
        <v>45778</v>
      </c>
      <c r="AQ2" s="298"/>
      <c r="AR2" s="297">
        <v>45809</v>
      </c>
      <c r="AS2" s="298"/>
      <c r="AT2" s="297">
        <v>45839</v>
      </c>
      <c r="AU2" s="298"/>
      <c r="AV2" s="297">
        <v>45870</v>
      </c>
      <c r="AW2" s="298"/>
      <c r="AX2" s="297">
        <v>45901</v>
      </c>
      <c r="AY2" s="298"/>
      <c r="AZ2" s="297">
        <v>45931</v>
      </c>
      <c r="BA2" s="298"/>
      <c r="BB2" s="297">
        <v>45962</v>
      </c>
      <c r="BC2" s="298"/>
      <c r="BD2" s="297">
        <v>45992</v>
      </c>
      <c r="BE2" s="298"/>
      <c r="BF2" s="304" t="s">
        <v>70</v>
      </c>
      <c r="BG2" s="305"/>
      <c r="BH2" s="297">
        <v>46023</v>
      </c>
      <c r="BI2" s="298"/>
      <c r="BJ2" s="297">
        <v>46054</v>
      </c>
      <c r="BK2" s="298"/>
      <c r="BL2" s="297">
        <v>46082</v>
      </c>
      <c r="BM2" s="298"/>
      <c r="BN2" s="297">
        <v>46113</v>
      </c>
      <c r="BO2" s="298"/>
      <c r="BP2" s="297">
        <v>46143</v>
      </c>
      <c r="BQ2" s="298"/>
      <c r="BR2" s="297">
        <v>46174</v>
      </c>
      <c r="BS2" s="298"/>
      <c r="BT2" s="297">
        <v>46204</v>
      </c>
      <c r="BU2" s="298"/>
      <c r="BV2" s="297">
        <v>46235</v>
      </c>
      <c r="BW2" s="298"/>
      <c r="BX2" s="297">
        <v>46266</v>
      </c>
      <c r="BY2" s="298"/>
      <c r="BZ2" s="297">
        <v>46296</v>
      </c>
      <c r="CA2" s="298"/>
      <c r="CB2" s="297">
        <v>46327</v>
      </c>
      <c r="CC2" s="298"/>
      <c r="CD2" s="297">
        <v>46357</v>
      </c>
      <c r="CE2" s="298"/>
      <c r="CF2" s="304" t="s">
        <v>224</v>
      </c>
      <c r="CG2" s="305"/>
    </row>
    <row r="3" spans="1:85" s="91" customFormat="1" ht="19.899999999999999" customHeight="1" x14ac:dyDescent="0.25">
      <c r="A3" s="301"/>
      <c r="B3" s="301"/>
      <c r="C3" s="301"/>
      <c r="D3" s="303"/>
      <c r="E3" s="303"/>
      <c r="F3" s="303"/>
      <c r="G3" s="303"/>
      <c r="H3" s="92" t="s">
        <v>71</v>
      </c>
      <c r="I3" s="93" t="s">
        <v>72</v>
      </c>
      <c r="J3" s="92" t="s">
        <v>71</v>
      </c>
      <c r="K3" s="93" t="s">
        <v>72</v>
      </c>
      <c r="L3" s="92" t="s">
        <v>71</v>
      </c>
      <c r="M3" s="93" t="s">
        <v>72</v>
      </c>
      <c r="N3" s="92" t="s">
        <v>71</v>
      </c>
      <c r="O3" s="93" t="s">
        <v>72</v>
      </c>
      <c r="P3" s="92" t="s">
        <v>71</v>
      </c>
      <c r="Q3" s="93" t="s">
        <v>72</v>
      </c>
      <c r="R3" s="92" t="s">
        <v>71</v>
      </c>
      <c r="S3" s="93" t="s">
        <v>72</v>
      </c>
      <c r="T3" s="92" t="s">
        <v>71</v>
      </c>
      <c r="U3" s="93" t="s">
        <v>72</v>
      </c>
      <c r="V3" s="92" t="s">
        <v>71</v>
      </c>
      <c r="W3" s="93" t="s">
        <v>72</v>
      </c>
      <c r="X3" s="92" t="s">
        <v>71</v>
      </c>
      <c r="Y3" s="93" t="s">
        <v>72</v>
      </c>
      <c r="Z3" s="92" t="s">
        <v>71</v>
      </c>
      <c r="AA3" s="93" t="s">
        <v>72</v>
      </c>
      <c r="AB3" s="92" t="s">
        <v>71</v>
      </c>
      <c r="AC3" s="93" t="s">
        <v>72</v>
      </c>
      <c r="AD3" s="92" t="s">
        <v>71</v>
      </c>
      <c r="AE3" s="93" t="s">
        <v>72</v>
      </c>
      <c r="AF3" s="92" t="s">
        <v>71</v>
      </c>
      <c r="AG3" s="93" t="s">
        <v>72</v>
      </c>
      <c r="AH3" s="92" t="s">
        <v>71</v>
      </c>
      <c r="AI3" s="93" t="s">
        <v>72</v>
      </c>
      <c r="AJ3" s="92" t="s">
        <v>71</v>
      </c>
      <c r="AK3" s="93" t="s">
        <v>72</v>
      </c>
      <c r="AL3" s="92" t="s">
        <v>71</v>
      </c>
      <c r="AM3" s="93" t="s">
        <v>72</v>
      </c>
      <c r="AN3" s="92" t="s">
        <v>71</v>
      </c>
      <c r="AO3" s="93" t="s">
        <v>72</v>
      </c>
      <c r="AP3" s="92" t="s">
        <v>71</v>
      </c>
      <c r="AQ3" s="93" t="s">
        <v>72</v>
      </c>
      <c r="AR3" s="92" t="s">
        <v>71</v>
      </c>
      <c r="AS3" s="93" t="s">
        <v>72</v>
      </c>
      <c r="AT3" s="92" t="s">
        <v>71</v>
      </c>
      <c r="AU3" s="93" t="s">
        <v>72</v>
      </c>
      <c r="AV3" s="92" t="s">
        <v>71</v>
      </c>
      <c r="AW3" s="93" t="s">
        <v>72</v>
      </c>
      <c r="AX3" s="92" t="s">
        <v>71</v>
      </c>
      <c r="AY3" s="93" t="s">
        <v>72</v>
      </c>
      <c r="AZ3" s="92" t="s">
        <v>71</v>
      </c>
      <c r="BA3" s="93" t="s">
        <v>72</v>
      </c>
      <c r="BB3" s="92" t="s">
        <v>71</v>
      </c>
      <c r="BC3" s="93" t="s">
        <v>72</v>
      </c>
      <c r="BD3" s="92" t="s">
        <v>71</v>
      </c>
      <c r="BE3" s="93" t="s">
        <v>72</v>
      </c>
      <c r="BF3" s="92" t="s">
        <v>71</v>
      </c>
      <c r="BG3" s="93" t="s">
        <v>72</v>
      </c>
      <c r="BH3" s="92" t="s">
        <v>71</v>
      </c>
      <c r="BI3" s="93" t="s">
        <v>72</v>
      </c>
      <c r="BJ3" s="92" t="s">
        <v>71</v>
      </c>
      <c r="BK3" s="93" t="s">
        <v>72</v>
      </c>
      <c r="BL3" s="92" t="s">
        <v>71</v>
      </c>
      <c r="BM3" s="93" t="s">
        <v>72</v>
      </c>
      <c r="BN3" s="92" t="s">
        <v>71</v>
      </c>
      <c r="BO3" s="93" t="s">
        <v>72</v>
      </c>
      <c r="BP3" s="92" t="s">
        <v>71</v>
      </c>
      <c r="BQ3" s="93" t="s">
        <v>72</v>
      </c>
      <c r="BR3" s="92" t="s">
        <v>71</v>
      </c>
      <c r="BS3" s="93" t="s">
        <v>72</v>
      </c>
      <c r="BT3" s="92" t="s">
        <v>71</v>
      </c>
      <c r="BU3" s="93" t="s">
        <v>72</v>
      </c>
      <c r="BV3" s="92" t="s">
        <v>71</v>
      </c>
      <c r="BW3" s="93" t="s">
        <v>72</v>
      </c>
      <c r="BX3" s="92" t="s">
        <v>71</v>
      </c>
      <c r="BY3" s="93" t="s">
        <v>72</v>
      </c>
      <c r="BZ3" s="92" t="s">
        <v>71</v>
      </c>
      <c r="CA3" s="93" t="s">
        <v>72</v>
      </c>
      <c r="CB3" s="92" t="s">
        <v>71</v>
      </c>
      <c r="CC3" s="93" t="s">
        <v>72</v>
      </c>
      <c r="CD3" s="92" t="s">
        <v>71</v>
      </c>
      <c r="CE3" s="93" t="s">
        <v>72</v>
      </c>
      <c r="CF3" s="92" t="s">
        <v>71</v>
      </c>
      <c r="CG3" s="93" t="s">
        <v>72</v>
      </c>
    </row>
    <row r="4" spans="1:85" s="102" customFormat="1" ht="19.899999999999999" customHeight="1" x14ac:dyDescent="0.25">
      <c r="A4" s="94">
        <v>1</v>
      </c>
      <c r="B4" s="95" t="s">
        <v>73</v>
      </c>
      <c r="C4" s="95" t="s">
        <v>74</v>
      </c>
      <c r="D4" s="94">
        <f>RANK(BF4,$BF$4:$BF$147)</f>
        <v>7</v>
      </c>
      <c r="E4" s="94">
        <v>0.7</v>
      </c>
      <c r="F4" s="94" t="s">
        <v>75</v>
      </c>
      <c r="G4" s="94">
        <v>2000</v>
      </c>
      <c r="H4" s="94">
        <v>3336</v>
      </c>
      <c r="I4" s="97">
        <f t="shared" ref="I4" si="0">H4*$E4</f>
        <v>2335.1999999999998</v>
      </c>
      <c r="J4" s="94">
        <v>864</v>
      </c>
      <c r="K4" s="97">
        <f t="shared" ref="K4" si="1">J4*$E4</f>
        <v>604.79999999999995</v>
      </c>
      <c r="L4" s="94">
        <v>2040</v>
      </c>
      <c r="M4" s="97">
        <f t="shared" ref="M4" si="2">L4*$E4</f>
        <v>1428</v>
      </c>
      <c r="N4" s="94">
        <v>3576</v>
      </c>
      <c r="O4" s="97">
        <f t="shared" ref="O4" si="3">N4*$E4</f>
        <v>2503.1999999999998</v>
      </c>
      <c r="P4" s="94">
        <v>2064</v>
      </c>
      <c r="Q4" s="97">
        <f t="shared" ref="Q4" si="4">P4*$E4</f>
        <v>1444.8</v>
      </c>
      <c r="R4" s="94">
        <v>2100</v>
      </c>
      <c r="S4" s="97">
        <f t="shared" ref="S4" si="5">R4*$E4</f>
        <v>1470</v>
      </c>
      <c r="T4" s="94">
        <v>1392</v>
      </c>
      <c r="U4" s="97">
        <f t="shared" ref="U4" si="6">T4*$E4</f>
        <v>974.4</v>
      </c>
      <c r="V4" s="94">
        <v>1224</v>
      </c>
      <c r="W4" s="97">
        <f t="shared" ref="W4" si="7">V4*$E4</f>
        <v>856.8</v>
      </c>
      <c r="X4" s="94">
        <v>1344</v>
      </c>
      <c r="Y4" s="97">
        <f t="shared" ref="Y4" si="8">X4*$E4</f>
        <v>940.8</v>
      </c>
      <c r="Z4" s="94">
        <v>540</v>
      </c>
      <c r="AA4" s="97">
        <f t="shared" ref="AA4" si="9">Z4*$E4</f>
        <v>378</v>
      </c>
      <c r="AB4" s="94">
        <v>1440</v>
      </c>
      <c r="AC4" s="97">
        <f t="shared" ref="AC4" si="10">AB4*$E4</f>
        <v>1007.9999999999999</v>
      </c>
      <c r="AD4" s="94">
        <v>684</v>
      </c>
      <c r="AE4" s="97">
        <f t="shared" ref="AE4" si="11">AD4*$E4</f>
        <v>478.79999999999995</v>
      </c>
      <c r="AF4" s="101">
        <f t="shared" ref="AF4" si="12">SUM(H4,J4,L4,N4,P4,R4,T4,V4,X4,Z4,AB4,AD4)</f>
        <v>20604</v>
      </c>
      <c r="AG4" s="100">
        <f t="shared" ref="AG4" si="13">SUM(I4,K4,M4,O4,Q4,S4,U4,W4,Y4,AA4,AC4,AE4)</f>
        <v>14422.799999999997</v>
      </c>
      <c r="AH4" s="96">
        <v>1236</v>
      </c>
      <c r="AI4" s="97">
        <f t="shared" ref="AI4:AK4" si="14">AH4*$E4</f>
        <v>865.19999999999993</v>
      </c>
      <c r="AJ4" s="98">
        <v>624</v>
      </c>
      <c r="AK4" s="97">
        <f t="shared" si="14"/>
        <v>436.79999999999995</v>
      </c>
      <c r="AL4" s="99">
        <v>1224</v>
      </c>
      <c r="AM4" s="100">
        <f>AL4*$E4</f>
        <v>856.8</v>
      </c>
      <c r="AN4" s="99">
        <v>636</v>
      </c>
      <c r="AO4" s="100">
        <f>AN4*$E4</f>
        <v>445.2</v>
      </c>
      <c r="AP4" s="99">
        <v>648</v>
      </c>
      <c r="AQ4" s="100">
        <f>AP4*$E4</f>
        <v>453.59999999999997</v>
      </c>
      <c r="AR4" s="99">
        <v>612</v>
      </c>
      <c r="AS4" s="100">
        <f>AR4*$E4</f>
        <v>428.4</v>
      </c>
      <c r="AT4" s="99">
        <v>612</v>
      </c>
      <c r="AU4" s="100">
        <f>AT4*$E4</f>
        <v>428.4</v>
      </c>
      <c r="AV4" s="99">
        <v>660</v>
      </c>
      <c r="AW4" s="100">
        <f>AV4*$E4</f>
        <v>461.99999999999994</v>
      </c>
      <c r="AX4" s="99">
        <v>792</v>
      </c>
      <c r="AY4" s="100">
        <f>AX4*$E4</f>
        <v>554.4</v>
      </c>
      <c r="AZ4" s="99">
        <v>660</v>
      </c>
      <c r="BA4" s="100">
        <f>AZ4*$E4</f>
        <v>461.99999999999994</v>
      </c>
      <c r="BB4" s="99">
        <v>720</v>
      </c>
      <c r="BC4" s="100">
        <f>BB4*$E4</f>
        <v>503.99999999999994</v>
      </c>
      <c r="BD4" s="99">
        <v>552</v>
      </c>
      <c r="BE4" s="100">
        <f>BD4*$E4</f>
        <v>386.4</v>
      </c>
      <c r="BF4" s="101">
        <f t="shared" ref="BF4:BG20" si="15">SUM(AH4,AJ4,AL4,AN4,AP4,AR4,AT4,AV4,AX4,AZ4,BB4,BD4)</f>
        <v>8976</v>
      </c>
      <c r="BG4" s="100">
        <f t="shared" si="15"/>
        <v>6283.1999999999989</v>
      </c>
      <c r="BH4" s="96">
        <v>720</v>
      </c>
      <c r="BI4" s="97">
        <f t="shared" ref="BI4" si="16">BH4*$E4</f>
        <v>503.99999999999994</v>
      </c>
      <c r="BJ4" s="98">
        <v>600</v>
      </c>
      <c r="BK4" s="97">
        <f>BJ4*$E4</f>
        <v>420</v>
      </c>
      <c r="BL4" s="99"/>
      <c r="BM4" s="100">
        <f>BL4*$E4</f>
        <v>0</v>
      </c>
      <c r="BN4" s="99"/>
      <c r="BO4" s="100">
        <f>BN4*$E4</f>
        <v>0</v>
      </c>
      <c r="BP4" s="99"/>
      <c r="BQ4" s="100">
        <f>BP4*$E4</f>
        <v>0</v>
      </c>
      <c r="BR4" s="99"/>
      <c r="BS4" s="100">
        <f>BR4*$E4</f>
        <v>0</v>
      </c>
      <c r="BT4" s="99"/>
      <c r="BU4" s="100">
        <f>BT4*$E4</f>
        <v>0</v>
      </c>
      <c r="BV4" s="99"/>
      <c r="BW4" s="100">
        <f>BV4*$E4</f>
        <v>0</v>
      </c>
      <c r="BX4" s="99"/>
      <c r="BY4" s="100">
        <f>BX4*$E4</f>
        <v>0</v>
      </c>
      <c r="BZ4" s="99"/>
      <c r="CA4" s="100">
        <f>BZ4*$E4</f>
        <v>0</v>
      </c>
      <c r="CB4" s="99"/>
      <c r="CC4" s="100">
        <f>CB4*$E4</f>
        <v>0</v>
      </c>
      <c r="CD4" s="99"/>
      <c r="CE4" s="100">
        <f>CD4*$E4</f>
        <v>0</v>
      </c>
      <c r="CF4" s="101">
        <f>SUM(BH4,BJ4,BL4,BN4,BP4,BR4,BT4,BV4,BX4,BZ4,CB4,CD4)</f>
        <v>1320</v>
      </c>
      <c r="CG4" s="100">
        <f t="shared" ref="CG4" si="17">SUM(BI4,BK4,BM4,BO4,BQ4,BS4,BU4,BW4,BY4,CA4,CC4,CE4)</f>
        <v>924</v>
      </c>
    </row>
    <row r="5" spans="1:85" s="102" customFormat="1" ht="19.899999999999999" customHeight="1" x14ac:dyDescent="0.25">
      <c r="A5" s="94"/>
      <c r="B5" s="95"/>
      <c r="C5" s="95"/>
      <c r="D5" s="94"/>
      <c r="E5" s="94"/>
      <c r="F5" s="94"/>
      <c r="G5" s="94"/>
      <c r="H5" s="94"/>
      <c r="I5" s="100"/>
      <c r="J5" s="94"/>
      <c r="K5" s="100"/>
      <c r="L5" s="94"/>
      <c r="M5" s="100"/>
      <c r="N5" s="94"/>
      <c r="O5" s="100"/>
      <c r="P5" s="94"/>
      <c r="Q5" s="100"/>
      <c r="R5" s="94"/>
      <c r="S5" s="100"/>
      <c r="T5" s="94"/>
      <c r="U5" s="100"/>
      <c r="V5" s="94"/>
      <c r="W5" s="100"/>
      <c r="X5" s="94"/>
      <c r="Y5" s="100"/>
      <c r="Z5" s="94"/>
      <c r="AA5" s="100"/>
      <c r="AB5" s="94"/>
      <c r="AC5" s="100"/>
      <c r="AD5" s="94"/>
      <c r="AE5" s="100"/>
      <c r="AF5" s="101"/>
      <c r="AG5" s="100"/>
      <c r="AH5" s="99"/>
      <c r="AI5" s="100"/>
      <c r="AJ5" s="99"/>
      <c r="AK5" s="100"/>
      <c r="AL5" s="99"/>
      <c r="AM5" s="100"/>
      <c r="AN5" s="99"/>
      <c r="AO5" s="100"/>
      <c r="AP5" s="99"/>
      <c r="AQ5" s="100"/>
      <c r="AR5" s="99"/>
      <c r="AS5" s="100"/>
      <c r="AT5" s="99"/>
      <c r="AU5" s="100"/>
      <c r="AV5" s="99"/>
      <c r="AW5" s="100"/>
      <c r="AX5" s="99"/>
      <c r="AY5" s="100"/>
      <c r="AZ5" s="99"/>
      <c r="BA5" s="100"/>
      <c r="BB5" s="99"/>
      <c r="BC5" s="100"/>
      <c r="BD5" s="99"/>
      <c r="BE5" s="100"/>
      <c r="BF5" s="101"/>
      <c r="BG5" s="100"/>
      <c r="BH5" s="99"/>
      <c r="BI5" s="100"/>
      <c r="BJ5" s="99"/>
      <c r="BK5" s="100"/>
      <c r="BL5" s="99"/>
      <c r="BM5" s="100"/>
      <c r="BN5" s="99"/>
      <c r="BO5" s="100"/>
      <c r="BP5" s="99"/>
      <c r="BQ5" s="100"/>
      <c r="BR5" s="99"/>
      <c r="BS5" s="100"/>
      <c r="BT5" s="99"/>
      <c r="BU5" s="100"/>
      <c r="BV5" s="99"/>
      <c r="BW5" s="100"/>
      <c r="BX5" s="99"/>
      <c r="BY5" s="100"/>
      <c r="BZ5" s="99"/>
      <c r="CA5" s="100"/>
      <c r="CB5" s="99"/>
      <c r="CC5" s="100"/>
      <c r="CD5" s="99"/>
      <c r="CE5" s="100"/>
      <c r="CF5" s="101"/>
      <c r="CG5" s="100"/>
    </row>
    <row r="6" spans="1:85" s="102" customFormat="1" ht="19.899999999999999" customHeight="1" x14ac:dyDescent="0.25">
      <c r="A6" s="94">
        <v>2</v>
      </c>
      <c r="B6" s="95" t="s">
        <v>76</v>
      </c>
      <c r="C6" s="95" t="s">
        <v>77</v>
      </c>
      <c r="D6" s="94">
        <f t="shared" ref="D6:D14" si="18">RANK(BF6,$BF$4:$BF$147)</f>
        <v>3</v>
      </c>
      <c r="E6" s="94">
        <v>1</v>
      </c>
      <c r="F6" s="94" t="s">
        <v>75</v>
      </c>
      <c r="G6" s="94">
        <v>1650</v>
      </c>
      <c r="H6" s="94"/>
      <c r="I6" s="100">
        <f t="shared" ref="I6:I72" si="19">H6*$E6</f>
        <v>0</v>
      </c>
      <c r="J6" s="94"/>
      <c r="K6" s="100">
        <f t="shared" ref="K6:K72" si="20">J6*$E6</f>
        <v>0</v>
      </c>
      <c r="L6" s="94"/>
      <c r="M6" s="100">
        <f t="shared" ref="M6:M72" si="21">L6*$E6</f>
        <v>0</v>
      </c>
      <c r="N6" s="94"/>
      <c r="O6" s="100">
        <f t="shared" ref="O6:O72" si="22">N6*$E6</f>
        <v>0</v>
      </c>
      <c r="P6" s="94"/>
      <c r="Q6" s="100">
        <f t="shared" ref="Q6:Q72" si="23">P6*$E6</f>
        <v>0</v>
      </c>
      <c r="R6" s="94"/>
      <c r="S6" s="100">
        <f t="shared" ref="S6:S72" si="24">R6*$E6</f>
        <v>0</v>
      </c>
      <c r="T6" s="94"/>
      <c r="U6" s="100">
        <f t="shared" ref="U6:U72" si="25">T6*$E6</f>
        <v>0</v>
      </c>
      <c r="V6" s="94"/>
      <c r="W6" s="100">
        <f t="shared" ref="W6:W72" si="26">V6*$E6</f>
        <v>0</v>
      </c>
      <c r="X6" s="94"/>
      <c r="Y6" s="100">
        <f t="shared" ref="Y6:Y72" si="27">X6*$E6</f>
        <v>0</v>
      </c>
      <c r="Z6" s="94"/>
      <c r="AA6" s="100">
        <f t="shared" ref="AA6:AA72" si="28">Z6*$E6</f>
        <v>0</v>
      </c>
      <c r="AB6" s="94"/>
      <c r="AC6" s="100">
        <f t="shared" ref="AC6:AC72" si="29">AB6*$E6</f>
        <v>0</v>
      </c>
      <c r="AD6" s="94"/>
      <c r="AE6" s="100">
        <f t="shared" ref="AE6:AE72" si="30">AD6*$E6</f>
        <v>0</v>
      </c>
      <c r="AF6" s="101">
        <f t="shared" ref="AF6:AF11" si="31">SUM(H6,J6,L6,N6,P6,R6,T6,V6,X6,Z6,AB6,AD6)</f>
        <v>0</v>
      </c>
      <c r="AG6" s="100">
        <f t="shared" ref="AG6:AG11" si="32">SUM(I6,K6,M6,O6,Q6,S6,U6,W6,Y6,AA6,AC6,AE6)</f>
        <v>0</v>
      </c>
      <c r="AH6" s="99"/>
      <c r="AI6" s="100">
        <f t="shared" ref="AI6:AK72" si="33">AH6*$E6</f>
        <v>0</v>
      </c>
      <c r="AJ6" s="99"/>
      <c r="AK6" s="100">
        <f t="shared" ref="AK6:AM72" si="34">AJ6*$E6</f>
        <v>0</v>
      </c>
      <c r="AL6" s="99"/>
      <c r="AM6" s="100">
        <f t="shared" si="34"/>
        <v>0</v>
      </c>
      <c r="AN6" s="99"/>
      <c r="AO6" s="100">
        <f t="shared" ref="AO6:AO72" si="35">AN6*$E6</f>
        <v>0</v>
      </c>
      <c r="AP6" s="99"/>
      <c r="AQ6" s="100">
        <f t="shared" ref="AQ6:AQ72" si="36">AP6*$E6</f>
        <v>0</v>
      </c>
      <c r="AR6" s="99"/>
      <c r="AS6" s="100">
        <f t="shared" ref="AS6:AS72" si="37">AR6*$E6</f>
        <v>0</v>
      </c>
      <c r="AT6" s="99">
        <v>20220</v>
      </c>
      <c r="AU6" s="100">
        <f t="shared" ref="AU6:AU72" si="38">AT6*$E6</f>
        <v>20220</v>
      </c>
      <c r="AV6" s="99">
        <v>22176</v>
      </c>
      <c r="AW6" s="100">
        <f t="shared" ref="AW6:AW72" si="39">AV6*$E6</f>
        <v>22176</v>
      </c>
      <c r="AX6" s="99">
        <v>22560</v>
      </c>
      <c r="AY6" s="100">
        <f t="shared" ref="AY6:AY72" si="40">AX6*$E6</f>
        <v>22560</v>
      </c>
      <c r="AZ6" s="99">
        <v>21516</v>
      </c>
      <c r="BA6" s="100">
        <f t="shared" ref="BA6:BA72" si="41">AZ6*$E6</f>
        <v>21516</v>
      </c>
      <c r="BB6" s="99">
        <v>18972</v>
      </c>
      <c r="BC6" s="100">
        <f t="shared" ref="BC6:BC72" si="42">BB6*$E6</f>
        <v>18972</v>
      </c>
      <c r="BD6" s="99">
        <v>29964</v>
      </c>
      <c r="BE6" s="100">
        <f t="shared" ref="BE6:BE72" si="43">BD6*$E6</f>
        <v>29964</v>
      </c>
      <c r="BF6" s="101">
        <f t="shared" si="15"/>
        <v>135408</v>
      </c>
      <c r="BG6" s="100">
        <f t="shared" si="15"/>
        <v>135408</v>
      </c>
      <c r="BH6" s="96">
        <v>27480</v>
      </c>
      <c r="BI6" s="97">
        <f t="shared" ref="BI6:BK13" si="44">BH6*$E6</f>
        <v>27480</v>
      </c>
      <c r="BJ6" s="98">
        <v>25884</v>
      </c>
      <c r="BK6" s="97">
        <f t="shared" si="44"/>
        <v>25884</v>
      </c>
      <c r="BL6" s="99"/>
      <c r="BM6" s="100">
        <f t="shared" ref="BM6:BM11" si="45">BL6*$E6</f>
        <v>0</v>
      </c>
      <c r="BN6" s="99"/>
      <c r="BO6" s="100">
        <f t="shared" ref="BO6:BO11" si="46">BN6*$E6</f>
        <v>0</v>
      </c>
      <c r="BP6" s="99"/>
      <c r="BQ6" s="100">
        <f t="shared" ref="BQ6:BQ11" si="47">BP6*$E6</f>
        <v>0</v>
      </c>
      <c r="BR6" s="99"/>
      <c r="BS6" s="100">
        <f t="shared" ref="BS6:BS11" si="48">BR6*$E6</f>
        <v>0</v>
      </c>
      <c r="BT6" s="99"/>
      <c r="BU6" s="100">
        <f t="shared" ref="BU6:BU11" si="49">BT6*$E6</f>
        <v>0</v>
      </c>
      <c r="BV6" s="99"/>
      <c r="BW6" s="100">
        <f t="shared" ref="BW6:BW11" si="50">BV6*$E6</f>
        <v>0</v>
      </c>
      <c r="BX6" s="99"/>
      <c r="BY6" s="100">
        <f t="shared" ref="BY6:BY11" si="51">BX6*$E6</f>
        <v>0</v>
      </c>
      <c r="BZ6" s="99"/>
      <c r="CA6" s="100">
        <f t="shared" ref="CA6:CA11" si="52">BZ6*$E6</f>
        <v>0</v>
      </c>
      <c r="CB6" s="99"/>
      <c r="CC6" s="100">
        <f t="shared" ref="CC6:CC11" si="53">CB6*$E6</f>
        <v>0</v>
      </c>
      <c r="CD6" s="99"/>
      <c r="CE6" s="100">
        <f t="shared" ref="CE6:CE11" si="54">CD6*$E6</f>
        <v>0</v>
      </c>
      <c r="CF6" s="101">
        <f t="shared" ref="CF6:CG11" si="55">SUM(BH6,BJ6,BL6,BN6,BP6,BR6,BT6,BV6,BX6,BZ6,CB6,CD6)</f>
        <v>53364</v>
      </c>
      <c r="CG6" s="100">
        <f t="shared" si="55"/>
        <v>53364</v>
      </c>
    </row>
    <row r="7" spans="1:85" s="102" customFormat="1" ht="19.899999999999999" customHeight="1" x14ac:dyDescent="0.25">
      <c r="A7" s="94">
        <v>3</v>
      </c>
      <c r="B7" s="95" t="s">
        <v>78</v>
      </c>
      <c r="C7" s="95" t="s">
        <v>77</v>
      </c>
      <c r="D7" s="94">
        <f t="shared" si="18"/>
        <v>2</v>
      </c>
      <c r="E7" s="94">
        <v>1</v>
      </c>
      <c r="F7" s="94" t="s">
        <v>75</v>
      </c>
      <c r="G7" s="94">
        <v>1650</v>
      </c>
      <c r="H7" s="94">
        <v>33756</v>
      </c>
      <c r="I7" s="97">
        <f t="shared" si="19"/>
        <v>33756</v>
      </c>
      <c r="J7" s="94">
        <v>33792</v>
      </c>
      <c r="K7" s="97">
        <f t="shared" si="20"/>
        <v>33792</v>
      </c>
      <c r="L7" s="94">
        <v>31872</v>
      </c>
      <c r="M7" s="97">
        <f t="shared" si="21"/>
        <v>31872</v>
      </c>
      <c r="N7" s="94">
        <v>37668</v>
      </c>
      <c r="O7" s="97">
        <f t="shared" si="22"/>
        <v>37668</v>
      </c>
      <c r="P7" s="94">
        <v>44508</v>
      </c>
      <c r="Q7" s="97">
        <f t="shared" si="23"/>
        <v>44508</v>
      </c>
      <c r="R7" s="94">
        <v>35976</v>
      </c>
      <c r="S7" s="97">
        <f t="shared" si="24"/>
        <v>35976</v>
      </c>
      <c r="T7" s="94">
        <v>42204</v>
      </c>
      <c r="U7" s="97">
        <f t="shared" si="25"/>
        <v>42204</v>
      </c>
      <c r="V7" s="94">
        <v>32160</v>
      </c>
      <c r="W7" s="97">
        <f t="shared" si="26"/>
        <v>32160</v>
      </c>
      <c r="X7" s="94">
        <v>25860</v>
      </c>
      <c r="Y7" s="97">
        <f t="shared" si="27"/>
        <v>25860</v>
      </c>
      <c r="Z7" s="94">
        <v>33624</v>
      </c>
      <c r="AA7" s="97">
        <f t="shared" si="28"/>
        <v>33624</v>
      </c>
      <c r="AB7" s="94">
        <v>25584</v>
      </c>
      <c r="AC7" s="97">
        <f t="shared" si="29"/>
        <v>25584</v>
      </c>
      <c r="AD7" s="94">
        <v>24720</v>
      </c>
      <c r="AE7" s="97">
        <f t="shared" si="30"/>
        <v>24720</v>
      </c>
      <c r="AF7" s="101">
        <f t="shared" si="31"/>
        <v>401724</v>
      </c>
      <c r="AG7" s="100">
        <f t="shared" si="32"/>
        <v>401724</v>
      </c>
      <c r="AH7" s="96">
        <v>23568</v>
      </c>
      <c r="AI7" s="97">
        <f t="shared" si="33"/>
        <v>23568</v>
      </c>
      <c r="AJ7" s="98">
        <v>22284</v>
      </c>
      <c r="AK7" s="97">
        <f t="shared" si="33"/>
        <v>22284</v>
      </c>
      <c r="AL7" s="99">
        <v>28752</v>
      </c>
      <c r="AM7" s="100">
        <f t="shared" si="34"/>
        <v>28752</v>
      </c>
      <c r="AN7" s="99">
        <v>22548</v>
      </c>
      <c r="AO7" s="100">
        <f t="shared" si="35"/>
        <v>22548</v>
      </c>
      <c r="AP7" s="99">
        <v>23148</v>
      </c>
      <c r="AQ7" s="100">
        <f t="shared" si="36"/>
        <v>23148</v>
      </c>
      <c r="AR7" s="99">
        <v>22872</v>
      </c>
      <c r="AS7" s="100">
        <f t="shared" si="37"/>
        <v>22872</v>
      </c>
      <c r="AT7" s="99">
        <v>5664</v>
      </c>
      <c r="AU7" s="100">
        <f t="shared" si="38"/>
        <v>5664</v>
      </c>
      <c r="AV7" s="99"/>
      <c r="AW7" s="100">
        <f t="shared" si="39"/>
        <v>0</v>
      </c>
      <c r="AX7" s="99"/>
      <c r="AY7" s="100">
        <f t="shared" si="40"/>
        <v>0</v>
      </c>
      <c r="AZ7" s="99"/>
      <c r="BA7" s="100">
        <f t="shared" si="41"/>
        <v>0</v>
      </c>
      <c r="BB7" s="99"/>
      <c r="BC7" s="100">
        <f t="shared" si="42"/>
        <v>0</v>
      </c>
      <c r="BD7" s="99"/>
      <c r="BE7" s="100">
        <f t="shared" si="43"/>
        <v>0</v>
      </c>
      <c r="BF7" s="101">
        <f t="shared" si="15"/>
        <v>148836</v>
      </c>
      <c r="BG7" s="100">
        <f t="shared" si="15"/>
        <v>148836</v>
      </c>
      <c r="BH7" s="99"/>
      <c r="BI7" s="97">
        <f t="shared" si="44"/>
        <v>0</v>
      </c>
      <c r="BJ7" s="99"/>
      <c r="BK7" s="100">
        <v>0</v>
      </c>
      <c r="BL7" s="99"/>
      <c r="BM7" s="100">
        <f t="shared" si="45"/>
        <v>0</v>
      </c>
      <c r="BN7" s="99"/>
      <c r="BO7" s="100">
        <f t="shared" si="46"/>
        <v>0</v>
      </c>
      <c r="BP7" s="99"/>
      <c r="BQ7" s="100">
        <f t="shared" si="47"/>
        <v>0</v>
      </c>
      <c r="BR7" s="99"/>
      <c r="BS7" s="100">
        <f t="shared" si="48"/>
        <v>0</v>
      </c>
      <c r="BT7" s="99"/>
      <c r="BU7" s="100">
        <f t="shared" si="49"/>
        <v>0</v>
      </c>
      <c r="BV7" s="99"/>
      <c r="BW7" s="100">
        <f t="shared" si="50"/>
        <v>0</v>
      </c>
      <c r="BX7" s="99"/>
      <c r="BY7" s="100">
        <f t="shared" si="51"/>
        <v>0</v>
      </c>
      <c r="BZ7" s="99"/>
      <c r="CA7" s="100">
        <f t="shared" si="52"/>
        <v>0</v>
      </c>
      <c r="CB7" s="99"/>
      <c r="CC7" s="100">
        <f t="shared" si="53"/>
        <v>0</v>
      </c>
      <c r="CD7" s="99"/>
      <c r="CE7" s="100">
        <f t="shared" si="54"/>
        <v>0</v>
      </c>
      <c r="CF7" s="101">
        <f t="shared" si="55"/>
        <v>0</v>
      </c>
      <c r="CG7" s="100">
        <f t="shared" si="55"/>
        <v>0</v>
      </c>
    </row>
    <row r="8" spans="1:85" s="102" customFormat="1" ht="19.899999999999999" customHeight="1" x14ac:dyDescent="0.25">
      <c r="A8" s="94">
        <v>4</v>
      </c>
      <c r="B8" s="95" t="s">
        <v>79</v>
      </c>
      <c r="C8" s="95" t="s">
        <v>77</v>
      </c>
      <c r="D8" s="94">
        <f t="shared" si="18"/>
        <v>9</v>
      </c>
      <c r="E8" s="94">
        <v>0.6</v>
      </c>
      <c r="F8" s="94" t="s">
        <v>75</v>
      </c>
      <c r="G8" s="94">
        <v>1130</v>
      </c>
      <c r="H8" s="94">
        <v>228</v>
      </c>
      <c r="I8" s="97">
        <f t="shared" si="19"/>
        <v>136.79999999999998</v>
      </c>
      <c r="J8" s="94">
        <v>624</v>
      </c>
      <c r="K8" s="97">
        <f t="shared" si="20"/>
        <v>374.4</v>
      </c>
      <c r="L8" s="94">
        <v>216</v>
      </c>
      <c r="M8" s="97">
        <f t="shared" si="21"/>
        <v>129.6</v>
      </c>
      <c r="N8" s="94">
        <v>432</v>
      </c>
      <c r="O8" s="97">
        <f t="shared" si="22"/>
        <v>259.2</v>
      </c>
      <c r="P8" s="94">
        <v>576</v>
      </c>
      <c r="Q8" s="97">
        <f t="shared" si="23"/>
        <v>345.59999999999997</v>
      </c>
      <c r="R8" s="94">
        <v>384</v>
      </c>
      <c r="S8" s="97">
        <f t="shared" si="24"/>
        <v>230.39999999999998</v>
      </c>
      <c r="T8" s="94">
        <v>1020</v>
      </c>
      <c r="U8" s="97">
        <f t="shared" si="25"/>
        <v>612</v>
      </c>
      <c r="V8" s="94">
        <v>384</v>
      </c>
      <c r="W8" s="97">
        <f t="shared" si="26"/>
        <v>230.39999999999998</v>
      </c>
      <c r="X8" s="94">
        <v>756</v>
      </c>
      <c r="Y8" s="97">
        <f t="shared" si="27"/>
        <v>453.59999999999997</v>
      </c>
      <c r="Z8" s="94">
        <v>348</v>
      </c>
      <c r="AA8" s="97">
        <f t="shared" si="28"/>
        <v>208.79999999999998</v>
      </c>
      <c r="AB8" s="94">
        <v>684</v>
      </c>
      <c r="AC8" s="97">
        <f t="shared" si="29"/>
        <v>410.4</v>
      </c>
      <c r="AD8" s="94">
        <v>264</v>
      </c>
      <c r="AE8" s="97">
        <f t="shared" si="30"/>
        <v>158.4</v>
      </c>
      <c r="AF8" s="101">
        <f t="shared" si="31"/>
        <v>5916</v>
      </c>
      <c r="AG8" s="100">
        <f t="shared" si="32"/>
        <v>3549.6000000000004</v>
      </c>
      <c r="AH8" s="96">
        <v>408</v>
      </c>
      <c r="AI8" s="97">
        <f t="shared" si="33"/>
        <v>244.79999999999998</v>
      </c>
      <c r="AJ8" s="98">
        <v>264</v>
      </c>
      <c r="AK8" s="97">
        <f t="shared" si="33"/>
        <v>158.4</v>
      </c>
      <c r="AL8" s="99">
        <v>552</v>
      </c>
      <c r="AM8" s="100">
        <f t="shared" si="34"/>
        <v>331.2</v>
      </c>
      <c r="AN8" s="99">
        <v>264</v>
      </c>
      <c r="AO8" s="100">
        <f t="shared" si="35"/>
        <v>158.4</v>
      </c>
      <c r="AP8" s="99">
        <v>12</v>
      </c>
      <c r="AQ8" s="100">
        <f t="shared" si="36"/>
        <v>7.1999999999999993</v>
      </c>
      <c r="AR8" s="99">
        <v>24</v>
      </c>
      <c r="AS8" s="100">
        <f t="shared" si="37"/>
        <v>14.399999999999999</v>
      </c>
      <c r="AT8" s="99">
        <v>192</v>
      </c>
      <c r="AU8" s="100">
        <f t="shared" si="38"/>
        <v>115.19999999999999</v>
      </c>
      <c r="AV8" s="99">
        <v>12</v>
      </c>
      <c r="AW8" s="100">
        <f t="shared" si="39"/>
        <v>7.1999999999999993</v>
      </c>
      <c r="AX8" s="99">
        <v>252</v>
      </c>
      <c r="AY8" s="100">
        <f t="shared" si="40"/>
        <v>151.19999999999999</v>
      </c>
      <c r="AZ8" s="99">
        <v>120</v>
      </c>
      <c r="BA8" s="100">
        <f t="shared" si="41"/>
        <v>72</v>
      </c>
      <c r="BB8" s="99">
        <v>192</v>
      </c>
      <c r="BC8" s="100">
        <f t="shared" si="42"/>
        <v>115.19999999999999</v>
      </c>
      <c r="BD8" s="99">
        <v>48</v>
      </c>
      <c r="BE8" s="100">
        <f t="shared" si="43"/>
        <v>28.799999999999997</v>
      </c>
      <c r="BF8" s="101">
        <f t="shared" si="15"/>
        <v>2340</v>
      </c>
      <c r="BG8" s="100">
        <f t="shared" si="15"/>
        <v>1404</v>
      </c>
      <c r="BH8" s="96">
        <v>24</v>
      </c>
      <c r="BI8" s="97">
        <f t="shared" si="44"/>
        <v>14.399999999999999</v>
      </c>
      <c r="BJ8" s="98">
        <v>252</v>
      </c>
      <c r="BK8" s="97">
        <f t="shared" si="44"/>
        <v>151.19999999999999</v>
      </c>
      <c r="BL8" s="99"/>
      <c r="BM8" s="100">
        <f t="shared" si="45"/>
        <v>0</v>
      </c>
      <c r="BN8" s="99"/>
      <c r="BO8" s="100">
        <f t="shared" si="46"/>
        <v>0</v>
      </c>
      <c r="BP8" s="99"/>
      <c r="BQ8" s="100">
        <f t="shared" si="47"/>
        <v>0</v>
      </c>
      <c r="BR8" s="99"/>
      <c r="BS8" s="100">
        <f t="shared" si="48"/>
        <v>0</v>
      </c>
      <c r="BT8" s="99"/>
      <c r="BU8" s="100">
        <f t="shared" si="49"/>
        <v>0</v>
      </c>
      <c r="BV8" s="99"/>
      <c r="BW8" s="100">
        <f t="shared" si="50"/>
        <v>0</v>
      </c>
      <c r="BX8" s="99"/>
      <c r="BY8" s="100">
        <f t="shared" si="51"/>
        <v>0</v>
      </c>
      <c r="BZ8" s="99"/>
      <c r="CA8" s="100">
        <f t="shared" si="52"/>
        <v>0</v>
      </c>
      <c r="CB8" s="99"/>
      <c r="CC8" s="100">
        <f t="shared" si="53"/>
        <v>0</v>
      </c>
      <c r="CD8" s="99"/>
      <c r="CE8" s="100">
        <f t="shared" si="54"/>
        <v>0</v>
      </c>
      <c r="CF8" s="101">
        <f t="shared" si="55"/>
        <v>276</v>
      </c>
      <c r="CG8" s="100">
        <f t="shared" si="55"/>
        <v>165.6</v>
      </c>
    </row>
    <row r="9" spans="1:85" s="102" customFormat="1" ht="19.899999999999999" customHeight="1" x14ac:dyDescent="0.25">
      <c r="A9" s="94">
        <v>5</v>
      </c>
      <c r="B9" s="95" t="s">
        <v>80</v>
      </c>
      <c r="C9" s="95" t="s">
        <v>77</v>
      </c>
      <c r="D9" s="94">
        <f t="shared" si="18"/>
        <v>1</v>
      </c>
      <c r="E9" s="94">
        <v>0.35</v>
      </c>
      <c r="F9" s="94" t="s">
        <v>81</v>
      </c>
      <c r="G9" s="94">
        <v>760</v>
      </c>
      <c r="H9" s="94">
        <v>22520</v>
      </c>
      <c r="I9" s="97">
        <f t="shared" si="19"/>
        <v>7881.9999999999991</v>
      </c>
      <c r="J9" s="94">
        <v>14920</v>
      </c>
      <c r="K9" s="97">
        <f t="shared" si="20"/>
        <v>5222</v>
      </c>
      <c r="L9" s="94">
        <v>20600</v>
      </c>
      <c r="M9" s="97">
        <f t="shared" si="21"/>
        <v>7209.9999999999991</v>
      </c>
      <c r="N9" s="94">
        <v>20560</v>
      </c>
      <c r="O9" s="97">
        <f t="shared" si="22"/>
        <v>7195.9999999999991</v>
      </c>
      <c r="P9" s="94">
        <v>26640</v>
      </c>
      <c r="Q9" s="97">
        <f t="shared" si="23"/>
        <v>9324</v>
      </c>
      <c r="R9" s="94">
        <v>14200</v>
      </c>
      <c r="S9" s="97">
        <f t="shared" si="24"/>
        <v>4970</v>
      </c>
      <c r="T9" s="94">
        <v>24280</v>
      </c>
      <c r="U9" s="97">
        <f t="shared" si="25"/>
        <v>8498</v>
      </c>
      <c r="V9" s="94">
        <v>21160</v>
      </c>
      <c r="W9" s="97">
        <f t="shared" si="26"/>
        <v>7405.9999999999991</v>
      </c>
      <c r="X9" s="94">
        <v>12720</v>
      </c>
      <c r="Y9" s="97">
        <f t="shared" si="27"/>
        <v>4452</v>
      </c>
      <c r="Z9" s="94">
        <v>19840</v>
      </c>
      <c r="AA9" s="97">
        <f t="shared" si="28"/>
        <v>6944</v>
      </c>
      <c r="AB9" s="94">
        <v>13360</v>
      </c>
      <c r="AC9" s="97">
        <f t="shared" si="29"/>
        <v>4676</v>
      </c>
      <c r="AD9" s="94">
        <v>17960</v>
      </c>
      <c r="AE9" s="97">
        <f t="shared" si="30"/>
        <v>6286</v>
      </c>
      <c r="AF9" s="101">
        <f t="shared" si="31"/>
        <v>228760</v>
      </c>
      <c r="AG9" s="100">
        <f t="shared" si="32"/>
        <v>80066</v>
      </c>
      <c r="AH9" s="96">
        <v>14400</v>
      </c>
      <c r="AI9" s="97">
        <f t="shared" si="33"/>
        <v>5040</v>
      </c>
      <c r="AJ9" s="98">
        <v>18520</v>
      </c>
      <c r="AK9" s="97">
        <f t="shared" si="33"/>
        <v>6482</v>
      </c>
      <c r="AL9" s="99">
        <v>15200</v>
      </c>
      <c r="AM9" s="100">
        <f t="shared" si="34"/>
        <v>5320</v>
      </c>
      <c r="AN9" s="99">
        <v>12040</v>
      </c>
      <c r="AO9" s="100">
        <f t="shared" si="35"/>
        <v>4214</v>
      </c>
      <c r="AP9" s="99">
        <v>11920</v>
      </c>
      <c r="AQ9" s="100">
        <f t="shared" si="36"/>
        <v>4172</v>
      </c>
      <c r="AR9" s="99">
        <v>12040</v>
      </c>
      <c r="AS9" s="100">
        <f t="shared" si="37"/>
        <v>4214</v>
      </c>
      <c r="AT9" s="99">
        <v>10240</v>
      </c>
      <c r="AU9" s="100">
        <f t="shared" si="38"/>
        <v>3584</v>
      </c>
      <c r="AV9" s="99">
        <v>10360</v>
      </c>
      <c r="AW9" s="100">
        <f t="shared" si="39"/>
        <v>3625.9999999999995</v>
      </c>
      <c r="AX9" s="99">
        <v>14480</v>
      </c>
      <c r="AY9" s="100">
        <f t="shared" si="40"/>
        <v>5068</v>
      </c>
      <c r="AZ9" s="99">
        <v>13360</v>
      </c>
      <c r="BA9" s="100">
        <f t="shared" si="41"/>
        <v>4676</v>
      </c>
      <c r="BB9" s="99">
        <v>10800</v>
      </c>
      <c r="BC9" s="100">
        <f t="shared" si="42"/>
        <v>3779.9999999999995</v>
      </c>
      <c r="BD9" s="99">
        <v>16240</v>
      </c>
      <c r="BE9" s="100">
        <f t="shared" si="43"/>
        <v>5684</v>
      </c>
      <c r="BF9" s="101">
        <f t="shared" si="15"/>
        <v>159600</v>
      </c>
      <c r="BG9" s="100">
        <f t="shared" si="15"/>
        <v>55860</v>
      </c>
      <c r="BH9" s="96">
        <v>16160</v>
      </c>
      <c r="BI9" s="97">
        <f t="shared" si="44"/>
        <v>5656</v>
      </c>
      <c r="BJ9" s="98">
        <v>10080</v>
      </c>
      <c r="BK9" s="97">
        <f t="shared" si="44"/>
        <v>3528</v>
      </c>
      <c r="BL9" s="99"/>
      <c r="BM9" s="100">
        <f t="shared" si="45"/>
        <v>0</v>
      </c>
      <c r="BN9" s="99"/>
      <c r="BO9" s="100">
        <f t="shared" si="46"/>
        <v>0</v>
      </c>
      <c r="BP9" s="99"/>
      <c r="BQ9" s="100">
        <f t="shared" si="47"/>
        <v>0</v>
      </c>
      <c r="BR9" s="99"/>
      <c r="BS9" s="100">
        <f t="shared" si="48"/>
        <v>0</v>
      </c>
      <c r="BT9" s="99"/>
      <c r="BU9" s="100">
        <f t="shared" si="49"/>
        <v>0</v>
      </c>
      <c r="BV9" s="99"/>
      <c r="BW9" s="100">
        <f t="shared" si="50"/>
        <v>0</v>
      </c>
      <c r="BX9" s="99"/>
      <c r="BY9" s="100">
        <f t="shared" si="51"/>
        <v>0</v>
      </c>
      <c r="BZ9" s="99"/>
      <c r="CA9" s="100">
        <f t="shared" si="52"/>
        <v>0</v>
      </c>
      <c r="CB9" s="99"/>
      <c r="CC9" s="100">
        <f t="shared" si="53"/>
        <v>0</v>
      </c>
      <c r="CD9" s="99"/>
      <c r="CE9" s="100">
        <f t="shared" si="54"/>
        <v>0</v>
      </c>
      <c r="CF9" s="101">
        <f t="shared" si="55"/>
        <v>26240</v>
      </c>
      <c r="CG9" s="100">
        <f t="shared" si="55"/>
        <v>9184</v>
      </c>
    </row>
    <row r="10" spans="1:85" s="102" customFormat="1" ht="19.899999999999999" customHeight="1" x14ac:dyDescent="0.25">
      <c r="A10" s="94">
        <v>6</v>
      </c>
      <c r="B10" s="95" t="s">
        <v>82</v>
      </c>
      <c r="C10" s="95" t="s">
        <v>74</v>
      </c>
      <c r="D10" s="94">
        <f t="shared" si="18"/>
        <v>17</v>
      </c>
      <c r="E10" s="94">
        <v>0.7</v>
      </c>
      <c r="F10" s="94" t="s">
        <v>83</v>
      </c>
      <c r="G10" s="94">
        <v>1850</v>
      </c>
      <c r="H10" s="94"/>
      <c r="I10" s="100">
        <f t="shared" si="19"/>
        <v>0</v>
      </c>
      <c r="J10" s="94"/>
      <c r="K10" s="100">
        <f t="shared" si="20"/>
        <v>0</v>
      </c>
      <c r="L10" s="94"/>
      <c r="M10" s="100">
        <f t="shared" si="21"/>
        <v>0</v>
      </c>
      <c r="N10" s="94"/>
      <c r="O10" s="100">
        <f t="shared" si="22"/>
        <v>0</v>
      </c>
      <c r="P10" s="94"/>
      <c r="Q10" s="100">
        <f t="shared" si="23"/>
        <v>0</v>
      </c>
      <c r="R10" s="94"/>
      <c r="S10" s="100">
        <f t="shared" si="24"/>
        <v>0</v>
      </c>
      <c r="T10" s="94"/>
      <c r="U10" s="100">
        <f t="shared" si="25"/>
        <v>0</v>
      </c>
      <c r="V10" s="94"/>
      <c r="W10" s="100">
        <f t="shared" si="26"/>
        <v>0</v>
      </c>
      <c r="X10" s="94"/>
      <c r="Y10" s="100">
        <f t="shared" si="27"/>
        <v>0</v>
      </c>
      <c r="Z10" s="94"/>
      <c r="AA10" s="100">
        <f t="shared" si="28"/>
        <v>0</v>
      </c>
      <c r="AB10" s="94"/>
      <c r="AC10" s="100">
        <f t="shared" si="29"/>
        <v>0</v>
      </c>
      <c r="AD10" s="94"/>
      <c r="AE10" s="100">
        <f t="shared" si="30"/>
        <v>0</v>
      </c>
      <c r="AF10" s="101">
        <f t="shared" si="31"/>
        <v>0</v>
      </c>
      <c r="AG10" s="100">
        <f t="shared" si="32"/>
        <v>0</v>
      </c>
      <c r="AH10" s="99"/>
      <c r="AI10" s="100">
        <f t="shared" si="33"/>
        <v>0</v>
      </c>
      <c r="AJ10" s="99"/>
      <c r="AK10" s="100">
        <f t="shared" si="34"/>
        <v>0</v>
      </c>
      <c r="AL10" s="99"/>
      <c r="AM10" s="100">
        <f t="shared" si="34"/>
        <v>0</v>
      </c>
      <c r="AN10" s="99"/>
      <c r="AO10" s="100">
        <f t="shared" si="35"/>
        <v>0</v>
      </c>
      <c r="AP10" s="99"/>
      <c r="AQ10" s="100">
        <f t="shared" si="36"/>
        <v>0</v>
      </c>
      <c r="AR10" s="99"/>
      <c r="AS10" s="100">
        <f t="shared" si="37"/>
        <v>0</v>
      </c>
      <c r="AT10" s="99"/>
      <c r="AU10" s="100">
        <f t="shared" si="38"/>
        <v>0</v>
      </c>
      <c r="AV10" s="99"/>
      <c r="AW10" s="100">
        <f t="shared" si="39"/>
        <v>0</v>
      </c>
      <c r="AX10" s="99"/>
      <c r="AY10" s="100">
        <f t="shared" si="40"/>
        <v>0</v>
      </c>
      <c r="AZ10" s="99"/>
      <c r="BA10" s="100">
        <f t="shared" si="41"/>
        <v>0</v>
      </c>
      <c r="BB10" s="99"/>
      <c r="BC10" s="100">
        <f t="shared" si="42"/>
        <v>0</v>
      </c>
      <c r="BD10" s="99"/>
      <c r="BE10" s="100">
        <f t="shared" si="43"/>
        <v>0</v>
      </c>
      <c r="BF10" s="101">
        <f t="shared" si="15"/>
        <v>0</v>
      </c>
      <c r="BG10" s="100">
        <f t="shared" si="15"/>
        <v>0</v>
      </c>
      <c r="BH10" s="99"/>
      <c r="BI10" s="100">
        <f t="shared" si="44"/>
        <v>0</v>
      </c>
      <c r="BJ10" s="99"/>
      <c r="BK10" s="100">
        <f t="shared" si="44"/>
        <v>0</v>
      </c>
      <c r="BL10" s="99"/>
      <c r="BM10" s="100">
        <f t="shared" si="45"/>
        <v>0</v>
      </c>
      <c r="BN10" s="99"/>
      <c r="BO10" s="100">
        <f t="shared" si="46"/>
        <v>0</v>
      </c>
      <c r="BP10" s="99"/>
      <c r="BQ10" s="100">
        <f t="shared" si="47"/>
        <v>0</v>
      </c>
      <c r="BR10" s="99"/>
      <c r="BS10" s="100">
        <f t="shared" si="48"/>
        <v>0</v>
      </c>
      <c r="BT10" s="99"/>
      <c r="BU10" s="100">
        <f t="shared" si="49"/>
        <v>0</v>
      </c>
      <c r="BV10" s="99"/>
      <c r="BW10" s="100">
        <f t="shared" si="50"/>
        <v>0</v>
      </c>
      <c r="BX10" s="99"/>
      <c r="BY10" s="100">
        <f t="shared" si="51"/>
        <v>0</v>
      </c>
      <c r="BZ10" s="99"/>
      <c r="CA10" s="100">
        <f t="shared" si="52"/>
        <v>0</v>
      </c>
      <c r="CB10" s="99"/>
      <c r="CC10" s="100">
        <f t="shared" si="53"/>
        <v>0</v>
      </c>
      <c r="CD10" s="99"/>
      <c r="CE10" s="100">
        <f t="shared" si="54"/>
        <v>0</v>
      </c>
      <c r="CF10" s="101">
        <f t="shared" si="55"/>
        <v>0</v>
      </c>
      <c r="CG10" s="100">
        <f t="shared" si="55"/>
        <v>0</v>
      </c>
    </row>
    <row r="11" spans="1:85" s="102" customFormat="1" ht="19.899999999999999" customHeight="1" x14ac:dyDescent="0.25">
      <c r="A11" s="94">
        <v>7</v>
      </c>
      <c r="B11" s="95" t="s">
        <v>84</v>
      </c>
      <c r="C11" s="95" t="s">
        <v>74</v>
      </c>
      <c r="D11" s="94">
        <f t="shared" si="18"/>
        <v>17</v>
      </c>
      <c r="E11" s="94">
        <v>0.64</v>
      </c>
      <c r="F11" s="94" t="s">
        <v>83</v>
      </c>
      <c r="G11" s="94">
        <v>1400</v>
      </c>
      <c r="H11" s="94"/>
      <c r="I11" s="97">
        <f t="shared" si="19"/>
        <v>0</v>
      </c>
      <c r="J11" s="94"/>
      <c r="K11" s="97">
        <f t="shared" si="20"/>
        <v>0</v>
      </c>
      <c r="L11" s="94"/>
      <c r="M11" s="97">
        <f t="shared" si="21"/>
        <v>0</v>
      </c>
      <c r="N11" s="94"/>
      <c r="O11" s="97">
        <f t="shared" si="22"/>
        <v>0</v>
      </c>
      <c r="P11" s="94"/>
      <c r="Q11" s="97">
        <f t="shared" si="23"/>
        <v>0</v>
      </c>
      <c r="R11" s="94"/>
      <c r="S11" s="97">
        <f t="shared" si="24"/>
        <v>0</v>
      </c>
      <c r="T11" s="94"/>
      <c r="U11" s="97">
        <f t="shared" si="25"/>
        <v>0</v>
      </c>
      <c r="V11" s="94"/>
      <c r="W11" s="97">
        <f t="shared" si="26"/>
        <v>0</v>
      </c>
      <c r="X11" s="94"/>
      <c r="Y11" s="97">
        <f t="shared" si="27"/>
        <v>0</v>
      </c>
      <c r="Z11" s="94"/>
      <c r="AA11" s="97">
        <f t="shared" si="28"/>
        <v>0</v>
      </c>
      <c r="AB11" s="94"/>
      <c r="AC11" s="97">
        <f t="shared" si="29"/>
        <v>0</v>
      </c>
      <c r="AD11" s="94"/>
      <c r="AE11" s="97">
        <f t="shared" si="30"/>
        <v>0</v>
      </c>
      <c r="AF11" s="101">
        <f t="shared" si="31"/>
        <v>0</v>
      </c>
      <c r="AG11" s="100">
        <f t="shared" si="32"/>
        <v>0</v>
      </c>
      <c r="AH11" s="96"/>
      <c r="AI11" s="97">
        <f t="shared" si="33"/>
        <v>0</v>
      </c>
      <c r="AJ11" s="98"/>
      <c r="AK11" s="97">
        <f t="shared" si="33"/>
        <v>0</v>
      </c>
      <c r="AL11" s="99"/>
      <c r="AM11" s="100">
        <f t="shared" si="34"/>
        <v>0</v>
      </c>
      <c r="AN11" s="99"/>
      <c r="AO11" s="100">
        <f t="shared" si="35"/>
        <v>0</v>
      </c>
      <c r="AP11" s="99"/>
      <c r="AQ11" s="100">
        <f t="shared" si="36"/>
        <v>0</v>
      </c>
      <c r="AR11" s="99"/>
      <c r="AS11" s="100">
        <f t="shared" si="37"/>
        <v>0</v>
      </c>
      <c r="AT11" s="99"/>
      <c r="AU11" s="100">
        <f t="shared" si="38"/>
        <v>0</v>
      </c>
      <c r="AV11" s="99"/>
      <c r="AW11" s="100">
        <f t="shared" si="39"/>
        <v>0</v>
      </c>
      <c r="AX11" s="99"/>
      <c r="AY11" s="100">
        <f t="shared" si="40"/>
        <v>0</v>
      </c>
      <c r="AZ11" s="99"/>
      <c r="BA11" s="100">
        <f t="shared" si="41"/>
        <v>0</v>
      </c>
      <c r="BB11" s="99"/>
      <c r="BC11" s="100">
        <f t="shared" si="42"/>
        <v>0</v>
      </c>
      <c r="BD11" s="99"/>
      <c r="BE11" s="100">
        <f t="shared" si="43"/>
        <v>0</v>
      </c>
      <c r="BF11" s="101">
        <f t="shared" si="15"/>
        <v>0</v>
      </c>
      <c r="BG11" s="100">
        <f t="shared" si="15"/>
        <v>0</v>
      </c>
      <c r="BH11" s="99"/>
      <c r="BI11" s="100">
        <f t="shared" si="44"/>
        <v>0</v>
      </c>
      <c r="BJ11" s="99"/>
      <c r="BK11" s="100">
        <f t="shared" si="44"/>
        <v>0</v>
      </c>
      <c r="BL11" s="99"/>
      <c r="BM11" s="100">
        <f t="shared" si="45"/>
        <v>0</v>
      </c>
      <c r="BN11" s="99"/>
      <c r="BO11" s="100">
        <f t="shared" si="46"/>
        <v>0</v>
      </c>
      <c r="BP11" s="99"/>
      <c r="BQ11" s="100">
        <f t="shared" si="47"/>
        <v>0</v>
      </c>
      <c r="BR11" s="99"/>
      <c r="BS11" s="100">
        <f t="shared" si="48"/>
        <v>0</v>
      </c>
      <c r="BT11" s="99"/>
      <c r="BU11" s="100">
        <f t="shared" si="49"/>
        <v>0</v>
      </c>
      <c r="BV11" s="99"/>
      <c r="BW11" s="100">
        <f t="shared" si="50"/>
        <v>0</v>
      </c>
      <c r="BX11" s="99"/>
      <c r="BY11" s="100">
        <f t="shared" si="51"/>
        <v>0</v>
      </c>
      <c r="BZ11" s="99"/>
      <c r="CA11" s="100">
        <f t="shared" si="52"/>
        <v>0</v>
      </c>
      <c r="CB11" s="99"/>
      <c r="CC11" s="100">
        <f t="shared" si="53"/>
        <v>0</v>
      </c>
      <c r="CD11" s="99"/>
      <c r="CE11" s="100">
        <f t="shared" si="54"/>
        <v>0</v>
      </c>
      <c r="CF11" s="101">
        <f t="shared" si="55"/>
        <v>0</v>
      </c>
      <c r="CG11" s="100">
        <f t="shared" si="55"/>
        <v>0</v>
      </c>
    </row>
    <row r="12" spans="1:85" s="102" customFormat="1" ht="19.899999999999999" customHeight="1" x14ac:dyDescent="0.25">
      <c r="A12" s="94">
        <v>8</v>
      </c>
      <c r="B12" s="95" t="s">
        <v>84</v>
      </c>
      <c r="C12" s="95" t="s">
        <v>74</v>
      </c>
      <c r="D12" s="94">
        <f t="shared" si="18"/>
        <v>4</v>
      </c>
      <c r="E12" s="94">
        <v>0.64</v>
      </c>
      <c r="F12" s="94" t="s">
        <v>85</v>
      </c>
      <c r="G12" s="94">
        <v>1400</v>
      </c>
      <c r="H12" s="94">
        <v>26180</v>
      </c>
      <c r="I12" s="97">
        <f t="shared" si="19"/>
        <v>16755.2</v>
      </c>
      <c r="J12" s="94">
        <v>23800</v>
      </c>
      <c r="K12" s="97">
        <f t="shared" si="20"/>
        <v>15232</v>
      </c>
      <c r="L12" s="94">
        <v>16450</v>
      </c>
      <c r="M12" s="97">
        <f t="shared" si="21"/>
        <v>10528</v>
      </c>
      <c r="N12" s="94">
        <v>24080</v>
      </c>
      <c r="O12" s="97">
        <f t="shared" si="22"/>
        <v>15411.2</v>
      </c>
      <c r="P12" s="94">
        <v>28980</v>
      </c>
      <c r="Q12" s="97">
        <f t="shared" si="23"/>
        <v>18547.2</v>
      </c>
      <c r="R12" s="94">
        <v>22078</v>
      </c>
      <c r="S12" s="97">
        <f t="shared" si="24"/>
        <v>14129.92</v>
      </c>
      <c r="T12" s="94">
        <v>22414</v>
      </c>
      <c r="U12" s="97">
        <f t="shared" si="25"/>
        <v>14344.960000000001</v>
      </c>
      <c r="V12" s="94">
        <v>14602</v>
      </c>
      <c r="W12" s="97">
        <f t="shared" si="26"/>
        <v>9345.2800000000007</v>
      </c>
      <c r="X12" s="94">
        <v>11214</v>
      </c>
      <c r="Y12" s="97">
        <f t="shared" si="27"/>
        <v>7176.96</v>
      </c>
      <c r="Z12" s="94">
        <v>14322</v>
      </c>
      <c r="AA12" s="97">
        <f t="shared" si="28"/>
        <v>9166.08</v>
      </c>
      <c r="AB12" s="94">
        <v>14574</v>
      </c>
      <c r="AC12" s="97">
        <f t="shared" si="29"/>
        <v>9327.36</v>
      </c>
      <c r="AD12" s="94">
        <v>13412</v>
      </c>
      <c r="AE12" s="97">
        <f t="shared" si="30"/>
        <v>8583.68</v>
      </c>
      <c r="AF12" s="101">
        <f>SUM(H12,J12,L12,N12,P12,R12,T12,V12,X12,Z12,AB12,AD12)</f>
        <v>232106</v>
      </c>
      <c r="AG12" s="100">
        <f>SUM(I12,K12,M12,O12,Q12,S12,U12,W12,Y12,AA12,AC12,AE12)</f>
        <v>148547.84</v>
      </c>
      <c r="AH12" s="96">
        <v>12922</v>
      </c>
      <c r="AI12" s="97">
        <f t="shared" si="33"/>
        <v>8270.08</v>
      </c>
      <c r="AJ12" s="98">
        <v>12054</v>
      </c>
      <c r="AK12" s="97">
        <f t="shared" si="33"/>
        <v>7714.56</v>
      </c>
      <c r="AL12" s="99">
        <v>15106</v>
      </c>
      <c r="AM12" s="100">
        <f>AL12*$E12</f>
        <v>9667.84</v>
      </c>
      <c r="AN12" s="99">
        <v>11256</v>
      </c>
      <c r="AO12" s="100">
        <f>AN12*$E12</f>
        <v>7203.84</v>
      </c>
      <c r="AP12" s="99">
        <v>11326</v>
      </c>
      <c r="AQ12" s="100">
        <f>AP12*$E12</f>
        <v>7248.64</v>
      </c>
      <c r="AR12" s="99">
        <v>7280</v>
      </c>
      <c r="AS12" s="100">
        <f>AR12*$E12</f>
        <v>4659.2</v>
      </c>
      <c r="AT12" s="99">
        <v>12880</v>
      </c>
      <c r="AU12" s="100">
        <f>AT12*$E12</f>
        <v>8243.2000000000007</v>
      </c>
      <c r="AV12" s="99">
        <v>13454</v>
      </c>
      <c r="AW12" s="100">
        <f>AV12*$E12</f>
        <v>8610.56</v>
      </c>
      <c r="AX12" s="99">
        <v>6734</v>
      </c>
      <c r="AY12" s="100">
        <f>AX12*$E12</f>
        <v>4309.76</v>
      </c>
      <c r="AZ12" s="99">
        <v>9030</v>
      </c>
      <c r="BA12" s="100">
        <f>AZ12*$E12</f>
        <v>5779.2</v>
      </c>
      <c r="BB12" s="99">
        <v>5628</v>
      </c>
      <c r="BC12" s="100">
        <f>BB12*$E12</f>
        <v>3601.92</v>
      </c>
      <c r="BD12" s="99">
        <v>11200</v>
      </c>
      <c r="BE12" s="100">
        <f>BD12*$E12</f>
        <v>7168</v>
      </c>
      <c r="BF12" s="101">
        <f>SUM(AH12,AJ12,AL12,AN12,AP12,AR12,AT12,AV12,AX12,AZ12,BB12,BD12)</f>
        <v>128870</v>
      </c>
      <c r="BG12" s="100">
        <f>SUM(AI12,AK12,AM12,AO12,AQ12,AS12,AU12,AW12,AY12,BA12,BC12,BE12)</f>
        <v>82476.799999999988</v>
      </c>
      <c r="BH12" s="96">
        <v>9072</v>
      </c>
      <c r="BI12" s="97">
        <f t="shared" si="44"/>
        <v>5806.08</v>
      </c>
      <c r="BJ12" s="98">
        <v>8036</v>
      </c>
      <c r="BK12" s="97">
        <f t="shared" si="44"/>
        <v>5143.04</v>
      </c>
      <c r="BL12" s="99"/>
      <c r="BM12" s="100">
        <f>BL12*$E12</f>
        <v>0</v>
      </c>
      <c r="BN12" s="99"/>
      <c r="BO12" s="100">
        <f>BN12*$E12</f>
        <v>0</v>
      </c>
      <c r="BP12" s="99"/>
      <c r="BQ12" s="100">
        <f>BP12*$E12</f>
        <v>0</v>
      </c>
      <c r="BR12" s="99"/>
      <c r="BS12" s="100">
        <f>BR12*$E12</f>
        <v>0</v>
      </c>
      <c r="BT12" s="99"/>
      <c r="BU12" s="100">
        <f>BT12*$E12</f>
        <v>0</v>
      </c>
      <c r="BV12" s="99"/>
      <c r="BW12" s="100">
        <f>BV12*$E12</f>
        <v>0</v>
      </c>
      <c r="BX12" s="99"/>
      <c r="BY12" s="100">
        <f>BX12*$E12</f>
        <v>0</v>
      </c>
      <c r="BZ12" s="99"/>
      <c r="CA12" s="100">
        <f>BZ12*$E12</f>
        <v>0</v>
      </c>
      <c r="CB12" s="99"/>
      <c r="CC12" s="100">
        <f>CB12*$E12</f>
        <v>0</v>
      </c>
      <c r="CD12" s="99"/>
      <c r="CE12" s="100">
        <f>CD12*$E12</f>
        <v>0</v>
      </c>
      <c r="CF12" s="101">
        <f>SUM(BH12,BJ12,BL12,BN12,BP12,BR12,BT12,BV12,BX12,BZ12,CB12,CD12)</f>
        <v>17108</v>
      </c>
      <c r="CG12" s="100">
        <f>SUM(BI12,BK12,BM12,BO12,BQ12,BS12,BU12,BW12,BY12,CA12,CC12,CE12)</f>
        <v>10949.119999999999</v>
      </c>
    </row>
    <row r="13" spans="1:85" s="102" customFormat="1" ht="19.899999999999999" customHeight="1" x14ac:dyDescent="0.25">
      <c r="A13" s="94">
        <v>9</v>
      </c>
      <c r="B13" s="95" t="s">
        <v>84</v>
      </c>
      <c r="C13" s="95" t="s">
        <v>74</v>
      </c>
      <c r="D13" s="94">
        <f t="shared" si="18"/>
        <v>17</v>
      </c>
      <c r="E13" s="94">
        <v>0.64</v>
      </c>
      <c r="F13" s="94" t="s">
        <v>75</v>
      </c>
      <c r="G13" s="94">
        <v>1250</v>
      </c>
      <c r="H13" s="94"/>
      <c r="I13" s="97">
        <f t="shared" si="19"/>
        <v>0</v>
      </c>
      <c r="J13" s="94"/>
      <c r="K13" s="97">
        <f t="shared" si="20"/>
        <v>0</v>
      </c>
      <c r="L13" s="94"/>
      <c r="M13" s="97">
        <f t="shared" si="21"/>
        <v>0</v>
      </c>
      <c r="N13" s="94"/>
      <c r="O13" s="97">
        <f t="shared" si="22"/>
        <v>0</v>
      </c>
      <c r="P13" s="94"/>
      <c r="Q13" s="97">
        <f t="shared" si="23"/>
        <v>0</v>
      </c>
      <c r="R13" s="94"/>
      <c r="S13" s="97">
        <f t="shared" si="24"/>
        <v>0</v>
      </c>
      <c r="T13" s="94"/>
      <c r="U13" s="97">
        <f t="shared" si="25"/>
        <v>0</v>
      </c>
      <c r="V13" s="94"/>
      <c r="W13" s="97">
        <f t="shared" si="26"/>
        <v>0</v>
      </c>
      <c r="X13" s="94"/>
      <c r="Y13" s="97">
        <f t="shared" si="27"/>
        <v>0</v>
      </c>
      <c r="Z13" s="94"/>
      <c r="AA13" s="97">
        <f t="shared" si="28"/>
        <v>0</v>
      </c>
      <c r="AB13" s="94"/>
      <c r="AC13" s="97">
        <f t="shared" si="29"/>
        <v>0</v>
      </c>
      <c r="AD13" s="94"/>
      <c r="AE13" s="97">
        <f t="shared" si="30"/>
        <v>0</v>
      </c>
      <c r="AF13" s="101">
        <f t="shared" ref="AF13" si="56">SUM(H13,J13,L13,N13,P13,R13,T13,V13,X13,Z13,AB13,AD13)</f>
        <v>0</v>
      </c>
      <c r="AG13" s="100">
        <f t="shared" ref="AG13" si="57">SUM(I13,K13,M13,O13,Q13,S13,U13,W13,Y13,AA13,AC13,AE13)</f>
        <v>0</v>
      </c>
      <c r="AH13" s="96"/>
      <c r="AI13" s="97">
        <f t="shared" si="33"/>
        <v>0</v>
      </c>
      <c r="AJ13" s="98"/>
      <c r="AK13" s="97">
        <f t="shared" si="33"/>
        <v>0</v>
      </c>
      <c r="AL13" s="99"/>
      <c r="AM13" s="100">
        <f t="shared" si="34"/>
        <v>0</v>
      </c>
      <c r="AN13" s="99"/>
      <c r="AO13" s="100">
        <f t="shared" si="35"/>
        <v>0</v>
      </c>
      <c r="AP13" s="99"/>
      <c r="AQ13" s="100">
        <f t="shared" si="36"/>
        <v>0</v>
      </c>
      <c r="AR13" s="99"/>
      <c r="AS13" s="100">
        <f t="shared" si="37"/>
        <v>0</v>
      </c>
      <c r="AT13" s="99"/>
      <c r="AU13" s="100">
        <f t="shared" si="38"/>
        <v>0</v>
      </c>
      <c r="AV13" s="99"/>
      <c r="AW13" s="100">
        <f t="shared" si="39"/>
        <v>0</v>
      </c>
      <c r="AX13" s="99"/>
      <c r="AY13" s="100">
        <f t="shared" si="40"/>
        <v>0</v>
      </c>
      <c r="AZ13" s="99"/>
      <c r="BA13" s="100">
        <f t="shared" si="41"/>
        <v>0</v>
      </c>
      <c r="BB13" s="99"/>
      <c r="BC13" s="100">
        <f t="shared" si="42"/>
        <v>0</v>
      </c>
      <c r="BD13" s="99"/>
      <c r="BE13" s="100">
        <f t="shared" si="43"/>
        <v>0</v>
      </c>
      <c r="BF13" s="101">
        <f t="shared" si="15"/>
        <v>0</v>
      </c>
      <c r="BG13" s="100">
        <f t="shared" si="15"/>
        <v>0</v>
      </c>
      <c r="BH13" s="99"/>
      <c r="BI13" s="100">
        <f t="shared" si="44"/>
        <v>0</v>
      </c>
      <c r="BJ13" s="99"/>
      <c r="BK13" s="100">
        <f t="shared" si="44"/>
        <v>0</v>
      </c>
      <c r="BL13" s="99"/>
      <c r="BM13" s="100">
        <f t="shared" ref="BM13" si="58">BL13*$E13</f>
        <v>0</v>
      </c>
      <c r="BN13" s="99"/>
      <c r="BO13" s="100">
        <f t="shared" ref="BO13" si="59">BN13*$E13</f>
        <v>0</v>
      </c>
      <c r="BP13" s="99"/>
      <c r="BQ13" s="100">
        <f t="shared" ref="BQ13" si="60">BP13*$E13</f>
        <v>0</v>
      </c>
      <c r="BR13" s="99"/>
      <c r="BS13" s="100">
        <f t="shared" ref="BS13" si="61">BR13*$E13</f>
        <v>0</v>
      </c>
      <c r="BT13" s="99"/>
      <c r="BU13" s="100">
        <f t="shared" ref="BU13" si="62">BT13*$E13</f>
        <v>0</v>
      </c>
      <c r="BV13" s="99"/>
      <c r="BW13" s="100">
        <f t="shared" ref="BW13" si="63">BV13*$E13</f>
        <v>0</v>
      </c>
      <c r="BX13" s="99"/>
      <c r="BY13" s="100">
        <f t="shared" ref="BY13" si="64">BX13*$E13</f>
        <v>0</v>
      </c>
      <c r="BZ13" s="99"/>
      <c r="CA13" s="100">
        <f t="shared" ref="CA13" si="65">BZ13*$E13</f>
        <v>0</v>
      </c>
      <c r="CB13" s="99"/>
      <c r="CC13" s="100">
        <f t="shared" ref="CC13" si="66">CB13*$E13</f>
        <v>0</v>
      </c>
      <c r="CD13" s="99"/>
      <c r="CE13" s="100">
        <f t="shared" ref="CE13" si="67">CD13*$E13</f>
        <v>0</v>
      </c>
      <c r="CF13" s="101">
        <f t="shared" ref="CF13:CG13" si="68">SUM(BH13,BJ13,BL13,BN13,BP13,BR13,BT13,BV13,BX13,BZ13,CB13,CD13)</f>
        <v>0</v>
      </c>
      <c r="CG13" s="100">
        <f t="shared" si="68"/>
        <v>0</v>
      </c>
    </row>
    <row r="14" spans="1:85" s="102" customFormat="1" ht="19.899999999999999" customHeight="1" x14ac:dyDescent="0.25">
      <c r="A14" s="94">
        <v>10</v>
      </c>
      <c r="B14" s="95" t="s">
        <v>86</v>
      </c>
      <c r="C14" s="95" t="s">
        <v>74</v>
      </c>
      <c r="D14" s="94">
        <f t="shared" si="18"/>
        <v>17</v>
      </c>
      <c r="E14" s="94">
        <v>0.64</v>
      </c>
      <c r="F14" s="94" t="s">
        <v>85</v>
      </c>
      <c r="G14" s="94"/>
      <c r="H14" s="94"/>
      <c r="I14" s="100">
        <f>H14*$E14</f>
        <v>0</v>
      </c>
      <c r="J14" s="94"/>
      <c r="K14" s="100">
        <f>J14*$E14</f>
        <v>0</v>
      </c>
      <c r="L14" s="94"/>
      <c r="M14" s="100">
        <f>L14*$E14</f>
        <v>0</v>
      </c>
      <c r="N14" s="94"/>
      <c r="O14" s="100">
        <f>N14*$E14</f>
        <v>0</v>
      </c>
      <c r="P14" s="94"/>
      <c r="Q14" s="100">
        <f>P14*$E14</f>
        <v>0</v>
      </c>
      <c r="R14" s="94"/>
      <c r="S14" s="100">
        <f>R14*$E14</f>
        <v>0</v>
      </c>
      <c r="T14" s="94"/>
      <c r="U14" s="100">
        <f>T14*$E14</f>
        <v>0</v>
      </c>
      <c r="V14" s="94"/>
      <c r="W14" s="100">
        <f>V14*$E14</f>
        <v>0</v>
      </c>
      <c r="X14" s="94"/>
      <c r="Y14" s="100">
        <f>X14*$E14</f>
        <v>0</v>
      </c>
      <c r="Z14" s="94"/>
      <c r="AA14" s="100">
        <f>Z14*$E14</f>
        <v>0</v>
      </c>
      <c r="AB14" s="94"/>
      <c r="AC14" s="100">
        <f>AB14*$E14</f>
        <v>0</v>
      </c>
      <c r="AD14" s="94"/>
      <c r="AE14" s="100">
        <f>AD14*$E14</f>
        <v>0</v>
      </c>
      <c r="AF14" s="101">
        <f>SUM(H14,J14,L14,N14,P14,R14,T14,V14,X14,Z14,AB14,AD14)</f>
        <v>0</v>
      </c>
      <c r="AG14" s="100">
        <f>SUM(I14,K14,M14,O14,Q14,S14,U14,W14,Y14,AA14,AC14,AE14)</f>
        <v>0</v>
      </c>
      <c r="AH14" s="99"/>
      <c r="AI14" s="100">
        <f>AH14*$E14</f>
        <v>0</v>
      </c>
      <c r="AJ14" s="99"/>
      <c r="AK14" s="100">
        <f>AJ14*$E14</f>
        <v>0</v>
      </c>
      <c r="AL14" s="99"/>
      <c r="AM14" s="100">
        <f>AL14*$E14</f>
        <v>0</v>
      </c>
      <c r="AN14" s="99"/>
      <c r="AO14" s="100">
        <f>AN14*$E14</f>
        <v>0</v>
      </c>
      <c r="AP14" s="99"/>
      <c r="AQ14" s="100">
        <f>AP14*$E14</f>
        <v>0</v>
      </c>
      <c r="AR14" s="99"/>
      <c r="AS14" s="100">
        <f>AR14*$E14</f>
        <v>0</v>
      </c>
      <c r="AT14" s="99"/>
      <c r="AU14" s="100">
        <f>AT14*$E14</f>
        <v>0</v>
      </c>
      <c r="AV14" s="99"/>
      <c r="AW14" s="100">
        <f>AV14*$E14</f>
        <v>0</v>
      </c>
      <c r="AX14" s="99"/>
      <c r="AY14" s="100">
        <f>AX14*$E14</f>
        <v>0</v>
      </c>
      <c r="AZ14" s="99"/>
      <c r="BA14" s="100">
        <f>AZ14*$E14</f>
        <v>0</v>
      </c>
      <c r="BB14" s="99"/>
      <c r="BC14" s="100">
        <f>BB14*$E14</f>
        <v>0</v>
      </c>
      <c r="BD14" s="99"/>
      <c r="BE14" s="100">
        <f>BD14*$E14</f>
        <v>0</v>
      </c>
      <c r="BF14" s="101">
        <f>SUM(AH14,AJ14,AL14,AN14,AP14,AR14,AT14,AV14,AX14,AZ14,BB14,BD14)</f>
        <v>0</v>
      </c>
      <c r="BG14" s="100">
        <f>SUM(AI14,AK14,AM14,AO14,AQ14,AS14,AU14,AW14,AY14,BA14,BC14,BE14)</f>
        <v>0</v>
      </c>
      <c r="BH14" s="99"/>
      <c r="BI14" s="100">
        <f>BH14*$E14</f>
        <v>0</v>
      </c>
      <c r="BJ14" s="99"/>
      <c r="BK14" s="100">
        <f>BJ14*$E14</f>
        <v>0</v>
      </c>
      <c r="BL14" s="99"/>
      <c r="BM14" s="100">
        <f>BL14*$E14</f>
        <v>0</v>
      </c>
      <c r="BN14" s="99"/>
      <c r="BO14" s="100">
        <f>BN14*$E14</f>
        <v>0</v>
      </c>
      <c r="BP14" s="99"/>
      <c r="BQ14" s="100">
        <f>BP14*$E14</f>
        <v>0</v>
      </c>
      <c r="BR14" s="99"/>
      <c r="BS14" s="100">
        <f>BR14*$E14</f>
        <v>0</v>
      </c>
      <c r="BT14" s="99"/>
      <c r="BU14" s="100">
        <f>BT14*$E14</f>
        <v>0</v>
      </c>
      <c r="BV14" s="99"/>
      <c r="BW14" s="100">
        <f>BV14*$E14</f>
        <v>0</v>
      </c>
      <c r="BX14" s="99"/>
      <c r="BY14" s="100">
        <f>BX14*$E14</f>
        <v>0</v>
      </c>
      <c r="BZ14" s="99"/>
      <c r="CA14" s="100">
        <f>BZ14*$E14</f>
        <v>0</v>
      </c>
      <c r="CB14" s="99"/>
      <c r="CC14" s="100">
        <f>CB14*$E14</f>
        <v>0</v>
      </c>
      <c r="CD14" s="99"/>
      <c r="CE14" s="100">
        <f>CD14*$E14</f>
        <v>0</v>
      </c>
      <c r="CF14" s="101">
        <f>SUM(BH14,BJ14,BL14,BN14,BP14,BR14,BT14,BV14,BX14,BZ14,CB14,CD14)</f>
        <v>0</v>
      </c>
      <c r="CG14" s="100">
        <f>SUM(BI14,BK14,BM14,BO14,BQ14,BS14,BU14,BW14,BY14,CA14,CC14,CE14)</f>
        <v>0</v>
      </c>
    </row>
    <row r="15" spans="1:85" s="102" customFormat="1" ht="19.899999999999999" customHeight="1" x14ac:dyDescent="0.25">
      <c r="A15" s="94"/>
      <c r="B15" s="95"/>
      <c r="C15" s="95"/>
      <c r="D15" s="94"/>
      <c r="E15" s="94"/>
      <c r="F15" s="94"/>
      <c r="G15" s="94"/>
      <c r="H15" s="94"/>
      <c r="I15" s="100"/>
      <c r="J15" s="94"/>
      <c r="K15" s="100"/>
      <c r="L15" s="94"/>
      <c r="M15" s="100"/>
      <c r="N15" s="94"/>
      <c r="O15" s="100"/>
      <c r="P15" s="94"/>
      <c r="Q15" s="100"/>
      <c r="R15" s="94"/>
      <c r="S15" s="100"/>
      <c r="T15" s="94"/>
      <c r="U15" s="100"/>
      <c r="V15" s="94"/>
      <c r="W15" s="100"/>
      <c r="X15" s="94"/>
      <c r="Y15" s="100"/>
      <c r="Z15" s="94"/>
      <c r="AA15" s="100"/>
      <c r="AB15" s="94"/>
      <c r="AC15" s="100"/>
      <c r="AD15" s="94"/>
      <c r="AE15" s="100"/>
      <c r="AF15" s="101"/>
      <c r="AG15" s="100"/>
      <c r="AH15" s="99"/>
      <c r="AI15" s="100"/>
      <c r="AJ15" s="99"/>
      <c r="AK15" s="100"/>
      <c r="AL15" s="99"/>
      <c r="AM15" s="100"/>
      <c r="AN15" s="99"/>
      <c r="AO15" s="100"/>
      <c r="AP15" s="99"/>
      <c r="AQ15" s="100"/>
      <c r="AR15" s="99"/>
      <c r="AS15" s="100"/>
      <c r="AT15" s="99"/>
      <c r="AU15" s="100"/>
      <c r="AV15" s="99"/>
      <c r="AW15" s="100"/>
      <c r="AX15" s="99"/>
      <c r="AY15" s="100"/>
      <c r="AZ15" s="99"/>
      <c r="BA15" s="100"/>
      <c r="BB15" s="99"/>
      <c r="BC15" s="100"/>
      <c r="BD15" s="99"/>
      <c r="BE15" s="100"/>
      <c r="BF15" s="101"/>
      <c r="BG15" s="100"/>
      <c r="BH15" s="99"/>
      <c r="BI15" s="100"/>
      <c r="BJ15" s="99"/>
      <c r="BK15" s="100"/>
      <c r="BL15" s="99"/>
      <c r="BM15" s="100"/>
      <c r="BN15" s="99"/>
      <c r="BO15" s="100"/>
      <c r="BP15" s="99"/>
      <c r="BQ15" s="100"/>
      <c r="BR15" s="99"/>
      <c r="BS15" s="100"/>
      <c r="BT15" s="99"/>
      <c r="BU15" s="100"/>
      <c r="BV15" s="99"/>
      <c r="BW15" s="100"/>
      <c r="BX15" s="99"/>
      <c r="BY15" s="100"/>
      <c r="BZ15" s="99"/>
      <c r="CA15" s="100"/>
      <c r="CB15" s="99"/>
      <c r="CC15" s="100"/>
      <c r="CD15" s="99"/>
      <c r="CE15" s="100"/>
      <c r="CF15" s="101"/>
      <c r="CG15" s="100"/>
    </row>
    <row r="16" spans="1:85" s="102" customFormat="1" ht="19.899999999999999" customHeight="1" x14ac:dyDescent="0.25">
      <c r="A16" s="94">
        <v>11</v>
      </c>
      <c r="B16" s="95" t="s">
        <v>87</v>
      </c>
      <c r="C16" s="95" t="s">
        <v>77</v>
      </c>
      <c r="D16" s="94">
        <f t="shared" ref="D16:D24" si="69">RANK(BF16,$BF$4:$BF$147)</f>
        <v>12</v>
      </c>
      <c r="E16" s="94">
        <v>1</v>
      </c>
      <c r="F16" s="94" t="s">
        <v>75</v>
      </c>
      <c r="G16" s="94">
        <v>1500</v>
      </c>
      <c r="H16" s="94">
        <v>84</v>
      </c>
      <c r="I16" s="100">
        <f t="shared" si="19"/>
        <v>84</v>
      </c>
      <c r="J16" s="94">
        <v>24</v>
      </c>
      <c r="K16" s="100">
        <f t="shared" si="20"/>
        <v>24</v>
      </c>
      <c r="L16" s="94">
        <v>24</v>
      </c>
      <c r="M16" s="100">
        <f t="shared" si="21"/>
        <v>24</v>
      </c>
      <c r="N16" s="94">
        <v>36</v>
      </c>
      <c r="O16" s="100">
        <f t="shared" si="22"/>
        <v>36</v>
      </c>
      <c r="P16" s="94">
        <v>48</v>
      </c>
      <c r="Q16" s="100">
        <f t="shared" si="23"/>
        <v>48</v>
      </c>
      <c r="R16" s="94">
        <v>72</v>
      </c>
      <c r="S16" s="100">
        <f t="shared" si="24"/>
        <v>72</v>
      </c>
      <c r="T16" s="94">
        <v>36</v>
      </c>
      <c r="U16" s="100">
        <f t="shared" si="25"/>
        <v>36</v>
      </c>
      <c r="V16" s="94">
        <v>12</v>
      </c>
      <c r="W16" s="100">
        <f t="shared" si="26"/>
        <v>12</v>
      </c>
      <c r="X16" s="94"/>
      <c r="Y16" s="100">
        <f t="shared" si="27"/>
        <v>0</v>
      </c>
      <c r="Z16" s="94"/>
      <c r="AA16" s="100">
        <f t="shared" si="28"/>
        <v>0</v>
      </c>
      <c r="AB16" s="94"/>
      <c r="AC16" s="100">
        <f t="shared" si="29"/>
        <v>0</v>
      </c>
      <c r="AD16" s="94"/>
      <c r="AE16" s="100">
        <f t="shared" si="30"/>
        <v>0</v>
      </c>
      <c r="AF16" s="101">
        <f t="shared" ref="AF16:AF24" si="70">SUM(H16,J16,L16,N16,P16,R16,T16,V16,X16,Z16,AB16,AD16)</f>
        <v>336</v>
      </c>
      <c r="AG16" s="100">
        <f t="shared" ref="AG16:AG24" si="71">SUM(I16,K16,M16,O16,Q16,S16,U16,W16,Y16,AA16,AC16,AE16)</f>
        <v>336</v>
      </c>
      <c r="AH16" s="99"/>
      <c r="AI16" s="100">
        <f t="shared" si="33"/>
        <v>0</v>
      </c>
      <c r="AJ16" s="99"/>
      <c r="AK16" s="100">
        <f t="shared" si="34"/>
        <v>0</v>
      </c>
      <c r="AL16" s="99"/>
      <c r="AM16" s="100">
        <f t="shared" si="34"/>
        <v>0</v>
      </c>
      <c r="AN16" s="99"/>
      <c r="AO16" s="100">
        <f t="shared" si="35"/>
        <v>0</v>
      </c>
      <c r="AP16" s="99"/>
      <c r="AQ16" s="100">
        <f t="shared" si="36"/>
        <v>0</v>
      </c>
      <c r="AR16" s="99">
        <v>53</v>
      </c>
      <c r="AS16" s="100">
        <f t="shared" si="37"/>
        <v>53</v>
      </c>
      <c r="AT16" s="99">
        <v>48</v>
      </c>
      <c r="AU16" s="100">
        <f t="shared" si="38"/>
        <v>48</v>
      </c>
      <c r="AV16" s="99">
        <v>24</v>
      </c>
      <c r="AW16" s="100">
        <f t="shared" si="39"/>
        <v>24</v>
      </c>
      <c r="AX16" s="99"/>
      <c r="AY16" s="100">
        <f t="shared" si="40"/>
        <v>0</v>
      </c>
      <c r="AZ16" s="99"/>
      <c r="BA16" s="100">
        <f t="shared" si="41"/>
        <v>0</v>
      </c>
      <c r="BB16" s="99"/>
      <c r="BC16" s="100">
        <f t="shared" si="42"/>
        <v>0</v>
      </c>
      <c r="BD16" s="99"/>
      <c r="BE16" s="100">
        <f t="shared" si="43"/>
        <v>0</v>
      </c>
      <c r="BF16" s="101">
        <f t="shared" si="15"/>
        <v>125</v>
      </c>
      <c r="BG16" s="100">
        <f t="shared" si="15"/>
        <v>125</v>
      </c>
      <c r="BH16" s="99"/>
      <c r="BI16" s="100">
        <f t="shared" ref="BI16:BI22" si="72">BH16*$E16</f>
        <v>0</v>
      </c>
      <c r="BJ16" s="99"/>
      <c r="BK16" s="100">
        <f t="shared" ref="BK16:BK24" si="73">BJ16*$E16</f>
        <v>0</v>
      </c>
      <c r="BL16" s="99"/>
      <c r="BM16" s="100">
        <f t="shared" ref="BM16:BM24" si="74">BL16*$E16</f>
        <v>0</v>
      </c>
      <c r="BN16" s="99"/>
      <c r="BO16" s="100">
        <f t="shared" ref="BO16:BO24" si="75">BN16*$E16</f>
        <v>0</v>
      </c>
      <c r="BP16" s="99"/>
      <c r="BQ16" s="100">
        <f t="shared" ref="BQ16:BQ24" si="76">BP16*$E16</f>
        <v>0</v>
      </c>
      <c r="BR16" s="99"/>
      <c r="BS16" s="100">
        <f t="shared" ref="BS16:BS24" si="77">BR16*$E16</f>
        <v>0</v>
      </c>
      <c r="BT16" s="99"/>
      <c r="BU16" s="100">
        <f t="shared" ref="BU16:BU24" si="78">BT16*$E16</f>
        <v>0</v>
      </c>
      <c r="BV16" s="99"/>
      <c r="BW16" s="100">
        <f t="shared" ref="BW16:BW24" si="79">BV16*$E16</f>
        <v>0</v>
      </c>
      <c r="BX16" s="99"/>
      <c r="BY16" s="100">
        <f t="shared" ref="BY16:BY24" si="80">BX16*$E16</f>
        <v>0</v>
      </c>
      <c r="BZ16" s="99"/>
      <c r="CA16" s="100">
        <f t="shared" ref="CA16:CA24" si="81">BZ16*$E16</f>
        <v>0</v>
      </c>
      <c r="CB16" s="99"/>
      <c r="CC16" s="100">
        <f t="shared" ref="CC16:CC24" si="82">CB16*$E16</f>
        <v>0</v>
      </c>
      <c r="CD16" s="99"/>
      <c r="CE16" s="100">
        <f t="shared" ref="CE16:CE24" si="83">CD16*$E16</f>
        <v>0</v>
      </c>
      <c r="CF16" s="101">
        <f t="shared" ref="CF16:CG24" si="84">SUM(BH16,BJ16,BL16,BN16,BP16,BR16,BT16,BV16,BX16,BZ16,CB16,CD16)</f>
        <v>0</v>
      </c>
      <c r="CG16" s="100">
        <f t="shared" si="84"/>
        <v>0</v>
      </c>
    </row>
    <row r="17" spans="1:85" s="102" customFormat="1" ht="19.899999999999999" customHeight="1" x14ac:dyDescent="0.25">
      <c r="A17" s="94">
        <v>12</v>
      </c>
      <c r="B17" s="95" t="s">
        <v>88</v>
      </c>
      <c r="C17" s="95" t="s">
        <v>77</v>
      </c>
      <c r="D17" s="94">
        <f t="shared" si="69"/>
        <v>17</v>
      </c>
      <c r="E17" s="94">
        <v>1</v>
      </c>
      <c r="F17" s="94" t="s">
        <v>75</v>
      </c>
      <c r="G17" s="103">
        <v>1930</v>
      </c>
      <c r="H17" s="103"/>
      <c r="I17" s="100">
        <f t="shared" si="19"/>
        <v>0</v>
      </c>
      <c r="J17" s="103"/>
      <c r="K17" s="100">
        <f t="shared" si="20"/>
        <v>0</v>
      </c>
      <c r="L17" s="103"/>
      <c r="M17" s="100">
        <f t="shared" si="21"/>
        <v>0</v>
      </c>
      <c r="N17" s="103"/>
      <c r="O17" s="100">
        <f t="shared" si="22"/>
        <v>0</v>
      </c>
      <c r="P17" s="103"/>
      <c r="Q17" s="100">
        <f t="shared" si="23"/>
        <v>0</v>
      </c>
      <c r="R17" s="103"/>
      <c r="S17" s="100">
        <f t="shared" si="24"/>
        <v>0</v>
      </c>
      <c r="T17" s="103">
        <v>12</v>
      </c>
      <c r="U17" s="100">
        <f t="shared" si="25"/>
        <v>12</v>
      </c>
      <c r="V17" s="103">
        <v>24</v>
      </c>
      <c r="W17" s="100">
        <f t="shared" si="26"/>
        <v>24</v>
      </c>
      <c r="X17" s="103"/>
      <c r="Y17" s="100">
        <f t="shared" si="27"/>
        <v>0</v>
      </c>
      <c r="Z17" s="103"/>
      <c r="AA17" s="100">
        <f t="shared" si="28"/>
        <v>0</v>
      </c>
      <c r="AB17" s="103"/>
      <c r="AC17" s="100">
        <f t="shared" si="29"/>
        <v>0</v>
      </c>
      <c r="AD17" s="103"/>
      <c r="AE17" s="100">
        <f t="shared" si="30"/>
        <v>0</v>
      </c>
      <c r="AF17" s="101">
        <f t="shared" si="70"/>
        <v>36</v>
      </c>
      <c r="AG17" s="100">
        <f t="shared" si="71"/>
        <v>36</v>
      </c>
      <c r="AH17" s="99"/>
      <c r="AI17" s="100">
        <f t="shared" si="33"/>
        <v>0</v>
      </c>
      <c r="AJ17" s="99"/>
      <c r="AK17" s="100">
        <f t="shared" si="34"/>
        <v>0</v>
      </c>
      <c r="AL17" s="99"/>
      <c r="AM17" s="100">
        <f t="shared" si="34"/>
        <v>0</v>
      </c>
      <c r="AN17" s="99"/>
      <c r="AO17" s="100">
        <f t="shared" si="35"/>
        <v>0</v>
      </c>
      <c r="AP17" s="99"/>
      <c r="AQ17" s="100">
        <f t="shared" si="36"/>
        <v>0</v>
      </c>
      <c r="AR17" s="99"/>
      <c r="AS17" s="100">
        <f t="shared" si="37"/>
        <v>0</v>
      </c>
      <c r="AT17" s="99"/>
      <c r="AU17" s="100">
        <f t="shared" si="38"/>
        <v>0</v>
      </c>
      <c r="AV17" s="99"/>
      <c r="AW17" s="100">
        <f t="shared" si="39"/>
        <v>0</v>
      </c>
      <c r="AX17" s="99"/>
      <c r="AY17" s="100">
        <f t="shared" si="40"/>
        <v>0</v>
      </c>
      <c r="AZ17" s="99"/>
      <c r="BA17" s="100">
        <f t="shared" si="41"/>
        <v>0</v>
      </c>
      <c r="BB17" s="99"/>
      <c r="BC17" s="100">
        <f t="shared" si="42"/>
        <v>0</v>
      </c>
      <c r="BD17" s="99"/>
      <c r="BE17" s="100">
        <f t="shared" si="43"/>
        <v>0</v>
      </c>
      <c r="BF17" s="101">
        <f t="shared" si="15"/>
        <v>0</v>
      </c>
      <c r="BG17" s="100">
        <f t="shared" si="15"/>
        <v>0</v>
      </c>
      <c r="BH17" s="99"/>
      <c r="BI17" s="100">
        <f t="shared" si="72"/>
        <v>0</v>
      </c>
      <c r="BJ17" s="99"/>
      <c r="BK17" s="100">
        <f t="shared" si="73"/>
        <v>0</v>
      </c>
      <c r="BL17" s="99"/>
      <c r="BM17" s="100">
        <f t="shared" si="74"/>
        <v>0</v>
      </c>
      <c r="BN17" s="99"/>
      <c r="BO17" s="100">
        <f t="shared" si="75"/>
        <v>0</v>
      </c>
      <c r="BP17" s="99"/>
      <c r="BQ17" s="100">
        <f t="shared" si="76"/>
        <v>0</v>
      </c>
      <c r="BR17" s="99"/>
      <c r="BS17" s="100">
        <f t="shared" si="77"/>
        <v>0</v>
      </c>
      <c r="BT17" s="99"/>
      <c r="BU17" s="100">
        <f t="shared" si="78"/>
        <v>0</v>
      </c>
      <c r="BV17" s="99"/>
      <c r="BW17" s="100">
        <f t="shared" si="79"/>
        <v>0</v>
      </c>
      <c r="BX17" s="99"/>
      <c r="BY17" s="100">
        <f t="shared" si="80"/>
        <v>0</v>
      </c>
      <c r="BZ17" s="99"/>
      <c r="CA17" s="100">
        <f t="shared" si="81"/>
        <v>0</v>
      </c>
      <c r="CB17" s="99"/>
      <c r="CC17" s="100">
        <f t="shared" si="82"/>
        <v>0</v>
      </c>
      <c r="CD17" s="99"/>
      <c r="CE17" s="100">
        <f t="shared" si="83"/>
        <v>0</v>
      </c>
      <c r="CF17" s="101">
        <f t="shared" si="84"/>
        <v>0</v>
      </c>
      <c r="CG17" s="100">
        <f t="shared" si="84"/>
        <v>0</v>
      </c>
    </row>
    <row r="18" spans="1:85" s="102" customFormat="1" ht="19.899999999999999" customHeight="1" x14ac:dyDescent="0.25">
      <c r="A18" s="94">
        <v>13</v>
      </c>
      <c r="B18" s="95" t="s">
        <v>89</v>
      </c>
      <c r="C18" s="95" t="s">
        <v>77</v>
      </c>
      <c r="D18" s="94">
        <f t="shared" si="69"/>
        <v>17</v>
      </c>
      <c r="E18" s="94">
        <v>0.6</v>
      </c>
      <c r="F18" s="94" t="s">
        <v>75</v>
      </c>
      <c r="G18" s="94">
        <v>1060</v>
      </c>
      <c r="H18" s="94"/>
      <c r="I18" s="100">
        <f t="shared" si="19"/>
        <v>0</v>
      </c>
      <c r="J18" s="94"/>
      <c r="K18" s="100">
        <f t="shared" si="20"/>
        <v>0</v>
      </c>
      <c r="L18" s="94"/>
      <c r="M18" s="100">
        <f t="shared" si="21"/>
        <v>0</v>
      </c>
      <c r="N18" s="94"/>
      <c r="O18" s="100">
        <f t="shared" si="22"/>
        <v>0</v>
      </c>
      <c r="P18" s="94"/>
      <c r="Q18" s="100">
        <f t="shared" si="23"/>
        <v>0</v>
      </c>
      <c r="R18" s="94"/>
      <c r="S18" s="100">
        <f t="shared" si="24"/>
        <v>0</v>
      </c>
      <c r="T18" s="94"/>
      <c r="U18" s="100">
        <f t="shared" si="25"/>
        <v>0</v>
      </c>
      <c r="V18" s="94"/>
      <c r="W18" s="100">
        <f t="shared" si="26"/>
        <v>0</v>
      </c>
      <c r="X18" s="94"/>
      <c r="Y18" s="100">
        <f t="shared" si="27"/>
        <v>0</v>
      </c>
      <c r="Z18" s="94"/>
      <c r="AA18" s="100">
        <f t="shared" si="28"/>
        <v>0</v>
      </c>
      <c r="AB18" s="94"/>
      <c r="AC18" s="100">
        <f t="shared" si="29"/>
        <v>0</v>
      </c>
      <c r="AD18" s="94"/>
      <c r="AE18" s="100">
        <f t="shared" si="30"/>
        <v>0</v>
      </c>
      <c r="AF18" s="101">
        <f t="shared" si="70"/>
        <v>0</v>
      </c>
      <c r="AG18" s="100">
        <f t="shared" si="71"/>
        <v>0</v>
      </c>
      <c r="AH18" s="99"/>
      <c r="AI18" s="100">
        <f t="shared" si="33"/>
        <v>0</v>
      </c>
      <c r="AJ18" s="99"/>
      <c r="AK18" s="100">
        <f t="shared" si="34"/>
        <v>0</v>
      </c>
      <c r="AL18" s="99"/>
      <c r="AM18" s="100">
        <f t="shared" si="34"/>
        <v>0</v>
      </c>
      <c r="AN18" s="99"/>
      <c r="AO18" s="100">
        <f t="shared" si="35"/>
        <v>0</v>
      </c>
      <c r="AP18" s="99"/>
      <c r="AQ18" s="100">
        <f t="shared" si="36"/>
        <v>0</v>
      </c>
      <c r="AR18" s="99"/>
      <c r="AS18" s="100">
        <f t="shared" si="37"/>
        <v>0</v>
      </c>
      <c r="AT18" s="99"/>
      <c r="AU18" s="100">
        <f t="shared" si="38"/>
        <v>0</v>
      </c>
      <c r="AV18" s="99"/>
      <c r="AW18" s="100">
        <f t="shared" si="39"/>
        <v>0</v>
      </c>
      <c r="AX18" s="99"/>
      <c r="AY18" s="100">
        <f t="shared" si="40"/>
        <v>0</v>
      </c>
      <c r="AZ18" s="99"/>
      <c r="BA18" s="100">
        <f t="shared" si="41"/>
        <v>0</v>
      </c>
      <c r="BB18" s="99"/>
      <c r="BC18" s="100">
        <f t="shared" si="42"/>
        <v>0</v>
      </c>
      <c r="BD18" s="99"/>
      <c r="BE18" s="100">
        <f t="shared" si="43"/>
        <v>0</v>
      </c>
      <c r="BF18" s="101">
        <f t="shared" si="15"/>
        <v>0</v>
      </c>
      <c r="BG18" s="100">
        <f t="shared" si="15"/>
        <v>0</v>
      </c>
      <c r="BH18" s="99"/>
      <c r="BI18" s="100">
        <f t="shared" si="72"/>
        <v>0</v>
      </c>
      <c r="BJ18" s="99"/>
      <c r="BK18" s="100">
        <f t="shared" si="73"/>
        <v>0</v>
      </c>
      <c r="BL18" s="99"/>
      <c r="BM18" s="100">
        <f t="shared" si="74"/>
        <v>0</v>
      </c>
      <c r="BN18" s="99"/>
      <c r="BO18" s="100">
        <f t="shared" si="75"/>
        <v>0</v>
      </c>
      <c r="BP18" s="99"/>
      <c r="BQ18" s="100">
        <f t="shared" si="76"/>
        <v>0</v>
      </c>
      <c r="BR18" s="99"/>
      <c r="BS18" s="100">
        <f t="shared" si="77"/>
        <v>0</v>
      </c>
      <c r="BT18" s="99"/>
      <c r="BU18" s="100">
        <f t="shared" si="78"/>
        <v>0</v>
      </c>
      <c r="BV18" s="99"/>
      <c r="BW18" s="100">
        <f t="shared" si="79"/>
        <v>0</v>
      </c>
      <c r="BX18" s="99"/>
      <c r="BY18" s="100">
        <f t="shared" si="80"/>
        <v>0</v>
      </c>
      <c r="BZ18" s="99"/>
      <c r="CA18" s="100">
        <f t="shared" si="81"/>
        <v>0</v>
      </c>
      <c r="CB18" s="99"/>
      <c r="CC18" s="100">
        <f t="shared" si="82"/>
        <v>0</v>
      </c>
      <c r="CD18" s="99"/>
      <c r="CE18" s="100">
        <f t="shared" si="83"/>
        <v>0</v>
      </c>
      <c r="CF18" s="101">
        <f t="shared" si="84"/>
        <v>0</v>
      </c>
      <c r="CG18" s="100">
        <f t="shared" si="84"/>
        <v>0</v>
      </c>
    </row>
    <row r="19" spans="1:85" s="102" customFormat="1" ht="19.899999999999999" customHeight="1" x14ac:dyDescent="0.25">
      <c r="A19" s="94">
        <v>14</v>
      </c>
      <c r="B19" s="95" t="s">
        <v>90</v>
      </c>
      <c r="C19" s="95" t="s">
        <v>77</v>
      </c>
      <c r="D19" s="94">
        <f t="shared" si="69"/>
        <v>17</v>
      </c>
      <c r="E19" s="94">
        <v>0.6</v>
      </c>
      <c r="F19" s="94" t="s">
        <v>75</v>
      </c>
      <c r="G19" s="94">
        <v>1310</v>
      </c>
      <c r="H19" s="94"/>
      <c r="I19" s="100">
        <f t="shared" si="19"/>
        <v>0</v>
      </c>
      <c r="J19" s="94"/>
      <c r="K19" s="100">
        <f t="shared" si="20"/>
        <v>0</v>
      </c>
      <c r="L19" s="94"/>
      <c r="M19" s="100">
        <f t="shared" si="21"/>
        <v>0</v>
      </c>
      <c r="N19" s="94"/>
      <c r="O19" s="100">
        <f t="shared" si="22"/>
        <v>0</v>
      </c>
      <c r="P19" s="94"/>
      <c r="Q19" s="100">
        <f t="shared" si="23"/>
        <v>0</v>
      </c>
      <c r="R19" s="94"/>
      <c r="S19" s="100">
        <f t="shared" si="24"/>
        <v>0</v>
      </c>
      <c r="T19" s="94"/>
      <c r="U19" s="100">
        <f t="shared" si="25"/>
        <v>0</v>
      </c>
      <c r="V19" s="94"/>
      <c r="W19" s="100">
        <f t="shared" si="26"/>
        <v>0</v>
      </c>
      <c r="X19" s="94"/>
      <c r="Y19" s="100">
        <f t="shared" si="27"/>
        <v>0</v>
      </c>
      <c r="Z19" s="94"/>
      <c r="AA19" s="100">
        <f t="shared" si="28"/>
        <v>0</v>
      </c>
      <c r="AB19" s="94"/>
      <c r="AC19" s="100">
        <f t="shared" si="29"/>
        <v>0</v>
      </c>
      <c r="AD19" s="94"/>
      <c r="AE19" s="100">
        <f t="shared" si="30"/>
        <v>0</v>
      </c>
      <c r="AF19" s="101">
        <f t="shared" si="70"/>
        <v>0</v>
      </c>
      <c r="AG19" s="100">
        <f t="shared" si="71"/>
        <v>0</v>
      </c>
      <c r="AH19" s="99"/>
      <c r="AI19" s="100">
        <f t="shared" si="33"/>
        <v>0</v>
      </c>
      <c r="AJ19" s="99"/>
      <c r="AK19" s="100">
        <f t="shared" si="34"/>
        <v>0</v>
      </c>
      <c r="AL19" s="99"/>
      <c r="AM19" s="100">
        <f t="shared" si="34"/>
        <v>0</v>
      </c>
      <c r="AN19" s="99"/>
      <c r="AO19" s="100">
        <f t="shared" si="35"/>
        <v>0</v>
      </c>
      <c r="AP19" s="99"/>
      <c r="AQ19" s="100">
        <f t="shared" si="36"/>
        <v>0</v>
      </c>
      <c r="AR19" s="99"/>
      <c r="AS19" s="100">
        <f t="shared" si="37"/>
        <v>0</v>
      </c>
      <c r="AT19" s="99"/>
      <c r="AU19" s="100">
        <f t="shared" si="38"/>
        <v>0</v>
      </c>
      <c r="AV19" s="99"/>
      <c r="AW19" s="100">
        <f t="shared" si="39"/>
        <v>0</v>
      </c>
      <c r="AX19" s="99"/>
      <c r="AY19" s="100">
        <f t="shared" si="40"/>
        <v>0</v>
      </c>
      <c r="AZ19" s="99"/>
      <c r="BA19" s="100">
        <f t="shared" si="41"/>
        <v>0</v>
      </c>
      <c r="BB19" s="99"/>
      <c r="BC19" s="100">
        <f t="shared" si="42"/>
        <v>0</v>
      </c>
      <c r="BD19" s="99"/>
      <c r="BE19" s="100">
        <f t="shared" si="43"/>
        <v>0</v>
      </c>
      <c r="BF19" s="101">
        <f t="shared" si="15"/>
        <v>0</v>
      </c>
      <c r="BG19" s="100">
        <f t="shared" si="15"/>
        <v>0</v>
      </c>
      <c r="BH19" s="99"/>
      <c r="BI19" s="100">
        <f t="shared" si="72"/>
        <v>0</v>
      </c>
      <c r="BJ19" s="99"/>
      <c r="BK19" s="100">
        <f t="shared" si="73"/>
        <v>0</v>
      </c>
      <c r="BL19" s="99"/>
      <c r="BM19" s="100">
        <f t="shared" si="74"/>
        <v>0</v>
      </c>
      <c r="BN19" s="99"/>
      <c r="BO19" s="100">
        <f t="shared" si="75"/>
        <v>0</v>
      </c>
      <c r="BP19" s="99"/>
      <c r="BQ19" s="100">
        <f t="shared" si="76"/>
        <v>0</v>
      </c>
      <c r="BR19" s="99"/>
      <c r="BS19" s="100">
        <f t="shared" si="77"/>
        <v>0</v>
      </c>
      <c r="BT19" s="99"/>
      <c r="BU19" s="100">
        <f t="shared" si="78"/>
        <v>0</v>
      </c>
      <c r="BV19" s="99"/>
      <c r="BW19" s="100">
        <f t="shared" si="79"/>
        <v>0</v>
      </c>
      <c r="BX19" s="99"/>
      <c r="BY19" s="100">
        <f t="shared" si="80"/>
        <v>0</v>
      </c>
      <c r="BZ19" s="99"/>
      <c r="CA19" s="100">
        <f t="shared" si="81"/>
        <v>0</v>
      </c>
      <c r="CB19" s="99"/>
      <c r="CC19" s="100">
        <f t="shared" si="82"/>
        <v>0</v>
      </c>
      <c r="CD19" s="99"/>
      <c r="CE19" s="100">
        <f t="shared" si="83"/>
        <v>0</v>
      </c>
      <c r="CF19" s="101">
        <f t="shared" si="84"/>
        <v>0</v>
      </c>
      <c r="CG19" s="100">
        <f t="shared" si="84"/>
        <v>0</v>
      </c>
    </row>
    <row r="20" spans="1:85" s="102" customFormat="1" ht="19.899999999999999" customHeight="1" x14ac:dyDescent="0.25">
      <c r="A20" s="94">
        <v>15</v>
      </c>
      <c r="B20" s="95" t="s">
        <v>91</v>
      </c>
      <c r="C20" s="95" t="s">
        <v>77</v>
      </c>
      <c r="D20" s="94">
        <f t="shared" si="69"/>
        <v>17</v>
      </c>
      <c r="E20" s="94">
        <v>0.35</v>
      </c>
      <c r="F20" s="94" t="s">
        <v>81</v>
      </c>
      <c r="G20" s="94">
        <v>730</v>
      </c>
      <c r="H20" s="94"/>
      <c r="I20" s="100">
        <f t="shared" si="19"/>
        <v>0</v>
      </c>
      <c r="J20" s="94"/>
      <c r="K20" s="100">
        <f t="shared" si="20"/>
        <v>0</v>
      </c>
      <c r="L20" s="94"/>
      <c r="M20" s="100">
        <f t="shared" si="21"/>
        <v>0</v>
      </c>
      <c r="N20" s="94"/>
      <c r="O20" s="100">
        <f t="shared" si="22"/>
        <v>0</v>
      </c>
      <c r="P20" s="94"/>
      <c r="Q20" s="100">
        <f t="shared" si="23"/>
        <v>0</v>
      </c>
      <c r="R20" s="94"/>
      <c r="S20" s="100">
        <f t="shared" si="24"/>
        <v>0</v>
      </c>
      <c r="T20" s="94"/>
      <c r="U20" s="100">
        <f t="shared" si="25"/>
        <v>0</v>
      </c>
      <c r="V20" s="94"/>
      <c r="W20" s="100">
        <f t="shared" si="26"/>
        <v>0</v>
      </c>
      <c r="X20" s="94"/>
      <c r="Y20" s="100">
        <f t="shared" si="27"/>
        <v>0</v>
      </c>
      <c r="Z20" s="94"/>
      <c r="AA20" s="100">
        <f t="shared" si="28"/>
        <v>0</v>
      </c>
      <c r="AB20" s="94"/>
      <c r="AC20" s="100">
        <f t="shared" si="29"/>
        <v>0</v>
      </c>
      <c r="AD20" s="94"/>
      <c r="AE20" s="100">
        <f t="shared" si="30"/>
        <v>0</v>
      </c>
      <c r="AF20" s="101">
        <f t="shared" si="70"/>
        <v>0</v>
      </c>
      <c r="AG20" s="100">
        <f t="shared" si="71"/>
        <v>0</v>
      </c>
      <c r="AH20" s="99"/>
      <c r="AI20" s="100">
        <f t="shared" si="33"/>
        <v>0</v>
      </c>
      <c r="AJ20" s="99"/>
      <c r="AK20" s="100">
        <f t="shared" si="34"/>
        <v>0</v>
      </c>
      <c r="AL20" s="99"/>
      <c r="AM20" s="100">
        <f t="shared" si="34"/>
        <v>0</v>
      </c>
      <c r="AN20" s="99"/>
      <c r="AO20" s="100">
        <f t="shared" si="35"/>
        <v>0</v>
      </c>
      <c r="AP20" s="99"/>
      <c r="AQ20" s="100">
        <f t="shared" si="36"/>
        <v>0</v>
      </c>
      <c r="AR20" s="99"/>
      <c r="AS20" s="100">
        <f t="shared" si="37"/>
        <v>0</v>
      </c>
      <c r="AT20" s="99"/>
      <c r="AU20" s="100">
        <f t="shared" si="38"/>
        <v>0</v>
      </c>
      <c r="AV20" s="99"/>
      <c r="AW20" s="100">
        <f t="shared" si="39"/>
        <v>0</v>
      </c>
      <c r="AX20" s="99"/>
      <c r="AY20" s="100">
        <f t="shared" si="40"/>
        <v>0</v>
      </c>
      <c r="AZ20" s="99"/>
      <c r="BA20" s="100">
        <f t="shared" si="41"/>
        <v>0</v>
      </c>
      <c r="BB20" s="99"/>
      <c r="BC20" s="100">
        <f t="shared" si="42"/>
        <v>0</v>
      </c>
      <c r="BD20" s="99"/>
      <c r="BE20" s="100">
        <f t="shared" si="43"/>
        <v>0</v>
      </c>
      <c r="BF20" s="101">
        <f t="shared" si="15"/>
        <v>0</v>
      </c>
      <c r="BG20" s="100">
        <f t="shared" si="15"/>
        <v>0</v>
      </c>
      <c r="BH20" s="99"/>
      <c r="BI20" s="100">
        <f t="shared" si="72"/>
        <v>0</v>
      </c>
      <c r="BJ20" s="99"/>
      <c r="BK20" s="100">
        <f t="shared" si="73"/>
        <v>0</v>
      </c>
      <c r="BL20" s="99"/>
      <c r="BM20" s="100">
        <f t="shared" si="74"/>
        <v>0</v>
      </c>
      <c r="BN20" s="99"/>
      <c r="BO20" s="100">
        <f t="shared" si="75"/>
        <v>0</v>
      </c>
      <c r="BP20" s="99"/>
      <c r="BQ20" s="100">
        <f t="shared" si="76"/>
        <v>0</v>
      </c>
      <c r="BR20" s="99"/>
      <c r="BS20" s="100">
        <f t="shared" si="77"/>
        <v>0</v>
      </c>
      <c r="BT20" s="99"/>
      <c r="BU20" s="100">
        <f t="shared" si="78"/>
        <v>0</v>
      </c>
      <c r="BV20" s="99"/>
      <c r="BW20" s="100">
        <f t="shared" si="79"/>
        <v>0</v>
      </c>
      <c r="BX20" s="99"/>
      <c r="BY20" s="100">
        <f t="shared" si="80"/>
        <v>0</v>
      </c>
      <c r="BZ20" s="99"/>
      <c r="CA20" s="100">
        <f t="shared" si="81"/>
        <v>0</v>
      </c>
      <c r="CB20" s="99"/>
      <c r="CC20" s="100">
        <f t="shared" si="82"/>
        <v>0</v>
      </c>
      <c r="CD20" s="99"/>
      <c r="CE20" s="100">
        <f t="shared" si="83"/>
        <v>0</v>
      </c>
      <c r="CF20" s="101">
        <f t="shared" si="84"/>
        <v>0</v>
      </c>
      <c r="CG20" s="100">
        <f t="shared" si="84"/>
        <v>0</v>
      </c>
    </row>
    <row r="21" spans="1:85" s="102" customFormat="1" ht="19.899999999999999" customHeight="1" x14ac:dyDescent="0.25">
      <c r="A21" s="94">
        <v>16</v>
      </c>
      <c r="B21" s="95" t="s">
        <v>92</v>
      </c>
      <c r="C21" s="95" t="s">
        <v>77</v>
      </c>
      <c r="D21" s="94">
        <f t="shared" si="69"/>
        <v>17</v>
      </c>
      <c r="E21" s="94">
        <v>0.35</v>
      </c>
      <c r="F21" s="94" t="s">
        <v>81</v>
      </c>
      <c r="G21" s="94">
        <v>900</v>
      </c>
      <c r="H21" s="94"/>
      <c r="I21" s="100">
        <f t="shared" si="19"/>
        <v>0</v>
      </c>
      <c r="J21" s="94"/>
      <c r="K21" s="100">
        <f t="shared" si="20"/>
        <v>0</v>
      </c>
      <c r="L21" s="94"/>
      <c r="M21" s="100">
        <f t="shared" si="21"/>
        <v>0</v>
      </c>
      <c r="N21" s="94"/>
      <c r="O21" s="100">
        <f t="shared" si="22"/>
        <v>0</v>
      </c>
      <c r="P21" s="94"/>
      <c r="Q21" s="100">
        <f t="shared" si="23"/>
        <v>0</v>
      </c>
      <c r="R21" s="94"/>
      <c r="S21" s="100">
        <f t="shared" si="24"/>
        <v>0</v>
      </c>
      <c r="T21" s="94"/>
      <c r="U21" s="100">
        <f t="shared" si="25"/>
        <v>0</v>
      </c>
      <c r="V21" s="94"/>
      <c r="W21" s="100">
        <f t="shared" si="26"/>
        <v>0</v>
      </c>
      <c r="X21" s="94"/>
      <c r="Y21" s="100">
        <f t="shared" si="27"/>
        <v>0</v>
      </c>
      <c r="Z21" s="94"/>
      <c r="AA21" s="100">
        <f t="shared" si="28"/>
        <v>0</v>
      </c>
      <c r="AB21" s="94"/>
      <c r="AC21" s="100">
        <f t="shared" si="29"/>
        <v>0</v>
      </c>
      <c r="AD21" s="94"/>
      <c r="AE21" s="100">
        <f t="shared" si="30"/>
        <v>0</v>
      </c>
      <c r="AF21" s="101">
        <f t="shared" si="70"/>
        <v>0</v>
      </c>
      <c r="AG21" s="100">
        <f t="shared" si="71"/>
        <v>0</v>
      </c>
      <c r="AH21" s="99"/>
      <c r="AI21" s="100">
        <f t="shared" si="33"/>
        <v>0</v>
      </c>
      <c r="AJ21" s="99"/>
      <c r="AK21" s="100">
        <f t="shared" si="34"/>
        <v>0</v>
      </c>
      <c r="AL21" s="99"/>
      <c r="AM21" s="100">
        <f t="shared" si="34"/>
        <v>0</v>
      </c>
      <c r="AN21" s="99"/>
      <c r="AO21" s="100">
        <f t="shared" si="35"/>
        <v>0</v>
      </c>
      <c r="AP21" s="99"/>
      <c r="AQ21" s="100">
        <f t="shared" si="36"/>
        <v>0</v>
      </c>
      <c r="AR21" s="99"/>
      <c r="AS21" s="100">
        <f t="shared" si="37"/>
        <v>0</v>
      </c>
      <c r="AT21" s="99"/>
      <c r="AU21" s="100">
        <f t="shared" si="38"/>
        <v>0</v>
      </c>
      <c r="AV21" s="99"/>
      <c r="AW21" s="100">
        <f t="shared" si="39"/>
        <v>0</v>
      </c>
      <c r="AX21" s="99"/>
      <c r="AY21" s="100">
        <f t="shared" si="40"/>
        <v>0</v>
      </c>
      <c r="AZ21" s="99"/>
      <c r="BA21" s="100">
        <f t="shared" si="41"/>
        <v>0</v>
      </c>
      <c r="BB21" s="99"/>
      <c r="BC21" s="100">
        <f t="shared" si="42"/>
        <v>0</v>
      </c>
      <c r="BD21" s="99"/>
      <c r="BE21" s="100">
        <f t="shared" si="43"/>
        <v>0</v>
      </c>
      <c r="BF21" s="101">
        <f t="shared" ref="BF21:BG90" si="85">SUM(AH21,AJ21,AL21,AN21,AP21,AR21,AT21,AV21,AX21,AZ21,BB21,BD21)</f>
        <v>0</v>
      </c>
      <c r="BG21" s="100">
        <f t="shared" si="85"/>
        <v>0</v>
      </c>
      <c r="BH21" s="99"/>
      <c r="BI21" s="100">
        <f t="shared" si="72"/>
        <v>0</v>
      </c>
      <c r="BJ21" s="99"/>
      <c r="BK21" s="100">
        <f t="shared" si="73"/>
        <v>0</v>
      </c>
      <c r="BL21" s="99"/>
      <c r="BM21" s="100">
        <f t="shared" si="74"/>
        <v>0</v>
      </c>
      <c r="BN21" s="99"/>
      <c r="BO21" s="100">
        <f t="shared" si="75"/>
        <v>0</v>
      </c>
      <c r="BP21" s="99"/>
      <c r="BQ21" s="100">
        <f t="shared" si="76"/>
        <v>0</v>
      </c>
      <c r="BR21" s="99"/>
      <c r="BS21" s="100">
        <f t="shared" si="77"/>
        <v>0</v>
      </c>
      <c r="BT21" s="99"/>
      <c r="BU21" s="100">
        <f t="shared" si="78"/>
        <v>0</v>
      </c>
      <c r="BV21" s="99"/>
      <c r="BW21" s="100">
        <f t="shared" si="79"/>
        <v>0</v>
      </c>
      <c r="BX21" s="99"/>
      <c r="BY21" s="100">
        <f t="shared" si="80"/>
        <v>0</v>
      </c>
      <c r="BZ21" s="99"/>
      <c r="CA21" s="100">
        <f t="shared" si="81"/>
        <v>0</v>
      </c>
      <c r="CB21" s="99"/>
      <c r="CC21" s="100">
        <f t="shared" si="82"/>
        <v>0</v>
      </c>
      <c r="CD21" s="99"/>
      <c r="CE21" s="100">
        <f t="shared" si="83"/>
        <v>0</v>
      </c>
      <c r="CF21" s="101">
        <f t="shared" si="84"/>
        <v>0</v>
      </c>
      <c r="CG21" s="100">
        <f t="shared" si="84"/>
        <v>0</v>
      </c>
    </row>
    <row r="22" spans="1:85" s="102" customFormat="1" ht="19.899999999999999" customHeight="1" x14ac:dyDescent="0.25">
      <c r="A22" s="94">
        <v>17</v>
      </c>
      <c r="B22" s="95" t="s">
        <v>93</v>
      </c>
      <c r="C22" s="95" t="s">
        <v>74</v>
      </c>
      <c r="D22" s="94">
        <f t="shared" si="69"/>
        <v>17</v>
      </c>
      <c r="E22" s="94">
        <v>0.64</v>
      </c>
      <c r="F22" s="94" t="s">
        <v>85</v>
      </c>
      <c r="G22" s="94">
        <v>1350</v>
      </c>
      <c r="H22" s="94"/>
      <c r="I22" s="100">
        <f t="shared" si="19"/>
        <v>0</v>
      </c>
      <c r="J22" s="94"/>
      <c r="K22" s="100">
        <f t="shared" si="20"/>
        <v>0</v>
      </c>
      <c r="L22" s="94"/>
      <c r="M22" s="100">
        <f t="shared" si="21"/>
        <v>0</v>
      </c>
      <c r="N22" s="94"/>
      <c r="O22" s="100">
        <f t="shared" si="22"/>
        <v>0</v>
      </c>
      <c r="P22" s="94"/>
      <c r="Q22" s="100">
        <f t="shared" si="23"/>
        <v>0</v>
      </c>
      <c r="R22" s="94"/>
      <c r="S22" s="100">
        <f t="shared" si="24"/>
        <v>0</v>
      </c>
      <c r="T22" s="94"/>
      <c r="U22" s="100">
        <f t="shared" si="25"/>
        <v>0</v>
      </c>
      <c r="V22" s="94"/>
      <c r="W22" s="100">
        <f t="shared" si="26"/>
        <v>0</v>
      </c>
      <c r="X22" s="94"/>
      <c r="Y22" s="100">
        <f t="shared" si="27"/>
        <v>0</v>
      </c>
      <c r="Z22" s="94"/>
      <c r="AA22" s="100">
        <f t="shared" si="28"/>
        <v>0</v>
      </c>
      <c r="AB22" s="94"/>
      <c r="AC22" s="100">
        <f t="shared" si="29"/>
        <v>0</v>
      </c>
      <c r="AD22" s="94"/>
      <c r="AE22" s="100">
        <f t="shared" si="30"/>
        <v>0</v>
      </c>
      <c r="AF22" s="101">
        <f t="shared" si="70"/>
        <v>0</v>
      </c>
      <c r="AG22" s="100">
        <f t="shared" si="71"/>
        <v>0</v>
      </c>
      <c r="AH22" s="99"/>
      <c r="AI22" s="100">
        <f t="shared" si="33"/>
        <v>0</v>
      </c>
      <c r="AJ22" s="99"/>
      <c r="AK22" s="100">
        <f t="shared" si="34"/>
        <v>0</v>
      </c>
      <c r="AL22" s="99"/>
      <c r="AM22" s="100">
        <f t="shared" si="34"/>
        <v>0</v>
      </c>
      <c r="AN22" s="99"/>
      <c r="AO22" s="100">
        <f t="shared" si="35"/>
        <v>0</v>
      </c>
      <c r="AP22" s="99"/>
      <c r="AQ22" s="100">
        <f t="shared" si="36"/>
        <v>0</v>
      </c>
      <c r="AR22" s="99"/>
      <c r="AS22" s="100">
        <f t="shared" si="37"/>
        <v>0</v>
      </c>
      <c r="AT22" s="99"/>
      <c r="AU22" s="100">
        <f t="shared" si="38"/>
        <v>0</v>
      </c>
      <c r="AV22" s="99"/>
      <c r="AW22" s="100">
        <f t="shared" si="39"/>
        <v>0</v>
      </c>
      <c r="AX22" s="99"/>
      <c r="AY22" s="100">
        <f t="shared" si="40"/>
        <v>0</v>
      </c>
      <c r="AZ22" s="99"/>
      <c r="BA22" s="100">
        <f t="shared" si="41"/>
        <v>0</v>
      </c>
      <c r="BB22" s="99"/>
      <c r="BC22" s="100">
        <f t="shared" si="42"/>
        <v>0</v>
      </c>
      <c r="BD22" s="99"/>
      <c r="BE22" s="100">
        <f t="shared" si="43"/>
        <v>0</v>
      </c>
      <c r="BF22" s="101">
        <f t="shared" si="85"/>
        <v>0</v>
      </c>
      <c r="BG22" s="100">
        <f t="shared" si="85"/>
        <v>0</v>
      </c>
      <c r="BH22" s="99"/>
      <c r="BI22" s="100">
        <f t="shared" si="72"/>
        <v>0</v>
      </c>
      <c r="BJ22" s="99"/>
      <c r="BK22" s="100">
        <f t="shared" si="73"/>
        <v>0</v>
      </c>
      <c r="BL22" s="99"/>
      <c r="BM22" s="100">
        <f t="shared" si="74"/>
        <v>0</v>
      </c>
      <c r="BN22" s="99"/>
      <c r="BO22" s="100">
        <f t="shared" si="75"/>
        <v>0</v>
      </c>
      <c r="BP22" s="99"/>
      <c r="BQ22" s="100">
        <f t="shared" si="76"/>
        <v>0</v>
      </c>
      <c r="BR22" s="99"/>
      <c r="BS22" s="100">
        <f t="shared" si="77"/>
        <v>0</v>
      </c>
      <c r="BT22" s="99"/>
      <c r="BU22" s="100">
        <f t="shared" si="78"/>
        <v>0</v>
      </c>
      <c r="BV22" s="99"/>
      <c r="BW22" s="100">
        <f t="shared" si="79"/>
        <v>0</v>
      </c>
      <c r="BX22" s="99"/>
      <c r="BY22" s="100">
        <f t="shared" si="80"/>
        <v>0</v>
      </c>
      <c r="BZ22" s="99"/>
      <c r="CA22" s="100">
        <f t="shared" si="81"/>
        <v>0</v>
      </c>
      <c r="CB22" s="99"/>
      <c r="CC22" s="100">
        <f t="shared" si="82"/>
        <v>0</v>
      </c>
      <c r="CD22" s="99"/>
      <c r="CE22" s="100">
        <f t="shared" si="83"/>
        <v>0</v>
      </c>
      <c r="CF22" s="101">
        <f t="shared" si="84"/>
        <v>0</v>
      </c>
      <c r="CG22" s="100">
        <f t="shared" si="84"/>
        <v>0</v>
      </c>
    </row>
    <row r="23" spans="1:85" s="102" customFormat="1" ht="19.899999999999999" customHeight="1" x14ac:dyDescent="0.25">
      <c r="A23" s="94">
        <v>18</v>
      </c>
      <c r="B23" s="95" t="s">
        <v>94</v>
      </c>
      <c r="C23" s="95" t="s">
        <v>74</v>
      </c>
      <c r="D23" s="94">
        <f t="shared" si="69"/>
        <v>17</v>
      </c>
      <c r="E23" s="94">
        <v>0.64</v>
      </c>
      <c r="F23" s="94" t="s">
        <v>85</v>
      </c>
      <c r="G23" s="94"/>
      <c r="H23" s="94"/>
      <c r="I23" s="100">
        <f>H23*$E23</f>
        <v>0</v>
      </c>
      <c r="J23" s="94"/>
      <c r="K23" s="100">
        <f>J23*$E23</f>
        <v>0</v>
      </c>
      <c r="L23" s="94"/>
      <c r="M23" s="100">
        <f>L23*$E23</f>
        <v>0</v>
      </c>
      <c r="N23" s="94"/>
      <c r="O23" s="100">
        <f>N23*$E23</f>
        <v>0</v>
      </c>
      <c r="P23" s="94"/>
      <c r="Q23" s="100">
        <f>P23*$E23</f>
        <v>0</v>
      </c>
      <c r="R23" s="94"/>
      <c r="S23" s="100">
        <f>R23*$E23</f>
        <v>0</v>
      </c>
      <c r="T23" s="94"/>
      <c r="U23" s="100">
        <f>T23*$E23</f>
        <v>0</v>
      </c>
      <c r="V23" s="94"/>
      <c r="W23" s="100">
        <f>V23*$E23</f>
        <v>0</v>
      </c>
      <c r="X23" s="94"/>
      <c r="Y23" s="100">
        <f>X23*$E23</f>
        <v>0</v>
      </c>
      <c r="Z23" s="94"/>
      <c r="AA23" s="100">
        <f>Z23*$E23</f>
        <v>0</v>
      </c>
      <c r="AB23" s="94"/>
      <c r="AC23" s="100">
        <f>AB23*$E23</f>
        <v>0</v>
      </c>
      <c r="AD23" s="94"/>
      <c r="AE23" s="100">
        <f>AD23*$E23</f>
        <v>0</v>
      </c>
      <c r="AF23" s="101">
        <f t="shared" si="70"/>
        <v>0</v>
      </c>
      <c r="AG23" s="100">
        <f t="shared" si="71"/>
        <v>0</v>
      </c>
      <c r="AH23" s="99"/>
      <c r="AI23" s="100">
        <f>AH23*$E23</f>
        <v>0</v>
      </c>
      <c r="AJ23" s="99"/>
      <c r="AK23" s="100">
        <f t="shared" si="34"/>
        <v>0</v>
      </c>
      <c r="AL23" s="99"/>
      <c r="AM23" s="100">
        <f t="shared" si="34"/>
        <v>0</v>
      </c>
      <c r="AN23" s="99"/>
      <c r="AO23" s="100">
        <f t="shared" si="35"/>
        <v>0</v>
      </c>
      <c r="AP23" s="99"/>
      <c r="AQ23" s="100">
        <f t="shared" si="36"/>
        <v>0</v>
      </c>
      <c r="AR23" s="99"/>
      <c r="AS23" s="100">
        <f t="shared" si="37"/>
        <v>0</v>
      </c>
      <c r="AT23" s="99"/>
      <c r="AU23" s="100">
        <f t="shared" si="38"/>
        <v>0</v>
      </c>
      <c r="AV23" s="99"/>
      <c r="AW23" s="100">
        <f t="shared" si="39"/>
        <v>0</v>
      </c>
      <c r="AX23" s="99"/>
      <c r="AY23" s="100">
        <f t="shared" si="40"/>
        <v>0</v>
      </c>
      <c r="AZ23" s="99"/>
      <c r="BA23" s="100">
        <f t="shared" si="41"/>
        <v>0</v>
      </c>
      <c r="BB23" s="99"/>
      <c r="BC23" s="100">
        <f t="shared" si="42"/>
        <v>0</v>
      </c>
      <c r="BD23" s="99"/>
      <c r="BE23" s="100">
        <f t="shared" si="43"/>
        <v>0</v>
      </c>
      <c r="BF23" s="101">
        <f t="shared" si="85"/>
        <v>0</v>
      </c>
      <c r="BG23" s="100">
        <f t="shared" si="85"/>
        <v>0</v>
      </c>
      <c r="BH23" s="99"/>
      <c r="BI23" s="100">
        <f>BH23*$E23</f>
        <v>0</v>
      </c>
      <c r="BJ23" s="99"/>
      <c r="BK23" s="100">
        <f t="shared" si="73"/>
        <v>0</v>
      </c>
      <c r="BL23" s="99"/>
      <c r="BM23" s="100">
        <f t="shared" si="74"/>
        <v>0</v>
      </c>
      <c r="BN23" s="99"/>
      <c r="BO23" s="100">
        <f t="shared" si="75"/>
        <v>0</v>
      </c>
      <c r="BP23" s="99"/>
      <c r="BQ23" s="100">
        <f t="shared" si="76"/>
        <v>0</v>
      </c>
      <c r="BR23" s="99"/>
      <c r="BS23" s="100">
        <f t="shared" si="77"/>
        <v>0</v>
      </c>
      <c r="BT23" s="99"/>
      <c r="BU23" s="100">
        <f t="shared" si="78"/>
        <v>0</v>
      </c>
      <c r="BV23" s="99"/>
      <c r="BW23" s="100">
        <f t="shared" si="79"/>
        <v>0</v>
      </c>
      <c r="BX23" s="99"/>
      <c r="BY23" s="100">
        <f t="shared" si="80"/>
        <v>0</v>
      </c>
      <c r="BZ23" s="99"/>
      <c r="CA23" s="100">
        <f t="shared" si="81"/>
        <v>0</v>
      </c>
      <c r="CB23" s="99"/>
      <c r="CC23" s="100">
        <f t="shared" si="82"/>
        <v>0</v>
      </c>
      <c r="CD23" s="99"/>
      <c r="CE23" s="100">
        <f t="shared" si="83"/>
        <v>0</v>
      </c>
      <c r="CF23" s="101">
        <f t="shared" si="84"/>
        <v>0</v>
      </c>
      <c r="CG23" s="100">
        <f t="shared" si="84"/>
        <v>0</v>
      </c>
    </row>
    <row r="24" spans="1:85" s="102" customFormat="1" ht="19.899999999999999" customHeight="1" x14ac:dyDescent="0.25">
      <c r="A24" s="94">
        <v>19</v>
      </c>
      <c r="B24" s="95" t="s">
        <v>95</v>
      </c>
      <c r="C24" s="95" t="s">
        <v>74</v>
      </c>
      <c r="D24" s="94">
        <f t="shared" si="69"/>
        <v>17</v>
      </c>
      <c r="E24" s="94">
        <v>0.64</v>
      </c>
      <c r="F24" s="94" t="s">
        <v>85</v>
      </c>
      <c r="G24" s="94"/>
      <c r="H24" s="94"/>
      <c r="I24" s="100">
        <f t="shared" si="19"/>
        <v>0</v>
      </c>
      <c r="J24" s="94"/>
      <c r="K24" s="100">
        <f t="shared" si="20"/>
        <v>0</v>
      </c>
      <c r="L24" s="94"/>
      <c r="M24" s="100">
        <f t="shared" si="21"/>
        <v>0</v>
      </c>
      <c r="N24" s="94"/>
      <c r="O24" s="100">
        <f t="shared" si="22"/>
        <v>0</v>
      </c>
      <c r="P24" s="94"/>
      <c r="Q24" s="100">
        <f t="shared" si="23"/>
        <v>0</v>
      </c>
      <c r="R24" s="94"/>
      <c r="S24" s="100">
        <f t="shared" si="24"/>
        <v>0</v>
      </c>
      <c r="T24" s="94"/>
      <c r="U24" s="100">
        <f t="shared" si="25"/>
        <v>0</v>
      </c>
      <c r="V24" s="94"/>
      <c r="W24" s="100">
        <f t="shared" si="26"/>
        <v>0</v>
      </c>
      <c r="X24" s="94"/>
      <c r="Y24" s="100">
        <f t="shared" si="27"/>
        <v>0</v>
      </c>
      <c r="Z24" s="94"/>
      <c r="AA24" s="100">
        <f t="shared" si="28"/>
        <v>0</v>
      </c>
      <c r="AB24" s="94"/>
      <c r="AC24" s="100">
        <f t="shared" si="29"/>
        <v>0</v>
      </c>
      <c r="AD24" s="94"/>
      <c r="AE24" s="100">
        <f t="shared" si="30"/>
        <v>0</v>
      </c>
      <c r="AF24" s="101">
        <f t="shared" si="70"/>
        <v>0</v>
      </c>
      <c r="AG24" s="100">
        <f t="shared" si="71"/>
        <v>0</v>
      </c>
      <c r="AH24" s="99"/>
      <c r="AI24" s="100">
        <f t="shared" si="33"/>
        <v>0</v>
      </c>
      <c r="AJ24" s="99"/>
      <c r="AK24" s="100">
        <f t="shared" si="34"/>
        <v>0</v>
      </c>
      <c r="AL24" s="99"/>
      <c r="AM24" s="100">
        <f t="shared" si="34"/>
        <v>0</v>
      </c>
      <c r="AN24" s="99"/>
      <c r="AO24" s="100">
        <f t="shared" si="35"/>
        <v>0</v>
      </c>
      <c r="AP24" s="99"/>
      <c r="AQ24" s="100">
        <f t="shared" si="36"/>
        <v>0</v>
      </c>
      <c r="AR24" s="99"/>
      <c r="AS24" s="100">
        <f t="shared" si="37"/>
        <v>0</v>
      </c>
      <c r="AT24" s="99"/>
      <c r="AU24" s="100">
        <f t="shared" si="38"/>
        <v>0</v>
      </c>
      <c r="AV24" s="99"/>
      <c r="AW24" s="100">
        <f t="shared" si="39"/>
        <v>0</v>
      </c>
      <c r="AX24" s="99"/>
      <c r="AY24" s="100">
        <f t="shared" si="40"/>
        <v>0</v>
      </c>
      <c r="AZ24" s="99"/>
      <c r="BA24" s="100">
        <f t="shared" si="41"/>
        <v>0</v>
      </c>
      <c r="BB24" s="99"/>
      <c r="BC24" s="100">
        <f t="shared" si="42"/>
        <v>0</v>
      </c>
      <c r="BD24" s="99"/>
      <c r="BE24" s="100">
        <f t="shared" si="43"/>
        <v>0</v>
      </c>
      <c r="BF24" s="101">
        <f t="shared" si="85"/>
        <v>0</v>
      </c>
      <c r="BG24" s="100">
        <f t="shared" si="85"/>
        <v>0</v>
      </c>
      <c r="BH24" s="99"/>
      <c r="BI24" s="100">
        <f t="shared" ref="BI24" si="86">BH24*$E24</f>
        <v>0</v>
      </c>
      <c r="BJ24" s="99"/>
      <c r="BK24" s="100">
        <f t="shared" si="73"/>
        <v>0</v>
      </c>
      <c r="BL24" s="99"/>
      <c r="BM24" s="100">
        <f t="shared" si="74"/>
        <v>0</v>
      </c>
      <c r="BN24" s="99"/>
      <c r="BO24" s="100">
        <f t="shared" si="75"/>
        <v>0</v>
      </c>
      <c r="BP24" s="99"/>
      <c r="BQ24" s="100">
        <f t="shared" si="76"/>
        <v>0</v>
      </c>
      <c r="BR24" s="99"/>
      <c r="BS24" s="100">
        <f t="shared" si="77"/>
        <v>0</v>
      </c>
      <c r="BT24" s="99"/>
      <c r="BU24" s="100">
        <f t="shared" si="78"/>
        <v>0</v>
      </c>
      <c r="BV24" s="99"/>
      <c r="BW24" s="100">
        <f t="shared" si="79"/>
        <v>0</v>
      </c>
      <c r="BX24" s="99"/>
      <c r="BY24" s="100">
        <f t="shared" si="80"/>
        <v>0</v>
      </c>
      <c r="BZ24" s="99"/>
      <c r="CA24" s="100">
        <f t="shared" si="81"/>
        <v>0</v>
      </c>
      <c r="CB24" s="99"/>
      <c r="CC24" s="100">
        <f t="shared" si="82"/>
        <v>0</v>
      </c>
      <c r="CD24" s="99"/>
      <c r="CE24" s="100">
        <f t="shared" si="83"/>
        <v>0</v>
      </c>
      <c r="CF24" s="101">
        <f t="shared" si="84"/>
        <v>0</v>
      </c>
      <c r="CG24" s="100">
        <f t="shared" si="84"/>
        <v>0</v>
      </c>
    </row>
    <row r="25" spans="1:85" s="102" customFormat="1" ht="19.899999999999999" customHeight="1" x14ac:dyDescent="0.25">
      <c r="A25" s="94"/>
      <c r="B25" s="95"/>
      <c r="C25" s="95"/>
      <c r="D25" s="94"/>
      <c r="E25" s="94"/>
      <c r="F25" s="94"/>
      <c r="G25" s="94"/>
      <c r="H25" s="94"/>
      <c r="I25" s="100"/>
      <c r="J25" s="94"/>
      <c r="K25" s="100"/>
      <c r="L25" s="94"/>
      <c r="M25" s="100"/>
      <c r="N25" s="94"/>
      <c r="O25" s="100"/>
      <c r="P25" s="94"/>
      <c r="Q25" s="100"/>
      <c r="R25" s="94"/>
      <c r="S25" s="100"/>
      <c r="T25" s="94"/>
      <c r="U25" s="100"/>
      <c r="V25" s="94"/>
      <c r="W25" s="100"/>
      <c r="X25" s="94"/>
      <c r="Y25" s="100"/>
      <c r="Z25" s="94"/>
      <c r="AA25" s="100"/>
      <c r="AB25" s="94"/>
      <c r="AC25" s="100"/>
      <c r="AD25" s="94"/>
      <c r="AE25" s="100"/>
      <c r="AF25" s="101"/>
      <c r="AG25" s="100"/>
      <c r="AH25" s="99"/>
      <c r="AI25" s="100"/>
      <c r="AJ25" s="99"/>
      <c r="AK25" s="100"/>
      <c r="AL25" s="99"/>
      <c r="AM25" s="100"/>
      <c r="AN25" s="99"/>
      <c r="AO25" s="100"/>
      <c r="AP25" s="99"/>
      <c r="AQ25" s="100"/>
      <c r="AR25" s="99"/>
      <c r="AS25" s="100"/>
      <c r="AT25" s="99"/>
      <c r="AU25" s="100"/>
      <c r="AV25" s="99"/>
      <c r="AW25" s="100"/>
      <c r="AX25" s="99"/>
      <c r="AY25" s="100"/>
      <c r="AZ25" s="99"/>
      <c r="BA25" s="100"/>
      <c r="BB25" s="99"/>
      <c r="BC25" s="100"/>
      <c r="BD25" s="99"/>
      <c r="BE25" s="100"/>
      <c r="BF25" s="101"/>
      <c r="BG25" s="100"/>
      <c r="BH25" s="99"/>
      <c r="BI25" s="100"/>
      <c r="BJ25" s="99"/>
      <c r="BK25" s="100"/>
      <c r="BL25" s="99"/>
      <c r="BM25" s="100"/>
      <c r="BN25" s="99"/>
      <c r="BO25" s="100"/>
      <c r="BP25" s="99"/>
      <c r="BQ25" s="100"/>
      <c r="BR25" s="99"/>
      <c r="BS25" s="100"/>
      <c r="BT25" s="99"/>
      <c r="BU25" s="100"/>
      <c r="BV25" s="99"/>
      <c r="BW25" s="100"/>
      <c r="BX25" s="99"/>
      <c r="BY25" s="100"/>
      <c r="BZ25" s="99"/>
      <c r="CA25" s="100"/>
      <c r="CB25" s="99"/>
      <c r="CC25" s="100"/>
      <c r="CD25" s="99"/>
      <c r="CE25" s="100"/>
      <c r="CF25" s="101"/>
      <c r="CG25" s="100"/>
    </row>
    <row r="26" spans="1:85" s="102" customFormat="1" ht="19.899999999999999" customHeight="1" x14ac:dyDescent="0.25">
      <c r="A26" s="94">
        <v>20</v>
      </c>
      <c r="B26" s="95" t="s">
        <v>96</v>
      </c>
      <c r="C26" s="95" t="s">
        <v>77</v>
      </c>
      <c r="D26" s="94">
        <f>RANK(BF26,$BF$4:$BF$147)</f>
        <v>17</v>
      </c>
      <c r="E26" s="94">
        <v>1</v>
      </c>
      <c r="F26" s="94" t="s">
        <v>75</v>
      </c>
      <c r="G26" s="94"/>
      <c r="H26" s="94"/>
      <c r="I26" s="100">
        <f t="shared" si="19"/>
        <v>0</v>
      </c>
      <c r="J26" s="94"/>
      <c r="K26" s="100">
        <f t="shared" si="20"/>
        <v>0</v>
      </c>
      <c r="L26" s="94"/>
      <c r="M26" s="100">
        <f t="shared" si="21"/>
        <v>0</v>
      </c>
      <c r="N26" s="94"/>
      <c r="O26" s="100">
        <f t="shared" si="22"/>
        <v>0</v>
      </c>
      <c r="P26" s="94"/>
      <c r="Q26" s="100">
        <f t="shared" si="23"/>
        <v>0</v>
      </c>
      <c r="R26" s="94"/>
      <c r="S26" s="100">
        <f t="shared" si="24"/>
        <v>0</v>
      </c>
      <c r="T26" s="94"/>
      <c r="U26" s="100">
        <f t="shared" si="25"/>
        <v>0</v>
      </c>
      <c r="V26" s="94"/>
      <c r="W26" s="100">
        <f t="shared" si="26"/>
        <v>0</v>
      </c>
      <c r="X26" s="94"/>
      <c r="Y26" s="100">
        <f t="shared" si="27"/>
        <v>0</v>
      </c>
      <c r="Z26" s="94"/>
      <c r="AA26" s="100">
        <f t="shared" si="28"/>
        <v>0</v>
      </c>
      <c r="AB26" s="94"/>
      <c r="AC26" s="100">
        <f t="shared" si="29"/>
        <v>0</v>
      </c>
      <c r="AD26" s="94"/>
      <c r="AE26" s="100">
        <f t="shared" si="30"/>
        <v>0</v>
      </c>
      <c r="AF26" s="101">
        <f t="shared" ref="AF26:AF29" si="87">SUM(H26,J26,L26,N26,P26,R26,T26,V26,X26,Z26,AB26,AD26)</f>
        <v>0</v>
      </c>
      <c r="AG26" s="100">
        <f t="shared" ref="AG26:AG29" si="88">SUM(I26,K26,M26,O26,Q26,S26,U26,W26,Y26,AA26,AC26,AE26)</f>
        <v>0</v>
      </c>
      <c r="AH26" s="99"/>
      <c r="AI26" s="100">
        <f t="shared" si="33"/>
        <v>0</v>
      </c>
      <c r="AJ26" s="99"/>
      <c r="AK26" s="100">
        <f t="shared" si="34"/>
        <v>0</v>
      </c>
      <c r="AL26" s="99"/>
      <c r="AM26" s="100">
        <f t="shared" si="34"/>
        <v>0</v>
      </c>
      <c r="AN26" s="99"/>
      <c r="AO26" s="100">
        <f t="shared" si="35"/>
        <v>0</v>
      </c>
      <c r="AP26" s="99"/>
      <c r="AQ26" s="100">
        <f t="shared" si="36"/>
        <v>0</v>
      </c>
      <c r="AR26" s="99"/>
      <c r="AS26" s="100">
        <f t="shared" si="37"/>
        <v>0</v>
      </c>
      <c r="AT26" s="99"/>
      <c r="AU26" s="100">
        <f t="shared" si="38"/>
        <v>0</v>
      </c>
      <c r="AV26" s="99"/>
      <c r="AW26" s="100">
        <f t="shared" si="39"/>
        <v>0</v>
      </c>
      <c r="AX26" s="99"/>
      <c r="AY26" s="100">
        <f t="shared" si="40"/>
        <v>0</v>
      </c>
      <c r="AZ26" s="99"/>
      <c r="BA26" s="100">
        <f t="shared" si="41"/>
        <v>0</v>
      </c>
      <c r="BB26" s="99"/>
      <c r="BC26" s="100">
        <f t="shared" si="42"/>
        <v>0</v>
      </c>
      <c r="BD26" s="99"/>
      <c r="BE26" s="100">
        <f t="shared" si="43"/>
        <v>0</v>
      </c>
      <c r="BF26" s="101">
        <f t="shared" si="85"/>
        <v>0</v>
      </c>
      <c r="BG26" s="100">
        <f t="shared" si="85"/>
        <v>0</v>
      </c>
      <c r="BH26" s="99"/>
      <c r="BI26" s="100">
        <f t="shared" ref="BI26:BI29" si="89">BH26*$E26</f>
        <v>0</v>
      </c>
      <c r="BJ26" s="99"/>
      <c r="BK26" s="100">
        <f t="shared" ref="BK26:BK29" si="90">BJ26*$E26</f>
        <v>0</v>
      </c>
      <c r="BL26" s="99"/>
      <c r="BM26" s="100">
        <f t="shared" ref="BM26:BM29" si="91">BL26*$E26</f>
        <v>0</v>
      </c>
      <c r="BN26" s="99"/>
      <c r="BO26" s="100">
        <f t="shared" ref="BO26:BO29" si="92">BN26*$E26</f>
        <v>0</v>
      </c>
      <c r="BP26" s="99"/>
      <c r="BQ26" s="100">
        <f t="shared" ref="BQ26:BQ29" si="93">BP26*$E26</f>
        <v>0</v>
      </c>
      <c r="BR26" s="99"/>
      <c r="BS26" s="100">
        <f t="shared" ref="BS26:BS29" si="94">BR26*$E26</f>
        <v>0</v>
      </c>
      <c r="BT26" s="99"/>
      <c r="BU26" s="100">
        <f t="shared" ref="BU26:BU29" si="95">BT26*$E26</f>
        <v>0</v>
      </c>
      <c r="BV26" s="99"/>
      <c r="BW26" s="100">
        <f t="shared" ref="BW26:BW29" si="96">BV26*$E26</f>
        <v>0</v>
      </c>
      <c r="BX26" s="99"/>
      <c r="BY26" s="100">
        <f t="shared" ref="BY26:BY29" si="97">BX26*$E26</f>
        <v>0</v>
      </c>
      <c r="BZ26" s="99"/>
      <c r="CA26" s="100">
        <f t="shared" ref="CA26:CA29" si="98">BZ26*$E26</f>
        <v>0</v>
      </c>
      <c r="CB26" s="99"/>
      <c r="CC26" s="100">
        <f t="shared" ref="CC26:CC29" si="99">CB26*$E26</f>
        <v>0</v>
      </c>
      <c r="CD26" s="99"/>
      <c r="CE26" s="100">
        <f t="shared" ref="CE26:CE29" si="100">CD26*$E26</f>
        <v>0</v>
      </c>
      <c r="CF26" s="101">
        <f t="shared" ref="CF26:CG29" si="101">SUM(BH26,BJ26,BL26,BN26,BP26,BR26,BT26,BV26,BX26,BZ26,CB26,CD26)</f>
        <v>0</v>
      </c>
      <c r="CG26" s="100">
        <f t="shared" si="101"/>
        <v>0</v>
      </c>
    </row>
    <row r="27" spans="1:85" s="102" customFormat="1" ht="19.899999999999999" customHeight="1" x14ac:dyDescent="0.25">
      <c r="A27" s="94">
        <v>21</v>
      </c>
      <c r="B27" s="95" t="s">
        <v>97</v>
      </c>
      <c r="C27" s="95" t="s">
        <v>77</v>
      </c>
      <c r="D27" s="94">
        <f>RANK(BF27,$BF$4:$BF$147)</f>
        <v>17</v>
      </c>
      <c r="E27" s="94">
        <v>0.6</v>
      </c>
      <c r="F27" s="94" t="s">
        <v>98</v>
      </c>
      <c r="G27" s="94"/>
      <c r="H27" s="94"/>
      <c r="I27" s="100">
        <f t="shared" si="19"/>
        <v>0</v>
      </c>
      <c r="J27" s="94"/>
      <c r="K27" s="100">
        <f t="shared" si="20"/>
        <v>0</v>
      </c>
      <c r="L27" s="94"/>
      <c r="M27" s="100">
        <f t="shared" si="21"/>
        <v>0</v>
      </c>
      <c r="N27" s="94"/>
      <c r="O27" s="100">
        <f t="shared" si="22"/>
        <v>0</v>
      </c>
      <c r="P27" s="94"/>
      <c r="Q27" s="100">
        <f t="shared" si="23"/>
        <v>0</v>
      </c>
      <c r="R27" s="94"/>
      <c r="S27" s="100">
        <f t="shared" si="24"/>
        <v>0</v>
      </c>
      <c r="T27" s="94"/>
      <c r="U27" s="100">
        <f t="shared" si="25"/>
        <v>0</v>
      </c>
      <c r="V27" s="94"/>
      <c r="W27" s="100">
        <f t="shared" si="26"/>
        <v>0</v>
      </c>
      <c r="X27" s="94"/>
      <c r="Y27" s="100">
        <f t="shared" si="27"/>
        <v>0</v>
      </c>
      <c r="Z27" s="94"/>
      <c r="AA27" s="100">
        <f t="shared" si="28"/>
        <v>0</v>
      </c>
      <c r="AB27" s="94"/>
      <c r="AC27" s="100">
        <f t="shared" si="29"/>
        <v>0</v>
      </c>
      <c r="AD27" s="94"/>
      <c r="AE27" s="100">
        <f t="shared" si="30"/>
        <v>0</v>
      </c>
      <c r="AF27" s="101">
        <f t="shared" si="87"/>
        <v>0</v>
      </c>
      <c r="AG27" s="100">
        <f t="shared" si="88"/>
        <v>0</v>
      </c>
      <c r="AH27" s="99"/>
      <c r="AI27" s="100">
        <f t="shared" si="33"/>
        <v>0</v>
      </c>
      <c r="AJ27" s="99"/>
      <c r="AK27" s="100">
        <f t="shared" si="34"/>
        <v>0</v>
      </c>
      <c r="AL27" s="99"/>
      <c r="AM27" s="100">
        <f t="shared" si="34"/>
        <v>0</v>
      </c>
      <c r="AN27" s="99"/>
      <c r="AO27" s="100">
        <f t="shared" si="35"/>
        <v>0</v>
      </c>
      <c r="AP27" s="99"/>
      <c r="AQ27" s="100">
        <f t="shared" si="36"/>
        <v>0</v>
      </c>
      <c r="AR27" s="99"/>
      <c r="AS27" s="100">
        <f t="shared" si="37"/>
        <v>0</v>
      </c>
      <c r="AT27" s="99"/>
      <c r="AU27" s="100">
        <f t="shared" si="38"/>
        <v>0</v>
      </c>
      <c r="AV27" s="99"/>
      <c r="AW27" s="100">
        <f t="shared" si="39"/>
        <v>0</v>
      </c>
      <c r="AX27" s="99"/>
      <c r="AY27" s="100">
        <f t="shared" si="40"/>
        <v>0</v>
      </c>
      <c r="AZ27" s="99"/>
      <c r="BA27" s="100">
        <f t="shared" si="41"/>
        <v>0</v>
      </c>
      <c r="BB27" s="99"/>
      <c r="BC27" s="100">
        <f t="shared" si="42"/>
        <v>0</v>
      </c>
      <c r="BD27" s="99"/>
      <c r="BE27" s="100">
        <f t="shared" si="43"/>
        <v>0</v>
      </c>
      <c r="BF27" s="101">
        <f t="shared" si="85"/>
        <v>0</v>
      </c>
      <c r="BG27" s="100">
        <f t="shared" si="85"/>
        <v>0</v>
      </c>
      <c r="BH27" s="99"/>
      <c r="BI27" s="100">
        <f t="shared" si="89"/>
        <v>0</v>
      </c>
      <c r="BJ27" s="99"/>
      <c r="BK27" s="100">
        <f t="shared" si="90"/>
        <v>0</v>
      </c>
      <c r="BL27" s="99"/>
      <c r="BM27" s="100">
        <f t="shared" si="91"/>
        <v>0</v>
      </c>
      <c r="BN27" s="99"/>
      <c r="BO27" s="100">
        <f t="shared" si="92"/>
        <v>0</v>
      </c>
      <c r="BP27" s="99"/>
      <c r="BQ27" s="100">
        <f t="shared" si="93"/>
        <v>0</v>
      </c>
      <c r="BR27" s="99"/>
      <c r="BS27" s="100">
        <f t="shared" si="94"/>
        <v>0</v>
      </c>
      <c r="BT27" s="99"/>
      <c r="BU27" s="100">
        <f t="shared" si="95"/>
        <v>0</v>
      </c>
      <c r="BV27" s="99"/>
      <c r="BW27" s="100">
        <f t="shared" si="96"/>
        <v>0</v>
      </c>
      <c r="BX27" s="99"/>
      <c r="BY27" s="100">
        <f t="shared" si="97"/>
        <v>0</v>
      </c>
      <c r="BZ27" s="99"/>
      <c r="CA27" s="100">
        <f t="shared" si="98"/>
        <v>0</v>
      </c>
      <c r="CB27" s="99"/>
      <c r="CC27" s="100">
        <f t="shared" si="99"/>
        <v>0</v>
      </c>
      <c r="CD27" s="99"/>
      <c r="CE27" s="100">
        <f t="shared" si="100"/>
        <v>0</v>
      </c>
      <c r="CF27" s="101">
        <f t="shared" si="101"/>
        <v>0</v>
      </c>
      <c r="CG27" s="100">
        <f t="shared" si="101"/>
        <v>0</v>
      </c>
    </row>
    <row r="28" spans="1:85" s="102" customFormat="1" ht="19.899999999999999" customHeight="1" x14ac:dyDescent="0.25">
      <c r="A28" s="94">
        <v>22</v>
      </c>
      <c r="B28" s="95" t="s">
        <v>99</v>
      </c>
      <c r="C28" s="95" t="s">
        <v>74</v>
      </c>
      <c r="D28" s="94">
        <f>RANK(BF28,$BF$4:$BF$147)</f>
        <v>17</v>
      </c>
      <c r="E28" s="94">
        <v>0.64</v>
      </c>
      <c r="F28" s="94" t="s">
        <v>85</v>
      </c>
      <c r="G28" s="94">
        <v>1700</v>
      </c>
      <c r="H28" s="94">
        <v>98</v>
      </c>
      <c r="I28" s="100">
        <f t="shared" si="19"/>
        <v>62.72</v>
      </c>
      <c r="J28" s="94">
        <v>98</v>
      </c>
      <c r="K28" s="100">
        <f t="shared" si="20"/>
        <v>62.72</v>
      </c>
      <c r="L28" s="94">
        <v>84</v>
      </c>
      <c r="M28" s="100">
        <f t="shared" si="21"/>
        <v>53.76</v>
      </c>
      <c r="N28" s="94">
        <v>56</v>
      </c>
      <c r="O28" s="100">
        <f t="shared" si="22"/>
        <v>35.840000000000003</v>
      </c>
      <c r="P28" s="94">
        <v>70</v>
      </c>
      <c r="Q28" s="100">
        <f t="shared" si="23"/>
        <v>44.800000000000004</v>
      </c>
      <c r="R28" s="94">
        <v>14</v>
      </c>
      <c r="S28" s="100">
        <f t="shared" si="24"/>
        <v>8.9600000000000009</v>
      </c>
      <c r="T28" s="94">
        <v>56</v>
      </c>
      <c r="U28" s="100">
        <f t="shared" si="25"/>
        <v>35.840000000000003</v>
      </c>
      <c r="V28" s="94"/>
      <c r="W28" s="100">
        <f t="shared" si="26"/>
        <v>0</v>
      </c>
      <c r="X28" s="94">
        <v>28</v>
      </c>
      <c r="Y28" s="100">
        <f t="shared" si="27"/>
        <v>17.920000000000002</v>
      </c>
      <c r="Z28" s="94">
        <v>28</v>
      </c>
      <c r="AA28" s="100">
        <f t="shared" si="28"/>
        <v>17.920000000000002</v>
      </c>
      <c r="AB28" s="94"/>
      <c r="AC28" s="100">
        <f t="shared" si="29"/>
        <v>0</v>
      </c>
      <c r="AD28" s="94"/>
      <c r="AE28" s="100">
        <f t="shared" si="30"/>
        <v>0</v>
      </c>
      <c r="AF28" s="101">
        <f t="shared" si="87"/>
        <v>532</v>
      </c>
      <c r="AG28" s="100">
        <f t="shared" si="88"/>
        <v>340.48</v>
      </c>
      <c r="AH28" s="99"/>
      <c r="AI28" s="100">
        <f t="shared" si="33"/>
        <v>0</v>
      </c>
      <c r="AJ28" s="99"/>
      <c r="AK28" s="100">
        <f t="shared" si="34"/>
        <v>0</v>
      </c>
      <c r="AL28" s="99"/>
      <c r="AM28" s="100">
        <f t="shared" si="34"/>
        <v>0</v>
      </c>
      <c r="AN28" s="99"/>
      <c r="AO28" s="100">
        <f t="shared" si="35"/>
        <v>0</v>
      </c>
      <c r="AP28" s="99"/>
      <c r="AQ28" s="100">
        <f t="shared" si="36"/>
        <v>0</v>
      </c>
      <c r="AR28" s="99"/>
      <c r="AS28" s="100">
        <f t="shared" si="37"/>
        <v>0</v>
      </c>
      <c r="AT28" s="99"/>
      <c r="AU28" s="100">
        <f t="shared" si="38"/>
        <v>0</v>
      </c>
      <c r="AV28" s="99"/>
      <c r="AW28" s="100">
        <f t="shared" si="39"/>
        <v>0</v>
      </c>
      <c r="AX28" s="99"/>
      <c r="AY28" s="100">
        <f t="shared" si="40"/>
        <v>0</v>
      </c>
      <c r="AZ28" s="99"/>
      <c r="BA28" s="100">
        <f t="shared" si="41"/>
        <v>0</v>
      </c>
      <c r="BB28" s="99"/>
      <c r="BC28" s="100">
        <f t="shared" si="42"/>
        <v>0</v>
      </c>
      <c r="BD28" s="99"/>
      <c r="BE28" s="100">
        <f t="shared" si="43"/>
        <v>0</v>
      </c>
      <c r="BF28" s="101">
        <f t="shared" si="85"/>
        <v>0</v>
      </c>
      <c r="BG28" s="100">
        <f t="shared" si="85"/>
        <v>0</v>
      </c>
      <c r="BH28" s="99"/>
      <c r="BI28" s="97">
        <f t="shared" si="89"/>
        <v>0</v>
      </c>
      <c r="BJ28" s="99"/>
      <c r="BK28" s="97">
        <f t="shared" si="90"/>
        <v>0</v>
      </c>
      <c r="BL28" s="99"/>
      <c r="BM28" s="100">
        <f t="shared" si="91"/>
        <v>0</v>
      </c>
      <c r="BN28" s="99"/>
      <c r="BO28" s="100">
        <f t="shared" si="92"/>
        <v>0</v>
      </c>
      <c r="BP28" s="99"/>
      <c r="BQ28" s="100">
        <f t="shared" si="93"/>
        <v>0</v>
      </c>
      <c r="BR28" s="99"/>
      <c r="BS28" s="100">
        <f t="shared" si="94"/>
        <v>0</v>
      </c>
      <c r="BT28" s="99"/>
      <c r="BU28" s="100">
        <f t="shared" si="95"/>
        <v>0</v>
      </c>
      <c r="BV28" s="99"/>
      <c r="BW28" s="100">
        <f t="shared" si="96"/>
        <v>0</v>
      </c>
      <c r="BX28" s="99"/>
      <c r="BY28" s="100">
        <f t="shared" si="97"/>
        <v>0</v>
      </c>
      <c r="BZ28" s="99"/>
      <c r="CA28" s="100">
        <f t="shared" si="98"/>
        <v>0</v>
      </c>
      <c r="CB28" s="99"/>
      <c r="CC28" s="100">
        <f t="shared" si="99"/>
        <v>0</v>
      </c>
      <c r="CD28" s="99"/>
      <c r="CE28" s="100">
        <f t="shared" si="100"/>
        <v>0</v>
      </c>
      <c r="CF28" s="101">
        <f t="shared" si="101"/>
        <v>0</v>
      </c>
      <c r="CG28" s="100">
        <f t="shared" si="101"/>
        <v>0</v>
      </c>
    </row>
    <row r="29" spans="1:85" s="102" customFormat="1" ht="19.899999999999999" customHeight="1" x14ac:dyDescent="0.25">
      <c r="A29" s="94">
        <v>23</v>
      </c>
      <c r="B29" s="95" t="s">
        <v>100</v>
      </c>
      <c r="C29" s="95" t="s">
        <v>74</v>
      </c>
      <c r="D29" s="94">
        <f>RANK(BF29,$BF$4:$BF$147)</f>
        <v>17</v>
      </c>
      <c r="E29" s="94">
        <v>0.7</v>
      </c>
      <c r="F29" s="94" t="s">
        <v>85</v>
      </c>
      <c r="G29" s="94"/>
      <c r="H29" s="94"/>
      <c r="I29" s="100">
        <f t="shared" si="19"/>
        <v>0</v>
      </c>
      <c r="J29" s="94"/>
      <c r="K29" s="100">
        <f t="shared" si="20"/>
        <v>0</v>
      </c>
      <c r="L29" s="94"/>
      <c r="M29" s="100">
        <f t="shared" si="21"/>
        <v>0</v>
      </c>
      <c r="N29" s="94"/>
      <c r="O29" s="100">
        <f t="shared" si="22"/>
        <v>0</v>
      </c>
      <c r="P29" s="94"/>
      <c r="Q29" s="100">
        <f t="shared" si="23"/>
        <v>0</v>
      </c>
      <c r="R29" s="94"/>
      <c r="S29" s="100">
        <f t="shared" si="24"/>
        <v>0</v>
      </c>
      <c r="T29" s="94"/>
      <c r="U29" s="100">
        <f t="shared" si="25"/>
        <v>0</v>
      </c>
      <c r="V29" s="94"/>
      <c r="W29" s="100">
        <f t="shared" si="26"/>
        <v>0</v>
      </c>
      <c r="X29" s="94"/>
      <c r="Y29" s="100">
        <f t="shared" si="27"/>
        <v>0</v>
      </c>
      <c r="Z29" s="94"/>
      <c r="AA29" s="100">
        <f t="shared" si="28"/>
        <v>0</v>
      </c>
      <c r="AB29" s="94"/>
      <c r="AC29" s="100">
        <f t="shared" si="29"/>
        <v>0</v>
      </c>
      <c r="AD29" s="94"/>
      <c r="AE29" s="100">
        <f t="shared" si="30"/>
        <v>0</v>
      </c>
      <c r="AF29" s="101">
        <f t="shared" si="87"/>
        <v>0</v>
      </c>
      <c r="AG29" s="100">
        <f t="shared" si="88"/>
        <v>0</v>
      </c>
      <c r="AH29" s="99"/>
      <c r="AI29" s="100">
        <f t="shared" si="33"/>
        <v>0</v>
      </c>
      <c r="AJ29" s="99"/>
      <c r="AK29" s="100">
        <f t="shared" si="34"/>
        <v>0</v>
      </c>
      <c r="AL29" s="99"/>
      <c r="AM29" s="100">
        <f t="shared" si="34"/>
        <v>0</v>
      </c>
      <c r="AN29" s="99"/>
      <c r="AO29" s="100">
        <f t="shared" si="35"/>
        <v>0</v>
      </c>
      <c r="AP29" s="99"/>
      <c r="AQ29" s="100">
        <f t="shared" si="36"/>
        <v>0</v>
      </c>
      <c r="AR29" s="99"/>
      <c r="AS29" s="100">
        <f t="shared" si="37"/>
        <v>0</v>
      </c>
      <c r="AT29" s="99"/>
      <c r="AU29" s="100">
        <f t="shared" si="38"/>
        <v>0</v>
      </c>
      <c r="AV29" s="99"/>
      <c r="AW29" s="100">
        <f t="shared" si="39"/>
        <v>0</v>
      </c>
      <c r="AX29" s="99"/>
      <c r="AY29" s="100">
        <f t="shared" si="40"/>
        <v>0</v>
      </c>
      <c r="AZ29" s="99"/>
      <c r="BA29" s="100">
        <f t="shared" si="41"/>
        <v>0</v>
      </c>
      <c r="BB29" s="99"/>
      <c r="BC29" s="100">
        <f t="shared" si="42"/>
        <v>0</v>
      </c>
      <c r="BD29" s="99"/>
      <c r="BE29" s="100">
        <f t="shared" si="43"/>
        <v>0</v>
      </c>
      <c r="BF29" s="101">
        <f t="shared" si="85"/>
        <v>0</v>
      </c>
      <c r="BG29" s="100">
        <f t="shared" si="85"/>
        <v>0</v>
      </c>
      <c r="BH29" s="99"/>
      <c r="BI29" s="100">
        <f t="shared" si="89"/>
        <v>0</v>
      </c>
      <c r="BJ29" s="99"/>
      <c r="BK29" s="100">
        <f t="shared" si="90"/>
        <v>0</v>
      </c>
      <c r="BL29" s="99"/>
      <c r="BM29" s="100">
        <f t="shared" si="91"/>
        <v>0</v>
      </c>
      <c r="BN29" s="99"/>
      <c r="BO29" s="100">
        <f t="shared" si="92"/>
        <v>0</v>
      </c>
      <c r="BP29" s="99"/>
      <c r="BQ29" s="100">
        <f t="shared" si="93"/>
        <v>0</v>
      </c>
      <c r="BR29" s="99"/>
      <c r="BS29" s="100">
        <f t="shared" si="94"/>
        <v>0</v>
      </c>
      <c r="BT29" s="99"/>
      <c r="BU29" s="100">
        <f t="shared" si="95"/>
        <v>0</v>
      </c>
      <c r="BV29" s="99"/>
      <c r="BW29" s="100">
        <f t="shared" si="96"/>
        <v>0</v>
      </c>
      <c r="BX29" s="99"/>
      <c r="BY29" s="100">
        <f t="shared" si="97"/>
        <v>0</v>
      </c>
      <c r="BZ29" s="99"/>
      <c r="CA29" s="100">
        <f t="shared" si="98"/>
        <v>0</v>
      </c>
      <c r="CB29" s="99"/>
      <c r="CC29" s="100">
        <f t="shared" si="99"/>
        <v>0</v>
      </c>
      <c r="CD29" s="99"/>
      <c r="CE29" s="100">
        <f t="shared" si="100"/>
        <v>0</v>
      </c>
      <c r="CF29" s="101">
        <f t="shared" si="101"/>
        <v>0</v>
      </c>
      <c r="CG29" s="100">
        <f t="shared" si="101"/>
        <v>0</v>
      </c>
    </row>
    <row r="30" spans="1:85" s="102" customFormat="1" ht="19.899999999999999" customHeight="1" x14ac:dyDescent="0.25">
      <c r="A30" s="94"/>
      <c r="B30" s="95"/>
      <c r="C30" s="95"/>
      <c r="D30" s="94"/>
      <c r="E30" s="94"/>
      <c r="F30" s="94"/>
      <c r="G30" s="94"/>
      <c r="H30" s="94"/>
      <c r="I30" s="100"/>
      <c r="J30" s="94"/>
      <c r="K30" s="100"/>
      <c r="L30" s="94"/>
      <c r="M30" s="100"/>
      <c r="N30" s="94"/>
      <c r="O30" s="100"/>
      <c r="P30" s="94"/>
      <c r="Q30" s="100"/>
      <c r="R30" s="94"/>
      <c r="S30" s="100"/>
      <c r="T30" s="94"/>
      <c r="U30" s="100"/>
      <c r="V30" s="94"/>
      <c r="W30" s="100"/>
      <c r="X30" s="94"/>
      <c r="Y30" s="100"/>
      <c r="Z30" s="94"/>
      <c r="AA30" s="100"/>
      <c r="AB30" s="94"/>
      <c r="AC30" s="100"/>
      <c r="AD30" s="94"/>
      <c r="AE30" s="100"/>
      <c r="AF30" s="101"/>
      <c r="AG30" s="100"/>
      <c r="AH30" s="99"/>
      <c r="AI30" s="100"/>
      <c r="AJ30" s="99"/>
      <c r="AK30" s="100"/>
      <c r="AL30" s="99"/>
      <c r="AM30" s="100"/>
      <c r="AN30" s="99"/>
      <c r="AO30" s="100"/>
      <c r="AP30" s="99"/>
      <c r="AQ30" s="100"/>
      <c r="AR30" s="99"/>
      <c r="AS30" s="100"/>
      <c r="AT30" s="99"/>
      <c r="AU30" s="100"/>
      <c r="AV30" s="99"/>
      <c r="AW30" s="100"/>
      <c r="AX30" s="99"/>
      <c r="AY30" s="100"/>
      <c r="AZ30" s="99"/>
      <c r="BA30" s="100"/>
      <c r="BB30" s="99"/>
      <c r="BC30" s="100"/>
      <c r="BD30" s="99"/>
      <c r="BE30" s="100"/>
      <c r="BF30" s="101"/>
      <c r="BG30" s="100"/>
      <c r="BH30" s="99"/>
      <c r="BI30" s="100"/>
      <c r="BJ30" s="99"/>
      <c r="BK30" s="100"/>
      <c r="BL30" s="99"/>
      <c r="BM30" s="100"/>
      <c r="BN30" s="99"/>
      <c r="BO30" s="100"/>
      <c r="BP30" s="99"/>
      <c r="BQ30" s="100"/>
      <c r="BR30" s="99"/>
      <c r="BS30" s="100"/>
      <c r="BT30" s="99"/>
      <c r="BU30" s="100"/>
      <c r="BV30" s="99"/>
      <c r="BW30" s="100"/>
      <c r="BX30" s="99"/>
      <c r="BY30" s="100"/>
      <c r="BZ30" s="99"/>
      <c r="CA30" s="100"/>
      <c r="CB30" s="99"/>
      <c r="CC30" s="100"/>
      <c r="CD30" s="99"/>
      <c r="CE30" s="100"/>
      <c r="CF30" s="101"/>
      <c r="CG30" s="100"/>
    </row>
    <row r="31" spans="1:85" s="102" customFormat="1" ht="19.899999999999999" customHeight="1" x14ac:dyDescent="0.25">
      <c r="A31" s="94">
        <v>24</v>
      </c>
      <c r="B31" s="95" t="s">
        <v>101</v>
      </c>
      <c r="C31" s="95" t="s">
        <v>77</v>
      </c>
      <c r="D31" s="94">
        <f t="shared" ref="D31:D47" si="102">RANK(BF31,$BF$4:$BF$147)</f>
        <v>17</v>
      </c>
      <c r="E31" s="94">
        <v>1</v>
      </c>
      <c r="F31" s="94" t="s">
        <v>75</v>
      </c>
      <c r="G31" s="94">
        <v>1680</v>
      </c>
      <c r="H31" s="94">
        <v>36</v>
      </c>
      <c r="I31" s="100">
        <f t="shared" si="19"/>
        <v>36</v>
      </c>
      <c r="J31" s="94"/>
      <c r="K31" s="100">
        <f t="shared" si="20"/>
        <v>0</v>
      </c>
      <c r="L31" s="94"/>
      <c r="M31" s="100">
        <f t="shared" si="21"/>
        <v>0</v>
      </c>
      <c r="N31" s="94"/>
      <c r="O31" s="100">
        <f t="shared" si="22"/>
        <v>0</v>
      </c>
      <c r="P31" s="94"/>
      <c r="Q31" s="100">
        <f t="shared" si="23"/>
        <v>0</v>
      </c>
      <c r="R31" s="94"/>
      <c r="S31" s="100">
        <f t="shared" si="24"/>
        <v>0</v>
      </c>
      <c r="T31" s="94"/>
      <c r="U31" s="100">
        <f t="shared" si="25"/>
        <v>0</v>
      </c>
      <c r="V31" s="94"/>
      <c r="W31" s="100">
        <f t="shared" si="26"/>
        <v>0</v>
      </c>
      <c r="X31" s="94"/>
      <c r="Y31" s="100">
        <f t="shared" si="27"/>
        <v>0</v>
      </c>
      <c r="Z31" s="94"/>
      <c r="AA31" s="100">
        <f t="shared" si="28"/>
        <v>0</v>
      </c>
      <c r="AB31" s="94"/>
      <c r="AC31" s="100">
        <f t="shared" si="29"/>
        <v>0</v>
      </c>
      <c r="AD31" s="94">
        <v>12</v>
      </c>
      <c r="AE31" s="100">
        <f t="shared" si="30"/>
        <v>12</v>
      </c>
      <c r="AF31" s="101">
        <f t="shared" ref="AF31:AF47" si="103">SUM(H31,J31,L31,N31,P31,R31,T31,V31,X31,Z31,AB31,AD31)</f>
        <v>48</v>
      </c>
      <c r="AG31" s="100">
        <f t="shared" ref="AG31:AG47" si="104">SUM(I31,K31,M31,O31,Q31,S31,U31,W31,Y31,AA31,AC31,AE31)</f>
        <v>48</v>
      </c>
      <c r="AH31" s="99"/>
      <c r="AI31" s="100">
        <f t="shared" si="33"/>
        <v>0</v>
      </c>
      <c r="AJ31" s="99"/>
      <c r="AK31" s="100">
        <f t="shared" si="34"/>
        <v>0</v>
      </c>
      <c r="AL31" s="99"/>
      <c r="AM31" s="100">
        <f t="shared" si="34"/>
        <v>0</v>
      </c>
      <c r="AN31" s="99"/>
      <c r="AO31" s="100">
        <f t="shared" si="35"/>
        <v>0</v>
      </c>
      <c r="AP31" s="99"/>
      <c r="AQ31" s="100">
        <f t="shared" si="36"/>
        <v>0</v>
      </c>
      <c r="AR31" s="99"/>
      <c r="AS31" s="100">
        <f t="shared" si="37"/>
        <v>0</v>
      </c>
      <c r="AT31" s="99"/>
      <c r="AU31" s="100">
        <f t="shared" si="38"/>
        <v>0</v>
      </c>
      <c r="AV31" s="99"/>
      <c r="AW31" s="100">
        <f t="shared" si="39"/>
        <v>0</v>
      </c>
      <c r="AX31" s="99"/>
      <c r="AY31" s="100">
        <f t="shared" si="40"/>
        <v>0</v>
      </c>
      <c r="AZ31" s="99"/>
      <c r="BA31" s="100">
        <f t="shared" si="41"/>
        <v>0</v>
      </c>
      <c r="BB31" s="99"/>
      <c r="BC31" s="100">
        <f t="shared" si="42"/>
        <v>0</v>
      </c>
      <c r="BD31" s="99"/>
      <c r="BE31" s="100">
        <f t="shared" si="43"/>
        <v>0</v>
      </c>
      <c r="BF31" s="101">
        <f t="shared" si="85"/>
        <v>0</v>
      </c>
      <c r="BG31" s="100">
        <f t="shared" si="85"/>
        <v>0</v>
      </c>
      <c r="BH31" s="99">
        <v>36</v>
      </c>
      <c r="BI31" s="100">
        <f t="shared" ref="BI31:BI47" si="105">BH31*$E31</f>
        <v>36</v>
      </c>
      <c r="BJ31" s="99"/>
      <c r="BK31" s="100">
        <f t="shared" ref="BK31:BK47" si="106">BJ31*$E31</f>
        <v>0</v>
      </c>
      <c r="BL31" s="99"/>
      <c r="BM31" s="100">
        <f t="shared" ref="BM31:BM47" si="107">BL31*$E31</f>
        <v>0</v>
      </c>
      <c r="BN31" s="99"/>
      <c r="BO31" s="100">
        <f t="shared" ref="BO31:BO47" si="108">BN31*$E31</f>
        <v>0</v>
      </c>
      <c r="BP31" s="99"/>
      <c r="BQ31" s="100">
        <f t="shared" ref="BQ31:BQ47" si="109">BP31*$E31</f>
        <v>0</v>
      </c>
      <c r="BR31" s="99"/>
      <c r="BS31" s="100">
        <f t="shared" ref="BS31:BS47" si="110">BR31*$E31</f>
        <v>0</v>
      </c>
      <c r="BT31" s="99"/>
      <c r="BU31" s="100">
        <f t="shared" ref="BU31:BU47" si="111">BT31*$E31</f>
        <v>0</v>
      </c>
      <c r="BV31" s="99"/>
      <c r="BW31" s="100">
        <f t="shared" ref="BW31:BW47" si="112">BV31*$E31</f>
        <v>0</v>
      </c>
      <c r="BX31" s="99"/>
      <c r="BY31" s="100">
        <f t="shared" ref="BY31:BY47" si="113">BX31*$E31</f>
        <v>0</v>
      </c>
      <c r="BZ31" s="99"/>
      <c r="CA31" s="100">
        <f t="shared" ref="CA31:CA47" si="114">BZ31*$E31</f>
        <v>0</v>
      </c>
      <c r="CB31" s="99"/>
      <c r="CC31" s="100">
        <f t="shared" ref="CC31:CC47" si="115">CB31*$E31</f>
        <v>0</v>
      </c>
      <c r="CD31" s="99"/>
      <c r="CE31" s="100">
        <f t="shared" ref="CE31:CE47" si="116">CD31*$E31</f>
        <v>0</v>
      </c>
      <c r="CF31" s="101">
        <f t="shared" ref="CF31:CG47" si="117">SUM(BH31,BJ31,BL31,BN31,BP31,BR31,BT31,BV31,BX31,BZ31,CB31,CD31)</f>
        <v>36</v>
      </c>
      <c r="CG31" s="100">
        <f t="shared" si="117"/>
        <v>36</v>
      </c>
    </row>
    <row r="32" spans="1:85" s="102" customFormat="1" ht="19.899999999999999" customHeight="1" x14ac:dyDescent="0.25">
      <c r="A32" s="94">
        <v>25</v>
      </c>
      <c r="B32" s="95" t="s">
        <v>102</v>
      </c>
      <c r="C32" s="95" t="s">
        <v>77</v>
      </c>
      <c r="D32" s="94">
        <f t="shared" si="102"/>
        <v>11</v>
      </c>
      <c r="E32" s="94">
        <v>1</v>
      </c>
      <c r="F32" s="94" t="s">
        <v>75</v>
      </c>
      <c r="G32" s="94">
        <v>1930</v>
      </c>
      <c r="H32" s="94">
        <v>300</v>
      </c>
      <c r="I32" s="97">
        <f t="shared" si="19"/>
        <v>300</v>
      </c>
      <c r="J32" s="94">
        <v>228</v>
      </c>
      <c r="K32" s="97">
        <f t="shared" si="20"/>
        <v>228</v>
      </c>
      <c r="L32" s="94">
        <v>372</v>
      </c>
      <c r="M32" s="97">
        <f t="shared" si="21"/>
        <v>372</v>
      </c>
      <c r="N32" s="94">
        <v>312</v>
      </c>
      <c r="O32" s="97">
        <f t="shared" si="22"/>
        <v>312</v>
      </c>
      <c r="P32" s="94">
        <v>348</v>
      </c>
      <c r="Q32" s="97">
        <f t="shared" si="23"/>
        <v>348</v>
      </c>
      <c r="R32" s="94">
        <v>480</v>
      </c>
      <c r="S32" s="97">
        <f t="shared" si="24"/>
        <v>480</v>
      </c>
      <c r="T32" s="94">
        <v>420</v>
      </c>
      <c r="U32" s="97">
        <f t="shared" si="25"/>
        <v>420</v>
      </c>
      <c r="V32" s="94">
        <v>181</v>
      </c>
      <c r="W32" s="97">
        <f t="shared" si="26"/>
        <v>181</v>
      </c>
      <c r="X32" s="94">
        <v>444</v>
      </c>
      <c r="Y32" s="97">
        <f t="shared" si="27"/>
        <v>444</v>
      </c>
      <c r="Z32" s="94">
        <v>264</v>
      </c>
      <c r="AA32" s="97">
        <f t="shared" si="28"/>
        <v>264</v>
      </c>
      <c r="AB32" s="94">
        <v>540</v>
      </c>
      <c r="AC32" s="97">
        <f t="shared" si="29"/>
        <v>540</v>
      </c>
      <c r="AD32" s="94">
        <v>312</v>
      </c>
      <c r="AE32" s="97">
        <f t="shared" si="30"/>
        <v>312</v>
      </c>
      <c r="AF32" s="101">
        <f t="shared" si="103"/>
        <v>4201</v>
      </c>
      <c r="AG32" s="100">
        <f t="shared" si="104"/>
        <v>4201</v>
      </c>
      <c r="AH32" s="96">
        <v>24</v>
      </c>
      <c r="AI32" s="97">
        <f t="shared" si="33"/>
        <v>24</v>
      </c>
      <c r="AJ32" s="98">
        <v>24</v>
      </c>
      <c r="AK32" s="97">
        <f t="shared" si="33"/>
        <v>24</v>
      </c>
      <c r="AL32" s="99">
        <v>24</v>
      </c>
      <c r="AM32" s="100">
        <f t="shared" si="34"/>
        <v>24</v>
      </c>
      <c r="AN32" s="99">
        <v>24</v>
      </c>
      <c r="AO32" s="100">
        <f t="shared" si="35"/>
        <v>24</v>
      </c>
      <c r="AP32" s="99">
        <v>72</v>
      </c>
      <c r="AQ32" s="100">
        <f t="shared" si="36"/>
        <v>72</v>
      </c>
      <c r="AR32" s="99">
        <v>72</v>
      </c>
      <c r="AS32" s="100">
        <f t="shared" si="37"/>
        <v>72</v>
      </c>
      <c r="AT32" s="99"/>
      <c r="AU32" s="100">
        <f t="shared" si="38"/>
        <v>0</v>
      </c>
      <c r="AV32" s="99"/>
      <c r="AW32" s="100">
        <f t="shared" si="39"/>
        <v>0</v>
      </c>
      <c r="AX32" s="99">
        <v>12</v>
      </c>
      <c r="AY32" s="100">
        <f t="shared" si="40"/>
        <v>12</v>
      </c>
      <c r="AZ32" s="99"/>
      <c r="BA32" s="100">
        <f t="shared" si="41"/>
        <v>0</v>
      </c>
      <c r="BB32" s="99"/>
      <c r="BC32" s="100">
        <f t="shared" si="42"/>
        <v>0</v>
      </c>
      <c r="BD32" s="99">
        <v>72</v>
      </c>
      <c r="BE32" s="100">
        <f t="shared" si="43"/>
        <v>72</v>
      </c>
      <c r="BF32" s="101">
        <f t="shared" si="85"/>
        <v>324</v>
      </c>
      <c r="BG32" s="100">
        <f t="shared" si="85"/>
        <v>324</v>
      </c>
      <c r="BH32" s="99">
        <v>36</v>
      </c>
      <c r="BI32" s="100">
        <f t="shared" si="105"/>
        <v>36</v>
      </c>
      <c r="BJ32" s="99">
        <v>60</v>
      </c>
      <c r="BK32" s="100">
        <f t="shared" si="106"/>
        <v>60</v>
      </c>
      <c r="BL32" s="99"/>
      <c r="BM32" s="100">
        <f t="shared" si="107"/>
        <v>0</v>
      </c>
      <c r="BN32" s="99"/>
      <c r="BO32" s="100">
        <f t="shared" si="108"/>
        <v>0</v>
      </c>
      <c r="BP32" s="99"/>
      <c r="BQ32" s="100">
        <f t="shared" si="109"/>
        <v>0</v>
      </c>
      <c r="BR32" s="99"/>
      <c r="BS32" s="100">
        <f t="shared" si="110"/>
        <v>0</v>
      </c>
      <c r="BT32" s="99"/>
      <c r="BU32" s="100">
        <f t="shared" si="111"/>
        <v>0</v>
      </c>
      <c r="BV32" s="99"/>
      <c r="BW32" s="100">
        <f t="shared" si="112"/>
        <v>0</v>
      </c>
      <c r="BX32" s="99"/>
      <c r="BY32" s="100">
        <f t="shared" si="113"/>
        <v>0</v>
      </c>
      <c r="BZ32" s="99"/>
      <c r="CA32" s="100">
        <f t="shared" si="114"/>
        <v>0</v>
      </c>
      <c r="CB32" s="99"/>
      <c r="CC32" s="100">
        <f t="shared" si="115"/>
        <v>0</v>
      </c>
      <c r="CD32" s="99"/>
      <c r="CE32" s="100">
        <f t="shared" si="116"/>
        <v>0</v>
      </c>
      <c r="CF32" s="101">
        <f t="shared" si="117"/>
        <v>96</v>
      </c>
      <c r="CG32" s="100">
        <f t="shared" si="117"/>
        <v>96</v>
      </c>
    </row>
    <row r="33" spans="1:85" s="102" customFormat="1" ht="19.899999999999999" customHeight="1" x14ac:dyDescent="0.25">
      <c r="A33" s="94">
        <v>26</v>
      </c>
      <c r="B33" s="95" t="s">
        <v>103</v>
      </c>
      <c r="C33" s="95" t="s">
        <v>77</v>
      </c>
      <c r="D33" s="94">
        <f t="shared" si="102"/>
        <v>17</v>
      </c>
      <c r="E33" s="94">
        <v>0.6</v>
      </c>
      <c r="F33" s="94" t="s">
        <v>75</v>
      </c>
      <c r="G33" s="94">
        <v>1110</v>
      </c>
      <c r="H33" s="94"/>
      <c r="I33" s="100">
        <f t="shared" si="19"/>
        <v>0</v>
      </c>
      <c r="J33" s="94"/>
      <c r="K33" s="100">
        <f t="shared" si="20"/>
        <v>0</v>
      </c>
      <c r="L33" s="94"/>
      <c r="M33" s="100">
        <f t="shared" si="21"/>
        <v>0</v>
      </c>
      <c r="N33" s="94"/>
      <c r="O33" s="100">
        <f t="shared" si="22"/>
        <v>0</v>
      </c>
      <c r="P33" s="94"/>
      <c r="Q33" s="100">
        <f t="shared" si="23"/>
        <v>0</v>
      </c>
      <c r="R33" s="94"/>
      <c r="S33" s="100">
        <f t="shared" si="24"/>
        <v>0</v>
      </c>
      <c r="T33" s="94"/>
      <c r="U33" s="100">
        <f t="shared" si="25"/>
        <v>0</v>
      </c>
      <c r="V33" s="94"/>
      <c r="W33" s="100">
        <f t="shared" si="26"/>
        <v>0</v>
      </c>
      <c r="X33" s="94"/>
      <c r="Y33" s="100">
        <f t="shared" si="27"/>
        <v>0</v>
      </c>
      <c r="Z33" s="94"/>
      <c r="AA33" s="100">
        <f t="shared" si="28"/>
        <v>0</v>
      </c>
      <c r="AB33" s="94"/>
      <c r="AC33" s="100">
        <f t="shared" si="29"/>
        <v>0</v>
      </c>
      <c r="AD33" s="94"/>
      <c r="AE33" s="100">
        <f t="shared" si="30"/>
        <v>0</v>
      </c>
      <c r="AF33" s="101">
        <f t="shared" si="103"/>
        <v>0</v>
      </c>
      <c r="AG33" s="100">
        <f t="shared" si="104"/>
        <v>0</v>
      </c>
      <c r="AH33" s="99"/>
      <c r="AI33" s="100">
        <f t="shared" si="33"/>
        <v>0</v>
      </c>
      <c r="AJ33" s="99"/>
      <c r="AK33" s="100">
        <f t="shared" si="34"/>
        <v>0</v>
      </c>
      <c r="AL33" s="99"/>
      <c r="AM33" s="100">
        <f t="shared" si="34"/>
        <v>0</v>
      </c>
      <c r="AN33" s="99"/>
      <c r="AO33" s="100">
        <f t="shared" si="35"/>
        <v>0</v>
      </c>
      <c r="AP33" s="99"/>
      <c r="AQ33" s="100">
        <f t="shared" si="36"/>
        <v>0</v>
      </c>
      <c r="AR33" s="99"/>
      <c r="AS33" s="100">
        <f t="shared" si="37"/>
        <v>0</v>
      </c>
      <c r="AT33" s="99"/>
      <c r="AU33" s="100">
        <f t="shared" si="38"/>
        <v>0</v>
      </c>
      <c r="AV33" s="99"/>
      <c r="AW33" s="100">
        <f t="shared" si="39"/>
        <v>0</v>
      </c>
      <c r="AX33" s="99"/>
      <c r="AY33" s="100">
        <f t="shared" si="40"/>
        <v>0</v>
      </c>
      <c r="AZ33" s="99"/>
      <c r="BA33" s="100">
        <f t="shared" si="41"/>
        <v>0</v>
      </c>
      <c r="BB33" s="99"/>
      <c r="BC33" s="100">
        <f t="shared" si="42"/>
        <v>0</v>
      </c>
      <c r="BD33" s="99"/>
      <c r="BE33" s="100">
        <f t="shared" si="43"/>
        <v>0</v>
      </c>
      <c r="BF33" s="101">
        <f t="shared" si="85"/>
        <v>0</v>
      </c>
      <c r="BG33" s="100">
        <f t="shared" si="85"/>
        <v>0</v>
      </c>
      <c r="BH33" s="99"/>
      <c r="BI33" s="100">
        <f t="shared" si="105"/>
        <v>0</v>
      </c>
      <c r="BJ33" s="99"/>
      <c r="BK33" s="100">
        <f t="shared" si="106"/>
        <v>0</v>
      </c>
      <c r="BL33" s="99"/>
      <c r="BM33" s="100">
        <f t="shared" si="107"/>
        <v>0</v>
      </c>
      <c r="BN33" s="99"/>
      <c r="BO33" s="100">
        <f t="shared" si="108"/>
        <v>0</v>
      </c>
      <c r="BP33" s="99"/>
      <c r="BQ33" s="100">
        <f t="shared" si="109"/>
        <v>0</v>
      </c>
      <c r="BR33" s="99"/>
      <c r="BS33" s="100">
        <f t="shared" si="110"/>
        <v>0</v>
      </c>
      <c r="BT33" s="99"/>
      <c r="BU33" s="100">
        <f t="shared" si="111"/>
        <v>0</v>
      </c>
      <c r="BV33" s="99"/>
      <c r="BW33" s="100">
        <f t="shared" si="112"/>
        <v>0</v>
      </c>
      <c r="BX33" s="99"/>
      <c r="BY33" s="100">
        <f t="shared" si="113"/>
        <v>0</v>
      </c>
      <c r="BZ33" s="99"/>
      <c r="CA33" s="100">
        <f t="shared" si="114"/>
        <v>0</v>
      </c>
      <c r="CB33" s="99"/>
      <c r="CC33" s="100">
        <f t="shared" si="115"/>
        <v>0</v>
      </c>
      <c r="CD33" s="99"/>
      <c r="CE33" s="100">
        <f t="shared" si="116"/>
        <v>0</v>
      </c>
      <c r="CF33" s="101">
        <f t="shared" si="117"/>
        <v>0</v>
      </c>
      <c r="CG33" s="100">
        <f t="shared" si="117"/>
        <v>0</v>
      </c>
    </row>
    <row r="34" spans="1:85" s="102" customFormat="1" ht="19.899999999999999" customHeight="1" x14ac:dyDescent="0.25">
      <c r="A34" s="94">
        <v>27</v>
      </c>
      <c r="B34" s="95" t="s">
        <v>104</v>
      </c>
      <c r="C34" s="95" t="s">
        <v>77</v>
      </c>
      <c r="D34" s="94">
        <f t="shared" si="102"/>
        <v>17</v>
      </c>
      <c r="E34" s="94">
        <v>0.6</v>
      </c>
      <c r="F34" s="94" t="s">
        <v>75</v>
      </c>
      <c r="G34" s="94">
        <v>1330</v>
      </c>
      <c r="H34" s="94"/>
      <c r="I34" s="100">
        <f t="shared" si="19"/>
        <v>0</v>
      </c>
      <c r="J34" s="94"/>
      <c r="K34" s="100">
        <f t="shared" si="20"/>
        <v>0</v>
      </c>
      <c r="L34" s="94"/>
      <c r="M34" s="100">
        <f t="shared" si="21"/>
        <v>0</v>
      </c>
      <c r="N34" s="94"/>
      <c r="O34" s="100">
        <f t="shared" si="22"/>
        <v>0</v>
      </c>
      <c r="P34" s="94"/>
      <c r="Q34" s="100">
        <f t="shared" si="23"/>
        <v>0</v>
      </c>
      <c r="R34" s="94"/>
      <c r="S34" s="100">
        <f t="shared" si="24"/>
        <v>0</v>
      </c>
      <c r="T34" s="94"/>
      <c r="U34" s="100">
        <f t="shared" si="25"/>
        <v>0</v>
      </c>
      <c r="V34" s="94"/>
      <c r="W34" s="100">
        <f t="shared" si="26"/>
        <v>0</v>
      </c>
      <c r="X34" s="94"/>
      <c r="Y34" s="100">
        <f t="shared" si="27"/>
        <v>0</v>
      </c>
      <c r="Z34" s="94"/>
      <c r="AA34" s="100">
        <f t="shared" si="28"/>
        <v>0</v>
      </c>
      <c r="AB34" s="94"/>
      <c r="AC34" s="100">
        <f t="shared" si="29"/>
        <v>0</v>
      </c>
      <c r="AD34" s="94"/>
      <c r="AE34" s="100">
        <f t="shared" si="30"/>
        <v>0</v>
      </c>
      <c r="AF34" s="101">
        <f t="shared" si="103"/>
        <v>0</v>
      </c>
      <c r="AG34" s="100">
        <f t="shared" si="104"/>
        <v>0</v>
      </c>
      <c r="AH34" s="99"/>
      <c r="AI34" s="100">
        <f t="shared" si="33"/>
        <v>0</v>
      </c>
      <c r="AJ34" s="99"/>
      <c r="AK34" s="100">
        <f t="shared" si="34"/>
        <v>0</v>
      </c>
      <c r="AL34" s="99"/>
      <c r="AM34" s="100">
        <f t="shared" si="34"/>
        <v>0</v>
      </c>
      <c r="AN34" s="99"/>
      <c r="AO34" s="100">
        <f t="shared" si="35"/>
        <v>0</v>
      </c>
      <c r="AP34" s="99"/>
      <c r="AQ34" s="100">
        <f t="shared" si="36"/>
        <v>0</v>
      </c>
      <c r="AR34" s="99"/>
      <c r="AS34" s="100">
        <f t="shared" si="37"/>
        <v>0</v>
      </c>
      <c r="AT34" s="99"/>
      <c r="AU34" s="100">
        <f t="shared" si="38"/>
        <v>0</v>
      </c>
      <c r="AV34" s="99"/>
      <c r="AW34" s="100">
        <f t="shared" si="39"/>
        <v>0</v>
      </c>
      <c r="AX34" s="99"/>
      <c r="AY34" s="100">
        <f t="shared" si="40"/>
        <v>0</v>
      </c>
      <c r="AZ34" s="99"/>
      <c r="BA34" s="100">
        <f t="shared" si="41"/>
        <v>0</v>
      </c>
      <c r="BB34" s="99"/>
      <c r="BC34" s="100">
        <f t="shared" si="42"/>
        <v>0</v>
      </c>
      <c r="BD34" s="99"/>
      <c r="BE34" s="100">
        <f t="shared" si="43"/>
        <v>0</v>
      </c>
      <c r="BF34" s="101">
        <f t="shared" si="85"/>
        <v>0</v>
      </c>
      <c r="BG34" s="100">
        <f t="shared" si="85"/>
        <v>0</v>
      </c>
      <c r="BH34" s="99"/>
      <c r="BI34" s="100">
        <f t="shared" si="105"/>
        <v>0</v>
      </c>
      <c r="BJ34" s="99"/>
      <c r="BK34" s="100">
        <f t="shared" si="106"/>
        <v>0</v>
      </c>
      <c r="BL34" s="99"/>
      <c r="BM34" s="100">
        <f t="shared" si="107"/>
        <v>0</v>
      </c>
      <c r="BN34" s="99"/>
      <c r="BO34" s="100">
        <f t="shared" si="108"/>
        <v>0</v>
      </c>
      <c r="BP34" s="99"/>
      <c r="BQ34" s="100">
        <f t="shared" si="109"/>
        <v>0</v>
      </c>
      <c r="BR34" s="99"/>
      <c r="BS34" s="100">
        <f t="shared" si="110"/>
        <v>0</v>
      </c>
      <c r="BT34" s="99"/>
      <c r="BU34" s="100">
        <f t="shared" si="111"/>
        <v>0</v>
      </c>
      <c r="BV34" s="99"/>
      <c r="BW34" s="100">
        <f t="shared" si="112"/>
        <v>0</v>
      </c>
      <c r="BX34" s="99"/>
      <c r="BY34" s="100">
        <f t="shared" si="113"/>
        <v>0</v>
      </c>
      <c r="BZ34" s="99"/>
      <c r="CA34" s="100">
        <f t="shared" si="114"/>
        <v>0</v>
      </c>
      <c r="CB34" s="99"/>
      <c r="CC34" s="100">
        <f t="shared" si="115"/>
        <v>0</v>
      </c>
      <c r="CD34" s="99"/>
      <c r="CE34" s="100">
        <f t="shared" si="116"/>
        <v>0</v>
      </c>
      <c r="CF34" s="101">
        <f t="shared" si="117"/>
        <v>0</v>
      </c>
      <c r="CG34" s="100">
        <f t="shared" si="117"/>
        <v>0</v>
      </c>
    </row>
    <row r="35" spans="1:85" s="102" customFormat="1" ht="19.899999999999999" customHeight="1" x14ac:dyDescent="0.25">
      <c r="A35" s="94">
        <v>28</v>
      </c>
      <c r="B35" s="95" t="s">
        <v>105</v>
      </c>
      <c r="C35" s="95" t="s">
        <v>77</v>
      </c>
      <c r="D35" s="94">
        <f t="shared" si="102"/>
        <v>17</v>
      </c>
      <c r="E35" s="94">
        <v>0.35</v>
      </c>
      <c r="F35" s="94" t="s">
        <v>81</v>
      </c>
      <c r="G35" s="94">
        <v>900</v>
      </c>
      <c r="H35" s="94"/>
      <c r="I35" s="100">
        <f t="shared" si="19"/>
        <v>0</v>
      </c>
      <c r="J35" s="94"/>
      <c r="K35" s="100">
        <f t="shared" si="20"/>
        <v>0</v>
      </c>
      <c r="L35" s="94"/>
      <c r="M35" s="100">
        <f t="shared" si="21"/>
        <v>0</v>
      </c>
      <c r="N35" s="94"/>
      <c r="O35" s="100">
        <f t="shared" si="22"/>
        <v>0</v>
      </c>
      <c r="P35" s="94"/>
      <c r="Q35" s="100">
        <f t="shared" si="23"/>
        <v>0</v>
      </c>
      <c r="R35" s="94"/>
      <c r="S35" s="100">
        <f t="shared" si="24"/>
        <v>0</v>
      </c>
      <c r="T35" s="94"/>
      <c r="U35" s="100">
        <f t="shared" si="25"/>
        <v>0</v>
      </c>
      <c r="V35" s="94"/>
      <c r="W35" s="100">
        <f t="shared" si="26"/>
        <v>0</v>
      </c>
      <c r="X35" s="94"/>
      <c r="Y35" s="100">
        <f t="shared" si="27"/>
        <v>0</v>
      </c>
      <c r="Z35" s="94"/>
      <c r="AA35" s="100">
        <f t="shared" si="28"/>
        <v>0</v>
      </c>
      <c r="AB35" s="94"/>
      <c r="AC35" s="100">
        <f t="shared" si="29"/>
        <v>0</v>
      </c>
      <c r="AD35" s="94"/>
      <c r="AE35" s="100">
        <f t="shared" si="30"/>
        <v>0</v>
      </c>
      <c r="AF35" s="101">
        <f t="shared" si="103"/>
        <v>0</v>
      </c>
      <c r="AG35" s="100">
        <f t="shared" si="104"/>
        <v>0</v>
      </c>
      <c r="AH35" s="99"/>
      <c r="AI35" s="100">
        <f t="shared" si="33"/>
        <v>0</v>
      </c>
      <c r="AJ35" s="99"/>
      <c r="AK35" s="100">
        <f t="shared" si="34"/>
        <v>0</v>
      </c>
      <c r="AL35" s="99"/>
      <c r="AM35" s="100">
        <f t="shared" si="34"/>
        <v>0</v>
      </c>
      <c r="AN35" s="99"/>
      <c r="AO35" s="100">
        <f t="shared" si="35"/>
        <v>0</v>
      </c>
      <c r="AP35" s="99"/>
      <c r="AQ35" s="100">
        <f t="shared" si="36"/>
        <v>0</v>
      </c>
      <c r="AR35" s="99"/>
      <c r="AS35" s="100">
        <f t="shared" si="37"/>
        <v>0</v>
      </c>
      <c r="AT35" s="99"/>
      <c r="AU35" s="100">
        <f t="shared" si="38"/>
        <v>0</v>
      </c>
      <c r="AV35" s="99"/>
      <c r="AW35" s="100">
        <f t="shared" si="39"/>
        <v>0</v>
      </c>
      <c r="AX35" s="99"/>
      <c r="AY35" s="100">
        <f t="shared" si="40"/>
        <v>0</v>
      </c>
      <c r="AZ35" s="99"/>
      <c r="BA35" s="100">
        <f t="shared" si="41"/>
        <v>0</v>
      </c>
      <c r="BB35" s="99"/>
      <c r="BC35" s="100">
        <f t="shared" si="42"/>
        <v>0</v>
      </c>
      <c r="BD35" s="99"/>
      <c r="BE35" s="100">
        <f t="shared" si="43"/>
        <v>0</v>
      </c>
      <c r="BF35" s="101">
        <f t="shared" si="85"/>
        <v>0</v>
      </c>
      <c r="BG35" s="100">
        <f t="shared" si="85"/>
        <v>0</v>
      </c>
      <c r="BH35" s="99"/>
      <c r="BI35" s="100">
        <f t="shared" si="105"/>
        <v>0</v>
      </c>
      <c r="BJ35" s="99"/>
      <c r="BK35" s="100">
        <f t="shared" si="106"/>
        <v>0</v>
      </c>
      <c r="BL35" s="99"/>
      <c r="BM35" s="100">
        <f t="shared" si="107"/>
        <v>0</v>
      </c>
      <c r="BN35" s="99"/>
      <c r="BO35" s="100">
        <f t="shared" si="108"/>
        <v>0</v>
      </c>
      <c r="BP35" s="99"/>
      <c r="BQ35" s="100">
        <f t="shared" si="109"/>
        <v>0</v>
      </c>
      <c r="BR35" s="99"/>
      <c r="BS35" s="100">
        <f t="shared" si="110"/>
        <v>0</v>
      </c>
      <c r="BT35" s="99"/>
      <c r="BU35" s="100">
        <f t="shared" si="111"/>
        <v>0</v>
      </c>
      <c r="BV35" s="99"/>
      <c r="BW35" s="100">
        <f t="shared" si="112"/>
        <v>0</v>
      </c>
      <c r="BX35" s="99"/>
      <c r="BY35" s="100">
        <f t="shared" si="113"/>
        <v>0</v>
      </c>
      <c r="BZ35" s="99"/>
      <c r="CA35" s="100">
        <f t="shared" si="114"/>
        <v>0</v>
      </c>
      <c r="CB35" s="99"/>
      <c r="CC35" s="100">
        <f t="shared" si="115"/>
        <v>0</v>
      </c>
      <c r="CD35" s="99"/>
      <c r="CE35" s="100">
        <f t="shared" si="116"/>
        <v>0</v>
      </c>
      <c r="CF35" s="101">
        <f t="shared" si="117"/>
        <v>0</v>
      </c>
      <c r="CG35" s="100">
        <f t="shared" si="117"/>
        <v>0</v>
      </c>
    </row>
    <row r="36" spans="1:85" s="102" customFormat="1" ht="19.899999999999999" customHeight="1" x14ac:dyDescent="0.25">
      <c r="A36" s="94">
        <v>29</v>
      </c>
      <c r="B36" s="95" t="s">
        <v>106</v>
      </c>
      <c r="C36" s="95" t="s">
        <v>74</v>
      </c>
      <c r="D36" s="94">
        <f t="shared" si="102"/>
        <v>17</v>
      </c>
      <c r="E36" s="94">
        <v>0.7</v>
      </c>
      <c r="F36" s="94" t="s">
        <v>75</v>
      </c>
      <c r="G36" s="94"/>
      <c r="H36" s="94"/>
      <c r="I36" s="100">
        <f t="shared" si="19"/>
        <v>0</v>
      </c>
      <c r="J36" s="94"/>
      <c r="K36" s="100">
        <f t="shared" si="20"/>
        <v>0</v>
      </c>
      <c r="L36" s="94"/>
      <c r="M36" s="100">
        <f t="shared" si="21"/>
        <v>0</v>
      </c>
      <c r="N36" s="94"/>
      <c r="O36" s="100">
        <f t="shared" si="22"/>
        <v>0</v>
      </c>
      <c r="P36" s="94"/>
      <c r="Q36" s="100">
        <f t="shared" si="23"/>
        <v>0</v>
      </c>
      <c r="R36" s="94"/>
      <c r="S36" s="100">
        <f t="shared" si="24"/>
        <v>0</v>
      </c>
      <c r="T36" s="94"/>
      <c r="U36" s="100">
        <f t="shared" si="25"/>
        <v>0</v>
      </c>
      <c r="V36" s="94"/>
      <c r="W36" s="100">
        <f t="shared" si="26"/>
        <v>0</v>
      </c>
      <c r="X36" s="94"/>
      <c r="Y36" s="100">
        <f t="shared" si="27"/>
        <v>0</v>
      </c>
      <c r="Z36" s="94"/>
      <c r="AA36" s="100">
        <f t="shared" si="28"/>
        <v>0</v>
      </c>
      <c r="AB36" s="94"/>
      <c r="AC36" s="100">
        <f t="shared" si="29"/>
        <v>0</v>
      </c>
      <c r="AD36" s="94"/>
      <c r="AE36" s="100">
        <f t="shared" si="30"/>
        <v>0</v>
      </c>
      <c r="AF36" s="101">
        <f t="shared" si="103"/>
        <v>0</v>
      </c>
      <c r="AG36" s="100">
        <f t="shared" si="104"/>
        <v>0</v>
      </c>
      <c r="AH36" s="99"/>
      <c r="AI36" s="100">
        <f t="shared" si="33"/>
        <v>0</v>
      </c>
      <c r="AJ36" s="99"/>
      <c r="AK36" s="100">
        <f t="shared" si="34"/>
        <v>0</v>
      </c>
      <c r="AL36" s="99"/>
      <c r="AM36" s="100">
        <f t="shared" si="34"/>
        <v>0</v>
      </c>
      <c r="AN36" s="99"/>
      <c r="AO36" s="100">
        <f t="shared" si="35"/>
        <v>0</v>
      </c>
      <c r="AP36" s="99"/>
      <c r="AQ36" s="100">
        <f t="shared" si="36"/>
        <v>0</v>
      </c>
      <c r="AR36" s="99"/>
      <c r="AS36" s="100">
        <f t="shared" si="37"/>
        <v>0</v>
      </c>
      <c r="AT36" s="99"/>
      <c r="AU36" s="100">
        <f t="shared" si="38"/>
        <v>0</v>
      </c>
      <c r="AV36" s="99"/>
      <c r="AW36" s="100">
        <f t="shared" si="39"/>
        <v>0</v>
      </c>
      <c r="AX36" s="99"/>
      <c r="AY36" s="100">
        <f t="shared" si="40"/>
        <v>0</v>
      </c>
      <c r="AZ36" s="99"/>
      <c r="BA36" s="100">
        <f t="shared" si="41"/>
        <v>0</v>
      </c>
      <c r="BB36" s="99"/>
      <c r="BC36" s="100">
        <f t="shared" si="42"/>
        <v>0</v>
      </c>
      <c r="BD36" s="99"/>
      <c r="BE36" s="100">
        <f t="shared" si="43"/>
        <v>0</v>
      </c>
      <c r="BF36" s="101">
        <f t="shared" si="85"/>
        <v>0</v>
      </c>
      <c r="BG36" s="100">
        <f t="shared" si="85"/>
        <v>0</v>
      </c>
      <c r="BH36" s="99"/>
      <c r="BI36" s="100">
        <f t="shared" si="105"/>
        <v>0</v>
      </c>
      <c r="BJ36" s="99"/>
      <c r="BK36" s="100">
        <f t="shared" si="106"/>
        <v>0</v>
      </c>
      <c r="BL36" s="99"/>
      <c r="BM36" s="100">
        <f t="shared" si="107"/>
        <v>0</v>
      </c>
      <c r="BN36" s="99"/>
      <c r="BO36" s="100">
        <f t="shared" si="108"/>
        <v>0</v>
      </c>
      <c r="BP36" s="99"/>
      <c r="BQ36" s="100">
        <f t="shared" si="109"/>
        <v>0</v>
      </c>
      <c r="BR36" s="99"/>
      <c r="BS36" s="100">
        <f t="shared" si="110"/>
        <v>0</v>
      </c>
      <c r="BT36" s="99"/>
      <c r="BU36" s="100">
        <f t="shared" si="111"/>
        <v>0</v>
      </c>
      <c r="BV36" s="99"/>
      <c r="BW36" s="100">
        <f t="shared" si="112"/>
        <v>0</v>
      </c>
      <c r="BX36" s="99"/>
      <c r="BY36" s="100">
        <f t="shared" si="113"/>
        <v>0</v>
      </c>
      <c r="BZ36" s="99"/>
      <c r="CA36" s="100">
        <f t="shared" si="114"/>
        <v>0</v>
      </c>
      <c r="CB36" s="99"/>
      <c r="CC36" s="100">
        <f t="shared" si="115"/>
        <v>0</v>
      </c>
      <c r="CD36" s="99"/>
      <c r="CE36" s="100">
        <f t="shared" si="116"/>
        <v>0</v>
      </c>
      <c r="CF36" s="101">
        <f t="shared" si="117"/>
        <v>0</v>
      </c>
      <c r="CG36" s="100">
        <f t="shared" si="117"/>
        <v>0</v>
      </c>
    </row>
    <row r="37" spans="1:85" s="102" customFormat="1" ht="19.899999999999999" customHeight="1" x14ac:dyDescent="0.25">
      <c r="A37" s="94">
        <v>30</v>
      </c>
      <c r="B37" s="95" t="s">
        <v>107</v>
      </c>
      <c r="C37" s="95" t="s">
        <v>74</v>
      </c>
      <c r="D37" s="94">
        <f t="shared" si="102"/>
        <v>17</v>
      </c>
      <c r="E37" s="94">
        <v>0.7</v>
      </c>
      <c r="F37" s="94" t="s">
        <v>75</v>
      </c>
      <c r="G37" s="94"/>
      <c r="H37" s="94"/>
      <c r="I37" s="100">
        <f t="shared" si="19"/>
        <v>0</v>
      </c>
      <c r="J37" s="94"/>
      <c r="K37" s="100">
        <f t="shared" si="20"/>
        <v>0</v>
      </c>
      <c r="L37" s="94"/>
      <c r="M37" s="100">
        <f t="shared" si="21"/>
        <v>0</v>
      </c>
      <c r="N37" s="94"/>
      <c r="O37" s="100">
        <f t="shared" si="22"/>
        <v>0</v>
      </c>
      <c r="P37" s="94"/>
      <c r="Q37" s="100">
        <f t="shared" si="23"/>
        <v>0</v>
      </c>
      <c r="R37" s="94"/>
      <c r="S37" s="100">
        <f t="shared" si="24"/>
        <v>0</v>
      </c>
      <c r="T37" s="94"/>
      <c r="U37" s="100">
        <f t="shared" si="25"/>
        <v>0</v>
      </c>
      <c r="V37" s="94"/>
      <c r="W37" s="100">
        <f t="shared" si="26"/>
        <v>0</v>
      </c>
      <c r="X37" s="94"/>
      <c r="Y37" s="100">
        <f t="shared" si="27"/>
        <v>0</v>
      </c>
      <c r="Z37" s="94"/>
      <c r="AA37" s="100">
        <f t="shared" si="28"/>
        <v>0</v>
      </c>
      <c r="AB37" s="94"/>
      <c r="AC37" s="100">
        <f t="shared" si="29"/>
        <v>0</v>
      </c>
      <c r="AD37" s="94"/>
      <c r="AE37" s="100">
        <f t="shared" si="30"/>
        <v>0</v>
      </c>
      <c r="AF37" s="101">
        <f t="shared" si="103"/>
        <v>0</v>
      </c>
      <c r="AG37" s="100">
        <f t="shared" si="104"/>
        <v>0</v>
      </c>
      <c r="AH37" s="99"/>
      <c r="AI37" s="100">
        <f t="shared" si="33"/>
        <v>0</v>
      </c>
      <c r="AJ37" s="99"/>
      <c r="AK37" s="100">
        <f t="shared" si="34"/>
        <v>0</v>
      </c>
      <c r="AL37" s="99"/>
      <c r="AM37" s="100">
        <f t="shared" si="34"/>
        <v>0</v>
      </c>
      <c r="AN37" s="99"/>
      <c r="AO37" s="100">
        <f t="shared" si="35"/>
        <v>0</v>
      </c>
      <c r="AP37" s="99"/>
      <c r="AQ37" s="100">
        <f t="shared" si="36"/>
        <v>0</v>
      </c>
      <c r="AR37" s="99"/>
      <c r="AS37" s="100">
        <f t="shared" si="37"/>
        <v>0</v>
      </c>
      <c r="AT37" s="99"/>
      <c r="AU37" s="100">
        <f t="shared" si="38"/>
        <v>0</v>
      </c>
      <c r="AV37" s="99"/>
      <c r="AW37" s="100">
        <f t="shared" si="39"/>
        <v>0</v>
      </c>
      <c r="AX37" s="99"/>
      <c r="AY37" s="100">
        <f t="shared" si="40"/>
        <v>0</v>
      </c>
      <c r="AZ37" s="99"/>
      <c r="BA37" s="100">
        <f t="shared" si="41"/>
        <v>0</v>
      </c>
      <c r="BB37" s="99"/>
      <c r="BC37" s="100">
        <f t="shared" si="42"/>
        <v>0</v>
      </c>
      <c r="BD37" s="99"/>
      <c r="BE37" s="100">
        <f t="shared" si="43"/>
        <v>0</v>
      </c>
      <c r="BF37" s="101">
        <f t="shared" si="85"/>
        <v>0</v>
      </c>
      <c r="BG37" s="100">
        <f t="shared" si="85"/>
        <v>0</v>
      </c>
      <c r="BH37" s="99"/>
      <c r="BI37" s="100">
        <f t="shared" si="105"/>
        <v>0</v>
      </c>
      <c r="BJ37" s="99"/>
      <c r="BK37" s="100">
        <f t="shared" si="106"/>
        <v>0</v>
      </c>
      <c r="BL37" s="99"/>
      <c r="BM37" s="100">
        <f t="shared" si="107"/>
        <v>0</v>
      </c>
      <c r="BN37" s="99"/>
      <c r="BO37" s="100">
        <f t="shared" si="108"/>
        <v>0</v>
      </c>
      <c r="BP37" s="99"/>
      <c r="BQ37" s="100">
        <f t="shared" si="109"/>
        <v>0</v>
      </c>
      <c r="BR37" s="99"/>
      <c r="BS37" s="100">
        <f t="shared" si="110"/>
        <v>0</v>
      </c>
      <c r="BT37" s="99"/>
      <c r="BU37" s="100">
        <f t="shared" si="111"/>
        <v>0</v>
      </c>
      <c r="BV37" s="99"/>
      <c r="BW37" s="100">
        <f t="shared" si="112"/>
        <v>0</v>
      </c>
      <c r="BX37" s="99"/>
      <c r="BY37" s="100">
        <f t="shared" si="113"/>
        <v>0</v>
      </c>
      <c r="BZ37" s="99"/>
      <c r="CA37" s="100">
        <f t="shared" si="114"/>
        <v>0</v>
      </c>
      <c r="CB37" s="99"/>
      <c r="CC37" s="100">
        <f t="shared" si="115"/>
        <v>0</v>
      </c>
      <c r="CD37" s="99"/>
      <c r="CE37" s="100">
        <f t="shared" si="116"/>
        <v>0</v>
      </c>
      <c r="CF37" s="101">
        <f t="shared" si="117"/>
        <v>0</v>
      </c>
      <c r="CG37" s="100">
        <f t="shared" si="117"/>
        <v>0</v>
      </c>
    </row>
    <row r="38" spans="1:85" s="102" customFormat="1" ht="19.899999999999999" customHeight="1" x14ac:dyDescent="0.25">
      <c r="A38" s="94">
        <v>31</v>
      </c>
      <c r="B38" s="95" t="s">
        <v>108</v>
      </c>
      <c r="C38" s="95" t="s">
        <v>74</v>
      </c>
      <c r="D38" s="94">
        <f t="shared" si="102"/>
        <v>15</v>
      </c>
      <c r="E38" s="94">
        <v>0.68</v>
      </c>
      <c r="F38" s="94" t="s">
        <v>75</v>
      </c>
      <c r="G38" s="94">
        <v>1550</v>
      </c>
      <c r="H38" s="94"/>
      <c r="I38" s="100">
        <f t="shared" si="19"/>
        <v>0</v>
      </c>
      <c r="J38" s="94"/>
      <c r="K38" s="100">
        <f t="shared" si="20"/>
        <v>0</v>
      </c>
      <c r="L38" s="94"/>
      <c r="M38" s="100">
        <f t="shared" si="21"/>
        <v>0</v>
      </c>
      <c r="N38" s="94"/>
      <c r="O38" s="100">
        <f t="shared" si="22"/>
        <v>0</v>
      </c>
      <c r="P38" s="94"/>
      <c r="Q38" s="100">
        <f t="shared" si="23"/>
        <v>0</v>
      </c>
      <c r="R38" s="94"/>
      <c r="S38" s="100">
        <f t="shared" si="24"/>
        <v>0</v>
      </c>
      <c r="T38" s="94"/>
      <c r="U38" s="100">
        <f t="shared" si="25"/>
        <v>0</v>
      </c>
      <c r="V38" s="94"/>
      <c r="W38" s="100">
        <f t="shared" si="26"/>
        <v>0</v>
      </c>
      <c r="X38" s="94"/>
      <c r="Y38" s="100">
        <f t="shared" si="27"/>
        <v>0</v>
      </c>
      <c r="Z38" s="94"/>
      <c r="AA38" s="100">
        <f t="shared" si="28"/>
        <v>0</v>
      </c>
      <c r="AB38" s="94"/>
      <c r="AC38" s="100">
        <f t="shared" si="29"/>
        <v>0</v>
      </c>
      <c r="AD38" s="94"/>
      <c r="AE38" s="100">
        <f t="shared" si="30"/>
        <v>0</v>
      </c>
      <c r="AF38" s="101">
        <f t="shared" si="103"/>
        <v>0</v>
      </c>
      <c r="AG38" s="100">
        <f t="shared" si="104"/>
        <v>0</v>
      </c>
      <c r="AH38" s="99"/>
      <c r="AI38" s="100">
        <f t="shared" si="33"/>
        <v>0</v>
      </c>
      <c r="AJ38" s="99"/>
      <c r="AK38" s="100">
        <f t="shared" si="34"/>
        <v>0</v>
      </c>
      <c r="AL38" s="99"/>
      <c r="AM38" s="100">
        <f t="shared" si="34"/>
        <v>0</v>
      </c>
      <c r="AN38" s="99"/>
      <c r="AO38" s="100">
        <f t="shared" si="35"/>
        <v>0</v>
      </c>
      <c r="AP38" s="99"/>
      <c r="AQ38" s="100">
        <f t="shared" si="36"/>
        <v>0</v>
      </c>
      <c r="AR38" s="99"/>
      <c r="AS38" s="100">
        <f t="shared" si="37"/>
        <v>0</v>
      </c>
      <c r="AT38" s="99">
        <v>24</v>
      </c>
      <c r="AU38" s="100">
        <f t="shared" si="38"/>
        <v>16.32</v>
      </c>
      <c r="AV38" s="99"/>
      <c r="AW38" s="100">
        <f t="shared" si="39"/>
        <v>0</v>
      </c>
      <c r="AX38" s="99"/>
      <c r="AY38" s="100">
        <f t="shared" si="40"/>
        <v>0</v>
      </c>
      <c r="AZ38" s="99"/>
      <c r="BA38" s="100">
        <f t="shared" si="41"/>
        <v>0</v>
      </c>
      <c r="BB38" s="99"/>
      <c r="BC38" s="100">
        <f t="shared" si="42"/>
        <v>0</v>
      </c>
      <c r="BD38" s="99"/>
      <c r="BE38" s="100">
        <f t="shared" si="43"/>
        <v>0</v>
      </c>
      <c r="BF38" s="101">
        <f t="shared" si="85"/>
        <v>24</v>
      </c>
      <c r="BG38" s="100">
        <f t="shared" si="85"/>
        <v>16.32</v>
      </c>
      <c r="BH38" s="99"/>
      <c r="BI38" s="100">
        <f t="shared" si="105"/>
        <v>0</v>
      </c>
      <c r="BJ38" s="99"/>
      <c r="BK38" s="100">
        <f t="shared" si="106"/>
        <v>0</v>
      </c>
      <c r="BL38" s="99"/>
      <c r="BM38" s="100">
        <f t="shared" si="107"/>
        <v>0</v>
      </c>
      <c r="BN38" s="99"/>
      <c r="BO38" s="100">
        <f t="shared" si="108"/>
        <v>0</v>
      </c>
      <c r="BP38" s="99"/>
      <c r="BQ38" s="100">
        <f t="shared" si="109"/>
        <v>0</v>
      </c>
      <c r="BR38" s="99"/>
      <c r="BS38" s="100">
        <f t="shared" si="110"/>
        <v>0</v>
      </c>
      <c r="BT38" s="99"/>
      <c r="BU38" s="100">
        <f t="shared" si="111"/>
        <v>0</v>
      </c>
      <c r="BV38" s="99"/>
      <c r="BW38" s="100">
        <f t="shared" si="112"/>
        <v>0</v>
      </c>
      <c r="BX38" s="99"/>
      <c r="BY38" s="100">
        <f t="shared" si="113"/>
        <v>0</v>
      </c>
      <c r="BZ38" s="99"/>
      <c r="CA38" s="100">
        <f t="shared" si="114"/>
        <v>0</v>
      </c>
      <c r="CB38" s="99"/>
      <c r="CC38" s="100">
        <f t="shared" si="115"/>
        <v>0</v>
      </c>
      <c r="CD38" s="99"/>
      <c r="CE38" s="100">
        <f t="shared" si="116"/>
        <v>0</v>
      </c>
      <c r="CF38" s="101">
        <f t="shared" si="117"/>
        <v>0</v>
      </c>
      <c r="CG38" s="100">
        <f t="shared" si="117"/>
        <v>0</v>
      </c>
    </row>
    <row r="39" spans="1:85" s="102" customFormat="1" ht="19.899999999999999" customHeight="1" x14ac:dyDescent="0.25">
      <c r="A39" s="94">
        <v>32</v>
      </c>
      <c r="B39" s="95" t="s">
        <v>108</v>
      </c>
      <c r="C39" s="95" t="s">
        <v>74</v>
      </c>
      <c r="D39" s="94">
        <f t="shared" si="102"/>
        <v>17</v>
      </c>
      <c r="E39" s="94">
        <v>0.64</v>
      </c>
      <c r="F39" s="94" t="s">
        <v>75</v>
      </c>
      <c r="G39" s="94">
        <v>1500</v>
      </c>
      <c r="H39" s="94"/>
      <c r="I39" s="100">
        <f t="shared" si="19"/>
        <v>0</v>
      </c>
      <c r="J39" s="94"/>
      <c r="K39" s="100">
        <f t="shared" si="20"/>
        <v>0</v>
      </c>
      <c r="L39" s="94"/>
      <c r="M39" s="100">
        <f t="shared" si="21"/>
        <v>0</v>
      </c>
      <c r="N39" s="94"/>
      <c r="O39" s="100">
        <f t="shared" si="22"/>
        <v>0</v>
      </c>
      <c r="P39" s="94"/>
      <c r="Q39" s="100">
        <f t="shared" si="23"/>
        <v>0</v>
      </c>
      <c r="R39" s="94"/>
      <c r="S39" s="100">
        <f t="shared" si="24"/>
        <v>0</v>
      </c>
      <c r="T39" s="94"/>
      <c r="U39" s="100">
        <f t="shared" si="25"/>
        <v>0</v>
      </c>
      <c r="V39" s="94"/>
      <c r="W39" s="100">
        <f t="shared" si="26"/>
        <v>0</v>
      </c>
      <c r="X39" s="94"/>
      <c r="Y39" s="100">
        <f t="shared" si="27"/>
        <v>0</v>
      </c>
      <c r="Z39" s="94"/>
      <c r="AA39" s="100">
        <f t="shared" si="28"/>
        <v>0</v>
      </c>
      <c r="AB39" s="94"/>
      <c r="AC39" s="100">
        <f t="shared" si="29"/>
        <v>0</v>
      </c>
      <c r="AD39" s="94"/>
      <c r="AE39" s="100">
        <f t="shared" si="30"/>
        <v>0</v>
      </c>
      <c r="AF39" s="101">
        <f t="shared" si="103"/>
        <v>0</v>
      </c>
      <c r="AG39" s="100">
        <f t="shared" si="104"/>
        <v>0</v>
      </c>
      <c r="AH39" s="99"/>
      <c r="AI39" s="100">
        <f t="shared" si="33"/>
        <v>0</v>
      </c>
      <c r="AJ39" s="99"/>
      <c r="AK39" s="100">
        <f t="shared" si="34"/>
        <v>0</v>
      </c>
      <c r="AL39" s="99"/>
      <c r="AM39" s="100">
        <f t="shared" si="34"/>
        <v>0</v>
      </c>
      <c r="AN39" s="99"/>
      <c r="AO39" s="100">
        <f t="shared" si="35"/>
        <v>0</v>
      </c>
      <c r="AP39" s="99"/>
      <c r="AQ39" s="100">
        <f t="shared" si="36"/>
        <v>0</v>
      </c>
      <c r="AR39" s="99"/>
      <c r="AS39" s="100">
        <f t="shared" si="37"/>
        <v>0</v>
      </c>
      <c r="AT39" s="99"/>
      <c r="AU39" s="100">
        <f t="shared" si="38"/>
        <v>0</v>
      </c>
      <c r="AV39" s="99"/>
      <c r="AW39" s="100">
        <f t="shared" si="39"/>
        <v>0</v>
      </c>
      <c r="AX39" s="99"/>
      <c r="AY39" s="100">
        <f t="shared" si="40"/>
        <v>0</v>
      </c>
      <c r="AZ39" s="99"/>
      <c r="BA39" s="100">
        <f t="shared" si="41"/>
        <v>0</v>
      </c>
      <c r="BB39" s="99"/>
      <c r="BC39" s="100">
        <f t="shared" si="42"/>
        <v>0</v>
      </c>
      <c r="BD39" s="99"/>
      <c r="BE39" s="100">
        <f t="shared" si="43"/>
        <v>0</v>
      </c>
      <c r="BF39" s="101">
        <f t="shared" si="85"/>
        <v>0</v>
      </c>
      <c r="BG39" s="100">
        <f t="shared" si="85"/>
        <v>0</v>
      </c>
      <c r="BH39" s="99"/>
      <c r="BI39" s="100">
        <f t="shared" si="105"/>
        <v>0</v>
      </c>
      <c r="BJ39" s="99"/>
      <c r="BK39" s="100">
        <f t="shared" si="106"/>
        <v>0</v>
      </c>
      <c r="BL39" s="99"/>
      <c r="BM39" s="100">
        <f t="shared" si="107"/>
        <v>0</v>
      </c>
      <c r="BN39" s="99"/>
      <c r="BO39" s="100">
        <f t="shared" si="108"/>
        <v>0</v>
      </c>
      <c r="BP39" s="99"/>
      <c r="BQ39" s="100">
        <f t="shared" si="109"/>
        <v>0</v>
      </c>
      <c r="BR39" s="99"/>
      <c r="BS39" s="100">
        <f t="shared" si="110"/>
        <v>0</v>
      </c>
      <c r="BT39" s="99"/>
      <c r="BU39" s="100">
        <f t="shared" si="111"/>
        <v>0</v>
      </c>
      <c r="BV39" s="99"/>
      <c r="BW39" s="100">
        <f t="shared" si="112"/>
        <v>0</v>
      </c>
      <c r="BX39" s="99"/>
      <c r="BY39" s="100">
        <f t="shared" si="113"/>
        <v>0</v>
      </c>
      <c r="BZ39" s="99"/>
      <c r="CA39" s="100">
        <f t="shared" si="114"/>
        <v>0</v>
      </c>
      <c r="CB39" s="99"/>
      <c r="CC39" s="100">
        <f t="shared" si="115"/>
        <v>0</v>
      </c>
      <c r="CD39" s="99"/>
      <c r="CE39" s="100">
        <f t="shared" si="116"/>
        <v>0</v>
      </c>
      <c r="CF39" s="101">
        <f t="shared" si="117"/>
        <v>0</v>
      </c>
      <c r="CG39" s="100">
        <f t="shared" si="117"/>
        <v>0</v>
      </c>
    </row>
    <row r="40" spans="1:85" s="102" customFormat="1" ht="19.899999999999999" customHeight="1" x14ac:dyDescent="0.25">
      <c r="A40" s="94">
        <v>33</v>
      </c>
      <c r="B40" s="95" t="s">
        <v>109</v>
      </c>
      <c r="C40" s="95" t="s">
        <v>74</v>
      </c>
      <c r="D40" s="94">
        <f t="shared" si="102"/>
        <v>17</v>
      </c>
      <c r="E40" s="94">
        <v>0.64</v>
      </c>
      <c r="F40" s="94" t="s">
        <v>85</v>
      </c>
      <c r="G40" s="94"/>
      <c r="H40" s="94"/>
      <c r="I40" s="100">
        <f t="shared" si="19"/>
        <v>0</v>
      </c>
      <c r="J40" s="94"/>
      <c r="K40" s="100">
        <f t="shared" si="20"/>
        <v>0</v>
      </c>
      <c r="L40" s="94"/>
      <c r="M40" s="100">
        <f t="shared" si="21"/>
        <v>0</v>
      </c>
      <c r="N40" s="94"/>
      <c r="O40" s="100">
        <f t="shared" si="22"/>
        <v>0</v>
      </c>
      <c r="P40" s="94"/>
      <c r="Q40" s="100">
        <f t="shared" si="23"/>
        <v>0</v>
      </c>
      <c r="R40" s="94"/>
      <c r="S40" s="100">
        <f t="shared" si="24"/>
        <v>0</v>
      </c>
      <c r="T40" s="94"/>
      <c r="U40" s="100">
        <f t="shared" si="25"/>
        <v>0</v>
      </c>
      <c r="V40" s="94"/>
      <c r="W40" s="100">
        <f t="shared" si="26"/>
        <v>0</v>
      </c>
      <c r="X40" s="94"/>
      <c r="Y40" s="100">
        <f t="shared" si="27"/>
        <v>0</v>
      </c>
      <c r="Z40" s="94"/>
      <c r="AA40" s="100">
        <f t="shared" si="28"/>
        <v>0</v>
      </c>
      <c r="AB40" s="94"/>
      <c r="AC40" s="100">
        <f t="shared" si="29"/>
        <v>0</v>
      </c>
      <c r="AD40" s="94"/>
      <c r="AE40" s="100">
        <f t="shared" si="30"/>
        <v>0</v>
      </c>
      <c r="AF40" s="101">
        <f t="shared" si="103"/>
        <v>0</v>
      </c>
      <c r="AG40" s="100">
        <f t="shared" si="104"/>
        <v>0</v>
      </c>
      <c r="AH40" s="99"/>
      <c r="AI40" s="100">
        <f t="shared" si="33"/>
        <v>0</v>
      </c>
      <c r="AJ40" s="99"/>
      <c r="AK40" s="100">
        <f t="shared" si="34"/>
        <v>0</v>
      </c>
      <c r="AL40" s="99"/>
      <c r="AM40" s="100">
        <f t="shared" si="34"/>
        <v>0</v>
      </c>
      <c r="AN40" s="99"/>
      <c r="AO40" s="100">
        <f t="shared" si="35"/>
        <v>0</v>
      </c>
      <c r="AP40" s="99"/>
      <c r="AQ40" s="100">
        <f t="shared" si="36"/>
        <v>0</v>
      </c>
      <c r="AR40" s="99"/>
      <c r="AS40" s="100">
        <f t="shared" si="37"/>
        <v>0</v>
      </c>
      <c r="AT40" s="99"/>
      <c r="AU40" s="100">
        <f t="shared" si="38"/>
        <v>0</v>
      </c>
      <c r="AV40" s="99"/>
      <c r="AW40" s="100">
        <f t="shared" si="39"/>
        <v>0</v>
      </c>
      <c r="AX40" s="99"/>
      <c r="AY40" s="100">
        <f t="shared" si="40"/>
        <v>0</v>
      </c>
      <c r="AZ40" s="99"/>
      <c r="BA40" s="100">
        <f t="shared" si="41"/>
        <v>0</v>
      </c>
      <c r="BB40" s="99"/>
      <c r="BC40" s="100">
        <f t="shared" si="42"/>
        <v>0</v>
      </c>
      <c r="BD40" s="99"/>
      <c r="BE40" s="100">
        <f t="shared" si="43"/>
        <v>0</v>
      </c>
      <c r="BF40" s="101">
        <f t="shared" si="85"/>
        <v>0</v>
      </c>
      <c r="BG40" s="100">
        <f t="shared" si="85"/>
        <v>0</v>
      </c>
      <c r="BH40" s="99"/>
      <c r="BI40" s="100">
        <f t="shared" si="105"/>
        <v>0</v>
      </c>
      <c r="BJ40" s="99"/>
      <c r="BK40" s="100">
        <f t="shared" si="106"/>
        <v>0</v>
      </c>
      <c r="BL40" s="99"/>
      <c r="BM40" s="100">
        <f t="shared" si="107"/>
        <v>0</v>
      </c>
      <c r="BN40" s="99"/>
      <c r="BO40" s="100">
        <f t="shared" si="108"/>
        <v>0</v>
      </c>
      <c r="BP40" s="99"/>
      <c r="BQ40" s="100">
        <f t="shared" si="109"/>
        <v>0</v>
      </c>
      <c r="BR40" s="99"/>
      <c r="BS40" s="100">
        <f t="shared" si="110"/>
        <v>0</v>
      </c>
      <c r="BT40" s="99"/>
      <c r="BU40" s="100">
        <f t="shared" si="111"/>
        <v>0</v>
      </c>
      <c r="BV40" s="99"/>
      <c r="BW40" s="100">
        <f t="shared" si="112"/>
        <v>0</v>
      </c>
      <c r="BX40" s="99"/>
      <c r="BY40" s="100">
        <f t="shared" si="113"/>
        <v>0</v>
      </c>
      <c r="BZ40" s="99"/>
      <c r="CA40" s="100">
        <f t="shared" si="114"/>
        <v>0</v>
      </c>
      <c r="CB40" s="99"/>
      <c r="CC40" s="100">
        <f t="shared" si="115"/>
        <v>0</v>
      </c>
      <c r="CD40" s="99"/>
      <c r="CE40" s="100">
        <f t="shared" si="116"/>
        <v>0</v>
      </c>
      <c r="CF40" s="101">
        <f t="shared" si="117"/>
        <v>0</v>
      </c>
      <c r="CG40" s="100">
        <f t="shared" si="117"/>
        <v>0</v>
      </c>
    </row>
    <row r="41" spans="1:85" s="102" customFormat="1" ht="19.899999999999999" customHeight="1" x14ac:dyDescent="0.25">
      <c r="A41" s="94">
        <v>34</v>
      </c>
      <c r="B41" s="95" t="s">
        <v>107</v>
      </c>
      <c r="C41" s="95" t="s">
        <v>74</v>
      </c>
      <c r="D41" s="94">
        <f t="shared" si="102"/>
        <v>17</v>
      </c>
      <c r="E41" s="94">
        <v>0.64</v>
      </c>
      <c r="F41" s="94" t="s">
        <v>85</v>
      </c>
      <c r="G41" s="94">
        <v>1350</v>
      </c>
      <c r="H41" s="94"/>
      <c r="I41" s="100">
        <f t="shared" si="19"/>
        <v>0</v>
      </c>
      <c r="J41" s="94"/>
      <c r="K41" s="100">
        <f t="shared" si="20"/>
        <v>0</v>
      </c>
      <c r="L41" s="94"/>
      <c r="M41" s="100">
        <f t="shared" si="21"/>
        <v>0</v>
      </c>
      <c r="N41" s="94"/>
      <c r="O41" s="100">
        <f t="shared" si="22"/>
        <v>0</v>
      </c>
      <c r="P41" s="94"/>
      <c r="Q41" s="100">
        <f t="shared" si="23"/>
        <v>0</v>
      </c>
      <c r="R41" s="94"/>
      <c r="S41" s="100">
        <f t="shared" si="24"/>
        <v>0</v>
      </c>
      <c r="T41" s="94"/>
      <c r="U41" s="100">
        <f t="shared" si="25"/>
        <v>0</v>
      </c>
      <c r="V41" s="94"/>
      <c r="W41" s="100">
        <f t="shared" si="26"/>
        <v>0</v>
      </c>
      <c r="X41" s="94"/>
      <c r="Y41" s="100">
        <f t="shared" si="27"/>
        <v>0</v>
      </c>
      <c r="Z41" s="94"/>
      <c r="AA41" s="100">
        <f t="shared" si="28"/>
        <v>0</v>
      </c>
      <c r="AB41" s="94"/>
      <c r="AC41" s="100">
        <f t="shared" si="29"/>
        <v>0</v>
      </c>
      <c r="AD41" s="94"/>
      <c r="AE41" s="100">
        <f t="shared" si="30"/>
        <v>0</v>
      </c>
      <c r="AF41" s="101">
        <f t="shared" si="103"/>
        <v>0</v>
      </c>
      <c r="AG41" s="100">
        <f t="shared" si="104"/>
        <v>0</v>
      </c>
      <c r="AH41" s="99"/>
      <c r="AI41" s="100">
        <f t="shared" si="33"/>
        <v>0</v>
      </c>
      <c r="AJ41" s="99"/>
      <c r="AK41" s="100">
        <f t="shared" si="34"/>
        <v>0</v>
      </c>
      <c r="AL41" s="99"/>
      <c r="AM41" s="100">
        <f t="shared" si="34"/>
        <v>0</v>
      </c>
      <c r="AN41" s="99"/>
      <c r="AO41" s="100">
        <f t="shared" si="35"/>
        <v>0</v>
      </c>
      <c r="AP41" s="99"/>
      <c r="AQ41" s="100">
        <f t="shared" si="36"/>
        <v>0</v>
      </c>
      <c r="AR41" s="99"/>
      <c r="AS41" s="100">
        <f t="shared" si="37"/>
        <v>0</v>
      </c>
      <c r="AT41" s="99"/>
      <c r="AU41" s="100">
        <f t="shared" si="38"/>
        <v>0</v>
      </c>
      <c r="AV41" s="99"/>
      <c r="AW41" s="100">
        <f t="shared" si="39"/>
        <v>0</v>
      </c>
      <c r="AX41" s="99"/>
      <c r="AY41" s="100">
        <f t="shared" si="40"/>
        <v>0</v>
      </c>
      <c r="AZ41" s="99"/>
      <c r="BA41" s="100">
        <f t="shared" si="41"/>
        <v>0</v>
      </c>
      <c r="BB41" s="99"/>
      <c r="BC41" s="100">
        <f t="shared" si="42"/>
        <v>0</v>
      </c>
      <c r="BD41" s="99"/>
      <c r="BE41" s="100">
        <f t="shared" si="43"/>
        <v>0</v>
      </c>
      <c r="BF41" s="101">
        <f t="shared" si="85"/>
        <v>0</v>
      </c>
      <c r="BG41" s="100">
        <f t="shared" si="85"/>
        <v>0</v>
      </c>
      <c r="BH41" s="99"/>
      <c r="BI41" s="100">
        <f t="shared" si="105"/>
        <v>0</v>
      </c>
      <c r="BJ41" s="99"/>
      <c r="BK41" s="100">
        <f t="shared" si="106"/>
        <v>0</v>
      </c>
      <c r="BL41" s="99"/>
      <c r="BM41" s="100">
        <f t="shared" si="107"/>
        <v>0</v>
      </c>
      <c r="BN41" s="99"/>
      <c r="BO41" s="100">
        <f t="shared" si="108"/>
        <v>0</v>
      </c>
      <c r="BP41" s="99"/>
      <c r="BQ41" s="100">
        <f t="shared" si="109"/>
        <v>0</v>
      </c>
      <c r="BR41" s="99"/>
      <c r="BS41" s="100">
        <f t="shared" si="110"/>
        <v>0</v>
      </c>
      <c r="BT41" s="99"/>
      <c r="BU41" s="100">
        <f t="shared" si="111"/>
        <v>0</v>
      </c>
      <c r="BV41" s="99"/>
      <c r="BW41" s="100">
        <f t="shared" si="112"/>
        <v>0</v>
      </c>
      <c r="BX41" s="99"/>
      <c r="BY41" s="100">
        <f t="shared" si="113"/>
        <v>0</v>
      </c>
      <c r="BZ41" s="99"/>
      <c r="CA41" s="100">
        <f t="shared" si="114"/>
        <v>0</v>
      </c>
      <c r="CB41" s="99"/>
      <c r="CC41" s="100">
        <f t="shared" si="115"/>
        <v>0</v>
      </c>
      <c r="CD41" s="99"/>
      <c r="CE41" s="100">
        <f t="shared" si="116"/>
        <v>0</v>
      </c>
      <c r="CF41" s="101">
        <f t="shared" si="117"/>
        <v>0</v>
      </c>
      <c r="CG41" s="100">
        <f t="shared" si="117"/>
        <v>0</v>
      </c>
    </row>
    <row r="42" spans="1:85" s="102" customFormat="1" ht="19.899999999999999" customHeight="1" x14ac:dyDescent="0.25">
      <c r="A42" s="94">
        <v>35</v>
      </c>
      <c r="B42" s="95" t="s">
        <v>107</v>
      </c>
      <c r="C42" s="95" t="s">
        <v>74</v>
      </c>
      <c r="D42" s="94">
        <f t="shared" si="102"/>
        <v>17</v>
      </c>
      <c r="E42" s="94">
        <v>0.64</v>
      </c>
      <c r="F42" s="94" t="s">
        <v>83</v>
      </c>
      <c r="G42" s="94"/>
      <c r="H42" s="94"/>
      <c r="I42" s="100">
        <f t="shared" si="19"/>
        <v>0</v>
      </c>
      <c r="J42" s="94"/>
      <c r="K42" s="100">
        <f t="shared" si="20"/>
        <v>0</v>
      </c>
      <c r="L42" s="94"/>
      <c r="M42" s="100">
        <f t="shared" si="21"/>
        <v>0</v>
      </c>
      <c r="N42" s="94"/>
      <c r="O42" s="100">
        <f t="shared" si="22"/>
        <v>0</v>
      </c>
      <c r="P42" s="94"/>
      <c r="Q42" s="100">
        <f t="shared" si="23"/>
        <v>0</v>
      </c>
      <c r="R42" s="94"/>
      <c r="S42" s="100">
        <f t="shared" si="24"/>
        <v>0</v>
      </c>
      <c r="T42" s="94"/>
      <c r="U42" s="100">
        <f t="shared" si="25"/>
        <v>0</v>
      </c>
      <c r="V42" s="94"/>
      <c r="W42" s="100">
        <f t="shared" si="26"/>
        <v>0</v>
      </c>
      <c r="X42" s="94"/>
      <c r="Y42" s="100">
        <f t="shared" si="27"/>
        <v>0</v>
      </c>
      <c r="Z42" s="94"/>
      <c r="AA42" s="100">
        <f t="shared" si="28"/>
        <v>0</v>
      </c>
      <c r="AB42" s="94"/>
      <c r="AC42" s="100">
        <f t="shared" si="29"/>
        <v>0</v>
      </c>
      <c r="AD42" s="94"/>
      <c r="AE42" s="100">
        <f t="shared" si="30"/>
        <v>0</v>
      </c>
      <c r="AF42" s="101">
        <f t="shared" si="103"/>
        <v>0</v>
      </c>
      <c r="AG42" s="100">
        <f t="shared" si="104"/>
        <v>0</v>
      </c>
      <c r="AH42" s="99"/>
      <c r="AI42" s="100">
        <f t="shared" si="33"/>
        <v>0</v>
      </c>
      <c r="AJ42" s="99"/>
      <c r="AK42" s="100">
        <f t="shared" si="34"/>
        <v>0</v>
      </c>
      <c r="AL42" s="99"/>
      <c r="AM42" s="100">
        <f t="shared" si="34"/>
        <v>0</v>
      </c>
      <c r="AN42" s="99"/>
      <c r="AO42" s="100">
        <f t="shared" si="35"/>
        <v>0</v>
      </c>
      <c r="AP42" s="99"/>
      <c r="AQ42" s="100">
        <f t="shared" si="36"/>
        <v>0</v>
      </c>
      <c r="AR42" s="99"/>
      <c r="AS42" s="100">
        <f t="shared" si="37"/>
        <v>0</v>
      </c>
      <c r="AT42" s="99"/>
      <c r="AU42" s="100">
        <f t="shared" si="38"/>
        <v>0</v>
      </c>
      <c r="AV42" s="99"/>
      <c r="AW42" s="100">
        <f t="shared" si="39"/>
        <v>0</v>
      </c>
      <c r="AX42" s="99"/>
      <c r="AY42" s="100">
        <f t="shared" si="40"/>
        <v>0</v>
      </c>
      <c r="AZ42" s="99"/>
      <c r="BA42" s="100">
        <f t="shared" si="41"/>
        <v>0</v>
      </c>
      <c r="BB42" s="99"/>
      <c r="BC42" s="100">
        <f t="shared" si="42"/>
        <v>0</v>
      </c>
      <c r="BD42" s="99"/>
      <c r="BE42" s="100">
        <f t="shared" si="43"/>
        <v>0</v>
      </c>
      <c r="BF42" s="101">
        <f t="shared" si="85"/>
        <v>0</v>
      </c>
      <c r="BG42" s="100">
        <f t="shared" si="85"/>
        <v>0</v>
      </c>
      <c r="BH42" s="99"/>
      <c r="BI42" s="100">
        <f t="shared" si="105"/>
        <v>0</v>
      </c>
      <c r="BJ42" s="99"/>
      <c r="BK42" s="100">
        <f t="shared" si="106"/>
        <v>0</v>
      </c>
      <c r="BL42" s="99"/>
      <c r="BM42" s="100">
        <f t="shared" si="107"/>
        <v>0</v>
      </c>
      <c r="BN42" s="99"/>
      <c r="BO42" s="100">
        <f t="shared" si="108"/>
        <v>0</v>
      </c>
      <c r="BP42" s="99"/>
      <c r="BQ42" s="100">
        <f t="shared" si="109"/>
        <v>0</v>
      </c>
      <c r="BR42" s="99"/>
      <c r="BS42" s="100">
        <f t="shared" si="110"/>
        <v>0</v>
      </c>
      <c r="BT42" s="99"/>
      <c r="BU42" s="100">
        <f t="shared" si="111"/>
        <v>0</v>
      </c>
      <c r="BV42" s="99"/>
      <c r="BW42" s="100">
        <f t="shared" si="112"/>
        <v>0</v>
      </c>
      <c r="BX42" s="99"/>
      <c r="BY42" s="100">
        <f t="shared" si="113"/>
        <v>0</v>
      </c>
      <c r="BZ42" s="99"/>
      <c r="CA42" s="100">
        <f t="shared" si="114"/>
        <v>0</v>
      </c>
      <c r="CB42" s="99"/>
      <c r="CC42" s="100">
        <f t="shared" si="115"/>
        <v>0</v>
      </c>
      <c r="CD42" s="99"/>
      <c r="CE42" s="100">
        <f t="shared" si="116"/>
        <v>0</v>
      </c>
      <c r="CF42" s="101">
        <f t="shared" si="117"/>
        <v>0</v>
      </c>
      <c r="CG42" s="100">
        <f t="shared" si="117"/>
        <v>0</v>
      </c>
    </row>
    <row r="43" spans="1:85" s="102" customFormat="1" ht="19.899999999999999" customHeight="1" x14ac:dyDescent="0.25">
      <c r="A43" s="94">
        <v>36</v>
      </c>
      <c r="B43" s="95" t="s">
        <v>110</v>
      </c>
      <c r="C43" s="95" t="s">
        <v>74</v>
      </c>
      <c r="D43" s="94">
        <f t="shared" si="102"/>
        <v>17</v>
      </c>
      <c r="E43" s="94">
        <v>0.68</v>
      </c>
      <c r="F43" s="94" t="s">
        <v>111</v>
      </c>
      <c r="G43" s="94"/>
      <c r="H43" s="94"/>
      <c r="I43" s="100">
        <f t="shared" si="19"/>
        <v>0</v>
      </c>
      <c r="J43" s="94"/>
      <c r="K43" s="100">
        <f t="shared" si="20"/>
        <v>0</v>
      </c>
      <c r="L43" s="94"/>
      <c r="M43" s="100">
        <f t="shared" si="21"/>
        <v>0</v>
      </c>
      <c r="N43" s="94"/>
      <c r="O43" s="100">
        <f t="shared" si="22"/>
        <v>0</v>
      </c>
      <c r="P43" s="94"/>
      <c r="Q43" s="100">
        <f t="shared" si="23"/>
        <v>0</v>
      </c>
      <c r="R43" s="94"/>
      <c r="S43" s="100">
        <f t="shared" si="24"/>
        <v>0</v>
      </c>
      <c r="T43" s="94"/>
      <c r="U43" s="100">
        <f t="shared" si="25"/>
        <v>0</v>
      </c>
      <c r="V43" s="94"/>
      <c r="W43" s="100">
        <f t="shared" si="26"/>
        <v>0</v>
      </c>
      <c r="X43" s="94"/>
      <c r="Y43" s="100">
        <f t="shared" si="27"/>
        <v>0</v>
      </c>
      <c r="Z43" s="94"/>
      <c r="AA43" s="100">
        <f t="shared" si="28"/>
        <v>0</v>
      </c>
      <c r="AB43" s="94"/>
      <c r="AC43" s="100">
        <f t="shared" si="29"/>
        <v>0</v>
      </c>
      <c r="AD43" s="94"/>
      <c r="AE43" s="100">
        <f t="shared" si="30"/>
        <v>0</v>
      </c>
      <c r="AF43" s="101">
        <f t="shared" si="103"/>
        <v>0</v>
      </c>
      <c r="AG43" s="100">
        <f t="shared" si="104"/>
        <v>0</v>
      </c>
      <c r="AH43" s="99"/>
      <c r="AI43" s="100">
        <f t="shared" si="33"/>
        <v>0</v>
      </c>
      <c r="AJ43" s="99"/>
      <c r="AK43" s="100">
        <f t="shared" si="34"/>
        <v>0</v>
      </c>
      <c r="AL43" s="99"/>
      <c r="AM43" s="100">
        <f t="shared" si="34"/>
        <v>0</v>
      </c>
      <c r="AN43" s="99"/>
      <c r="AO43" s="100">
        <f t="shared" si="35"/>
        <v>0</v>
      </c>
      <c r="AP43" s="99"/>
      <c r="AQ43" s="100">
        <f t="shared" si="36"/>
        <v>0</v>
      </c>
      <c r="AR43" s="99"/>
      <c r="AS43" s="100">
        <f t="shared" si="37"/>
        <v>0</v>
      </c>
      <c r="AT43" s="99"/>
      <c r="AU43" s="100">
        <f t="shared" si="38"/>
        <v>0</v>
      </c>
      <c r="AV43" s="99"/>
      <c r="AW43" s="100">
        <f t="shared" si="39"/>
        <v>0</v>
      </c>
      <c r="AX43" s="99"/>
      <c r="AY43" s="100">
        <f t="shared" si="40"/>
        <v>0</v>
      </c>
      <c r="AZ43" s="99"/>
      <c r="BA43" s="100">
        <f t="shared" si="41"/>
        <v>0</v>
      </c>
      <c r="BB43" s="99"/>
      <c r="BC43" s="100">
        <f t="shared" si="42"/>
        <v>0</v>
      </c>
      <c r="BD43" s="99"/>
      <c r="BE43" s="100">
        <f t="shared" si="43"/>
        <v>0</v>
      </c>
      <c r="BF43" s="101">
        <f t="shared" si="85"/>
        <v>0</v>
      </c>
      <c r="BG43" s="100">
        <f t="shared" si="85"/>
        <v>0</v>
      </c>
      <c r="BH43" s="99"/>
      <c r="BI43" s="100">
        <f t="shared" si="105"/>
        <v>0</v>
      </c>
      <c r="BJ43" s="99"/>
      <c r="BK43" s="100">
        <f t="shared" si="106"/>
        <v>0</v>
      </c>
      <c r="BL43" s="99"/>
      <c r="BM43" s="100">
        <f t="shared" si="107"/>
        <v>0</v>
      </c>
      <c r="BN43" s="99"/>
      <c r="BO43" s="100">
        <f t="shared" si="108"/>
        <v>0</v>
      </c>
      <c r="BP43" s="99"/>
      <c r="BQ43" s="100">
        <f t="shared" si="109"/>
        <v>0</v>
      </c>
      <c r="BR43" s="99"/>
      <c r="BS43" s="100">
        <f t="shared" si="110"/>
        <v>0</v>
      </c>
      <c r="BT43" s="99"/>
      <c r="BU43" s="100">
        <f t="shared" si="111"/>
        <v>0</v>
      </c>
      <c r="BV43" s="99"/>
      <c r="BW43" s="100">
        <f t="shared" si="112"/>
        <v>0</v>
      </c>
      <c r="BX43" s="99"/>
      <c r="BY43" s="100">
        <f t="shared" si="113"/>
        <v>0</v>
      </c>
      <c r="BZ43" s="99"/>
      <c r="CA43" s="100">
        <f t="shared" si="114"/>
        <v>0</v>
      </c>
      <c r="CB43" s="99"/>
      <c r="CC43" s="100">
        <f t="shared" si="115"/>
        <v>0</v>
      </c>
      <c r="CD43" s="99"/>
      <c r="CE43" s="100">
        <f t="shared" si="116"/>
        <v>0</v>
      </c>
      <c r="CF43" s="101">
        <f t="shared" si="117"/>
        <v>0</v>
      </c>
      <c r="CG43" s="100">
        <f t="shared" si="117"/>
        <v>0</v>
      </c>
    </row>
    <row r="44" spans="1:85" s="102" customFormat="1" ht="19.899999999999999" customHeight="1" x14ac:dyDescent="0.25">
      <c r="A44" s="94">
        <v>37</v>
      </c>
      <c r="B44" s="95" t="s">
        <v>110</v>
      </c>
      <c r="C44" s="95" t="s">
        <v>74</v>
      </c>
      <c r="D44" s="94">
        <f t="shared" si="102"/>
        <v>17</v>
      </c>
      <c r="E44" s="94">
        <v>0.64</v>
      </c>
      <c r="F44" s="94" t="s">
        <v>85</v>
      </c>
      <c r="G44" s="94"/>
      <c r="H44" s="94"/>
      <c r="I44" s="100">
        <f t="shared" si="19"/>
        <v>0</v>
      </c>
      <c r="J44" s="94"/>
      <c r="K44" s="100">
        <f t="shared" si="20"/>
        <v>0</v>
      </c>
      <c r="L44" s="94"/>
      <c r="M44" s="100">
        <f t="shared" si="21"/>
        <v>0</v>
      </c>
      <c r="N44" s="94"/>
      <c r="O44" s="100">
        <f t="shared" si="22"/>
        <v>0</v>
      </c>
      <c r="P44" s="94"/>
      <c r="Q44" s="100">
        <f t="shared" si="23"/>
        <v>0</v>
      </c>
      <c r="R44" s="94"/>
      <c r="S44" s="100">
        <f t="shared" si="24"/>
        <v>0</v>
      </c>
      <c r="T44" s="94"/>
      <c r="U44" s="100">
        <f t="shared" si="25"/>
        <v>0</v>
      </c>
      <c r="V44" s="94"/>
      <c r="W44" s="100">
        <f t="shared" si="26"/>
        <v>0</v>
      </c>
      <c r="X44" s="94"/>
      <c r="Y44" s="100">
        <f t="shared" si="27"/>
        <v>0</v>
      </c>
      <c r="Z44" s="94"/>
      <c r="AA44" s="100">
        <f t="shared" si="28"/>
        <v>0</v>
      </c>
      <c r="AB44" s="94"/>
      <c r="AC44" s="100">
        <f t="shared" si="29"/>
        <v>0</v>
      </c>
      <c r="AD44" s="94"/>
      <c r="AE44" s="100">
        <f t="shared" si="30"/>
        <v>0</v>
      </c>
      <c r="AF44" s="101">
        <f t="shared" si="103"/>
        <v>0</v>
      </c>
      <c r="AG44" s="100">
        <f t="shared" si="104"/>
        <v>0</v>
      </c>
      <c r="AH44" s="99"/>
      <c r="AI44" s="100">
        <f t="shared" si="33"/>
        <v>0</v>
      </c>
      <c r="AJ44" s="99"/>
      <c r="AK44" s="100">
        <f t="shared" si="34"/>
        <v>0</v>
      </c>
      <c r="AL44" s="99"/>
      <c r="AM44" s="100">
        <f t="shared" si="34"/>
        <v>0</v>
      </c>
      <c r="AN44" s="99"/>
      <c r="AO44" s="100">
        <f t="shared" si="35"/>
        <v>0</v>
      </c>
      <c r="AP44" s="99"/>
      <c r="AQ44" s="100">
        <f t="shared" si="36"/>
        <v>0</v>
      </c>
      <c r="AR44" s="99"/>
      <c r="AS44" s="100">
        <f t="shared" si="37"/>
        <v>0</v>
      </c>
      <c r="AT44" s="99"/>
      <c r="AU44" s="100">
        <f t="shared" si="38"/>
        <v>0</v>
      </c>
      <c r="AV44" s="99"/>
      <c r="AW44" s="100">
        <f t="shared" si="39"/>
        <v>0</v>
      </c>
      <c r="AX44" s="99"/>
      <c r="AY44" s="100">
        <f t="shared" si="40"/>
        <v>0</v>
      </c>
      <c r="AZ44" s="99"/>
      <c r="BA44" s="100">
        <f t="shared" si="41"/>
        <v>0</v>
      </c>
      <c r="BB44" s="99"/>
      <c r="BC44" s="100">
        <f t="shared" si="42"/>
        <v>0</v>
      </c>
      <c r="BD44" s="99"/>
      <c r="BE44" s="100">
        <f t="shared" si="43"/>
        <v>0</v>
      </c>
      <c r="BF44" s="101">
        <f t="shared" si="85"/>
        <v>0</v>
      </c>
      <c r="BG44" s="100">
        <f t="shared" si="85"/>
        <v>0</v>
      </c>
      <c r="BH44" s="99"/>
      <c r="BI44" s="100">
        <f t="shared" si="105"/>
        <v>0</v>
      </c>
      <c r="BJ44" s="99"/>
      <c r="BK44" s="100">
        <f t="shared" si="106"/>
        <v>0</v>
      </c>
      <c r="BL44" s="99"/>
      <c r="BM44" s="100">
        <f t="shared" si="107"/>
        <v>0</v>
      </c>
      <c r="BN44" s="99"/>
      <c r="BO44" s="100">
        <f t="shared" si="108"/>
        <v>0</v>
      </c>
      <c r="BP44" s="99"/>
      <c r="BQ44" s="100">
        <f t="shared" si="109"/>
        <v>0</v>
      </c>
      <c r="BR44" s="99"/>
      <c r="BS44" s="100">
        <f t="shared" si="110"/>
        <v>0</v>
      </c>
      <c r="BT44" s="99"/>
      <c r="BU44" s="100">
        <f t="shared" si="111"/>
        <v>0</v>
      </c>
      <c r="BV44" s="99"/>
      <c r="BW44" s="100">
        <f t="shared" si="112"/>
        <v>0</v>
      </c>
      <c r="BX44" s="99"/>
      <c r="BY44" s="100">
        <f t="shared" si="113"/>
        <v>0</v>
      </c>
      <c r="BZ44" s="99"/>
      <c r="CA44" s="100">
        <f t="shared" si="114"/>
        <v>0</v>
      </c>
      <c r="CB44" s="99"/>
      <c r="CC44" s="100">
        <f t="shared" si="115"/>
        <v>0</v>
      </c>
      <c r="CD44" s="99"/>
      <c r="CE44" s="100">
        <f t="shared" si="116"/>
        <v>0</v>
      </c>
      <c r="CF44" s="101">
        <f t="shared" si="117"/>
        <v>0</v>
      </c>
      <c r="CG44" s="100">
        <f t="shared" si="117"/>
        <v>0</v>
      </c>
    </row>
    <row r="45" spans="1:85" s="102" customFormat="1" ht="19.899999999999999" customHeight="1" x14ac:dyDescent="0.25">
      <c r="A45" s="94">
        <v>38</v>
      </c>
      <c r="B45" s="95" t="s">
        <v>112</v>
      </c>
      <c r="C45" s="95" t="s">
        <v>74</v>
      </c>
      <c r="D45" s="94">
        <f t="shared" si="102"/>
        <v>17</v>
      </c>
      <c r="E45" s="94">
        <v>0.64</v>
      </c>
      <c r="F45" s="94" t="s">
        <v>85</v>
      </c>
      <c r="G45" s="94"/>
      <c r="H45" s="94"/>
      <c r="I45" s="100">
        <f t="shared" si="19"/>
        <v>0</v>
      </c>
      <c r="J45" s="94"/>
      <c r="K45" s="100">
        <f t="shared" si="20"/>
        <v>0</v>
      </c>
      <c r="L45" s="94"/>
      <c r="M45" s="100">
        <f t="shared" si="21"/>
        <v>0</v>
      </c>
      <c r="N45" s="94"/>
      <c r="O45" s="100">
        <f t="shared" si="22"/>
        <v>0</v>
      </c>
      <c r="P45" s="94"/>
      <c r="Q45" s="100">
        <f t="shared" si="23"/>
        <v>0</v>
      </c>
      <c r="R45" s="94"/>
      <c r="S45" s="100">
        <f t="shared" si="24"/>
        <v>0</v>
      </c>
      <c r="T45" s="94"/>
      <c r="U45" s="100">
        <f t="shared" si="25"/>
        <v>0</v>
      </c>
      <c r="V45" s="94"/>
      <c r="W45" s="100">
        <f t="shared" si="26"/>
        <v>0</v>
      </c>
      <c r="X45" s="94"/>
      <c r="Y45" s="100">
        <f t="shared" si="27"/>
        <v>0</v>
      </c>
      <c r="Z45" s="94"/>
      <c r="AA45" s="100">
        <f t="shared" si="28"/>
        <v>0</v>
      </c>
      <c r="AB45" s="94"/>
      <c r="AC45" s="100">
        <f t="shared" si="29"/>
        <v>0</v>
      </c>
      <c r="AD45" s="94"/>
      <c r="AE45" s="100">
        <f t="shared" si="30"/>
        <v>0</v>
      </c>
      <c r="AF45" s="101">
        <f t="shared" si="103"/>
        <v>0</v>
      </c>
      <c r="AG45" s="100">
        <f t="shared" si="104"/>
        <v>0</v>
      </c>
      <c r="AH45" s="99"/>
      <c r="AI45" s="100">
        <f t="shared" si="33"/>
        <v>0</v>
      </c>
      <c r="AJ45" s="99"/>
      <c r="AK45" s="100">
        <f t="shared" si="34"/>
        <v>0</v>
      </c>
      <c r="AL45" s="99"/>
      <c r="AM45" s="100">
        <f t="shared" si="34"/>
        <v>0</v>
      </c>
      <c r="AN45" s="99"/>
      <c r="AO45" s="100">
        <f t="shared" si="35"/>
        <v>0</v>
      </c>
      <c r="AP45" s="99"/>
      <c r="AQ45" s="100">
        <f t="shared" si="36"/>
        <v>0</v>
      </c>
      <c r="AR45" s="99"/>
      <c r="AS45" s="100">
        <f t="shared" si="37"/>
        <v>0</v>
      </c>
      <c r="AT45" s="99"/>
      <c r="AU45" s="100">
        <f t="shared" si="38"/>
        <v>0</v>
      </c>
      <c r="AV45" s="99"/>
      <c r="AW45" s="100">
        <f t="shared" si="39"/>
        <v>0</v>
      </c>
      <c r="AX45" s="99"/>
      <c r="AY45" s="100">
        <f t="shared" si="40"/>
        <v>0</v>
      </c>
      <c r="AZ45" s="99"/>
      <c r="BA45" s="100">
        <f t="shared" si="41"/>
        <v>0</v>
      </c>
      <c r="BB45" s="99"/>
      <c r="BC45" s="100">
        <f t="shared" si="42"/>
        <v>0</v>
      </c>
      <c r="BD45" s="99"/>
      <c r="BE45" s="100">
        <f t="shared" si="43"/>
        <v>0</v>
      </c>
      <c r="BF45" s="101">
        <f t="shared" si="85"/>
        <v>0</v>
      </c>
      <c r="BG45" s="100">
        <f t="shared" si="85"/>
        <v>0</v>
      </c>
      <c r="BH45" s="99"/>
      <c r="BI45" s="100">
        <f t="shared" si="105"/>
        <v>0</v>
      </c>
      <c r="BJ45" s="99"/>
      <c r="BK45" s="100">
        <f t="shared" si="106"/>
        <v>0</v>
      </c>
      <c r="BL45" s="99"/>
      <c r="BM45" s="100">
        <f t="shared" si="107"/>
        <v>0</v>
      </c>
      <c r="BN45" s="99"/>
      <c r="BO45" s="100">
        <f t="shared" si="108"/>
        <v>0</v>
      </c>
      <c r="BP45" s="99"/>
      <c r="BQ45" s="100">
        <f t="shared" si="109"/>
        <v>0</v>
      </c>
      <c r="BR45" s="99"/>
      <c r="BS45" s="100">
        <f t="shared" si="110"/>
        <v>0</v>
      </c>
      <c r="BT45" s="99"/>
      <c r="BU45" s="100">
        <f t="shared" si="111"/>
        <v>0</v>
      </c>
      <c r="BV45" s="99"/>
      <c r="BW45" s="100">
        <f t="shared" si="112"/>
        <v>0</v>
      </c>
      <c r="BX45" s="99"/>
      <c r="BY45" s="100">
        <f t="shared" si="113"/>
        <v>0</v>
      </c>
      <c r="BZ45" s="99"/>
      <c r="CA45" s="100">
        <f t="shared" si="114"/>
        <v>0</v>
      </c>
      <c r="CB45" s="99"/>
      <c r="CC45" s="100">
        <f t="shared" si="115"/>
        <v>0</v>
      </c>
      <c r="CD45" s="99"/>
      <c r="CE45" s="100">
        <f t="shared" si="116"/>
        <v>0</v>
      </c>
      <c r="CF45" s="101">
        <f t="shared" si="117"/>
        <v>0</v>
      </c>
      <c r="CG45" s="100">
        <f t="shared" si="117"/>
        <v>0</v>
      </c>
    </row>
    <row r="46" spans="1:85" s="102" customFormat="1" ht="19.899999999999999" customHeight="1" x14ac:dyDescent="0.25">
      <c r="A46" s="94">
        <v>39</v>
      </c>
      <c r="B46" s="95" t="s">
        <v>112</v>
      </c>
      <c r="C46" s="95" t="s">
        <v>74</v>
      </c>
      <c r="D46" s="94">
        <f t="shared" si="102"/>
        <v>17</v>
      </c>
      <c r="E46" s="94">
        <v>0.64</v>
      </c>
      <c r="F46" s="94" t="s">
        <v>85</v>
      </c>
      <c r="G46" s="94"/>
      <c r="H46" s="94"/>
      <c r="I46" s="100">
        <f t="shared" si="19"/>
        <v>0</v>
      </c>
      <c r="J46" s="94"/>
      <c r="K46" s="100">
        <f t="shared" si="20"/>
        <v>0</v>
      </c>
      <c r="L46" s="94"/>
      <c r="M46" s="100">
        <f t="shared" si="21"/>
        <v>0</v>
      </c>
      <c r="N46" s="94"/>
      <c r="O46" s="100">
        <f t="shared" si="22"/>
        <v>0</v>
      </c>
      <c r="P46" s="94"/>
      <c r="Q46" s="100">
        <f t="shared" si="23"/>
        <v>0</v>
      </c>
      <c r="R46" s="94"/>
      <c r="S46" s="100">
        <f t="shared" si="24"/>
        <v>0</v>
      </c>
      <c r="T46" s="94"/>
      <c r="U46" s="100">
        <f t="shared" si="25"/>
        <v>0</v>
      </c>
      <c r="V46" s="94"/>
      <c r="W46" s="100">
        <f t="shared" si="26"/>
        <v>0</v>
      </c>
      <c r="X46" s="94"/>
      <c r="Y46" s="100">
        <f t="shared" si="27"/>
        <v>0</v>
      </c>
      <c r="Z46" s="94"/>
      <c r="AA46" s="100">
        <f t="shared" si="28"/>
        <v>0</v>
      </c>
      <c r="AB46" s="94"/>
      <c r="AC46" s="100">
        <f t="shared" si="29"/>
        <v>0</v>
      </c>
      <c r="AD46" s="94"/>
      <c r="AE46" s="100">
        <f t="shared" si="30"/>
        <v>0</v>
      </c>
      <c r="AF46" s="101">
        <f t="shared" si="103"/>
        <v>0</v>
      </c>
      <c r="AG46" s="100">
        <f t="shared" si="104"/>
        <v>0</v>
      </c>
      <c r="AH46" s="99"/>
      <c r="AI46" s="100">
        <f t="shared" si="33"/>
        <v>0</v>
      </c>
      <c r="AJ46" s="99"/>
      <c r="AK46" s="100">
        <f t="shared" si="34"/>
        <v>0</v>
      </c>
      <c r="AL46" s="99"/>
      <c r="AM46" s="100">
        <f t="shared" si="34"/>
        <v>0</v>
      </c>
      <c r="AN46" s="99"/>
      <c r="AO46" s="100">
        <f t="shared" si="35"/>
        <v>0</v>
      </c>
      <c r="AP46" s="99"/>
      <c r="AQ46" s="100">
        <f t="shared" si="36"/>
        <v>0</v>
      </c>
      <c r="AR46" s="99"/>
      <c r="AS46" s="100">
        <f t="shared" si="37"/>
        <v>0</v>
      </c>
      <c r="AT46" s="99"/>
      <c r="AU46" s="100">
        <f t="shared" si="38"/>
        <v>0</v>
      </c>
      <c r="AV46" s="99"/>
      <c r="AW46" s="100">
        <f t="shared" si="39"/>
        <v>0</v>
      </c>
      <c r="AX46" s="99"/>
      <c r="AY46" s="100">
        <f t="shared" si="40"/>
        <v>0</v>
      </c>
      <c r="AZ46" s="99"/>
      <c r="BA46" s="100">
        <f t="shared" si="41"/>
        <v>0</v>
      </c>
      <c r="BB46" s="99"/>
      <c r="BC46" s="100">
        <f t="shared" si="42"/>
        <v>0</v>
      </c>
      <c r="BD46" s="99"/>
      <c r="BE46" s="100">
        <f t="shared" si="43"/>
        <v>0</v>
      </c>
      <c r="BF46" s="101">
        <f t="shared" si="85"/>
        <v>0</v>
      </c>
      <c r="BG46" s="100">
        <f t="shared" si="85"/>
        <v>0</v>
      </c>
      <c r="BH46" s="99"/>
      <c r="BI46" s="100">
        <f t="shared" si="105"/>
        <v>0</v>
      </c>
      <c r="BJ46" s="99"/>
      <c r="BK46" s="100">
        <f t="shared" si="106"/>
        <v>0</v>
      </c>
      <c r="BL46" s="99"/>
      <c r="BM46" s="100">
        <f t="shared" si="107"/>
        <v>0</v>
      </c>
      <c r="BN46" s="99"/>
      <c r="BO46" s="100">
        <f t="shared" si="108"/>
        <v>0</v>
      </c>
      <c r="BP46" s="99"/>
      <c r="BQ46" s="100">
        <f t="shared" si="109"/>
        <v>0</v>
      </c>
      <c r="BR46" s="99"/>
      <c r="BS46" s="100">
        <f t="shared" si="110"/>
        <v>0</v>
      </c>
      <c r="BT46" s="99"/>
      <c r="BU46" s="100">
        <f t="shared" si="111"/>
        <v>0</v>
      </c>
      <c r="BV46" s="99"/>
      <c r="BW46" s="100">
        <f t="shared" si="112"/>
        <v>0</v>
      </c>
      <c r="BX46" s="99"/>
      <c r="BY46" s="100">
        <f t="shared" si="113"/>
        <v>0</v>
      </c>
      <c r="BZ46" s="99"/>
      <c r="CA46" s="100">
        <f t="shared" si="114"/>
        <v>0</v>
      </c>
      <c r="CB46" s="99"/>
      <c r="CC46" s="100">
        <f t="shared" si="115"/>
        <v>0</v>
      </c>
      <c r="CD46" s="99"/>
      <c r="CE46" s="100">
        <f t="shared" si="116"/>
        <v>0</v>
      </c>
      <c r="CF46" s="101">
        <f t="shared" si="117"/>
        <v>0</v>
      </c>
      <c r="CG46" s="100">
        <f t="shared" si="117"/>
        <v>0</v>
      </c>
    </row>
    <row r="47" spans="1:85" s="102" customFormat="1" ht="19.899999999999999" customHeight="1" x14ac:dyDescent="0.25">
      <c r="A47" s="94">
        <v>40</v>
      </c>
      <c r="B47" s="95" t="s">
        <v>112</v>
      </c>
      <c r="C47" s="95" t="s">
        <v>74</v>
      </c>
      <c r="D47" s="94">
        <f t="shared" si="102"/>
        <v>17</v>
      </c>
      <c r="E47" s="94">
        <v>0.64</v>
      </c>
      <c r="F47" s="94" t="s">
        <v>85</v>
      </c>
      <c r="G47" s="94"/>
      <c r="H47" s="94"/>
      <c r="I47" s="100">
        <f t="shared" si="19"/>
        <v>0</v>
      </c>
      <c r="J47" s="94"/>
      <c r="K47" s="100">
        <f t="shared" si="20"/>
        <v>0</v>
      </c>
      <c r="L47" s="94"/>
      <c r="M47" s="100">
        <f t="shared" si="21"/>
        <v>0</v>
      </c>
      <c r="N47" s="94"/>
      <c r="O47" s="100">
        <f t="shared" si="22"/>
        <v>0</v>
      </c>
      <c r="P47" s="94"/>
      <c r="Q47" s="100">
        <f t="shared" si="23"/>
        <v>0</v>
      </c>
      <c r="R47" s="94"/>
      <c r="S47" s="100">
        <f t="shared" si="24"/>
        <v>0</v>
      </c>
      <c r="T47" s="94"/>
      <c r="U47" s="100">
        <f t="shared" si="25"/>
        <v>0</v>
      </c>
      <c r="V47" s="94"/>
      <c r="W47" s="100">
        <f t="shared" si="26"/>
        <v>0</v>
      </c>
      <c r="X47" s="94"/>
      <c r="Y47" s="100">
        <f t="shared" si="27"/>
        <v>0</v>
      </c>
      <c r="Z47" s="94"/>
      <c r="AA47" s="100">
        <f t="shared" si="28"/>
        <v>0</v>
      </c>
      <c r="AB47" s="94"/>
      <c r="AC47" s="100">
        <f t="shared" si="29"/>
        <v>0</v>
      </c>
      <c r="AD47" s="94"/>
      <c r="AE47" s="100">
        <f t="shared" si="30"/>
        <v>0</v>
      </c>
      <c r="AF47" s="101">
        <f t="shared" si="103"/>
        <v>0</v>
      </c>
      <c r="AG47" s="100">
        <f t="shared" si="104"/>
        <v>0</v>
      </c>
      <c r="AH47" s="99"/>
      <c r="AI47" s="100">
        <f t="shared" si="33"/>
        <v>0</v>
      </c>
      <c r="AJ47" s="99"/>
      <c r="AK47" s="100">
        <f t="shared" si="34"/>
        <v>0</v>
      </c>
      <c r="AL47" s="99"/>
      <c r="AM47" s="100">
        <f t="shared" si="34"/>
        <v>0</v>
      </c>
      <c r="AN47" s="99"/>
      <c r="AO47" s="100">
        <f t="shared" si="35"/>
        <v>0</v>
      </c>
      <c r="AP47" s="99"/>
      <c r="AQ47" s="100">
        <f t="shared" si="36"/>
        <v>0</v>
      </c>
      <c r="AR47" s="99"/>
      <c r="AS47" s="100">
        <f t="shared" si="37"/>
        <v>0</v>
      </c>
      <c r="AT47" s="99"/>
      <c r="AU47" s="100">
        <f t="shared" si="38"/>
        <v>0</v>
      </c>
      <c r="AV47" s="99"/>
      <c r="AW47" s="100">
        <f t="shared" si="39"/>
        <v>0</v>
      </c>
      <c r="AX47" s="99"/>
      <c r="AY47" s="100">
        <f t="shared" si="40"/>
        <v>0</v>
      </c>
      <c r="AZ47" s="99"/>
      <c r="BA47" s="100">
        <f t="shared" si="41"/>
        <v>0</v>
      </c>
      <c r="BB47" s="99"/>
      <c r="BC47" s="100">
        <f t="shared" si="42"/>
        <v>0</v>
      </c>
      <c r="BD47" s="99"/>
      <c r="BE47" s="100">
        <f t="shared" si="43"/>
        <v>0</v>
      </c>
      <c r="BF47" s="101">
        <f t="shared" si="85"/>
        <v>0</v>
      </c>
      <c r="BG47" s="100">
        <f t="shared" si="85"/>
        <v>0</v>
      </c>
      <c r="BH47" s="99"/>
      <c r="BI47" s="100">
        <f t="shared" si="105"/>
        <v>0</v>
      </c>
      <c r="BJ47" s="99"/>
      <c r="BK47" s="100">
        <f t="shared" si="106"/>
        <v>0</v>
      </c>
      <c r="BL47" s="99"/>
      <c r="BM47" s="100">
        <f t="shared" si="107"/>
        <v>0</v>
      </c>
      <c r="BN47" s="99"/>
      <c r="BO47" s="100">
        <f t="shared" si="108"/>
        <v>0</v>
      </c>
      <c r="BP47" s="99"/>
      <c r="BQ47" s="100">
        <f t="shared" si="109"/>
        <v>0</v>
      </c>
      <c r="BR47" s="99"/>
      <c r="BS47" s="100">
        <f t="shared" si="110"/>
        <v>0</v>
      </c>
      <c r="BT47" s="99"/>
      <c r="BU47" s="100">
        <f t="shared" si="111"/>
        <v>0</v>
      </c>
      <c r="BV47" s="99"/>
      <c r="BW47" s="100">
        <f t="shared" si="112"/>
        <v>0</v>
      </c>
      <c r="BX47" s="99"/>
      <c r="BY47" s="100">
        <f t="shared" si="113"/>
        <v>0</v>
      </c>
      <c r="BZ47" s="99"/>
      <c r="CA47" s="100">
        <f t="shared" si="114"/>
        <v>0</v>
      </c>
      <c r="CB47" s="99"/>
      <c r="CC47" s="100">
        <f t="shared" si="115"/>
        <v>0</v>
      </c>
      <c r="CD47" s="99"/>
      <c r="CE47" s="100">
        <f t="shared" si="116"/>
        <v>0</v>
      </c>
      <c r="CF47" s="101">
        <f t="shared" si="117"/>
        <v>0</v>
      </c>
      <c r="CG47" s="100">
        <f t="shared" si="117"/>
        <v>0</v>
      </c>
    </row>
    <row r="48" spans="1:85" s="102" customFormat="1" ht="19.899999999999999" customHeight="1" x14ac:dyDescent="0.25">
      <c r="A48" s="94"/>
      <c r="B48" s="95"/>
      <c r="C48" s="95"/>
      <c r="D48" s="94"/>
      <c r="E48" s="94"/>
      <c r="F48" s="94"/>
      <c r="G48" s="94"/>
      <c r="H48" s="94"/>
      <c r="I48" s="100"/>
      <c r="J48" s="94"/>
      <c r="K48" s="100"/>
      <c r="L48" s="94"/>
      <c r="M48" s="100"/>
      <c r="N48" s="94"/>
      <c r="O48" s="100"/>
      <c r="P48" s="94"/>
      <c r="Q48" s="100"/>
      <c r="R48" s="94"/>
      <c r="S48" s="100"/>
      <c r="T48" s="94"/>
      <c r="U48" s="100"/>
      <c r="V48" s="94"/>
      <c r="W48" s="100"/>
      <c r="X48" s="94"/>
      <c r="Y48" s="100"/>
      <c r="Z48" s="94"/>
      <c r="AA48" s="100"/>
      <c r="AB48" s="94"/>
      <c r="AC48" s="100"/>
      <c r="AD48" s="94"/>
      <c r="AE48" s="100"/>
      <c r="AF48" s="101"/>
      <c r="AG48" s="100"/>
      <c r="AH48" s="99"/>
      <c r="AI48" s="100"/>
      <c r="AJ48" s="99"/>
      <c r="AK48" s="100"/>
      <c r="AL48" s="99"/>
      <c r="AM48" s="100"/>
      <c r="AN48" s="99"/>
      <c r="AO48" s="100"/>
      <c r="AP48" s="99"/>
      <c r="AQ48" s="100"/>
      <c r="AR48" s="99"/>
      <c r="AS48" s="100"/>
      <c r="AT48" s="99"/>
      <c r="AU48" s="100"/>
      <c r="AV48" s="99"/>
      <c r="AW48" s="100"/>
      <c r="AX48" s="99"/>
      <c r="AY48" s="100"/>
      <c r="AZ48" s="99"/>
      <c r="BA48" s="100"/>
      <c r="BB48" s="99"/>
      <c r="BC48" s="100"/>
      <c r="BD48" s="99"/>
      <c r="BE48" s="100"/>
      <c r="BF48" s="101"/>
      <c r="BG48" s="100"/>
      <c r="BH48" s="99"/>
      <c r="BI48" s="100"/>
      <c r="BJ48" s="99"/>
      <c r="BK48" s="100"/>
      <c r="BL48" s="99"/>
      <c r="BM48" s="100"/>
      <c r="BN48" s="99"/>
      <c r="BO48" s="100"/>
      <c r="BP48" s="99"/>
      <c r="BQ48" s="100"/>
      <c r="BR48" s="99"/>
      <c r="BS48" s="100"/>
      <c r="BT48" s="99"/>
      <c r="BU48" s="100"/>
      <c r="BV48" s="99"/>
      <c r="BW48" s="100"/>
      <c r="BX48" s="99"/>
      <c r="BY48" s="100"/>
      <c r="BZ48" s="99"/>
      <c r="CA48" s="100"/>
      <c r="CB48" s="99"/>
      <c r="CC48" s="100"/>
      <c r="CD48" s="99"/>
      <c r="CE48" s="100"/>
      <c r="CF48" s="101"/>
      <c r="CG48" s="100"/>
    </row>
    <row r="49" spans="1:85" s="102" customFormat="1" ht="19.899999999999999" customHeight="1" x14ac:dyDescent="0.25">
      <c r="A49" s="94">
        <v>41</v>
      </c>
      <c r="B49" s="95" t="s">
        <v>113</v>
      </c>
      <c r="C49" s="95" t="s">
        <v>77</v>
      </c>
      <c r="D49" s="94">
        <f>RANK(BF49,$BF$4:$BF$147)</f>
        <v>17</v>
      </c>
      <c r="E49" s="94">
        <v>1</v>
      </c>
      <c r="F49" s="94" t="s">
        <v>75</v>
      </c>
      <c r="G49" s="94"/>
      <c r="H49" s="94"/>
      <c r="I49" s="100">
        <f t="shared" si="19"/>
        <v>0</v>
      </c>
      <c r="J49" s="94"/>
      <c r="K49" s="100">
        <f t="shared" si="20"/>
        <v>0</v>
      </c>
      <c r="L49" s="94"/>
      <c r="M49" s="100">
        <f t="shared" si="21"/>
        <v>0</v>
      </c>
      <c r="N49" s="94"/>
      <c r="O49" s="100">
        <f t="shared" si="22"/>
        <v>0</v>
      </c>
      <c r="P49" s="94"/>
      <c r="Q49" s="100">
        <f t="shared" si="23"/>
        <v>0</v>
      </c>
      <c r="R49" s="94"/>
      <c r="S49" s="100">
        <f t="shared" si="24"/>
        <v>0</v>
      </c>
      <c r="T49" s="94"/>
      <c r="U49" s="100">
        <f t="shared" si="25"/>
        <v>0</v>
      </c>
      <c r="V49" s="94"/>
      <c r="W49" s="100">
        <f t="shared" si="26"/>
        <v>0</v>
      </c>
      <c r="X49" s="94"/>
      <c r="Y49" s="100">
        <f t="shared" si="27"/>
        <v>0</v>
      </c>
      <c r="Z49" s="94"/>
      <c r="AA49" s="100">
        <f t="shared" si="28"/>
        <v>0</v>
      </c>
      <c r="AB49" s="94"/>
      <c r="AC49" s="100">
        <f t="shared" si="29"/>
        <v>0</v>
      </c>
      <c r="AD49" s="94"/>
      <c r="AE49" s="100">
        <f t="shared" si="30"/>
        <v>0</v>
      </c>
      <c r="AF49" s="101">
        <f t="shared" ref="AF49:AF52" si="118">SUM(H49,J49,L49,N49,P49,R49,T49,V49,X49,Z49,AB49,AD49)</f>
        <v>0</v>
      </c>
      <c r="AG49" s="100">
        <f t="shared" ref="AG49:AG52" si="119">SUM(I49,K49,M49,O49,Q49,S49,U49,W49,Y49,AA49,AC49,AE49)</f>
        <v>0</v>
      </c>
      <c r="AH49" s="99"/>
      <c r="AI49" s="100">
        <f t="shared" si="33"/>
        <v>0</v>
      </c>
      <c r="AJ49" s="99"/>
      <c r="AK49" s="100">
        <f t="shared" si="34"/>
        <v>0</v>
      </c>
      <c r="AL49" s="99"/>
      <c r="AM49" s="100">
        <f t="shared" si="34"/>
        <v>0</v>
      </c>
      <c r="AN49" s="99"/>
      <c r="AO49" s="100">
        <f t="shared" si="35"/>
        <v>0</v>
      </c>
      <c r="AP49" s="99"/>
      <c r="AQ49" s="100">
        <f t="shared" si="36"/>
        <v>0</v>
      </c>
      <c r="AR49" s="99"/>
      <c r="AS49" s="100">
        <f t="shared" si="37"/>
        <v>0</v>
      </c>
      <c r="AT49" s="99"/>
      <c r="AU49" s="100">
        <f t="shared" si="38"/>
        <v>0</v>
      </c>
      <c r="AV49" s="99"/>
      <c r="AW49" s="100">
        <f t="shared" si="39"/>
        <v>0</v>
      </c>
      <c r="AX49" s="99"/>
      <c r="AY49" s="100">
        <f t="shared" si="40"/>
        <v>0</v>
      </c>
      <c r="AZ49" s="99"/>
      <c r="BA49" s="100">
        <f t="shared" si="41"/>
        <v>0</v>
      </c>
      <c r="BB49" s="99"/>
      <c r="BC49" s="100">
        <f t="shared" si="42"/>
        <v>0</v>
      </c>
      <c r="BD49" s="99"/>
      <c r="BE49" s="100">
        <f t="shared" si="43"/>
        <v>0</v>
      </c>
      <c r="BF49" s="101">
        <f t="shared" si="85"/>
        <v>0</v>
      </c>
      <c r="BG49" s="100">
        <f t="shared" si="85"/>
        <v>0</v>
      </c>
      <c r="BH49" s="99"/>
      <c r="BI49" s="100">
        <f t="shared" ref="BI49:BI52" si="120">BH49*$E49</f>
        <v>0</v>
      </c>
      <c r="BJ49" s="99"/>
      <c r="BK49" s="100">
        <f t="shared" ref="BK49:BK52" si="121">BJ49*$E49</f>
        <v>0</v>
      </c>
      <c r="BL49" s="99"/>
      <c r="BM49" s="100">
        <f t="shared" ref="BM49:BM52" si="122">BL49*$E49</f>
        <v>0</v>
      </c>
      <c r="BN49" s="99"/>
      <c r="BO49" s="100">
        <f t="shared" ref="BO49:BO52" si="123">BN49*$E49</f>
        <v>0</v>
      </c>
      <c r="BP49" s="99"/>
      <c r="BQ49" s="100">
        <f t="shared" ref="BQ49:BQ52" si="124">BP49*$E49</f>
        <v>0</v>
      </c>
      <c r="BR49" s="99"/>
      <c r="BS49" s="100">
        <f t="shared" ref="BS49:BS52" si="125">BR49*$E49</f>
        <v>0</v>
      </c>
      <c r="BT49" s="99"/>
      <c r="BU49" s="100">
        <f t="shared" ref="BU49:BU52" si="126">BT49*$E49</f>
        <v>0</v>
      </c>
      <c r="BV49" s="99"/>
      <c r="BW49" s="100">
        <f t="shared" ref="BW49:BW52" si="127">BV49*$E49</f>
        <v>0</v>
      </c>
      <c r="BX49" s="99"/>
      <c r="BY49" s="100">
        <f t="shared" ref="BY49:BY52" si="128">BX49*$E49</f>
        <v>0</v>
      </c>
      <c r="BZ49" s="99"/>
      <c r="CA49" s="100">
        <f t="shared" ref="CA49:CA52" si="129">BZ49*$E49</f>
        <v>0</v>
      </c>
      <c r="CB49" s="99"/>
      <c r="CC49" s="100">
        <f t="shared" ref="CC49:CC52" si="130">CB49*$E49</f>
        <v>0</v>
      </c>
      <c r="CD49" s="99"/>
      <c r="CE49" s="100">
        <f t="shared" ref="CE49:CE52" si="131">CD49*$E49</f>
        <v>0</v>
      </c>
      <c r="CF49" s="101">
        <f t="shared" ref="CF49:CG52" si="132">SUM(BH49,BJ49,BL49,BN49,BP49,BR49,BT49,BV49,BX49,BZ49,CB49,CD49)</f>
        <v>0</v>
      </c>
      <c r="CG49" s="100">
        <f t="shared" si="132"/>
        <v>0</v>
      </c>
    </row>
    <row r="50" spans="1:85" s="102" customFormat="1" ht="19.899999999999999" customHeight="1" x14ac:dyDescent="0.25">
      <c r="A50" s="94">
        <v>42</v>
      </c>
      <c r="B50" s="95" t="s">
        <v>113</v>
      </c>
      <c r="C50" s="95" t="s">
        <v>77</v>
      </c>
      <c r="D50" s="94">
        <f>RANK(BF50,$BF$4:$BF$147)</f>
        <v>17</v>
      </c>
      <c r="E50" s="94">
        <v>1</v>
      </c>
      <c r="F50" s="94" t="s">
        <v>83</v>
      </c>
      <c r="G50" s="94"/>
      <c r="H50" s="94"/>
      <c r="I50" s="100">
        <f t="shared" si="19"/>
        <v>0</v>
      </c>
      <c r="J50" s="94"/>
      <c r="K50" s="100">
        <f t="shared" si="20"/>
        <v>0</v>
      </c>
      <c r="L50" s="94"/>
      <c r="M50" s="100">
        <f t="shared" si="21"/>
        <v>0</v>
      </c>
      <c r="N50" s="94"/>
      <c r="O50" s="100">
        <f t="shared" si="22"/>
        <v>0</v>
      </c>
      <c r="P50" s="94"/>
      <c r="Q50" s="100">
        <f t="shared" si="23"/>
        <v>0</v>
      </c>
      <c r="R50" s="94"/>
      <c r="S50" s="100">
        <f t="shared" si="24"/>
        <v>0</v>
      </c>
      <c r="T50" s="94"/>
      <c r="U50" s="100">
        <f t="shared" si="25"/>
        <v>0</v>
      </c>
      <c r="V50" s="94"/>
      <c r="W50" s="100">
        <f t="shared" si="26"/>
        <v>0</v>
      </c>
      <c r="X50" s="94"/>
      <c r="Y50" s="100">
        <f t="shared" si="27"/>
        <v>0</v>
      </c>
      <c r="Z50" s="94"/>
      <c r="AA50" s="100">
        <f t="shared" si="28"/>
        <v>0</v>
      </c>
      <c r="AB50" s="94"/>
      <c r="AC50" s="100">
        <f t="shared" si="29"/>
        <v>0</v>
      </c>
      <c r="AD50" s="94"/>
      <c r="AE50" s="100">
        <f t="shared" si="30"/>
        <v>0</v>
      </c>
      <c r="AF50" s="101">
        <f t="shared" si="118"/>
        <v>0</v>
      </c>
      <c r="AG50" s="100">
        <f t="shared" si="119"/>
        <v>0</v>
      </c>
      <c r="AH50" s="99"/>
      <c r="AI50" s="100">
        <f t="shared" si="33"/>
        <v>0</v>
      </c>
      <c r="AJ50" s="99"/>
      <c r="AK50" s="100">
        <f t="shared" si="34"/>
        <v>0</v>
      </c>
      <c r="AL50" s="99"/>
      <c r="AM50" s="100">
        <f t="shared" si="34"/>
        <v>0</v>
      </c>
      <c r="AN50" s="99"/>
      <c r="AO50" s="100">
        <f t="shared" si="35"/>
        <v>0</v>
      </c>
      <c r="AP50" s="99"/>
      <c r="AQ50" s="100">
        <f t="shared" si="36"/>
        <v>0</v>
      </c>
      <c r="AR50" s="99"/>
      <c r="AS50" s="100">
        <f t="shared" si="37"/>
        <v>0</v>
      </c>
      <c r="AT50" s="99"/>
      <c r="AU50" s="100">
        <f t="shared" si="38"/>
        <v>0</v>
      </c>
      <c r="AV50" s="99"/>
      <c r="AW50" s="100">
        <f t="shared" si="39"/>
        <v>0</v>
      </c>
      <c r="AX50" s="99"/>
      <c r="AY50" s="100">
        <f t="shared" si="40"/>
        <v>0</v>
      </c>
      <c r="AZ50" s="99"/>
      <c r="BA50" s="100">
        <f t="shared" si="41"/>
        <v>0</v>
      </c>
      <c r="BB50" s="99"/>
      <c r="BC50" s="100">
        <f t="shared" si="42"/>
        <v>0</v>
      </c>
      <c r="BD50" s="99"/>
      <c r="BE50" s="100">
        <f t="shared" si="43"/>
        <v>0</v>
      </c>
      <c r="BF50" s="101">
        <f t="shared" si="85"/>
        <v>0</v>
      </c>
      <c r="BG50" s="100">
        <f t="shared" si="85"/>
        <v>0</v>
      </c>
      <c r="BH50" s="99"/>
      <c r="BI50" s="100">
        <f t="shared" si="120"/>
        <v>0</v>
      </c>
      <c r="BJ50" s="99"/>
      <c r="BK50" s="100">
        <f t="shared" si="121"/>
        <v>0</v>
      </c>
      <c r="BL50" s="99"/>
      <c r="BM50" s="100">
        <f t="shared" si="122"/>
        <v>0</v>
      </c>
      <c r="BN50" s="99"/>
      <c r="BO50" s="100">
        <f t="shared" si="123"/>
        <v>0</v>
      </c>
      <c r="BP50" s="99"/>
      <c r="BQ50" s="100">
        <f t="shared" si="124"/>
        <v>0</v>
      </c>
      <c r="BR50" s="99"/>
      <c r="BS50" s="100">
        <f t="shared" si="125"/>
        <v>0</v>
      </c>
      <c r="BT50" s="99"/>
      <c r="BU50" s="100">
        <f t="shared" si="126"/>
        <v>0</v>
      </c>
      <c r="BV50" s="99"/>
      <c r="BW50" s="100">
        <f t="shared" si="127"/>
        <v>0</v>
      </c>
      <c r="BX50" s="99"/>
      <c r="BY50" s="100">
        <f t="shared" si="128"/>
        <v>0</v>
      </c>
      <c r="BZ50" s="99"/>
      <c r="CA50" s="100">
        <f t="shared" si="129"/>
        <v>0</v>
      </c>
      <c r="CB50" s="99"/>
      <c r="CC50" s="100">
        <f t="shared" si="130"/>
        <v>0</v>
      </c>
      <c r="CD50" s="99"/>
      <c r="CE50" s="100">
        <f t="shared" si="131"/>
        <v>0</v>
      </c>
      <c r="CF50" s="101">
        <f t="shared" si="132"/>
        <v>0</v>
      </c>
      <c r="CG50" s="100">
        <f t="shared" si="132"/>
        <v>0</v>
      </c>
    </row>
    <row r="51" spans="1:85" s="102" customFormat="1" ht="19.899999999999999" customHeight="1" x14ac:dyDescent="0.25">
      <c r="A51" s="94">
        <v>43</v>
      </c>
      <c r="B51" s="95" t="s">
        <v>114</v>
      </c>
      <c r="C51" s="95" t="s">
        <v>74</v>
      </c>
      <c r="D51" s="94">
        <f>RANK(BF51,$BF$4:$BF$147)</f>
        <v>17</v>
      </c>
      <c r="E51" s="94">
        <v>0.64</v>
      </c>
      <c r="F51" s="94" t="s">
        <v>85</v>
      </c>
      <c r="G51" s="94"/>
      <c r="H51" s="94"/>
      <c r="I51" s="100">
        <f t="shared" si="19"/>
        <v>0</v>
      </c>
      <c r="J51" s="94"/>
      <c r="K51" s="100">
        <f t="shared" si="20"/>
        <v>0</v>
      </c>
      <c r="L51" s="94"/>
      <c r="M51" s="100">
        <f t="shared" si="21"/>
        <v>0</v>
      </c>
      <c r="N51" s="94"/>
      <c r="O51" s="100">
        <f t="shared" si="22"/>
        <v>0</v>
      </c>
      <c r="P51" s="94"/>
      <c r="Q51" s="100">
        <f t="shared" si="23"/>
        <v>0</v>
      </c>
      <c r="R51" s="94"/>
      <c r="S51" s="100">
        <f t="shared" si="24"/>
        <v>0</v>
      </c>
      <c r="T51" s="94"/>
      <c r="U51" s="100">
        <f t="shared" si="25"/>
        <v>0</v>
      </c>
      <c r="V51" s="94"/>
      <c r="W51" s="100">
        <f t="shared" si="26"/>
        <v>0</v>
      </c>
      <c r="X51" s="94"/>
      <c r="Y51" s="100">
        <f t="shared" si="27"/>
        <v>0</v>
      </c>
      <c r="Z51" s="94"/>
      <c r="AA51" s="100">
        <f t="shared" si="28"/>
        <v>0</v>
      </c>
      <c r="AB51" s="94"/>
      <c r="AC51" s="100">
        <f t="shared" si="29"/>
        <v>0</v>
      </c>
      <c r="AD51" s="94"/>
      <c r="AE51" s="100">
        <f t="shared" si="30"/>
        <v>0</v>
      </c>
      <c r="AF51" s="101">
        <f t="shared" si="118"/>
        <v>0</v>
      </c>
      <c r="AG51" s="100">
        <f t="shared" si="119"/>
        <v>0</v>
      </c>
      <c r="AH51" s="99"/>
      <c r="AI51" s="100">
        <f t="shared" si="33"/>
        <v>0</v>
      </c>
      <c r="AJ51" s="99"/>
      <c r="AK51" s="100">
        <f t="shared" si="34"/>
        <v>0</v>
      </c>
      <c r="AL51" s="99"/>
      <c r="AM51" s="100">
        <f t="shared" si="34"/>
        <v>0</v>
      </c>
      <c r="AN51" s="99"/>
      <c r="AO51" s="100">
        <f t="shared" si="35"/>
        <v>0</v>
      </c>
      <c r="AP51" s="99"/>
      <c r="AQ51" s="100">
        <f t="shared" si="36"/>
        <v>0</v>
      </c>
      <c r="AR51" s="99"/>
      <c r="AS51" s="100">
        <f t="shared" si="37"/>
        <v>0</v>
      </c>
      <c r="AT51" s="99"/>
      <c r="AU51" s="100">
        <f t="shared" si="38"/>
        <v>0</v>
      </c>
      <c r="AV51" s="99"/>
      <c r="AW51" s="100">
        <f t="shared" si="39"/>
        <v>0</v>
      </c>
      <c r="AX51" s="99"/>
      <c r="AY51" s="100">
        <f t="shared" si="40"/>
        <v>0</v>
      </c>
      <c r="AZ51" s="99"/>
      <c r="BA51" s="100">
        <f t="shared" si="41"/>
        <v>0</v>
      </c>
      <c r="BB51" s="99"/>
      <c r="BC51" s="100">
        <f t="shared" si="42"/>
        <v>0</v>
      </c>
      <c r="BD51" s="99"/>
      <c r="BE51" s="100">
        <f t="shared" si="43"/>
        <v>0</v>
      </c>
      <c r="BF51" s="101">
        <f t="shared" si="85"/>
        <v>0</v>
      </c>
      <c r="BG51" s="100">
        <f t="shared" si="85"/>
        <v>0</v>
      </c>
      <c r="BH51" s="99"/>
      <c r="BI51" s="100">
        <f t="shared" si="120"/>
        <v>0</v>
      </c>
      <c r="BJ51" s="99"/>
      <c r="BK51" s="100">
        <f t="shared" si="121"/>
        <v>0</v>
      </c>
      <c r="BL51" s="99"/>
      <c r="BM51" s="100">
        <f t="shared" si="122"/>
        <v>0</v>
      </c>
      <c r="BN51" s="99"/>
      <c r="BO51" s="100">
        <f t="shared" si="123"/>
        <v>0</v>
      </c>
      <c r="BP51" s="99"/>
      <c r="BQ51" s="100">
        <f t="shared" si="124"/>
        <v>0</v>
      </c>
      <c r="BR51" s="99"/>
      <c r="BS51" s="100">
        <f t="shared" si="125"/>
        <v>0</v>
      </c>
      <c r="BT51" s="99"/>
      <c r="BU51" s="100">
        <f t="shared" si="126"/>
        <v>0</v>
      </c>
      <c r="BV51" s="99"/>
      <c r="BW51" s="100">
        <f t="shared" si="127"/>
        <v>0</v>
      </c>
      <c r="BX51" s="99"/>
      <c r="BY51" s="100">
        <f t="shared" si="128"/>
        <v>0</v>
      </c>
      <c r="BZ51" s="99"/>
      <c r="CA51" s="100">
        <f t="shared" si="129"/>
        <v>0</v>
      </c>
      <c r="CB51" s="99"/>
      <c r="CC51" s="100">
        <f t="shared" si="130"/>
        <v>0</v>
      </c>
      <c r="CD51" s="99"/>
      <c r="CE51" s="100">
        <f t="shared" si="131"/>
        <v>0</v>
      </c>
      <c r="CF51" s="101">
        <f t="shared" si="132"/>
        <v>0</v>
      </c>
      <c r="CG51" s="100">
        <f t="shared" si="132"/>
        <v>0</v>
      </c>
    </row>
    <row r="52" spans="1:85" s="102" customFormat="1" ht="19.899999999999999" customHeight="1" x14ac:dyDescent="0.25">
      <c r="A52" s="94">
        <v>44</v>
      </c>
      <c r="B52" s="95" t="s">
        <v>114</v>
      </c>
      <c r="C52" s="95" t="s">
        <v>74</v>
      </c>
      <c r="D52" s="94">
        <f>RANK(BF52,$BF$4:$BF$147)</f>
        <v>17</v>
      </c>
      <c r="E52" s="94">
        <v>0.64</v>
      </c>
      <c r="F52" s="94" t="s">
        <v>83</v>
      </c>
      <c r="G52" s="94"/>
      <c r="H52" s="94"/>
      <c r="I52" s="100">
        <f t="shared" si="19"/>
        <v>0</v>
      </c>
      <c r="J52" s="94"/>
      <c r="K52" s="100">
        <f t="shared" si="20"/>
        <v>0</v>
      </c>
      <c r="L52" s="94"/>
      <c r="M52" s="100">
        <f t="shared" si="21"/>
        <v>0</v>
      </c>
      <c r="N52" s="94"/>
      <c r="O52" s="100">
        <f t="shared" si="22"/>
        <v>0</v>
      </c>
      <c r="P52" s="94"/>
      <c r="Q52" s="100">
        <f t="shared" si="23"/>
        <v>0</v>
      </c>
      <c r="R52" s="94"/>
      <c r="S52" s="100">
        <f t="shared" si="24"/>
        <v>0</v>
      </c>
      <c r="T52" s="94"/>
      <c r="U52" s="100">
        <f t="shared" si="25"/>
        <v>0</v>
      </c>
      <c r="V52" s="94"/>
      <c r="W52" s="100">
        <f t="shared" si="26"/>
        <v>0</v>
      </c>
      <c r="X52" s="94"/>
      <c r="Y52" s="100">
        <f t="shared" si="27"/>
        <v>0</v>
      </c>
      <c r="Z52" s="94"/>
      <c r="AA52" s="100">
        <f t="shared" si="28"/>
        <v>0</v>
      </c>
      <c r="AB52" s="94"/>
      <c r="AC52" s="100">
        <f t="shared" si="29"/>
        <v>0</v>
      </c>
      <c r="AD52" s="94"/>
      <c r="AE52" s="100">
        <f t="shared" si="30"/>
        <v>0</v>
      </c>
      <c r="AF52" s="101">
        <f t="shared" si="118"/>
        <v>0</v>
      </c>
      <c r="AG52" s="100">
        <f t="shared" si="119"/>
        <v>0</v>
      </c>
      <c r="AH52" s="99"/>
      <c r="AI52" s="100">
        <f t="shared" si="33"/>
        <v>0</v>
      </c>
      <c r="AJ52" s="99"/>
      <c r="AK52" s="100">
        <f t="shared" si="34"/>
        <v>0</v>
      </c>
      <c r="AL52" s="99"/>
      <c r="AM52" s="100">
        <f t="shared" si="34"/>
        <v>0</v>
      </c>
      <c r="AN52" s="99"/>
      <c r="AO52" s="100">
        <f t="shared" si="35"/>
        <v>0</v>
      </c>
      <c r="AP52" s="99"/>
      <c r="AQ52" s="100">
        <f t="shared" si="36"/>
        <v>0</v>
      </c>
      <c r="AR52" s="99"/>
      <c r="AS52" s="100">
        <f t="shared" si="37"/>
        <v>0</v>
      </c>
      <c r="AT52" s="99"/>
      <c r="AU52" s="100">
        <f t="shared" si="38"/>
        <v>0</v>
      </c>
      <c r="AV52" s="99"/>
      <c r="AW52" s="100">
        <f t="shared" si="39"/>
        <v>0</v>
      </c>
      <c r="AX52" s="99"/>
      <c r="AY52" s="100">
        <f t="shared" si="40"/>
        <v>0</v>
      </c>
      <c r="AZ52" s="99"/>
      <c r="BA52" s="100">
        <f t="shared" si="41"/>
        <v>0</v>
      </c>
      <c r="BB52" s="99"/>
      <c r="BC52" s="100">
        <f t="shared" si="42"/>
        <v>0</v>
      </c>
      <c r="BD52" s="99"/>
      <c r="BE52" s="100">
        <f t="shared" si="43"/>
        <v>0</v>
      </c>
      <c r="BF52" s="101">
        <f t="shared" si="85"/>
        <v>0</v>
      </c>
      <c r="BG52" s="100">
        <f t="shared" si="85"/>
        <v>0</v>
      </c>
      <c r="BH52" s="99"/>
      <c r="BI52" s="100">
        <f t="shared" si="120"/>
        <v>0</v>
      </c>
      <c r="BJ52" s="99"/>
      <c r="BK52" s="100">
        <f t="shared" si="121"/>
        <v>0</v>
      </c>
      <c r="BL52" s="99"/>
      <c r="BM52" s="100">
        <f t="shared" si="122"/>
        <v>0</v>
      </c>
      <c r="BN52" s="99"/>
      <c r="BO52" s="100">
        <f t="shared" si="123"/>
        <v>0</v>
      </c>
      <c r="BP52" s="99"/>
      <c r="BQ52" s="100">
        <f t="shared" si="124"/>
        <v>0</v>
      </c>
      <c r="BR52" s="99"/>
      <c r="BS52" s="100">
        <f t="shared" si="125"/>
        <v>0</v>
      </c>
      <c r="BT52" s="99"/>
      <c r="BU52" s="100">
        <f t="shared" si="126"/>
        <v>0</v>
      </c>
      <c r="BV52" s="99"/>
      <c r="BW52" s="100">
        <f t="shared" si="127"/>
        <v>0</v>
      </c>
      <c r="BX52" s="99"/>
      <c r="BY52" s="100">
        <f t="shared" si="128"/>
        <v>0</v>
      </c>
      <c r="BZ52" s="99"/>
      <c r="CA52" s="100">
        <f t="shared" si="129"/>
        <v>0</v>
      </c>
      <c r="CB52" s="99"/>
      <c r="CC52" s="100">
        <f t="shared" si="130"/>
        <v>0</v>
      </c>
      <c r="CD52" s="99"/>
      <c r="CE52" s="100">
        <f t="shared" si="131"/>
        <v>0</v>
      </c>
      <c r="CF52" s="101">
        <f t="shared" si="132"/>
        <v>0</v>
      </c>
      <c r="CG52" s="100">
        <f t="shared" si="132"/>
        <v>0</v>
      </c>
    </row>
    <row r="53" spans="1:85" s="102" customFormat="1" ht="19.899999999999999" customHeight="1" x14ac:dyDescent="0.25">
      <c r="A53" s="94"/>
      <c r="B53" s="95"/>
      <c r="C53" s="95"/>
      <c r="D53" s="94"/>
      <c r="E53" s="94"/>
      <c r="F53" s="94"/>
      <c r="G53" s="94"/>
      <c r="H53" s="94"/>
      <c r="I53" s="100"/>
      <c r="J53" s="94"/>
      <c r="K53" s="100"/>
      <c r="L53" s="94"/>
      <c r="M53" s="100"/>
      <c r="N53" s="94"/>
      <c r="O53" s="100"/>
      <c r="P53" s="94"/>
      <c r="Q53" s="100"/>
      <c r="R53" s="94"/>
      <c r="S53" s="100"/>
      <c r="T53" s="94"/>
      <c r="U53" s="100"/>
      <c r="V53" s="94"/>
      <c r="W53" s="100"/>
      <c r="X53" s="94"/>
      <c r="Y53" s="100"/>
      <c r="Z53" s="94"/>
      <c r="AA53" s="100"/>
      <c r="AB53" s="94"/>
      <c r="AC53" s="100"/>
      <c r="AD53" s="94"/>
      <c r="AE53" s="100"/>
      <c r="AF53" s="101"/>
      <c r="AG53" s="100"/>
      <c r="AH53" s="99"/>
      <c r="AI53" s="100"/>
      <c r="AJ53" s="99"/>
      <c r="AK53" s="100"/>
      <c r="AL53" s="99"/>
      <c r="AM53" s="100"/>
      <c r="AN53" s="99"/>
      <c r="AO53" s="100"/>
      <c r="AP53" s="99"/>
      <c r="AQ53" s="100"/>
      <c r="AR53" s="99"/>
      <c r="AS53" s="100"/>
      <c r="AT53" s="99"/>
      <c r="AU53" s="100"/>
      <c r="AV53" s="99"/>
      <c r="AW53" s="100"/>
      <c r="AX53" s="99"/>
      <c r="AY53" s="100"/>
      <c r="AZ53" s="99"/>
      <c r="BA53" s="100"/>
      <c r="BB53" s="99"/>
      <c r="BC53" s="100"/>
      <c r="BD53" s="99"/>
      <c r="BE53" s="100"/>
      <c r="BF53" s="101"/>
      <c r="BG53" s="100"/>
      <c r="BH53" s="99"/>
      <c r="BI53" s="100"/>
      <c r="BJ53" s="99"/>
      <c r="BK53" s="100"/>
      <c r="BL53" s="99"/>
      <c r="BM53" s="100"/>
      <c r="BN53" s="99"/>
      <c r="BO53" s="100"/>
      <c r="BP53" s="99"/>
      <c r="BQ53" s="100"/>
      <c r="BR53" s="99"/>
      <c r="BS53" s="100"/>
      <c r="BT53" s="99"/>
      <c r="BU53" s="100"/>
      <c r="BV53" s="99"/>
      <c r="BW53" s="100"/>
      <c r="BX53" s="99"/>
      <c r="BY53" s="100"/>
      <c r="BZ53" s="99"/>
      <c r="CA53" s="100"/>
      <c r="CB53" s="99"/>
      <c r="CC53" s="100"/>
      <c r="CD53" s="99"/>
      <c r="CE53" s="100"/>
      <c r="CF53" s="101"/>
      <c r="CG53" s="100"/>
    </row>
    <row r="54" spans="1:85" s="102" customFormat="1" ht="19.899999999999999" customHeight="1" x14ac:dyDescent="0.25">
      <c r="A54" s="94"/>
      <c r="B54" s="95"/>
      <c r="C54" s="95"/>
      <c r="D54" s="94"/>
      <c r="E54" s="94"/>
      <c r="F54" s="94"/>
      <c r="G54" s="94"/>
      <c r="H54" s="94"/>
      <c r="I54" s="100"/>
      <c r="J54" s="94"/>
      <c r="K54" s="100"/>
      <c r="L54" s="94"/>
      <c r="M54" s="100"/>
      <c r="N54" s="94"/>
      <c r="O54" s="100"/>
      <c r="P54" s="94"/>
      <c r="Q54" s="100"/>
      <c r="R54" s="94"/>
      <c r="S54" s="100"/>
      <c r="T54" s="94"/>
      <c r="U54" s="100"/>
      <c r="V54" s="94"/>
      <c r="W54" s="100"/>
      <c r="X54" s="94"/>
      <c r="Y54" s="100"/>
      <c r="Z54" s="94"/>
      <c r="AA54" s="100"/>
      <c r="AB54" s="94"/>
      <c r="AC54" s="100"/>
      <c r="AD54" s="94"/>
      <c r="AE54" s="100"/>
      <c r="AF54" s="101"/>
      <c r="AG54" s="100"/>
      <c r="AH54" s="99"/>
      <c r="AI54" s="100"/>
      <c r="AJ54" s="99"/>
      <c r="AK54" s="100"/>
      <c r="AL54" s="99"/>
      <c r="AM54" s="100"/>
      <c r="AN54" s="99"/>
      <c r="AO54" s="100"/>
      <c r="AP54" s="99"/>
      <c r="AQ54" s="100"/>
      <c r="AR54" s="99"/>
      <c r="AS54" s="100"/>
      <c r="AT54" s="99"/>
      <c r="AU54" s="100"/>
      <c r="AV54" s="99"/>
      <c r="AW54" s="100"/>
      <c r="AX54" s="99"/>
      <c r="AY54" s="100"/>
      <c r="AZ54" s="99"/>
      <c r="BA54" s="100"/>
      <c r="BB54" s="99"/>
      <c r="BC54" s="100"/>
      <c r="BD54" s="99"/>
      <c r="BE54" s="100"/>
      <c r="BF54" s="101"/>
      <c r="BG54" s="100"/>
      <c r="BH54" s="99"/>
      <c r="BI54" s="100"/>
      <c r="BJ54" s="99"/>
      <c r="BK54" s="100"/>
      <c r="BL54" s="99"/>
      <c r="BM54" s="100"/>
      <c r="BN54" s="99"/>
      <c r="BO54" s="100"/>
      <c r="BP54" s="99"/>
      <c r="BQ54" s="100"/>
      <c r="BR54" s="99"/>
      <c r="BS54" s="100"/>
      <c r="BT54" s="99"/>
      <c r="BU54" s="100"/>
      <c r="BV54" s="99"/>
      <c r="BW54" s="100"/>
      <c r="BX54" s="99"/>
      <c r="BY54" s="100"/>
      <c r="BZ54" s="99"/>
      <c r="CA54" s="100"/>
      <c r="CB54" s="99"/>
      <c r="CC54" s="100"/>
      <c r="CD54" s="99"/>
      <c r="CE54" s="100"/>
      <c r="CF54" s="101"/>
      <c r="CG54" s="100"/>
    </row>
    <row r="55" spans="1:85" s="102" customFormat="1" ht="19.899999999999999" customHeight="1" x14ac:dyDescent="0.25">
      <c r="A55" s="94">
        <v>45</v>
      </c>
      <c r="B55" s="95" t="s">
        <v>115</v>
      </c>
      <c r="C55" s="95" t="s">
        <v>77</v>
      </c>
      <c r="D55" s="94">
        <f>RANK(BF55,$BF$4:$BF$147)</f>
        <v>17</v>
      </c>
      <c r="E55" s="94">
        <v>1</v>
      </c>
      <c r="F55" s="94" t="s">
        <v>75</v>
      </c>
      <c r="G55" s="94"/>
      <c r="H55" s="94"/>
      <c r="I55" s="100">
        <f t="shared" si="19"/>
        <v>0</v>
      </c>
      <c r="J55" s="94"/>
      <c r="K55" s="100">
        <f t="shared" si="20"/>
        <v>0</v>
      </c>
      <c r="L55" s="94"/>
      <c r="M55" s="100">
        <f t="shared" si="21"/>
        <v>0</v>
      </c>
      <c r="N55" s="94"/>
      <c r="O55" s="100">
        <f t="shared" si="22"/>
        <v>0</v>
      </c>
      <c r="P55" s="94"/>
      <c r="Q55" s="100">
        <f t="shared" si="23"/>
        <v>0</v>
      </c>
      <c r="R55" s="94"/>
      <c r="S55" s="100">
        <f t="shared" si="24"/>
        <v>0</v>
      </c>
      <c r="T55" s="94"/>
      <c r="U55" s="100">
        <f t="shared" si="25"/>
        <v>0</v>
      </c>
      <c r="V55" s="94"/>
      <c r="W55" s="100">
        <f t="shared" si="26"/>
        <v>0</v>
      </c>
      <c r="X55" s="94"/>
      <c r="Y55" s="100">
        <f t="shared" si="27"/>
        <v>0</v>
      </c>
      <c r="Z55" s="94"/>
      <c r="AA55" s="100">
        <f t="shared" si="28"/>
        <v>0</v>
      </c>
      <c r="AB55" s="94"/>
      <c r="AC55" s="100">
        <f t="shared" si="29"/>
        <v>0</v>
      </c>
      <c r="AD55" s="94"/>
      <c r="AE55" s="100">
        <f t="shared" si="30"/>
        <v>0</v>
      </c>
      <c r="AF55" s="101">
        <f t="shared" ref="AF55:AF58" si="133">SUM(H55,J55,L55,N55,P55,R55,T55,V55,X55,Z55,AB55,AD55)</f>
        <v>0</v>
      </c>
      <c r="AG55" s="100">
        <f t="shared" ref="AG55:AG58" si="134">SUM(I55,K55,M55,O55,Q55,S55,U55,W55,Y55,AA55,AC55,AE55)</f>
        <v>0</v>
      </c>
      <c r="AH55" s="99"/>
      <c r="AI55" s="100">
        <f t="shared" si="33"/>
        <v>0</v>
      </c>
      <c r="AJ55" s="99"/>
      <c r="AK55" s="100">
        <f t="shared" si="34"/>
        <v>0</v>
      </c>
      <c r="AL55" s="99"/>
      <c r="AM55" s="100">
        <f t="shared" si="34"/>
        <v>0</v>
      </c>
      <c r="AN55" s="99"/>
      <c r="AO55" s="100">
        <f t="shared" si="35"/>
        <v>0</v>
      </c>
      <c r="AP55" s="99"/>
      <c r="AQ55" s="100">
        <f t="shared" si="36"/>
        <v>0</v>
      </c>
      <c r="AR55" s="99"/>
      <c r="AS55" s="100">
        <f t="shared" si="37"/>
        <v>0</v>
      </c>
      <c r="AT55" s="99"/>
      <c r="AU55" s="100">
        <f t="shared" si="38"/>
        <v>0</v>
      </c>
      <c r="AV55" s="99"/>
      <c r="AW55" s="100">
        <f t="shared" si="39"/>
        <v>0</v>
      </c>
      <c r="AX55" s="99"/>
      <c r="AY55" s="100">
        <f t="shared" si="40"/>
        <v>0</v>
      </c>
      <c r="AZ55" s="99"/>
      <c r="BA55" s="100">
        <f t="shared" si="41"/>
        <v>0</v>
      </c>
      <c r="BB55" s="99"/>
      <c r="BC55" s="100">
        <f t="shared" si="42"/>
        <v>0</v>
      </c>
      <c r="BD55" s="99"/>
      <c r="BE55" s="100">
        <f t="shared" si="43"/>
        <v>0</v>
      </c>
      <c r="BF55" s="101">
        <f t="shared" si="85"/>
        <v>0</v>
      </c>
      <c r="BG55" s="100">
        <f t="shared" si="85"/>
        <v>0</v>
      </c>
      <c r="BH55" s="99"/>
      <c r="BI55" s="100">
        <f t="shared" ref="BI55:BI58" si="135">BH55*$E55</f>
        <v>0</v>
      </c>
      <c r="BJ55" s="99"/>
      <c r="BK55" s="100">
        <f t="shared" ref="BK55:BK58" si="136">BJ55*$E55</f>
        <v>0</v>
      </c>
      <c r="BL55" s="99"/>
      <c r="BM55" s="100">
        <f t="shared" ref="BM55:BM58" si="137">BL55*$E55</f>
        <v>0</v>
      </c>
      <c r="BN55" s="99"/>
      <c r="BO55" s="100">
        <f t="shared" ref="BO55:BO58" si="138">BN55*$E55</f>
        <v>0</v>
      </c>
      <c r="BP55" s="99"/>
      <c r="BQ55" s="100">
        <f t="shared" ref="BQ55:BQ58" si="139">BP55*$E55</f>
        <v>0</v>
      </c>
      <c r="BR55" s="99"/>
      <c r="BS55" s="100">
        <f t="shared" ref="BS55:BS58" si="140">BR55*$E55</f>
        <v>0</v>
      </c>
      <c r="BT55" s="99"/>
      <c r="BU55" s="100">
        <f t="shared" ref="BU55:BU58" si="141">BT55*$E55</f>
        <v>0</v>
      </c>
      <c r="BV55" s="99"/>
      <c r="BW55" s="100">
        <f t="shared" ref="BW55:BW58" si="142">BV55*$E55</f>
        <v>0</v>
      </c>
      <c r="BX55" s="99"/>
      <c r="BY55" s="100">
        <f t="shared" ref="BY55:BY58" si="143">BX55*$E55</f>
        <v>0</v>
      </c>
      <c r="BZ55" s="99"/>
      <c r="CA55" s="100">
        <f t="shared" ref="CA55:CA58" si="144">BZ55*$E55</f>
        <v>0</v>
      </c>
      <c r="CB55" s="99"/>
      <c r="CC55" s="100">
        <f t="shared" ref="CC55:CC58" si="145">CB55*$E55</f>
        <v>0</v>
      </c>
      <c r="CD55" s="99"/>
      <c r="CE55" s="100">
        <f t="shared" ref="CE55:CE58" si="146">CD55*$E55</f>
        <v>0</v>
      </c>
      <c r="CF55" s="101">
        <f t="shared" ref="CF55:CG58" si="147">SUM(BH55,BJ55,BL55,BN55,BP55,BR55,BT55,BV55,BX55,BZ55,CB55,CD55)</f>
        <v>0</v>
      </c>
      <c r="CG55" s="100">
        <f t="shared" si="147"/>
        <v>0</v>
      </c>
    </row>
    <row r="56" spans="1:85" s="102" customFormat="1" ht="19.899999999999999" customHeight="1" x14ac:dyDescent="0.25">
      <c r="A56" s="94">
        <v>46</v>
      </c>
      <c r="B56" s="95" t="s">
        <v>116</v>
      </c>
      <c r="C56" s="95" t="s">
        <v>77</v>
      </c>
      <c r="D56" s="94">
        <f>RANK(BF56,$BF$4:$BF$147)</f>
        <v>17</v>
      </c>
      <c r="E56" s="94">
        <v>0.6</v>
      </c>
      <c r="F56" s="94" t="s">
        <v>75</v>
      </c>
      <c r="G56" s="94"/>
      <c r="H56" s="94"/>
      <c r="I56" s="100">
        <f t="shared" si="19"/>
        <v>0</v>
      </c>
      <c r="J56" s="94"/>
      <c r="K56" s="100">
        <f t="shared" si="20"/>
        <v>0</v>
      </c>
      <c r="L56" s="94"/>
      <c r="M56" s="100">
        <f t="shared" si="21"/>
        <v>0</v>
      </c>
      <c r="N56" s="94"/>
      <c r="O56" s="100">
        <f t="shared" si="22"/>
        <v>0</v>
      </c>
      <c r="P56" s="94"/>
      <c r="Q56" s="100">
        <f t="shared" si="23"/>
        <v>0</v>
      </c>
      <c r="R56" s="94"/>
      <c r="S56" s="100">
        <f t="shared" si="24"/>
        <v>0</v>
      </c>
      <c r="T56" s="94"/>
      <c r="U56" s="100">
        <f t="shared" si="25"/>
        <v>0</v>
      </c>
      <c r="V56" s="94"/>
      <c r="W56" s="100">
        <f t="shared" si="26"/>
        <v>0</v>
      </c>
      <c r="X56" s="94"/>
      <c r="Y56" s="100">
        <f t="shared" si="27"/>
        <v>0</v>
      </c>
      <c r="Z56" s="94"/>
      <c r="AA56" s="100">
        <f t="shared" si="28"/>
        <v>0</v>
      </c>
      <c r="AB56" s="94"/>
      <c r="AC56" s="100">
        <f t="shared" si="29"/>
        <v>0</v>
      </c>
      <c r="AD56" s="94"/>
      <c r="AE56" s="100">
        <f t="shared" si="30"/>
        <v>0</v>
      </c>
      <c r="AF56" s="101">
        <f t="shared" si="133"/>
        <v>0</v>
      </c>
      <c r="AG56" s="100">
        <f t="shared" si="134"/>
        <v>0</v>
      </c>
      <c r="AH56" s="99"/>
      <c r="AI56" s="100">
        <f t="shared" si="33"/>
        <v>0</v>
      </c>
      <c r="AJ56" s="99"/>
      <c r="AK56" s="100">
        <f t="shared" si="34"/>
        <v>0</v>
      </c>
      <c r="AL56" s="99"/>
      <c r="AM56" s="100">
        <f t="shared" si="34"/>
        <v>0</v>
      </c>
      <c r="AN56" s="99"/>
      <c r="AO56" s="100">
        <f t="shared" si="35"/>
        <v>0</v>
      </c>
      <c r="AP56" s="99"/>
      <c r="AQ56" s="100">
        <f t="shared" si="36"/>
        <v>0</v>
      </c>
      <c r="AR56" s="99"/>
      <c r="AS56" s="100">
        <f t="shared" si="37"/>
        <v>0</v>
      </c>
      <c r="AT56" s="99"/>
      <c r="AU56" s="100">
        <f t="shared" si="38"/>
        <v>0</v>
      </c>
      <c r="AV56" s="99"/>
      <c r="AW56" s="100">
        <f t="shared" si="39"/>
        <v>0</v>
      </c>
      <c r="AX56" s="99"/>
      <c r="AY56" s="100">
        <f t="shared" si="40"/>
        <v>0</v>
      </c>
      <c r="AZ56" s="99"/>
      <c r="BA56" s="100">
        <f t="shared" si="41"/>
        <v>0</v>
      </c>
      <c r="BB56" s="99"/>
      <c r="BC56" s="100">
        <f t="shared" si="42"/>
        <v>0</v>
      </c>
      <c r="BD56" s="99"/>
      <c r="BE56" s="100">
        <f t="shared" si="43"/>
        <v>0</v>
      </c>
      <c r="BF56" s="101">
        <f t="shared" si="85"/>
        <v>0</v>
      </c>
      <c r="BG56" s="100">
        <f t="shared" si="85"/>
        <v>0</v>
      </c>
      <c r="BH56" s="99"/>
      <c r="BI56" s="100">
        <f t="shared" si="135"/>
        <v>0</v>
      </c>
      <c r="BJ56" s="99"/>
      <c r="BK56" s="100">
        <f t="shared" si="136"/>
        <v>0</v>
      </c>
      <c r="BL56" s="99"/>
      <c r="BM56" s="100">
        <f t="shared" si="137"/>
        <v>0</v>
      </c>
      <c r="BN56" s="99"/>
      <c r="BO56" s="100">
        <f t="shared" si="138"/>
        <v>0</v>
      </c>
      <c r="BP56" s="99"/>
      <c r="BQ56" s="100">
        <f t="shared" si="139"/>
        <v>0</v>
      </c>
      <c r="BR56" s="99"/>
      <c r="BS56" s="100">
        <f t="shared" si="140"/>
        <v>0</v>
      </c>
      <c r="BT56" s="99"/>
      <c r="BU56" s="100">
        <f t="shared" si="141"/>
        <v>0</v>
      </c>
      <c r="BV56" s="99"/>
      <c r="BW56" s="100">
        <f t="shared" si="142"/>
        <v>0</v>
      </c>
      <c r="BX56" s="99"/>
      <c r="BY56" s="100">
        <f t="shared" si="143"/>
        <v>0</v>
      </c>
      <c r="BZ56" s="99"/>
      <c r="CA56" s="100">
        <f t="shared" si="144"/>
        <v>0</v>
      </c>
      <c r="CB56" s="99"/>
      <c r="CC56" s="100">
        <f t="shared" si="145"/>
        <v>0</v>
      </c>
      <c r="CD56" s="99"/>
      <c r="CE56" s="100">
        <f t="shared" si="146"/>
        <v>0</v>
      </c>
      <c r="CF56" s="101">
        <f t="shared" si="147"/>
        <v>0</v>
      </c>
      <c r="CG56" s="100">
        <f t="shared" si="147"/>
        <v>0</v>
      </c>
    </row>
    <row r="57" spans="1:85" s="102" customFormat="1" ht="19.899999999999999" customHeight="1" x14ac:dyDescent="0.25">
      <c r="A57" s="94">
        <v>47</v>
      </c>
      <c r="B57" s="95" t="s">
        <v>117</v>
      </c>
      <c r="C57" s="95" t="s">
        <v>74</v>
      </c>
      <c r="D57" s="94">
        <f>RANK(BF57,$BF$4:$BF$147)</f>
        <v>17</v>
      </c>
      <c r="E57" s="94">
        <v>0.64</v>
      </c>
      <c r="F57" s="94" t="s">
        <v>85</v>
      </c>
      <c r="G57" s="94">
        <v>1350</v>
      </c>
      <c r="H57" s="94"/>
      <c r="I57" s="100">
        <f t="shared" si="19"/>
        <v>0</v>
      </c>
      <c r="J57" s="94"/>
      <c r="K57" s="100">
        <f t="shared" si="20"/>
        <v>0</v>
      </c>
      <c r="L57" s="94"/>
      <c r="M57" s="100">
        <f t="shared" si="21"/>
        <v>0</v>
      </c>
      <c r="N57" s="94"/>
      <c r="O57" s="100">
        <f t="shared" si="22"/>
        <v>0</v>
      </c>
      <c r="P57" s="94"/>
      <c r="Q57" s="100">
        <f t="shared" si="23"/>
        <v>0</v>
      </c>
      <c r="R57" s="94"/>
      <c r="S57" s="100">
        <f t="shared" si="24"/>
        <v>0</v>
      </c>
      <c r="T57" s="94"/>
      <c r="U57" s="100">
        <f t="shared" si="25"/>
        <v>0</v>
      </c>
      <c r="V57" s="94"/>
      <c r="W57" s="100">
        <f t="shared" si="26"/>
        <v>0</v>
      </c>
      <c r="X57" s="94"/>
      <c r="Y57" s="100">
        <f t="shared" si="27"/>
        <v>0</v>
      </c>
      <c r="Z57" s="94"/>
      <c r="AA57" s="100">
        <f t="shared" si="28"/>
        <v>0</v>
      </c>
      <c r="AB57" s="94"/>
      <c r="AC57" s="100">
        <f t="shared" si="29"/>
        <v>0</v>
      </c>
      <c r="AD57" s="94"/>
      <c r="AE57" s="100">
        <f t="shared" si="30"/>
        <v>0</v>
      </c>
      <c r="AF57" s="101">
        <f t="shared" si="133"/>
        <v>0</v>
      </c>
      <c r="AG57" s="100">
        <f t="shared" si="134"/>
        <v>0</v>
      </c>
      <c r="AH57" s="99"/>
      <c r="AI57" s="100">
        <f t="shared" si="33"/>
        <v>0</v>
      </c>
      <c r="AJ57" s="99"/>
      <c r="AK57" s="100">
        <f t="shared" si="34"/>
        <v>0</v>
      </c>
      <c r="AL57" s="99"/>
      <c r="AM57" s="100">
        <f t="shared" si="34"/>
        <v>0</v>
      </c>
      <c r="AN57" s="99"/>
      <c r="AO57" s="100">
        <f t="shared" si="35"/>
        <v>0</v>
      </c>
      <c r="AP57" s="99"/>
      <c r="AQ57" s="100">
        <f t="shared" si="36"/>
        <v>0</v>
      </c>
      <c r="AR57" s="99"/>
      <c r="AS57" s="100">
        <f t="shared" si="37"/>
        <v>0</v>
      </c>
      <c r="AT57" s="99"/>
      <c r="AU57" s="100">
        <f t="shared" si="38"/>
        <v>0</v>
      </c>
      <c r="AV57" s="99"/>
      <c r="AW57" s="100">
        <f t="shared" si="39"/>
        <v>0</v>
      </c>
      <c r="AX57" s="99"/>
      <c r="AY57" s="100">
        <f t="shared" si="40"/>
        <v>0</v>
      </c>
      <c r="AZ57" s="99"/>
      <c r="BA57" s="100">
        <f t="shared" si="41"/>
        <v>0</v>
      </c>
      <c r="BB57" s="99"/>
      <c r="BC57" s="100">
        <f t="shared" si="42"/>
        <v>0</v>
      </c>
      <c r="BD57" s="99"/>
      <c r="BE57" s="100">
        <f t="shared" si="43"/>
        <v>0</v>
      </c>
      <c r="BF57" s="101">
        <f t="shared" si="85"/>
        <v>0</v>
      </c>
      <c r="BG57" s="100">
        <f t="shared" si="85"/>
        <v>0</v>
      </c>
      <c r="BH57" s="99"/>
      <c r="BI57" s="100">
        <f t="shared" si="135"/>
        <v>0</v>
      </c>
      <c r="BJ57" s="99"/>
      <c r="BK57" s="100">
        <f t="shared" si="136"/>
        <v>0</v>
      </c>
      <c r="BL57" s="99"/>
      <c r="BM57" s="100">
        <f t="shared" si="137"/>
        <v>0</v>
      </c>
      <c r="BN57" s="99"/>
      <c r="BO57" s="100">
        <f t="shared" si="138"/>
        <v>0</v>
      </c>
      <c r="BP57" s="99"/>
      <c r="BQ57" s="100">
        <f t="shared" si="139"/>
        <v>0</v>
      </c>
      <c r="BR57" s="99"/>
      <c r="BS57" s="100">
        <f t="shared" si="140"/>
        <v>0</v>
      </c>
      <c r="BT57" s="99"/>
      <c r="BU57" s="100">
        <f t="shared" si="141"/>
        <v>0</v>
      </c>
      <c r="BV57" s="99"/>
      <c r="BW57" s="100">
        <f t="shared" si="142"/>
        <v>0</v>
      </c>
      <c r="BX57" s="99"/>
      <c r="BY57" s="100">
        <f t="shared" si="143"/>
        <v>0</v>
      </c>
      <c r="BZ57" s="99"/>
      <c r="CA57" s="100">
        <f t="shared" si="144"/>
        <v>0</v>
      </c>
      <c r="CB57" s="99"/>
      <c r="CC57" s="100">
        <f t="shared" si="145"/>
        <v>0</v>
      </c>
      <c r="CD57" s="99"/>
      <c r="CE57" s="100">
        <f t="shared" si="146"/>
        <v>0</v>
      </c>
      <c r="CF57" s="101">
        <f t="shared" si="147"/>
        <v>0</v>
      </c>
      <c r="CG57" s="100">
        <f t="shared" si="147"/>
        <v>0</v>
      </c>
    </row>
    <row r="58" spans="1:85" s="102" customFormat="1" ht="19.899999999999999" customHeight="1" x14ac:dyDescent="0.25">
      <c r="A58" s="94">
        <v>48</v>
      </c>
      <c r="B58" s="95" t="s">
        <v>117</v>
      </c>
      <c r="C58" s="95" t="s">
        <v>74</v>
      </c>
      <c r="D58" s="94">
        <f>RANK(BF58,$BF$4:$BF$147)</f>
        <v>17</v>
      </c>
      <c r="E58" s="94">
        <v>0.64</v>
      </c>
      <c r="F58" s="94" t="s">
        <v>83</v>
      </c>
      <c r="G58" s="94"/>
      <c r="H58" s="94"/>
      <c r="I58" s="100">
        <f t="shared" si="19"/>
        <v>0</v>
      </c>
      <c r="J58" s="94"/>
      <c r="K58" s="100">
        <f t="shared" si="20"/>
        <v>0</v>
      </c>
      <c r="L58" s="94"/>
      <c r="M58" s="100">
        <f t="shared" si="21"/>
        <v>0</v>
      </c>
      <c r="N58" s="94"/>
      <c r="O58" s="100">
        <f t="shared" si="22"/>
        <v>0</v>
      </c>
      <c r="P58" s="94"/>
      <c r="Q58" s="100">
        <f t="shared" si="23"/>
        <v>0</v>
      </c>
      <c r="R58" s="94"/>
      <c r="S58" s="100">
        <f t="shared" si="24"/>
        <v>0</v>
      </c>
      <c r="T58" s="94"/>
      <c r="U58" s="100">
        <f t="shared" si="25"/>
        <v>0</v>
      </c>
      <c r="V58" s="94"/>
      <c r="W58" s="100">
        <f t="shared" si="26"/>
        <v>0</v>
      </c>
      <c r="X58" s="94"/>
      <c r="Y58" s="100">
        <f t="shared" si="27"/>
        <v>0</v>
      </c>
      <c r="Z58" s="94"/>
      <c r="AA58" s="100">
        <f t="shared" si="28"/>
        <v>0</v>
      </c>
      <c r="AB58" s="94"/>
      <c r="AC58" s="100">
        <f t="shared" si="29"/>
        <v>0</v>
      </c>
      <c r="AD58" s="94"/>
      <c r="AE58" s="100">
        <f t="shared" si="30"/>
        <v>0</v>
      </c>
      <c r="AF58" s="101">
        <f t="shared" si="133"/>
        <v>0</v>
      </c>
      <c r="AG58" s="100">
        <f t="shared" si="134"/>
        <v>0</v>
      </c>
      <c r="AH58" s="99"/>
      <c r="AI58" s="100">
        <f t="shared" si="33"/>
        <v>0</v>
      </c>
      <c r="AJ58" s="99"/>
      <c r="AK58" s="100">
        <f t="shared" si="34"/>
        <v>0</v>
      </c>
      <c r="AL58" s="99"/>
      <c r="AM58" s="100">
        <f t="shared" si="34"/>
        <v>0</v>
      </c>
      <c r="AN58" s="99"/>
      <c r="AO58" s="100">
        <f t="shared" si="35"/>
        <v>0</v>
      </c>
      <c r="AP58" s="99"/>
      <c r="AQ58" s="100">
        <f t="shared" si="36"/>
        <v>0</v>
      </c>
      <c r="AR58" s="99"/>
      <c r="AS58" s="100">
        <f t="shared" si="37"/>
        <v>0</v>
      </c>
      <c r="AT58" s="99"/>
      <c r="AU58" s="100">
        <f t="shared" si="38"/>
        <v>0</v>
      </c>
      <c r="AV58" s="99"/>
      <c r="AW58" s="100">
        <f t="shared" si="39"/>
        <v>0</v>
      </c>
      <c r="AX58" s="99"/>
      <c r="AY58" s="100">
        <f t="shared" si="40"/>
        <v>0</v>
      </c>
      <c r="AZ58" s="99"/>
      <c r="BA58" s="100">
        <f t="shared" si="41"/>
        <v>0</v>
      </c>
      <c r="BB58" s="99"/>
      <c r="BC58" s="100">
        <f t="shared" si="42"/>
        <v>0</v>
      </c>
      <c r="BD58" s="99"/>
      <c r="BE58" s="100">
        <f t="shared" si="43"/>
        <v>0</v>
      </c>
      <c r="BF58" s="101">
        <f t="shared" si="85"/>
        <v>0</v>
      </c>
      <c r="BG58" s="100">
        <f t="shared" si="85"/>
        <v>0</v>
      </c>
      <c r="BH58" s="99"/>
      <c r="BI58" s="100">
        <f t="shared" si="135"/>
        <v>0</v>
      </c>
      <c r="BJ58" s="99"/>
      <c r="BK58" s="100">
        <f t="shared" si="136"/>
        <v>0</v>
      </c>
      <c r="BL58" s="99"/>
      <c r="BM58" s="100">
        <f t="shared" si="137"/>
        <v>0</v>
      </c>
      <c r="BN58" s="99"/>
      <c r="BO58" s="100">
        <f t="shared" si="138"/>
        <v>0</v>
      </c>
      <c r="BP58" s="99"/>
      <c r="BQ58" s="100">
        <f t="shared" si="139"/>
        <v>0</v>
      </c>
      <c r="BR58" s="99"/>
      <c r="BS58" s="100">
        <f t="shared" si="140"/>
        <v>0</v>
      </c>
      <c r="BT58" s="99"/>
      <c r="BU58" s="100">
        <f t="shared" si="141"/>
        <v>0</v>
      </c>
      <c r="BV58" s="99"/>
      <c r="BW58" s="100">
        <f t="shared" si="142"/>
        <v>0</v>
      </c>
      <c r="BX58" s="99"/>
      <c r="BY58" s="100">
        <f t="shared" si="143"/>
        <v>0</v>
      </c>
      <c r="BZ58" s="99"/>
      <c r="CA58" s="100">
        <f t="shared" si="144"/>
        <v>0</v>
      </c>
      <c r="CB58" s="99"/>
      <c r="CC58" s="100">
        <f t="shared" si="145"/>
        <v>0</v>
      </c>
      <c r="CD58" s="99"/>
      <c r="CE58" s="100">
        <f t="shared" si="146"/>
        <v>0</v>
      </c>
      <c r="CF58" s="101">
        <f t="shared" si="147"/>
        <v>0</v>
      </c>
      <c r="CG58" s="100">
        <f t="shared" si="147"/>
        <v>0</v>
      </c>
    </row>
    <row r="59" spans="1:85" s="102" customFormat="1" ht="19.899999999999999" customHeight="1" x14ac:dyDescent="0.25">
      <c r="A59" s="94"/>
      <c r="B59" s="95"/>
      <c r="C59" s="95"/>
      <c r="D59" s="94"/>
      <c r="E59" s="94"/>
      <c r="F59" s="94"/>
      <c r="G59" s="94"/>
      <c r="H59" s="94"/>
      <c r="I59" s="100"/>
      <c r="J59" s="94"/>
      <c r="K59" s="100"/>
      <c r="L59" s="94"/>
      <c r="M59" s="100"/>
      <c r="N59" s="94"/>
      <c r="O59" s="100"/>
      <c r="P59" s="94"/>
      <c r="Q59" s="100"/>
      <c r="R59" s="94"/>
      <c r="S59" s="100"/>
      <c r="T59" s="94"/>
      <c r="U59" s="100"/>
      <c r="V59" s="94"/>
      <c r="W59" s="100"/>
      <c r="X59" s="94"/>
      <c r="Y59" s="100"/>
      <c r="Z59" s="94"/>
      <c r="AA59" s="100"/>
      <c r="AB59" s="94"/>
      <c r="AC59" s="100"/>
      <c r="AD59" s="94"/>
      <c r="AE59" s="100"/>
      <c r="AF59" s="101"/>
      <c r="AG59" s="100"/>
      <c r="AH59" s="99"/>
      <c r="AI59" s="100"/>
      <c r="AJ59" s="99"/>
      <c r="AK59" s="100"/>
      <c r="AL59" s="99"/>
      <c r="AM59" s="100"/>
      <c r="AN59" s="99"/>
      <c r="AO59" s="100"/>
      <c r="AP59" s="99"/>
      <c r="AQ59" s="100"/>
      <c r="AR59" s="99"/>
      <c r="AS59" s="100"/>
      <c r="AT59" s="99"/>
      <c r="AU59" s="100"/>
      <c r="AV59" s="99"/>
      <c r="AW59" s="100"/>
      <c r="AX59" s="99"/>
      <c r="AY59" s="100"/>
      <c r="AZ59" s="99"/>
      <c r="BA59" s="100"/>
      <c r="BB59" s="99"/>
      <c r="BC59" s="100"/>
      <c r="BD59" s="99"/>
      <c r="BE59" s="100"/>
      <c r="BF59" s="101"/>
      <c r="BG59" s="100"/>
      <c r="BH59" s="99"/>
      <c r="BI59" s="100"/>
      <c r="BJ59" s="99"/>
      <c r="BK59" s="100"/>
      <c r="BL59" s="99"/>
      <c r="BM59" s="100"/>
      <c r="BN59" s="99"/>
      <c r="BO59" s="100"/>
      <c r="BP59" s="99"/>
      <c r="BQ59" s="100"/>
      <c r="BR59" s="99"/>
      <c r="BS59" s="100"/>
      <c r="BT59" s="99"/>
      <c r="BU59" s="100"/>
      <c r="BV59" s="99"/>
      <c r="BW59" s="100"/>
      <c r="BX59" s="99"/>
      <c r="BY59" s="100"/>
      <c r="BZ59" s="99"/>
      <c r="CA59" s="100"/>
      <c r="CB59" s="99"/>
      <c r="CC59" s="100"/>
      <c r="CD59" s="99"/>
      <c r="CE59" s="100"/>
      <c r="CF59" s="101"/>
      <c r="CG59" s="100"/>
    </row>
    <row r="60" spans="1:85" s="102" customFormat="1" ht="19.899999999999999" customHeight="1" x14ac:dyDescent="0.25">
      <c r="A60" s="94">
        <v>49</v>
      </c>
      <c r="B60" s="95" t="s">
        <v>118</v>
      </c>
      <c r="C60" s="95" t="s">
        <v>77</v>
      </c>
      <c r="D60" s="94">
        <f>RANK(BF60,$BF$4:$BF$147)</f>
        <v>5</v>
      </c>
      <c r="E60" s="94">
        <v>1</v>
      </c>
      <c r="F60" s="94" t="s">
        <v>75</v>
      </c>
      <c r="G60" s="94">
        <v>1550</v>
      </c>
      <c r="H60" s="94">
        <v>7800</v>
      </c>
      <c r="I60" s="97">
        <f t="shared" ref="I60:I62" si="148">H60*$E60</f>
        <v>7800</v>
      </c>
      <c r="J60" s="94">
        <v>7596</v>
      </c>
      <c r="K60" s="97">
        <f t="shared" ref="K60:K62" si="149">J60*$E60</f>
        <v>7596</v>
      </c>
      <c r="L60" s="94">
        <v>9576</v>
      </c>
      <c r="M60" s="97">
        <f t="shared" ref="M60:M62" si="150">L60*$E60</f>
        <v>9576</v>
      </c>
      <c r="N60" s="94">
        <v>11112</v>
      </c>
      <c r="O60" s="97">
        <f t="shared" ref="O60:O62" si="151">N60*$E60</f>
        <v>11112</v>
      </c>
      <c r="P60" s="94">
        <v>12672</v>
      </c>
      <c r="Q60" s="97">
        <f t="shared" ref="Q60:Q62" si="152">P60*$E60</f>
        <v>12672</v>
      </c>
      <c r="R60" s="94">
        <v>8400</v>
      </c>
      <c r="S60" s="97">
        <f t="shared" ref="S60:S62" si="153">R60*$E60</f>
        <v>8400</v>
      </c>
      <c r="T60" s="94">
        <v>14796</v>
      </c>
      <c r="U60" s="97">
        <f t="shared" ref="U60:U62" si="154">T60*$E60</f>
        <v>14796</v>
      </c>
      <c r="V60" s="94">
        <v>9492</v>
      </c>
      <c r="W60" s="97">
        <f t="shared" ref="W60:W62" si="155">V60*$E60</f>
        <v>9492</v>
      </c>
      <c r="X60" s="94">
        <v>12132</v>
      </c>
      <c r="Y60" s="97">
        <f t="shared" ref="Y60:Y62" si="156">X60*$E60</f>
        <v>12132</v>
      </c>
      <c r="Z60" s="94">
        <v>11268</v>
      </c>
      <c r="AA60" s="97">
        <f t="shared" ref="AA60:AA62" si="157">Z60*$E60</f>
        <v>11268</v>
      </c>
      <c r="AB60" s="94">
        <v>6528</v>
      </c>
      <c r="AC60" s="97">
        <f t="shared" ref="AC60:AC62" si="158">AB60*$E60</f>
        <v>6528</v>
      </c>
      <c r="AD60" s="94">
        <v>6048</v>
      </c>
      <c r="AE60" s="97">
        <f t="shared" ref="AE60:AE62" si="159">AD60*$E60</f>
        <v>6048</v>
      </c>
      <c r="AF60" s="101">
        <f t="shared" ref="AF60" si="160">SUM(H60,J60,L60,N60,P60,R60,T60,V60,X60,Z60,AB60,AD60)</f>
        <v>117420</v>
      </c>
      <c r="AG60" s="100">
        <f t="shared" ref="AG60" si="161">SUM(I60,K60,M60,O60,Q60,S60,U60,W60,Y60,AA60,AC60,AE60)</f>
        <v>117420</v>
      </c>
      <c r="AH60" s="96">
        <v>2880</v>
      </c>
      <c r="AI60" s="97">
        <f t="shared" ref="AI60:AK62" si="162">AH60*$E60</f>
        <v>2880</v>
      </c>
      <c r="AJ60" s="98">
        <v>5052</v>
      </c>
      <c r="AK60" s="97">
        <f t="shared" si="162"/>
        <v>5052</v>
      </c>
      <c r="AL60" s="99">
        <v>3600</v>
      </c>
      <c r="AM60" s="100">
        <f t="shared" si="34"/>
        <v>3600</v>
      </c>
      <c r="AN60" s="99">
        <v>2160</v>
      </c>
      <c r="AO60" s="100">
        <f t="shared" si="35"/>
        <v>2160</v>
      </c>
      <c r="AP60" s="99">
        <v>4896</v>
      </c>
      <c r="AQ60" s="100">
        <f t="shared" si="36"/>
        <v>4896</v>
      </c>
      <c r="AR60" s="99">
        <v>3828</v>
      </c>
      <c r="AS60" s="100">
        <f t="shared" si="37"/>
        <v>3828</v>
      </c>
      <c r="AT60" s="99">
        <v>3168</v>
      </c>
      <c r="AU60" s="100">
        <f t="shared" si="38"/>
        <v>3168</v>
      </c>
      <c r="AV60" s="99">
        <v>4188</v>
      </c>
      <c r="AW60" s="100">
        <f t="shared" si="39"/>
        <v>4188</v>
      </c>
      <c r="AX60" s="99">
        <v>3684</v>
      </c>
      <c r="AY60" s="100">
        <f t="shared" si="40"/>
        <v>3684</v>
      </c>
      <c r="AZ60" s="99">
        <v>5124</v>
      </c>
      <c r="BA60" s="100">
        <f t="shared" si="41"/>
        <v>5124</v>
      </c>
      <c r="BB60" s="99">
        <v>1824</v>
      </c>
      <c r="BC60" s="100">
        <f t="shared" si="42"/>
        <v>1824</v>
      </c>
      <c r="BD60" s="99">
        <v>5145</v>
      </c>
      <c r="BE60" s="100">
        <f t="shared" si="43"/>
        <v>5145</v>
      </c>
      <c r="BF60" s="101">
        <f t="shared" si="85"/>
        <v>45549</v>
      </c>
      <c r="BG60" s="100">
        <f t="shared" si="85"/>
        <v>45549</v>
      </c>
      <c r="BH60" s="96">
        <v>2880</v>
      </c>
      <c r="BI60" s="97">
        <f t="shared" ref="BI60" si="163">BH60*$E60</f>
        <v>2880</v>
      </c>
      <c r="BJ60" s="98">
        <v>3840</v>
      </c>
      <c r="BK60" s="100">
        <f t="shared" ref="BK60" si="164">BJ60*$E60</f>
        <v>3840</v>
      </c>
      <c r="BL60" s="99"/>
      <c r="BM60" s="100">
        <f t="shared" ref="BM60" si="165">BL60*$E60</f>
        <v>0</v>
      </c>
      <c r="BN60" s="99"/>
      <c r="BO60" s="100">
        <f t="shared" ref="BO60" si="166">BN60*$E60</f>
        <v>0</v>
      </c>
      <c r="BP60" s="99"/>
      <c r="BQ60" s="100">
        <f t="shared" ref="BQ60" si="167">BP60*$E60</f>
        <v>0</v>
      </c>
      <c r="BR60" s="99"/>
      <c r="BS60" s="100">
        <f t="shared" ref="BS60" si="168">BR60*$E60</f>
        <v>0</v>
      </c>
      <c r="BT60" s="99"/>
      <c r="BU60" s="100">
        <f t="shared" ref="BU60" si="169">BT60*$E60</f>
        <v>0</v>
      </c>
      <c r="BV60" s="99"/>
      <c r="BW60" s="100">
        <f t="shared" ref="BW60" si="170">BV60*$E60</f>
        <v>0</v>
      </c>
      <c r="BX60" s="99"/>
      <c r="BY60" s="100">
        <f t="shared" ref="BY60" si="171">BX60*$E60</f>
        <v>0</v>
      </c>
      <c r="BZ60" s="99"/>
      <c r="CA60" s="100">
        <f t="shared" ref="CA60" si="172">BZ60*$E60</f>
        <v>0</v>
      </c>
      <c r="CB60" s="99"/>
      <c r="CC60" s="100">
        <f t="shared" ref="CC60" si="173">CB60*$E60</f>
        <v>0</v>
      </c>
      <c r="CD60" s="99"/>
      <c r="CE60" s="100">
        <f t="shared" ref="CE60" si="174">CD60*$E60</f>
        <v>0</v>
      </c>
      <c r="CF60" s="101">
        <f t="shared" ref="CF60:CG60" si="175">SUM(BH60,BJ60,BL60,BN60,BP60,BR60,BT60,BV60,BX60,BZ60,CB60,CD60)</f>
        <v>6720</v>
      </c>
      <c r="CG60" s="100">
        <f t="shared" si="175"/>
        <v>6720</v>
      </c>
    </row>
    <row r="61" spans="1:85" s="102" customFormat="1" ht="19.899999999999999" customHeight="1" x14ac:dyDescent="0.25">
      <c r="A61" s="94">
        <v>50</v>
      </c>
      <c r="B61" s="95" t="s">
        <v>119</v>
      </c>
      <c r="C61" s="95"/>
      <c r="D61" s="94"/>
      <c r="E61" s="94">
        <v>0.6</v>
      </c>
      <c r="F61" s="94" t="s">
        <v>98</v>
      </c>
      <c r="G61" s="94">
        <v>1060</v>
      </c>
      <c r="H61" s="94"/>
      <c r="I61" s="97"/>
      <c r="J61" s="94"/>
      <c r="K61" s="97"/>
      <c r="L61" s="94"/>
      <c r="M61" s="97"/>
      <c r="N61" s="94"/>
      <c r="O61" s="97"/>
      <c r="P61" s="94"/>
      <c r="Q61" s="97"/>
      <c r="R61" s="94"/>
      <c r="S61" s="97"/>
      <c r="T61" s="94"/>
      <c r="U61" s="97"/>
      <c r="V61" s="94"/>
      <c r="W61" s="97"/>
      <c r="X61" s="94"/>
      <c r="Y61" s="97"/>
      <c r="Z61" s="94"/>
      <c r="AA61" s="97"/>
      <c r="AB61" s="94"/>
      <c r="AC61" s="97"/>
      <c r="AD61" s="94"/>
      <c r="AE61" s="97"/>
      <c r="AF61" s="101"/>
      <c r="AG61" s="100"/>
      <c r="AH61" s="96"/>
      <c r="AI61" s="97"/>
      <c r="AJ61" s="98"/>
      <c r="AK61" s="97"/>
      <c r="AL61" s="99"/>
      <c r="AM61" s="100"/>
      <c r="AN61" s="99"/>
      <c r="AO61" s="100"/>
      <c r="AP61" s="99"/>
      <c r="AQ61" s="100"/>
      <c r="AR61" s="99"/>
      <c r="AS61" s="100"/>
      <c r="AT61" s="99"/>
      <c r="AU61" s="100"/>
      <c r="AV61" s="99"/>
      <c r="AW61" s="100"/>
      <c r="AX61" s="99"/>
      <c r="AY61" s="100"/>
      <c r="AZ61" s="99"/>
      <c r="BA61" s="100"/>
      <c r="BB61" s="99"/>
      <c r="BC61" s="100"/>
      <c r="BD61" s="99"/>
      <c r="BE61" s="100"/>
      <c r="BF61" s="101"/>
      <c r="BG61" s="100"/>
      <c r="BH61" s="96"/>
      <c r="BI61" s="97"/>
      <c r="BJ61" s="98"/>
      <c r="BK61" s="100"/>
      <c r="BL61" s="99"/>
      <c r="BM61" s="100"/>
      <c r="BN61" s="99"/>
      <c r="BO61" s="100"/>
      <c r="BP61" s="99"/>
      <c r="BQ61" s="100"/>
      <c r="BR61" s="99"/>
      <c r="BS61" s="100"/>
      <c r="BT61" s="99"/>
      <c r="BU61" s="100"/>
      <c r="BV61" s="99"/>
      <c r="BW61" s="100"/>
      <c r="BX61" s="99"/>
      <c r="BY61" s="100"/>
      <c r="BZ61" s="99"/>
      <c r="CA61" s="100"/>
      <c r="CB61" s="99"/>
      <c r="CC61" s="100"/>
      <c r="CD61" s="99"/>
      <c r="CE61" s="100"/>
      <c r="CF61" s="101"/>
      <c r="CG61" s="100"/>
    </row>
    <row r="62" spans="1:85" s="102" customFormat="1" ht="19.899999999999999" customHeight="1" x14ac:dyDescent="0.25">
      <c r="A62" s="94">
        <v>51</v>
      </c>
      <c r="B62" s="95" t="s">
        <v>120</v>
      </c>
      <c r="C62" s="95" t="s">
        <v>77</v>
      </c>
      <c r="D62" s="94">
        <f>RANK(BF62,$BF$4:$BF$147)</f>
        <v>6</v>
      </c>
      <c r="E62" s="94">
        <v>0.35</v>
      </c>
      <c r="F62" s="94" t="s">
        <v>81</v>
      </c>
      <c r="G62" s="94">
        <v>700</v>
      </c>
      <c r="H62" s="94">
        <v>360</v>
      </c>
      <c r="I62" s="97">
        <f t="shared" si="148"/>
        <v>125.99999999999999</v>
      </c>
      <c r="J62" s="94">
        <v>160</v>
      </c>
      <c r="K62" s="97">
        <f t="shared" si="149"/>
        <v>56</v>
      </c>
      <c r="L62" s="94">
        <v>600</v>
      </c>
      <c r="M62" s="97">
        <f t="shared" si="150"/>
        <v>210</v>
      </c>
      <c r="N62" s="94">
        <v>680</v>
      </c>
      <c r="O62" s="97">
        <f t="shared" si="151"/>
        <v>237.99999999999997</v>
      </c>
      <c r="P62" s="94">
        <v>520</v>
      </c>
      <c r="Q62" s="97">
        <f t="shared" si="152"/>
        <v>182</v>
      </c>
      <c r="R62" s="89">
        <v>360</v>
      </c>
      <c r="S62" s="97">
        <f t="shared" si="153"/>
        <v>125.99999999999999</v>
      </c>
      <c r="T62" s="94">
        <v>960</v>
      </c>
      <c r="U62" s="97">
        <f t="shared" si="154"/>
        <v>336</v>
      </c>
      <c r="V62" s="94">
        <v>1160</v>
      </c>
      <c r="W62" s="97">
        <f t="shared" si="155"/>
        <v>406</v>
      </c>
      <c r="X62" s="94">
        <v>760</v>
      </c>
      <c r="Y62" s="97">
        <f t="shared" si="156"/>
        <v>266</v>
      </c>
      <c r="Z62" s="94">
        <v>1280</v>
      </c>
      <c r="AA62" s="97">
        <f t="shared" si="157"/>
        <v>448</v>
      </c>
      <c r="AB62" s="94">
        <v>1280</v>
      </c>
      <c r="AC62" s="97">
        <f t="shared" si="158"/>
        <v>448</v>
      </c>
      <c r="AD62" s="94">
        <v>920</v>
      </c>
      <c r="AE62" s="97">
        <f t="shared" si="159"/>
        <v>322</v>
      </c>
      <c r="AF62" s="101">
        <f t="shared" ref="AF62:AF64" si="176">SUM(H62,J62,L62,N62,P62,R62,T62,V62,X62,Z62,AB62,AD62)</f>
        <v>9040</v>
      </c>
      <c r="AG62" s="100">
        <f t="shared" ref="AG62:AG64" si="177">SUM(I62,K62,M62,O62,Q62,S62,U62,W62,Y62,AA62,AC62,AE62)</f>
        <v>3164</v>
      </c>
      <c r="AH62" s="96"/>
      <c r="AI62" s="97">
        <f t="shared" si="162"/>
        <v>0</v>
      </c>
      <c r="AJ62" s="98">
        <v>40</v>
      </c>
      <c r="AK62" s="97">
        <f t="shared" si="162"/>
        <v>14</v>
      </c>
      <c r="AL62" s="99">
        <v>1200</v>
      </c>
      <c r="AM62" s="100">
        <f t="shared" si="34"/>
        <v>420</v>
      </c>
      <c r="AN62" s="99">
        <v>600</v>
      </c>
      <c r="AO62" s="100">
        <f t="shared" si="35"/>
        <v>210</v>
      </c>
      <c r="AP62" s="99">
        <v>1600</v>
      </c>
      <c r="AQ62" s="100">
        <f t="shared" si="36"/>
        <v>560</v>
      </c>
      <c r="AR62" s="99">
        <v>1200</v>
      </c>
      <c r="AS62" s="100">
        <f t="shared" si="37"/>
        <v>420</v>
      </c>
      <c r="AT62" s="99">
        <v>720</v>
      </c>
      <c r="AU62" s="100">
        <f t="shared" si="38"/>
        <v>251.99999999999997</v>
      </c>
      <c r="AV62" s="99">
        <v>1260</v>
      </c>
      <c r="AW62" s="100">
        <f t="shared" si="39"/>
        <v>441</v>
      </c>
      <c r="AX62" s="99">
        <v>1320</v>
      </c>
      <c r="AY62" s="100">
        <f t="shared" si="40"/>
        <v>461.99999999999994</v>
      </c>
      <c r="AZ62" s="99">
        <v>1600</v>
      </c>
      <c r="BA62" s="100">
        <f t="shared" si="41"/>
        <v>560</v>
      </c>
      <c r="BB62" s="99">
        <v>1000</v>
      </c>
      <c r="BC62" s="100">
        <f t="shared" si="42"/>
        <v>350</v>
      </c>
      <c r="BD62" s="99">
        <v>400</v>
      </c>
      <c r="BE62" s="100">
        <f t="shared" si="43"/>
        <v>140</v>
      </c>
      <c r="BF62" s="101">
        <f t="shared" si="85"/>
        <v>10940</v>
      </c>
      <c r="BG62" s="100">
        <f t="shared" si="85"/>
        <v>3829</v>
      </c>
      <c r="BH62" s="96">
        <v>1520</v>
      </c>
      <c r="BI62" s="97">
        <f t="shared" ref="BI62:BI64" si="178">BH62*$E62</f>
        <v>532</v>
      </c>
      <c r="BJ62" s="98">
        <v>280</v>
      </c>
      <c r="BK62" s="100">
        <f t="shared" ref="BK62:BK64" si="179">BJ62*$E62</f>
        <v>98</v>
      </c>
      <c r="BL62" s="99"/>
      <c r="BM62" s="100">
        <f t="shared" ref="BM62:BM64" si="180">BL62*$E62</f>
        <v>0</v>
      </c>
      <c r="BN62" s="99"/>
      <c r="BO62" s="100">
        <f t="shared" ref="BO62:BO64" si="181">BN62*$E62</f>
        <v>0</v>
      </c>
      <c r="BP62" s="99"/>
      <c r="BQ62" s="100">
        <f t="shared" ref="BQ62:BQ64" si="182">BP62*$E62</f>
        <v>0</v>
      </c>
      <c r="BR62" s="99"/>
      <c r="BS62" s="100">
        <f t="shared" ref="BS62:BS64" si="183">BR62*$E62</f>
        <v>0</v>
      </c>
      <c r="BT62" s="99"/>
      <c r="BU62" s="100">
        <f t="shared" ref="BU62:BU64" si="184">BT62*$E62</f>
        <v>0</v>
      </c>
      <c r="BV62" s="99"/>
      <c r="BW62" s="100">
        <f t="shared" ref="BW62:BW64" si="185">BV62*$E62</f>
        <v>0</v>
      </c>
      <c r="BX62" s="99"/>
      <c r="BY62" s="100">
        <f t="shared" ref="BY62:BY64" si="186">BX62*$E62</f>
        <v>0</v>
      </c>
      <c r="BZ62" s="99"/>
      <c r="CA62" s="100">
        <f t="shared" ref="CA62:CA64" si="187">BZ62*$E62</f>
        <v>0</v>
      </c>
      <c r="CB62" s="99"/>
      <c r="CC62" s="100">
        <f t="shared" ref="CC62:CC64" si="188">CB62*$E62</f>
        <v>0</v>
      </c>
      <c r="CD62" s="99"/>
      <c r="CE62" s="100">
        <f t="shared" ref="CE62:CE64" si="189">CD62*$E62</f>
        <v>0</v>
      </c>
      <c r="CF62" s="101">
        <f t="shared" ref="CF62:CG64" si="190">SUM(BH62,BJ62,BL62,BN62,BP62,BR62,BT62,BV62,BX62,BZ62,CB62,CD62)</f>
        <v>1800</v>
      </c>
      <c r="CG62" s="100">
        <f t="shared" si="190"/>
        <v>630</v>
      </c>
    </row>
    <row r="63" spans="1:85" s="102" customFormat="1" ht="19.899999999999999" customHeight="1" x14ac:dyDescent="0.25">
      <c r="A63" s="94">
        <v>52</v>
      </c>
      <c r="B63" s="95" t="s">
        <v>121</v>
      </c>
      <c r="C63" s="95" t="s">
        <v>74</v>
      </c>
      <c r="D63" s="94">
        <f>RANK(BF63,$BF$4:$BF$147)</f>
        <v>17</v>
      </c>
      <c r="E63" s="94">
        <v>0.64</v>
      </c>
      <c r="F63" s="94" t="s">
        <v>85</v>
      </c>
      <c r="G63" s="94"/>
      <c r="H63" s="94"/>
      <c r="I63" s="100">
        <f t="shared" si="19"/>
        <v>0</v>
      </c>
      <c r="J63" s="94"/>
      <c r="K63" s="100">
        <f t="shared" si="20"/>
        <v>0</v>
      </c>
      <c r="L63" s="94"/>
      <c r="M63" s="100">
        <f t="shared" si="21"/>
        <v>0</v>
      </c>
      <c r="N63" s="94"/>
      <c r="O63" s="100">
        <f t="shared" si="22"/>
        <v>0</v>
      </c>
      <c r="P63" s="94"/>
      <c r="Q63" s="100">
        <f t="shared" si="23"/>
        <v>0</v>
      </c>
      <c r="R63" s="94"/>
      <c r="S63" s="100">
        <f t="shared" si="24"/>
        <v>0</v>
      </c>
      <c r="T63" s="94"/>
      <c r="U63" s="100">
        <f t="shared" si="25"/>
        <v>0</v>
      </c>
      <c r="V63" s="94"/>
      <c r="W63" s="100">
        <f t="shared" si="26"/>
        <v>0</v>
      </c>
      <c r="X63" s="94"/>
      <c r="Y63" s="100">
        <f t="shared" si="27"/>
        <v>0</v>
      </c>
      <c r="Z63" s="94"/>
      <c r="AA63" s="100">
        <f t="shared" si="28"/>
        <v>0</v>
      </c>
      <c r="AB63" s="94"/>
      <c r="AC63" s="100">
        <f t="shared" si="29"/>
        <v>0</v>
      </c>
      <c r="AD63" s="94"/>
      <c r="AE63" s="100">
        <f t="shared" si="30"/>
        <v>0</v>
      </c>
      <c r="AF63" s="101">
        <f t="shared" si="176"/>
        <v>0</v>
      </c>
      <c r="AG63" s="100">
        <f t="shared" si="177"/>
        <v>0</v>
      </c>
      <c r="AH63" s="99"/>
      <c r="AI63" s="100">
        <f t="shared" si="33"/>
        <v>0</v>
      </c>
      <c r="AJ63" s="99"/>
      <c r="AK63" s="100">
        <f t="shared" si="34"/>
        <v>0</v>
      </c>
      <c r="AL63" s="99"/>
      <c r="AM63" s="100">
        <f t="shared" si="34"/>
        <v>0</v>
      </c>
      <c r="AN63" s="99"/>
      <c r="AO63" s="100">
        <f t="shared" si="35"/>
        <v>0</v>
      </c>
      <c r="AP63" s="99"/>
      <c r="AQ63" s="100">
        <f t="shared" si="36"/>
        <v>0</v>
      </c>
      <c r="AR63" s="99"/>
      <c r="AS63" s="100">
        <f t="shared" si="37"/>
        <v>0</v>
      </c>
      <c r="AT63" s="99"/>
      <c r="AU63" s="100">
        <f t="shared" si="38"/>
        <v>0</v>
      </c>
      <c r="AV63" s="99"/>
      <c r="AW63" s="100">
        <f t="shared" si="39"/>
        <v>0</v>
      </c>
      <c r="AX63" s="99"/>
      <c r="AY63" s="100">
        <f t="shared" si="40"/>
        <v>0</v>
      </c>
      <c r="AZ63" s="99"/>
      <c r="BA63" s="100">
        <f t="shared" si="41"/>
        <v>0</v>
      </c>
      <c r="BB63" s="99"/>
      <c r="BC63" s="100">
        <f t="shared" si="42"/>
        <v>0</v>
      </c>
      <c r="BD63" s="99"/>
      <c r="BE63" s="100">
        <f t="shared" si="43"/>
        <v>0</v>
      </c>
      <c r="BF63" s="101">
        <f t="shared" si="85"/>
        <v>0</v>
      </c>
      <c r="BG63" s="100">
        <f t="shared" si="85"/>
        <v>0</v>
      </c>
      <c r="BH63" s="99"/>
      <c r="BI63" s="100">
        <f t="shared" si="178"/>
        <v>0</v>
      </c>
      <c r="BJ63" s="99"/>
      <c r="BK63" s="100">
        <f t="shared" si="179"/>
        <v>0</v>
      </c>
      <c r="BL63" s="99"/>
      <c r="BM63" s="100">
        <f t="shared" si="180"/>
        <v>0</v>
      </c>
      <c r="BN63" s="99"/>
      <c r="BO63" s="100">
        <f t="shared" si="181"/>
        <v>0</v>
      </c>
      <c r="BP63" s="99"/>
      <c r="BQ63" s="100">
        <f t="shared" si="182"/>
        <v>0</v>
      </c>
      <c r="BR63" s="99"/>
      <c r="BS63" s="100">
        <f t="shared" si="183"/>
        <v>0</v>
      </c>
      <c r="BT63" s="99"/>
      <c r="BU63" s="100">
        <f t="shared" si="184"/>
        <v>0</v>
      </c>
      <c r="BV63" s="99"/>
      <c r="BW63" s="100">
        <f t="shared" si="185"/>
        <v>0</v>
      </c>
      <c r="BX63" s="99"/>
      <c r="BY63" s="100">
        <f t="shared" si="186"/>
        <v>0</v>
      </c>
      <c r="BZ63" s="99"/>
      <c r="CA63" s="100">
        <f t="shared" si="187"/>
        <v>0</v>
      </c>
      <c r="CB63" s="99"/>
      <c r="CC63" s="100">
        <f t="shared" si="188"/>
        <v>0</v>
      </c>
      <c r="CD63" s="99"/>
      <c r="CE63" s="100">
        <f t="shared" si="189"/>
        <v>0</v>
      </c>
      <c r="CF63" s="101">
        <f t="shared" si="190"/>
        <v>0</v>
      </c>
      <c r="CG63" s="100">
        <f t="shared" si="190"/>
        <v>0</v>
      </c>
    </row>
    <row r="64" spans="1:85" s="102" customFormat="1" ht="19.899999999999999" customHeight="1" x14ac:dyDescent="0.25">
      <c r="A64" s="94">
        <v>53</v>
      </c>
      <c r="B64" s="95" t="s">
        <v>122</v>
      </c>
      <c r="C64" s="95" t="s">
        <v>74</v>
      </c>
      <c r="D64" s="94">
        <f>RANK(BF64,$BF$4:$BF$147)</f>
        <v>10</v>
      </c>
      <c r="E64" s="94">
        <v>0.64</v>
      </c>
      <c r="F64" s="94" t="s">
        <v>85</v>
      </c>
      <c r="G64" s="94">
        <v>1350</v>
      </c>
      <c r="H64" s="89">
        <v>42</v>
      </c>
      <c r="I64" s="100">
        <f t="shared" si="19"/>
        <v>26.88</v>
      </c>
      <c r="J64" s="94">
        <v>42</v>
      </c>
      <c r="K64" s="100">
        <f t="shared" si="20"/>
        <v>26.88</v>
      </c>
      <c r="L64" s="94"/>
      <c r="M64" s="100">
        <f t="shared" si="21"/>
        <v>0</v>
      </c>
      <c r="N64" s="94"/>
      <c r="O64" s="100">
        <f t="shared" si="22"/>
        <v>0</v>
      </c>
      <c r="P64" s="94"/>
      <c r="Q64" s="100">
        <f t="shared" si="23"/>
        <v>0</v>
      </c>
      <c r="R64" s="94"/>
      <c r="S64" s="100">
        <f t="shared" si="24"/>
        <v>0</v>
      </c>
      <c r="T64" s="94"/>
      <c r="U64" s="100">
        <f t="shared" si="25"/>
        <v>0</v>
      </c>
      <c r="V64" s="94">
        <v>28</v>
      </c>
      <c r="W64" s="100">
        <f t="shared" si="26"/>
        <v>17.920000000000002</v>
      </c>
      <c r="X64" s="94">
        <v>14</v>
      </c>
      <c r="Y64" s="100">
        <f t="shared" si="27"/>
        <v>8.9600000000000009</v>
      </c>
      <c r="Z64" s="94"/>
      <c r="AA64" s="100">
        <f t="shared" si="28"/>
        <v>0</v>
      </c>
      <c r="AB64" s="94"/>
      <c r="AC64" s="100">
        <f t="shared" si="29"/>
        <v>0</v>
      </c>
      <c r="AD64" s="94"/>
      <c r="AE64" s="100">
        <f t="shared" si="30"/>
        <v>0</v>
      </c>
      <c r="AF64" s="101">
        <f t="shared" si="176"/>
        <v>126</v>
      </c>
      <c r="AG64" s="100">
        <f t="shared" si="177"/>
        <v>80.640000000000015</v>
      </c>
      <c r="AH64" s="99"/>
      <c r="AI64" s="100">
        <f t="shared" si="33"/>
        <v>0</v>
      </c>
      <c r="AJ64" s="99"/>
      <c r="AK64" s="100">
        <f t="shared" si="34"/>
        <v>0</v>
      </c>
      <c r="AL64" s="99"/>
      <c r="AM64" s="100">
        <f t="shared" si="34"/>
        <v>0</v>
      </c>
      <c r="AN64" s="99"/>
      <c r="AO64" s="100">
        <f t="shared" si="35"/>
        <v>0</v>
      </c>
      <c r="AP64" s="99"/>
      <c r="AQ64" s="100">
        <f t="shared" si="36"/>
        <v>0</v>
      </c>
      <c r="AR64" s="99"/>
      <c r="AS64" s="100">
        <f t="shared" si="37"/>
        <v>0</v>
      </c>
      <c r="AT64" s="99">
        <v>560</v>
      </c>
      <c r="AU64" s="100">
        <f t="shared" si="38"/>
        <v>358.40000000000003</v>
      </c>
      <c r="AV64" s="99"/>
      <c r="AW64" s="100">
        <f t="shared" si="39"/>
        <v>0</v>
      </c>
      <c r="AX64" s="99"/>
      <c r="AY64" s="100">
        <f t="shared" si="40"/>
        <v>0</v>
      </c>
      <c r="AZ64" s="99"/>
      <c r="BA64" s="100">
        <f t="shared" si="41"/>
        <v>0</v>
      </c>
      <c r="BB64" s="99"/>
      <c r="BC64" s="100">
        <f t="shared" si="42"/>
        <v>0</v>
      </c>
      <c r="BD64" s="99"/>
      <c r="BE64" s="100">
        <f t="shared" si="43"/>
        <v>0</v>
      </c>
      <c r="BF64" s="101">
        <f t="shared" si="85"/>
        <v>560</v>
      </c>
      <c r="BG64" s="100">
        <f t="shared" si="85"/>
        <v>358.40000000000003</v>
      </c>
      <c r="BH64" s="99"/>
      <c r="BI64" s="100">
        <f t="shared" si="178"/>
        <v>0</v>
      </c>
      <c r="BJ64" s="99"/>
      <c r="BK64" s="100">
        <f t="shared" si="179"/>
        <v>0</v>
      </c>
      <c r="BL64" s="99"/>
      <c r="BM64" s="100">
        <f t="shared" si="180"/>
        <v>0</v>
      </c>
      <c r="BN64" s="99"/>
      <c r="BO64" s="100">
        <f t="shared" si="181"/>
        <v>0</v>
      </c>
      <c r="BP64" s="99"/>
      <c r="BQ64" s="100">
        <f t="shared" si="182"/>
        <v>0</v>
      </c>
      <c r="BR64" s="99"/>
      <c r="BS64" s="100">
        <f t="shared" si="183"/>
        <v>0</v>
      </c>
      <c r="BT64" s="99"/>
      <c r="BU64" s="100">
        <f t="shared" si="184"/>
        <v>0</v>
      </c>
      <c r="BV64" s="99"/>
      <c r="BW64" s="100">
        <f t="shared" si="185"/>
        <v>0</v>
      </c>
      <c r="BX64" s="99"/>
      <c r="BY64" s="100">
        <f t="shared" si="186"/>
        <v>0</v>
      </c>
      <c r="BZ64" s="99"/>
      <c r="CA64" s="100">
        <f t="shared" si="187"/>
        <v>0</v>
      </c>
      <c r="CB64" s="99"/>
      <c r="CC64" s="100">
        <f t="shared" si="188"/>
        <v>0</v>
      </c>
      <c r="CD64" s="99"/>
      <c r="CE64" s="100">
        <f t="shared" si="189"/>
        <v>0</v>
      </c>
      <c r="CF64" s="101">
        <f t="shared" si="190"/>
        <v>0</v>
      </c>
      <c r="CG64" s="100">
        <f t="shared" si="190"/>
        <v>0</v>
      </c>
    </row>
    <row r="65" spans="1:85" s="102" customFormat="1" ht="19.899999999999999" customHeight="1" x14ac:dyDescent="0.25">
      <c r="A65" s="94"/>
      <c r="B65" s="95"/>
      <c r="C65" s="95"/>
      <c r="D65" s="94"/>
      <c r="E65" s="94"/>
      <c r="F65" s="94"/>
      <c r="G65" s="94"/>
      <c r="H65" s="94"/>
      <c r="I65" s="100"/>
      <c r="J65" s="94"/>
      <c r="K65" s="100"/>
      <c r="L65" s="94"/>
      <c r="M65" s="100"/>
      <c r="N65" s="94"/>
      <c r="O65" s="100"/>
      <c r="P65" s="94"/>
      <c r="Q65" s="100"/>
      <c r="R65" s="94"/>
      <c r="S65" s="100"/>
      <c r="T65" s="94"/>
      <c r="U65" s="100"/>
      <c r="V65" s="94"/>
      <c r="W65" s="100"/>
      <c r="X65" s="94"/>
      <c r="Y65" s="100"/>
      <c r="Z65" s="94"/>
      <c r="AA65" s="100"/>
      <c r="AB65" s="94"/>
      <c r="AC65" s="100"/>
      <c r="AD65" s="94"/>
      <c r="AE65" s="100"/>
      <c r="AF65" s="101"/>
      <c r="AG65" s="100"/>
      <c r="AH65" s="99"/>
      <c r="AI65" s="100"/>
      <c r="AJ65" s="99"/>
      <c r="AK65" s="100"/>
      <c r="AL65" s="99"/>
      <c r="AM65" s="100"/>
      <c r="AN65" s="99"/>
      <c r="AO65" s="100"/>
      <c r="AP65" s="99"/>
      <c r="AQ65" s="100"/>
      <c r="AR65" s="99"/>
      <c r="AS65" s="100"/>
      <c r="AT65" s="99"/>
      <c r="AU65" s="100"/>
      <c r="AV65" s="99"/>
      <c r="AW65" s="100"/>
      <c r="AX65" s="99"/>
      <c r="AY65" s="100"/>
      <c r="AZ65" s="99"/>
      <c r="BA65" s="100"/>
      <c r="BB65" s="99"/>
      <c r="BC65" s="100"/>
      <c r="BD65" s="99"/>
      <c r="BE65" s="100"/>
      <c r="BF65" s="101"/>
      <c r="BG65" s="100"/>
      <c r="BH65" s="99"/>
      <c r="BI65" s="100"/>
      <c r="BJ65" s="99"/>
      <c r="BK65" s="100"/>
      <c r="BL65" s="99"/>
      <c r="BM65" s="100"/>
      <c r="BN65" s="99"/>
      <c r="BO65" s="100"/>
      <c r="BP65" s="99"/>
      <c r="BQ65" s="100"/>
      <c r="BR65" s="99"/>
      <c r="BS65" s="100"/>
      <c r="BT65" s="99"/>
      <c r="BU65" s="100"/>
      <c r="BV65" s="99"/>
      <c r="BW65" s="100"/>
      <c r="BX65" s="99"/>
      <c r="BY65" s="100"/>
      <c r="BZ65" s="99"/>
      <c r="CA65" s="100"/>
      <c r="CB65" s="99"/>
      <c r="CC65" s="100"/>
      <c r="CD65" s="99"/>
      <c r="CE65" s="100"/>
      <c r="CF65" s="101"/>
      <c r="CG65" s="100"/>
    </row>
    <row r="66" spans="1:85" s="102" customFormat="1" ht="19.899999999999999" customHeight="1" x14ac:dyDescent="0.25">
      <c r="A66" s="94">
        <v>54</v>
      </c>
      <c r="B66" s="95" t="s">
        <v>123</v>
      </c>
      <c r="C66" s="95" t="s">
        <v>77</v>
      </c>
      <c r="D66" s="94">
        <f>RANK(BF66,$BF$4:$BF$147)</f>
        <v>17</v>
      </c>
      <c r="E66" s="94">
        <v>1</v>
      </c>
      <c r="F66" s="94" t="s">
        <v>75</v>
      </c>
      <c r="G66" s="94"/>
      <c r="H66" s="94"/>
      <c r="I66" s="100">
        <f t="shared" si="19"/>
        <v>0</v>
      </c>
      <c r="J66" s="94"/>
      <c r="K66" s="100">
        <f t="shared" si="20"/>
        <v>0</v>
      </c>
      <c r="L66" s="94"/>
      <c r="M66" s="100">
        <f t="shared" si="21"/>
        <v>0</v>
      </c>
      <c r="N66" s="94"/>
      <c r="O66" s="100">
        <f t="shared" si="22"/>
        <v>0</v>
      </c>
      <c r="P66" s="94"/>
      <c r="Q66" s="100">
        <f t="shared" si="23"/>
        <v>0</v>
      </c>
      <c r="R66" s="94"/>
      <c r="S66" s="100">
        <f t="shared" si="24"/>
        <v>0</v>
      </c>
      <c r="T66" s="94"/>
      <c r="U66" s="100">
        <f t="shared" si="25"/>
        <v>0</v>
      </c>
      <c r="V66" s="94"/>
      <c r="W66" s="100">
        <f t="shared" si="26"/>
        <v>0</v>
      </c>
      <c r="X66" s="94"/>
      <c r="Y66" s="100">
        <f t="shared" si="27"/>
        <v>0</v>
      </c>
      <c r="Z66" s="94"/>
      <c r="AA66" s="100">
        <f t="shared" si="28"/>
        <v>0</v>
      </c>
      <c r="AB66" s="94"/>
      <c r="AC66" s="100">
        <f t="shared" si="29"/>
        <v>0</v>
      </c>
      <c r="AD66" s="94"/>
      <c r="AE66" s="100">
        <f t="shared" si="30"/>
        <v>0</v>
      </c>
      <c r="AF66" s="101">
        <f t="shared" ref="AF66:AF68" si="191">SUM(H66,J66,L66,N66,P66,R66,T66,V66,X66,Z66,AB66,AD66)</f>
        <v>0</v>
      </c>
      <c r="AG66" s="100">
        <f t="shared" ref="AG66:AG68" si="192">SUM(I66,K66,M66,O66,Q66,S66,U66,W66,Y66,AA66,AC66,AE66)</f>
        <v>0</v>
      </c>
      <c r="AH66" s="99"/>
      <c r="AI66" s="100">
        <f t="shared" si="33"/>
        <v>0</v>
      </c>
      <c r="AJ66" s="99"/>
      <c r="AK66" s="100">
        <f t="shared" si="34"/>
        <v>0</v>
      </c>
      <c r="AL66" s="99"/>
      <c r="AM66" s="100">
        <f t="shared" si="34"/>
        <v>0</v>
      </c>
      <c r="AN66" s="99"/>
      <c r="AO66" s="100">
        <f t="shared" si="35"/>
        <v>0</v>
      </c>
      <c r="AP66" s="99"/>
      <c r="AQ66" s="100">
        <f t="shared" si="36"/>
        <v>0</v>
      </c>
      <c r="AR66" s="99"/>
      <c r="AS66" s="100">
        <f t="shared" si="37"/>
        <v>0</v>
      </c>
      <c r="AT66" s="99"/>
      <c r="AU66" s="100">
        <f t="shared" si="38"/>
        <v>0</v>
      </c>
      <c r="AV66" s="99"/>
      <c r="AW66" s="100">
        <f t="shared" si="39"/>
        <v>0</v>
      </c>
      <c r="AX66" s="99"/>
      <c r="AY66" s="100">
        <f t="shared" si="40"/>
        <v>0</v>
      </c>
      <c r="AZ66" s="99"/>
      <c r="BA66" s="100">
        <f t="shared" si="41"/>
        <v>0</v>
      </c>
      <c r="BB66" s="99"/>
      <c r="BC66" s="100">
        <f t="shared" si="42"/>
        <v>0</v>
      </c>
      <c r="BD66" s="99"/>
      <c r="BE66" s="100">
        <f t="shared" si="43"/>
        <v>0</v>
      </c>
      <c r="BF66" s="101">
        <f t="shared" si="85"/>
        <v>0</v>
      </c>
      <c r="BG66" s="100">
        <f t="shared" si="85"/>
        <v>0</v>
      </c>
      <c r="BH66" s="99"/>
      <c r="BI66" s="100">
        <f t="shared" ref="BI66:BI68" si="193">BH66*$E66</f>
        <v>0</v>
      </c>
      <c r="BJ66" s="99"/>
      <c r="BK66" s="100">
        <f t="shared" ref="BK66:BK68" si="194">BJ66*$E66</f>
        <v>0</v>
      </c>
      <c r="BL66" s="99"/>
      <c r="BM66" s="100">
        <f t="shared" ref="BM66:BM68" si="195">BL66*$E66</f>
        <v>0</v>
      </c>
      <c r="BN66" s="99"/>
      <c r="BO66" s="100">
        <f t="shared" ref="BO66:BO68" si="196">BN66*$E66</f>
        <v>0</v>
      </c>
      <c r="BP66" s="99"/>
      <c r="BQ66" s="100">
        <f t="shared" ref="BQ66:BQ68" si="197">BP66*$E66</f>
        <v>0</v>
      </c>
      <c r="BR66" s="99"/>
      <c r="BS66" s="100">
        <f t="shared" ref="BS66:BS68" si="198">BR66*$E66</f>
        <v>0</v>
      </c>
      <c r="BT66" s="99"/>
      <c r="BU66" s="100">
        <f t="shared" ref="BU66:BU68" si="199">BT66*$E66</f>
        <v>0</v>
      </c>
      <c r="BV66" s="99"/>
      <c r="BW66" s="100">
        <f t="shared" ref="BW66:BW68" si="200">BV66*$E66</f>
        <v>0</v>
      </c>
      <c r="BX66" s="99"/>
      <c r="BY66" s="100">
        <f t="shared" ref="BY66:BY68" si="201">BX66*$E66</f>
        <v>0</v>
      </c>
      <c r="BZ66" s="99"/>
      <c r="CA66" s="100">
        <f t="shared" ref="CA66:CA68" si="202">BZ66*$E66</f>
        <v>0</v>
      </c>
      <c r="CB66" s="99"/>
      <c r="CC66" s="100">
        <f t="shared" ref="CC66:CC68" si="203">CB66*$E66</f>
        <v>0</v>
      </c>
      <c r="CD66" s="99"/>
      <c r="CE66" s="100">
        <f t="shared" ref="CE66:CE68" si="204">CD66*$E66</f>
        <v>0</v>
      </c>
      <c r="CF66" s="101">
        <f t="shared" ref="CF66:CG68" si="205">SUM(BH66,BJ66,BL66,BN66,BP66,BR66,BT66,BV66,BX66,BZ66,CB66,CD66)</f>
        <v>0</v>
      </c>
      <c r="CG66" s="100">
        <f t="shared" si="205"/>
        <v>0</v>
      </c>
    </row>
    <row r="67" spans="1:85" s="102" customFormat="1" ht="19.899999999999999" customHeight="1" x14ac:dyDescent="0.25">
      <c r="A67" s="94">
        <v>55</v>
      </c>
      <c r="B67" s="95" t="s">
        <v>124</v>
      </c>
      <c r="C67" s="95" t="s">
        <v>77</v>
      </c>
      <c r="D67" s="94">
        <f>RANK(BF67,$BF$4:$BF$147)</f>
        <v>17</v>
      </c>
      <c r="E67" s="94">
        <v>0.6</v>
      </c>
      <c r="F67" s="94" t="s">
        <v>75</v>
      </c>
      <c r="G67" s="94"/>
      <c r="H67" s="94"/>
      <c r="I67" s="100">
        <f t="shared" si="19"/>
        <v>0</v>
      </c>
      <c r="J67" s="94"/>
      <c r="K67" s="100">
        <f t="shared" si="20"/>
        <v>0</v>
      </c>
      <c r="L67" s="94"/>
      <c r="M67" s="100">
        <f t="shared" si="21"/>
        <v>0</v>
      </c>
      <c r="N67" s="94"/>
      <c r="O67" s="100">
        <f t="shared" si="22"/>
        <v>0</v>
      </c>
      <c r="P67" s="94"/>
      <c r="Q67" s="100">
        <f t="shared" si="23"/>
        <v>0</v>
      </c>
      <c r="R67" s="94"/>
      <c r="S67" s="100">
        <f t="shared" si="24"/>
        <v>0</v>
      </c>
      <c r="T67" s="94"/>
      <c r="U67" s="100">
        <f t="shared" si="25"/>
        <v>0</v>
      </c>
      <c r="V67" s="94"/>
      <c r="W67" s="100">
        <f t="shared" si="26"/>
        <v>0</v>
      </c>
      <c r="X67" s="94"/>
      <c r="Y67" s="100">
        <f t="shared" si="27"/>
        <v>0</v>
      </c>
      <c r="Z67" s="94"/>
      <c r="AA67" s="100">
        <f t="shared" si="28"/>
        <v>0</v>
      </c>
      <c r="AB67" s="94"/>
      <c r="AC67" s="100">
        <f t="shared" si="29"/>
        <v>0</v>
      </c>
      <c r="AD67" s="94"/>
      <c r="AE67" s="100">
        <f t="shared" si="30"/>
        <v>0</v>
      </c>
      <c r="AF67" s="101">
        <f t="shared" si="191"/>
        <v>0</v>
      </c>
      <c r="AG67" s="100">
        <f t="shared" si="192"/>
        <v>0</v>
      </c>
      <c r="AH67" s="99"/>
      <c r="AI67" s="100">
        <f t="shared" si="33"/>
        <v>0</v>
      </c>
      <c r="AJ67" s="99"/>
      <c r="AK67" s="100">
        <f t="shared" si="34"/>
        <v>0</v>
      </c>
      <c r="AL67" s="99"/>
      <c r="AM67" s="100">
        <f t="shared" si="34"/>
        <v>0</v>
      </c>
      <c r="AN67" s="99"/>
      <c r="AO67" s="100">
        <f t="shared" si="35"/>
        <v>0</v>
      </c>
      <c r="AP67" s="99"/>
      <c r="AQ67" s="100">
        <f t="shared" si="36"/>
        <v>0</v>
      </c>
      <c r="AR67" s="99"/>
      <c r="AS67" s="100">
        <f t="shared" si="37"/>
        <v>0</v>
      </c>
      <c r="AT67" s="99"/>
      <c r="AU67" s="100">
        <f t="shared" si="38"/>
        <v>0</v>
      </c>
      <c r="AV67" s="99"/>
      <c r="AW67" s="100">
        <f t="shared" si="39"/>
        <v>0</v>
      </c>
      <c r="AX67" s="99"/>
      <c r="AY67" s="100">
        <f t="shared" si="40"/>
        <v>0</v>
      </c>
      <c r="AZ67" s="99"/>
      <c r="BA67" s="100">
        <f t="shared" si="41"/>
        <v>0</v>
      </c>
      <c r="BB67" s="99"/>
      <c r="BC67" s="100">
        <f t="shared" si="42"/>
        <v>0</v>
      </c>
      <c r="BD67" s="99"/>
      <c r="BE67" s="100">
        <f t="shared" si="43"/>
        <v>0</v>
      </c>
      <c r="BF67" s="101">
        <f t="shared" si="85"/>
        <v>0</v>
      </c>
      <c r="BG67" s="100">
        <f t="shared" si="85"/>
        <v>0</v>
      </c>
      <c r="BH67" s="99"/>
      <c r="BI67" s="100">
        <f t="shared" si="193"/>
        <v>0</v>
      </c>
      <c r="BJ67" s="99"/>
      <c r="BK67" s="100">
        <f t="shared" si="194"/>
        <v>0</v>
      </c>
      <c r="BL67" s="99"/>
      <c r="BM67" s="100">
        <f t="shared" si="195"/>
        <v>0</v>
      </c>
      <c r="BN67" s="99"/>
      <c r="BO67" s="100">
        <f t="shared" si="196"/>
        <v>0</v>
      </c>
      <c r="BP67" s="99"/>
      <c r="BQ67" s="100">
        <f t="shared" si="197"/>
        <v>0</v>
      </c>
      <c r="BR67" s="99"/>
      <c r="BS67" s="100">
        <f t="shared" si="198"/>
        <v>0</v>
      </c>
      <c r="BT67" s="99"/>
      <c r="BU67" s="100">
        <f t="shared" si="199"/>
        <v>0</v>
      </c>
      <c r="BV67" s="99"/>
      <c r="BW67" s="100">
        <f t="shared" si="200"/>
        <v>0</v>
      </c>
      <c r="BX67" s="99"/>
      <c r="BY67" s="100">
        <f t="shared" si="201"/>
        <v>0</v>
      </c>
      <c r="BZ67" s="99"/>
      <c r="CA67" s="100">
        <f t="shared" si="202"/>
        <v>0</v>
      </c>
      <c r="CB67" s="99"/>
      <c r="CC67" s="100">
        <f t="shared" si="203"/>
        <v>0</v>
      </c>
      <c r="CD67" s="99"/>
      <c r="CE67" s="100">
        <f t="shared" si="204"/>
        <v>0</v>
      </c>
      <c r="CF67" s="101">
        <f t="shared" si="205"/>
        <v>0</v>
      </c>
      <c r="CG67" s="100">
        <f t="shared" si="205"/>
        <v>0</v>
      </c>
    </row>
    <row r="68" spans="1:85" s="102" customFormat="1" ht="19.899999999999999" customHeight="1" x14ac:dyDescent="0.25">
      <c r="A68" s="94">
        <v>56</v>
      </c>
      <c r="B68" s="95" t="s">
        <v>125</v>
      </c>
      <c r="C68" s="95" t="s">
        <v>74</v>
      </c>
      <c r="D68" s="94">
        <f>RANK(BF68,$BF$4:$BF$147)</f>
        <v>17</v>
      </c>
      <c r="E68" s="94">
        <v>0.64</v>
      </c>
      <c r="F68" s="94" t="s">
        <v>85</v>
      </c>
      <c r="G68" s="94"/>
      <c r="H68" s="94"/>
      <c r="I68" s="100">
        <f t="shared" si="19"/>
        <v>0</v>
      </c>
      <c r="J68" s="94"/>
      <c r="K68" s="100">
        <f t="shared" si="20"/>
        <v>0</v>
      </c>
      <c r="L68" s="94"/>
      <c r="M68" s="100">
        <f t="shared" si="21"/>
        <v>0</v>
      </c>
      <c r="N68" s="94"/>
      <c r="O68" s="100">
        <f t="shared" si="22"/>
        <v>0</v>
      </c>
      <c r="P68" s="94"/>
      <c r="Q68" s="100">
        <f t="shared" si="23"/>
        <v>0</v>
      </c>
      <c r="R68" s="94"/>
      <c r="S68" s="100">
        <f t="shared" si="24"/>
        <v>0</v>
      </c>
      <c r="T68" s="94"/>
      <c r="U68" s="100">
        <f t="shared" si="25"/>
        <v>0</v>
      </c>
      <c r="V68" s="94"/>
      <c r="W68" s="100">
        <f t="shared" si="26"/>
        <v>0</v>
      </c>
      <c r="X68" s="94"/>
      <c r="Y68" s="100">
        <f t="shared" si="27"/>
        <v>0</v>
      </c>
      <c r="Z68" s="94"/>
      <c r="AA68" s="100">
        <f t="shared" si="28"/>
        <v>0</v>
      </c>
      <c r="AB68" s="94"/>
      <c r="AC68" s="100">
        <f t="shared" si="29"/>
        <v>0</v>
      </c>
      <c r="AD68" s="94"/>
      <c r="AE68" s="100">
        <f t="shared" si="30"/>
        <v>0</v>
      </c>
      <c r="AF68" s="101">
        <f t="shared" si="191"/>
        <v>0</v>
      </c>
      <c r="AG68" s="100">
        <f t="shared" si="192"/>
        <v>0</v>
      </c>
      <c r="AH68" s="99"/>
      <c r="AI68" s="100">
        <f t="shared" si="33"/>
        <v>0</v>
      </c>
      <c r="AJ68" s="99"/>
      <c r="AK68" s="100">
        <f t="shared" si="34"/>
        <v>0</v>
      </c>
      <c r="AL68" s="99"/>
      <c r="AM68" s="100">
        <f t="shared" si="34"/>
        <v>0</v>
      </c>
      <c r="AN68" s="99"/>
      <c r="AO68" s="100">
        <f t="shared" si="35"/>
        <v>0</v>
      </c>
      <c r="AP68" s="99"/>
      <c r="AQ68" s="100">
        <f t="shared" si="36"/>
        <v>0</v>
      </c>
      <c r="AR68" s="99"/>
      <c r="AS68" s="100">
        <f t="shared" si="37"/>
        <v>0</v>
      </c>
      <c r="AT68" s="99"/>
      <c r="AU68" s="100">
        <f t="shared" si="38"/>
        <v>0</v>
      </c>
      <c r="AV68" s="99"/>
      <c r="AW68" s="100">
        <f t="shared" si="39"/>
        <v>0</v>
      </c>
      <c r="AX68" s="99"/>
      <c r="AY68" s="100">
        <f t="shared" si="40"/>
        <v>0</v>
      </c>
      <c r="AZ68" s="99"/>
      <c r="BA68" s="100">
        <f t="shared" si="41"/>
        <v>0</v>
      </c>
      <c r="BB68" s="99"/>
      <c r="BC68" s="100">
        <f t="shared" si="42"/>
        <v>0</v>
      </c>
      <c r="BD68" s="99"/>
      <c r="BE68" s="100">
        <f t="shared" si="43"/>
        <v>0</v>
      </c>
      <c r="BF68" s="101">
        <f t="shared" si="85"/>
        <v>0</v>
      </c>
      <c r="BG68" s="100">
        <f t="shared" si="85"/>
        <v>0</v>
      </c>
      <c r="BH68" s="99"/>
      <c r="BI68" s="100">
        <f t="shared" si="193"/>
        <v>0</v>
      </c>
      <c r="BJ68" s="99"/>
      <c r="BK68" s="100">
        <f t="shared" si="194"/>
        <v>0</v>
      </c>
      <c r="BL68" s="99"/>
      <c r="BM68" s="100">
        <f t="shared" si="195"/>
        <v>0</v>
      </c>
      <c r="BN68" s="99"/>
      <c r="BO68" s="100">
        <f t="shared" si="196"/>
        <v>0</v>
      </c>
      <c r="BP68" s="99"/>
      <c r="BQ68" s="100">
        <f t="shared" si="197"/>
        <v>0</v>
      </c>
      <c r="BR68" s="99"/>
      <c r="BS68" s="100">
        <f t="shared" si="198"/>
        <v>0</v>
      </c>
      <c r="BT68" s="99"/>
      <c r="BU68" s="100">
        <f t="shared" si="199"/>
        <v>0</v>
      </c>
      <c r="BV68" s="99"/>
      <c r="BW68" s="100">
        <f t="shared" si="200"/>
        <v>0</v>
      </c>
      <c r="BX68" s="99"/>
      <c r="BY68" s="100">
        <f t="shared" si="201"/>
        <v>0</v>
      </c>
      <c r="BZ68" s="99"/>
      <c r="CA68" s="100">
        <f t="shared" si="202"/>
        <v>0</v>
      </c>
      <c r="CB68" s="99"/>
      <c r="CC68" s="100">
        <f t="shared" si="203"/>
        <v>0</v>
      </c>
      <c r="CD68" s="99"/>
      <c r="CE68" s="100">
        <f t="shared" si="204"/>
        <v>0</v>
      </c>
      <c r="CF68" s="101">
        <f t="shared" si="205"/>
        <v>0</v>
      </c>
      <c r="CG68" s="100">
        <f t="shared" si="205"/>
        <v>0</v>
      </c>
    </row>
    <row r="69" spans="1:85" s="102" customFormat="1" ht="19.899999999999999" customHeight="1" x14ac:dyDescent="0.25">
      <c r="A69" s="94"/>
      <c r="B69" s="95"/>
      <c r="C69" s="95"/>
      <c r="D69" s="94"/>
      <c r="E69" s="94"/>
      <c r="F69" s="94"/>
      <c r="G69" s="94"/>
      <c r="H69" s="94"/>
      <c r="I69" s="100"/>
      <c r="J69" s="94"/>
      <c r="K69" s="100"/>
      <c r="L69" s="94"/>
      <c r="M69" s="100"/>
      <c r="N69" s="94"/>
      <c r="O69" s="100"/>
      <c r="P69" s="94"/>
      <c r="Q69" s="100"/>
      <c r="R69" s="94"/>
      <c r="S69" s="100"/>
      <c r="T69" s="94"/>
      <c r="U69" s="100"/>
      <c r="V69" s="94"/>
      <c r="W69" s="100"/>
      <c r="X69" s="94"/>
      <c r="Y69" s="100"/>
      <c r="Z69" s="94"/>
      <c r="AA69" s="100"/>
      <c r="AB69" s="94"/>
      <c r="AC69" s="100"/>
      <c r="AD69" s="94"/>
      <c r="AE69" s="100"/>
      <c r="AF69" s="101"/>
      <c r="AG69" s="100"/>
      <c r="AH69" s="99"/>
      <c r="AI69" s="100"/>
      <c r="AJ69" s="99"/>
      <c r="AK69" s="100"/>
      <c r="AL69" s="99"/>
      <c r="AM69" s="100"/>
      <c r="AN69" s="99"/>
      <c r="AO69" s="100"/>
      <c r="AP69" s="99"/>
      <c r="AQ69" s="100"/>
      <c r="AR69" s="99"/>
      <c r="AS69" s="100"/>
      <c r="AT69" s="99"/>
      <c r="AU69" s="100"/>
      <c r="AV69" s="99"/>
      <c r="AW69" s="100"/>
      <c r="AX69" s="99"/>
      <c r="AY69" s="100"/>
      <c r="AZ69" s="99"/>
      <c r="BA69" s="100"/>
      <c r="BB69" s="99"/>
      <c r="BC69" s="100"/>
      <c r="BD69" s="99"/>
      <c r="BE69" s="100"/>
      <c r="BF69" s="101"/>
      <c r="BG69" s="100"/>
      <c r="BH69" s="99"/>
      <c r="BI69" s="100"/>
      <c r="BJ69" s="99"/>
      <c r="BK69" s="100"/>
      <c r="BL69" s="99"/>
      <c r="BM69" s="100"/>
      <c r="BN69" s="99"/>
      <c r="BO69" s="100"/>
      <c r="BP69" s="99"/>
      <c r="BQ69" s="100"/>
      <c r="BR69" s="99"/>
      <c r="BS69" s="100"/>
      <c r="BT69" s="99"/>
      <c r="BU69" s="100"/>
      <c r="BV69" s="99"/>
      <c r="BW69" s="100"/>
      <c r="BX69" s="99"/>
      <c r="BY69" s="100"/>
      <c r="BZ69" s="99"/>
      <c r="CA69" s="100"/>
      <c r="CB69" s="99"/>
      <c r="CC69" s="100"/>
      <c r="CD69" s="99"/>
      <c r="CE69" s="100"/>
      <c r="CF69" s="101"/>
      <c r="CG69" s="100"/>
    </row>
    <row r="70" spans="1:85" s="102" customFormat="1" ht="19.899999999999999" customHeight="1" x14ac:dyDescent="0.25">
      <c r="A70" s="94">
        <v>57</v>
      </c>
      <c r="B70" s="95" t="s">
        <v>126</v>
      </c>
      <c r="C70" s="95" t="s">
        <v>77</v>
      </c>
      <c r="D70" s="94">
        <f>RANK(BF70,$BF$4:$BF$147)</f>
        <v>17</v>
      </c>
      <c r="E70" s="94">
        <v>1</v>
      </c>
      <c r="F70" s="94" t="s">
        <v>75</v>
      </c>
      <c r="G70" s="94"/>
      <c r="H70" s="94"/>
      <c r="I70" s="100">
        <f t="shared" si="19"/>
        <v>0</v>
      </c>
      <c r="J70" s="94"/>
      <c r="K70" s="100">
        <f t="shared" si="20"/>
        <v>0</v>
      </c>
      <c r="L70" s="94"/>
      <c r="M70" s="100">
        <f t="shared" si="21"/>
        <v>0</v>
      </c>
      <c r="N70" s="94"/>
      <c r="O70" s="100">
        <f t="shared" si="22"/>
        <v>0</v>
      </c>
      <c r="P70" s="94"/>
      <c r="Q70" s="100">
        <f t="shared" si="23"/>
        <v>0</v>
      </c>
      <c r="R70" s="94"/>
      <c r="S70" s="100">
        <f t="shared" si="24"/>
        <v>0</v>
      </c>
      <c r="T70" s="94"/>
      <c r="U70" s="100">
        <f t="shared" si="25"/>
        <v>0</v>
      </c>
      <c r="V70" s="94"/>
      <c r="W70" s="100">
        <f t="shared" si="26"/>
        <v>0</v>
      </c>
      <c r="X70" s="94"/>
      <c r="Y70" s="100">
        <f t="shared" si="27"/>
        <v>0</v>
      </c>
      <c r="Z70" s="94"/>
      <c r="AA70" s="100">
        <f t="shared" si="28"/>
        <v>0</v>
      </c>
      <c r="AB70" s="94"/>
      <c r="AC70" s="100">
        <f t="shared" si="29"/>
        <v>0</v>
      </c>
      <c r="AD70" s="94"/>
      <c r="AE70" s="100">
        <f t="shared" si="30"/>
        <v>0</v>
      </c>
      <c r="AF70" s="101">
        <f t="shared" ref="AF70:AF72" si="206">SUM(H70,J70,L70,N70,P70,R70,T70,V70,X70,Z70,AB70,AD70)</f>
        <v>0</v>
      </c>
      <c r="AG70" s="100">
        <f t="shared" ref="AG70:AG72" si="207">SUM(I70,K70,M70,O70,Q70,S70,U70,W70,Y70,AA70,AC70,AE70)</f>
        <v>0</v>
      </c>
      <c r="AH70" s="99"/>
      <c r="AI70" s="100">
        <f t="shared" si="33"/>
        <v>0</v>
      </c>
      <c r="AJ70" s="99"/>
      <c r="AK70" s="100">
        <f t="shared" si="34"/>
        <v>0</v>
      </c>
      <c r="AL70" s="99"/>
      <c r="AM70" s="100">
        <f t="shared" si="34"/>
        <v>0</v>
      </c>
      <c r="AN70" s="99"/>
      <c r="AO70" s="100">
        <f t="shared" si="35"/>
        <v>0</v>
      </c>
      <c r="AP70" s="99"/>
      <c r="AQ70" s="100">
        <f t="shared" si="36"/>
        <v>0</v>
      </c>
      <c r="AR70" s="99"/>
      <c r="AS70" s="100">
        <f t="shared" si="37"/>
        <v>0</v>
      </c>
      <c r="AT70" s="99"/>
      <c r="AU70" s="100">
        <f t="shared" si="38"/>
        <v>0</v>
      </c>
      <c r="AV70" s="99"/>
      <c r="AW70" s="100">
        <f t="shared" si="39"/>
        <v>0</v>
      </c>
      <c r="AX70" s="99"/>
      <c r="AY70" s="100">
        <f t="shared" si="40"/>
        <v>0</v>
      </c>
      <c r="AZ70" s="99"/>
      <c r="BA70" s="100">
        <f t="shared" si="41"/>
        <v>0</v>
      </c>
      <c r="BB70" s="99"/>
      <c r="BC70" s="100">
        <f t="shared" si="42"/>
        <v>0</v>
      </c>
      <c r="BD70" s="99"/>
      <c r="BE70" s="100">
        <f t="shared" si="43"/>
        <v>0</v>
      </c>
      <c r="BF70" s="101">
        <f t="shared" si="85"/>
        <v>0</v>
      </c>
      <c r="BG70" s="100">
        <f t="shared" si="85"/>
        <v>0</v>
      </c>
      <c r="BH70" s="99"/>
      <c r="BI70" s="100">
        <f t="shared" ref="BI70:BK114" si="208">BH70*$E70</f>
        <v>0</v>
      </c>
      <c r="BJ70" s="99"/>
      <c r="BK70" s="100">
        <f t="shared" ref="BK70:BK72" si="209">BJ70*$E70</f>
        <v>0</v>
      </c>
      <c r="BL70" s="99"/>
      <c r="BM70" s="100">
        <f t="shared" ref="BM70:BM72" si="210">BL70*$E70</f>
        <v>0</v>
      </c>
      <c r="BN70" s="99"/>
      <c r="BO70" s="100">
        <f t="shared" ref="BO70:BO72" si="211">BN70*$E70</f>
        <v>0</v>
      </c>
      <c r="BP70" s="99"/>
      <c r="BQ70" s="100">
        <f t="shared" ref="BQ70:BQ72" si="212">BP70*$E70</f>
        <v>0</v>
      </c>
      <c r="BR70" s="99"/>
      <c r="BS70" s="100">
        <f t="shared" ref="BS70:BS72" si="213">BR70*$E70</f>
        <v>0</v>
      </c>
      <c r="BT70" s="99"/>
      <c r="BU70" s="100">
        <f t="shared" ref="BU70:BU72" si="214">BT70*$E70</f>
        <v>0</v>
      </c>
      <c r="BV70" s="99"/>
      <c r="BW70" s="100">
        <f t="shared" ref="BW70:BW72" si="215">BV70*$E70</f>
        <v>0</v>
      </c>
      <c r="BX70" s="99"/>
      <c r="BY70" s="100">
        <f t="shared" ref="BY70:BY72" si="216">BX70*$E70</f>
        <v>0</v>
      </c>
      <c r="BZ70" s="99"/>
      <c r="CA70" s="100">
        <f t="shared" ref="CA70:CA72" si="217">BZ70*$E70</f>
        <v>0</v>
      </c>
      <c r="CB70" s="99"/>
      <c r="CC70" s="100">
        <f t="shared" ref="CC70:CC72" si="218">CB70*$E70</f>
        <v>0</v>
      </c>
      <c r="CD70" s="99"/>
      <c r="CE70" s="100">
        <f t="shared" ref="CE70:CE72" si="219">CD70*$E70</f>
        <v>0</v>
      </c>
      <c r="CF70" s="101">
        <f t="shared" ref="CF70:CG72" si="220">SUM(BH70,BJ70,BL70,BN70,BP70,BR70,BT70,BV70,BX70,BZ70,CB70,CD70)</f>
        <v>0</v>
      </c>
      <c r="CG70" s="100">
        <f t="shared" si="220"/>
        <v>0</v>
      </c>
    </row>
    <row r="71" spans="1:85" s="102" customFormat="1" ht="19.899999999999999" customHeight="1" x14ac:dyDescent="0.25">
      <c r="A71" s="94">
        <v>58</v>
      </c>
      <c r="B71" s="95" t="s">
        <v>127</v>
      </c>
      <c r="C71" s="95" t="s">
        <v>77</v>
      </c>
      <c r="D71" s="94">
        <f>RANK(BF71,$BF$4:$BF$147)</f>
        <v>17</v>
      </c>
      <c r="E71" s="94">
        <v>0.6</v>
      </c>
      <c r="F71" s="94" t="s">
        <v>75</v>
      </c>
      <c r="G71" s="94"/>
      <c r="H71" s="94"/>
      <c r="I71" s="100">
        <f t="shared" si="19"/>
        <v>0</v>
      </c>
      <c r="J71" s="94"/>
      <c r="K71" s="100">
        <f t="shared" si="20"/>
        <v>0</v>
      </c>
      <c r="L71" s="94"/>
      <c r="M71" s="100">
        <f t="shared" si="21"/>
        <v>0</v>
      </c>
      <c r="N71" s="94"/>
      <c r="O71" s="100">
        <f t="shared" si="22"/>
        <v>0</v>
      </c>
      <c r="P71" s="94"/>
      <c r="Q71" s="100">
        <f t="shared" si="23"/>
        <v>0</v>
      </c>
      <c r="R71" s="94"/>
      <c r="S71" s="100">
        <f t="shared" si="24"/>
        <v>0</v>
      </c>
      <c r="T71" s="94"/>
      <c r="U71" s="100">
        <f t="shared" si="25"/>
        <v>0</v>
      </c>
      <c r="V71" s="94"/>
      <c r="W71" s="100">
        <f t="shared" si="26"/>
        <v>0</v>
      </c>
      <c r="X71" s="94"/>
      <c r="Y71" s="100">
        <f t="shared" si="27"/>
        <v>0</v>
      </c>
      <c r="Z71" s="94"/>
      <c r="AA71" s="100">
        <f t="shared" si="28"/>
        <v>0</v>
      </c>
      <c r="AB71" s="94"/>
      <c r="AC71" s="100">
        <f t="shared" si="29"/>
        <v>0</v>
      </c>
      <c r="AD71" s="94"/>
      <c r="AE71" s="100">
        <f t="shared" si="30"/>
        <v>0</v>
      </c>
      <c r="AF71" s="101">
        <f t="shared" si="206"/>
        <v>0</v>
      </c>
      <c r="AG71" s="100">
        <f t="shared" si="207"/>
        <v>0</v>
      </c>
      <c r="AH71" s="99"/>
      <c r="AI71" s="100">
        <f t="shared" si="33"/>
        <v>0</v>
      </c>
      <c r="AJ71" s="99"/>
      <c r="AK71" s="100">
        <f t="shared" si="34"/>
        <v>0</v>
      </c>
      <c r="AL71" s="99"/>
      <c r="AM71" s="100">
        <f t="shared" si="34"/>
        <v>0</v>
      </c>
      <c r="AN71" s="99"/>
      <c r="AO71" s="100">
        <f t="shared" si="35"/>
        <v>0</v>
      </c>
      <c r="AP71" s="99"/>
      <c r="AQ71" s="100">
        <f t="shared" si="36"/>
        <v>0</v>
      </c>
      <c r="AR71" s="99"/>
      <c r="AS71" s="100">
        <f t="shared" si="37"/>
        <v>0</v>
      </c>
      <c r="AT71" s="99"/>
      <c r="AU71" s="100">
        <f t="shared" si="38"/>
        <v>0</v>
      </c>
      <c r="AV71" s="99"/>
      <c r="AW71" s="100">
        <f t="shared" si="39"/>
        <v>0</v>
      </c>
      <c r="AX71" s="99"/>
      <c r="AY71" s="100">
        <f t="shared" si="40"/>
        <v>0</v>
      </c>
      <c r="AZ71" s="99"/>
      <c r="BA71" s="100">
        <f t="shared" si="41"/>
        <v>0</v>
      </c>
      <c r="BB71" s="99"/>
      <c r="BC71" s="100">
        <f t="shared" si="42"/>
        <v>0</v>
      </c>
      <c r="BD71" s="99"/>
      <c r="BE71" s="100">
        <f t="shared" si="43"/>
        <v>0</v>
      </c>
      <c r="BF71" s="101">
        <f t="shared" si="85"/>
        <v>0</v>
      </c>
      <c r="BG71" s="100">
        <f t="shared" si="85"/>
        <v>0</v>
      </c>
      <c r="BH71" s="99"/>
      <c r="BI71" s="100">
        <f t="shared" si="208"/>
        <v>0</v>
      </c>
      <c r="BJ71" s="99"/>
      <c r="BK71" s="100">
        <f t="shared" si="209"/>
        <v>0</v>
      </c>
      <c r="BL71" s="99"/>
      <c r="BM71" s="100">
        <f t="shared" si="210"/>
        <v>0</v>
      </c>
      <c r="BN71" s="99"/>
      <c r="BO71" s="100">
        <f t="shared" si="211"/>
        <v>0</v>
      </c>
      <c r="BP71" s="99"/>
      <c r="BQ71" s="100">
        <f t="shared" si="212"/>
        <v>0</v>
      </c>
      <c r="BR71" s="99"/>
      <c r="BS71" s="100">
        <f t="shared" si="213"/>
        <v>0</v>
      </c>
      <c r="BT71" s="99"/>
      <c r="BU71" s="100">
        <f t="shared" si="214"/>
        <v>0</v>
      </c>
      <c r="BV71" s="99"/>
      <c r="BW71" s="100">
        <f t="shared" si="215"/>
        <v>0</v>
      </c>
      <c r="BX71" s="99"/>
      <c r="BY71" s="100">
        <f t="shared" si="216"/>
        <v>0</v>
      </c>
      <c r="BZ71" s="99"/>
      <c r="CA71" s="100">
        <f t="shared" si="217"/>
        <v>0</v>
      </c>
      <c r="CB71" s="99"/>
      <c r="CC71" s="100">
        <f t="shared" si="218"/>
        <v>0</v>
      </c>
      <c r="CD71" s="99"/>
      <c r="CE71" s="100">
        <f t="shared" si="219"/>
        <v>0</v>
      </c>
      <c r="CF71" s="101">
        <f t="shared" si="220"/>
        <v>0</v>
      </c>
      <c r="CG71" s="100">
        <f t="shared" si="220"/>
        <v>0</v>
      </c>
    </row>
    <row r="72" spans="1:85" s="102" customFormat="1" ht="19.899999999999999" customHeight="1" x14ac:dyDescent="0.25">
      <c r="A72" s="94">
        <v>59</v>
      </c>
      <c r="B72" s="95" t="s">
        <v>128</v>
      </c>
      <c r="C72" s="95" t="s">
        <v>74</v>
      </c>
      <c r="D72" s="94">
        <f>RANK(BF72,$BF$4:$BF$147)</f>
        <v>17</v>
      </c>
      <c r="E72" s="94">
        <v>0.64</v>
      </c>
      <c r="F72" s="94" t="s">
        <v>85</v>
      </c>
      <c r="G72" s="94"/>
      <c r="H72" s="94"/>
      <c r="I72" s="100">
        <f t="shared" si="19"/>
        <v>0</v>
      </c>
      <c r="J72" s="94"/>
      <c r="K72" s="100">
        <f t="shared" si="20"/>
        <v>0</v>
      </c>
      <c r="L72" s="94"/>
      <c r="M72" s="100">
        <f t="shared" si="21"/>
        <v>0</v>
      </c>
      <c r="N72" s="94"/>
      <c r="O72" s="100">
        <f t="shared" si="22"/>
        <v>0</v>
      </c>
      <c r="P72" s="94"/>
      <c r="Q72" s="100">
        <f t="shared" si="23"/>
        <v>0</v>
      </c>
      <c r="R72" s="94"/>
      <c r="S72" s="100">
        <f t="shared" si="24"/>
        <v>0</v>
      </c>
      <c r="T72" s="94"/>
      <c r="U72" s="100">
        <f t="shared" si="25"/>
        <v>0</v>
      </c>
      <c r="V72" s="94"/>
      <c r="W72" s="100">
        <f t="shared" si="26"/>
        <v>0</v>
      </c>
      <c r="X72" s="94"/>
      <c r="Y72" s="100">
        <f t="shared" si="27"/>
        <v>0</v>
      </c>
      <c r="Z72" s="94"/>
      <c r="AA72" s="100">
        <f t="shared" si="28"/>
        <v>0</v>
      </c>
      <c r="AB72" s="94"/>
      <c r="AC72" s="100">
        <f t="shared" si="29"/>
        <v>0</v>
      </c>
      <c r="AD72" s="94"/>
      <c r="AE72" s="100">
        <f t="shared" si="30"/>
        <v>0</v>
      </c>
      <c r="AF72" s="101">
        <f t="shared" si="206"/>
        <v>0</v>
      </c>
      <c r="AG72" s="100">
        <f t="shared" si="207"/>
        <v>0</v>
      </c>
      <c r="AH72" s="99"/>
      <c r="AI72" s="100">
        <f t="shared" si="33"/>
        <v>0</v>
      </c>
      <c r="AJ72" s="99"/>
      <c r="AK72" s="100">
        <f t="shared" si="34"/>
        <v>0</v>
      </c>
      <c r="AL72" s="99"/>
      <c r="AM72" s="100">
        <f t="shared" si="34"/>
        <v>0</v>
      </c>
      <c r="AN72" s="99"/>
      <c r="AO72" s="100">
        <f t="shared" si="35"/>
        <v>0</v>
      </c>
      <c r="AP72" s="99"/>
      <c r="AQ72" s="100">
        <f t="shared" si="36"/>
        <v>0</v>
      </c>
      <c r="AR72" s="99"/>
      <c r="AS72" s="100">
        <f t="shared" si="37"/>
        <v>0</v>
      </c>
      <c r="AT72" s="99"/>
      <c r="AU72" s="100">
        <f t="shared" si="38"/>
        <v>0</v>
      </c>
      <c r="AV72" s="99"/>
      <c r="AW72" s="100">
        <f t="shared" si="39"/>
        <v>0</v>
      </c>
      <c r="AX72" s="99"/>
      <c r="AY72" s="100">
        <f t="shared" si="40"/>
        <v>0</v>
      </c>
      <c r="AZ72" s="99"/>
      <c r="BA72" s="100">
        <f t="shared" si="41"/>
        <v>0</v>
      </c>
      <c r="BB72" s="99"/>
      <c r="BC72" s="100">
        <f t="shared" si="42"/>
        <v>0</v>
      </c>
      <c r="BD72" s="99"/>
      <c r="BE72" s="100">
        <f t="shared" si="43"/>
        <v>0</v>
      </c>
      <c r="BF72" s="101">
        <f t="shared" si="85"/>
        <v>0</v>
      </c>
      <c r="BG72" s="100">
        <f t="shared" si="85"/>
        <v>0</v>
      </c>
      <c r="BH72" s="99"/>
      <c r="BI72" s="100">
        <f t="shared" si="208"/>
        <v>0</v>
      </c>
      <c r="BJ72" s="99"/>
      <c r="BK72" s="100">
        <f t="shared" si="209"/>
        <v>0</v>
      </c>
      <c r="BL72" s="99"/>
      <c r="BM72" s="100">
        <f t="shared" si="210"/>
        <v>0</v>
      </c>
      <c r="BN72" s="99"/>
      <c r="BO72" s="100">
        <f t="shared" si="211"/>
        <v>0</v>
      </c>
      <c r="BP72" s="99"/>
      <c r="BQ72" s="100">
        <f t="shared" si="212"/>
        <v>0</v>
      </c>
      <c r="BR72" s="99"/>
      <c r="BS72" s="100">
        <f t="shared" si="213"/>
        <v>0</v>
      </c>
      <c r="BT72" s="99"/>
      <c r="BU72" s="100">
        <f t="shared" si="214"/>
        <v>0</v>
      </c>
      <c r="BV72" s="99"/>
      <c r="BW72" s="100">
        <f t="shared" si="215"/>
        <v>0</v>
      </c>
      <c r="BX72" s="99"/>
      <c r="BY72" s="100">
        <f t="shared" si="216"/>
        <v>0</v>
      </c>
      <c r="BZ72" s="99"/>
      <c r="CA72" s="100">
        <f t="shared" si="217"/>
        <v>0</v>
      </c>
      <c r="CB72" s="99"/>
      <c r="CC72" s="100">
        <f t="shared" si="218"/>
        <v>0</v>
      </c>
      <c r="CD72" s="99"/>
      <c r="CE72" s="100">
        <f t="shared" si="219"/>
        <v>0</v>
      </c>
      <c r="CF72" s="101">
        <f t="shared" si="220"/>
        <v>0</v>
      </c>
      <c r="CG72" s="100">
        <f t="shared" si="220"/>
        <v>0</v>
      </c>
    </row>
    <row r="73" spans="1:85" s="102" customFormat="1" ht="19.899999999999999" customHeight="1" x14ac:dyDescent="0.25">
      <c r="A73" s="94"/>
      <c r="B73" s="95"/>
      <c r="C73" s="95"/>
      <c r="D73" s="94"/>
      <c r="E73" s="94"/>
      <c r="F73" s="94"/>
      <c r="G73" s="94"/>
      <c r="H73" s="94"/>
      <c r="I73" s="100"/>
      <c r="J73" s="94"/>
      <c r="K73" s="100"/>
      <c r="L73" s="94"/>
      <c r="M73" s="100"/>
      <c r="N73" s="94"/>
      <c r="O73" s="100"/>
      <c r="P73" s="94"/>
      <c r="Q73" s="100"/>
      <c r="R73" s="94"/>
      <c r="S73" s="100"/>
      <c r="T73" s="94"/>
      <c r="U73" s="100"/>
      <c r="V73" s="94"/>
      <c r="W73" s="100"/>
      <c r="X73" s="94"/>
      <c r="Y73" s="100"/>
      <c r="Z73" s="94"/>
      <c r="AA73" s="100"/>
      <c r="AB73" s="94"/>
      <c r="AC73" s="100"/>
      <c r="AD73" s="94"/>
      <c r="AE73" s="100"/>
      <c r="AF73" s="101"/>
      <c r="AG73" s="100"/>
      <c r="AH73" s="99"/>
      <c r="AI73" s="100"/>
      <c r="AJ73" s="99"/>
      <c r="AK73" s="100"/>
      <c r="AL73" s="99"/>
      <c r="AM73" s="100"/>
      <c r="AN73" s="99"/>
      <c r="AO73" s="100"/>
      <c r="AP73" s="99"/>
      <c r="AQ73" s="100"/>
      <c r="AR73" s="99"/>
      <c r="AS73" s="100"/>
      <c r="AT73" s="99"/>
      <c r="AU73" s="100"/>
      <c r="AV73" s="99"/>
      <c r="AW73" s="100"/>
      <c r="AX73" s="99"/>
      <c r="AY73" s="100"/>
      <c r="AZ73" s="99"/>
      <c r="BA73" s="100"/>
      <c r="BB73" s="99"/>
      <c r="BC73" s="100"/>
      <c r="BD73" s="99"/>
      <c r="BE73" s="100"/>
      <c r="BF73" s="101"/>
      <c r="BG73" s="100"/>
      <c r="BH73" s="99"/>
      <c r="BI73" s="100"/>
      <c r="BJ73" s="99"/>
      <c r="BK73" s="100"/>
      <c r="BL73" s="99"/>
      <c r="BM73" s="100"/>
      <c r="BN73" s="99"/>
      <c r="BO73" s="100"/>
      <c r="BP73" s="99"/>
      <c r="BQ73" s="100"/>
      <c r="BR73" s="99"/>
      <c r="BS73" s="100"/>
      <c r="BT73" s="99"/>
      <c r="BU73" s="100"/>
      <c r="BV73" s="99"/>
      <c r="BW73" s="100"/>
      <c r="BX73" s="99"/>
      <c r="BY73" s="100"/>
      <c r="BZ73" s="99"/>
      <c r="CA73" s="100"/>
      <c r="CB73" s="99"/>
      <c r="CC73" s="100"/>
      <c r="CD73" s="99"/>
      <c r="CE73" s="100"/>
      <c r="CF73" s="101"/>
      <c r="CG73" s="100"/>
    </row>
    <row r="74" spans="1:85" s="102" customFormat="1" ht="19.899999999999999" customHeight="1" x14ac:dyDescent="0.25">
      <c r="A74" s="94">
        <v>60</v>
      </c>
      <c r="B74" s="95" t="s">
        <v>129</v>
      </c>
      <c r="C74" s="95" t="s">
        <v>74</v>
      </c>
      <c r="D74" s="94">
        <f>RANK(BF74,$BF$4:$BF$147)</f>
        <v>8</v>
      </c>
      <c r="E74" s="94">
        <v>0.64</v>
      </c>
      <c r="F74" s="94" t="s">
        <v>85</v>
      </c>
      <c r="G74" s="94">
        <v>1350</v>
      </c>
      <c r="H74" s="94">
        <v>840</v>
      </c>
      <c r="I74" s="97">
        <f t="shared" ref="I74:I139" si="221">H74*$E74</f>
        <v>537.6</v>
      </c>
      <c r="J74" s="94">
        <v>420</v>
      </c>
      <c r="K74" s="97">
        <f t="shared" ref="K74:K139" si="222">J74*$E74</f>
        <v>268.8</v>
      </c>
      <c r="L74" s="94">
        <v>1120</v>
      </c>
      <c r="M74" s="97">
        <f t="shared" ref="M74:M139" si="223">L74*$E74</f>
        <v>716.80000000000007</v>
      </c>
      <c r="N74" s="94"/>
      <c r="O74" s="97">
        <f t="shared" ref="O74:O139" si="224">N74*$E74</f>
        <v>0</v>
      </c>
      <c r="P74" s="94">
        <v>420</v>
      </c>
      <c r="Q74" s="97">
        <f t="shared" ref="Q74:Q139" si="225">P74*$E74</f>
        <v>268.8</v>
      </c>
      <c r="R74" s="94">
        <v>700</v>
      </c>
      <c r="S74" s="97">
        <f t="shared" ref="S74:S139" si="226">R74*$E74</f>
        <v>448</v>
      </c>
      <c r="T74" s="94">
        <v>420</v>
      </c>
      <c r="U74" s="97">
        <f t="shared" ref="U74:U139" si="227">T74*$E74</f>
        <v>268.8</v>
      </c>
      <c r="V74" s="94">
        <v>434</v>
      </c>
      <c r="W74" s="97">
        <f t="shared" ref="W74:W139" si="228">V74*$E74</f>
        <v>277.76</v>
      </c>
      <c r="X74" s="94">
        <v>280</v>
      </c>
      <c r="Y74" s="97">
        <f t="shared" ref="Y74:Y139" si="229">X74*$E74</f>
        <v>179.20000000000002</v>
      </c>
      <c r="Z74" s="94">
        <v>280</v>
      </c>
      <c r="AA74" s="97">
        <f t="shared" ref="AA74:AA139" si="230">Z74*$E74</f>
        <v>179.20000000000002</v>
      </c>
      <c r="AB74" s="94">
        <v>280</v>
      </c>
      <c r="AC74" s="97">
        <f t="shared" ref="AC74:AC139" si="231">AB74*$E74</f>
        <v>179.20000000000002</v>
      </c>
      <c r="AD74" s="94">
        <v>420</v>
      </c>
      <c r="AE74" s="97">
        <f t="shared" ref="AE74:AE139" si="232">AD74*$E74</f>
        <v>268.8</v>
      </c>
      <c r="AF74" s="101">
        <f t="shared" ref="AF74:AF75" si="233">SUM(H74,J74,L74,N74,P74,R74,T74,V74,X74,Z74,AB74,AD74)</f>
        <v>5614</v>
      </c>
      <c r="AG74" s="100">
        <f t="shared" ref="AG74:AG75" si="234">SUM(I74,K74,M74,O74,Q74,S74,U74,W74,Y74,AA74,AC74,AE74)</f>
        <v>3592.96</v>
      </c>
      <c r="AH74" s="96">
        <v>420</v>
      </c>
      <c r="AI74" s="97">
        <f t="shared" ref="AI74:AI139" si="235">AH74*$E74</f>
        <v>268.8</v>
      </c>
      <c r="AJ74" s="98">
        <v>420</v>
      </c>
      <c r="AK74" s="97">
        <f t="shared" ref="AK74" si="236">AJ74*$E74</f>
        <v>268.8</v>
      </c>
      <c r="AL74" s="99"/>
      <c r="AM74" s="100">
        <f t="shared" ref="AK74:AM139" si="237">AL74*$E74</f>
        <v>0</v>
      </c>
      <c r="AN74" s="99">
        <v>420</v>
      </c>
      <c r="AO74" s="100">
        <f t="shared" ref="AO74:AO139" si="238">AN74*$E74</f>
        <v>268.8</v>
      </c>
      <c r="AP74" s="99">
        <v>434</v>
      </c>
      <c r="AQ74" s="100">
        <f t="shared" ref="AQ74:AQ139" si="239">AP74*$E74</f>
        <v>277.76</v>
      </c>
      <c r="AR74" s="99"/>
      <c r="AS74" s="100">
        <f t="shared" ref="AS74:AS139" si="240">AR74*$E74</f>
        <v>0</v>
      </c>
      <c r="AT74" s="99">
        <v>420</v>
      </c>
      <c r="AU74" s="100">
        <f t="shared" ref="AU74:AU139" si="241">AT74*$E74</f>
        <v>268.8</v>
      </c>
      <c r="AV74" s="99"/>
      <c r="AW74" s="100">
        <f t="shared" ref="AW74:AW139" si="242">AV74*$E74</f>
        <v>0</v>
      </c>
      <c r="AX74" s="99">
        <v>140</v>
      </c>
      <c r="AY74" s="100">
        <f t="shared" ref="AY74:AY139" si="243">AX74*$E74</f>
        <v>89.600000000000009</v>
      </c>
      <c r="AZ74" s="99">
        <v>280</v>
      </c>
      <c r="BA74" s="100">
        <f t="shared" ref="BA74:BA139" si="244">AZ74*$E74</f>
        <v>179.20000000000002</v>
      </c>
      <c r="BB74" s="99">
        <v>840</v>
      </c>
      <c r="BC74" s="100">
        <f t="shared" ref="BC74:BC139" si="245">BB74*$E74</f>
        <v>537.6</v>
      </c>
      <c r="BD74" s="99">
        <v>420</v>
      </c>
      <c r="BE74" s="100">
        <f t="shared" ref="BE74:BE139" si="246">BD74*$E74</f>
        <v>268.8</v>
      </c>
      <c r="BF74" s="101">
        <f t="shared" si="85"/>
        <v>3794</v>
      </c>
      <c r="BG74" s="100">
        <f t="shared" si="85"/>
        <v>2428.1600000000003</v>
      </c>
      <c r="BH74" s="99"/>
      <c r="BI74" s="100">
        <f t="shared" si="208"/>
        <v>0</v>
      </c>
      <c r="BJ74" s="99">
        <v>420</v>
      </c>
      <c r="BK74" s="100">
        <f t="shared" si="208"/>
        <v>268.8</v>
      </c>
      <c r="BL74" s="99"/>
      <c r="BM74" s="100">
        <f t="shared" ref="BM74:BM75" si="247">BL74*$E74</f>
        <v>0</v>
      </c>
      <c r="BN74" s="99"/>
      <c r="BO74" s="100">
        <f t="shared" ref="BO74:BO75" si="248">BN74*$E74</f>
        <v>0</v>
      </c>
      <c r="BP74" s="99"/>
      <c r="BQ74" s="100">
        <f t="shared" ref="BQ74:BQ75" si="249">BP74*$E74</f>
        <v>0</v>
      </c>
      <c r="BR74" s="99"/>
      <c r="BS74" s="100">
        <f t="shared" ref="BS74:BS75" si="250">BR74*$E74</f>
        <v>0</v>
      </c>
      <c r="BT74" s="99"/>
      <c r="BU74" s="100">
        <f t="shared" ref="BU74:BU75" si="251">BT74*$E74</f>
        <v>0</v>
      </c>
      <c r="BV74" s="99"/>
      <c r="BW74" s="100">
        <f t="shared" ref="BW74:BW75" si="252">BV74*$E74</f>
        <v>0</v>
      </c>
      <c r="BX74" s="99"/>
      <c r="BY74" s="100">
        <f t="shared" ref="BY74:BY75" si="253">BX74*$E74</f>
        <v>0</v>
      </c>
      <c r="BZ74" s="99"/>
      <c r="CA74" s="100">
        <f t="shared" ref="CA74:CA75" si="254">BZ74*$E74</f>
        <v>0</v>
      </c>
      <c r="CB74" s="99"/>
      <c r="CC74" s="100">
        <f t="shared" ref="CC74:CC75" si="255">CB74*$E74</f>
        <v>0</v>
      </c>
      <c r="CD74" s="99"/>
      <c r="CE74" s="100">
        <f t="shared" ref="CE74:CE75" si="256">CD74*$E74</f>
        <v>0</v>
      </c>
      <c r="CF74" s="101">
        <f t="shared" ref="CF74:CG75" si="257">SUM(BH74,BJ74,BL74,BN74,BP74,BR74,BT74,BV74,BX74,BZ74,CB74,CD74)</f>
        <v>420</v>
      </c>
      <c r="CG74" s="100">
        <f t="shared" si="257"/>
        <v>268.8</v>
      </c>
    </row>
    <row r="75" spans="1:85" s="102" customFormat="1" ht="19.899999999999999" customHeight="1" x14ac:dyDescent="0.25">
      <c r="A75" s="94">
        <v>61</v>
      </c>
      <c r="B75" s="95" t="s">
        <v>129</v>
      </c>
      <c r="C75" s="95" t="s">
        <v>74</v>
      </c>
      <c r="D75" s="94">
        <f>RANK(BF75,$BF$4:$BF$147)</f>
        <v>17</v>
      </c>
      <c r="E75" s="94">
        <v>0.64</v>
      </c>
      <c r="F75" s="94" t="s">
        <v>83</v>
      </c>
      <c r="G75" s="94"/>
      <c r="H75" s="94"/>
      <c r="I75" s="100">
        <f t="shared" si="221"/>
        <v>0</v>
      </c>
      <c r="J75" s="94"/>
      <c r="K75" s="100">
        <f t="shared" si="222"/>
        <v>0</v>
      </c>
      <c r="L75" s="94"/>
      <c r="M75" s="100">
        <f t="shared" si="223"/>
        <v>0</v>
      </c>
      <c r="N75" s="94"/>
      <c r="O75" s="100">
        <f t="shared" si="224"/>
        <v>0</v>
      </c>
      <c r="P75" s="94"/>
      <c r="Q75" s="100">
        <f t="shared" si="225"/>
        <v>0</v>
      </c>
      <c r="R75" s="94"/>
      <c r="S75" s="100">
        <f t="shared" si="226"/>
        <v>0</v>
      </c>
      <c r="T75" s="94"/>
      <c r="U75" s="100">
        <f t="shared" si="227"/>
        <v>0</v>
      </c>
      <c r="V75" s="94"/>
      <c r="W75" s="100">
        <f t="shared" si="228"/>
        <v>0</v>
      </c>
      <c r="X75" s="94"/>
      <c r="Y75" s="100">
        <f t="shared" si="229"/>
        <v>0</v>
      </c>
      <c r="Z75" s="94"/>
      <c r="AA75" s="100">
        <f t="shared" si="230"/>
        <v>0</v>
      </c>
      <c r="AB75" s="94"/>
      <c r="AC75" s="100">
        <f t="shared" si="231"/>
        <v>0</v>
      </c>
      <c r="AD75" s="94"/>
      <c r="AE75" s="100">
        <f t="shared" si="232"/>
        <v>0</v>
      </c>
      <c r="AF75" s="101">
        <f t="shared" si="233"/>
        <v>0</v>
      </c>
      <c r="AG75" s="100">
        <f t="shared" si="234"/>
        <v>0</v>
      </c>
      <c r="AH75" s="99"/>
      <c r="AI75" s="100">
        <f t="shared" si="235"/>
        <v>0</v>
      </c>
      <c r="AJ75" s="99"/>
      <c r="AK75" s="100">
        <f t="shared" si="237"/>
        <v>0</v>
      </c>
      <c r="AL75" s="99"/>
      <c r="AM75" s="100">
        <f t="shared" si="237"/>
        <v>0</v>
      </c>
      <c r="AN75" s="99"/>
      <c r="AO75" s="100">
        <f t="shared" si="238"/>
        <v>0</v>
      </c>
      <c r="AP75" s="99"/>
      <c r="AQ75" s="100">
        <f t="shared" si="239"/>
        <v>0</v>
      </c>
      <c r="AR75" s="99"/>
      <c r="AS75" s="100">
        <f t="shared" si="240"/>
        <v>0</v>
      </c>
      <c r="AT75" s="99"/>
      <c r="AU75" s="100">
        <f t="shared" si="241"/>
        <v>0</v>
      </c>
      <c r="AV75" s="99"/>
      <c r="AW75" s="100">
        <f t="shared" si="242"/>
        <v>0</v>
      </c>
      <c r="AX75" s="99"/>
      <c r="AY75" s="100">
        <f t="shared" si="243"/>
        <v>0</v>
      </c>
      <c r="AZ75" s="99"/>
      <c r="BA75" s="100">
        <f t="shared" si="244"/>
        <v>0</v>
      </c>
      <c r="BB75" s="99"/>
      <c r="BC75" s="100">
        <f t="shared" si="245"/>
        <v>0</v>
      </c>
      <c r="BD75" s="99"/>
      <c r="BE75" s="100">
        <f t="shared" si="246"/>
        <v>0</v>
      </c>
      <c r="BF75" s="101">
        <f t="shared" si="85"/>
        <v>0</v>
      </c>
      <c r="BG75" s="100">
        <f t="shared" si="85"/>
        <v>0</v>
      </c>
      <c r="BH75" s="99"/>
      <c r="BI75" s="100">
        <f t="shared" si="208"/>
        <v>0</v>
      </c>
      <c r="BJ75" s="99"/>
      <c r="BK75" s="100">
        <f t="shared" si="208"/>
        <v>0</v>
      </c>
      <c r="BL75" s="99"/>
      <c r="BM75" s="100">
        <f t="shared" si="247"/>
        <v>0</v>
      </c>
      <c r="BN75" s="99"/>
      <c r="BO75" s="100">
        <f t="shared" si="248"/>
        <v>0</v>
      </c>
      <c r="BP75" s="99"/>
      <c r="BQ75" s="100">
        <f t="shared" si="249"/>
        <v>0</v>
      </c>
      <c r="BR75" s="99"/>
      <c r="BS75" s="100">
        <f t="shared" si="250"/>
        <v>0</v>
      </c>
      <c r="BT75" s="99"/>
      <c r="BU75" s="100">
        <f t="shared" si="251"/>
        <v>0</v>
      </c>
      <c r="BV75" s="99"/>
      <c r="BW75" s="100">
        <f t="shared" si="252"/>
        <v>0</v>
      </c>
      <c r="BX75" s="99"/>
      <c r="BY75" s="100">
        <f t="shared" si="253"/>
        <v>0</v>
      </c>
      <c r="BZ75" s="99"/>
      <c r="CA75" s="100">
        <f t="shared" si="254"/>
        <v>0</v>
      </c>
      <c r="CB75" s="99"/>
      <c r="CC75" s="100">
        <f t="shared" si="255"/>
        <v>0</v>
      </c>
      <c r="CD75" s="99"/>
      <c r="CE75" s="100">
        <f t="shared" si="256"/>
        <v>0</v>
      </c>
      <c r="CF75" s="101">
        <f t="shared" si="257"/>
        <v>0</v>
      </c>
      <c r="CG75" s="100">
        <f t="shared" si="257"/>
        <v>0</v>
      </c>
    </row>
    <row r="76" spans="1:85" s="102" customFormat="1" ht="19.899999999999999" customHeight="1" x14ac:dyDescent="0.25">
      <c r="A76" s="94"/>
      <c r="B76" s="95"/>
      <c r="C76" s="95"/>
      <c r="D76" s="94"/>
      <c r="E76" s="94"/>
      <c r="F76" s="94"/>
      <c r="G76" s="94"/>
      <c r="H76" s="94"/>
      <c r="I76" s="100"/>
      <c r="J76" s="94"/>
      <c r="K76" s="100"/>
      <c r="L76" s="94"/>
      <c r="M76" s="100"/>
      <c r="N76" s="94"/>
      <c r="O76" s="100"/>
      <c r="P76" s="94"/>
      <c r="Q76" s="100"/>
      <c r="R76" s="94"/>
      <c r="S76" s="100"/>
      <c r="T76" s="94"/>
      <c r="U76" s="100"/>
      <c r="V76" s="94"/>
      <c r="W76" s="100"/>
      <c r="X76" s="94"/>
      <c r="Y76" s="100"/>
      <c r="Z76" s="94"/>
      <c r="AA76" s="100"/>
      <c r="AB76" s="94"/>
      <c r="AC76" s="100"/>
      <c r="AD76" s="94"/>
      <c r="AE76" s="100"/>
      <c r="AF76" s="101"/>
      <c r="AG76" s="100"/>
      <c r="AH76" s="99"/>
      <c r="AI76" s="100"/>
      <c r="AJ76" s="99"/>
      <c r="AK76" s="100"/>
      <c r="AL76" s="99"/>
      <c r="AM76" s="100"/>
      <c r="AN76" s="99"/>
      <c r="AO76" s="100"/>
      <c r="AP76" s="99"/>
      <c r="AQ76" s="100"/>
      <c r="AR76" s="99"/>
      <c r="AS76" s="100"/>
      <c r="AT76" s="99"/>
      <c r="AU76" s="100"/>
      <c r="AV76" s="99"/>
      <c r="AW76" s="100"/>
      <c r="AX76" s="99"/>
      <c r="AY76" s="100"/>
      <c r="AZ76" s="99"/>
      <c r="BA76" s="100"/>
      <c r="BB76" s="99"/>
      <c r="BC76" s="100"/>
      <c r="BD76" s="99"/>
      <c r="BE76" s="100"/>
      <c r="BF76" s="101"/>
      <c r="BG76" s="100"/>
      <c r="BH76" s="99"/>
      <c r="BI76" s="100"/>
      <c r="BJ76" s="99"/>
      <c r="BK76" s="100"/>
      <c r="BL76" s="99"/>
      <c r="BM76" s="100"/>
      <c r="BN76" s="99"/>
      <c r="BO76" s="100"/>
      <c r="BP76" s="99"/>
      <c r="BQ76" s="100"/>
      <c r="BR76" s="99"/>
      <c r="BS76" s="100"/>
      <c r="BT76" s="99"/>
      <c r="BU76" s="100"/>
      <c r="BV76" s="99"/>
      <c r="BW76" s="100"/>
      <c r="BX76" s="99"/>
      <c r="BY76" s="100"/>
      <c r="BZ76" s="99"/>
      <c r="CA76" s="100"/>
      <c r="CB76" s="99"/>
      <c r="CC76" s="100"/>
      <c r="CD76" s="99"/>
      <c r="CE76" s="100"/>
      <c r="CF76" s="101"/>
      <c r="CG76" s="100"/>
    </row>
    <row r="77" spans="1:85" s="102" customFormat="1" ht="19.899999999999999" customHeight="1" x14ac:dyDescent="0.25">
      <c r="A77" s="94">
        <v>62</v>
      </c>
      <c r="B77" s="95" t="s">
        <v>130</v>
      </c>
      <c r="C77" s="95" t="s">
        <v>74</v>
      </c>
      <c r="D77" s="94">
        <f>RANK(BF77,$BF$4:$BF$147)</f>
        <v>17</v>
      </c>
      <c r="E77" s="94">
        <v>0.64</v>
      </c>
      <c r="F77" s="94" t="s">
        <v>85</v>
      </c>
      <c r="G77" s="94">
        <v>1350</v>
      </c>
      <c r="H77" s="94"/>
      <c r="I77" s="100">
        <f t="shared" si="221"/>
        <v>0</v>
      </c>
      <c r="J77" s="94"/>
      <c r="K77" s="100">
        <f t="shared" si="222"/>
        <v>0</v>
      </c>
      <c r="L77" s="94"/>
      <c r="M77" s="100">
        <f t="shared" si="223"/>
        <v>0</v>
      </c>
      <c r="N77" s="94"/>
      <c r="O77" s="100">
        <f t="shared" si="224"/>
        <v>0</v>
      </c>
      <c r="P77" s="94"/>
      <c r="Q77" s="100">
        <f t="shared" si="225"/>
        <v>0</v>
      </c>
      <c r="R77" s="94"/>
      <c r="S77" s="100">
        <f t="shared" si="226"/>
        <v>0</v>
      </c>
      <c r="T77" s="94"/>
      <c r="U77" s="100">
        <f t="shared" si="227"/>
        <v>0</v>
      </c>
      <c r="V77" s="94"/>
      <c r="W77" s="100">
        <f t="shared" si="228"/>
        <v>0</v>
      </c>
      <c r="X77" s="94"/>
      <c r="Y77" s="100">
        <f t="shared" si="229"/>
        <v>0</v>
      </c>
      <c r="Z77" s="94"/>
      <c r="AA77" s="100">
        <f t="shared" si="230"/>
        <v>0</v>
      </c>
      <c r="AB77" s="94"/>
      <c r="AC77" s="100">
        <f t="shared" si="231"/>
        <v>0</v>
      </c>
      <c r="AD77" s="94"/>
      <c r="AE77" s="100">
        <f t="shared" si="232"/>
        <v>0</v>
      </c>
      <c r="AF77" s="101">
        <f t="shared" ref="AF77:AF78" si="258">SUM(H77,J77,L77,N77,P77,R77,T77,V77,X77,Z77,AB77,AD77)</f>
        <v>0</v>
      </c>
      <c r="AG77" s="100">
        <f t="shared" ref="AG77:AG78" si="259">SUM(I77,K77,M77,O77,Q77,S77,U77,W77,Y77,AA77,AC77,AE77)</f>
        <v>0</v>
      </c>
      <c r="AH77" s="99"/>
      <c r="AI77" s="100">
        <f t="shared" si="235"/>
        <v>0</v>
      </c>
      <c r="AJ77" s="99"/>
      <c r="AK77" s="100">
        <f t="shared" si="237"/>
        <v>0</v>
      </c>
      <c r="AL77" s="99"/>
      <c r="AM77" s="100">
        <f t="shared" si="237"/>
        <v>0</v>
      </c>
      <c r="AN77" s="99"/>
      <c r="AO77" s="100">
        <f t="shared" si="238"/>
        <v>0</v>
      </c>
      <c r="AP77" s="99"/>
      <c r="AQ77" s="100">
        <f t="shared" si="239"/>
        <v>0</v>
      </c>
      <c r="AR77" s="99"/>
      <c r="AS77" s="100">
        <f t="shared" si="240"/>
        <v>0</v>
      </c>
      <c r="AT77" s="99"/>
      <c r="AU77" s="100">
        <f t="shared" si="241"/>
        <v>0</v>
      </c>
      <c r="AV77" s="99"/>
      <c r="AW77" s="100">
        <f t="shared" si="242"/>
        <v>0</v>
      </c>
      <c r="AX77" s="99"/>
      <c r="AY77" s="100">
        <f t="shared" si="243"/>
        <v>0</v>
      </c>
      <c r="AZ77" s="99"/>
      <c r="BA77" s="100">
        <f t="shared" si="244"/>
        <v>0</v>
      </c>
      <c r="BB77" s="99"/>
      <c r="BC77" s="100">
        <f t="shared" si="245"/>
        <v>0</v>
      </c>
      <c r="BD77" s="99"/>
      <c r="BE77" s="100">
        <f t="shared" si="246"/>
        <v>0</v>
      </c>
      <c r="BF77" s="101">
        <f t="shared" si="85"/>
        <v>0</v>
      </c>
      <c r="BG77" s="100">
        <f t="shared" si="85"/>
        <v>0</v>
      </c>
      <c r="BH77" s="99"/>
      <c r="BI77" s="100">
        <f t="shared" ref="BI77:BI78" si="260">BH77*$E77</f>
        <v>0</v>
      </c>
      <c r="BJ77" s="99"/>
      <c r="BK77" s="100">
        <f t="shared" ref="BK77:BK78" si="261">BJ77*$E77</f>
        <v>0</v>
      </c>
      <c r="BL77" s="99"/>
      <c r="BM77" s="100">
        <f t="shared" ref="BM77:BM78" si="262">BL77*$E77</f>
        <v>0</v>
      </c>
      <c r="BN77" s="99"/>
      <c r="BO77" s="100">
        <f t="shared" ref="BO77:BO78" si="263">BN77*$E77</f>
        <v>0</v>
      </c>
      <c r="BP77" s="99"/>
      <c r="BQ77" s="100">
        <f t="shared" ref="BQ77:BQ78" si="264">BP77*$E77</f>
        <v>0</v>
      </c>
      <c r="BR77" s="99"/>
      <c r="BS77" s="100">
        <f t="shared" ref="BS77:BS78" si="265">BR77*$E77</f>
        <v>0</v>
      </c>
      <c r="BT77" s="99"/>
      <c r="BU77" s="100">
        <f t="shared" ref="BU77:BU78" si="266">BT77*$E77</f>
        <v>0</v>
      </c>
      <c r="BV77" s="99"/>
      <c r="BW77" s="100">
        <f t="shared" ref="BW77:BW78" si="267">BV77*$E77</f>
        <v>0</v>
      </c>
      <c r="BX77" s="99"/>
      <c r="BY77" s="100">
        <f t="shared" ref="BY77:BY78" si="268">BX77*$E77</f>
        <v>0</v>
      </c>
      <c r="BZ77" s="99"/>
      <c r="CA77" s="100">
        <f t="shared" ref="CA77:CA78" si="269">BZ77*$E77</f>
        <v>0</v>
      </c>
      <c r="CB77" s="99"/>
      <c r="CC77" s="100">
        <f t="shared" ref="CC77:CC78" si="270">CB77*$E77</f>
        <v>0</v>
      </c>
      <c r="CD77" s="99"/>
      <c r="CE77" s="100">
        <f t="shared" ref="CE77:CE78" si="271">CD77*$E77</f>
        <v>0</v>
      </c>
      <c r="CF77" s="101">
        <f t="shared" ref="CF77:CG78" si="272">SUM(BH77,BJ77,BL77,BN77,BP77,BR77,BT77,BV77,BX77,BZ77,CB77,CD77)</f>
        <v>0</v>
      </c>
      <c r="CG77" s="100">
        <f t="shared" si="272"/>
        <v>0</v>
      </c>
    </row>
    <row r="78" spans="1:85" s="102" customFormat="1" ht="19.899999999999999" customHeight="1" x14ac:dyDescent="0.25">
      <c r="A78" s="94">
        <v>63</v>
      </c>
      <c r="B78" s="95" t="s">
        <v>130</v>
      </c>
      <c r="C78" s="95" t="s">
        <v>74</v>
      </c>
      <c r="D78" s="94">
        <f>RANK(BF78,$BF$4:$BF$147)</f>
        <v>17</v>
      </c>
      <c r="E78" s="94">
        <v>0.64</v>
      </c>
      <c r="F78" s="94" t="s">
        <v>83</v>
      </c>
      <c r="G78" s="94">
        <v>1250</v>
      </c>
      <c r="H78" s="94"/>
      <c r="I78" s="100">
        <f t="shared" si="221"/>
        <v>0</v>
      </c>
      <c r="J78" s="94"/>
      <c r="K78" s="100">
        <f t="shared" si="222"/>
        <v>0</v>
      </c>
      <c r="L78" s="94"/>
      <c r="M78" s="100">
        <f t="shared" si="223"/>
        <v>0</v>
      </c>
      <c r="N78" s="94"/>
      <c r="O78" s="100">
        <f t="shared" si="224"/>
        <v>0</v>
      </c>
      <c r="P78" s="94"/>
      <c r="Q78" s="100">
        <f t="shared" si="225"/>
        <v>0</v>
      </c>
      <c r="R78" s="94"/>
      <c r="S78" s="100">
        <f t="shared" si="226"/>
        <v>0</v>
      </c>
      <c r="T78" s="94"/>
      <c r="U78" s="100">
        <f t="shared" si="227"/>
        <v>0</v>
      </c>
      <c r="V78" s="94"/>
      <c r="W78" s="100">
        <f t="shared" si="228"/>
        <v>0</v>
      </c>
      <c r="X78" s="94"/>
      <c r="Y78" s="100">
        <f t="shared" si="229"/>
        <v>0</v>
      </c>
      <c r="Z78" s="94"/>
      <c r="AA78" s="100">
        <f t="shared" si="230"/>
        <v>0</v>
      </c>
      <c r="AB78" s="94"/>
      <c r="AC78" s="100">
        <f t="shared" si="231"/>
        <v>0</v>
      </c>
      <c r="AD78" s="94"/>
      <c r="AE78" s="100">
        <f t="shared" si="232"/>
        <v>0</v>
      </c>
      <c r="AF78" s="101">
        <f t="shared" si="258"/>
        <v>0</v>
      </c>
      <c r="AG78" s="100">
        <f t="shared" si="259"/>
        <v>0</v>
      </c>
      <c r="AH78" s="99"/>
      <c r="AI78" s="100">
        <f t="shared" si="235"/>
        <v>0</v>
      </c>
      <c r="AJ78" s="99"/>
      <c r="AK78" s="100">
        <f t="shared" si="237"/>
        <v>0</v>
      </c>
      <c r="AL78" s="99"/>
      <c r="AM78" s="100">
        <f t="shared" si="237"/>
        <v>0</v>
      </c>
      <c r="AN78" s="99"/>
      <c r="AO78" s="100">
        <f t="shared" si="238"/>
        <v>0</v>
      </c>
      <c r="AP78" s="99"/>
      <c r="AQ78" s="100">
        <f t="shared" si="239"/>
        <v>0</v>
      </c>
      <c r="AR78" s="99"/>
      <c r="AS78" s="100">
        <f t="shared" si="240"/>
        <v>0</v>
      </c>
      <c r="AT78" s="99"/>
      <c r="AU78" s="100">
        <f t="shared" si="241"/>
        <v>0</v>
      </c>
      <c r="AV78" s="99"/>
      <c r="AW78" s="100">
        <f t="shared" si="242"/>
        <v>0</v>
      </c>
      <c r="AX78" s="99"/>
      <c r="AY78" s="100">
        <f t="shared" si="243"/>
        <v>0</v>
      </c>
      <c r="AZ78" s="99"/>
      <c r="BA78" s="100">
        <f t="shared" si="244"/>
        <v>0</v>
      </c>
      <c r="BB78" s="99"/>
      <c r="BC78" s="100">
        <f t="shared" si="245"/>
        <v>0</v>
      </c>
      <c r="BD78" s="99"/>
      <c r="BE78" s="100">
        <f t="shared" si="246"/>
        <v>0</v>
      </c>
      <c r="BF78" s="101">
        <f t="shared" si="85"/>
        <v>0</v>
      </c>
      <c r="BG78" s="100">
        <f t="shared" si="85"/>
        <v>0</v>
      </c>
      <c r="BH78" s="99"/>
      <c r="BI78" s="100">
        <f t="shared" si="260"/>
        <v>0</v>
      </c>
      <c r="BJ78" s="99"/>
      <c r="BK78" s="100">
        <f t="shared" si="261"/>
        <v>0</v>
      </c>
      <c r="BL78" s="99"/>
      <c r="BM78" s="100">
        <f t="shared" si="262"/>
        <v>0</v>
      </c>
      <c r="BN78" s="99"/>
      <c r="BO78" s="100">
        <f t="shared" si="263"/>
        <v>0</v>
      </c>
      <c r="BP78" s="99"/>
      <c r="BQ78" s="100">
        <f t="shared" si="264"/>
        <v>0</v>
      </c>
      <c r="BR78" s="99"/>
      <c r="BS78" s="100">
        <f t="shared" si="265"/>
        <v>0</v>
      </c>
      <c r="BT78" s="99"/>
      <c r="BU78" s="100">
        <f t="shared" si="266"/>
        <v>0</v>
      </c>
      <c r="BV78" s="99"/>
      <c r="BW78" s="100">
        <f t="shared" si="267"/>
        <v>0</v>
      </c>
      <c r="BX78" s="99"/>
      <c r="BY78" s="100">
        <f t="shared" si="268"/>
        <v>0</v>
      </c>
      <c r="BZ78" s="99"/>
      <c r="CA78" s="100">
        <f t="shared" si="269"/>
        <v>0</v>
      </c>
      <c r="CB78" s="99"/>
      <c r="CC78" s="100">
        <f t="shared" si="270"/>
        <v>0</v>
      </c>
      <c r="CD78" s="99"/>
      <c r="CE78" s="100">
        <f t="shared" si="271"/>
        <v>0</v>
      </c>
      <c r="CF78" s="101">
        <f t="shared" si="272"/>
        <v>0</v>
      </c>
      <c r="CG78" s="100">
        <f t="shared" si="272"/>
        <v>0</v>
      </c>
    </row>
    <row r="79" spans="1:85" s="102" customFormat="1" ht="19.899999999999999" customHeight="1" x14ac:dyDescent="0.25">
      <c r="A79" s="94"/>
      <c r="B79" s="95"/>
      <c r="C79" s="95"/>
      <c r="D79" s="94"/>
      <c r="E79" s="94"/>
      <c r="F79" s="94"/>
      <c r="G79" s="94"/>
      <c r="H79" s="94"/>
      <c r="I79" s="100"/>
      <c r="J79" s="94"/>
      <c r="K79" s="100"/>
      <c r="L79" s="94"/>
      <c r="M79" s="100"/>
      <c r="N79" s="94"/>
      <c r="O79" s="100"/>
      <c r="P79" s="94"/>
      <c r="Q79" s="100"/>
      <c r="R79" s="94"/>
      <c r="S79" s="100"/>
      <c r="T79" s="94"/>
      <c r="U79" s="100"/>
      <c r="V79" s="94"/>
      <c r="W79" s="100"/>
      <c r="X79" s="94"/>
      <c r="Y79" s="100"/>
      <c r="Z79" s="94"/>
      <c r="AA79" s="100"/>
      <c r="AB79" s="94"/>
      <c r="AC79" s="100"/>
      <c r="AD79" s="94"/>
      <c r="AE79" s="100"/>
      <c r="AF79" s="101"/>
      <c r="AG79" s="100"/>
      <c r="AH79" s="99"/>
      <c r="AI79" s="100"/>
      <c r="AJ79" s="99"/>
      <c r="AK79" s="100"/>
      <c r="AL79" s="99"/>
      <c r="AM79" s="100"/>
      <c r="AN79" s="99"/>
      <c r="AO79" s="100"/>
      <c r="AP79" s="99"/>
      <c r="AQ79" s="100"/>
      <c r="AR79" s="99"/>
      <c r="AS79" s="100"/>
      <c r="AT79" s="99"/>
      <c r="AU79" s="100"/>
      <c r="AV79" s="99"/>
      <c r="AW79" s="100"/>
      <c r="AX79" s="99"/>
      <c r="AY79" s="100"/>
      <c r="AZ79" s="99"/>
      <c r="BA79" s="100"/>
      <c r="BB79" s="99"/>
      <c r="BC79" s="100"/>
      <c r="BD79" s="99"/>
      <c r="BE79" s="100"/>
      <c r="BF79" s="101"/>
      <c r="BG79" s="100"/>
      <c r="BH79" s="99"/>
      <c r="BI79" s="100"/>
      <c r="BJ79" s="99"/>
      <c r="BK79" s="100"/>
      <c r="BL79" s="99"/>
      <c r="BM79" s="100"/>
      <c r="BN79" s="99"/>
      <c r="BO79" s="100"/>
      <c r="BP79" s="99"/>
      <c r="BQ79" s="100"/>
      <c r="BR79" s="99"/>
      <c r="BS79" s="100"/>
      <c r="BT79" s="99"/>
      <c r="BU79" s="100"/>
      <c r="BV79" s="99"/>
      <c r="BW79" s="100"/>
      <c r="BX79" s="99"/>
      <c r="BY79" s="100"/>
      <c r="BZ79" s="99"/>
      <c r="CA79" s="100"/>
      <c r="CB79" s="99"/>
      <c r="CC79" s="100"/>
      <c r="CD79" s="99"/>
      <c r="CE79" s="100"/>
      <c r="CF79" s="101"/>
      <c r="CG79" s="100"/>
    </row>
    <row r="80" spans="1:85" s="102" customFormat="1" ht="19.899999999999999" customHeight="1" x14ac:dyDescent="0.25">
      <c r="A80" s="94">
        <v>64</v>
      </c>
      <c r="B80" s="95" t="s">
        <v>131</v>
      </c>
      <c r="C80" s="95" t="s">
        <v>74</v>
      </c>
      <c r="D80" s="94">
        <f>RANK(BF80,$BF$4:$BF$147)</f>
        <v>17</v>
      </c>
      <c r="E80" s="94">
        <v>0.64</v>
      </c>
      <c r="F80" s="94" t="s">
        <v>83</v>
      </c>
      <c r="G80" s="94"/>
      <c r="H80" s="94"/>
      <c r="I80" s="100">
        <f t="shared" si="221"/>
        <v>0</v>
      </c>
      <c r="J80" s="94"/>
      <c r="K80" s="100">
        <f t="shared" si="222"/>
        <v>0</v>
      </c>
      <c r="L80" s="94"/>
      <c r="M80" s="100">
        <f t="shared" si="223"/>
        <v>0</v>
      </c>
      <c r="N80" s="94"/>
      <c r="O80" s="100">
        <f t="shared" si="224"/>
        <v>0</v>
      </c>
      <c r="P80" s="94"/>
      <c r="Q80" s="100">
        <f t="shared" si="225"/>
        <v>0</v>
      </c>
      <c r="R80" s="94"/>
      <c r="S80" s="100">
        <f t="shared" si="226"/>
        <v>0</v>
      </c>
      <c r="T80" s="94"/>
      <c r="U80" s="100">
        <f t="shared" si="227"/>
        <v>0</v>
      </c>
      <c r="V80" s="94"/>
      <c r="W80" s="100">
        <f t="shared" si="228"/>
        <v>0</v>
      </c>
      <c r="X80" s="94"/>
      <c r="Y80" s="100">
        <f t="shared" si="229"/>
        <v>0</v>
      </c>
      <c r="Z80" s="94"/>
      <c r="AA80" s="100">
        <f t="shared" si="230"/>
        <v>0</v>
      </c>
      <c r="AB80" s="94"/>
      <c r="AC80" s="100">
        <f t="shared" si="231"/>
        <v>0</v>
      </c>
      <c r="AD80" s="94"/>
      <c r="AE80" s="100">
        <f t="shared" si="232"/>
        <v>0</v>
      </c>
      <c r="AF80" s="101">
        <f t="shared" ref="AF80:AF81" si="273">SUM(H80,J80,L80,N80,P80,R80,T80,V80,X80,Z80,AB80,AD80)</f>
        <v>0</v>
      </c>
      <c r="AG80" s="100">
        <f t="shared" ref="AG80:AG81" si="274">SUM(I80,K80,M80,O80,Q80,S80,U80,W80,Y80,AA80,AC80,AE80)</f>
        <v>0</v>
      </c>
      <c r="AH80" s="99"/>
      <c r="AI80" s="100">
        <f t="shared" si="235"/>
        <v>0</v>
      </c>
      <c r="AJ80" s="99"/>
      <c r="AK80" s="100">
        <f t="shared" si="237"/>
        <v>0</v>
      </c>
      <c r="AL80" s="99"/>
      <c r="AM80" s="100">
        <f t="shared" si="237"/>
        <v>0</v>
      </c>
      <c r="AN80" s="99"/>
      <c r="AO80" s="100">
        <f t="shared" si="238"/>
        <v>0</v>
      </c>
      <c r="AP80" s="99"/>
      <c r="AQ80" s="100">
        <f t="shared" si="239"/>
        <v>0</v>
      </c>
      <c r="AR80" s="99"/>
      <c r="AS80" s="100">
        <f t="shared" si="240"/>
        <v>0</v>
      </c>
      <c r="AT80" s="99"/>
      <c r="AU80" s="100">
        <f t="shared" si="241"/>
        <v>0</v>
      </c>
      <c r="AV80" s="99"/>
      <c r="AW80" s="100">
        <f t="shared" si="242"/>
        <v>0</v>
      </c>
      <c r="AX80" s="99"/>
      <c r="AY80" s="100">
        <f t="shared" si="243"/>
        <v>0</v>
      </c>
      <c r="AZ80" s="99"/>
      <c r="BA80" s="100">
        <f t="shared" si="244"/>
        <v>0</v>
      </c>
      <c r="BB80" s="99"/>
      <c r="BC80" s="100">
        <f t="shared" si="245"/>
        <v>0</v>
      </c>
      <c r="BD80" s="99"/>
      <c r="BE80" s="100">
        <f t="shared" si="246"/>
        <v>0</v>
      </c>
      <c r="BF80" s="101">
        <f t="shared" si="85"/>
        <v>0</v>
      </c>
      <c r="BG80" s="100">
        <f t="shared" si="85"/>
        <v>0</v>
      </c>
      <c r="BH80" s="99"/>
      <c r="BI80" s="100">
        <f t="shared" ref="BI80:BI81" si="275">BH80*$E80</f>
        <v>0</v>
      </c>
      <c r="BJ80" s="99"/>
      <c r="BK80" s="100">
        <f t="shared" ref="BK80:BK81" si="276">BJ80*$E80</f>
        <v>0</v>
      </c>
      <c r="BL80" s="99"/>
      <c r="BM80" s="100">
        <f t="shared" ref="BM80:BM81" si="277">BL80*$E80</f>
        <v>0</v>
      </c>
      <c r="BN80" s="99"/>
      <c r="BO80" s="100">
        <f t="shared" ref="BO80:BO81" si="278">BN80*$E80</f>
        <v>0</v>
      </c>
      <c r="BP80" s="99"/>
      <c r="BQ80" s="100">
        <f t="shared" ref="BQ80:BQ81" si="279">BP80*$E80</f>
        <v>0</v>
      </c>
      <c r="BR80" s="99"/>
      <c r="BS80" s="100">
        <f t="shared" ref="BS80:BS81" si="280">BR80*$E80</f>
        <v>0</v>
      </c>
      <c r="BT80" s="99"/>
      <c r="BU80" s="100">
        <f t="shared" ref="BU80:BU81" si="281">BT80*$E80</f>
        <v>0</v>
      </c>
      <c r="BV80" s="99"/>
      <c r="BW80" s="100">
        <f t="shared" ref="BW80:BW81" si="282">BV80*$E80</f>
        <v>0</v>
      </c>
      <c r="BX80" s="99"/>
      <c r="BY80" s="100">
        <f t="shared" ref="BY80:BY81" si="283">BX80*$E80</f>
        <v>0</v>
      </c>
      <c r="BZ80" s="99"/>
      <c r="CA80" s="100">
        <f t="shared" ref="CA80:CA81" si="284">BZ80*$E80</f>
        <v>0</v>
      </c>
      <c r="CB80" s="99"/>
      <c r="CC80" s="100">
        <f t="shared" ref="CC80:CC81" si="285">CB80*$E80</f>
        <v>0</v>
      </c>
      <c r="CD80" s="99"/>
      <c r="CE80" s="100">
        <f t="shared" ref="CE80:CE81" si="286">CD80*$E80</f>
        <v>0</v>
      </c>
      <c r="CF80" s="101">
        <f t="shared" ref="CF80:CG81" si="287">SUM(BH80,BJ80,BL80,BN80,BP80,BR80,BT80,BV80,BX80,BZ80,CB80,CD80)</f>
        <v>0</v>
      </c>
      <c r="CG80" s="100">
        <f t="shared" si="287"/>
        <v>0</v>
      </c>
    </row>
    <row r="81" spans="1:85" s="102" customFormat="1" ht="19.899999999999999" customHeight="1" x14ac:dyDescent="0.25">
      <c r="A81" s="94">
        <v>65</v>
      </c>
      <c r="B81" s="95" t="s">
        <v>132</v>
      </c>
      <c r="C81" s="95" t="s">
        <v>74</v>
      </c>
      <c r="D81" s="94">
        <f>RANK(BF81,$BF$4:$BF$147)</f>
        <v>17</v>
      </c>
      <c r="E81" s="94">
        <v>0.64</v>
      </c>
      <c r="F81" s="94" t="s">
        <v>75</v>
      </c>
      <c r="G81" s="94"/>
      <c r="H81" s="94"/>
      <c r="I81" s="100">
        <f t="shared" si="221"/>
        <v>0</v>
      </c>
      <c r="J81" s="94"/>
      <c r="K81" s="100">
        <f t="shared" si="222"/>
        <v>0</v>
      </c>
      <c r="L81" s="94"/>
      <c r="M81" s="100">
        <f t="shared" si="223"/>
        <v>0</v>
      </c>
      <c r="N81" s="94"/>
      <c r="O81" s="100">
        <f t="shared" si="224"/>
        <v>0</v>
      </c>
      <c r="P81" s="94"/>
      <c r="Q81" s="100">
        <f t="shared" si="225"/>
        <v>0</v>
      </c>
      <c r="R81" s="94"/>
      <c r="S81" s="100">
        <f t="shared" si="226"/>
        <v>0</v>
      </c>
      <c r="T81" s="94"/>
      <c r="U81" s="100">
        <f t="shared" si="227"/>
        <v>0</v>
      </c>
      <c r="V81" s="94"/>
      <c r="W81" s="100">
        <f t="shared" si="228"/>
        <v>0</v>
      </c>
      <c r="X81" s="94"/>
      <c r="Y81" s="100">
        <f t="shared" si="229"/>
        <v>0</v>
      </c>
      <c r="Z81" s="94"/>
      <c r="AA81" s="100">
        <f t="shared" si="230"/>
        <v>0</v>
      </c>
      <c r="AB81" s="94"/>
      <c r="AC81" s="100">
        <f t="shared" si="231"/>
        <v>0</v>
      </c>
      <c r="AD81" s="94"/>
      <c r="AE81" s="100">
        <f t="shared" si="232"/>
        <v>0</v>
      </c>
      <c r="AF81" s="101">
        <f t="shared" si="273"/>
        <v>0</v>
      </c>
      <c r="AG81" s="100">
        <f t="shared" si="274"/>
        <v>0</v>
      </c>
      <c r="AH81" s="99"/>
      <c r="AI81" s="100">
        <f t="shared" si="235"/>
        <v>0</v>
      </c>
      <c r="AJ81" s="99"/>
      <c r="AK81" s="100">
        <f t="shared" si="237"/>
        <v>0</v>
      </c>
      <c r="AL81" s="99"/>
      <c r="AM81" s="100">
        <f t="shared" si="237"/>
        <v>0</v>
      </c>
      <c r="AN81" s="99"/>
      <c r="AO81" s="100">
        <f t="shared" si="238"/>
        <v>0</v>
      </c>
      <c r="AP81" s="99"/>
      <c r="AQ81" s="100">
        <f t="shared" si="239"/>
        <v>0</v>
      </c>
      <c r="AR81" s="99"/>
      <c r="AS81" s="100">
        <f t="shared" si="240"/>
        <v>0</v>
      </c>
      <c r="AT81" s="99"/>
      <c r="AU81" s="100">
        <f t="shared" si="241"/>
        <v>0</v>
      </c>
      <c r="AV81" s="99"/>
      <c r="AW81" s="100">
        <f t="shared" si="242"/>
        <v>0</v>
      </c>
      <c r="AX81" s="99"/>
      <c r="AY81" s="100">
        <f t="shared" si="243"/>
        <v>0</v>
      </c>
      <c r="AZ81" s="99"/>
      <c r="BA81" s="100">
        <f t="shared" si="244"/>
        <v>0</v>
      </c>
      <c r="BB81" s="99"/>
      <c r="BC81" s="100">
        <f t="shared" si="245"/>
        <v>0</v>
      </c>
      <c r="BD81" s="99"/>
      <c r="BE81" s="100">
        <f t="shared" si="246"/>
        <v>0</v>
      </c>
      <c r="BF81" s="101">
        <f t="shared" si="85"/>
        <v>0</v>
      </c>
      <c r="BG81" s="100">
        <f t="shared" si="85"/>
        <v>0</v>
      </c>
      <c r="BH81" s="99"/>
      <c r="BI81" s="100">
        <f t="shared" si="275"/>
        <v>0</v>
      </c>
      <c r="BJ81" s="99"/>
      <c r="BK81" s="100">
        <f t="shared" si="276"/>
        <v>0</v>
      </c>
      <c r="BL81" s="99"/>
      <c r="BM81" s="100">
        <f t="shared" si="277"/>
        <v>0</v>
      </c>
      <c r="BN81" s="99"/>
      <c r="BO81" s="100">
        <f t="shared" si="278"/>
        <v>0</v>
      </c>
      <c r="BP81" s="99"/>
      <c r="BQ81" s="100">
        <f t="shared" si="279"/>
        <v>0</v>
      </c>
      <c r="BR81" s="99"/>
      <c r="BS81" s="100">
        <f t="shared" si="280"/>
        <v>0</v>
      </c>
      <c r="BT81" s="99"/>
      <c r="BU81" s="100">
        <f t="shared" si="281"/>
        <v>0</v>
      </c>
      <c r="BV81" s="99"/>
      <c r="BW81" s="100">
        <f t="shared" si="282"/>
        <v>0</v>
      </c>
      <c r="BX81" s="99"/>
      <c r="BY81" s="100">
        <f t="shared" si="283"/>
        <v>0</v>
      </c>
      <c r="BZ81" s="99"/>
      <c r="CA81" s="100">
        <f t="shared" si="284"/>
        <v>0</v>
      </c>
      <c r="CB81" s="99"/>
      <c r="CC81" s="100">
        <f t="shared" si="285"/>
        <v>0</v>
      </c>
      <c r="CD81" s="99"/>
      <c r="CE81" s="100">
        <f t="shared" si="286"/>
        <v>0</v>
      </c>
      <c r="CF81" s="101">
        <f t="shared" si="287"/>
        <v>0</v>
      </c>
      <c r="CG81" s="100">
        <f t="shared" si="287"/>
        <v>0</v>
      </c>
    </row>
    <row r="82" spans="1:85" s="102" customFormat="1" ht="19.899999999999999" customHeight="1" x14ac:dyDescent="0.25">
      <c r="A82" s="94">
        <v>66</v>
      </c>
      <c r="B82" s="95" t="s">
        <v>133</v>
      </c>
      <c r="C82" s="95" t="s">
        <v>74</v>
      </c>
      <c r="D82" s="94">
        <v>18</v>
      </c>
      <c r="E82" s="94">
        <v>0.64</v>
      </c>
      <c r="F82" s="94" t="s">
        <v>85</v>
      </c>
      <c r="G82" s="94"/>
      <c r="H82" s="94"/>
      <c r="I82" s="100"/>
      <c r="J82" s="94"/>
      <c r="K82" s="100"/>
      <c r="L82" s="94"/>
      <c r="M82" s="100"/>
      <c r="N82" s="94"/>
      <c r="O82" s="100"/>
      <c r="P82" s="94"/>
      <c r="Q82" s="100"/>
      <c r="R82" s="94"/>
      <c r="S82" s="100"/>
      <c r="T82" s="94"/>
      <c r="U82" s="100"/>
      <c r="V82" s="94"/>
      <c r="W82" s="100"/>
      <c r="X82" s="94"/>
      <c r="Y82" s="100"/>
      <c r="Z82" s="94"/>
      <c r="AA82" s="100"/>
      <c r="AB82" s="94"/>
      <c r="AC82" s="100"/>
      <c r="AD82" s="94"/>
      <c r="AE82" s="100"/>
      <c r="AF82" s="101"/>
      <c r="AG82" s="100"/>
      <c r="AH82" s="99"/>
      <c r="AI82" s="100"/>
      <c r="AJ82" s="99"/>
      <c r="AK82" s="100"/>
      <c r="AL82" s="99"/>
      <c r="AM82" s="100"/>
      <c r="AN82" s="99"/>
      <c r="AO82" s="100"/>
      <c r="AP82" s="99"/>
      <c r="AQ82" s="100"/>
      <c r="AR82" s="99"/>
      <c r="AS82" s="100"/>
      <c r="AT82" s="99"/>
      <c r="AU82" s="100"/>
      <c r="AV82" s="99"/>
      <c r="AW82" s="100"/>
      <c r="AX82" s="99"/>
      <c r="AY82" s="100"/>
      <c r="AZ82" s="99"/>
      <c r="BA82" s="100"/>
      <c r="BB82" s="99"/>
      <c r="BC82" s="100"/>
      <c r="BD82" s="99"/>
      <c r="BE82" s="100"/>
      <c r="BF82" s="101"/>
      <c r="BG82" s="100"/>
      <c r="BH82" s="99"/>
      <c r="BI82" s="100"/>
      <c r="BJ82" s="99"/>
      <c r="BK82" s="100"/>
      <c r="BL82" s="99"/>
      <c r="BM82" s="100"/>
      <c r="BN82" s="99"/>
      <c r="BO82" s="100"/>
      <c r="BP82" s="99"/>
      <c r="BQ82" s="100"/>
      <c r="BR82" s="99"/>
      <c r="BS82" s="100"/>
      <c r="BT82" s="99"/>
      <c r="BU82" s="100"/>
      <c r="BV82" s="99"/>
      <c r="BW82" s="100"/>
      <c r="BX82" s="99"/>
      <c r="BY82" s="100"/>
      <c r="BZ82" s="99"/>
      <c r="CA82" s="100"/>
      <c r="CB82" s="99"/>
      <c r="CC82" s="100"/>
      <c r="CD82" s="99"/>
      <c r="CE82" s="100"/>
      <c r="CF82" s="101"/>
      <c r="CG82" s="100"/>
    </row>
    <row r="83" spans="1:85" s="102" customFormat="1" ht="19.899999999999999" customHeight="1" x14ac:dyDescent="0.25">
      <c r="A83" s="94">
        <v>67</v>
      </c>
      <c r="B83" s="95" t="s">
        <v>133</v>
      </c>
      <c r="C83" s="95" t="s">
        <v>77</v>
      </c>
      <c r="D83" s="94">
        <v>18</v>
      </c>
      <c r="E83" s="94">
        <v>1</v>
      </c>
      <c r="F83" s="94" t="s">
        <v>75</v>
      </c>
      <c r="G83" s="94"/>
      <c r="H83" s="94"/>
      <c r="I83" s="100"/>
      <c r="J83" s="94"/>
      <c r="K83" s="100"/>
      <c r="L83" s="94"/>
      <c r="M83" s="100"/>
      <c r="N83" s="94"/>
      <c r="O83" s="100"/>
      <c r="P83" s="94"/>
      <c r="Q83" s="100"/>
      <c r="R83" s="94"/>
      <c r="S83" s="100"/>
      <c r="T83" s="94"/>
      <c r="U83" s="100"/>
      <c r="V83" s="94"/>
      <c r="W83" s="100"/>
      <c r="X83" s="94"/>
      <c r="Y83" s="100"/>
      <c r="Z83" s="94"/>
      <c r="AA83" s="100"/>
      <c r="AB83" s="94"/>
      <c r="AC83" s="100"/>
      <c r="AD83" s="94"/>
      <c r="AE83" s="100"/>
      <c r="AF83" s="101"/>
      <c r="AG83" s="100"/>
      <c r="AH83" s="99"/>
      <c r="AI83" s="100"/>
      <c r="AJ83" s="99"/>
      <c r="AK83" s="100"/>
      <c r="AL83" s="99"/>
      <c r="AM83" s="100"/>
      <c r="AN83" s="99"/>
      <c r="AO83" s="100"/>
      <c r="AP83" s="99"/>
      <c r="AQ83" s="100"/>
      <c r="AR83" s="99"/>
      <c r="AS83" s="100"/>
      <c r="AT83" s="99"/>
      <c r="AU83" s="100"/>
      <c r="AV83" s="99"/>
      <c r="AW83" s="100"/>
      <c r="AX83" s="99"/>
      <c r="AY83" s="100"/>
      <c r="AZ83" s="99"/>
      <c r="BA83" s="100"/>
      <c r="BB83" s="99"/>
      <c r="BC83" s="100"/>
      <c r="BD83" s="99"/>
      <c r="BE83" s="100"/>
      <c r="BF83" s="101"/>
      <c r="BG83" s="100"/>
      <c r="BH83" s="99"/>
      <c r="BI83" s="100"/>
      <c r="BJ83" s="99"/>
      <c r="BK83" s="100"/>
      <c r="BL83" s="99"/>
      <c r="BM83" s="100"/>
      <c r="BN83" s="99"/>
      <c r="BO83" s="100"/>
      <c r="BP83" s="99"/>
      <c r="BQ83" s="100"/>
      <c r="BR83" s="99"/>
      <c r="BS83" s="100"/>
      <c r="BT83" s="99"/>
      <c r="BU83" s="100"/>
      <c r="BV83" s="99"/>
      <c r="BW83" s="100"/>
      <c r="BX83" s="99"/>
      <c r="BY83" s="100"/>
      <c r="BZ83" s="99"/>
      <c r="CA83" s="100"/>
      <c r="CB83" s="99"/>
      <c r="CC83" s="100"/>
      <c r="CD83" s="99"/>
      <c r="CE83" s="100"/>
      <c r="CF83" s="101"/>
      <c r="CG83" s="100"/>
    </row>
    <row r="84" spans="1:85" s="102" customFormat="1" ht="19.899999999999999" customHeight="1" x14ac:dyDescent="0.25">
      <c r="A84" s="94">
        <v>68</v>
      </c>
      <c r="B84" s="95" t="s">
        <v>134</v>
      </c>
      <c r="C84" s="95" t="s">
        <v>77</v>
      </c>
      <c r="D84" s="94">
        <f>RANK(BF84,$BF$4:$BF$147)</f>
        <v>17</v>
      </c>
      <c r="E84" s="94">
        <v>1</v>
      </c>
      <c r="F84" s="94" t="s">
        <v>75</v>
      </c>
      <c r="G84" s="94">
        <v>2200</v>
      </c>
      <c r="H84" s="94"/>
      <c r="I84" s="100">
        <f t="shared" ref="I84" si="288">H84*$E84</f>
        <v>0</v>
      </c>
      <c r="J84" s="94"/>
      <c r="K84" s="100">
        <f t="shared" ref="K84" si="289">J84*$E84</f>
        <v>0</v>
      </c>
      <c r="L84" s="94"/>
      <c r="M84" s="100">
        <f t="shared" ref="M84" si="290">L84*$E84</f>
        <v>0</v>
      </c>
      <c r="N84" s="94">
        <v>72</v>
      </c>
      <c r="O84" s="100">
        <f t="shared" ref="O84" si="291">N84*$E84</f>
        <v>72</v>
      </c>
      <c r="P84" s="94"/>
      <c r="Q84" s="100">
        <f t="shared" ref="Q84" si="292">P84*$E84</f>
        <v>0</v>
      </c>
      <c r="R84" s="94"/>
      <c r="S84" s="100">
        <f t="shared" ref="S84" si="293">R84*$E84</f>
        <v>0</v>
      </c>
      <c r="T84" s="94">
        <v>12</v>
      </c>
      <c r="U84" s="100">
        <f t="shared" ref="U84" si="294">T84*$E84</f>
        <v>12</v>
      </c>
      <c r="V84" s="94"/>
      <c r="W84" s="100">
        <f t="shared" ref="W84" si="295">V84*$E84</f>
        <v>0</v>
      </c>
      <c r="X84" s="94">
        <v>12</v>
      </c>
      <c r="Y84" s="100">
        <f t="shared" ref="Y84" si="296">X84*$E84</f>
        <v>12</v>
      </c>
      <c r="Z84" s="94"/>
      <c r="AA84" s="100">
        <f t="shared" ref="AA84" si="297">Z84*$E84</f>
        <v>0</v>
      </c>
      <c r="AB84" s="94">
        <v>12</v>
      </c>
      <c r="AC84" s="100">
        <f t="shared" ref="AC84" si="298">AB84*$E84</f>
        <v>12</v>
      </c>
      <c r="AD84" s="94"/>
      <c r="AE84" s="100">
        <f t="shared" ref="AE84" si="299">AD84*$E84</f>
        <v>0</v>
      </c>
      <c r="AF84" s="101">
        <f t="shared" ref="AF84" si="300">SUM(H84,J84,L84,N84,P84,R84,T84,V84,X84,Z84,AB84,AD84)</f>
        <v>108</v>
      </c>
      <c r="AG84" s="100">
        <f t="shared" ref="AG84" si="301">SUM(I84,K84,M84,O84,Q84,S84,U84,W84,Y84,AA84,AC84,AE84)</f>
        <v>108</v>
      </c>
      <c r="AH84" s="99"/>
      <c r="AI84" s="100">
        <f t="shared" ref="AI84" si="302">AH84*$E84</f>
        <v>0</v>
      </c>
      <c r="AJ84" s="99"/>
      <c r="AK84" s="100">
        <f t="shared" ref="AK84" si="303">AJ84*$E84</f>
        <v>0</v>
      </c>
      <c r="AL84" s="99"/>
      <c r="AM84" s="100">
        <f t="shared" ref="AM84" si="304">AL84*$E84</f>
        <v>0</v>
      </c>
      <c r="AN84" s="99"/>
      <c r="AO84" s="100">
        <f t="shared" ref="AO84" si="305">AN84*$E84</f>
        <v>0</v>
      </c>
      <c r="AP84" s="99"/>
      <c r="AQ84" s="100">
        <f t="shared" ref="AQ84" si="306">AP84*$E84</f>
        <v>0</v>
      </c>
      <c r="AR84" s="99"/>
      <c r="AS84" s="100">
        <f t="shared" ref="AS84" si="307">AR84*$E84</f>
        <v>0</v>
      </c>
      <c r="AT84" s="99"/>
      <c r="AU84" s="100">
        <f t="shared" ref="AU84" si="308">AT84*$E84</f>
        <v>0</v>
      </c>
      <c r="AV84" s="99"/>
      <c r="AW84" s="100">
        <f t="shared" ref="AW84" si="309">AV84*$E84</f>
        <v>0</v>
      </c>
      <c r="AX84" s="99"/>
      <c r="AY84" s="100">
        <f t="shared" ref="AY84" si="310">AX84*$E84</f>
        <v>0</v>
      </c>
      <c r="AZ84" s="99"/>
      <c r="BA84" s="100">
        <f t="shared" ref="BA84" si="311">AZ84*$E84</f>
        <v>0</v>
      </c>
      <c r="BB84" s="99"/>
      <c r="BC84" s="100">
        <f t="shared" ref="BC84" si="312">BB84*$E84</f>
        <v>0</v>
      </c>
      <c r="BD84" s="99"/>
      <c r="BE84" s="100">
        <f t="shared" ref="BE84" si="313">BD84*$E84</f>
        <v>0</v>
      </c>
      <c r="BF84" s="101">
        <f t="shared" ref="BF84:BG84" si="314">SUM(AH84,AJ84,AL84,AN84,AP84,AR84,AT84,AV84,AX84,AZ84,BB84,BD84)</f>
        <v>0</v>
      </c>
      <c r="BG84" s="100">
        <f t="shared" si="314"/>
        <v>0</v>
      </c>
      <c r="BH84" s="99"/>
      <c r="BI84" s="100">
        <f t="shared" ref="BI84" si="315">BH84*$E84</f>
        <v>0</v>
      </c>
      <c r="BJ84" s="99"/>
      <c r="BK84" s="100">
        <f t="shared" ref="BK84" si="316">BJ84*$E84</f>
        <v>0</v>
      </c>
      <c r="BL84" s="99"/>
      <c r="BM84" s="100">
        <f t="shared" ref="BM84" si="317">BL84*$E84</f>
        <v>0</v>
      </c>
      <c r="BN84" s="99"/>
      <c r="BO84" s="100">
        <f t="shared" ref="BO84" si="318">BN84*$E84</f>
        <v>0</v>
      </c>
      <c r="BP84" s="99"/>
      <c r="BQ84" s="100">
        <f t="shared" ref="BQ84" si="319">BP84*$E84</f>
        <v>0</v>
      </c>
      <c r="BR84" s="99"/>
      <c r="BS84" s="100">
        <f t="shared" ref="BS84" si="320">BR84*$E84</f>
        <v>0</v>
      </c>
      <c r="BT84" s="99"/>
      <c r="BU84" s="100">
        <f t="shared" ref="BU84" si="321">BT84*$E84</f>
        <v>0</v>
      </c>
      <c r="BV84" s="99"/>
      <c r="BW84" s="100">
        <f t="shared" ref="BW84" si="322">BV84*$E84</f>
        <v>0</v>
      </c>
      <c r="BX84" s="99"/>
      <c r="BY84" s="100">
        <f t="shared" ref="BY84" si="323">BX84*$E84</f>
        <v>0</v>
      </c>
      <c r="BZ84" s="99"/>
      <c r="CA84" s="100">
        <f t="shared" ref="CA84" si="324">BZ84*$E84</f>
        <v>0</v>
      </c>
      <c r="CB84" s="99"/>
      <c r="CC84" s="100">
        <f t="shared" ref="CC84" si="325">CB84*$E84</f>
        <v>0</v>
      </c>
      <c r="CD84" s="99"/>
      <c r="CE84" s="100">
        <f t="shared" ref="CE84" si="326">CD84*$E84</f>
        <v>0</v>
      </c>
      <c r="CF84" s="101">
        <f t="shared" ref="CF84:CG84" si="327">SUM(BH84,BJ84,BL84,BN84,BP84,BR84,BT84,BV84,BX84,BZ84,CB84,CD84)</f>
        <v>0</v>
      </c>
      <c r="CG84" s="100">
        <f t="shared" si="327"/>
        <v>0</v>
      </c>
    </row>
    <row r="85" spans="1:85" s="102" customFormat="1" ht="19.899999999999999" customHeight="1" x14ac:dyDescent="0.25">
      <c r="A85" s="94"/>
      <c r="B85" s="95"/>
      <c r="C85" s="95"/>
      <c r="D85" s="94"/>
      <c r="E85" s="94"/>
      <c r="F85" s="94"/>
      <c r="G85" s="94"/>
      <c r="H85" s="94"/>
      <c r="I85" s="100"/>
      <c r="J85" s="94"/>
      <c r="K85" s="100"/>
      <c r="L85" s="94"/>
      <c r="M85" s="100"/>
      <c r="N85" s="94"/>
      <c r="O85" s="100"/>
      <c r="P85" s="94"/>
      <c r="Q85" s="100"/>
      <c r="R85" s="94"/>
      <c r="S85" s="100"/>
      <c r="T85" s="94"/>
      <c r="U85" s="100"/>
      <c r="V85" s="94"/>
      <c r="W85" s="100"/>
      <c r="X85" s="94"/>
      <c r="Y85" s="100"/>
      <c r="Z85" s="94"/>
      <c r="AA85" s="100"/>
      <c r="AB85" s="94"/>
      <c r="AC85" s="100"/>
      <c r="AD85" s="94"/>
      <c r="AE85" s="100"/>
      <c r="AF85" s="101"/>
      <c r="AG85" s="100"/>
      <c r="AH85" s="99"/>
      <c r="AI85" s="100"/>
      <c r="AJ85" s="99"/>
      <c r="AK85" s="100"/>
      <c r="AL85" s="99"/>
      <c r="AM85" s="100"/>
      <c r="AN85" s="99"/>
      <c r="AO85" s="100"/>
      <c r="AP85" s="99"/>
      <c r="AQ85" s="100"/>
      <c r="AR85" s="99"/>
      <c r="AS85" s="100"/>
      <c r="AT85" s="99"/>
      <c r="AU85" s="100"/>
      <c r="AV85" s="99"/>
      <c r="AW85" s="100"/>
      <c r="AX85" s="99"/>
      <c r="AY85" s="100"/>
      <c r="AZ85" s="99"/>
      <c r="BA85" s="100"/>
      <c r="BB85" s="99"/>
      <c r="BC85" s="100"/>
      <c r="BD85" s="99"/>
      <c r="BE85" s="100"/>
      <c r="BF85" s="101"/>
      <c r="BG85" s="100"/>
      <c r="BH85" s="99"/>
      <c r="BI85" s="100"/>
      <c r="BJ85" s="99"/>
      <c r="BK85" s="100"/>
      <c r="BL85" s="99"/>
      <c r="BM85" s="100"/>
      <c r="BN85" s="99"/>
      <c r="BO85" s="100"/>
      <c r="BP85" s="99"/>
      <c r="BQ85" s="100"/>
      <c r="BR85" s="99"/>
      <c r="BS85" s="100"/>
      <c r="BT85" s="99"/>
      <c r="BU85" s="100"/>
      <c r="BV85" s="99"/>
      <c r="BW85" s="100"/>
      <c r="BX85" s="99"/>
      <c r="BY85" s="100"/>
      <c r="BZ85" s="99"/>
      <c r="CA85" s="100"/>
      <c r="CB85" s="99"/>
      <c r="CC85" s="100"/>
      <c r="CD85" s="99"/>
      <c r="CE85" s="100"/>
      <c r="CF85" s="101"/>
      <c r="CG85" s="100"/>
    </row>
    <row r="86" spans="1:85" s="102" customFormat="1" ht="19.899999999999999" customHeight="1" x14ac:dyDescent="0.25">
      <c r="A86" s="94">
        <v>69</v>
      </c>
      <c r="B86" s="95" t="s">
        <v>135</v>
      </c>
      <c r="C86" s="95" t="s">
        <v>77</v>
      </c>
      <c r="D86" s="94">
        <f>RANK(BF86,$BF$4:$BF$147)</f>
        <v>17</v>
      </c>
      <c r="E86" s="94">
        <v>1</v>
      </c>
      <c r="F86" s="94" t="s">
        <v>83</v>
      </c>
      <c r="G86" s="94"/>
      <c r="H86" s="94"/>
      <c r="I86" s="100">
        <f t="shared" si="221"/>
        <v>0</v>
      </c>
      <c r="J86" s="94"/>
      <c r="K86" s="100">
        <f t="shared" si="222"/>
        <v>0</v>
      </c>
      <c r="L86" s="94"/>
      <c r="M86" s="100">
        <f t="shared" si="223"/>
        <v>0</v>
      </c>
      <c r="N86" s="94"/>
      <c r="O86" s="100">
        <f t="shared" si="224"/>
        <v>0</v>
      </c>
      <c r="P86" s="94"/>
      <c r="Q86" s="100">
        <f t="shared" si="225"/>
        <v>0</v>
      </c>
      <c r="R86" s="94"/>
      <c r="S86" s="100">
        <f t="shared" si="226"/>
        <v>0</v>
      </c>
      <c r="T86" s="94"/>
      <c r="U86" s="100">
        <f t="shared" si="227"/>
        <v>0</v>
      </c>
      <c r="V86" s="94"/>
      <c r="W86" s="100">
        <f t="shared" si="228"/>
        <v>0</v>
      </c>
      <c r="X86" s="94"/>
      <c r="Y86" s="100">
        <f t="shared" si="229"/>
        <v>0</v>
      </c>
      <c r="Z86" s="94"/>
      <c r="AA86" s="100">
        <f t="shared" si="230"/>
        <v>0</v>
      </c>
      <c r="AB86" s="94"/>
      <c r="AC86" s="100">
        <f t="shared" si="231"/>
        <v>0</v>
      </c>
      <c r="AD86" s="94"/>
      <c r="AE86" s="100">
        <f t="shared" si="232"/>
        <v>0</v>
      </c>
      <c r="AF86" s="101">
        <f t="shared" ref="AF86:AF90" si="328">SUM(H86,J86,L86,N86,P86,R86,T86,V86,X86,Z86,AB86,AD86)</f>
        <v>0</v>
      </c>
      <c r="AG86" s="100">
        <f t="shared" ref="AG86:AG90" si="329">SUM(I86,K86,M86,O86,Q86,S86,U86,W86,Y86,AA86,AC86,AE86)</f>
        <v>0</v>
      </c>
      <c r="AH86" s="99"/>
      <c r="AI86" s="100">
        <f t="shared" si="235"/>
        <v>0</v>
      </c>
      <c r="AJ86" s="99"/>
      <c r="AK86" s="100">
        <f t="shared" si="237"/>
        <v>0</v>
      </c>
      <c r="AL86" s="99"/>
      <c r="AM86" s="100">
        <f t="shared" si="237"/>
        <v>0</v>
      </c>
      <c r="AN86" s="99"/>
      <c r="AO86" s="100">
        <f t="shared" si="238"/>
        <v>0</v>
      </c>
      <c r="AP86" s="99"/>
      <c r="AQ86" s="100">
        <f t="shared" si="239"/>
        <v>0</v>
      </c>
      <c r="AR86" s="99"/>
      <c r="AS86" s="100">
        <f t="shared" si="240"/>
        <v>0</v>
      </c>
      <c r="AT86" s="99"/>
      <c r="AU86" s="100">
        <f t="shared" si="241"/>
        <v>0</v>
      </c>
      <c r="AV86" s="99"/>
      <c r="AW86" s="100">
        <f t="shared" si="242"/>
        <v>0</v>
      </c>
      <c r="AX86" s="99"/>
      <c r="AY86" s="100">
        <f t="shared" si="243"/>
        <v>0</v>
      </c>
      <c r="AZ86" s="99"/>
      <c r="BA86" s="100">
        <f t="shared" si="244"/>
        <v>0</v>
      </c>
      <c r="BB86" s="99"/>
      <c r="BC86" s="100">
        <f t="shared" si="245"/>
        <v>0</v>
      </c>
      <c r="BD86" s="99"/>
      <c r="BE86" s="100">
        <f t="shared" si="246"/>
        <v>0</v>
      </c>
      <c r="BF86" s="101">
        <f t="shared" si="85"/>
        <v>0</v>
      </c>
      <c r="BG86" s="100">
        <f t="shared" si="85"/>
        <v>0</v>
      </c>
      <c r="BH86" s="99"/>
      <c r="BI86" s="100">
        <f t="shared" ref="BI86:BI90" si="330">BH86*$E86</f>
        <v>0</v>
      </c>
      <c r="BJ86" s="99"/>
      <c r="BK86" s="100">
        <f t="shared" ref="BK86:BK90" si="331">BJ86*$E86</f>
        <v>0</v>
      </c>
      <c r="BL86" s="99"/>
      <c r="BM86" s="100">
        <f t="shared" ref="BM86:BM90" si="332">BL86*$E86</f>
        <v>0</v>
      </c>
      <c r="BN86" s="99"/>
      <c r="BO86" s="100">
        <f t="shared" ref="BO86:BO90" si="333">BN86*$E86</f>
        <v>0</v>
      </c>
      <c r="BP86" s="99"/>
      <c r="BQ86" s="100">
        <f t="shared" ref="BQ86:BQ90" si="334">BP86*$E86</f>
        <v>0</v>
      </c>
      <c r="BR86" s="99"/>
      <c r="BS86" s="100">
        <f t="shared" ref="BS86:BS90" si="335">BR86*$E86</f>
        <v>0</v>
      </c>
      <c r="BT86" s="99"/>
      <c r="BU86" s="100">
        <f t="shared" ref="BU86:BU90" si="336">BT86*$E86</f>
        <v>0</v>
      </c>
      <c r="BV86" s="99"/>
      <c r="BW86" s="100">
        <f t="shared" ref="BW86:BW90" si="337">BV86*$E86</f>
        <v>0</v>
      </c>
      <c r="BX86" s="99"/>
      <c r="BY86" s="100">
        <f t="shared" ref="BY86:BY90" si="338">BX86*$E86</f>
        <v>0</v>
      </c>
      <c r="BZ86" s="99"/>
      <c r="CA86" s="100">
        <f t="shared" ref="CA86:CA90" si="339">BZ86*$E86</f>
        <v>0</v>
      </c>
      <c r="CB86" s="99"/>
      <c r="CC86" s="100">
        <f t="shared" ref="CC86:CC90" si="340">CB86*$E86</f>
        <v>0</v>
      </c>
      <c r="CD86" s="99"/>
      <c r="CE86" s="100">
        <f t="shared" ref="CE86:CE90" si="341">CD86*$E86</f>
        <v>0</v>
      </c>
      <c r="CF86" s="101">
        <f t="shared" ref="CF86:CG90" si="342">SUM(BH86,BJ86,BL86,BN86,BP86,BR86,BT86,BV86,BX86,BZ86,CB86,CD86)</f>
        <v>0</v>
      </c>
      <c r="CG86" s="100">
        <f t="shared" si="342"/>
        <v>0</v>
      </c>
    </row>
    <row r="87" spans="1:85" s="102" customFormat="1" ht="19.899999999999999" customHeight="1" x14ac:dyDescent="0.25">
      <c r="A87" s="94">
        <v>70</v>
      </c>
      <c r="B87" s="95" t="s">
        <v>136</v>
      </c>
      <c r="C87" s="95" t="s">
        <v>77</v>
      </c>
      <c r="D87" s="94">
        <f>RANK(BF87,$BF$4:$BF$147)</f>
        <v>17</v>
      </c>
      <c r="E87" s="94">
        <v>1</v>
      </c>
      <c r="F87" s="94" t="s">
        <v>83</v>
      </c>
      <c r="G87" s="94"/>
      <c r="H87" s="94"/>
      <c r="I87" s="100">
        <f t="shared" si="221"/>
        <v>0</v>
      </c>
      <c r="J87" s="94"/>
      <c r="K87" s="100">
        <f t="shared" si="222"/>
        <v>0</v>
      </c>
      <c r="L87" s="94"/>
      <c r="M87" s="100">
        <f t="shared" si="223"/>
        <v>0</v>
      </c>
      <c r="N87" s="94"/>
      <c r="O87" s="100">
        <f t="shared" si="224"/>
        <v>0</v>
      </c>
      <c r="P87" s="94"/>
      <c r="Q87" s="100">
        <f t="shared" si="225"/>
        <v>0</v>
      </c>
      <c r="R87" s="94"/>
      <c r="S87" s="100">
        <f t="shared" si="226"/>
        <v>0</v>
      </c>
      <c r="T87" s="94"/>
      <c r="U87" s="100">
        <f t="shared" si="227"/>
        <v>0</v>
      </c>
      <c r="V87" s="94"/>
      <c r="W87" s="100">
        <f t="shared" si="228"/>
        <v>0</v>
      </c>
      <c r="X87" s="94"/>
      <c r="Y87" s="100">
        <f t="shared" si="229"/>
        <v>0</v>
      </c>
      <c r="Z87" s="94"/>
      <c r="AA87" s="100">
        <f t="shared" si="230"/>
        <v>0</v>
      </c>
      <c r="AB87" s="94"/>
      <c r="AC87" s="100">
        <f t="shared" si="231"/>
        <v>0</v>
      </c>
      <c r="AD87" s="94"/>
      <c r="AE87" s="100">
        <f t="shared" si="232"/>
        <v>0</v>
      </c>
      <c r="AF87" s="101">
        <f t="shared" si="328"/>
        <v>0</v>
      </c>
      <c r="AG87" s="100">
        <f t="shared" si="329"/>
        <v>0</v>
      </c>
      <c r="AH87" s="99"/>
      <c r="AI87" s="100">
        <f t="shared" si="235"/>
        <v>0</v>
      </c>
      <c r="AJ87" s="99"/>
      <c r="AK87" s="100">
        <f t="shared" si="237"/>
        <v>0</v>
      </c>
      <c r="AL87" s="99"/>
      <c r="AM87" s="100">
        <f t="shared" si="237"/>
        <v>0</v>
      </c>
      <c r="AN87" s="99"/>
      <c r="AO87" s="100">
        <f t="shared" si="238"/>
        <v>0</v>
      </c>
      <c r="AP87" s="99"/>
      <c r="AQ87" s="100">
        <f t="shared" si="239"/>
        <v>0</v>
      </c>
      <c r="AR87" s="99"/>
      <c r="AS87" s="100">
        <f t="shared" si="240"/>
        <v>0</v>
      </c>
      <c r="AT87" s="99"/>
      <c r="AU87" s="100">
        <f t="shared" si="241"/>
        <v>0</v>
      </c>
      <c r="AV87" s="99"/>
      <c r="AW87" s="100">
        <f t="shared" si="242"/>
        <v>0</v>
      </c>
      <c r="AX87" s="99"/>
      <c r="AY87" s="100">
        <f t="shared" si="243"/>
        <v>0</v>
      </c>
      <c r="AZ87" s="99"/>
      <c r="BA87" s="100">
        <f t="shared" si="244"/>
        <v>0</v>
      </c>
      <c r="BB87" s="99"/>
      <c r="BC87" s="100">
        <f t="shared" si="245"/>
        <v>0</v>
      </c>
      <c r="BD87" s="99"/>
      <c r="BE87" s="100">
        <f t="shared" si="246"/>
        <v>0</v>
      </c>
      <c r="BF87" s="101">
        <f t="shared" si="85"/>
        <v>0</v>
      </c>
      <c r="BG87" s="100">
        <f t="shared" si="85"/>
        <v>0</v>
      </c>
      <c r="BH87" s="99"/>
      <c r="BI87" s="100">
        <f t="shared" si="330"/>
        <v>0</v>
      </c>
      <c r="BJ87" s="99"/>
      <c r="BK87" s="100">
        <f t="shared" si="331"/>
        <v>0</v>
      </c>
      <c r="BL87" s="99"/>
      <c r="BM87" s="100">
        <f t="shared" si="332"/>
        <v>0</v>
      </c>
      <c r="BN87" s="99"/>
      <c r="BO87" s="100">
        <f t="shared" si="333"/>
        <v>0</v>
      </c>
      <c r="BP87" s="99"/>
      <c r="BQ87" s="100">
        <f t="shared" si="334"/>
        <v>0</v>
      </c>
      <c r="BR87" s="99"/>
      <c r="BS87" s="100">
        <f t="shared" si="335"/>
        <v>0</v>
      </c>
      <c r="BT87" s="99"/>
      <c r="BU87" s="100">
        <f t="shared" si="336"/>
        <v>0</v>
      </c>
      <c r="BV87" s="99"/>
      <c r="BW87" s="100">
        <f t="shared" si="337"/>
        <v>0</v>
      </c>
      <c r="BX87" s="99"/>
      <c r="BY87" s="100">
        <f t="shared" si="338"/>
        <v>0</v>
      </c>
      <c r="BZ87" s="99"/>
      <c r="CA87" s="100">
        <f t="shared" si="339"/>
        <v>0</v>
      </c>
      <c r="CB87" s="99"/>
      <c r="CC87" s="100">
        <f t="shared" si="340"/>
        <v>0</v>
      </c>
      <c r="CD87" s="99"/>
      <c r="CE87" s="100">
        <f t="shared" si="341"/>
        <v>0</v>
      </c>
      <c r="CF87" s="101">
        <f t="shared" si="342"/>
        <v>0</v>
      </c>
      <c r="CG87" s="100">
        <f t="shared" si="342"/>
        <v>0</v>
      </c>
    </row>
    <row r="88" spans="1:85" s="102" customFormat="1" ht="19.899999999999999" customHeight="1" x14ac:dyDescent="0.25">
      <c r="A88" s="94">
        <v>71</v>
      </c>
      <c r="B88" s="95" t="s">
        <v>137</v>
      </c>
      <c r="C88" s="95" t="s">
        <v>77</v>
      </c>
      <c r="D88" s="94">
        <f>RANK(BF88,$BF$4:$BF$147)</f>
        <v>17</v>
      </c>
      <c r="E88" s="94">
        <v>1</v>
      </c>
      <c r="F88" s="94" t="s">
        <v>75</v>
      </c>
      <c r="G88" s="94"/>
      <c r="H88" s="94"/>
      <c r="I88" s="100">
        <f t="shared" si="221"/>
        <v>0</v>
      </c>
      <c r="J88" s="94"/>
      <c r="K88" s="100">
        <f t="shared" si="222"/>
        <v>0</v>
      </c>
      <c r="L88" s="94"/>
      <c r="M88" s="100">
        <f t="shared" si="223"/>
        <v>0</v>
      </c>
      <c r="N88" s="94"/>
      <c r="O88" s="100">
        <f t="shared" si="224"/>
        <v>0</v>
      </c>
      <c r="P88" s="94"/>
      <c r="Q88" s="100">
        <f t="shared" si="225"/>
        <v>0</v>
      </c>
      <c r="R88" s="94"/>
      <c r="S88" s="100">
        <f t="shared" si="226"/>
        <v>0</v>
      </c>
      <c r="T88" s="94"/>
      <c r="U88" s="100">
        <f t="shared" si="227"/>
        <v>0</v>
      </c>
      <c r="V88" s="94"/>
      <c r="W88" s="100">
        <f t="shared" si="228"/>
        <v>0</v>
      </c>
      <c r="X88" s="94"/>
      <c r="Y88" s="100">
        <f t="shared" si="229"/>
        <v>0</v>
      </c>
      <c r="Z88" s="94"/>
      <c r="AA88" s="100">
        <f t="shared" si="230"/>
        <v>0</v>
      </c>
      <c r="AB88" s="94"/>
      <c r="AC88" s="100">
        <f t="shared" si="231"/>
        <v>0</v>
      </c>
      <c r="AD88" s="94"/>
      <c r="AE88" s="100">
        <f t="shared" si="232"/>
        <v>0</v>
      </c>
      <c r="AF88" s="101">
        <f t="shared" si="328"/>
        <v>0</v>
      </c>
      <c r="AG88" s="100">
        <f t="shared" si="329"/>
        <v>0</v>
      </c>
      <c r="AH88" s="99"/>
      <c r="AI88" s="100">
        <f t="shared" si="235"/>
        <v>0</v>
      </c>
      <c r="AJ88" s="99"/>
      <c r="AK88" s="100">
        <f t="shared" si="237"/>
        <v>0</v>
      </c>
      <c r="AL88" s="99"/>
      <c r="AM88" s="100">
        <f t="shared" si="237"/>
        <v>0</v>
      </c>
      <c r="AN88" s="99"/>
      <c r="AO88" s="100">
        <f t="shared" si="238"/>
        <v>0</v>
      </c>
      <c r="AP88" s="99"/>
      <c r="AQ88" s="100">
        <f t="shared" si="239"/>
        <v>0</v>
      </c>
      <c r="AR88" s="99"/>
      <c r="AS88" s="100">
        <f t="shared" si="240"/>
        <v>0</v>
      </c>
      <c r="AT88" s="99"/>
      <c r="AU88" s="100">
        <f t="shared" si="241"/>
        <v>0</v>
      </c>
      <c r="AV88" s="99"/>
      <c r="AW88" s="100">
        <f t="shared" si="242"/>
        <v>0</v>
      </c>
      <c r="AX88" s="99"/>
      <c r="AY88" s="100">
        <f t="shared" si="243"/>
        <v>0</v>
      </c>
      <c r="AZ88" s="99"/>
      <c r="BA88" s="100">
        <f t="shared" si="244"/>
        <v>0</v>
      </c>
      <c r="BB88" s="99"/>
      <c r="BC88" s="100">
        <f t="shared" si="245"/>
        <v>0</v>
      </c>
      <c r="BD88" s="99"/>
      <c r="BE88" s="100">
        <f t="shared" si="246"/>
        <v>0</v>
      </c>
      <c r="BF88" s="101">
        <f t="shared" si="85"/>
        <v>0</v>
      </c>
      <c r="BG88" s="100">
        <f t="shared" si="85"/>
        <v>0</v>
      </c>
      <c r="BH88" s="99"/>
      <c r="BI88" s="100">
        <f t="shared" si="330"/>
        <v>0</v>
      </c>
      <c r="BJ88" s="99"/>
      <c r="BK88" s="100">
        <f t="shared" si="331"/>
        <v>0</v>
      </c>
      <c r="BL88" s="99"/>
      <c r="BM88" s="100">
        <f t="shared" si="332"/>
        <v>0</v>
      </c>
      <c r="BN88" s="99"/>
      <c r="BO88" s="100">
        <f t="shared" si="333"/>
        <v>0</v>
      </c>
      <c r="BP88" s="99"/>
      <c r="BQ88" s="100">
        <f t="shared" si="334"/>
        <v>0</v>
      </c>
      <c r="BR88" s="99"/>
      <c r="BS88" s="100">
        <f t="shared" si="335"/>
        <v>0</v>
      </c>
      <c r="BT88" s="99"/>
      <c r="BU88" s="100">
        <f t="shared" si="336"/>
        <v>0</v>
      </c>
      <c r="BV88" s="99"/>
      <c r="BW88" s="100">
        <f t="shared" si="337"/>
        <v>0</v>
      </c>
      <c r="BX88" s="99"/>
      <c r="BY88" s="100">
        <f t="shared" si="338"/>
        <v>0</v>
      </c>
      <c r="BZ88" s="99"/>
      <c r="CA88" s="100">
        <f t="shared" si="339"/>
        <v>0</v>
      </c>
      <c r="CB88" s="99"/>
      <c r="CC88" s="100">
        <f t="shared" si="340"/>
        <v>0</v>
      </c>
      <c r="CD88" s="99"/>
      <c r="CE88" s="100">
        <f t="shared" si="341"/>
        <v>0</v>
      </c>
      <c r="CF88" s="101">
        <f t="shared" si="342"/>
        <v>0</v>
      </c>
      <c r="CG88" s="100">
        <f t="shared" si="342"/>
        <v>0</v>
      </c>
    </row>
    <row r="89" spans="1:85" s="102" customFormat="1" ht="19.899999999999999" customHeight="1" x14ac:dyDescent="0.25">
      <c r="A89" s="94">
        <v>72</v>
      </c>
      <c r="B89" s="95" t="s">
        <v>138</v>
      </c>
      <c r="C89" s="95" t="s">
        <v>77</v>
      </c>
      <c r="D89" s="94">
        <f>RANK(BF89,$BF$4:$BF$147)</f>
        <v>17</v>
      </c>
      <c r="E89" s="94">
        <v>0.6</v>
      </c>
      <c r="F89" s="94" t="s">
        <v>83</v>
      </c>
      <c r="G89" s="94"/>
      <c r="H89" s="94"/>
      <c r="I89" s="100">
        <f t="shared" si="221"/>
        <v>0</v>
      </c>
      <c r="J89" s="94"/>
      <c r="K89" s="100">
        <f t="shared" si="222"/>
        <v>0</v>
      </c>
      <c r="L89" s="94"/>
      <c r="M89" s="100">
        <f t="shared" si="223"/>
        <v>0</v>
      </c>
      <c r="N89" s="94"/>
      <c r="O89" s="100">
        <f t="shared" si="224"/>
        <v>0</v>
      </c>
      <c r="P89" s="94"/>
      <c r="Q89" s="100">
        <f t="shared" si="225"/>
        <v>0</v>
      </c>
      <c r="R89" s="94"/>
      <c r="S89" s="100">
        <f t="shared" si="226"/>
        <v>0</v>
      </c>
      <c r="T89" s="94"/>
      <c r="U89" s="100">
        <f t="shared" si="227"/>
        <v>0</v>
      </c>
      <c r="V89" s="94"/>
      <c r="W89" s="100">
        <f t="shared" si="228"/>
        <v>0</v>
      </c>
      <c r="X89" s="94"/>
      <c r="Y89" s="100">
        <f t="shared" si="229"/>
        <v>0</v>
      </c>
      <c r="Z89" s="94"/>
      <c r="AA89" s="100">
        <f t="shared" si="230"/>
        <v>0</v>
      </c>
      <c r="AB89" s="94"/>
      <c r="AC89" s="100">
        <f t="shared" si="231"/>
        <v>0</v>
      </c>
      <c r="AD89" s="94"/>
      <c r="AE89" s="100">
        <f t="shared" si="232"/>
        <v>0</v>
      </c>
      <c r="AF89" s="101">
        <f t="shared" si="328"/>
        <v>0</v>
      </c>
      <c r="AG89" s="100">
        <f t="shared" si="329"/>
        <v>0</v>
      </c>
      <c r="AH89" s="99"/>
      <c r="AI89" s="100">
        <f t="shared" si="235"/>
        <v>0</v>
      </c>
      <c r="AJ89" s="99"/>
      <c r="AK89" s="100">
        <f t="shared" si="237"/>
        <v>0</v>
      </c>
      <c r="AL89" s="99"/>
      <c r="AM89" s="100">
        <f t="shared" si="237"/>
        <v>0</v>
      </c>
      <c r="AN89" s="99"/>
      <c r="AO89" s="100">
        <f t="shared" si="238"/>
        <v>0</v>
      </c>
      <c r="AP89" s="99"/>
      <c r="AQ89" s="100">
        <f t="shared" si="239"/>
        <v>0</v>
      </c>
      <c r="AR89" s="99"/>
      <c r="AS89" s="100">
        <f t="shared" si="240"/>
        <v>0</v>
      </c>
      <c r="AT89" s="99"/>
      <c r="AU89" s="100">
        <f t="shared" si="241"/>
        <v>0</v>
      </c>
      <c r="AV89" s="99"/>
      <c r="AW89" s="100">
        <f t="shared" si="242"/>
        <v>0</v>
      </c>
      <c r="AX89" s="99"/>
      <c r="AY89" s="100">
        <f t="shared" si="243"/>
        <v>0</v>
      </c>
      <c r="AZ89" s="99"/>
      <c r="BA89" s="100">
        <f t="shared" si="244"/>
        <v>0</v>
      </c>
      <c r="BB89" s="99"/>
      <c r="BC89" s="100">
        <f t="shared" si="245"/>
        <v>0</v>
      </c>
      <c r="BD89" s="99"/>
      <c r="BE89" s="100">
        <f t="shared" si="246"/>
        <v>0</v>
      </c>
      <c r="BF89" s="101">
        <f t="shared" si="85"/>
        <v>0</v>
      </c>
      <c r="BG89" s="100">
        <f t="shared" si="85"/>
        <v>0</v>
      </c>
      <c r="BH89" s="99"/>
      <c r="BI89" s="100">
        <f t="shared" si="330"/>
        <v>0</v>
      </c>
      <c r="BJ89" s="99"/>
      <c r="BK89" s="100">
        <f t="shared" si="331"/>
        <v>0</v>
      </c>
      <c r="BL89" s="99"/>
      <c r="BM89" s="100">
        <f t="shared" si="332"/>
        <v>0</v>
      </c>
      <c r="BN89" s="99"/>
      <c r="BO89" s="100">
        <f t="shared" si="333"/>
        <v>0</v>
      </c>
      <c r="BP89" s="99"/>
      <c r="BQ89" s="100">
        <f t="shared" si="334"/>
        <v>0</v>
      </c>
      <c r="BR89" s="99"/>
      <c r="BS89" s="100">
        <f t="shared" si="335"/>
        <v>0</v>
      </c>
      <c r="BT89" s="99"/>
      <c r="BU89" s="100">
        <f t="shared" si="336"/>
        <v>0</v>
      </c>
      <c r="BV89" s="99"/>
      <c r="BW89" s="100">
        <f t="shared" si="337"/>
        <v>0</v>
      </c>
      <c r="BX89" s="99"/>
      <c r="BY89" s="100">
        <f t="shared" si="338"/>
        <v>0</v>
      </c>
      <c r="BZ89" s="99"/>
      <c r="CA89" s="100">
        <f t="shared" si="339"/>
        <v>0</v>
      </c>
      <c r="CB89" s="99"/>
      <c r="CC89" s="100">
        <f t="shared" si="340"/>
        <v>0</v>
      </c>
      <c r="CD89" s="99"/>
      <c r="CE89" s="100">
        <f t="shared" si="341"/>
        <v>0</v>
      </c>
      <c r="CF89" s="101">
        <f t="shared" si="342"/>
        <v>0</v>
      </c>
      <c r="CG89" s="100">
        <f t="shared" si="342"/>
        <v>0</v>
      </c>
    </row>
    <row r="90" spans="1:85" s="102" customFormat="1" ht="19.899999999999999" customHeight="1" x14ac:dyDescent="0.25">
      <c r="A90" s="94">
        <v>73</v>
      </c>
      <c r="B90" s="95" t="s">
        <v>139</v>
      </c>
      <c r="C90" s="95" t="s">
        <v>74</v>
      </c>
      <c r="D90" s="94">
        <f>RANK(BF90,$BF$4:$BF$147)</f>
        <v>17</v>
      </c>
      <c r="E90" s="94">
        <v>0.64</v>
      </c>
      <c r="F90" s="94" t="s">
        <v>85</v>
      </c>
      <c r="G90" s="94"/>
      <c r="H90" s="94"/>
      <c r="I90" s="100">
        <f t="shared" si="221"/>
        <v>0</v>
      </c>
      <c r="J90" s="94"/>
      <c r="K90" s="100">
        <f t="shared" si="222"/>
        <v>0</v>
      </c>
      <c r="L90" s="94"/>
      <c r="M90" s="100">
        <f t="shared" si="223"/>
        <v>0</v>
      </c>
      <c r="N90" s="94"/>
      <c r="O90" s="100">
        <f t="shared" si="224"/>
        <v>0</v>
      </c>
      <c r="P90" s="94"/>
      <c r="Q90" s="100">
        <f t="shared" si="225"/>
        <v>0</v>
      </c>
      <c r="R90" s="94"/>
      <c r="S90" s="100">
        <f t="shared" si="226"/>
        <v>0</v>
      </c>
      <c r="T90" s="94"/>
      <c r="U90" s="100">
        <f t="shared" si="227"/>
        <v>0</v>
      </c>
      <c r="V90" s="94"/>
      <c r="W90" s="100">
        <f t="shared" si="228"/>
        <v>0</v>
      </c>
      <c r="X90" s="94"/>
      <c r="Y90" s="100">
        <f t="shared" si="229"/>
        <v>0</v>
      </c>
      <c r="Z90" s="94"/>
      <c r="AA90" s="100">
        <f t="shared" si="230"/>
        <v>0</v>
      </c>
      <c r="AB90" s="94"/>
      <c r="AC90" s="100">
        <f t="shared" si="231"/>
        <v>0</v>
      </c>
      <c r="AD90" s="94"/>
      <c r="AE90" s="100">
        <f t="shared" si="232"/>
        <v>0</v>
      </c>
      <c r="AF90" s="101">
        <f t="shared" si="328"/>
        <v>0</v>
      </c>
      <c r="AG90" s="100">
        <f t="shared" si="329"/>
        <v>0</v>
      </c>
      <c r="AH90" s="99"/>
      <c r="AI90" s="100">
        <f t="shared" si="235"/>
        <v>0</v>
      </c>
      <c r="AJ90" s="99"/>
      <c r="AK90" s="100">
        <f t="shared" si="237"/>
        <v>0</v>
      </c>
      <c r="AL90" s="99"/>
      <c r="AM90" s="100">
        <f t="shared" si="237"/>
        <v>0</v>
      </c>
      <c r="AN90" s="99"/>
      <c r="AO90" s="100">
        <f t="shared" si="238"/>
        <v>0</v>
      </c>
      <c r="AP90" s="99"/>
      <c r="AQ90" s="100">
        <f t="shared" si="239"/>
        <v>0</v>
      </c>
      <c r="AR90" s="99"/>
      <c r="AS90" s="100">
        <f t="shared" si="240"/>
        <v>0</v>
      </c>
      <c r="AT90" s="99"/>
      <c r="AU90" s="100">
        <f t="shared" si="241"/>
        <v>0</v>
      </c>
      <c r="AV90" s="99"/>
      <c r="AW90" s="100">
        <f t="shared" si="242"/>
        <v>0</v>
      </c>
      <c r="AX90" s="99"/>
      <c r="AY90" s="100">
        <f t="shared" si="243"/>
        <v>0</v>
      </c>
      <c r="AZ90" s="99"/>
      <c r="BA90" s="100">
        <f t="shared" si="244"/>
        <v>0</v>
      </c>
      <c r="BB90" s="99"/>
      <c r="BC90" s="100">
        <f t="shared" si="245"/>
        <v>0</v>
      </c>
      <c r="BD90" s="99"/>
      <c r="BE90" s="100">
        <f t="shared" si="246"/>
        <v>0</v>
      </c>
      <c r="BF90" s="101">
        <f t="shared" si="85"/>
        <v>0</v>
      </c>
      <c r="BG90" s="100">
        <f t="shared" si="85"/>
        <v>0</v>
      </c>
      <c r="BH90" s="99"/>
      <c r="BI90" s="100">
        <f t="shared" si="330"/>
        <v>0</v>
      </c>
      <c r="BJ90" s="99"/>
      <c r="BK90" s="100">
        <f t="shared" si="331"/>
        <v>0</v>
      </c>
      <c r="BL90" s="99"/>
      <c r="BM90" s="100">
        <f t="shared" si="332"/>
        <v>0</v>
      </c>
      <c r="BN90" s="99"/>
      <c r="BO90" s="100">
        <f t="shared" si="333"/>
        <v>0</v>
      </c>
      <c r="BP90" s="99"/>
      <c r="BQ90" s="100">
        <f t="shared" si="334"/>
        <v>0</v>
      </c>
      <c r="BR90" s="99"/>
      <c r="BS90" s="100">
        <f t="shared" si="335"/>
        <v>0</v>
      </c>
      <c r="BT90" s="99"/>
      <c r="BU90" s="100">
        <f t="shared" si="336"/>
        <v>0</v>
      </c>
      <c r="BV90" s="99"/>
      <c r="BW90" s="100">
        <f t="shared" si="337"/>
        <v>0</v>
      </c>
      <c r="BX90" s="99"/>
      <c r="BY90" s="100">
        <f t="shared" si="338"/>
        <v>0</v>
      </c>
      <c r="BZ90" s="99"/>
      <c r="CA90" s="100">
        <f t="shared" si="339"/>
        <v>0</v>
      </c>
      <c r="CB90" s="99"/>
      <c r="CC90" s="100">
        <f t="shared" si="340"/>
        <v>0</v>
      </c>
      <c r="CD90" s="99"/>
      <c r="CE90" s="100">
        <f t="shared" si="341"/>
        <v>0</v>
      </c>
      <c r="CF90" s="101">
        <f t="shared" si="342"/>
        <v>0</v>
      </c>
      <c r="CG90" s="100">
        <f t="shared" si="342"/>
        <v>0</v>
      </c>
    </row>
    <row r="91" spans="1:85" s="102" customFormat="1" ht="19.899999999999999" customHeight="1" x14ac:dyDescent="0.25">
      <c r="A91" s="94"/>
      <c r="B91" s="95"/>
      <c r="C91" s="95"/>
      <c r="D91" s="94"/>
      <c r="E91" s="94"/>
      <c r="F91" s="94"/>
      <c r="G91" s="94"/>
      <c r="H91" s="94"/>
      <c r="I91" s="100"/>
      <c r="J91" s="94"/>
      <c r="K91" s="100"/>
      <c r="L91" s="94"/>
      <c r="M91" s="100"/>
      <c r="N91" s="94"/>
      <c r="O91" s="100"/>
      <c r="P91" s="94"/>
      <c r="Q91" s="100"/>
      <c r="R91" s="94"/>
      <c r="S91" s="100"/>
      <c r="T91" s="94"/>
      <c r="U91" s="100"/>
      <c r="V91" s="94"/>
      <c r="W91" s="100"/>
      <c r="X91" s="94"/>
      <c r="Y91" s="100"/>
      <c r="Z91" s="94"/>
      <c r="AA91" s="100"/>
      <c r="AB91" s="94"/>
      <c r="AC91" s="100"/>
      <c r="AD91" s="94"/>
      <c r="AE91" s="100"/>
      <c r="AF91" s="101"/>
      <c r="AG91" s="100"/>
      <c r="AH91" s="99"/>
      <c r="AI91" s="100"/>
      <c r="AJ91" s="99"/>
      <c r="AK91" s="100"/>
      <c r="AL91" s="99"/>
      <c r="AM91" s="100"/>
      <c r="AN91" s="99"/>
      <c r="AO91" s="100"/>
      <c r="AP91" s="99"/>
      <c r="AQ91" s="100"/>
      <c r="AR91" s="99"/>
      <c r="AS91" s="100"/>
      <c r="AT91" s="99"/>
      <c r="AU91" s="100"/>
      <c r="AV91" s="99"/>
      <c r="AW91" s="100"/>
      <c r="AX91" s="99"/>
      <c r="AY91" s="100"/>
      <c r="AZ91" s="99"/>
      <c r="BA91" s="100"/>
      <c r="BB91" s="99"/>
      <c r="BC91" s="100"/>
      <c r="BD91" s="99"/>
      <c r="BE91" s="100"/>
      <c r="BF91" s="101"/>
      <c r="BG91" s="100"/>
      <c r="BH91" s="99"/>
      <c r="BI91" s="100"/>
      <c r="BJ91" s="99"/>
      <c r="BK91" s="100"/>
      <c r="BL91" s="99"/>
      <c r="BM91" s="100"/>
      <c r="BN91" s="99"/>
      <c r="BO91" s="100"/>
      <c r="BP91" s="99"/>
      <c r="BQ91" s="100"/>
      <c r="BR91" s="99"/>
      <c r="BS91" s="100"/>
      <c r="BT91" s="99"/>
      <c r="BU91" s="100"/>
      <c r="BV91" s="99"/>
      <c r="BW91" s="100"/>
      <c r="BX91" s="99"/>
      <c r="BY91" s="100"/>
      <c r="BZ91" s="99"/>
      <c r="CA91" s="100"/>
      <c r="CB91" s="99"/>
      <c r="CC91" s="100"/>
      <c r="CD91" s="99"/>
      <c r="CE91" s="100"/>
      <c r="CF91" s="101"/>
      <c r="CG91" s="100"/>
    </row>
    <row r="92" spans="1:85" s="102" customFormat="1" ht="19.899999999999999" customHeight="1" x14ac:dyDescent="0.25">
      <c r="A92" s="94">
        <v>74</v>
      </c>
      <c r="B92" s="95" t="s">
        <v>140</v>
      </c>
      <c r="C92" s="95" t="s">
        <v>77</v>
      </c>
      <c r="D92" s="94">
        <f>RANK(BF92,$BF$4:$BF$147)</f>
        <v>17</v>
      </c>
      <c r="E92" s="94">
        <v>1</v>
      </c>
      <c r="F92" s="94" t="s">
        <v>83</v>
      </c>
      <c r="G92" s="94"/>
      <c r="H92" s="94"/>
      <c r="I92" s="100">
        <f t="shared" si="221"/>
        <v>0</v>
      </c>
      <c r="J92" s="94"/>
      <c r="K92" s="100">
        <f t="shared" si="222"/>
        <v>0</v>
      </c>
      <c r="L92" s="94"/>
      <c r="M92" s="100">
        <f t="shared" si="223"/>
        <v>0</v>
      </c>
      <c r="N92" s="94"/>
      <c r="O92" s="100">
        <f t="shared" si="224"/>
        <v>0</v>
      </c>
      <c r="P92" s="94"/>
      <c r="Q92" s="100">
        <f t="shared" si="225"/>
        <v>0</v>
      </c>
      <c r="R92" s="94"/>
      <c r="S92" s="100">
        <f t="shared" si="226"/>
        <v>0</v>
      </c>
      <c r="T92" s="94"/>
      <c r="U92" s="100">
        <f t="shared" si="227"/>
        <v>0</v>
      </c>
      <c r="V92" s="94"/>
      <c r="W92" s="100">
        <f t="shared" si="228"/>
        <v>0</v>
      </c>
      <c r="X92" s="94"/>
      <c r="Y92" s="100">
        <f t="shared" si="229"/>
        <v>0</v>
      </c>
      <c r="Z92" s="94"/>
      <c r="AA92" s="100">
        <f t="shared" si="230"/>
        <v>0</v>
      </c>
      <c r="AB92" s="94"/>
      <c r="AC92" s="100">
        <f t="shared" si="231"/>
        <v>0</v>
      </c>
      <c r="AD92" s="94"/>
      <c r="AE92" s="100">
        <f t="shared" si="232"/>
        <v>0</v>
      </c>
      <c r="AF92" s="101">
        <f t="shared" ref="AF92:AF95" si="343">SUM(H92,J92,L92,N92,P92,R92,T92,V92,X92,Z92,AB92,AD92)</f>
        <v>0</v>
      </c>
      <c r="AG92" s="100">
        <f t="shared" ref="AG92:AG95" si="344">SUM(I92,K92,M92,O92,Q92,S92,U92,W92,Y92,AA92,AC92,AE92)</f>
        <v>0</v>
      </c>
      <c r="AH92" s="99"/>
      <c r="AI92" s="100">
        <f t="shared" si="235"/>
        <v>0</v>
      </c>
      <c r="AJ92" s="99"/>
      <c r="AK92" s="100">
        <f t="shared" si="237"/>
        <v>0</v>
      </c>
      <c r="AL92" s="99"/>
      <c r="AM92" s="100">
        <f t="shared" si="237"/>
        <v>0</v>
      </c>
      <c r="AN92" s="99"/>
      <c r="AO92" s="100">
        <f t="shared" si="238"/>
        <v>0</v>
      </c>
      <c r="AP92" s="99"/>
      <c r="AQ92" s="100">
        <f t="shared" si="239"/>
        <v>0</v>
      </c>
      <c r="AR92" s="99"/>
      <c r="AS92" s="100">
        <f t="shared" si="240"/>
        <v>0</v>
      </c>
      <c r="AT92" s="99"/>
      <c r="AU92" s="100">
        <f t="shared" si="241"/>
        <v>0</v>
      </c>
      <c r="AV92" s="99"/>
      <c r="AW92" s="100">
        <f t="shared" si="242"/>
        <v>0</v>
      </c>
      <c r="AX92" s="99"/>
      <c r="AY92" s="100">
        <f t="shared" si="243"/>
        <v>0</v>
      </c>
      <c r="AZ92" s="99"/>
      <c r="BA92" s="100">
        <f t="shared" si="244"/>
        <v>0</v>
      </c>
      <c r="BB92" s="99"/>
      <c r="BC92" s="100">
        <f t="shared" si="245"/>
        <v>0</v>
      </c>
      <c r="BD92" s="99"/>
      <c r="BE92" s="100">
        <f t="shared" si="246"/>
        <v>0</v>
      </c>
      <c r="BF92" s="101">
        <f t="shared" ref="BF92:BG139" si="345">SUM(AH92,AJ92,AL92,AN92,AP92,AR92,AT92,AV92,AX92,AZ92,BB92,BD92)</f>
        <v>0</v>
      </c>
      <c r="BG92" s="100">
        <f t="shared" si="345"/>
        <v>0</v>
      </c>
      <c r="BH92" s="99"/>
      <c r="BI92" s="100">
        <f t="shared" ref="BI92:BI95" si="346">BH92*$E92</f>
        <v>0</v>
      </c>
      <c r="BJ92" s="99"/>
      <c r="BK92" s="100">
        <f t="shared" ref="BK92:BK95" si="347">BJ92*$E92</f>
        <v>0</v>
      </c>
      <c r="BL92" s="99"/>
      <c r="BM92" s="100">
        <f t="shared" ref="BM92:BM95" si="348">BL92*$E92</f>
        <v>0</v>
      </c>
      <c r="BN92" s="99"/>
      <c r="BO92" s="100">
        <f t="shared" ref="BO92:BO95" si="349">BN92*$E92</f>
        <v>0</v>
      </c>
      <c r="BP92" s="99"/>
      <c r="BQ92" s="100">
        <f t="shared" ref="BQ92:BQ95" si="350">BP92*$E92</f>
        <v>0</v>
      </c>
      <c r="BR92" s="99"/>
      <c r="BS92" s="100">
        <f t="shared" ref="BS92:BS95" si="351">BR92*$E92</f>
        <v>0</v>
      </c>
      <c r="BT92" s="99"/>
      <c r="BU92" s="100">
        <f t="shared" ref="BU92:BU95" si="352">BT92*$E92</f>
        <v>0</v>
      </c>
      <c r="BV92" s="99"/>
      <c r="BW92" s="100">
        <f t="shared" ref="BW92:BW95" si="353">BV92*$E92</f>
        <v>0</v>
      </c>
      <c r="BX92" s="99"/>
      <c r="BY92" s="100">
        <f t="shared" ref="BY92:BY95" si="354">BX92*$E92</f>
        <v>0</v>
      </c>
      <c r="BZ92" s="99"/>
      <c r="CA92" s="100">
        <f t="shared" ref="CA92:CA95" si="355">BZ92*$E92</f>
        <v>0</v>
      </c>
      <c r="CB92" s="99"/>
      <c r="CC92" s="100">
        <f t="shared" ref="CC92:CC95" si="356">CB92*$E92</f>
        <v>0</v>
      </c>
      <c r="CD92" s="99"/>
      <c r="CE92" s="100">
        <f t="shared" ref="CE92:CE95" si="357">CD92*$E92</f>
        <v>0</v>
      </c>
      <c r="CF92" s="101">
        <f t="shared" ref="CF92:CG118" si="358">SUM(BH92,BJ92,BL92,BN92,BP92,BR92,BT92,BV92,BX92,BZ92,CB92,CD92)</f>
        <v>0</v>
      </c>
      <c r="CG92" s="100">
        <f t="shared" si="358"/>
        <v>0</v>
      </c>
    </row>
    <row r="93" spans="1:85" s="102" customFormat="1" ht="19.899999999999999" customHeight="1" x14ac:dyDescent="0.25">
      <c r="A93" s="94">
        <v>75</v>
      </c>
      <c r="B93" s="95" t="s">
        <v>140</v>
      </c>
      <c r="C93" s="95" t="s">
        <v>77</v>
      </c>
      <c r="D93" s="94">
        <f>RANK(BF93,$BF$4:$BF$147)</f>
        <v>17</v>
      </c>
      <c r="E93" s="94">
        <v>1</v>
      </c>
      <c r="F93" s="94" t="s">
        <v>75</v>
      </c>
      <c r="G93" s="94"/>
      <c r="H93" s="94"/>
      <c r="I93" s="100">
        <f t="shared" si="221"/>
        <v>0</v>
      </c>
      <c r="J93" s="94"/>
      <c r="K93" s="100">
        <f t="shared" si="222"/>
        <v>0</v>
      </c>
      <c r="L93" s="94"/>
      <c r="M93" s="100">
        <f t="shared" si="223"/>
        <v>0</v>
      </c>
      <c r="N93" s="94"/>
      <c r="O93" s="100">
        <f t="shared" si="224"/>
        <v>0</v>
      </c>
      <c r="P93" s="94"/>
      <c r="Q93" s="100">
        <f t="shared" si="225"/>
        <v>0</v>
      </c>
      <c r="R93" s="94"/>
      <c r="S93" s="100">
        <f t="shared" si="226"/>
        <v>0</v>
      </c>
      <c r="T93" s="94"/>
      <c r="U93" s="100">
        <f t="shared" si="227"/>
        <v>0</v>
      </c>
      <c r="V93" s="94"/>
      <c r="W93" s="100">
        <f t="shared" si="228"/>
        <v>0</v>
      </c>
      <c r="X93" s="94"/>
      <c r="Y93" s="100">
        <f t="shared" si="229"/>
        <v>0</v>
      </c>
      <c r="Z93" s="94"/>
      <c r="AA93" s="100">
        <f t="shared" si="230"/>
        <v>0</v>
      </c>
      <c r="AB93" s="94"/>
      <c r="AC93" s="100">
        <f t="shared" si="231"/>
        <v>0</v>
      </c>
      <c r="AD93" s="94"/>
      <c r="AE93" s="100">
        <f t="shared" si="232"/>
        <v>0</v>
      </c>
      <c r="AF93" s="101">
        <f t="shared" si="343"/>
        <v>0</v>
      </c>
      <c r="AG93" s="100">
        <f t="shared" si="344"/>
        <v>0</v>
      </c>
      <c r="AH93" s="99"/>
      <c r="AI93" s="100">
        <f t="shared" si="235"/>
        <v>0</v>
      </c>
      <c r="AJ93" s="99"/>
      <c r="AK93" s="100">
        <f t="shared" si="237"/>
        <v>0</v>
      </c>
      <c r="AL93" s="99"/>
      <c r="AM93" s="100">
        <f t="shared" si="237"/>
        <v>0</v>
      </c>
      <c r="AN93" s="99"/>
      <c r="AO93" s="100">
        <f t="shared" si="238"/>
        <v>0</v>
      </c>
      <c r="AP93" s="99"/>
      <c r="AQ93" s="100">
        <f t="shared" si="239"/>
        <v>0</v>
      </c>
      <c r="AR93" s="99"/>
      <c r="AS93" s="100">
        <f t="shared" si="240"/>
        <v>0</v>
      </c>
      <c r="AT93" s="99"/>
      <c r="AU93" s="100">
        <f t="shared" si="241"/>
        <v>0</v>
      </c>
      <c r="AV93" s="99"/>
      <c r="AW93" s="100">
        <f t="shared" si="242"/>
        <v>0</v>
      </c>
      <c r="AX93" s="99"/>
      <c r="AY93" s="100">
        <f t="shared" si="243"/>
        <v>0</v>
      </c>
      <c r="AZ93" s="99"/>
      <c r="BA93" s="100">
        <f t="shared" si="244"/>
        <v>0</v>
      </c>
      <c r="BB93" s="99"/>
      <c r="BC93" s="100">
        <f t="shared" si="245"/>
        <v>0</v>
      </c>
      <c r="BD93" s="99"/>
      <c r="BE93" s="100">
        <f t="shared" si="246"/>
        <v>0</v>
      </c>
      <c r="BF93" s="101">
        <f t="shared" si="345"/>
        <v>0</v>
      </c>
      <c r="BG93" s="100">
        <f t="shared" si="345"/>
        <v>0</v>
      </c>
      <c r="BH93" s="99"/>
      <c r="BI93" s="100">
        <f t="shared" si="346"/>
        <v>0</v>
      </c>
      <c r="BJ93" s="99"/>
      <c r="BK93" s="100">
        <f t="shared" si="347"/>
        <v>0</v>
      </c>
      <c r="BL93" s="99"/>
      <c r="BM93" s="100">
        <f t="shared" si="348"/>
        <v>0</v>
      </c>
      <c r="BN93" s="99"/>
      <c r="BO93" s="100">
        <f t="shared" si="349"/>
        <v>0</v>
      </c>
      <c r="BP93" s="99"/>
      <c r="BQ93" s="100">
        <f t="shared" si="350"/>
        <v>0</v>
      </c>
      <c r="BR93" s="99"/>
      <c r="BS93" s="100">
        <f t="shared" si="351"/>
        <v>0</v>
      </c>
      <c r="BT93" s="99"/>
      <c r="BU93" s="100">
        <f t="shared" si="352"/>
        <v>0</v>
      </c>
      <c r="BV93" s="99"/>
      <c r="BW93" s="100">
        <f t="shared" si="353"/>
        <v>0</v>
      </c>
      <c r="BX93" s="99"/>
      <c r="BY93" s="100">
        <f t="shared" si="354"/>
        <v>0</v>
      </c>
      <c r="BZ93" s="99"/>
      <c r="CA93" s="100">
        <f t="shared" si="355"/>
        <v>0</v>
      </c>
      <c r="CB93" s="99"/>
      <c r="CC93" s="100">
        <f t="shared" si="356"/>
        <v>0</v>
      </c>
      <c r="CD93" s="99"/>
      <c r="CE93" s="100">
        <f t="shared" si="357"/>
        <v>0</v>
      </c>
      <c r="CF93" s="101">
        <f t="shared" si="358"/>
        <v>0</v>
      </c>
      <c r="CG93" s="100">
        <f t="shared" si="358"/>
        <v>0</v>
      </c>
    </row>
    <row r="94" spans="1:85" s="102" customFormat="1" ht="19.899999999999999" customHeight="1" x14ac:dyDescent="0.25">
      <c r="A94" s="94">
        <v>76</v>
      </c>
      <c r="B94" s="95" t="s">
        <v>141</v>
      </c>
      <c r="C94" s="95" t="s">
        <v>77</v>
      </c>
      <c r="D94" s="94">
        <f>RANK(BF94,$BF$4:$BF$147)</f>
        <v>17</v>
      </c>
      <c r="E94" s="94">
        <v>0.6</v>
      </c>
      <c r="F94" s="94" t="s">
        <v>83</v>
      </c>
      <c r="G94" s="94"/>
      <c r="H94" s="94"/>
      <c r="I94" s="100">
        <f t="shared" si="221"/>
        <v>0</v>
      </c>
      <c r="J94" s="94"/>
      <c r="K94" s="100">
        <f t="shared" si="222"/>
        <v>0</v>
      </c>
      <c r="L94" s="94"/>
      <c r="M94" s="100">
        <f t="shared" si="223"/>
        <v>0</v>
      </c>
      <c r="N94" s="94"/>
      <c r="O94" s="100">
        <f t="shared" si="224"/>
        <v>0</v>
      </c>
      <c r="P94" s="94"/>
      <c r="Q94" s="100">
        <f t="shared" si="225"/>
        <v>0</v>
      </c>
      <c r="R94" s="94"/>
      <c r="S94" s="100">
        <f t="shared" si="226"/>
        <v>0</v>
      </c>
      <c r="T94" s="94"/>
      <c r="U94" s="100">
        <f t="shared" si="227"/>
        <v>0</v>
      </c>
      <c r="V94" s="94"/>
      <c r="W94" s="100">
        <f t="shared" si="228"/>
        <v>0</v>
      </c>
      <c r="X94" s="94"/>
      <c r="Y94" s="100">
        <f t="shared" si="229"/>
        <v>0</v>
      </c>
      <c r="Z94" s="94"/>
      <c r="AA94" s="100">
        <f t="shared" si="230"/>
        <v>0</v>
      </c>
      <c r="AB94" s="94"/>
      <c r="AC94" s="100">
        <f t="shared" si="231"/>
        <v>0</v>
      </c>
      <c r="AD94" s="94"/>
      <c r="AE94" s="100">
        <f t="shared" si="232"/>
        <v>0</v>
      </c>
      <c r="AF94" s="101">
        <f t="shared" si="343"/>
        <v>0</v>
      </c>
      <c r="AG94" s="100">
        <f t="shared" si="344"/>
        <v>0</v>
      </c>
      <c r="AH94" s="99"/>
      <c r="AI94" s="100">
        <f t="shared" si="235"/>
        <v>0</v>
      </c>
      <c r="AJ94" s="99"/>
      <c r="AK94" s="100">
        <f t="shared" si="237"/>
        <v>0</v>
      </c>
      <c r="AL94" s="99"/>
      <c r="AM94" s="100">
        <f t="shared" si="237"/>
        <v>0</v>
      </c>
      <c r="AN94" s="99"/>
      <c r="AO94" s="100">
        <f t="shared" si="238"/>
        <v>0</v>
      </c>
      <c r="AP94" s="99"/>
      <c r="AQ94" s="100">
        <f t="shared" si="239"/>
        <v>0</v>
      </c>
      <c r="AR94" s="99"/>
      <c r="AS94" s="100">
        <f t="shared" si="240"/>
        <v>0</v>
      </c>
      <c r="AT94" s="99"/>
      <c r="AU94" s="100">
        <f t="shared" si="241"/>
        <v>0</v>
      </c>
      <c r="AV94" s="99"/>
      <c r="AW94" s="100">
        <f t="shared" si="242"/>
        <v>0</v>
      </c>
      <c r="AX94" s="99"/>
      <c r="AY94" s="100">
        <f t="shared" si="243"/>
        <v>0</v>
      </c>
      <c r="AZ94" s="99"/>
      <c r="BA94" s="100">
        <f t="shared" si="244"/>
        <v>0</v>
      </c>
      <c r="BB94" s="99"/>
      <c r="BC94" s="100">
        <f t="shared" si="245"/>
        <v>0</v>
      </c>
      <c r="BD94" s="99"/>
      <c r="BE94" s="100">
        <f t="shared" si="246"/>
        <v>0</v>
      </c>
      <c r="BF94" s="101">
        <f t="shared" si="345"/>
        <v>0</v>
      </c>
      <c r="BG94" s="100">
        <f t="shared" si="345"/>
        <v>0</v>
      </c>
      <c r="BH94" s="99"/>
      <c r="BI94" s="100">
        <f t="shared" si="346"/>
        <v>0</v>
      </c>
      <c r="BJ94" s="99"/>
      <c r="BK94" s="100">
        <f t="shared" si="347"/>
        <v>0</v>
      </c>
      <c r="BL94" s="99"/>
      <c r="BM94" s="100">
        <f t="shared" si="348"/>
        <v>0</v>
      </c>
      <c r="BN94" s="99"/>
      <c r="BO94" s="100">
        <f t="shared" si="349"/>
        <v>0</v>
      </c>
      <c r="BP94" s="99"/>
      <c r="BQ94" s="100">
        <f t="shared" si="350"/>
        <v>0</v>
      </c>
      <c r="BR94" s="99"/>
      <c r="BS94" s="100">
        <f t="shared" si="351"/>
        <v>0</v>
      </c>
      <c r="BT94" s="99"/>
      <c r="BU94" s="100">
        <f t="shared" si="352"/>
        <v>0</v>
      </c>
      <c r="BV94" s="99"/>
      <c r="BW94" s="100">
        <f t="shared" si="353"/>
        <v>0</v>
      </c>
      <c r="BX94" s="99"/>
      <c r="BY94" s="100">
        <f t="shared" si="354"/>
        <v>0</v>
      </c>
      <c r="BZ94" s="99"/>
      <c r="CA94" s="100">
        <f t="shared" si="355"/>
        <v>0</v>
      </c>
      <c r="CB94" s="99"/>
      <c r="CC94" s="100">
        <f t="shared" si="356"/>
        <v>0</v>
      </c>
      <c r="CD94" s="99"/>
      <c r="CE94" s="100">
        <f t="shared" si="357"/>
        <v>0</v>
      </c>
      <c r="CF94" s="101">
        <f t="shared" si="358"/>
        <v>0</v>
      </c>
      <c r="CG94" s="100">
        <f t="shared" si="358"/>
        <v>0</v>
      </c>
    </row>
    <row r="95" spans="1:85" s="102" customFormat="1" ht="19.899999999999999" customHeight="1" x14ac:dyDescent="0.25">
      <c r="A95" s="94">
        <v>77</v>
      </c>
      <c r="B95" s="95" t="s">
        <v>142</v>
      </c>
      <c r="C95" s="95" t="s">
        <v>74</v>
      </c>
      <c r="D95" s="94">
        <f>RANK(BF95,$BF$4:$BF$147)</f>
        <v>17</v>
      </c>
      <c r="E95" s="94">
        <v>0.64</v>
      </c>
      <c r="F95" s="94" t="s">
        <v>85</v>
      </c>
      <c r="G95" s="94"/>
      <c r="H95" s="94"/>
      <c r="I95" s="100">
        <f t="shared" si="221"/>
        <v>0</v>
      </c>
      <c r="J95" s="94"/>
      <c r="K95" s="100">
        <f t="shared" si="222"/>
        <v>0</v>
      </c>
      <c r="L95" s="94"/>
      <c r="M95" s="100">
        <f t="shared" si="223"/>
        <v>0</v>
      </c>
      <c r="N95" s="94"/>
      <c r="O95" s="100">
        <f t="shared" si="224"/>
        <v>0</v>
      </c>
      <c r="P95" s="94"/>
      <c r="Q95" s="100">
        <f t="shared" si="225"/>
        <v>0</v>
      </c>
      <c r="R95" s="94"/>
      <c r="S95" s="100">
        <f t="shared" si="226"/>
        <v>0</v>
      </c>
      <c r="T95" s="94"/>
      <c r="U95" s="100">
        <f t="shared" si="227"/>
        <v>0</v>
      </c>
      <c r="V95" s="94"/>
      <c r="W95" s="100">
        <f t="shared" si="228"/>
        <v>0</v>
      </c>
      <c r="X95" s="94"/>
      <c r="Y95" s="100">
        <f t="shared" si="229"/>
        <v>0</v>
      </c>
      <c r="Z95" s="94"/>
      <c r="AA95" s="100">
        <f t="shared" si="230"/>
        <v>0</v>
      </c>
      <c r="AB95" s="94"/>
      <c r="AC95" s="100">
        <f t="shared" si="231"/>
        <v>0</v>
      </c>
      <c r="AD95" s="94"/>
      <c r="AE95" s="100">
        <f t="shared" si="232"/>
        <v>0</v>
      </c>
      <c r="AF95" s="101">
        <f t="shared" si="343"/>
        <v>0</v>
      </c>
      <c r="AG95" s="100">
        <f t="shared" si="344"/>
        <v>0</v>
      </c>
      <c r="AH95" s="99"/>
      <c r="AI95" s="100">
        <f t="shared" si="235"/>
        <v>0</v>
      </c>
      <c r="AJ95" s="99"/>
      <c r="AK95" s="100">
        <f t="shared" si="237"/>
        <v>0</v>
      </c>
      <c r="AL95" s="99"/>
      <c r="AM95" s="100">
        <f t="shared" si="237"/>
        <v>0</v>
      </c>
      <c r="AN95" s="99"/>
      <c r="AO95" s="100">
        <f t="shared" si="238"/>
        <v>0</v>
      </c>
      <c r="AP95" s="99"/>
      <c r="AQ95" s="100">
        <f t="shared" si="239"/>
        <v>0</v>
      </c>
      <c r="AR95" s="99"/>
      <c r="AS95" s="100">
        <f t="shared" si="240"/>
        <v>0</v>
      </c>
      <c r="AT95" s="99"/>
      <c r="AU95" s="100">
        <f t="shared" si="241"/>
        <v>0</v>
      </c>
      <c r="AV95" s="99"/>
      <c r="AW95" s="100">
        <f t="shared" si="242"/>
        <v>0</v>
      </c>
      <c r="AX95" s="99"/>
      <c r="AY95" s="100">
        <f t="shared" si="243"/>
        <v>0</v>
      </c>
      <c r="AZ95" s="99"/>
      <c r="BA95" s="100">
        <f t="shared" si="244"/>
        <v>0</v>
      </c>
      <c r="BB95" s="99"/>
      <c r="BC95" s="100">
        <f t="shared" si="245"/>
        <v>0</v>
      </c>
      <c r="BD95" s="99"/>
      <c r="BE95" s="100">
        <f t="shared" si="246"/>
        <v>0</v>
      </c>
      <c r="BF95" s="101">
        <f t="shared" si="345"/>
        <v>0</v>
      </c>
      <c r="BG95" s="100">
        <f t="shared" si="345"/>
        <v>0</v>
      </c>
      <c r="BH95" s="99"/>
      <c r="BI95" s="100">
        <f t="shared" si="346"/>
        <v>0</v>
      </c>
      <c r="BJ95" s="99"/>
      <c r="BK95" s="100">
        <f t="shared" si="347"/>
        <v>0</v>
      </c>
      <c r="BL95" s="99"/>
      <c r="BM95" s="100">
        <f t="shared" si="348"/>
        <v>0</v>
      </c>
      <c r="BN95" s="99"/>
      <c r="BO95" s="100">
        <f t="shared" si="349"/>
        <v>0</v>
      </c>
      <c r="BP95" s="99"/>
      <c r="BQ95" s="100">
        <f t="shared" si="350"/>
        <v>0</v>
      </c>
      <c r="BR95" s="99"/>
      <c r="BS95" s="100">
        <f t="shared" si="351"/>
        <v>0</v>
      </c>
      <c r="BT95" s="99"/>
      <c r="BU95" s="100">
        <f t="shared" si="352"/>
        <v>0</v>
      </c>
      <c r="BV95" s="99"/>
      <c r="BW95" s="100">
        <f t="shared" si="353"/>
        <v>0</v>
      </c>
      <c r="BX95" s="99"/>
      <c r="BY95" s="100">
        <f t="shared" si="354"/>
        <v>0</v>
      </c>
      <c r="BZ95" s="99"/>
      <c r="CA95" s="100">
        <f t="shared" si="355"/>
        <v>0</v>
      </c>
      <c r="CB95" s="99"/>
      <c r="CC95" s="100">
        <f t="shared" si="356"/>
        <v>0</v>
      </c>
      <c r="CD95" s="99"/>
      <c r="CE95" s="100">
        <f t="shared" si="357"/>
        <v>0</v>
      </c>
      <c r="CF95" s="101">
        <f t="shared" si="358"/>
        <v>0</v>
      </c>
      <c r="CG95" s="100">
        <f t="shared" si="358"/>
        <v>0</v>
      </c>
    </row>
    <row r="96" spans="1:85" s="102" customFormat="1" ht="19.899999999999999" customHeight="1" x14ac:dyDescent="0.25">
      <c r="A96" s="94"/>
      <c r="B96" s="95"/>
      <c r="C96" s="95"/>
      <c r="D96" s="94"/>
      <c r="E96" s="94"/>
      <c r="F96" s="94"/>
      <c r="G96" s="94"/>
      <c r="H96" s="94"/>
      <c r="I96" s="100"/>
      <c r="J96" s="94"/>
      <c r="K96" s="100"/>
      <c r="L96" s="94"/>
      <c r="M96" s="100"/>
      <c r="N96" s="94"/>
      <c r="O96" s="100"/>
      <c r="P96" s="94"/>
      <c r="Q96" s="100"/>
      <c r="R96" s="94"/>
      <c r="S96" s="100"/>
      <c r="T96" s="94"/>
      <c r="U96" s="100"/>
      <c r="V96" s="94"/>
      <c r="W96" s="100"/>
      <c r="X96" s="94"/>
      <c r="Y96" s="100"/>
      <c r="Z96" s="94"/>
      <c r="AA96" s="100"/>
      <c r="AB96" s="94"/>
      <c r="AC96" s="100"/>
      <c r="AD96" s="94"/>
      <c r="AE96" s="100"/>
      <c r="AF96" s="101"/>
      <c r="AG96" s="100"/>
      <c r="AH96" s="99"/>
      <c r="AI96" s="100"/>
      <c r="AJ96" s="99"/>
      <c r="AK96" s="100"/>
      <c r="AL96" s="99"/>
      <c r="AM96" s="100"/>
      <c r="AN96" s="99"/>
      <c r="AO96" s="100"/>
      <c r="AP96" s="99"/>
      <c r="AQ96" s="100"/>
      <c r="AR96" s="99"/>
      <c r="AS96" s="100"/>
      <c r="AT96" s="99"/>
      <c r="AU96" s="100"/>
      <c r="AV96" s="99"/>
      <c r="AW96" s="100"/>
      <c r="AX96" s="99"/>
      <c r="AY96" s="100"/>
      <c r="AZ96" s="99"/>
      <c r="BA96" s="100"/>
      <c r="BB96" s="99"/>
      <c r="BC96" s="100"/>
      <c r="BD96" s="99"/>
      <c r="BE96" s="100"/>
      <c r="BF96" s="101"/>
      <c r="BG96" s="100"/>
      <c r="BH96" s="99"/>
      <c r="BI96" s="100"/>
      <c r="BJ96" s="99"/>
      <c r="BK96" s="100"/>
      <c r="BL96" s="99"/>
      <c r="BM96" s="100"/>
      <c r="BN96" s="99"/>
      <c r="BO96" s="100"/>
      <c r="BP96" s="99"/>
      <c r="BQ96" s="100"/>
      <c r="BR96" s="99"/>
      <c r="BS96" s="100"/>
      <c r="BT96" s="99"/>
      <c r="BU96" s="100"/>
      <c r="BV96" s="99"/>
      <c r="BW96" s="100"/>
      <c r="BX96" s="99"/>
      <c r="BY96" s="100"/>
      <c r="BZ96" s="99"/>
      <c r="CA96" s="100"/>
      <c r="CB96" s="99"/>
      <c r="CC96" s="100"/>
      <c r="CD96" s="99"/>
      <c r="CE96" s="100"/>
      <c r="CF96" s="101">
        <f t="shared" si="358"/>
        <v>0</v>
      </c>
      <c r="CG96" s="100">
        <f t="shared" si="358"/>
        <v>0</v>
      </c>
    </row>
    <row r="97" spans="1:85" s="102" customFormat="1" ht="19.899999999999999" customHeight="1" x14ac:dyDescent="0.25">
      <c r="A97" s="94">
        <v>78</v>
      </c>
      <c r="B97" s="95" t="s">
        <v>143</v>
      </c>
      <c r="C97" s="95" t="s">
        <v>77</v>
      </c>
      <c r="D97" s="94">
        <v>14</v>
      </c>
      <c r="E97" s="94">
        <v>0.75</v>
      </c>
      <c r="F97" s="94"/>
      <c r="G97" s="94"/>
      <c r="H97" s="94"/>
      <c r="I97" s="100"/>
      <c r="J97" s="94"/>
      <c r="K97" s="100"/>
      <c r="L97" s="94"/>
      <c r="M97" s="100"/>
      <c r="N97" s="94"/>
      <c r="O97" s="100"/>
      <c r="P97" s="94"/>
      <c r="Q97" s="100"/>
      <c r="R97" s="94"/>
      <c r="S97" s="100"/>
      <c r="T97" s="94"/>
      <c r="U97" s="100"/>
      <c r="V97" s="94"/>
      <c r="W97" s="100"/>
      <c r="X97" s="94"/>
      <c r="Y97" s="100"/>
      <c r="Z97" s="94"/>
      <c r="AA97" s="100"/>
      <c r="AB97" s="94"/>
      <c r="AC97" s="100"/>
      <c r="AD97" s="94"/>
      <c r="AE97" s="100"/>
      <c r="AF97" s="101"/>
      <c r="AG97" s="100"/>
      <c r="AH97" s="99"/>
      <c r="AI97" s="100"/>
      <c r="AJ97" s="99"/>
      <c r="AK97" s="100"/>
      <c r="AL97" s="99"/>
      <c r="AM97" s="100"/>
      <c r="AN97" s="99"/>
      <c r="AO97" s="100"/>
      <c r="AP97" s="99"/>
      <c r="AQ97" s="100"/>
      <c r="AR97" s="99"/>
      <c r="AS97" s="100"/>
      <c r="AT97" s="99"/>
      <c r="AU97" s="100"/>
      <c r="AV97" s="99"/>
      <c r="AW97" s="100"/>
      <c r="AX97" s="99"/>
      <c r="AY97" s="100"/>
      <c r="AZ97" s="99"/>
      <c r="BA97" s="100"/>
      <c r="BB97" s="99"/>
      <c r="BC97" s="100"/>
      <c r="BD97" s="99"/>
      <c r="BE97" s="100"/>
      <c r="BF97" s="101"/>
      <c r="BG97" s="100"/>
      <c r="BH97" s="99"/>
      <c r="BI97" s="100"/>
      <c r="BJ97" s="99"/>
      <c r="BK97" s="100"/>
      <c r="BL97" s="99"/>
      <c r="BM97" s="100"/>
      <c r="BN97" s="99"/>
      <c r="BO97" s="100"/>
      <c r="BP97" s="99"/>
      <c r="BQ97" s="100"/>
      <c r="BR97" s="99"/>
      <c r="BS97" s="100"/>
      <c r="BT97" s="99"/>
      <c r="BU97" s="100"/>
      <c r="BV97" s="99"/>
      <c r="BW97" s="100"/>
      <c r="BX97" s="99"/>
      <c r="BY97" s="100"/>
      <c r="BZ97" s="99"/>
      <c r="CA97" s="100"/>
      <c r="CB97" s="99"/>
      <c r="CC97" s="100"/>
      <c r="CD97" s="99"/>
      <c r="CE97" s="100"/>
      <c r="CF97" s="101">
        <f t="shared" si="358"/>
        <v>0</v>
      </c>
      <c r="CG97" s="100">
        <f t="shared" si="358"/>
        <v>0</v>
      </c>
    </row>
    <row r="98" spans="1:85" s="102" customFormat="1" ht="19.899999999999999" customHeight="1" x14ac:dyDescent="0.25">
      <c r="A98" s="94">
        <v>79</v>
      </c>
      <c r="B98" s="95" t="s">
        <v>143</v>
      </c>
      <c r="C98" s="95" t="s">
        <v>74</v>
      </c>
      <c r="D98" s="94">
        <v>14</v>
      </c>
      <c r="E98" s="94">
        <v>0.6</v>
      </c>
      <c r="F98" s="94"/>
      <c r="G98" s="94"/>
      <c r="H98" s="94"/>
      <c r="I98" s="100"/>
      <c r="J98" s="94"/>
      <c r="K98" s="100"/>
      <c r="L98" s="94"/>
      <c r="M98" s="100"/>
      <c r="N98" s="94"/>
      <c r="O98" s="100"/>
      <c r="P98" s="94"/>
      <c r="Q98" s="100"/>
      <c r="R98" s="94"/>
      <c r="S98" s="100"/>
      <c r="T98" s="94"/>
      <c r="U98" s="100"/>
      <c r="V98" s="94"/>
      <c r="W98" s="100"/>
      <c r="X98" s="94"/>
      <c r="Y98" s="100"/>
      <c r="Z98" s="94"/>
      <c r="AA98" s="100"/>
      <c r="AB98" s="94"/>
      <c r="AC98" s="100"/>
      <c r="AD98" s="94"/>
      <c r="AE98" s="100"/>
      <c r="AF98" s="101"/>
      <c r="AG98" s="100"/>
      <c r="AH98" s="99"/>
      <c r="AI98" s="100"/>
      <c r="AJ98" s="99"/>
      <c r="AK98" s="100"/>
      <c r="AL98" s="99"/>
      <c r="AM98" s="100"/>
      <c r="AN98" s="99"/>
      <c r="AO98" s="100"/>
      <c r="AP98" s="99"/>
      <c r="AQ98" s="100"/>
      <c r="AR98" s="99"/>
      <c r="AS98" s="100"/>
      <c r="AT98" s="99"/>
      <c r="AU98" s="100"/>
      <c r="AV98" s="99"/>
      <c r="AW98" s="100"/>
      <c r="AX98" s="99"/>
      <c r="AY98" s="100"/>
      <c r="AZ98" s="99"/>
      <c r="BA98" s="100"/>
      <c r="BB98" s="99"/>
      <c r="BC98" s="100"/>
      <c r="BD98" s="99"/>
      <c r="BE98" s="100"/>
      <c r="BF98" s="101"/>
      <c r="BG98" s="100"/>
      <c r="BH98" s="99"/>
      <c r="BI98" s="100"/>
      <c r="BJ98" s="99"/>
      <c r="BK98" s="100"/>
      <c r="BL98" s="99"/>
      <c r="BM98" s="100"/>
      <c r="BN98" s="99"/>
      <c r="BO98" s="100"/>
      <c r="BP98" s="99"/>
      <c r="BQ98" s="100"/>
      <c r="BR98" s="99"/>
      <c r="BS98" s="100"/>
      <c r="BT98" s="99"/>
      <c r="BU98" s="100"/>
      <c r="BV98" s="99"/>
      <c r="BW98" s="100"/>
      <c r="BX98" s="99"/>
      <c r="BY98" s="100"/>
      <c r="BZ98" s="99"/>
      <c r="CA98" s="100"/>
      <c r="CB98" s="99"/>
      <c r="CC98" s="100"/>
      <c r="CD98" s="99"/>
      <c r="CE98" s="100"/>
      <c r="CF98" s="101">
        <f t="shared" si="358"/>
        <v>0</v>
      </c>
      <c r="CG98" s="100">
        <f t="shared" si="358"/>
        <v>0</v>
      </c>
    </row>
    <row r="99" spans="1:85" s="102" customFormat="1" ht="19.899999999999999" customHeight="1" x14ac:dyDescent="0.25">
      <c r="A99" s="94">
        <v>80</v>
      </c>
      <c r="B99" s="95" t="s">
        <v>143</v>
      </c>
      <c r="C99" s="95" t="s">
        <v>74</v>
      </c>
      <c r="D99" s="94">
        <v>14</v>
      </c>
      <c r="E99" s="94">
        <v>0.64</v>
      </c>
      <c r="F99" s="94" t="s">
        <v>85</v>
      </c>
      <c r="G99" s="94">
        <v>600</v>
      </c>
      <c r="H99" s="94"/>
      <c r="I99" s="100"/>
      <c r="J99" s="94"/>
      <c r="K99" s="100"/>
      <c r="L99" s="94"/>
      <c r="M99" s="100"/>
      <c r="N99" s="94"/>
      <c r="O99" s="100"/>
      <c r="P99" s="94"/>
      <c r="Q99" s="100"/>
      <c r="R99" s="94"/>
      <c r="S99" s="100"/>
      <c r="T99" s="94"/>
      <c r="U99" s="100"/>
      <c r="V99" s="94"/>
      <c r="W99" s="100"/>
      <c r="X99" s="94"/>
      <c r="Y99" s="100"/>
      <c r="Z99" s="94"/>
      <c r="AA99" s="100"/>
      <c r="AB99" s="94"/>
      <c r="AC99" s="100"/>
      <c r="AD99" s="94"/>
      <c r="AE99" s="100"/>
      <c r="AF99" s="101"/>
      <c r="AG99" s="100"/>
      <c r="AH99" s="99"/>
      <c r="AI99" s="100"/>
      <c r="AJ99" s="99"/>
      <c r="AK99" s="100"/>
      <c r="AL99" s="99"/>
      <c r="AM99" s="100"/>
      <c r="AN99" s="99"/>
      <c r="AO99" s="100"/>
      <c r="AP99" s="99"/>
      <c r="AQ99" s="100"/>
      <c r="AR99" s="99"/>
      <c r="AS99" s="100"/>
      <c r="AT99" s="99"/>
      <c r="AU99" s="100"/>
      <c r="AV99" s="99"/>
      <c r="AW99" s="100"/>
      <c r="AX99" s="99"/>
      <c r="AY99" s="100"/>
      <c r="AZ99" s="99"/>
      <c r="BA99" s="100"/>
      <c r="BB99" s="99"/>
      <c r="BC99" s="100"/>
      <c r="BD99" s="99"/>
      <c r="BE99" s="100"/>
      <c r="BF99" s="101"/>
      <c r="BG99" s="100"/>
      <c r="BH99" s="99"/>
      <c r="BI99" s="100"/>
      <c r="BJ99" s="99"/>
      <c r="BK99" s="100"/>
      <c r="BL99" s="99"/>
      <c r="BM99" s="100"/>
      <c r="BN99" s="99"/>
      <c r="BO99" s="100"/>
      <c r="BP99" s="99"/>
      <c r="BQ99" s="100"/>
      <c r="BR99" s="99"/>
      <c r="BS99" s="100"/>
      <c r="BT99" s="99"/>
      <c r="BU99" s="100"/>
      <c r="BV99" s="99"/>
      <c r="BW99" s="100"/>
      <c r="BX99" s="99"/>
      <c r="BY99" s="100"/>
      <c r="BZ99" s="99"/>
      <c r="CA99" s="100"/>
      <c r="CB99" s="99"/>
      <c r="CC99" s="100"/>
      <c r="CD99" s="99"/>
      <c r="CE99" s="100"/>
      <c r="CF99" s="101">
        <f t="shared" si="358"/>
        <v>0</v>
      </c>
      <c r="CG99" s="100">
        <f t="shared" si="358"/>
        <v>0</v>
      </c>
    </row>
    <row r="100" spans="1:85" s="102" customFormat="1" ht="19.899999999999999" customHeight="1" x14ac:dyDescent="0.25">
      <c r="A100" s="94"/>
      <c r="B100" s="95"/>
      <c r="C100" s="95"/>
      <c r="D100" s="94"/>
      <c r="E100" s="94"/>
      <c r="F100" s="94"/>
      <c r="G100" s="94"/>
      <c r="H100" s="94"/>
      <c r="I100" s="100"/>
      <c r="J100" s="94"/>
      <c r="K100" s="100"/>
      <c r="L100" s="94"/>
      <c r="M100" s="100"/>
      <c r="N100" s="94"/>
      <c r="O100" s="100"/>
      <c r="P100" s="94"/>
      <c r="Q100" s="100"/>
      <c r="R100" s="94"/>
      <c r="S100" s="100"/>
      <c r="T100" s="94"/>
      <c r="U100" s="100"/>
      <c r="V100" s="94"/>
      <c r="W100" s="100"/>
      <c r="X100" s="94"/>
      <c r="Y100" s="100"/>
      <c r="Z100" s="94"/>
      <c r="AA100" s="100"/>
      <c r="AB100" s="94"/>
      <c r="AC100" s="100"/>
      <c r="AD100" s="94"/>
      <c r="AE100" s="100"/>
      <c r="AF100" s="101"/>
      <c r="AG100" s="100"/>
      <c r="AH100" s="99"/>
      <c r="AI100" s="100"/>
      <c r="AJ100" s="99"/>
      <c r="AK100" s="100"/>
      <c r="AL100" s="99"/>
      <c r="AM100" s="100"/>
      <c r="AN100" s="99"/>
      <c r="AO100" s="100"/>
      <c r="AP100" s="99"/>
      <c r="AQ100" s="100"/>
      <c r="AR100" s="99"/>
      <c r="AS100" s="100"/>
      <c r="AT100" s="99"/>
      <c r="AU100" s="100"/>
      <c r="AV100" s="99"/>
      <c r="AW100" s="100"/>
      <c r="AX100" s="99"/>
      <c r="AY100" s="100"/>
      <c r="AZ100" s="99"/>
      <c r="BA100" s="100"/>
      <c r="BB100" s="99"/>
      <c r="BC100" s="100"/>
      <c r="BD100" s="99"/>
      <c r="BE100" s="100"/>
      <c r="BF100" s="101"/>
      <c r="BG100" s="100"/>
      <c r="BH100" s="99"/>
      <c r="BI100" s="100"/>
      <c r="BJ100" s="99"/>
      <c r="BK100" s="100"/>
      <c r="BL100" s="99"/>
      <c r="BM100" s="100"/>
      <c r="BN100" s="99"/>
      <c r="BO100" s="100"/>
      <c r="BP100" s="99"/>
      <c r="BQ100" s="100"/>
      <c r="BR100" s="99"/>
      <c r="BS100" s="100"/>
      <c r="BT100" s="99"/>
      <c r="BU100" s="100"/>
      <c r="BV100" s="99"/>
      <c r="BW100" s="100"/>
      <c r="BX100" s="99"/>
      <c r="BY100" s="100"/>
      <c r="BZ100" s="99"/>
      <c r="CA100" s="100"/>
      <c r="CB100" s="99"/>
      <c r="CC100" s="100"/>
      <c r="CD100" s="99"/>
      <c r="CE100" s="100"/>
      <c r="CF100" s="101">
        <f t="shared" si="358"/>
        <v>0</v>
      </c>
      <c r="CG100" s="100">
        <f t="shared" si="358"/>
        <v>0</v>
      </c>
    </row>
    <row r="101" spans="1:85" s="102" customFormat="1" ht="19.899999999999999" customHeight="1" x14ac:dyDescent="0.25">
      <c r="A101" s="94">
        <v>81</v>
      </c>
      <c r="B101" s="95" t="s">
        <v>144</v>
      </c>
      <c r="C101" s="95" t="s">
        <v>74</v>
      </c>
      <c r="D101" s="94">
        <v>14</v>
      </c>
      <c r="E101" s="94">
        <v>0.64</v>
      </c>
      <c r="F101" s="94" t="s">
        <v>145</v>
      </c>
      <c r="G101" s="94"/>
      <c r="H101" s="94"/>
      <c r="I101" s="100"/>
      <c r="J101" s="94"/>
      <c r="K101" s="100"/>
      <c r="L101" s="94"/>
      <c r="M101" s="100"/>
      <c r="N101" s="94"/>
      <c r="O101" s="100"/>
      <c r="P101" s="94"/>
      <c r="Q101" s="100"/>
      <c r="R101" s="94"/>
      <c r="S101" s="100"/>
      <c r="T101" s="94"/>
      <c r="U101" s="100"/>
      <c r="V101" s="94"/>
      <c r="W101" s="100"/>
      <c r="X101" s="94"/>
      <c r="Y101" s="100"/>
      <c r="Z101" s="94"/>
      <c r="AA101" s="100"/>
      <c r="AB101" s="94"/>
      <c r="AC101" s="100"/>
      <c r="AD101" s="94"/>
      <c r="AE101" s="100"/>
      <c r="AF101" s="101"/>
      <c r="AG101" s="100"/>
      <c r="AH101" s="99"/>
      <c r="AI101" s="100"/>
      <c r="AJ101" s="99"/>
      <c r="AK101" s="100"/>
      <c r="AL101" s="99"/>
      <c r="AM101" s="100"/>
      <c r="AN101" s="99"/>
      <c r="AO101" s="100"/>
      <c r="AP101" s="99"/>
      <c r="AQ101" s="100"/>
      <c r="AR101" s="99"/>
      <c r="AS101" s="100"/>
      <c r="AT101" s="99"/>
      <c r="AU101" s="100"/>
      <c r="AV101" s="99"/>
      <c r="AW101" s="100"/>
      <c r="AX101" s="99"/>
      <c r="AY101" s="100"/>
      <c r="AZ101" s="99"/>
      <c r="BA101" s="100"/>
      <c r="BB101" s="99"/>
      <c r="BC101" s="100"/>
      <c r="BD101" s="99"/>
      <c r="BE101" s="100"/>
      <c r="BF101" s="101"/>
      <c r="BG101" s="100"/>
      <c r="BH101" s="99"/>
      <c r="BI101" s="100"/>
      <c r="BJ101" s="99"/>
      <c r="BK101" s="100"/>
      <c r="BL101" s="99"/>
      <c r="BM101" s="100"/>
      <c r="BN101" s="99"/>
      <c r="BO101" s="100"/>
      <c r="BP101" s="99"/>
      <c r="BQ101" s="100"/>
      <c r="BR101" s="99"/>
      <c r="BS101" s="100"/>
      <c r="BT101" s="99"/>
      <c r="BU101" s="100"/>
      <c r="BV101" s="99"/>
      <c r="BW101" s="100"/>
      <c r="BX101" s="99"/>
      <c r="BY101" s="100"/>
      <c r="BZ101" s="99"/>
      <c r="CA101" s="100"/>
      <c r="CB101" s="99"/>
      <c r="CC101" s="100"/>
      <c r="CD101" s="99"/>
      <c r="CE101" s="100"/>
      <c r="CF101" s="101">
        <f t="shared" si="358"/>
        <v>0</v>
      </c>
      <c r="CG101" s="100">
        <f t="shared" si="358"/>
        <v>0</v>
      </c>
    </row>
    <row r="102" spans="1:85" s="102" customFormat="1" ht="19.899999999999999" customHeight="1" x14ac:dyDescent="0.25">
      <c r="A102" s="94">
        <v>82</v>
      </c>
      <c r="B102" s="95" t="s">
        <v>146</v>
      </c>
      <c r="C102" s="95" t="s">
        <v>77</v>
      </c>
      <c r="D102" s="94">
        <v>14</v>
      </c>
      <c r="E102" s="94">
        <v>1</v>
      </c>
      <c r="F102" s="94" t="s">
        <v>98</v>
      </c>
      <c r="G102" s="94"/>
      <c r="H102" s="94"/>
      <c r="I102" s="100"/>
      <c r="J102" s="94"/>
      <c r="K102" s="100"/>
      <c r="L102" s="94"/>
      <c r="M102" s="100"/>
      <c r="N102" s="94"/>
      <c r="O102" s="100"/>
      <c r="P102" s="94"/>
      <c r="Q102" s="100"/>
      <c r="R102" s="94"/>
      <c r="S102" s="100"/>
      <c r="T102" s="94"/>
      <c r="U102" s="100"/>
      <c r="V102" s="94"/>
      <c r="W102" s="100"/>
      <c r="X102" s="94"/>
      <c r="Y102" s="100"/>
      <c r="Z102" s="94"/>
      <c r="AA102" s="100"/>
      <c r="AB102" s="94"/>
      <c r="AC102" s="100"/>
      <c r="AD102" s="94"/>
      <c r="AE102" s="100"/>
      <c r="AF102" s="101"/>
      <c r="AG102" s="100"/>
      <c r="AH102" s="99"/>
      <c r="AI102" s="100"/>
      <c r="AJ102" s="99"/>
      <c r="AK102" s="100"/>
      <c r="AL102" s="99"/>
      <c r="AM102" s="100"/>
      <c r="AN102" s="99"/>
      <c r="AO102" s="100"/>
      <c r="AP102" s="99"/>
      <c r="AQ102" s="100"/>
      <c r="AR102" s="99"/>
      <c r="AS102" s="100"/>
      <c r="AT102" s="99"/>
      <c r="AU102" s="100"/>
      <c r="AV102" s="99"/>
      <c r="AW102" s="100"/>
      <c r="AX102" s="99"/>
      <c r="AY102" s="100"/>
      <c r="AZ102" s="99"/>
      <c r="BA102" s="100"/>
      <c r="BB102" s="99"/>
      <c r="BC102" s="100"/>
      <c r="BD102" s="99"/>
      <c r="BE102" s="100"/>
      <c r="BF102" s="101"/>
      <c r="BG102" s="100"/>
      <c r="BH102" s="99"/>
      <c r="BI102" s="100"/>
      <c r="BJ102" s="99"/>
      <c r="BK102" s="100"/>
      <c r="BL102" s="99"/>
      <c r="BM102" s="100"/>
      <c r="BN102" s="99"/>
      <c r="BO102" s="100"/>
      <c r="BP102" s="99"/>
      <c r="BQ102" s="100"/>
      <c r="BR102" s="99"/>
      <c r="BS102" s="100"/>
      <c r="BT102" s="99"/>
      <c r="BU102" s="100"/>
      <c r="BV102" s="99"/>
      <c r="BW102" s="100"/>
      <c r="BX102" s="99"/>
      <c r="BY102" s="100"/>
      <c r="BZ102" s="99"/>
      <c r="CA102" s="100"/>
      <c r="CB102" s="99"/>
      <c r="CC102" s="100"/>
      <c r="CD102" s="99"/>
      <c r="CE102" s="100"/>
      <c r="CF102" s="101">
        <f t="shared" si="358"/>
        <v>0</v>
      </c>
      <c r="CG102" s="100">
        <f t="shared" si="358"/>
        <v>0</v>
      </c>
    </row>
    <row r="103" spans="1:85" s="102" customFormat="1" ht="19.899999999999999" customHeight="1" x14ac:dyDescent="0.25">
      <c r="A103" s="94">
        <v>83</v>
      </c>
      <c r="B103" s="95" t="s">
        <v>146</v>
      </c>
      <c r="C103" s="95" t="s">
        <v>77</v>
      </c>
      <c r="D103" s="94">
        <v>14</v>
      </c>
      <c r="E103" s="94">
        <v>0.6</v>
      </c>
      <c r="F103" s="94" t="s">
        <v>98</v>
      </c>
      <c r="G103" s="94"/>
      <c r="H103" s="94"/>
      <c r="I103" s="100"/>
      <c r="J103" s="94"/>
      <c r="K103" s="100"/>
      <c r="L103" s="94"/>
      <c r="M103" s="100"/>
      <c r="N103" s="94"/>
      <c r="O103" s="100"/>
      <c r="P103" s="94"/>
      <c r="Q103" s="100"/>
      <c r="R103" s="94"/>
      <c r="S103" s="100"/>
      <c r="T103" s="94"/>
      <c r="U103" s="100"/>
      <c r="V103" s="94"/>
      <c r="W103" s="100"/>
      <c r="X103" s="94"/>
      <c r="Y103" s="100"/>
      <c r="Z103" s="94"/>
      <c r="AA103" s="100"/>
      <c r="AB103" s="94"/>
      <c r="AC103" s="100"/>
      <c r="AD103" s="94"/>
      <c r="AE103" s="100"/>
      <c r="AF103" s="101"/>
      <c r="AG103" s="100"/>
      <c r="AH103" s="99"/>
      <c r="AI103" s="100"/>
      <c r="AJ103" s="99"/>
      <c r="AK103" s="100"/>
      <c r="AL103" s="99"/>
      <c r="AM103" s="100"/>
      <c r="AN103" s="99"/>
      <c r="AO103" s="100"/>
      <c r="AP103" s="99"/>
      <c r="AQ103" s="100"/>
      <c r="AR103" s="99"/>
      <c r="AS103" s="100"/>
      <c r="AT103" s="99"/>
      <c r="AU103" s="100"/>
      <c r="AV103" s="99"/>
      <c r="AW103" s="100"/>
      <c r="AX103" s="99"/>
      <c r="AY103" s="100"/>
      <c r="AZ103" s="99"/>
      <c r="BA103" s="100"/>
      <c r="BB103" s="99"/>
      <c r="BC103" s="100"/>
      <c r="BD103" s="99"/>
      <c r="BE103" s="100"/>
      <c r="BF103" s="101"/>
      <c r="BG103" s="100"/>
      <c r="BH103" s="99"/>
      <c r="BI103" s="100"/>
      <c r="BJ103" s="99"/>
      <c r="BK103" s="100"/>
      <c r="BL103" s="99"/>
      <c r="BM103" s="100"/>
      <c r="BN103" s="99"/>
      <c r="BO103" s="100"/>
      <c r="BP103" s="99"/>
      <c r="BQ103" s="100"/>
      <c r="BR103" s="99"/>
      <c r="BS103" s="100"/>
      <c r="BT103" s="99"/>
      <c r="BU103" s="100"/>
      <c r="BV103" s="99"/>
      <c r="BW103" s="100"/>
      <c r="BX103" s="99"/>
      <c r="BY103" s="100"/>
      <c r="BZ103" s="99"/>
      <c r="CA103" s="100"/>
      <c r="CB103" s="99"/>
      <c r="CC103" s="100"/>
      <c r="CD103" s="99"/>
      <c r="CE103" s="100"/>
      <c r="CF103" s="101">
        <f t="shared" si="358"/>
        <v>0</v>
      </c>
      <c r="CG103" s="100">
        <f t="shared" si="358"/>
        <v>0</v>
      </c>
    </row>
    <row r="104" spans="1:85" s="102" customFormat="1" ht="19.899999999999999" customHeight="1" x14ac:dyDescent="0.25">
      <c r="A104" s="94"/>
      <c r="B104" s="95"/>
      <c r="C104" s="95"/>
      <c r="D104" s="94"/>
      <c r="E104" s="94"/>
      <c r="F104" s="94"/>
      <c r="G104" s="94"/>
      <c r="H104" s="94"/>
      <c r="I104" s="100"/>
      <c r="J104" s="94"/>
      <c r="K104" s="100"/>
      <c r="L104" s="94"/>
      <c r="M104" s="100"/>
      <c r="N104" s="94"/>
      <c r="O104" s="100"/>
      <c r="P104" s="94"/>
      <c r="Q104" s="100"/>
      <c r="R104" s="94"/>
      <c r="S104" s="100"/>
      <c r="T104" s="94"/>
      <c r="U104" s="100"/>
      <c r="V104" s="94"/>
      <c r="W104" s="100"/>
      <c r="X104" s="94"/>
      <c r="Y104" s="100"/>
      <c r="Z104" s="94"/>
      <c r="AA104" s="100"/>
      <c r="AB104" s="94"/>
      <c r="AC104" s="100"/>
      <c r="AD104" s="94"/>
      <c r="AE104" s="100"/>
      <c r="AF104" s="101"/>
      <c r="AG104" s="100"/>
      <c r="AH104" s="99"/>
      <c r="AI104" s="100"/>
      <c r="AJ104" s="99"/>
      <c r="AK104" s="100"/>
      <c r="AL104" s="99"/>
      <c r="AM104" s="100"/>
      <c r="AN104" s="99"/>
      <c r="AO104" s="100"/>
      <c r="AP104" s="99"/>
      <c r="AQ104" s="100"/>
      <c r="AR104" s="99"/>
      <c r="AS104" s="100"/>
      <c r="AT104" s="99"/>
      <c r="AU104" s="100"/>
      <c r="AV104" s="99"/>
      <c r="AW104" s="100"/>
      <c r="AX104" s="99"/>
      <c r="AY104" s="100"/>
      <c r="AZ104" s="99"/>
      <c r="BA104" s="100"/>
      <c r="BB104" s="99"/>
      <c r="BC104" s="100"/>
      <c r="BD104" s="99"/>
      <c r="BE104" s="100"/>
      <c r="BF104" s="101"/>
      <c r="BG104" s="100"/>
      <c r="BH104" s="99"/>
      <c r="BI104" s="100"/>
      <c r="BJ104" s="99"/>
      <c r="BK104" s="100"/>
      <c r="BL104" s="99"/>
      <c r="BM104" s="100"/>
      <c r="BN104" s="99"/>
      <c r="BO104" s="100"/>
      <c r="BP104" s="99"/>
      <c r="BQ104" s="100"/>
      <c r="BR104" s="99"/>
      <c r="BS104" s="100"/>
      <c r="BT104" s="99"/>
      <c r="BU104" s="100"/>
      <c r="BV104" s="99"/>
      <c r="BW104" s="100"/>
      <c r="BX104" s="99"/>
      <c r="BY104" s="100"/>
      <c r="BZ104" s="99"/>
      <c r="CA104" s="100"/>
      <c r="CB104" s="99"/>
      <c r="CC104" s="100"/>
      <c r="CD104" s="99"/>
      <c r="CE104" s="100"/>
      <c r="CF104" s="101">
        <f t="shared" si="358"/>
        <v>0</v>
      </c>
      <c r="CG104" s="100">
        <f t="shared" si="358"/>
        <v>0</v>
      </c>
    </row>
    <row r="105" spans="1:85" s="102" customFormat="1" ht="19.899999999999999" customHeight="1" x14ac:dyDescent="0.25">
      <c r="A105" s="94">
        <v>84</v>
      </c>
      <c r="B105" s="95" t="s">
        <v>147</v>
      </c>
      <c r="C105" s="95" t="s">
        <v>74</v>
      </c>
      <c r="D105" s="94">
        <v>14</v>
      </c>
      <c r="E105" s="94">
        <v>0.64</v>
      </c>
      <c r="F105" s="94" t="s">
        <v>85</v>
      </c>
      <c r="G105" s="94"/>
      <c r="H105" s="94"/>
      <c r="I105" s="100"/>
      <c r="J105" s="94"/>
      <c r="K105" s="100"/>
      <c r="L105" s="94"/>
      <c r="M105" s="100"/>
      <c r="N105" s="94"/>
      <c r="O105" s="100"/>
      <c r="P105" s="94"/>
      <c r="Q105" s="100"/>
      <c r="R105" s="94"/>
      <c r="S105" s="100"/>
      <c r="T105" s="94"/>
      <c r="U105" s="100"/>
      <c r="V105" s="94"/>
      <c r="W105" s="100"/>
      <c r="X105" s="94"/>
      <c r="Y105" s="100"/>
      <c r="Z105" s="94"/>
      <c r="AA105" s="100"/>
      <c r="AB105" s="94"/>
      <c r="AC105" s="100"/>
      <c r="AD105" s="94"/>
      <c r="AE105" s="100"/>
      <c r="AF105" s="101"/>
      <c r="AG105" s="100"/>
      <c r="AH105" s="99"/>
      <c r="AI105" s="100"/>
      <c r="AJ105" s="99"/>
      <c r="AK105" s="100"/>
      <c r="AL105" s="99"/>
      <c r="AM105" s="100"/>
      <c r="AN105" s="99"/>
      <c r="AO105" s="100"/>
      <c r="AP105" s="99"/>
      <c r="AQ105" s="100"/>
      <c r="AR105" s="99"/>
      <c r="AS105" s="100"/>
      <c r="AT105" s="99"/>
      <c r="AU105" s="100"/>
      <c r="AV105" s="99"/>
      <c r="AW105" s="100"/>
      <c r="AX105" s="99"/>
      <c r="AY105" s="100"/>
      <c r="AZ105" s="99"/>
      <c r="BA105" s="100"/>
      <c r="BB105" s="99"/>
      <c r="BC105" s="100"/>
      <c r="BD105" s="99"/>
      <c r="BE105" s="100"/>
      <c r="BF105" s="101"/>
      <c r="BG105" s="100"/>
      <c r="BH105" s="99"/>
      <c r="BI105" s="100"/>
      <c r="BJ105" s="99"/>
      <c r="BK105" s="100"/>
      <c r="BL105" s="99"/>
      <c r="BM105" s="100"/>
      <c r="BN105" s="99"/>
      <c r="BO105" s="100"/>
      <c r="BP105" s="99"/>
      <c r="BQ105" s="100"/>
      <c r="BR105" s="99"/>
      <c r="BS105" s="100"/>
      <c r="BT105" s="99"/>
      <c r="BU105" s="100"/>
      <c r="BV105" s="99"/>
      <c r="BW105" s="100"/>
      <c r="BX105" s="99"/>
      <c r="BY105" s="100"/>
      <c r="BZ105" s="99"/>
      <c r="CA105" s="100"/>
      <c r="CB105" s="99"/>
      <c r="CC105" s="100"/>
      <c r="CD105" s="99"/>
      <c r="CE105" s="100"/>
      <c r="CF105" s="101">
        <f t="shared" si="358"/>
        <v>0</v>
      </c>
      <c r="CG105" s="100">
        <f t="shared" si="358"/>
        <v>0</v>
      </c>
    </row>
    <row r="106" spans="1:85" s="102" customFormat="1" ht="19.899999999999999" customHeight="1" x14ac:dyDescent="0.25">
      <c r="A106" s="94">
        <v>85</v>
      </c>
      <c r="B106" s="95" t="s">
        <v>147</v>
      </c>
      <c r="C106" s="95" t="s">
        <v>77</v>
      </c>
      <c r="D106" s="94">
        <v>14</v>
      </c>
      <c r="E106" s="94">
        <v>0.6</v>
      </c>
      <c r="F106" s="94"/>
      <c r="G106" s="94"/>
      <c r="H106" s="94"/>
      <c r="I106" s="100"/>
      <c r="J106" s="94"/>
      <c r="K106" s="100"/>
      <c r="L106" s="94"/>
      <c r="M106" s="100"/>
      <c r="N106" s="94"/>
      <c r="O106" s="100"/>
      <c r="P106" s="94"/>
      <c r="Q106" s="100"/>
      <c r="R106" s="94"/>
      <c r="S106" s="100"/>
      <c r="T106" s="94"/>
      <c r="U106" s="100"/>
      <c r="V106" s="94"/>
      <c r="W106" s="100"/>
      <c r="X106" s="94"/>
      <c r="Y106" s="100"/>
      <c r="Z106" s="94"/>
      <c r="AA106" s="100"/>
      <c r="AB106" s="94"/>
      <c r="AC106" s="100"/>
      <c r="AD106" s="94"/>
      <c r="AE106" s="100"/>
      <c r="AF106" s="101"/>
      <c r="AG106" s="100"/>
      <c r="AH106" s="99"/>
      <c r="AI106" s="100"/>
      <c r="AJ106" s="99"/>
      <c r="AK106" s="100"/>
      <c r="AL106" s="99"/>
      <c r="AM106" s="100"/>
      <c r="AN106" s="99"/>
      <c r="AO106" s="100"/>
      <c r="AP106" s="99"/>
      <c r="AQ106" s="100"/>
      <c r="AR106" s="99"/>
      <c r="AS106" s="100"/>
      <c r="AT106" s="99"/>
      <c r="AU106" s="100"/>
      <c r="AV106" s="99"/>
      <c r="AW106" s="100"/>
      <c r="AX106" s="99"/>
      <c r="AY106" s="100"/>
      <c r="AZ106" s="99"/>
      <c r="BA106" s="100"/>
      <c r="BB106" s="99"/>
      <c r="BC106" s="100"/>
      <c r="BD106" s="99"/>
      <c r="BE106" s="100"/>
      <c r="BF106" s="101"/>
      <c r="BG106" s="100"/>
      <c r="BH106" s="99"/>
      <c r="BI106" s="100"/>
      <c r="BJ106" s="99"/>
      <c r="BK106" s="100"/>
      <c r="BL106" s="99"/>
      <c r="BM106" s="100"/>
      <c r="BN106" s="99"/>
      <c r="BO106" s="100"/>
      <c r="BP106" s="99"/>
      <c r="BQ106" s="100"/>
      <c r="BR106" s="99"/>
      <c r="BS106" s="100"/>
      <c r="BT106" s="99"/>
      <c r="BU106" s="100"/>
      <c r="BV106" s="99"/>
      <c r="BW106" s="100"/>
      <c r="BX106" s="99"/>
      <c r="BY106" s="100"/>
      <c r="BZ106" s="99"/>
      <c r="CA106" s="100"/>
      <c r="CB106" s="99"/>
      <c r="CC106" s="100"/>
      <c r="CD106" s="99"/>
      <c r="CE106" s="100"/>
      <c r="CF106" s="101">
        <f t="shared" si="358"/>
        <v>0</v>
      </c>
      <c r="CG106" s="100">
        <f t="shared" si="358"/>
        <v>0</v>
      </c>
    </row>
    <row r="107" spans="1:85" s="102" customFormat="1" ht="19.899999999999999" customHeight="1" x14ac:dyDescent="0.25">
      <c r="A107" s="94">
        <v>86</v>
      </c>
      <c r="B107" s="95" t="s">
        <v>147</v>
      </c>
      <c r="C107" s="95" t="s">
        <v>77</v>
      </c>
      <c r="D107" s="94"/>
      <c r="E107" s="94">
        <v>0.6</v>
      </c>
      <c r="F107" s="94" t="s">
        <v>98</v>
      </c>
      <c r="G107" s="94"/>
      <c r="H107" s="94"/>
      <c r="I107" s="100"/>
      <c r="J107" s="94"/>
      <c r="K107" s="100"/>
      <c r="L107" s="94"/>
      <c r="M107" s="100"/>
      <c r="N107" s="94"/>
      <c r="O107" s="100"/>
      <c r="P107" s="94"/>
      <c r="Q107" s="100"/>
      <c r="R107" s="94"/>
      <c r="S107" s="100"/>
      <c r="T107" s="94"/>
      <c r="U107" s="100"/>
      <c r="V107" s="94"/>
      <c r="W107" s="100"/>
      <c r="X107" s="94"/>
      <c r="Y107" s="100"/>
      <c r="Z107" s="94"/>
      <c r="AA107" s="100"/>
      <c r="AB107" s="94"/>
      <c r="AC107" s="100"/>
      <c r="AD107" s="94"/>
      <c r="AE107" s="100"/>
      <c r="AF107" s="101"/>
      <c r="AG107" s="100"/>
      <c r="AH107" s="99"/>
      <c r="AI107" s="100"/>
      <c r="AJ107" s="99"/>
      <c r="AK107" s="100"/>
      <c r="AL107" s="99"/>
      <c r="AM107" s="100"/>
      <c r="AN107" s="99"/>
      <c r="AO107" s="100"/>
      <c r="AP107" s="99"/>
      <c r="AQ107" s="100"/>
      <c r="AR107" s="99"/>
      <c r="AS107" s="100"/>
      <c r="AT107" s="99"/>
      <c r="AU107" s="100"/>
      <c r="AV107" s="99"/>
      <c r="AW107" s="100"/>
      <c r="AX107" s="99"/>
      <c r="AY107" s="100"/>
      <c r="AZ107" s="99"/>
      <c r="BA107" s="100"/>
      <c r="BB107" s="99"/>
      <c r="BC107" s="100"/>
      <c r="BD107" s="99"/>
      <c r="BE107" s="100"/>
      <c r="BF107" s="101"/>
      <c r="BG107" s="100"/>
      <c r="BH107" s="99"/>
      <c r="BI107" s="100"/>
      <c r="BJ107" s="99"/>
      <c r="BK107" s="100"/>
      <c r="BL107" s="99"/>
      <c r="BM107" s="100"/>
      <c r="BN107" s="99"/>
      <c r="BO107" s="100"/>
      <c r="BP107" s="99"/>
      <c r="BQ107" s="100"/>
      <c r="BR107" s="99"/>
      <c r="BS107" s="100"/>
      <c r="BT107" s="99"/>
      <c r="BU107" s="100"/>
      <c r="BV107" s="99"/>
      <c r="BW107" s="100"/>
      <c r="BX107" s="99"/>
      <c r="BY107" s="100"/>
      <c r="BZ107" s="99"/>
      <c r="CA107" s="100"/>
      <c r="CB107" s="99"/>
      <c r="CC107" s="100"/>
      <c r="CD107" s="99"/>
      <c r="CE107" s="100"/>
      <c r="CF107" s="101">
        <f t="shared" si="358"/>
        <v>0</v>
      </c>
      <c r="CG107" s="100">
        <f t="shared" si="358"/>
        <v>0</v>
      </c>
    </row>
    <row r="108" spans="1:85" s="102" customFormat="1" ht="19.899999999999999" customHeight="1" x14ac:dyDescent="0.25">
      <c r="A108" s="94"/>
      <c r="B108" s="95"/>
      <c r="C108" s="95"/>
      <c r="D108" s="94"/>
      <c r="E108" s="94"/>
      <c r="F108" s="94"/>
      <c r="G108" s="94"/>
      <c r="H108" s="94"/>
      <c r="I108" s="100"/>
      <c r="J108" s="94"/>
      <c r="K108" s="100"/>
      <c r="L108" s="94"/>
      <c r="M108" s="100"/>
      <c r="N108" s="94"/>
      <c r="O108" s="100"/>
      <c r="P108" s="94"/>
      <c r="Q108" s="100"/>
      <c r="R108" s="94"/>
      <c r="S108" s="100"/>
      <c r="T108" s="94"/>
      <c r="U108" s="100"/>
      <c r="V108" s="94"/>
      <c r="W108" s="100"/>
      <c r="X108" s="94"/>
      <c r="Y108" s="100"/>
      <c r="Z108" s="94"/>
      <c r="AA108" s="100"/>
      <c r="AB108" s="94"/>
      <c r="AC108" s="100"/>
      <c r="AD108" s="94"/>
      <c r="AE108" s="100"/>
      <c r="AF108" s="101"/>
      <c r="AG108" s="100"/>
      <c r="AH108" s="99"/>
      <c r="AI108" s="100"/>
      <c r="AJ108" s="99"/>
      <c r="AK108" s="100"/>
      <c r="AL108" s="99"/>
      <c r="AM108" s="100"/>
      <c r="AN108" s="99"/>
      <c r="AO108" s="100"/>
      <c r="AP108" s="99"/>
      <c r="AQ108" s="100"/>
      <c r="AR108" s="99"/>
      <c r="AS108" s="100"/>
      <c r="AT108" s="99"/>
      <c r="AU108" s="100"/>
      <c r="AV108" s="99"/>
      <c r="AW108" s="100"/>
      <c r="AX108" s="99"/>
      <c r="AY108" s="100"/>
      <c r="AZ108" s="99"/>
      <c r="BA108" s="100"/>
      <c r="BB108" s="99"/>
      <c r="BC108" s="100"/>
      <c r="BD108" s="99"/>
      <c r="BE108" s="100"/>
      <c r="BF108" s="101"/>
      <c r="BG108" s="100"/>
      <c r="BH108" s="99"/>
      <c r="BI108" s="100"/>
      <c r="BJ108" s="99"/>
      <c r="BK108" s="100"/>
      <c r="BL108" s="99"/>
      <c r="BM108" s="100"/>
      <c r="BN108" s="99"/>
      <c r="BO108" s="100"/>
      <c r="BP108" s="99"/>
      <c r="BQ108" s="100"/>
      <c r="BR108" s="99"/>
      <c r="BS108" s="100"/>
      <c r="BT108" s="99"/>
      <c r="BU108" s="100"/>
      <c r="BV108" s="99"/>
      <c r="BW108" s="100"/>
      <c r="BX108" s="99"/>
      <c r="BY108" s="100"/>
      <c r="BZ108" s="99"/>
      <c r="CA108" s="100"/>
      <c r="CB108" s="99"/>
      <c r="CC108" s="100"/>
      <c r="CD108" s="99"/>
      <c r="CE108" s="100"/>
      <c r="CF108" s="101">
        <f t="shared" si="358"/>
        <v>0</v>
      </c>
      <c r="CG108" s="100">
        <f t="shared" si="358"/>
        <v>0</v>
      </c>
    </row>
    <row r="109" spans="1:85" s="102" customFormat="1" ht="19.899999999999999" customHeight="1" x14ac:dyDescent="0.25">
      <c r="A109" s="94">
        <v>87</v>
      </c>
      <c r="B109" s="95" t="s">
        <v>148</v>
      </c>
      <c r="C109" s="95" t="s">
        <v>77</v>
      </c>
      <c r="D109" s="94">
        <v>14</v>
      </c>
      <c r="E109" s="94">
        <v>1</v>
      </c>
      <c r="F109" s="94"/>
      <c r="G109" s="94"/>
      <c r="H109" s="94"/>
      <c r="I109" s="100"/>
      <c r="J109" s="94"/>
      <c r="K109" s="100"/>
      <c r="L109" s="94"/>
      <c r="M109" s="100"/>
      <c r="N109" s="94"/>
      <c r="O109" s="100"/>
      <c r="P109" s="94"/>
      <c r="Q109" s="100"/>
      <c r="R109" s="94"/>
      <c r="S109" s="100"/>
      <c r="T109" s="94"/>
      <c r="U109" s="100"/>
      <c r="V109" s="94"/>
      <c r="W109" s="100"/>
      <c r="X109" s="94"/>
      <c r="Y109" s="100"/>
      <c r="Z109" s="94"/>
      <c r="AA109" s="100"/>
      <c r="AB109" s="94"/>
      <c r="AC109" s="100"/>
      <c r="AD109" s="94"/>
      <c r="AE109" s="100"/>
      <c r="AF109" s="101"/>
      <c r="AG109" s="100"/>
      <c r="AH109" s="99"/>
      <c r="AI109" s="100"/>
      <c r="AJ109" s="99"/>
      <c r="AK109" s="100"/>
      <c r="AL109" s="99"/>
      <c r="AM109" s="100"/>
      <c r="AN109" s="99"/>
      <c r="AO109" s="100"/>
      <c r="AP109" s="99"/>
      <c r="AQ109" s="100"/>
      <c r="AR109" s="99"/>
      <c r="AS109" s="100"/>
      <c r="AT109" s="99"/>
      <c r="AU109" s="100"/>
      <c r="AV109" s="99"/>
      <c r="AW109" s="100"/>
      <c r="AX109" s="99"/>
      <c r="AY109" s="100"/>
      <c r="AZ109" s="99"/>
      <c r="BA109" s="100"/>
      <c r="BB109" s="99"/>
      <c r="BC109" s="100"/>
      <c r="BD109" s="99"/>
      <c r="BE109" s="100"/>
      <c r="BF109" s="101"/>
      <c r="BG109" s="100"/>
      <c r="BH109" s="99"/>
      <c r="BI109" s="100"/>
      <c r="BJ109" s="99"/>
      <c r="BK109" s="100"/>
      <c r="BL109" s="99"/>
      <c r="BM109" s="100"/>
      <c r="BN109" s="99"/>
      <c r="BO109" s="100"/>
      <c r="BP109" s="99"/>
      <c r="BQ109" s="100"/>
      <c r="BR109" s="99"/>
      <c r="BS109" s="100"/>
      <c r="BT109" s="99"/>
      <c r="BU109" s="100"/>
      <c r="BV109" s="99"/>
      <c r="BW109" s="100"/>
      <c r="BX109" s="99"/>
      <c r="BY109" s="100"/>
      <c r="BZ109" s="99"/>
      <c r="CA109" s="100"/>
      <c r="CB109" s="99"/>
      <c r="CC109" s="100"/>
      <c r="CD109" s="99"/>
      <c r="CE109" s="100"/>
      <c r="CF109" s="101">
        <f t="shared" si="358"/>
        <v>0</v>
      </c>
      <c r="CG109" s="100">
        <f t="shared" si="358"/>
        <v>0</v>
      </c>
    </row>
    <row r="110" spans="1:85" s="102" customFormat="1" ht="19.899999999999999" customHeight="1" x14ac:dyDescent="0.25">
      <c r="A110" s="94">
        <v>88</v>
      </c>
      <c r="B110" s="95" t="s">
        <v>148</v>
      </c>
      <c r="C110" s="95" t="s">
        <v>74</v>
      </c>
      <c r="D110" s="94">
        <v>14</v>
      </c>
      <c r="E110" s="94">
        <v>0.64</v>
      </c>
      <c r="F110" s="94" t="s">
        <v>85</v>
      </c>
      <c r="G110" s="94"/>
      <c r="H110" s="94"/>
      <c r="I110" s="100"/>
      <c r="J110" s="94"/>
      <c r="K110" s="100"/>
      <c r="L110" s="94"/>
      <c r="M110" s="100"/>
      <c r="N110" s="94"/>
      <c r="O110" s="100"/>
      <c r="P110" s="94"/>
      <c r="Q110" s="100"/>
      <c r="R110" s="94"/>
      <c r="S110" s="100"/>
      <c r="T110" s="94"/>
      <c r="U110" s="100"/>
      <c r="V110" s="94"/>
      <c r="W110" s="100"/>
      <c r="X110" s="94"/>
      <c r="Y110" s="100"/>
      <c r="Z110" s="94"/>
      <c r="AA110" s="100"/>
      <c r="AB110" s="94"/>
      <c r="AC110" s="100"/>
      <c r="AD110" s="94"/>
      <c r="AE110" s="100"/>
      <c r="AF110" s="101"/>
      <c r="AG110" s="100"/>
      <c r="AH110" s="99"/>
      <c r="AI110" s="100"/>
      <c r="AJ110" s="99"/>
      <c r="AK110" s="100"/>
      <c r="AL110" s="99"/>
      <c r="AM110" s="100"/>
      <c r="AN110" s="99"/>
      <c r="AO110" s="100"/>
      <c r="AP110" s="99"/>
      <c r="AQ110" s="100"/>
      <c r="AR110" s="99"/>
      <c r="AS110" s="100"/>
      <c r="AT110" s="99"/>
      <c r="AU110" s="100"/>
      <c r="AV110" s="99"/>
      <c r="AW110" s="100"/>
      <c r="AX110" s="99"/>
      <c r="AY110" s="100"/>
      <c r="AZ110" s="99"/>
      <c r="BA110" s="100"/>
      <c r="BB110" s="99"/>
      <c r="BC110" s="100"/>
      <c r="BD110" s="99"/>
      <c r="BE110" s="100"/>
      <c r="BF110" s="101"/>
      <c r="BG110" s="100"/>
      <c r="BH110" s="99"/>
      <c r="BI110" s="100"/>
      <c r="BJ110" s="99"/>
      <c r="BK110" s="100"/>
      <c r="BL110" s="99"/>
      <c r="BM110" s="100"/>
      <c r="BN110" s="99"/>
      <c r="BO110" s="100"/>
      <c r="BP110" s="99"/>
      <c r="BQ110" s="100"/>
      <c r="BR110" s="99"/>
      <c r="BS110" s="100"/>
      <c r="BT110" s="99"/>
      <c r="BU110" s="100"/>
      <c r="BV110" s="99"/>
      <c r="BW110" s="100"/>
      <c r="BX110" s="99"/>
      <c r="BY110" s="100"/>
      <c r="BZ110" s="99"/>
      <c r="CA110" s="100"/>
      <c r="CB110" s="99"/>
      <c r="CC110" s="100"/>
      <c r="CD110" s="99"/>
      <c r="CE110" s="100"/>
      <c r="CF110" s="101">
        <f t="shared" si="358"/>
        <v>0</v>
      </c>
      <c r="CG110" s="100">
        <f t="shared" si="358"/>
        <v>0</v>
      </c>
    </row>
    <row r="111" spans="1:85" s="102" customFormat="1" ht="19.899999999999999" customHeight="1" x14ac:dyDescent="0.25">
      <c r="A111" s="94">
        <v>89</v>
      </c>
      <c r="B111" s="95" t="s">
        <v>148</v>
      </c>
      <c r="C111" s="95" t="s">
        <v>74</v>
      </c>
      <c r="D111" s="94"/>
      <c r="E111" s="94">
        <v>0.64</v>
      </c>
      <c r="F111" s="94" t="s">
        <v>85</v>
      </c>
      <c r="G111" s="94"/>
      <c r="H111" s="94"/>
      <c r="I111" s="100"/>
      <c r="J111" s="94"/>
      <c r="K111" s="100"/>
      <c r="L111" s="94"/>
      <c r="M111" s="100"/>
      <c r="N111" s="94"/>
      <c r="O111" s="100"/>
      <c r="P111" s="94"/>
      <c r="Q111" s="100"/>
      <c r="R111" s="94"/>
      <c r="S111" s="100"/>
      <c r="T111" s="94"/>
      <c r="U111" s="100"/>
      <c r="V111" s="94"/>
      <c r="W111" s="100"/>
      <c r="X111" s="94"/>
      <c r="Y111" s="100"/>
      <c r="Z111" s="94"/>
      <c r="AA111" s="100"/>
      <c r="AB111" s="94"/>
      <c r="AC111" s="100"/>
      <c r="AD111" s="94"/>
      <c r="AE111" s="100"/>
      <c r="AF111" s="101"/>
      <c r="AG111" s="100"/>
      <c r="AH111" s="99"/>
      <c r="AI111" s="100"/>
      <c r="AJ111" s="99"/>
      <c r="AK111" s="100"/>
      <c r="AL111" s="99"/>
      <c r="AM111" s="100"/>
      <c r="AN111" s="99"/>
      <c r="AO111" s="100"/>
      <c r="AP111" s="99"/>
      <c r="AQ111" s="100"/>
      <c r="AR111" s="99"/>
      <c r="AS111" s="100"/>
      <c r="AT111" s="99"/>
      <c r="AU111" s="100"/>
      <c r="AV111" s="99"/>
      <c r="AW111" s="100"/>
      <c r="AX111" s="99"/>
      <c r="AY111" s="100"/>
      <c r="AZ111" s="99"/>
      <c r="BA111" s="100"/>
      <c r="BB111" s="99"/>
      <c r="BC111" s="100"/>
      <c r="BD111" s="99"/>
      <c r="BE111" s="100"/>
      <c r="BF111" s="101"/>
      <c r="BG111" s="100"/>
      <c r="BH111" s="99"/>
      <c r="BI111" s="100"/>
      <c r="BJ111" s="99"/>
      <c r="BK111" s="100"/>
      <c r="BL111" s="99"/>
      <c r="BM111" s="100"/>
      <c r="BN111" s="99"/>
      <c r="BO111" s="100"/>
      <c r="BP111" s="99"/>
      <c r="BQ111" s="100"/>
      <c r="BR111" s="99"/>
      <c r="BS111" s="100"/>
      <c r="BT111" s="99"/>
      <c r="BU111" s="100"/>
      <c r="BV111" s="99"/>
      <c r="BW111" s="100"/>
      <c r="BX111" s="99"/>
      <c r="BY111" s="100"/>
      <c r="BZ111" s="99"/>
      <c r="CA111" s="100"/>
      <c r="CB111" s="99"/>
      <c r="CC111" s="100"/>
      <c r="CD111" s="99"/>
      <c r="CE111" s="100"/>
      <c r="CF111" s="101">
        <f t="shared" si="358"/>
        <v>0</v>
      </c>
      <c r="CG111" s="100">
        <f t="shared" si="358"/>
        <v>0</v>
      </c>
    </row>
    <row r="112" spans="1:85" s="102" customFormat="1" ht="19.899999999999999" customHeight="1" x14ac:dyDescent="0.25">
      <c r="A112" s="94"/>
      <c r="B112" s="95"/>
      <c r="C112" s="95"/>
      <c r="D112" s="94"/>
      <c r="E112" s="94"/>
      <c r="F112" s="94"/>
      <c r="G112" s="94"/>
      <c r="H112" s="94"/>
      <c r="I112" s="100"/>
      <c r="J112" s="94"/>
      <c r="K112" s="100"/>
      <c r="L112" s="94"/>
      <c r="M112" s="100"/>
      <c r="N112" s="94"/>
      <c r="O112" s="100"/>
      <c r="P112" s="94"/>
      <c r="Q112" s="100"/>
      <c r="R112" s="94"/>
      <c r="S112" s="100"/>
      <c r="T112" s="94"/>
      <c r="U112" s="100"/>
      <c r="V112" s="94"/>
      <c r="W112" s="100"/>
      <c r="X112" s="94"/>
      <c r="Y112" s="100"/>
      <c r="Z112" s="94"/>
      <c r="AA112" s="100"/>
      <c r="AB112" s="94"/>
      <c r="AC112" s="100"/>
      <c r="AD112" s="94"/>
      <c r="AE112" s="100"/>
      <c r="AF112" s="101"/>
      <c r="AG112" s="100"/>
      <c r="AH112" s="99"/>
      <c r="AI112" s="100"/>
      <c r="AJ112" s="99"/>
      <c r="AK112" s="100"/>
      <c r="AL112" s="99"/>
      <c r="AM112" s="100"/>
      <c r="AN112" s="99"/>
      <c r="AO112" s="100"/>
      <c r="AP112" s="99"/>
      <c r="AQ112" s="100"/>
      <c r="AR112" s="99"/>
      <c r="AS112" s="100"/>
      <c r="AT112" s="99"/>
      <c r="AU112" s="100"/>
      <c r="AV112" s="99"/>
      <c r="AW112" s="100"/>
      <c r="AX112" s="99"/>
      <c r="AY112" s="100"/>
      <c r="AZ112" s="99"/>
      <c r="BA112" s="100"/>
      <c r="BB112" s="99"/>
      <c r="BC112" s="100"/>
      <c r="BD112" s="99"/>
      <c r="BE112" s="100"/>
      <c r="BF112" s="101"/>
      <c r="BG112" s="100"/>
      <c r="BH112" s="99"/>
      <c r="BI112" s="100"/>
      <c r="BJ112" s="99"/>
      <c r="BK112" s="100"/>
      <c r="BL112" s="99"/>
      <c r="BM112" s="100"/>
      <c r="BN112" s="99"/>
      <c r="BO112" s="100"/>
      <c r="BP112" s="99"/>
      <c r="BQ112" s="100"/>
      <c r="BR112" s="99"/>
      <c r="BS112" s="100"/>
      <c r="BT112" s="99"/>
      <c r="BU112" s="100"/>
      <c r="BV112" s="99"/>
      <c r="BW112" s="100"/>
      <c r="BX112" s="99"/>
      <c r="BY112" s="100"/>
      <c r="BZ112" s="99"/>
      <c r="CA112" s="100"/>
      <c r="CB112" s="99"/>
      <c r="CC112" s="100"/>
      <c r="CD112" s="99"/>
      <c r="CE112" s="100"/>
      <c r="CF112" s="101">
        <f t="shared" si="358"/>
        <v>0</v>
      </c>
      <c r="CG112" s="100">
        <f t="shared" si="358"/>
        <v>0</v>
      </c>
    </row>
    <row r="113" spans="1:85" s="102" customFormat="1" ht="19.899999999999999" customHeight="1" x14ac:dyDescent="0.25">
      <c r="A113" s="94">
        <v>90</v>
      </c>
      <c r="B113" s="95" t="s">
        <v>149</v>
      </c>
      <c r="C113" s="95" t="s">
        <v>74</v>
      </c>
      <c r="D113" s="94">
        <f>RANK(BF113,$BF$4:$BF$147)</f>
        <v>13</v>
      </c>
      <c r="E113" s="94">
        <v>0.7</v>
      </c>
      <c r="F113" s="94" t="s">
        <v>75</v>
      </c>
      <c r="G113" s="94">
        <v>3600</v>
      </c>
      <c r="H113" s="94">
        <v>156</v>
      </c>
      <c r="I113" s="97">
        <f t="shared" ref="I113:I114" si="359">H113*$E113</f>
        <v>109.19999999999999</v>
      </c>
      <c r="J113" s="94">
        <v>96</v>
      </c>
      <c r="K113" s="97">
        <f t="shared" ref="K113:K114" si="360">J113*$E113</f>
        <v>67.199999999999989</v>
      </c>
      <c r="L113" s="94">
        <v>48</v>
      </c>
      <c r="M113" s="97">
        <f t="shared" ref="M113:M114" si="361">L113*$E113</f>
        <v>33.599999999999994</v>
      </c>
      <c r="N113" s="94">
        <v>144</v>
      </c>
      <c r="O113" s="97">
        <f t="shared" ref="O113:O114" si="362">N113*$E113</f>
        <v>100.8</v>
      </c>
      <c r="P113" s="94">
        <v>60</v>
      </c>
      <c r="Q113" s="97">
        <f t="shared" ref="Q113:Q114" si="363">P113*$E113</f>
        <v>42</v>
      </c>
      <c r="R113" s="94">
        <v>48</v>
      </c>
      <c r="S113" s="97">
        <f t="shared" ref="S113:S114" si="364">R113*$E113</f>
        <v>33.599999999999994</v>
      </c>
      <c r="T113" s="94">
        <v>48</v>
      </c>
      <c r="U113" s="97">
        <f t="shared" ref="U113:U114" si="365">T113*$E113</f>
        <v>33.599999999999994</v>
      </c>
      <c r="V113" s="94">
        <v>36</v>
      </c>
      <c r="W113" s="97">
        <f t="shared" ref="W113:W114" si="366">V113*$E113</f>
        <v>25.2</v>
      </c>
      <c r="X113" s="94">
        <v>60</v>
      </c>
      <c r="Y113" s="97">
        <f t="shared" ref="Y113:Y114" si="367">X113*$E113</f>
        <v>42</v>
      </c>
      <c r="Z113" s="94">
        <v>36</v>
      </c>
      <c r="AA113" s="97">
        <f t="shared" ref="AA113:AA114" si="368">Z113*$E113</f>
        <v>25.2</v>
      </c>
      <c r="AB113" s="94">
        <v>36</v>
      </c>
      <c r="AC113" s="97">
        <f t="shared" ref="AC113:AC114" si="369">AB113*$E113</f>
        <v>25.2</v>
      </c>
      <c r="AD113" s="94">
        <v>18</v>
      </c>
      <c r="AE113" s="97">
        <f t="shared" ref="AE113:AE114" si="370">AD113*$E113</f>
        <v>12.6</v>
      </c>
      <c r="AF113" s="101">
        <f>SUM(H113,J113,L113,N113,P113,R113,T113,V113,X113,Z113,AB113,AD113)</f>
        <v>786</v>
      </c>
      <c r="AG113" s="100">
        <f>SUM(I113,K113,M113,O113,Q113,S113,U113,W113,Y113,AA113,AC113,AE113)</f>
        <v>550.20000000000005</v>
      </c>
      <c r="AH113" s="96">
        <v>42</v>
      </c>
      <c r="AI113" s="104">
        <f t="shared" ref="AI113:AI114" si="371">AH113*$E113</f>
        <v>29.4</v>
      </c>
      <c r="AJ113" s="98">
        <v>36</v>
      </c>
      <c r="AK113" s="97">
        <f t="shared" ref="AK113:AK114" si="372">AJ113*$E113</f>
        <v>25.2</v>
      </c>
      <c r="AL113" s="99">
        <v>30</v>
      </c>
      <c r="AM113" s="100">
        <f>AL113*$E113</f>
        <v>21</v>
      </c>
      <c r="AN113" s="99"/>
      <c r="AO113" s="100">
        <f>AN113*$E113</f>
        <v>0</v>
      </c>
      <c r="AP113" s="99">
        <v>12</v>
      </c>
      <c r="AQ113" s="100">
        <f>AP113*$E113</f>
        <v>8.3999999999999986</v>
      </c>
      <c r="AR113" s="99"/>
      <c r="AS113" s="100">
        <f>AR113*$E113</f>
        <v>0</v>
      </c>
      <c r="AT113" s="99"/>
      <c r="AU113" s="100">
        <f>AT113*$E113</f>
        <v>0</v>
      </c>
      <c r="AV113" s="99"/>
      <c r="AW113" s="100">
        <f>AV113*$E113</f>
        <v>0</v>
      </c>
      <c r="AX113" s="99"/>
      <c r="AY113" s="100">
        <f>AX113*$E113</f>
        <v>0</v>
      </c>
      <c r="AZ113" s="99"/>
      <c r="BA113" s="100">
        <f>AZ113*$E113</f>
        <v>0</v>
      </c>
      <c r="BB113" s="99"/>
      <c r="BC113" s="100">
        <f>BB113*$E113</f>
        <v>0</v>
      </c>
      <c r="BD113" s="99"/>
      <c r="BE113" s="100">
        <f>BD113*$E113</f>
        <v>0</v>
      </c>
      <c r="BF113" s="101">
        <f>SUM(AH113,AJ113,AL113,AN113,AP113,AR113,AT113,AV113,AX113,AZ113,BB113,BD113)</f>
        <v>120</v>
      </c>
      <c r="BG113" s="100">
        <f>SUM(AI113,AK113,AM113,AO113,AQ113,AS113,AU113,AW113,AY113,BA113,BC113,BE113)</f>
        <v>84</v>
      </c>
      <c r="BH113" s="96"/>
      <c r="BI113" s="104">
        <f t="shared" ref="BI113:BI114" si="373">BH113*$E113</f>
        <v>0</v>
      </c>
      <c r="BJ113" s="98"/>
      <c r="BK113" s="100">
        <f t="shared" si="208"/>
        <v>0</v>
      </c>
      <c r="BL113" s="99"/>
      <c r="BM113" s="100">
        <f>BL113*$E113</f>
        <v>0</v>
      </c>
      <c r="BN113" s="99"/>
      <c r="BO113" s="100">
        <f>BN113*$E113</f>
        <v>0</v>
      </c>
      <c r="BP113" s="99"/>
      <c r="BQ113" s="100">
        <f>BP113*$E113</f>
        <v>0</v>
      </c>
      <c r="BR113" s="99"/>
      <c r="BS113" s="100">
        <f>BR113*$E113</f>
        <v>0</v>
      </c>
      <c r="BT113" s="99"/>
      <c r="BU113" s="100">
        <f>BT113*$E113</f>
        <v>0</v>
      </c>
      <c r="BV113" s="99"/>
      <c r="BW113" s="100">
        <f>BV113*$E113</f>
        <v>0</v>
      </c>
      <c r="BX113" s="99"/>
      <c r="BY113" s="100">
        <f>BX113*$E113</f>
        <v>0</v>
      </c>
      <c r="BZ113" s="99"/>
      <c r="CA113" s="100">
        <f>BZ113*$E113</f>
        <v>0</v>
      </c>
      <c r="CB113" s="99"/>
      <c r="CC113" s="100">
        <f>CB113*$E113</f>
        <v>0</v>
      </c>
      <c r="CD113" s="99"/>
      <c r="CE113" s="100">
        <f>CD113*$E113</f>
        <v>0</v>
      </c>
      <c r="CF113" s="101">
        <f t="shared" si="358"/>
        <v>0</v>
      </c>
      <c r="CG113" s="100">
        <f t="shared" si="358"/>
        <v>0</v>
      </c>
    </row>
    <row r="114" spans="1:85" s="102" customFormat="1" ht="19.899999999999999" customHeight="1" x14ac:dyDescent="0.25">
      <c r="A114" s="94">
        <v>91</v>
      </c>
      <c r="B114" s="95" t="s">
        <v>150</v>
      </c>
      <c r="C114" s="95" t="s">
        <v>74</v>
      </c>
      <c r="D114" s="94">
        <f>RANK(BF114,$BF$4:$BF$147)</f>
        <v>15</v>
      </c>
      <c r="E114" s="94">
        <v>0.35</v>
      </c>
      <c r="F114" s="94" t="s">
        <v>83</v>
      </c>
      <c r="G114" s="94">
        <v>2100</v>
      </c>
      <c r="H114" s="94">
        <v>264</v>
      </c>
      <c r="I114" s="97">
        <f t="shared" si="359"/>
        <v>92.399999999999991</v>
      </c>
      <c r="J114" s="94">
        <v>216</v>
      </c>
      <c r="K114" s="97">
        <f t="shared" si="360"/>
        <v>75.599999999999994</v>
      </c>
      <c r="L114" s="94">
        <v>216</v>
      </c>
      <c r="M114" s="97">
        <f t="shared" si="361"/>
        <v>75.599999999999994</v>
      </c>
      <c r="N114" s="94">
        <v>264</v>
      </c>
      <c r="O114" s="97">
        <f t="shared" si="362"/>
        <v>92.399999999999991</v>
      </c>
      <c r="P114" s="94">
        <v>120</v>
      </c>
      <c r="Q114" s="97">
        <f t="shared" si="363"/>
        <v>42</v>
      </c>
      <c r="R114" s="94">
        <v>240</v>
      </c>
      <c r="S114" s="97">
        <f t="shared" si="364"/>
        <v>84</v>
      </c>
      <c r="T114" s="94">
        <v>216</v>
      </c>
      <c r="U114" s="97">
        <f t="shared" si="365"/>
        <v>75.599999999999994</v>
      </c>
      <c r="V114" s="94">
        <v>192</v>
      </c>
      <c r="W114" s="97">
        <f t="shared" si="366"/>
        <v>67.199999999999989</v>
      </c>
      <c r="X114" s="94">
        <v>168</v>
      </c>
      <c r="Y114" s="97">
        <f t="shared" si="367"/>
        <v>58.8</v>
      </c>
      <c r="Z114" s="94">
        <v>48</v>
      </c>
      <c r="AA114" s="97">
        <f t="shared" si="368"/>
        <v>16.799999999999997</v>
      </c>
      <c r="AB114" s="94">
        <v>96</v>
      </c>
      <c r="AC114" s="97">
        <f t="shared" si="369"/>
        <v>33.599999999999994</v>
      </c>
      <c r="AD114" s="94">
        <v>47</v>
      </c>
      <c r="AE114" s="97">
        <f t="shared" si="370"/>
        <v>16.45</v>
      </c>
      <c r="AF114" s="101">
        <f>SUM(H114,J114,L114,N114,P114,R114,T114,V114,X114,Z114,AB114,AD114)</f>
        <v>2087</v>
      </c>
      <c r="AG114" s="100">
        <f>SUM(I114,K114,M114,O114,Q114,S114,U114,W114,Y114,AA114,AC114,AE114)</f>
        <v>730.44999999999993</v>
      </c>
      <c r="AH114" s="96">
        <v>24</v>
      </c>
      <c r="AI114" s="104">
        <f t="shared" si="371"/>
        <v>8.3999999999999986</v>
      </c>
      <c r="AJ114" s="98"/>
      <c r="AK114" s="97">
        <f t="shared" si="372"/>
        <v>0</v>
      </c>
      <c r="AL114" s="99"/>
      <c r="AM114" s="100">
        <f>AL114*$E114</f>
        <v>0</v>
      </c>
      <c r="AN114" s="99"/>
      <c r="AO114" s="100">
        <f>AN114*$E114</f>
        <v>0</v>
      </c>
      <c r="AP114" s="99"/>
      <c r="AQ114" s="100">
        <f>AP114*$E114</f>
        <v>0</v>
      </c>
      <c r="AR114" s="99"/>
      <c r="AS114" s="100">
        <f>AR114*$E114</f>
        <v>0</v>
      </c>
      <c r="AT114" s="99"/>
      <c r="AU114" s="100">
        <f>AT114*$E114</f>
        <v>0</v>
      </c>
      <c r="AV114" s="99"/>
      <c r="AW114" s="100">
        <f>AV114*$E114</f>
        <v>0</v>
      </c>
      <c r="AX114" s="99"/>
      <c r="AY114" s="100">
        <f>AX114*$E114</f>
        <v>0</v>
      </c>
      <c r="AZ114" s="99"/>
      <c r="BA114" s="100">
        <f>AZ114*$E114</f>
        <v>0</v>
      </c>
      <c r="BB114" s="99"/>
      <c r="BC114" s="100">
        <f>BB114*$E114</f>
        <v>0</v>
      </c>
      <c r="BD114" s="99"/>
      <c r="BE114" s="100">
        <f>BD114*$E114</f>
        <v>0</v>
      </c>
      <c r="BF114" s="101">
        <f>SUM(AH114,AJ114,AL114,AN114,AP114,AR114,AT114,AV114,AX114,AZ114,BB114,BD114)</f>
        <v>24</v>
      </c>
      <c r="BG114" s="100">
        <f>SUM(AI114,AK114,AM114,AO114,AQ114,AS114,AU114,AW114,AY114,BA114,BC114,BE114)</f>
        <v>8.3999999999999986</v>
      </c>
      <c r="BH114" s="96"/>
      <c r="BI114" s="97">
        <f t="shared" si="373"/>
        <v>0</v>
      </c>
      <c r="BJ114" s="98"/>
      <c r="BK114" s="100">
        <f t="shared" si="208"/>
        <v>0</v>
      </c>
      <c r="BL114" s="99"/>
      <c r="BM114" s="100">
        <f>BL114*$E114</f>
        <v>0</v>
      </c>
      <c r="BN114" s="99"/>
      <c r="BO114" s="100">
        <f>BN114*$E114</f>
        <v>0</v>
      </c>
      <c r="BP114" s="99"/>
      <c r="BQ114" s="100">
        <f>BP114*$E114</f>
        <v>0</v>
      </c>
      <c r="BR114" s="99"/>
      <c r="BS114" s="100">
        <f>BR114*$E114</f>
        <v>0</v>
      </c>
      <c r="BT114" s="99"/>
      <c r="BU114" s="100">
        <f>BT114*$E114</f>
        <v>0</v>
      </c>
      <c r="BV114" s="99"/>
      <c r="BW114" s="100">
        <f>BV114*$E114</f>
        <v>0</v>
      </c>
      <c r="BX114" s="99"/>
      <c r="BY114" s="100">
        <f>BX114*$E114</f>
        <v>0</v>
      </c>
      <c r="BZ114" s="99"/>
      <c r="CA114" s="100">
        <f>BZ114*$E114</f>
        <v>0</v>
      </c>
      <c r="CB114" s="99"/>
      <c r="CC114" s="100">
        <f>CB114*$E114</f>
        <v>0</v>
      </c>
      <c r="CD114" s="99"/>
      <c r="CE114" s="100">
        <f>CD114*$E114</f>
        <v>0</v>
      </c>
      <c r="CF114" s="101">
        <f t="shared" si="358"/>
        <v>0</v>
      </c>
      <c r="CG114" s="100">
        <f t="shared" si="358"/>
        <v>0</v>
      </c>
    </row>
    <row r="115" spans="1:85" s="102" customFormat="1" ht="19.899999999999999" customHeight="1" x14ac:dyDescent="0.25">
      <c r="A115" s="94"/>
      <c r="B115" s="95"/>
      <c r="C115" s="95"/>
      <c r="D115" s="94"/>
      <c r="E115" s="94"/>
      <c r="F115" s="94"/>
      <c r="G115" s="94"/>
      <c r="H115" s="94"/>
      <c r="I115" s="100"/>
      <c r="J115" s="94"/>
      <c r="K115" s="100"/>
      <c r="L115" s="94"/>
      <c r="M115" s="100"/>
      <c r="N115" s="94"/>
      <c r="O115" s="100"/>
      <c r="P115" s="94"/>
      <c r="Q115" s="100"/>
      <c r="R115" s="94"/>
      <c r="S115" s="100"/>
      <c r="T115" s="94"/>
      <c r="U115" s="100"/>
      <c r="V115" s="94"/>
      <c r="W115" s="100"/>
      <c r="X115" s="94"/>
      <c r="Y115" s="100"/>
      <c r="Z115" s="94"/>
      <c r="AA115" s="100"/>
      <c r="AB115" s="94"/>
      <c r="AC115" s="100"/>
      <c r="AD115" s="94"/>
      <c r="AE115" s="100"/>
      <c r="AF115" s="101"/>
      <c r="AG115" s="100"/>
      <c r="AH115" s="99"/>
      <c r="AI115" s="100"/>
      <c r="AJ115" s="99"/>
      <c r="AK115" s="100"/>
      <c r="AL115" s="99"/>
      <c r="AM115" s="100"/>
      <c r="AN115" s="99"/>
      <c r="AO115" s="100"/>
      <c r="AP115" s="99"/>
      <c r="AQ115" s="100"/>
      <c r="AR115" s="99"/>
      <c r="AS115" s="100"/>
      <c r="AT115" s="99"/>
      <c r="AU115" s="100"/>
      <c r="AV115" s="99"/>
      <c r="AW115" s="100"/>
      <c r="AX115" s="99"/>
      <c r="AY115" s="100"/>
      <c r="AZ115" s="99"/>
      <c r="BA115" s="100"/>
      <c r="BB115" s="99"/>
      <c r="BC115" s="100"/>
      <c r="BD115" s="99"/>
      <c r="BE115" s="100"/>
      <c r="BF115" s="101">
        <f t="shared" ref="BF115:BF123" si="374">SUM(AH115,AJ115,AL115,AN115,AP115,AR115,AT115,AV115,AX115,AZ115,BB115,BD115)</f>
        <v>0</v>
      </c>
      <c r="BG115" s="100">
        <f t="shared" ref="BG115:BG123" si="375">SUM(AI115,AK115,AM115,AO115,AQ115,AS115,AU115,AW115,AY115,BA115,BC115,BE115)</f>
        <v>0</v>
      </c>
      <c r="BH115" s="99"/>
      <c r="BI115" s="100"/>
      <c r="BJ115" s="99"/>
      <c r="BK115" s="100"/>
      <c r="BL115" s="99"/>
      <c r="BM115" s="100"/>
      <c r="BN115" s="99"/>
      <c r="BO115" s="100"/>
      <c r="BP115" s="99"/>
      <c r="BQ115" s="100"/>
      <c r="BR115" s="99"/>
      <c r="BS115" s="100"/>
      <c r="BT115" s="99"/>
      <c r="BU115" s="100"/>
      <c r="BV115" s="99"/>
      <c r="BW115" s="100"/>
      <c r="BX115" s="99"/>
      <c r="BY115" s="100"/>
      <c r="BZ115" s="99"/>
      <c r="CA115" s="100"/>
      <c r="CB115" s="99"/>
      <c r="CC115" s="100"/>
      <c r="CD115" s="99"/>
      <c r="CE115" s="100"/>
      <c r="CF115" s="101">
        <f t="shared" si="358"/>
        <v>0</v>
      </c>
      <c r="CG115" s="100">
        <f t="shared" si="358"/>
        <v>0</v>
      </c>
    </row>
    <row r="116" spans="1:85" s="102" customFormat="1" ht="19.899999999999999" customHeight="1" x14ac:dyDescent="0.25">
      <c r="A116" s="94">
        <v>92</v>
      </c>
      <c r="B116" s="95" t="s">
        <v>204</v>
      </c>
      <c r="C116" s="95" t="s">
        <v>77</v>
      </c>
      <c r="D116" s="94">
        <f>RANK(BF116,$BF$4:$BF$147)</f>
        <v>17</v>
      </c>
      <c r="E116" s="94">
        <v>0.75</v>
      </c>
      <c r="F116" s="94" t="s">
        <v>75</v>
      </c>
      <c r="G116" s="94"/>
      <c r="H116" s="94"/>
      <c r="I116" s="100"/>
      <c r="J116" s="94"/>
      <c r="K116" s="100"/>
      <c r="L116" s="94"/>
      <c r="M116" s="100"/>
      <c r="N116" s="94"/>
      <c r="O116" s="100"/>
      <c r="P116" s="94"/>
      <c r="Q116" s="100"/>
      <c r="R116" s="94"/>
      <c r="S116" s="100"/>
      <c r="T116" s="94"/>
      <c r="U116" s="100"/>
      <c r="V116" s="94"/>
      <c r="W116" s="100"/>
      <c r="X116" s="94"/>
      <c r="Y116" s="100"/>
      <c r="Z116" s="94"/>
      <c r="AA116" s="100"/>
      <c r="AB116" s="94"/>
      <c r="AC116" s="100"/>
      <c r="AD116" s="94"/>
      <c r="AE116" s="100"/>
      <c r="AF116" s="101"/>
      <c r="AG116" s="100"/>
      <c r="AH116" s="99"/>
      <c r="AI116" s="100"/>
      <c r="AJ116" s="99"/>
      <c r="AK116" s="100"/>
      <c r="AL116" s="99"/>
      <c r="AM116" s="100"/>
      <c r="AN116" s="99"/>
      <c r="AO116" s="100"/>
      <c r="AP116" s="99"/>
      <c r="AQ116" s="100"/>
      <c r="AR116" s="99"/>
      <c r="AS116" s="100"/>
      <c r="AT116" s="99"/>
      <c r="AU116" s="100"/>
      <c r="AV116" s="99"/>
      <c r="AW116" s="100"/>
      <c r="AX116" s="99"/>
      <c r="AY116" s="100"/>
      <c r="AZ116" s="99"/>
      <c r="BA116" s="100"/>
      <c r="BB116" s="99"/>
      <c r="BC116" s="100"/>
      <c r="BD116" s="99"/>
      <c r="BE116" s="100"/>
      <c r="BF116" s="101">
        <f t="shared" si="374"/>
        <v>0</v>
      </c>
      <c r="BG116" s="100">
        <f t="shared" si="375"/>
        <v>0</v>
      </c>
      <c r="BH116" s="99"/>
      <c r="BI116" s="100"/>
      <c r="BJ116" s="99"/>
      <c r="BK116" s="100"/>
      <c r="BL116" s="99"/>
      <c r="BM116" s="100"/>
      <c r="BN116" s="99"/>
      <c r="BO116" s="100"/>
      <c r="BP116" s="99"/>
      <c r="BQ116" s="100"/>
      <c r="BR116" s="99"/>
      <c r="BS116" s="100"/>
      <c r="BT116" s="99"/>
      <c r="BU116" s="100"/>
      <c r="BV116" s="99"/>
      <c r="BW116" s="100"/>
      <c r="BX116" s="99"/>
      <c r="BY116" s="100"/>
      <c r="BZ116" s="99"/>
      <c r="CA116" s="100"/>
      <c r="CB116" s="99"/>
      <c r="CC116" s="100"/>
      <c r="CD116" s="99"/>
      <c r="CE116" s="100"/>
      <c r="CF116" s="101">
        <f t="shared" si="358"/>
        <v>0</v>
      </c>
      <c r="CG116" s="100">
        <f t="shared" si="358"/>
        <v>0</v>
      </c>
    </row>
    <row r="117" spans="1:85" s="102" customFormat="1" ht="19.899999999999999" customHeight="1" x14ac:dyDescent="0.25">
      <c r="A117" s="94">
        <v>93</v>
      </c>
      <c r="B117" s="95" t="s">
        <v>204</v>
      </c>
      <c r="C117" s="95" t="s">
        <v>205</v>
      </c>
      <c r="D117" s="94">
        <f>RANK(BF117,$BF$4:$BF$147)</f>
        <v>17</v>
      </c>
      <c r="E117" s="94">
        <v>0.6</v>
      </c>
      <c r="F117" s="94" t="s">
        <v>75</v>
      </c>
      <c r="G117" s="94">
        <v>835</v>
      </c>
      <c r="H117" s="94"/>
      <c r="I117" s="100"/>
      <c r="J117" s="94"/>
      <c r="K117" s="100"/>
      <c r="L117" s="94"/>
      <c r="M117" s="100"/>
      <c r="N117" s="94"/>
      <c r="O117" s="100"/>
      <c r="P117" s="94"/>
      <c r="Q117" s="100"/>
      <c r="R117" s="94"/>
      <c r="S117" s="100"/>
      <c r="T117" s="94"/>
      <c r="U117" s="100"/>
      <c r="V117" s="94"/>
      <c r="W117" s="100"/>
      <c r="X117" s="94"/>
      <c r="Y117" s="100"/>
      <c r="Z117" s="94"/>
      <c r="AA117" s="100"/>
      <c r="AB117" s="94"/>
      <c r="AC117" s="100"/>
      <c r="AD117" s="94"/>
      <c r="AE117" s="100"/>
      <c r="AF117" s="101"/>
      <c r="AG117" s="100"/>
      <c r="AH117" s="99"/>
      <c r="AI117" s="100"/>
      <c r="AJ117" s="99"/>
      <c r="AK117" s="100"/>
      <c r="AL117" s="99"/>
      <c r="AM117" s="100"/>
      <c r="AN117" s="99"/>
      <c r="AO117" s="100"/>
      <c r="AP117" s="99"/>
      <c r="AQ117" s="100"/>
      <c r="AR117" s="99"/>
      <c r="AS117" s="100"/>
      <c r="AT117" s="99"/>
      <c r="AU117" s="100"/>
      <c r="AV117" s="99"/>
      <c r="AW117" s="100"/>
      <c r="AX117" s="99"/>
      <c r="AY117" s="100"/>
      <c r="AZ117" s="99"/>
      <c r="BA117" s="100"/>
      <c r="BB117" s="99"/>
      <c r="BC117" s="100"/>
      <c r="BD117" s="99"/>
      <c r="BE117" s="100"/>
      <c r="BF117" s="101">
        <f t="shared" si="374"/>
        <v>0</v>
      </c>
      <c r="BG117" s="100">
        <f t="shared" si="375"/>
        <v>0</v>
      </c>
      <c r="BH117" s="99"/>
      <c r="BI117" s="100"/>
      <c r="BJ117" s="99"/>
      <c r="BK117" s="100"/>
      <c r="BL117" s="99"/>
      <c r="BM117" s="100"/>
      <c r="BN117" s="99"/>
      <c r="BO117" s="100"/>
      <c r="BP117" s="99"/>
      <c r="BQ117" s="100"/>
      <c r="BR117" s="99"/>
      <c r="BS117" s="100"/>
      <c r="BT117" s="99"/>
      <c r="BU117" s="100"/>
      <c r="BV117" s="99"/>
      <c r="BW117" s="100"/>
      <c r="BX117" s="99"/>
      <c r="BY117" s="100"/>
      <c r="BZ117" s="99"/>
      <c r="CA117" s="100"/>
      <c r="CB117" s="99"/>
      <c r="CC117" s="100"/>
      <c r="CD117" s="99"/>
      <c r="CE117" s="100"/>
      <c r="CF117" s="101">
        <f t="shared" si="358"/>
        <v>0</v>
      </c>
      <c r="CG117" s="100">
        <f t="shared" si="358"/>
        <v>0</v>
      </c>
    </row>
    <row r="118" spans="1:85" s="102" customFormat="1" ht="19.899999999999999" customHeight="1" x14ac:dyDescent="0.25">
      <c r="A118" s="94">
        <v>94</v>
      </c>
      <c r="B118" s="95" t="s">
        <v>204</v>
      </c>
      <c r="C118" s="95" t="s">
        <v>74</v>
      </c>
      <c r="D118" s="94">
        <f>RANK(BF118,$BF$4:$BF$147)</f>
        <v>17</v>
      </c>
      <c r="E118" s="94">
        <v>0.64</v>
      </c>
      <c r="F118" s="94" t="s">
        <v>206</v>
      </c>
      <c r="G118" s="94"/>
      <c r="H118" s="94"/>
      <c r="I118" s="100"/>
      <c r="J118" s="94"/>
      <c r="K118" s="100"/>
      <c r="L118" s="94"/>
      <c r="M118" s="100"/>
      <c r="N118" s="94"/>
      <c r="O118" s="100"/>
      <c r="P118" s="94"/>
      <c r="Q118" s="100"/>
      <c r="R118" s="94"/>
      <c r="S118" s="100"/>
      <c r="T118" s="94"/>
      <c r="U118" s="100"/>
      <c r="V118" s="94"/>
      <c r="W118" s="100"/>
      <c r="X118" s="94"/>
      <c r="Y118" s="100"/>
      <c r="Z118" s="94"/>
      <c r="AA118" s="100"/>
      <c r="AB118" s="94"/>
      <c r="AC118" s="100"/>
      <c r="AD118" s="94"/>
      <c r="AE118" s="100"/>
      <c r="AF118" s="101"/>
      <c r="AG118" s="100"/>
      <c r="AH118" s="99"/>
      <c r="AI118" s="100"/>
      <c r="AJ118" s="99"/>
      <c r="AK118" s="100"/>
      <c r="AL118" s="99"/>
      <c r="AM118" s="100"/>
      <c r="AN118" s="99"/>
      <c r="AO118" s="100"/>
      <c r="AP118" s="99"/>
      <c r="AQ118" s="100"/>
      <c r="AR118" s="99"/>
      <c r="AS118" s="100"/>
      <c r="AT118" s="99"/>
      <c r="AU118" s="100"/>
      <c r="AV118" s="99"/>
      <c r="AW118" s="100"/>
      <c r="AX118" s="99"/>
      <c r="AY118" s="100"/>
      <c r="AZ118" s="99"/>
      <c r="BA118" s="100"/>
      <c r="BB118" s="99"/>
      <c r="BC118" s="100"/>
      <c r="BD118" s="99"/>
      <c r="BE118" s="100"/>
      <c r="BF118" s="101">
        <f t="shared" si="374"/>
        <v>0</v>
      </c>
      <c r="BG118" s="100">
        <f t="shared" si="375"/>
        <v>0</v>
      </c>
      <c r="BH118" s="99"/>
      <c r="BI118" s="100"/>
      <c r="BJ118" s="99"/>
      <c r="BK118" s="100"/>
      <c r="BL118" s="99"/>
      <c r="BM118" s="100"/>
      <c r="BN118" s="99"/>
      <c r="BO118" s="100"/>
      <c r="BP118" s="99"/>
      <c r="BQ118" s="100"/>
      <c r="BR118" s="99"/>
      <c r="BS118" s="100"/>
      <c r="BT118" s="99"/>
      <c r="BU118" s="100"/>
      <c r="BV118" s="99"/>
      <c r="BW118" s="100"/>
      <c r="BX118" s="99"/>
      <c r="BY118" s="100"/>
      <c r="BZ118" s="99"/>
      <c r="CA118" s="100"/>
      <c r="CB118" s="99"/>
      <c r="CC118" s="100"/>
      <c r="CD118" s="99"/>
      <c r="CE118" s="100"/>
      <c r="CF118" s="101">
        <f t="shared" si="358"/>
        <v>0</v>
      </c>
      <c r="CG118" s="100">
        <f t="shared" si="358"/>
        <v>0</v>
      </c>
    </row>
    <row r="119" spans="1:85" s="102" customFormat="1" ht="19.899999999999999" customHeight="1" x14ac:dyDescent="0.25">
      <c r="A119" s="94"/>
      <c r="B119" s="95"/>
      <c r="C119" s="95"/>
      <c r="D119" s="94"/>
      <c r="E119" s="94"/>
      <c r="F119" s="94"/>
      <c r="G119" s="94"/>
      <c r="H119" s="94"/>
      <c r="I119" s="100"/>
      <c r="J119" s="94"/>
      <c r="K119" s="100"/>
      <c r="L119" s="94"/>
      <c r="M119" s="100"/>
      <c r="N119" s="94"/>
      <c r="O119" s="100"/>
      <c r="P119" s="94"/>
      <c r="Q119" s="100"/>
      <c r="R119" s="94"/>
      <c r="S119" s="100"/>
      <c r="T119" s="94"/>
      <c r="U119" s="100"/>
      <c r="V119" s="94"/>
      <c r="W119" s="100"/>
      <c r="X119" s="94"/>
      <c r="Y119" s="100"/>
      <c r="Z119" s="94"/>
      <c r="AA119" s="100"/>
      <c r="AB119" s="94"/>
      <c r="AC119" s="100"/>
      <c r="AD119" s="94"/>
      <c r="AE119" s="100"/>
      <c r="AF119" s="101"/>
      <c r="AG119" s="100"/>
      <c r="AH119" s="99"/>
      <c r="AI119" s="100"/>
      <c r="AJ119" s="99"/>
      <c r="AK119" s="100"/>
      <c r="AL119" s="99"/>
      <c r="AM119" s="100"/>
      <c r="AN119" s="99"/>
      <c r="AO119" s="100"/>
      <c r="AP119" s="99"/>
      <c r="AQ119" s="100"/>
      <c r="AR119" s="99"/>
      <c r="AS119" s="100"/>
      <c r="AT119" s="99"/>
      <c r="AU119" s="100"/>
      <c r="AV119" s="99"/>
      <c r="AW119" s="100"/>
      <c r="AX119" s="99"/>
      <c r="AY119" s="100"/>
      <c r="AZ119" s="99"/>
      <c r="BA119" s="100"/>
      <c r="BB119" s="99"/>
      <c r="BC119" s="100"/>
      <c r="BD119" s="99"/>
      <c r="BE119" s="100"/>
      <c r="BF119" s="101"/>
      <c r="BG119" s="100"/>
      <c r="BH119" s="99"/>
      <c r="BI119" s="100"/>
      <c r="BJ119" s="99"/>
      <c r="BK119" s="100"/>
      <c r="BL119" s="99"/>
      <c r="BM119" s="100"/>
      <c r="BN119" s="99"/>
      <c r="BO119" s="100"/>
      <c r="BP119" s="99"/>
      <c r="BQ119" s="100"/>
      <c r="BR119" s="99"/>
      <c r="BS119" s="100"/>
      <c r="BT119" s="99"/>
      <c r="BU119" s="100"/>
      <c r="BV119" s="99"/>
      <c r="BW119" s="100"/>
      <c r="BX119" s="99"/>
      <c r="BY119" s="100"/>
      <c r="BZ119" s="99"/>
      <c r="CA119" s="100"/>
      <c r="CB119" s="99"/>
      <c r="CC119" s="100"/>
      <c r="CD119" s="99"/>
      <c r="CE119" s="100"/>
      <c r="CF119" s="101"/>
      <c r="CG119" s="100"/>
    </row>
    <row r="120" spans="1:85" s="102" customFormat="1" ht="19.899999999999999" customHeight="1" x14ac:dyDescent="0.25">
      <c r="A120" s="94">
        <v>95</v>
      </c>
      <c r="B120" s="95" t="s">
        <v>155</v>
      </c>
      <c r="C120" s="95" t="s">
        <v>74</v>
      </c>
      <c r="D120" s="94">
        <f>RANK(BF120,$BF$4:$BF$147)</f>
        <v>17</v>
      </c>
      <c r="E120" s="94">
        <v>0.64</v>
      </c>
      <c r="F120" s="94" t="s">
        <v>85</v>
      </c>
      <c r="G120" s="94">
        <v>1350</v>
      </c>
      <c r="H120" s="94"/>
      <c r="I120" s="100">
        <f>H120*$E120</f>
        <v>0</v>
      </c>
      <c r="J120" s="94"/>
      <c r="K120" s="100">
        <f>J120*$E120</f>
        <v>0</v>
      </c>
      <c r="L120" s="94"/>
      <c r="M120" s="100">
        <f>L120*$E120</f>
        <v>0</v>
      </c>
      <c r="N120" s="94"/>
      <c r="O120" s="100">
        <f>N120*$E120</f>
        <v>0</v>
      </c>
      <c r="P120" s="94"/>
      <c r="Q120" s="100">
        <f>P120*$E120</f>
        <v>0</v>
      </c>
      <c r="R120" s="94"/>
      <c r="S120" s="100">
        <f>R120*$E120</f>
        <v>0</v>
      </c>
      <c r="T120" s="94"/>
      <c r="U120" s="100">
        <f>T120*$E120</f>
        <v>0</v>
      </c>
      <c r="V120" s="94"/>
      <c r="W120" s="100">
        <f>V120*$E120</f>
        <v>0</v>
      </c>
      <c r="X120" s="94"/>
      <c r="Y120" s="100">
        <f>X120*$E120</f>
        <v>0</v>
      </c>
      <c r="Z120" s="94"/>
      <c r="AA120" s="100">
        <f>Z120*$E120</f>
        <v>0</v>
      </c>
      <c r="AB120" s="94"/>
      <c r="AC120" s="100">
        <f>AB120*$E120</f>
        <v>0</v>
      </c>
      <c r="AD120" s="94"/>
      <c r="AE120" s="100">
        <f>AD120*$E120</f>
        <v>0</v>
      </c>
      <c r="AF120" s="101">
        <f>SUM(H120,J120,L120,N120,P120,R120,T120,V120,X120,Z120,AB120,AD120)</f>
        <v>0</v>
      </c>
      <c r="AG120" s="100">
        <f>SUM(I120,K120,M120,O120,Q120,S120,U120,W120,Y120,AA120,AC120,AE120)</f>
        <v>0</v>
      </c>
      <c r="AH120" s="99"/>
      <c r="AI120" s="100">
        <f>AH120*$E120</f>
        <v>0</v>
      </c>
      <c r="AJ120" s="99"/>
      <c r="AK120" s="100">
        <f>AJ120*$E120</f>
        <v>0</v>
      </c>
      <c r="AL120" s="99"/>
      <c r="AM120" s="100">
        <f>AL120*$E120</f>
        <v>0</v>
      </c>
      <c r="AN120" s="99"/>
      <c r="AO120" s="100">
        <f>AN120*$E120</f>
        <v>0</v>
      </c>
      <c r="AP120" s="99"/>
      <c r="AQ120" s="100">
        <f>AP120*$E120</f>
        <v>0</v>
      </c>
      <c r="AR120" s="99"/>
      <c r="AS120" s="100">
        <f>AR120*$E120</f>
        <v>0</v>
      </c>
      <c r="AT120" s="99"/>
      <c r="AU120" s="100">
        <f>AT120*$E120</f>
        <v>0</v>
      </c>
      <c r="AV120" s="99"/>
      <c r="AW120" s="100">
        <f>AV120*$E120</f>
        <v>0</v>
      </c>
      <c r="AX120" s="99"/>
      <c r="AY120" s="100">
        <f>AX120*$E120</f>
        <v>0</v>
      </c>
      <c r="AZ120" s="99"/>
      <c r="BA120" s="100">
        <f>AZ120*$E120</f>
        <v>0</v>
      </c>
      <c r="BB120" s="99"/>
      <c r="BC120" s="100">
        <f>BB120*$E120</f>
        <v>0</v>
      </c>
      <c r="BD120" s="99"/>
      <c r="BE120" s="100">
        <f>BD120*$E120</f>
        <v>0</v>
      </c>
      <c r="BF120" s="101">
        <f>SUM(AH120,AJ120,AL120,AN120,AP120,AR120,AT120,AV120,AX120,AZ120,BB120,BD120)</f>
        <v>0</v>
      </c>
      <c r="BG120" s="100">
        <f>SUM(AI120,AK120,AM120,AO120,AQ120,AS120,AU120,AW120,AY120,BA120,BC120,BE120)</f>
        <v>0</v>
      </c>
      <c r="BH120" s="99"/>
      <c r="BI120" s="100">
        <f>BH120*$E120</f>
        <v>0</v>
      </c>
      <c r="BJ120" s="99"/>
      <c r="BK120" s="100">
        <f>BJ120*$E120</f>
        <v>0</v>
      </c>
      <c r="BL120" s="99"/>
      <c r="BM120" s="100">
        <f>BL120*$E120</f>
        <v>0</v>
      </c>
      <c r="BN120" s="99"/>
      <c r="BO120" s="100">
        <f>BN120*$E120</f>
        <v>0</v>
      </c>
      <c r="BP120" s="99"/>
      <c r="BQ120" s="100">
        <f>BP120*$E120</f>
        <v>0</v>
      </c>
      <c r="BR120" s="99"/>
      <c r="BS120" s="100">
        <f>BR120*$E120</f>
        <v>0</v>
      </c>
      <c r="BT120" s="99"/>
      <c r="BU120" s="100">
        <f>BT120*$E120</f>
        <v>0</v>
      </c>
      <c r="BV120" s="99"/>
      <c r="BW120" s="100">
        <f>BV120*$E120</f>
        <v>0</v>
      </c>
      <c r="BX120" s="99"/>
      <c r="BY120" s="100">
        <f>BX120*$E120</f>
        <v>0</v>
      </c>
      <c r="BZ120" s="99"/>
      <c r="CA120" s="100">
        <f>BZ120*$E120</f>
        <v>0</v>
      </c>
      <c r="CB120" s="99"/>
      <c r="CC120" s="100">
        <f>CB120*$E120</f>
        <v>0</v>
      </c>
      <c r="CD120" s="99"/>
      <c r="CE120" s="100">
        <f>CD120*$E120</f>
        <v>0</v>
      </c>
      <c r="CF120" s="101">
        <f>SUM(BH120,BJ120,BL120,BN120,BP120,BR120,BT120,BV120,BX120,BZ120,CB120,CD120)</f>
        <v>0</v>
      </c>
      <c r="CG120" s="100">
        <f>SUM(BI120,BK120,BM120,BO120,BQ120,BS120,BU120,BW120,BY120,CA120,CC120,CE120)</f>
        <v>0</v>
      </c>
    </row>
    <row r="121" spans="1:85" s="102" customFormat="1" ht="19.899999999999999" customHeight="1" x14ac:dyDescent="0.25">
      <c r="A121" s="94">
        <v>96</v>
      </c>
      <c r="B121" s="95" t="s">
        <v>155</v>
      </c>
      <c r="C121" s="95" t="s">
        <v>205</v>
      </c>
      <c r="D121" s="94">
        <v>19</v>
      </c>
      <c r="E121" s="94">
        <v>1</v>
      </c>
      <c r="F121" s="94" t="s">
        <v>98</v>
      </c>
      <c r="G121" s="94"/>
      <c r="H121" s="94"/>
      <c r="I121" s="100"/>
      <c r="J121" s="94"/>
      <c r="K121" s="100"/>
      <c r="L121" s="94"/>
      <c r="M121" s="100"/>
      <c r="N121" s="94"/>
      <c r="O121" s="100"/>
      <c r="P121" s="94"/>
      <c r="Q121" s="100"/>
      <c r="R121" s="94"/>
      <c r="S121" s="100"/>
      <c r="T121" s="94"/>
      <c r="U121" s="100"/>
      <c r="V121" s="94"/>
      <c r="W121" s="100"/>
      <c r="X121" s="94"/>
      <c r="Y121" s="100"/>
      <c r="Z121" s="94"/>
      <c r="AA121" s="100"/>
      <c r="AB121" s="94"/>
      <c r="AC121" s="100"/>
      <c r="AD121" s="94"/>
      <c r="AE121" s="100"/>
      <c r="AF121" s="101"/>
      <c r="AG121" s="100"/>
      <c r="AH121" s="99"/>
      <c r="AI121" s="100"/>
      <c r="AJ121" s="99"/>
      <c r="AK121" s="100"/>
      <c r="AL121" s="99"/>
      <c r="AM121" s="100"/>
      <c r="AN121" s="99"/>
      <c r="AO121" s="100"/>
      <c r="AP121" s="99"/>
      <c r="AQ121" s="100"/>
      <c r="AR121" s="99"/>
      <c r="AS121" s="100"/>
      <c r="AT121" s="99"/>
      <c r="AU121" s="100"/>
      <c r="AV121" s="99"/>
      <c r="AW121" s="100"/>
      <c r="AX121" s="99"/>
      <c r="AY121" s="100"/>
      <c r="AZ121" s="99"/>
      <c r="BA121" s="100"/>
      <c r="BB121" s="99"/>
      <c r="BC121" s="100"/>
      <c r="BD121" s="99"/>
      <c r="BE121" s="100"/>
      <c r="BF121" s="101"/>
      <c r="BG121" s="100"/>
      <c r="BH121" s="99"/>
      <c r="BI121" s="100"/>
      <c r="BJ121" s="99"/>
      <c r="BK121" s="100"/>
      <c r="BL121" s="99"/>
      <c r="BM121" s="100"/>
      <c r="BN121" s="99"/>
      <c r="BO121" s="100"/>
      <c r="BP121" s="99"/>
      <c r="BQ121" s="100"/>
      <c r="BR121" s="99"/>
      <c r="BS121" s="100"/>
      <c r="BT121" s="99"/>
      <c r="BU121" s="100"/>
      <c r="BV121" s="99"/>
      <c r="BW121" s="100"/>
      <c r="BX121" s="99"/>
      <c r="BY121" s="100"/>
      <c r="BZ121" s="99"/>
      <c r="CA121" s="100"/>
      <c r="CB121" s="99"/>
      <c r="CC121" s="100"/>
      <c r="CD121" s="99"/>
      <c r="CE121" s="100"/>
      <c r="CF121" s="101"/>
      <c r="CG121" s="100"/>
    </row>
    <row r="122" spans="1:85" s="102" customFormat="1" ht="19.899999999999999" customHeight="1" x14ac:dyDescent="0.25">
      <c r="A122" s="94"/>
      <c r="B122" s="95"/>
      <c r="C122" s="95"/>
      <c r="D122" s="94"/>
      <c r="E122" s="94"/>
      <c r="F122" s="94"/>
      <c r="G122" s="94"/>
      <c r="H122" s="94"/>
      <c r="I122" s="100"/>
      <c r="J122" s="94"/>
      <c r="K122" s="100"/>
      <c r="L122" s="94"/>
      <c r="M122" s="100"/>
      <c r="N122" s="94"/>
      <c r="O122" s="100"/>
      <c r="P122" s="94"/>
      <c r="Q122" s="100"/>
      <c r="R122" s="94"/>
      <c r="S122" s="100"/>
      <c r="T122" s="94"/>
      <c r="U122" s="100"/>
      <c r="V122" s="94"/>
      <c r="W122" s="100"/>
      <c r="X122" s="94"/>
      <c r="Y122" s="100"/>
      <c r="Z122" s="94"/>
      <c r="AA122" s="100"/>
      <c r="AB122" s="94"/>
      <c r="AC122" s="100"/>
      <c r="AD122" s="94"/>
      <c r="AE122" s="100"/>
      <c r="AF122" s="101"/>
      <c r="AG122" s="100"/>
      <c r="AH122" s="99"/>
      <c r="AI122" s="100"/>
      <c r="AJ122" s="99"/>
      <c r="AK122" s="100"/>
      <c r="AL122" s="99"/>
      <c r="AM122" s="100"/>
      <c r="AN122" s="99"/>
      <c r="AO122" s="100"/>
      <c r="AP122" s="99"/>
      <c r="AQ122" s="100"/>
      <c r="AR122" s="99"/>
      <c r="AS122" s="100"/>
      <c r="AT122" s="99"/>
      <c r="AU122" s="100"/>
      <c r="AV122" s="99"/>
      <c r="AW122" s="100"/>
      <c r="AX122" s="99"/>
      <c r="AY122" s="100"/>
      <c r="AZ122" s="99"/>
      <c r="BA122" s="100"/>
      <c r="BB122" s="99"/>
      <c r="BC122" s="100"/>
      <c r="BD122" s="99"/>
      <c r="BE122" s="100"/>
      <c r="BF122" s="101"/>
      <c r="BG122" s="100"/>
      <c r="BH122" s="99"/>
      <c r="BI122" s="100"/>
      <c r="BJ122" s="99"/>
      <c r="BK122" s="100"/>
      <c r="BL122" s="99"/>
      <c r="BM122" s="100"/>
      <c r="BN122" s="99"/>
      <c r="BO122" s="100"/>
      <c r="BP122" s="99"/>
      <c r="BQ122" s="100"/>
      <c r="BR122" s="99"/>
      <c r="BS122" s="100"/>
      <c r="BT122" s="99"/>
      <c r="BU122" s="100"/>
      <c r="BV122" s="99"/>
      <c r="BW122" s="100"/>
      <c r="BX122" s="99"/>
      <c r="BY122" s="100"/>
      <c r="BZ122" s="99"/>
      <c r="CA122" s="100"/>
      <c r="CB122" s="99"/>
      <c r="CC122" s="100"/>
      <c r="CD122" s="99"/>
      <c r="CE122" s="100"/>
      <c r="CF122" s="101"/>
      <c r="CG122" s="100"/>
    </row>
    <row r="123" spans="1:85" s="102" customFormat="1" ht="19.899999999999999" customHeight="1" x14ac:dyDescent="0.25">
      <c r="A123" s="94">
        <v>97</v>
      </c>
      <c r="B123" s="95" t="s">
        <v>207</v>
      </c>
      <c r="C123" s="95" t="s">
        <v>74</v>
      </c>
      <c r="D123" s="94">
        <f>RANK(BF123,$BF$4:$BF$147)</f>
        <v>17</v>
      </c>
      <c r="E123" s="94">
        <v>1</v>
      </c>
      <c r="F123" s="94" t="s">
        <v>208</v>
      </c>
      <c r="G123" s="94">
        <v>2170</v>
      </c>
      <c r="H123" s="94"/>
      <c r="I123" s="100"/>
      <c r="J123" s="94"/>
      <c r="K123" s="100"/>
      <c r="L123" s="94"/>
      <c r="M123" s="100"/>
      <c r="N123" s="94"/>
      <c r="O123" s="100"/>
      <c r="P123" s="94"/>
      <c r="Q123" s="100"/>
      <c r="R123" s="94"/>
      <c r="S123" s="100"/>
      <c r="T123" s="94"/>
      <c r="U123" s="100"/>
      <c r="V123" s="94"/>
      <c r="W123" s="100"/>
      <c r="X123" s="94"/>
      <c r="Y123" s="100"/>
      <c r="Z123" s="94"/>
      <c r="AA123" s="100"/>
      <c r="AB123" s="94"/>
      <c r="AC123" s="100"/>
      <c r="AD123" s="94"/>
      <c r="AE123" s="100"/>
      <c r="AF123" s="101"/>
      <c r="AG123" s="100"/>
      <c r="AH123" s="99"/>
      <c r="AI123" s="100"/>
      <c r="AJ123" s="99"/>
      <c r="AK123" s="100"/>
      <c r="AL123" s="99"/>
      <c r="AM123" s="100"/>
      <c r="AN123" s="99"/>
      <c r="AO123" s="100"/>
      <c r="AP123" s="99"/>
      <c r="AQ123" s="100"/>
      <c r="AR123" s="99"/>
      <c r="AS123" s="100"/>
      <c r="AT123" s="99"/>
      <c r="AU123" s="100"/>
      <c r="AV123" s="99"/>
      <c r="AW123" s="100">
        <f t="shared" ref="AW123:AW128" si="376">AV123*$E123</f>
        <v>0</v>
      </c>
      <c r="AX123" s="99"/>
      <c r="AY123" s="100">
        <f t="shared" ref="AY123:AY128" si="377">AX123*$E123</f>
        <v>0</v>
      </c>
      <c r="AZ123" s="99"/>
      <c r="BA123" s="100">
        <f t="shared" ref="BA123:BA128" si="378">AZ123*$E123</f>
        <v>0</v>
      </c>
      <c r="BB123" s="99"/>
      <c r="BC123" s="100">
        <f t="shared" ref="BC123:BC128" si="379">BB123*$E123</f>
        <v>0</v>
      </c>
      <c r="BD123" s="99"/>
      <c r="BE123" s="100">
        <f t="shared" ref="BE123:BE128" si="380">BD123*$E123</f>
        <v>0</v>
      </c>
      <c r="BF123" s="101">
        <f t="shared" si="374"/>
        <v>0</v>
      </c>
      <c r="BG123" s="100">
        <f t="shared" si="375"/>
        <v>0</v>
      </c>
      <c r="BH123" s="99"/>
      <c r="BI123" s="100"/>
      <c r="BJ123" s="99"/>
      <c r="BK123" s="100"/>
      <c r="BL123" s="99"/>
      <c r="BM123" s="100"/>
      <c r="BN123" s="99"/>
      <c r="BO123" s="100"/>
      <c r="BP123" s="99"/>
      <c r="BQ123" s="100"/>
      <c r="BR123" s="99"/>
      <c r="BS123" s="100"/>
      <c r="BT123" s="99"/>
      <c r="BU123" s="100"/>
      <c r="BV123" s="99"/>
      <c r="BW123" s="100">
        <f t="shared" ref="BW123:BW128" si="381">BV123*$E123</f>
        <v>0</v>
      </c>
      <c r="BX123" s="99"/>
      <c r="BY123" s="100"/>
      <c r="BZ123" s="99"/>
      <c r="CA123" s="100"/>
      <c r="CB123" s="99"/>
      <c r="CC123" s="100"/>
      <c r="CD123" s="99"/>
      <c r="CE123" s="100"/>
      <c r="CF123" s="101">
        <f t="shared" ref="CF123:CG146" si="382">SUM(BH123,BJ123,BL123,BN123,BP123,BR123,BT123,BV123,BX123,BZ123,CB123,CD123)</f>
        <v>0</v>
      </c>
      <c r="CG123" s="100">
        <f t="shared" si="382"/>
        <v>0</v>
      </c>
    </row>
    <row r="124" spans="1:85" s="102" customFormat="1" ht="19.899999999999999" customHeight="1" x14ac:dyDescent="0.25">
      <c r="A124" s="94">
        <v>98</v>
      </c>
      <c r="B124" s="95" t="s">
        <v>211</v>
      </c>
      <c r="C124" s="95" t="s">
        <v>205</v>
      </c>
      <c r="D124" s="94">
        <f>RANK(BF124,$BF$4:$BF$147)</f>
        <v>17</v>
      </c>
      <c r="E124" s="94">
        <v>1</v>
      </c>
      <c r="F124" s="94" t="s">
        <v>208</v>
      </c>
      <c r="G124" s="94"/>
      <c r="H124" s="94"/>
      <c r="I124" s="100"/>
      <c r="J124" s="94"/>
      <c r="K124" s="100"/>
      <c r="L124" s="94"/>
      <c r="M124" s="100"/>
      <c r="N124" s="94"/>
      <c r="O124" s="100"/>
      <c r="P124" s="94"/>
      <c r="Q124" s="100"/>
      <c r="R124" s="94"/>
      <c r="S124" s="100"/>
      <c r="T124" s="94"/>
      <c r="U124" s="100"/>
      <c r="V124" s="94"/>
      <c r="W124" s="100"/>
      <c r="X124" s="94"/>
      <c r="Y124" s="100"/>
      <c r="Z124" s="94"/>
      <c r="AA124" s="100"/>
      <c r="AB124" s="94"/>
      <c r="AC124" s="100"/>
      <c r="AD124" s="94"/>
      <c r="AE124" s="100"/>
      <c r="AF124" s="101"/>
      <c r="AG124" s="100"/>
      <c r="AH124" s="99"/>
      <c r="AI124" s="100"/>
      <c r="AJ124" s="99"/>
      <c r="AK124" s="100"/>
      <c r="AL124" s="99"/>
      <c r="AM124" s="100"/>
      <c r="AN124" s="99"/>
      <c r="AO124" s="100"/>
      <c r="AP124" s="99"/>
      <c r="AQ124" s="100"/>
      <c r="AR124" s="99"/>
      <c r="AS124" s="100"/>
      <c r="AT124" s="99"/>
      <c r="AU124" s="100"/>
      <c r="AV124" s="99"/>
      <c r="AW124" s="100">
        <f t="shared" si="376"/>
        <v>0</v>
      </c>
      <c r="AX124" s="99"/>
      <c r="AY124" s="100">
        <f t="shared" si="377"/>
        <v>0</v>
      </c>
      <c r="AZ124" s="99"/>
      <c r="BA124" s="100">
        <f t="shared" si="378"/>
        <v>0</v>
      </c>
      <c r="BB124" s="99"/>
      <c r="BC124" s="100">
        <f t="shared" si="379"/>
        <v>0</v>
      </c>
      <c r="BD124" s="99"/>
      <c r="BE124" s="100">
        <f t="shared" si="380"/>
        <v>0</v>
      </c>
      <c r="BF124" s="101">
        <f t="shared" ref="BF124:BF128" si="383">SUM(AH124,AJ124,AL124,AN124,AP124,AR124,AT124,AV124,AX124,AZ124,BB124,BD124)</f>
        <v>0</v>
      </c>
      <c r="BG124" s="100">
        <f t="shared" ref="BG124:BG128" si="384">SUM(AI124,AK124,AM124,AO124,AQ124,AS124,AU124,AW124,AY124,BA124,BC124,BE124)</f>
        <v>0</v>
      </c>
      <c r="BH124" s="99"/>
      <c r="BI124" s="100">
        <f t="shared" ref="BI124:BI127" si="385">BH124*$E124</f>
        <v>0</v>
      </c>
      <c r="BJ124" s="99"/>
      <c r="BK124" s="100"/>
      <c r="BL124" s="99"/>
      <c r="BM124" s="100"/>
      <c r="BN124" s="99"/>
      <c r="BO124" s="100"/>
      <c r="BP124" s="99"/>
      <c r="BQ124" s="100"/>
      <c r="BR124" s="99"/>
      <c r="BS124" s="100"/>
      <c r="BT124" s="99"/>
      <c r="BU124" s="100"/>
      <c r="BV124" s="99"/>
      <c r="BW124" s="100">
        <f t="shared" si="381"/>
        <v>0</v>
      </c>
      <c r="BX124" s="99"/>
      <c r="BY124" s="100"/>
      <c r="BZ124" s="99"/>
      <c r="CA124" s="100"/>
      <c r="CB124" s="99"/>
      <c r="CC124" s="100"/>
      <c r="CD124" s="99"/>
      <c r="CE124" s="100"/>
      <c r="CF124" s="101">
        <f t="shared" si="382"/>
        <v>0</v>
      </c>
      <c r="CG124" s="100">
        <f t="shared" si="382"/>
        <v>0</v>
      </c>
    </row>
    <row r="125" spans="1:85" s="102" customFormat="1" ht="19.899999999999999" customHeight="1" x14ac:dyDescent="0.25">
      <c r="A125" s="94">
        <v>99</v>
      </c>
      <c r="B125" s="95" t="s">
        <v>226</v>
      </c>
      <c r="C125" s="95"/>
      <c r="D125" s="94">
        <f>RANK(BF125,$BF$4:$BF$147)</f>
        <v>17</v>
      </c>
      <c r="E125" s="94"/>
      <c r="F125" s="94"/>
      <c r="G125" s="94"/>
      <c r="H125" s="94"/>
      <c r="I125" s="100"/>
      <c r="J125" s="94"/>
      <c r="K125" s="100"/>
      <c r="L125" s="94"/>
      <c r="M125" s="100"/>
      <c r="N125" s="94"/>
      <c r="O125" s="100"/>
      <c r="P125" s="94"/>
      <c r="Q125" s="100"/>
      <c r="R125" s="94"/>
      <c r="S125" s="100"/>
      <c r="T125" s="94"/>
      <c r="U125" s="100"/>
      <c r="V125" s="94"/>
      <c r="W125" s="100"/>
      <c r="X125" s="94"/>
      <c r="Y125" s="100"/>
      <c r="Z125" s="94"/>
      <c r="AA125" s="100"/>
      <c r="AB125" s="94"/>
      <c r="AC125" s="100"/>
      <c r="AD125" s="94"/>
      <c r="AE125" s="100"/>
      <c r="AF125" s="101"/>
      <c r="AG125" s="100"/>
      <c r="AH125" s="99"/>
      <c r="AI125" s="100"/>
      <c r="AJ125" s="99"/>
      <c r="AK125" s="100"/>
      <c r="AL125" s="99"/>
      <c r="AM125" s="100"/>
      <c r="AN125" s="99"/>
      <c r="AO125" s="100"/>
      <c r="AP125" s="99"/>
      <c r="AQ125" s="100"/>
      <c r="AR125" s="99"/>
      <c r="AS125" s="100"/>
      <c r="AT125" s="99"/>
      <c r="AU125" s="100"/>
      <c r="AV125" s="99"/>
      <c r="AW125" s="100"/>
      <c r="AX125" s="99"/>
      <c r="AY125" s="100"/>
      <c r="AZ125" s="99"/>
      <c r="BA125" s="100"/>
      <c r="BB125" s="99"/>
      <c r="BC125" s="100"/>
      <c r="BD125" s="99"/>
      <c r="BE125" s="100"/>
      <c r="BF125" s="101"/>
      <c r="BG125" s="100"/>
      <c r="BH125" s="99"/>
      <c r="BI125" s="100"/>
      <c r="BJ125" s="99"/>
      <c r="BK125" s="100"/>
      <c r="BL125" s="99"/>
      <c r="BM125" s="100"/>
      <c r="BN125" s="99"/>
      <c r="BO125" s="100"/>
      <c r="BP125" s="99"/>
      <c r="BQ125" s="100"/>
      <c r="BR125" s="99"/>
      <c r="BS125" s="100"/>
      <c r="BT125" s="99"/>
      <c r="BU125" s="100"/>
      <c r="BV125" s="99"/>
      <c r="BW125" s="100"/>
      <c r="BX125" s="99"/>
      <c r="BY125" s="100"/>
      <c r="BZ125" s="99"/>
      <c r="CA125" s="100"/>
      <c r="CB125" s="99"/>
      <c r="CC125" s="100"/>
      <c r="CD125" s="99"/>
      <c r="CE125" s="100"/>
      <c r="CF125" s="101"/>
      <c r="CG125" s="100"/>
    </row>
    <row r="126" spans="1:85" s="102" customFormat="1" ht="19.899999999999999" customHeight="1" x14ac:dyDescent="0.25">
      <c r="A126" s="94">
        <v>100</v>
      </c>
      <c r="B126" s="95" t="s">
        <v>227</v>
      </c>
      <c r="C126" s="95"/>
      <c r="D126" s="94">
        <f>RANK(BF126,$BF$4:$BF$147)</f>
        <v>17</v>
      </c>
      <c r="E126" s="94"/>
      <c r="F126" s="94"/>
      <c r="G126" s="94"/>
      <c r="H126" s="94"/>
      <c r="I126" s="100"/>
      <c r="J126" s="94"/>
      <c r="K126" s="100"/>
      <c r="L126" s="94"/>
      <c r="M126" s="100"/>
      <c r="N126" s="94"/>
      <c r="O126" s="100"/>
      <c r="P126" s="94"/>
      <c r="Q126" s="100"/>
      <c r="R126" s="94"/>
      <c r="S126" s="100"/>
      <c r="T126" s="94"/>
      <c r="U126" s="100"/>
      <c r="V126" s="94"/>
      <c r="W126" s="100"/>
      <c r="X126" s="94"/>
      <c r="Y126" s="100"/>
      <c r="Z126" s="94"/>
      <c r="AA126" s="100"/>
      <c r="AB126" s="94"/>
      <c r="AC126" s="100"/>
      <c r="AD126" s="94"/>
      <c r="AE126" s="100"/>
      <c r="AF126" s="101"/>
      <c r="AG126" s="100"/>
      <c r="AH126" s="99"/>
      <c r="AI126" s="100"/>
      <c r="AJ126" s="99"/>
      <c r="AK126" s="100"/>
      <c r="AL126" s="99"/>
      <c r="AM126" s="100"/>
      <c r="AN126" s="99"/>
      <c r="AO126" s="100"/>
      <c r="AP126" s="99"/>
      <c r="AQ126" s="100"/>
      <c r="AR126" s="99"/>
      <c r="AS126" s="100"/>
      <c r="AT126" s="99"/>
      <c r="AU126" s="100"/>
      <c r="AV126" s="99"/>
      <c r="AW126" s="100"/>
      <c r="AX126" s="99"/>
      <c r="AY126" s="100"/>
      <c r="AZ126" s="99"/>
      <c r="BA126" s="100"/>
      <c r="BB126" s="99"/>
      <c r="BC126" s="100"/>
      <c r="BD126" s="99"/>
      <c r="BE126" s="100"/>
      <c r="BF126" s="101"/>
      <c r="BG126" s="100"/>
      <c r="BH126" s="99"/>
      <c r="BI126" s="100"/>
      <c r="BJ126" s="99"/>
      <c r="BK126" s="100"/>
      <c r="BL126" s="99"/>
      <c r="BM126" s="100"/>
      <c r="BN126" s="99"/>
      <c r="BO126" s="100"/>
      <c r="BP126" s="99"/>
      <c r="BQ126" s="100"/>
      <c r="BR126" s="99"/>
      <c r="BS126" s="100"/>
      <c r="BT126" s="99"/>
      <c r="BU126" s="100"/>
      <c r="BV126" s="99"/>
      <c r="BW126" s="100"/>
      <c r="BX126" s="99"/>
      <c r="BY126" s="100"/>
      <c r="BZ126" s="99"/>
      <c r="CA126" s="100"/>
      <c r="CB126" s="99"/>
      <c r="CC126" s="100"/>
      <c r="CD126" s="99"/>
      <c r="CE126" s="100"/>
      <c r="CF126" s="101"/>
      <c r="CG126" s="100"/>
    </row>
    <row r="127" spans="1:85" s="102" customFormat="1" ht="19.899999999999999" customHeight="1" x14ac:dyDescent="0.25">
      <c r="A127" s="94">
        <v>101</v>
      </c>
      <c r="B127" s="95" t="s">
        <v>209</v>
      </c>
      <c r="C127" s="95" t="s">
        <v>205</v>
      </c>
      <c r="D127" s="94">
        <v>16</v>
      </c>
      <c r="E127" s="94">
        <v>1</v>
      </c>
      <c r="F127" s="94" t="s">
        <v>210</v>
      </c>
      <c r="G127" s="94">
        <v>1850</v>
      </c>
      <c r="H127" s="94"/>
      <c r="I127" s="100"/>
      <c r="J127" s="94"/>
      <c r="K127" s="100"/>
      <c r="L127" s="94"/>
      <c r="M127" s="100"/>
      <c r="N127" s="94"/>
      <c r="O127" s="100"/>
      <c r="P127" s="94"/>
      <c r="Q127" s="100"/>
      <c r="R127" s="94"/>
      <c r="S127" s="100"/>
      <c r="T127" s="94"/>
      <c r="U127" s="100"/>
      <c r="V127" s="94"/>
      <c r="W127" s="100"/>
      <c r="X127" s="94"/>
      <c r="Y127" s="100"/>
      <c r="Z127" s="94"/>
      <c r="AA127" s="100"/>
      <c r="AB127" s="94"/>
      <c r="AC127" s="100"/>
      <c r="AD127" s="94"/>
      <c r="AE127" s="100"/>
      <c r="AF127" s="101"/>
      <c r="AG127" s="100"/>
      <c r="AH127" s="99"/>
      <c r="AI127" s="100"/>
      <c r="AJ127" s="99"/>
      <c r="AK127" s="100"/>
      <c r="AL127" s="99"/>
      <c r="AM127" s="100"/>
      <c r="AN127" s="99"/>
      <c r="AO127" s="100"/>
      <c r="AP127" s="99"/>
      <c r="AQ127" s="100"/>
      <c r="AR127" s="99"/>
      <c r="AS127" s="100"/>
      <c r="AT127" s="99"/>
      <c r="AU127" s="100"/>
      <c r="AV127" s="99"/>
      <c r="AW127" s="100">
        <f t="shared" si="376"/>
        <v>0</v>
      </c>
      <c r="AX127" s="99"/>
      <c r="AY127" s="100">
        <f t="shared" si="377"/>
        <v>0</v>
      </c>
      <c r="AZ127" s="99"/>
      <c r="BA127" s="100">
        <f t="shared" si="378"/>
        <v>0</v>
      </c>
      <c r="BB127" s="99"/>
      <c r="BC127" s="100">
        <f t="shared" si="379"/>
        <v>0</v>
      </c>
      <c r="BD127" s="99"/>
      <c r="BE127" s="100">
        <f t="shared" si="380"/>
        <v>0</v>
      </c>
      <c r="BF127" s="101">
        <f t="shared" si="383"/>
        <v>0</v>
      </c>
      <c r="BG127" s="100">
        <f t="shared" si="384"/>
        <v>0</v>
      </c>
      <c r="BH127" s="99"/>
      <c r="BI127" s="100">
        <f t="shared" si="385"/>
        <v>0</v>
      </c>
      <c r="BJ127" s="99"/>
      <c r="BK127" s="100"/>
      <c r="BL127" s="99"/>
      <c r="BM127" s="100"/>
      <c r="BN127" s="99"/>
      <c r="BO127" s="100"/>
      <c r="BP127" s="99"/>
      <c r="BQ127" s="100"/>
      <c r="BR127" s="99"/>
      <c r="BS127" s="100"/>
      <c r="BT127" s="99"/>
      <c r="BU127" s="100"/>
      <c r="BV127" s="99"/>
      <c r="BW127" s="100">
        <f t="shared" si="381"/>
        <v>0</v>
      </c>
      <c r="BX127" s="99"/>
      <c r="BY127" s="100"/>
      <c r="BZ127" s="99"/>
      <c r="CA127" s="100"/>
      <c r="CB127" s="99"/>
      <c r="CC127" s="100"/>
      <c r="CD127" s="99"/>
      <c r="CE127" s="100"/>
      <c r="CF127" s="101">
        <f t="shared" si="382"/>
        <v>0</v>
      </c>
      <c r="CG127" s="100">
        <f t="shared" si="382"/>
        <v>0</v>
      </c>
    </row>
    <row r="128" spans="1:85" s="102" customFormat="1" ht="19.899999999999999" customHeight="1" x14ac:dyDescent="0.25">
      <c r="A128" s="94">
        <v>102</v>
      </c>
      <c r="B128" s="95" t="s">
        <v>209</v>
      </c>
      <c r="C128" s="95" t="s">
        <v>74</v>
      </c>
      <c r="D128" s="94">
        <f>RANK(BF128,$BF$4:$BF$147)</f>
        <v>14</v>
      </c>
      <c r="E128" s="94">
        <v>0.68</v>
      </c>
      <c r="F128" s="94" t="s">
        <v>210</v>
      </c>
      <c r="G128" s="94">
        <v>1800</v>
      </c>
      <c r="H128" s="94"/>
      <c r="I128" s="100"/>
      <c r="J128" s="94"/>
      <c r="K128" s="100"/>
      <c r="L128" s="94"/>
      <c r="M128" s="100"/>
      <c r="N128" s="94"/>
      <c r="O128" s="100"/>
      <c r="P128" s="94"/>
      <c r="Q128" s="100"/>
      <c r="R128" s="94"/>
      <c r="S128" s="100"/>
      <c r="T128" s="94"/>
      <c r="U128" s="100"/>
      <c r="V128" s="94"/>
      <c r="W128" s="100"/>
      <c r="X128" s="94"/>
      <c r="Y128" s="100"/>
      <c r="Z128" s="94"/>
      <c r="AA128" s="100"/>
      <c r="AB128" s="94"/>
      <c r="AC128" s="100"/>
      <c r="AD128" s="94"/>
      <c r="AE128" s="100"/>
      <c r="AF128" s="101"/>
      <c r="AG128" s="100"/>
      <c r="AH128" s="99"/>
      <c r="AI128" s="100"/>
      <c r="AJ128" s="99"/>
      <c r="AK128" s="100"/>
      <c r="AL128" s="99"/>
      <c r="AM128" s="100"/>
      <c r="AN128" s="99"/>
      <c r="AO128" s="100"/>
      <c r="AP128" s="99"/>
      <c r="AQ128" s="100"/>
      <c r="AR128" s="99"/>
      <c r="AS128" s="100"/>
      <c r="AT128" s="99"/>
      <c r="AU128" s="100"/>
      <c r="AV128" s="99">
        <v>49</v>
      </c>
      <c r="AW128" s="100">
        <f t="shared" si="376"/>
        <v>33.32</v>
      </c>
      <c r="AX128" s="99">
        <v>21</v>
      </c>
      <c r="AY128" s="100">
        <f t="shared" si="377"/>
        <v>14.280000000000001</v>
      </c>
      <c r="AZ128" s="99">
        <v>24</v>
      </c>
      <c r="BA128" s="100">
        <f t="shared" si="378"/>
        <v>16.32</v>
      </c>
      <c r="BB128" s="99"/>
      <c r="BC128" s="100">
        <f t="shared" si="379"/>
        <v>0</v>
      </c>
      <c r="BD128" s="99">
        <v>12</v>
      </c>
      <c r="BE128" s="100">
        <f t="shared" si="380"/>
        <v>8.16</v>
      </c>
      <c r="BF128" s="101">
        <f t="shared" si="383"/>
        <v>106</v>
      </c>
      <c r="BG128" s="100">
        <f t="shared" si="384"/>
        <v>72.08</v>
      </c>
      <c r="BH128" s="99">
        <v>12</v>
      </c>
      <c r="BI128" s="100">
        <f t="shared" ref="BI128:BI137" si="386">BH128*$E128</f>
        <v>8.16</v>
      </c>
      <c r="BJ128" s="99"/>
      <c r="BK128" s="100"/>
      <c r="BL128" s="99"/>
      <c r="BM128" s="100"/>
      <c r="BN128" s="99"/>
      <c r="BO128" s="100"/>
      <c r="BP128" s="99"/>
      <c r="BQ128" s="100"/>
      <c r="BR128" s="99"/>
      <c r="BS128" s="100"/>
      <c r="BT128" s="99"/>
      <c r="BU128" s="100"/>
      <c r="BV128" s="99"/>
      <c r="BW128" s="100">
        <f t="shared" si="381"/>
        <v>0</v>
      </c>
      <c r="BX128" s="99"/>
      <c r="BY128" s="100">
        <f t="shared" ref="BY128" si="387">BX128*$E128</f>
        <v>0</v>
      </c>
      <c r="BZ128" s="99"/>
      <c r="CA128" s="100">
        <f t="shared" ref="CA128" si="388">BZ128*$E128</f>
        <v>0</v>
      </c>
      <c r="CB128" s="99"/>
      <c r="CC128" s="100"/>
      <c r="CD128" s="99"/>
      <c r="CE128" s="100"/>
      <c r="CF128" s="101">
        <f t="shared" si="382"/>
        <v>12</v>
      </c>
      <c r="CG128" s="100">
        <f t="shared" si="382"/>
        <v>8.16</v>
      </c>
    </row>
    <row r="129" spans="1:85" s="102" customFormat="1" ht="19.899999999999999" customHeight="1" x14ac:dyDescent="0.25">
      <c r="A129" s="94">
        <v>103</v>
      </c>
      <c r="B129" s="95" t="s">
        <v>209</v>
      </c>
      <c r="C129" s="95" t="s">
        <v>74</v>
      </c>
      <c r="D129" s="94">
        <v>17</v>
      </c>
      <c r="E129" s="94">
        <v>0.64</v>
      </c>
      <c r="F129" s="94" t="s">
        <v>206</v>
      </c>
      <c r="G129" s="94">
        <v>1800</v>
      </c>
      <c r="H129" s="94"/>
      <c r="I129" s="100"/>
      <c r="J129" s="94"/>
      <c r="K129" s="100"/>
      <c r="L129" s="94"/>
      <c r="M129" s="100"/>
      <c r="N129" s="94"/>
      <c r="O129" s="100"/>
      <c r="P129" s="94"/>
      <c r="Q129" s="100"/>
      <c r="R129" s="94"/>
      <c r="S129" s="100"/>
      <c r="T129" s="94"/>
      <c r="U129" s="100"/>
      <c r="V129" s="94"/>
      <c r="W129" s="100"/>
      <c r="X129" s="94"/>
      <c r="Y129" s="100"/>
      <c r="Z129" s="94"/>
      <c r="AA129" s="100"/>
      <c r="AB129" s="94"/>
      <c r="AC129" s="100"/>
      <c r="AD129" s="94"/>
      <c r="AE129" s="100"/>
      <c r="AF129" s="101"/>
      <c r="AG129" s="100"/>
      <c r="AH129" s="99"/>
      <c r="AI129" s="100"/>
      <c r="AJ129" s="99"/>
      <c r="AK129" s="100"/>
      <c r="AL129" s="99"/>
      <c r="AM129" s="100"/>
      <c r="AN129" s="99"/>
      <c r="AO129" s="100"/>
      <c r="AP129" s="99"/>
      <c r="AQ129" s="100"/>
      <c r="AR129" s="99"/>
      <c r="AS129" s="100"/>
      <c r="AT129" s="99"/>
      <c r="AU129" s="100"/>
      <c r="AV129" s="99"/>
      <c r="AW129" s="100"/>
      <c r="AX129" s="99"/>
      <c r="AY129" s="100"/>
      <c r="AZ129" s="99"/>
      <c r="BA129" s="100"/>
      <c r="BB129" s="99"/>
      <c r="BC129" s="100"/>
      <c r="BD129" s="99"/>
      <c r="BE129" s="100"/>
      <c r="BF129" s="101">
        <f t="shared" ref="BF129" si="389">SUM(AH129,AJ129,AL129,AN129,AP129,AR129,AT129,AV129,AX129,AZ129,BB129,BD129)</f>
        <v>0</v>
      </c>
      <c r="BG129" s="100">
        <f t="shared" ref="BG129" si="390">SUM(AI129,AK129,AM129,AO129,AQ129,AS129,AU129,AW129,AY129,BA129,BC129,BE129)</f>
        <v>0</v>
      </c>
      <c r="BH129" s="99"/>
      <c r="BI129" s="100">
        <f t="shared" si="386"/>
        <v>0</v>
      </c>
      <c r="BJ129" s="99"/>
      <c r="BK129" s="100"/>
      <c r="BL129" s="99"/>
      <c r="BM129" s="100"/>
      <c r="BN129" s="99"/>
      <c r="BO129" s="100"/>
      <c r="BP129" s="99"/>
      <c r="BQ129" s="100"/>
      <c r="BR129" s="99"/>
      <c r="BS129" s="100"/>
      <c r="BT129" s="99"/>
      <c r="BU129" s="100"/>
      <c r="BV129" s="99"/>
      <c r="BW129" s="100"/>
      <c r="BX129" s="99"/>
      <c r="BY129" s="100"/>
      <c r="BZ129" s="99"/>
      <c r="CA129" s="100"/>
      <c r="CB129" s="99"/>
      <c r="CC129" s="100"/>
      <c r="CD129" s="99"/>
      <c r="CE129" s="100"/>
      <c r="CF129" s="101">
        <f t="shared" si="382"/>
        <v>0</v>
      </c>
      <c r="CG129" s="100">
        <f t="shared" si="382"/>
        <v>0</v>
      </c>
    </row>
    <row r="130" spans="1:85" s="102" customFormat="1" ht="19.899999999999999" customHeight="1" x14ac:dyDescent="0.25">
      <c r="A130" s="94">
        <v>104</v>
      </c>
      <c r="B130" s="95" t="s">
        <v>151</v>
      </c>
      <c r="C130" s="95" t="s">
        <v>77</v>
      </c>
      <c r="D130" s="94">
        <f t="shared" ref="D130:D139" si="391">RANK(BF130,$BF$4:$BF$147)</f>
        <v>17</v>
      </c>
      <c r="E130" s="94">
        <v>1</v>
      </c>
      <c r="F130" s="94" t="s">
        <v>152</v>
      </c>
      <c r="G130" s="94">
        <v>2100</v>
      </c>
      <c r="H130" s="94"/>
      <c r="I130" s="100">
        <f t="shared" si="221"/>
        <v>0</v>
      </c>
      <c r="J130" s="94"/>
      <c r="K130" s="100">
        <f t="shared" si="222"/>
        <v>0</v>
      </c>
      <c r="L130" s="94"/>
      <c r="M130" s="100">
        <f t="shared" si="223"/>
        <v>0</v>
      </c>
      <c r="N130" s="94"/>
      <c r="O130" s="100">
        <f t="shared" si="224"/>
        <v>0</v>
      </c>
      <c r="P130" s="94"/>
      <c r="Q130" s="100">
        <f t="shared" si="225"/>
        <v>0</v>
      </c>
      <c r="R130" s="94"/>
      <c r="S130" s="100">
        <f t="shared" si="226"/>
        <v>0</v>
      </c>
      <c r="T130" s="94"/>
      <c r="U130" s="100">
        <f t="shared" si="227"/>
        <v>0</v>
      </c>
      <c r="V130" s="94"/>
      <c r="W130" s="100">
        <f t="shared" si="228"/>
        <v>0</v>
      </c>
      <c r="X130" s="94"/>
      <c r="Y130" s="100">
        <f t="shared" si="229"/>
        <v>0</v>
      </c>
      <c r="Z130" s="94"/>
      <c r="AA130" s="100">
        <f t="shared" si="230"/>
        <v>0</v>
      </c>
      <c r="AB130" s="94"/>
      <c r="AC130" s="100">
        <f t="shared" si="231"/>
        <v>0</v>
      </c>
      <c r="AD130" s="94"/>
      <c r="AE130" s="100">
        <f t="shared" si="232"/>
        <v>0</v>
      </c>
      <c r="AF130" s="101">
        <f t="shared" ref="AF130:AF137" si="392">SUM(H130,J130,L130,N130,P130,R130,T130,V130,X130,Z130,AB130,AD130)</f>
        <v>0</v>
      </c>
      <c r="AG130" s="100">
        <f t="shared" ref="AG130:AG137" si="393">SUM(I130,K130,M130,O130,Q130,S130,U130,W130,Y130,AA130,AC130,AE130)</f>
        <v>0</v>
      </c>
      <c r="AH130" s="99"/>
      <c r="AI130" s="100">
        <f t="shared" si="235"/>
        <v>0</v>
      </c>
      <c r="AJ130" s="99"/>
      <c r="AK130" s="100">
        <f t="shared" si="237"/>
        <v>0</v>
      </c>
      <c r="AL130" s="99"/>
      <c r="AM130" s="100">
        <f t="shared" si="237"/>
        <v>0</v>
      </c>
      <c r="AN130" s="99"/>
      <c r="AO130" s="100">
        <f t="shared" si="238"/>
        <v>0</v>
      </c>
      <c r="AP130" s="99"/>
      <c r="AQ130" s="100">
        <f t="shared" si="239"/>
        <v>0</v>
      </c>
      <c r="AR130" s="99"/>
      <c r="AS130" s="100">
        <f t="shared" si="240"/>
        <v>0</v>
      </c>
      <c r="AT130" s="99"/>
      <c r="AU130" s="100">
        <f t="shared" si="241"/>
        <v>0</v>
      </c>
      <c r="AV130" s="99"/>
      <c r="AW130" s="100">
        <f t="shared" si="242"/>
        <v>0</v>
      </c>
      <c r="AX130" s="99"/>
      <c r="AY130" s="100">
        <f t="shared" si="243"/>
        <v>0</v>
      </c>
      <c r="AZ130" s="99"/>
      <c r="BA130" s="100">
        <f t="shared" si="244"/>
        <v>0</v>
      </c>
      <c r="BB130" s="99"/>
      <c r="BC130" s="100">
        <f t="shared" si="245"/>
        <v>0</v>
      </c>
      <c r="BD130" s="99"/>
      <c r="BE130" s="100">
        <f t="shared" si="246"/>
        <v>0</v>
      </c>
      <c r="BF130" s="101">
        <f t="shared" si="345"/>
        <v>0</v>
      </c>
      <c r="BG130" s="100">
        <f t="shared" si="345"/>
        <v>0</v>
      </c>
      <c r="BH130" s="96"/>
      <c r="BI130" s="97">
        <f t="shared" si="386"/>
        <v>0</v>
      </c>
      <c r="BJ130" s="99"/>
      <c r="BK130" s="100">
        <f t="shared" ref="BK130:BK137" si="394">BJ130*$E130</f>
        <v>0</v>
      </c>
      <c r="BL130" s="99"/>
      <c r="BM130" s="100">
        <f t="shared" ref="BM130:BM137" si="395">BL130*$E130</f>
        <v>0</v>
      </c>
      <c r="BN130" s="99"/>
      <c r="BO130" s="100">
        <f t="shared" ref="BO130:BO137" si="396">BN130*$E130</f>
        <v>0</v>
      </c>
      <c r="BP130" s="99"/>
      <c r="BQ130" s="100">
        <f t="shared" ref="BQ130:BQ137" si="397">BP130*$E130</f>
        <v>0</v>
      </c>
      <c r="BR130" s="99"/>
      <c r="BS130" s="100">
        <f t="shared" ref="BS130:BS137" si="398">BR130*$E130</f>
        <v>0</v>
      </c>
      <c r="BT130" s="99"/>
      <c r="BU130" s="100">
        <f t="shared" ref="BU130:BU137" si="399">BT130*$E130</f>
        <v>0</v>
      </c>
      <c r="BV130" s="99"/>
      <c r="BW130" s="100">
        <f t="shared" ref="BW130:BW137" si="400">BV130*$E130</f>
        <v>0</v>
      </c>
      <c r="BX130" s="99"/>
      <c r="BY130" s="100">
        <f t="shared" ref="BY130:BY137" si="401">BX130*$E130</f>
        <v>0</v>
      </c>
      <c r="BZ130" s="99"/>
      <c r="CA130" s="100">
        <f t="shared" ref="CA130:CA137" si="402">BZ130*$E130</f>
        <v>0</v>
      </c>
      <c r="CB130" s="99"/>
      <c r="CC130" s="100">
        <f t="shared" ref="CC130:CC137" si="403">CB130*$E130</f>
        <v>0</v>
      </c>
      <c r="CD130" s="99"/>
      <c r="CE130" s="100">
        <f t="shared" ref="CE130:CE137" si="404">CD130*$E130</f>
        <v>0</v>
      </c>
      <c r="CF130" s="101">
        <f t="shared" si="382"/>
        <v>0</v>
      </c>
      <c r="CG130" s="100">
        <f t="shared" si="382"/>
        <v>0</v>
      </c>
    </row>
    <row r="131" spans="1:85" s="102" customFormat="1" ht="19.899999999999999" customHeight="1" x14ac:dyDescent="0.25">
      <c r="A131" s="94">
        <v>105</v>
      </c>
      <c r="B131" s="95" t="s">
        <v>153</v>
      </c>
      <c r="C131" s="95" t="s">
        <v>77</v>
      </c>
      <c r="D131" s="94">
        <f t="shared" si="391"/>
        <v>17</v>
      </c>
      <c r="E131" s="94">
        <v>1</v>
      </c>
      <c r="F131" s="94" t="s">
        <v>83</v>
      </c>
      <c r="G131" s="94"/>
      <c r="H131" s="94"/>
      <c r="I131" s="100">
        <f t="shared" si="221"/>
        <v>0</v>
      </c>
      <c r="J131" s="94"/>
      <c r="K131" s="100">
        <f t="shared" si="222"/>
        <v>0</v>
      </c>
      <c r="L131" s="94"/>
      <c r="M131" s="100">
        <f t="shared" si="223"/>
        <v>0</v>
      </c>
      <c r="N131" s="94"/>
      <c r="O131" s="100">
        <f t="shared" si="224"/>
        <v>0</v>
      </c>
      <c r="P131" s="94"/>
      <c r="Q131" s="100">
        <f t="shared" si="225"/>
        <v>0</v>
      </c>
      <c r="R131" s="94"/>
      <c r="S131" s="100">
        <f t="shared" si="226"/>
        <v>0</v>
      </c>
      <c r="T131" s="94"/>
      <c r="U131" s="100">
        <f t="shared" si="227"/>
        <v>0</v>
      </c>
      <c r="V131" s="94"/>
      <c r="W131" s="100">
        <f t="shared" si="228"/>
        <v>0</v>
      </c>
      <c r="X131" s="94"/>
      <c r="Y131" s="100">
        <f t="shared" si="229"/>
        <v>0</v>
      </c>
      <c r="Z131" s="94"/>
      <c r="AA131" s="100">
        <f t="shared" si="230"/>
        <v>0</v>
      </c>
      <c r="AB131" s="94"/>
      <c r="AC131" s="100">
        <f t="shared" si="231"/>
        <v>0</v>
      </c>
      <c r="AD131" s="94"/>
      <c r="AE131" s="100">
        <f t="shared" si="232"/>
        <v>0</v>
      </c>
      <c r="AF131" s="101">
        <f t="shared" si="392"/>
        <v>0</v>
      </c>
      <c r="AG131" s="100">
        <f t="shared" si="393"/>
        <v>0</v>
      </c>
      <c r="AH131" s="99"/>
      <c r="AI131" s="100">
        <f t="shared" si="235"/>
        <v>0</v>
      </c>
      <c r="AJ131" s="99"/>
      <c r="AK131" s="100">
        <f t="shared" si="237"/>
        <v>0</v>
      </c>
      <c r="AL131" s="99"/>
      <c r="AM131" s="100">
        <f t="shared" si="237"/>
        <v>0</v>
      </c>
      <c r="AN131" s="99"/>
      <c r="AO131" s="100">
        <f t="shared" si="238"/>
        <v>0</v>
      </c>
      <c r="AP131" s="99"/>
      <c r="AQ131" s="100">
        <f t="shared" si="239"/>
        <v>0</v>
      </c>
      <c r="AR131" s="99"/>
      <c r="AS131" s="100">
        <f t="shared" si="240"/>
        <v>0</v>
      </c>
      <c r="AT131" s="99"/>
      <c r="AU131" s="100">
        <f t="shared" si="241"/>
        <v>0</v>
      </c>
      <c r="AV131" s="99"/>
      <c r="AW131" s="100">
        <f t="shared" si="242"/>
        <v>0</v>
      </c>
      <c r="AX131" s="99"/>
      <c r="AY131" s="100">
        <f t="shared" si="243"/>
        <v>0</v>
      </c>
      <c r="AZ131" s="99"/>
      <c r="BA131" s="100">
        <f t="shared" si="244"/>
        <v>0</v>
      </c>
      <c r="BB131" s="99"/>
      <c r="BC131" s="100">
        <f t="shared" si="245"/>
        <v>0</v>
      </c>
      <c r="BD131" s="99"/>
      <c r="BE131" s="100">
        <f t="shared" si="246"/>
        <v>0</v>
      </c>
      <c r="BF131" s="101">
        <f t="shared" si="345"/>
        <v>0</v>
      </c>
      <c r="BG131" s="100">
        <f t="shared" si="345"/>
        <v>0</v>
      </c>
      <c r="BH131" s="99"/>
      <c r="BI131" s="100">
        <f t="shared" si="386"/>
        <v>0</v>
      </c>
      <c r="BJ131" s="99"/>
      <c r="BK131" s="100">
        <f t="shared" si="394"/>
        <v>0</v>
      </c>
      <c r="BL131" s="99"/>
      <c r="BM131" s="100">
        <f t="shared" si="395"/>
        <v>0</v>
      </c>
      <c r="BN131" s="99"/>
      <c r="BO131" s="100">
        <f t="shared" si="396"/>
        <v>0</v>
      </c>
      <c r="BP131" s="99"/>
      <c r="BQ131" s="100">
        <f t="shared" si="397"/>
        <v>0</v>
      </c>
      <c r="BR131" s="99"/>
      <c r="BS131" s="100">
        <f t="shared" si="398"/>
        <v>0</v>
      </c>
      <c r="BT131" s="99"/>
      <c r="BU131" s="100">
        <f t="shared" si="399"/>
        <v>0</v>
      </c>
      <c r="BV131" s="99"/>
      <c r="BW131" s="100">
        <f t="shared" si="400"/>
        <v>0</v>
      </c>
      <c r="BX131" s="99"/>
      <c r="BY131" s="100">
        <f t="shared" si="401"/>
        <v>0</v>
      </c>
      <c r="BZ131" s="99"/>
      <c r="CA131" s="100">
        <f t="shared" si="402"/>
        <v>0</v>
      </c>
      <c r="CB131" s="99"/>
      <c r="CC131" s="100">
        <f t="shared" si="403"/>
        <v>0</v>
      </c>
      <c r="CD131" s="99"/>
      <c r="CE131" s="100">
        <f t="shared" si="404"/>
        <v>0</v>
      </c>
      <c r="CF131" s="101">
        <f t="shared" si="382"/>
        <v>0</v>
      </c>
      <c r="CG131" s="100">
        <f t="shared" si="382"/>
        <v>0</v>
      </c>
    </row>
    <row r="132" spans="1:85" s="102" customFormat="1" ht="19.899999999999999" customHeight="1" x14ac:dyDescent="0.25">
      <c r="A132" s="94">
        <v>106</v>
      </c>
      <c r="B132" s="95" t="s">
        <v>154</v>
      </c>
      <c r="C132" s="95" t="s">
        <v>74</v>
      </c>
      <c r="D132" s="94">
        <f t="shared" si="391"/>
        <v>17</v>
      </c>
      <c r="E132" s="94">
        <v>0.64</v>
      </c>
      <c r="F132" s="94" t="s">
        <v>85</v>
      </c>
      <c r="G132" s="94">
        <v>1350</v>
      </c>
      <c r="H132" s="94"/>
      <c r="I132" s="100">
        <f t="shared" si="221"/>
        <v>0</v>
      </c>
      <c r="J132" s="94"/>
      <c r="K132" s="100">
        <f t="shared" si="222"/>
        <v>0</v>
      </c>
      <c r="L132" s="94"/>
      <c r="M132" s="100">
        <f t="shared" si="223"/>
        <v>0</v>
      </c>
      <c r="N132" s="94"/>
      <c r="O132" s="100">
        <f t="shared" si="224"/>
        <v>0</v>
      </c>
      <c r="P132" s="94"/>
      <c r="Q132" s="100">
        <f t="shared" si="225"/>
        <v>0</v>
      </c>
      <c r="R132" s="94"/>
      <c r="S132" s="100">
        <f t="shared" si="226"/>
        <v>0</v>
      </c>
      <c r="T132" s="94"/>
      <c r="U132" s="100">
        <f t="shared" si="227"/>
        <v>0</v>
      </c>
      <c r="V132" s="94"/>
      <c r="W132" s="100">
        <f t="shared" si="228"/>
        <v>0</v>
      </c>
      <c r="X132" s="94"/>
      <c r="Y132" s="100">
        <f t="shared" si="229"/>
        <v>0</v>
      </c>
      <c r="Z132" s="94"/>
      <c r="AA132" s="100">
        <f t="shared" si="230"/>
        <v>0</v>
      </c>
      <c r="AB132" s="94"/>
      <c r="AC132" s="100">
        <f t="shared" si="231"/>
        <v>0</v>
      </c>
      <c r="AD132" s="94"/>
      <c r="AE132" s="100">
        <f t="shared" si="232"/>
        <v>0</v>
      </c>
      <c r="AF132" s="101">
        <f t="shared" si="392"/>
        <v>0</v>
      </c>
      <c r="AG132" s="100">
        <f t="shared" si="393"/>
        <v>0</v>
      </c>
      <c r="AH132" s="99"/>
      <c r="AI132" s="100">
        <f t="shared" si="235"/>
        <v>0</v>
      </c>
      <c r="AJ132" s="99"/>
      <c r="AK132" s="100">
        <f t="shared" si="237"/>
        <v>0</v>
      </c>
      <c r="AL132" s="99"/>
      <c r="AM132" s="100">
        <f t="shared" si="237"/>
        <v>0</v>
      </c>
      <c r="AN132" s="99"/>
      <c r="AO132" s="100">
        <f t="shared" si="238"/>
        <v>0</v>
      </c>
      <c r="AP132" s="99"/>
      <c r="AQ132" s="100">
        <f t="shared" si="239"/>
        <v>0</v>
      </c>
      <c r="AR132" s="99"/>
      <c r="AS132" s="100">
        <f t="shared" si="240"/>
        <v>0</v>
      </c>
      <c r="AT132" s="99"/>
      <c r="AU132" s="100">
        <f t="shared" si="241"/>
        <v>0</v>
      </c>
      <c r="AV132" s="99"/>
      <c r="AW132" s="100">
        <f t="shared" si="242"/>
        <v>0</v>
      </c>
      <c r="AX132" s="99"/>
      <c r="AY132" s="100">
        <f t="shared" si="243"/>
        <v>0</v>
      </c>
      <c r="AZ132" s="99"/>
      <c r="BA132" s="100">
        <f t="shared" si="244"/>
        <v>0</v>
      </c>
      <c r="BB132" s="99"/>
      <c r="BC132" s="100">
        <f t="shared" si="245"/>
        <v>0</v>
      </c>
      <c r="BD132" s="99"/>
      <c r="BE132" s="100">
        <f t="shared" si="246"/>
        <v>0</v>
      </c>
      <c r="BF132" s="101">
        <f t="shared" si="345"/>
        <v>0</v>
      </c>
      <c r="BG132" s="100">
        <f t="shared" si="345"/>
        <v>0</v>
      </c>
      <c r="BH132" s="99"/>
      <c r="BI132" s="100">
        <f t="shared" si="386"/>
        <v>0</v>
      </c>
      <c r="BJ132" s="99"/>
      <c r="BK132" s="100">
        <f t="shared" si="394"/>
        <v>0</v>
      </c>
      <c r="BL132" s="99"/>
      <c r="BM132" s="100">
        <f t="shared" si="395"/>
        <v>0</v>
      </c>
      <c r="BN132" s="99"/>
      <c r="BO132" s="100">
        <f t="shared" si="396"/>
        <v>0</v>
      </c>
      <c r="BP132" s="99"/>
      <c r="BQ132" s="100">
        <f t="shared" si="397"/>
        <v>0</v>
      </c>
      <c r="BR132" s="99"/>
      <c r="BS132" s="100">
        <f t="shared" si="398"/>
        <v>0</v>
      </c>
      <c r="BT132" s="99"/>
      <c r="BU132" s="100">
        <f t="shared" si="399"/>
        <v>0</v>
      </c>
      <c r="BV132" s="99"/>
      <c r="BW132" s="100">
        <f t="shared" si="400"/>
        <v>0</v>
      </c>
      <c r="BX132" s="99"/>
      <c r="BY132" s="100">
        <f t="shared" si="401"/>
        <v>0</v>
      </c>
      <c r="BZ132" s="99"/>
      <c r="CA132" s="100">
        <f t="shared" si="402"/>
        <v>0</v>
      </c>
      <c r="CB132" s="99"/>
      <c r="CC132" s="100">
        <f t="shared" si="403"/>
        <v>0</v>
      </c>
      <c r="CD132" s="99"/>
      <c r="CE132" s="100">
        <f t="shared" si="404"/>
        <v>0</v>
      </c>
      <c r="CF132" s="101">
        <f t="shared" si="382"/>
        <v>0</v>
      </c>
      <c r="CG132" s="100">
        <f t="shared" si="382"/>
        <v>0</v>
      </c>
    </row>
    <row r="133" spans="1:85" s="102" customFormat="1" ht="19.899999999999999" customHeight="1" x14ac:dyDescent="0.25">
      <c r="A133" s="94">
        <v>107</v>
      </c>
      <c r="B133" s="95" t="s">
        <v>156</v>
      </c>
      <c r="C133" s="95" t="s">
        <v>74</v>
      </c>
      <c r="D133" s="94">
        <f t="shared" si="391"/>
        <v>17</v>
      </c>
      <c r="E133" s="94">
        <v>0.64</v>
      </c>
      <c r="F133" s="94" t="s">
        <v>85</v>
      </c>
      <c r="G133" s="94"/>
      <c r="H133" s="94"/>
      <c r="I133" s="100">
        <f t="shared" si="221"/>
        <v>0</v>
      </c>
      <c r="J133" s="94"/>
      <c r="K133" s="100">
        <f t="shared" si="222"/>
        <v>0</v>
      </c>
      <c r="L133" s="94"/>
      <c r="M133" s="100">
        <f t="shared" si="223"/>
        <v>0</v>
      </c>
      <c r="N133" s="94"/>
      <c r="O133" s="100">
        <f t="shared" si="224"/>
        <v>0</v>
      </c>
      <c r="P133" s="94"/>
      <c r="Q133" s="100">
        <f t="shared" si="225"/>
        <v>0</v>
      </c>
      <c r="R133" s="94"/>
      <c r="S133" s="100">
        <f t="shared" si="226"/>
        <v>0</v>
      </c>
      <c r="T133" s="94"/>
      <c r="U133" s="100">
        <f t="shared" si="227"/>
        <v>0</v>
      </c>
      <c r="V133" s="94"/>
      <c r="W133" s="100">
        <f t="shared" si="228"/>
        <v>0</v>
      </c>
      <c r="X133" s="94"/>
      <c r="Y133" s="100">
        <f t="shared" si="229"/>
        <v>0</v>
      </c>
      <c r="Z133" s="94"/>
      <c r="AA133" s="100">
        <f t="shared" si="230"/>
        <v>0</v>
      </c>
      <c r="AB133" s="94"/>
      <c r="AC133" s="100">
        <f t="shared" si="231"/>
        <v>0</v>
      </c>
      <c r="AD133" s="94"/>
      <c r="AE133" s="100">
        <f t="shared" si="232"/>
        <v>0</v>
      </c>
      <c r="AF133" s="101">
        <f t="shared" si="392"/>
        <v>0</v>
      </c>
      <c r="AG133" s="100">
        <f t="shared" si="393"/>
        <v>0</v>
      </c>
      <c r="AH133" s="99"/>
      <c r="AI133" s="100">
        <f t="shared" si="235"/>
        <v>0</v>
      </c>
      <c r="AJ133" s="99"/>
      <c r="AK133" s="100">
        <f t="shared" si="237"/>
        <v>0</v>
      </c>
      <c r="AL133" s="99"/>
      <c r="AM133" s="100">
        <f t="shared" si="237"/>
        <v>0</v>
      </c>
      <c r="AN133" s="99"/>
      <c r="AO133" s="100">
        <f t="shared" si="238"/>
        <v>0</v>
      </c>
      <c r="AP133" s="99"/>
      <c r="AQ133" s="100">
        <f t="shared" si="239"/>
        <v>0</v>
      </c>
      <c r="AR133" s="99"/>
      <c r="AS133" s="100">
        <f t="shared" si="240"/>
        <v>0</v>
      </c>
      <c r="AT133" s="99"/>
      <c r="AU133" s="100">
        <f t="shared" si="241"/>
        <v>0</v>
      </c>
      <c r="AV133" s="99"/>
      <c r="AW133" s="100">
        <f t="shared" si="242"/>
        <v>0</v>
      </c>
      <c r="AX133" s="99"/>
      <c r="AY133" s="100">
        <f t="shared" si="243"/>
        <v>0</v>
      </c>
      <c r="AZ133" s="99"/>
      <c r="BA133" s="100">
        <f t="shared" si="244"/>
        <v>0</v>
      </c>
      <c r="BB133" s="99"/>
      <c r="BC133" s="100">
        <f t="shared" si="245"/>
        <v>0</v>
      </c>
      <c r="BD133" s="99"/>
      <c r="BE133" s="100">
        <f t="shared" si="246"/>
        <v>0</v>
      </c>
      <c r="BF133" s="101">
        <f t="shared" si="345"/>
        <v>0</v>
      </c>
      <c r="BG133" s="100">
        <f t="shared" si="345"/>
        <v>0</v>
      </c>
      <c r="BH133" s="99"/>
      <c r="BI133" s="100">
        <f t="shared" si="386"/>
        <v>0</v>
      </c>
      <c r="BJ133" s="99"/>
      <c r="BK133" s="100">
        <f t="shared" si="394"/>
        <v>0</v>
      </c>
      <c r="BL133" s="99"/>
      <c r="BM133" s="100">
        <f t="shared" si="395"/>
        <v>0</v>
      </c>
      <c r="BN133" s="99"/>
      <c r="BO133" s="100">
        <f t="shared" si="396"/>
        <v>0</v>
      </c>
      <c r="BP133" s="99"/>
      <c r="BQ133" s="100">
        <f t="shared" si="397"/>
        <v>0</v>
      </c>
      <c r="BR133" s="99"/>
      <c r="BS133" s="100">
        <f t="shared" si="398"/>
        <v>0</v>
      </c>
      <c r="BT133" s="99"/>
      <c r="BU133" s="100">
        <f t="shared" si="399"/>
        <v>0</v>
      </c>
      <c r="BV133" s="99"/>
      <c r="BW133" s="100">
        <f t="shared" si="400"/>
        <v>0</v>
      </c>
      <c r="BX133" s="99"/>
      <c r="BY133" s="100">
        <f t="shared" si="401"/>
        <v>0</v>
      </c>
      <c r="BZ133" s="99"/>
      <c r="CA133" s="100">
        <f t="shared" si="402"/>
        <v>0</v>
      </c>
      <c r="CB133" s="99"/>
      <c r="CC133" s="100">
        <f t="shared" si="403"/>
        <v>0</v>
      </c>
      <c r="CD133" s="99"/>
      <c r="CE133" s="100">
        <f t="shared" si="404"/>
        <v>0</v>
      </c>
      <c r="CF133" s="101">
        <f t="shared" si="382"/>
        <v>0</v>
      </c>
      <c r="CG133" s="100">
        <f t="shared" si="382"/>
        <v>0</v>
      </c>
    </row>
    <row r="134" spans="1:85" s="102" customFormat="1" ht="19.899999999999999" customHeight="1" x14ac:dyDescent="0.25">
      <c r="A134" s="94">
        <v>108</v>
      </c>
      <c r="B134" s="95" t="s">
        <v>157</v>
      </c>
      <c r="C134" s="95" t="s">
        <v>74</v>
      </c>
      <c r="D134" s="94">
        <f t="shared" si="391"/>
        <v>17</v>
      </c>
      <c r="E134" s="94">
        <v>0.64</v>
      </c>
      <c r="F134" s="94" t="s">
        <v>85</v>
      </c>
      <c r="G134" s="94"/>
      <c r="H134" s="94"/>
      <c r="I134" s="100">
        <f t="shared" si="221"/>
        <v>0</v>
      </c>
      <c r="J134" s="94"/>
      <c r="K134" s="100">
        <f t="shared" si="222"/>
        <v>0</v>
      </c>
      <c r="L134" s="94"/>
      <c r="M134" s="100">
        <f t="shared" si="223"/>
        <v>0</v>
      </c>
      <c r="N134" s="94"/>
      <c r="O134" s="100">
        <f t="shared" si="224"/>
        <v>0</v>
      </c>
      <c r="P134" s="94"/>
      <c r="Q134" s="100">
        <f t="shared" si="225"/>
        <v>0</v>
      </c>
      <c r="R134" s="94"/>
      <c r="S134" s="100">
        <f t="shared" si="226"/>
        <v>0</v>
      </c>
      <c r="T134" s="94"/>
      <c r="U134" s="100">
        <f t="shared" si="227"/>
        <v>0</v>
      </c>
      <c r="V134" s="94"/>
      <c r="W134" s="100">
        <f t="shared" si="228"/>
        <v>0</v>
      </c>
      <c r="X134" s="94"/>
      <c r="Y134" s="100">
        <f t="shared" si="229"/>
        <v>0</v>
      </c>
      <c r="Z134" s="94"/>
      <c r="AA134" s="100">
        <f t="shared" si="230"/>
        <v>0</v>
      </c>
      <c r="AB134" s="94"/>
      <c r="AC134" s="100">
        <f t="shared" si="231"/>
        <v>0</v>
      </c>
      <c r="AD134" s="94"/>
      <c r="AE134" s="100">
        <f t="shared" si="232"/>
        <v>0</v>
      </c>
      <c r="AF134" s="101">
        <f t="shared" si="392"/>
        <v>0</v>
      </c>
      <c r="AG134" s="100">
        <f t="shared" si="393"/>
        <v>0</v>
      </c>
      <c r="AH134" s="99"/>
      <c r="AI134" s="100">
        <f t="shared" si="235"/>
        <v>0</v>
      </c>
      <c r="AJ134" s="99"/>
      <c r="AK134" s="100">
        <f t="shared" si="237"/>
        <v>0</v>
      </c>
      <c r="AL134" s="99"/>
      <c r="AM134" s="100">
        <f t="shared" si="237"/>
        <v>0</v>
      </c>
      <c r="AN134" s="99"/>
      <c r="AO134" s="100">
        <f t="shared" si="238"/>
        <v>0</v>
      </c>
      <c r="AP134" s="99"/>
      <c r="AQ134" s="100">
        <f t="shared" si="239"/>
        <v>0</v>
      </c>
      <c r="AR134" s="99"/>
      <c r="AS134" s="100">
        <f t="shared" si="240"/>
        <v>0</v>
      </c>
      <c r="AT134" s="99"/>
      <c r="AU134" s="100">
        <f t="shared" si="241"/>
        <v>0</v>
      </c>
      <c r="AV134" s="99"/>
      <c r="AW134" s="100">
        <f t="shared" si="242"/>
        <v>0</v>
      </c>
      <c r="AX134" s="99"/>
      <c r="AY134" s="100">
        <f t="shared" si="243"/>
        <v>0</v>
      </c>
      <c r="AZ134" s="99"/>
      <c r="BA134" s="100">
        <f t="shared" si="244"/>
        <v>0</v>
      </c>
      <c r="BB134" s="99"/>
      <c r="BC134" s="100">
        <f t="shared" si="245"/>
        <v>0</v>
      </c>
      <c r="BD134" s="99"/>
      <c r="BE134" s="100">
        <f t="shared" si="246"/>
        <v>0</v>
      </c>
      <c r="BF134" s="101">
        <f t="shared" si="345"/>
        <v>0</v>
      </c>
      <c r="BG134" s="100">
        <f t="shared" si="345"/>
        <v>0</v>
      </c>
      <c r="BH134" s="99"/>
      <c r="BI134" s="100">
        <f t="shared" si="386"/>
        <v>0</v>
      </c>
      <c r="BJ134" s="99"/>
      <c r="BK134" s="100">
        <f t="shared" si="394"/>
        <v>0</v>
      </c>
      <c r="BL134" s="99"/>
      <c r="BM134" s="100">
        <f t="shared" si="395"/>
        <v>0</v>
      </c>
      <c r="BN134" s="99"/>
      <c r="BO134" s="100">
        <f t="shared" si="396"/>
        <v>0</v>
      </c>
      <c r="BP134" s="99"/>
      <c r="BQ134" s="100">
        <f t="shared" si="397"/>
        <v>0</v>
      </c>
      <c r="BR134" s="99"/>
      <c r="BS134" s="100">
        <f t="shared" si="398"/>
        <v>0</v>
      </c>
      <c r="BT134" s="99"/>
      <c r="BU134" s="100">
        <f t="shared" si="399"/>
        <v>0</v>
      </c>
      <c r="BV134" s="99"/>
      <c r="BW134" s="100">
        <f t="shared" si="400"/>
        <v>0</v>
      </c>
      <c r="BX134" s="99"/>
      <c r="BY134" s="100">
        <f t="shared" si="401"/>
        <v>0</v>
      </c>
      <c r="BZ134" s="99"/>
      <c r="CA134" s="100">
        <f t="shared" si="402"/>
        <v>0</v>
      </c>
      <c r="CB134" s="99"/>
      <c r="CC134" s="100">
        <f t="shared" si="403"/>
        <v>0</v>
      </c>
      <c r="CD134" s="99"/>
      <c r="CE134" s="100">
        <f t="shared" si="404"/>
        <v>0</v>
      </c>
      <c r="CF134" s="101">
        <f t="shared" si="382"/>
        <v>0</v>
      </c>
      <c r="CG134" s="100">
        <f t="shared" si="382"/>
        <v>0</v>
      </c>
    </row>
    <row r="135" spans="1:85" s="102" customFormat="1" ht="19.899999999999999" customHeight="1" x14ac:dyDescent="0.25">
      <c r="A135" s="94">
        <v>109</v>
      </c>
      <c r="B135" s="95" t="s">
        <v>158</v>
      </c>
      <c r="C135" s="95" t="s">
        <v>74</v>
      </c>
      <c r="D135" s="94">
        <f t="shared" si="391"/>
        <v>17</v>
      </c>
      <c r="E135" s="94">
        <v>0.64</v>
      </c>
      <c r="F135" s="94" t="s">
        <v>85</v>
      </c>
      <c r="G135" s="94">
        <v>1900</v>
      </c>
      <c r="H135" s="94"/>
      <c r="I135" s="100">
        <f t="shared" si="221"/>
        <v>0</v>
      </c>
      <c r="J135" s="94"/>
      <c r="K135" s="100">
        <f t="shared" si="222"/>
        <v>0</v>
      </c>
      <c r="L135" s="94"/>
      <c r="M135" s="100">
        <f t="shared" si="223"/>
        <v>0</v>
      </c>
      <c r="N135" s="94"/>
      <c r="O135" s="100">
        <f t="shared" si="224"/>
        <v>0</v>
      </c>
      <c r="P135" s="94"/>
      <c r="Q135" s="100">
        <f t="shared" si="225"/>
        <v>0</v>
      </c>
      <c r="R135" s="94">
        <v>14</v>
      </c>
      <c r="S135" s="100">
        <f t="shared" si="226"/>
        <v>8.9600000000000009</v>
      </c>
      <c r="T135" s="94"/>
      <c r="U135" s="100">
        <f t="shared" si="227"/>
        <v>0</v>
      </c>
      <c r="V135" s="94"/>
      <c r="W135" s="100">
        <f t="shared" si="228"/>
        <v>0</v>
      </c>
      <c r="X135" s="94"/>
      <c r="Y135" s="100">
        <f t="shared" si="229"/>
        <v>0</v>
      </c>
      <c r="Z135" s="94"/>
      <c r="AA135" s="100">
        <f t="shared" si="230"/>
        <v>0</v>
      </c>
      <c r="AB135" s="94"/>
      <c r="AC135" s="100">
        <f t="shared" si="231"/>
        <v>0</v>
      </c>
      <c r="AD135" s="94"/>
      <c r="AE135" s="100">
        <f t="shared" si="232"/>
        <v>0</v>
      </c>
      <c r="AF135" s="101">
        <f t="shared" si="392"/>
        <v>14</v>
      </c>
      <c r="AG135" s="100">
        <f t="shared" si="393"/>
        <v>8.9600000000000009</v>
      </c>
      <c r="AH135" s="99"/>
      <c r="AI135" s="100">
        <f t="shared" si="235"/>
        <v>0</v>
      </c>
      <c r="AJ135" s="99"/>
      <c r="AK135" s="100">
        <f t="shared" si="237"/>
        <v>0</v>
      </c>
      <c r="AL135" s="99"/>
      <c r="AM135" s="100">
        <f t="shared" si="237"/>
        <v>0</v>
      </c>
      <c r="AN135" s="99"/>
      <c r="AO135" s="100">
        <f t="shared" si="238"/>
        <v>0</v>
      </c>
      <c r="AP135" s="99"/>
      <c r="AQ135" s="100">
        <f t="shared" si="239"/>
        <v>0</v>
      </c>
      <c r="AR135" s="99"/>
      <c r="AS135" s="100">
        <f t="shared" si="240"/>
        <v>0</v>
      </c>
      <c r="AT135" s="99"/>
      <c r="AU135" s="100">
        <f t="shared" si="241"/>
        <v>0</v>
      </c>
      <c r="AV135" s="99"/>
      <c r="AW135" s="100">
        <f t="shared" si="242"/>
        <v>0</v>
      </c>
      <c r="AX135" s="99"/>
      <c r="AY135" s="100">
        <f t="shared" si="243"/>
        <v>0</v>
      </c>
      <c r="AZ135" s="99"/>
      <c r="BA135" s="100">
        <f t="shared" si="244"/>
        <v>0</v>
      </c>
      <c r="BB135" s="99"/>
      <c r="BC135" s="100">
        <f t="shared" si="245"/>
        <v>0</v>
      </c>
      <c r="BD135" s="99"/>
      <c r="BE135" s="100">
        <f t="shared" si="246"/>
        <v>0</v>
      </c>
      <c r="BF135" s="101">
        <f t="shared" si="345"/>
        <v>0</v>
      </c>
      <c r="BG135" s="100">
        <f t="shared" si="345"/>
        <v>0</v>
      </c>
      <c r="BH135" s="99"/>
      <c r="BI135" s="100">
        <f t="shared" si="386"/>
        <v>0</v>
      </c>
      <c r="BJ135" s="99"/>
      <c r="BK135" s="100">
        <f t="shared" si="394"/>
        <v>0</v>
      </c>
      <c r="BL135" s="99"/>
      <c r="BM135" s="100">
        <f t="shared" si="395"/>
        <v>0</v>
      </c>
      <c r="BN135" s="99"/>
      <c r="BO135" s="100">
        <f t="shared" si="396"/>
        <v>0</v>
      </c>
      <c r="BP135" s="99"/>
      <c r="BQ135" s="100">
        <f t="shared" si="397"/>
        <v>0</v>
      </c>
      <c r="BR135" s="99"/>
      <c r="BS135" s="100">
        <f t="shared" si="398"/>
        <v>0</v>
      </c>
      <c r="BT135" s="99"/>
      <c r="BU135" s="100">
        <f t="shared" si="399"/>
        <v>0</v>
      </c>
      <c r="BV135" s="99"/>
      <c r="BW135" s="100">
        <f t="shared" si="400"/>
        <v>0</v>
      </c>
      <c r="BX135" s="99"/>
      <c r="BY135" s="100">
        <f t="shared" si="401"/>
        <v>0</v>
      </c>
      <c r="BZ135" s="99"/>
      <c r="CA135" s="100">
        <f t="shared" si="402"/>
        <v>0</v>
      </c>
      <c r="CB135" s="99"/>
      <c r="CC135" s="100">
        <f t="shared" si="403"/>
        <v>0</v>
      </c>
      <c r="CD135" s="99"/>
      <c r="CE135" s="100">
        <f t="shared" si="404"/>
        <v>0</v>
      </c>
      <c r="CF135" s="101">
        <f t="shared" si="382"/>
        <v>0</v>
      </c>
      <c r="CG135" s="100">
        <f t="shared" si="382"/>
        <v>0</v>
      </c>
    </row>
    <row r="136" spans="1:85" s="102" customFormat="1" ht="19.899999999999999" customHeight="1" x14ac:dyDescent="0.25">
      <c r="A136" s="94">
        <v>110</v>
      </c>
      <c r="B136" s="95" t="s">
        <v>159</v>
      </c>
      <c r="C136" s="95" t="s">
        <v>74</v>
      </c>
      <c r="D136" s="94">
        <f t="shared" si="391"/>
        <v>17</v>
      </c>
      <c r="E136" s="94">
        <v>0.64</v>
      </c>
      <c r="F136" s="94" t="s">
        <v>85</v>
      </c>
      <c r="G136" s="94">
        <v>1850</v>
      </c>
      <c r="H136" s="94"/>
      <c r="I136" s="100">
        <f t="shared" si="221"/>
        <v>0</v>
      </c>
      <c r="J136" s="94"/>
      <c r="K136" s="100">
        <f t="shared" si="222"/>
        <v>0</v>
      </c>
      <c r="L136" s="94"/>
      <c r="M136" s="100">
        <f t="shared" si="223"/>
        <v>0</v>
      </c>
      <c r="N136" s="94"/>
      <c r="O136" s="100">
        <f t="shared" si="224"/>
        <v>0</v>
      </c>
      <c r="P136" s="94"/>
      <c r="Q136" s="100">
        <f t="shared" si="225"/>
        <v>0</v>
      </c>
      <c r="R136" s="94"/>
      <c r="S136" s="100">
        <f t="shared" si="226"/>
        <v>0</v>
      </c>
      <c r="T136" s="94"/>
      <c r="U136" s="100">
        <f t="shared" si="227"/>
        <v>0</v>
      </c>
      <c r="V136" s="94"/>
      <c r="W136" s="100">
        <f t="shared" si="228"/>
        <v>0</v>
      </c>
      <c r="X136" s="94"/>
      <c r="Y136" s="100">
        <f t="shared" si="229"/>
        <v>0</v>
      </c>
      <c r="Z136" s="94"/>
      <c r="AA136" s="100">
        <f t="shared" si="230"/>
        <v>0</v>
      </c>
      <c r="AB136" s="94"/>
      <c r="AC136" s="100">
        <f t="shared" si="231"/>
        <v>0</v>
      </c>
      <c r="AD136" s="94"/>
      <c r="AE136" s="100">
        <f t="shared" si="232"/>
        <v>0</v>
      </c>
      <c r="AF136" s="101">
        <f t="shared" si="392"/>
        <v>0</v>
      </c>
      <c r="AG136" s="100">
        <f t="shared" si="393"/>
        <v>0</v>
      </c>
      <c r="AH136" s="99"/>
      <c r="AI136" s="100">
        <f t="shared" si="235"/>
        <v>0</v>
      </c>
      <c r="AJ136" s="99"/>
      <c r="AK136" s="100">
        <f t="shared" si="237"/>
        <v>0</v>
      </c>
      <c r="AL136" s="99"/>
      <c r="AM136" s="100">
        <f t="shared" si="237"/>
        <v>0</v>
      </c>
      <c r="AN136" s="99"/>
      <c r="AO136" s="100">
        <f t="shared" si="238"/>
        <v>0</v>
      </c>
      <c r="AP136" s="99"/>
      <c r="AQ136" s="100">
        <f t="shared" si="239"/>
        <v>0</v>
      </c>
      <c r="AR136" s="99"/>
      <c r="AS136" s="100">
        <f t="shared" si="240"/>
        <v>0</v>
      </c>
      <c r="AT136" s="99"/>
      <c r="AU136" s="100">
        <f t="shared" si="241"/>
        <v>0</v>
      </c>
      <c r="AV136" s="99"/>
      <c r="AW136" s="100">
        <f t="shared" si="242"/>
        <v>0</v>
      </c>
      <c r="AX136" s="99"/>
      <c r="AY136" s="100">
        <f t="shared" si="243"/>
        <v>0</v>
      </c>
      <c r="AZ136" s="99"/>
      <c r="BA136" s="100">
        <f t="shared" si="244"/>
        <v>0</v>
      </c>
      <c r="BB136" s="99"/>
      <c r="BC136" s="100">
        <f t="shared" si="245"/>
        <v>0</v>
      </c>
      <c r="BD136" s="99"/>
      <c r="BE136" s="100">
        <f t="shared" si="246"/>
        <v>0</v>
      </c>
      <c r="BF136" s="101">
        <f t="shared" si="345"/>
        <v>0</v>
      </c>
      <c r="BG136" s="100">
        <f t="shared" si="345"/>
        <v>0</v>
      </c>
      <c r="BH136" s="99"/>
      <c r="BI136" s="100">
        <f t="shared" si="386"/>
        <v>0</v>
      </c>
      <c r="BJ136" s="99"/>
      <c r="BK136" s="100">
        <f t="shared" si="394"/>
        <v>0</v>
      </c>
      <c r="BL136" s="99"/>
      <c r="BM136" s="100">
        <f t="shared" si="395"/>
        <v>0</v>
      </c>
      <c r="BN136" s="99"/>
      <c r="BO136" s="100">
        <f t="shared" si="396"/>
        <v>0</v>
      </c>
      <c r="BP136" s="99"/>
      <c r="BQ136" s="100">
        <f t="shared" si="397"/>
        <v>0</v>
      </c>
      <c r="BR136" s="99"/>
      <c r="BS136" s="100">
        <f t="shared" si="398"/>
        <v>0</v>
      </c>
      <c r="BT136" s="99"/>
      <c r="BU136" s="100">
        <f t="shared" si="399"/>
        <v>0</v>
      </c>
      <c r="BV136" s="99"/>
      <c r="BW136" s="100">
        <f t="shared" si="400"/>
        <v>0</v>
      </c>
      <c r="BX136" s="99"/>
      <c r="BY136" s="100">
        <f t="shared" si="401"/>
        <v>0</v>
      </c>
      <c r="BZ136" s="99"/>
      <c r="CA136" s="100">
        <f t="shared" si="402"/>
        <v>0</v>
      </c>
      <c r="CB136" s="99"/>
      <c r="CC136" s="100">
        <f t="shared" si="403"/>
        <v>0</v>
      </c>
      <c r="CD136" s="99"/>
      <c r="CE136" s="100">
        <f t="shared" si="404"/>
        <v>0</v>
      </c>
      <c r="CF136" s="101">
        <f t="shared" si="382"/>
        <v>0</v>
      </c>
      <c r="CG136" s="100">
        <f t="shared" si="382"/>
        <v>0</v>
      </c>
    </row>
    <row r="137" spans="1:85" s="102" customFormat="1" ht="19.899999999999999" customHeight="1" x14ac:dyDescent="0.25">
      <c r="A137" s="94">
        <v>111</v>
      </c>
      <c r="B137" s="95" t="s">
        <v>160</v>
      </c>
      <c r="C137" s="95" t="s">
        <v>74</v>
      </c>
      <c r="D137" s="94">
        <f t="shared" si="391"/>
        <v>17</v>
      </c>
      <c r="E137" s="94">
        <v>0.64</v>
      </c>
      <c r="F137" s="94" t="s">
        <v>83</v>
      </c>
      <c r="G137" s="94"/>
      <c r="H137" s="94"/>
      <c r="I137" s="100">
        <f t="shared" si="221"/>
        <v>0</v>
      </c>
      <c r="J137" s="94"/>
      <c r="K137" s="100">
        <f t="shared" si="222"/>
        <v>0</v>
      </c>
      <c r="L137" s="94"/>
      <c r="M137" s="100">
        <f t="shared" si="223"/>
        <v>0</v>
      </c>
      <c r="N137" s="94"/>
      <c r="O137" s="100">
        <f t="shared" si="224"/>
        <v>0</v>
      </c>
      <c r="P137" s="94"/>
      <c r="Q137" s="100">
        <f t="shared" si="225"/>
        <v>0</v>
      </c>
      <c r="R137" s="94"/>
      <c r="S137" s="100">
        <f t="shared" si="226"/>
        <v>0</v>
      </c>
      <c r="T137" s="94"/>
      <c r="U137" s="100">
        <f t="shared" si="227"/>
        <v>0</v>
      </c>
      <c r="V137" s="94"/>
      <c r="W137" s="100">
        <f t="shared" si="228"/>
        <v>0</v>
      </c>
      <c r="X137" s="94"/>
      <c r="Y137" s="100">
        <f t="shared" si="229"/>
        <v>0</v>
      </c>
      <c r="Z137" s="94"/>
      <c r="AA137" s="100">
        <f t="shared" si="230"/>
        <v>0</v>
      </c>
      <c r="AB137" s="94"/>
      <c r="AC137" s="100">
        <f t="shared" si="231"/>
        <v>0</v>
      </c>
      <c r="AD137" s="94"/>
      <c r="AE137" s="100">
        <f t="shared" si="232"/>
        <v>0</v>
      </c>
      <c r="AF137" s="101">
        <f t="shared" si="392"/>
        <v>0</v>
      </c>
      <c r="AG137" s="100">
        <f t="shared" si="393"/>
        <v>0</v>
      </c>
      <c r="AH137" s="99"/>
      <c r="AI137" s="100">
        <f t="shared" si="235"/>
        <v>0</v>
      </c>
      <c r="AJ137" s="99"/>
      <c r="AK137" s="100">
        <f t="shared" si="237"/>
        <v>0</v>
      </c>
      <c r="AL137" s="99"/>
      <c r="AM137" s="100">
        <f t="shared" si="237"/>
        <v>0</v>
      </c>
      <c r="AN137" s="99"/>
      <c r="AO137" s="100">
        <f t="shared" si="238"/>
        <v>0</v>
      </c>
      <c r="AP137" s="99"/>
      <c r="AQ137" s="100">
        <f t="shared" si="239"/>
        <v>0</v>
      </c>
      <c r="AR137" s="99"/>
      <c r="AS137" s="100">
        <f t="shared" si="240"/>
        <v>0</v>
      </c>
      <c r="AT137" s="99"/>
      <c r="AU137" s="100">
        <f t="shared" si="241"/>
        <v>0</v>
      </c>
      <c r="AV137" s="99"/>
      <c r="AW137" s="100">
        <f t="shared" si="242"/>
        <v>0</v>
      </c>
      <c r="AX137" s="99"/>
      <c r="AY137" s="100">
        <f t="shared" si="243"/>
        <v>0</v>
      </c>
      <c r="AZ137" s="99"/>
      <c r="BA137" s="100">
        <f t="shared" si="244"/>
        <v>0</v>
      </c>
      <c r="BB137" s="99"/>
      <c r="BC137" s="100">
        <f t="shared" si="245"/>
        <v>0</v>
      </c>
      <c r="BD137" s="99"/>
      <c r="BE137" s="100">
        <f t="shared" si="246"/>
        <v>0</v>
      </c>
      <c r="BF137" s="101">
        <f t="shared" si="345"/>
        <v>0</v>
      </c>
      <c r="BG137" s="100">
        <f t="shared" si="345"/>
        <v>0</v>
      </c>
      <c r="BH137" s="99"/>
      <c r="BI137" s="100">
        <f t="shared" si="386"/>
        <v>0</v>
      </c>
      <c r="BJ137" s="99"/>
      <c r="BK137" s="100">
        <f t="shared" si="394"/>
        <v>0</v>
      </c>
      <c r="BL137" s="99"/>
      <c r="BM137" s="100">
        <f t="shared" si="395"/>
        <v>0</v>
      </c>
      <c r="BN137" s="99"/>
      <c r="BO137" s="100">
        <f t="shared" si="396"/>
        <v>0</v>
      </c>
      <c r="BP137" s="99"/>
      <c r="BQ137" s="100">
        <f t="shared" si="397"/>
        <v>0</v>
      </c>
      <c r="BR137" s="99"/>
      <c r="BS137" s="100">
        <f t="shared" si="398"/>
        <v>0</v>
      </c>
      <c r="BT137" s="99"/>
      <c r="BU137" s="100">
        <f t="shared" si="399"/>
        <v>0</v>
      </c>
      <c r="BV137" s="99"/>
      <c r="BW137" s="100">
        <f t="shared" si="400"/>
        <v>0</v>
      </c>
      <c r="BX137" s="99"/>
      <c r="BY137" s="100">
        <f t="shared" si="401"/>
        <v>0</v>
      </c>
      <c r="BZ137" s="99"/>
      <c r="CA137" s="100">
        <f t="shared" si="402"/>
        <v>0</v>
      </c>
      <c r="CB137" s="99"/>
      <c r="CC137" s="100">
        <f t="shared" si="403"/>
        <v>0</v>
      </c>
      <c r="CD137" s="99"/>
      <c r="CE137" s="100">
        <f t="shared" si="404"/>
        <v>0</v>
      </c>
      <c r="CF137" s="101">
        <f t="shared" si="382"/>
        <v>0</v>
      </c>
      <c r="CG137" s="100">
        <f t="shared" si="382"/>
        <v>0</v>
      </c>
    </row>
    <row r="138" spans="1:85" s="102" customFormat="1" ht="19.899999999999999" customHeight="1" x14ac:dyDescent="0.25">
      <c r="A138" s="94">
        <v>112</v>
      </c>
      <c r="B138" s="95" t="s">
        <v>161</v>
      </c>
      <c r="C138" s="95"/>
      <c r="D138" s="94">
        <f t="shared" si="391"/>
        <v>17</v>
      </c>
      <c r="E138" s="94">
        <v>0.64</v>
      </c>
      <c r="F138" s="94"/>
      <c r="G138" s="94"/>
      <c r="H138" s="94"/>
      <c r="I138" s="100"/>
      <c r="J138" s="94"/>
      <c r="K138" s="100"/>
      <c r="L138" s="94"/>
      <c r="M138" s="100"/>
      <c r="N138" s="94"/>
      <c r="O138" s="100"/>
      <c r="P138" s="94"/>
      <c r="Q138" s="100"/>
      <c r="R138" s="94"/>
      <c r="S138" s="100"/>
      <c r="T138" s="94"/>
      <c r="U138" s="100"/>
      <c r="V138" s="94"/>
      <c r="W138" s="100"/>
      <c r="X138" s="94"/>
      <c r="Y138" s="100"/>
      <c r="Z138" s="94"/>
      <c r="AA138" s="100"/>
      <c r="AB138" s="94"/>
      <c r="AC138" s="100"/>
      <c r="AD138" s="94"/>
      <c r="AE138" s="100"/>
      <c r="AF138" s="101"/>
      <c r="AG138" s="100"/>
      <c r="AH138" s="99"/>
      <c r="AI138" s="100"/>
      <c r="AJ138" s="99"/>
      <c r="AK138" s="100"/>
      <c r="AL138" s="99"/>
      <c r="AM138" s="100"/>
      <c r="AN138" s="99"/>
      <c r="AO138" s="100"/>
      <c r="AP138" s="99"/>
      <c r="AQ138" s="100"/>
      <c r="AR138" s="99"/>
      <c r="AS138" s="100"/>
      <c r="AT138" s="99"/>
      <c r="AU138" s="100"/>
      <c r="AV138" s="99"/>
      <c r="AW138" s="100"/>
      <c r="AX138" s="99"/>
      <c r="AY138" s="100"/>
      <c r="AZ138" s="99"/>
      <c r="BA138" s="100"/>
      <c r="BB138" s="99"/>
      <c r="BC138" s="100"/>
      <c r="BD138" s="99"/>
      <c r="BE138" s="100"/>
      <c r="BF138" s="101"/>
      <c r="BG138" s="100"/>
      <c r="BH138" s="99"/>
      <c r="BI138" s="100"/>
      <c r="BJ138" s="99"/>
      <c r="BK138" s="100"/>
      <c r="BL138" s="99"/>
      <c r="BM138" s="100"/>
      <c r="BN138" s="99"/>
      <c r="BO138" s="100"/>
      <c r="BP138" s="99"/>
      <c r="BQ138" s="100"/>
      <c r="BR138" s="99"/>
      <c r="BS138" s="100"/>
      <c r="BT138" s="99"/>
      <c r="BU138" s="100"/>
      <c r="BV138" s="99"/>
      <c r="BW138" s="100"/>
      <c r="BX138" s="99"/>
      <c r="BY138" s="100"/>
      <c r="BZ138" s="99"/>
      <c r="CA138" s="100"/>
      <c r="CB138" s="99"/>
      <c r="CC138" s="100"/>
      <c r="CD138" s="99"/>
      <c r="CE138" s="100"/>
      <c r="CF138" s="101">
        <f t="shared" si="382"/>
        <v>0</v>
      </c>
      <c r="CG138" s="100">
        <f t="shared" si="382"/>
        <v>0</v>
      </c>
    </row>
    <row r="139" spans="1:85" s="102" customFormat="1" ht="19.899999999999999" customHeight="1" x14ac:dyDescent="0.25">
      <c r="A139" s="94">
        <v>113</v>
      </c>
      <c r="B139" s="95" t="s">
        <v>162</v>
      </c>
      <c r="C139" s="95"/>
      <c r="D139" s="94">
        <f t="shared" si="391"/>
        <v>17</v>
      </c>
      <c r="E139" s="94">
        <v>0.64</v>
      </c>
      <c r="F139" s="94" t="s">
        <v>163</v>
      </c>
      <c r="G139" s="94"/>
      <c r="H139" s="94"/>
      <c r="I139" s="100">
        <f t="shared" si="221"/>
        <v>0</v>
      </c>
      <c r="J139" s="94"/>
      <c r="K139" s="100">
        <f t="shared" si="222"/>
        <v>0</v>
      </c>
      <c r="L139" s="94"/>
      <c r="M139" s="100">
        <f t="shared" si="223"/>
        <v>0</v>
      </c>
      <c r="N139" s="94"/>
      <c r="O139" s="100">
        <f t="shared" si="224"/>
        <v>0</v>
      </c>
      <c r="P139" s="94"/>
      <c r="Q139" s="100">
        <f t="shared" si="225"/>
        <v>0</v>
      </c>
      <c r="R139" s="94"/>
      <c r="S139" s="100">
        <f t="shared" si="226"/>
        <v>0</v>
      </c>
      <c r="T139" s="94"/>
      <c r="U139" s="100">
        <f t="shared" si="227"/>
        <v>0</v>
      </c>
      <c r="V139" s="94"/>
      <c r="W139" s="100">
        <f t="shared" si="228"/>
        <v>0</v>
      </c>
      <c r="X139" s="94"/>
      <c r="Y139" s="100">
        <f t="shared" si="229"/>
        <v>0</v>
      </c>
      <c r="Z139" s="94"/>
      <c r="AA139" s="100">
        <f t="shared" si="230"/>
        <v>0</v>
      </c>
      <c r="AB139" s="94"/>
      <c r="AC139" s="100">
        <f t="shared" si="231"/>
        <v>0</v>
      </c>
      <c r="AD139" s="94"/>
      <c r="AE139" s="100">
        <f t="shared" si="232"/>
        <v>0</v>
      </c>
      <c r="AF139" s="101">
        <f t="shared" ref="AF139" si="405">SUM(H139,J139,L139,N139,P139,R139,T139,V139,X139,Z139,AB139,AD139)</f>
        <v>0</v>
      </c>
      <c r="AG139" s="100">
        <f t="shared" ref="AG139" si="406">SUM(I139,K139,M139,O139,Q139,S139,U139,W139,Y139,AA139,AC139,AE139)</f>
        <v>0</v>
      </c>
      <c r="AH139" s="99"/>
      <c r="AI139" s="100">
        <f t="shared" si="235"/>
        <v>0</v>
      </c>
      <c r="AJ139" s="99"/>
      <c r="AK139" s="100">
        <f t="shared" si="237"/>
        <v>0</v>
      </c>
      <c r="AL139" s="99"/>
      <c r="AM139" s="100">
        <f t="shared" si="237"/>
        <v>0</v>
      </c>
      <c r="AN139" s="99"/>
      <c r="AO139" s="100">
        <f t="shared" si="238"/>
        <v>0</v>
      </c>
      <c r="AP139" s="99"/>
      <c r="AQ139" s="100">
        <f t="shared" si="239"/>
        <v>0</v>
      </c>
      <c r="AR139" s="99"/>
      <c r="AS139" s="100">
        <f t="shared" si="240"/>
        <v>0</v>
      </c>
      <c r="AT139" s="99"/>
      <c r="AU139" s="100">
        <f t="shared" si="241"/>
        <v>0</v>
      </c>
      <c r="AV139" s="99"/>
      <c r="AW139" s="100">
        <f t="shared" si="242"/>
        <v>0</v>
      </c>
      <c r="AX139" s="99"/>
      <c r="AY139" s="100">
        <f t="shared" si="243"/>
        <v>0</v>
      </c>
      <c r="AZ139" s="99"/>
      <c r="BA139" s="100">
        <f t="shared" si="244"/>
        <v>0</v>
      </c>
      <c r="BB139" s="99"/>
      <c r="BC139" s="100">
        <f t="shared" si="245"/>
        <v>0</v>
      </c>
      <c r="BD139" s="99"/>
      <c r="BE139" s="100">
        <f t="shared" si="246"/>
        <v>0</v>
      </c>
      <c r="BF139" s="101">
        <f t="shared" si="345"/>
        <v>0</v>
      </c>
      <c r="BG139" s="100">
        <f t="shared" si="345"/>
        <v>0</v>
      </c>
      <c r="BH139" s="99"/>
      <c r="BI139" s="100">
        <f t="shared" ref="BI139" si="407">BH139*$E139</f>
        <v>0</v>
      </c>
      <c r="BJ139" s="99"/>
      <c r="BK139" s="100">
        <f t="shared" ref="BK139" si="408">BJ139*$E139</f>
        <v>0</v>
      </c>
      <c r="BL139" s="99"/>
      <c r="BM139" s="100">
        <f t="shared" ref="BM139" si="409">BL139*$E139</f>
        <v>0</v>
      </c>
      <c r="BN139" s="99"/>
      <c r="BO139" s="100">
        <f t="shared" ref="BO139" si="410">BN139*$E139</f>
        <v>0</v>
      </c>
      <c r="BP139" s="99"/>
      <c r="BQ139" s="100">
        <f t="shared" ref="BQ139" si="411">BP139*$E139</f>
        <v>0</v>
      </c>
      <c r="BR139" s="99"/>
      <c r="BS139" s="100">
        <f t="shared" ref="BS139" si="412">BR139*$E139</f>
        <v>0</v>
      </c>
      <c r="BT139" s="99"/>
      <c r="BU139" s="100">
        <f t="shared" ref="BU139" si="413">BT139*$E139</f>
        <v>0</v>
      </c>
      <c r="BV139" s="99"/>
      <c r="BW139" s="100">
        <f t="shared" ref="BW139" si="414">BV139*$E139</f>
        <v>0</v>
      </c>
      <c r="BX139" s="99"/>
      <c r="BY139" s="100">
        <f t="shared" ref="BY139" si="415">BX139*$E139</f>
        <v>0</v>
      </c>
      <c r="BZ139" s="99"/>
      <c r="CA139" s="100">
        <f t="shared" ref="CA139" si="416">BZ139*$E139</f>
        <v>0</v>
      </c>
      <c r="CB139" s="99"/>
      <c r="CC139" s="100">
        <f t="shared" ref="CC139" si="417">CB139*$E139</f>
        <v>0</v>
      </c>
      <c r="CD139" s="99"/>
      <c r="CE139" s="100">
        <f t="shared" ref="CE139" si="418">CD139*$E139</f>
        <v>0</v>
      </c>
      <c r="CF139" s="101">
        <f t="shared" si="382"/>
        <v>0</v>
      </c>
      <c r="CG139" s="100">
        <f t="shared" si="382"/>
        <v>0</v>
      </c>
    </row>
    <row r="140" spans="1:85" s="102" customFormat="1" ht="19.899999999999999" customHeight="1" x14ac:dyDescent="0.25">
      <c r="A140" s="94">
        <v>114</v>
      </c>
      <c r="B140" s="95" t="s">
        <v>228</v>
      </c>
      <c r="C140" s="95"/>
      <c r="D140" s="94">
        <f t="shared" ref="D140:D141" si="419">RANK(BF140,$BF$4:$BF$147)</f>
        <v>17</v>
      </c>
      <c r="E140" s="94"/>
      <c r="F140" s="94"/>
      <c r="G140" s="94"/>
      <c r="H140" s="94"/>
      <c r="I140" s="100"/>
      <c r="J140" s="94"/>
      <c r="K140" s="100"/>
      <c r="L140" s="94"/>
      <c r="M140" s="100"/>
      <c r="N140" s="94"/>
      <c r="O140" s="100"/>
      <c r="P140" s="94"/>
      <c r="Q140" s="100"/>
      <c r="R140" s="94"/>
      <c r="S140" s="100"/>
      <c r="T140" s="94"/>
      <c r="U140" s="100"/>
      <c r="V140" s="94"/>
      <c r="W140" s="100"/>
      <c r="X140" s="94"/>
      <c r="Y140" s="100"/>
      <c r="Z140" s="94"/>
      <c r="AA140" s="100"/>
      <c r="AB140" s="94"/>
      <c r="AC140" s="100"/>
      <c r="AD140" s="94"/>
      <c r="AE140" s="100"/>
      <c r="AF140" s="101"/>
      <c r="AG140" s="100"/>
      <c r="AH140" s="99"/>
      <c r="AI140" s="100"/>
      <c r="AJ140" s="99"/>
      <c r="AK140" s="100"/>
      <c r="AL140" s="99"/>
      <c r="AM140" s="100"/>
      <c r="AN140" s="99"/>
      <c r="AO140" s="100"/>
      <c r="AP140" s="99"/>
      <c r="AQ140" s="100"/>
      <c r="AR140" s="99"/>
      <c r="AS140" s="100"/>
      <c r="AT140" s="99"/>
      <c r="AU140" s="100"/>
      <c r="AV140" s="99"/>
      <c r="AW140" s="100"/>
      <c r="AX140" s="99"/>
      <c r="AY140" s="100"/>
      <c r="AZ140" s="99"/>
      <c r="BA140" s="100"/>
      <c r="BB140" s="99"/>
      <c r="BC140" s="100"/>
      <c r="BD140" s="99"/>
      <c r="BE140" s="100"/>
      <c r="BF140" s="101"/>
      <c r="BG140" s="100"/>
      <c r="BH140" s="99"/>
      <c r="BI140" s="100"/>
      <c r="BJ140" s="99"/>
      <c r="BK140" s="100"/>
      <c r="BL140" s="99"/>
      <c r="BM140" s="100"/>
      <c r="BN140" s="99"/>
      <c r="BO140" s="100"/>
      <c r="BP140" s="99"/>
      <c r="BQ140" s="100"/>
      <c r="BR140" s="99"/>
      <c r="BS140" s="100"/>
      <c r="BT140" s="99"/>
      <c r="BU140" s="100"/>
      <c r="BV140" s="99"/>
      <c r="BW140" s="100"/>
      <c r="BX140" s="99"/>
      <c r="BY140" s="100"/>
      <c r="BZ140" s="99"/>
      <c r="CA140" s="100"/>
      <c r="CB140" s="99"/>
      <c r="CC140" s="100"/>
      <c r="CD140" s="99"/>
      <c r="CE140" s="100"/>
      <c r="CF140" s="101"/>
      <c r="CG140" s="100"/>
    </row>
    <row r="141" spans="1:85" s="102" customFormat="1" ht="19.899999999999999" customHeight="1" x14ac:dyDescent="0.25">
      <c r="A141" s="94">
        <v>115</v>
      </c>
      <c r="B141" s="95" t="s">
        <v>229</v>
      </c>
      <c r="C141" s="95"/>
      <c r="D141" s="94">
        <f t="shared" si="419"/>
        <v>17</v>
      </c>
      <c r="E141" s="94"/>
      <c r="F141" s="94"/>
      <c r="G141" s="94"/>
      <c r="H141" s="94"/>
      <c r="I141" s="100"/>
      <c r="J141" s="94"/>
      <c r="K141" s="100"/>
      <c r="L141" s="94"/>
      <c r="M141" s="100"/>
      <c r="N141" s="94"/>
      <c r="O141" s="100"/>
      <c r="P141" s="94"/>
      <c r="Q141" s="100"/>
      <c r="R141" s="94"/>
      <c r="S141" s="100"/>
      <c r="T141" s="94"/>
      <c r="U141" s="100"/>
      <c r="V141" s="94"/>
      <c r="W141" s="100"/>
      <c r="X141" s="94"/>
      <c r="Y141" s="100"/>
      <c r="Z141" s="94"/>
      <c r="AA141" s="100"/>
      <c r="AB141" s="94"/>
      <c r="AC141" s="100"/>
      <c r="AD141" s="94"/>
      <c r="AE141" s="100"/>
      <c r="AF141" s="101"/>
      <c r="AG141" s="100"/>
      <c r="AH141" s="99"/>
      <c r="AI141" s="100"/>
      <c r="AJ141" s="99"/>
      <c r="AK141" s="100"/>
      <c r="AL141" s="99"/>
      <c r="AM141" s="100"/>
      <c r="AN141" s="99"/>
      <c r="AO141" s="100"/>
      <c r="AP141" s="99"/>
      <c r="AQ141" s="100"/>
      <c r="AR141" s="99"/>
      <c r="AS141" s="100"/>
      <c r="AT141" s="99"/>
      <c r="AU141" s="100"/>
      <c r="AV141" s="99"/>
      <c r="AW141" s="100"/>
      <c r="AX141" s="99"/>
      <c r="AY141" s="100"/>
      <c r="AZ141" s="99"/>
      <c r="BA141" s="100"/>
      <c r="BB141" s="99"/>
      <c r="BC141" s="100"/>
      <c r="BD141" s="99"/>
      <c r="BE141" s="100"/>
      <c r="BF141" s="101"/>
      <c r="BG141" s="100"/>
      <c r="BH141" s="99"/>
      <c r="BI141" s="100"/>
      <c r="BJ141" s="99"/>
      <c r="BK141" s="100"/>
      <c r="BL141" s="99"/>
      <c r="BM141" s="100"/>
      <c r="BN141" s="99"/>
      <c r="BO141" s="100"/>
      <c r="BP141" s="99"/>
      <c r="BQ141" s="100"/>
      <c r="BR141" s="99"/>
      <c r="BS141" s="100"/>
      <c r="BT141" s="99"/>
      <c r="BU141" s="100"/>
      <c r="BV141" s="99"/>
      <c r="BW141" s="100"/>
      <c r="BX141" s="99"/>
      <c r="BY141" s="100"/>
      <c r="BZ141" s="99"/>
      <c r="CA141" s="100"/>
      <c r="CB141" s="99"/>
      <c r="CC141" s="100"/>
      <c r="CD141" s="99"/>
      <c r="CE141" s="100"/>
      <c r="CF141" s="101"/>
      <c r="CG141" s="100"/>
    </row>
    <row r="142" spans="1:85" s="102" customFormat="1" ht="19.899999999999999" customHeight="1" x14ac:dyDescent="0.25">
      <c r="A142" s="94"/>
      <c r="B142" s="95"/>
      <c r="C142" s="95"/>
      <c r="D142" s="94"/>
      <c r="E142" s="94"/>
      <c r="F142" s="94"/>
      <c r="G142" s="94"/>
      <c r="H142" s="94"/>
      <c r="I142" s="100"/>
      <c r="J142" s="94"/>
      <c r="K142" s="100"/>
      <c r="L142" s="94"/>
      <c r="M142" s="100"/>
      <c r="N142" s="94"/>
      <c r="O142" s="100"/>
      <c r="P142" s="94"/>
      <c r="Q142" s="100"/>
      <c r="R142" s="94"/>
      <c r="S142" s="100"/>
      <c r="T142" s="94"/>
      <c r="U142" s="100"/>
      <c r="V142" s="94"/>
      <c r="W142" s="100"/>
      <c r="X142" s="94"/>
      <c r="Y142" s="100"/>
      <c r="Z142" s="94"/>
      <c r="AA142" s="100"/>
      <c r="AB142" s="94"/>
      <c r="AC142" s="100"/>
      <c r="AD142" s="94"/>
      <c r="AE142" s="100"/>
      <c r="AF142" s="101"/>
      <c r="AG142" s="100"/>
      <c r="AH142" s="99"/>
      <c r="AI142" s="100"/>
      <c r="AJ142" s="99"/>
      <c r="AK142" s="100"/>
      <c r="AL142" s="99"/>
      <c r="AM142" s="100"/>
      <c r="AN142" s="99"/>
      <c r="AO142" s="100"/>
      <c r="AP142" s="99"/>
      <c r="AQ142" s="100"/>
      <c r="AR142" s="99"/>
      <c r="AS142" s="100"/>
      <c r="AT142" s="99"/>
      <c r="AU142" s="100"/>
      <c r="AV142" s="99"/>
      <c r="AW142" s="100"/>
      <c r="AX142" s="99"/>
      <c r="AY142" s="100"/>
      <c r="AZ142" s="99"/>
      <c r="BA142" s="100"/>
      <c r="BB142" s="99"/>
      <c r="BC142" s="100"/>
      <c r="BD142" s="99"/>
      <c r="BE142" s="100"/>
      <c r="BF142" s="101"/>
      <c r="BG142" s="100"/>
      <c r="BH142" s="99"/>
      <c r="BI142" s="100"/>
      <c r="BJ142" s="99"/>
      <c r="BK142" s="100"/>
      <c r="BL142" s="99"/>
      <c r="BM142" s="100"/>
      <c r="BN142" s="99"/>
      <c r="BO142" s="100"/>
      <c r="BP142" s="99"/>
      <c r="BQ142" s="100"/>
      <c r="BR142" s="99"/>
      <c r="BS142" s="100"/>
      <c r="BT142" s="99"/>
      <c r="BU142" s="100"/>
      <c r="BV142" s="99"/>
      <c r="BW142" s="100"/>
      <c r="BX142" s="99"/>
      <c r="BY142" s="100"/>
      <c r="BZ142" s="99"/>
      <c r="CA142" s="100"/>
      <c r="CB142" s="99"/>
      <c r="CC142" s="100"/>
      <c r="CD142" s="99"/>
      <c r="CE142" s="100"/>
      <c r="CF142" s="101">
        <f t="shared" si="382"/>
        <v>0</v>
      </c>
      <c r="CG142" s="100">
        <f t="shared" si="382"/>
        <v>0</v>
      </c>
    </row>
    <row r="143" spans="1:85" s="102" customFormat="1" ht="19.899999999999999" customHeight="1" x14ac:dyDescent="0.25">
      <c r="A143" s="94">
        <v>116</v>
      </c>
      <c r="B143" s="95" t="s">
        <v>164</v>
      </c>
      <c r="C143" s="95" t="s">
        <v>74</v>
      </c>
      <c r="D143" s="94">
        <f>RANK(BF143,$BF$4:$BF$147)</f>
        <v>17</v>
      </c>
      <c r="E143" s="94">
        <v>0.7</v>
      </c>
      <c r="F143" s="94" t="s">
        <v>75</v>
      </c>
      <c r="G143" s="94"/>
      <c r="H143" s="94"/>
      <c r="I143" s="100">
        <f t="shared" ref="I143:I144" si="420">H143*$E143</f>
        <v>0</v>
      </c>
      <c r="J143" s="94"/>
      <c r="K143" s="100">
        <f t="shared" ref="K143:K144" si="421">J143*$E143</f>
        <v>0</v>
      </c>
      <c r="L143" s="94"/>
      <c r="M143" s="100">
        <f t="shared" ref="M143:M144" si="422">L143*$E143</f>
        <v>0</v>
      </c>
      <c r="N143" s="94"/>
      <c r="O143" s="100">
        <f t="shared" ref="O143:O144" si="423">N143*$E143</f>
        <v>0</v>
      </c>
      <c r="P143" s="94"/>
      <c r="Q143" s="100">
        <f t="shared" ref="Q143:Q144" si="424">P143*$E143</f>
        <v>0</v>
      </c>
      <c r="R143" s="94"/>
      <c r="S143" s="100">
        <f t="shared" ref="S143:S144" si="425">R143*$E143</f>
        <v>0</v>
      </c>
      <c r="T143" s="94"/>
      <c r="U143" s="100">
        <f t="shared" ref="U143:U144" si="426">T143*$E143</f>
        <v>0</v>
      </c>
      <c r="V143" s="94"/>
      <c r="W143" s="100">
        <f t="shared" ref="W143:W144" si="427">V143*$E143</f>
        <v>0</v>
      </c>
      <c r="X143" s="94"/>
      <c r="Y143" s="100">
        <f t="shared" ref="Y143:Y144" si="428">X143*$E143</f>
        <v>0</v>
      </c>
      <c r="Z143" s="94"/>
      <c r="AA143" s="100">
        <f t="shared" ref="AA143:AA144" si="429">Z143*$E143</f>
        <v>0</v>
      </c>
      <c r="AB143" s="94"/>
      <c r="AC143" s="100">
        <f t="shared" ref="AC143:AC144" si="430">AB143*$E143</f>
        <v>0</v>
      </c>
      <c r="AD143" s="94"/>
      <c r="AE143" s="100">
        <f t="shared" ref="AE143:AE144" si="431">AD143*$E143</f>
        <v>0</v>
      </c>
      <c r="AF143" s="101">
        <f t="shared" ref="AF143:AF144" si="432">SUM(H143,J143,L143,N143,P143,R143,T143,V143,X143,Z143,AB143,AD143)</f>
        <v>0</v>
      </c>
      <c r="AG143" s="100">
        <f t="shared" ref="AG143:AG144" si="433">SUM(I143,K143,M143,O143,Q143,S143,U143,W143,Y143,AA143,AC143,AE143)</f>
        <v>0</v>
      </c>
      <c r="AH143" s="99"/>
      <c r="AI143" s="100">
        <f t="shared" ref="AI143:AI144" si="434">AH143*$E143</f>
        <v>0</v>
      </c>
      <c r="AJ143" s="99"/>
      <c r="AK143" s="100">
        <f t="shared" ref="AK143:AK144" si="435">AJ143*$E143</f>
        <v>0</v>
      </c>
      <c r="AL143" s="99"/>
      <c r="AM143" s="100">
        <f t="shared" ref="AM143:AM144" si="436">AL143*$E143</f>
        <v>0</v>
      </c>
      <c r="AN143" s="99"/>
      <c r="AO143" s="100">
        <f t="shared" ref="AO143:AO144" si="437">AN143*$E143</f>
        <v>0</v>
      </c>
      <c r="AP143" s="99"/>
      <c r="AQ143" s="100">
        <f t="shared" ref="AQ143:AQ144" si="438">AP143*$E143</f>
        <v>0</v>
      </c>
      <c r="AR143" s="99"/>
      <c r="AS143" s="100">
        <f t="shared" ref="AS143:AS144" si="439">AR143*$E143</f>
        <v>0</v>
      </c>
      <c r="AT143" s="99"/>
      <c r="AU143" s="100">
        <f t="shared" ref="AU143:AU144" si="440">AT143*$E143</f>
        <v>0</v>
      </c>
      <c r="AV143" s="99"/>
      <c r="AW143" s="100">
        <f t="shared" ref="AW143:AW144" si="441">AV143*$E143</f>
        <v>0</v>
      </c>
      <c r="AX143" s="99"/>
      <c r="AY143" s="100">
        <f t="shared" ref="AY143:AY144" si="442">AX143*$E143</f>
        <v>0</v>
      </c>
      <c r="AZ143" s="99"/>
      <c r="BA143" s="100">
        <f t="shared" ref="BA143:BA144" si="443">AZ143*$E143</f>
        <v>0</v>
      </c>
      <c r="BB143" s="99"/>
      <c r="BC143" s="100">
        <f t="shared" ref="BC143:BC144" si="444">BB143*$E143</f>
        <v>0</v>
      </c>
      <c r="BD143" s="99"/>
      <c r="BE143" s="100">
        <f t="shared" ref="BE143:BE144" si="445">BD143*$E143</f>
        <v>0</v>
      </c>
      <c r="BF143" s="101">
        <f t="shared" ref="BF143:BG144" si="446">SUM(AH143,AJ143,AL143,AN143,AP143,AR143,AT143,AV143,AX143,AZ143,BB143,BD143)</f>
        <v>0</v>
      </c>
      <c r="BG143" s="100">
        <f t="shared" si="446"/>
        <v>0</v>
      </c>
      <c r="BH143" s="99"/>
      <c r="BI143" s="100">
        <f t="shared" ref="BI143:BI144" si="447">BH143*$E143</f>
        <v>0</v>
      </c>
      <c r="BJ143" s="99"/>
      <c r="BK143" s="100">
        <f t="shared" ref="BK143:BK144" si="448">BJ143*$E143</f>
        <v>0</v>
      </c>
      <c r="BL143" s="99"/>
      <c r="BM143" s="100">
        <f t="shared" ref="BM143:BM144" si="449">BL143*$E143</f>
        <v>0</v>
      </c>
      <c r="BN143" s="99"/>
      <c r="BO143" s="100">
        <f t="shared" ref="BO143:BO144" si="450">BN143*$E143</f>
        <v>0</v>
      </c>
      <c r="BP143" s="99"/>
      <c r="BQ143" s="100">
        <f t="shared" ref="BQ143:BQ144" si="451">BP143*$E143</f>
        <v>0</v>
      </c>
      <c r="BR143" s="99"/>
      <c r="BS143" s="100">
        <f t="shared" ref="BS143:BS144" si="452">BR143*$E143</f>
        <v>0</v>
      </c>
      <c r="BT143" s="99"/>
      <c r="BU143" s="100">
        <f t="shared" ref="BU143:BU144" si="453">BT143*$E143</f>
        <v>0</v>
      </c>
      <c r="BV143" s="99"/>
      <c r="BW143" s="100">
        <f t="shared" ref="BW143:BW144" si="454">BV143*$E143</f>
        <v>0</v>
      </c>
      <c r="BX143" s="99"/>
      <c r="BY143" s="100">
        <f t="shared" ref="BY143:BY144" si="455">BX143*$E143</f>
        <v>0</v>
      </c>
      <c r="BZ143" s="99"/>
      <c r="CA143" s="100">
        <f t="shared" ref="CA143:CA144" si="456">BZ143*$E143</f>
        <v>0</v>
      </c>
      <c r="CB143" s="99"/>
      <c r="CC143" s="100">
        <f t="shared" ref="CC143:CC144" si="457">CB143*$E143</f>
        <v>0</v>
      </c>
      <c r="CD143" s="99"/>
      <c r="CE143" s="100">
        <f t="shared" ref="CE143:CE144" si="458">CD143*$E143</f>
        <v>0</v>
      </c>
      <c r="CF143" s="101">
        <f t="shared" si="382"/>
        <v>0</v>
      </c>
      <c r="CG143" s="100">
        <f t="shared" si="382"/>
        <v>0</v>
      </c>
    </row>
    <row r="144" spans="1:85" s="102" customFormat="1" ht="19.899999999999999" customHeight="1" x14ac:dyDescent="0.25">
      <c r="A144" s="94">
        <v>117</v>
      </c>
      <c r="B144" s="95" t="s">
        <v>165</v>
      </c>
      <c r="C144" s="95"/>
      <c r="D144" s="94">
        <f>RANK(BF144,$BF$4:$BF$147)</f>
        <v>17</v>
      </c>
      <c r="E144" s="94">
        <v>20</v>
      </c>
      <c r="F144" s="94">
        <v>1</v>
      </c>
      <c r="G144" s="94"/>
      <c r="H144" s="94"/>
      <c r="I144" s="100">
        <f t="shared" si="420"/>
        <v>0</v>
      </c>
      <c r="J144" s="94"/>
      <c r="K144" s="100">
        <f t="shared" si="421"/>
        <v>0</v>
      </c>
      <c r="L144" s="94"/>
      <c r="M144" s="100">
        <f t="shared" si="422"/>
        <v>0</v>
      </c>
      <c r="N144" s="94"/>
      <c r="O144" s="100">
        <f t="shared" si="423"/>
        <v>0</v>
      </c>
      <c r="P144" s="94"/>
      <c r="Q144" s="100">
        <f t="shared" si="424"/>
        <v>0</v>
      </c>
      <c r="R144" s="94"/>
      <c r="S144" s="100">
        <f t="shared" si="425"/>
        <v>0</v>
      </c>
      <c r="T144" s="94"/>
      <c r="U144" s="100">
        <f t="shared" si="426"/>
        <v>0</v>
      </c>
      <c r="V144" s="94"/>
      <c r="W144" s="100">
        <f t="shared" si="427"/>
        <v>0</v>
      </c>
      <c r="X144" s="94"/>
      <c r="Y144" s="100">
        <f t="shared" si="428"/>
        <v>0</v>
      </c>
      <c r="Z144" s="94"/>
      <c r="AA144" s="100">
        <f t="shared" si="429"/>
        <v>0</v>
      </c>
      <c r="AB144" s="94"/>
      <c r="AC144" s="100">
        <f t="shared" si="430"/>
        <v>0</v>
      </c>
      <c r="AD144" s="94"/>
      <c r="AE144" s="100">
        <f t="shared" si="431"/>
        <v>0</v>
      </c>
      <c r="AF144" s="101">
        <f t="shared" si="432"/>
        <v>0</v>
      </c>
      <c r="AG144" s="100">
        <f t="shared" si="433"/>
        <v>0</v>
      </c>
      <c r="AH144" s="99"/>
      <c r="AI144" s="100">
        <f t="shared" si="434"/>
        <v>0</v>
      </c>
      <c r="AJ144" s="99"/>
      <c r="AK144" s="100">
        <f t="shared" si="435"/>
        <v>0</v>
      </c>
      <c r="AL144" s="99"/>
      <c r="AM144" s="100">
        <f t="shared" si="436"/>
        <v>0</v>
      </c>
      <c r="AN144" s="99"/>
      <c r="AO144" s="100">
        <f t="shared" si="437"/>
        <v>0</v>
      </c>
      <c r="AP144" s="99"/>
      <c r="AQ144" s="100">
        <f t="shared" si="438"/>
        <v>0</v>
      </c>
      <c r="AR144" s="99"/>
      <c r="AS144" s="100">
        <f t="shared" si="439"/>
        <v>0</v>
      </c>
      <c r="AT144" s="99"/>
      <c r="AU144" s="100">
        <f t="shared" si="440"/>
        <v>0</v>
      </c>
      <c r="AV144" s="99"/>
      <c r="AW144" s="100">
        <f t="shared" si="441"/>
        <v>0</v>
      </c>
      <c r="AX144" s="99"/>
      <c r="AY144" s="100">
        <f t="shared" si="442"/>
        <v>0</v>
      </c>
      <c r="AZ144" s="99"/>
      <c r="BA144" s="100">
        <f t="shared" si="443"/>
        <v>0</v>
      </c>
      <c r="BB144" s="99"/>
      <c r="BC144" s="100">
        <f t="shared" si="444"/>
        <v>0</v>
      </c>
      <c r="BD144" s="99"/>
      <c r="BE144" s="100">
        <f t="shared" si="445"/>
        <v>0</v>
      </c>
      <c r="BF144" s="101">
        <f t="shared" si="446"/>
        <v>0</v>
      </c>
      <c r="BG144" s="100">
        <f t="shared" si="446"/>
        <v>0</v>
      </c>
      <c r="BH144" s="99"/>
      <c r="BI144" s="100">
        <f t="shared" si="447"/>
        <v>0</v>
      </c>
      <c r="BJ144" s="99"/>
      <c r="BK144" s="100">
        <f t="shared" si="448"/>
        <v>0</v>
      </c>
      <c r="BL144" s="99"/>
      <c r="BM144" s="100">
        <f t="shared" si="449"/>
        <v>0</v>
      </c>
      <c r="BN144" s="99"/>
      <c r="BO144" s="100">
        <f t="shared" si="450"/>
        <v>0</v>
      </c>
      <c r="BP144" s="99"/>
      <c r="BQ144" s="100">
        <f t="shared" si="451"/>
        <v>0</v>
      </c>
      <c r="BR144" s="99"/>
      <c r="BS144" s="100">
        <f t="shared" si="452"/>
        <v>0</v>
      </c>
      <c r="BT144" s="99"/>
      <c r="BU144" s="100">
        <f t="shared" si="453"/>
        <v>0</v>
      </c>
      <c r="BV144" s="99"/>
      <c r="BW144" s="100">
        <f t="shared" si="454"/>
        <v>0</v>
      </c>
      <c r="BX144" s="99"/>
      <c r="BY144" s="100">
        <f t="shared" si="455"/>
        <v>0</v>
      </c>
      <c r="BZ144" s="99"/>
      <c r="CA144" s="100">
        <f t="shared" si="456"/>
        <v>0</v>
      </c>
      <c r="CB144" s="99"/>
      <c r="CC144" s="100">
        <f t="shared" si="457"/>
        <v>0</v>
      </c>
      <c r="CD144" s="99"/>
      <c r="CE144" s="100">
        <f t="shared" si="458"/>
        <v>0</v>
      </c>
      <c r="CF144" s="101">
        <f t="shared" si="382"/>
        <v>0</v>
      </c>
      <c r="CG144" s="100">
        <f t="shared" si="382"/>
        <v>0</v>
      </c>
    </row>
    <row r="145" spans="1:85" s="102" customFormat="1" ht="19.899999999999999" customHeight="1" x14ac:dyDescent="0.25">
      <c r="A145" s="94">
        <v>118</v>
      </c>
      <c r="B145" s="95" t="s">
        <v>225</v>
      </c>
      <c r="C145" s="95"/>
      <c r="D145" s="94"/>
      <c r="E145" s="94"/>
      <c r="F145" s="94"/>
      <c r="G145" s="94"/>
      <c r="H145" s="94"/>
      <c r="I145" s="100"/>
      <c r="J145" s="94"/>
      <c r="K145" s="100"/>
      <c r="L145" s="94"/>
      <c r="M145" s="100"/>
      <c r="N145" s="94"/>
      <c r="O145" s="100"/>
      <c r="P145" s="94"/>
      <c r="Q145" s="100"/>
      <c r="R145" s="94"/>
      <c r="S145" s="100">
        <v>0</v>
      </c>
      <c r="T145" s="94"/>
      <c r="U145" s="100"/>
      <c r="V145" s="94"/>
      <c r="W145" s="100"/>
      <c r="X145" s="94"/>
      <c r="Y145" s="100"/>
      <c r="Z145" s="94"/>
      <c r="AA145" s="100"/>
      <c r="AB145" s="94"/>
      <c r="AC145" s="100"/>
      <c r="AD145" s="94"/>
      <c r="AE145" s="100"/>
      <c r="AF145" s="101"/>
      <c r="AG145" s="100"/>
      <c r="AH145" s="99"/>
      <c r="AI145" s="100"/>
      <c r="AJ145" s="99"/>
      <c r="AK145" s="100"/>
      <c r="AL145" s="99"/>
      <c r="AM145" s="100"/>
      <c r="AN145" s="99"/>
      <c r="AO145" s="100"/>
      <c r="AP145" s="99"/>
      <c r="AQ145" s="100"/>
      <c r="AR145" s="99"/>
      <c r="AS145" s="100"/>
      <c r="AT145" s="99"/>
      <c r="AU145" s="100"/>
      <c r="AV145" s="99"/>
      <c r="AW145" s="100"/>
      <c r="AX145" s="99"/>
      <c r="AY145" s="100"/>
      <c r="AZ145" s="99"/>
      <c r="BA145" s="100"/>
      <c r="BB145" s="99"/>
      <c r="BC145" s="100"/>
      <c r="BD145" s="99"/>
      <c r="BE145" s="100"/>
      <c r="BF145" s="101"/>
      <c r="BG145" s="100"/>
      <c r="BH145" s="99"/>
      <c r="BI145" s="100"/>
      <c r="BJ145" s="99"/>
      <c r="BK145" s="100"/>
      <c r="BL145" s="99"/>
      <c r="BM145" s="100"/>
      <c r="BN145" s="99"/>
      <c r="BO145" s="100"/>
      <c r="BP145" s="99"/>
      <c r="BQ145" s="100"/>
      <c r="BR145" s="99"/>
      <c r="BS145" s="100"/>
      <c r="BT145" s="99"/>
      <c r="BU145" s="100"/>
      <c r="BV145" s="99"/>
      <c r="BW145" s="100"/>
      <c r="BX145" s="99"/>
      <c r="BY145" s="100"/>
      <c r="BZ145" s="99"/>
      <c r="CA145" s="100"/>
      <c r="CB145" s="99"/>
      <c r="CC145" s="100"/>
      <c r="CD145" s="99"/>
      <c r="CE145" s="100"/>
      <c r="CF145" s="101"/>
      <c r="CG145" s="100"/>
    </row>
    <row r="146" spans="1:85" s="102" customFormat="1" ht="19.899999999999999" customHeight="1" x14ac:dyDescent="0.25">
      <c r="A146" s="94"/>
      <c r="B146" s="95"/>
      <c r="C146" s="95"/>
      <c r="D146" s="94"/>
      <c r="E146" s="94"/>
      <c r="F146" s="94"/>
      <c r="G146" s="94"/>
      <c r="H146" s="94"/>
      <c r="I146" s="100"/>
      <c r="J146" s="94"/>
      <c r="K146" s="100"/>
      <c r="L146" s="94"/>
      <c r="M146" s="100"/>
      <c r="N146" s="94"/>
      <c r="O146" s="100"/>
      <c r="P146" s="94"/>
      <c r="Q146" s="100"/>
      <c r="R146" s="94"/>
      <c r="S146" s="100"/>
      <c r="T146" s="94"/>
      <c r="U146" s="100"/>
      <c r="V146" s="94"/>
      <c r="W146" s="100"/>
      <c r="X146" s="94"/>
      <c r="Y146" s="100"/>
      <c r="Z146" s="94"/>
      <c r="AA146" s="100"/>
      <c r="AB146" s="94"/>
      <c r="AC146" s="100"/>
      <c r="AD146" s="94"/>
      <c r="AE146" s="100"/>
      <c r="AF146" s="101"/>
      <c r="AG146" s="100"/>
      <c r="AH146" s="99"/>
      <c r="AI146" s="100"/>
      <c r="AJ146" s="99"/>
      <c r="AK146" s="100"/>
      <c r="AL146" s="99"/>
      <c r="AM146" s="100"/>
      <c r="AN146" s="99"/>
      <c r="AO146" s="100"/>
      <c r="AP146" s="99"/>
      <c r="AQ146" s="100"/>
      <c r="AR146" s="99"/>
      <c r="AS146" s="100"/>
      <c r="AT146" s="99"/>
      <c r="AU146" s="100"/>
      <c r="AV146" s="99"/>
      <c r="AW146" s="100"/>
      <c r="AX146" s="99"/>
      <c r="AY146" s="100"/>
      <c r="AZ146" s="99"/>
      <c r="BA146" s="100"/>
      <c r="BB146" s="99"/>
      <c r="BC146" s="100"/>
      <c r="BD146" s="99"/>
      <c r="BE146" s="100"/>
      <c r="BF146" s="101"/>
      <c r="BG146" s="100"/>
      <c r="BH146" s="99"/>
      <c r="BI146" s="100"/>
      <c r="BJ146" s="99"/>
      <c r="BK146" s="100"/>
      <c r="BL146" s="99"/>
      <c r="BM146" s="100"/>
      <c r="BN146" s="99"/>
      <c r="BO146" s="100"/>
      <c r="BP146" s="99"/>
      <c r="BQ146" s="100"/>
      <c r="BR146" s="99"/>
      <c r="BS146" s="100"/>
      <c r="BT146" s="99"/>
      <c r="BU146" s="100"/>
      <c r="BV146" s="99"/>
      <c r="BW146" s="100"/>
      <c r="BX146" s="99"/>
      <c r="BY146" s="100"/>
      <c r="BZ146" s="99"/>
      <c r="CA146" s="100"/>
      <c r="CB146" s="99"/>
      <c r="CC146" s="100"/>
      <c r="CD146" s="99"/>
      <c r="CE146" s="100"/>
      <c r="CF146" s="101">
        <f t="shared" si="382"/>
        <v>0</v>
      </c>
      <c r="CG146" s="100">
        <f t="shared" si="382"/>
        <v>0</v>
      </c>
    </row>
    <row r="147" spans="1:85" s="102" customFormat="1" ht="19.899999999999999" customHeight="1" x14ac:dyDescent="0.25">
      <c r="A147" s="94"/>
      <c r="B147" s="105"/>
      <c r="C147" s="105"/>
      <c r="D147" s="94"/>
      <c r="E147" s="94"/>
      <c r="F147" s="106"/>
      <c r="G147" s="94"/>
      <c r="H147" s="106"/>
      <c r="I147" s="100"/>
      <c r="J147" s="106"/>
      <c r="K147" s="100"/>
      <c r="L147" s="106"/>
      <c r="M147" s="100"/>
      <c r="N147" s="106"/>
      <c r="O147" s="100"/>
      <c r="P147" s="106"/>
      <c r="Q147" s="100"/>
      <c r="R147" s="106"/>
      <c r="S147" s="100"/>
      <c r="T147" s="106"/>
      <c r="U147" s="100"/>
      <c r="V147" s="106"/>
      <c r="W147" s="100"/>
      <c r="X147" s="106"/>
      <c r="Y147" s="100"/>
      <c r="Z147" s="106"/>
      <c r="AA147" s="100"/>
      <c r="AB147" s="106"/>
      <c r="AC147" s="100"/>
      <c r="AD147" s="106"/>
      <c r="AE147" s="100"/>
      <c r="AF147" s="101"/>
      <c r="AG147" s="100"/>
      <c r="AH147" s="99"/>
      <c r="AI147" s="100"/>
      <c r="AJ147" s="99"/>
      <c r="AK147" s="100"/>
      <c r="AL147" s="99"/>
      <c r="AM147" s="100"/>
      <c r="AN147" s="99"/>
      <c r="AO147" s="100"/>
      <c r="AP147" s="99"/>
      <c r="AQ147" s="100"/>
      <c r="AR147" s="99"/>
      <c r="AS147" s="100"/>
      <c r="AT147" s="99"/>
      <c r="AU147" s="100"/>
      <c r="AV147" s="99"/>
      <c r="AW147" s="100"/>
      <c r="AX147" s="99"/>
      <c r="AY147" s="100"/>
      <c r="AZ147" s="99"/>
      <c r="BA147" s="100"/>
      <c r="BB147" s="99"/>
      <c r="BC147" s="100"/>
      <c r="BD147" s="99"/>
      <c r="BE147" s="100"/>
      <c r="BF147" s="101"/>
      <c r="BG147" s="100"/>
      <c r="BH147" s="99"/>
      <c r="BI147" s="100"/>
      <c r="BJ147" s="99"/>
      <c r="BK147" s="100"/>
      <c r="BL147" s="99"/>
      <c r="BM147" s="100"/>
      <c r="BN147" s="99"/>
      <c r="BO147" s="100"/>
      <c r="BP147" s="99"/>
      <c r="BQ147" s="100"/>
      <c r="BR147" s="99"/>
      <c r="BS147" s="100"/>
      <c r="BT147" s="99"/>
      <c r="BU147" s="100"/>
      <c r="BV147" s="99"/>
      <c r="BW147" s="100"/>
      <c r="BX147" s="99"/>
      <c r="BY147" s="100"/>
      <c r="BZ147" s="99"/>
      <c r="CA147" s="100"/>
      <c r="CB147" s="99"/>
      <c r="CC147" s="100"/>
      <c r="CD147" s="99"/>
      <c r="CE147" s="100"/>
      <c r="CF147" s="101"/>
      <c r="CG147" s="100"/>
    </row>
    <row r="148" spans="1:85" s="91" customFormat="1" ht="19.899999999999999" customHeight="1" x14ac:dyDescent="0.25">
      <c r="A148" s="107"/>
      <c r="B148" s="108" t="s">
        <v>166</v>
      </c>
      <c r="C148" s="108"/>
      <c r="D148" s="108"/>
      <c r="E148" s="109"/>
      <c r="F148" s="110"/>
      <c r="G148" s="110"/>
      <c r="H148" s="111">
        <f t="shared" ref="H148:AM148" si="459">SUM(H4:H147)</f>
        <v>96000</v>
      </c>
      <c r="I148" s="112">
        <f t="shared" si="459"/>
        <v>70040</v>
      </c>
      <c r="J148" s="111">
        <f t="shared" si="459"/>
        <v>82880</v>
      </c>
      <c r="K148" s="112">
        <f t="shared" si="459"/>
        <v>63630.400000000001</v>
      </c>
      <c r="L148" s="111">
        <f t="shared" si="459"/>
        <v>83218</v>
      </c>
      <c r="M148" s="112">
        <f t="shared" si="459"/>
        <v>62229.36</v>
      </c>
      <c r="N148" s="111">
        <f t="shared" si="459"/>
        <v>98992</v>
      </c>
      <c r="O148" s="112">
        <f t="shared" si="459"/>
        <v>75036.639999999985</v>
      </c>
      <c r="P148" s="111">
        <f t="shared" si="459"/>
        <v>117026</v>
      </c>
      <c r="Q148" s="112">
        <f t="shared" si="459"/>
        <v>87817.200000000012</v>
      </c>
      <c r="R148" s="111">
        <f t="shared" si="459"/>
        <v>85066</v>
      </c>
      <c r="S148" s="112">
        <f t="shared" si="459"/>
        <v>66437.840000000011</v>
      </c>
      <c r="T148" s="111">
        <f t="shared" si="459"/>
        <v>108286</v>
      </c>
      <c r="U148" s="112">
        <f t="shared" si="459"/>
        <v>82659.200000000012</v>
      </c>
      <c r="V148" s="111">
        <f t="shared" si="459"/>
        <v>81089</v>
      </c>
      <c r="W148" s="112">
        <f t="shared" si="459"/>
        <v>60501.56</v>
      </c>
      <c r="X148" s="111">
        <f t="shared" si="459"/>
        <v>65792</v>
      </c>
      <c r="Y148" s="112">
        <f t="shared" si="459"/>
        <v>52044.24</v>
      </c>
      <c r="Z148" s="111">
        <f t="shared" si="459"/>
        <v>81878</v>
      </c>
      <c r="AA148" s="112">
        <f t="shared" si="459"/>
        <v>62540</v>
      </c>
      <c r="AB148" s="111">
        <f t="shared" si="459"/>
        <v>64414</v>
      </c>
      <c r="AC148" s="112">
        <f t="shared" si="459"/>
        <v>48771.759999999995</v>
      </c>
      <c r="AD148" s="111">
        <f t="shared" si="459"/>
        <v>64817</v>
      </c>
      <c r="AE148" s="112">
        <f t="shared" si="459"/>
        <v>47218.73</v>
      </c>
      <c r="AF148" s="111">
        <f t="shared" si="459"/>
        <v>1029458</v>
      </c>
      <c r="AG148" s="112">
        <f t="shared" si="459"/>
        <v>778926.92999999982</v>
      </c>
      <c r="AH148" s="111">
        <f t="shared" si="459"/>
        <v>55924</v>
      </c>
      <c r="AI148" s="112">
        <f t="shared" si="459"/>
        <v>41198.680000000008</v>
      </c>
      <c r="AJ148" s="111">
        <f t="shared" si="459"/>
        <v>59318</v>
      </c>
      <c r="AK148" s="112">
        <f t="shared" si="459"/>
        <v>42459.76</v>
      </c>
      <c r="AL148" s="111">
        <f t="shared" si="459"/>
        <v>65688</v>
      </c>
      <c r="AM148" s="112">
        <f t="shared" si="459"/>
        <v>48992.84</v>
      </c>
      <c r="AN148" s="111">
        <f t="shared" ref="AN148:BS148" si="460">SUM(AN4:AN147)</f>
        <v>49948</v>
      </c>
      <c r="AO148" s="112">
        <f t="shared" si="460"/>
        <v>37232.240000000005</v>
      </c>
      <c r="AP148" s="111">
        <f t="shared" si="460"/>
        <v>54068</v>
      </c>
      <c r="AQ148" s="112">
        <f t="shared" si="460"/>
        <v>40843.600000000006</v>
      </c>
      <c r="AR148" s="111">
        <f t="shared" si="460"/>
        <v>47981</v>
      </c>
      <c r="AS148" s="112">
        <f t="shared" si="460"/>
        <v>36561</v>
      </c>
      <c r="AT148" s="111">
        <f t="shared" si="460"/>
        <v>54748</v>
      </c>
      <c r="AU148" s="112">
        <f t="shared" si="460"/>
        <v>42366.320000000007</v>
      </c>
      <c r="AV148" s="111">
        <f t="shared" si="460"/>
        <v>52183</v>
      </c>
      <c r="AW148" s="112">
        <f t="shared" si="460"/>
        <v>39568.080000000002</v>
      </c>
      <c r="AX148" s="111">
        <f t="shared" si="460"/>
        <v>49995</v>
      </c>
      <c r="AY148" s="112">
        <f t="shared" si="460"/>
        <v>36905.24</v>
      </c>
      <c r="AZ148" s="111">
        <f t="shared" si="460"/>
        <v>51714</v>
      </c>
      <c r="BA148" s="112">
        <f t="shared" si="460"/>
        <v>38384.719999999994</v>
      </c>
      <c r="BB148" s="111">
        <f t="shared" si="460"/>
        <v>39976</v>
      </c>
      <c r="BC148" s="112">
        <f t="shared" si="460"/>
        <v>29684.720000000001</v>
      </c>
      <c r="BD148" s="111">
        <f t="shared" si="460"/>
        <v>64053</v>
      </c>
      <c r="BE148" s="112">
        <f t="shared" si="460"/>
        <v>48865.16</v>
      </c>
      <c r="BF148" s="111">
        <f t="shared" si="460"/>
        <v>645596</v>
      </c>
      <c r="BG148" s="112">
        <f t="shared" si="460"/>
        <v>483062.36000000004</v>
      </c>
      <c r="BH148" s="111">
        <f t="shared" si="460"/>
        <v>57940</v>
      </c>
      <c r="BI148" s="112">
        <f t="shared" si="460"/>
        <v>42952.640000000007</v>
      </c>
      <c r="BJ148" s="111">
        <f t="shared" si="460"/>
        <v>49452</v>
      </c>
      <c r="BK148" s="112">
        <f t="shared" si="460"/>
        <v>39393.040000000001</v>
      </c>
      <c r="BL148" s="111">
        <f t="shared" si="460"/>
        <v>0</v>
      </c>
      <c r="BM148" s="112">
        <f t="shared" si="460"/>
        <v>0</v>
      </c>
      <c r="BN148" s="111">
        <f t="shared" si="460"/>
        <v>0</v>
      </c>
      <c r="BO148" s="112">
        <f t="shared" si="460"/>
        <v>0</v>
      </c>
      <c r="BP148" s="111">
        <f t="shared" si="460"/>
        <v>0</v>
      </c>
      <c r="BQ148" s="112">
        <f t="shared" si="460"/>
        <v>0</v>
      </c>
      <c r="BR148" s="111">
        <f t="shared" si="460"/>
        <v>0</v>
      </c>
      <c r="BS148" s="112">
        <f t="shared" si="460"/>
        <v>0</v>
      </c>
      <c r="BT148" s="111">
        <f t="shared" ref="BT148:CG148" si="461">SUM(BT4:BT147)</f>
        <v>0</v>
      </c>
      <c r="BU148" s="112">
        <f t="shared" si="461"/>
        <v>0</v>
      </c>
      <c r="BV148" s="111">
        <f t="shared" si="461"/>
        <v>0</v>
      </c>
      <c r="BW148" s="112">
        <f t="shared" si="461"/>
        <v>0</v>
      </c>
      <c r="BX148" s="111">
        <f t="shared" si="461"/>
        <v>0</v>
      </c>
      <c r="BY148" s="112">
        <f t="shared" si="461"/>
        <v>0</v>
      </c>
      <c r="BZ148" s="111">
        <f t="shared" si="461"/>
        <v>0</v>
      </c>
      <c r="CA148" s="112">
        <f t="shared" si="461"/>
        <v>0</v>
      </c>
      <c r="CB148" s="111">
        <f t="shared" si="461"/>
        <v>0</v>
      </c>
      <c r="CC148" s="112">
        <f t="shared" si="461"/>
        <v>0</v>
      </c>
      <c r="CD148" s="111">
        <f t="shared" si="461"/>
        <v>0</v>
      </c>
      <c r="CE148" s="112">
        <f t="shared" si="461"/>
        <v>0</v>
      </c>
      <c r="CF148" s="111">
        <f t="shared" si="461"/>
        <v>107392</v>
      </c>
      <c r="CG148" s="112">
        <f t="shared" si="461"/>
        <v>82345.680000000008</v>
      </c>
    </row>
    <row r="149" spans="1:85" s="102" customFormat="1" ht="19.899999999999999" customHeight="1" x14ac:dyDescent="0.25">
      <c r="A149" s="113"/>
      <c r="B149" s="105"/>
      <c r="C149" s="105"/>
      <c r="D149" s="105"/>
      <c r="E149" s="105"/>
      <c r="F149" s="106"/>
      <c r="G149" s="106"/>
      <c r="H149" s="106"/>
      <c r="I149" s="100"/>
      <c r="J149" s="106"/>
      <c r="K149" s="100"/>
      <c r="L149" s="106"/>
      <c r="M149" s="100"/>
      <c r="N149" s="106"/>
      <c r="O149" s="100"/>
      <c r="P149" s="106"/>
      <c r="Q149" s="100"/>
      <c r="R149" s="106"/>
      <c r="S149" s="100"/>
      <c r="T149" s="106"/>
      <c r="U149" s="100"/>
      <c r="V149" s="106"/>
      <c r="W149" s="100"/>
      <c r="X149" s="106"/>
      <c r="Y149" s="100"/>
      <c r="Z149" s="106"/>
      <c r="AA149" s="100"/>
      <c r="AB149" s="106"/>
      <c r="AC149" s="100"/>
      <c r="AD149" s="106"/>
      <c r="AE149" s="100"/>
      <c r="AF149" s="101"/>
      <c r="AG149" s="100"/>
      <c r="AH149" s="99"/>
      <c r="AI149" s="100"/>
      <c r="AJ149" s="99"/>
      <c r="AK149" s="100"/>
      <c r="AL149" s="99"/>
      <c r="AM149" s="100"/>
      <c r="AN149" s="99"/>
      <c r="AO149" s="100"/>
      <c r="AP149" s="99"/>
      <c r="AQ149" s="100"/>
      <c r="AR149" s="99"/>
      <c r="AS149" s="100"/>
      <c r="AT149" s="99"/>
      <c r="AU149" s="100"/>
      <c r="AV149" s="99"/>
      <c r="AW149" s="100"/>
      <c r="AX149" s="99"/>
      <c r="AY149" s="100"/>
      <c r="AZ149" s="99"/>
      <c r="BA149" s="100"/>
      <c r="BB149" s="99"/>
      <c r="BC149" s="100"/>
      <c r="BD149" s="99"/>
      <c r="BE149" s="100"/>
      <c r="BF149" s="101"/>
      <c r="BG149" s="100"/>
      <c r="BH149" s="99"/>
      <c r="BI149" s="100"/>
      <c r="BJ149" s="99"/>
      <c r="BK149" s="100"/>
      <c r="BL149" s="99"/>
      <c r="BM149" s="100"/>
      <c r="BN149" s="99"/>
      <c r="BO149" s="100"/>
      <c r="BP149" s="99"/>
      <c r="BQ149" s="100"/>
      <c r="BR149" s="99"/>
      <c r="BS149" s="100"/>
      <c r="BT149" s="99"/>
      <c r="BU149" s="100"/>
      <c r="BV149" s="99"/>
      <c r="BW149" s="100"/>
      <c r="BX149" s="99"/>
      <c r="BY149" s="100"/>
      <c r="BZ149" s="99"/>
      <c r="CA149" s="100"/>
      <c r="CB149" s="99"/>
      <c r="CC149" s="100"/>
      <c r="CD149" s="99"/>
      <c r="CE149" s="100"/>
      <c r="CF149" s="101"/>
      <c r="CG149" s="100"/>
    </row>
    <row r="150" spans="1:85" s="102" customFormat="1" ht="19.899999999999999" customHeight="1" x14ac:dyDescent="0.25">
      <c r="A150" s="94">
        <v>119</v>
      </c>
      <c r="B150" s="95" t="s">
        <v>167</v>
      </c>
      <c r="C150" s="95" t="s">
        <v>74</v>
      </c>
      <c r="D150" s="94">
        <f t="shared" ref="D150:D163" si="462">RANK(BF150,$BF$149:$BF$164)</f>
        <v>2</v>
      </c>
      <c r="E150" s="94">
        <v>0.7</v>
      </c>
      <c r="F150" s="94" t="s">
        <v>75</v>
      </c>
      <c r="G150" s="94">
        <v>4500</v>
      </c>
      <c r="H150" s="94"/>
      <c r="I150" s="104">
        <f t="shared" ref="I150:I163" si="463">H150*$E150</f>
        <v>0</v>
      </c>
      <c r="J150" s="94"/>
      <c r="K150" s="104">
        <f t="shared" ref="K150:K163" si="464">J150*$E150</f>
        <v>0</v>
      </c>
      <c r="L150" s="94"/>
      <c r="M150" s="104">
        <f t="shared" ref="M150:M163" si="465">L150*$E150</f>
        <v>0</v>
      </c>
      <c r="N150" s="94"/>
      <c r="O150" s="104">
        <f t="shared" ref="O150:O163" si="466">N150*$E150</f>
        <v>0</v>
      </c>
      <c r="P150" s="94"/>
      <c r="Q150" s="104">
        <f t="shared" ref="Q150:Q163" si="467">P150*$E150</f>
        <v>0</v>
      </c>
      <c r="R150" s="94"/>
      <c r="S150" s="104">
        <f t="shared" ref="S150:S163" si="468">R150*$E150</f>
        <v>0</v>
      </c>
      <c r="T150" s="94"/>
      <c r="U150" s="104">
        <f t="shared" ref="U150:U163" si="469">T150*$E150</f>
        <v>0</v>
      </c>
      <c r="V150" s="94"/>
      <c r="W150" s="104">
        <f t="shared" ref="W150:W163" si="470">V150*$E150</f>
        <v>0</v>
      </c>
      <c r="X150" s="94"/>
      <c r="Y150" s="104">
        <f t="shared" ref="Y150:Y163" si="471">X150*$E150</f>
        <v>0</v>
      </c>
      <c r="Z150" s="94">
        <v>144</v>
      </c>
      <c r="AA150" s="97">
        <f t="shared" ref="AA150:AA163" si="472">Z150*$E150</f>
        <v>100.8</v>
      </c>
      <c r="AB150" s="94"/>
      <c r="AC150" s="97">
        <f t="shared" ref="AC150:AC163" si="473">AB150*$E150</f>
        <v>0</v>
      </c>
      <c r="AD150" s="94"/>
      <c r="AE150" s="104">
        <f t="shared" ref="AE150:AE163" si="474">AD150*$E150</f>
        <v>0</v>
      </c>
      <c r="AF150" s="101">
        <f t="shared" ref="AF150:AF163" si="475">SUM(H150,J150,L150,N150,P150,R150,T150,V150,X150,Z150,AB150,AD150)</f>
        <v>144</v>
      </c>
      <c r="AG150" s="100">
        <f t="shared" ref="AG150:AG163" si="476">SUM(I150,K150,M150,O150,Q150,S150,U150,W150,Y150,AA150,AC150,AE150)</f>
        <v>100.8</v>
      </c>
      <c r="AH150" s="96"/>
      <c r="AI150" s="104">
        <f t="shared" ref="AI150:AK163" si="477">AH150*$E150</f>
        <v>0</v>
      </c>
      <c r="AJ150" s="98"/>
      <c r="AK150" s="104">
        <f t="shared" si="477"/>
        <v>0</v>
      </c>
      <c r="AL150" s="99"/>
      <c r="AM150" s="100">
        <f t="shared" ref="AM150:AM163" si="478">AL150*$E150</f>
        <v>0</v>
      </c>
      <c r="AN150" s="99"/>
      <c r="AO150" s="100">
        <f t="shared" ref="AO150:AQ163" si="479">AN150*$E150</f>
        <v>0</v>
      </c>
      <c r="AP150" s="99"/>
      <c r="AQ150" s="100">
        <f t="shared" si="479"/>
        <v>0</v>
      </c>
      <c r="AR150" s="99"/>
      <c r="AS150" s="100">
        <f t="shared" ref="AS150:AS163" si="480">AR150*$E150</f>
        <v>0</v>
      </c>
      <c r="AT150" s="99"/>
      <c r="AU150" s="100">
        <f t="shared" ref="AU150:AU163" si="481">AT150*$E150</f>
        <v>0</v>
      </c>
      <c r="AV150" s="99"/>
      <c r="AW150" s="100">
        <f t="shared" ref="AW150:AW163" si="482">AV150*$E150</f>
        <v>0</v>
      </c>
      <c r="AX150" s="99"/>
      <c r="AY150" s="100">
        <f t="shared" ref="AY150:AY163" si="483">AX150*$E150</f>
        <v>0</v>
      </c>
      <c r="AZ150" s="99"/>
      <c r="BA150" s="100">
        <f t="shared" ref="BA150:BA163" si="484">AZ150*$E150</f>
        <v>0</v>
      </c>
      <c r="BB150" s="99"/>
      <c r="BC150" s="100">
        <f t="shared" ref="BC150:BC163" si="485">BB150*$E150</f>
        <v>0</v>
      </c>
      <c r="BD150" s="99"/>
      <c r="BE150" s="100">
        <f t="shared" ref="BE150:BE163" si="486">BD150*$E150</f>
        <v>0</v>
      </c>
      <c r="BF150" s="101">
        <f t="shared" ref="BF150:BG163" si="487">SUM(AH150,AJ150,AL150,AN150,AP150,AR150,AT150,AV150,AX150,AZ150,BB150,BD150)</f>
        <v>0</v>
      </c>
      <c r="BG150" s="100">
        <f t="shared" si="487"/>
        <v>0</v>
      </c>
      <c r="BH150" s="99"/>
      <c r="BI150" s="100">
        <f t="shared" ref="BI150:BI156" si="488">BH150*$E150</f>
        <v>0</v>
      </c>
      <c r="BJ150" s="99"/>
      <c r="BK150" s="100">
        <f t="shared" ref="BK150:BK156" si="489">BJ150*$E150</f>
        <v>0</v>
      </c>
      <c r="BL150" s="99"/>
      <c r="BM150" s="100">
        <f t="shared" ref="BM150:BM156" si="490">BL150*$E150</f>
        <v>0</v>
      </c>
      <c r="BN150" s="99"/>
      <c r="BO150" s="100">
        <f t="shared" ref="BO150:BO156" si="491">BN150*$E150</f>
        <v>0</v>
      </c>
      <c r="BP150" s="99"/>
      <c r="BQ150" s="100">
        <f t="shared" ref="BQ150:BQ156" si="492">BP150*$E150</f>
        <v>0</v>
      </c>
      <c r="BR150" s="99"/>
      <c r="BS150" s="100">
        <f t="shared" ref="BS150:BS156" si="493">BR150*$E150</f>
        <v>0</v>
      </c>
      <c r="BT150" s="99"/>
      <c r="BU150" s="100">
        <f t="shared" ref="BU150:BU156" si="494">BT150*$E150</f>
        <v>0</v>
      </c>
      <c r="BV150" s="99"/>
      <c r="BW150" s="100">
        <f t="shared" ref="BW150:BW156" si="495">BV150*$E150</f>
        <v>0</v>
      </c>
      <c r="BX150" s="99"/>
      <c r="BY150" s="100">
        <f t="shared" ref="BY150:BY156" si="496">BX150*$E150</f>
        <v>0</v>
      </c>
      <c r="BZ150" s="99"/>
      <c r="CA150" s="100">
        <f t="shared" ref="CA150:CA156" si="497">BZ150*$E150</f>
        <v>0</v>
      </c>
      <c r="CB150" s="99"/>
      <c r="CC150" s="100">
        <f t="shared" ref="CC150:CC156" si="498">CB150*$E150</f>
        <v>0</v>
      </c>
      <c r="CD150" s="99"/>
      <c r="CE150" s="100">
        <f t="shared" ref="CE150:CE156" si="499">CD150*$E150</f>
        <v>0</v>
      </c>
      <c r="CF150" s="101">
        <f t="shared" ref="CF150:CG156" si="500">SUM(BH150,BJ150,BL150,BN150,BP150,BR150,BT150,BV150,BX150,BZ150,CB150,CD150)</f>
        <v>0</v>
      </c>
      <c r="CG150" s="100">
        <f t="shared" si="500"/>
        <v>0</v>
      </c>
    </row>
    <row r="151" spans="1:85" s="102" customFormat="1" ht="19.899999999999999" customHeight="1" x14ac:dyDescent="0.25">
      <c r="A151" s="94">
        <v>120</v>
      </c>
      <c r="B151" s="95" t="s">
        <v>168</v>
      </c>
      <c r="C151" s="95" t="s">
        <v>74</v>
      </c>
      <c r="D151" s="94">
        <f t="shared" si="462"/>
        <v>2</v>
      </c>
      <c r="E151" s="94">
        <v>0.35</v>
      </c>
      <c r="F151" s="94" t="s">
        <v>83</v>
      </c>
      <c r="G151" s="94">
        <v>2300</v>
      </c>
      <c r="H151" s="94"/>
      <c r="I151" s="104">
        <f t="shared" si="463"/>
        <v>0</v>
      </c>
      <c r="J151" s="94"/>
      <c r="K151" s="104">
        <f t="shared" si="464"/>
        <v>0</v>
      </c>
      <c r="L151" s="94"/>
      <c r="M151" s="104">
        <f t="shared" si="465"/>
        <v>0</v>
      </c>
      <c r="N151" s="94">
        <v>24</v>
      </c>
      <c r="O151" s="104">
        <f t="shared" si="466"/>
        <v>8.3999999999999986</v>
      </c>
      <c r="P151" s="94"/>
      <c r="Q151" s="104">
        <f t="shared" si="467"/>
        <v>0</v>
      </c>
      <c r="R151" s="94"/>
      <c r="S151" s="104">
        <f t="shared" si="468"/>
        <v>0</v>
      </c>
      <c r="T151" s="94"/>
      <c r="U151" s="104">
        <f t="shared" si="469"/>
        <v>0</v>
      </c>
      <c r="V151" s="94"/>
      <c r="W151" s="104">
        <f t="shared" si="470"/>
        <v>0</v>
      </c>
      <c r="X151" s="94"/>
      <c r="Y151" s="104">
        <f t="shared" si="471"/>
        <v>0</v>
      </c>
      <c r="Z151" s="94"/>
      <c r="AA151" s="104">
        <f t="shared" si="472"/>
        <v>0</v>
      </c>
      <c r="AB151" s="94">
        <v>60</v>
      </c>
      <c r="AC151" s="97">
        <f t="shared" si="473"/>
        <v>21</v>
      </c>
      <c r="AD151" s="94"/>
      <c r="AE151" s="104">
        <f t="shared" si="474"/>
        <v>0</v>
      </c>
      <c r="AF151" s="101">
        <f t="shared" si="475"/>
        <v>84</v>
      </c>
      <c r="AG151" s="100">
        <f t="shared" si="476"/>
        <v>29.4</v>
      </c>
      <c r="AH151" s="96"/>
      <c r="AI151" s="104">
        <f t="shared" si="477"/>
        <v>0</v>
      </c>
      <c r="AJ151" s="98"/>
      <c r="AK151" s="104">
        <f t="shared" si="477"/>
        <v>0</v>
      </c>
      <c r="AL151" s="99"/>
      <c r="AM151" s="100">
        <f t="shared" si="478"/>
        <v>0</v>
      </c>
      <c r="AN151" s="99"/>
      <c r="AO151" s="100">
        <f t="shared" si="479"/>
        <v>0</v>
      </c>
      <c r="AP151" s="99"/>
      <c r="AQ151" s="100">
        <f t="shared" si="479"/>
        <v>0</v>
      </c>
      <c r="AR151" s="99"/>
      <c r="AS151" s="100">
        <f t="shared" si="480"/>
        <v>0</v>
      </c>
      <c r="AT151" s="99"/>
      <c r="AU151" s="100">
        <f t="shared" si="481"/>
        <v>0</v>
      </c>
      <c r="AV151" s="99"/>
      <c r="AW151" s="100">
        <f t="shared" si="482"/>
        <v>0</v>
      </c>
      <c r="AX151" s="99"/>
      <c r="AY151" s="100">
        <f t="shared" si="483"/>
        <v>0</v>
      </c>
      <c r="AZ151" s="99"/>
      <c r="BA151" s="100">
        <f t="shared" si="484"/>
        <v>0</v>
      </c>
      <c r="BB151" s="99"/>
      <c r="BC151" s="100">
        <f t="shared" si="485"/>
        <v>0</v>
      </c>
      <c r="BD151" s="99"/>
      <c r="BE151" s="100">
        <f t="shared" si="486"/>
        <v>0</v>
      </c>
      <c r="BF151" s="101">
        <f t="shared" si="487"/>
        <v>0</v>
      </c>
      <c r="BG151" s="100">
        <f t="shared" si="487"/>
        <v>0</v>
      </c>
      <c r="BH151" s="99"/>
      <c r="BI151" s="100">
        <f t="shared" si="488"/>
        <v>0</v>
      </c>
      <c r="BJ151" s="99"/>
      <c r="BK151" s="100">
        <f t="shared" si="489"/>
        <v>0</v>
      </c>
      <c r="BL151" s="99"/>
      <c r="BM151" s="100">
        <f t="shared" si="490"/>
        <v>0</v>
      </c>
      <c r="BN151" s="99"/>
      <c r="BO151" s="100">
        <f t="shared" si="491"/>
        <v>0</v>
      </c>
      <c r="BP151" s="99"/>
      <c r="BQ151" s="100">
        <f t="shared" si="492"/>
        <v>0</v>
      </c>
      <c r="BR151" s="99"/>
      <c r="BS151" s="100">
        <f t="shared" si="493"/>
        <v>0</v>
      </c>
      <c r="BT151" s="99"/>
      <c r="BU151" s="100">
        <f t="shared" si="494"/>
        <v>0</v>
      </c>
      <c r="BV151" s="99"/>
      <c r="BW151" s="100">
        <f t="shared" si="495"/>
        <v>0</v>
      </c>
      <c r="BX151" s="99"/>
      <c r="BY151" s="100">
        <f t="shared" si="496"/>
        <v>0</v>
      </c>
      <c r="BZ151" s="99"/>
      <c r="CA151" s="100">
        <f t="shared" si="497"/>
        <v>0</v>
      </c>
      <c r="CB151" s="99"/>
      <c r="CC151" s="100">
        <f t="shared" si="498"/>
        <v>0</v>
      </c>
      <c r="CD151" s="99"/>
      <c r="CE151" s="100">
        <f t="shared" si="499"/>
        <v>0</v>
      </c>
      <c r="CF151" s="101">
        <f t="shared" si="500"/>
        <v>0</v>
      </c>
      <c r="CG151" s="100">
        <f t="shared" si="500"/>
        <v>0</v>
      </c>
    </row>
    <row r="152" spans="1:85" s="102" customFormat="1" ht="19.899999999999999" customHeight="1" x14ac:dyDescent="0.25">
      <c r="A152" s="94">
        <v>121</v>
      </c>
      <c r="B152" s="95" t="s">
        <v>169</v>
      </c>
      <c r="C152" s="95" t="s">
        <v>74</v>
      </c>
      <c r="D152" s="94">
        <f t="shared" si="462"/>
        <v>2</v>
      </c>
      <c r="E152" s="94">
        <v>0.17499999999999999</v>
      </c>
      <c r="F152" s="94" t="s">
        <v>170</v>
      </c>
      <c r="G152" s="94">
        <v>1300</v>
      </c>
      <c r="H152" s="94"/>
      <c r="I152" s="104">
        <f t="shared" si="463"/>
        <v>0</v>
      </c>
      <c r="J152" s="94"/>
      <c r="K152" s="104">
        <f t="shared" si="464"/>
        <v>0</v>
      </c>
      <c r="L152" s="94"/>
      <c r="M152" s="104">
        <f t="shared" si="465"/>
        <v>0</v>
      </c>
      <c r="N152" s="94"/>
      <c r="O152" s="104">
        <f t="shared" si="466"/>
        <v>0</v>
      </c>
      <c r="P152" s="94"/>
      <c r="Q152" s="104">
        <f t="shared" si="467"/>
        <v>0</v>
      </c>
      <c r="R152" s="94"/>
      <c r="S152" s="104">
        <f t="shared" si="468"/>
        <v>0</v>
      </c>
      <c r="T152" s="94"/>
      <c r="U152" s="104">
        <f t="shared" si="469"/>
        <v>0</v>
      </c>
      <c r="V152" s="94"/>
      <c r="W152" s="104">
        <f t="shared" si="470"/>
        <v>0</v>
      </c>
      <c r="X152" s="94"/>
      <c r="Y152" s="104">
        <f t="shared" si="471"/>
        <v>0</v>
      </c>
      <c r="Z152" s="94"/>
      <c r="AA152" s="104">
        <f t="shared" si="472"/>
        <v>0</v>
      </c>
      <c r="AB152" s="94"/>
      <c r="AC152" s="104">
        <f t="shared" si="473"/>
        <v>0</v>
      </c>
      <c r="AD152" s="94"/>
      <c r="AE152" s="104">
        <f t="shared" si="474"/>
        <v>0</v>
      </c>
      <c r="AF152" s="101">
        <f t="shared" si="475"/>
        <v>0</v>
      </c>
      <c r="AG152" s="100">
        <f t="shared" si="476"/>
        <v>0</v>
      </c>
      <c r="AH152" s="96"/>
      <c r="AI152" s="104">
        <f t="shared" si="477"/>
        <v>0</v>
      </c>
      <c r="AJ152" s="98"/>
      <c r="AK152" s="104">
        <f t="shared" si="477"/>
        <v>0</v>
      </c>
      <c r="AL152" s="99"/>
      <c r="AM152" s="100">
        <f t="shared" si="478"/>
        <v>0</v>
      </c>
      <c r="AN152" s="99"/>
      <c r="AO152" s="100">
        <f t="shared" si="479"/>
        <v>0</v>
      </c>
      <c r="AP152" s="99"/>
      <c r="AQ152" s="100">
        <f t="shared" si="479"/>
        <v>0</v>
      </c>
      <c r="AR152" s="99"/>
      <c r="AS152" s="100">
        <f t="shared" si="480"/>
        <v>0</v>
      </c>
      <c r="AT152" s="99"/>
      <c r="AU152" s="100">
        <f t="shared" si="481"/>
        <v>0</v>
      </c>
      <c r="AV152" s="99"/>
      <c r="AW152" s="100">
        <f t="shared" si="482"/>
        <v>0</v>
      </c>
      <c r="AX152" s="99"/>
      <c r="AY152" s="100">
        <f t="shared" si="483"/>
        <v>0</v>
      </c>
      <c r="AZ152" s="99"/>
      <c r="BA152" s="100">
        <f t="shared" si="484"/>
        <v>0</v>
      </c>
      <c r="BB152" s="99"/>
      <c r="BC152" s="100">
        <f t="shared" si="485"/>
        <v>0</v>
      </c>
      <c r="BD152" s="99"/>
      <c r="BE152" s="100">
        <f t="shared" si="486"/>
        <v>0</v>
      </c>
      <c r="BF152" s="101">
        <f t="shared" si="487"/>
        <v>0</v>
      </c>
      <c r="BG152" s="100">
        <f t="shared" si="487"/>
        <v>0</v>
      </c>
      <c r="BH152" s="99"/>
      <c r="BI152" s="100">
        <f t="shared" si="488"/>
        <v>0</v>
      </c>
      <c r="BJ152" s="99"/>
      <c r="BK152" s="100">
        <f t="shared" si="489"/>
        <v>0</v>
      </c>
      <c r="BL152" s="99"/>
      <c r="BM152" s="100">
        <f t="shared" si="490"/>
        <v>0</v>
      </c>
      <c r="BN152" s="99"/>
      <c r="BO152" s="100">
        <f t="shared" si="491"/>
        <v>0</v>
      </c>
      <c r="BP152" s="99"/>
      <c r="BQ152" s="100">
        <f t="shared" si="492"/>
        <v>0</v>
      </c>
      <c r="BR152" s="99"/>
      <c r="BS152" s="100">
        <f t="shared" si="493"/>
        <v>0</v>
      </c>
      <c r="BT152" s="99"/>
      <c r="BU152" s="100">
        <f t="shared" si="494"/>
        <v>0</v>
      </c>
      <c r="BV152" s="99"/>
      <c r="BW152" s="100">
        <f t="shared" si="495"/>
        <v>0</v>
      </c>
      <c r="BX152" s="99"/>
      <c r="BY152" s="100">
        <f t="shared" si="496"/>
        <v>0</v>
      </c>
      <c r="BZ152" s="99"/>
      <c r="CA152" s="100">
        <f t="shared" si="497"/>
        <v>0</v>
      </c>
      <c r="CB152" s="99"/>
      <c r="CC152" s="100">
        <f t="shared" si="498"/>
        <v>0</v>
      </c>
      <c r="CD152" s="99"/>
      <c r="CE152" s="100">
        <f t="shared" si="499"/>
        <v>0</v>
      </c>
      <c r="CF152" s="101">
        <f t="shared" si="500"/>
        <v>0</v>
      </c>
      <c r="CG152" s="100">
        <f t="shared" si="500"/>
        <v>0</v>
      </c>
    </row>
    <row r="153" spans="1:85" s="102" customFormat="1" ht="19.899999999999999" customHeight="1" x14ac:dyDescent="0.25">
      <c r="A153" s="94">
        <v>122</v>
      </c>
      <c r="B153" s="95" t="s">
        <v>171</v>
      </c>
      <c r="C153" s="95" t="s">
        <v>74</v>
      </c>
      <c r="D153" s="94">
        <f t="shared" si="462"/>
        <v>1</v>
      </c>
      <c r="E153" s="94">
        <v>0.7</v>
      </c>
      <c r="F153" s="94" t="s">
        <v>75</v>
      </c>
      <c r="G153" s="94">
        <v>5200</v>
      </c>
      <c r="H153" s="94"/>
      <c r="I153" s="104">
        <f t="shared" si="463"/>
        <v>0</v>
      </c>
      <c r="J153" s="94">
        <v>156</v>
      </c>
      <c r="K153" s="104">
        <f t="shared" si="464"/>
        <v>109.19999999999999</v>
      </c>
      <c r="L153" s="94">
        <v>303</v>
      </c>
      <c r="M153" s="104">
        <f t="shared" si="465"/>
        <v>212.1</v>
      </c>
      <c r="N153" s="94">
        <v>96</v>
      </c>
      <c r="O153" s="104">
        <f t="shared" si="466"/>
        <v>67.199999999999989</v>
      </c>
      <c r="P153" s="94">
        <v>36</v>
      </c>
      <c r="Q153" s="104">
        <f t="shared" si="467"/>
        <v>25.2</v>
      </c>
      <c r="R153" s="94"/>
      <c r="S153" s="104">
        <f t="shared" si="468"/>
        <v>0</v>
      </c>
      <c r="T153" s="94">
        <v>24</v>
      </c>
      <c r="U153" s="104">
        <f t="shared" si="469"/>
        <v>16.799999999999997</v>
      </c>
      <c r="V153" s="94">
        <v>12</v>
      </c>
      <c r="W153" s="104">
        <f t="shared" si="470"/>
        <v>8.3999999999999986</v>
      </c>
      <c r="X153" s="94"/>
      <c r="Y153" s="104">
        <f t="shared" si="471"/>
        <v>0</v>
      </c>
      <c r="Z153" s="94">
        <v>48</v>
      </c>
      <c r="AA153" s="97">
        <f t="shared" si="472"/>
        <v>33.599999999999994</v>
      </c>
      <c r="AB153" s="94">
        <v>60</v>
      </c>
      <c r="AC153" s="97">
        <f t="shared" si="473"/>
        <v>42</v>
      </c>
      <c r="AD153" s="94">
        <v>3</v>
      </c>
      <c r="AE153" s="97">
        <f t="shared" si="474"/>
        <v>2.0999999999999996</v>
      </c>
      <c r="AF153" s="101">
        <f t="shared" si="475"/>
        <v>738</v>
      </c>
      <c r="AG153" s="100">
        <f t="shared" si="476"/>
        <v>516.59999999999991</v>
      </c>
      <c r="AH153" s="96"/>
      <c r="AI153" s="104">
        <f t="shared" si="477"/>
        <v>0</v>
      </c>
      <c r="AJ153" s="98">
        <v>12</v>
      </c>
      <c r="AK153" s="104">
        <f t="shared" si="477"/>
        <v>8.3999999999999986</v>
      </c>
      <c r="AL153" s="99"/>
      <c r="AM153" s="100">
        <f t="shared" si="478"/>
        <v>0</v>
      </c>
      <c r="AN153" s="99"/>
      <c r="AO153" s="100">
        <f t="shared" si="479"/>
        <v>0</v>
      </c>
      <c r="AP153" s="99">
        <v>12</v>
      </c>
      <c r="AQ153" s="100">
        <f t="shared" si="479"/>
        <v>8.3999999999999986</v>
      </c>
      <c r="AR153" s="99"/>
      <c r="AS153" s="100">
        <f t="shared" si="480"/>
        <v>0</v>
      </c>
      <c r="AT153" s="99"/>
      <c r="AU153" s="100">
        <f t="shared" si="481"/>
        <v>0</v>
      </c>
      <c r="AV153" s="99"/>
      <c r="AW153" s="100">
        <f t="shared" si="482"/>
        <v>0</v>
      </c>
      <c r="AX153" s="99">
        <v>12</v>
      </c>
      <c r="AY153" s="100">
        <f t="shared" si="483"/>
        <v>8.3999999999999986</v>
      </c>
      <c r="AZ153" s="99"/>
      <c r="BA153" s="100">
        <f t="shared" si="484"/>
        <v>0</v>
      </c>
      <c r="BB153" s="99"/>
      <c r="BC153" s="100">
        <f t="shared" si="485"/>
        <v>0</v>
      </c>
      <c r="BD153" s="99"/>
      <c r="BE153" s="100">
        <f t="shared" si="486"/>
        <v>0</v>
      </c>
      <c r="BF153" s="101">
        <f t="shared" si="487"/>
        <v>36</v>
      </c>
      <c r="BG153" s="100">
        <f t="shared" si="487"/>
        <v>25.199999999999996</v>
      </c>
      <c r="BH153" s="96"/>
      <c r="BI153" s="104">
        <f t="shared" si="488"/>
        <v>0</v>
      </c>
      <c r="BJ153" s="98"/>
      <c r="BK153" s="104">
        <f t="shared" si="489"/>
        <v>0</v>
      </c>
      <c r="BL153" s="99"/>
      <c r="BM153" s="100">
        <f t="shared" si="490"/>
        <v>0</v>
      </c>
      <c r="BN153" s="99"/>
      <c r="BO153" s="100">
        <f t="shared" si="491"/>
        <v>0</v>
      </c>
      <c r="BP153" s="99"/>
      <c r="BQ153" s="100">
        <f t="shared" si="492"/>
        <v>0</v>
      </c>
      <c r="BR153" s="99"/>
      <c r="BS153" s="100">
        <f t="shared" si="493"/>
        <v>0</v>
      </c>
      <c r="BT153" s="99"/>
      <c r="BU153" s="100">
        <f t="shared" si="494"/>
        <v>0</v>
      </c>
      <c r="BV153" s="99"/>
      <c r="BW153" s="100">
        <f t="shared" si="495"/>
        <v>0</v>
      </c>
      <c r="BX153" s="99"/>
      <c r="BY153" s="100">
        <f t="shared" si="496"/>
        <v>0</v>
      </c>
      <c r="BZ153" s="99"/>
      <c r="CA153" s="100">
        <f t="shared" si="497"/>
        <v>0</v>
      </c>
      <c r="CB153" s="99"/>
      <c r="CC153" s="100">
        <f t="shared" si="498"/>
        <v>0</v>
      </c>
      <c r="CD153" s="99"/>
      <c r="CE153" s="100">
        <f t="shared" si="499"/>
        <v>0</v>
      </c>
      <c r="CF153" s="101">
        <f t="shared" si="500"/>
        <v>0</v>
      </c>
      <c r="CG153" s="100">
        <f t="shared" si="500"/>
        <v>0</v>
      </c>
    </row>
    <row r="154" spans="1:85" s="102" customFormat="1" ht="19.899999999999999" customHeight="1" x14ac:dyDescent="0.25">
      <c r="A154" s="94">
        <v>123</v>
      </c>
      <c r="B154" s="95" t="s">
        <v>172</v>
      </c>
      <c r="C154" s="95" t="s">
        <v>74</v>
      </c>
      <c r="D154" s="94">
        <f t="shared" si="462"/>
        <v>2</v>
      </c>
      <c r="E154" s="94">
        <v>0.35</v>
      </c>
      <c r="F154" s="94" t="s">
        <v>83</v>
      </c>
      <c r="G154" s="94">
        <v>2600</v>
      </c>
      <c r="H154" s="94"/>
      <c r="I154" s="104">
        <f t="shared" si="463"/>
        <v>0</v>
      </c>
      <c r="J154" s="94">
        <v>480</v>
      </c>
      <c r="K154" s="104">
        <f t="shared" si="464"/>
        <v>168</v>
      </c>
      <c r="L154" s="94">
        <v>871</v>
      </c>
      <c r="M154" s="104">
        <f t="shared" si="465"/>
        <v>304.84999999999997</v>
      </c>
      <c r="N154" s="94">
        <v>408</v>
      </c>
      <c r="O154" s="104">
        <f t="shared" si="466"/>
        <v>142.79999999999998</v>
      </c>
      <c r="P154" s="94">
        <v>222</v>
      </c>
      <c r="Q154" s="104">
        <f t="shared" si="467"/>
        <v>77.699999999999989</v>
      </c>
      <c r="R154" s="94"/>
      <c r="S154" s="104">
        <f t="shared" si="468"/>
        <v>0</v>
      </c>
      <c r="T154" s="94">
        <v>120</v>
      </c>
      <c r="U154" s="104">
        <f t="shared" si="469"/>
        <v>42</v>
      </c>
      <c r="V154" s="94">
        <v>24</v>
      </c>
      <c r="W154" s="104">
        <f t="shared" si="470"/>
        <v>8.3999999999999986</v>
      </c>
      <c r="X154" s="94">
        <v>48</v>
      </c>
      <c r="Y154" s="104">
        <f t="shared" si="471"/>
        <v>16.799999999999997</v>
      </c>
      <c r="Z154" s="94">
        <v>192</v>
      </c>
      <c r="AA154" s="97">
        <f t="shared" si="472"/>
        <v>67.199999999999989</v>
      </c>
      <c r="AB154" s="94">
        <v>384</v>
      </c>
      <c r="AC154" s="97">
        <f t="shared" si="473"/>
        <v>134.39999999999998</v>
      </c>
      <c r="AD154" s="94"/>
      <c r="AE154" s="104">
        <f t="shared" si="474"/>
        <v>0</v>
      </c>
      <c r="AF154" s="101">
        <f t="shared" si="475"/>
        <v>2749</v>
      </c>
      <c r="AG154" s="100">
        <f t="shared" si="476"/>
        <v>962.14999999999975</v>
      </c>
      <c r="AH154" s="96"/>
      <c r="AI154" s="104">
        <f t="shared" si="477"/>
        <v>0</v>
      </c>
      <c r="AJ154" s="98"/>
      <c r="AK154" s="104">
        <f t="shared" si="477"/>
        <v>0</v>
      </c>
      <c r="AL154" s="99"/>
      <c r="AM154" s="100">
        <f t="shared" si="478"/>
        <v>0</v>
      </c>
      <c r="AN154" s="99"/>
      <c r="AO154" s="100">
        <f t="shared" si="479"/>
        <v>0</v>
      </c>
      <c r="AP154" s="99"/>
      <c r="AQ154" s="100">
        <f t="shared" si="479"/>
        <v>0</v>
      </c>
      <c r="AR154" s="99"/>
      <c r="AS154" s="100">
        <f t="shared" si="480"/>
        <v>0</v>
      </c>
      <c r="AT154" s="99"/>
      <c r="AU154" s="100">
        <f t="shared" si="481"/>
        <v>0</v>
      </c>
      <c r="AV154" s="99"/>
      <c r="AW154" s="100">
        <f t="shared" si="482"/>
        <v>0</v>
      </c>
      <c r="AX154" s="99"/>
      <c r="AY154" s="100">
        <f t="shared" si="483"/>
        <v>0</v>
      </c>
      <c r="AZ154" s="99"/>
      <c r="BA154" s="100">
        <f t="shared" si="484"/>
        <v>0</v>
      </c>
      <c r="BB154" s="99"/>
      <c r="BC154" s="100">
        <f t="shared" si="485"/>
        <v>0</v>
      </c>
      <c r="BD154" s="99"/>
      <c r="BE154" s="100">
        <f t="shared" si="486"/>
        <v>0</v>
      </c>
      <c r="BF154" s="101">
        <f t="shared" si="487"/>
        <v>0</v>
      </c>
      <c r="BG154" s="100">
        <f t="shared" si="487"/>
        <v>0</v>
      </c>
      <c r="BH154" s="96"/>
      <c r="BI154" s="104">
        <f t="shared" si="488"/>
        <v>0</v>
      </c>
      <c r="BJ154" s="98"/>
      <c r="BK154" s="104">
        <f t="shared" si="489"/>
        <v>0</v>
      </c>
      <c r="BL154" s="99"/>
      <c r="BM154" s="100">
        <f t="shared" si="490"/>
        <v>0</v>
      </c>
      <c r="BN154" s="99"/>
      <c r="BO154" s="100">
        <f t="shared" si="491"/>
        <v>0</v>
      </c>
      <c r="BP154" s="99"/>
      <c r="BQ154" s="100">
        <f t="shared" si="492"/>
        <v>0</v>
      </c>
      <c r="BR154" s="99"/>
      <c r="BS154" s="100">
        <f t="shared" si="493"/>
        <v>0</v>
      </c>
      <c r="BT154" s="99"/>
      <c r="BU154" s="100">
        <f t="shared" si="494"/>
        <v>0</v>
      </c>
      <c r="BV154" s="99"/>
      <c r="BW154" s="100">
        <f t="shared" si="495"/>
        <v>0</v>
      </c>
      <c r="BX154" s="99"/>
      <c r="BY154" s="100">
        <f t="shared" si="496"/>
        <v>0</v>
      </c>
      <c r="BZ154" s="99"/>
      <c r="CA154" s="100">
        <f t="shared" si="497"/>
        <v>0</v>
      </c>
      <c r="CB154" s="99"/>
      <c r="CC154" s="100">
        <f t="shared" si="498"/>
        <v>0</v>
      </c>
      <c r="CD154" s="99"/>
      <c r="CE154" s="100">
        <f t="shared" si="499"/>
        <v>0</v>
      </c>
      <c r="CF154" s="101">
        <f t="shared" si="500"/>
        <v>0</v>
      </c>
      <c r="CG154" s="100">
        <f t="shared" si="500"/>
        <v>0</v>
      </c>
    </row>
    <row r="155" spans="1:85" s="102" customFormat="1" ht="19.899999999999999" customHeight="1" x14ac:dyDescent="0.25">
      <c r="A155" s="94">
        <v>124</v>
      </c>
      <c r="B155" s="95" t="s">
        <v>173</v>
      </c>
      <c r="C155" s="95" t="s">
        <v>74</v>
      </c>
      <c r="D155" s="94">
        <f t="shared" si="462"/>
        <v>2</v>
      </c>
      <c r="E155" s="94">
        <v>0.17499999999999999</v>
      </c>
      <c r="F155" s="94" t="s">
        <v>170</v>
      </c>
      <c r="G155" s="94">
        <v>1450</v>
      </c>
      <c r="H155" s="94"/>
      <c r="I155" s="104">
        <f t="shared" si="463"/>
        <v>0</v>
      </c>
      <c r="J155" s="94">
        <v>72</v>
      </c>
      <c r="K155" s="104">
        <f t="shared" si="464"/>
        <v>12.6</v>
      </c>
      <c r="L155" s="94">
        <v>120</v>
      </c>
      <c r="M155" s="104">
        <f t="shared" si="465"/>
        <v>21</v>
      </c>
      <c r="N155" s="94">
        <v>108</v>
      </c>
      <c r="O155" s="104">
        <f t="shared" si="466"/>
        <v>18.899999999999999</v>
      </c>
      <c r="P155" s="94">
        <v>144</v>
      </c>
      <c r="Q155" s="104">
        <f t="shared" si="467"/>
        <v>25.2</v>
      </c>
      <c r="R155" s="94"/>
      <c r="S155" s="104">
        <f t="shared" si="468"/>
        <v>0</v>
      </c>
      <c r="T155" s="94">
        <v>66</v>
      </c>
      <c r="U155" s="104">
        <f t="shared" si="469"/>
        <v>11.549999999999999</v>
      </c>
      <c r="V155" s="94"/>
      <c r="W155" s="104">
        <f t="shared" si="470"/>
        <v>0</v>
      </c>
      <c r="X155" s="94"/>
      <c r="Y155" s="104">
        <f t="shared" si="471"/>
        <v>0</v>
      </c>
      <c r="Z155" s="94"/>
      <c r="AA155" s="104">
        <f t="shared" si="472"/>
        <v>0</v>
      </c>
      <c r="AB155" s="94"/>
      <c r="AC155" s="104">
        <f t="shared" si="473"/>
        <v>0</v>
      </c>
      <c r="AD155" s="94"/>
      <c r="AE155" s="104">
        <f t="shared" si="474"/>
        <v>0</v>
      </c>
      <c r="AF155" s="101">
        <f t="shared" si="475"/>
        <v>510</v>
      </c>
      <c r="AG155" s="100">
        <f t="shared" si="476"/>
        <v>89.25</v>
      </c>
      <c r="AH155" s="96"/>
      <c r="AI155" s="104">
        <f t="shared" si="477"/>
        <v>0</v>
      </c>
      <c r="AJ155" s="98"/>
      <c r="AK155" s="104">
        <f t="shared" si="477"/>
        <v>0</v>
      </c>
      <c r="AL155" s="99"/>
      <c r="AM155" s="100">
        <f t="shared" si="478"/>
        <v>0</v>
      </c>
      <c r="AN155" s="99"/>
      <c r="AO155" s="100">
        <f t="shared" si="479"/>
        <v>0</v>
      </c>
      <c r="AP155" s="99"/>
      <c r="AQ155" s="100">
        <f t="shared" si="479"/>
        <v>0</v>
      </c>
      <c r="AR155" s="99"/>
      <c r="AS155" s="100">
        <f t="shared" si="480"/>
        <v>0</v>
      </c>
      <c r="AT155" s="99"/>
      <c r="AU155" s="100">
        <f t="shared" si="481"/>
        <v>0</v>
      </c>
      <c r="AV155" s="99"/>
      <c r="AW155" s="100">
        <f t="shared" si="482"/>
        <v>0</v>
      </c>
      <c r="AX155" s="99"/>
      <c r="AY155" s="100">
        <f t="shared" si="483"/>
        <v>0</v>
      </c>
      <c r="AZ155" s="99"/>
      <c r="BA155" s="100">
        <f t="shared" si="484"/>
        <v>0</v>
      </c>
      <c r="BB155" s="99"/>
      <c r="BC155" s="100">
        <f t="shared" si="485"/>
        <v>0</v>
      </c>
      <c r="BD155" s="99"/>
      <c r="BE155" s="100">
        <f t="shared" si="486"/>
        <v>0</v>
      </c>
      <c r="BF155" s="101">
        <f t="shared" si="487"/>
        <v>0</v>
      </c>
      <c r="BG155" s="100">
        <f t="shared" si="487"/>
        <v>0</v>
      </c>
      <c r="BH155" s="96"/>
      <c r="BI155" s="104">
        <f t="shared" si="488"/>
        <v>0</v>
      </c>
      <c r="BJ155" s="98"/>
      <c r="BK155" s="104">
        <f t="shared" si="489"/>
        <v>0</v>
      </c>
      <c r="BL155" s="99"/>
      <c r="BM155" s="100">
        <f t="shared" si="490"/>
        <v>0</v>
      </c>
      <c r="BN155" s="99"/>
      <c r="BO155" s="100">
        <f t="shared" si="491"/>
        <v>0</v>
      </c>
      <c r="BP155" s="99"/>
      <c r="BQ155" s="100">
        <f t="shared" si="492"/>
        <v>0</v>
      </c>
      <c r="BR155" s="99"/>
      <c r="BS155" s="100">
        <f t="shared" si="493"/>
        <v>0</v>
      </c>
      <c r="BT155" s="99"/>
      <c r="BU155" s="100">
        <f t="shared" si="494"/>
        <v>0</v>
      </c>
      <c r="BV155" s="99"/>
      <c r="BW155" s="100">
        <f t="shared" si="495"/>
        <v>0</v>
      </c>
      <c r="BX155" s="99"/>
      <c r="BY155" s="100">
        <f t="shared" si="496"/>
        <v>0</v>
      </c>
      <c r="BZ155" s="99"/>
      <c r="CA155" s="100">
        <f t="shared" si="497"/>
        <v>0</v>
      </c>
      <c r="CB155" s="99"/>
      <c r="CC155" s="100">
        <f t="shared" si="498"/>
        <v>0</v>
      </c>
      <c r="CD155" s="99"/>
      <c r="CE155" s="100">
        <f t="shared" si="499"/>
        <v>0</v>
      </c>
      <c r="CF155" s="101">
        <f t="shared" si="500"/>
        <v>0</v>
      </c>
      <c r="CG155" s="100">
        <f t="shared" si="500"/>
        <v>0</v>
      </c>
    </row>
    <row r="156" spans="1:85" s="102" customFormat="1" ht="19.899999999999999" customHeight="1" x14ac:dyDescent="0.25">
      <c r="A156" s="94">
        <v>125</v>
      </c>
      <c r="B156" s="95" t="s">
        <v>174</v>
      </c>
      <c r="C156" s="95" t="s">
        <v>74</v>
      </c>
      <c r="D156" s="94">
        <f t="shared" si="462"/>
        <v>2</v>
      </c>
      <c r="E156" s="94">
        <v>0.7</v>
      </c>
      <c r="F156" s="94" t="s">
        <v>75</v>
      </c>
      <c r="G156" s="94">
        <v>1650</v>
      </c>
      <c r="H156" s="94"/>
      <c r="I156" s="100">
        <f t="shared" si="463"/>
        <v>0</v>
      </c>
      <c r="J156" s="94"/>
      <c r="K156" s="100">
        <f t="shared" si="464"/>
        <v>0</v>
      </c>
      <c r="L156" s="94"/>
      <c r="M156" s="100">
        <f t="shared" si="465"/>
        <v>0</v>
      </c>
      <c r="N156" s="94"/>
      <c r="O156" s="100">
        <f t="shared" si="466"/>
        <v>0</v>
      </c>
      <c r="P156" s="94"/>
      <c r="Q156" s="100">
        <f t="shared" si="467"/>
        <v>0</v>
      </c>
      <c r="R156" s="94"/>
      <c r="S156" s="100">
        <f t="shared" si="468"/>
        <v>0</v>
      </c>
      <c r="T156" s="94"/>
      <c r="U156" s="100">
        <f t="shared" si="469"/>
        <v>0</v>
      </c>
      <c r="V156" s="94"/>
      <c r="W156" s="100">
        <f t="shared" si="470"/>
        <v>0</v>
      </c>
      <c r="X156" s="94"/>
      <c r="Y156" s="100">
        <f t="shared" si="471"/>
        <v>0</v>
      </c>
      <c r="Z156" s="94"/>
      <c r="AA156" s="100">
        <f t="shared" si="472"/>
        <v>0</v>
      </c>
      <c r="AB156" s="94"/>
      <c r="AC156" s="100">
        <f t="shared" si="473"/>
        <v>0</v>
      </c>
      <c r="AD156" s="94"/>
      <c r="AE156" s="100">
        <f t="shared" si="474"/>
        <v>0</v>
      </c>
      <c r="AF156" s="101">
        <f t="shared" si="475"/>
        <v>0</v>
      </c>
      <c r="AG156" s="100">
        <f t="shared" si="476"/>
        <v>0</v>
      </c>
      <c r="AH156" s="99"/>
      <c r="AI156" s="100">
        <f t="shared" si="477"/>
        <v>0</v>
      </c>
      <c r="AJ156" s="99"/>
      <c r="AK156" s="100">
        <f t="shared" si="477"/>
        <v>0</v>
      </c>
      <c r="AL156" s="99"/>
      <c r="AM156" s="100">
        <f t="shared" si="478"/>
        <v>0</v>
      </c>
      <c r="AN156" s="99"/>
      <c r="AO156" s="100">
        <f t="shared" si="479"/>
        <v>0</v>
      </c>
      <c r="AP156" s="99"/>
      <c r="AQ156" s="100">
        <f t="shared" si="479"/>
        <v>0</v>
      </c>
      <c r="AR156" s="99"/>
      <c r="AS156" s="100">
        <f t="shared" si="480"/>
        <v>0</v>
      </c>
      <c r="AT156" s="99"/>
      <c r="AU156" s="100">
        <f t="shared" si="481"/>
        <v>0</v>
      </c>
      <c r="AV156" s="99"/>
      <c r="AW156" s="100">
        <f t="shared" si="482"/>
        <v>0</v>
      </c>
      <c r="AX156" s="99"/>
      <c r="AY156" s="100">
        <f t="shared" si="483"/>
        <v>0</v>
      </c>
      <c r="AZ156" s="99"/>
      <c r="BA156" s="100">
        <f t="shared" si="484"/>
        <v>0</v>
      </c>
      <c r="BB156" s="99"/>
      <c r="BC156" s="100">
        <f t="shared" si="485"/>
        <v>0</v>
      </c>
      <c r="BD156" s="99"/>
      <c r="BE156" s="100">
        <f t="shared" si="486"/>
        <v>0</v>
      </c>
      <c r="BF156" s="101">
        <f t="shared" si="487"/>
        <v>0</v>
      </c>
      <c r="BG156" s="100">
        <f t="shared" si="487"/>
        <v>0</v>
      </c>
      <c r="BH156" s="99"/>
      <c r="BI156" s="100">
        <f t="shared" si="488"/>
        <v>0</v>
      </c>
      <c r="BJ156" s="99"/>
      <c r="BK156" s="100">
        <f t="shared" si="489"/>
        <v>0</v>
      </c>
      <c r="BL156" s="99"/>
      <c r="BM156" s="100">
        <f t="shared" si="490"/>
        <v>0</v>
      </c>
      <c r="BN156" s="99"/>
      <c r="BO156" s="100">
        <f t="shared" si="491"/>
        <v>0</v>
      </c>
      <c r="BP156" s="99"/>
      <c r="BQ156" s="100">
        <f t="shared" si="492"/>
        <v>0</v>
      </c>
      <c r="BR156" s="99"/>
      <c r="BS156" s="100">
        <f t="shared" si="493"/>
        <v>0</v>
      </c>
      <c r="BT156" s="99"/>
      <c r="BU156" s="100">
        <f t="shared" si="494"/>
        <v>0</v>
      </c>
      <c r="BV156" s="99"/>
      <c r="BW156" s="100">
        <f t="shared" si="495"/>
        <v>0</v>
      </c>
      <c r="BX156" s="99"/>
      <c r="BY156" s="100">
        <f t="shared" si="496"/>
        <v>0</v>
      </c>
      <c r="BZ156" s="99"/>
      <c r="CA156" s="100">
        <f t="shared" si="497"/>
        <v>0</v>
      </c>
      <c r="CB156" s="99"/>
      <c r="CC156" s="100">
        <f t="shared" si="498"/>
        <v>0</v>
      </c>
      <c r="CD156" s="99"/>
      <c r="CE156" s="100">
        <f t="shared" si="499"/>
        <v>0</v>
      </c>
      <c r="CF156" s="101">
        <f t="shared" si="500"/>
        <v>0</v>
      </c>
      <c r="CG156" s="100">
        <f t="shared" si="500"/>
        <v>0</v>
      </c>
    </row>
    <row r="157" spans="1:85" s="102" customFormat="1" ht="19.899999999999999" customHeight="1" x14ac:dyDescent="0.25">
      <c r="A157" s="94">
        <v>126</v>
      </c>
      <c r="B157" s="95" t="s">
        <v>203</v>
      </c>
      <c r="C157" s="95" t="s">
        <v>74</v>
      </c>
      <c r="D157" s="94">
        <f t="shared" si="462"/>
        <v>2</v>
      </c>
      <c r="E157" s="94">
        <v>0.7</v>
      </c>
      <c r="F157" s="94" t="s">
        <v>75</v>
      </c>
      <c r="G157" s="94"/>
      <c r="H157" s="94"/>
      <c r="I157" s="100"/>
      <c r="J157" s="94"/>
      <c r="K157" s="100"/>
      <c r="L157" s="94"/>
      <c r="M157" s="100"/>
      <c r="N157" s="94"/>
      <c r="O157" s="100"/>
      <c r="P157" s="94"/>
      <c r="Q157" s="100"/>
      <c r="R157" s="94"/>
      <c r="S157" s="100"/>
      <c r="T157" s="94"/>
      <c r="U157" s="100"/>
      <c r="V157" s="94"/>
      <c r="W157" s="100"/>
      <c r="X157" s="94"/>
      <c r="Y157" s="100"/>
      <c r="Z157" s="94"/>
      <c r="AA157" s="100"/>
      <c r="AB157" s="94"/>
      <c r="AC157" s="100"/>
      <c r="AD157" s="94"/>
      <c r="AE157" s="100"/>
      <c r="AF157" s="101"/>
      <c r="AG157" s="100"/>
      <c r="AH157" s="99"/>
      <c r="AI157" s="100"/>
      <c r="AJ157" s="99"/>
      <c r="AK157" s="100"/>
      <c r="AL157" s="99"/>
      <c r="AM157" s="100"/>
      <c r="AN157" s="99"/>
      <c r="AO157" s="100"/>
      <c r="AP157" s="99"/>
      <c r="AQ157" s="100"/>
      <c r="AR157" s="99"/>
      <c r="AS157" s="100"/>
      <c r="AT157" s="99"/>
      <c r="AU157" s="100"/>
      <c r="AV157" s="99"/>
      <c r="AW157" s="100"/>
      <c r="AX157" s="99"/>
      <c r="AY157" s="100"/>
      <c r="AZ157" s="99"/>
      <c r="BA157" s="100"/>
      <c r="BB157" s="99"/>
      <c r="BC157" s="100"/>
      <c r="BD157" s="99"/>
      <c r="BE157" s="100"/>
      <c r="BF157" s="101"/>
      <c r="BG157" s="100"/>
      <c r="BH157" s="99"/>
      <c r="BI157" s="100"/>
      <c r="BJ157" s="99"/>
      <c r="BK157" s="100"/>
      <c r="BL157" s="99"/>
      <c r="BM157" s="100"/>
      <c r="BN157" s="99"/>
      <c r="BO157" s="100"/>
      <c r="BP157" s="99"/>
      <c r="BQ157" s="100"/>
      <c r="BR157" s="99"/>
      <c r="BS157" s="100"/>
      <c r="BT157" s="99"/>
      <c r="BU157" s="100"/>
      <c r="BV157" s="99"/>
      <c r="BW157" s="100"/>
      <c r="BX157" s="99"/>
      <c r="BY157" s="100"/>
      <c r="BZ157" s="99"/>
      <c r="CA157" s="100"/>
      <c r="CB157" s="99"/>
      <c r="CC157" s="100"/>
      <c r="CD157" s="99"/>
      <c r="CE157" s="100"/>
      <c r="CF157" s="101"/>
      <c r="CG157" s="100"/>
    </row>
    <row r="158" spans="1:85" s="102" customFormat="1" ht="19.899999999999999" customHeight="1" x14ac:dyDescent="0.25">
      <c r="A158" s="94">
        <v>127</v>
      </c>
      <c r="B158" s="95" t="s">
        <v>212</v>
      </c>
      <c r="C158" s="95"/>
      <c r="D158" s="94">
        <f t="shared" si="462"/>
        <v>2</v>
      </c>
      <c r="E158" s="94"/>
      <c r="F158" s="94"/>
      <c r="G158" s="94"/>
      <c r="H158" s="94"/>
      <c r="I158" s="100"/>
      <c r="J158" s="94"/>
      <c r="K158" s="100"/>
      <c r="L158" s="94"/>
      <c r="M158" s="100"/>
      <c r="N158" s="94"/>
      <c r="O158" s="100"/>
      <c r="P158" s="94"/>
      <c r="Q158" s="100"/>
      <c r="R158" s="94"/>
      <c r="S158" s="100"/>
      <c r="T158" s="94"/>
      <c r="U158" s="100"/>
      <c r="V158" s="94"/>
      <c r="W158" s="100"/>
      <c r="X158" s="94"/>
      <c r="Y158" s="100"/>
      <c r="Z158" s="94"/>
      <c r="AA158" s="100"/>
      <c r="AB158" s="94"/>
      <c r="AC158" s="100"/>
      <c r="AD158" s="94"/>
      <c r="AE158" s="100"/>
      <c r="AF158" s="101"/>
      <c r="AG158" s="100"/>
      <c r="AH158" s="99"/>
      <c r="AI158" s="100"/>
      <c r="AJ158" s="99"/>
      <c r="AK158" s="100"/>
      <c r="AL158" s="99"/>
      <c r="AM158" s="100"/>
      <c r="AN158" s="99"/>
      <c r="AO158" s="100"/>
      <c r="AP158" s="99"/>
      <c r="AQ158" s="100"/>
      <c r="AR158" s="99"/>
      <c r="AS158" s="100"/>
      <c r="AT158" s="99"/>
      <c r="AU158" s="100"/>
      <c r="AV158" s="99"/>
      <c r="AW158" s="100"/>
      <c r="AX158" s="99"/>
      <c r="AY158" s="100"/>
      <c r="AZ158" s="99"/>
      <c r="BA158" s="100"/>
      <c r="BB158" s="99"/>
      <c r="BC158" s="100"/>
      <c r="BD158" s="99"/>
      <c r="BE158" s="100"/>
      <c r="BF158" s="101"/>
      <c r="BG158" s="100"/>
      <c r="BH158" s="99"/>
      <c r="BI158" s="100"/>
      <c r="BJ158" s="99"/>
      <c r="BK158" s="100"/>
      <c r="BL158" s="99"/>
      <c r="BM158" s="100"/>
      <c r="BN158" s="99"/>
      <c r="BO158" s="100"/>
      <c r="BP158" s="99"/>
      <c r="BQ158" s="100"/>
      <c r="BR158" s="99"/>
      <c r="BS158" s="100"/>
      <c r="BT158" s="99"/>
      <c r="BU158" s="100"/>
      <c r="BV158" s="99"/>
      <c r="BW158" s="100"/>
      <c r="BX158" s="99"/>
      <c r="BY158" s="100"/>
      <c r="BZ158" s="99"/>
      <c r="CA158" s="100"/>
      <c r="CB158" s="99"/>
      <c r="CC158" s="100"/>
      <c r="CD158" s="99"/>
      <c r="CE158" s="100"/>
      <c r="CF158" s="101"/>
      <c r="CG158" s="100"/>
    </row>
    <row r="159" spans="1:85" s="102" customFormat="1" ht="19.899999999999999" customHeight="1" x14ac:dyDescent="0.25">
      <c r="A159" s="94">
        <v>128</v>
      </c>
      <c r="B159" s="95" t="s">
        <v>175</v>
      </c>
      <c r="C159" s="95" t="s">
        <v>74</v>
      </c>
      <c r="D159" s="94">
        <f t="shared" si="462"/>
        <v>2</v>
      </c>
      <c r="E159" s="94">
        <v>0.7</v>
      </c>
      <c r="F159" s="94" t="s">
        <v>75</v>
      </c>
      <c r="G159" s="94"/>
      <c r="H159" s="94"/>
      <c r="I159" s="100">
        <f t="shared" si="463"/>
        <v>0</v>
      </c>
      <c r="J159" s="94"/>
      <c r="K159" s="100">
        <f t="shared" si="464"/>
        <v>0</v>
      </c>
      <c r="L159" s="94"/>
      <c r="M159" s="100">
        <f t="shared" si="465"/>
        <v>0</v>
      </c>
      <c r="N159" s="94"/>
      <c r="O159" s="100">
        <f t="shared" si="466"/>
        <v>0</v>
      </c>
      <c r="P159" s="94"/>
      <c r="Q159" s="100">
        <f t="shared" si="467"/>
        <v>0</v>
      </c>
      <c r="R159" s="94"/>
      <c r="S159" s="100">
        <f t="shared" si="468"/>
        <v>0</v>
      </c>
      <c r="T159" s="94"/>
      <c r="U159" s="100">
        <f t="shared" si="469"/>
        <v>0</v>
      </c>
      <c r="V159" s="94"/>
      <c r="W159" s="100">
        <f t="shared" si="470"/>
        <v>0</v>
      </c>
      <c r="X159" s="94"/>
      <c r="Y159" s="100">
        <f t="shared" si="471"/>
        <v>0</v>
      </c>
      <c r="Z159" s="94"/>
      <c r="AA159" s="100">
        <f t="shared" si="472"/>
        <v>0</v>
      </c>
      <c r="AB159" s="94"/>
      <c r="AC159" s="100">
        <f t="shared" si="473"/>
        <v>0</v>
      </c>
      <c r="AD159" s="94"/>
      <c r="AE159" s="100">
        <f t="shared" si="474"/>
        <v>0</v>
      </c>
      <c r="AF159" s="101">
        <f t="shared" si="475"/>
        <v>0</v>
      </c>
      <c r="AG159" s="100">
        <f t="shared" si="476"/>
        <v>0</v>
      </c>
      <c r="AH159" s="99"/>
      <c r="AI159" s="100">
        <f t="shared" si="477"/>
        <v>0</v>
      </c>
      <c r="AJ159" s="99"/>
      <c r="AK159" s="100">
        <f t="shared" si="477"/>
        <v>0</v>
      </c>
      <c r="AL159" s="99"/>
      <c r="AM159" s="100">
        <f t="shared" si="478"/>
        <v>0</v>
      </c>
      <c r="AN159" s="99"/>
      <c r="AO159" s="100">
        <f t="shared" si="479"/>
        <v>0</v>
      </c>
      <c r="AP159" s="99"/>
      <c r="AQ159" s="100">
        <f t="shared" si="479"/>
        <v>0</v>
      </c>
      <c r="AR159" s="99"/>
      <c r="AS159" s="100">
        <f t="shared" si="480"/>
        <v>0</v>
      </c>
      <c r="AT159" s="99"/>
      <c r="AU159" s="100">
        <f t="shared" si="481"/>
        <v>0</v>
      </c>
      <c r="AV159" s="99"/>
      <c r="AW159" s="100">
        <f t="shared" si="482"/>
        <v>0</v>
      </c>
      <c r="AX159" s="99"/>
      <c r="AY159" s="100">
        <f t="shared" si="483"/>
        <v>0</v>
      </c>
      <c r="AZ159" s="99"/>
      <c r="BA159" s="100">
        <f t="shared" si="484"/>
        <v>0</v>
      </c>
      <c r="BB159" s="99"/>
      <c r="BC159" s="100">
        <f t="shared" si="485"/>
        <v>0</v>
      </c>
      <c r="BD159" s="99"/>
      <c r="BE159" s="100">
        <f t="shared" si="486"/>
        <v>0</v>
      </c>
      <c r="BF159" s="101">
        <f t="shared" si="487"/>
        <v>0</v>
      </c>
      <c r="BG159" s="100">
        <f t="shared" si="487"/>
        <v>0</v>
      </c>
      <c r="BH159" s="99"/>
      <c r="BI159" s="100">
        <f t="shared" ref="BI159:BI163" si="501">BH159*$E159</f>
        <v>0</v>
      </c>
      <c r="BJ159" s="99"/>
      <c r="BK159" s="100">
        <f t="shared" ref="BK159:BK163" si="502">BJ159*$E159</f>
        <v>0</v>
      </c>
      <c r="BL159" s="99"/>
      <c r="BM159" s="100">
        <f t="shared" ref="BM159:BM163" si="503">BL159*$E159</f>
        <v>0</v>
      </c>
      <c r="BN159" s="99"/>
      <c r="BO159" s="100">
        <f t="shared" ref="BO159:BO163" si="504">BN159*$E159</f>
        <v>0</v>
      </c>
      <c r="BP159" s="99"/>
      <c r="BQ159" s="100">
        <f t="shared" ref="BQ159:BQ163" si="505">BP159*$E159</f>
        <v>0</v>
      </c>
      <c r="BR159" s="99"/>
      <c r="BS159" s="100">
        <f t="shared" ref="BS159:BS163" si="506">BR159*$E159</f>
        <v>0</v>
      </c>
      <c r="BT159" s="99"/>
      <c r="BU159" s="100">
        <f t="shared" ref="BU159:BU163" si="507">BT159*$E159</f>
        <v>0</v>
      </c>
      <c r="BV159" s="99"/>
      <c r="BW159" s="100">
        <f t="shared" ref="BW159:BW163" si="508">BV159*$E159</f>
        <v>0</v>
      </c>
      <c r="BX159" s="99"/>
      <c r="BY159" s="100">
        <f t="shared" ref="BY159:BY163" si="509">BX159*$E159</f>
        <v>0</v>
      </c>
      <c r="BZ159" s="99"/>
      <c r="CA159" s="100">
        <f t="shared" ref="CA159:CA163" si="510">BZ159*$E159</f>
        <v>0</v>
      </c>
      <c r="CB159" s="99"/>
      <c r="CC159" s="100">
        <f t="shared" ref="CC159:CC163" si="511">CB159*$E159</f>
        <v>0</v>
      </c>
      <c r="CD159" s="99"/>
      <c r="CE159" s="100">
        <f t="shared" ref="CE159:CE163" si="512">CD159*$E159</f>
        <v>0</v>
      </c>
      <c r="CF159" s="101">
        <f t="shared" ref="CF159:CG163" si="513">SUM(BH159,BJ159,BL159,BN159,BP159,BR159,BT159,BV159,BX159,BZ159,CB159,CD159)</f>
        <v>0</v>
      </c>
      <c r="CG159" s="100">
        <f t="shared" si="513"/>
        <v>0</v>
      </c>
    </row>
    <row r="160" spans="1:85" s="102" customFormat="1" ht="19.899999999999999" customHeight="1" x14ac:dyDescent="0.25">
      <c r="A160" s="94">
        <v>129</v>
      </c>
      <c r="B160" s="95" t="s">
        <v>176</v>
      </c>
      <c r="C160" s="95" t="s">
        <v>74</v>
      </c>
      <c r="D160" s="94">
        <f t="shared" si="462"/>
        <v>2</v>
      </c>
      <c r="E160" s="94">
        <v>0.35</v>
      </c>
      <c r="F160" s="94" t="s">
        <v>83</v>
      </c>
      <c r="G160" s="94"/>
      <c r="H160" s="94"/>
      <c r="I160" s="100">
        <f t="shared" si="463"/>
        <v>0</v>
      </c>
      <c r="J160" s="94"/>
      <c r="K160" s="100">
        <f t="shared" si="464"/>
        <v>0</v>
      </c>
      <c r="L160" s="94"/>
      <c r="M160" s="100">
        <f t="shared" si="465"/>
        <v>0</v>
      </c>
      <c r="N160" s="94"/>
      <c r="O160" s="100">
        <f t="shared" si="466"/>
        <v>0</v>
      </c>
      <c r="P160" s="94"/>
      <c r="Q160" s="100">
        <f t="shared" si="467"/>
        <v>0</v>
      </c>
      <c r="R160" s="94"/>
      <c r="S160" s="100">
        <f t="shared" si="468"/>
        <v>0</v>
      </c>
      <c r="T160" s="94"/>
      <c r="U160" s="100">
        <f t="shared" si="469"/>
        <v>0</v>
      </c>
      <c r="V160" s="94"/>
      <c r="W160" s="100">
        <f t="shared" si="470"/>
        <v>0</v>
      </c>
      <c r="X160" s="94"/>
      <c r="Y160" s="100">
        <f t="shared" si="471"/>
        <v>0</v>
      </c>
      <c r="Z160" s="94"/>
      <c r="AA160" s="100">
        <f t="shared" si="472"/>
        <v>0</v>
      </c>
      <c r="AB160" s="94"/>
      <c r="AC160" s="100">
        <f t="shared" si="473"/>
        <v>0</v>
      </c>
      <c r="AD160" s="94"/>
      <c r="AE160" s="100">
        <f t="shared" si="474"/>
        <v>0</v>
      </c>
      <c r="AF160" s="101">
        <f t="shared" si="475"/>
        <v>0</v>
      </c>
      <c r="AG160" s="100">
        <f t="shared" si="476"/>
        <v>0</v>
      </c>
      <c r="AH160" s="99"/>
      <c r="AI160" s="100">
        <f t="shared" si="477"/>
        <v>0</v>
      </c>
      <c r="AJ160" s="99"/>
      <c r="AK160" s="100">
        <f t="shared" si="477"/>
        <v>0</v>
      </c>
      <c r="AL160" s="99"/>
      <c r="AM160" s="100">
        <f t="shared" si="478"/>
        <v>0</v>
      </c>
      <c r="AN160" s="99"/>
      <c r="AO160" s="100">
        <f t="shared" si="479"/>
        <v>0</v>
      </c>
      <c r="AP160" s="99"/>
      <c r="AQ160" s="100">
        <f t="shared" si="479"/>
        <v>0</v>
      </c>
      <c r="AR160" s="99"/>
      <c r="AS160" s="100">
        <f t="shared" si="480"/>
        <v>0</v>
      </c>
      <c r="AT160" s="99"/>
      <c r="AU160" s="100">
        <f t="shared" si="481"/>
        <v>0</v>
      </c>
      <c r="AV160" s="99"/>
      <c r="AW160" s="100">
        <f t="shared" si="482"/>
        <v>0</v>
      </c>
      <c r="AX160" s="99"/>
      <c r="AY160" s="100">
        <f t="shared" si="483"/>
        <v>0</v>
      </c>
      <c r="AZ160" s="99"/>
      <c r="BA160" s="100">
        <f t="shared" si="484"/>
        <v>0</v>
      </c>
      <c r="BB160" s="99"/>
      <c r="BC160" s="100">
        <f t="shared" si="485"/>
        <v>0</v>
      </c>
      <c r="BD160" s="99"/>
      <c r="BE160" s="100">
        <f t="shared" si="486"/>
        <v>0</v>
      </c>
      <c r="BF160" s="101">
        <f t="shared" si="487"/>
        <v>0</v>
      </c>
      <c r="BG160" s="100">
        <f t="shared" si="487"/>
        <v>0</v>
      </c>
      <c r="BH160" s="99"/>
      <c r="BI160" s="100">
        <f t="shared" si="501"/>
        <v>0</v>
      </c>
      <c r="BJ160" s="99"/>
      <c r="BK160" s="100">
        <f t="shared" si="502"/>
        <v>0</v>
      </c>
      <c r="BL160" s="99"/>
      <c r="BM160" s="100">
        <f t="shared" si="503"/>
        <v>0</v>
      </c>
      <c r="BN160" s="99"/>
      <c r="BO160" s="100">
        <f t="shared" si="504"/>
        <v>0</v>
      </c>
      <c r="BP160" s="99"/>
      <c r="BQ160" s="100">
        <f t="shared" si="505"/>
        <v>0</v>
      </c>
      <c r="BR160" s="99"/>
      <c r="BS160" s="100">
        <f t="shared" si="506"/>
        <v>0</v>
      </c>
      <c r="BT160" s="99"/>
      <c r="BU160" s="100">
        <f t="shared" si="507"/>
        <v>0</v>
      </c>
      <c r="BV160" s="99"/>
      <c r="BW160" s="100">
        <f t="shared" si="508"/>
        <v>0</v>
      </c>
      <c r="BX160" s="99"/>
      <c r="BY160" s="100">
        <f t="shared" si="509"/>
        <v>0</v>
      </c>
      <c r="BZ160" s="99"/>
      <c r="CA160" s="100">
        <f t="shared" si="510"/>
        <v>0</v>
      </c>
      <c r="CB160" s="99"/>
      <c r="CC160" s="100">
        <f t="shared" si="511"/>
        <v>0</v>
      </c>
      <c r="CD160" s="99"/>
      <c r="CE160" s="100">
        <f t="shared" si="512"/>
        <v>0</v>
      </c>
      <c r="CF160" s="101">
        <f t="shared" si="513"/>
        <v>0</v>
      </c>
      <c r="CG160" s="100">
        <f t="shared" si="513"/>
        <v>0</v>
      </c>
    </row>
    <row r="161" spans="1:85" s="102" customFormat="1" ht="19.899999999999999" customHeight="1" x14ac:dyDescent="0.25">
      <c r="A161" s="94">
        <v>130</v>
      </c>
      <c r="B161" s="95" t="s">
        <v>177</v>
      </c>
      <c r="C161" s="95" t="s">
        <v>74</v>
      </c>
      <c r="D161" s="94">
        <f t="shared" si="462"/>
        <v>2</v>
      </c>
      <c r="E161" s="94">
        <v>0.7</v>
      </c>
      <c r="F161" s="94" t="s">
        <v>75</v>
      </c>
      <c r="G161" s="94"/>
      <c r="H161" s="94"/>
      <c r="I161" s="100">
        <f t="shared" si="463"/>
        <v>0</v>
      </c>
      <c r="J161" s="94"/>
      <c r="K161" s="100">
        <f t="shared" si="464"/>
        <v>0</v>
      </c>
      <c r="L161" s="94"/>
      <c r="M161" s="100">
        <f t="shared" si="465"/>
        <v>0</v>
      </c>
      <c r="N161" s="94"/>
      <c r="O161" s="100">
        <f t="shared" si="466"/>
        <v>0</v>
      </c>
      <c r="P161" s="94"/>
      <c r="Q161" s="100">
        <f t="shared" si="467"/>
        <v>0</v>
      </c>
      <c r="R161" s="94"/>
      <c r="S161" s="100">
        <f t="shared" si="468"/>
        <v>0</v>
      </c>
      <c r="T161" s="94"/>
      <c r="U161" s="100">
        <f t="shared" si="469"/>
        <v>0</v>
      </c>
      <c r="V161" s="94"/>
      <c r="W161" s="100">
        <f t="shared" si="470"/>
        <v>0</v>
      </c>
      <c r="X161" s="94"/>
      <c r="Y161" s="100">
        <f t="shared" si="471"/>
        <v>0</v>
      </c>
      <c r="Z161" s="94"/>
      <c r="AA161" s="100">
        <f t="shared" si="472"/>
        <v>0</v>
      </c>
      <c r="AB161" s="94"/>
      <c r="AC161" s="100">
        <f t="shared" si="473"/>
        <v>0</v>
      </c>
      <c r="AD161" s="94"/>
      <c r="AE161" s="100">
        <f t="shared" si="474"/>
        <v>0</v>
      </c>
      <c r="AF161" s="101">
        <f t="shared" si="475"/>
        <v>0</v>
      </c>
      <c r="AG161" s="100">
        <f t="shared" si="476"/>
        <v>0</v>
      </c>
      <c r="AH161" s="99"/>
      <c r="AI161" s="100">
        <f t="shared" si="477"/>
        <v>0</v>
      </c>
      <c r="AJ161" s="99"/>
      <c r="AK161" s="100">
        <f t="shared" si="477"/>
        <v>0</v>
      </c>
      <c r="AL161" s="99"/>
      <c r="AM161" s="100">
        <f t="shared" si="478"/>
        <v>0</v>
      </c>
      <c r="AN161" s="99"/>
      <c r="AO161" s="100">
        <f t="shared" si="479"/>
        <v>0</v>
      </c>
      <c r="AP161" s="99"/>
      <c r="AQ161" s="100">
        <f t="shared" si="479"/>
        <v>0</v>
      </c>
      <c r="AR161" s="99"/>
      <c r="AS161" s="100">
        <f t="shared" si="480"/>
        <v>0</v>
      </c>
      <c r="AT161" s="99"/>
      <c r="AU161" s="100">
        <f t="shared" si="481"/>
        <v>0</v>
      </c>
      <c r="AV161" s="99"/>
      <c r="AW161" s="100">
        <f t="shared" si="482"/>
        <v>0</v>
      </c>
      <c r="AX161" s="99"/>
      <c r="AY161" s="100">
        <f t="shared" si="483"/>
        <v>0</v>
      </c>
      <c r="AZ161" s="99"/>
      <c r="BA161" s="100">
        <f t="shared" si="484"/>
        <v>0</v>
      </c>
      <c r="BB161" s="99"/>
      <c r="BC161" s="100">
        <f t="shared" si="485"/>
        <v>0</v>
      </c>
      <c r="BD161" s="99"/>
      <c r="BE161" s="100">
        <f t="shared" si="486"/>
        <v>0</v>
      </c>
      <c r="BF161" s="101">
        <f t="shared" si="487"/>
        <v>0</v>
      </c>
      <c r="BG161" s="100">
        <f t="shared" si="487"/>
        <v>0</v>
      </c>
      <c r="BH161" s="99"/>
      <c r="BI161" s="100">
        <f t="shared" si="501"/>
        <v>0</v>
      </c>
      <c r="BJ161" s="99"/>
      <c r="BK161" s="100">
        <f t="shared" si="502"/>
        <v>0</v>
      </c>
      <c r="BL161" s="99"/>
      <c r="BM161" s="100">
        <f t="shared" si="503"/>
        <v>0</v>
      </c>
      <c r="BN161" s="99"/>
      <c r="BO161" s="100">
        <f t="shared" si="504"/>
        <v>0</v>
      </c>
      <c r="BP161" s="99"/>
      <c r="BQ161" s="100">
        <f t="shared" si="505"/>
        <v>0</v>
      </c>
      <c r="BR161" s="99"/>
      <c r="BS161" s="100">
        <f t="shared" si="506"/>
        <v>0</v>
      </c>
      <c r="BT161" s="99"/>
      <c r="BU161" s="100">
        <f t="shared" si="507"/>
        <v>0</v>
      </c>
      <c r="BV161" s="99"/>
      <c r="BW161" s="100">
        <f t="shared" si="508"/>
        <v>0</v>
      </c>
      <c r="BX161" s="99"/>
      <c r="BY161" s="100">
        <f t="shared" si="509"/>
        <v>0</v>
      </c>
      <c r="BZ161" s="99"/>
      <c r="CA161" s="100">
        <f t="shared" si="510"/>
        <v>0</v>
      </c>
      <c r="CB161" s="99"/>
      <c r="CC161" s="100">
        <f t="shared" si="511"/>
        <v>0</v>
      </c>
      <c r="CD161" s="99"/>
      <c r="CE161" s="100">
        <f t="shared" si="512"/>
        <v>0</v>
      </c>
      <c r="CF161" s="101">
        <f t="shared" si="513"/>
        <v>0</v>
      </c>
      <c r="CG161" s="100">
        <f t="shared" si="513"/>
        <v>0</v>
      </c>
    </row>
    <row r="162" spans="1:85" s="102" customFormat="1" ht="19.899999999999999" customHeight="1" x14ac:dyDescent="0.25">
      <c r="A162" s="94">
        <v>131</v>
      </c>
      <c r="B162" s="95" t="s">
        <v>178</v>
      </c>
      <c r="C162" s="95" t="s">
        <v>74</v>
      </c>
      <c r="D162" s="94">
        <f t="shared" si="462"/>
        <v>2</v>
      </c>
      <c r="E162" s="94">
        <v>0.35</v>
      </c>
      <c r="F162" s="94" t="s">
        <v>83</v>
      </c>
      <c r="G162" s="94"/>
      <c r="H162" s="94"/>
      <c r="I162" s="100">
        <f t="shared" si="463"/>
        <v>0</v>
      </c>
      <c r="J162" s="94"/>
      <c r="K162" s="100">
        <f t="shared" si="464"/>
        <v>0</v>
      </c>
      <c r="L162" s="94"/>
      <c r="M162" s="100">
        <f t="shared" si="465"/>
        <v>0</v>
      </c>
      <c r="N162" s="94"/>
      <c r="O162" s="100">
        <f t="shared" si="466"/>
        <v>0</v>
      </c>
      <c r="P162" s="94"/>
      <c r="Q162" s="100">
        <f t="shared" si="467"/>
        <v>0</v>
      </c>
      <c r="R162" s="94"/>
      <c r="S162" s="100">
        <f t="shared" si="468"/>
        <v>0</v>
      </c>
      <c r="T162" s="94"/>
      <c r="U162" s="100">
        <f t="shared" si="469"/>
        <v>0</v>
      </c>
      <c r="V162" s="94"/>
      <c r="W162" s="100">
        <f t="shared" si="470"/>
        <v>0</v>
      </c>
      <c r="X162" s="94"/>
      <c r="Y162" s="100">
        <f t="shared" si="471"/>
        <v>0</v>
      </c>
      <c r="Z162" s="94"/>
      <c r="AA162" s="100">
        <f t="shared" si="472"/>
        <v>0</v>
      </c>
      <c r="AB162" s="94"/>
      <c r="AC162" s="100">
        <f t="shared" si="473"/>
        <v>0</v>
      </c>
      <c r="AD162" s="94"/>
      <c r="AE162" s="100">
        <f t="shared" si="474"/>
        <v>0</v>
      </c>
      <c r="AF162" s="101">
        <f t="shared" si="475"/>
        <v>0</v>
      </c>
      <c r="AG162" s="100">
        <f t="shared" si="476"/>
        <v>0</v>
      </c>
      <c r="AH162" s="99"/>
      <c r="AI162" s="100">
        <f t="shared" si="477"/>
        <v>0</v>
      </c>
      <c r="AJ162" s="99"/>
      <c r="AK162" s="100">
        <f t="shared" si="477"/>
        <v>0</v>
      </c>
      <c r="AL162" s="99"/>
      <c r="AM162" s="100">
        <f t="shared" si="478"/>
        <v>0</v>
      </c>
      <c r="AN162" s="99"/>
      <c r="AO162" s="100">
        <f t="shared" si="479"/>
        <v>0</v>
      </c>
      <c r="AP162" s="99"/>
      <c r="AQ162" s="100">
        <f t="shared" si="479"/>
        <v>0</v>
      </c>
      <c r="AR162" s="99"/>
      <c r="AS162" s="100">
        <f t="shared" si="480"/>
        <v>0</v>
      </c>
      <c r="AT162" s="99"/>
      <c r="AU162" s="100">
        <f t="shared" si="481"/>
        <v>0</v>
      </c>
      <c r="AV162" s="99"/>
      <c r="AW162" s="100">
        <f t="shared" si="482"/>
        <v>0</v>
      </c>
      <c r="AX162" s="99"/>
      <c r="AY162" s="100">
        <f t="shared" si="483"/>
        <v>0</v>
      </c>
      <c r="AZ162" s="99"/>
      <c r="BA162" s="100">
        <f t="shared" si="484"/>
        <v>0</v>
      </c>
      <c r="BB162" s="99"/>
      <c r="BC162" s="100">
        <f t="shared" si="485"/>
        <v>0</v>
      </c>
      <c r="BD162" s="99"/>
      <c r="BE162" s="100">
        <f t="shared" si="486"/>
        <v>0</v>
      </c>
      <c r="BF162" s="101">
        <f t="shared" si="487"/>
        <v>0</v>
      </c>
      <c r="BG162" s="100">
        <f t="shared" si="487"/>
        <v>0</v>
      </c>
      <c r="BH162" s="99"/>
      <c r="BI162" s="100">
        <f t="shared" si="501"/>
        <v>0</v>
      </c>
      <c r="BJ162" s="99"/>
      <c r="BK162" s="100">
        <f t="shared" si="502"/>
        <v>0</v>
      </c>
      <c r="BL162" s="99"/>
      <c r="BM162" s="100">
        <f t="shared" si="503"/>
        <v>0</v>
      </c>
      <c r="BN162" s="99"/>
      <c r="BO162" s="100">
        <f t="shared" si="504"/>
        <v>0</v>
      </c>
      <c r="BP162" s="99"/>
      <c r="BQ162" s="100">
        <f t="shared" si="505"/>
        <v>0</v>
      </c>
      <c r="BR162" s="99"/>
      <c r="BS162" s="100">
        <f t="shared" si="506"/>
        <v>0</v>
      </c>
      <c r="BT162" s="99"/>
      <c r="BU162" s="100">
        <f t="shared" si="507"/>
        <v>0</v>
      </c>
      <c r="BV162" s="99"/>
      <c r="BW162" s="100">
        <f t="shared" si="508"/>
        <v>0</v>
      </c>
      <c r="BX162" s="99"/>
      <c r="BY162" s="100">
        <f t="shared" si="509"/>
        <v>0</v>
      </c>
      <c r="BZ162" s="99"/>
      <c r="CA162" s="100">
        <f t="shared" si="510"/>
        <v>0</v>
      </c>
      <c r="CB162" s="99"/>
      <c r="CC162" s="100">
        <f t="shared" si="511"/>
        <v>0</v>
      </c>
      <c r="CD162" s="99"/>
      <c r="CE162" s="100">
        <f t="shared" si="512"/>
        <v>0</v>
      </c>
      <c r="CF162" s="101">
        <f t="shared" si="513"/>
        <v>0</v>
      </c>
      <c r="CG162" s="100">
        <f t="shared" si="513"/>
        <v>0</v>
      </c>
    </row>
    <row r="163" spans="1:85" s="102" customFormat="1" ht="19.899999999999999" customHeight="1" x14ac:dyDescent="0.25">
      <c r="A163" s="94">
        <v>132</v>
      </c>
      <c r="B163" s="105" t="s">
        <v>179</v>
      </c>
      <c r="C163" s="105" t="s">
        <v>74</v>
      </c>
      <c r="D163" s="94">
        <f t="shared" si="462"/>
        <v>2</v>
      </c>
      <c r="E163" s="94">
        <v>0.7</v>
      </c>
      <c r="F163" s="106" t="s">
        <v>180</v>
      </c>
      <c r="G163" s="94">
        <v>25000</v>
      </c>
      <c r="H163" s="106"/>
      <c r="I163" s="100">
        <f t="shared" si="463"/>
        <v>0</v>
      </c>
      <c r="J163" s="106"/>
      <c r="K163" s="100">
        <f t="shared" si="464"/>
        <v>0</v>
      </c>
      <c r="L163" s="106"/>
      <c r="M163" s="100">
        <f t="shared" si="465"/>
        <v>0</v>
      </c>
      <c r="N163" s="106"/>
      <c r="O163" s="100">
        <f t="shared" si="466"/>
        <v>0</v>
      </c>
      <c r="P163" s="106"/>
      <c r="Q163" s="100">
        <f t="shared" si="467"/>
        <v>0</v>
      </c>
      <c r="R163" s="106"/>
      <c r="S163" s="100">
        <f t="shared" si="468"/>
        <v>0</v>
      </c>
      <c r="T163" s="106"/>
      <c r="U163" s="100">
        <f t="shared" si="469"/>
        <v>0</v>
      </c>
      <c r="V163" s="106"/>
      <c r="W163" s="100">
        <f t="shared" si="470"/>
        <v>0</v>
      </c>
      <c r="X163" s="106"/>
      <c r="Y163" s="100">
        <f t="shared" si="471"/>
        <v>0</v>
      </c>
      <c r="Z163" s="106"/>
      <c r="AA163" s="100">
        <f t="shared" si="472"/>
        <v>0</v>
      </c>
      <c r="AB163" s="106"/>
      <c r="AC163" s="100">
        <f t="shared" si="473"/>
        <v>0</v>
      </c>
      <c r="AD163" s="106"/>
      <c r="AE163" s="100">
        <f t="shared" si="474"/>
        <v>0</v>
      </c>
      <c r="AF163" s="101">
        <f t="shared" si="475"/>
        <v>0</v>
      </c>
      <c r="AG163" s="100">
        <f t="shared" si="476"/>
        <v>0</v>
      </c>
      <c r="AH163" s="99"/>
      <c r="AI163" s="100">
        <f t="shared" si="477"/>
        <v>0</v>
      </c>
      <c r="AJ163" s="99"/>
      <c r="AK163" s="100">
        <f t="shared" si="477"/>
        <v>0</v>
      </c>
      <c r="AL163" s="99"/>
      <c r="AM163" s="100">
        <f t="shared" si="478"/>
        <v>0</v>
      </c>
      <c r="AN163" s="99"/>
      <c r="AO163" s="100">
        <f t="shared" si="479"/>
        <v>0</v>
      </c>
      <c r="AP163" s="99"/>
      <c r="AQ163" s="100">
        <f t="shared" si="479"/>
        <v>0</v>
      </c>
      <c r="AR163" s="99"/>
      <c r="AS163" s="100">
        <f t="shared" si="480"/>
        <v>0</v>
      </c>
      <c r="AT163" s="99"/>
      <c r="AU163" s="100">
        <f t="shared" si="481"/>
        <v>0</v>
      </c>
      <c r="AV163" s="99"/>
      <c r="AW163" s="100">
        <f t="shared" si="482"/>
        <v>0</v>
      </c>
      <c r="AX163" s="99"/>
      <c r="AY163" s="100">
        <f t="shared" si="483"/>
        <v>0</v>
      </c>
      <c r="AZ163" s="99"/>
      <c r="BA163" s="100">
        <f t="shared" si="484"/>
        <v>0</v>
      </c>
      <c r="BB163" s="99"/>
      <c r="BC163" s="100">
        <f t="shared" si="485"/>
        <v>0</v>
      </c>
      <c r="BD163" s="99"/>
      <c r="BE163" s="100">
        <f t="shared" si="486"/>
        <v>0</v>
      </c>
      <c r="BF163" s="101">
        <f t="shared" si="487"/>
        <v>0</v>
      </c>
      <c r="BG163" s="100">
        <f t="shared" si="487"/>
        <v>0</v>
      </c>
      <c r="BH163" s="99"/>
      <c r="BI163" s="100">
        <f t="shared" si="501"/>
        <v>0</v>
      </c>
      <c r="BJ163" s="99"/>
      <c r="BK163" s="100">
        <f t="shared" si="502"/>
        <v>0</v>
      </c>
      <c r="BL163" s="99"/>
      <c r="BM163" s="100">
        <f t="shared" si="503"/>
        <v>0</v>
      </c>
      <c r="BN163" s="99"/>
      <c r="BO163" s="100">
        <f t="shared" si="504"/>
        <v>0</v>
      </c>
      <c r="BP163" s="99"/>
      <c r="BQ163" s="100">
        <f t="shared" si="505"/>
        <v>0</v>
      </c>
      <c r="BR163" s="99"/>
      <c r="BS163" s="100">
        <f t="shared" si="506"/>
        <v>0</v>
      </c>
      <c r="BT163" s="99"/>
      <c r="BU163" s="100">
        <f t="shared" si="507"/>
        <v>0</v>
      </c>
      <c r="BV163" s="99"/>
      <c r="BW163" s="100">
        <f t="shared" si="508"/>
        <v>0</v>
      </c>
      <c r="BX163" s="99"/>
      <c r="BY163" s="100">
        <f t="shared" si="509"/>
        <v>0</v>
      </c>
      <c r="BZ163" s="99"/>
      <c r="CA163" s="100">
        <f t="shared" si="510"/>
        <v>0</v>
      </c>
      <c r="CB163" s="99"/>
      <c r="CC163" s="100">
        <f t="shared" si="511"/>
        <v>0</v>
      </c>
      <c r="CD163" s="99"/>
      <c r="CE163" s="100">
        <f t="shared" si="512"/>
        <v>0</v>
      </c>
      <c r="CF163" s="101">
        <f t="shared" si="513"/>
        <v>0</v>
      </c>
      <c r="CG163" s="100">
        <f t="shared" si="513"/>
        <v>0</v>
      </c>
    </row>
    <row r="164" spans="1:85" s="102" customFormat="1" ht="19.899999999999999" customHeight="1" x14ac:dyDescent="0.25">
      <c r="A164" s="114"/>
      <c r="B164" s="115"/>
      <c r="C164" s="115"/>
      <c r="D164" s="115"/>
      <c r="E164" s="115"/>
      <c r="F164" s="116"/>
      <c r="G164" s="116"/>
      <c r="H164" s="116"/>
      <c r="I164" s="100"/>
      <c r="J164" s="116"/>
      <c r="K164" s="100"/>
      <c r="L164" s="116"/>
      <c r="M164" s="100"/>
      <c r="N164" s="116"/>
      <c r="O164" s="100"/>
      <c r="P164" s="116"/>
      <c r="Q164" s="100"/>
      <c r="R164" s="116"/>
      <c r="S164" s="100"/>
      <c r="T164" s="116"/>
      <c r="U164" s="100"/>
      <c r="V164" s="116"/>
      <c r="W164" s="100"/>
      <c r="X164" s="116"/>
      <c r="Y164" s="100"/>
      <c r="Z164" s="116"/>
      <c r="AA164" s="100"/>
      <c r="AB164" s="116"/>
      <c r="AC164" s="100"/>
      <c r="AD164" s="116"/>
      <c r="AE164" s="100"/>
      <c r="AF164" s="101"/>
      <c r="AG164" s="100"/>
      <c r="AH164" s="99"/>
      <c r="AI164" s="100"/>
      <c r="AJ164" s="99"/>
      <c r="AK164" s="100"/>
      <c r="AL164" s="99"/>
      <c r="AM164" s="100"/>
      <c r="AN164" s="99"/>
      <c r="AO164" s="100"/>
      <c r="AP164" s="99"/>
      <c r="AQ164" s="100"/>
      <c r="AR164" s="99"/>
      <c r="AS164" s="100"/>
      <c r="AT164" s="99"/>
      <c r="AU164" s="100"/>
      <c r="AV164" s="99"/>
      <c r="AW164" s="100"/>
      <c r="AX164" s="99"/>
      <c r="AY164" s="100"/>
      <c r="AZ164" s="99"/>
      <c r="BA164" s="100"/>
      <c r="BB164" s="99"/>
      <c r="BC164" s="100"/>
      <c r="BD164" s="99"/>
      <c r="BE164" s="100"/>
      <c r="BF164" s="101"/>
      <c r="BG164" s="100"/>
      <c r="BH164" s="99"/>
      <c r="BI164" s="100"/>
      <c r="BJ164" s="99"/>
      <c r="BK164" s="100"/>
      <c r="BL164" s="99"/>
      <c r="BM164" s="100"/>
      <c r="BN164" s="99"/>
      <c r="BO164" s="100"/>
      <c r="BP164" s="99"/>
      <c r="BQ164" s="100"/>
      <c r="BR164" s="99"/>
      <c r="BS164" s="100"/>
      <c r="BT164" s="99"/>
      <c r="BU164" s="100"/>
      <c r="BV164" s="99"/>
      <c r="BW164" s="100"/>
      <c r="BX164" s="99"/>
      <c r="BY164" s="100"/>
      <c r="BZ164" s="99"/>
      <c r="CA164" s="100"/>
      <c r="CB164" s="99"/>
      <c r="CC164" s="100"/>
      <c r="CD164" s="99"/>
      <c r="CE164" s="100"/>
      <c r="CF164" s="101"/>
      <c r="CG164" s="100"/>
    </row>
    <row r="165" spans="1:85" s="91" customFormat="1" ht="19.899999999999999" customHeight="1" x14ac:dyDescent="0.25">
      <c r="A165" s="117"/>
      <c r="B165" s="108" t="s">
        <v>181</v>
      </c>
      <c r="C165" s="108"/>
      <c r="D165" s="108"/>
      <c r="E165" s="108"/>
      <c r="F165" s="110"/>
      <c r="G165" s="110"/>
      <c r="H165" s="111">
        <f t="shared" ref="H165:AM165" si="514">SUM(H149:H164)</f>
        <v>0</v>
      </c>
      <c r="I165" s="112">
        <f t="shared" si="514"/>
        <v>0</v>
      </c>
      <c r="J165" s="111">
        <f t="shared" si="514"/>
        <v>708</v>
      </c>
      <c r="K165" s="112">
        <f t="shared" si="514"/>
        <v>289.8</v>
      </c>
      <c r="L165" s="111">
        <f t="shared" si="514"/>
        <v>1294</v>
      </c>
      <c r="M165" s="112">
        <f t="shared" si="514"/>
        <v>537.94999999999993</v>
      </c>
      <c r="N165" s="111">
        <f t="shared" si="514"/>
        <v>636</v>
      </c>
      <c r="O165" s="112">
        <f t="shared" si="514"/>
        <v>237.29999999999998</v>
      </c>
      <c r="P165" s="111">
        <f t="shared" si="514"/>
        <v>402</v>
      </c>
      <c r="Q165" s="112">
        <f t="shared" si="514"/>
        <v>128.1</v>
      </c>
      <c r="R165" s="111">
        <f t="shared" si="514"/>
        <v>0</v>
      </c>
      <c r="S165" s="112">
        <f t="shared" si="514"/>
        <v>0</v>
      </c>
      <c r="T165" s="111">
        <f t="shared" si="514"/>
        <v>210</v>
      </c>
      <c r="U165" s="112">
        <f t="shared" si="514"/>
        <v>70.349999999999994</v>
      </c>
      <c r="V165" s="111">
        <f t="shared" si="514"/>
        <v>36</v>
      </c>
      <c r="W165" s="112">
        <f t="shared" si="514"/>
        <v>16.799999999999997</v>
      </c>
      <c r="X165" s="111">
        <f t="shared" si="514"/>
        <v>48</v>
      </c>
      <c r="Y165" s="112">
        <f t="shared" si="514"/>
        <v>16.799999999999997</v>
      </c>
      <c r="Z165" s="111">
        <f t="shared" si="514"/>
        <v>384</v>
      </c>
      <c r="AA165" s="112">
        <f t="shared" si="514"/>
        <v>201.59999999999997</v>
      </c>
      <c r="AB165" s="111">
        <f t="shared" si="514"/>
        <v>504</v>
      </c>
      <c r="AC165" s="112">
        <f t="shared" si="514"/>
        <v>197.39999999999998</v>
      </c>
      <c r="AD165" s="111">
        <f t="shared" si="514"/>
        <v>3</v>
      </c>
      <c r="AE165" s="112">
        <f t="shared" si="514"/>
        <v>2.0999999999999996</v>
      </c>
      <c r="AF165" s="111">
        <f t="shared" si="514"/>
        <v>4225</v>
      </c>
      <c r="AG165" s="112">
        <f t="shared" si="514"/>
        <v>1698.1999999999998</v>
      </c>
      <c r="AH165" s="111">
        <f t="shared" si="514"/>
        <v>0</v>
      </c>
      <c r="AI165" s="112">
        <f t="shared" si="514"/>
        <v>0</v>
      </c>
      <c r="AJ165" s="111">
        <f t="shared" si="514"/>
        <v>12</v>
      </c>
      <c r="AK165" s="112">
        <f t="shared" si="514"/>
        <v>8.3999999999999986</v>
      </c>
      <c r="AL165" s="111">
        <f t="shared" si="514"/>
        <v>0</v>
      </c>
      <c r="AM165" s="112">
        <f t="shared" si="514"/>
        <v>0</v>
      </c>
      <c r="AN165" s="111">
        <f t="shared" ref="AN165:BG165" si="515">SUM(AN149:AN164)</f>
        <v>0</v>
      </c>
      <c r="AO165" s="112">
        <f t="shared" si="515"/>
        <v>0</v>
      </c>
      <c r="AP165" s="111">
        <f t="shared" si="515"/>
        <v>12</v>
      </c>
      <c r="AQ165" s="112">
        <f t="shared" si="515"/>
        <v>8.3999999999999986</v>
      </c>
      <c r="AR165" s="111">
        <f t="shared" si="515"/>
        <v>0</v>
      </c>
      <c r="AS165" s="112">
        <f t="shared" si="515"/>
        <v>0</v>
      </c>
      <c r="AT165" s="111">
        <f t="shared" si="515"/>
        <v>0</v>
      </c>
      <c r="AU165" s="112">
        <f t="shared" si="515"/>
        <v>0</v>
      </c>
      <c r="AV165" s="111">
        <f t="shared" si="515"/>
        <v>0</v>
      </c>
      <c r="AW165" s="112">
        <f t="shared" si="515"/>
        <v>0</v>
      </c>
      <c r="AX165" s="111">
        <f t="shared" si="515"/>
        <v>12</v>
      </c>
      <c r="AY165" s="112">
        <f t="shared" si="515"/>
        <v>8.3999999999999986</v>
      </c>
      <c r="AZ165" s="111">
        <f t="shared" si="515"/>
        <v>0</v>
      </c>
      <c r="BA165" s="112">
        <f t="shared" si="515"/>
        <v>0</v>
      </c>
      <c r="BB165" s="111">
        <f t="shared" si="515"/>
        <v>0</v>
      </c>
      <c r="BC165" s="112">
        <f t="shared" si="515"/>
        <v>0</v>
      </c>
      <c r="BD165" s="111">
        <f t="shared" si="515"/>
        <v>0</v>
      </c>
      <c r="BE165" s="112">
        <f t="shared" si="515"/>
        <v>0</v>
      </c>
      <c r="BF165" s="111">
        <f t="shared" si="515"/>
        <v>36</v>
      </c>
      <c r="BG165" s="112">
        <f t="shared" si="515"/>
        <v>25.199999999999996</v>
      </c>
      <c r="BH165" s="111">
        <f t="shared" ref="BH165:BM165" si="516">SUM(BH149:BH164)</f>
        <v>0</v>
      </c>
      <c r="BI165" s="112">
        <f t="shared" si="516"/>
        <v>0</v>
      </c>
      <c r="BJ165" s="111">
        <f t="shared" si="516"/>
        <v>0</v>
      </c>
      <c r="BK165" s="112">
        <f t="shared" si="516"/>
        <v>0</v>
      </c>
      <c r="BL165" s="111">
        <f t="shared" si="516"/>
        <v>0</v>
      </c>
      <c r="BM165" s="112">
        <f t="shared" si="516"/>
        <v>0</v>
      </c>
      <c r="BN165" s="111">
        <f t="shared" ref="BN165:CG165" si="517">SUM(BN149:BN164)</f>
        <v>0</v>
      </c>
      <c r="BO165" s="112">
        <f t="shared" si="517"/>
        <v>0</v>
      </c>
      <c r="BP165" s="111">
        <f t="shared" si="517"/>
        <v>0</v>
      </c>
      <c r="BQ165" s="112">
        <f t="shared" si="517"/>
        <v>0</v>
      </c>
      <c r="BR165" s="111">
        <f t="shared" si="517"/>
        <v>0</v>
      </c>
      <c r="BS165" s="112">
        <f t="shared" si="517"/>
        <v>0</v>
      </c>
      <c r="BT165" s="111">
        <f t="shared" si="517"/>
        <v>0</v>
      </c>
      <c r="BU165" s="112">
        <f t="shared" si="517"/>
        <v>0</v>
      </c>
      <c r="BV165" s="111">
        <f t="shared" si="517"/>
        <v>0</v>
      </c>
      <c r="BW165" s="112">
        <f t="shared" si="517"/>
        <v>0</v>
      </c>
      <c r="BX165" s="111">
        <f t="shared" si="517"/>
        <v>0</v>
      </c>
      <c r="BY165" s="112">
        <f t="shared" si="517"/>
        <v>0</v>
      </c>
      <c r="BZ165" s="111">
        <f t="shared" si="517"/>
        <v>0</v>
      </c>
      <c r="CA165" s="112">
        <f t="shared" si="517"/>
        <v>0</v>
      </c>
      <c r="CB165" s="111">
        <f t="shared" si="517"/>
        <v>0</v>
      </c>
      <c r="CC165" s="112">
        <f t="shared" si="517"/>
        <v>0</v>
      </c>
      <c r="CD165" s="111">
        <f t="shared" si="517"/>
        <v>0</v>
      </c>
      <c r="CE165" s="112">
        <f t="shared" si="517"/>
        <v>0</v>
      </c>
      <c r="CF165" s="111">
        <f t="shared" si="517"/>
        <v>0</v>
      </c>
      <c r="CG165" s="112">
        <f t="shared" si="517"/>
        <v>0</v>
      </c>
    </row>
    <row r="166" spans="1:85" s="91" customFormat="1" ht="19.899999999999999" customHeight="1" x14ac:dyDescent="0.25">
      <c r="A166" s="118"/>
      <c r="B166" s="119" t="s">
        <v>182</v>
      </c>
      <c r="C166" s="119"/>
      <c r="D166" s="119"/>
      <c r="E166" s="119"/>
      <c r="F166" s="119"/>
      <c r="G166" s="119"/>
      <c r="H166" s="120">
        <f t="shared" ref="H166:AM166" si="518">+H148+H165</f>
        <v>96000</v>
      </c>
      <c r="I166" s="121">
        <f t="shared" si="518"/>
        <v>70040</v>
      </c>
      <c r="J166" s="120">
        <f t="shared" si="518"/>
        <v>83588</v>
      </c>
      <c r="K166" s="121">
        <f t="shared" si="518"/>
        <v>63920.200000000004</v>
      </c>
      <c r="L166" s="120">
        <f t="shared" si="518"/>
        <v>84512</v>
      </c>
      <c r="M166" s="121">
        <f t="shared" si="518"/>
        <v>62767.31</v>
      </c>
      <c r="N166" s="120">
        <f t="shared" si="518"/>
        <v>99628</v>
      </c>
      <c r="O166" s="121">
        <f t="shared" si="518"/>
        <v>75273.939999999988</v>
      </c>
      <c r="P166" s="120">
        <f t="shared" si="518"/>
        <v>117428</v>
      </c>
      <c r="Q166" s="121">
        <f t="shared" si="518"/>
        <v>87945.300000000017</v>
      </c>
      <c r="R166" s="120">
        <f t="shared" si="518"/>
        <v>85066</v>
      </c>
      <c r="S166" s="121">
        <f t="shared" si="518"/>
        <v>66437.840000000011</v>
      </c>
      <c r="T166" s="120">
        <f t="shared" si="518"/>
        <v>108496</v>
      </c>
      <c r="U166" s="121">
        <f t="shared" si="518"/>
        <v>82729.550000000017</v>
      </c>
      <c r="V166" s="120">
        <f t="shared" si="518"/>
        <v>81125</v>
      </c>
      <c r="W166" s="121">
        <f t="shared" si="518"/>
        <v>60518.36</v>
      </c>
      <c r="X166" s="120">
        <f t="shared" si="518"/>
        <v>65840</v>
      </c>
      <c r="Y166" s="121">
        <f t="shared" si="518"/>
        <v>52061.04</v>
      </c>
      <c r="Z166" s="120">
        <f t="shared" si="518"/>
        <v>82262</v>
      </c>
      <c r="AA166" s="121">
        <f t="shared" si="518"/>
        <v>62741.599999999999</v>
      </c>
      <c r="AB166" s="120">
        <f t="shared" si="518"/>
        <v>64918</v>
      </c>
      <c r="AC166" s="121">
        <f t="shared" si="518"/>
        <v>48969.159999999996</v>
      </c>
      <c r="AD166" s="120">
        <f t="shared" si="518"/>
        <v>64820</v>
      </c>
      <c r="AE166" s="121">
        <f t="shared" si="518"/>
        <v>47220.83</v>
      </c>
      <c r="AF166" s="120">
        <f t="shared" si="518"/>
        <v>1033683</v>
      </c>
      <c r="AG166" s="121">
        <f t="shared" si="518"/>
        <v>780625.12999999977</v>
      </c>
      <c r="AH166" s="120">
        <f t="shared" si="518"/>
        <v>55924</v>
      </c>
      <c r="AI166" s="121">
        <f t="shared" si="518"/>
        <v>41198.680000000008</v>
      </c>
      <c r="AJ166" s="120">
        <f t="shared" si="518"/>
        <v>59330</v>
      </c>
      <c r="AK166" s="121">
        <f t="shared" si="518"/>
        <v>42468.160000000003</v>
      </c>
      <c r="AL166" s="120">
        <f t="shared" si="518"/>
        <v>65688</v>
      </c>
      <c r="AM166" s="121">
        <f t="shared" si="518"/>
        <v>48992.84</v>
      </c>
      <c r="AN166" s="120">
        <f t="shared" ref="AN166:CG166" si="519">+AN148+AN165</f>
        <v>49948</v>
      </c>
      <c r="AO166" s="121">
        <f t="shared" si="519"/>
        <v>37232.240000000005</v>
      </c>
      <c r="AP166" s="120">
        <f t="shared" si="519"/>
        <v>54080</v>
      </c>
      <c r="AQ166" s="121">
        <f t="shared" si="519"/>
        <v>40852.000000000007</v>
      </c>
      <c r="AR166" s="120">
        <f t="shared" si="519"/>
        <v>47981</v>
      </c>
      <c r="AS166" s="121">
        <f t="shared" si="519"/>
        <v>36561</v>
      </c>
      <c r="AT166" s="120">
        <f t="shared" si="519"/>
        <v>54748</v>
      </c>
      <c r="AU166" s="121">
        <f t="shared" si="519"/>
        <v>42366.320000000007</v>
      </c>
      <c r="AV166" s="120">
        <f t="shared" si="519"/>
        <v>52183</v>
      </c>
      <c r="AW166" s="121">
        <f t="shared" si="519"/>
        <v>39568.080000000002</v>
      </c>
      <c r="AX166" s="120">
        <f t="shared" si="519"/>
        <v>50007</v>
      </c>
      <c r="AY166" s="121">
        <f t="shared" si="519"/>
        <v>36913.64</v>
      </c>
      <c r="AZ166" s="120">
        <f t="shared" si="519"/>
        <v>51714</v>
      </c>
      <c r="BA166" s="121">
        <f t="shared" si="519"/>
        <v>38384.719999999994</v>
      </c>
      <c r="BB166" s="120">
        <f t="shared" si="519"/>
        <v>39976</v>
      </c>
      <c r="BC166" s="121">
        <f t="shared" si="519"/>
        <v>29684.720000000001</v>
      </c>
      <c r="BD166" s="120">
        <f t="shared" si="519"/>
        <v>64053</v>
      </c>
      <c r="BE166" s="121">
        <f t="shared" si="519"/>
        <v>48865.16</v>
      </c>
      <c r="BF166" s="120">
        <f t="shared" si="519"/>
        <v>645632</v>
      </c>
      <c r="BG166" s="121">
        <f t="shared" si="519"/>
        <v>483087.56000000006</v>
      </c>
      <c r="BH166" s="120">
        <f t="shared" si="519"/>
        <v>57940</v>
      </c>
      <c r="BI166" s="121">
        <f t="shared" si="519"/>
        <v>42952.640000000007</v>
      </c>
      <c r="BJ166" s="120">
        <f t="shared" si="519"/>
        <v>49452</v>
      </c>
      <c r="BK166" s="121">
        <f t="shared" si="519"/>
        <v>39393.040000000001</v>
      </c>
      <c r="BL166" s="120">
        <f t="shared" si="519"/>
        <v>0</v>
      </c>
      <c r="BM166" s="121">
        <f t="shared" si="519"/>
        <v>0</v>
      </c>
      <c r="BN166" s="120">
        <f t="shared" si="519"/>
        <v>0</v>
      </c>
      <c r="BO166" s="121">
        <f t="shared" si="519"/>
        <v>0</v>
      </c>
      <c r="BP166" s="120">
        <f t="shared" si="519"/>
        <v>0</v>
      </c>
      <c r="BQ166" s="121">
        <f t="shared" si="519"/>
        <v>0</v>
      </c>
      <c r="BR166" s="120">
        <f t="shared" si="519"/>
        <v>0</v>
      </c>
      <c r="BS166" s="121">
        <f t="shared" si="519"/>
        <v>0</v>
      </c>
      <c r="BT166" s="120">
        <f t="shared" si="519"/>
        <v>0</v>
      </c>
      <c r="BU166" s="121">
        <f t="shared" si="519"/>
        <v>0</v>
      </c>
      <c r="BV166" s="120">
        <f t="shared" si="519"/>
        <v>0</v>
      </c>
      <c r="BW166" s="121">
        <f t="shared" si="519"/>
        <v>0</v>
      </c>
      <c r="BX166" s="120">
        <f t="shared" si="519"/>
        <v>0</v>
      </c>
      <c r="BY166" s="121">
        <f t="shared" si="519"/>
        <v>0</v>
      </c>
      <c r="BZ166" s="120">
        <f t="shared" si="519"/>
        <v>0</v>
      </c>
      <c r="CA166" s="121">
        <f t="shared" si="519"/>
        <v>0</v>
      </c>
      <c r="CB166" s="120">
        <f t="shared" si="519"/>
        <v>0</v>
      </c>
      <c r="CC166" s="121">
        <f t="shared" si="519"/>
        <v>0</v>
      </c>
      <c r="CD166" s="120">
        <f t="shared" si="519"/>
        <v>0</v>
      </c>
      <c r="CE166" s="121">
        <f t="shared" si="519"/>
        <v>0</v>
      </c>
      <c r="CF166" s="120">
        <f t="shared" si="519"/>
        <v>107392</v>
      </c>
      <c r="CG166" s="121">
        <f t="shared" si="519"/>
        <v>82345.680000000008</v>
      </c>
    </row>
  </sheetData>
  <mergeCells count="47">
    <mergeCell ref="CB2:CC2"/>
    <mergeCell ref="CD2:CE2"/>
    <mergeCell ref="CF2:CG2"/>
    <mergeCell ref="BR2:BS2"/>
    <mergeCell ref="BT2:BU2"/>
    <mergeCell ref="BV2:BW2"/>
    <mergeCell ref="BX2:BY2"/>
    <mergeCell ref="BZ2:CA2"/>
    <mergeCell ref="BH2:BI2"/>
    <mergeCell ref="BJ2:BK2"/>
    <mergeCell ref="BL2:BM2"/>
    <mergeCell ref="BN2:BO2"/>
    <mergeCell ref="BP2:BQ2"/>
    <mergeCell ref="AD2:AE2"/>
    <mergeCell ref="AF2:AG2"/>
    <mergeCell ref="R2:S2"/>
    <mergeCell ref="T2:U2"/>
    <mergeCell ref="V2:W2"/>
    <mergeCell ref="X2:Y2"/>
    <mergeCell ref="Z2:AA2"/>
    <mergeCell ref="AB2:AC2"/>
    <mergeCell ref="AX2:AY2"/>
    <mergeCell ref="AZ2:BA2"/>
    <mergeCell ref="BB2:BC2"/>
    <mergeCell ref="BD2:BE2"/>
    <mergeCell ref="BF2:BG2"/>
    <mergeCell ref="H2:I2"/>
    <mergeCell ref="J2:K2"/>
    <mergeCell ref="L2:M2"/>
    <mergeCell ref="N2:O2"/>
    <mergeCell ref="P2:Q2"/>
    <mergeCell ref="AV2:AW2"/>
    <mergeCell ref="A1:BG1"/>
    <mergeCell ref="A2:A3"/>
    <mergeCell ref="B2:B3"/>
    <mergeCell ref="C2:C3"/>
    <mergeCell ref="D2:D3"/>
    <mergeCell ref="E2:E3"/>
    <mergeCell ref="F2:F3"/>
    <mergeCell ref="G2:G3"/>
    <mergeCell ref="AH2:AI2"/>
    <mergeCell ref="AJ2:AK2"/>
    <mergeCell ref="AL2:AM2"/>
    <mergeCell ref="AN2:AO2"/>
    <mergeCell ref="AP2:AQ2"/>
    <mergeCell ref="AR2:AS2"/>
    <mergeCell ref="AT2:AU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CAC21-459C-43C8-A0DA-B8A27BC6CFD8}">
  <dimension ref="A1:CG166"/>
  <sheetViews>
    <sheetView workbookViewId="0">
      <pane xSplit="7" ySplit="3" topLeftCell="AF154" activePane="bottomRight" state="frozen"/>
      <selection pane="topRight" activeCell="H1" sqref="H1"/>
      <selection pane="bottomLeft" activeCell="A4" sqref="A4"/>
      <selection pane="bottomRight" activeCell="B161" sqref="B161"/>
    </sheetView>
  </sheetViews>
  <sheetFormatPr defaultColWidth="9.140625" defaultRowHeight="21.75" x14ac:dyDescent="0.25"/>
  <cols>
    <col min="1" max="1" width="5.28515625" style="156" customWidth="1"/>
    <col min="2" max="2" width="28.85546875" style="157" customWidth="1"/>
    <col min="3" max="3" width="10.85546875" style="156" customWidth="1"/>
    <col min="4" max="4" width="9.42578125" style="156" customWidth="1"/>
    <col min="5" max="5" width="6.28515625" style="156" customWidth="1"/>
    <col min="6" max="6" width="8.7109375" style="156" customWidth="1"/>
    <col min="7" max="7" width="10.7109375" style="156" customWidth="1"/>
    <col min="8" max="8" width="10.7109375" style="156" hidden="1" customWidth="1"/>
    <col min="9" max="9" width="9.140625" style="156" hidden="1" customWidth="1"/>
    <col min="10" max="10" width="10.7109375" style="156" hidden="1" customWidth="1"/>
    <col min="11" max="11" width="9.140625" style="156" hidden="1" customWidth="1"/>
    <col min="12" max="12" width="10.7109375" style="156" hidden="1" customWidth="1"/>
    <col min="13" max="13" width="9.140625" style="156" hidden="1" customWidth="1"/>
    <col min="14" max="14" width="10.7109375" style="156" hidden="1" customWidth="1"/>
    <col min="15" max="15" width="9.140625" style="156" hidden="1" customWidth="1"/>
    <col min="16" max="16" width="10.7109375" style="156" hidden="1" customWidth="1"/>
    <col min="17" max="17" width="9.140625" style="156" hidden="1" customWidth="1"/>
    <col min="18" max="18" width="10.7109375" style="156" hidden="1" customWidth="1"/>
    <col min="19" max="19" width="9.140625" style="156" hidden="1" customWidth="1"/>
    <col min="20" max="20" width="10.7109375" style="156" hidden="1" customWidth="1"/>
    <col min="21" max="21" width="9.140625" style="156" hidden="1" customWidth="1"/>
    <col min="22" max="22" width="10.7109375" style="156" hidden="1" customWidth="1"/>
    <col min="23" max="23" width="9.140625" style="156" hidden="1" customWidth="1"/>
    <col min="24" max="24" width="10.7109375" style="156" hidden="1" customWidth="1"/>
    <col min="25" max="25" width="9.140625" style="156" hidden="1" customWidth="1"/>
    <col min="26" max="26" width="10.7109375" style="156" hidden="1" customWidth="1"/>
    <col min="27" max="27" width="9.140625" style="156" hidden="1" customWidth="1"/>
    <col min="28" max="28" width="10.7109375" style="156" hidden="1" customWidth="1"/>
    <col min="29" max="29" width="9.140625" style="156" hidden="1" customWidth="1"/>
    <col min="30" max="30" width="10.7109375" style="156" hidden="1" customWidth="1"/>
    <col min="31" max="31" width="9.140625" style="156" hidden="1" customWidth="1"/>
    <col min="32" max="32" width="10.85546875" style="156" customWidth="1"/>
    <col min="33" max="33" width="10.7109375" style="156" customWidth="1"/>
    <col min="34" max="35" width="9.140625" style="156" hidden="1" customWidth="1"/>
    <col min="36" max="36" width="9.140625" style="2" hidden="1" customWidth="1"/>
    <col min="37" max="38" width="9.140625" style="156" hidden="1" customWidth="1"/>
    <col min="39" max="39" width="12.140625" style="156" hidden="1" customWidth="1"/>
    <col min="40" max="40" width="9.140625" style="156" hidden="1" customWidth="1"/>
    <col min="41" max="41" width="11.140625" style="156" hidden="1" customWidth="1"/>
    <col min="42" max="42" width="9.140625" style="156" hidden="1" customWidth="1"/>
    <col min="43" max="43" width="11.85546875" style="156" hidden="1" customWidth="1"/>
    <col min="44" max="44" width="9.140625" style="156" hidden="1" customWidth="1"/>
    <col min="45" max="45" width="12.42578125" style="156" hidden="1" customWidth="1"/>
    <col min="46" max="46" width="9.7109375" style="156" hidden="1" customWidth="1"/>
    <col min="47" max="48" width="9.140625" style="156" hidden="1" customWidth="1"/>
    <col min="49" max="49" width="12" style="156" hidden="1" customWidth="1"/>
    <col min="50" max="50" width="9.140625" style="156" hidden="1" customWidth="1"/>
    <col min="51" max="51" width="12.42578125" style="156" hidden="1" customWidth="1"/>
    <col min="52" max="52" width="9.7109375" style="156" hidden="1" customWidth="1"/>
    <col min="53" max="53" width="9.28515625" style="156" hidden="1" customWidth="1"/>
    <col min="54" max="57" width="9.140625" style="156" hidden="1" customWidth="1"/>
    <col min="58" max="58" width="10.85546875" style="156" customWidth="1"/>
    <col min="59" max="59" width="10.28515625" style="156" customWidth="1"/>
    <col min="60" max="60" width="9.140625" style="123"/>
    <col min="61" max="61" width="9.140625" style="90"/>
    <col min="62" max="62" width="9.140625" style="90" customWidth="1"/>
    <col min="63" max="63" width="10.5703125" style="90" customWidth="1"/>
    <col min="64" max="64" width="9.140625" style="90" hidden="1" customWidth="1"/>
    <col min="65" max="65" width="10.42578125" style="90" hidden="1" customWidth="1"/>
    <col min="66" max="66" width="9.140625" style="90" hidden="1" customWidth="1"/>
    <col min="67" max="67" width="11.28515625" style="90" hidden="1" customWidth="1"/>
    <col min="68" max="68" width="9.140625" style="90" hidden="1" customWidth="1"/>
    <col min="69" max="69" width="11.7109375" style="90" hidden="1" customWidth="1"/>
    <col min="70" max="70" width="9.140625" style="90" hidden="1" customWidth="1"/>
    <col min="71" max="71" width="10.28515625" style="90" hidden="1" customWidth="1"/>
    <col min="72" max="72" width="9.140625" style="90" hidden="1" customWidth="1"/>
    <col min="73" max="73" width="9.7109375" style="90" hidden="1" customWidth="1"/>
    <col min="74" max="75" width="9.140625" style="90" hidden="1" customWidth="1"/>
    <col min="76" max="76" width="9.28515625" style="90" hidden="1" customWidth="1"/>
    <col min="77" max="83" width="9.140625" style="90" hidden="1" customWidth="1"/>
    <col min="84" max="85" width="9.140625" style="90"/>
    <col min="86" max="16384" width="9.140625" style="156"/>
  </cols>
  <sheetData>
    <row r="1" spans="1:85" s="54" customFormat="1" ht="25.15" customHeight="1" x14ac:dyDescent="0.25">
      <c r="A1" s="299" t="s">
        <v>188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299"/>
      <c r="BF1" s="299"/>
      <c r="BG1" s="299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</row>
    <row r="2" spans="1:85" s="91" customFormat="1" ht="18.75" customHeight="1" x14ac:dyDescent="0.25">
      <c r="A2" s="300" t="s">
        <v>64</v>
      </c>
      <c r="B2" s="300" t="s">
        <v>65</v>
      </c>
      <c r="C2" s="300"/>
      <c r="D2" s="302" t="s">
        <v>66</v>
      </c>
      <c r="E2" s="302" t="s">
        <v>67</v>
      </c>
      <c r="F2" s="302" t="s">
        <v>68</v>
      </c>
      <c r="G2" s="302" t="s">
        <v>69</v>
      </c>
      <c r="H2" s="297">
        <v>45292</v>
      </c>
      <c r="I2" s="298"/>
      <c r="J2" s="297">
        <v>45323</v>
      </c>
      <c r="K2" s="298"/>
      <c r="L2" s="297">
        <v>45352</v>
      </c>
      <c r="M2" s="298"/>
      <c r="N2" s="297">
        <v>45383</v>
      </c>
      <c r="O2" s="298"/>
      <c r="P2" s="297">
        <v>45413</v>
      </c>
      <c r="Q2" s="298"/>
      <c r="R2" s="297">
        <v>45444</v>
      </c>
      <c r="S2" s="298"/>
      <c r="T2" s="297">
        <v>45474</v>
      </c>
      <c r="U2" s="298"/>
      <c r="V2" s="297">
        <v>45505</v>
      </c>
      <c r="W2" s="298"/>
      <c r="X2" s="297">
        <v>45536</v>
      </c>
      <c r="Y2" s="298"/>
      <c r="Z2" s="297">
        <v>45566</v>
      </c>
      <c r="AA2" s="298"/>
      <c r="AB2" s="297">
        <v>45597</v>
      </c>
      <c r="AC2" s="298"/>
      <c r="AD2" s="297">
        <v>45627</v>
      </c>
      <c r="AE2" s="298"/>
      <c r="AF2" s="304" t="s">
        <v>55</v>
      </c>
      <c r="AG2" s="305"/>
      <c r="AH2" s="297">
        <v>45658</v>
      </c>
      <c r="AI2" s="298"/>
      <c r="AJ2" s="297">
        <v>45689</v>
      </c>
      <c r="AK2" s="298"/>
      <c r="AL2" s="297">
        <v>45717</v>
      </c>
      <c r="AM2" s="298"/>
      <c r="AN2" s="297">
        <v>45748</v>
      </c>
      <c r="AO2" s="298"/>
      <c r="AP2" s="297">
        <v>45778</v>
      </c>
      <c r="AQ2" s="298"/>
      <c r="AR2" s="297">
        <v>45809</v>
      </c>
      <c r="AS2" s="298"/>
      <c r="AT2" s="297">
        <v>45839</v>
      </c>
      <c r="AU2" s="298"/>
      <c r="AV2" s="297">
        <v>45870</v>
      </c>
      <c r="AW2" s="298"/>
      <c r="AX2" s="297">
        <v>45901</v>
      </c>
      <c r="AY2" s="298"/>
      <c r="AZ2" s="297">
        <v>45931</v>
      </c>
      <c r="BA2" s="298"/>
      <c r="BB2" s="297">
        <v>45962</v>
      </c>
      <c r="BC2" s="298"/>
      <c r="BD2" s="297">
        <v>45992</v>
      </c>
      <c r="BE2" s="298"/>
      <c r="BF2" s="304" t="s">
        <v>70</v>
      </c>
      <c r="BG2" s="305"/>
      <c r="BH2" s="297">
        <v>46023</v>
      </c>
      <c r="BI2" s="298"/>
      <c r="BJ2" s="297">
        <v>46054</v>
      </c>
      <c r="BK2" s="298"/>
      <c r="BL2" s="297">
        <v>46082</v>
      </c>
      <c r="BM2" s="298"/>
      <c r="BN2" s="297">
        <v>46113</v>
      </c>
      <c r="BO2" s="298"/>
      <c r="BP2" s="297">
        <v>46143</v>
      </c>
      <c r="BQ2" s="298"/>
      <c r="BR2" s="297">
        <v>46174</v>
      </c>
      <c r="BS2" s="298"/>
      <c r="BT2" s="297">
        <v>46204</v>
      </c>
      <c r="BU2" s="298"/>
      <c r="BV2" s="297">
        <v>46235</v>
      </c>
      <c r="BW2" s="298"/>
      <c r="BX2" s="297">
        <v>46266</v>
      </c>
      <c r="BY2" s="298"/>
      <c r="BZ2" s="297">
        <v>46296</v>
      </c>
      <c r="CA2" s="298"/>
      <c r="CB2" s="297">
        <v>46327</v>
      </c>
      <c r="CC2" s="298"/>
      <c r="CD2" s="297">
        <v>46357</v>
      </c>
      <c r="CE2" s="298"/>
      <c r="CF2" s="304" t="s">
        <v>224</v>
      </c>
      <c r="CG2" s="305"/>
    </row>
    <row r="3" spans="1:85" s="91" customFormat="1" ht="18.75" customHeight="1" x14ac:dyDescent="0.25">
      <c r="A3" s="301"/>
      <c r="B3" s="301"/>
      <c r="C3" s="301"/>
      <c r="D3" s="303"/>
      <c r="E3" s="303"/>
      <c r="F3" s="303"/>
      <c r="G3" s="303"/>
      <c r="H3" s="92" t="s">
        <v>71</v>
      </c>
      <c r="I3" s="93" t="s">
        <v>72</v>
      </c>
      <c r="J3" s="92" t="s">
        <v>71</v>
      </c>
      <c r="K3" s="93" t="s">
        <v>72</v>
      </c>
      <c r="L3" s="92" t="s">
        <v>71</v>
      </c>
      <c r="M3" s="93" t="s">
        <v>72</v>
      </c>
      <c r="N3" s="92" t="s">
        <v>71</v>
      </c>
      <c r="O3" s="93" t="s">
        <v>72</v>
      </c>
      <c r="P3" s="92" t="s">
        <v>71</v>
      </c>
      <c r="Q3" s="93" t="s">
        <v>72</v>
      </c>
      <c r="R3" s="92" t="s">
        <v>71</v>
      </c>
      <c r="S3" s="93" t="s">
        <v>72</v>
      </c>
      <c r="T3" s="92" t="s">
        <v>71</v>
      </c>
      <c r="U3" s="93" t="s">
        <v>72</v>
      </c>
      <c r="V3" s="92" t="s">
        <v>71</v>
      </c>
      <c r="W3" s="93" t="s">
        <v>72</v>
      </c>
      <c r="X3" s="92" t="s">
        <v>71</v>
      </c>
      <c r="Y3" s="93" t="s">
        <v>72</v>
      </c>
      <c r="Z3" s="92" t="s">
        <v>71</v>
      </c>
      <c r="AA3" s="93" t="s">
        <v>72</v>
      </c>
      <c r="AB3" s="92" t="s">
        <v>71</v>
      </c>
      <c r="AC3" s="93" t="s">
        <v>72</v>
      </c>
      <c r="AD3" s="92" t="s">
        <v>71</v>
      </c>
      <c r="AE3" s="93" t="s">
        <v>72</v>
      </c>
      <c r="AF3" s="92" t="s">
        <v>71</v>
      </c>
      <c r="AG3" s="93" t="s">
        <v>72</v>
      </c>
      <c r="AH3" s="92" t="s">
        <v>71</v>
      </c>
      <c r="AI3" s="93" t="s">
        <v>72</v>
      </c>
      <c r="AJ3" s="92" t="s">
        <v>71</v>
      </c>
      <c r="AK3" s="93" t="s">
        <v>72</v>
      </c>
      <c r="AL3" s="92" t="s">
        <v>71</v>
      </c>
      <c r="AM3" s="93" t="s">
        <v>72</v>
      </c>
      <c r="AN3" s="92" t="s">
        <v>71</v>
      </c>
      <c r="AO3" s="93" t="s">
        <v>72</v>
      </c>
      <c r="AP3" s="92" t="s">
        <v>71</v>
      </c>
      <c r="AQ3" s="93" t="s">
        <v>72</v>
      </c>
      <c r="AR3" s="92" t="s">
        <v>71</v>
      </c>
      <c r="AS3" s="93" t="s">
        <v>72</v>
      </c>
      <c r="AT3" s="92" t="s">
        <v>71</v>
      </c>
      <c r="AU3" s="93" t="s">
        <v>72</v>
      </c>
      <c r="AV3" s="92" t="s">
        <v>71</v>
      </c>
      <c r="AW3" s="93" t="s">
        <v>72</v>
      </c>
      <c r="AX3" s="92" t="s">
        <v>71</v>
      </c>
      <c r="AY3" s="93" t="s">
        <v>72</v>
      </c>
      <c r="AZ3" s="92" t="s">
        <v>71</v>
      </c>
      <c r="BA3" s="93" t="s">
        <v>72</v>
      </c>
      <c r="BB3" s="92" t="s">
        <v>71</v>
      </c>
      <c r="BC3" s="93" t="s">
        <v>72</v>
      </c>
      <c r="BD3" s="92" t="s">
        <v>71</v>
      </c>
      <c r="BE3" s="93" t="s">
        <v>72</v>
      </c>
      <c r="BF3" s="92" t="s">
        <v>71</v>
      </c>
      <c r="BG3" s="93" t="s">
        <v>72</v>
      </c>
      <c r="BH3" s="92" t="s">
        <v>71</v>
      </c>
      <c r="BI3" s="93" t="s">
        <v>72</v>
      </c>
      <c r="BJ3" s="92" t="s">
        <v>71</v>
      </c>
      <c r="BK3" s="93" t="s">
        <v>72</v>
      </c>
      <c r="BL3" s="92" t="s">
        <v>71</v>
      </c>
      <c r="BM3" s="93" t="s">
        <v>72</v>
      </c>
      <c r="BN3" s="92" t="s">
        <v>71</v>
      </c>
      <c r="BO3" s="93" t="s">
        <v>72</v>
      </c>
      <c r="BP3" s="92" t="s">
        <v>71</v>
      </c>
      <c r="BQ3" s="93" t="s">
        <v>72</v>
      </c>
      <c r="BR3" s="92" t="s">
        <v>71</v>
      </c>
      <c r="BS3" s="93" t="s">
        <v>72</v>
      </c>
      <c r="BT3" s="92" t="s">
        <v>71</v>
      </c>
      <c r="BU3" s="93" t="s">
        <v>72</v>
      </c>
      <c r="BV3" s="92" t="s">
        <v>71</v>
      </c>
      <c r="BW3" s="93" t="s">
        <v>72</v>
      </c>
      <c r="BX3" s="92" t="s">
        <v>71</v>
      </c>
      <c r="BY3" s="93" t="s">
        <v>72</v>
      </c>
      <c r="BZ3" s="92" t="s">
        <v>71</v>
      </c>
      <c r="CA3" s="93" t="s">
        <v>72</v>
      </c>
      <c r="CB3" s="92" t="s">
        <v>71</v>
      </c>
      <c r="CC3" s="93" t="s">
        <v>72</v>
      </c>
      <c r="CD3" s="92" t="s">
        <v>71</v>
      </c>
      <c r="CE3" s="93" t="s">
        <v>72</v>
      </c>
      <c r="CF3" s="92" t="s">
        <v>71</v>
      </c>
      <c r="CG3" s="93" t="s">
        <v>72</v>
      </c>
    </row>
    <row r="4" spans="1:85" s="148" customFormat="1" ht="19.899999999999999" customHeight="1" x14ac:dyDescent="0.5">
      <c r="A4" s="94">
        <v>1</v>
      </c>
      <c r="B4" s="95" t="s">
        <v>73</v>
      </c>
      <c r="C4" s="95" t="s">
        <v>74</v>
      </c>
      <c r="D4" s="94">
        <f>RANK(BF4,$BF$4:$BF$147)</f>
        <v>8</v>
      </c>
      <c r="E4" s="94">
        <v>0.7</v>
      </c>
      <c r="F4" s="94" t="s">
        <v>75</v>
      </c>
      <c r="G4" s="94">
        <v>2000</v>
      </c>
      <c r="H4" s="94">
        <v>5292</v>
      </c>
      <c r="I4" s="143">
        <f t="shared" ref="I4:AE4" si="0">H4*$E4</f>
        <v>3704.3999999999996</v>
      </c>
      <c r="J4" s="94">
        <v>3276</v>
      </c>
      <c r="K4" s="143">
        <f t="shared" si="0"/>
        <v>2293.1999999999998</v>
      </c>
      <c r="L4" s="94">
        <v>3408</v>
      </c>
      <c r="M4" s="143">
        <f t="shared" si="0"/>
        <v>2385.6</v>
      </c>
      <c r="N4" s="94">
        <v>1200</v>
      </c>
      <c r="O4" s="143">
        <f t="shared" si="0"/>
        <v>840</v>
      </c>
      <c r="P4" s="94">
        <v>1992</v>
      </c>
      <c r="Q4" s="143">
        <f t="shared" si="0"/>
        <v>1394.3999999999999</v>
      </c>
      <c r="R4" s="94">
        <v>2820</v>
      </c>
      <c r="S4" s="143">
        <f t="shared" si="0"/>
        <v>1973.9999999999998</v>
      </c>
      <c r="T4" s="94">
        <v>3084</v>
      </c>
      <c r="U4" s="143">
        <f t="shared" si="0"/>
        <v>2158.7999999999997</v>
      </c>
      <c r="V4" s="94">
        <v>2628</v>
      </c>
      <c r="W4" s="143">
        <f t="shared" si="0"/>
        <v>1839.6</v>
      </c>
      <c r="X4" s="94">
        <v>1776</v>
      </c>
      <c r="Y4" s="143">
        <f t="shared" si="0"/>
        <v>1243.1999999999998</v>
      </c>
      <c r="Z4" s="94">
        <v>1728</v>
      </c>
      <c r="AA4" s="143">
        <f t="shared" si="0"/>
        <v>1209.5999999999999</v>
      </c>
      <c r="AB4" s="94">
        <v>3300</v>
      </c>
      <c r="AC4" s="143">
        <f t="shared" si="0"/>
        <v>2310</v>
      </c>
      <c r="AD4" s="94">
        <v>2424</v>
      </c>
      <c r="AE4" s="143">
        <f t="shared" si="0"/>
        <v>1696.8</v>
      </c>
      <c r="AF4" s="147">
        <f t="shared" ref="AF4" si="1">SUM(H4,J4,L4,N4,P4,R4,T4,V4,X4,Z4,AB4,AD4)</f>
        <v>32928</v>
      </c>
      <c r="AG4" s="146">
        <f t="shared" ref="AG4" si="2">SUM(I4,K4,M4,O4,Q4,S4,U4,W4,Y4,AA4,AC4,AE4)</f>
        <v>23049.599999999995</v>
      </c>
      <c r="AH4" s="142">
        <v>1272</v>
      </c>
      <c r="AI4" s="143">
        <f t="shared" ref="AI4:AK4" si="3">AH4*$E4</f>
        <v>890.4</v>
      </c>
      <c r="AJ4" s="144">
        <v>348</v>
      </c>
      <c r="AK4" s="143">
        <f t="shared" si="3"/>
        <v>243.6</v>
      </c>
      <c r="AL4" s="145">
        <v>1932</v>
      </c>
      <c r="AM4" s="146">
        <f>AL4*$E4</f>
        <v>1352.3999999999999</v>
      </c>
      <c r="AN4" s="145">
        <v>1896</v>
      </c>
      <c r="AO4" s="146">
        <f>AN4*$E4</f>
        <v>1327.1999999999998</v>
      </c>
      <c r="AP4" s="145">
        <v>1080</v>
      </c>
      <c r="AQ4" s="146">
        <f>AP4*$E4</f>
        <v>756</v>
      </c>
      <c r="AR4" s="145">
        <v>3972</v>
      </c>
      <c r="AS4" s="146">
        <f>AR4*$E4</f>
        <v>2780.3999999999996</v>
      </c>
      <c r="AT4" s="145">
        <v>1392</v>
      </c>
      <c r="AU4" s="146">
        <f>AT4*$E4</f>
        <v>974.4</v>
      </c>
      <c r="AV4" s="145">
        <v>1308</v>
      </c>
      <c r="AW4" s="146">
        <f>AV4*$E4</f>
        <v>915.59999999999991</v>
      </c>
      <c r="AX4" s="145">
        <v>1404</v>
      </c>
      <c r="AY4" s="146">
        <f>AX4*$E4</f>
        <v>982.8</v>
      </c>
      <c r="AZ4" s="145">
        <v>1428</v>
      </c>
      <c r="BA4" s="146">
        <f>AZ4*$E4</f>
        <v>999.59999999999991</v>
      </c>
      <c r="BB4" s="145">
        <v>1740</v>
      </c>
      <c r="BC4" s="146">
        <f>BB4*$E4</f>
        <v>1218</v>
      </c>
      <c r="BD4" s="145">
        <v>1800</v>
      </c>
      <c r="BE4" s="146">
        <f>BD4*$E4</f>
        <v>1260</v>
      </c>
      <c r="BF4" s="147">
        <f t="shared" ref="BF4:BG20" si="4">SUM(AH4,AJ4,AL4,AN4,AP4,AR4,AT4,AV4,AX4,AZ4,BB4,BD4)</f>
        <v>19572</v>
      </c>
      <c r="BG4" s="146">
        <f t="shared" si="4"/>
        <v>13700.4</v>
      </c>
      <c r="BH4" s="96">
        <v>2100</v>
      </c>
      <c r="BI4" s="97">
        <f t="shared" ref="BI4" si="5">BH4*$E4</f>
        <v>1470</v>
      </c>
      <c r="BJ4" s="98">
        <v>1680</v>
      </c>
      <c r="BK4" s="97">
        <f>BJ4*$E4</f>
        <v>1176</v>
      </c>
      <c r="BL4" s="99"/>
      <c r="BM4" s="100">
        <f>BL4*$E4</f>
        <v>0</v>
      </c>
      <c r="BN4" s="99"/>
      <c r="BO4" s="100">
        <f>BN4*$E4</f>
        <v>0</v>
      </c>
      <c r="BP4" s="99"/>
      <c r="BQ4" s="100">
        <f>BP4*$E4</f>
        <v>0</v>
      </c>
      <c r="BR4" s="99"/>
      <c r="BS4" s="100">
        <f>BR4*$E4</f>
        <v>0</v>
      </c>
      <c r="BT4" s="99"/>
      <c r="BU4" s="100">
        <f>BT4*$E4</f>
        <v>0</v>
      </c>
      <c r="BV4" s="99"/>
      <c r="BW4" s="100">
        <f>BV4*$E4</f>
        <v>0</v>
      </c>
      <c r="BX4" s="99"/>
      <c r="BY4" s="100">
        <f>BX4*$E4</f>
        <v>0</v>
      </c>
      <c r="BZ4" s="99"/>
      <c r="CA4" s="100">
        <f>BZ4*$E4</f>
        <v>0</v>
      </c>
      <c r="CB4" s="99"/>
      <c r="CC4" s="100">
        <f>CB4*$E4</f>
        <v>0</v>
      </c>
      <c r="CD4" s="99"/>
      <c r="CE4" s="100">
        <f>CD4*$E4</f>
        <v>0</v>
      </c>
      <c r="CF4" s="101">
        <f>SUM(BH4,BJ4,BL4,BN4,BP4,BR4,BT4,BV4,BX4,BZ4,CB4,CD4)</f>
        <v>3780</v>
      </c>
      <c r="CG4" s="100">
        <f t="shared" ref="CG4" si="6">SUM(BI4,BK4,BM4,BO4,BQ4,BS4,BU4,BW4,BY4,CA4,CC4,CE4)</f>
        <v>2646</v>
      </c>
    </row>
    <row r="5" spans="1:85" s="148" customFormat="1" ht="19.899999999999999" customHeight="1" x14ac:dyDescent="0.5">
      <c r="A5" s="94"/>
      <c r="B5" s="95"/>
      <c r="C5" s="95"/>
      <c r="D5" s="94"/>
      <c r="E5" s="94"/>
      <c r="F5" s="94"/>
      <c r="G5" s="94"/>
      <c r="H5" s="94"/>
      <c r="I5" s="146"/>
      <c r="J5" s="94"/>
      <c r="K5" s="146"/>
      <c r="L5" s="94"/>
      <c r="M5" s="146"/>
      <c r="N5" s="94"/>
      <c r="O5" s="146"/>
      <c r="P5" s="94"/>
      <c r="Q5" s="146"/>
      <c r="R5" s="94"/>
      <c r="S5" s="146"/>
      <c r="T5" s="94"/>
      <c r="U5" s="146"/>
      <c r="V5" s="94"/>
      <c r="W5" s="146"/>
      <c r="X5" s="94"/>
      <c r="Y5" s="146"/>
      <c r="Z5" s="94"/>
      <c r="AA5" s="146"/>
      <c r="AB5" s="94"/>
      <c r="AC5" s="146"/>
      <c r="AD5" s="94"/>
      <c r="AE5" s="146"/>
      <c r="AF5" s="147"/>
      <c r="AG5" s="146"/>
      <c r="AH5" s="145"/>
      <c r="AI5" s="146"/>
      <c r="AJ5" s="145"/>
      <c r="AK5" s="146"/>
      <c r="AL5" s="145"/>
      <c r="AM5" s="146"/>
      <c r="AN5" s="145"/>
      <c r="AO5" s="146"/>
      <c r="AP5" s="145"/>
      <c r="AQ5" s="146"/>
      <c r="AR5" s="145"/>
      <c r="AS5" s="146"/>
      <c r="AT5" s="145"/>
      <c r="AU5" s="146"/>
      <c r="AV5" s="145"/>
      <c r="AW5" s="146"/>
      <c r="AX5" s="145"/>
      <c r="AY5" s="146"/>
      <c r="AZ5" s="145"/>
      <c r="BA5" s="146"/>
      <c r="BB5" s="145"/>
      <c r="BC5" s="146"/>
      <c r="BD5" s="145"/>
      <c r="BE5" s="146"/>
      <c r="BF5" s="147"/>
      <c r="BG5" s="146"/>
      <c r="BH5" s="99"/>
      <c r="BI5" s="100"/>
      <c r="BJ5" s="99"/>
      <c r="BK5" s="100"/>
      <c r="BL5" s="99"/>
      <c r="BM5" s="100"/>
      <c r="BN5" s="99"/>
      <c r="BO5" s="100"/>
      <c r="BP5" s="99"/>
      <c r="BQ5" s="100"/>
      <c r="BR5" s="99"/>
      <c r="BS5" s="100"/>
      <c r="BT5" s="99"/>
      <c r="BU5" s="100"/>
      <c r="BV5" s="99"/>
      <c r="BW5" s="100"/>
      <c r="BX5" s="99"/>
      <c r="BY5" s="100"/>
      <c r="BZ5" s="99"/>
      <c r="CA5" s="100"/>
      <c r="CB5" s="99"/>
      <c r="CC5" s="100"/>
      <c r="CD5" s="99"/>
      <c r="CE5" s="100"/>
      <c r="CF5" s="101"/>
      <c r="CG5" s="100"/>
    </row>
    <row r="6" spans="1:85" s="148" customFormat="1" ht="19.899999999999999" customHeight="1" x14ac:dyDescent="0.5">
      <c r="A6" s="94">
        <v>2</v>
      </c>
      <c r="B6" s="95" t="s">
        <v>76</v>
      </c>
      <c r="C6" s="95" t="s">
        <v>77</v>
      </c>
      <c r="D6" s="94">
        <f t="shared" ref="D6:D14" si="7">RANK(BF6,$BF$4:$BF$147)</f>
        <v>1</v>
      </c>
      <c r="E6" s="94">
        <v>1</v>
      </c>
      <c r="F6" s="94" t="s">
        <v>75</v>
      </c>
      <c r="G6" s="94">
        <v>1650</v>
      </c>
      <c r="H6" s="94"/>
      <c r="I6" s="146">
        <f t="shared" ref="I6:Q72" si="8">H6*$E6</f>
        <v>0</v>
      </c>
      <c r="J6" s="94"/>
      <c r="K6" s="146">
        <f t="shared" si="8"/>
        <v>0</v>
      </c>
      <c r="L6" s="94"/>
      <c r="M6" s="146">
        <f t="shared" si="8"/>
        <v>0</v>
      </c>
      <c r="N6" s="94"/>
      <c r="O6" s="146">
        <f t="shared" si="8"/>
        <v>0</v>
      </c>
      <c r="P6" s="94"/>
      <c r="Q6" s="146">
        <f t="shared" si="8"/>
        <v>0</v>
      </c>
      <c r="R6" s="94"/>
      <c r="S6" s="146">
        <f t="shared" ref="S6:S72" si="9">R6*$E6</f>
        <v>0</v>
      </c>
      <c r="T6" s="94"/>
      <c r="U6" s="146">
        <f t="shared" ref="U6:U72" si="10">T6*$E6</f>
        <v>0</v>
      </c>
      <c r="V6" s="94"/>
      <c r="W6" s="146">
        <f t="shared" ref="W6:W72" si="11">V6*$E6</f>
        <v>0</v>
      </c>
      <c r="X6" s="94"/>
      <c r="Y6" s="146">
        <f t="shared" ref="Y6:Y72" si="12">X6*$E6</f>
        <v>0</v>
      </c>
      <c r="Z6" s="94"/>
      <c r="AA6" s="146">
        <f t="shared" ref="AA6:AA72" si="13">Z6*$E6</f>
        <v>0</v>
      </c>
      <c r="AB6" s="94"/>
      <c r="AC6" s="146">
        <f t="shared" ref="AC6:AC72" si="14">AB6*$E6</f>
        <v>0</v>
      </c>
      <c r="AD6" s="94"/>
      <c r="AE6" s="146">
        <f t="shared" ref="AE6:AE72" si="15">AD6*$E6</f>
        <v>0</v>
      </c>
      <c r="AF6" s="147">
        <f t="shared" ref="AF6:AF11" si="16">SUM(H6,J6,L6,N6,P6,R6,T6,V6,X6,Z6,AB6,AD6)</f>
        <v>0</v>
      </c>
      <c r="AG6" s="146">
        <f t="shared" ref="AG6:AG11" si="17">SUM(I6,K6,M6,O6,Q6,S6,U6,W6,Y6,AA6,AC6,AE6)</f>
        <v>0</v>
      </c>
      <c r="AH6" s="145"/>
      <c r="AI6" s="146">
        <f t="shared" ref="AI6:AK72" si="18">AH6*$E6</f>
        <v>0</v>
      </c>
      <c r="AJ6" s="145"/>
      <c r="AK6" s="146">
        <f t="shared" ref="AK6:AM72" si="19">AJ6*$E6</f>
        <v>0</v>
      </c>
      <c r="AL6" s="145">
        <v>12</v>
      </c>
      <c r="AM6" s="146">
        <f t="shared" si="19"/>
        <v>12</v>
      </c>
      <c r="AN6" s="145"/>
      <c r="AO6" s="146">
        <f t="shared" ref="AO6:AO72" si="20">AN6*$E6</f>
        <v>0</v>
      </c>
      <c r="AP6" s="145"/>
      <c r="AQ6" s="146">
        <f t="shared" ref="AQ6:AQ72" si="21">AP6*$E6</f>
        <v>0</v>
      </c>
      <c r="AR6" s="145"/>
      <c r="AS6" s="146">
        <f t="shared" ref="AS6:AS72" si="22">AR6*$E6</f>
        <v>0</v>
      </c>
      <c r="AT6" s="145">
        <v>50664</v>
      </c>
      <c r="AU6" s="146">
        <f t="shared" ref="AU6:AU72" si="23">AT6*$E6</f>
        <v>50664</v>
      </c>
      <c r="AV6" s="145">
        <v>58920</v>
      </c>
      <c r="AW6" s="146">
        <f t="shared" ref="AW6:AW72" si="24">AV6*$E6</f>
        <v>58920</v>
      </c>
      <c r="AX6" s="145">
        <v>84420</v>
      </c>
      <c r="AY6" s="146">
        <f t="shared" ref="AY6:AY72" si="25">AX6*$E6</f>
        <v>84420</v>
      </c>
      <c r="AZ6" s="145">
        <v>72780</v>
      </c>
      <c r="BA6" s="146">
        <f t="shared" ref="BA6:BA72" si="26">AZ6*$E6</f>
        <v>72780</v>
      </c>
      <c r="BB6" s="145">
        <v>70980</v>
      </c>
      <c r="BC6" s="146">
        <f t="shared" ref="BC6:BC72" si="27">BB6*$E6</f>
        <v>70980</v>
      </c>
      <c r="BD6" s="145">
        <v>55668</v>
      </c>
      <c r="BE6" s="146">
        <f t="shared" ref="BE6:BE72" si="28">BD6*$E6</f>
        <v>55668</v>
      </c>
      <c r="BF6" s="147">
        <f t="shared" si="4"/>
        <v>393444</v>
      </c>
      <c r="BG6" s="146">
        <f t="shared" si="4"/>
        <v>393444</v>
      </c>
      <c r="BH6" s="96">
        <v>54672</v>
      </c>
      <c r="BI6" s="97">
        <f t="shared" ref="BI6:BK13" si="29">BH6*$E6</f>
        <v>54672</v>
      </c>
      <c r="BJ6" s="98">
        <v>54960</v>
      </c>
      <c r="BK6" s="97">
        <f t="shared" si="29"/>
        <v>54960</v>
      </c>
      <c r="BL6" s="99"/>
      <c r="BM6" s="100">
        <f t="shared" ref="BM6:BM11" si="30">BL6*$E6</f>
        <v>0</v>
      </c>
      <c r="BN6" s="99"/>
      <c r="BO6" s="100">
        <f t="shared" ref="BO6:BO11" si="31">BN6*$E6</f>
        <v>0</v>
      </c>
      <c r="BP6" s="99"/>
      <c r="BQ6" s="100">
        <f t="shared" ref="BQ6:BQ11" si="32">BP6*$E6</f>
        <v>0</v>
      </c>
      <c r="BR6" s="99"/>
      <c r="BS6" s="100">
        <f t="shared" ref="BS6:BS11" si="33">BR6*$E6</f>
        <v>0</v>
      </c>
      <c r="BT6" s="99"/>
      <c r="BU6" s="100">
        <f t="shared" ref="BU6:BU11" si="34">BT6*$E6</f>
        <v>0</v>
      </c>
      <c r="BV6" s="99"/>
      <c r="BW6" s="100">
        <f t="shared" ref="BW6:BW11" si="35">BV6*$E6</f>
        <v>0</v>
      </c>
      <c r="BX6" s="99"/>
      <c r="BY6" s="100">
        <f t="shared" ref="BY6:BY11" si="36">BX6*$E6</f>
        <v>0</v>
      </c>
      <c r="BZ6" s="99"/>
      <c r="CA6" s="100">
        <f t="shared" ref="CA6:CA11" si="37">BZ6*$E6</f>
        <v>0</v>
      </c>
      <c r="CB6" s="99"/>
      <c r="CC6" s="100">
        <f t="shared" ref="CC6:CC11" si="38">CB6*$E6</f>
        <v>0</v>
      </c>
      <c r="CD6" s="99"/>
      <c r="CE6" s="100">
        <f t="shared" ref="CE6:CE11" si="39">CD6*$E6</f>
        <v>0</v>
      </c>
      <c r="CF6" s="101">
        <f t="shared" ref="CF6:CG11" si="40">SUM(BH6,BJ6,BL6,BN6,BP6,BR6,BT6,BV6,BX6,BZ6,CB6,CD6)</f>
        <v>109632</v>
      </c>
      <c r="CG6" s="100">
        <f t="shared" si="40"/>
        <v>109632</v>
      </c>
    </row>
    <row r="7" spans="1:85" s="148" customFormat="1" ht="19.899999999999999" customHeight="1" x14ac:dyDescent="0.5">
      <c r="A7" s="94">
        <v>3</v>
      </c>
      <c r="B7" s="95" t="s">
        <v>78</v>
      </c>
      <c r="C7" s="95" t="s">
        <v>77</v>
      </c>
      <c r="D7" s="94">
        <f t="shared" si="7"/>
        <v>2</v>
      </c>
      <c r="E7" s="94">
        <v>1</v>
      </c>
      <c r="F7" s="94" t="s">
        <v>75</v>
      </c>
      <c r="G7" s="94">
        <v>1650</v>
      </c>
      <c r="H7" s="94">
        <v>60504</v>
      </c>
      <c r="I7" s="143">
        <f t="shared" si="8"/>
        <v>60504</v>
      </c>
      <c r="J7" s="94">
        <v>36312</v>
      </c>
      <c r="K7" s="143">
        <f t="shared" si="8"/>
        <v>36312</v>
      </c>
      <c r="L7" s="94">
        <v>52560</v>
      </c>
      <c r="M7" s="143">
        <f t="shared" si="8"/>
        <v>52560</v>
      </c>
      <c r="N7" s="94">
        <v>53112</v>
      </c>
      <c r="O7" s="143">
        <f t="shared" si="8"/>
        <v>53112</v>
      </c>
      <c r="P7" s="94">
        <v>48360</v>
      </c>
      <c r="Q7" s="143">
        <f t="shared" si="8"/>
        <v>48360</v>
      </c>
      <c r="R7" s="94">
        <f>67980+100</f>
        <v>68080</v>
      </c>
      <c r="S7" s="143">
        <f t="shared" si="9"/>
        <v>68080</v>
      </c>
      <c r="T7" s="94">
        <v>69300</v>
      </c>
      <c r="U7" s="143">
        <f t="shared" si="10"/>
        <v>69300</v>
      </c>
      <c r="V7" s="94">
        <v>57144</v>
      </c>
      <c r="W7" s="143">
        <f t="shared" si="11"/>
        <v>57144</v>
      </c>
      <c r="X7" s="94">
        <v>54372</v>
      </c>
      <c r="Y7" s="143">
        <f t="shared" si="12"/>
        <v>54372</v>
      </c>
      <c r="Z7" s="94">
        <v>64716</v>
      </c>
      <c r="AA7" s="143">
        <f t="shared" si="13"/>
        <v>64716</v>
      </c>
      <c r="AB7" s="94">
        <v>62688</v>
      </c>
      <c r="AC7" s="143">
        <f t="shared" si="14"/>
        <v>62688</v>
      </c>
      <c r="AD7" s="94">
        <v>65400</v>
      </c>
      <c r="AE7" s="143">
        <f t="shared" si="15"/>
        <v>65400</v>
      </c>
      <c r="AF7" s="147">
        <f t="shared" si="16"/>
        <v>692548</v>
      </c>
      <c r="AG7" s="146">
        <f t="shared" si="17"/>
        <v>692548</v>
      </c>
      <c r="AH7" s="142">
        <v>29052</v>
      </c>
      <c r="AI7" s="143">
        <f t="shared" si="18"/>
        <v>29052</v>
      </c>
      <c r="AJ7" s="144">
        <v>54972</v>
      </c>
      <c r="AK7" s="143">
        <f t="shared" si="18"/>
        <v>54972</v>
      </c>
      <c r="AL7" s="145">
        <v>87840</v>
      </c>
      <c r="AM7" s="146">
        <f t="shared" si="19"/>
        <v>87840</v>
      </c>
      <c r="AN7" s="145">
        <v>59364</v>
      </c>
      <c r="AO7" s="146">
        <f t="shared" si="20"/>
        <v>59364</v>
      </c>
      <c r="AP7" s="145">
        <v>50196</v>
      </c>
      <c r="AQ7" s="146">
        <f t="shared" si="21"/>
        <v>50196</v>
      </c>
      <c r="AR7" s="145">
        <v>55968</v>
      </c>
      <c r="AS7" s="146">
        <f t="shared" si="22"/>
        <v>55968</v>
      </c>
      <c r="AT7" s="145">
        <v>6456</v>
      </c>
      <c r="AU7" s="146">
        <f t="shared" si="23"/>
        <v>6456</v>
      </c>
      <c r="AV7" s="145"/>
      <c r="AW7" s="146">
        <f t="shared" si="24"/>
        <v>0</v>
      </c>
      <c r="AX7" s="145"/>
      <c r="AY7" s="146">
        <f t="shared" si="25"/>
        <v>0</v>
      </c>
      <c r="AZ7" s="145"/>
      <c r="BA7" s="146">
        <f t="shared" si="26"/>
        <v>0</v>
      </c>
      <c r="BB7" s="145"/>
      <c r="BC7" s="146">
        <f t="shared" si="27"/>
        <v>0</v>
      </c>
      <c r="BD7" s="145"/>
      <c r="BE7" s="146">
        <f t="shared" si="28"/>
        <v>0</v>
      </c>
      <c r="BF7" s="147">
        <f t="shared" si="4"/>
        <v>343848</v>
      </c>
      <c r="BG7" s="146">
        <f t="shared" si="4"/>
        <v>343848</v>
      </c>
      <c r="BH7" s="99"/>
      <c r="BI7" s="97">
        <f t="shared" si="29"/>
        <v>0</v>
      </c>
      <c r="BJ7" s="99"/>
      <c r="BK7" s="100">
        <v>0</v>
      </c>
      <c r="BL7" s="99"/>
      <c r="BM7" s="100">
        <f t="shared" si="30"/>
        <v>0</v>
      </c>
      <c r="BN7" s="99"/>
      <c r="BO7" s="100">
        <f t="shared" si="31"/>
        <v>0</v>
      </c>
      <c r="BP7" s="99"/>
      <c r="BQ7" s="100">
        <f t="shared" si="32"/>
        <v>0</v>
      </c>
      <c r="BR7" s="99"/>
      <c r="BS7" s="100">
        <f t="shared" si="33"/>
        <v>0</v>
      </c>
      <c r="BT7" s="99"/>
      <c r="BU7" s="100">
        <f t="shared" si="34"/>
        <v>0</v>
      </c>
      <c r="BV7" s="99"/>
      <c r="BW7" s="100">
        <f t="shared" si="35"/>
        <v>0</v>
      </c>
      <c r="BX7" s="99"/>
      <c r="BY7" s="100">
        <f t="shared" si="36"/>
        <v>0</v>
      </c>
      <c r="BZ7" s="99"/>
      <c r="CA7" s="100">
        <f t="shared" si="37"/>
        <v>0</v>
      </c>
      <c r="CB7" s="99"/>
      <c r="CC7" s="100">
        <f t="shared" si="38"/>
        <v>0</v>
      </c>
      <c r="CD7" s="99"/>
      <c r="CE7" s="100">
        <f t="shared" si="39"/>
        <v>0</v>
      </c>
      <c r="CF7" s="101">
        <f t="shared" si="40"/>
        <v>0</v>
      </c>
      <c r="CG7" s="100">
        <f t="shared" si="40"/>
        <v>0</v>
      </c>
    </row>
    <row r="8" spans="1:85" s="148" customFormat="1" ht="19.899999999999999" customHeight="1" x14ac:dyDescent="0.5">
      <c r="A8" s="94">
        <v>4</v>
      </c>
      <c r="B8" s="95" t="s">
        <v>79</v>
      </c>
      <c r="C8" s="95" t="s">
        <v>77</v>
      </c>
      <c r="D8" s="94">
        <f t="shared" si="7"/>
        <v>7</v>
      </c>
      <c r="E8" s="94">
        <v>0.6</v>
      </c>
      <c r="F8" s="94" t="s">
        <v>75</v>
      </c>
      <c r="G8" s="94">
        <v>1130</v>
      </c>
      <c r="H8" s="94">
        <v>7740</v>
      </c>
      <c r="I8" s="143">
        <f t="shared" si="8"/>
        <v>4644</v>
      </c>
      <c r="J8" s="94">
        <v>3492</v>
      </c>
      <c r="K8" s="143">
        <f t="shared" si="8"/>
        <v>2095.1999999999998</v>
      </c>
      <c r="L8" s="94">
        <v>4236</v>
      </c>
      <c r="M8" s="143">
        <f t="shared" si="8"/>
        <v>2541.6</v>
      </c>
      <c r="N8" s="94">
        <v>3660</v>
      </c>
      <c r="O8" s="143">
        <f t="shared" si="8"/>
        <v>2196</v>
      </c>
      <c r="P8" s="94">
        <v>3540</v>
      </c>
      <c r="Q8" s="143">
        <f t="shared" si="8"/>
        <v>2124</v>
      </c>
      <c r="R8" s="94">
        <f>5244+21</f>
        <v>5265</v>
      </c>
      <c r="S8" s="143">
        <f t="shared" si="9"/>
        <v>3159</v>
      </c>
      <c r="T8" s="94">
        <v>6432</v>
      </c>
      <c r="U8" s="143">
        <f t="shared" si="10"/>
        <v>3859.2</v>
      </c>
      <c r="V8" s="94">
        <v>1944</v>
      </c>
      <c r="W8" s="143">
        <f t="shared" si="11"/>
        <v>1166.3999999999999</v>
      </c>
      <c r="X8" s="94">
        <v>4548</v>
      </c>
      <c r="Y8" s="143">
        <f t="shared" si="12"/>
        <v>2728.7999999999997</v>
      </c>
      <c r="Z8" s="94">
        <v>4260</v>
      </c>
      <c r="AA8" s="143">
        <f t="shared" si="13"/>
        <v>2556</v>
      </c>
      <c r="AB8" s="94">
        <v>5724</v>
      </c>
      <c r="AC8" s="143">
        <f t="shared" si="14"/>
        <v>3434.4</v>
      </c>
      <c r="AD8" s="94">
        <v>4812</v>
      </c>
      <c r="AE8" s="143">
        <f t="shared" si="15"/>
        <v>2887.2</v>
      </c>
      <c r="AF8" s="147">
        <f t="shared" si="16"/>
        <v>55653</v>
      </c>
      <c r="AG8" s="146">
        <f t="shared" si="17"/>
        <v>33391.800000000003</v>
      </c>
      <c r="AH8" s="142">
        <v>948</v>
      </c>
      <c r="AI8" s="143">
        <f t="shared" si="18"/>
        <v>568.79999999999995</v>
      </c>
      <c r="AJ8" s="144">
        <v>4752</v>
      </c>
      <c r="AK8" s="143">
        <f t="shared" si="18"/>
        <v>2851.2</v>
      </c>
      <c r="AL8" s="145">
        <v>4668</v>
      </c>
      <c r="AM8" s="146">
        <f t="shared" si="19"/>
        <v>2800.7999999999997</v>
      </c>
      <c r="AN8" s="145">
        <v>5412</v>
      </c>
      <c r="AO8" s="146">
        <f t="shared" si="20"/>
        <v>3247.2</v>
      </c>
      <c r="AP8" s="145">
        <v>3036</v>
      </c>
      <c r="AQ8" s="146">
        <f t="shared" si="21"/>
        <v>1821.6</v>
      </c>
      <c r="AR8" s="145">
        <v>5688</v>
      </c>
      <c r="AS8" s="146">
        <f t="shared" si="22"/>
        <v>3412.7999999999997</v>
      </c>
      <c r="AT8" s="145">
        <v>2088</v>
      </c>
      <c r="AU8" s="146">
        <f t="shared" si="23"/>
        <v>1252.8</v>
      </c>
      <c r="AV8" s="145">
        <v>2580</v>
      </c>
      <c r="AW8" s="146">
        <f t="shared" si="24"/>
        <v>1548</v>
      </c>
      <c r="AX8" s="145">
        <v>3396</v>
      </c>
      <c r="AY8" s="146">
        <f t="shared" si="25"/>
        <v>2037.6</v>
      </c>
      <c r="AZ8" s="145">
        <v>3876</v>
      </c>
      <c r="BA8" s="146">
        <f t="shared" si="26"/>
        <v>2325.6</v>
      </c>
      <c r="BB8" s="145">
        <v>2736</v>
      </c>
      <c r="BC8" s="146">
        <f t="shared" si="27"/>
        <v>1641.6</v>
      </c>
      <c r="BD8" s="145">
        <v>2772</v>
      </c>
      <c r="BE8" s="146">
        <f t="shared" si="28"/>
        <v>1663.2</v>
      </c>
      <c r="BF8" s="147">
        <f t="shared" si="4"/>
        <v>41952</v>
      </c>
      <c r="BG8" s="146">
        <f t="shared" si="4"/>
        <v>25171.199999999993</v>
      </c>
      <c r="BH8" s="96">
        <v>3036</v>
      </c>
      <c r="BI8" s="97">
        <f t="shared" si="29"/>
        <v>1821.6</v>
      </c>
      <c r="BJ8" s="98">
        <v>1704</v>
      </c>
      <c r="BK8" s="97">
        <f t="shared" si="29"/>
        <v>1022.4</v>
      </c>
      <c r="BL8" s="99"/>
      <c r="BM8" s="100">
        <f t="shared" si="30"/>
        <v>0</v>
      </c>
      <c r="BN8" s="99"/>
      <c r="BO8" s="100">
        <f t="shared" si="31"/>
        <v>0</v>
      </c>
      <c r="BP8" s="99"/>
      <c r="BQ8" s="100">
        <f t="shared" si="32"/>
        <v>0</v>
      </c>
      <c r="BR8" s="99"/>
      <c r="BS8" s="100">
        <f t="shared" si="33"/>
        <v>0</v>
      </c>
      <c r="BT8" s="99"/>
      <c r="BU8" s="100">
        <f t="shared" si="34"/>
        <v>0</v>
      </c>
      <c r="BV8" s="99"/>
      <c r="BW8" s="100">
        <f t="shared" si="35"/>
        <v>0</v>
      </c>
      <c r="BX8" s="99"/>
      <c r="BY8" s="100">
        <f t="shared" si="36"/>
        <v>0</v>
      </c>
      <c r="BZ8" s="99"/>
      <c r="CA8" s="100">
        <f t="shared" si="37"/>
        <v>0</v>
      </c>
      <c r="CB8" s="99"/>
      <c r="CC8" s="100">
        <f t="shared" si="38"/>
        <v>0</v>
      </c>
      <c r="CD8" s="99"/>
      <c r="CE8" s="100">
        <f t="shared" si="39"/>
        <v>0</v>
      </c>
      <c r="CF8" s="101">
        <f t="shared" si="40"/>
        <v>4740</v>
      </c>
      <c r="CG8" s="100">
        <f t="shared" si="40"/>
        <v>2844</v>
      </c>
    </row>
    <row r="9" spans="1:85" s="148" customFormat="1" ht="19.899999999999999" customHeight="1" x14ac:dyDescent="0.5">
      <c r="A9" s="94">
        <v>5</v>
      </c>
      <c r="B9" s="95" t="s">
        <v>80</v>
      </c>
      <c r="C9" s="95" t="s">
        <v>77</v>
      </c>
      <c r="D9" s="94">
        <f t="shared" si="7"/>
        <v>4</v>
      </c>
      <c r="E9" s="94">
        <v>0.35</v>
      </c>
      <c r="F9" s="94" t="s">
        <v>81</v>
      </c>
      <c r="G9" s="94">
        <v>760</v>
      </c>
      <c r="H9" s="94">
        <v>30360</v>
      </c>
      <c r="I9" s="143">
        <f t="shared" si="8"/>
        <v>10626</v>
      </c>
      <c r="J9" s="94">
        <v>21520</v>
      </c>
      <c r="K9" s="143">
        <f t="shared" si="8"/>
        <v>7531.9999999999991</v>
      </c>
      <c r="L9" s="94">
        <v>23280</v>
      </c>
      <c r="M9" s="143">
        <f t="shared" si="8"/>
        <v>8147.9999999999991</v>
      </c>
      <c r="N9" s="94">
        <v>14840</v>
      </c>
      <c r="O9" s="143">
        <f t="shared" si="8"/>
        <v>5194</v>
      </c>
      <c r="P9" s="94">
        <v>18120</v>
      </c>
      <c r="Q9" s="143">
        <f t="shared" si="8"/>
        <v>6342</v>
      </c>
      <c r="R9" s="94">
        <f>21360+100</f>
        <v>21460</v>
      </c>
      <c r="S9" s="143">
        <f t="shared" si="9"/>
        <v>7510.9999999999991</v>
      </c>
      <c r="T9" s="94">
        <v>27200</v>
      </c>
      <c r="U9" s="143">
        <f t="shared" si="10"/>
        <v>9520</v>
      </c>
      <c r="V9" s="94">
        <v>21240</v>
      </c>
      <c r="W9" s="143">
        <f t="shared" si="11"/>
        <v>7433.9999999999991</v>
      </c>
      <c r="X9" s="94">
        <v>21680</v>
      </c>
      <c r="Y9" s="143">
        <f t="shared" si="12"/>
        <v>7587.9999999999991</v>
      </c>
      <c r="Z9" s="94">
        <v>22040</v>
      </c>
      <c r="AA9" s="143">
        <f t="shared" si="13"/>
        <v>7713.9999999999991</v>
      </c>
      <c r="AB9" s="94">
        <v>27560</v>
      </c>
      <c r="AC9" s="143">
        <f t="shared" si="14"/>
        <v>9646</v>
      </c>
      <c r="AD9" s="94">
        <v>53000</v>
      </c>
      <c r="AE9" s="143">
        <f t="shared" si="15"/>
        <v>18550</v>
      </c>
      <c r="AF9" s="147">
        <f t="shared" si="16"/>
        <v>302300</v>
      </c>
      <c r="AG9" s="146">
        <f t="shared" si="17"/>
        <v>105805</v>
      </c>
      <c r="AH9" s="142">
        <v>5640</v>
      </c>
      <c r="AI9" s="143">
        <f t="shared" si="18"/>
        <v>1973.9999999999998</v>
      </c>
      <c r="AJ9" s="144">
        <v>10920</v>
      </c>
      <c r="AK9" s="143">
        <f t="shared" si="18"/>
        <v>3821.9999999999995</v>
      </c>
      <c r="AL9" s="145">
        <v>20520</v>
      </c>
      <c r="AM9" s="146">
        <f t="shared" si="19"/>
        <v>7181.9999999999991</v>
      </c>
      <c r="AN9" s="145">
        <v>15640</v>
      </c>
      <c r="AO9" s="146">
        <f t="shared" si="20"/>
        <v>5474</v>
      </c>
      <c r="AP9" s="145">
        <v>14160</v>
      </c>
      <c r="AQ9" s="146">
        <f t="shared" si="21"/>
        <v>4956</v>
      </c>
      <c r="AR9" s="145">
        <v>16400</v>
      </c>
      <c r="AS9" s="146">
        <f t="shared" si="22"/>
        <v>5740</v>
      </c>
      <c r="AT9" s="145">
        <v>20080</v>
      </c>
      <c r="AU9" s="146">
        <f t="shared" si="23"/>
        <v>7028</v>
      </c>
      <c r="AV9" s="145">
        <v>13680</v>
      </c>
      <c r="AW9" s="146">
        <f t="shared" si="24"/>
        <v>4788</v>
      </c>
      <c r="AX9" s="145">
        <v>17560</v>
      </c>
      <c r="AY9" s="146">
        <f t="shared" si="25"/>
        <v>6146</v>
      </c>
      <c r="AZ9" s="145">
        <v>21460</v>
      </c>
      <c r="BA9" s="146">
        <f t="shared" si="26"/>
        <v>7510.9999999999991</v>
      </c>
      <c r="BB9" s="145">
        <v>18120</v>
      </c>
      <c r="BC9" s="146">
        <f t="shared" si="27"/>
        <v>6342</v>
      </c>
      <c r="BD9" s="145">
        <v>21880</v>
      </c>
      <c r="BE9" s="146">
        <f t="shared" si="28"/>
        <v>7657.9999999999991</v>
      </c>
      <c r="BF9" s="147">
        <f t="shared" si="4"/>
        <v>196060</v>
      </c>
      <c r="BG9" s="146">
        <f t="shared" si="4"/>
        <v>68621</v>
      </c>
      <c r="BH9" s="96">
        <v>21560</v>
      </c>
      <c r="BI9" s="97">
        <f t="shared" si="29"/>
        <v>7545.9999999999991</v>
      </c>
      <c r="BJ9" s="98">
        <v>16320</v>
      </c>
      <c r="BK9" s="97">
        <f t="shared" si="29"/>
        <v>5712</v>
      </c>
      <c r="BL9" s="99"/>
      <c r="BM9" s="100">
        <f t="shared" si="30"/>
        <v>0</v>
      </c>
      <c r="BN9" s="99"/>
      <c r="BO9" s="100">
        <f t="shared" si="31"/>
        <v>0</v>
      </c>
      <c r="BP9" s="99"/>
      <c r="BQ9" s="100">
        <f t="shared" si="32"/>
        <v>0</v>
      </c>
      <c r="BR9" s="99"/>
      <c r="BS9" s="100">
        <f t="shared" si="33"/>
        <v>0</v>
      </c>
      <c r="BT9" s="99"/>
      <c r="BU9" s="100">
        <f t="shared" si="34"/>
        <v>0</v>
      </c>
      <c r="BV9" s="99"/>
      <c r="BW9" s="100">
        <f t="shared" si="35"/>
        <v>0</v>
      </c>
      <c r="BX9" s="99"/>
      <c r="BY9" s="100">
        <f t="shared" si="36"/>
        <v>0</v>
      </c>
      <c r="BZ9" s="99"/>
      <c r="CA9" s="100">
        <f t="shared" si="37"/>
        <v>0</v>
      </c>
      <c r="CB9" s="99"/>
      <c r="CC9" s="100">
        <f t="shared" si="38"/>
        <v>0</v>
      </c>
      <c r="CD9" s="99"/>
      <c r="CE9" s="100">
        <f t="shared" si="39"/>
        <v>0</v>
      </c>
      <c r="CF9" s="101">
        <f t="shared" si="40"/>
        <v>37880</v>
      </c>
      <c r="CG9" s="100">
        <f t="shared" si="40"/>
        <v>13258</v>
      </c>
    </row>
    <row r="10" spans="1:85" s="148" customFormat="1" ht="19.899999999999999" customHeight="1" x14ac:dyDescent="0.5">
      <c r="A10" s="94">
        <v>6</v>
      </c>
      <c r="B10" s="95" t="s">
        <v>82</v>
      </c>
      <c r="C10" s="95" t="s">
        <v>74</v>
      </c>
      <c r="D10" s="94">
        <f t="shared" si="7"/>
        <v>17</v>
      </c>
      <c r="E10" s="94">
        <v>0.7</v>
      </c>
      <c r="F10" s="94" t="s">
        <v>83</v>
      </c>
      <c r="G10" s="94">
        <v>1850</v>
      </c>
      <c r="H10" s="94"/>
      <c r="I10" s="146">
        <f t="shared" si="8"/>
        <v>0</v>
      </c>
      <c r="J10" s="94"/>
      <c r="K10" s="146">
        <f t="shared" si="8"/>
        <v>0</v>
      </c>
      <c r="L10" s="94"/>
      <c r="M10" s="146">
        <f t="shared" si="8"/>
        <v>0</v>
      </c>
      <c r="N10" s="94"/>
      <c r="O10" s="146">
        <f t="shared" si="8"/>
        <v>0</v>
      </c>
      <c r="P10" s="94"/>
      <c r="Q10" s="146">
        <f t="shared" si="8"/>
        <v>0</v>
      </c>
      <c r="R10" s="94"/>
      <c r="S10" s="146">
        <f t="shared" si="9"/>
        <v>0</v>
      </c>
      <c r="T10" s="94"/>
      <c r="U10" s="146">
        <f t="shared" si="10"/>
        <v>0</v>
      </c>
      <c r="V10" s="94"/>
      <c r="W10" s="146">
        <f t="shared" si="11"/>
        <v>0</v>
      </c>
      <c r="X10" s="94"/>
      <c r="Y10" s="146">
        <f t="shared" si="12"/>
        <v>0</v>
      </c>
      <c r="Z10" s="94"/>
      <c r="AA10" s="146">
        <f t="shared" si="13"/>
        <v>0</v>
      </c>
      <c r="AB10" s="94"/>
      <c r="AC10" s="146">
        <f t="shared" si="14"/>
        <v>0</v>
      </c>
      <c r="AD10" s="94"/>
      <c r="AE10" s="146">
        <f t="shared" si="15"/>
        <v>0</v>
      </c>
      <c r="AF10" s="147">
        <f t="shared" si="16"/>
        <v>0</v>
      </c>
      <c r="AG10" s="146">
        <f t="shared" si="17"/>
        <v>0</v>
      </c>
      <c r="AH10" s="145"/>
      <c r="AI10" s="146">
        <f t="shared" si="18"/>
        <v>0</v>
      </c>
      <c r="AJ10" s="145"/>
      <c r="AK10" s="146">
        <f t="shared" si="19"/>
        <v>0</v>
      </c>
      <c r="AL10" s="145"/>
      <c r="AM10" s="146">
        <f t="shared" si="19"/>
        <v>0</v>
      </c>
      <c r="AN10" s="145"/>
      <c r="AO10" s="146">
        <f t="shared" si="20"/>
        <v>0</v>
      </c>
      <c r="AP10" s="145"/>
      <c r="AQ10" s="146">
        <f t="shared" si="21"/>
        <v>0</v>
      </c>
      <c r="AR10" s="145"/>
      <c r="AS10" s="146">
        <f t="shared" si="22"/>
        <v>0</v>
      </c>
      <c r="AT10" s="145"/>
      <c r="AU10" s="146">
        <f t="shared" si="23"/>
        <v>0</v>
      </c>
      <c r="AV10" s="145"/>
      <c r="AW10" s="146">
        <f t="shared" si="24"/>
        <v>0</v>
      </c>
      <c r="AX10" s="145"/>
      <c r="AY10" s="146">
        <f t="shared" si="25"/>
        <v>0</v>
      </c>
      <c r="AZ10" s="145"/>
      <c r="BA10" s="146">
        <f t="shared" si="26"/>
        <v>0</v>
      </c>
      <c r="BB10" s="145"/>
      <c r="BC10" s="146">
        <f t="shared" si="27"/>
        <v>0</v>
      </c>
      <c r="BD10" s="145"/>
      <c r="BE10" s="146">
        <f t="shared" si="28"/>
        <v>0</v>
      </c>
      <c r="BF10" s="147">
        <f t="shared" si="4"/>
        <v>0</v>
      </c>
      <c r="BG10" s="146">
        <f t="shared" si="4"/>
        <v>0</v>
      </c>
      <c r="BH10" s="99"/>
      <c r="BI10" s="100">
        <f t="shared" si="29"/>
        <v>0</v>
      </c>
      <c r="BJ10" s="99"/>
      <c r="BK10" s="100">
        <f t="shared" si="29"/>
        <v>0</v>
      </c>
      <c r="BL10" s="99"/>
      <c r="BM10" s="100">
        <f t="shared" si="30"/>
        <v>0</v>
      </c>
      <c r="BN10" s="99"/>
      <c r="BO10" s="100">
        <f t="shared" si="31"/>
        <v>0</v>
      </c>
      <c r="BP10" s="99"/>
      <c r="BQ10" s="100">
        <f t="shared" si="32"/>
        <v>0</v>
      </c>
      <c r="BR10" s="99"/>
      <c r="BS10" s="100">
        <f t="shared" si="33"/>
        <v>0</v>
      </c>
      <c r="BT10" s="99"/>
      <c r="BU10" s="100">
        <f t="shared" si="34"/>
        <v>0</v>
      </c>
      <c r="BV10" s="99"/>
      <c r="BW10" s="100">
        <f t="shared" si="35"/>
        <v>0</v>
      </c>
      <c r="BX10" s="99"/>
      <c r="BY10" s="100">
        <f t="shared" si="36"/>
        <v>0</v>
      </c>
      <c r="BZ10" s="99"/>
      <c r="CA10" s="100">
        <f t="shared" si="37"/>
        <v>0</v>
      </c>
      <c r="CB10" s="99"/>
      <c r="CC10" s="100">
        <f t="shared" si="38"/>
        <v>0</v>
      </c>
      <c r="CD10" s="99"/>
      <c r="CE10" s="100">
        <f t="shared" si="39"/>
        <v>0</v>
      </c>
      <c r="CF10" s="101">
        <f t="shared" si="40"/>
        <v>0</v>
      </c>
      <c r="CG10" s="100">
        <f t="shared" si="40"/>
        <v>0</v>
      </c>
    </row>
    <row r="11" spans="1:85" s="148" customFormat="1" ht="19.899999999999999" customHeight="1" x14ac:dyDescent="0.5">
      <c r="A11" s="94">
        <v>7</v>
      </c>
      <c r="B11" s="95" t="s">
        <v>84</v>
      </c>
      <c r="C11" s="95" t="s">
        <v>74</v>
      </c>
      <c r="D11" s="94">
        <f t="shared" si="7"/>
        <v>6</v>
      </c>
      <c r="E11" s="94">
        <v>0.64</v>
      </c>
      <c r="F11" s="94" t="s">
        <v>83</v>
      </c>
      <c r="G11" s="94">
        <v>1400</v>
      </c>
      <c r="H11" s="94">
        <v>23232</v>
      </c>
      <c r="I11" s="143">
        <f t="shared" si="8"/>
        <v>14868.48</v>
      </c>
      <c r="J11" s="94">
        <v>16560</v>
      </c>
      <c r="K11" s="143">
        <f t="shared" si="8"/>
        <v>10598.4</v>
      </c>
      <c r="L11" s="94">
        <v>20832</v>
      </c>
      <c r="M11" s="143">
        <f t="shared" si="8"/>
        <v>13332.48</v>
      </c>
      <c r="N11" s="94">
        <v>18960</v>
      </c>
      <c r="O11" s="143">
        <f t="shared" si="8"/>
        <v>12134.4</v>
      </c>
      <c r="P11" s="94">
        <v>18504</v>
      </c>
      <c r="Q11" s="143">
        <f t="shared" si="8"/>
        <v>11842.56</v>
      </c>
      <c r="R11" s="94">
        <v>15072</v>
      </c>
      <c r="S11" s="143">
        <f t="shared" si="9"/>
        <v>9646.08</v>
      </c>
      <c r="T11" s="94">
        <v>11280</v>
      </c>
      <c r="U11" s="143">
        <f t="shared" si="10"/>
        <v>7219.2</v>
      </c>
      <c r="V11" s="94">
        <v>14208</v>
      </c>
      <c r="W11" s="143">
        <f t="shared" si="11"/>
        <v>9093.1200000000008</v>
      </c>
      <c r="X11" s="94">
        <v>7992</v>
      </c>
      <c r="Y11" s="143">
        <f t="shared" si="12"/>
        <v>5114.88</v>
      </c>
      <c r="Z11" s="94">
        <v>7920</v>
      </c>
      <c r="AA11" s="143">
        <f t="shared" si="13"/>
        <v>5068.8</v>
      </c>
      <c r="AB11" s="94">
        <v>4920</v>
      </c>
      <c r="AC11" s="143">
        <f t="shared" si="14"/>
        <v>3148.8</v>
      </c>
      <c r="AD11" s="94">
        <v>14160</v>
      </c>
      <c r="AE11" s="143">
        <f t="shared" si="15"/>
        <v>9062.4</v>
      </c>
      <c r="AF11" s="147">
        <f t="shared" si="16"/>
        <v>173640</v>
      </c>
      <c r="AG11" s="146">
        <f t="shared" si="17"/>
        <v>111129.59999999999</v>
      </c>
      <c r="AH11" s="142">
        <v>5040</v>
      </c>
      <c r="AI11" s="143">
        <f t="shared" si="18"/>
        <v>3225.6</v>
      </c>
      <c r="AJ11" s="144">
        <v>5760</v>
      </c>
      <c r="AK11" s="143">
        <f t="shared" si="18"/>
        <v>3686.4</v>
      </c>
      <c r="AL11" s="145">
        <v>8904</v>
      </c>
      <c r="AM11" s="146">
        <f t="shared" si="19"/>
        <v>5698.56</v>
      </c>
      <c r="AN11" s="145">
        <v>9360</v>
      </c>
      <c r="AO11" s="146">
        <f t="shared" si="20"/>
        <v>5990.4000000000005</v>
      </c>
      <c r="AP11" s="145">
        <v>7680</v>
      </c>
      <c r="AQ11" s="146">
        <f t="shared" si="21"/>
        <v>4915.2</v>
      </c>
      <c r="AR11" s="145">
        <v>8640</v>
      </c>
      <c r="AS11" s="146">
        <f t="shared" si="22"/>
        <v>5529.6</v>
      </c>
      <c r="AT11" s="145">
        <v>6960</v>
      </c>
      <c r="AU11" s="146">
        <f t="shared" si="23"/>
        <v>4454.4000000000005</v>
      </c>
      <c r="AV11" s="145">
        <v>5400</v>
      </c>
      <c r="AW11" s="146">
        <f t="shared" si="24"/>
        <v>3456</v>
      </c>
      <c r="AX11" s="145">
        <v>6720</v>
      </c>
      <c r="AY11" s="146">
        <f t="shared" si="25"/>
        <v>4300.8</v>
      </c>
      <c r="AZ11" s="145">
        <v>6480</v>
      </c>
      <c r="BA11" s="146">
        <f t="shared" si="26"/>
        <v>4147.2</v>
      </c>
      <c r="BB11" s="145">
        <v>22320</v>
      </c>
      <c r="BC11" s="146">
        <f t="shared" si="27"/>
        <v>14284.800000000001</v>
      </c>
      <c r="BD11" s="145">
        <v>5520</v>
      </c>
      <c r="BE11" s="146">
        <f t="shared" si="28"/>
        <v>3532.8</v>
      </c>
      <c r="BF11" s="147">
        <f t="shared" si="4"/>
        <v>98784</v>
      </c>
      <c r="BG11" s="146">
        <f t="shared" si="4"/>
        <v>63221.760000000009</v>
      </c>
      <c r="BH11" s="99">
        <v>7560</v>
      </c>
      <c r="BI11" s="100">
        <f t="shared" si="29"/>
        <v>4838.4000000000005</v>
      </c>
      <c r="BJ11" s="99">
        <v>6240</v>
      </c>
      <c r="BK11" s="100">
        <f t="shared" si="29"/>
        <v>3993.6</v>
      </c>
      <c r="BL11" s="99"/>
      <c r="BM11" s="100">
        <f t="shared" si="30"/>
        <v>0</v>
      </c>
      <c r="BN11" s="99"/>
      <c r="BO11" s="100">
        <f t="shared" si="31"/>
        <v>0</v>
      </c>
      <c r="BP11" s="99"/>
      <c r="BQ11" s="100">
        <f t="shared" si="32"/>
        <v>0</v>
      </c>
      <c r="BR11" s="99"/>
      <c r="BS11" s="100">
        <f t="shared" si="33"/>
        <v>0</v>
      </c>
      <c r="BT11" s="99"/>
      <c r="BU11" s="100">
        <f t="shared" si="34"/>
        <v>0</v>
      </c>
      <c r="BV11" s="99"/>
      <c r="BW11" s="100">
        <f t="shared" si="35"/>
        <v>0</v>
      </c>
      <c r="BX11" s="99"/>
      <c r="BY11" s="100">
        <f t="shared" si="36"/>
        <v>0</v>
      </c>
      <c r="BZ11" s="99"/>
      <c r="CA11" s="100">
        <f t="shared" si="37"/>
        <v>0</v>
      </c>
      <c r="CB11" s="99"/>
      <c r="CC11" s="100">
        <f t="shared" si="38"/>
        <v>0</v>
      </c>
      <c r="CD11" s="99"/>
      <c r="CE11" s="100">
        <f t="shared" si="39"/>
        <v>0</v>
      </c>
      <c r="CF11" s="101">
        <f t="shared" si="40"/>
        <v>13800</v>
      </c>
      <c r="CG11" s="100">
        <f t="shared" si="40"/>
        <v>8832</v>
      </c>
    </row>
    <row r="12" spans="1:85" s="148" customFormat="1" ht="19.899999999999999" customHeight="1" x14ac:dyDescent="0.5">
      <c r="A12" s="94">
        <v>8</v>
      </c>
      <c r="B12" s="95" t="s">
        <v>84</v>
      </c>
      <c r="C12" s="95" t="s">
        <v>74</v>
      </c>
      <c r="D12" s="94">
        <f t="shared" si="7"/>
        <v>3</v>
      </c>
      <c r="E12" s="94">
        <v>0.64</v>
      </c>
      <c r="F12" s="94" t="s">
        <v>85</v>
      </c>
      <c r="G12" s="94">
        <v>1400</v>
      </c>
      <c r="H12" s="94">
        <v>59192</v>
      </c>
      <c r="I12" s="143">
        <f t="shared" si="8"/>
        <v>37882.879999999997</v>
      </c>
      <c r="J12" s="94">
        <v>34818</v>
      </c>
      <c r="K12" s="143">
        <f t="shared" si="8"/>
        <v>22283.52</v>
      </c>
      <c r="L12" s="94">
        <v>47908</v>
      </c>
      <c r="M12" s="143">
        <f t="shared" si="8"/>
        <v>30661.119999999999</v>
      </c>
      <c r="N12" s="94">
        <v>46536</v>
      </c>
      <c r="O12" s="143">
        <f t="shared" si="8"/>
        <v>29783.040000000001</v>
      </c>
      <c r="P12" s="94">
        <v>44478</v>
      </c>
      <c r="Q12" s="143">
        <f t="shared" si="8"/>
        <v>28465.920000000002</v>
      </c>
      <c r="R12" s="94">
        <v>38556</v>
      </c>
      <c r="S12" s="143">
        <f t="shared" si="9"/>
        <v>24675.84</v>
      </c>
      <c r="T12" s="94">
        <v>48482</v>
      </c>
      <c r="U12" s="143">
        <f t="shared" si="10"/>
        <v>31028.48</v>
      </c>
      <c r="V12" s="94">
        <v>37786</v>
      </c>
      <c r="W12" s="143">
        <f t="shared" si="11"/>
        <v>24183.040000000001</v>
      </c>
      <c r="X12" s="94">
        <v>27734</v>
      </c>
      <c r="Y12" s="143">
        <f t="shared" si="12"/>
        <v>17749.760000000002</v>
      </c>
      <c r="Z12" s="94">
        <v>37744</v>
      </c>
      <c r="AA12" s="143">
        <f t="shared" si="13"/>
        <v>24156.16</v>
      </c>
      <c r="AB12" s="94">
        <v>39424</v>
      </c>
      <c r="AC12" s="143">
        <f t="shared" si="14"/>
        <v>25231.360000000001</v>
      </c>
      <c r="AD12" s="94">
        <v>32438</v>
      </c>
      <c r="AE12" s="143">
        <f t="shared" si="15"/>
        <v>20760.32</v>
      </c>
      <c r="AF12" s="147">
        <f>SUM(H12,J12,L12,N12,P12,R12,T12,V12,X12,Z12,AB12,AD12)</f>
        <v>495096</v>
      </c>
      <c r="AG12" s="146">
        <f>SUM(I12,K12,M12,O12,Q12,S12,U12,W12,Y12,AA12,AC12,AE12)</f>
        <v>316861.44</v>
      </c>
      <c r="AH12" s="142">
        <v>17640</v>
      </c>
      <c r="AI12" s="143">
        <f t="shared" si="18"/>
        <v>11289.6</v>
      </c>
      <c r="AJ12" s="144">
        <v>25382</v>
      </c>
      <c r="AK12" s="143">
        <f t="shared" si="18"/>
        <v>16244.48</v>
      </c>
      <c r="AL12" s="145">
        <v>41636</v>
      </c>
      <c r="AM12" s="146">
        <f>AL12*$E12</f>
        <v>26647.040000000001</v>
      </c>
      <c r="AN12" s="145">
        <v>28140</v>
      </c>
      <c r="AO12" s="146">
        <f>AN12*$E12</f>
        <v>18009.600000000002</v>
      </c>
      <c r="AP12" s="145">
        <v>25998</v>
      </c>
      <c r="AQ12" s="146">
        <f>AP12*$E12</f>
        <v>16638.72</v>
      </c>
      <c r="AR12" s="145">
        <v>28140</v>
      </c>
      <c r="AS12" s="146">
        <f>AR12*$E12</f>
        <v>18009.600000000002</v>
      </c>
      <c r="AT12" s="145">
        <v>28658</v>
      </c>
      <c r="AU12" s="146">
        <f>AT12*$E12</f>
        <v>18341.12</v>
      </c>
      <c r="AV12" s="145">
        <v>21210</v>
      </c>
      <c r="AW12" s="146">
        <f>AV12*$E12</f>
        <v>13574.4</v>
      </c>
      <c r="AX12" s="145">
        <v>26684</v>
      </c>
      <c r="AY12" s="146">
        <f>AX12*$E12</f>
        <v>17077.760000000002</v>
      </c>
      <c r="AZ12" s="145">
        <v>29022</v>
      </c>
      <c r="BA12" s="146">
        <f>AZ12*$E12</f>
        <v>18574.080000000002</v>
      </c>
      <c r="BB12" s="145">
        <v>18816</v>
      </c>
      <c r="BC12" s="146">
        <f>BB12*$E12</f>
        <v>12042.24</v>
      </c>
      <c r="BD12" s="145">
        <v>25004</v>
      </c>
      <c r="BE12" s="146">
        <f>BD12*$E12</f>
        <v>16002.56</v>
      </c>
      <c r="BF12" s="147">
        <f>SUM(AH12,AJ12,AL12,AN12,AP12,AR12,AT12,AV12,AX12,AZ12,BB12,BD12)</f>
        <v>316330</v>
      </c>
      <c r="BG12" s="146">
        <f>SUM(AI12,AK12,AM12,AO12,AQ12,AS12,AU12,AW12,AY12,BA12,BC12,BE12)</f>
        <v>202451.20000000001</v>
      </c>
      <c r="BH12" s="96">
        <v>18578</v>
      </c>
      <c r="BI12" s="97">
        <f t="shared" si="29"/>
        <v>11889.92</v>
      </c>
      <c r="BJ12" s="98">
        <v>13552</v>
      </c>
      <c r="BK12" s="97">
        <f t="shared" si="29"/>
        <v>8673.2800000000007</v>
      </c>
      <c r="BL12" s="99"/>
      <c r="BM12" s="100">
        <f>BL12*$E12</f>
        <v>0</v>
      </c>
      <c r="BN12" s="99"/>
      <c r="BO12" s="100">
        <f>BN12*$E12</f>
        <v>0</v>
      </c>
      <c r="BP12" s="99"/>
      <c r="BQ12" s="100">
        <f>BP12*$E12</f>
        <v>0</v>
      </c>
      <c r="BR12" s="99"/>
      <c r="BS12" s="100">
        <f>BR12*$E12</f>
        <v>0</v>
      </c>
      <c r="BT12" s="99"/>
      <c r="BU12" s="100">
        <f>BT12*$E12</f>
        <v>0</v>
      </c>
      <c r="BV12" s="99"/>
      <c r="BW12" s="100">
        <f>BV12*$E12</f>
        <v>0</v>
      </c>
      <c r="BX12" s="99"/>
      <c r="BY12" s="100">
        <f>BX12*$E12</f>
        <v>0</v>
      </c>
      <c r="BZ12" s="99"/>
      <c r="CA12" s="100">
        <f>BZ12*$E12</f>
        <v>0</v>
      </c>
      <c r="CB12" s="99"/>
      <c r="CC12" s="100">
        <f>CB12*$E12</f>
        <v>0</v>
      </c>
      <c r="CD12" s="99"/>
      <c r="CE12" s="100">
        <f>CD12*$E12</f>
        <v>0</v>
      </c>
      <c r="CF12" s="101">
        <f>SUM(BH12,BJ12,BL12,BN12,BP12,BR12,BT12,BV12,BX12,BZ12,CB12,CD12)</f>
        <v>32130</v>
      </c>
      <c r="CG12" s="100">
        <f>SUM(BI12,BK12,BM12,BO12,BQ12,BS12,BU12,BW12,BY12,CA12,CC12,CE12)</f>
        <v>20563.2</v>
      </c>
    </row>
    <row r="13" spans="1:85" s="148" customFormat="1" ht="19.899999999999999" customHeight="1" x14ac:dyDescent="0.5">
      <c r="A13" s="94">
        <v>9</v>
      </c>
      <c r="B13" s="95" t="s">
        <v>84</v>
      </c>
      <c r="C13" s="95" t="s">
        <v>74</v>
      </c>
      <c r="D13" s="94">
        <f t="shared" si="7"/>
        <v>17</v>
      </c>
      <c r="E13" s="94">
        <v>0.64</v>
      </c>
      <c r="F13" s="94" t="s">
        <v>75</v>
      </c>
      <c r="G13" s="94">
        <v>1250</v>
      </c>
      <c r="H13" s="94"/>
      <c r="I13" s="143">
        <f t="shared" si="8"/>
        <v>0</v>
      </c>
      <c r="J13" s="94"/>
      <c r="K13" s="143">
        <f t="shared" si="8"/>
        <v>0</v>
      </c>
      <c r="L13" s="94"/>
      <c r="M13" s="143">
        <f t="shared" si="8"/>
        <v>0</v>
      </c>
      <c r="N13" s="94"/>
      <c r="O13" s="143">
        <f t="shared" si="8"/>
        <v>0</v>
      </c>
      <c r="P13" s="94"/>
      <c r="Q13" s="143">
        <f t="shared" si="8"/>
        <v>0</v>
      </c>
      <c r="R13" s="94"/>
      <c r="S13" s="143">
        <f t="shared" si="9"/>
        <v>0</v>
      </c>
      <c r="T13" s="94"/>
      <c r="U13" s="143">
        <f t="shared" si="10"/>
        <v>0</v>
      </c>
      <c r="V13" s="94"/>
      <c r="W13" s="143">
        <f t="shared" si="11"/>
        <v>0</v>
      </c>
      <c r="X13" s="94"/>
      <c r="Y13" s="143">
        <f t="shared" si="12"/>
        <v>0</v>
      </c>
      <c r="Z13" s="94"/>
      <c r="AA13" s="143">
        <f t="shared" si="13"/>
        <v>0</v>
      </c>
      <c r="AB13" s="94"/>
      <c r="AC13" s="143">
        <f t="shared" si="14"/>
        <v>0</v>
      </c>
      <c r="AD13" s="94"/>
      <c r="AE13" s="143">
        <f t="shared" si="15"/>
        <v>0</v>
      </c>
      <c r="AF13" s="147">
        <f t="shared" ref="AF13" si="41">SUM(H13,J13,L13,N13,P13,R13,T13,V13,X13,Z13,AB13,AD13)</f>
        <v>0</v>
      </c>
      <c r="AG13" s="146">
        <f t="shared" ref="AG13" si="42">SUM(I13,K13,M13,O13,Q13,S13,U13,W13,Y13,AA13,AC13,AE13)</f>
        <v>0</v>
      </c>
      <c r="AH13" s="142"/>
      <c r="AI13" s="143">
        <f t="shared" si="18"/>
        <v>0</v>
      </c>
      <c r="AJ13" s="144"/>
      <c r="AK13" s="143">
        <f t="shared" si="18"/>
        <v>0</v>
      </c>
      <c r="AL13" s="145"/>
      <c r="AM13" s="146">
        <f t="shared" si="19"/>
        <v>0</v>
      </c>
      <c r="AN13" s="145"/>
      <c r="AO13" s="146">
        <f t="shared" si="20"/>
        <v>0</v>
      </c>
      <c r="AP13" s="145"/>
      <c r="AQ13" s="146">
        <f t="shared" si="21"/>
        <v>0</v>
      </c>
      <c r="AR13" s="145"/>
      <c r="AS13" s="146">
        <f t="shared" si="22"/>
        <v>0</v>
      </c>
      <c r="AT13" s="145"/>
      <c r="AU13" s="146">
        <f t="shared" si="23"/>
        <v>0</v>
      </c>
      <c r="AV13" s="145"/>
      <c r="AW13" s="146">
        <f t="shared" si="24"/>
        <v>0</v>
      </c>
      <c r="AX13" s="145"/>
      <c r="AY13" s="146">
        <f t="shared" si="25"/>
        <v>0</v>
      </c>
      <c r="AZ13" s="145"/>
      <c r="BA13" s="146">
        <f t="shared" si="26"/>
        <v>0</v>
      </c>
      <c r="BB13" s="145"/>
      <c r="BC13" s="146">
        <f t="shared" si="27"/>
        <v>0</v>
      </c>
      <c r="BD13" s="145"/>
      <c r="BE13" s="146">
        <f t="shared" si="28"/>
        <v>0</v>
      </c>
      <c r="BF13" s="147">
        <f t="shared" si="4"/>
        <v>0</v>
      </c>
      <c r="BG13" s="146">
        <f t="shared" si="4"/>
        <v>0</v>
      </c>
      <c r="BH13" s="99"/>
      <c r="BI13" s="100">
        <f t="shared" si="29"/>
        <v>0</v>
      </c>
      <c r="BJ13" s="99"/>
      <c r="BK13" s="100">
        <f t="shared" si="29"/>
        <v>0</v>
      </c>
      <c r="BL13" s="99"/>
      <c r="BM13" s="100">
        <f t="shared" ref="BM13" si="43">BL13*$E13</f>
        <v>0</v>
      </c>
      <c r="BN13" s="99"/>
      <c r="BO13" s="100">
        <f t="shared" ref="BO13" si="44">BN13*$E13</f>
        <v>0</v>
      </c>
      <c r="BP13" s="99"/>
      <c r="BQ13" s="100">
        <f t="shared" ref="BQ13" si="45">BP13*$E13</f>
        <v>0</v>
      </c>
      <c r="BR13" s="99"/>
      <c r="BS13" s="100">
        <f t="shared" ref="BS13" si="46">BR13*$E13</f>
        <v>0</v>
      </c>
      <c r="BT13" s="99"/>
      <c r="BU13" s="100">
        <f t="shared" ref="BU13" si="47">BT13*$E13</f>
        <v>0</v>
      </c>
      <c r="BV13" s="99"/>
      <c r="BW13" s="100">
        <f t="shared" ref="BW13" si="48">BV13*$E13</f>
        <v>0</v>
      </c>
      <c r="BX13" s="99"/>
      <c r="BY13" s="100">
        <f t="shared" ref="BY13" si="49">BX13*$E13</f>
        <v>0</v>
      </c>
      <c r="BZ13" s="99"/>
      <c r="CA13" s="100">
        <f t="shared" ref="CA13" si="50">BZ13*$E13</f>
        <v>0</v>
      </c>
      <c r="CB13" s="99"/>
      <c r="CC13" s="100">
        <f t="shared" ref="CC13" si="51">CB13*$E13</f>
        <v>0</v>
      </c>
      <c r="CD13" s="99"/>
      <c r="CE13" s="100">
        <f t="shared" ref="CE13" si="52">CD13*$E13</f>
        <v>0</v>
      </c>
      <c r="CF13" s="101">
        <f t="shared" ref="CF13:CG13" si="53">SUM(BH13,BJ13,BL13,BN13,BP13,BR13,BT13,BV13,BX13,BZ13,CB13,CD13)</f>
        <v>0</v>
      </c>
      <c r="CG13" s="100">
        <f t="shared" si="53"/>
        <v>0</v>
      </c>
    </row>
    <row r="14" spans="1:85" s="148" customFormat="1" ht="19.899999999999999" customHeight="1" x14ac:dyDescent="0.5">
      <c r="A14" s="94">
        <v>10</v>
      </c>
      <c r="B14" s="95" t="s">
        <v>86</v>
      </c>
      <c r="C14" s="95" t="s">
        <v>74</v>
      </c>
      <c r="D14" s="94">
        <f t="shared" si="7"/>
        <v>17</v>
      </c>
      <c r="E14" s="94">
        <v>0.64</v>
      </c>
      <c r="F14" s="94" t="s">
        <v>85</v>
      </c>
      <c r="G14" s="94"/>
      <c r="H14" s="94"/>
      <c r="I14" s="146">
        <f>H14*$E14</f>
        <v>0</v>
      </c>
      <c r="J14" s="94"/>
      <c r="K14" s="146">
        <f>J14*$E14</f>
        <v>0</v>
      </c>
      <c r="L14" s="94"/>
      <c r="M14" s="146">
        <f>L14*$E14</f>
        <v>0</v>
      </c>
      <c r="N14" s="94"/>
      <c r="O14" s="146">
        <f>N14*$E14</f>
        <v>0</v>
      </c>
      <c r="P14" s="94"/>
      <c r="Q14" s="146">
        <f>P14*$E14</f>
        <v>0</v>
      </c>
      <c r="R14" s="94"/>
      <c r="S14" s="146">
        <f>R14*$E14</f>
        <v>0</v>
      </c>
      <c r="T14" s="94"/>
      <c r="U14" s="146">
        <f>T14*$E14</f>
        <v>0</v>
      </c>
      <c r="V14" s="94"/>
      <c r="W14" s="146">
        <f>V14*$E14</f>
        <v>0</v>
      </c>
      <c r="X14" s="94"/>
      <c r="Y14" s="146">
        <f>X14*$E14</f>
        <v>0</v>
      </c>
      <c r="Z14" s="94"/>
      <c r="AA14" s="146">
        <f>Z14*$E14</f>
        <v>0</v>
      </c>
      <c r="AB14" s="94"/>
      <c r="AC14" s="146">
        <f>AB14*$E14</f>
        <v>0</v>
      </c>
      <c r="AD14" s="94"/>
      <c r="AE14" s="146">
        <f>AD14*$E14</f>
        <v>0</v>
      </c>
      <c r="AF14" s="147">
        <f>SUM(H14,J14,L14,N14,P14,R14,T14,V14,X14,Z14,AB14,AD14)</f>
        <v>0</v>
      </c>
      <c r="AG14" s="146">
        <f>SUM(I14,K14,M14,O14,Q14,S14,U14,W14,Y14,AA14,AC14,AE14)</f>
        <v>0</v>
      </c>
      <c r="AH14" s="145"/>
      <c r="AI14" s="146">
        <f>AH14*$E14</f>
        <v>0</v>
      </c>
      <c r="AJ14" s="145"/>
      <c r="AK14" s="146">
        <f>AJ14*$E14</f>
        <v>0</v>
      </c>
      <c r="AL14" s="145"/>
      <c r="AM14" s="146">
        <f>AL14*$E14</f>
        <v>0</v>
      </c>
      <c r="AN14" s="145"/>
      <c r="AO14" s="146">
        <f>AN14*$E14</f>
        <v>0</v>
      </c>
      <c r="AP14" s="145"/>
      <c r="AQ14" s="146">
        <f>AP14*$E14</f>
        <v>0</v>
      </c>
      <c r="AR14" s="145"/>
      <c r="AS14" s="146">
        <f>AR14*$E14</f>
        <v>0</v>
      </c>
      <c r="AT14" s="145"/>
      <c r="AU14" s="146">
        <f>AT14*$E14</f>
        <v>0</v>
      </c>
      <c r="AV14" s="145"/>
      <c r="AW14" s="146">
        <f>AV14*$E14</f>
        <v>0</v>
      </c>
      <c r="AX14" s="145"/>
      <c r="AY14" s="146">
        <f>AX14*$E14</f>
        <v>0</v>
      </c>
      <c r="AZ14" s="145"/>
      <c r="BA14" s="146">
        <f>AZ14*$E14</f>
        <v>0</v>
      </c>
      <c r="BB14" s="145"/>
      <c r="BC14" s="146">
        <f>BB14*$E14</f>
        <v>0</v>
      </c>
      <c r="BD14" s="145"/>
      <c r="BE14" s="146">
        <f>BD14*$E14</f>
        <v>0</v>
      </c>
      <c r="BF14" s="147">
        <f>SUM(AH14,AJ14,AL14,AN14,AP14,AR14,AT14,AV14,AX14,AZ14,BB14,BD14)</f>
        <v>0</v>
      </c>
      <c r="BG14" s="146">
        <f>SUM(AI14,AK14,AM14,AO14,AQ14,AS14,AU14,AW14,AY14,BA14,BC14,BE14)</f>
        <v>0</v>
      </c>
      <c r="BH14" s="99"/>
      <c r="BI14" s="100">
        <f>BH14*$E14</f>
        <v>0</v>
      </c>
      <c r="BJ14" s="99"/>
      <c r="BK14" s="100">
        <f>BJ14*$E14</f>
        <v>0</v>
      </c>
      <c r="BL14" s="99"/>
      <c r="BM14" s="100">
        <f>BL14*$E14</f>
        <v>0</v>
      </c>
      <c r="BN14" s="99"/>
      <c r="BO14" s="100">
        <f>BN14*$E14</f>
        <v>0</v>
      </c>
      <c r="BP14" s="99"/>
      <c r="BQ14" s="100">
        <f>BP14*$E14</f>
        <v>0</v>
      </c>
      <c r="BR14" s="99"/>
      <c r="BS14" s="100">
        <f>BR14*$E14</f>
        <v>0</v>
      </c>
      <c r="BT14" s="99"/>
      <c r="BU14" s="100">
        <f>BT14*$E14</f>
        <v>0</v>
      </c>
      <c r="BV14" s="99"/>
      <c r="BW14" s="100">
        <f>BV14*$E14</f>
        <v>0</v>
      </c>
      <c r="BX14" s="99"/>
      <c r="BY14" s="100">
        <f>BX14*$E14</f>
        <v>0</v>
      </c>
      <c r="BZ14" s="99"/>
      <c r="CA14" s="100">
        <f>BZ14*$E14</f>
        <v>0</v>
      </c>
      <c r="CB14" s="99"/>
      <c r="CC14" s="100">
        <f>CB14*$E14</f>
        <v>0</v>
      </c>
      <c r="CD14" s="99"/>
      <c r="CE14" s="100">
        <f>CD14*$E14</f>
        <v>0</v>
      </c>
      <c r="CF14" s="101">
        <f>SUM(BH14,BJ14,BL14,BN14,BP14,BR14,BT14,BV14,BX14,BZ14,CB14,CD14)</f>
        <v>0</v>
      </c>
      <c r="CG14" s="100">
        <f>SUM(BI14,BK14,BM14,BO14,BQ14,BS14,BU14,BW14,BY14,CA14,CC14,CE14)</f>
        <v>0</v>
      </c>
    </row>
    <row r="15" spans="1:85" s="148" customFormat="1" ht="19.899999999999999" customHeight="1" x14ac:dyDescent="0.5">
      <c r="A15" s="94"/>
      <c r="B15" s="95"/>
      <c r="C15" s="95"/>
      <c r="D15" s="94"/>
      <c r="E15" s="94"/>
      <c r="F15" s="94"/>
      <c r="G15" s="94"/>
      <c r="H15" s="94"/>
      <c r="I15" s="146"/>
      <c r="J15" s="94"/>
      <c r="K15" s="146"/>
      <c r="L15" s="94"/>
      <c r="M15" s="146"/>
      <c r="N15" s="94"/>
      <c r="O15" s="146"/>
      <c r="P15" s="94"/>
      <c r="Q15" s="146"/>
      <c r="R15" s="94"/>
      <c r="S15" s="146"/>
      <c r="T15" s="94"/>
      <c r="U15" s="146"/>
      <c r="V15" s="94"/>
      <c r="W15" s="146"/>
      <c r="X15" s="94"/>
      <c r="Y15" s="146"/>
      <c r="Z15" s="94"/>
      <c r="AA15" s="146"/>
      <c r="AB15" s="94"/>
      <c r="AC15" s="146"/>
      <c r="AD15" s="94"/>
      <c r="AE15" s="146"/>
      <c r="AF15" s="147"/>
      <c r="AG15" s="146"/>
      <c r="AH15" s="145"/>
      <c r="AI15" s="146"/>
      <c r="AJ15" s="145"/>
      <c r="AK15" s="146"/>
      <c r="AL15" s="145"/>
      <c r="AM15" s="146"/>
      <c r="AN15" s="145"/>
      <c r="AO15" s="146"/>
      <c r="AP15" s="145"/>
      <c r="AQ15" s="146"/>
      <c r="AR15" s="145"/>
      <c r="AS15" s="146"/>
      <c r="AT15" s="145"/>
      <c r="AU15" s="146"/>
      <c r="AV15" s="145"/>
      <c r="AW15" s="146"/>
      <c r="AX15" s="145"/>
      <c r="AY15" s="146"/>
      <c r="AZ15" s="145"/>
      <c r="BA15" s="146"/>
      <c r="BB15" s="145"/>
      <c r="BC15" s="146"/>
      <c r="BD15" s="145"/>
      <c r="BE15" s="146"/>
      <c r="BF15" s="147"/>
      <c r="BG15" s="146"/>
      <c r="BH15" s="99"/>
      <c r="BI15" s="100"/>
      <c r="BJ15" s="99"/>
      <c r="BK15" s="100"/>
      <c r="BL15" s="99"/>
      <c r="BM15" s="100"/>
      <c r="BN15" s="99"/>
      <c r="BO15" s="100"/>
      <c r="BP15" s="99"/>
      <c r="BQ15" s="100"/>
      <c r="BR15" s="99"/>
      <c r="BS15" s="100"/>
      <c r="BT15" s="99"/>
      <c r="BU15" s="100"/>
      <c r="BV15" s="99"/>
      <c r="BW15" s="100"/>
      <c r="BX15" s="99"/>
      <c r="BY15" s="100"/>
      <c r="BZ15" s="99"/>
      <c r="CA15" s="100"/>
      <c r="CB15" s="99"/>
      <c r="CC15" s="100"/>
      <c r="CD15" s="99"/>
      <c r="CE15" s="100"/>
      <c r="CF15" s="101"/>
      <c r="CG15" s="100"/>
    </row>
    <row r="16" spans="1:85" s="148" customFormat="1" ht="19.899999999999999" customHeight="1" x14ac:dyDescent="0.5">
      <c r="A16" s="94">
        <v>11</v>
      </c>
      <c r="B16" s="95" t="s">
        <v>87</v>
      </c>
      <c r="C16" s="95" t="s">
        <v>77</v>
      </c>
      <c r="D16" s="94">
        <f t="shared" ref="D16:D24" si="54">RANK(BF16,$BF$4:$BF$147)</f>
        <v>12</v>
      </c>
      <c r="E16" s="94">
        <v>1</v>
      </c>
      <c r="F16" s="94" t="s">
        <v>75</v>
      </c>
      <c r="G16" s="94">
        <v>1500</v>
      </c>
      <c r="H16" s="94"/>
      <c r="I16" s="146">
        <f t="shared" si="8"/>
        <v>0</v>
      </c>
      <c r="J16" s="94"/>
      <c r="K16" s="146">
        <f t="shared" si="8"/>
        <v>0</v>
      </c>
      <c r="L16" s="94"/>
      <c r="M16" s="146">
        <f t="shared" si="8"/>
        <v>0</v>
      </c>
      <c r="N16" s="94"/>
      <c r="O16" s="146">
        <f t="shared" si="8"/>
        <v>0</v>
      </c>
      <c r="P16" s="94"/>
      <c r="Q16" s="146">
        <f t="shared" si="8"/>
        <v>0</v>
      </c>
      <c r="R16" s="94"/>
      <c r="S16" s="146">
        <f t="shared" si="9"/>
        <v>0</v>
      </c>
      <c r="T16" s="94"/>
      <c r="U16" s="146">
        <f t="shared" si="10"/>
        <v>0</v>
      </c>
      <c r="V16" s="94">
        <v>24</v>
      </c>
      <c r="W16" s="146">
        <f t="shared" si="11"/>
        <v>24</v>
      </c>
      <c r="X16" s="94">
        <v>12</v>
      </c>
      <c r="Y16" s="146">
        <f t="shared" si="12"/>
        <v>12</v>
      </c>
      <c r="Z16" s="94"/>
      <c r="AA16" s="146">
        <f t="shared" si="13"/>
        <v>0</v>
      </c>
      <c r="AB16" s="94"/>
      <c r="AC16" s="146">
        <f t="shared" si="14"/>
        <v>0</v>
      </c>
      <c r="AD16" s="94"/>
      <c r="AE16" s="146">
        <f t="shared" si="15"/>
        <v>0</v>
      </c>
      <c r="AF16" s="147">
        <f t="shared" ref="AF16:AF24" si="55">SUM(H16,J16,L16,N16,P16,R16,T16,V16,X16,Z16,AB16,AD16)</f>
        <v>36</v>
      </c>
      <c r="AG16" s="146">
        <f t="shared" ref="AG16:AG24" si="56">SUM(I16,K16,M16,O16,Q16,S16,U16,W16,Y16,AA16,AC16,AE16)</f>
        <v>36</v>
      </c>
      <c r="AH16" s="145"/>
      <c r="AI16" s="146">
        <f t="shared" si="18"/>
        <v>0</v>
      </c>
      <c r="AJ16" s="145"/>
      <c r="AK16" s="146">
        <f t="shared" si="19"/>
        <v>0</v>
      </c>
      <c r="AL16" s="145"/>
      <c r="AM16" s="146">
        <f t="shared" si="19"/>
        <v>0</v>
      </c>
      <c r="AN16" s="145"/>
      <c r="AO16" s="146">
        <f t="shared" si="20"/>
        <v>0</v>
      </c>
      <c r="AP16" s="145"/>
      <c r="AQ16" s="146">
        <f t="shared" si="21"/>
        <v>0</v>
      </c>
      <c r="AR16" s="145">
        <v>189</v>
      </c>
      <c r="AS16" s="146">
        <f t="shared" si="22"/>
        <v>189</v>
      </c>
      <c r="AT16" s="145">
        <v>252</v>
      </c>
      <c r="AU16" s="146">
        <f t="shared" si="23"/>
        <v>252</v>
      </c>
      <c r="AV16" s="145">
        <v>72</v>
      </c>
      <c r="AW16" s="146">
        <f t="shared" si="24"/>
        <v>72</v>
      </c>
      <c r="AX16" s="145">
        <v>48</v>
      </c>
      <c r="AY16" s="146">
        <f t="shared" si="25"/>
        <v>48</v>
      </c>
      <c r="AZ16" s="145"/>
      <c r="BA16" s="146">
        <f t="shared" si="26"/>
        <v>0</v>
      </c>
      <c r="BB16" s="145">
        <v>24</v>
      </c>
      <c r="BC16" s="146">
        <f t="shared" si="27"/>
        <v>24</v>
      </c>
      <c r="BD16" s="145"/>
      <c r="BE16" s="146">
        <f t="shared" si="28"/>
        <v>0</v>
      </c>
      <c r="BF16" s="147">
        <f t="shared" si="4"/>
        <v>585</v>
      </c>
      <c r="BG16" s="146">
        <f t="shared" si="4"/>
        <v>585</v>
      </c>
      <c r="BH16" s="99"/>
      <c r="BI16" s="100">
        <f t="shared" ref="BI16:BI22" si="57">BH16*$E16</f>
        <v>0</v>
      </c>
      <c r="BJ16" s="99">
        <v>24</v>
      </c>
      <c r="BK16" s="100">
        <f t="shared" ref="BK16:BK24" si="58">BJ16*$E16</f>
        <v>24</v>
      </c>
      <c r="BL16" s="99"/>
      <c r="BM16" s="100">
        <f t="shared" ref="BM16:BM24" si="59">BL16*$E16</f>
        <v>0</v>
      </c>
      <c r="BN16" s="99"/>
      <c r="BO16" s="100">
        <f t="shared" ref="BO16:BO24" si="60">BN16*$E16</f>
        <v>0</v>
      </c>
      <c r="BP16" s="99"/>
      <c r="BQ16" s="100">
        <f t="shared" ref="BQ16:BQ24" si="61">BP16*$E16</f>
        <v>0</v>
      </c>
      <c r="BR16" s="99"/>
      <c r="BS16" s="100">
        <f t="shared" ref="BS16:BS24" si="62">BR16*$E16</f>
        <v>0</v>
      </c>
      <c r="BT16" s="99"/>
      <c r="BU16" s="100">
        <f t="shared" ref="BU16:BU24" si="63">BT16*$E16</f>
        <v>0</v>
      </c>
      <c r="BV16" s="99"/>
      <c r="BW16" s="100">
        <f t="shared" ref="BW16:BW24" si="64">BV16*$E16</f>
        <v>0</v>
      </c>
      <c r="BX16" s="99"/>
      <c r="BY16" s="100">
        <f t="shared" ref="BY16:BY24" si="65">BX16*$E16</f>
        <v>0</v>
      </c>
      <c r="BZ16" s="99"/>
      <c r="CA16" s="100">
        <f t="shared" ref="CA16:CA24" si="66">BZ16*$E16</f>
        <v>0</v>
      </c>
      <c r="CB16" s="99"/>
      <c r="CC16" s="100">
        <f t="shared" ref="CC16:CC24" si="67">CB16*$E16</f>
        <v>0</v>
      </c>
      <c r="CD16" s="99"/>
      <c r="CE16" s="100">
        <f t="shared" ref="CE16:CE24" si="68">CD16*$E16</f>
        <v>0</v>
      </c>
      <c r="CF16" s="101">
        <f t="shared" ref="CF16:CG24" si="69">SUM(BH16,BJ16,BL16,BN16,BP16,BR16,BT16,BV16,BX16,BZ16,CB16,CD16)</f>
        <v>24</v>
      </c>
      <c r="CG16" s="100">
        <f t="shared" si="69"/>
        <v>24</v>
      </c>
    </row>
    <row r="17" spans="1:85" s="148" customFormat="1" ht="19.899999999999999" customHeight="1" x14ac:dyDescent="0.5">
      <c r="A17" s="94">
        <v>12</v>
      </c>
      <c r="B17" s="95" t="s">
        <v>88</v>
      </c>
      <c r="C17" s="95" t="s">
        <v>77</v>
      </c>
      <c r="D17" s="94">
        <f t="shared" si="54"/>
        <v>17</v>
      </c>
      <c r="E17" s="94">
        <v>1</v>
      </c>
      <c r="F17" s="94" t="s">
        <v>75</v>
      </c>
      <c r="G17" s="103">
        <v>1930</v>
      </c>
      <c r="H17" s="103"/>
      <c r="I17" s="146">
        <f t="shared" si="8"/>
        <v>0</v>
      </c>
      <c r="J17" s="103"/>
      <c r="K17" s="146">
        <f t="shared" si="8"/>
        <v>0</v>
      </c>
      <c r="L17" s="103"/>
      <c r="M17" s="146">
        <f t="shared" si="8"/>
        <v>0</v>
      </c>
      <c r="N17" s="103"/>
      <c r="O17" s="146">
        <f t="shared" si="8"/>
        <v>0</v>
      </c>
      <c r="P17" s="103"/>
      <c r="Q17" s="146">
        <f t="shared" si="8"/>
        <v>0</v>
      </c>
      <c r="R17" s="103"/>
      <c r="S17" s="146">
        <f t="shared" si="9"/>
        <v>0</v>
      </c>
      <c r="T17" s="103"/>
      <c r="U17" s="146">
        <f t="shared" si="10"/>
        <v>0</v>
      </c>
      <c r="V17" s="103"/>
      <c r="W17" s="146">
        <f t="shared" si="11"/>
        <v>0</v>
      </c>
      <c r="X17" s="103"/>
      <c r="Y17" s="146">
        <f t="shared" si="12"/>
        <v>0</v>
      </c>
      <c r="Z17" s="103"/>
      <c r="AA17" s="146">
        <f t="shared" si="13"/>
        <v>0</v>
      </c>
      <c r="AB17" s="103"/>
      <c r="AC17" s="146">
        <f t="shared" si="14"/>
        <v>0</v>
      </c>
      <c r="AD17" s="103"/>
      <c r="AE17" s="146">
        <f t="shared" si="15"/>
        <v>0</v>
      </c>
      <c r="AF17" s="147">
        <f t="shared" si="55"/>
        <v>0</v>
      </c>
      <c r="AG17" s="146">
        <f t="shared" si="56"/>
        <v>0</v>
      </c>
      <c r="AH17" s="145"/>
      <c r="AI17" s="146">
        <f t="shared" si="18"/>
        <v>0</v>
      </c>
      <c r="AJ17" s="145"/>
      <c r="AK17" s="146">
        <f t="shared" si="19"/>
        <v>0</v>
      </c>
      <c r="AL17" s="145"/>
      <c r="AM17" s="146">
        <f t="shared" si="19"/>
        <v>0</v>
      </c>
      <c r="AN17" s="145"/>
      <c r="AO17" s="146">
        <f t="shared" si="20"/>
        <v>0</v>
      </c>
      <c r="AP17" s="145"/>
      <c r="AQ17" s="146">
        <f t="shared" si="21"/>
        <v>0</v>
      </c>
      <c r="AR17" s="145"/>
      <c r="AS17" s="146">
        <f t="shared" si="22"/>
        <v>0</v>
      </c>
      <c r="AT17" s="145"/>
      <c r="AU17" s="146">
        <f t="shared" si="23"/>
        <v>0</v>
      </c>
      <c r="AV17" s="145"/>
      <c r="AW17" s="146">
        <f t="shared" si="24"/>
        <v>0</v>
      </c>
      <c r="AX17" s="145"/>
      <c r="AY17" s="146">
        <f t="shared" si="25"/>
        <v>0</v>
      </c>
      <c r="AZ17" s="145"/>
      <c r="BA17" s="146">
        <f t="shared" si="26"/>
        <v>0</v>
      </c>
      <c r="BB17" s="145"/>
      <c r="BC17" s="146">
        <f t="shared" si="27"/>
        <v>0</v>
      </c>
      <c r="BD17" s="145"/>
      <c r="BE17" s="146">
        <f t="shared" si="28"/>
        <v>0</v>
      </c>
      <c r="BF17" s="147">
        <f t="shared" si="4"/>
        <v>0</v>
      </c>
      <c r="BG17" s="146">
        <f t="shared" si="4"/>
        <v>0</v>
      </c>
      <c r="BH17" s="99"/>
      <c r="BI17" s="100">
        <f t="shared" si="57"/>
        <v>0</v>
      </c>
      <c r="BJ17" s="99"/>
      <c r="BK17" s="100">
        <f t="shared" si="58"/>
        <v>0</v>
      </c>
      <c r="BL17" s="99"/>
      <c r="BM17" s="100">
        <f t="shared" si="59"/>
        <v>0</v>
      </c>
      <c r="BN17" s="99"/>
      <c r="BO17" s="100">
        <f t="shared" si="60"/>
        <v>0</v>
      </c>
      <c r="BP17" s="99"/>
      <c r="BQ17" s="100">
        <f t="shared" si="61"/>
        <v>0</v>
      </c>
      <c r="BR17" s="99"/>
      <c r="BS17" s="100">
        <f t="shared" si="62"/>
        <v>0</v>
      </c>
      <c r="BT17" s="99"/>
      <c r="BU17" s="100">
        <f t="shared" si="63"/>
        <v>0</v>
      </c>
      <c r="BV17" s="99"/>
      <c r="BW17" s="100">
        <f t="shared" si="64"/>
        <v>0</v>
      </c>
      <c r="BX17" s="99"/>
      <c r="BY17" s="100">
        <f t="shared" si="65"/>
        <v>0</v>
      </c>
      <c r="BZ17" s="99"/>
      <c r="CA17" s="100">
        <f t="shared" si="66"/>
        <v>0</v>
      </c>
      <c r="CB17" s="99"/>
      <c r="CC17" s="100">
        <f t="shared" si="67"/>
        <v>0</v>
      </c>
      <c r="CD17" s="99"/>
      <c r="CE17" s="100">
        <f t="shared" si="68"/>
        <v>0</v>
      </c>
      <c r="CF17" s="101">
        <f t="shared" si="69"/>
        <v>0</v>
      </c>
      <c r="CG17" s="100">
        <f t="shared" si="69"/>
        <v>0</v>
      </c>
    </row>
    <row r="18" spans="1:85" s="148" customFormat="1" ht="19.899999999999999" customHeight="1" x14ac:dyDescent="0.5">
      <c r="A18" s="94">
        <v>13</v>
      </c>
      <c r="B18" s="95" t="s">
        <v>89</v>
      </c>
      <c r="C18" s="95" t="s">
        <v>77</v>
      </c>
      <c r="D18" s="94">
        <f t="shared" si="54"/>
        <v>17</v>
      </c>
      <c r="E18" s="94">
        <v>0.6</v>
      </c>
      <c r="F18" s="94" t="s">
        <v>75</v>
      </c>
      <c r="G18" s="94">
        <v>1060</v>
      </c>
      <c r="H18" s="94"/>
      <c r="I18" s="146">
        <f t="shared" si="8"/>
        <v>0</v>
      </c>
      <c r="J18" s="94"/>
      <c r="K18" s="146">
        <f t="shared" si="8"/>
        <v>0</v>
      </c>
      <c r="L18" s="94"/>
      <c r="M18" s="146">
        <f t="shared" si="8"/>
        <v>0</v>
      </c>
      <c r="N18" s="94"/>
      <c r="O18" s="146">
        <f t="shared" si="8"/>
        <v>0</v>
      </c>
      <c r="P18" s="94"/>
      <c r="Q18" s="146">
        <f t="shared" si="8"/>
        <v>0</v>
      </c>
      <c r="R18" s="94"/>
      <c r="S18" s="146">
        <f t="shared" si="9"/>
        <v>0</v>
      </c>
      <c r="T18" s="94"/>
      <c r="U18" s="146">
        <f t="shared" si="10"/>
        <v>0</v>
      </c>
      <c r="V18" s="94"/>
      <c r="W18" s="146">
        <f t="shared" si="11"/>
        <v>0</v>
      </c>
      <c r="X18" s="94"/>
      <c r="Y18" s="146">
        <f t="shared" si="12"/>
        <v>0</v>
      </c>
      <c r="Z18" s="94"/>
      <c r="AA18" s="146">
        <f t="shared" si="13"/>
        <v>0</v>
      </c>
      <c r="AB18" s="94"/>
      <c r="AC18" s="146">
        <f t="shared" si="14"/>
        <v>0</v>
      </c>
      <c r="AD18" s="94"/>
      <c r="AE18" s="146">
        <f t="shared" si="15"/>
        <v>0</v>
      </c>
      <c r="AF18" s="147">
        <f t="shared" si="55"/>
        <v>0</v>
      </c>
      <c r="AG18" s="146">
        <f t="shared" si="56"/>
        <v>0</v>
      </c>
      <c r="AH18" s="145"/>
      <c r="AI18" s="146">
        <f t="shared" si="18"/>
        <v>0</v>
      </c>
      <c r="AJ18" s="145"/>
      <c r="AK18" s="146">
        <f t="shared" si="19"/>
        <v>0</v>
      </c>
      <c r="AL18" s="145"/>
      <c r="AM18" s="146">
        <f t="shared" si="19"/>
        <v>0</v>
      </c>
      <c r="AN18" s="145"/>
      <c r="AO18" s="146">
        <f t="shared" si="20"/>
        <v>0</v>
      </c>
      <c r="AP18" s="145"/>
      <c r="AQ18" s="146">
        <f t="shared" si="21"/>
        <v>0</v>
      </c>
      <c r="AR18" s="145"/>
      <c r="AS18" s="146">
        <f t="shared" si="22"/>
        <v>0</v>
      </c>
      <c r="AT18" s="145"/>
      <c r="AU18" s="146">
        <f t="shared" si="23"/>
        <v>0</v>
      </c>
      <c r="AV18" s="145"/>
      <c r="AW18" s="146">
        <f t="shared" si="24"/>
        <v>0</v>
      </c>
      <c r="AX18" s="145"/>
      <c r="AY18" s="146">
        <f t="shared" si="25"/>
        <v>0</v>
      </c>
      <c r="AZ18" s="145"/>
      <c r="BA18" s="146">
        <f t="shared" si="26"/>
        <v>0</v>
      </c>
      <c r="BB18" s="145"/>
      <c r="BC18" s="146">
        <f t="shared" si="27"/>
        <v>0</v>
      </c>
      <c r="BD18" s="145"/>
      <c r="BE18" s="146">
        <f t="shared" si="28"/>
        <v>0</v>
      </c>
      <c r="BF18" s="147">
        <f t="shared" si="4"/>
        <v>0</v>
      </c>
      <c r="BG18" s="146">
        <f t="shared" si="4"/>
        <v>0</v>
      </c>
      <c r="BH18" s="99"/>
      <c r="BI18" s="100">
        <f t="shared" si="57"/>
        <v>0</v>
      </c>
      <c r="BJ18" s="99"/>
      <c r="BK18" s="100">
        <f t="shared" si="58"/>
        <v>0</v>
      </c>
      <c r="BL18" s="99"/>
      <c r="BM18" s="100">
        <f t="shared" si="59"/>
        <v>0</v>
      </c>
      <c r="BN18" s="99"/>
      <c r="BO18" s="100">
        <f t="shared" si="60"/>
        <v>0</v>
      </c>
      <c r="BP18" s="99"/>
      <c r="BQ18" s="100">
        <f t="shared" si="61"/>
        <v>0</v>
      </c>
      <c r="BR18" s="99"/>
      <c r="BS18" s="100">
        <f t="shared" si="62"/>
        <v>0</v>
      </c>
      <c r="BT18" s="99"/>
      <c r="BU18" s="100">
        <f t="shared" si="63"/>
        <v>0</v>
      </c>
      <c r="BV18" s="99"/>
      <c r="BW18" s="100">
        <f t="shared" si="64"/>
        <v>0</v>
      </c>
      <c r="BX18" s="99"/>
      <c r="BY18" s="100">
        <f t="shared" si="65"/>
        <v>0</v>
      </c>
      <c r="BZ18" s="99"/>
      <c r="CA18" s="100">
        <f t="shared" si="66"/>
        <v>0</v>
      </c>
      <c r="CB18" s="99"/>
      <c r="CC18" s="100">
        <f t="shared" si="67"/>
        <v>0</v>
      </c>
      <c r="CD18" s="99"/>
      <c r="CE18" s="100">
        <f t="shared" si="68"/>
        <v>0</v>
      </c>
      <c r="CF18" s="101">
        <f t="shared" si="69"/>
        <v>0</v>
      </c>
      <c r="CG18" s="100">
        <f t="shared" si="69"/>
        <v>0</v>
      </c>
    </row>
    <row r="19" spans="1:85" s="148" customFormat="1" ht="19.899999999999999" customHeight="1" x14ac:dyDescent="0.5">
      <c r="A19" s="94">
        <v>14</v>
      </c>
      <c r="B19" s="95" t="s">
        <v>90</v>
      </c>
      <c r="C19" s="95" t="s">
        <v>77</v>
      </c>
      <c r="D19" s="94">
        <f t="shared" si="54"/>
        <v>17</v>
      </c>
      <c r="E19" s="94">
        <v>0.6</v>
      </c>
      <c r="F19" s="94" t="s">
        <v>75</v>
      </c>
      <c r="G19" s="94">
        <v>1310</v>
      </c>
      <c r="H19" s="94"/>
      <c r="I19" s="146">
        <f t="shared" si="8"/>
        <v>0</v>
      </c>
      <c r="J19" s="94"/>
      <c r="K19" s="146">
        <f t="shared" si="8"/>
        <v>0</v>
      </c>
      <c r="L19" s="94"/>
      <c r="M19" s="146">
        <f t="shared" si="8"/>
        <v>0</v>
      </c>
      <c r="N19" s="94"/>
      <c r="O19" s="146">
        <f t="shared" si="8"/>
        <v>0</v>
      </c>
      <c r="P19" s="94"/>
      <c r="Q19" s="146">
        <f t="shared" si="8"/>
        <v>0</v>
      </c>
      <c r="R19" s="94"/>
      <c r="S19" s="146">
        <f t="shared" si="9"/>
        <v>0</v>
      </c>
      <c r="T19" s="94"/>
      <c r="U19" s="146">
        <f t="shared" si="10"/>
        <v>0</v>
      </c>
      <c r="V19" s="94"/>
      <c r="W19" s="146">
        <f t="shared" si="11"/>
        <v>0</v>
      </c>
      <c r="X19" s="94"/>
      <c r="Y19" s="146">
        <f t="shared" si="12"/>
        <v>0</v>
      </c>
      <c r="Z19" s="94"/>
      <c r="AA19" s="146">
        <f t="shared" si="13"/>
        <v>0</v>
      </c>
      <c r="AB19" s="94"/>
      <c r="AC19" s="146">
        <f t="shared" si="14"/>
        <v>0</v>
      </c>
      <c r="AD19" s="94"/>
      <c r="AE19" s="146">
        <f t="shared" si="15"/>
        <v>0</v>
      </c>
      <c r="AF19" s="147">
        <f t="shared" si="55"/>
        <v>0</v>
      </c>
      <c r="AG19" s="146">
        <f t="shared" si="56"/>
        <v>0</v>
      </c>
      <c r="AH19" s="145"/>
      <c r="AI19" s="146">
        <f t="shared" si="18"/>
        <v>0</v>
      </c>
      <c r="AJ19" s="145"/>
      <c r="AK19" s="146">
        <f t="shared" si="19"/>
        <v>0</v>
      </c>
      <c r="AL19" s="145"/>
      <c r="AM19" s="146">
        <f t="shared" si="19"/>
        <v>0</v>
      </c>
      <c r="AN19" s="145"/>
      <c r="AO19" s="146">
        <f t="shared" si="20"/>
        <v>0</v>
      </c>
      <c r="AP19" s="145"/>
      <c r="AQ19" s="146">
        <f t="shared" si="21"/>
        <v>0</v>
      </c>
      <c r="AR19" s="145"/>
      <c r="AS19" s="146">
        <f t="shared" si="22"/>
        <v>0</v>
      </c>
      <c r="AT19" s="145"/>
      <c r="AU19" s="146">
        <f t="shared" si="23"/>
        <v>0</v>
      </c>
      <c r="AV19" s="145"/>
      <c r="AW19" s="146">
        <f t="shared" si="24"/>
        <v>0</v>
      </c>
      <c r="AX19" s="145"/>
      <c r="AY19" s="146">
        <f t="shared" si="25"/>
        <v>0</v>
      </c>
      <c r="AZ19" s="145"/>
      <c r="BA19" s="146">
        <f t="shared" si="26"/>
        <v>0</v>
      </c>
      <c r="BB19" s="145"/>
      <c r="BC19" s="146">
        <f t="shared" si="27"/>
        <v>0</v>
      </c>
      <c r="BD19" s="145"/>
      <c r="BE19" s="146">
        <f t="shared" si="28"/>
        <v>0</v>
      </c>
      <c r="BF19" s="147">
        <f t="shared" si="4"/>
        <v>0</v>
      </c>
      <c r="BG19" s="146">
        <f t="shared" si="4"/>
        <v>0</v>
      </c>
      <c r="BH19" s="99"/>
      <c r="BI19" s="100">
        <f t="shared" si="57"/>
        <v>0</v>
      </c>
      <c r="BJ19" s="99"/>
      <c r="BK19" s="100">
        <f t="shared" si="58"/>
        <v>0</v>
      </c>
      <c r="BL19" s="99"/>
      <c r="BM19" s="100">
        <f t="shared" si="59"/>
        <v>0</v>
      </c>
      <c r="BN19" s="99"/>
      <c r="BO19" s="100">
        <f t="shared" si="60"/>
        <v>0</v>
      </c>
      <c r="BP19" s="99"/>
      <c r="BQ19" s="100">
        <f t="shared" si="61"/>
        <v>0</v>
      </c>
      <c r="BR19" s="99"/>
      <c r="BS19" s="100">
        <f t="shared" si="62"/>
        <v>0</v>
      </c>
      <c r="BT19" s="99"/>
      <c r="BU19" s="100">
        <f t="shared" si="63"/>
        <v>0</v>
      </c>
      <c r="BV19" s="99"/>
      <c r="BW19" s="100">
        <f t="shared" si="64"/>
        <v>0</v>
      </c>
      <c r="BX19" s="99"/>
      <c r="BY19" s="100">
        <f t="shared" si="65"/>
        <v>0</v>
      </c>
      <c r="BZ19" s="99"/>
      <c r="CA19" s="100">
        <f t="shared" si="66"/>
        <v>0</v>
      </c>
      <c r="CB19" s="99"/>
      <c r="CC19" s="100">
        <f t="shared" si="67"/>
        <v>0</v>
      </c>
      <c r="CD19" s="99"/>
      <c r="CE19" s="100">
        <f t="shared" si="68"/>
        <v>0</v>
      </c>
      <c r="CF19" s="101">
        <f t="shared" si="69"/>
        <v>0</v>
      </c>
      <c r="CG19" s="100">
        <f t="shared" si="69"/>
        <v>0</v>
      </c>
    </row>
    <row r="20" spans="1:85" s="148" customFormat="1" ht="19.899999999999999" customHeight="1" x14ac:dyDescent="0.5">
      <c r="A20" s="94">
        <v>15</v>
      </c>
      <c r="B20" s="95" t="s">
        <v>91</v>
      </c>
      <c r="C20" s="95" t="s">
        <v>77</v>
      </c>
      <c r="D20" s="94">
        <f t="shared" si="54"/>
        <v>17</v>
      </c>
      <c r="E20" s="94">
        <v>0.35</v>
      </c>
      <c r="F20" s="94" t="s">
        <v>81</v>
      </c>
      <c r="G20" s="94">
        <v>730</v>
      </c>
      <c r="H20" s="94"/>
      <c r="I20" s="146">
        <f t="shared" si="8"/>
        <v>0</v>
      </c>
      <c r="J20" s="94"/>
      <c r="K20" s="146">
        <f t="shared" si="8"/>
        <v>0</v>
      </c>
      <c r="L20" s="94"/>
      <c r="M20" s="146">
        <f t="shared" si="8"/>
        <v>0</v>
      </c>
      <c r="N20" s="94"/>
      <c r="O20" s="146">
        <f t="shared" si="8"/>
        <v>0</v>
      </c>
      <c r="P20" s="94"/>
      <c r="Q20" s="146">
        <f t="shared" si="8"/>
        <v>0</v>
      </c>
      <c r="R20" s="94"/>
      <c r="S20" s="146">
        <f t="shared" si="9"/>
        <v>0</v>
      </c>
      <c r="T20" s="94"/>
      <c r="U20" s="146">
        <f t="shared" si="10"/>
        <v>0</v>
      </c>
      <c r="V20" s="94"/>
      <c r="W20" s="146">
        <f t="shared" si="11"/>
        <v>0</v>
      </c>
      <c r="X20" s="94"/>
      <c r="Y20" s="146">
        <f t="shared" si="12"/>
        <v>0</v>
      </c>
      <c r="Z20" s="94"/>
      <c r="AA20" s="146">
        <f t="shared" si="13"/>
        <v>0</v>
      </c>
      <c r="AB20" s="94"/>
      <c r="AC20" s="146">
        <f t="shared" si="14"/>
        <v>0</v>
      </c>
      <c r="AD20" s="94"/>
      <c r="AE20" s="146">
        <f t="shared" si="15"/>
        <v>0</v>
      </c>
      <c r="AF20" s="147">
        <f t="shared" si="55"/>
        <v>0</v>
      </c>
      <c r="AG20" s="146">
        <f t="shared" si="56"/>
        <v>0</v>
      </c>
      <c r="AH20" s="145"/>
      <c r="AI20" s="146">
        <f t="shared" si="18"/>
        <v>0</v>
      </c>
      <c r="AJ20" s="145"/>
      <c r="AK20" s="146">
        <f t="shared" si="19"/>
        <v>0</v>
      </c>
      <c r="AL20" s="145"/>
      <c r="AM20" s="146">
        <f t="shared" si="19"/>
        <v>0</v>
      </c>
      <c r="AN20" s="145"/>
      <c r="AO20" s="146">
        <f t="shared" si="20"/>
        <v>0</v>
      </c>
      <c r="AP20" s="145"/>
      <c r="AQ20" s="146">
        <f t="shared" si="21"/>
        <v>0</v>
      </c>
      <c r="AR20" s="145"/>
      <c r="AS20" s="146">
        <f t="shared" si="22"/>
        <v>0</v>
      </c>
      <c r="AT20" s="145"/>
      <c r="AU20" s="146">
        <f t="shared" si="23"/>
        <v>0</v>
      </c>
      <c r="AV20" s="145"/>
      <c r="AW20" s="146">
        <f t="shared" si="24"/>
        <v>0</v>
      </c>
      <c r="AX20" s="145"/>
      <c r="AY20" s="146">
        <f t="shared" si="25"/>
        <v>0</v>
      </c>
      <c r="AZ20" s="145"/>
      <c r="BA20" s="146">
        <f t="shared" si="26"/>
        <v>0</v>
      </c>
      <c r="BB20" s="145"/>
      <c r="BC20" s="146">
        <f t="shared" si="27"/>
        <v>0</v>
      </c>
      <c r="BD20" s="145"/>
      <c r="BE20" s="146">
        <f t="shared" si="28"/>
        <v>0</v>
      </c>
      <c r="BF20" s="147">
        <f t="shared" si="4"/>
        <v>0</v>
      </c>
      <c r="BG20" s="146">
        <f t="shared" si="4"/>
        <v>0</v>
      </c>
      <c r="BH20" s="99"/>
      <c r="BI20" s="100">
        <f t="shared" si="57"/>
        <v>0</v>
      </c>
      <c r="BJ20" s="99"/>
      <c r="BK20" s="100">
        <f t="shared" si="58"/>
        <v>0</v>
      </c>
      <c r="BL20" s="99"/>
      <c r="BM20" s="100">
        <f t="shared" si="59"/>
        <v>0</v>
      </c>
      <c r="BN20" s="99"/>
      <c r="BO20" s="100">
        <f t="shared" si="60"/>
        <v>0</v>
      </c>
      <c r="BP20" s="99"/>
      <c r="BQ20" s="100">
        <f t="shared" si="61"/>
        <v>0</v>
      </c>
      <c r="BR20" s="99"/>
      <c r="BS20" s="100">
        <f t="shared" si="62"/>
        <v>0</v>
      </c>
      <c r="BT20" s="99"/>
      <c r="BU20" s="100">
        <f t="shared" si="63"/>
        <v>0</v>
      </c>
      <c r="BV20" s="99"/>
      <c r="BW20" s="100">
        <f t="shared" si="64"/>
        <v>0</v>
      </c>
      <c r="BX20" s="99"/>
      <c r="BY20" s="100">
        <f t="shared" si="65"/>
        <v>0</v>
      </c>
      <c r="BZ20" s="99"/>
      <c r="CA20" s="100">
        <f t="shared" si="66"/>
        <v>0</v>
      </c>
      <c r="CB20" s="99"/>
      <c r="CC20" s="100">
        <f t="shared" si="67"/>
        <v>0</v>
      </c>
      <c r="CD20" s="99"/>
      <c r="CE20" s="100">
        <f t="shared" si="68"/>
        <v>0</v>
      </c>
      <c r="CF20" s="101">
        <f t="shared" si="69"/>
        <v>0</v>
      </c>
      <c r="CG20" s="100">
        <f t="shared" si="69"/>
        <v>0</v>
      </c>
    </row>
    <row r="21" spans="1:85" s="148" customFormat="1" ht="19.899999999999999" customHeight="1" x14ac:dyDescent="0.5">
      <c r="A21" s="94">
        <v>16</v>
      </c>
      <c r="B21" s="95" t="s">
        <v>92</v>
      </c>
      <c r="C21" s="95" t="s">
        <v>77</v>
      </c>
      <c r="D21" s="94">
        <f t="shared" si="54"/>
        <v>17</v>
      </c>
      <c r="E21" s="94">
        <v>0.35</v>
      </c>
      <c r="F21" s="94" t="s">
        <v>81</v>
      </c>
      <c r="G21" s="94">
        <v>900</v>
      </c>
      <c r="H21" s="94"/>
      <c r="I21" s="146">
        <f t="shared" si="8"/>
        <v>0</v>
      </c>
      <c r="J21" s="94"/>
      <c r="K21" s="146">
        <f t="shared" si="8"/>
        <v>0</v>
      </c>
      <c r="L21" s="94"/>
      <c r="M21" s="146">
        <f t="shared" si="8"/>
        <v>0</v>
      </c>
      <c r="N21" s="94"/>
      <c r="O21" s="146">
        <f t="shared" si="8"/>
        <v>0</v>
      </c>
      <c r="P21" s="94"/>
      <c r="Q21" s="146">
        <f t="shared" si="8"/>
        <v>0</v>
      </c>
      <c r="R21" s="94"/>
      <c r="S21" s="146">
        <f t="shared" si="9"/>
        <v>0</v>
      </c>
      <c r="T21" s="94"/>
      <c r="U21" s="146">
        <f t="shared" si="10"/>
        <v>0</v>
      </c>
      <c r="V21" s="94"/>
      <c r="W21" s="146">
        <f t="shared" si="11"/>
        <v>0</v>
      </c>
      <c r="X21" s="94"/>
      <c r="Y21" s="146">
        <f t="shared" si="12"/>
        <v>0</v>
      </c>
      <c r="Z21" s="94"/>
      <c r="AA21" s="146">
        <f t="shared" si="13"/>
        <v>0</v>
      </c>
      <c r="AB21" s="94"/>
      <c r="AC21" s="146">
        <f t="shared" si="14"/>
        <v>0</v>
      </c>
      <c r="AD21" s="94"/>
      <c r="AE21" s="146">
        <f t="shared" si="15"/>
        <v>0</v>
      </c>
      <c r="AF21" s="147">
        <f t="shared" si="55"/>
        <v>0</v>
      </c>
      <c r="AG21" s="146">
        <f t="shared" si="56"/>
        <v>0</v>
      </c>
      <c r="AH21" s="145"/>
      <c r="AI21" s="146">
        <f t="shared" si="18"/>
        <v>0</v>
      </c>
      <c r="AJ21" s="145"/>
      <c r="AK21" s="146">
        <f t="shared" si="19"/>
        <v>0</v>
      </c>
      <c r="AL21" s="145"/>
      <c r="AM21" s="146">
        <f t="shared" si="19"/>
        <v>0</v>
      </c>
      <c r="AN21" s="145"/>
      <c r="AO21" s="146">
        <f t="shared" si="20"/>
        <v>0</v>
      </c>
      <c r="AP21" s="145"/>
      <c r="AQ21" s="146">
        <f t="shared" si="21"/>
        <v>0</v>
      </c>
      <c r="AR21" s="145"/>
      <c r="AS21" s="146">
        <f t="shared" si="22"/>
        <v>0</v>
      </c>
      <c r="AT21" s="145"/>
      <c r="AU21" s="146">
        <f t="shared" si="23"/>
        <v>0</v>
      </c>
      <c r="AV21" s="145"/>
      <c r="AW21" s="146">
        <f t="shared" si="24"/>
        <v>0</v>
      </c>
      <c r="AX21" s="145"/>
      <c r="AY21" s="146">
        <f t="shared" si="25"/>
        <v>0</v>
      </c>
      <c r="AZ21" s="145"/>
      <c r="BA21" s="146">
        <f t="shared" si="26"/>
        <v>0</v>
      </c>
      <c r="BB21" s="145"/>
      <c r="BC21" s="146">
        <f t="shared" si="27"/>
        <v>0</v>
      </c>
      <c r="BD21" s="145"/>
      <c r="BE21" s="146">
        <f t="shared" si="28"/>
        <v>0</v>
      </c>
      <c r="BF21" s="147">
        <f t="shared" ref="BF21:BG90" si="70">SUM(AH21,AJ21,AL21,AN21,AP21,AR21,AT21,AV21,AX21,AZ21,BB21,BD21)</f>
        <v>0</v>
      </c>
      <c r="BG21" s="146">
        <f t="shared" si="70"/>
        <v>0</v>
      </c>
      <c r="BH21" s="99"/>
      <c r="BI21" s="100">
        <f t="shared" si="57"/>
        <v>0</v>
      </c>
      <c r="BJ21" s="99"/>
      <c r="BK21" s="100">
        <f t="shared" si="58"/>
        <v>0</v>
      </c>
      <c r="BL21" s="99"/>
      <c r="BM21" s="100">
        <f t="shared" si="59"/>
        <v>0</v>
      </c>
      <c r="BN21" s="99"/>
      <c r="BO21" s="100">
        <f t="shared" si="60"/>
        <v>0</v>
      </c>
      <c r="BP21" s="99"/>
      <c r="BQ21" s="100">
        <f t="shared" si="61"/>
        <v>0</v>
      </c>
      <c r="BR21" s="99"/>
      <c r="BS21" s="100">
        <f t="shared" si="62"/>
        <v>0</v>
      </c>
      <c r="BT21" s="99"/>
      <c r="BU21" s="100">
        <f t="shared" si="63"/>
        <v>0</v>
      </c>
      <c r="BV21" s="99"/>
      <c r="BW21" s="100">
        <f t="shared" si="64"/>
        <v>0</v>
      </c>
      <c r="BX21" s="99"/>
      <c r="BY21" s="100">
        <f t="shared" si="65"/>
        <v>0</v>
      </c>
      <c r="BZ21" s="99"/>
      <c r="CA21" s="100">
        <f t="shared" si="66"/>
        <v>0</v>
      </c>
      <c r="CB21" s="99"/>
      <c r="CC21" s="100">
        <f t="shared" si="67"/>
        <v>0</v>
      </c>
      <c r="CD21" s="99"/>
      <c r="CE21" s="100">
        <f t="shared" si="68"/>
        <v>0</v>
      </c>
      <c r="CF21" s="101">
        <f t="shared" si="69"/>
        <v>0</v>
      </c>
      <c r="CG21" s="100">
        <f t="shared" si="69"/>
        <v>0</v>
      </c>
    </row>
    <row r="22" spans="1:85" s="148" customFormat="1" ht="19.899999999999999" customHeight="1" x14ac:dyDescent="0.5">
      <c r="A22" s="94">
        <v>17</v>
      </c>
      <c r="B22" s="95" t="s">
        <v>93</v>
      </c>
      <c r="C22" s="95" t="s">
        <v>74</v>
      </c>
      <c r="D22" s="94">
        <f t="shared" si="54"/>
        <v>17</v>
      </c>
      <c r="E22" s="94">
        <v>0.64</v>
      </c>
      <c r="F22" s="94" t="s">
        <v>85</v>
      </c>
      <c r="G22" s="94">
        <v>1350</v>
      </c>
      <c r="H22" s="94"/>
      <c r="I22" s="146">
        <f t="shared" si="8"/>
        <v>0</v>
      </c>
      <c r="J22" s="94"/>
      <c r="K22" s="146">
        <f t="shared" si="8"/>
        <v>0</v>
      </c>
      <c r="L22" s="94"/>
      <c r="M22" s="146">
        <f t="shared" si="8"/>
        <v>0</v>
      </c>
      <c r="N22" s="94"/>
      <c r="O22" s="146">
        <f t="shared" si="8"/>
        <v>0</v>
      </c>
      <c r="P22" s="94"/>
      <c r="Q22" s="146">
        <f t="shared" si="8"/>
        <v>0</v>
      </c>
      <c r="R22" s="94"/>
      <c r="S22" s="146">
        <f t="shared" si="9"/>
        <v>0</v>
      </c>
      <c r="T22" s="94"/>
      <c r="U22" s="146">
        <f t="shared" si="10"/>
        <v>0</v>
      </c>
      <c r="V22" s="94"/>
      <c r="W22" s="146">
        <f t="shared" si="11"/>
        <v>0</v>
      </c>
      <c r="X22" s="94"/>
      <c r="Y22" s="146">
        <f t="shared" si="12"/>
        <v>0</v>
      </c>
      <c r="Z22" s="94"/>
      <c r="AA22" s="146">
        <f t="shared" si="13"/>
        <v>0</v>
      </c>
      <c r="AB22" s="94"/>
      <c r="AC22" s="146">
        <f t="shared" si="14"/>
        <v>0</v>
      </c>
      <c r="AD22" s="94"/>
      <c r="AE22" s="146">
        <f t="shared" si="15"/>
        <v>0</v>
      </c>
      <c r="AF22" s="147">
        <f t="shared" si="55"/>
        <v>0</v>
      </c>
      <c r="AG22" s="146">
        <f t="shared" si="56"/>
        <v>0</v>
      </c>
      <c r="AH22" s="145"/>
      <c r="AI22" s="146">
        <f t="shared" si="18"/>
        <v>0</v>
      </c>
      <c r="AJ22" s="145"/>
      <c r="AK22" s="146">
        <f t="shared" si="19"/>
        <v>0</v>
      </c>
      <c r="AL22" s="145"/>
      <c r="AM22" s="146">
        <f t="shared" si="19"/>
        <v>0</v>
      </c>
      <c r="AN22" s="145"/>
      <c r="AO22" s="146">
        <f t="shared" si="20"/>
        <v>0</v>
      </c>
      <c r="AP22" s="145"/>
      <c r="AQ22" s="146">
        <f t="shared" si="21"/>
        <v>0</v>
      </c>
      <c r="AR22" s="145"/>
      <c r="AS22" s="146">
        <f t="shared" si="22"/>
        <v>0</v>
      </c>
      <c r="AT22" s="145"/>
      <c r="AU22" s="146">
        <f t="shared" si="23"/>
        <v>0</v>
      </c>
      <c r="AV22" s="145"/>
      <c r="AW22" s="146">
        <f t="shared" si="24"/>
        <v>0</v>
      </c>
      <c r="AX22" s="145"/>
      <c r="AY22" s="146">
        <f t="shared" si="25"/>
        <v>0</v>
      </c>
      <c r="AZ22" s="145"/>
      <c r="BA22" s="146">
        <f t="shared" si="26"/>
        <v>0</v>
      </c>
      <c r="BB22" s="145"/>
      <c r="BC22" s="146">
        <f t="shared" si="27"/>
        <v>0</v>
      </c>
      <c r="BD22" s="145"/>
      <c r="BE22" s="146">
        <f t="shared" si="28"/>
        <v>0</v>
      </c>
      <c r="BF22" s="147">
        <f t="shared" si="70"/>
        <v>0</v>
      </c>
      <c r="BG22" s="146">
        <f t="shared" si="70"/>
        <v>0</v>
      </c>
      <c r="BH22" s="99"/>
      <c r="BI22" s="100">
        <f t="shared" si="57"/>
        <v>0</v>
      </c>
      <c r="BJ22" s="99"/>
      <c r="BK22" s="100">
        <f t="shared" si="58"/>
        <v>0</v>
      </c>
      <c r="BL22" s="99"/>
      <c r="BM22" s="100">
        <f t="shared" si="59"/>
        <v>0</v>
      </c>
      <c r="BN22" s="99"/>
      <c r="BO22" s="100">
        <f t="shared" si="60"/>
        <v>0</v>
      </c>
      <c r="BP22" s="99"/>
      <c r="BQ22" s="100">
        <f t="shared" si="61"/>
        <v>0</v>
      </c>
      <c r="BR22" s="99"/>
      <c r="BS22" s="100">
        <f t="shared" si="62"/>
        <v>0</v>
      </c>
      <c r="BT22" s="99"/>
      <c r="BU22" s="100">
        <f t="shared" si="63"/>
        <v>0</v>
      </c>
      <c r="BV22" s="99"/>
      <c r="BW22" s="100">
        <f t="shared" si="64"/>
        <v>0</v>
      </c>
      <c r="BX22" s="99"/>
      <c r="BY22" s="100">
        <f t="shared" si="65"/>
        <v>0</v>
      </c>
      <c r="BZ22" s="99"/>
      <c r="CA22" s="100">
        <f t="shared" si="66"/>
        <v>0</v>
      </c>
      <c r="CB22" s="99"/>
      <c r="CC22" s="100">
        <f t="shared" si="67"/>
        <v>0</v>
      </c>
      <c r="CD22" s="99"/>
      <c r="CE22" s="100">
        <f t="shared" si="68"/>
        <v>0</v>
      </c>
      <c r="CF22" s="101">
        <f t="shared" si="69"/>
        <v>0</v>
      </c>
      <c r="CG22" s="100">
        <f t="shared" si="69"/>
        <v>0</v>
      </c>
    </row>
    <row r="23" spans="1:85" s="148" customFormat="1" ht="19.899999999999999" customHeight="1" x14ac:dyDescent="0.5">
      <c r="A23" s="94">
        <v>18</v>
      </c>
      <c r="B23" s="95" t="s">
        <v>94</v>
      </c>
      <c r="C23" s="95" t="s">
        <v>74</v>
      </c>
      <c r="D23" s="94">
        <f t="shared" si="54"/>
        <v>17</v>
      </c>
      <c r="E23" s="94">
        <v>0.64</v>
      </c>
      <c r="F23" s="94" t="s">
        <v>85</v>
      </c>
      <c r="G23" s="94"/>
      <c r="H23" s="94"/>
      <c r="I23" s="146">
        <f>H23*$E23</f>
        <v>0</v>
      </c>
      <c r="J23" s="94"/>
      <c r="K23" s="146">
        <f>J23*$E23</f>
        <v>0</v>
      </c>
      <c r="L23" s="94"/>
      <c r="M23" s="146">
        <f>L23*$E23</f>
        <v>0</v>
      </c>
      <c r="N23" s="94"/>
      <c r="O23" s="146">
        <f>N23*$E23</f>
        <v>0</v>
      </c>
      <c r="P23" s="94"/>
      <c r="Q23" s="146">
        <f>P23*$E23</f>
        <v>0</v>
      </c>
      <c r="R23" s="94"/>
      <c r="S23" s="146">
        <f>R23*$E23</f>
        <v>0</v>
      </c>
      <c r="T23" s="94"/>
      <c r="U23" s="146">
        <f>T23*$E23</f>
        <v>0</v>
      </c>
      <c r="V23" s="94"/>
      <c r="W23" s="146">
        <f>V23*$E23</f>
        <v>0</v>
      </c>
      <c r="X23" s="94"/>
      <c r="Y23" s="146">
        <f>X23*$E23</f>
        <v>0</v>
      </c>
      <c r="Z23" s="94"/>
      <c r="AA23" s="146">
        <f>Z23*$E23</f>
        <v>0</v>
      </c>
      <c r="AB23" s="94"/>
      <c r="AC23" s="146">
        <f>AB23*$E23</f>
        <v>0</v>
      </c>
      <c r="AD23" s="94"/>
      <c r="AE23" s="146">
        <f>AD23*$E23</f>
        <v>0</v>
      </c>
      <c r="AF23" s="147">
        <f t="shared" si="55"/>
        <v>0</v>
      </c>
      <c r="AG23" s="146">
        <f t="shared" si="56"/>
        <v>0</v>
      </c>
      <c r="AH23" s="145"/>
      <c r="AI23" s="146">
        <f>AH23*$E23</f>
        <v>0</v>
      </c>
      <c r="AJ23" s="145"/>
      <c r="AK23" s="146">
        <f t="shared" si="19"/>
        <v>0</v>
      </c>
      <c r="AL23" s="145"/>
      <c r="AM23" s="146">
        <f t="shared" si="19"/>
        <v>0</v>
      </c>
      <c r="AN23" s="145"/>
      <c r="AO23" s="146">
        <f t="shared" si="20"/>
        <v>0</v>
      </c>
      <c r="AP23" s="145"/>
      <c r="AQ23" s="146">
        <f t="shared" si="21"/>
        <v>0</v>
      </c>
      <c r="AR23" s="145"/>
      <c r="AS23" s="146">
        <f t="shared" si="22"/>
        <v>0</v>
      </c>
      <c r="AT23" s="145"/>
      <c r="AU23" s="146">
        <f t="shared" si="23"/>
        <v>0</v>
      </c>
      <c r="AV23" s="145"/>
      <c r="AW23" s="146">
        <f t="shared" si="24"/>
        <v>0</v>
      </c>
      <c r="AX23" s="145"/>
      <c r="AY23" s="146">
        <f t="shared" si="25"/>
        <v>0</v>
      </c>
      <c r="AZ23" s="145"/>
      <c r="BA23" s="146">
        <f t="shared" si="26"/>
        <v>0</v>
      </c>
      <c r="BB23" s="145"/>
      <c r="BC23" s="146">
        <f t="shared" si="27"/>
        <v>0</v>
      </c>
      <c r="BD23" s="145"/>
      <c r="BE23" s="146">
        <f t="shared" si="28"/>
        <v>0</v>
      </c>
      <c r="BF23" s="147">
        <f t="shared" si="70"/>
        <v>0</v>
      </c>
      <c r="BG23" s="146">
        <f t="shared" si="70"/>
        <v>0</v>
      </c>
      <c r="BH23" s="99"/>
      <c r="BI23" s="100">
        <f>BH23*$E23</f>
        <v>0</v>
      </c>
      <c r="BJ23" s="99"/>
      <c r="BK23" s="100">
        <f t="shared" si="58"/>
        <v>0</v>
      </c>
      <c r="BL23" s="99"/>
      <c r="BM23" s="100">
        <f t="shared" si="59"/>
        <v>0</v>
      </c>
      <c r="BN23" s="99"/>
      <c r="BO23" s="100">
        <f t="shared" si="60"/>
        <v>0</v>
      </c>
      <c r="BP23" s="99"/>
      <c r="BQ23" s="100">
        <f t="shared" si="61"/>
        <v>0</v>
      </c>
      <c r="BR23" s="99"/>
      <c r="BS23" s="100">
        <f t="shared" si="62"/>
        <v>0</v>
      </c>
      <c r="BT23" s="99"/>
      <c r="BU23" s="100">
        <f t="shared" si="63"/>
        <v>0</v>
      </c>
      <c r="BV23" s="99"/>
      <c r="BW23" s="100">
        <f t="shared" si="64"/>
        <v>0</v>
      </c>
      <c r="BX23" s="99"/>
      <c r="BY23" s="100">
        <f t="shared" si="65"/>
        <v>0</v>
      </c>
      <c r="BZ23" s="99"/>
      <c r="CA23" s="100">
        <f t="shared" si="66"/>
        <v>0</v>
      </c>
      <c r="CB23" s="99"/>
      <c r="CC23" s="100">
        <f t="shared" si="67"/>
        <v>0</v>
      </c>
      <c r="CD23" s="99"/>
      <c r="CE23" s="100">
        <f t="shared" si="68"/>
        <v>0</v>
      </c>
      <c r="CF23" s="101">
        <f t="shared" si="69"/>
        <v>0</v>
      </c>
      <c r="CG23" s="100">
        <f t="shared" si="69"/>
        <v>0</v>
      </c>
    </row>
    <row r="24" spans="1:85" s="148" customFormat="1" ht="19.899999999999999" customHeight="1" x14ac:dyDescent="0.5">
      <c r="A24" s="94">
        <v>19</v>
      </c>
      <c r="B24" s="95" t="s">
        <v>95</v>
      </c>
      <c r="C24" s="95" t="s">
        <v>74</v>
      </c>
      <c r="D24" s="94">
        <f t="shared" si="54"/>
        <v>17</v>
      </c>
      <c r="E24" s="94">
        <v>0.64</v>
      </c>
      <c r="F24" s="94" t="s">
        <v>85</v>
      </c>
      <c r="G24" s="94"/>
      <c r="H24" s="94"/>
      <c r="I24" s="146">
        <f t="shared" si="8"/>
        <v>0</v>
      </c>
      <c r="J24" s="94"/>
      <c r="K24" s="146">
        <f t="shared" si="8"/>
        <v>0</v>
      </c>
      <c r="L24" s="94"/>
      <c r="M24" s="146">
        <f t="shared" si="8"/>
        <v>0</v>
      </c>
      <c r="N24" s="94"/>
      <c r="O24" s="146">
        <f t="shared" si="8"/>
        <v>0</v>
      </c>
      <c r="P24" s="94"/>
      <c r="Q24" s="146">
        <f t="shared" si="8"/>
        <v>0</v>
      </c>
      <c r="R24" s="94"/>
      <c r="S24" s="146">
        <f t="shared" si="9"/>
        <v>0</v>
      </c>
      <c r="T24" s="94"/>
      <c r="U24" s="146">
        <f t="shared" si="10"/>
        <v>0</v>
      </c>
      <c r="V24" s="94"/>
      <c r="W24" s="146">
        <f t="shared" si="11"/>
        <v>0</v>
      </c>
      <c r="X24" s="94"/>
      <c r="Y24" s="146">
        <f t="shared" si="12"/>
        <v>0</v>
      </c>
      <c r="Z24" s="94"/>
      <c r="AA24" s="146">
        <f t="shared" si="13"/>
        <v>0</v>
      </c>
      <c r="AB24" s="94"/>
      <c r="AC24" s="146">
        <f t="shared" si="14"/>
        <v>0</v>
      </c>
      <c r="AD24" s="94"/>
      <c r="AE24" s="146">
        <f t="shared" si="15"/>
        <v>0</v>
      </c>
      <c r="AF24" s="147">
        <f t="shared" si="55"/>
        <v>0</v>
      </c>
      <c r="AG24" s="146">
        <f t="shared" si="56"/>
        <v>0</v>
      </c>
      <c r="AH24" s="145"/>
      <c r="AI24" s="146">
        <f t="shared" si="18"/>
        <v>0</v>
      </c>
      <c r="AJ24" s="145"/>
      <c r="AK24" s="146">
        <f t="shared" si="19"/>
        <v>0</v>
      </c>
      <c r="AL24" s="145"/>
      <c r="AM24" s="146">
        <f t="shared" si="19"/>
        <v>0</v>
      </c>
      <c r="AN24" s="145"/>
      <c r="AO24" s="146">
        <f t="shared" si="20"/>
        <v>0</v>
      </c>
      <c r="AP24" s="145"/>
      <c r="AQ24" s="146">
        <f t="shared" si="21"/>
        <v>0</v>
      </c>
      <c r="AR24" s="145"/>
      <c r="AS24" s="146">
        <f t="shared" si="22"/>
        <v>0</v>
      </c>
      <c r="AT24" s="145"/>
      <c r="AU24" s="146">
        <f t="shared" si="23"/>
        <v>0</v>
      </c>
      <c r="AV24" s="145"/>
      <c r="AW24" s="146">
        <f t="shared" si="24"/>
        <v>0</v>
      </c>
      <c r="AX24" s="145"/>
      <c r="AY24" s="146">
        <f t="shared" si="25"/>
        <v>0</v>
      </c>
      <c r="AZ24" s="145"/>
      <c r="BA24" s="146">
        <f t="shared" si="26"/>
        <v>0</v>
      </c>
      <c r="BB24" s="145"/>
      <c r="BC24" s="146">
        <f t="shared" si="27"/>
        <v>0</v>
      </c>
      <c r="BD24" s="145"/>
      <c r="BE24" s="146">
        <f t="shared" si="28"/>
        <v>0</v>
      </c>
      <c r="BF24" s="147">
        <f t="shared" si="70"/>
        <v>0</v>
      </c>
      <c r="BG24" s="146">
        <f t="shared" si="70"/>
        <v>0</v>
      </c>
      <c r="BH24" s="99"/>
      <c r="BI24" s="100">
        <f t="shared" ref="BI24" si="71">BH24*$E24</f>
        <v>0</v>
      </c>
      <c r="BJ24" s="99"/>
      <c r="BK24" s="100">
        <f t="shared" si="58"/>
        <v>0</v>
      </c>
      <c r="BL24" s="99"/>
      <c r="BM24" s="100">
        <f t="shared" si="59"/>
        <v>0</v>
      </c>
      <c r="BN24" s="99"/>
      <c r="BO24" s="100">
        <f t="shared" si="60"/>
        <v>0</v>
      </c>
      <c r="BP24" s="99"/>
      <c r="BQ24" s="100">
        <f t="shared" si="61"/>
        <v>0</v>
      </c>
      <c r="BR24" s="99"/>
      <c r="BS24" s="100">
        <f t="shared" si="62"/>
        <v>0</v>
      </c>
      <c r="BT24" s="99"/>
      <c r="BU24" s="100">
        <f t="shared" si="63"/>
        <v>0</v>
      </c>
      <c r="BV24" s="99"/>
      <c r="BW24" s="100">
        <f t="shared" si="64"/>
        <v>0</v>
      </c>
      <c r="BX24" s="99"/>
      <c r="BY24" s="100">
        <f t="shared" si="65"/>
        <v>0</v>
      </c>
      <c r="BZ24" s="99"/>
      <c r="CA24" s="100">
        <f t="shared" si="66"/>
        <v>0</v>
      </c>
      <c r="CB24" s="99"/>
      <c r="CC24" s="100">
        <f t="shared" si="67"/>
        <v>0</v>
      </c>
      <c r="CD24" s="99"/>
      <c r="CE24" s="100">
        <f t="shared" si="68"/>
        <v>0</v>
      </c>
      <c r="CF24" s="101">
        <f t="shared" si="69"/>
        <v>0</v>
      </c>
      <c r="CG24" s="100">
        <f t="shared" si="69"/>
        <v>0</v>
      </c>
    </row>
    <row r="25" spans="1:85" s="148" customFormat="1" ht="19.899999999999999" customHeight="1" x14ac:dyDescent="0.5">
      <c r="A25" s="94"/>
      <c r="B25" s="95"/>
      <c r="C25" s="95"/>
      <c r="D25" s="94"/>
      <c r="E25" s="94"/>
      <c r="F25" s="94"/>
      <c r="G25" s="94"/>
      <c r="H25" s="94"/>
      <c r="I25" s="146"/>
      <c r="J25" s="94"/>
      <c r="K25" s="146"/>
      <c r="L25" s="94"/>
      <c r="M25" s="146"/>
      <c r="N25" s="94"/>
      <c r="O25" s="146"/>
      <c r="P25" s="94"/>
      <c r="Q25" s="146"/>
      <c r="R25" s="94"/>
      <c r="S25" s="146"/>
      <c r="T25" s="94"/>
      <c r="U25" s="146"/>
      <c r="V25" s="94"/>
      <c r="W25" s="146"/>
      <c r="X25" s="94"/>
      <c r="Y25" s="146"/>
      <c r="Z25" s="94"/>
      <c r="AA25" s="146"/>
      <c r="AB25" s="94"/>
      <c r="AC25" s="146"/>
      <c r="AD25" s="94"/>
      <c r="AE25" s="146"/>
      <c r="AF25" s="147"/>
      <c r="AG25" s="146"/>
      <c r="AH25" s="145"/>
      <c r="AI25" s="146"/>
      <c r="AJ25" s="145"/>
      <c r="AK25" s="146"/>
      <c r="AL25" s="145"/>
      <c r="AM25" s="146"/>
      <c r="AN25" s="145"/>
      <c r="AO25" s="146"/>
      <c r="AP25" s="145"/>
      <c r="AQ25" s="146"/>
      <c r="AR25" s="145"/>
      <c r="AS25" s="146"/>
      <c r="AT25" s="145"/>
      <c r="AU25" s="146"/>
      <c r="AV25" s="145"/>
      <c r="AW25" s="146"/>
      <c r="AX25" s="145"/>
      <c r="AY25" s="146"/>
      <c r="AZ25" s="145"/>
      <c r="BA25" s="146"/>
      <c r="BB25" s="145"/>
      <c r="BC25" s="146"/>
      <c r="BD25" s="145"/>
      <c r="BE25" s="146"/>
      <c r="BF25" s="147"/>
      <c r="BG25" s="146"/>
      <c r="BH25" s="99"/>
      <c r="BI25" s="100"/>
      <c r="BJ25" s="99"/>
      <c r="BK25" s="100"/>
      <c r="BL25" s="99"/>
      <c r="BM25" s="100"/>
      <c r="BN25" s="99"/>
      <c r="BO25" s="100"/>
      <c r="BP25" s="99"/>
      <c r="BQ25" s="100"/>
      <c r="BR25" s="99"/>
      <c r="BS25" s="100"/>
      <c r="BT25" s="99"/>
      <c r="BU25" s="100"/>
      <c r="BV25" s="99"/>
      <c r="BW25" s="100"/>
      <c r="BX25" s="99"/>
      <c r="BY25" s="100"/>
      <c r="BZ25" s="99"/>
      <c r="CA25" s="100"/>
      <c r="CB25" s="99"/>
      <c r="CC25" s="100"/>
      <c r="CD25" s="99"/>
      <c r="CE25" s="100"/>
      <c r="CF25" s="101"/>
      <c r="CG25" s="100"/>
    </row>
    <row r="26" spans="1:85" s="148" customFormat="1" ht="19.899999999999999" customHeight="1" x14ac:dyDescent="0.5">
      <c r="A26" s="94">
        <v>20</v>
      </c>
      <c r="B26" s="95" t="s">
        <v>96</v>
      </c>
      <c r="C26" s="95" t="s">
        <v>77</v>
      </c>
      <c r="D26" s="94">
        <f>RANK(BF26,$BF$4:$BF$147)</f>
        <v>17</v>
      </c>
      <c r="E26" s="94">
        <v>1</v>
      </c>
      <c r="F26" s="94" t="s">
        <v>75</v>
      </c>
      <c r="G26" s="94"/>
      <c r="H26" s="94"/>
      <c r="I26" s="146">
        <f t="shared" si="8"/>
        <v>0</v>
      </c>
      <c r="J26" s="94"/>
      <c r="K26" s="146">
        <f t="shared" si="8"/>
        <v>0</v>
      </c>
      <c r="L26" s="94"/>
      <c r="M26" s="146">
        <f t="shared" si="8"/>
        <v>0</v>
      </c>
      <c r="N26" s="94"/>
      <c r="O26" s="146">
        <f t="shared" si="8"/>
        <v>0</v>
      </c>
      <c r="P26" s="94"/>
      <c r="Q26" s="146">
        <f t="shared" si="8"/>
        <v>0</v>
      </c>
      <c r="R26" s="94"/>
      <c r="S26" s="146">
        <f t="shared" si="9"/>
        <v>0</v>
      </c>
      <c r="T26" s="94"/>
      <c r="U26" s="146">
        <f t="shared" si="10"/>
        <v>0</v>
      </c>
      <c r="V26" s="94"/>
      <c r="W26" s="146">
        <f t="shared" si="11"/>
        <v>0</v>
      </c>
      <c r="X26" s="94"/>
      <c r="Y26" s="146">
        <f t="shared" si="12"/>
        <v>0</v>
      </c>
      <c r="Z26" s="94"/>
      <c r="AA26" s="146">
        <f t="shared" si="13"/>
        <v>0</v>
      </c>
      <c r="AB26" s="94"/>
      <c r="AC26" s="146">
        <f t="shared" si="14"/>
        <v>0</v>
      </c>
      <c r="AD26" s="94"/>
      <c r="AE26" s="146">
        <f t="shared" si="15"/>
        <v>0</v>
      </c>
      <c r="AF26" s="147">
        <f t="shared" ref="AF26:AF29" si="72">SUM(H26,J26,L26,N26,P26,R26,T26,V26,X26,Z26,AB26,AD26)</f>
        <v>0</v>
      </c>
      <c r="AG26" s="146">
        <f t="shared" ref="AG26:AG29" si="73">SUM(I26,K26,M26,O26,Q26,S26,U26,W26,Y26,AA26,AC26,AE26)</f>
        <v>0</v>
      </c>
      <c r="AH26" s="145"/>
      <c r="AI26" s="146">
        <f t="shared" si="18"/>
        <v>0</v>
      </c>
      <c r="AJ26" s="145"/>
      <c r="AK26" s="146">
        <f t="shared" si="19"/>
        <v>0</v>
      </c>
      <c r="AL26" s="145"/>
      <c r="AM26" s="146">
        <f t="shared" si="19"/>
        <v>0</v>
      </c>
      <c r="AN26" s="145"/>
      <c r="AO26" s="146">
        <f t="shared" si="20"/>
        <v>0</v>
      </c>
      <c r="AP26" s="145"/>
      <c r="AQ26" s="146">
        <f t="shared" si="21"/>
        <v>0</v>
      </c>
      <c r="AR26" s="145"/>
      <c r="AS26" s="146">
        <f t="shared" si="22"/>
        <v>0</v>
      </c>
      <c r="AT26" s="145"/>
      <c r="AU26" s="146">
        <f t="shared" si="23"/>
        <v>0</v>
      </c>
      <c r="AV26" s="145"/>
      <c r="AW26" s="146">
        <f t="shared" si="24"/>
        <v>0</v>
      </c>
      <c r="AX26" s="145"/>
      <c r="AY26" s="146">
        <f t="shared" si="25"/>
        <v>0</v>
      </c>
      <c r="AZ26" s="145"/>
      <c r="BA26" s="146">
        <f t="shared" si="26"/>
        <v>0</v>
      </c>
      <c r="BB26" s="145"/>
      <c r="BC26" s="146">
        <f t="shared" si="27"/>
        <v>0</v>
      </c>
      <c r="BD26" s="145"/>
      <c r="BE26" s="146">
        <f t="shared" si="28"/>
        <v>0</v>
      </c>
      <c r="BF26" s="147">
        <f t="shared" si="70"/>
        <v>0</v>
      </c>
      <c r="BG26" s="146">
        <f t="shared" si="70"/>
        <v>0</v>
      </c>
      <c r="BH26" s="99"/>
      <c r="BI26" s="100">
        <f t="shared" ref="BI26:BI29" si="74">BH26*$E26</f>
        <v>0</v>
      </c>
      <c r="BJ26" s="99"/>
      <c r="BK26" s="100">
        <f t="shared" ref="BK26:BK29" si="75">BJ26*$E26</f>
        <v>0</v>
      </c>
      <c r="BL26" s="99"/>
      <c r="BM26" s="100">
        <f t="shared" ref="BM26:BM29" si="76">BL26*$E26</f>
        <v>0</v>
      </c>
      <c r="BN26" s="99"/>
      <c r="BO26" s="100">
        <f t="shared" ref="BO26:BO29" si="77">BN26*$E26</f>
        <v>0</v>
      </c>
      <c r="BP26" s="99"/>
      <c r="BQ26" s="100">
        <f t="shared" ref="BQ26:BQ29" si="78">BP26*$E26</f>
        <v>0</v>
      </c>
      <c r="BR26" s="99"/>
      <c r="BS26" s="100">
        <f t="shared" ref="BS26:BS29" si="79">BR26*$E26</f>
        <v>0</v>
      </c>
      <c r="BT26" s="99"/>
      <c r="BU26" s="100">
        <f t="shared" ref="BU26:BU29" si="80">BT26*$E26</f>
        <v>0</v>
      </c>
      <c r="BV26" s="99"/>
      <c r="BW26" s="100">
        <f t="shared" ref="BW26:BW29" si="81">BV26*$E26</f>
        <v>0</v>
      </c>
      <c r="BX26" s="99"/>
      <c r="BY26" s="100">
        <f t="shared" ref="BY26:BY29" si="82">BX26*$E26</f>
        <v>0</v>
      </c>
      <c r="BZ26" s="99"/>
      <c r="CA26" s="100">
        <f t="shared" ref="CA26:CA29" si="83">BZ26*$E26</f>
        <v>0</v>
      </c>
      <c r="CB26" s="99"/>
      <c r="CC26" s="100">
        <f t="shared" ref="CC26:CC29" si="84">CB26*$E26</f>
        <v>0</v>
      </c>
      <c r="CD26" s="99"/>
      <c r="CE26" s="100">
        <f t="shared" ref="CE26:CE29" si="85">CD26*$E26</f>
        <v>0</v>
      </c>
      <c r="CF26" s="101">
        <f t="shared" ref="CF26:CG29" si="86">SUM(BH26,BJ26,BL26,BN26,BP26,BR26,BT26,BV26,BX26,BZ26,CB26,CD26)</f>
        <v>0</v>
      </c>
      <c r="CG26" s="100">
        <f t="shared" si="86"/>
        <v>0</v>
      </c>
    </row>
    <row r="27" spans="1:85" s="148" customFormat="1" ht="19.899999999999999" customHeight="1" x14ac:dyDescent="0.5">
      <c r="A27" s="94">
        <v>21</v>
      </c>
      <c r="B27" s="95" t="s">
        <v>97</v>
      </c>
      <c r="C27" s="95" t="s">
        <v>77</v>
      </c>
      <c r="D27" s="94">
        <f>RANK(BF27,$BF$4:$BF$147)</f>
        <v>17</v>
      </c>
      <c r="E27" s="94">
        <v>0.6</v>
      </c>
      <c r="F27" s="94" t="s">
        <v>98</v>
      </c>
      <c r="G27" s="94"/>
      <c r="H27" s="94"/>
      <c r="I27" s="146">
        <f t="shared" si="8"/>
        <v>0</v>
      </c>
      <c r="J27" s="94"/>
      <c r="K27" s="146">
        <f t="shared" si="8"/>
        <v>0</v>
      </c>
      <c r="L27" s="94"/>
      <c r="M27" s="146">
        <f t="shared" si="8"/>
        <v>0</v>
      </c>
      <c r="N27" s="94"/>
      <c r="O27" s="146">
        <f t="shared" si="8"/>
        <v>0</v>
      </c>
      <c r="P27" s="94"/>
      <c r="Q27" s="146">
        <f t="shared" si="8"/>
        <v>0</v>
      </c>
      <c r="R27" s="94"/>
      <c r="S27" s="146">
        <f t="shared" si="9"/>
        <v>0</v>
      </c>
      <c r="T27" s="94"/>
      <c r="U27" s="146">
        <f t="shared" si="10"/>
        <v>0</v>
      </c>
      <c r="V27" s="94"/>
      <c r="W27" s="146">
        <f t="shared" si="11"/>
        <v>0</v>
      </c>
      <c r="X27" s="94"/>
      <c r="Y27" s="146">
        <f t="shared" si="12"/>
        <v>0</v>
      </c>
      <c r="Z27" s="94"/>
      <c r="AA27" s="146">
        <f t="shared" si="13"/>
        <v>0</v>
      </c>
      <c r="AB27" s="94"/>
      <c r="AC27" s="146">
        <f t="shared" si="14"/>
        <v>0</v>
      </c>
      <c r="AD27" s="94"/>
      <c r="AE27" s="146">
        <f t="shared" si="15"/>
        <v>0</v>
      </c>
      <c r="AF27" s="147">
        <f t="shared" si="72"/>
        <v>0</v>
      </c>
      <c r="AG27" s="146">
        <f t="shared" si="73"/>
        <v>0</v>
      </c>
      <c r="AH27" s="99"/>
      <c r="AI27" s="146">
        <f t="shared" si="18"/>
        <v>0</v>
      </c>
      <c r="AJ27" s="145"/>
      <c r="AK27" s="146">
        <f t="shared" si="19"/>
        <v>0</v>
      </c>
      <c r="AL27" s="145"/>
      <c r="AM27" s="146">
        <f t="shared" si="19"/>
        <v>0</v>
      </c>
      <c r="AN27" s="145"/>
      <c r="AO27" s="146">
        <f t="shared" si="20"/>
        <v>0</v>
      </c>
      <c r="AP27" s="145"/>
      <c r="AQ27" s="146">
        <f t="shared" si="21"/>
        <v>0</v>
      </c>
      <c r="AR27" s="145"/>
      <c r="AS27" s="146">
        <f t="shared" si="22"/>
        <v>0</v>
      </c>
      <c r="AT27" s="145"/>
      <c r="AU27" s="146">
        <f t="shared" si="23"/>
        <v>0</v>
      </c>
      <c r="AV27" s="145"/>
      <c r="AW27" s="146">
        <f t="shared" si="24"/>
        <v>0</v>
      </c>
      <c r="AX27" s="145"/>
      <c r="AY27" s="146">
        <f t="shared" si="25"/>
        <v>0</v>
      </c>
      <c r="AZ27" s="145"/>
      <c r="BA27" s="146">
        <f t="shared" si="26"/>
        <v>0</v>
      </c>
      <c r="BB27" s="145"/>
      <c r="BC27" s="146">
        <f t="shared" si="27"/>
        <v>0</v>
      </c>
      <c r="BD27" s="145"/>
      <c r="BE27" s="146">
        <f t="shared" si="28"/>
        <v>0</v>
      </c>
      <c r="BF27" s="147">
        <f t="shared" si="70"/>
        <v>0</v>
      </c>
      <c r="BG27" s="146">
        <f t="shared" si="70"/>
        <v>0</v>
      </c>
      <c r="BH27" s="99"/>
      <c r="BI27" s="100">
        <f t="shared" si="74"/>
        <v>0</v>
      </c>
      <c r="BJ27" s="99"/>
      <c r="BK27" s="100">
        <f t="shared" si="75"/>
        <v>0</v>
      </c>
      <c r="BL27" s="99"/>
      <c r="BM27" s="100">
        <f t="shared" si="76"/>
        <v>0</v>
      </c>
      <c r="BN27" s="99"/>
      <c r="BO27" s="100">
        <f t="shared" si="77"/>
        <v>0</v>
      </c>
      <c r="BP27" s="99"/>
      <c r="BQ27" s="100">
        <f t="shared" si="78"/>
        <v>0</v>
      </c>
      <c r="BR27" s="99"/>
      <c r="BS27" s="100">
        <f t="shared" si="79"/>
        <v>0</v>
      </c>
      <c r="BT27" s="99"/>
      <c r="BU27" s="100">
        <f t="shared" si="80"/>
        <v>0</v>
      </c>
      <c r="BV27" s="99"/>
      <c r="BW27" s="100">
        <f t="shared" si="81"/>
        <v>0</v>
      </c>
      <c r="BX27" s="99"/>
      <c r="BY27" s="100">
        <f t="shared" si="82"/>
        <v>0</v>
      </c>
      <c r="BZ27" s="99"/>
      <c r="CA27" s="100">
        <f t="shared" si="83"/>
        <v>0</v>
      </c>
      <c r="CB27" s="99"/>
      <c r="CC27" s="100">
        <f t="shared" si="84"/>
        <v>0</v>
      </c>
      <c r="CD27" s="99"/>
      <c r="CE27" s="100">
        <f t="shared" si="85"/>
        <v>0</v>
      </c>
      <c r="CF27" s="101">
        <f t="shared" si="86"/>
        <v>0</v>
      </c>
      <c r="CG27" s="100">
        <f t="shared" si="86"/>
        <v>0</v>
      </c>
    </row>
    <row r="28" spans="1:85" s="148" customFormat="1" ht="19.899999999999999" customHeight="1" x14ac:dyDescent="0.5">
      <c r="A28" s="94">
        <v>22</v>
      </c>
      <c r="B28" s="95" t="s">
        <v>99</v>
      </c>
      <c r="C28" s="95" t="s">
        <v>74</v>
      </c>
      <c r="D28" s="94">
        <f>RANK(BF28,$BF$4:$BF$147)</f>
        <v>13</v>
      </c>
      <c r="E28" s="94">
        <v>0.64</v>
      </c>
      <c r="F28" s="94" t="s">
        <v>85</v>
      </c>
      <c r="G28" s="94">
        <v>1700</v>
      </c>
      <c r="H28" s="94">
        <v>168</v>
      </c>
      <c r="I28" s="143">
        <f t="shared" si="8"/>
        <v>107.52</v>
      </c>
      <c r="J28" s="94">
        <v>126</v>
      </c>
      <c r="K28" s="143">
        <f t="shared" si="8"/>
        <v>80.64</v>
      </c>
      <c r="L28" s="94">
        <v>42</v>
      </c>
      <c r="M28" s="143">
        <f t="shared" si="8"/>
        <v>26.88</v>
      </c>
      <c r="N28" s="94">
        <v>42</v>
      </c>
      <c r="O28" s="143">
        <f t="shared" si="8"/>
        <v>26.88</v>
      </c>
      <c r="P28" s="94">
        <v>28</v>
      </c>
      <c r="Q28" s="143">
        <f t="shared" si="8"/>
        <v>17.920000000000002</v>
      </c>
      <c r="R28" s="94">
        <v>84</v>
      </c>
      <c r="S28" s="143">
        <f t="shared" si="9"/>
        <v>53.76</v>
      </c>
      <c r="T28" s="94">
        <v>84</v>
      </c>
      <c r="U28" s="143">
        <f t="shared" si="10"/>
        <v>53.76</v>
      </c>
      <c r="V28" s="94">
        <v>56</v>
      </c>
      <c r="W28" s="143">
        <f t="shared" si="11"/>
        <v>35.840000000000003</v>
      </c>
      <c r="X28" s="94">
        <v>70</v>
      </c>
      <c r="Y28" s="143">
        <f t="shared" si="12"/>
        <v>44.800000000000004</v>
      </c>
      <c r="Z28" s="94">
        <v>42</v>
      </c>
      <c r="AA28" s="143">
        <f t="shared" si="13"/>
        <v>26.88</v>
      </c>
      <c r="AB28" s="94"/>
      <c r="AC28" s="143">
        <f t="shared" si="14"/>
        <v>0</v>
      </c>
      <c r="AD28" s="94"/>
      <c r="AE28" s="143">
        <f t="shared" si="15"/>
        <v>0</v>
      </c>
      <c r="AF28" s="147">
        <f t="shared" si="72"/>
        <v>742</v>
      </c>
      <c r="AG28" s="146">
        <f t="shared" si="73"/>
        <v>474.87999999999994</v>
      </c>
      <c r="AH28" s="142">
        <v>84</v>
      </c>
      <c r="AI28" s="143">
        <f t="shared" si="18"/>
        <v>53.76</v>
      </c>
      <c r="AJ28" s="144"/>
      <c r="AK28" s="143">
        <f t="shared" si="18"/>
        <v>0</v>
      </c>
      <c r="AL28" s="145"/>
      <c r="AM28" s="146">
        <f t="shared" si="19"/>
        <v>0</v>
      </c>
      <c r="AN28" s="145">
        <v>28</v>
      </c>
      <c r="AO28" s="146">
        <f t="shared" si="20"/>
        <v>17.920000000000002</v>
      </c>
      <c r="AP28" s="145"/>
      <c r="AQ28" s="146">
        <f t="shared" si="21"/>
        <v>0</v>
      </c>
      <c r="AR28" s="145">
        <v>28</v>
      </c>
      <c r="AS28" s="146">
        <f t="shared" si="22"/>
        <v>17.920000000000002</v>
      </c>
      <c r="AT28" s="145">
        <v>42</v>
      </c>
      <c r="AU28" s="146">
        <f t="shared" si="23"/>
        <v>26.88</v>
      </c>
      <c r="AV28" s="145"/>
      <c r="AW28" s="146">
        <f t="shared" si="24"/>
        <v>0</v>
      </c>
      <c r="AX28" s="145">
        <v>28</v>
      </c>
      <c r="AY28" s="146">
        <f t="shared" si="25"/>
        <v>17.920000000000002</v>
      </c>
      <c r="AZ28" s="145">
        <v>28</v>
      </c>
      <c r="BA28" s="146">
        <f t="shared" si="26"/>
        <v>17.920000000000002</v>
      </c>
      <c r="BB28" s="145">
        <v>28</v>
      </c>
      <c r="BC28" s="146">
        <f t="shared" si="27"/>
        <v>17.920000000000002</v>
      </c>
      <c r="BD28" s="145">
        <v>42</v>
      </c>
      <c r="BE28" s="146">
        <f t="shared" si="28"/>
        <v>26.88</v>
      </c>
      <c r="BF28" s="147">
        <f t="shared" si="70"/>
        <v>308</v>
      </c>
      <c r="BG28" s="146">
        <f t="shared" si="70"/>
        <v>197.12</v>
      </c>
      <c r="BH28" s="99"/>
      <c r="BI28" s="97">
        <f t="shared" si="74"/>
        <v>0</v>
      </c>
      <c r="BJ28" s="99">
        <v>28</v>
      </c>
      <c r="BK28" s="97">
        <f t="shared" si="75"/>
        <v>17.920000000000002</v>
      </c>
      <c r="BL28" s="99"/>
      <c r="BM28" s="100">
        <f t="shared" si="76"/>
        <v>0</v>
      </c>
      <c r="BN28" s="99"/>
      <c r="BO28" s="100">
        <f t="shared" si="77"/>
        <v>0</v>
      </c>
      <c r="BP28" s="99"/>
      <c r="BQ28" s="100">
        <f t="shared" si="78"/>
        <v>0</v>
      </c>
      <c r="BR28" s="99"/>
      <c r="BS28" s="100">
        <f t="shared" si="79"/>
        <v>0</v>
      </c>
      <c r="BT28" s="99"/>
      <c r="BU28" s="100">
        <f t="shared" si="80"/>
        <v>0</v>
      </c>
      <c r="BV28" s="99"/>
      <c r="BW28" s="100">
        <f t="shared" si="81"/>
        <v>0</v>
      </c>
      <c r="BX28" s="99"/>
      <c r="BY28" s="100">
        <f t="shared" si="82"/>
        <v>0</v>
      </c>
      <c r="BZ28" s="99"/>
      <c r="CA28" s="100">
        <f t="shared" si="83"/>
        <v>0</v>
      </c>
      <c r="CB28" s="99"/>
      <c r="CC28" s="100">
        <f t="shared" si="84"/>
        <v>0</v>
      </c>
      <c r="CD28" s="99"/>
      <c r="CE28" s="100">
        <f t="shared" si="85"/>
        <v>0</v>
      </c>
      <c r="CF28" s="101">
        <f t="shared" si="86"/>
        <v>28</v>
      </c>
      <c r="CG28" s="100">
        <f t="shared" si="86"/>
        <v>17.920000000000002</v>
      </c>
    </row>
    <row r="29" spans="1:85" s="148" customFormat="1" ht="19.899999999999999" customHeight="1" x14ac:dyDescent="0.5">
      <c r="A29" s="94">
        <v>23</v>
      </c>
      <c r="B29" s="95" t="s">
        <v>100</v>
      </c>
      <c r="C29" s="95" t="s">
        <v>74</v>
      </c>
      <c r="D29" s="94">
        <f>RANK(BF29,$BF$4:$BF$147)</f>
        <v>17</v>
      </c>
      <c r="E29" s="94">
        <v>0.7</v>
      </c>
      <c r="F29" s="94" t="s">
        <v>85</v>
      </c>
      <c r="G29" s="94"/>
      <c r="H29" s="94"/>
      <c r="I29" s="146">
        <f t="shared" si="8"/>
        <v>0</v>
      </c>
      <c r="J29" s="94"/>
      <c r="K29" s="146">
        <f t="shared" si="8"/>
        <v>0</v>
      </c>
      <c r="L29" s="94"/>
      <c r="M29" s="146">
        <f t="shared" si="8"/>
        <v>0</v>
      </c>
      <c r="N29" s="94"/>
      <c r="O29" s="146">
        <f t="shared" si="8"/>
        <v>0</v>
      </c>
      <c r="P29" s="94"/>
      <c r="Q29" s="146">
        <f t="shared" si="8"/>
        <v>0</v>
      </c>
      <c r="R29" s="94"/>
      <c r="S29" s="146">
        <f t="shared" si="9"/>
        <v>0</v>
      </c>
      <c r="T29" s="94"/>
      <c r="U29" s="146">
        <f t="shared" si="10"/>
        <v>0</v>
      </c>
      <c r="V29" s="94"/>
      <c r="W29" s="146">
        <f t="shared" si="11"/>
        <v>0</v>
      </c>
      <c r="X29" s="94"/>
      <c r="Y29" s="146">
        <f t="shared" si="12"/>
        <v>0</v>
      </c>
      <c r="Z29" s="94"/>
      <c r="AA29" s="146">
        <f t="shared" si="13"/>
        <v>0</v>
      </c>
      <c r="AB29" s="94"/>
      <c r="AC29" s="146">
        <f t="shared" si="14"/>
        <v>0</v>
      </c>
      <c r="AD29" s="94"/>
      <c r="AE29" s="146">
        <f t="shared" si="15"/>
        <v>0</v>
      </c>
      <c r="AF29" s="147">
        <f t="shared" si="72"/>
        <v>0</v>
      </c>
      <c r="AG29" s="146">
        <f t="shared" si="73"/>
        <v>0</v>
      </c>
      <c r="AH29" s="145"/>
      <c r="AI29" s="146">
        <f t="shared" si="18"/>
        <v>0</v>
      </c>
      <c r="AJ29" s="145"/>
      <c r="AK29" s="146">
        <f t="shared" si="19"/>
        <v>0</v>
      </c>
      <c r="AL29" s="145"/>
      <c r="AM29" s="146">
        <f t="shared" si="19"/>
        <v>0</v>
      </c>
      <c r="AN29" s="145"/>
      <c r="AO29" s="146">
        <f t="shared" si="20"/>
        <v>0</v>
      </c>
      <c r="AP29" s="145"/>
      <c r="AQ29" s="146">
        <f t="shared" si="21"/>
        <v>0</v>
      </c>
      <c r="AR29" s="145"/>
      <c r="AS29" s="146">
        <f t="shared" si="22"/>
        <v>0</v>
      </c>
      <c r="AT29" s="145"/>
      <c r="AU29" s="146">
        <f t="shared" si="23"/>
        <v>0</v>
      </c>
      <c r="AV29" s="145"/>
      <c r="AW29" s="146">
        <f t="shared" si="24"/>
        <v>0</v>
      </c>
      <c r="AX29" s="145"/>
      <c r="AY29" s="146">
        <f t="shared" si="25"/>
        <v>0</v>
      </c>
      <c r="AZ29" s="145"/>
      <c r="BA29" s="146">
        <f t="shared" si="26"/>
        <v>0</v>
      </c>
      <c r="BB29" s="145"/>
      <c r="BC29" s="146">
        <f t="shared" si="27"/>
        <v>0</v>
      </c>
      <c r="BD29" s="145"/>
      <c r="BE29" s="146">
        <f t="shared" si="28"/>
        <v>0</v>
      </c>
      <c r="BF29" s="147">
        <f t="shared" si="70"/>
        <v>0</v>
      </c>
      <c r="BG29" s="146">
        <f t="shared" si="70"/>
        <v>0</v>
      </c>
      <c r="BH29" s="99"/>
      <c r="BI29" s="100">
        <f t="shared" si="74"/>
        <v>0</v>
      </c>
      <c r="BJ29" s="99"/>
      <c r="BK29" s="100">
        <f t="shared" si="75"/>
        <v>0</v>
      </c>
      <c r="BL29" s="99"/>
      <c r="BM29" s="100">
        <f t="shared" si="76"/>
        <v>0</v>
      </c>
      <c r="BN29" s="99"/>
      <c r="BO29" s="100">
        <f t="shared" si="77"/>
        <v>0</v>
      </c>
      <c r="BP29" s="99"/>
      <c r="BQ29" s="100">
        <f t="shared" si="78"/>
        <v>0</v>
      </c>
      <c r="BR29" s="99"/>
      <c r="BS29" s="100">
        <f t="shared" si="79"/>
        <v>0</v>
      </c>
      <c r="BT29" s="99"/>
      <c r="BU29" s="100">
        <f t="shared" si="80"/>
        <v>0</v>
      </c>
      <c r="BV29" s="99"/>
      <c r="BW29" s="100">
        <f t="shared" si="81"/>
        <v>0</v>
      </c>
      <c r="BX29" s="99"/>
      <c r="BY29" s="100">
        <f t="shared" si="82"/>
        <v>0</v>
      </c>
      <c r="BZ29" s="99"/>
      <c r="CA29" s="100">
        <f t="shared" si="83"/>
        <v>0</v>
      </c>
      <c r="CB29" s="99"/>
      <c r="CC29" s="100">
        <f t="shared" si="84"/>
        <v>0</v>
      </c>
      <c r="CD29" s="99"/>
      <c r="CE29" s="100">
        <f t="shared" si="85"/>
        <v>0</v>
      </c>
      <c r="CF29" s="101">
        <f t="shared" si="86"/>
        <v>0</v>
      </c>
      <c r="CG29" s="100">
        <f t="shared" si="86"/>
        <v>0</v>
      </c>
    </row>
    <row r="30" spans="1:85" s="148" customFormat="1" ht="19.899999999999999" customHeight="1" x14ac:dyDescent="0.5">
      <c r="A30" s="94"/>
      <c r="B30" s="95"/>
      <c r="C30" s="95"/>
      <c r="D30" s="94"/>
      <c r="E30" s="94"/>
      <c r="F30" s="94"/>
      <c r="G30" s="94"/>
      <c r="H30" s="94"/>
      <c r="I30" s="146"/>
      <c r="J30" s="94"/>
      <c r="K30" s="146"/>
      <c r="L30" s="94"/>
      <c r="M30" s="146"/>
      <c r="N30" s="94"/>
      <c r="O30" s="146"/>
      <c r="P30" s="94"/>
      <c r="Q30" s="146"/>
      <c r="R30" s="94"/>
      <c r="S30" s="146"/>
      <c r="T30" s="94"/>
      <c r="U30" s="146"/>
      <c r="V30" s="94"/>
      <c r="W30" s="146"/>
      <c r="X30" s="94"/>
      <c r="Y30" s="146"/>
      <c r="Z30" s="94"/>
      <c r="AA30" s="146"/>
      <c r="AB30" s="94"/>
      <c r="AC30" s="146"/>
      <c r="AD30" s="94"/>
      <c r="AE30" s="146"/>
      <c r="AF30" s="147"/>
      <c r="AG30" s="146"/>
      <c r="AH30" s="145"/>
      <c r="AI30" s="146"/>
      <c r="AJ30" s="145"/>
      <c r="AK30" s="146"/>
      <c r="AL30" s="145"/>
      <c r="AM30" s="146"/>
      <c r="AN30" s="145"/>
      <c r="AO30" s="146"/>
      <c r="AP30" s="145"/>
      <c r="AQ30" s="146"/>
      <c r="AR30" s="145"/>
      <c r="AS30" s="146"/>
      <c r="AT30" s="145"/>
      <c r="AU30" s="146"/>
      <c r="AV30" s="145"/>
      <c r="AW30" s="146"/>
      <c r="AX30" s="145"/>
      <c r="AY30" s="146"/>
      <c r="AZ30" s="145"/>
      <c r="BA30" s="146"/>
      <c r="BB30" s="145"/>
      <c r="BC30" s="146"/>
      <c r="BD30" s="145"/>
      <c r="BE30" s="146"/>
      <c r="BF30" s="147"/>
      <c r="BG30" s="146"/>
      <c r="BH30" s="99"/>
      <c r="BI30" s="100"/>
      <c r="BJ30" s="99"/>
      <c r="BK30" s="100"/>
      <c r="BL30" s="99"/>
      <c r="BM30" s="100"/>
      <c r="BN30" s="99"/>
      <c r="BO30" s="100"/>
      <c r="BP30" s="99"/>
      <c r="BQ30" s="100"/>
      <c r="BR30" s="99"/>
      <c r="BS30" s="100"/>
      <c r="BT30" s="99"/>
      <c r="BU30" s="100"/>
      <c r="BV30" s="99"/>
      <c r="BW30" s="100"/>
      <c r="BX30" s="99"/>
      <c r="BY30" s="100"/>
      <c r="BZ30" s="99"/>
      <c r="CA30" s="100"/>
      <c r="CB30" s="99"/>
      <c r="CC30" s="100"/>
      <c r="CD30" s="99"/>
      <c r="CE30" s="100"/>
      <c r="CF30" s="101"/>
      <c r="CG30" s="100"/>
    </row>
    <row r="31" spans="1:85" s="148" customFormat="1" ht="19.899999999999999" customHeight="1" x14ac:dyDescent="0.5">
      <c r="A31" s="94">
        <v>24</v>
      </c>
      <c r="B31" s="95" t="s">
        <v>101</v>
      </c>
      <c r="C31" s="95" t="s">
        <v>77</v>
      </c>
      <c r="D31" s="94">
        <f t="shared" ref="D31:D47" si="87">RANK(BF31,$BF$4:$BF$147)</f>
        <v>17</v>
      </c>
      <c r="E31" s="94">
        <v>1</v>
      </c>
      <c r="F31" s="94" t="s">
        <v>75</v>
      </c>
      <c r="G31" s="94">
        <v>1680</v>
      </c>
      <c r="H31" s="94"/>
      <c r="I31" s="146">
        <f t="shared" si="8"/>
        <v>0</v>
      </c>
      <c r="J31" s="94"/>
      <c r="K31" s="146">
        <f t="shared" si="8"/>
        <v>0</v>
      </c>
      <c r="L31" s="94"/>
      <c r="M31" s="146">
        <f t="shared" si="8"/>
        <v>0</v>
      </c>
      <c r="N31" s="94"/>
      <c r="O31" s="146">
        <f t="shared" si="8"/>
        <v>0</v>
      </c>
      <c r="P31" s="94"/>
      <c r="Q31" s="146">
        <f t="shared" si="8"/>
        <v>0</v>
      </c>
      <c r="R31" s="94"/>
      <c r="S31" s="146">
        <f t="shared" si="9"/>
        <v>0</v>
      </c>
      <c r="T31" s="94"/>
      <c r="U31" s="146">
        <f t="shared" si="10"/>
        <v>0</v>
      </c>
      <c r="V31" s="94"/>
      <c r="W31" s="146">
        <f t="shared" si="11"/>
        <v>0</v>
      </c>
      <c r="X31" s="94"/>
      <c r="Y31" s="146">
        <f t="shared" si="12"/>
        <v>0</v>
      </c>
      <c r="Z31" s="94"/>
      <c r="AA31" s="146">
        <f t="shared" si="13"/>
        <v>0</v>
      </c>
      <c r="AB31" s="94"/>
      <c r="AC31" s="146">
        <f t="shared" si="14"/>
        <v>0</v>
      </c>
      <c r="AD31" s="94"/>
      <c r="AE31" s="146">
        <f t="shared" si="15"/>
        <v>0</v>
      </c>
      <c r="AF31" s="147">
        <f t="shared" ref="AF31:AF47" si="88">SUM(H31,J31,L31,N31,P31,R31,T31,V31,X31,Z31,AB31,AD31)</f>
        <v>0</v>
      </c>
      <c r="AG31" s="146">
        <f t="shared" ref="AG31:AG47" si="89">SUM(I31,K31,M31,O31,Q31,S31,U31,W31,Y31,AA31,AC31,AE31)</f>
        <v>0</v>
      </c>
      <c r="AH31" s="145"/>
      <c r="AI31" s="146">
        <f t="shared" si="18"/>
        <v>0</v>
      </c>
      <c r="AJ31" s="145"/>
      <c r="AK31" s="146">
        <f t="shared" si="19"/>
        <v>0</v>
      </c>
      <c r="AL31" s="145"/>
      <c r="AM31" s="146">
        <f t="shared" si="19"/>
        <v>0</v>
      </c>
      <c r="AN31" s="145"/>
      <c r="AO31" s="146">
        <f t="shared" si="20"/>
        <v>0</v>
      </c>
      <c r="AP31" s="145"/>
      <c r="AQ31" s="146">
        <f t="shared" si="21"/>
        <v>0</v>
      </c>
      <c r="AR31" s="145"/>
      <c r="AS31" s="146">
        <f t="shared" si="22"/>
        <v>0</v>
      </c>
      <c r="AT31" s="145"/>
      <c r="AU31" s="146">
        <f t="shared" si="23"/>
        <v>0</v>
      </c>
      <c r="AV31" s="145"/>
      <c r="AW31" s="146">
        <f t="shared" si="24"/>
        <v>0</v>
      </c>
      <c r="AX31" s="145"/>
      <c r="AY31" s="146">
        <f t="shared" si="25"/>
        <v>0</v>
      </c>
      <c r="AZ31" s="145"/>
      <c r="BA31" s="146">
        <f t="shared" si="26"/>
        <v>0</v>
      </c>
      <c r="BB31" s="145"/>
      <c r="BC31" s="146">
        <f t="shared" si="27"/>
        <v>0</v>
      </c>
      <c r="BD31" s="145"/>
      <c r="BE31" s="146">
        <f t="shared" si="28"/>
        <v>0</v>
      </c>
      <c r="BF31" s="147">
        <f t="shared" si="70"/>
        <v>0</v>
      </c>
      <c r="BG31" s="146">
        <f t="shared" si="70"/>
        <v>0</v>
      </c>
      <c r="BH31" s="99"/>
      <c r="BI31" s="100">
        <f t="shared" ref="BI31:BI47" si="90">BH31*$E31</f>
        <v>0</v>
      </c>
      <c r="BJ31" s="99"/>
      <c r="BK31" s="100">
        <f t="shared" ref="BK31:BK47" si="91">BJ31*$E31</f>
        <v>0</v>
      </c>
      <c r="BL31" s="99"/>
      <c r="BM31" s="100">
        <f t="shared" ref="BM31:BM47" si="92">BL31*$E31</f>
        <v>0</v>
      </c>
      <c r="BN31" s="99"/>
      <c r="BO31" s="100">
        <f t="shared" ref="BO31:BO47" si="93">BN31*$E31</f>
        <v>0</v>
      </c>
      <c r="BP31" s="99"/>
      <c r="BQ31" s="100">
        <f t="shared" ref="BQ31:BQ47" si="94">BP31*$E31</f>
        <v>0</v>
      </c>
      <c r="BR31" s="99"/>
      <c r="BS31" s="100">
        <f t="shared" ref="BS31:BS47" si="95">BR31*$E31</f>
        <v>0</v>
      </c>
      <c r="BT31" s="99"/>
      <c r="BU31" s="100">
        <f t="shared" ref="BU31:BU47" si="96">BT31*$E31</f>
        <v>0</v>
      </c>
      <c r="BV31" s="99"/>
      <c r="BW31" s="100">
        <f t="shared" ref="BW31:BW47" si="97">BV31*$E31</f>
        <v>0</v>
      </c>
      <c r="BX31" s="99"/>
      <c r="BY31" s="100">
        <f t="shared" ref="BY31:BY47" si="98">BX31*$E31</f>
        <v>0</v>
      </c>
      <c r="BZ31" s="99"/>
      <c r="CA31" s="100">
        <f t="shared" ref="CA31:CA47" si="99">BZ31*$E31</f>
        <v>0</v>
      </c>
      <c r="CB31" s="99"/>
      <c r="CC31" s="100">
        <f t="shared" ref="CC31:CC47" si="100">CB31*$E31</f>
        <v>0</v>
      </c>
      <c r="CD31" s="99"/>
      <c r="CE31" s="100">
        <f t="shared" ref="CE31:CE47" si="101">CD31*$E31</f>
        <v>0</v>
      </c>
      <c r="CF31" s="101">
        <f t="shared" ref="CF31:CG47" si="102">SUM(BH31,BJ31,BL31,BN31,BP31,BR31,BT31,BV31,BX31,BZ31,CB31,CD31)</f>
        <v>0</v>
      </c>
      <c r="CG31" s="100">
        <f t="shared" si="102"/>
        <v>0</v>
      </c>
    </row>
    <row r="32" spans="1:85" s="148" customFormat="1" ht="19.899999999999999" customHeight="1" x14ac:dyDescent="0.5">
      <c r="A32" s="94">
        <v>25</v>
      </c>
      <c r="B32" s="95" t="s">
        <v>102</v>
      </c>
      <c r="C32" s="95" t="s">
        <v>77</v>
      </c>
      <c r="D32" s="94">
        <f t="shared" si="87"/>
        <v>17</v>
      </c>
      <c r="E32" s="94">
        <v>1</v>
      </c>
      <c r="F32" s="94" t="s">
        <v>75</v>
      </c>
      <c r="G32" s="94">
        <v>1930</v>
      </c>
      <c r="H32" s="89">
        <v>12</v>
      </c>
      <c r="I32" s="146">
        <f t="shared" si="8"/>
        <v>12</v>
      </c>
      <c r="J32" s="94">
        <v>132</v>
      </c>
      <c r="K32" s="146">
        <f t="shared" si="8"/>
        <v>132</v>
      </c>
      <c r="L32" s="94">
        <v>96</v>
      </c>
      <c r="M32" s="146">
        <f t="shared" si="8"/>
        <v>96</v>
      </c>
      <c r="N32" s="94">
        <v>12</v>
      </c>
      <c r="O32" s="146">
        <f t="shared" si="8"/>
        <v>12</v>
      </c>
      <c r="P32" s="94">
        <v>36</v>
      </c>
      <c r="Q32" s="146">
        <f t="shared" si="8"/>
        <v>36</v>
      </c>
      <c r="R32" s="94">
        <v>24</v>
      </c>
      <c r="S32" s="146">
        <f t="shared" si="9"/>
        <v>24</v>
      </c>
      <c r="T32" s="94">
        <v>48</v>
      </c>
      <c r="U32" s="146">
        <f t="shared" si="10"/>
        <v>48</v>
      </c>
      <c r="V32" s="94">
        <v>36</v>
      </c>
      <c r="W32" s="146">
        <f t="shared" si="11"/>
        <v>36</v>
      </c>
      <c r="X32" s="94"/>
      <c r="Y32" s="146">
        <f t="shared" si="12"/>
        <v>0</v>
      </c>
      <c r="Z32" s="94"/>
      <c r="AA32" s="146">
        <f t="shared" si="13"/>
        <v>0</v>
      </c>
      <c r="AB32" s="94">
        <v>24</v>
      </c>
      <c r="AC32" s="146">
        <f t="shared" si="14"/>
        <v>24</v>
      </c>
      <c r="AD32" s="94"/>
      <c r="AE32" s="146">
        <f t="shared" si="15"/>
        <v>0</v>
      </c>
      <c r="AF32" s="147">
        <f t="shared" si="88"/>
        <v>420</v>
      </c>
      <c r="AG32" s="146">
        <f t="shared" si="89"/>
        <v>420</v>
      </c>
      <c r="AH32" s="145"/>
      <c r="AI32" s="146">
        <f t="shared" si="18"/>
        <v>0</v>
      </c>
      <c r="AJ32" s="145"/>
      <c r="AK32" s="146">
        <f t="shared" si="19"/>
        <v>0</v>
      </c>
      <c r="AL32" s="145"/>
      <c r="AM32" s="146">
        <f t="shared" si="19"/>
        <v>0</v>
      </c>
      <c r="AN32" s="145"/>
      <c r="AO32" s="146">
        <f t="shared" si="20"/>
        <v>0</v>
      </c>
      <c r="AP32" s="145"/>
      <c r="AQ32" s="146">
        <f t="shared" si="21"/>
        <v>0</v>
      </c>
      <c r="AR32" s="145"/>
      <c r="AS32" s="146">
        <f t="shared" si="22"/>
        <v>0</v>
      </c>
      <c r="AT32" s="145"/>
      <c r="AU32" s="146">
        <f t="shared" si="23"/>
        <v>0</v>
      </c>
      <c r="AV32" s="145"/>
      <c r="AW32" s="146">
        <f t="shared" si="24"/>
        <v>0</v>
      </c>
      <c r="AX32" s="145"/>
      <c r="AY32" s="146">
        <f t="shared" si="25"/>
        <v>0</v>
      </c>
      <c r="AZ32" s="145"/>
      <c r="BA32" s="146">
        <f t="shared" si="26"/>
        <v>0</v>
      </c>
      <c r="BB32" s="145"/>
      <c r="BC32" s="146">
        <f t="shared" si="27"/>
        <v>0</v>
      </c>
      <c r="BD32" s="145"/>
      <c r="BE32" s="146">
        <f t="shared" si="28"/>
        <v>0</v>
      </c>
      <c r="BF32" s="147">
        <f t="shared" si="70"/>
        <v>0</v>
      </c>
      <c r="BG32" s="146">
        <f t="shared" si="70"/>
        <v>0</v>
      </c>
      <c r="BH32" s="99"/>
      <c r="BI32" s="100">
        <f t="shared" si="90"/>
        <v>0</v>
      </c>
      <c r="BJ32" s="99"/>
      <c r="BK32" s="100">
        <f t="shared" si="91"/>
        <v>0</v>
      </c>
      <c r="BL32" s="99"/>
      <c r="BM32" s="100">
        <f t="shared" si="92"/>
        <v>0</v>
      </c>
      <c r="BN32" s="99"/>
      <c r="BO32" s="100">
        <f t="shared" si="93"/>
        <v>0</v>
      </c>
      <c r="BP32" s="99"/>
      <c r="BQ32" s="100">
        <f t="shared" si="94"/>
        <v>0</v>
      </c>
      <c r="BR32" s="99"/>
      <c r="BS32" s="100">
        <f t="shared" si="95"/>
        <v>0</v>
      </c>
      <c r="BT32" s="99"/>
      <c r="BU32" s="100">
        <f t="shared" si="96"/>
        <v>0</v>
      </c>
      <c r="BV32" s="99"/>
      <c r="BW32" s="100">
        <f t="shared" si="97"/>
        <v>0</v>
      </c>
      <c r="BX32" s="99"/>
      <c r="BY32" s="100">
        <f t="shared" si="98"/>
        <v>0</v>
      </c>
      <c r="BZ32" s="99"/>
      <c r="CA32" s="100">
        <f t="shared" si="99"/>
        <v>0</v>
      </c>
      <c r="CB32" s="99"/>
      <c r="CC32" s="100">
        <f t="shared" si="100"/>
        <v>0</v>
      </c>
      <c r="CD32" s="99"/>
      <c r="CE32" s="100">
        <f t="shared" si="101"/>
        <v>0</v>
      </c>
      <c r="CF32" s="101">
        <f t="shared" si="102"/>
        <v>0</v>
      </c>
      <c r="CG32" s="100">
        <f t="shared" si="102"/>
        <v>0</v>
      </c>
    </row>
    <row r="33" spans="1:85" s="148" customFormat="1" ht="19.899999999999999" customHeight="1" x14ac:dyDescent="0.5">
      <c r="A33" s="94">
        <v>26</v>
      </c>
      <c r="B33" s="95" t="s">
        <v>103</v>
      </c>
      <c r="C33" s="95" t="s">
        <v>77</v>
      </c>
      <c r="D33" s="94">
        <f t="shared" si="87"/>
        <v>17</v>
      </c>
      <c r="E33" s="94">
        <v>0.6</v>
      </c>
      <c r="F33" s="94" t="s">
        <v>75</v>
      </c>
      <c r="G33" s="94">
        <v>1110</v>
      </c>
      <c r="H33" s="94"/>
      <c r="I33" s="146">
        <f t="shared" si="8"/>
        <v>0</v>
      </c>
      <c r="J33" s="94"/>
      <c r="K33" s="146">
        <f t="shared" si="8"/>
        <v>0</v>
      </c>
      <c r="L33" s="94"/>
      <c r="M33" s="146">
        <f t="shared" si="8"/>
        <v>0</v>
      </c>
      <c r="N33" s="94"/>
      <c r="O33" s="146">
        <f t="shared" si="8"/>
        <v>0</v>
      </c>
      <c r="P33" s="94"/>
      <c r="Q33" s="146">
        <f t="shared" si="8"/>
        <v>0</v>
      </c>
      <c r="R33" s="94"/>
      <c r="S33" s="146">
        <f t="shared" si="9"/>
        <v>0</v>
      </c>
      <c r="T33" s="94"/>
      <c r="U33" s="146">
        <f t="shared" si="10"/>
        <v>0</v>
      </c>
      <c r="V33" s="94"/>
      <c r="W33" s="146">
        <f t="shared" si="11"/>
        <v>0</v>
      </c>
      <c r="X33" s="94"/>
      <c r="Y33" s="146">
        <f t="shared" si="12"/>
        <v>0</v>
      </c>
      <c r="Z33" s="94"/>
      <c r="AA33" s="146">
        <f t="shared" si="13"/>
        <v>0</v>
      </c>
      <c r="AB33" s="94"/>
      <c r="AC33" s="146">
        <f t="shared" si="14"/>
        <v>0</v>
      </c>
      <c r="AD33" s="94"/>
      <c r="AE33" s="146">
        <f t="shared" si="15"/>
        <v>0</v>
      </c>
      <c r="AF33" s="147">
        <f t="shared" si="88"/>
        <v>0</v>
      </c>
      <c r="AG33" s="146">
        <f t="shared" si="89"/>
        <v>0</v>
      </c>
      <c r="AH33" s="145"/>
      <c r="AI33" s="146">
        <f t="shared" si="18"/>
        <v>0</v>
      </c>
      <c r="AJ33" s="145"/>
      <c r="AK33" s="146">
        <f t="shared" si="19"/>
        <v>0</v>
      </c>
      <c r="AL33" s="145"/>
      <c r="AM33" s="146">
        <f t="shared" si="19"/>
        <v>0</v>
      </c>
      <c r="AN33" s="145"/>
      <c r="AO33" s="146">
        <f t="shared" si="20"/>
        <v>0</v>
      </c>
      <c r="AP33" s="145"/>
      <c r="AQ33" s="146">
        <f t="shared" si="21"/>
        <v>0</v>
      </c>
      <c r="AR33" s="145"/>
      <c r="AS33" s="146">
        <f t="shared" si="22"/>
        <v>0</v>
      </c>
      <c r="AT33" s="145"/>
      <c r="AU33" s="146">
        <f t="shared" si="23"/>
        <v>0</v>
      </c>
      <c r="AV33" s="145"/>
      <c r="AW33" s="146">
        <f t="shared" si="24"/>
        <v>0</v>
      </c>
      <c r="AX33" s="145"/>
      <c r="AY33" s="146">
        <f t="shared" si="25"/>
        <v>0</v>
      </c>
      <c r="AZ33" s="145"/>
      <c r="BA33" s="146">
        <f t="shared" si="26"/>
        <v>0</v>
      </c>
      <c r="BB33" s="145"/>
      <c r="BC33" s="146">
        <f t="shared" si="27"/>
        <v>0</v>
      </c>
      <c r="BD33" s="145"/>
      <c r="BE33" s="146">
        <f t="shared" si="28"/>
        <v>0</v>
      </c>
      <c r="BF33" s="147">
        <f t="shared" si="70"/>
        <v>0</v>
      </c>
      <c r="BG33" s="146">
        <f t="shared" si="70"/>
        <v>0</v>
      </c>
      <c r="BH33" s="99"/>
      <c r="BI33" s="100">
        <f t="shared" si="90"/>
        <v>0</v>
      </c>
      <c r="BJ33" s="99"/>
      <c r="BK33" s="100">
        <f t="shared" si="91"/>
        <v>0</v>
      </c>
      <c r="BL33" s="99"/>
      <c r="BM33" s="100">
        <f t="shared" si="92"/>
        <v>0</v>
      </c>
      <c r="BN33" s="99"/>
      <c r="BO33" s="100">
        <f t="shared" si="93"/>
        <v>0</v>
      </c>
      <c r="BP33" s="99"/>
      <c r="BQ33" s="100">
        <f t="shared" si="94"/>
        <v>0</v>
      </c>
      <c r="BR33" s="99"/>
      <c r="BS33" s="100">
        <f t="shared" si="95"/>
        <v>0</v>
      </c>
      <c r="BT33" s="99"/>
      <c r="BU33" s="100">
        <f t="shared" si="96"/>
        <v>0</v>
      </c>
      <c r="BV33" s="99"/>
      <c r="BW33" s="100">
        <f t="shared" si="97"/>
        <v>0</v>
      </c>
      <c r="BX33" s="99"/>
      <c r="BY33" s="100">
        <f t="shared" si="98"/>
        <v>0</v>
      </c>
      <c r="BZ33" s="99"/>
      <c r="CA33" s="100">
        <f t="shared" si="99"/>
        <v>0</v>
      </c>
      <c r="CB33" s="99"/>
      <c r="CC33" s="100">
        <f t="shared" si="100"/>
        <v>0</v>
      </c>
      <c r="CD33" s="99"/>
      <c r="CE33" s="100">
        <f t="shared" si="101"/>
        <v>0</v>
      </c>
      <c r="CF33" s="101">
        <f t="shared" si="102"/>
        <v>0</v>
      </c>
      <c r="CG33" s="100">
        <f t="shared" si="102"/>
        <v>0</v>
      </c>
    </row>
    <row r="34" spans="1:85" s="148" customFormat="1" ht="19.899999999999999" customHeight="1" x14ac:dyDescent="0.5">
      <c r="A34" s="94">
        <v>27</v>
      </c>
      <c r="B34" s="95" t="s">
        <v>104</v>
      </c>
      <c r="C34" s="95" t="s">
        <v>77</v>
      </c>
      <c r="D34" s="94">
        <f t="shared" si="87"/>
        <v>17</v>
      </c>
      <c r="E34" s="94">
        <v>0.6</v>
      </c>
      <c r="F34" s="94" t="s">
        <v>75</v>
      </c>
      <c r="G34" s="94">
        <v>1330</v>
      </c>
      <c r="H34" s="94"/>
      <c r="I34" s="146">
        <f t="shared" si="8"/>
        <v>0</v>
      </c>
      <c r="J34" s="94"/>
      <c r="K34" s="146">
        <f t="shared" si="8"/>
        <v>0</v>
      </c>
      <c r="L34" s="94"/>
      <c r="M34" s="146">
        <f t="shared" si="8"/>
        <v>0</v>
      </c>
      <c r="N34" s="94"/>
      <c r="O34" s="146">
        <f t="shared" si="8"/>
        <v>0</v>
      </c>
      <c r="P34" s="94"/>
      <c r="Q34" s="146">
        <f t="shared" si="8"/>
        <v>0</v>
      </c>
      <c r="R34" s="94"/>
      <c r="S34" s="146">
        <f t="shared" si="9"/>
        <v>0</v>
      </c>
      <c r="T34" s="94"/>
      <c r="U34" s="146">
        <f t="shared" si="10"/>
        <v>0</v>
      </c>
      <c r="V34" s="94"/>
      <c r="W34" s="146">
        <f t="shared" si="11"/>
        <v>0</v>
      </c>
      <c r="X34" s="94"/>
      <c r="Y34" s="146">
        <f t="shared" si="12"/>
        <v>0</v>
      </c>
      <c r="Z34" s="94"/>
      <c r="AA34" s="146">
        <f t="shared" si="13"/>
        <v>0</v>
      </c>
      <c r="AB34" s="94"/>
      <c r="AC34" s="146">
        <f t="shared" si="14"/>
        <v>0</v>
      </c>
      <c r="AD34" s="94"/>
      <c r="AE34" s="146">
        <f t="shared" si="15"/>
        <v>0</v>
      </c>
      <c r="AF34" s="147">
        <f t="shared" si="88"/>
        <v>0</v>
      </c>
      <c r="AG34" s="146">
        <f t="shared" si="89"/>
        <v>0</v>
      </c>
      <c r="AH34" s="145"/>
      <c r="AI34" s="146">
        <f t="shared" si="18"/>
        <v>0</v>
      </c>
      <c r="AJ34" s="145"/>
      <c r="AK34" s="146">
        <f t="shared" si="19"/>
        <v>0</v>
      </c>
      <c r="AL34" s="145"/>
      <c r="AM34" s="146">
        <f t="shared" si="19"/>
        <v>0</v>
      </c>
      <c r="AN34" s="145"/>
      <c r="AO34" s="146">
        <f t="shared" si="20"/>
        <v>0</v>
      </c>
      <c r="AP34" s="145"/>
      <c r="AQ34" s="146">
        <f t="shared" si="21"/>
        <v>0</v>
      </c>
      <c r="AR34" s="145"/>
      <c r="AS34" s="146">
        <f t="shared" si="22"/>
        <v>0</v>
      </c>
      <c r="AT34" s="145"/>
      <c r="AU34" s="146">
        <f t="shared" si="23"/>
        <v>0</v>
      </c>
      <c r="AV34" s="145"/>
      <c r="AW34" s="146">
        <f t="shared" si="24"/>
        <v>0</v>
      </c>
      <c r="AX34" s="145"/>
      <c r="AY34" s="146">
        <f t="shared" si="25"/>
        <v>0</v>
      </c>
      <c r="AZ34" s="145"/>
      <c r="BA34" s="146">
        <f t="shared" si="26"/>
        <v>0</v>
      </c>
      <c r="BB34" s="145"/>
      <c r="BC34" s="146">
        <f t="shared" si="27"/>
        <v>0</v>
      </c>
      <c r="BD34" s="145"/>
      <c r="BE34" s="146">
        <f t="shared" si="28"/>
        <v>0</v>
      </c>
      <c r="BF34" s="147">
        <f t="shared" si="70"/>
        <v>0</v>
      </c>
      <c r="BG34" s="146">
        <f t="shared" si="70"/>
        <v>0</v>
      </c>
      <c r="BH34" s="99"/>
      <c r="BI34" s="100">
        <f t="shared" si="90"/>
        <v>0</v>
      </c>
      <c r="BJ34" s="99"/>
      <c r="BK34" s="100">
        <f t="shared" si="91"/>
        <v>0</v>
      </c>
      <c r="BL34" s="99"/>
      <c r="BM34" s="100">
        <f t="shared" si="92"/>
        <v>0</v>
      </c>
      <c r="BN34" s="99"/>
      <c r="BO34" s="100">
        <f t="shared" si="93"/>
        <v>0</v>
      </c>
      <c r="BP34" s="99"/>
      <c r="BQ34" s="100">
        <f t="shared" si="94"/>
        <v>0</v>
      </c>
      <c r="BR34" s="99"/>
      <c r="BS34" s="100">
        <f t="shared" si="95"/>
        <v>0</v>
      </c>
      <c r="BT34" s="99"/>
      <c r="BU34" s="100">
        <f t="shared" si="96"/>
        <v>0</v>
      </c>
      <c r="BV34" s="99"/>
      <c r="BW34" s="100">
        <f t="shared" si="97"/>
        <v>0</v>
      </c>
      <c r="BX34" s="99"/>
      <c r="BY34" s="100">
        <f t="shared" si="98"/>
        <v>0</v>
      </c>
      <c r="BZ34" s="99"/>
      <c r="CA34" s="100">
        <f t="shared" si="99"/>
        <v>0</v>
      </c>
      <c r="CB34" s="99"/>
      <c r="CC34" s="100">
        <f t="shared" si="100"/>
        <v>0</v>
      </c>
      <c r="CD34" s="99"/>
      <c r="CE34" s="100">
        <f t="shared" si="101"/>
        <v>0</v>
      </c>
      <c r="CF34" s="101">
        <f t="shared" si="102"/>
        <v>0</v>
      </c>
      <c r="CG34" s="100">
        <f t="shared" si="102"/>
        <v>0</v>
      </c>
    </row>
    <row r="35" spans="1:85" s="148" customFormat="1" ht="19.899999999999999" customHeight="1" x14ac:dyDescent="0.5">
      <c r="A35" s="94">
        <v>28</v>
      </c>
      <c r="B35" s="95" t="s">
        <v>105</v>
      </c>
      <c r="C35" s="95" t="s">
        <v>77</v>
      </c>
      <c r="D35" s="94">
        <f t="shared" si="87"/>
        <v>17</v>
      </c>
      <c r="E35" s="94">
        <v>0.35</v>
      </c>
      <c r="F35" s="94" t="s">
        <v>81</v>
      </c>
      <c r="G35" s="94">
        <v>900</v>
      </c>
      <c r="H35" s="94"/>
      <c r="I35" s="146">
        <f t="shared" si="8"/>
        <v>0</v>
      </c>
      <c r="J35" s="94">
        <v>80</v>
      </c>
      <c r="K35" s="146">
        <f t="shared" si="8"/>
        <v>28</v>
      </c>
      <c r="L35" s="94">
        <v>200</v>
      </c>
      <c r="M35" s="146">
        <f t="shared" si="8"/>
        <v>70</v>
      </c>
      <c r="N35" s="94">
        <v>40</v>
      </c>
      <c r="O35" s="146">
        <f t="shared" si="8"/>
        <v>14</v>
      </c>
      <c r="P35" s="94">
        <v>80</v>
      </c>
      <c r="Q35" s="146">
        <f t="shared" si="8"/>
        <v>28</v>
      </c>
      <c r="R35" s="94">
        <v>120</v>
      </c>
      <c r="S35" s="146">
        <f t="shared" si="9"/>
        <v>42</v>
      </c>
      <c r="T35" s="94">
        <v>120</v>
      </c>
      <c r="U35" s="146">
        <f t="shared" si="10"/>
        <v>42</v>
      </c>
      <c r="V35" s="94">
        <v>120</v>
      </c>
      <c r="W35" s="146">
        <f t="shared" si="11"/>
        <v>42</v>
      </c>
      <c r="X35" s="94">
        <v>120</v>
      </c>
      <c r="Y35" s="146">
        <f t="shared" si="12"/>
        <v>42</v>
      </c>
      <c r="Z35" s="94">
        <v>160</v>
      </c>
      <c r="AA35" s="146">
        <f t="shared" si="13"/>
        <v>56</v>
      </c>
      <c r="AB35" s="94">
        <v>160</v>
      </c>
      <c r="AC35" s="146">
        <f t="shared" si="14"/>
        <v>56</v>
      </c>
      <c r="AD35" s="94"/>
      <c r="AE35" s="146">
        <f t="shared" si="15"/>
        <v>0</v>
      </c>
      <c r="AF35" s="147">
        <f t="shared" si="88"/>
        <v>1200</v>
      </c>
      <c r="AG35" s="146">
        <f t="shared" si="89"/>
        <v>420</v>
      </c>
      <c r="AH35" s="145"/>
      <c r="AI35" s="146">
        <f t="shared" si="18"/>
        <v>0</v>
      </c>
      <c r="AJ35" s="145"/>
      <c r="AK35" s="146">
        <f t="shared" si="19"/>
        <v>0</v>
      </c>
      <c r="AL35" s="145"/>
      <c r="AM35" s="146">
        <f t="shared" si="19"/>
        <v>0</v>
      </c>
      <c r="AN35" s="145"/>
      <c r="AO35" s="146">
        <f t="shared" si="20"/>
        <v>0</v>
      </c>
      <c r="AP35" s="145"/>
      <c r="AQ35" s="146">
        <f t="shared" si="21"/>
        <v>0</v>
      </c>
      <c r="AR35" s="145"/>
      <c r="AS35" s="146">
        <f t="shared" si="22"/>
        <v>0</v>
      </c>
      <c r="AT35" s="145"/>
      <c r="AU35" s="146">
        <f t="shared" si="23"/>
        <v>0</v>
      </c>
      <c r="AV35" s="145"/>
      <c r="AW35" s="146">
        <f t="shared" si="24"/>
        <v>0</v>
      </c>
      <c r="AX35" s="145"/>
      <c r="AY35" s="146">
        <f t="shared" si="25"/>
        <v>0</v>
      </c>
      <c r="AZ35" s="145"/>
      <c r="BA35" s="146">
        <f t="shared" si="26"/>
        <v>0</v>
      </c>
      <c r="BB35" s="145"/>
      <c r="BC35" s="146">
        <f t="shared" si="27"/>
        <v>0</v>
      </c>
      <c r="BD35" s="145"/>
      <c r="BE35" s="146">
        <f t="shared" si="28"/>
        <v>0</v>
      </c>
      <c r="BF35" s="147">
        <f t="shared" si="70"/>
        <v>0</v>
      </c>
      <c r="BG35" s="146">
        <f t="shared" si="70"/>
        <v>0</v>
      </c>
      <c r="BH35" s="99"/>
      <c r="BI35" s="100">
        <f t="shared" si="90"/>
        <v>0</v>
      </c>
      <c r="BJ35" s="99"/>
      <c r="BK35" s="100">
        <f t="shared" si="91"/>
        <v>0</v>
      </c>
      <c r="BL35" s="99"/>
      <c r="BM35" s="100">
        <f t="shared" si="92"/>
        <v>0</v>
      </c>
      <c r="BN35" s="99"/>
      <c r="BO35" s="100">
        <f t="shared" si="93"/>
        <v>0</v>
      </c>
      <c r="BP35" s="99"/>
      <c r="BQ35" s="100">
        <f t="shared" si="94"/>
        <v>0</v>
      </c>
      <c r="BR35" s="99"/>
      <c r="BS35" s="100">
        <f t="shared" si="95"/>
        <v>0</v>
      </c>
      <c r="BT35" s="99"/>
      <c r="BU35" s="100">
        <f t="shared" si="96"/>
        <v>0</v>
      </c>
      <c r="BV35" s="99"/>
      <c r="BW35" s="100">
        <f t="shared" si="97"/>
        <v>0</v>
      </c>
      <c r="BX35" s="99"/>
      <c r="BY35" s="100">
        <f t="shared" si="98"/>
        <v>0</v>
      </c>
      <c r="BZ35" s="99"/>
      <c r="CA35" s="100">
        <f t="shared" si="99"/>
        <v>0</v>
      </c>
      <c r="CB35" s="99"/>
      <c r="CC35" s="100">
        <f t="shared" si="100"/>
        <v>0</v>
      </c>
      <c r="CD35" s="99"/>
      <c r="CE35" s="100">
        <f t="shared" si="101"/>
        <v>0</v>
      </c>
      <c r="CF35" s="101">
        <f t="shared" si="102"/>
        <v>0</v>
      </c>
      <c r="CG35" s="100">
        <f t="shared" si="102"/>
        <v>0</v>
      </c>
    </row>
    <row r="36" spans="1:85" s="148" customFormat="1" ht="19.899999999999999" customHeight="1" x14ac:dyDescent="0.5">
      <c r="A36" s="94">
        <v>29</v>
      </c>
      <c r="B36" s="95" t="s">
        <v>106</v>
      </c>
      <c r="C36" s="95" t="s">
        <v>74</v>
      </c>
      <c r="D36" s="94">
        <f t="shared" si="87"/>
        <v>17</v>
      </c>
      <c r="E36" s="94">
        <v>0.7</v>
      </c>
      <c r="F36" s="94" t="s">
        <v>75</v>
      </c>
      <c r="G36" s="94"/>
      <c r="H36" s="94"/>
      <c r="I36" s="146">
        <f t="shared" si="8"/>
        <v>0</v>
      </c>
      <c r="J36" s="94"/>
      <c r="K36" s="146">
        <f t="shared" si="8"/>
        <v>0</v>
      </c>
      <c r="L36" s="94"/>
      <c r="M36" s="146">
        <f t="shared" si="8"/>
        <v>0</v>
      </c>
      <c r="N36" s="94"/>
      <c r="O36" s="146">
        <f t="shared" si="8"/>
        <v>0</v>
      </c>
      <c r="P36" s="94"/>
      <c r="Q36" s="146">
        <f t="shared" si="8"/>
        <v>0</v>
      </c>
      <c r="R36" s="94"/>
      <c r="S36" s="146">
        <f t="shared" si="9"/>
        <v>0</v>
      </c>
      <c r="T36" s="94"/>
      <c r="U36" s="146">
        <f t="shared" si="10"/>
        <v>0</v>
      </c>
      <c r="V36" s="94"/>
      <c r="W36" s="146">
        <f t="shared" si="11"/>
        <v>0</v>
      </c>
      <c r="X36" s="94"/>
      <c r="Y36" s="146">
        <f t="shared" si="12"/>
        <v>0</v>
      </c>
      <c r="Z36" s="94"/>
      <c r="AA36" s="146">
        <f t="shared" si="13"/>
        <v>0</v>
      </c>
      <c r="AB36" s="94"/>
      <c r="AC36" s="146">
        <f t="shared" si="14"/>
        <v>0</v>
      </c>
      <c r="AD36" s="94"/>
      <c r="AE36" s="146">
        <f t="shared" si="15"/>
        <v>0</v>
      </c>
      <c r="AF36" s="147">
        <f t="shared" si="88"/>
        <v>0</v>
      </c>
      <c r="AG36" s="146">
        <f t="shared" si="89"/>
        <v>0</v>
      </c>
      <c r="AH36" s="145"/>
      <c r="AI36" s="146">
        <f t="shared" si="18"/>
        <v>0</v>
      </c>
      <c r="AJ36" s="145"/>
      <c r="AK36" s="146">
        <f t="shared" si="19"/>
        <v>0</v>
      </c>
      <c r="AL36" s="145"/>
      <c r="AM36" s="146">
        <f t="shared" si="19"/>
        <v>0</v>
      </c>
      <c r="AN36" s="145"/>
      <c r="AO36" s="146">
        <f t="shared" si="20"/>
        <v>0</v>
      </c>
      <c r="AP36" s="145"/>
      <c r="AQ36" s="146">
        <f t="shared" si="21"/>
        <v>0</v>
      </c>
      <c r="AR36" s="145"/>
      <c r="AS36" s="146">
        <f t="shared" si="22"/>
        <v>0</v>
      </c>
      <c r="AT36" s="145"/>
      <c r="AU36" s="146">
        <f t="shared" si="23"/>
        <v>0</v>
      </c>
      <c r="AV36" s="145"/>
      <c r="AW36" s="146">
        <f t="shared" si="24"/>
        <v>0</v>
      </c>
      <c r="AX36" s="145"/>
      <c r="AY36" s="146">
        <f t="shared" si="25"/>
        <v>0</v>
      </c>
      <c r="AZ36" s="145"/>
      <c r="BA36" s="146">
        <f t="shared" si="26"/>
        <v>0</v>
      </c>
      <c r="BB36" s="145"/>
      <c r="BC36" s="146">
        <f t="shared" si="27"/>
        <v>0</v>
      </c>
      <c r="BD36" s="145"/>
      <c r="BE36" s="146">
        <f t="shared" si="28"/>
        <v>0</v>
      </c>
      <c r="BF36" s="147">
        <f t="shared" si="70"/>
        <v>0</v>
      </c>
      <c r="BG36" s="146">
        <f t="shared" si="70"/>
        <v>0</v>
      </c>
      <c r="BH36" s="99"/>
      <c r="BI36" s="100">
        <f t="shared" si="90"/>
        <v>0</v>
      </c>
      <c r="BJ36" s="99"/>
      <c r="BK36" s="100">
        <f t="shared" si="91"/>
        <v>0</v>
      </c>
      <c r="BL36" s="99"/>
      <c r="BM36" s="100">
        <f t="shared" si="92"/>
        <v>0</v>
      </c>
      <c r="BN36" s="99"/>
      <c r="BO36" s="100">
        <f t="shared" si="93"/>
        <v>0</v>
      </c>
      <c r="BP36" s="99"/>
      <c r="BQ36" s="100">
        <f t="shared" si="94"/>
        <v>0</v>
      </c>
      <c r="BR36" s="99"/>
      <c r="BS36" s="100">
        <f t="shared" si="95"/>
        <v>0</v>
      </c>
      <c r="BT36" s="99"/>
      <c r="BU36" s="100">
        <f t="shared" si="96"/>
        <v>0</v>
      </c>
      <c r="BV36" s="99"/>
      <c r="BW36" s="100">
        <f t="shared" si="97"/>
        <v>0</v>
      </c>
      <c r="BX36" s="99"/>
      <c r="BY36" s="100">
        <f t="shared" si="98"/>
        <v>0</v>
      </c>
      <c r="BZ36" s="99"/>
      <c r="CA36" s="100">
        <f t="shared" si="99"/>
        <v>0</v>
      </c>
      <c r="CB36" s="99"/>
      <c r="CC36" s="100">
        <f t="shared" si="100"/>
        <v>0</v>
      </c>
      <c r="CD36" s="99"/>
      <c r="CE36" s="100">
        <f t="shared" si="101"/>
        <v>0</v>
      </c>
      <c r="CF36" s="101">
        <f t="shared" si="102"/>
        <v>0</v>
      </c>
      <c r="CG36" s="100">
        <f t="shared" si="102"/>
        <v>0</v>
      </c>
    </row>
    <row r="37" spans="1:85" s="148" customFormat="1" ht="19.899999999999999" customHeight="1" x14ac:dyDescent="0.5">
      <c r="A37" s="94">
        <v>30</v>
      </c>
      <c r="B37" s="95" t="s">
        <v>107</v>
      </c>
      <c r="C37" s="95" t="s">
        <v>74</v>
      </c>
      <c r="D37" s="94">
        <f t="shared" si="87"/>
        <v>17</v>
      </c>
      <c r="E37" s="94">
        <v>0.7</v>
      </c>
      <c r="F37" s="94" t="s">
        <v>75</v>
      </c>
      <c r="G37" s="94"/>
      <c r="H37" s="94"/>
      <c r="I37" s="146">
        <f t="shared" si="8"/>
        <v>0</v>
      </c>
      <c r="J37" s="94"/>
      <c r="K37" s="146">
        <f t="shared" si="8"/>
        <v>0</v>
      </c>
      <c r="L37" s="94"/>
      <c r="M37" s="146">
        <f t="shared" si="8"/>
        <v>0</v>
      </c>
      <c r="N37" s="94"/>
      <c r="O37" s="146">
        <f t="shared" si="8"/>
        <v>0</v>
      </c>
      <c r="P37" s="94"/>
      <c r="Q37" s="146">
        <f t="shared" si="8"/>
        <v>0</v>
      </c>
      <c r="R37" s="94"/>
      <c r="S37" s="146">
        <f t="shared" si="9"/>
        <v>0</v>
      </c>
      <c r="T37" s="94"/>
      <c r="U37" s="146">
        <f t="shared" si="10"/>
        <v>0</v>
      </c>
      <c r="V37" s="94"/>
      <c r="W37" s="146">
        <f t="shared" si="11"/>
        <v>0</v>
      </c>
      <c r="X37" s="94"/>
      <c r="Y37" s="146">
        <f t="shared" si="12"/>
        <v>0</v>
      </c>
      <c r="Z37" s="94"/>
      <c r="AA37" s="146">
        <f t="shared" si="13"/>
        <v>0</v>
      </c>
      <c r="AB37" s="94"/>
      <c r="AC37" s="146">
        <f t="shared" si="14"/>
        <v>0</v>
      </c>
      <c r="AD37" s="94"/>
      <c r="AE37" s="146">
        <f t="shared" si="15"/>
        <v>0</v>
      </c>
      <c r="AF37" s="147">
        <f t="shared" si="88"/>
        <v>0</v>
      </c>
      <c r="AG37" s="146">
        <f t="shared" si="89"/>
        <v>0</v>
      </c>
      <c r="AH37" s="145"/>
      <c r="AI37" s="146">
        <f t="shared" si="18"/>
        <v>0</v>
      </c>
      <c r="AJ37" s="145"/>
      <c r="AK37" s="146">
        <f t="shared" si="19"/>
        <v>0</v>
      </c>
      <c r="AL37" s="145"/>
      <c r="AM37" s="146">
        <f t="shared" si="19"/>
        <v>0</v>
      </c>
      <c r="AN37" s="145"/>
      <c r="AO37" s="146">
        <f t="shared" si="20"/>
        <v>0</v>
      </c>
      <c r="AP37" s="145"/>
      <c r="AQ37" s="146">
        <f t="shared" si="21"/>
        <v>0</v>
      </c>
      <c r="AR37" s="145"/>
      <c r="AS37" s="146">
        <f t="shared" si="22"/>
        <v>0</v>
      </c>
      <c r="AT37" s="145"/>
      <c r="AU37" s="146">
        <f t="shared" si="23"/>
        <v>0</v>
      </c>
      <c r="AV37" s="145"/>
      <c r="AW37" s="146">
        <f t="shared" si="24"/>
        <v>0</v>
      </c>
      <c r="AX37" s="145"/>
      <c r="AY37" s="146">
        <f t="shared" si="25"/>
        <v>0</v>
      </c>
      <c r="AZ37" s="145"/>
      <c r="BA37" s="146">
        <f t="shared" si="26"/>
        <v>0</v>
      </c>
      <c r="BB37" s="145"/>
      <c r="BC37" s="146">
        <f t="shared" si="27"/>
        <v>0</v>
      </c>
      <c r="BD37" s="145"/>
      <c r="BE37" s="146">
        <f t="shared" si="28"/>
        <v>0</v>
      </c>
      <c r="BF37" s="147">
        <f t="shared" si="70"/>
        <v>0</v>
      </c>
      <c r="BG37" s="146">
        <f t="shared" si="70"/>
        <v>0</v>
      </c>
      <c r="BH37" s="99"/>
      <c r="BI37" s="100">
        <f t="shared" si="90"/>
        <v>0</v>
      </c>
      <c r="BJ37" s="99"/>
      <c r="BK37" s="100">
        <f t="shared" si="91"/>
        <v>0</v>
      </c>
      <c r="BL37" s="99"/>
      <c r="BM37" s="100">
        <f t="shared" si="92"/>
        <v>0</v>
      </c>
      <c r="BN37" s="99"/>
      <c r="BO37" s="100">
        <f t="shared" si="93"/>
        <v>0</v>
      </c>
      <c r="BP37" s="99"/>
      <c r="BQ37" s="100">
        <f t="shared" si="94"/>
        <v>0</v>
      </c>
      <c r="BR37" s="99"/>
      <c r="BS37" s="100">
        <f t="shared" si="95"/>
        <v>0</v>
      </c>
      <c r="BT37" s="99"/>
      <c r="BU37" s="100">
        <f t="shared" si="96"/>
        <v>0</v>
      </c>
      <c r="BV37" s="99"/>
      <c r="BW37" s="100">
        <f t="shared" si="97"/>
        <v>0</v>
      </c>
      <c r="BX37" s="99"/>
      <c r="BY37" s="100">
        <f t="shared" si="98"/>
        <v>0</v>
      </c>
      <c r="BZ37" s="99"/>
      <c r="CA37" s="100">
        <f t="shared" si="99"/>
        <v>0</v>
      </c>
      <c r="CB37" s="99"/>
      <c r="CC37" s="100">
        <f t="shared" si="100"/>
        <v>0</v>
      </c>
      <c r="CD37" s="99"/>
      <c r="CE37" s="100">
        <f t="shared" si="101"/>
        <v>0</v>
      </c>
      <c r="CF37" s="101">
        <f t="shared" si="102"/>
        <v>0</v>
      </c>
      <c r="CG37" s="100">
        <f t="shared" si="102"/>
        <v>0</v>
      </c>
    </row>
    <row r="38" spans="1:85" s="148" customFormat="1" ht="19.899999999999999" customHeight="1" x14ac:dyDescent="0.5">
      <c r="A38" s="94">
        <v>31</v>
      </c>
      <c r="B38" s="95" t="s">
        <v>108</v>
      </c>
      <c r="C38" s="95" t="s">
        <v>74</v>
      </c>
      <c r="D38" s="94">
        <f t="shared" si="87"/>
        <v>17</v>
      </c>
      <c r="E38" s="94">
        <v>0.68</v>
      </c>
      <c r="F38" s="94" t="s">
        <v>75</v>
      </c>
      <c r="G38" s="94">
        <v>1550</v>
      </c>
      <c r="H38" s="94"/>
      <c r="I38" s="146">
        <f t="shared" si="8"/>
        <v>0</v>
      </c>
      <c r="J38" s="94"/>
      <c r="K38" s="146">
        <f t="shared" si="8"/>
        <v>0</v>
      </c>
      <c r="L38" s="94"/>
      <c r="M38" s="146">
        <f t="shared" si="8"/>
        <v>0</v>
      </c>
      <c r="N38" s="94"/>
      <c r="O38" s="146">
        <f t="shared" si="8"/>
        <v>0</v>
      </c>
      <c r="P38" s="94"/>
      <c r="Q38" s="146">
        <f t="shared" si="8"/>
        <v>0</v>
      </c>
      <c r="R38" s="94"/>
      <c r="S38" s="146">
        <f t="shared" si="9"/>
        <v>0</v>
      </c>
      <c r="T38" s="94"/>
      <c r="U38" s="146">
        <f t="shared" si="10"/>
        <v>0</v>
      </c>
      <c r="V38" s="94"/>
      <c r="W38" s="146">
        <f t="shared" si="11"/>
        <v>0</v>
      </c>
      <c r="X38" s="94"/>
      <c r="Y38" s="146">
        <f t="shared" si="12"/>
        <v>0</v>
      </c>
      <c r="Z38" s="94"/>
      <c r="AA38" s="146">
        <f t="shared" si="13"/>
        <v>0</v>
      </c>
      <c r="AB38" s="94"/>
      <c r="AC38" s="146">
        <f t="shared" si="14"/>
        <v>0</v>
      </c>
      <c r="AD38" s="94"/>
      <c r="AE38" s="146">
        <f t="shared" si="15"/>
        <v>0</v>
      </c>
      <c r="AF38" s="147">
        <f t="shared" si="88"/>
        <v>0</v>
      </c>
      <c r="AG38" s="146">
        <f t="shared" si="89"/>
        <v>0</v>
      </c>
      <c r="AH38" s="145"/>
      <c r="AI38" s="146">
        <f t="shared" si="18"/>
        <v>0</v>
      </c>
      <c r="AJ38" s="145"/>
      <c r="AK38" s="146">
        <f t="shared" si="19"/>
        <v>0</v>
      </c>
      <c r="AL38" s="145"/>
      <c r="AM38" s="146">
        <f t="shared" si="19"/>
        <v>0</v>
      </c>
      <c r="AN38" s="145"/>
      <c r="AO38" s="146">
        <f t="shared" si="20"/>
        <v>0</v>
      </c>
      <c r="AP38" s="145"/>
      <c r="AQ38" s="146">
        <f t="shared" si="21"/>
        <v>0</v>
      </c>
      <c r="AR38" s="145"/>
      <c r="AS38" s="146">
        <f t="shared" si="22"/>
        <v>0</v>
      </c>
      <c r="AT38" s="145"/>
      <c r="AU38" s="146">
        <f t="shared" si="23"/>
        <v>0</v>
      </c>
      <c r="AV38" s="145"/>
      <c r="AW38" s="146">
        <f t="shared" si="24"/>
        <v>0</v>
      </c>
      <c r="AX38" s="145"/>
      <c r="AY38" s="146">
        <f t="shared" si="25"/>
        <v>0</v>
      </c>
      <c r="AZ38" s="145"/>
      <c r="BA38" s="146">
        <f t="shared" si="26"/>
        <v>0</v>
      </c>
      <c r="BB38" s="145"/>
      <c r="BC38" s="146">
        <f t="shared" si="27"/>
        <v>0</v>
      </c>
      <c r="BD38" s="145"/>
      <c r="BE38" s="146">
        <f t="shared" si="28"/>
        <v>0</v>
      </c>
      <c r="BF38" s="147">
        <f t="shared" si="70"/>
        <v>0</v>
      </c>
      <c r="BG38" s="146">
        <f t="shared" si="70"/>
        <v>0</v>
      </c>
      <c r="BH38" s="99"/>
      <c r="BI38" s="100">
        <f t="shared" si="90"/>
        <v>0</v>
      </c>
      <c r="BJ38" s="99"/>
      <c r="BK38" s="100">
        <f t="shared" si="91"/>
        <v>0</v>
      </c>
      <c r="BL38" s="99"/>
      <c r="BM38" s="100">
        <f t="shared" si="92"/>
        <v>0</v>
      </c>
      <c r="BN38" s="99"/>
      <c r="BO38" s="100">
        <f t="shared" si="93"/>
        <v>0</v>
      </c>
      <c r="BP38" s="99"/>
      <c r="BQ38" s="100">
        <f t="shared" si="94"/>
        <v>0</v>
      </c>
      <c r="BR38" s="99"/>
      <c r="BS38" s="100">
        <f t="shared" si="95"/>
        <v>0</v>
      </c>
      <c r="BT38" s="99"/>
      <c r="BU38" s="100">
        <f t="shared" si="96"/>
        <v>0</v>
      </c>
      <c r="BV38" s="99"/>
      <c r="BW38" s="100">
        <f t="shared" si="97"/>
        <v>0</v>
      </c>
      <c r="BX38" s="99"/>
      <c r="BY38" s="100">
        <f t="shared" si="98"/>
        <v>0</v>
      </c>
      <c r="BZ38" s="99"/>
      <c r="CA38" s="100">
        <f t="shared" si="99"/>
        <v>0</v>
      </c>
      <c r="CB38" s="99"/>
      <c r="CC38" s="100">
        <f t="shared" si="100"/>
        <v>0</v>
      </c>
      <c r="CD38" s="99"/>
      <c r="CE38" s="100">
        <f t="shared" si="101"/>
        <v>0</v>
      </c>
      <c r="CF38" s="101">
        <f t="shared" si="102"/>
        <v>0</v>
      </c>
      <c r="CG38" s="100">
        <f t="shared" si="102"/>
        <v>0</v>
      </c>
    </row>
    <row r="39" spans="1:85" s="148" customFormat="1" ht="19.899999999999999" customHeight="1" x14ac:dyDescent="0.5">
      <c r="A39" s="94">
        <v>32</v>
      </c>
      <c r="B39" s="95" t="s">
        <v>108</v>
      </c>
      <c r="C39" s="95" t="s">
        <v>74</v>
      </c>
      <c r="D39" s="94">
        <f t="shared" si="87"/>
        <v>17</v>
      </c>
      <c r="E39" s="94">
        <v>0.64</v>
      </c>
      <c r="F39" s="94" t="s">
        <v>75</v>
      </c>
      <c r="G39" s="94">
        <v>1500</v>
      </c>
      <c r="H39" s="94"/>
      <c r="I39" s="146">
        <f t="shared" si="8"/>
        <v>0</v>
      </c>
      <c r="J39" s="94"/>
      <c r="K39" s="146">
        <f t="shared" si="8"/>
        <v>0</v>
      </c>
      <c r="L39" s="94"/>
      <c r="M39" s="146">
        <f t="shared" si="8"/>
        <v>0</v>
      </c>
      <c r="N39" s="94"/>
      <c r="O39" s="146">
        <f t="shared" si="8"/>
        <v>0</v>
      </c>
      <c r="P39" s="94"/>
      <c r="Q39" s="146">
        <f t="shared" si="8"/>
        <v>0</v>
      </c>
      <c r="R39" s="94"/>
      <c r="S39" s="146">
        <f t="shared" si="9"/>
        <v>0</v>
      </c>
      <c r="T39" s="94"/>
      <c r="U39" s="146">
        <f t="shared" si="10"/>
        <v>0</v>
      </c>
      <c r="V39" s="94"/>
      <c r="W39" s="146">
        <f t="shared" si="11"/>
        <v>0</v>
      </c>
      <c r="X39" s="94"/>
      <c r="Y39" s="146">
        <f t="shared" si="12"/>
        <v>0</v>
      </c>
      <c r="Z39" s="94"/>
      <c r="AA39" s="146">
        <f t="shared" si="13"/>
        <v>0</v>
      </c>
      <c r="AB39" s="94"/>
      <c r="AC39" s="146">
        <f t="shared" si="14"/>
        <v>0</v>
      </c>
      <c r="AD39" s="94"/>
      <c r="AE39" s="146">
        <f t="shared" si="15"/>
        <v>0</v>
      </c>
      <c r="AF39" s="147">
        <f t="shared" si="88"/>
        <v>0</v>
      </c>
      <c r="AG39" s="146">
        <f t="shared" si="89"/>
        <v>0</v>
      </c>
      <c r="AH39" s="145"/>
      <c r="AI39" s="146">
        <f t="shared" si="18"/>
        <v>0</v>
      </c>
      <c r="AJ39" s="145"/>
      <c r="AK39" s="146">
        <f t="shared" si="19"/>
        <v>0</v>
      </c>
      <c r="AL39" s="145"/>
      <c r="AM39" s="146">
        <f t="shared" si="19"/>
        <v>0</v>
      </c>
      <c r="AN39" s="145"/>
      <c r="AO39" s="146">
        <f t="shared" si="20"/>
        <v>0</v>
      </c>
      <c r="AP39" s="145"/>
      <c r="AQ39" s="146">
        <f t="shared" si="21"/>
        <v>0</v>
      </c>
      <c r="AR39" s="145"/>
      <c r="AS39" s="146">
        <f t="shared" si="22"/>
        <v>0</v>
      </c>
      <c r="AT39" s="145"/>
      <c r="AU39" s="146">
        <f t="shared" si="23"/>
        <v>0</v>
      </c>
      <c r="AV39" s="145"/>
      <c r="AW39" s="146">
        <f t="shared" si="24"/>
        <v>0</v>
      </c>
      <c r="AX39" s="145"/>
      <c r="AY39" s="146">
        <f t="shared" si="25"/>
        <v>0</v>
      </c>
      <c r="AZ39" s="145"/>
      <c r="BA39" s="146">
        <f t="shared" si="26"/>
        <v>0</v>
      </c>
      <c r="BB39" s="145"/>
      <c r="BC39" s="146">
        <f t="shared" si="27"/>
        <v>0</v>
      </c>
      <c r="BD39" s="145"/>
      <c r="BE39" s="146">
        <f t="shared" si="28"/>
        <v>0</v>
      </c>
      <c r="BF39" s="147">
        <f t="shared" si="70"/>
        <v>0</v>
      </c>
      <c r="BG39" s="146">
        <f t="shared" si="70"/>
        <v>0</v>
      </c>
      <c r="BH39" s="99"/>
      <c r="BI39" s="100">
        <f t="shared" si="90"/>
        <v>0</v>
      </c>
      <c r="BJ39" s="99"/>
      <c r="BK39" s="100">
        <f t="shared" si="91"/>
        <v>0</v>
      </c>
      <c r="BL39" s="99"/>
      <c r="BM39" s="100">
        <f t="shared" si="92"/>
        <v>0</v>
      </c>
      <c r="BN39" s="99"/>
      <c r="BO39" s="100">
        <f t="shared" si="93"/>
        <v>0</v>
      </c>
      <c r="BP39" s="99"/>
      <c r="BQ39" s="100">
        <f t="shared" si="94"/>
        <v>0</v>
      </c>
      <c r="BR39" s="99"/>
      <c r="BS39" s="100">
        <f t="shared" si="95"/>
        <v>0</v>
      </c>
      <c r="BT39" s="99"/>
      <c r="BU39" s="100">
        <f t="shared" si="96"/>
        <v>0</v>
      </c>
      <c r="BV39" s="99"/>
      <c r="BW39" s="100">
        <f t="shared" si="97"/>
        <v>0</v>
      </c>
      <c r="BX39" s="99"/>
      <c r="BY39" s="100">
        <f t="shared" si="98"/>
        <v>0</v>
      </c>
      <c r="BZ39" s="99"/>
      <c r="CA39" s="100">
        <f t="shared" si="99"/>
        <v>0</v>
      </c>
      <c r="CB39" s="99"/>
      <c r="CC39" s="100">
        <f t="shared" si="100"/>
        <v>0</v>
      </c>
      <c r="CD39" s="99"/>
      <c r="CE39" s="100">
        <f t="shared" si="101"/>
        <v>0</v>
      </c>
      <c r="CF39" s="101">
        <f t="shared" si="102"/>
        <v>0</v>
      </c>
      <c r="CG39" s="100">
        <f t="shared" si="102"/>
        <v>0</v>
      </c>
    </row>
    <row r="40" spans="1:85" s="148" customFormat="1" ht="19.899999999999999" customHeight="1" x14ac:dyDescent="0.5">
      <c r="A40" s="94">
        <v>33</v>
      </c>
      <c r="B40" s="95" t="s">
        <v>109</v>
      </c>
      <c r="C40" s="95" t="s">
        <v>74</v>
      </c>
      <c r="D40" s="94">
        <f t="shared" si="87"/>
        <v>17</v>
      </c>
      <c r="E40" s="94">
        <v>0.64</v>
      </c>
      <c r="F40" s="94" t="s">
        <v>85</v>
      </c>
      <c r="G40" s="94"/>
      <c r="H40" s="94"/>
      <c r="I40" s="146">
        <f t="shared" si="8"/>
        <v>0</v>
      </c>
      <c r="J40" s="94"/>
      <c r="K40" s="146">
        <f t="shared" si="8"/>
        <v>0</v>
      </c>
      <c r="L40" s="94"/>
      <c r="M40" s="146">
        <f t="shared" si="8"/>
        <v>0</v>
      </c>
      <c r="N40" s="94"/>
      <c r="O40" s="146">
        <f t="shared" si="8"/>
        <v>0</v>
      </c>
      <c r="P40" s="94"/>
      <c r="Q40" s="146">
        <f t="shared" si="8"/>
        <v>0</v>
      </c>
      <c r="R40" s="94"/>
      <c r="S40" s="146">
        <f t="shared" si="9"/>
        <v>0</v>
      </c>
      <c r="T40" s="94"/>
      <c r="U40" s="146">
        <f t="shared" si="10"/>
        <v>0</v>
      </c>
      <c r="V40" s="94"/>
      <c r="W40" s="146">
        <f t="shared" si="11"/>
        <v>0</v>
      </c>
      <c r="X40" s="94"/>
      <c r="Y40" s="146">
        <f t="shared" si="12"/>
        <v>0</v>
      </c>
      <c r="Z40" s="94"/>
      <c r="AA40" s="146">
        <f t="shared" si="13"/>
        <v>0</v>
      </c>
      <c r="AB40" s="94"/>
      <c r="AC40" s="146">
        <f t="shared" si="14"/>
        <v>0</v>
      </c>
      <c r="AD40" s="94"/>
      <c r="AE40" s="146">
        <f t="shared" si="15"/>
        <v>0</v>
      </c>
      <c r="AF40" s="147">
        <f t="shared" si="88"/>
        <v>0</v>
      </c>
      <c r="AG40" s="146">
        <f t="shared" si="89"/>
        <v>0</v>
      </c>
      <c r="AH40" s="145"/>
      <c r="AI40" s="146">
        <f t="shared" si="18"/>
        <v>0</v>
      </c>
      <c r="AJ40" s="145"/>
      <c r="AK40" s="146">
        <f t="shared" si="19"/>
        <v>0</v>
      </c>
      <c r="AL40" s="145"/>
      <c r="AM40" s="146">
        <f t="shared" si="19"/>
        <v>0</v>
      </c>
      <c r="AN40" s="145"/>
      <c r="AO40" s="146">
        <f t="shared" si="20"/>
        <v>0</v>
      </c>
      <c r="AP40" s="145"/>
      <c r="AQ40" s="146">
        <f t="shared" si="21"/>
        <v>0</v>
      </c>
      <c r="AR40" s="145"/>
      <c r="AS40" s="146">
        <f t="shared" si="22"/>
        <v>0</v>
      </c>
      <c r="AT40" s="145"/>
      <c r="AU40" s="146">
        <f t="shared" si="23"/>
        <v>0</v>
      </c>
      <c r="AV40" s="145"/>
      <c r="AW40" s="146">
        <f t="shared" si="24"/>
        <v>0</v>
      </c>
      <c r="AX40" s="145"/>
      <c r="AY40" s="146">
        <f t="shared" si="25"/>
        <v>0</v>
      </c>
      <c r="AZ40" s="145"/>
      <c r="BA40" s="146">
        <f t="shared" si="26"/>
        <v>0</v>
      </c>
      <c r="BB40" s="145"/>
      <c r="BC40" s="146">
        <f t="shared" si="27"/>
        <v>0</v>
      </c>
      <c r="BD40" s="145"/>
      <c r="BE40" s="146">
        <f t="shared" si="28"/>
        <v>0</v>
      </c>
      <c r="BF40" s="147">
        <f t="shared" si="70"/>
        <v>0</v>
      </c>
      <c r="BG40" s="146">
        <f t="shared" si="70"/>
        <v>0</v>
      </c>
      <c r="BH40" s="99"/>
      <c r="BI40" s="100">
        <f t="shared" si="90"/>
        <v>0</v>
      </c>
      <c r="BJ40" s="99"/>
      <c r="BK40" s="100">
        <f t="shared" si="91"/>
        <v>0</v>
      </c>
      <c r="BL40" s="99"/>
      <c r="BM40" s="100">
        <f t="shared" si="92"/>
        <v>0</v>
      </c>
      <c r="BN40" s="99"/>
      <c r="BO40" s="100">
        <f t="shared" si="93"/>
        <v>0</v>
      </c>
      <c r="BP40" s="99"/>
      <c r="BQ40" s="100">
        <f t="shared" si="94"/>
        <v>0</v>
      </c>
      <c r="BR40" s="99"/>
      <c r="BS40" s="100">
        <f t="shared" si="95"/>
        <v>0</v>
      </c>
      <c r="BT40" s="99"/>
      <c r="BU40" s="100">
        <f t="shared" si="96"/>
        <v>0</v>
      </c>
      <c r="BV40" s="99"/>
      <c r="BW40" s="100">
        <f t="shared" si="97"/>
        <v>0</v>
      </c>
      <c r="BX40" s="99"/>
      <c r="BY40" s="100">
        <f t="shared" si="98"/>
        <v>0</v>
      </c>
      <c r="BZ40" s="99"/>
      <c r="CA40" s="100">
        <f t="shared" si="99"/>
        <v>0</v>
      </c>
      <c r="CB40" s="99"/>
      <c r="CC40" s="100">
        <f t="shared" si="100"/>
        <v>0</v>
      </c>
      <c r="CD40" s="99"/>
      <c r="CE40" s="100">
        <f t="shared" si="101"/>
        <v>0</v>
      </c>
      <c r="CF40" s="101">
        <f t="shared" si="102"/>
        <v>0</v>
      </c>
      <c r="CG40" s="100">
        <f t="shared" si="102"/>
        <v>0</v>
      </c>
    </row>
    <row r="41" spans="1:85" s="148" customFormat="1" ht="19.899999999999999" customHeight="1" x14ac:dyDescent="0.5">
      <c r="A41" s="94">
        <v>34</v>
      </c>
      <c r="B41" s="95" t="s">
        <v>107</v>
      </c>
      <c r="C41" s="95" t="s">
        <v>74</v>
      </c>
      <c r="D41" s="94">
        <f t="shared" si="87"/>
        <v>17</v>
      </c>
      <c r="E41" s="94">
        <v>0.64</v>
      </c>
      <c r="F41" s="94" t="s">
        <v>85</v>
      </c>
      <c r="G41" s="94">
        <v>1350</v>
      </c>
      <c r="H41" s="94"/>
      <c r="I41" s="146">
        <f t="shared" si="8"/>
        <v>0</v>
      </c>
      <c r="J41" s="94"/>
      <c r="K41" s="146">
        <f t="shared" si="8"/>
        <v>0</v>
      </c>
      <c r="L41" s="94"/>
      <c r="M41" s="146">
        <f t="shared" si="8"/>
        <v>0</v>
      </c>
      <c r="N41" s="94"/>
      <c r="O41" s="146">
        <f t="shared" si="8"/>
        <v>0</v>
      </c>
      <c r="P41" s="94"/>
      <c r="Q41" s="146">
        <f t="shared" si="8"/>
        <v>0</v>
      </c>
      <c r="R41" s="94"/>
      <c r="S41" s="146">
        <f t="shared" si="9"/>
        <v>0</v>
      </c>
      <c r="T41" s="94"/>
      <c r="U41" s="146">
        <f t="shared" si="10"/>
        <v>0</v>
      </c>
      <c r="V41" s="94"/>
      <c r="W41" s="146">
        <f t="shared" si="11"/>
        <v>0</v>
      </c>
      <c r="X41" s="94"/>
      <c r="Y41" s="146">
        <f t="shared" si="12"/>
        <v>0</v>
      </c>
      <c r="Z41" s="94"/>
      <c r="AA41" s="146">
        <f t="shared" si="13"/>
        <v>0</v>
      </c>
      <c r="AB41" s="94"/>
      <c r="AC41" s="146">
        <f t="shared" si="14"/>
        <v>0</v>
      </c>
      <c r="AD41" s="94"/>
      <c r="AE41" s="146">
        <f t="shared" si="15"/>
        <v>0</v>
      </c>
      <c r="AF41" s="147">
        <f t="shared" si="88"/>
        <v>0</v>
      </c>
      <c r="AG41" s="146">
        <f t="shared" si="89"/>
        <v>0</v>
      </c>
      <c r="AH41" s="145"/>
      <c r="AI41" s="146">
        <f t="shared" si="18"/>
        <v>0</v>
      </c>
      <c r="AJ41" s="145"/>
      <c r="AK41" s="146">
        <f t="shared" si="19"/>
        <v>0</v>
      </c>
      <c r="AL41" s="145"/>
      <c r="AM41" s="146">
        <f t="shared" si="19"/>
        <v>0</v>
      </c>
      <c r="AN41" s="145"/>
      <c r="AO41" s="146">
        <f t="shared" si="20"/>
        <v>0</v>
      </c>
      <c r="AP41" s="145"/>
      <c r="AQ41" s="146">
        <f t="shared" si="21"/>
        <v>0</v>
      </c>
      <c r="AR41" s="145"/>
      <c r="AS41" s="146">
        <f t="shared" si="22"/>
        <v>0</v>
      </c>
      <c r="AT41" s="145"/>
      <c r="AU41" s="146">
        <f t="shared" si="23"/>
        <v>0</v>
      </c>
      <c r="AV41" s="145"/>
      <c r="AW41" s="146">
        <f t="shared" si="24"/>
        <v>0</v>
      </c>
      <c r="AX41" s="145"/>
      <c r="AY41" s="146">
        <f t="shared" si="25"/>
        <v>0</v>
      </c>
      <c r="AZ41" s="145"/>
      <c r="BA41" s="146">
        <f t="shared" si="26"/>
        <v>0</v>
      </c>
      <c r="BB41" s="145"/>
      <c r="BC41" s="146">
        <f t="shared" si="27"/>
        <v>0</v>
      </c>
      <c r="BD41" s="145"/>
      <c r="BE41" s="146">
        <f t="shared" si="28"/>
        <v>0</v>
      </c>
      <c r="BF41" s="147">
        <f t="shared" si="70"/>
        <v>0</v>
      </c>
      <c r="BG41" s="146">
        <f t="shared" si="70"/>
        <v>0</v>
      </c>
      <c r="BH41" s="99"/>
      <c r="BI41" s="100">
        <f t="shared" si="90"/>
        <v>0</v>
      </c>
      <c r="BJ41" s="99"/>
      <c r="BK41" s="100">
        <f t="shared" si="91"/>
        <v>0</v>
      </c>
      <c r="BL41" s="99"/>
      <c r="BM41" s="100">
        <f t="shared" si="92"/>
        <v>0</v>
      </c>
      <c r="BN41" s="99"/>
      <c r="BO41" s="100">
        <f t="shared" si="93"/>
        <v>0</v>
      </c>
      <c r="BP41" s="99"/>
      <c r="BQ41" s="100">
        <f t="shared" si="94"/>
        <v>0</v>
      </c>
      <c r="BR41" s="99"/>
      <c r="BS41" s="100">
        <f t="shared" si="95"/>
        <v>0</v>
      </c>
      <c r="BT41" s="99"/>
      <c r="BU41" s="100">
        <f t="shared" si="96"/>
        <v>0</v>
      </c>
      <c r="BV41" s="99"/>
      <c r="BW41" s="100">
        <f t="shared" si="97"/>
        <v>0</v>
      </c>
      <c r="BX41" s="99"/>
      <c r="BY41" s="100">
        <f t="shared" si="98"/>
        <v>0</v>
      </c>
      <c r="BZ41" s="99"/>
      <c r="CA41" s="100">
        <f t="shared" si="99"/>
        <v>0</v>
      </c>
      <c r="CB41" s="99"/>
      <c r="CC41" s="100">
        <f t="shared" si="100"/>
        <v>0</v>
      </c>
      <c r="CD41" s="99"/>
      <c r="CE41" s="100">
        <f t="shared" si="101"/>
        <v>0</v>
      </c>
      <c r="CF41" s="101">
        <f t="shared" si="102"/>
        <v>0</v>
      </c>
      <c r="CG41" s="100">
        <f t="shared" si="102"/>
        <v>0</v>
      </c>
    </row>
    <row r="42" spans="1:85" s="148" customFormat="1" ht="19.899999999999999" customHeight="1" x14ac:dyDescent="0.5">
      <c r="A42" s="94">
        <v>35</v>
      </c>
      <c r="B42" s="95" t="s">
        <v>107</v>
      </c>
      <c r="C42" s="95" t="s">
        <v>74</v>
      </c>
      <c r="D42" s="94">
        <f t="shared" si="87"/>
        <v>17</v>
      </c>
      <c r="E42" s="94">
        <v>0.64</v>
      </c>
      <c r="F42" s="94" t="s">
        <v>83</v>
      </c>
      <c r="G42" s="94"/>
      <c r="H42" s="94"/>
      <c r="I42" s="146">
        <f t="shared" si="8"/>
        <v>0</v>
      </c>
      <c r="J42" s="94"/>
      <c r="K42" s="146">
        <f t="shared" si="8"/>
        <v>0</v>
      </c>
      <c r="L42" s="94"/>
      <c r="M42" s="146">
        <f t="shared" si="8"/>
        <v>0</v>
      </c>
      <c r="N42" s="94"/>
      <c r="O42" s="146">
        <f t="shared" si="8"/>
        <v>0</v>
      </c>
      <c r="P42" s="94"/>
      <c r="Q42" s="146">
        <f t="shared" si="8"/>
        <v>0</v>
      </c>
      <c r="R42" s="94"/>
      <c r="S42" s="146">
        <f t="shared" si="9"/>
        <v>0</v>
      </c>
      <c r="T42" s="94"/>
      <c r="U42" s="146">
        <f t="shared" si="10"/>
        <v>0</v>
      </c>
      <c r="V42" s="94"/>
      <c r="W42" s="146">
        <f t="shared" si="11"/>
        <v>0</v>
      </c>
      <c r="X42" s="94"/>
      <c r="Y42" s="146">
        <f t="shared" si="12"/>
        <v>0</v>
      </c>
      <c r="Z42" s="94"/>
      <c r="AA42" s="146">
        <f t="shared" si="13"/>
        <v>0</v>
      </c>
      <c r="AB42" s="94"/>
      <c r="AC42" s="146">
        <f t="shared" si="14"/>
        <v>0</v>
      </c>
      <c r="AD42" s="94"/>
      <c r="AE42" s="146">
        <f t="shared" si="15"/>
        <v>0</v>
      </c>
      <c r="AF42" s="147">
        <f t="shared" si="88"/>
        <v>0</v>
      </c>
      <c r="AG42" s="146">
        <f t="shared" si="89"/>
        <v>0</v>
      </c>
      <c r="AH42" s="145"/>
      <c r="AI42" s="146">
        <f t="shared" si="18"/>
        <v>0</v>
      </c>
      <c r="AJ42" s="145"/>
      <c r="AK42" s="146">
        <f t="shared" si="19"/>
        <v>0</v>
      </c>
      <c r="AL42" s="145"/>
      <c r="AM42" s="146">
        <f t="shared" si="19"/>
        <v>0</v>
      </c>
      <c r="AN42" s="145"/>
      <c r="AO42" s="146">
        <f t="shared" si="20"/>
        <v>0</v>
      </c>
      <c r="AP42" s="145"/>
      <c r="AQ42" s="146">
        <f t="shared" si="21"/>
        <v>0</v>
      </c>
      <c r="AR42" s="145"/>
      <c r="AS42" s="146">
        <f t="shared" si="22"/>
        <v>0</v>
      </c>
      <c r="AT42" s="145"/>
      <c r="AU42" s="146">
        <f t="shared" si="23"/>
        <v>0</v>
      </c>
      <c r="AV42" s="145"/>
      <c r="AW42" s="146">
        <f t="shared" si="24"/>
        <v>0</v>
      </c>
      <c r="AX42" s="145"/>
      <c r="AY42" s="146">
        <f t="shared" si="25"/>
        <v>0</v>
      </c>
      <c r="AZ42" s="145"/>
      <c r="BA42" s="146">
        <f t="shared" si="26"/>
        <v>0</v>
      </c>
      <c r="BB42" s="145"/>
      <c r="BC42" s="146">
        <f t="shared" si="27"/>
        <v>0</v>
      </c>
      <c r="BD42" s="145"/>
      <c r="BE42" s="146">
        <f t="shared" si="28"/>
        <v>0</v>
      </c>
      <c r="BF42" s="147">
        <f t="shared" si="70"/>
        <v>0</v>
      </c>
      <c r="BG42" s="146">
        <f t="shared" si="70"/>
        <v>0</v>
      </c>
      <c r="BH42" s="99"/>
      <c r="BI42" s="100">
        <f t="shared" si="90"/>
        <v>0</v>
      </c>
      <c r="BJ42" s="99"/>
      <c r="BK42" s="100">
        <f t="shared" si="91"/>
        <v>0</v>
      </c>
      <c r="BL42" s="99"/>
      <c r="BM42" s="100">
        <f t="shared" si="92"/>
        <v>0</v>
      </c>
      <c r="BN42" s="99"/>
      <c r="BO42" s="100">
        <f t="shared" si="93"/>
        <v>0</v>
      </c>
      <c r="BP42" s="99"/>
      <c r="BQ42" s="100">
        <f t="shared" si="94"/>
        <v>0</v>
      </c>
      <c r="BR42" s="99"/>
      <c r="BS42" s="100">
        <f t="shared" si="95"/>
        <v>0</v>
      </c>
      <c r="BT42" s="99"/>
      <c r="BU42" s="100">
        <f t="shared" si="96"/>
        <v>0</v>
      </c>
      <c r="BV42" s="99"/>
      <c r="BW42" s="100">
        <f t="shared" si="97"/>
        <v>0</v>
      </c>
      <c r="BX42" s="99"/>
      <c r="BY42" s="100">
        <f t="shared" si="98"/>
        <v>0</v>
      </c>
      <c r="BZ42" s="99"/>
      <c r="CA42" s="100">
        <f t="shared" si="99"/>
        <v>0</v>
      </c>
      <c r="CB42" s="99"/>
      <c r="CC42" s="100">
        <f t="shared" si="100"/>
        <v>0</v>
      </c>
      <c r="CD42" s="99"/>
      <c r="CE42" s="100">
        <f t="shared" si="101"/>
        <v>0</v>
      </c>
      <c r="CF42" s="101">
        <f t="shared" si="102"/>
        <v>0</v>
      </c>
      <c r="CG42" s="100">
        <f t="shared" si="102"/>
        <v>0</v>
      </c>
    </row>
    <row r="43" spans="1:85" s="148" customFormat="1" ht="19.899999999999999" customHeight="1" x14ac:dyDescent="0.5">
      <c r="A43" s="94">
        <v>36</v>
      </c>
      <c r="B43" s="95" t="s">
        <v>110</v>
      </c>
      <c r="C43" s="95" t="s">
        <v>74</v>
      </c>
      <c r="D43" s="94">
        <f t="shared" si="87"/>
        <v>17</v>
      </c>
      <c r="E43" s="94">
        <v>0.68</v>
      </c>
      <c r="F43" s="94" t="s">
        <v>111</v>
      </c>
      <c r="G43" s="94"/>
      <c r="H43" s="94"/>
      <c r="I43" s="146">
        <f t="shared" si="8"/>
        <v>0</v>
      </c>
      <c r="J43" s="94"/>
      <c r="K43" s="146">
        <f t="shared" si="8"/>
        <v>0</v>
      </c>
      <c r="L43" s="94"/>
      <c r="M43" s="146">
        <f t="shared" si="8"/>
        <v>0</v>
      </c>
      <c r="N43" s="94"/>
      <c r="O43" s="146">
        <f t="shared" si="8"/>
        <v>0</v>
      </c>
      <c r="P43" s="94"/>
      <c r="Q43" s="146">
        <f t="shared" si="8"/>
        <v>0</v>
      </c>
      <c r="R43" s="94"/>
      <c r="S43" s="146">
        <f t="shared" si="9"/>
        <v>0</v>
      </c>
      <c r="T43" s="94"/>
      <c r="U43" s="146">
        <f t="shared" si="10"/>
        <v>0</v>
      </c>
      <c r="V43" s="94"/>
      <c r="W43" s="146">
        <f t="shared" si="11"/>
        <v>0</v>
      </c>
      <c r="X43" s="94"/>
      <c r="Y43" s="146">
        <f t="shared" si="12"/>
        <v>0</v>
      </c>
      <c r="Z43" s="94"/>
      <c r="AA43" s="146">
        <f t="shared" si="13"/>
        <v>0</v>
      </c>
      <c r="AB43" s="94"/>
      <c r="AC43" s="146">
        <f t="shared" si="14"/>
        <v>0</v>
      </c>
      <c r="AD43" s="94"/>
      <c r="AE43" s="146">
        <f t="shared" si="15"/>
        <v>0</v>
      </c>
      <c r="AF43" s="147">
        <f t="shared" si="88"/>
        <v>0</v>
      </c>
      <c r="AG43" s="146">
        <f t="shared" si="89"/>
        <v>0</v>
      </c>
      <c r="AH43" s="145"/>
      <c r="AI43" s="146">
        <f t="shared" si="18"/>
        <v>0</v>
      </c>
      <c r="AJ43" s="145"/>
      <c r="AK43" s="146">
        <f t="shared" si="19"/>
        <v>0</v>
      </c>
      <c r="AL43" s="145"/>
      <c r="AM43" s="146">
        <f t="shared" si="19"/>
        <v>0</v>
      </c>
      <c r="AN43" s="145"/>
      <c r="AO43" s="146">
        <f t="shared" si="20"/>
        <v>0</v>
      </c>
      <c r="AP43" s="145"/>
      <c r="AQ43" s="146">
        <f t="shared" si="21"/>
        <v>0</v>
      </c>
      <c r="AR43" s="145"/>
      <c r="AS43" s="146">
        <f t="shared" si="22"/>
        <v>0</v>
      </c>
      <c r="AT43" s="145"/>
      <c r="AU43" s="146">
        <f t="shared" si="23"/>
        <v>0</v>
      </c>
      <c r="AV43" s="145"/>
      <c r="AW43" s="146">
        <f t="shared" si="24"/>
        <v>0</v>
      </c>
      <c r="AX43" s="145"/>
      <c r="AY43" s="146">
        <f t="shared" si="25"/>
        <v>0</v>
      </c>
      <c r="AZ43" s="145"/>
      <c r="BA43" s="146">
        <f t="shared" si="26"/>
        <v>0</v>
      </c>
      <c r="BB43" s="145"/>
      <c r="BC43" s="146">
        <f t="shared" si="27"/>
        <v>0</v>
      </c>
      <c r="BD43" s="145"/>
      <c r="BE43" s="146">
        <f t="shared" si="28"/>
        <v>0</v>
      </c>
      <c r="BF43" s="147">
        <f t="shared" si="70"/>
        <v>0</v>
      </c>
      <c r="BG43" s="146">
        <f t="shared" si="70"/>
        <v>0</v>
      </c>
      <c r="BH43" s="99"/>
      <c r="BI43" s="100">
        <f t="shared" si="90"/>
        <v>0</v>
      </c>
      <c r="BJ43" s="99"/>
      <c r="BK43" s="100">
        <f t="shared" si="91"/>
        <v>0</v>
      </c>
      <c r="BL43" s="99"/>
      <c r="BM43" s="100">
        <f t="shared" si="92"/>
        <v>0</v>
      </c>
      <c r="BN43" s="99"/>
      <c r="BO43" s="100">
        <f t="shared" si="93"/>
        <v>0</v>
      </c>
      <c r="BP43" s="99"/>
      <c r="BQ43" s="100">
        <f t="shared" si="94"/>
        <v>0</v>
      </c>
      <c r="BR43" s="99"/>
      <c r="BS43" s="100">
        <f t="shared" si="95"/>
        <v>0</v>
      </c>
      <c r="BT43" s="99"/>
      <c r="BU43" s="100">
        <f t="shared" si="96"/>
        <v>0</v>
      </c>
      <c r="BV43" s="99"/>
      <c r="BW43" s="100">
        <f t="shared" si="97"/>
        <v>0</v>
      </c>
      <c r="BX43" s="99"/>
      <c r="BY43" s="100">
        <f t="shared" si="98"/>
        <v>0</v>
      </c>
      <c r="BZ43" s="99"/>
      <c r="CA43" s="100">
        <f t="shared" si="99"/>
        <v>0</v>
      </c>
      <c r="CB43" s="99"/>
      <c r="CC43" s="100">
        <f t="shared" si="100"/>
        <v>0</v>
      </c>
      <c r="CD43" s="99"/>
      <c r="CE43" s="100">
        <f t="shared" si="101"/>
        <v>0</v>
      </c>
      <c r="CF43" s="101">
        <f t="shared" si="102"/>
        <v>0</v>
      </c>
      <c r="CG43" s="100">
        <f t="shared" si="102"/>
        <v>0</v>
      </c>
    </row>
    <row r="44" spans="1:85" s="148" customFormat="1" ht="19.899999999999999" customHeight="1" x14ac:dyDescent="0.5">
      <c r="A44" s="94">
        <v>37</v>
      </c>
      <c r="B44" s="95" t="s">
        <v>110</v>
      </c>
      <c r="C44" s="95" t="s">
        <v>74</v>
      </c>
      <c r="D44" s="94">
        <f t="shared" si="87"/>
        <v>17</v>
      </c>
      <c r="E44" s="94">
        <v>0.64</v>
      </c>
      <c r="F44" s="94" t="s">
        <v>85</v>
      </c>
      <c r="G44" s="94"/>
      <c r="H44" s="94"/>
      <c r="I44" s="146">
        <f t="shared" si="8"/>
        <v>0</v>
      </c>
      <c r="J44" s="94"/>
      <c r="K44" s="146">
        <f t="shared" si="8"/>
        <v>0</v>
      </c>
      <c r="L44" s="94"/>
      <c r="M44" s="146">
        <f t="shared" si="8"/>
        <v>0</v>
      </c>
      <c r="N44" s="94"/>
      <c r="O44" s="146">
        <f t="shared" si="8"/>
        <v>0</v>
      </c>
      <c r="P44" s="94"/>
      <c r="Q44" s="146">
        <f t="shared" si="8"/>
        <v>0</v>
      </c>
      <c r="R44" s="94"/>
      <c r="S44" s="146">
        <f t="shared" si="9"/>
        <v>0</v>
      </c>
      <c r="T44" s="94"/>
      <c r="U44" s="146">
        <f t="shared" si="10"/>
        <v>0</v>
      </c>
      <c r="V44" s="94"/>
      <c r="W44" s="146">
        <f t="shared" si="11"/>
        <v>0</v>
      </c>
      <c r="X44" s="94"/>
      <c r="Y44" s="146">
        <f t="shared" si="12"/>
        <v>0</v>
      </c>
      <c r="Z44" s="94"/>
      <c r="AA44" s="146">
        <f t="shared" si="13"/>
        <v>0</v>
      </c>
      <c r="AB44" s="94"/>
      <c r="AC44" s="146">
        <f t="shared" si="14"/>
        <v>0</v>
      </c>
      <c r="AD44" s="94"/>
      <c r="AE44" s="146">
        <f t="shared" si="15"/>
        <v>0</v>
      </c>
      <c r="AF44" s="147">
        <f t="shared" si="88"/>
        <v>0</v>
      </c>
      <c r="AG44" s="146">
        <f t="shared" si="89"/>
        <v>0</v>
      </c>
      <c r="AH44" s="145"/>
      <c r="AI44" s="146">
        <f t="shared" si="18"/>
        <v>0</v>
      </c>
      <c r="AJ44" s="145"/>
      <c r="AK44" s="146">
        <f t="shared" si="19"/>
        <v>0</v>
      </c>
      <c r="AL44" s="145"/>
      <c r="AM44" s="146">
        <f t="shared" si="19"/>
        <v>0</v>
      </c>
      <c r="AN44" s="145"/>
      <c r="AO44" s="146">
        <f t="shared" si="20"/>
        <v>0</v>
      </c>
      <c r="AP44" s="145"/>
      <c r="AQ44" s="146">
        <f t="shared" si="21"/>
        <v>0</v>
      </c>
      <c r="AR44" s="145"/>
      <c r="AS44" s="146">
        <f t="shared" si="22"/>
        <v>0</v>
      </c>
      <c r="AT44" s="145"/>
      <c r="AU44" s="146">
        <f t="shared" si="23"/>
        <v>0</v>
      </c>
      <c r="AV44" s="145"/>
      <c r="AW44" s="146">
        <f t="shared" si="24"/>
        <v>0</v>
      </c>
      <c r="AX44" s="145"/>
      <c r="AY44" s="146">
        <f t="shared" si="25"/>
        <v>0</v>
      </c>
      <c r="AZ44" s="145"/>
      <c r="BA44" s="146">
        <f t="shared" si="26"/>
        <v>0</v>
      </c>
      <c r="BB44" s="145"/>
      <c r="BC44" s="146">
        <f t="shared" si="27"/>
        <v>0</v>
      </c>
      <c r="BD44" s="145"/>
      <c r="BE44" s="146">
        <f t="shared" si="28"/>
        <v>0</v>
      </c>
      <c r="BF44" s="147">
        <f t="shared" si="70"/>
        <v>0</v>
      </c>
      <c r="BG44" s="146">
        <f t="shared" si="70"/>
        <v>0</v>
      </c>
      <c r="BH44" s="99"/>
      <c r="BI44" s="100">
        <f t="shared" si="90"/>
        <v>0</v>
      </c>
      <c r="BJ44" s="99"/>
      <c r="BK44" s="100">
        <f t="shared" si="91"/>
        <v>0</v>
      </c>
      <c r="BL44" s="99"/>
      <c r="BM44" s="100">
        <f t="shared" si="92"/>
        <v>0</v>
      </c>
      <c r="BN44" s="99"/>
      <c r="BO44" s="100">
        <f t="shared" si="93"/>
        <v>0</v>
      </c>
      <c r="BP44" s="99"/>
      <c r="BQ44" s="100">
        <f t="shared" si="94"/>
        <v>0</v>
      </c>
      <c r="BR44" s="99"/>
      <c r="BS44" s="100">
        <f t="shared" si="95"/>
        <v>0</v>
      </c>
      <c r="BT44" s="99"/>
      <c r="BU44" s="100">
        <f t="shared" si="96"/>
        <v>0</v>
      </c>
      <c r="BV44" s="99"/>
      <c r="BW44" s="100">
        <f t="shared" si="97"/>
        <v>0</v>
      </c>
      <c r="BX44" s="99"/>
      <c r="BY44" s="100">
        <f t="shared" si="98"/>
        <v>0</v>
      </c>
      <c r="BZ44" s="99"/>
      <c r="CA44" s="100">
        <f t="shared" si="99"/>
        <v>0</v>
      </c>
      <c r="CB44" s="99"/>
      <c r="CC44" s="100">
        <f t="shared" si="100"/>
        <v>0</v>
      </c>
      <c r="CD44" s="99"/>
      <c r="CE44" s="100">
        <f t="shared" si="101"/>
        <v>0</v>
      </c>
      <c r="CF44" s="101">
        <f t="shared" si="102"/>
        <v>0</v>
      </c>
      <c r="CG44" s="100">
        <f t="shared" si="102"/>
        <v>0</v>
      </c>
    </row>
    <row r="45" spans="1:85" s="148" customFormat="1" ht="19.899999999999999" customHeight="1" x14ac:dyDescent="0.5">
      <c r="A45" s="94">
        <v>38</v>
      </c>
      <c r="B45" s="95" t="s">
        <v>112</v>
      </c>
      <c r="C45" s="95" t="s">
        <v>74</v>
      </c>
      <c r="D45" s="94">
        <f t="shared" si="87"/>
        <v>17</v>
      </c>
      <c r="E45" s="94">
        <v>0.64</v>
      </c>
      <c r="F45" s="94" t="s">
        <v>85</v>
      </c>
      <c r="G45" s="94"/>
      <c r="H45" s="94"/>
      <c r="I45" s="146">
        <f t="shared" si="8"/>
        <v>0</v>
      </c>
      <c r="J45" s="94"/>
      <c r="K45" s="146">
        <f t="shared" si="8"/>
        <v>0</v>
      </c>
      <c r="L45" s="94"/>
      <c r="M45" s="146">
        <f t="shared" si="8"/>
        <v>0</v>
      </c>
      <c r="N45" s="94"/>
      <c r="O45" s="146">
        <f t="shared" si="8"/>
        <v>0</v>
      </c>
      <c r="P45" s="94"/>
      <c r="Q45" s="146">
        <f t="shared" si="8"/>
        <v>0</v>
      </c>
      <c r="R45" s="94"/>
      <c r="S45" s="146">
        <f t="shared" si="9"/>
        <v>0</v>
      </c>
      <c r="T45" s="94"/>
      <c r="U45" s="146">
        <f t="shared" si="10"/>
        <v>0</v>
      </c>
      <c r="V45" s="94"/>
      <c r="W45" s="146">
        <f t="shared" si="11"/>
        <v>0</v>
      </c>
      <c r="X45" s="94"/>
      <c r="Y45" s="146">
        <f t="shared" si="12"/>
        <v>0</v>
      </c>
      <c r="Z45" s="94"/>
      <c r="AA45" s="146">
        <f t="shared" si="13"/>
        <v>0</v>
      </c>
      <c r="AB45" s="94"/>
      <c r="AC45" s="146">
        <f t="shared" si="14"/>
        <v>0</v>
      </c>
      <c r="AD45" s="94"/>
      <c r="AE45" s="146">
        <f t="shared" si="15"/>
        <v>0</v>
      </c>
      <c r="AF45" s="147">
        <f t="shared" si="88"/>
        <v>0</v>
      </c>
      <c r="AG45" s="146">
        <f t="shared" si="89"/>
        <v>0</v>
      </c>
      <c r="AH45" s="145"/>
      <c r="AI45" s="146">
        <f t="shared" si="18"/>
        <v>0</v>
      </c>
      <c r="AJ45" s="145"/>
      <c r="AK45" s="146">
        <f t="shared" si="19"/>
        <v>0</v>
      </c>
      <c r="AL45" s="145"/>
      <c r="AM45" s="146">
        <f t="shared" si="19"/>
        <v>0</v>
      </c>
      <c r="AN45" s="145"/>
      <c r="AO45" s="146">
        <f t="shared" si="20"/>
        <v>0</v>
      </c>
      <c r="AP45" s="145"/>
      <c r="AQ45" s="146">
        <f t="shared" si="21"/>
        <v>0</v>
      </c>
      <c r="AR45" s="145"/>
      <c r="AS45" s="146">
        <f t="shared" si="22"/>
        <v>0</v>
      </c>
      <c r="AT45" s="145"/>
      <c r="AU45" s="146">
        <f t="shared" si="23"/>
        <v>0</v>
      </c>
      <c r="AV45" s="145"/>
      <c r="AW45" s="146">
        <f t="shared" si="24"/>
        <v>0</v>
      </c>
      <c r="AX45" s="145"/>
      <c r="AY45" s="146">
        <f t="shared" si="25"/>
        <v>0</v>
      </c>
      <c r="AZ45" s="145"/>
      <c r="BA45" s="146">
        <f t="shared" si="26"/>
        <v>0</v>
      </c>
      <c r="BB45" s="145"/>
      <c r="BC45" s="146">
        <f t="shared" si="27"/>
        <v>0</v>
      </c>
      <c r="BD45" s="145"/>
      <c r="BE45" s="146">
        <f t="shared" si="28"/>
        <v>0</v>
      </c>
      <c r="BF45" s="147">
        <f t="shared" si="70"/>
        <v>0</v>
      </c>
      <c r="BG45" s="146">
        <f t="shared" si="70"/>
        <v>0</v>
      </c>
      <c r="BH45" s="99"/>
      <c r="BI45" s="100">
        <f t="shared" si="90"/>
        <v>0</v>
      </c>
      <c r="BJ45" s="99"/>
      <c r="BK45" s="100">
        <f t="shared" si="91"/>
        <v>0</v>
      </c>
      <c r="BL45" s="99"/>
      <c r="BM45" s="100">
        <f t="shared" si="92"/>
        <v>0</v>
      </c>
      <c r="BN45" s="99"/>
      <c r="BO45" s="100">
        <f t="shared" si="93"/>
        <v>0</v>
      </c>
      <c r="BP45" s="99"/>
      <c r="BQ45" s="100">
        <f t="shared" si="94"/>
        <v>0</v>
      </c>
      <c r="BR45" s="99"/>
      <c r="BS45" s="100">
        <f t="shared" si="95"/>
        <v>0</v>
      </c>
      <c r="BT45" s="99"/>
      <c r="BU45" s="100">
        <f t="shared" si="96"/>
        <v>0</v>
      </c>
      <c r="BV45" s="99"/>
      <c r="BW45" s="100">
        <f t="shared" si="97"/>
        <v>0</v>
      </c>
      <c r="BX45" s="99"/>
      <c r="BY45" s="100">
        <f t="shared" si="98"/>
        <v>0</v>
      </c>
      <c r="BZ45" s="99"/>
      <c r="CA45" s="100">
        <f t="shared" si="99"/>
        <v>0</v>
      </c>
      <c r="CB45" s="99"/>
      <c r="CC45" s="100">
        <f t="shared" si="100"/>
        <v>0</v>
      </c>
      <c r="CD45" s="99"/>
      <c r="CE45" s="100">
        <f t="shared" si="101"/>
        <v>0</v>
      </c>
      <c r="CF45" s="101">
        <f t="shared" si="102"/>
        <v>0</v>
      </c>
      <c r="CG45" s="100">
        <f t="shared" si="102"/>
        <v>0</v>
      </c>
    </row>
    <row r="46" spans="1:85" s="148" customFormat="1" ht="19.899999999999999" customHeight="1" x14ac:dyDescent="0.5">
      <c r="A46" s="94">
        <v>39</v>
      </c>
      <c r="B46" s="95" t="s">
        <v>112</v>
      </c>
      <c r="C46" s="95" t="s">
        <v>74</v>
      </c>
      <c r="D46" s="94">
        <f t="shared" si="87"/>
        <v>17</v>
      </c>
      <c r="E46" s="94">
        <v>0.64</v>
      </c>
      <c r="F46" s="94" t="s">
        <v>85</v>
      </c>
      <c r="G46" s="94"/>
      <c r="H46" s="94"/>
      <c r="I46" s="146">
        <f t="shared" si="8"/>
        <v>0</v>
      </c>
      <c r="J46" s="94"/>
      <c r="K46" s="146">
        <f t="shared" si="8"/>
        <v>0</v>
      </c>
      <c r="L46" s="94"/>
      <c r="M46" s="146">
        <f t="shared" si="8"/>
        <v>0</v>
      </c>
      <c r="N46" s="94"/>
      <c r="O46" s="146">
        <f t="shared" si="8"/>
        <v>0</v>
      </c>
      <c r="P46" s="94"/>
      <c r="Q46" s="146">
        <f t="shared" si="8"/>
        <v>0</v>
      </c>
      <c r="R46" s="94"/>
      <c r="S46" s="146">
        <f t="shared" si="9"/>
        <v>0</v>
      </c>
      <c r="T46" s="94"/>
      <c r="U46" s="146">
        <f t="shared" si="10"/>
        <v>0</v>
      </c>
      <c r="V46" s="94"/>
      <c r="W46" s="146">
        <f t="shared" si="11"/>
        <v>0</v>
      </c>
      <c r="X46" s="94"/>
      <c r="Y46" s="146">
        <f t="shared" si="12"/>
        <v>0</v>
      </c>
      <c r="Z46" s="94"/>
      <c r="AA46" s="146">
        <f t="shared" si="13"/>
        <v>0</v>
      </c>
      <c r="AB46" s="94"/>
      <c r="AC46" s="146">
        <f t="shared" si="14"/>
        <v>0</v>
      </c>
      <c r="AD46" s="94"/>
      <c r="AE46" s="146">
        <f t="shared" si="15"/>
        <v>0</v>
      </c>
      <c r="AF46" s="147">
        <f t="shared" si="88"/>
        <v>0</v>
      </c>
      <c r="AG46" s="146">
        <f t="shared" si="89"/>
        <v>0</v>
      </c>
      <c r="AH46" s="145"/>
      <c r="AI46" s="146">
        <f t="shared" si="18"/>
        <v>0</v>
      </c>
      <c r="AJ46" s="145"/>
      <c r="AK46" s="146">
        <f t="shared" si="19"/>
        <v>0</v>
      </c>
      <c r="AL46" s="145"/>
      <c r="AM46" s="146">
        <f t="shared" si="19"/>
        <v>0</v>
      </c>
      <c r="AN46" s="145"/>
      <c r="AO46" s="146">
        <f t="shared" si="20"/>
        <v>0</v>
      </c>
      <c r="AP46" s="145"/>
      <c r="AQ46" s="146">
        <f t="shared" si="21"/>
        <v>0</v>
      </c>
      <c r="AR46" s="145"/>
      <c r="AS46" s="146">
        <f t="shared" si="22"/>
        <v>0</v>
      </c>
      <c r="AT46" s="145"/>
      <c r="AU46" s="146">
        <f t="shared" si="23"/>
        <v>0</v>
      </c>
      <c r="AV46" s="145"/>
      <c r="AW46" s="146">
        <f t="shared" si="24"/>
        <v>0</v>
      </c>
      <c r="AX46" s="145"/>
      <c r="AY46" s="146">
        <f t="shared" si="25"/>
        <v>0</v>
      </c>
      <c r="AZ46" s="145"/>
      <c r="BA46" s="146">
        <f t="shared" si="26"/>
        <v>0</v>
      </c>
      <c r="BB46" s="145"/>
      <c r="BC46" s="146">
        <f t="shared" si="27"/>
        <v>0</v>
      </c>
      <c r="BD46" s="145"/>
      <c r="BE46" s="146">
        <f t="shared" si="28"/>
        <v>0</v>
      </c>
      <c r="BF46" s="147">
        <f t="shared" si="70"/>
        <v>0</v>
      </c>
      <c r="BG46" s="146">
        <f t="shared" si="70"/>
        <v>0</v>
      </c>
      <c r="BH46" s="99"/>
      <c r="BI46" s="100">
        <f t="shared" si="90"/>
        <v>0</v>
      </c>
      <c r="BJ46" s="99"/>
      <c r="BK46" s="100">
        <f t="shared" si="91"/>
        <v>0</v>
      </c>
      <c r="BL46" s="99"/>
      <c r="BM46" s="100">
        <f t="shared" si="92"/>
        <v>0</v>
      </c>
      <c r="BN46" s="99"/>
      <c r="BO46" s="100">
        <f t="shared" si="93"/>
        <v>0</v>
      </c>
      <c r="BP46" s="99"/>
      <c r="BQ46" s="100">
        <f t="shared" si="94"/>
        <v>0</v>
      </c>
      <c r="BR46" s="99"/>
      <c r="BS46" s="100">
        <f t="shared" si="95"/>
        <v>0</v>
      </c>
      <c r="BT46" s="99"/>
      <c r="BU46" s="100">
        <f t="shared" si="96"/>
        <v>0</v>
      </c>
      <c r="BV46" s="99"/>
      <c r="BW46" s="100">
        <f t="shared" si="97"/>
        <v>0</v>
      </c>
      <c r="BX46" s="99"/>
      <c r="BY46" s="100">
        <f t="shared" si="98"/>
        <v>0</v>
      </c>
      <c r="BZ46" s="99"/>
      <c r="CA46" s="100">
        <f t="shared" si="99"/>
        <v>0</v>
      </c>
      <c r="CB46" s="99"/>
      <c r="CC46" s="100">
        <f t="shared" si="100"/>
        <v>0</v>
      </c>
      <c r="CD46" s="99"/>
      <c r="CE46" s="100">
        <f t="shared" si="101"/>
        <v>0</v>
      </c>
      <c r="CF46" s="101">
        <f t="shared" si="102"/>
        <v>0</v>
      </c>
      <c r="CG46" s="100">
        <f t="shared" si="102"/>
        <v>0</v>
      </c>
    </row>
    <row r="47" spans="1:85" s="148" customFormat="1" ht="19.899999999999999" customHeight="1" x14ac:dyDescent="0.5">
      <c r="A47" s="94">
        <v>40</v>
      </c>
      <c r="B47" s="95" t="s">
        <v>112</v>
      </c>
      <c r="C47" s="95" t="s">
        <v>74</v>
      </c>
      <c r="D47" s="94">
        <f t="shared" si="87"/>
        <v>17</v>
      </c>
      <c r="E47" s="94">
        <v>0.64</v>
      </c>
      <c r="F47" s="94" t="s">
        <v>85</v>
      </c>
      <c r="G47" s="94"/>
      <c r="H47" s="94"/>
      <c r="I47" s="146">
        <f t="shared" si="8"/>
        <v>0</v>
      </c>
      <c r="J47" s="94"/>
      <c r="K47" s="146">
        <f t="shared" si="8"/>
        <v>0</v>
      </c>
      <c r="L47" s="94"/>
      <c r="M47" s="146">
        <f t="shared" si="8"/>
        <v>0</v>
      </c>
      <c r="N47" s="94"/>
      <c r="O47" s="146">
        <f t="shared" si="8"/>
        <v>0</v>
      </c>
      <c r="P47" s="94"/>
      <c r="Q47" s="146">
        <f t="shared" si="8"/>
        <v>0</v>
      </c>
      <c r="R47" s="94"/>
      <c r="S47" s="146">
        <f t="shared" si="9"/>
        <v>0</v>
      </c>
      <c r="T47" s="94"/>
      <c r="U47" s="146">
        <f t="shared" si="10"/>
        <v>0</v>
      </c>
      <c r="V47" s="94"/>
      <c r="W47" s="146">
        <f t="shared" si="11"/>
        <v>0</v>
      </c>
      <c r="X47" s="94"/>
      <c r="Y47" s="146">
        <f t="shared" si="12"/>
        <v>0</v>
      </c>
      <c r="Z47" s="94"/>
      <c r="AA47" s="146">
        <f t="shared" si="13"/>
        <v>0</v>
      </c>
      <c r="AB47" s="94"/>
      <c r="AC47" s="146">
        <f t="shared" si="14"/>
        <v>0</v>
      </c>
      <c r="AD47" s="94"/>
      <c r="AE47" s="146">
        <f t="shared" si="15"/>
        <v>0</v>
      </c>
      <c r="AF47" s="147">
        <f t="shared" si="88"/>
        <v>0</v>
      </c>
      <c r="AG47" s="146">
        <f t="shared" si="89"/>
        <v>0</v>
      </c>
      <c r="AH47" s="145"/>
      <c r="AI47" s="146">
        <f t="shared" si="18"/>
        <v>0</v>
      </c>
      <c r="AJ47" s="145"/>
      <c r="AK47" s="146">
        <f t="shared" si="19"/>
        <v>0</v>
      </c>
      <c r="AL47" s="145"/>
      <c r="AM47" s="146">
        <f t="shared" si="19"/>
        <v>0</v>
      </c>
      <c r="AN47" s="145"/>
      <c r="AO47" s="146">
        <f t="shared" si="20"/>
        <v>0</v>
      </c>
      <c r="AP47" s="145"/>
      <c r="AQ47" s="146">
        <f t="shared" si="21"/>
        <v>0</v>
      </c>
      <c r="AR47" s="145"/>
      <c r="AS47" s="146">
        <f t="shared" si="22"/>
        <v>0</v>
      </c>
      <c r="AT47" s="145"/>
      <c r="AU47" s="146">
        <f t="shared" si="23"/>
        <v>0</v>
      </c>
      <c r="AV47" s="145"/>
      <c r="AW47" s="146">
        <f t="shared" si="24"/>
        <v>0</v>
      </c>
      <c r="AX47" s="145"/>
      <c r="AY47" s="146">
        <f t="shared" si="25"/>
        <v>0</v>
      </c>
      <c r="AZ47" s="145"/>
      <c r="BA47" s="146">
        <f t="shared" si="26"/>
        <v>0</v>
      </c>
      <c r="BB47" s="145"/>
      <c r="BC47" s="146">
        <f t="shared" si="27"/>
        <v>0</v>
      </c>
      <c r="BD47" s="145"/>
      <c r="BE47" s="146">
        <f t="shared" si="28"/>
        <v>0</v>
      </c>
      <c r="BF47" s="147">
        <f t="shared" si="70"/>
        <v>0</v>
      </c>
      <c r="BG47" s="146">
        <f t="shared" si="70"/>
        <v>0</v>
      </c>
      <c r="BH47" s="99"/>
      <c r="BI47" s="100">
        <f t="shared" si="90"/>
        <v>0</v>
      </c>
      <c r="BJ47" s="99"/>
      <c r="BK47" s="100">
        <f t="shared" si="91"/>
        <v>0</v>
      </c>
      <c r="BL47" s="99"/>
      <c r="BM47" s="100">
        <f t="shared" si="92"/>
        <v>0</v>
      </c>
      <c r="BN47" s="99"/>
      <c r="BO47" s="100">
        <f t="shared" si="93"/>
        <v>0</v>
      </c>
      <c r="BP47" s="99"/>
      <c r="BQ47" s="100">
        <f t="shared" si="94"/>
        <v>0</v>
      </c>
      <c r="BR47" s="99"/>
      <c r="BS47" s="100">
        <f t="shared" si="95"/>
        <v>0</v>
      </c>
      <c r="BT47" s="99"/>
      <c r="BU47" s="100">
        <f t="shared" si="96"/>
        <v>0</v>
      </c>
      <c r="BV47" s="99"/>
      <c r="BW47" s="100">
        <f t="shared" si="97"/>
        <v>0</v>
      </c>
      <c r="BX47" s="99"/>
      <c r="BY47" s="100">
        <f t="shared" si="98"/>
        <v>0</v>
      </c>
      <c r="BZ47" s="99"/>
      <c r="CA47" s="100">
        <f t="shared" si="99"/>
        <v>0</v>
      </c>
      <c r="CB47" s="99"/>
      <c r="CC47" s="100">
        <f t="shared" si="100"/>
        <v>0</v>
      </c>
      <c r="CD47" s="99"/>
      <c r="CE47" s="100">
        <f t="shared" si="101"/>
        <v>0</v>
      </c>
      <c r="CF47" s="101">
        <f t="shared" si="102"/>
        <v>0</v>
      </c>
      <c r="CG47" s="100">
        <f t="shared" si="102"/>
        <v>0</v>
      </c>
    </row>
    <row r="48" spans="1:85" s="148" customFormat="1" ht="19.899999999999999" customHeight="1" x14ac:dyDescent="0.5">
      <c r="A48" s="94"/>
      <c r="B48" s="95"/>
      <c r="C48" s="95"/>
      <c r="D48" s="94"/>
      <c r="E48" s="94"/>
      <c r="F48" s="94"/>
      <c r="G48" s="94"/>
      <c r="H48" s="94"/>
      <c r="I48" s="146"/>
      <c r="J48" s="94"/>
      <c r="K48" s="146"/>
      <c r="L48" s="94"/>
      <c r="M48" s="146"/>
      <c r="N48" s="94"/>
      <c r="O48" s="146"/>
      <c r="P48" s="94"/>
      <c r="Q48" s="146"/>
      <c r="R48" s="94"/>
      <c r="S48" s="146"/>
      <c r="T48" s="94"/>
      <c r="U48" s="146"/>
      <c r="V48" s="94"/>
      <c r="W48" s="146"/>
      <c r="X48" s="94"/>
      <c r="Y48" s="146"/>
      <c r="Z48" s="94"/>
      <c r="AA48" s="146"/>
      <c r="AB48" s="94"/>
      <c r="AC48" s="146"/>
      <c r="AD48" s="94"/>
      <c r="AE48" s="146"/>
      <c r="AF48" s="147"/>
      <c r="AG48" s="146"/>
      <c r="AH48" s="145"/>
      <c r="AI48" s="146"/>
      <c r="AJ48" s="145"/>
      <c r="AK48" s="146"/>
      <c r="AL48" s="145"/>
      <c r="AM48" s="146"/>
      <c r="AN48" s="145"/>
      <c r="AO48" s="146"/>
      <c r="AP48" s="145"/>
      <c r="AQ48" s="146"/>
      <c r="AR48" s="145"/>
      <c r="AS48" s="146"/>
      <c r="AT48" s="145"/>
      <c r="AU48" s="146"/>
      <c r="AV48" s="145"/>
      <c r="AW48" s="146"/>
      <c r="AX48" s="145"/>
      <c r="AY48" s="146"/>
      <c r="AZ48" s="145"/>
      <c r="BA48" s="146"/>
      <c r="BB48" s="145"/>
      <c r="BC48" s="146"/>
      <c r="BD48" s="145"/>
      <c r="BE48" s="146"/>
      <c r="BF48" s="147"/>
      <c r="BG48" s="146"/>
      <c r="BH48" s="99"/>
      <c r="BI48" s="100"/>
      <c r="BJ48" s="99"/>
      <c r="BK48" s="100"/>
      <c r="BL48" s="99"/>
      <c r="BM48" s="100"/>
      <c r="BN48" s="99"/>
      <c r="BO48" s="100"/>
      <c r="BP48" s="99"/>
      <c r="BQ48" s="100"/>
      <c r="BR48" s="99"/>
      <c r="BS48" s="100"/>
      <c r="BT48" s="99"/>
      <c r="BU48" s="100"/>
      <c r="BV48" s="99"/>
      <c r="BW48" s="100"/>
      <c r="BX48" s="99"/>
      <c r="BY48" s="100"/>
      <c r="BZ48" s="99"/>
      <c r="CA48" s="100"/>
      <c r="CB48" s="99"/>
      <c r="CC48" s="100"/>
      <c r="CD48" s="99"/>
      <c r="CE48" s="100"/>
      <c r="CF48" s="101"/>
      <c r="CG48" s="100"/>
    </row>
    <row r="49" spans="1:85" s="148" customFormat="1" ht="19.899999999999999" customHeight="1" x14ac:dyDescent="0.5">
      <c r="A49" s="94">
        <v>41</v>
      </c>
      <c r="B49" s="95" t="s">
        <v>113</v>
      </c>
      <c r="C49" s="95" t="s">
        <v>77</v>
      </c>
      <c r="D49" s="94">
        <f>RANK(BF49,$BF$4:$BF$147)</f>
        <v>17</v>
      </c>
      <c r="E49" s="94">
        <v>1</v>
      </c>
      <c r="F49" s="94" t="s">
        <v>75</v>
      </c>
      <c r="G49" s="94"/>
      <c r="H49" s="94"/>
      <c r="I49" s="146">
        <f t="shared" si="8"/>
        <v>0</v>
      </c>
      <c r="J49" s="94"/>
      <c r="K49" s="146">
        <f t="shared" si="8"/>
        <v>0</v>
      </c>
      <c r="L49" s="94"/>
      <c r="M49" s="146">
        <f t="shared" si="8"/>
        <v>0</v>
      </c>
      <c r="N49" s="94"/>
      <c r="O49" s="146">
        <f t="shared" si="8"/>
        <v>0</v>
      </c>
      <c r="P49" s="94"/>
      <c r="Q49" s="146">
        <f t="shared" si="8"/>
        <v>0</v>
      </c>
      <c r="R49" s="94"/>
      <c r="S49" s="146">
        <f t="shared" si="9"/>
        <v>0</v>
      </c>
      <c r="T49" s="94"/>
      <c r="U49" s="146">
        <f t="shared" si="10"/>
        <v>0</v>
      </c>
      <c r="V49" s="94"/>
      <c r="W49" s="146">
        <f t="shared" si="11"/>
        <v>0</v>
      </c>
      <c r="X49" s="94"/>
      <c r="Y49" s="146">
        <f t="shared" si="12"/>
        <v>0</v>
      </c>
      <c r="Z49" s="94"/>
      <c r="AA49" s="146">
        <f t="shared" si="13"/>
        <v>0</v>
      </c>
      <c r="AB49" s="94"/>
      <c r="AC49" s="146">
        <f t="shared" si="14"/>
        <v>0</v>
      </c>
      <c r="AD49" s="94"/>
      <c r="AE49" s="146">
        <f t="shared" si="15"/>
        <v>0</v>
      </c>
      <c r="AF49" s="147">
        <f t="shared" ref="AF49:AF52" si="103">SUM(H49,J49,L49,N49,P49,R49,T49,V49,X49,Z49,AB49,AD49)</f>
        <v>0</v>
      </c>
      <c r="AG49" s="146">
        <f t="shared" ref="AG49:AG52" si="104">SUM(I49,K49,M49,O49,Q49,S49,U49,W49,Y49,AA49,AC49,AE49)</f>
        <v>0</v>
      </c>
      <c r="AH49" s="145"/>
      <c r="AI49" s="146">
        <f t="shared" si="18"/>
        <v>0</v>
      </c>
      <c r="AJ49" s="145"/>
      <c r="AK49" s="146">
        <f t="shared" si="19"/>
        <v>0</v>
      </c>
      <c r="AL49" s="145"/>
      <c r="AM49" s="146">
        <f t="shared" si="19"/>
        <v>0</v>
      </c>
      <c r="AN49" s="145"/>
      <c r="AO49" s="146">
        <f t="shared" si="20"/>
        <v>0</v>
      </c>
      <c r="AP49" s="145"/>
      <c r="AQ49" s="146">
        <f t="shared" si="21"/>
        <v>0</v>
      </c>
      <c r="AR49" s="145"/>
      <c r="AS49" s="146">
        <f t="shared" si="22"/>
        <v>0</v>
      </c>
      <c r="AT49" s="145"/>
      <c r="AU49" s="146">
        <f t="shared" si="23"/>
        <v>0</v>
      </c>
      <c r="AV49" s="145"/>
      <c r="AW49" s="146">
        <f t="shared" si="24"/>
        <v>0</v>
      </c>
      <c r="AX49" s="145"/>
      <c r="AY49" s="146">
        <f t="shared" si="25"/>
        <v>0</v>
      </c>
      <c r="AZ49" s="145"/>
      <c r="BA49" s="146">
        <f t="shared" si="26"/>
        <v>0</v>
      </c>
      <c r="BB49" s="145"/>
      <c r="BC49" s="146">
        <f t="shared" si="27"/>
        <v>0</v>
      </c>
      <c r="BD49" s="145"/>
      <c r="BE49" s="146">
        <f t="shared" si="28"/>
        <v>0</v>
      </c>
      <c r="BF49" s="147">
        <f t="shared" si="70"/>
        <v>0</v>
      </c>
      <c r="BG49" s="146">
        <f t="shared" si="70"/>
        <v>0</v>
      </c>
      <c r="BH49" s="99"/>
      <c r="BI49" s="100">
        <f t="shared" ref="BI49:BI52" si="105">BH49*$E49</f>
        <v>0</v>
      </c>
      <c r="BJ49" s="99"/>
      <c r="BK49" s="100">
        <f t="shared" ref="BK49:BK52" si="106">BJ49*$E49</f>
        <v>0</v>
      </c>
      <c r="BL49" s="99"/>
      <c r="BM49" s="100">
        <f t="shared" ref="BM49:BM52" si="107">BL49*$E49</f>
        <v>0</v>
      </c>
      <c r="BN49" s="99"/>
      <c r="BO49" s="100">
        <f t="shared" ref="BO49:BO52" si="108">BN49*$E49</f>
        <v>0</v>
      </c>
      <c r="BP49" s="99"/>
      <c r="BQ49" s="100">
        <f t="shared" ref="BQ49:BQ52" si="109">BP49*$E49</f>
        <v>0</v>
      </c>
      <c r="BR49" s="99"/>
      <c r="BS49" s="100">
        <f t="shared" ref="BS49:BS52" si="110">BR49*$E49</f>
        <v>0</v>
      </c>
      <c r="BT49" s="99"/>
      <c r="BU49" s="100">
        <f t="shared" ref="BU49:BU52" si="111">BT49*$E49</f>
        <v>0</v>
      </c>
      <c r="BV49" s="99"/>
      <c r="BW49" s="100">
        <f t="shared" ref="BW49:BW52" si="112">BV49*$E49</f>
        <v>0</v>
      </c>
      <c r="BX49" s="99"/>
      <c r="BY49" s="100">
        <f t="shared" ref="BY49:BY52" si="113">BX49*$E49</f>
        <v>0</v>
      </c>
      <c r="BZ49" s="99"/>
      <c r="CA49" s="100">
        <f t="shared" ref="CA49:CA52" si="114">BZ49*$E49</f>
        <v>0</v>
      </c>
      <c r="CB49" s="99"/>
      <c r="CC49" s="100">
        <f t="shared" ref="CC49:CC52" si="115">CB49*$E49</f>
        <v>0</v>
      </c>
      <c r="CD49" s="99"/>
      <c r="CE49" s="100">
        <f t="shared" ref="CE49:CE52" si="116">CD49*$E49</f>
        <v>0</v>
      </c>
      <c r="CF49" s="101">
        <f t="shared" ref="CF49:CG52" si="117">SUM(BH49,BJ49,BL49,BN49,BP49,BR49,BT49,BV49,BX49,BZ49,CB49,CD49)</f>
        <v>0</v>
      </c>
      <c r="CG49" s="100">
        <f t="shared" si="117"/>
        <v>0</v>
      </c>
    </row>
    <row r="50" spans="1:85" s="148" customFormat="1" ht="19.899999999999999" customHeight="1" x14ac:dyDescent="0.5">
      <c r="A50" s="94">
        <v>42</v>
      </c>
      <c r="B50" s="95" t="s">
        <v>113</v>
      </c>
      <c r="C50" s="95" t="s">
        <v>77</v>
      </c>
      <c r="D50" s="94">
        <f>RANK(BF50,$BF$4:$BF$147)</f>
        <v>17</v>
      </c>
      <c r="E50" s="94">
        <v>1</v>
      </c>
      <c r="F50" s="94" t="s">
        <v>83</v>
      </c>
      <c r="G50" s="94"/>
      <c r="H50" s="94"/>
      <c r="I50" s="146">
        <f t="shared" si="8"/>
        <v>0</v>
      </c>
      <c r="J50" s="94"/>
      <c r="K50" s="146">
        <f t="shared" si="8"/>
        <v>0</v>
      </c>
      <c r="L50" s="94"/>
      <c r="M50" s="146">
        <f t="shared" si="8"/>
        <v>0</v>
      </c>
      <c r="N50" s="94"/>
      <c r="O50" s="146">
        <f t="shared" si="8"/>
        <v>0</v>
      </c>
      <c r="P50" s="94"/>
      <c r="Q50" s="146">
        <f t="shared" si="8"/>
        <v>0</v>
      </c>
      <c r="R50" s="94"/>
      <c r="S50" s="146">
        <f t="shared" si="9"/>
        <v>0</v>
      </c>
      <c r="T50" s="94"/>
      <c r="U50" s="146">
        <f t="shared" si="10"/>
        <v>0</v>
      </c>
      <c r="V50" s="94"/>
      <c r="W50" s="146">
        <f t="shared" si="11"/>
        <v>0</v>
      </c>
      <c r="X50" s="94"/>
      <c r="Y50" s="146">
        <f t="shared" si="12"/>
        <v>0</v>
      </c>
      <c r="Z50" s="94"/>
      <c r="AA50" s="146">
        <f t="shared" si="13"/>
        <v>0</v>
      </c>
      <c r="AB50" s="94"/>
      <c r="AC50" s="146">
        <f t="shared" si="14"/>
        <v>0</v>
      </c>
      <c r="AD50" s="94"/>
      <c r="AE50" s="146">
        <f t="shared" si="15"/>
        <v>0</v>
      </c>
      <c r="AF50" s="147">
        <f t="shared" si="103"/>
        <v>0</v>
      </c>
      <c r="AG50" s="146">
        <f t="shared" si="104"/>
        <v>0</v>
      </c>
      <c r="AH50" s="145"/>
      <c r="AI50" s="146">
        <f t="shared" si="18"/>
        <v>0</v>
      </c>
      <c r="AJ50" s="145"/>
      <c r="AK50" s="146">
        <f t="shared" si="19"/>
        <v>0</v>
      </c>
      <c r="AL50" s="145"/>
      <c r="AM50" s="146">
        <f t="shared" si="19"/>
        <v>0</v>
      </c>
      <c r="AN50" s="145"/>
      <c r="AO50" s="146">
        <f t="shared" si="20"/>
        <v>0</v>
      </c>
      <c r="AP50" s="145"/>
      <c r="AQ50" s="146">
        <f t="shared" si="21"/>
        <v>0</v>
      </c>
      <c r="AR50" s="145"/>
      <c r="AS50" s="146">
        <f t="shared" si="22"/>
        <v>0</v>
      </c>
      <c r="AT50" s="145"/>
      <c r="AU50" s="146">
        <f t="shared" si="23"/>
        <v>0</v>
      </c>
      <c r="AV50" s="145"/>
      <c r="AW50" s="146">
        <f t="shared" si="24"/>
        <v>0</v>
      </c>
      <c r="AX50" s="145"/>
      <c r="AY50" s="146">
        <f t="shared" si="25"/>
        <v>0</v>
      </c>
      <c r="AZ50" s="145"/>
      <c r="BA50" s="146">
        <f t="shared" si="26"/>
        <v>0</v>
      </c>
      <c r="BB50" s="145"/>
      <c r="BC50" s="146">
        <f t="shared" si="27"/>
        <v>0</v>
      </c>
      <c r="BD50" s="145"/>
      <c r="BE50" s="146">
        <f t="shared" si="28"/>
        <v>0</v>
      </c>
      <c r="BF50" s="147">
        <f t="shared" si="70"/>
        <v>0</v>
      </c>
      <c r="BG50" s="146">
        <f t="shared" si="70"/>
        <v>0</v>
      </c>
      <c r="BH50" s="99"/>
      <c r="BI50" s="100">
        <f t="shared" si="105"/>
        <v>0</v>
      </c>
      <c r="BJ50" s="99"/>
      <c r="BK50" s="100">
        <f t="shared" si="106"/>
        <v>0</v>
      </c>
      <c r="BL50" s="99"/>
      <c r="BM50" s="100">
        <f t="shared" si="107"/>
        <v>0</v>
      </c>
      <c r="BN50" s="99"/>
      <c r="BO50" s="100">
        <f t="shared" si="108"/>
        <v>0</v>
      </c>
      <c r="BP50" s="99"/>
      <c r="BQ50" s="100">
        <f t="shared" si="109"/>
        <v>0</v>
      </c>
      <c r="BR50" s="99"/>
      <c r="BS50" s="100">
        <f t="shared" si="110"/>
        <v>0</v>
      </c>
      <c r="BT50" s="99"/>
      <c r="BU50" s="100">
        <f t="shared" si="111"/>
        <v>0</v>
      </c>
      <c r="BV50" s="99"/>
      <c r="BW50" s="100">
        <f t="shared" si="112"/>
        <v>0</v>
      </c>
      <c r="BX50" s="99"/>
      <c r="BY50" s="100">
        <f t="shared" si="113"/>
        <v>0</v>
      </c>
      <c r="BZ50" s="99"/>
      <c r="CA50" s="100">
        <f t="shared" si="114"/>
        <v>0</v>
      </c>
      <c r="CB50" s="99"/>
      <c r="CC50" s="100">
        <f t="shared" si="115"/>
        <v>0</v>
      </c>
      <c r="CD50" s="99"/>
      <c r="CE50" s="100">
        <f t="shared" si="116"/>
        <v>0</v>
      </c>
      <c r="CF50" s="101">
        <f t="shared" si="117"/>
        <v>0</v>
      </c>
      <c r="CG50" s="100">
        <f t="shared" si="117"/>
        <v>0</v>
      </c>
    </row>
    <row r="51" spans="1:85" s="148" customFormat="1" ht="19.899999999999999" customHeight="1" x14ac:dyDescent="0.5">
      <c r="A51" s="94">
        <v>43</v>
      </c>
      <c r="B51" s="95" t="s">
        <v>114</v>
      </c>
      <c r="C51" s="95" t="s">
        <v>74</v>
      </c>
      <c r="D51" s="94">
        <f>RANK(BF51,$BF$4:$BF$147)</f>
        <v>17</v>
      </c>
      <c r="E51" s="94">
        <v>0.64</v>
      </c>
      <c r="F51" s="94" t="s">
        <v>85</v>
      </c>
      <c r="G51" s="94"/>
      <c r="H51" s="94"/>
      <c r="I51" s="146">
        <f t="shared" si="8"/>
        <v>0</v>
      </c>
      <c r="J51" s="94"/>
      <c r="K51" s="146">
        <f t="shared" si="8"/>
        <v>0</v>
      </c>
      <c r="L51" s="94"/>
      <c r="M51" s="146">
        <f t="shared" si="8"/>
        <v>0</v>
      </c>
      <c r="N51" s="94"/>
      <c r="O51" s="146">
        <f t="shared" si="8"/>
        <v>0</v>
      </c>
      <c r="P51" s="94"/>
      <c r="Q51" s="146">
        <f t="shared" si="8"/>
        <v>0</v>
      </c>
      <c r="R51" s="94"/>
      <c r="S51" s="146">
        <f t="shared" si="9"/>
        <v>0</v>
      </c>
      <c r="T51" s="94"/>
      <c r="U51" s="146">
        <f t="shared" si="10"/>
        <v>0</v>
      </c>
      <c r="V51" s="94"/>
      <c r="W51" s="146">
        <f t="shared" si="11"/>
        <v>0</v>
      </c>
      <c r="X51" s="94"/>
      <c r="Y51" s="146">
        <f t="shared" si="12"/>
        <v>0</v>
      </c>
      <c r="Z51" s="94"/>
      <c r="AA51" s="146">
        <f t="shared" si="13"/>
        <v>0</v>
      </c>
      <c r="AB51" s="94"/>
      <c r="AC51" s="146">
        <f t="shared" si="14"/>
        <v>0</v>
      </c>
      <c r="AD51" s="94"/>
      <c r="AE51" s="146">
        <f t="shared" si="15"/>
        <v>0</v>
      </c>
      <c r="AF51" s="147">
        <f t="shared" si="103"/>
        <v>0</v>
      </c>
      <c r="AG51" s="146">
        <f t="shared" si="104"/>
        <v>0</v>
      </c>
      <c r="AH51" s="145"/>
      <c r="AI51" s="146">
        <f t="shared" si="18"/>
        <v>0</v>
      </c>
      <c r="AJ51" s="145"/>
      <c r="AK51" s="146">
        <f t="shared" si="19"/>
        <v>0</v>
      </c>
      <c r="AL51" s="145"/>
      <c r="AM51" s="146">
        <f t="shared" si="19"/>
        <v>0</v>
      </c>
      <c r="AN51" s="145"/>
      <c r="AO51" s="146">
        <f t="shared" si="20"/>
        <v>0</v>
      </c>
      <c r="AP51" s="145"/>
      <c r="AQ51" s="146">
        <f t="shared" si="21"/>
        <v>0</v>
      </c>
      <c r="AR51" s="145"/>
      <c r="AS51" s="146">
        <f t="shared" si="22"/>
        <v>0</v>
      </c>
      <c r="AT51" s="145"/>
      <c r="AU51" s="146">
        <f t="shared" si="23"/>
        <v>0</v>
      </c>
      <c r="AV51" s="145"/>
      <c r="AW51" s="146">
        <f t="shared" si="24"/>
        <v>0</v>
      </c>
      <c r="AX51" s="145"/>
      <c r="AY51" s="146">
        <f t="shared" si="25"/>
        <v>0</v>
      </c>
      <c r="AZ51" s="145"/>
      <c r="BA51" s="146">
        <f t="shared" si="26"/>
        <v>0</v>
      </c>
      <c r="BB51" s="145"/>
      <c r="BC51" s="146">
        <f t="shared" si="27"/>
        <v>0</v>
      </c>
      <c r="BD51" s="145"/>
      <c r="BE51" s="146">
        <f t="shared" si="28"/>
        <v>0</v>
      </c>
      <c r="BF51" s="147">
        <f t="shared" si="70"/>
        <v>0</v>
      </c>
      <c r="BG51" s="146">
        <f t="shared" si="70"/>
        <v>0</v>
      </c>
      <c r="BH51" s="99"/>
      <c r="BI51" s="100">
        <f t="shared" si="105"/>
        <v>0</v>
      </c>
      <c r="BJ51" s="99"/>
      <c r="BK51" s="100">
        <f t="shared" si="106"/>
        <v>0</v>
      </c>
      <c r="BL51" s="99"/>
      <c r="BM51" s="100">
        <f t="shared" si="107"/>
        <v>0</v>
      </c>
      <c r="BN51" s="99"/>
      <c r="BO51" s="100">
        <f t="shared" si="108"/>
        <v>0</v>
      </c>
      <c r="BP51" s="99"/>
      <c r="BQ51" s="100">
        <f t="shared" si="109"/>
        <v>0</v>
      </c>
      <c r="BR51" s="99"/>
      <c r="BS51" s="100">
        <f t="shared" si="110"/>
        <v>0</v>
      </c>
      <c r="BT51" s="99"/>
      <c r="BU51" s="100">
        <f t="shared" si="111"/>
        <v>0</v>
      </c>
      <c r="BV51" s="99"/>
      <c r="BW51" s="100">
        <f t="shared" si="112"/>
        <v>0</v>
      </c>
      <c r="BX51" s="99"/>
      <c r="BY51" s="100">
        <f t="shared" si="113"/>
        <v>0</v>
      </c>
      <c r="BZ51" s="99"/>
      <c r="CA51" s="100">
        <f t="shared" si="114"/>
        <v>0</v>
      </c>
      <c r="CB51" s="99"/>
      <c r="CC51" s="100">
        <f t="shared" si="115"/>
        <v>0</v>
      </c>
      <c r="CD51" s="99"/>
      <c r="CE51" s="100">
        <f t="shared" si="116"/>
        <v>0</v>
      </c>
      <c r="CF51" s="101">
        <f t="shared" si="117"/>
        <v>0</v>
      </c>
      <c r="CG51" s="100">
        <f t="shared" si="117"/>
        <v>0</v>
      </c>
    </row>
    <row r="52" spans="1:85" s="148" customFormat="1" ht="19.899999999999999" customHeight="1" x14ac:dyDescent="0.5">
      <c r="A52" s="94">
        <v>44</v>
      </c>
      <c r="B52" s="95" t="s">
        <v>114</v>
      </c>
      <c r="C52" s="95" t="s">
        <v>74</v>
      </c>
      <c r="D52" s="94">
        <f>RANK(BF52,$BF$4:$BF$147)</f>
        <v>17</v>
      </c>
      <c r="E52" s="94">
        <v>0.64</v>
      </c>
      <c r="F52" s="94" t="s">
        <v>83</v>
      </c>
      <c r="G52" s="94"/>
      <c r="H52" s="94"/>
      <c r="I52" s="146">
        <f t="shared" si="8"/>
        <v>0</v>
      </c>
      <c r="J52" s="94"/>
      <c r="K52" s="146">
        <f t="shared" si="8"/>
        <v>0</v>
      </c>
      <c r="L52" s="94"/>
      <c r="M52" s="146">
        <f t="shared" si="8"/>
        <v>0</v>
      </c>
      <c r="N52" s="94"/>
      <c r="O52" s="146">
        <f t="shared" si="8"/>
        <v>0</v>
      </c>
      <c r="P52" s="94"/>
      <c r="Q52" s="146">
        <f t="shared" si="8"/>
        <v>0</v>
      </c>
      <c r="R52" s="94"/>
      <c r="S52" s="146">
        <f t="shared" si="9"/>
        <v>0</v>
      </c>
      <c r="T52" s="94"/>
      <c r="U52" s="146">
        <f t="shared" si="10"/>
        <v>0</v>
      </c>
      <c r="V52" s="94"/>
      <c r="W52" s="146">
        <f t="shared" si="11"/>
        <v>0</v>
      </c>
      <c r="X52" s="94"/>
      <c r="Y52" s="146">
        <f t="shared" si="12"/>
        <v>0</v>
      </c>
      <c r="Z52" s="94"/>
      <c r="AA52" s="146">
        <f t="shared" si="13"/>
        <v>0</v>
      </c>
      <c r="AB52" s="94"/>
      <c r="AC52" s="146">
        <f t="shared" si="14"/>
        <v>0</v>
      </c>
      <c r="AD52" s="94"/>
      <c r="AE52" s="146">
        <f t="shared" si="15"/>
        <v>0</v>
      </c>
      <c r="AF52" s="147">
        <f t="shared" si="103"/>
        <v>0</v>
      </c>
      <c r="AG52" s="146">
        <f t="shared" si="104"/>
        <v>0</v>
      </c>
      <c r="AH52" s="145"/>
      <c r="AI52" s="146">
        <f t="shared" si="18"/>
        <v>0</v>
      </c>
      <c r="AJ52" s="145"/>
      <c r="AK52" s="146">
        <f t="shared" si="19"/>
        <v>0</v>
      </c>
      <c r="AL52" s="145"/>
      <c r="AM52" s="146">
        <f t="shared" si="19"/>
        <v>0</v>
      </c>
      <c r="AN52" s="145"/>
      <c r="AO52" s="146">
        <f t="shared" si="20"/>
        <v>0</v>
      </c>
      <c r="AP52" s="145"/>
      <c r="AQ52" s="146">
        <f t="shared" si="21"/>
        <v>0</v>
      </c>
      <c r="AR52" s="145"/>
      <c r="AS52" s="146">
        <f t="shared" si="22"/>
        <v>0</v>
      </c>
      <c r="AT52" s="145"/>
      <c r="AU52" s="146">
        <f t="shared" si="23"/>
        <v>0</v>
      </c>
      <c r="AV52" s="145"/>
      <c r="AW52" s="146">
        <f t="shared" si="24"/>
        <v>0</v>
      </c>
      <c r="AX52" s="145"/>
      <c r="AY52" s="146">
        <f t="shared" si="25"/>
        <v>0</v>
      </c>
      <c r="AZ52" s="145"/>
      <c r="BA52" s="146">
        <f t="shared" si="26"/>
        <v>0</v>
      </c>
      <c r="BB52" s="145"/>
      <c r="BC52" s="146">
        <f t="shared" si="27"/>
        <v>0</v>
      </c>
      <c r="BD52" s="145"/>
      <c r="BE52" s="146">
        <f t="shared" si="28"/>
        <v>0</v>
      </c>
      <c r="BF52" s="147">
        <f t="shared" si="70"/>
        <v>0</v>
      </c>
      <c r="BG52" s="146">
        <f t="shared" si="70"/>
        <v>0</v>
      </c>
      <c r="BH52" s="99"/>
      <c r="BI52" s="100">
        <f t="shared" si="105"/>
        <v>0</v>
      </c>
      <c r="BJ52" s="99"/>
      <c r="BK52" s="100">
        <f t="shared" si="106"/>
        <v>0</v>
      </c>
      <c r="BL52" s="99"/>
      <c r="BM52" s="100">
        <f t="shared" si="107"/>
        <v>0</v>
      </c>
      <c r="BN52" s="99"/>
      <c r="BO52" s="100">
        <f t="shared" si="108"/>
        <v>0</v>
      </c>
      <c r="BP52" s="99"/>
      <c r="BQ52" s="100">
        <f t="shared" si="109"/>
        <v>0</v>
      </c>
      <c r="BR52" s="99"/>
      <c r="BS52" s="100">
        <f t="shared" si="110"/>
        <v>0</v>
      </c>
      <c r="BT52" s="99"/>
      <c r="BU52" s="100">
        <f t="shared" si="111"/>
        <v>0</v>
      </c>
      <c r="BV52" s="99"/>
      <c r="BW52" s="100">
        <f t="shared" si="112"/>
        <v>0</v>
      </c>
      <c r="BX52" s="99"/>
      <c r="BY52" s="100">
        <f t="shared" si="113"/>
        <v>0</v>
      </c>
      <c r="BZ52" s="99"/>
      <c r="CA52" s="100">
        <f t="shared" si="114"/>
        <v>0</v>
      </c>
      <c r="CB52" s="99"/>
      <c r="CC52" s="100">
        <f t="shared" si="115"/>
        <v>0</v>
      </c>
      <c r="CD52" s="99"/>
      <c r="CE52" s="100">
        <f t="shared" si="116"/>
        <v>0</v>
      </c>
      <c r="CF52" s="101">
        <f t="shared" si="117"/>
        <v>0</v>
      </c>
      <c r="CG52" s="100">
        <f t="shared" si="117"/>
        <v>0</v>
      </c>
    </row>
    <row r="53" spans="1:85" s="148" customFormat="1" ht="19.899999999999999" customHeight="1" x14ac:dyDescent="0.5">
      <c r="A53" s="94"/>
      <c r="B53" s="95"/>
      <c r="C53" s="95"/>
      <c r="D53" s="94"/>
      <c r="E53" s="94"/>
      <c r="F53" s="94"/>
      <c r="G53" s="94"/>
      <c r="H53" s="94"/>
      <c r="I53" s="146"/>
      <c r="J53" s="94"/>
      <c r="K53" s="146"/>
      <c r="L53" s="94"/>
      <c r="M53" s="146"/>
      <c r="N53" s="94"/>
      <c r="O53" s="146"/>
      <c r="P53" s="94"/>
      <c r="Q53" s="146"/>
      <c r="R53" s="94"/>
      <c r="S53" s="146"/>
      <c r="T53" s="94"/>
      <c r="U53" s="146"/>
      <c r="V53" s="94"/>
      <c r="W53" s="146"/>
      <c r="X53" s="94"/>
      <c r="Y53" s="146"/>
      <c r="Z53" s="94"/>
      <c r="AA53" s="146"/>
      <c r="AB53" s="94"/>
      <c r="AC53" s="146"/>
      <c r="AD53" s="94"/>
      <c r="AE53" s="146"/>
      <c r="AF53" s="147"/>
      <c r="AG53" s="146"/>
      <c r="AH53" s="145"/>
      <c r="AI53" s="146"/>
      <c r="AJ53" s="145"/>
      <c r="AK53" s="146"/>
      <c r="AL53" s="145"/>
      <c r="AM53" s="146"/>
      <c r="AN53" s="145"/>
      <c r="AO53" s="146"/>
      <c r="AP53" s="145"/>
      <c r="AQ53" s="146"/>
      <c r="AR53" s="145"/>
      <c r="AS53" s="146"/>
      <c r="AT53" s="145"/>
      <c r="AU53" s="146"/>
      <c r="AV53" s="145"/>
      <c r="AW53" s="146"/>
      <c r="AX53" s="145"/>
      <c r="AY53" s="146"/>
      <c r="AZ53" s="145"/>
      <c r="BA53" s="146"/>
      <c r="BB53" s="145"/>
      <c r="BC53" s="146"/>
      <c r="BD53" s="145"/>
      <c r="BE53" s="146"/>
      <c r="BF53" s="147"/>
      <c r="BG53" s="146"/>
      <c r="BH53" s="99"/>
      <c r="BI53" s="100"/>
      <c r="BJ53" s="99"/>
      <c r="BK53" s="100"/>
      <c r="BL53" s="99"/>
      <c r="BM53" s="100"/>
      <c r="BN53" s="99"/>
      <c r="BO53" s="100"/>
      <c r="BP53" s="99"/>
      <c r="BQ53" s="100"/>
      <c r="BR53" s="99"/>
      <c r="BS53" s="100"/>
      <c r="BT53" s="99"/>
      <c r="BU53" s="100"/>
      <c r="BV53" s="99"/>
      <c r="BW53" s="100"/>
      <c r="BX53" s="99"/>
      <c r="BY53" s="100"/>
      <c r="BZ53" s="99"/>
      <c r="CA53" s="100"/>
      <c r="CB53" s="99"/>
      <c r="CC53" s="100"/>
      <c r="CD53" s="99"/>
      <c r="CE53" s="100"/>
      <c r="CF53" s="101"/>
      <c r="CG53" s="100"/>
    </row>
    <row r="54" spans="1:85" s="148" customFormat="1" ht="19.899999999999999" customHeight="1" x14ac:dyDescent="0.5">
      <c r="A54" s="94"/>
      <c r="B54" s="95"/>
      <c r="C54" s="95"/>
      <c r="D54" s="94"/>
      <c r="E54" s="94"/>
      <c r="F54" s="94"/>
      <c r="G54" s="94"/>
      <c r="H54" s="94"/>
      <c r="I54" s="146"/>
      <c r="J54" s="94"/>
      <c r="K54" s="146"/>
      <c r="L54" s="94"/>
      <c r="M54" s="146"/>
      <c r="N54" s="94"/>
      <c r="O54" s="146"/>
      <c r="P54" s="94"/>
      <c r="Q54" s="146"/>
      <c r="R54" s="94"/>
      <c r="S54" s="146"/>
      <c r="T54" s="94"/>
      <c r="U54" s="146"/>
      <c r="V54" s="94"/>
      <c r="W54" s="146"/>
      <c r="X54" s="94"/>
      <c r="Y54" s="146"/>
      <c r="Z54" s="94"/>
      <c r="AA54" s="146"/>
      <c r="AB54" s="94"/>
      <c r="AC54" s="146"/>
      <c r="AD54" s="94"/>
      <c r="AE54" s="146"/>
      <c r="AF54" s="147"/>
      <c r="AG54" s="146"/>
      <c r="AH54" s="145"/>
      <c r="AI54" s="146"/>
      <c r="AJ54" s="145"/>
      <c r="AK54" s="146"/>
      <c r="AL54" s="145"/>
      <c r="AM54" s="146"/>
      <c r="AN54" s="145"/>
      <c r="AO54" s="146"/>
      <c r="AP54" s="145"/>
      <c r="AQ54" s="146"/>
      <c r="AR54" s="145"/>
      <c r="AS54" s="146"/>
      <c r="AT54" s="145"/>
      <c r="AU54" s="146"/>
      <c r="AV54" s="145"/>
      <c r="AW54" s="146"/>
      <c r="AX54" s="145"/>
      <c r="AY54" s="146"/>
      <c r="AZ54" s="145"/>
      <c r="BA54" s="146"/>
      <c r="BB54" s="145"/>
      <c r="BC54" s="146"/>
      <c r="BD54" s="145"/>
      <c r="BE54" s="146"/>
      <c r="BF54" s="147"/>
      <c r="BG54" s="146"/>
      <c r="BH54" s="99"/>
      <c r="BI54" s="100"/>
      <c r="BJ54" s="99"/>
      <c r="BK54" s="100"/>
      <c r="BL54" s="99"/>
      <c r="BM54" s="100"/>
      <c r="BN54" s="99"/>
      <c r="BO54" s="100"/>
      <c r="BP54" s="99"/>
      <c r="BQ54" s="100"/>
      <c r="BR54" s="99"/>
      <c r="BS54" s="100"/>
      <c r="BT54" s="99"/>
      <c r="BU54" s="100"/>
      <c r="BV54" s="99"/>
      <c r="BW54" s="100"/>
      <c r="BX54" s="99"/>
      <c r="BY54" s="100"/>
      <c r="BZ54" s="99"/>
      <c r="CA54" s="100"/>
      <c r="CB54" s="99"/>
      <c r="CC54" s="100"/>
      <c r="CD54" s="99"/>
      <c r="CE54" s="100"/>
      <c r="CF54" s="101"/>
      <c r="CG54" s="100"/>
    </row>
    <row r="55" spans="1:85" s="148" customFormat="1" ht="19.899999999999999" customHeight="1" x14ac:dyDescent="0.5">
      <c r="A55" s="94">
        <v>45</v>
      </c>
      <c r="B55" s="95" t="s">
        <v>115</v>
      </c>
      <c r="C55" s="95" t="s">
        <v>77</v>
      </c>
      <c r="D55" s="94">
        <f>RANK(BF55,$BF$4:$BF$147)</f>
        <v>17</v>
      </c>
      <c r="E55" s="94">
        <v>1</v>
      </c>
      <c r="F55" s="94" t="s">
        <v>75</v>
      </c>
      <c r="G55" s="94"/>
      <c r="H55" s="94"/>
      <c r="I55" s="146">
        <f t="shared" si="8"/>
        <v>0</v>
      </c>
      <c r="J55" s="94"/>
      <c r="K55" s="146">
        <f t="shared" si="8"/>
        <v>0</v>
      </c>
      <c r="L55" s="94"/>
      <c r="M55" s="146">
        <f t="shared" si="8"/>
        <v>0</v>
      </c>
      <c r="N55" s="94"/>
      <c r="O55" s="146">
        <f t="shared" si="8"/>
        <v>0</v>
      </c>
      <c r="P55" s="94"/>
      <c r="Q55" s="146">
        <f t="shared" si="8"/>
        <v>0</v>
      </c>
      <c r="R55" s="94"/>
      <c r="S55" s="146">
        <f t="shared" si="9"/>
        <v>0</v>
      </c>
      <c r="T55" s="94"/>
      <c r="U55" s="146">
        <f t="shared" si="10"/>
        <v>0</v>
      </c>
      <c r="V55" s="94"/>
      <c r="W55" s="146">
        <f t="shared" si="11"/>
        <v>0</v>
      </c>
      <c r="X55" s="94"/>
      <c r="Y55" s="146">
        <f t="shared" si="12"/>
        <v>0</v>
      </c>
      <c r="Z55" s="94"/>
      <c r="AA55" s="146">
        <f t="shared" si="13"/>
        <v>0</v>
      </c>
      <c r="AB55" s="94"/>
      <c r="AC55" s="146">
        <f t="shared" si="14"/>
        <v>0</v>
      </c>
      <c r="AD55" s="94"/>
      <c r="AE55" s="146">
        <f t="shared" si="15"/>
        <v>0</v>
      </c>
      <c r="AF55" s="147">
        <f t="shared" ref="AF55:AF58" si="118">SUM(H55,J55,L55,N55,P55,R55,T55,V55,X55,Z55,AB55,AD55)</f>
        <v>0</v>
      </c>
      <c r="AG55" s="146">
        <f t="shared" ref="AG55:AG58" si="119">SUM(I55,K55,M55,O55,Q55,S55,U55,W55,Y55,AA55,AC55,AE55)</f>
        <v>0</v>
      </c>
      <c r="AH55" s="145"/>
      <c r="AI55" s="146">
        <f t="shared" si="18"/>
        <v>0</v>
      </c>
      <c r="AJ55" s="145"/>
      <c r="AK55" s="146">
        <f t="shared" si="19"/>
        <v>0</v>
      </c>
      <c r="AL55" s="145"/>
      <c r="AM55" s="146">
        <f t="shared" si="19"/>
        <v>0</v>
      </c>
      <c r="AN55" s="145"/>
      <c r="AO55" s="146">
        <f t="shared" si="20"/>
        <v>0</v>
      </c>
      <c r="AP55" s="145"/>
      <c r="AQ55" s="146">
        <f t="shared" si="21"/>
        <v>0</v>
      </c>
      <c r="AR55" s="145"/>
      <c r="AS55" s="146">
        <f t="shared" si="22"/>
        <v>0</v>
      </c>
      <c r="AT55" s="145"/>
      <c r="AU55" s="146">
        <f t="shared" si="23"/>
        <v>0</v>
      </c>
      <c r="AV55" s="145"/>
      <c r="AW55" s="146">
        <f t="shared" si="24"/>
        <v>0</v>
      </c>
      <c r="AX55" s="145"/>
      <c r="AY55" s="146">
        <f t="shared" si="25"/>
        <v>0</v>
      </c>
      <c r="AZ55" s="145"/>
      <c r="BA55" s="146">
        <f t="shared" si="26"/>
        <v>0</v>
      </c>
      <c r="BB55" s="145"/>
      <c r="BC55" s="146">
        <f t="shared" si="27"/>
        <v>0</v>
      </c>
      <c r="BD55" s="145"/>
      <c r="BE55" s="146">
        <f t="shared" si="28"/>
        <v>0</v>
      </c>
      <c r="BF55" s="147">
        <f t="shared" si="70"/>
        <v>0</v>
      </c>
      <c r="BG55" s="146">
        <f t="shared" si="70"/>
        <v>0</v>
      </c>
      <c r="BH55" s="99"/>
      <c r="BI55" s="100">
        <f t="shared" ref="BI55:BI58" si="120">BH55*$E55</f>
        <v>0</v>
      </c>
      <c r="BJ55" s="99"/>
      <c r="BK55" s="100">
        <f t="shared" ref="BK55:BK58" si="121">BJ55*$E55</f>
        <v>0</v>
      </c>
      <c r="BL55" s="99"/>
      <c r="BM55" s="100">
        <f t="shared" ref="BM55:BM58" si="122">BL55*$E55</f>
        <v>0</v>
      </c>
      <c r="BN55" s="99"/>
      <c r="BO55" s="100">
        <f t="shared" ref="BO55:BO58" si="123">BN55*$E55</f>
        <v>0</v>
      </c>
      <c r="BP55" s="99"/>
      <c r="BQ55" s="100">
        <f t="shared" ref="BQ55:BQ58" si="124">BP55*$E55</f>
        <v>0</v>
      </c>
      <c r="BR55" s="99"/>
      <c r="BS55" s="100">
        <f t="shared" ref="BS55:BS58" si="125">BR55*$E55</f>
        <v>0</v>
      </c>
      <c r="BT55" s="99"/>
      <c r="BU55" s="100">
        <f t="shared" ref="BU55:BU58" si="126">BT55*$E55</f>
        <v>0</v>
      </c>
      <c r="BV55" s="99"/>
      <c r="BW55" s="100">
        <f t="shared" ref="BW55:BW58" si="127">BV55*$E55</f>
        <v>0</v>
      </c>
      <c r="BX55" s="99"/>
      <c r="BY55" s="100">
        <f t="shared" ref="BY55:BY58" si="128">BX55*$E55</f>
        <v>0</v>
      </c>
      <c r="BZ55" s="99"/>
      <c r="CA55" s="100">
        <f t="shared" ref="CA55:CA58" si="129">BZ55*$E55</f>
        <v>0</v>
      </c>
      <c r="CB55" s="99"/>
      <c r="CC55" s="100">
        <f t="shared" ref="CC55:CC58" si="130">CB55*$E55</f>
        <v>0</v>
      </c>
      <c r="CD55" s="99"/>
      <c r="CE55" s="100">
        <f t="shared" ref="CE55:CE58" si="131">CD55*$E55</f>
        <v>0</v>
      </c>
      <c r="CF55" s="101">
        <f t="shared" ref="CF55:CG58" si="132">SUM(BH55,BJ55,BL55,BN55,BP55,BR55,BT55,BV55,BX55,BZ55,CB55,CD55)</f>
        <v>0</v>
      </c>
      <c r="CG55" s="100">
        <f t="shared" si="132"/>
        <v>0</v>
      </c>
    </row>
    <row r="56" spans="1:85" s="148" customFormat="1" ht="19.899999999999999" customHeight="1" x14ac:dyDescent="0.5">
      <c r="A56" s="94">
        <v>46</v>
      </c>
      <c r="B56" s="95" t="s">
        <v>116</v>
      </c>
      <c r="C56" s="95" t="s">
        <v>77</v>
      </c>
      <c r="D56" s="94">
        <f>RANK(BF56,$BF$4:$BF$147)</f>
        <v>17</v>
      </c>
      <c r="E56" s="94">
        <v>0.6</v>
      </c>
      <c r="F56" s="94" t="s">
        <v>75</v>
      </c>
      <c r="G56" s="94"/>
      <c r="H56" s="94"/>
      <c r="I56" s="146">
        <f t="shared" si="8"/>
        <v>0</v>
      </c>
      <c r="J56" s="94"/>
      <c r="K56" s="146">
        <f t="shared" si="8"/>
        <v>0</v>
      </c>
      <c r="L56" s="94"/>
      <c r="M56" s="146">
        <f t="shared" si="8"/>
        <v>0</v>
      </c>
      <c r="N56" s="94"/>
      <c r="O56" s="146">
        <f t="shared" si="8"/>
        <v>0</v>
      </c>
      <c r="P56" s="94"/>
      <c r="Q56" s="146">
        <f t="shared" si="8"/>
        <v>0</v>
      </c>
      <c r="R56" s="94"/>
      <c r="S56" s="146">
        <f t="shared" si="9"/>
        <v>0</v>
      </c>
      <c r="T56" s="94"/>
      <c r="U56" s="146">
        <f t="shared" si="10"/>
        <v>0</v>
      </c>
      <c r="V56" s="94"/>
      <c r="W56" s="146">
        <f t="shared" si="11"/>
        <v>0</v>
      </c>
      <c r="X56" s="94"/>
      <c r="Y56" s="146">
        <f t="shared" si="12"/>
        <v>0</v>
      </c>
      <c r="Z56" s="94"/>
      <c r="AA56" s="146">
        <f t="shared" si="13"/>
        <v>0</v>
      </c>
      <c r="AB56" s="94"/>
      <c r="AC56" s="146">
        <f t="shared" si="14"/>
        <v>0</v>
      </c>
      <c r="AD56" s="94"/>
      <c r="AE56" s="146">
        <f t="shared" si="15"/>
        <v>0</v>
      </c>
      <c r="AF56" s="147">
        <f t="shared" si="118"/>
        <v>0</v>
      </c>
      <c r="AG56" s="146">
        <f t="shared" si="119"/>
        <v>0</v>
      </c>
      <c r="AH56" s="145"/>
      <c r="AI56" s="146">
        <f t="shared" si="18"/>
        <v>0</v>
      </c>
      <c r="AJ56" s="145"/>
      <c r="AK56" s="146">
        <f t="shared" si="19"/>
        <v>0</v>
      </c>
      <c r="AL56" s="145"/>
      <c r="AM56" s="146">
        <f t="shared" si="19"/>
        <v>0</v>
      </c>
      <c r="AN56" s="145"/>
      <c r="AO56" s="146">
        <f t="shared" si="20"/>
        <v>0</v>
      </c>
      <c r="AP56" s="145"/>
      <c r="AQ56" s="146">
        <f t="shared" si="21"/>
        <v>0</v>
      </c>
      <c r="AR56" s="145"/>
      <c r="AS56" s="146">
        <f t="shared" si="22"/>
        <v>0</v>
      </c>
      <c r="AT56" s="145"/>
      <c r="AU56" s="146">
        <f t="shared" si="23"/>
        <v>0</v>
      </c>
      <c r="AV56" s="145"/>
      <c r="AW56" s="146">
        <f t="shared" si="24"/>
        <v>0</v>
      </c>
      <c r="AX56" s="145"/>
      <c r="AY56" s="146">
        <f t="shared" si="25"/>
        <v>0</v>
      </c>
      <c r="AZ56" s="145"/>
      <c r="BA56" s="146">
        <f t="shared" si="26"/>
        <v>0</v>
      </c>
      <c r="BB56" s="145"/>
      <c r="BC56" s="146">
        <f t="shared" si="27"/>
        <v>0</v>
      </c>
      <c r="BD56" s="145"/>
      <c r="BE56" s="146">
        <f t="shared" si="28"/>
        <v>0</v>
      </c>
      <c r="BF56" s="147">
        <f t="shared" si="70"/>
        <v>0</v>
      </c>
      <c r="BG56" s="146">
        <f t="shared" si="70"/>
        <v>0</v>
      </c>
      <c r="BH56" s="99"/>
      <c r="BI56" s="100">
        <f t="shared" si="120"/>
        <v>0</v>
      </c>
      <c r="BJ56" s="99"/>
      <c r="BK56" s="100">
        <f t="shared" si="121"/>
        <v>0</v>
      </c>
      <c r="BL56" s="99"/>
      <c r="BM56" s="100">
        <f t="shared" si="122"/>
        <v>0</v>
      </c>
      <c r="BN56" s="99"/>
      <c r="BO56" s="100">
        <f t="shared" si="123"/>
        <v>0</v>
      </c>
      <c r="BP56" s="99"/>
      <c r="BQ56" s="100">
        <f t="shared" si="124"/>
        <v>0</v>
      </c>
      <c r="BR56" s="99"/>
      <c r="BS56" s="100">
        <f t="shared" si="125"/>
        <v>0</v>
      </c>
      <c r="BT56" s="99"/>
      <c r="BU56" s="100">
        <f t="shared" si="126"/>
        <v>0</v>
      </c>
      <c r="BV56" s="99"/>
      <c r="BW56" s="100">
        <f t="shared" si="127"/>
        <v>0</v>
      </c>
      <c r="BX56" s="99"/>
      <c r="BY56" s="100">
        <f t="shared" si="128"/>
        <v>0</v>
      </c>
      <c r="BZ56" s="99"/>
      <c r="CA56" s="100">
        <f t="shared" si="129"/>
        <v>0</v>
      </c>
      <c r="CB56" s="99"/>
      <c r="CC56" s="100">
        <f t="shared" si="130"/>
        <v>0</v>
      </c>
      <c r="CD56" s="99"/>
      <c r="CE56" s="100">
        <f t="shared" si="131"/>
        <v>0</v>
      </c>
      <c r="CF56" s="101">
        <f t="shared" si="132"/>
        <v>0</v>
      </c>
      <c r="CG56" s="100">
        <f t="shared" si="132"/>
        <v>0</v>
      </c>
    </row>
    <row r="57" spans="1:85" s="148" customFormat="1" ht="19.899999999999999" customHeight="1" x14ac:dyDescent="0.5">
      <c r="A57" s="94">
        <v>47</v>
      </c>
      <c r="B57" s="95" t="s">
        <v>117</v>
      </c>
      <c r="C57" s="95" t="s">
        <v>74</v>
      </c>
      <c r="D57" s="94">
        <f>RANK(BF57,$BF$4:$BF$147)</f>
        <v>17</v>
      </c>
      <c r="E57" s="94">
        <v>0.64</v>
      </c>
      <c r="F57" s="94" t="s">
        <v>85</v>
      </c>
      <c r="G57" s="94">
        <v>1350</v>
      </c>
      <c r="H57" s="94">
        <v>280</v>
      </c>
      <c r="I57" s="146">
        <f t="shared" si="8"/>
        <v>179.20000000000002</v>
      </c>
      <c r="J57" s="94"/>
      <c r="K57" s="146">
        <f t="shared" si="8"/>
        <v>0</v>
      </c>
      <c r="L57" s="94"/>
      <c r="M57" s="146">
        <f t="shared" si="8"/>
        <v>0</v>
      </c>
      <c r="N57" s="94"/>
      <c r="O57" s="146">
        <f t="shared" si="8"/>
        <v>0</v>
      </c>
      <c r="P57" s="94"/>
      <c r="Q57" s="146">
        <f t="shared" ref="Q57:Q72" si="133">P57*$E57</f>
        <v>0</v>
      </c>
      <c r="R57" s="94"/>
      <c r="S57" s="146">
        <f t="shared" si="9"/>
        <v>0</v>
      </c>
      <c r="T57" s="94"/>
      <c r="U57" s="146">
        <f t="shared" si="10"/>
        <v>0</v>
      </c>
      <c r="V57" s="94"/>
      <c r="W57" s="146">
        <f t="shared" si="11"/>
        <v>0</v>
      </c>
      <c r="X57" s="94"/>
      <c r="Y57" s="146">
        <f t="shared" si="12"/>
        <v>0</v>
      </c>
      <c r="Z57" s="94"/>
      <c r="AA57" s="146">
        <f t="shared" si="13"/>
        <v>0</v>
      </c>
      <c r="AB57" s="94"/>
      <c r="AC57" s="146">
        <f t="shared" si="14"/>
        <v>0</v>
      </c>
      <c r="AD57" s="94"/>
      <c r="AE57" s="146">
        <f t="shared" si="15"/>
        <v>0</v>
      </c>
      <c r="AF57" s="147">
        <f t="shared" si="118"/>
        <v>280</v>
      </c>
      <c r="AG57" s="146">
        <f t="shared" si="119"/>
        <v>179.20000000000002</v>
      </c>
      <c r="AH57" s="145"/>
      <c r="AI57" s="146">
        <f t="shared" si="18"/>
        <v>0</v>
      </c>
      <c r="AJ57" s="145"/>
      <c r="AK57" s="146">
        <f t="shared" si="19"/>
        <v>0</v>
      </c>
      <c r="AL57" s="145"/>
      <c r="AM57" s="146">
        <f t="shared" si="19"/>
        <v>0</v>
      </c>
      <c r="AN57" s="145"/>
      <c r="AO57" s="146">
        <f t="shared" si="20"/>
        <v>0</v>
      </c>
      <c r="AP57" s="145"/>
      <c r="AQ57" s="146">
        <f t="shared" si="21"/>
        <v>0</v>
      </c>
      <c r="AR57" s="145"/>
      <c r="AS57" s="146">
        <f t="shared" si="22"/>
        <v>0</v>
      </c>
      <c r="AT57" s="145"/>
      <c r="AU57" s="146">
        <f t="shared" si="23"/>
        <v>0</v>
      </c>
      <c r="AV57" s="145"/>
      <c r="AW57" s="146">
        <f t="shared" si="24"/>
        <v>0</v>
      </c>
      <c r="AX57" s="145"/>
      <c r="AY57" s="146">
        <f t="shared" si="25"/>
        <v>0</v>
      </c>
      <c r="AZ57" s="145"/>
      <c r="BA57" s="146">
        <f t="shared" si="26"/>
        <v>0</v>
      </c>
      <c r="BB57" s="145"/>
      <c r="BC57" s="146">
        <f t="shared" si="27"/>
        <v>0</v>
      </c>
      <c r="BD57" s="145"/>
      <c r="BE57" s="146">
        <f t="shared" si="28"/>
        <v>0</v>
      </c>
      <c r="BF57" s="147">
        <f t="shared" si="70"/>
        <v>0</v>
      </c>
      <c r="BG57" s="146">
        <f t="shared" si="70"/>
        <v>0</v>
      </c>
      <c r="BH57" s="99"/>
      <c r="BI57" s="100">
        <f t="shared" si="120"/>
        <v>0</v>
      </c>
      <c r="BJ57" s="99"/>
      <c r="BK57" s="100">
        <f t="shared" si="121"/>
        <v>0</v>
      </c>
      <c r="BL57" s="99"/>
      <c r="BM57" s="100">
        <f t="shared" si="122"/>
        <v>0</v>
      </c>
      <c r="BN57" s="99"/>
      <c r="BO57" s="100">
        <f t="shared" si="123"/>
        <v>0</v>
      </c>
      <c r="BP57" s="99"/>
      <c r="BQ57" s="100">
        <f t="shared" si="124"/>
        <v>0</v>
      </c>
      <c r="BR57" s="99"/>
      <c r="BS57" s="100">
        <f t="shared" si="125"/>
        <v>0</v>
      </c>
      <c r="BT57" s="99"/>
      <c r="BU57" s="100">
        <f t="shared" si="126"/>
        <v>0</v>
      </c>
      <c r="BV57" s="99"/>
      <c r="BW57" s="100">
        <f t="shared" si="127"/>
        <v>0</v>
      </c>
      <c r="BX57" s="99"/>
      <c r="BY57" s="100">
        <f t="shared" si="128"/>
        <v>0</v>
      </c>
      <c r="BZ57" s="99"/>
      <c r="CA57" s="100">
        <f t="shared" si="129"/>
        <v>0</v>
      </c>
      <c r="CB57" s="99"/>
      <c r="CC57" s="100">
        <f t="shared" si="130"/>
        <v>0</v>
      </c>
      <c r="CD57" s="99"/>
      <c r="CE57" s="100">
        <f t="shared" si="131"/>
        <v>0</v>
      </c>
      <c r="CF57" s="101">
        <f t="shared" si="132"/>
        <v>0</v>
      </c>
      <c r="CG57" s="100">
        <f t="shared" si="132"/>
        <v>0</v>
      </c>
    </row>
    <row r="58" spans="1:85" s="148" customFormat="1" ht="19.899999999999999" customHeight="1" x14ac:dyDescent="0.5">
      <c r="A58" s="94">
        <v>48</v>
      </c>
      <c r="B58" s="95" t="s">
        <v>117</v>
      </c>
      <c r="C58" s="95" t="s">
        <v>74</v>
      </c>
      <c r="D58" s="94">
        <f>RANK(BF58,$BF$4:$BF$147)</f>
        <v>17</v>
      </c>
      <c r="E58" s="94">
        <v>0.64</v>
      </c>
      <c r="F58" s="94" t="s">
        <v>83</v>
      </c>
      <c r="G58" s="94"/>
      <c r="H58" s="94"/>
      <c r="I58" s="146">
        <f t="shared" si="8"/>
        <v>0</v>
      </c>
      <c r="J58" s="94"/>
      <c r="K58" s="146">
        <f t="shared" si="8"/>
        <v>0</v>
      </c>
      <c r="L58" s="94"/>
      <c r="M58" s="146">
        <f t="shared" si="8"/>
        <v>0</v>
      </c>
      <c r="N58" s="94"/>
      <c r="O58" s="146">
        <f t="shared" si="8"/>
        <v>0</v>
      </c>
      <c r="P58" s="94"/>
      <c r="Q58" s="146">
        <f t="shared" si="133"/>
        <v>0</v>
      </c>
      <c r="R58" s="94"/>
      <c r="S58" s="146">
        <f t="shared" si="9"/>
        <v>0</v>
      </c>
      <c r="T58" s="94"/>
      <c r="U58" s="146">
        <f t="shared" si="10"/>
        <v>0</v>
      </c>
      <c r="V58" s="94"/>
      <c r="W58" s="146">
        <f t="shared" si="11"/>
        <v>0</v>
      </c>
      <c r="X58" s="94"/>
      <c r="Y58" s="146">
        <f t="shared" si="12"/>
        <v>0</v>
      </c>
      <c r="Z58" s="94"/>
      <c r="AA58" s="146">
        <f t="shared" si="13"/>
        <v>0</v>
      </c>
      <c r="AB58" s="94"/>
      <c r="AC58" s="146">
        <f t="shared" si="14"/>
        <v>0</v>
      </c>
      <c r="AD58" s="94"/>
      <c r="AE58" s="146">
        <f t="shared" si="15"/>
        <v>0</v>
      </c>
      <c r="AF58" s="147">
        <f t="shared" si="118"/>
        <v>0</v>
      </c>
      <c r="AG58" s="146">
        <f t="shared" si="119"/>
        <v>0</v>
      </c>
      <c r="AH58" s="145"/>
      <c r="AI58" s="146">
        <f t="shared" si="18"/>
        <v>0</v>
      </c>
      <c r="AJ58" s="145"/>
      <c r="AK58" s="146">
        <f t="shared" si="19"/>
        <v>0</v>
      </c>
      <c r="AL58" s="145"/>
      <c r="AM58" s="146">
        <f t="shared" si="19"/>
        <v>0</v>
      </c>
      <c r="AN58" s="145"/>
      <c r="AO58" s="146">
        <f t="shared" si="20"/>
        <v>0</v>
      </c>
      <c r="AP58" s="145"/>
      <c r="AQ58" s="146">
        <f t="shared" si="21"/>
        <v>0</v>
      </c>
      <c r="AR58" s="145"/>
      <c r="AS58" s="146">
        <f t="shared" si="22"/>
        <v>0</v>
      </c>
      <c r="AT58" s="145"/>
      <c r="AU58" s="146">
        <f t="shared" si="23"/>
        <v>0</v>
      </c>
      <c r="AV58" s="145"/>
      <c r="AW58" s="146">
        <f t="shared" si="24"/>
        <v>0</v>
      </c>
      <c r="AX58" s="145"/>
      <c r="AY58" s="146">
        <f t="shared" si="25"/>
        <v>0</v>
      </c>
      <c r="AZ58" s="145"/>
      <c r="BA58" s="146">
        <f t="shared" si="26"/>
        <v>0</v>
      </c>
      <c r="BB58" s="145"/>
      <c r="BC58" s="146">
        <f t="shared" si="27"/>
        <v>0</v>
      </c>
      <c r="BD58" s="145"/>
      <c r="BE58" s="146">
        <f t="shared" si="28"/>
        <v>0</v>
      </c>
      <c r="BF58" s="147">
        <f t="shared" si="70"/>
        <v>0</v>
      </c>
      <c r="BG58" s="146">
        <f t="shared" si="70"/>
        <v>0</v>
      </c>
      <c r="BH58" s="99"/>
      <c r="BI58" s="100">
        <f t="shared" si="120"/>
        <v>0</v>
      </c>
      <c r="BJ58" s="99"/>
      <c r="BK58" s="100">
        <f t="shared" si="121"/>
        <v>0</v>
      </c>
      <c r="BL58" s="99"/>
      <c r="BM58" s="100">
        <f t="shared" si="122"/>
        <v>0</v>
      </c>
      <c r="BN58" s="99"/>
      <c r="BO58" s="100">
        <f t="shared" si="123"/>
        <v>0</v>
      </c>
      <c r="BP58" s="99"/>
      <c r="BQ58" s="100">
        <f t="shared" si="124"/>
        <v>0</v>
      </c>
      <c r="BR58" s="99"/>
      <c r="BS58" s="100">
        <f t="shared" si="125"/>
        <v>0</v>
      </c>
      <c r="BT58" s="99"/>
      <c r="BU58" s="100">
        <f t="shared" si="126"/>
        <v>0</v>
      </c>
      <c r="BV58" s="99"/>
      <c r="BW58" s="100">
        <f t="shared" si="127"/>
        <v>0</v>
      </c>
      <c r="BX58" s="99"/>
      <c r="BY58" s="100">
        <f t="shared" si="128"/>
        <v>0</v>
      </c>
      <c r="BZ58" s="99"/>
      <c r="CA58" s="100">
        <f t="shared" si="129"/>
        <v>0</v>
      </c>
      <c r="CB58" s="99"/>
      <c r="CC58" s="100">
        <f t="shared" si="130"/>
        <v>0</v>
      </c>
      <c r="CD58" s="99"/>
      <c r="CE58" s="100">
        <f t="shared" si="131"/>
        <v>0</v>
      </c>
      <c r="CF58" s="101">
        <f t="shared" si="132"/>
        <v>0</v>
      </c>
      <c r="CG58" s="100">
        <f t="shared" si="132"/>
        <v>0</v>
      </c>
    </row>
    <row r="59" spans="1:85" s="148" customFormat="1" ht="19.899999999999999" customHeight="1" x14ac:dyDescent="0.5">
      <c r="A59" s="94"/>
      <c r="B59" s="95"/>
      <c r="C59" s="95"/>
      <c r="D59" s="94"/>
      <c r="E59" s="94"/>
      <c r="F59" s="94"/>
      <c r="G59" s="94"/>
      <c r="H59" s="94"/>
      <c r="I59" s="146"/>
      <c r="J59" s="94"/>
      <c r="K59" s="146"/>
      <c r="L59" s="94"/>
      <c r="M59" s="146"/>
      <c r="N59" s="94"/>
      <c r="O59" s="146"/>
      <c r="P59" s="94"/>
      <c r="Q59" s="146"/>
      <c r="R59" s="94"/>
      <c r="S59" s="146"/>
      <c r="T59" s="94"/>
      <c r="U59" s="146"/>
      <c r="V59" s="94"/>
      <c r="W59" s="146"/>
      <c r="X59" s="94"/>
      <c r="Y59" s="146"/>
      <c r="Z59" s="94"/>
      <c r="AA59" s="146"/>
      <c r="AB59" s="94"/>
      <c r="AC59" s="146"/>
      <c r="AD59" s="94"/>
      <c r="AE59" s="146"/>
      <c r="AF59" s="147"/>
      <c r="AG59" s="146"/>
      <c r="AH59" s="145"/>
      <c r="AI59" s="146"/>
      <c r="AJ59" s="145"/>
      <c r="AK59" s="146"/>
      <c r="AL59" s="145"/>
      <c r="AM59" s="146"/>
      <c r="AN59" s="145"/>
      <c r="AO59" s="146"/>
      <c r="AP59" s="145"/>
      <c r="AQ59" s="146"/>
      <c r="AR59" s="145"/>
      <c r="AS59" s="146"/>
      <c r="AT59" s="145"/>
      <c r="AU59" s="146"/>
      <c r="AV59" s="145"/>
      <c r="AW59" s="146"/>
      <c r="AX59" s="145"/>
      <c r="AY59" s="146"/>
      <c r="AZ59" s="145"/>
      <c r="BA59" s="146"/>
      <c r="BB59" s="145"/>
      <c r="BC59" s="146"/>
      <c r="BD59" s="145"/>
      <c r="BE59" s="146"/>
      <c r="BF59" s="147"/>
      <c r="BG59" s="146"/>
      <c r="BH59" s="99"/>
      <c r="BI59" s="100"/>
      <c r="BJ59" s="99"/>
      <c r="BK59" s="100"/>
      <c r="BL59" s="99"/>
      <c r="BM59" s="100"/>
      <c r="BN59" s="99"/>
      <c r="BO59" s="100"/>
      <c r="BP59" s="99"/>
      <c r="BQ59" s="100"/>
      <c r="BR59" s="99"/>
      <c r="BS59" s="100"/>
      <c r="BT59" s="99"/>
      <c r="BU59" s="100"/>
      <c r="BV59" s="99"/>
      <c r="BW59" s="100"/>
      <c r="BX59" s="99"/>
      <c r="BY59" s="100"/>
      <c r="BZ59" s="99"/>
      <c r="CA59" s="100"/>
      <c r="CB59" s="99"/>
      <c r="CC59" s="100"/>
      <c r="CD59" s="99"/>
      <c r="CE59" s="100"/>
      <c r="CF59" s="101"/>
      <c r="CG59" s="100"/>
    </row>
    <row r="60" spans="1:85" s="148" customFormat="1" ht="19.899999999999999" customHeight="1" x14ac:dyDescent="0.5">
      <c r="A60" s="94">
        <v>49</v>
      </c>
      <c r="B60" s="95" t="s">
        <v>118</v>
      </c>
      <c r="C60" s="95" t="s">
        <v>77</v>
      </c>
      <c r="D60" s="94">
        <f>RANK(BF60,$BF$4:$BF$147)</f>
        <v>5</v>
      </c>
      <c r="E60" s="94">
        <v>1</v>
      </c>
      <c r="F60" s="94" t="s">
        <v>75</v>
      </c>
      <c r="G60" s="94">
        <v>1550</v>
      </c>
      <c r="H60" s="94">
        <v>9300</v>
      </c>
      <c r="I60" s="143">
        <f t="shared" ref="I60:AE62" si="134">H60*$E60</f>
        <v>9300</v>
      </c>
      <c r="J60" s="94">
        <v>10176</v>
      </c>
      <c r="K60" s="143">
        <f t="shared" si="134"/>
        <v>10176</v>
      </c>
      <c r="L60" s="94">
        <v>11388</v>
      </c>
      <c r="M60" s="143">
        <f t="shared" si="134"/>
        <v>11388</v>
      </c>
      <c r="N60" s="94">
        <v>8256</v>
      </c>
      <c r="O60" s="143">
        <f t="shared" si="134"/>
        <v>8256</v>
      </c>
      <c r="P60" s="94">
        <v>9360</v>
      </c>
      <c r="Q60" s="143">
        <f t="shared" si="134"/>
        <v>9360</v>
      </c>
      <c r="R60" s="94">
        <v>9588</v>
      </c>
      <c r="S60" s="143">
        <f t="shared" si="134"/>
        <v>9588</v>
      </c>
      <c r="T60" s="94">
        <v>12480</v>
      </c>
      <c r="U60" s="143">
        <f t="shared" si="134"/>
        <v>12480</v>
      </c>
      <c r="V60" s="94">
        <v>12444</v>
      </c>
      <c r="W60" s="143">
        <f t="shared" si="134"/>
        <v>12444</v>
      </c>
      <c r="X60" s="94">
        <v>10008</v>
      </c>
      <c r="Y60" s="143">
        <f t="shared" si="134"/>
        <v>10008</v>
      </c>
      <c r="Z60" s="94">
        <v>10092</v>
      </c>
      <c r="AA60" s="143">
        <f t="shared" si="134"/>
        <v>10092</v>
      </c>
      <c r="AB60" s="94">
        <v>10776</v>
      </c>
      <c r="AC60" s="143">
        <f t="shared" si="134"/>
        <v>10776</v>
      </c>
      <c r="AD60" s="94">
        <v>11724</v>
      </c>
      <c r="AE60" s="143">
        <f t="shared" si="134"/>
        <v>11724</v>
      </c>
      <c r="AF60" s="147">
        <f t="shared" ref="AF60" si="135">SUM(H60,J60,L60,N60,P60,R60,T60,V60,X60,Z60,AB60,AD60)</f>
        <v>125592</v>
      </c>
      <c r="AG60" s="146">
        <f t="shared" ref="AG60" si="136">SUM(I60,K60,M60,O60,Q60,S60,U60,W60,Y60,AA60,AC60,AE60)</f>
        <v>125592</v>
      </c>
      <c r="AH60" s="142">
        <v>6960</v>
      </c>
      <c r="AI60" s="143">
        <f t="shared" ref="AI60:AK62" si="137">AH60*$E60</f>
        <v>6960</v>
      </c>
      <c r="AJ60" s="144">
        <v>7860</v>
      </c>
      <c r="AK60" s="143">
        <f t="shared" si="137"/>
        <v>7860</v>
      </c>
      <c r="AL60" s="145">
        <v>11184</v>
      </c>
      <c r="AM60" s="146">
        <f t="shared" si="19"/>
        <v>11184</v>
      </c>
      <c r="AN60" s="145">
        <v>7896</v>
      </c>
      <c r="AO60" s="146">
        <f t="shared" si="20"/>
        <v>7896</v>
      </c>
      <c r="AP60" s="145">
        <v>8424</v>
      </c>
      <c r="AQ60" s="146">
        <f t="shared" si="21"/>
        <v>8424</v>
      </c>
      <c r="AR60" s="145">
        <v>9168</v>
      </c>
      <c r="AS60" s="146">
        <f t="shared" si="22"/>
        <v>9168</v>
      </c>
      <c r="AT60" s="145">
        <v>10848</v>
      </c>
      <c r="AU60" s="146">
        <f t="shared" si="23"/>
        <v>10848</v>
      </c>
      <c r="AV60" s="145">
        <v>10980</v>
      </c>
      <c r="AW60" s="146">
        <f t="shared" si="24"/>
        <v>10980</v>
      </c>
      <c r="AX60" s="145">
        <v>8868</v>
      </c>
      <c r="AY60" s="146">
        <f t="shared" si="25"/>
        <v>8868</v>
      </c>
      <c r="AZ60" s="145">
        <v>9096</v>
      </c>
      <c r="BA60" s="146">
        <f t="shared" si="26"/>
        <v>9096</v>
      </c>
      <c r="BB60" s="145">
        <v>9816</v>
      </c>
      <c r="BC60" s="146">
        <f t="shared" si="27"/>
        <v>9816</v>
      </c>
      <c r="BD60" s="145">
        <v>10128</v>
      </c>
      <c r="BE60" s="146">
        <f t="shared" si="28"/>
        <v>10128</v>
      </c>
      <c r="BF60" s="147">
        <f t="shared" si="70"/>
        <v>111228</v>
      </c>
      <c r="BG60" s="146">
        <f t="shared" si="70"/>
        <v>111228</v>
      </c>
      <c r="BH60" s="96">
        <v>8748</v>
      </c>
      <c r="BI60" s="97">
        <f t="shared" ref="BI60" si="138">BH60*$E60</f>
        <v>8748</v>
      </c>
      <c r="BJ60" s="98">
        <v>7452</v>
      </c>
      <c r="BK60" s="100">
        <f t="shared" ref="BK60" si="139">BJ60*$E60</f>
        <v>7452</v>
      </c>
      <c r="BL60" s="99"/>
      <c r="BM60" s="100">
        <f t="shared" ref="BM60" si="140">BL60*$E60</f>
        <v>0</v>
      </c>
      <c r="BN60" s="99"/>
      <c r="BO60" s="100">
        <f t="shared" ref="BO60" si="141">BN60*$E60</f>
        <v>0</v>
      </c>
      <c r="BP60" s="99"/>
      <c r="BQ60" s="100">
        <f t="shared" ref="BQ60" si="142">BP60*$E60</f>
        <v>0</v>
      </c>
      <c r="BR60" s="99"/>
      <c r="BS60" s="100">
        <f t="shared" ref="BS60" si="143">BR60*$E60</f>
        <v>0</v>
      </c>
      <c r="BT60" s="99"/>
      <c r="BU60" s="100">
        <f t="shared" ref="BU60" si="144">BT60*$E60</f>
        <v>0</v>
      </c>
      <c r="BV60" s="99"/>
      <c r="BW60" s="100">
        <f t="shared" ref="BW60" si="145">BV60*$E60</f>
        <v>0</v>
      </c>
      <c r="BX60" s="99"/>
      <c r="BY60" s="100">
        <f t="shared" ref="BY60" si="146">BX60*$E60</f>
        <v>0</v>
      </c>
      <c r="BZ60" s="99"/>
      <c r="CA60" s="100">
        <f t="shared" ref="CA60" si="147">BZ60*$E60</f>
        <v>0</v>
      </c>
      <c r="CB60" s="99"/>
      <c r="CC60" s="100">
        <f t="shared" ref="CC60" si="148">CB60*$E60</f>
        <v>0</v>
      </c>
      <c r="CD60" s="99"/>
      <c r="CE60" s="100">
        <f t="shared" ref="CE60" si="149">CD60*$E60</f>
        <v>0</v>
      </c>
      <c r="CF60" s="101">
        <f t="shared" ref="CF60:CG60" si="150">SUM(BH60,BJ60,BL60,BN60,BP60,BR60,BT60,BV60,BX60,BZ60,CB60,CD60)</f>
        <v>16200</v>
      </c>
      <c r="CG60" s="100">
        <f t="shared" si="150"/>
        <v>16200</v>
      </c>
    </row>
    <row r="61" spans="1:85" s="148" customFormat="1" ht="19.899999999999999" customHeight="1" x14ac:dyDescent="0.5">
      <c r="A61" s="94">
        <v>50</v>
      </c>
      <c r="B61" s="95" t="s">
        <v>119</v>
      </c>
      <c r="C61" s="95"/>
      <c r="D61" s="94"/>
      <c r="E61" s="94">
        <v>0.6</v>
      </c>
      <c r="F61" s="94" t="s">
        <v>98</v>
      </c>
      <c r="G61" s="94">
        <v>1060</v>
      </c>
      <c r="H61" s="94"/>
      <c r="I61" s="143"/>
      <c r="J61" s="94"/>
      <c r="K61" s="143"/>
      <c r="L61" s="94"/>
      <c r="M61" s="143"/>
      <c r="N61" s="94"/>
      <c r="O61" s="143"/>
      <c r="P61" s="94"/>
      <c r="Q61" s="143"/>
      <c r="R61" s="94"/>
      <c r="S61" s="143"/>
      <c r="T61" s="94"/>
      <c r="U61" s="143"/>
      <c r="V61" s="94"/>
      <c r="W61" s="143"/>
      <c r="X61" s="94"/>
      <c r="Y61" s="143"/>
      <c r="Z61" s="94"/>
      <c r="AA61" s="143"/>
      <c r="AB61" s="94"/>
      <c r="AC61" s="143"/>
      <c r="AD61" s="94"/>
      <c r="AE61" s="143"/>
      <c r="AF61" s="147"/>
      <c r="AG61" s="146"/>
      <c r="AH61" s="142"/>
      <c r="AI61" s="143"/>
      <c r="AJ61" s="144"/>
      <c r="AK61" s="143"/>
      <c r="AL61" s="145"/>
      <c r="AM61" s="146"/>
      <c r="AN61" s="145"/>
      <c r="AO61" s="146"/>
      <c r="AP61" s="145"/>
      <c r="AQ61" s="146"/>
      <c r="AR61" s="145"/>
      <c r="AS61" s="146"/>
      <c r="AT61" s="145"/>
      <c r="AU61" s="146"/>
      <c r="AV61" s="145"/>
      <c r="AW61" s="146"/>
      <c r="AX61" s="145"/>
      <c r="AY61" s="146"/>
      <c r="AZ61" s="145"/>
      <c r="BA61" s="146"/>
      <c r="BB61" s="145"/>
      <c r="BC61" s="146"/>
      <c r="BD61" s="145"/>
      <c r="BE61" s="146"/>
      <c r="BF61" s="147"/>
      <c r="BG61" s="146"/>
      <c r="BH61" s="96"/>
      <c r="BI61" s="97"/>
      <c r="BJ61" s="98"/>
      <c r="BK61" s="100"/>
      <c r="BL61" s="99"/>
      <c r="BM61" s="100"/>
      <c r="BN61" s="99"/>
      <c r="BO61" s="100"/>
      <c r="BP61" s="99"/>
      <c r="BQ61" s="100"/>
      <c r="BR61" s="99"/>
      <c r="BS61" s="100"/>
      <c r="BT61" s="99"/>
      <c r="BU61" s="100"/>
      <c r="BV61" s="99"/>
      <c r="BW61" s="100"/>
      <c r="BX61" s="99"/>
      <c r="BY61" s="100"/>
      <c r="BZ61" s="99"/>
      <c r="CA61" s="100"/>
      <c r="CB61" s="99"/>
      <c r="CC61" s="100"/>
      <c r="CD61" s="99"/>
      <c r="CE61" s="100"/>
      <c r="CF61" s="101"/>
      <c r="CG61" s="100"/>
    </row>
    <row r="62" spans="1:85" s="148" customFormat="1" ht="19.899999999999999" customHeight="1" x14ac:dyDescent="0.5">
      <c r="A62" s="94">
        <v>51</v>
      </c>
      <c r="B62" s="95" t="s">
        <v>120</v>
      </c>
      <c r="C62" s="95" t="s">
        <v>77</v>
      </c>
      <c r="D62" s="94">
        <f>RANK(BF62,$BF$4:$BF$147)</f>
        <v>9</v>
      </c>
      <c r="E62" s="94">
        <v>0.35</v>
      </c>
      <c r="F62" s="94" t="s">
        <v>81</v>
      </c>
      <c r="G62" s="94">
        <v>700</v>
      </c>
      <c r="H62" s="89">
        <v>600</v>
      </c>
      <c r="I62" s="143">
        <f t="shared" si="134"/>
        <v>210</v>
      </c>
      <c r="J62" s="94">
        <v>600</v>
      </c>
      <c r="K62" s="143">
        <f t="shared" si="134"/>
        <v>210</v>
      </c>
      <c r="L62" s="94">
        <v>600</v>
      </c>
      <c r="M62" s="143">
        <f t="shared" si="134"/>
        <v>210</v>
      </c>
      <c r="N62" s="94">
        <v>640</v>
      </c>
      <c r="O62" s="143">
        <f t="shared" si="134"/>
        <v>224</v>
      </c>
      <c r="P62" s="94">
        <v>1240</v>
      </c>
      <c r="Q62" s="143">
        <f t="shared" si="134"/>
        <v>434</v>
      </c>
      <c r="R62" s="94">
        <v>1280</v>
      </c>
      <c r="S62" s="143">
        <f t="shared" si="134"/>
        <v>448</v>
      </c>
      <c r="T62" s="94">
        <v>880</v>
      </c>
      <c r="U62" s="143">
        <f t="shared" si="134"/>
        <v>308</v>
      </c>
      <c r="V62" s="94">
        <v>2200</v>
      </c>
      <c r="W62" s="143">
        <f t="shared" si="134"/>
        <v>770</v>
      </c>
      <c r="X62" s="94">
        <v>840</v>
      </c>
      <c r="Y62" s="143">
        <f t="shared" si="134"/>
        <v>294</v>
      </c>
      <c r="Z62" s="94">
        <v>1320</v>
      </c>
      <c r="AA62" s="143">
        <f t="shared" si="134"/>
        <v>461.99999999999994</v>
      </c>
      <c r="AB62" s="94">
        <v>1800</v>
      </c>
      <c r="AC62" s="143">
        <f t="shared" si="134"/>
        <v>630</v>
      </c>
      <c r="AD62" s="94">
        <v>800</v>
      </c>
      <c r="AE62" s="143">
        <f t="shared" si="134"/>
        <v>280</v>
      </c>
      <c r="AF62" s="147">
        <f t="shared" ref="AF62:AF64" si="151">SUM(H62,J62,L62,N62,P62,R62,T62,V62,X62,Z62,AB62,AD62)</f>
        <v>12800</v>
      </c>
      <c r="AG62" s="146">
        <f t="shared" ref="AG62:AG64" si="152">SUM(I62,K62,M62,O62,Q62,S62,U62,W62,Y62,AA62,AC62,AE62)</f>
        <v>4480</v>
      </c>
      <c r="AH62" s="142">
        <v>1400</v>
      </c>
      <c r="AI62" s="143">
        <f t="shared" si="137"/>
        <v>489.99999999999994</v>
      </c>
      <c r="AJ62" s="144">
        <v>600</v>
      </c>
      <c r="AK62" s="143">
        <f t="shared" si="137"/>
        <v>210</v>
      </c>
      <c r="AL62" s="145">
        <v>1440</v>
      </c>
      <c r="AM62" s="146">
        <f t="shared" si="19"/>
        <v>503.99999999999994</v>
      </c>
      <c r="AN62" s="145">
        <v>960</v>
      </c>
      <c r="AO62" s="146">
        <f t="shared" si="20"/>
        <v>336</v>
      </c>
      <c r="AP62" s="145">
        <v>1000</v>
      </c>
      <c r="AQ62" s="146">
        <f t="shared" si="21"/>
        <v>350</v>
      </c>
      <c r="AR62" s="145">
        <v>1080</v>
      </c>
      <c r="AS62" s="146">
        <f t="shared" si="22"/>
        <v>378</v>
      </c>
      <c r="AT62" s="145">
        <v>2400</v>
      </c>
      <c r="AU62" s="146">
        <f t="shared" si="23"/>
        <v>840</v>
      </c>
      <c r="AV62" s="145">
        <v>1880</v>
      </c>
      <c r="AW62" s="146">
        <f t="shared" si="24"/>
        <v>658</v>
      </c>
      <c r="AX62" s="145">
        <v>1240</v>
      </c>
      <c r="AY62" s="146">
        <f t="shared" si="25"/>
        <v>434</v>
      </c>
      <c r="AZ62" s="145">
        <v>1840</v>
      </c>
      <c r="BA62" s="146">
        <f t="shared" si="26"/>
        <v>644</v>
      </c>
      <c r="BB62" s="145">
        <v>1080</v>
      </c>
      <c r="BC62" s="146">
        <f t="shared" si="27"/>
        <v>378</v>
      </c>
      <c r="BD62" s="145">
        <v>1780</v>
      </c>
      <c r="BE62" s="146">
        <f t="shared" si="28"/>
        <v>623</v>
      </c>
      <c r="BF62" s="147">
        <f t="shared" si="70"/>
        <v>16700</v>
      </c>
      <c r="BG62" s="146">
        <f t="shared" si="70"/>
        <v>5845</v>
      </c>
      <c r="BH62" s="96">
        <v>2760</v>
      </c>
      <c r="BI62" s="97">
        <f t="shared" ref="BI62:BI64" si="153">BH62*$E62</f>
        <v>965.99999999999989</v>
      </c>
      <c r="BJ62" s="98">
        <v>1240</v>
      </c>
      <c r="BK62" s="100">
        <f t="shared" ref="BK62:BK64" si="154">BJ62*$E62</f>
        <v>434</v>
      </c>
      <c r="BL62" s="99"/>
      <c r="BM62" s="100">
        <f t="shared" ref="BM62:BM64" si="155">BL62*$E62</f>
        <v>0</v>
      </c>
      <c r="BN62" s="99"/>
      <c r="BO62" s="100">
        <f t="shared" ref="BO62:BO64" si="156">BN62*$E62</f>
        <v>0</v>
      </c>
      <c r="BP62" s="99"/>
      <c r="BQ62" s="100">
        <f t="shared" ref="BQ62:BQ64" si="157">BP62*$E62</f>
        <v>0</v>
      </c>
      <c r="BR62" s="99"/>
      <c r="BS62" s="100">
        <f t="shared" ref="BS62:BS64" si="158">BR62*$E62</f>
        <v>0</v>
      </c>
      <c r="BT62" s="99"/>
      <c r="BU62" s="100">
        <f t="shared" ref="BU62:BU64" si="159">BT62*$E62</f>
        <v>0</v>
      </c>
      <c r="BV62" s="99"/>
      <c r="BW62" s="100">
        <f t="shared" ref="BW62:BW64" si="160">BV62*$E62</f>
        <v>0</v>
      </c>
      <c r="BX62" s="99"/>
      <c r="BY62" s="100">
        <f t="shared" ref="BY62:BY64" si="161">BX62*$E62</f>
        <v>0</v>
      </c>
      <c r="BZ62" s="99"/>
      <c r="CA62" s="100">
        <f t="shared" ref="CA62:CA64" si="162">BZ62*$E62</f>
        <v>0</v>
      </c>
      <c r="CB62" s="99"/>
      <c r="CC62" s="100">
        <f t="shared" ref="CC62:CC64" si="163">CB62*$E62</f>
        <v>0</v>
      </c>
      <c r="CD62" s="99"/>
      <c r="CE62" s="100">
        <f t="shared" ref="CE62:CE64" si="164">CD62*$E62</f>
        <v>0</v>
      </c>
      <c r="CF62" s="101">
        <f t="shared" ref="CF62:CG64" si="165">SUM(BH62,BJ62,BL62,BN62,BP62,BR62,BT62,BV62,BX62,BZ62,CB62,CD62)</f>
        <v>4000</v>
      </c>
      <c r="CG62" s="100">
        <f t="shared" si="165"/>
        <v>1400</v>
      </c>
    </row>
    <row r="63" spans="1:85" s="148" customFormat="1" ht="19.899999999999999" customHeight="1" x14ac:dyDescent="0.5">
      <c r="A63" s="94">
        <v>52</v>
      </c>
      <c r="B63" s="95" t="s">
        <v>121</v>
      </c>
      <c r="C63" s="95" t="s">
        <v>74</v>
      </c>
      <c r="D63" s="94">
        <f>RANK(BF63,$BF$4:$BF$147)</f>
        <v>17</v>
      </c>
      <c r="E63" s="94">
        <v>0.64</v>
      </c>
      <c r="F63" s="94" t="s">
        <v>85</v>
      </c>
      <c r="G63" s="94"/>
      <c r="H63" s="94"/>
      <c r="I63" s="146">
        <f t="shared" si="8"/>
        <v>0</v>
      </c>
      <c r="J63" s="94"/>
      <c r="K63" s="146">
        <f t="shared" si="8"/>
        <v>0</v>
      </c>
      <c r="L63" s="94"/>
      <c r="M63" s="146">
        <f t="shared" si="8"/>
        <v>0</v>
      </c>
      <c r="N63" s="94"/>
      <c r="O63" s="146">
        <f t="shared" si="8"/>
        <v>0</v>
      </c>
      <c r="P63" s="94"/>
      <c r="Q63" s="146">
        <f t="shared" si="133"/>
        <v>0</v>
      </c>
      <c r="R63" s="94"/>
      <c r="S63" s="146">
        <f t="shared" si="9"/>
        <v>0</v>
      </c>
      <c r="T63" s="94"/>
      <c r="U63" s="146">
        <f t="shared" si="10"/>
        <v>0</v>
      </c>
      <c r="V63" s="94"/>
      <c r="W63" s="146">
        <f t="shared" si="11"/>
        <v>0</v>
      </c>
      <c r="X63" s="94"/>
      <c r="Y63" s="146">
        <f t="shared" si="12"/>
        <v>0</v>
      </c>
      <c r="Z63" s="94"/>
      <c r="AA63" s="146">
        <f t="shared" si="13"/>
        <v>0</v>
      </c>
      <c r="AB63" s="94"/>
      <c r="AC63" s="146">
        <f t="shared" si="14"/>
        <v>0</v>
      </c>
      <c r="AD63" s="94"/>
      <c r="AE63" s="146">
        <f t="shared" si="15"/>
        <v>0</v>
      </c>
      <c r="AF63" s="147">
        <f t="shared" si="151"/>
        <v>0</v>
      </c>
      <c r="AG63" s="146">
        <f t="shared" si="152"/>
        <v>0</v>
      </c>
      <c r="AH63" s="145"/>
      <c r="AI63" s="146">
        <f t="shared" si="18"/>
        <v>0</v>
      </c>
      <c r="AJ63" s="145"/>
      <c r="AK63" s="146">
        <f t="shared" si="19"/>
        <v>0</v>
      </c>
      <c r="AL63" s="145"/>
      <c r="AM63" s="146">
        <f t="shared" si="19"/>
        <v>0</v>
      </c>
      <c r="AN63" s="145"/>
      <c r="AO63" s="146">
        <f t="shared" si="20"/>
        <v>0</v>
      </c>
      <c r="AP63" s="145"/>
      <c r="AQ63" s="146">
        <f t="shared" si="21"/>
        <v>0</v>
      </c>
      <c r="AR63" s="145"/>
      <c r="AS63" s="146">
        <f t="shared" si="22"/>
        <v>0</v>
      </c>
      <c r="AT63" s="145"/>
      <c r="AU63" s="146">
        <f t="shared" si="23"/>
        <v>0</v>
      </c>
      <c r="AV63" s="145"/>
      <c r="AW63" s="146">
        <f t="shared" si="24"/>
        <v>0</v>
      </c>
      <c r="AX63" s="145"/>
      <c r="AY63" s="146">
        <f t="shared" si="25"/>
        <v>0</v>
      </c>
      <c r="AZ63" s="145"/>
      <c r="BA63" s="146">
        <f t="shared" si="26"/>
        <v>0</v>
      </c>
      <c r="BB63" s="145"/>
      <c r="BC63" s="146">
        <f t="shared" si="27"/>
        <v>0</v>
      </c>
      <c r="BD63" s="145"/>
      <c r="BE63" s="146">
        <f t="shared" si="28"/>
        <v>0</v>
      </c>
      <c r="BF63" s="147">
        <f t="shared" si="70"/>
        <v>0</v>
      </c>
      <c r="BG63" s="146">
        <f t="shared" si="70"/>
        <v>0</v>
      </c>
      <c r="BH63" s="99"/>
      <c r="BI63" s="100">
        <f t="shared" si="153"/>
        <v>0</v>
      </c>
      <c r="BJ63" s="99"/>
      <c r="BK63" s="100">
        <f t="shared" si="154"/>
        <v>0</v>
      </c>
      <c r="BL63" s="99"/>
      <c r="BM63" s="100">
        <f t="shared" si="155"/>
        <v>0</v>
      </c>
      <c r="BN63" s="99"/>
      <c r="BO63" s="100">
        <f t="shared" si="156"/>
        <v>0</v>
      </c>
      <c r="BP63" s="99"/>
      <c r="BQ63" s="100">
        <f t="shared" si="157"/>
        <v>0</v>
      </c>
      <c r="BR63" s="99"/>
      <c r="BS63" s="100">
        <f t="shared" si="158"/>
        <v>0</v>
      </c>
      <c r="BT63" s="99"/>
      <c r="BU63" s="100">
        <f t="shared" si="159"/>
        <v>0</v>
      </c>
      <c r="BV63" s="99"/>
      <c r="BW63" s="100">
        <f t="shared" si="160"/>
        <v>0</v>
      </c>
      <c r="BX63" s="99"/>
      <c r="BY63" s="100">
        <f t="shared" si="161"/>
        <v>0</v>
      </c>
      <c r="BZ63" s="99"/>
      <c r="CA63" s="100">
        <f t="shared" si="162"/>
        <v>0</v>
      </c>
      <c r="CB63" s="99"/>
      <c r="CC63" s="100">
        <f t="shared" si="163"/>
        <v>0</v>
      </c>
      <c r="CD63" s="99"/>
      <c r="CE63" s="100">
        <f t="shared" si="164"/>
        <v>0</v>
      </c>
      <c r="CF63" s="101">
        <f t="shared" si="165"/>
        <v>0</v>
      </c>
      <c r="CG63" s="100">
        <f t="shared" si="165"/>
        <v>0</v>
      </c>
    </row>
    <row r="64" spans="1:85" s="148" customFormat="1" ht="19.899999999999999" customHeight="1" x14ac:dyDescent="0.5">
      <c r="A64" s="94">
        <v>53</v>
      </c>
      <c r="B64" s="95" t="s">
        <v>122</v>
      </c>
      <c r="C64" s="95" t="s">
        <v>74</v>
      </c>
      <c r="D64" s="94">
        <f>RANK(BF64,$BF$4:$BF$147)</f>
        <v>11</v>
      </c>
      <c r="E64" s="94">
        <v>0.64</v>
      </c>
      <c r="F64" s="94" t="s">
        <v>85</v>
      </c>
      <c r="G64" s="94">
        <v>1350</v>
      </c>
      <c r="H64" s="94"/>
      <c r="I64" s="146">
        <f t="shared" si="8"/>
        <v>0</v>
      </c>
      <c r="J64" s="94"/>
      <c r="K64" s="146">
        <f t="shared" si="8"/>
        <v>0</v>
      </c>
      <c r="L64" s="94"/>
      <c r="M64" s="146">
        <f t="shared" si="8"/>
        <v>0</v>
      </c>
      <c r="N64" s="94"/>
      <c r="O64" s="146">
        <f t="shared" si="8"/>
        <v>0</v>
      </c>
      <c r="P64" s="94"/>
      <c r="Q64" s="146">
        <f t="shared" si="133"/>
        <v>0</v>
      </c>
      <c r="R64" s="94"/>
      <c r="S64" s="146">
        <f t="shared" si="9"/>
        <v>0</v>
      </c>
      <c r="T64" s="94"/>
      <c r="U64" s="146">
        <f t="shared" si="10"/>
        <v>0</v>
      </c>
      <c r="V64" s="94"/>
      <c r="W64" s="146">
        <f t="shared" si="11"/>
        <v>0</v>
      </c>
      <c r="X64" s="94"/>
      <c r="Y64" s="146">
        <f t="shared" si="12"/>
        <v>0</v>
      </c>
      <c r="Z64" s="94"/>
      <c r="AA64" s="146">
        <f t="shared" si="13"/>
        <v>0</v>
      </c>
      <c r="AB64" s="94"/>
      <c r="AC64" s="146">
        <f t="shared" si="14"/>
        <v>0</v>
      </c>
      <c r="AD64" s="94"/>
      <c r="AE64" s="146">
        <f t="shared" si="15"/>
        <v>0</v>
      </c>
      <c r="AF64" s="147">
        <f t="shared" si="151"/>
        <v>0</v>
      </c>
      <c r="AG64" s="146">
        <f t="shared" si="152"/>
        <v>0</v>
      </c>
      <c r="AH64" s="145"/>
      <c r="AI64" s="146">
        <f t="shared" si="18"/>
        <v>0</v>
      </c>
      <c r="AJ64" s="145"/>
      <c r="AK64" s="146">
        <f t="shared" si="19"/>
        <v>0</v>
      </c>
      <c r="AL64" s="145">
        <v>434</v>
      </c>
      <c r="AM64" s="146">
        <f t="shared" si="19"/>
        <v>277.76</v>
      </c>
      <c r="AN64" s="145">
        <v>280</v>
      </c>
      <c r="AO64" s="146">
        <f t="shared" si="20"/>
        <v>179.20000000000002</v>
      </c>
      <c r="AP64" s="145"/>
      <c r="AQ64" s="146">
        <f t="shared" si="21"/>
        <v>0</v>
      </c>
      <c r="AR64" s="145">
        <v>1120</v>
      </c>
      <c r="AS64" s="146">
        <f t="shared" si="22"/>
        <v>716.80000000000007</v>
      </c>
      <c r="AT64" s="145">
        <v>840</v>
      </c>
      <c r="AU64" s="146">
        <f t="shared" si="23"/>
        <v>537.6</v>
      </c>
      <c r="AV64" s="145">
        <v>1246</v>
      </c>
      <c r="AW64" s="146">
        <f t="shared" si="24"/>
        <v>797.44</v>
      </c>
      <c r="AX64" s="145">
        <v>1260</v>
      </c>
      <c r="AY64" s="146">
        <f t="shared" si="25"/>
        <v>806.4</v>
      </c>
      <c r="AZ64" s="145">
        <v>1400</v>
      </c>
      <c r="BA64" s="146">
        <f t="shared" si="26"/>
        <v>896</v>
      </c>
      <c r="BB64" s="145">
        <v>336</v>
      </c>
      <c r="BC64" s="146">
        <f t="shared" si="27"/>
        <v>215.04</v>
      </c>
      <c r="BD64" s="145">
        <v>910</v>
      </c>
      <c r="BE64" s="146">
        <f t="shared" si="28"/>
        <v>582.4</v>
      </c>
      <c r="BF64" s="147">
        <f t="shared" si="70"/>
        <v>7826</v>
      </c>
      <c r="BG64" s="146">
        <f t="shared" si="70"/>
        <v>5008.6400000000003</v>
      </c>
      <c r="BH64" s="99">
        <v>1050</v>
      </c>
      <c r="BI64" s="100">
        <f t="shared" si="153"/>
        <v>672</v>
      </c>
      <c r="BJ64" s="99">
        <v>588</v>
      </c>
      <c r="BK64" s="100">
        <f t="shared" si="154"/>
        <v>376.32</v>
      </c>
      <c r="BL64" s="99"/>
      <c r="BM64" s="100">
        <f t="shared" si="155"/>
        <v>0</v>
      </c>
      <c r="BN64" s="99"/>
      <c r="BO64" s="100">
        <f t="shared" si="156"/>
        <v>0</v>
      </c>
      <c r="BP64" s="99"/>
      <c r="BQ64" s="100">
        <f t="shared" si="157"/>
        <v>0</v>
      </c>
      <c r="BR64" s="99"/>
      <c r="BS64" s="100">
        <f t="shared" si="158"/>
        <v>0</v>
      </c>
      <c r="BT64" s="99"/>
      <c r="BU64" s="100">
        <f t="shared" si="159"/>
        <v>0</v>
      </c>
      <c r="BV64" s="99"/>
      <c r="BW64" s="100">
        <f t="shared" si="160"/>
        <v>0</v>
      </c>
      <c r="BX64" s="99"/>
      <c r="BY64" s="100">
        <f t="shared" si="161"/>
        <v>0</v>
      </c>
      <c r="BZ64" s="99"/>
      <c r="CA64" s="100">
        <f t="shared" si="162"/>
        <v>0</v>
      </c>
      <c r="CB64" s="99"/>
      <c r="CC64" s="100">
        <f t="shared" si="163"/>
        <v>0</v>
      </c>
      <c r="CD64" s="99"/>
      <c r="CE64" s="100">
        <f t="shared" si="164"/>
        <v>0</v>
      </c>
      <c r="CF64" s="101">
        <f t="shared" si="165"/>
        <v>1638</v>
      </c>
      <c r="CG64" s="100">
        <f t="shared" si="165"/>
        <v>1048.32</v>
      </c>
    </row>
    <row r="65" spans="1:85" s="148" customFormat="1" ht="19.899999999999999" customHeight="1" x14ac:dyDescent="0.5">
      <c r="A65" s="94"/>
      <c r="B65" s="95"/>
      <c r="C65" s="95"/>
      <c r="D65" s="94"/>
      <c r="E65" s="94"/>
      <c r="F65" s="94"/>
      <c r="G65" s="94"/>
      <c r="H65" s="94"/>
      <c r="I65" s="146"/>
      <c r="J65" s="94"/>
      <c r="K65" s="146"/>
      <c r="L65" s="94"/>
      <c r="M65" s="146"/>
      <c r="N65" s="94"/>
      <c r="O65" s="146"/>
      <c r="P65" s="94"/>
      <c r="Q65" s="146"/>
      <c r="R65" s="94"/>
      <c r="S65" s="146"/>
      <c r="T65" s="94"/>
      <c r="U65" s="146"/>
      <c r="V65" s="94"/>
      <c r="W65" s="146"/>
      <c r="X65" s="94"/>
      <c r="Y65" s="146"/>
      <c r="Z65" s="94"/>
      <c r="AA65" s="146"/>
      <c r="AB65" s="94"/>
      <c r="AC65" s="146"/>
      <c r="AD65" s="94"/>
      <c r="AE65" s="146"/>
      <c r="AF65" s="147"/>
      <c r="AG65" s="146"/>
      <c r="AH65" s="145"/>
      <c r="AI65" s="146"/>
      <c r="AJ65" s="145"/>
      <c r="AK65" s="146"/>
      <c r="AL65" s="145"/>
      <c r="AM65" s="146"/>
      <c r="AN65" s="145"/>
      <c r="AO65" s="146"/>
      <c r="AP65" s="145"/>
      <c r="AQ65" s="146"/>
      <c r="AR65" s="145"/>
      <c r="AS65" s="146"/>
      <c r="AT65" s="145"/>
      <c r="AU65" s="146"/>
      <c r="AV65" s="145"/>
      <c r="AW65" s="146"/>
      <c r="AX65" s="145"/>
      <c r="AY65" s="146"/>
      <c r="AZ65" s="145"/>
      <c r="BA65" s="146"/>
      <c r="BB65" s="145"/>
      <c r="BC65" s="146"/>
      <c r="BD65" s="145"/>
      <c r="BE65" s="146"/>
      <c r="BF65" s="147"/>
      <c r="BG65" s="146"/>
      <c r="BH65" s="99"/>
      <c r="BI65" s="100"/>
      <c r="BJ65" s="99"/>
      <c r="BK65" s="100"/>
      <c r="BL65" s="99"/>
      <c r="BM65" s="100"/>
      <c r="BN65" s="99"/>
      <c r="BO65" s="100"/>
      <c r="BP65" s="99"/>
      <c r="BQ65" s="100"/>
      <c r="BR65" s="99"/>
      <c r="BS65" s="100"/>
      <c r="BT65" s="99"/>
      <c r="BU65" s="100"/>
      <c r="BV65" s="99"/>
      <c r="BW65" s="100"/>
      <c r="BX65" s="99"/>
      <c r="BY65" s="100"/>
      <c r="BZ65" s="99"/>
      <c r="CA65" s="100"/>
      <c r="CB65" s="99"/>
      <c r="CC65" s="100"/>
      <c r="CD65" s="99"/>
      <c r="CE65" s="100"/>
      <c r="CF65" s="101"/>
      <c r="CG65" s="100"/>
    </row>
    <row r="66" spans="1:85" s="148" customFormat="1" ht="19.899999999999999" customHeight="1" x14ac:dyDescent="0.5">
      <c r="A66" s="94">
        <v>54</v>
      </c>
      <c r="B66" s="95" t="s">
        <v>123</v>
      </c>
      <c r="C66" s="95" t="s">
        <v>77</v>
      </c>
      <c r="D66" s="94">
        <f>RANK(BF66,$BF$4:$BF$147)</f>
        <v>17</v>
      </c>
      <c r="E66" s="94">
        <v>1</v>
      </c>
      <c r="F66" s="94" t="s">
        <v>75</v>
      </c>
      <c r="G66" s="94"/>
      <c r="H66" s="94"/>
      <c r="I66" s="146">
        <f t="shared" si="8"/>
        <v>0</v>
      </c>
      <c r="J66" s="94"/>
      <c r="K66" s="146">
        <f t="shared" si="8"/>
        <v>0</v>
      </c>
      <c r="L66" s="94"/>
      <c r="M66" s="146">
        <f t="shared" si="8"/>
        <v>0</v>
      </c>
      <c r="N66" s="94"/>
      <c r="O66" s="146">
        <f t="shared" si="8"/>
        <v>0</v>
      </c>
      <c r="P66" s="94"/>
      <c r="Q66" s="146">
        <f t="shared" si="133"/>
        <v>0</v>
      </c>
      <c r="R66" s="94"/>
      <c r="S66" s="146">
        <f t="shared" si="9"/>
        <v>0</v>
      </c>
      <c r="T66" s="94"/>
      <c r="U66" s="146">
        <f t="shared" si="10"/>
        <v>0</v>
      </c>
      <c r="V66" s="94"/>
      <c r="W66" s="146">
        <f t="shared" si="11"/>
        <v>0</v>
      </c>
      <c r="X66" s="94"/>
      <c r="Y66" s="146">
        <f t="shared" si="12"/>
        <v>0</v>
      </c>
      <c r="Z66" s="94"/>
      <c r="AA66" s="146">
        <f t="shared" si="13"/>
        <v>0</v>
      </c>
      <c r="AB66" s="94"/>
      <c r="AC66" s="146">
        <f t="shared" si="14"/>
        <v>0</v>
      </c>
      <c r="AD66" s="94"/>
      <c r="AE66" s="146">
        <f t="shared" si="15"/>
        <v>0</v>
      </c>
      <c r="AF66" s="147">
        <f t="shared" ref="AF66:AF68" si="166">SUM(H66,J66,L66,N66,P66,R66,T66,V66,X66,Z66,AB66,AD66)</f>
        <v>0</v>
      </c>
      <c r="AG66" s="146">
        <f t="shared" ref="AG66:AG68" si="167">SUM(I66,K66,M66,O66,Q66,S66,U66,W66,Y66,AA66,AC66,AE66)</f>
        <v>0</v>
      </c>
      <c r="AH66" s="145"/>
      <c r="AI66" s="146">
        <f t="shared" si="18"/>
        <v>0</v>
      </c>
      <c r="AJ66" s="145"/>
      <c r="AK66" s="146">
        <f t="shared" si="19"/>
        <v>0</v>
      </c>
      <c r="AL66" s="145"/>
      <c r="AM66" s="146">
        <f t="shared" si="19"/>
        <v>0</v>
      </c>
      <c r="AN66" s="145"/>
      <c r="AO66" s="146">
        <f t="shared" si="20"/>
        <v>0</v>
      </c>
      <c r="AP66" s="145"/>
      <c r="AQ66" s="146">
        <f t="shared" si="21"/>
        <v>0</v>
      </c>
      <c r="AR66" s="145"/>
      <c r="AS66" s="146">
        <f t="shared" si="22"/>
        <v>0</v>
      </c>
      <c r="AT66" s="145"/>
      <c r="AU66" s="146">
        <f t="shared" si="23"/>
        <v>0</v>
      </c>
      <c r="AV66" s="145"/>
      <c r="AW66" s="146">
        <f t="shared" si="24"/>
        <v>0</v>
      </c>
      <c r="AX66" s="145"/>
      <c r="AY66" s="146">
        <f t="shared" si="25"/>
        <v>0</v>
      </c>
      <c r="AZ66" s="145"/>
      <c r="BA66" s="146">
        <f t="shared" si="26"/>
        <v>0</v>
      </c>
      <c r="BB66" s="145"/>
      <c r="BC66" s="146">
        <f t="shared" si="27"/>
        <v>0</v>
      </c>
      <c r="BD66" s="145"/>
      <c r="BE66" s="146">
        <f t="shared" si="28"/>
        <v>0</v>
      </c>
      <c r="BF66" s="147">
        <f t="shared" si="70"/>
        <v>0</v>
      </c>
      <c r="BG66" s="146">
        <f t="shared" si="70"/>
        <v>0</v>
      </c>
      <c r="BH66" s="99"/>
      <c r="BI66" s="100">
        <f t="shared" ref="BI66:BI68" si="168">BH66*$E66</f>
        <v>0</v>
      </c>
      <c r="BJ66" s="99"/>
      <c r="BK66" s="100">
        <f t="shared" ref="BK66:BK68" si="169">BJ66*$E66</f>
        <v>0</v>
      </c>
      <c r="BL66" s="99"/>
      <c r="BM66" s="100">
        <f t="shared" ref="BM66:BM68" si="170">BL66*$E66</f>
        <v>0</v>
      </c>
      <c r="BN66" s="99"/>
      <c r="BO66" s="100">
        <f t="shared" ref="BO66:BO68" si="171">BN66*$E66</f>
        <v>0</v>
      </c>
      <c r="BP66" s="99"/>
      <c r="BQ66" s="100">
        <f t="shared" ref="BQ66:BQ68" si="172">BP66*$E66</f>
        <v>0</v>
      </c>
      <c r="BR66" s="99"/>
      <c r="BS66" s="100">
        <f t="shared" ref="BS66:BS68" si="173">BR66*$E66</f>
        <v>0</v>
      </c>
      <c r="BT66" s="99"/>
      <c r="BU66" s="100">
        <f t="shared" ref="BU66:BU68" si="174">BT66*$E66</f>
        <v>0</v>
      </c>
      <c r="BV66" s="99"/>
      <c r="BW66" s="100">
        <f t="shared" ref="BW66:BW68" si="175">BV66*$E66</f>
        <v>0</v>
      </c>
      <c r="BX66" s="99"/>
      <c r="BY66" s="100">
        <f t="shared" ref="BY66:BY68" si="176">BX66*$E66</f>
        <v>0</v>
      </c>
      <c r="BZ66" s="99"/>
      <c r="CA66" s="100">
        <f t="shared" ref="CA66:CA68" si="177">BZ66*$E66</f>
        <v>0</v>
      </c>
      <c r="CB66" s="99"/>
      <c r="CC66" s="100">
        <f t="shared" ref="CC66:CC68" si="178">CB66*$E66</f>
        <v>0</v>
      </c>
      <c r="CD66" s="99"/>
      <c r="CE66" s="100">
        <f t="shared" ref="CE66:CE68" si="179">CD66*$E66</f>
        <v>0</v>
      </c>
      <c r="CF66" s="101">
        <f t="shared" ref="CF66:CG68" si="180">SUM(BH66,BJ66,BL66,BN66,BP66,BR66,BT66,BV66,BX66,BZ66,CB66,CD66)</f>
        <v>0</v>
      </c>
      <c r="CG66" s="100">
        <f t="shared" si="180"/>
        <v>0</v>
      </c>
    </row>
    <row r="67" spans="1:85" s="148" customFormat="1" ht="19.899999999999999" customHeight="1" x14ac:dyDescent="0.5">
      <c r="A67" s="94">
        <v>55</v>
      </c>
      <c r="B67" s="95" t="s">
        <v>124</v>
      </c>
      <c r="C67" s="95" t="s">
        <v>77</v>
      </c>
      <c r="D67" s="94">
        <f>RANK(BF67,$BF$4:$BF$147)</f>
        <v>17</v>
      </c>
      <c r="E67" s="94">
        <v>0.6</v>
      </c>
      <c r="F67" s="94" t="s">
        <v>75</v>
      </c>
      <c r="G67" s="94"/>
      <c r="H67" s="94"/>
      <c r="I67" s="146">
        <f t="shared" si="8"/>
        <v>0</v>
      </c>
      <c r="J67" s="94"/>
      <c r="K67" s="146">
        <f t="shared" si="8"/>
        <v>0</v>
      </c>
      <c r="L67" s="94"/>
      <c r="M67" s="146">
        <f t="shared" si="8"/>
        <v>0</v>
      </c>
      <c r="N67" s="94"/>
      <c r="O67" s="146">
        <f t="shared" si="8"/>
        <v>0</v>
      </c>
      <c r="P67" s="94"/>
      <c r="Q67" s="146">
        <f t="shared" si="133"/>
        <v>0</v>
      </c>
      <c r="R67" s="94"/>
      <c r="S67" s="146">
        <f t="shared" si="9"/>
        <v>0</v>
      </c>
      <c r="T67" s="94"/>
      <c r="U67" s="146">
        <f t="shared" si="10"/>
        <v>0</v>
      </c>
      <c r="V67" s="94"/>
      <c r="W67" s="146">
        <f t="shared" si="11"/>
        <v>0</v>
      </c>
      <c r="X67" s="94"/>
      <c r="Y67" s="146">
        <f t="shared" si="12"/>
        <v>0</v>
      </c>
      <c r="Z67" s="94"/>
      <c r="AA67" s="146">
        <f t="shared" si="13"/>
        <v>0</v>
      </c>
      <c r="AB67" s="94"/>
      <c r="AC67" s="146">
        <f t="shared" si="14"/>
        <v>0</v>
      </c>
      <c r="AD67" s="94"/>
      <c r="AE67" s="146">
        <f t="shared" si="15"/>
        <v>0</v>
      </c>
      <c r="AF67" s="147">
        <f t="shared" si="166"/>
        <v>0</v>
      </c>
      <c r="AG67" s="146">
        <f t="shared" si="167"/>
        <v>0</v>
      </c>
      <c r="AH67" s="145"/>
      <c r="AI67" s="146">
        <f t="shared" si="18"/>
        <v>0</v>
      </c>
      <c r="AJ67" s="145"/>
      <c r="AK67" s="146">
        <f t="shared" si="19"/>
        <v>0</v>
      </c>
      <c r="AL67" s="145"/>
      <c r="AM67" s="146">
        <f t="shared" si="19"/>
        <v>0</v>
      </c>
      <c r="AN67" s="145"/>
      <c r="AO67" s="146">
        <f t="shared" si="20"/>
        <v>0</v>
      </c>
      <c r="AP67" s="145"/>
      <c r="AQ67" s="146">
        <f t="shared" si="21"/>
        <v>0</v>
      </c>
      <c r="AR67" s="145"/>
      <c r="AS67" s="146">
        <f t="shared" si="22"/>
        <v>0</v>
      </c>
      <c r="AT67" s="145"/>
      <c r="AU67" s="146">
        <f t="shared" si="23"/>
        <v>0</v>
      </c>
      <c r="AV67" s="145"/>
      <c r="AW67" s="146">
        <f t="shared" si="24"/>
        <v>0</v>
      </c>
      <c r="AX67" s="145"/>
      <c r="AY67" s="146">
        <f t="shared" si="25"/>
        <v>0</v>
      </c>
      <c r="AZ67" s="145"/>
      <c r="BA67" s="146">
        <f t="shared" si="26"/>
        <v>0</v>
      </c>
      <c r="BB67" s="145"/>
      <c r="BC67" s="146">
        <f t="shared" si="27"/>
        <v>0</v>
      </c>
      <c r="BD67" s="145"/>
      <c r="BE67" s="146">
        <f t="shared" si="28"/>
        <v>0</v>
      </c>
      <c r="BF67" s="147">
        <f t="shared" si="70"/>
        <v>0</v>
      </c>
      <c r="BG67" s="146">
        <f t="shared" si="70"/>
        <v>0</v>
      </c>
      <c r="BH67" s="99"/>
      <c r="BI67" s="100">
        <f t="shared" si="168"/>
        <v>0</v>
      </c>
      <c r="BJ67" s="99"/>
      <c r="BK67" s="100">
        <f t="shared" si="169"/>
        <v>0</v>
      </c>
      <c r="BL67" s="99"/>
      <c r="BM67" s="100">
        <f t="shared" si="170"/>
        <v>0</v>
      </c>
      <c r="BN67" s="99"/>
      <c r="BO67" s="100">
        <f t="shared" si="171"/>
        <v>0</v>
      </c>
      <c r="BP67" s="99"/>
      <c r="BQ67" s="100">
        <f t="shared" si="172"/>
        <v>0</v>
      </c>
      <c r="BR67" s="99"/>
      <c r="BS67" s="100">
        <f t="shared" si="173"/>
        <v>0</v>
      </c>
      <c r="BT67" s="99"/>
      <c r="BU67" s="100">
        <f t="shared" si="174"/>
        <v>0</v>
      </c>
      <c r="BV67" s="99"/>
      <c r="BW67" s="100">
        <f t="shared" si="175"/>
        <v>0</v>
      </c>
      <c r="BX67" s="99"/>
      <c r="BY67" s="100">
        <f t="shared" si="176"/>
        <v>0</v>
      </c>
      <c r="BZ67" s="99"/>
      <c r="CA67" s="100">
        <f t="shared" si="177"/>
        <v>0</v>
      </c>
      <c r="CB67" s="99"/>
      <c r="CC67" s="100">
        <f t="shared" si="178"/>
        <v>0</v>
      </c>
      <c r="CD67" s="99"/>
      <c r="CE67" s="100">
        <f t="shared" si="179"/>
        <v>0</v>
      </c>
      <c r="CF67" s="101">
        <f t="shared" si="180"/>
        <v>0</v>
      </c>
      <c r="CG67" s="100">
        <f t="shared" si="180"/>
        <v>0</v>
      </c>
    </row>
    <row r="68" spans="1:85" s="148" customFormat="1" ht="19.899999999999999" customHeight="1" x14ac:dyDescent="0.5">
      <c r="A68" s="94">
        <v>56</v>
      </c>
      <c r="B68" s="95" t="s">
        <v>125</v>
      </c>
      <c r="C68" s="95" t="s">
        <v>74</v>
      </c>
      <c r="D68" s="94">
        <f>RANK(BF68,$BF$4:$BF$147)</f>
        <v>17</v>
      </c>
      <c r="E68" s="94">
        <v>0.64</v>
      </c>
      <c r="F68" s="94" t="s">
        <v>85</v>
      </c>
      <c r="G68" s="94"/>
      <c r="H68" s="94"/>
      <c r="I68" s="146">
        <f t="shared" si="8"/>
        <v>0</v>
      </c>
      <c r="J68" s="94"/>
      <c r="K68" s="146">
        <f t="shared" si="8"/>
        <v>0</v>
      </c>
      <c r="L68" s="94"/>
      <c r="M68" s="146">
        <f t="shared" si="8"/>
        <v>0</v>
      </c>
      <c r="N68" s="94"/>
      <c r="O68" s="146">
        <f t="shared" si="8"/>
        <v>0</v>
      </c>
      <c r="P68" s="94"/>
      <c r="Q68" s="146">
        <f t="shared" si="133"/>
        <v>0</v>
      </c>
      <c r="R68" s="94"/>
      <c r="S68" s="146">
        <f t="shared" si="9"/>
        <v>0</v>
      </c>
      <c r="T68" s="94"/>
      <c r="U68" s="146">
        <f t="shared" si="10"/>
        <v>0</v>
      </c>
      <c r="V68" s="94"/>
      <c r="W68" s="146">
        <f t="shared" si="11"/>
        <v>0</v>
      </c>
      <c r="X68" s="94"/>
      <c r="Y68" s="146">
        <f t="shared" si="12"/>
        <v>0</v>
      </c>
      <c r="Z68" s="94"/>
      <c r="AA68" s="146">
        <f t="shared" si="13"/>
        <v>0</v>
      </c>
      <c r="AB68" s="94"/>
      <c r="AC68" s="146">
        <f t="shared" si="14"/>
        <v>0</v>
      </c>
      <c r="AD68" s="94"/>
      <c r="AE68" s="146">
        <f t="shared" si="15"/>
        <v>0</v>
      </c>
      <c r="AF68" s="147">
        <f t="shared" si="166"/>
        <v>0</v>
      </c>
      <c r="AG68" s="146">
        <f t="shared" si="167"/>
        <v>0</v>
      </c>
      <c r="AH68" s="145"/>
      <c r="AI68" s="146">
        <f t="shared" si="18"/>
        <v>0</v>
      </c>
      <c r="AJ68" s="145"/>
      <c r="AK68" s="146">
        <f t="shared" si="19"/>
        <v>0</v>
      </c>
      <c r="AL68" s="145"/>
      <c r="AM68" s="146">
        <f t="shared" si="19"/>
        <v>0</v>
      </c>
      <c r="AN68" s="145"/>
      <c r="AO68" s="146">
        <f t="shared" si="20"/>
        <v>0</v>
      </c>
      <c r="AP68" s="145"/>
      <c r="AQ68" s="146">
        <f t="shared" si="21"/>
        <v>0</v>
      </c>
      <c r="AR68" s="145"/>
      <c r="AS68" s="146">
        <f t="shared" si="22"/>
        <v>0</v>
      </c>
      <c r="AT68" s="145"/>
      <c r="AU68" s="146">
        <f t="shared" si="23"/>
        <v>0</v>
      </c>
      <c r="AV68" s="145"/>
      <c r="AW68" s="146">
        <f t="shared" si="24"/>
        <v>0</v>
      </c>
      <c r="AX68" s="145"/>
      <c r="AY68" s="146">
        <f t="shared" si="25"/>
        <v>0</v>
      </c>
      <c r="AZ68" s="145"/>
      <c r="BA68" s="146">
        <f t="shared" si="26"/>
        <v>0</v>
      </c>
      <c r="BB68" s="145"/>
      <c r="BC68" s="146">
        <f t="shared" si="27"/>
        <v>0</v>
      </c>
      <c r="BD68" s="145"/>
      <c r="BE68" s="146">
        <f t="shared" si="28"/>
        <v>0</v>
      </c>
      <c r="BF68" s="147">
        <f t="shared" si="70"/>
        <v>0</v>
      </c>
      <c r="BG68" s="146">
        <f t="shared" si="70"/>
        <v>0</v>
      </c>
      <c r="BH68" s="99"/>
      <c r="BI68" s="100">
        <f t="shared" si="168"/>
        <v>0</v>
      </c>
      <c r="BJ68" s="99"/>
      <c r="BK68" s="100">
        <f t="shared" si="169"/>
        <v>0</v>
      </c>
      <c r="BL68" s="99"/>
      <c r="BM68" s="100">
        <f t="shared" si="170"/>
        <v>0</v>
      </c>
      <c r="BN68" s="99"/>
      <c r="BO68" s="100">
        <f t="shared" si="171"/>
        <v>0</v>
      </c>
      <c r="BP68" s="99"/>
      <c r="BQ68" s="100">
        <f t="shared" si="172"/>
        <v>0</v>
      </c>
      <c r="BR68" s="99"/>
      <c r="BS68" s="100">
        <f t="shared" si="173"/>
        <v>0</v>
      </c>
      <c r="BT68" s="99"/>
      <c r="BU68" s="100">
        <f t="shared" si="174"/>
        <v>0</v>
      </c>
      <c r="BV68" s="99"/>
      <c r="BW68" s="100">
        <f t="shared" si="175"/>
        <v>0</v>
      </c>
      <c r="BX68" s="99"/>
      <c r="BY68" s="100">
        <f t="shared" si="176"/>
        <v>0</v>
      </c>
      <c r="BZ68" s="99"/>
      <c r="CA68" s="100">
        <f t="shared" si="177"/>
        <v>0</v>
      </c>
      <c r="CB68" s="99"/>
      <c r="CC68" s="100">
        <f t="shared" si="178"/>
        <v>0</v>
      </c>
      <c r="CD68" s="99"/>
      <c r="CE68" s="100">
        <f t="shared" si="179"/>
        <v>0</v>
      </c>
      <c r="CF68" s="101">
        <f t="shared" si="180"/>
        <v>0</v>
      </c>
      <c r="CG68" s="100">
        <f t="shared" si="180"/>
        <v>0</v>
      </c>
    </row>
    <row r="69" spans="1:85" s="148" customFormat="1" ht="19.899999999999999" customHeight="1" x14ac:dyDescent="0.5">
      <c r="A69" s="94"/>
      <c r="B69" s="95"/>
      <c r="C69" s="95"/>
      <c r="D69" s="94"/>
      <c r="E69" s="94"/>
      <c r="F69" s="94"/>
      <c r="G69" s="94"/>
      <c r="H69" s="94"/>
      <c r="I69" s="146"/>
      <c r="J69" s="94"/>
      <c r="K69" s="146"/>
      <c r="L69" s="94"/>
      <c r="M69" s="146"/>
      <c r="N69" s="94"/>
      <c r="O69" s="146"/>
      <c r="P69" s="94"/>
      <c r="Q69" s="146"/>
      <c r="R69" s="94"/>
      <c r="S69" s="146"/>
      <c r="T69" s="94"/>
      <c r="U69" s="146"/>
      <c r="V69" s="94"/>
      <c r="W69" s="146"/>
      <c r="X69" s="94"/>
      <c r="Y69" s="146"/>
      <c r="Z69" s="94"/>
      <c r="AA69" s="146"/>
      <c r="AB69" s="94"/>
      <c r="AC69" s="146"/>
      <c r="AD69" s="94"/>
      <c r="AE69" s="146"/>
      <c r="AF69" s="147"/>
      <c r="AG69" s="146"/>
      <c r="AH69" s="145"/>
      <c r="AI69" s="146"/>
      <c r="AJ69" s="145"/>
      <c r="AK69" s="146"/>
      <c r="AL69" s="145"/>
      <c r="AM69" s="146"/>
      <c r="AN69" s="145"/>
      <c r="AO69" s="146"/>
      <c r="AP69" s="145"/>
      <c r="AQ69" s="146"/>
      <c r="AR69" s="145"/>
      <c r="AS69" s="146"/>
      <c r="AT69" s="145"/>
      <c r="AU69" s="146"/>
      <c r="AV69" s="145"/>
      <c r="AW69" s="146"/>
      <c r="AX69" s="145"/>
      <c r="AY69" s="146"/>
      <c r="AZ69" s="145"/>
      <c r="BA69" s="146"/>
      <c r="BB69" s="145"/>
      <c r="BC69" s="146"/>
      <c r="BD69" s="145"/>
      <c r="BE69" s="146"/>
      <c r="BF69" s="147"/>
      <c r="BG69" s="146"/>
      <c r="BH69" s="99"/>
      <c r="BI69" s="100"/>
      <c r="BJ69" s="99"/>
      <c r="BK69" s="100"/>
      <c r="BL69" s="99"/>
      <c r="BM69" s="100"/>
      <c r="BN69" s="99"/>
      <c r="BO69" s="100"/>
      <c r="BP69" s="99"/>
      <c r="BQ69" s="100"/>
      <c r="BR69" s="99"/>
      <c r="BS69" s="100"/>
      <c r="BT69" s="99"/>
      <c r="BU69" s="100"/>
      <c r="BV69" s="99"/>
      <c r="BW69" s="100"/>
      <c r="BX69" s="99"/>
      <c r="BY69" s="100"/>
      <c r="BZ69" s="99"/>
      <c r="CA69" s="100"/>
      <c r="CB69" s="99"/>
      <c r="CC69" s="100"/>
      <c r="CD69" s="99"/>
      <c r="CE69" s="100"/>
      <c r="CF69" s="101"/>
      <c r="CG69" s="100"/>
    </row>
    <row r="70" spans="1:85" s="148" customFormat="1" ht="19.899999999999999" customHeight="1" x14ac:dyDescent="0.5">
      <c r="A70" s="94">
        <v>57</v>
      </c>
      <c r="B70" s="95" t="s">
        <v>126</v>
      </c>
      <c r="C70" s="95" t="s">
        <v>77</v>
      </c>
      <c r="D70" s="94">
        <f>RANK(BF70,$BF$4:$BF$147)</f>
        <v>17</v>
      </c>
      <c r="E70" s="94">
        <v>1</v>
      </c>
      <c r="F70" s="94" t="s">
        <v>75</v>
      </c>
      <c r="G70" s="94"/>
      <c r="H70" s="94"/>
      <c r="I70" s="146">
        <f t="shared" si="8"/>
        <v>0</v>
      </c>
      <c r="J70" s="94"/>
      <c r="K70" s="146">
        <f t="shared" si="8"/>
        <v>0</v>
      </c>
      <c r="L70" s="94"/>
      <c r="M70" s="146">
        <f t="shared" si="8"/>
        <v>0</v>
      </c>
      <c r="N70" s="94"/>
      <c r="O70" s="146">
        <f t="shared" si="8"/>
        <v>0</v>
      </c>
      <c r="P70" s="94"/>
      <c r="Q70" s="146">
        <f t="shared" si="133"/>
        <v>0</v>
      </c>
      <c r="R70" s="94"/>
      <c r="S70" s="146">
        <f t="shared" si="9"/>
        <v>0</v>
      </c>
      <c r="T70" s="94"/>
      <c r="U70" s="146">
        <f t="shared" si="10"/>
        <v>0</v>
      </c>
      <c r="V70" s="94"/>
      <c r="W70" s="146">
        <f t="shared" si="11"/>
        <v>0</v>
      </c>
      <c r="X70" s="94"/>
      <c r="Y70" s="146">
        <f t="shared" si="12"/>
        <v>0</v>
      </c>
      <c r="Z70" s="94"/>
      <c r="AA70" s="146">
        <f t="shared" si="13"/>
        <v>0</v>
      </c>
      <c r="AB70" s="94"/>
      <c r="AC70" s="146">
        <f t="shared" si="14"/>
        <v>0</v>
      </c>
      <c r="AD70" s="94"/>
      <c r="AE70" s="146">
        <f t="shared" si="15"/>
        <v>0</v>
      </c>
      <c r="AF70" s="147">
        <f t="shared" ref="AF70:AF72" si="181">SUM(H70,J70,L70,N70,P70,R70,T70,V70,X70,Z70,AB70,AD70)</f>
        <v>0</v>
      </c>
      <c r="AG70" s="146">
        <f t="shared" ref="AG70:AG72" si="182">SUM(I70,K70,M70,O70,Q70,S70,U70,W70,Y70,AA70,AC70,AE70)</f>
        <v>0</v>
      </c>
      <c r="AH70" s="145"/>
      <c r="AI70" s="146">
        <f t="shared" si="18"/>
        <v>0</v>
      </c>
      <c r="AJ70" s="145"/>
      <c r="AK70" s="146">
        <f t="shared" si="19"/>
        <v>0</v>
      </c>
      <c r="AL70" s="145"/>
      <c r="AM70" s="146">
        <f t="shared" si="19"/>
        <v>0</v>
      </c>
      <c r="AN70" s="145"/>
      <c r="AO70" s="146">
        <f t="shared" si="20"/>
        <v>0</v>
      </c>
      <c r="AP70" s="145"/>
      <c r="AQ70" s="146">
        <f t="shared" si="21"/>
        <v>0</v>
      </c>
      <c r="AR70" s="145"/>
      <c r="AS70" s="146">
        <f t="shared" si="22"/>
        <v>0</v>
      </c>
      <c r="AT70" s="145"/>
      <c r="AU70" s="146">
        <f t="shared" si="23"/>
        <v>0</v>
      </c>
      <c r="AV70" s="145"/>
      <c r="AW70" s="146">
        <f t="shared" si="24"/>
        <v>0</v>
      </c>
      <c r="AX70" s="145"/>
      <c r="AY70" s="146">
        <f t="shared" si="25"/>
        <v>0</v>
      </c>
      <c r="AZ70" s="145"/>
      <c r="BA70" s="146">
        <f t="shared" si="26"/>
        <v>0</v>
      </c>
      <c r="BB70" s="145"/>
      <c r="BC70" s="146">
        <f t="shared" si="27"/>
        <v>0</v>
      </c>
      <c r="BD70" s="145"/>
      <c r="BE70" s="146">
        <f t="shared" si="28"/>
        <v>0</v>
      </c>
      <c r="BF70" s="147">
        <f t="shared" si="70"/>
        <v>0</v>
      </c>
      <c r="BG70" s="146">
        <f t="shared" si="70"/>
        <v>0</v>
      </c>
      <c r="BH70" s="99"/>
      <c r="BI70" s="100">
        <f t="shared" ref="BI70:BK114" si="183">BH70*$E70</f>
        <v>0</v>
      </c>
      <c r="BJ70" s="99"/>
      <c r="BK70" s="100">
        <f t="shared" ref="BK70:BK72" si="184">BJ70*$E70</f>
        <v>0</v>
      </c>
      <c r="BL70" s="99"/>
      <c r="BM70" s="100">
        <f t="shared" ref="BM70:BM72" si="185">BL70*$E70</f>
        <v>0</v>
      </c>
      <c r="BN70" s="99"/>
      <c r="BO70" s="100">
        <f t="shared" ref="BO70:BO72" si="186">BN70*$E70</f>
        <v>0</v>
      </c>
      <c r="BP70" s="99"/>
      <c r="BQ70" s="100">
        <f t="shared" ref="BQ70:BQ72" si="187">BP70*$E70</f>
        <v>0</v>
      </c>
      <c r="BR70" s="99"/>
      <c r="BS70" s="100">
        <f t="shared" ref="BS70:BS72" si="188">BR70*$E70</f>
        <v>0</v>
      </c>
      <c r="BT70" s="99"/>
      <c r="BU70" s="100">
        <f t="shared" ref="BU70:BU72" si="189">BT70*$E70</f>
        <v>0</v>
      </c>
      <c r="BV70" s="99"/>
      <c r="BW70" s="100">
        <f t="shared" ref="BW70:BW72" si="190">BV70*$E70</f>
        <v>0</v>
      </c>
      <c r="BX70" s="99"/>
      <c r="BY70" s="100">
        <f t="shared" ref="BY70:BY72" si="191">BX70*$E70</f>
        <v>0</v>
      </c>
      <c r="BZ70" s="99"/>
      <c r="CA70" s="100">
        <f t="shared" ref="CA70:CA72" si="192">BZ70*$E70</f>
        <v>0</v>
      </c>
      <c r="CB70" s="99"/>
      <c r="CC70" s="100">
        <f t="shared" ref="CC70:CC72" si="193">CB70*$E70</f>
        <v>0</v>
      </c>
      <c r="CD70" s="99"/>
      <c r="CE70" s="100">
        <f t="shared" ref="CE70:CE72" si="194">CD70*$E70</f>
        <v>0</v>
      </c>
      <c r="CF70" s="101">
        <f t="shared" ref="CF70:CG72" si="195">SUM(BH70,BJ70,BL70,BN70,BP70,BR70,BT70,BV70,BX70,BZ70,CB70,CD70)</f>
        <v>0</v>
      </c>
      <c r="CG70" s="100">
        <f t="shared" si="195"/>
        <v>0</v>
      </c>
    </row>
    <row r="71" spans="1:85" s="148" customFormat="1" ht="19.899999999999999" customHeight="1" x14ac:dyDescent="0.5">
      <c r="A71" s="94">
        <v>58</v>
      </c>
      <c r="B71" s="95" t="s">
        <v>127</v>
      </c>
      <c r="C71" s="95" t="s">
        <v>77</v>
      </c>
      <c r="D71" s="94">
        <f>RANK(BF71,$BF$4:$BF$147)</f>
        <v>17</v>
      </c>
      <c r="E71" s="94">
        <v>0.6</v>
      </c>
      <c r="F71" s="94" t="s">
        <v>75</v>
      </c>
      <c r="G71" s="94"/>
      <c r="H71" s="94"/>
      <c r="I71" s="146">
        <f t="shared" si="8"/>
        <v>0</v>
      </c>
      <c r="J71" s="94"/>
      <c r="K71" s="146">
        <f t="shared" si="8"/>
        <v>0</v>
      </c>
      <c r="L71" s="94"/>
      <c r="M71" s="146">
        <f t="shared" si="8"/>
        <v>0</v>
      </c>
      <c r="N71" s="94"/>
      <c r="O71" s="146">
        <f t="shared" si="8"/>
        <v>0</v>
      </c>
      <c r="P71" s="94"/>
      <c r="Q71" s="146">
        <f t="shared" si="133"/>
        <v>0</v>
      </c>
      <c r="R71" s="94"/>
      <c r="S71" s="146">
        <f t="shared" si="9"/>
        <v>0</v>
      </c>
      <c r="T71" s="94"/>
      <c r="U71" s="146">
        <f t="shared" si="10"/>
        <v>0</v>
      </c>
      <c r="V71" s="94"/>
      <c r="W71" s="146">
        <f t="shared" si="11"/>
        <v>0</v>
      </c>
      <c r="X71" s="94"/>
      <c r="Y71" s="146">
        <f t="shared" si="12"/>
        <v>0</v>
      </c>
      <c r="Z71" s="94"/>
      <c r="AA71" s="146">
        <f t="shared" si="13"/>
        <v>0</v>
      </c>
      <c r="AB71" s="94"/>
      <c r="AC71" s="146">
        <f t="shared" si="14"/>
        <v>0</v>
      </c>
      <c r="AD71" s="94"/>
      <c r="AE71" s="146">
        <f t="shared" si="15"/>
        <v>0</v>
      </c>
      <c r="AF71" s="147">
        <f t="shared" si="181"/>
        <v>0</v>
      </c>
      <c r="AG71" s="146">
        <f t="shared" si="182"/>
        <v>0</v>
      </c>
      <c r="AH71" s="145"/>
      <c r="AI71" s="146">
        <f t="shared" si="18"/>
        <v>0</v>
      </c>
      <c r="AJ71" s="145"/>
      <c r="AK71" s="146">
        <f t="shared" si="19"/>
        <v>0</v>
      </c>
      <c r="AL71" s="145"/>
      <c r="AM71" s="146">
        <f t="shared" si="19"/>
        <v>0</v>
      </c>
      <c r="AN71" s="145"/>
      <c r="AO71" s="146">
        <f t="shared" si="20"/>
        <v>0</v>
      </c>
      <c r="AP71" s="145"/>
      <c r="AQ71" s="146">
        <f t="shared" si="21"/>
        <v>0</v>
      </c>
      <c r="AR71" s="145"/>
      <c r="AS71" s="146">
        <f t="shared" si="22"/>
        <v>0</v>
      </c>
      <c r="AT71" s="145"/>
      <c r="AU71" s="146">
        <f t="shared" si="23"/>
        <v>0</v>
      </c>
      <c r="AV71" s="145"/>
      <c r="AW71" s="146">
        <f t="shared" si="24"/>
        <v>0</v>
      </c>
      <c r="AX71" s="145"/>
      <c r="AY71" s="146">
        <f t="shared" si="25"/>
        <v>0</v>
      </c>
      <c r="AZ71" s="145"/>
      <c r="BA71" s="146">
        <f t="shared" si="26"/>
        <v>0</v>
      </c>
      <c r="BB71" s="145"/>
      <c r="BC71" s="146">
        <f t="shared" si="27"/>
        <v>0</v>
      </c>
      <c r="BD71" s="145"/>
      <c r="BE71" s="146">
        <f t="shared" si="28"/>
        <v>0</v>
      </c>
      <c r="BF71" s="147">
        <f t="shared" si="70"/>
        <v>0</v>
      </c>
      <c r="BG71" s="146">
        <f t="shared" si="70"/>
        <v>0</v>
      </c>
      <c r="BH71" s="99"/>
      <c r="BI71" s="100">
        <f t="shared" si="183"/>
        <v>0</v>
      </c>
      <c r="BJ71" s="99"/>
      <c r="BK71" s="100">
        <f t="shared" si="184"/>
        <v>0</v>
      </c>
      <c r="BL71" s="99"/>
      <c r="BM71" s="100">
        <f t="shared" si="185"/>
        <v>0</v>
      </c>
      <c r="BN71" s="99"/>
      <c r="BO71" s="100">
        <f t="shared" si="186"/>
        <v>0</v>
      </c>
      <c r="BP71" s="99"/>
      <c r="BQ71" s="100">
        <f t="shared" si="187"/>
        <v>0</v>
      </c>
      <c r="BR71" s="99"/>
      <c r="BS71" s="100">
        <f t="shared" si="188"/>
        <v>0</v>
      </c>
      <c r="BT71" s="99"/>
      <c r="BU71" s="100">
        <f t="shared" si="189"/>
        <v>0</v>
      </c>
      <c r="BV71" s="99"/>
      <c r="BW71" s="100">
        <f t="shared" si="190"/>
        <v>0</v>
      </c>
      <c r="BX71" s="99"/>
      <c r="BY71" s="100">
        <f t="shared" si="191"/>
        <v>0</v>
      </c>
      <c r="BZ71" s="99"/>
      <c r="CA71" s="100">
        <f t="shared" si="192"/>
        <v>0</v>
      </c>
      <c r="CB71" s="99"/>
      <c r="CC71" s="100">
        <f t="shared" si="193"/>
        <v>0</v>
      </c>
      <c r="CD71" s="99"/>
      <c r="CE71" s="100">
        <f t="shared" si="194"/>
        <v>0</v>
      </c>
      <c r="CF71" s="101">
        <f t="shared" si="195"/>
        <v>0</v>
      </c>
      <c r="CG71" s="100">
        <f t="shared" si="195"/>
        <v>0</v>
      </c>
    </row>
    <row r="72" spans="1:85" s="148" customFormat="1" ht="19.899999999999999" customHeight="1" x14ac:dyDescent="0.5">
      <c r="A72" s="94">
        <v>59</v>
      </c>
      <c r="B72" s="95" t="s">
        <v>128</v>
      </c>
      <c r="C72" s="95" t="s">
        <v>74</v>
      </c>
      <c r="D72" s="94">
        <f>RANK(BF72,$BF$4:$BF$147)</f>
        <v>17</v>
      </c>
      <c r="E72" s="94">
        <v>0.64</v>
      </c>
      <c r="F72" s="94" t="s">
        <v>85</v>
      </c>
      <c r="G72" s="94"/>
      <c r="H72" s="94"/>
      <c r="I72" s="146">
        <f t="shared" si="8"/>
        <v>0</v>
      </c>
      <c r="J72" s="94"/>
      <c r="K72" s="146">
        <f t="shared" si="8"/>
        <v>0</v>
      </c>
      <c r="L72" s="94"/>
      <c r="M72" s="146">
        <f t="shared" si="8"/>
        <v>0</v>
      </c>
      <c r="N72" s="94"/>
      <c r="O72" s="146">
        <f t="shared" si="8"/>
        <v>0</v>
      </c>
      <c r="P72" s="94"/>
      <c r="Q72" s="146">
        <f t="shared" si="133"/>
        <v>0</v>
      </c>
      <c r="R72" s="94"/>
      <c r="S72" s="146">
        <f t="shared" si="9"/>
        <v>0</v>
      </c>
      <c r="T72" s="94"/>
      <c r="U72" s="146">
        <f t="shared" si="10"/>
        <v>0</v>
      </c>
      <c r="V72" s="94"/>
      <c r="W72" s="146">
        <f t="shared" si="11"/>
        <v>0</v>
      </c>
      <c r="X72" s="94"/>
      <c r="Y72" s="146">
        <f t="shared" si="12"/>
        <v>0</v>
      </c>
      <c r="Z72" s="94"/>
      <c r="AA72" s="146">
        <f t="shared" si="13"/>
        <v>0</v>
      </c>
      <c r="AB72" s="94"/>
      <c r="AC72" s="146">
        <f t="shared" si="14"/>
        <v>0</v>
      </c>
      <c r="AD72" s="94"/>
      <c r="AE72" s="146">
        <f t="shared" si="15"/>
        <v>0</v>
      </c>
      <c r="AF72" s="147">
        <f t="shared" si="181"/>
        <v>0</v>
      </c>
      <c r="AG72" s="146">
        <f t="shared" si="182"/>
        <v>0</v>
      </c>
      <c r="AH72" s="145"/>
      <c r="AI72" s="146">
        <f t="shared" si="18"/>
        <v>0</v>
      </c>
      <c r="AJ72" s="145"/>
      <c r="AK72" s="146">
        <f t="shared" si="19"/>
        <v>0</v>
      </c>
      <c r="AL72" s="145"/>
      <c r="AM72" s="146">
        <f t="shared" si="19"/>
        <v>0</v>
      </c>
      <c r="AN72" s="145"/>
      <c r="AO72" s="146">
        <f t="shared" si="20"/>
        <v>0</v>
      </c>
      <c r="AP72" s="145"/>
      <c r="AQ72" s="146">
        <f t="shared" si="21"/>
        <v>0</v>
      </c>
      <c r="AR72" s="145"/>
      <c r="AS72" s="146">
        <f t="shared" si="22"/>
        <v>0</v>
      </c>
      <c r="AT72" s="145"/>
      <c r="AU72" s="146">
        <f t="shared" si="23"/>
        <v>0</v>
      </c>
      <c r="AV72" s="145"/>
      <c r="AW72" s="146">
        <f t="shared" si="24"/>
        <v>0</v>
      </c>
      <c r="AX72" s="145"/>
      <c r="AY72" s="146">
        <f t="shared" si="25"/>
        <v>0</v>
      </c>
      <c r="AZ72" s="145"/>
      <c r="BA72" s="146">
        <f t="shared" si="26"/>
        <v>0</v>
      </c>
      <c r="BB72" s="145"/>
      <c r="BC72" s="146">
        <f t="shared" si="27"/>
        <v>0</v>
      </c>
      <c r="BD72" s="145"/>
      <c r="BE72" s="146">
        <f t="shared" si="28"/>
        <v>0</v>
      </c>
      <c r="BF72" s="147">
        <f t="shared" si="70"/>
        <v>0</v>
      </c>
      <c r="BG72" s="146">
        <f t="shared" si="70"/>
        <v>0</v>
      </c>
      <c r="BH72" s="99"/>
      <c r="BI72" s="100">
        <f t="shared" si="183"/>
        <v>0</v>
      </c>
      <c r="BJ72" s="99"/>
      <c r="BK72" s="100">
        <f t="shared" si="184"/>
        <v>0</v>
      </c>
      <c r="BL72" s="99"/>
      <c r="BM72" s="100">
        <f t="shared" si="185"/>
        <v>0</v>
      </c>
      <c r="BN72" s="99"/>
      <c r="BO72" s="100">
        <f t="shared" si="186"/>
        <v>0</v>
      </c>
      <c r="BP72" s="99"/>
      <c r="BQ72" s="100">
        <f t="shared" si="187"/>
        <v>0</v>
      </c>
      <c r="BR72" s="99"/>
      <c r="BS72" s="100">
        <f t="shared" si="188"/>
        <v>0</v>
      </c>
      <c r="BT72" s="99"/>
      <c r="BU72" s="100">
        <f t="shared" si="189"/>
        <v>0</v>
      </c>
      <c r="BV72" s="99"/>
      <c r="BW72" s="100">
        <f t="shared" si="190"/>
        <v>0</v>
      </c>
      <c r="BX72" s="99"/>
      <c r="BY72" s="100">
        <f t="shared" si="191"/>
        <v>0</v>
      </c>
      <c r="BZ72" s="99"/>
      <c r="CA72" s="100">
        <f t="shared" si="192"/>
        <v>0</v>
      </c>
      <c r="CB72" s="99"/>
      <c r="CC72" s="100">
        <f t="shared" si="193"/>
        <v>0</v>
      </c>
      <c r="CD72" s="99"/>
      <c r="CE72" s="100">
        <f t="shared" si="194"/>
        <v>0</v>
      </c>
      <c r="CF72" s="101">
        <f t="shared" si="195"/>
        <v>0</v>
      </c>
      <c r="CG72" s="100">
        <f t="shared" si="195"/>
        <v>0</v>
      </c>
    </row>
    <row r="73" spans="1:85" s="148" customFormat="1" ht="19.899999999999999" customHeight="1" x14ac:dyDescent="0.5">
      <c r="A73" s="94"/>
      <c r="B73" s="95"/>
      <c r="C73" s="95"/>
      <c r="D73" s="94"/>
      <c r="E73" s="94"/>
      <c r="F73" s="94"/>
      <c r="G73" s="94"/>
      <c r="H73" s="94"/>
      <c r="I73" s="146"/>
      <c r="J73" s="94"/>
      <c r="K73" s="146"/>
      <c r="L73" s="94"/>
      <c r="M73" s="146"/>
      <c r="N73" s="94"/>
      <c r="O73" s="146"/>
      <c r="P73" s="94"/>
      <c r="Q73" s="146"/>
      <c r="R73" s="94"/>
      <c r="S73" s="146"/>
      <c r="T73" s="94"/>
      <c r="U73" s="146"/>
      <c r="V73" s="94"/>
      <c r="W73" s="146"/>
      <c r="X73" s="94"/>
      <c r="Y73" s="146"/>
      <c r="Z73" s="94"/>
      <c r="AA73" s="146"/>
      <c r="AB73" s="94"/>
      <c r="AC73" s="146"/>
      <c r="AD73" s="94"/>
      <c r="AE73" s="146"/>
      <c r="AF73" s="147"/>
      <c r="AG73" s="146"/>
      <c r="AH73" s="145"/>
      <c r="AI73" s="146"/>
      <c r="AJ73" s="145"/>
      <c r="AK73" s="146"/>
      <c r="AL73" s="145"/>
      <c r="AM73" s="146"/>
      <c r="AN73" s="145"/>
      <c r="AO73" s="146"/>
      <c r="AP73" s="145"/>
      <c r="AQ73" s="146"/>
      <c r="AR73" s="145"/>
      <c r="AS73" s="146"/>
      <c r="AT73" s="145"/>
      <c r="AU73" s="146"/>
      <c r="AV73" s="145"/>
      <c r="AW73" s="146"/>
      <c r="AX73" s="145"/>
      <c r="AY73" s="146"/>
      <c r="AZ73" s="145"/>
      <c r="BA73" s="146"/>
      <c r="BB73" s="145"/>
      <c r="BC73" s="146"/>
      <c r="BD73" s="145"/>
      <c r="BE73" s="146"/>
      <c r="BF73" s="147"/>
      <c r="BG73" s="146"/>
      <c r="BH73" s="99"/>
      <c r="BI73" s="100"/>
      <c r="BJ73" s="99"/>
      <c r="BK73" s="100"/>
      <c r="BL73" s="99"/>
      <c r="BM73" s="100"/>
      <c r="BN73" s="99"/>
      <c r="BO73" s="100"/>
      <c r="BP73" s="99"/>
      <c r="BQ73" s="100"/>
      <c r="BR73" s="99"/>
      <c r="BS73" s="100"/>
      <c r="BT73" s="99"/>
      <c r="BU73" s="100"/>
      <c r="BV73" s="99"/>
      <c r="BW73" s="100"/>
      <c r="BX73" s="99"/>
      <c r="BY73" s="100"/>
      <c r="BZ73" s="99"/>
      <c r="CA73" s="100"/>
      <c r="CB73" s="99"/>
      <c r="CC73" s="100"/>
      <c r="CD73" s="99"/>
      <c r="CE73" s="100"/>
      <c r="CF73" s="101"/>
      <c r="CG73" s="100"/>
    </row>
    <row r="74" spans="1:85" s="148" customFormat="1" ht="19.899999999999999" customHeight="1" x14ac:dyDescent="0.5">
      <c r="A74" s="94">
        <v>60</v>
      </c>
      <c r="B74" s="95" t="s">
        <v>129</v>
      </c>
      <c r="C74" s="95" t="s">
        <v>74</v>
      </c>
      <c r="D74" s="94">
        <f>RANK(BF74,$BF$4:$BF$147)</f>
        <v>17</v>
      </c>
      <c r="E74" s="94">
        <v>0.64</v>
      </c>
      <c r="F74" s="94" t="s">
        <v>85</v>
      </c>
      <c r="G74" s="94">
        <v>1350</v>
      </c>
      <c r="H74" s="94"/>
      <c r="I74" s="146">
        <f t="shared" ref="I74:AC139" si="196">H74*$E74</f>
        <v>0</v>
      </c>
      <c r="J74" s="94"/>
      <c r="K74" s="146">
        <f t="shared" si="196"/>
        <v>0</v>
      </c>
      <c r="L74" s="94"/>
      <c r="M74" s="146">
        <f t="shared" si="196"/>
        <v>0</v>
      </c>
      <c r="N74" s="94"/>
      <c r="O74" s="146">
        <f t="shared" si="196"/>
        <v>0</v>
      </c>
      <c r="P74" s="94"/>
      <c r="Q74" s="146">
        <f t="shared" si="196"/>
        <v>0</v>
      </c>
      <c r="R74" s="94"/>
      <c r="S74" s="146">
        <f t="shared" si="196"/>
        <v>0</v>
      </c>
      <c r="T74" s="94"/>
      <c r="U74" s="146">
        <f t="shared" si="196"/>
        <v>0</v>
      </c>
      <c r="V74" s="94"/>
      <c r="W74" s="146">
        <f t="shared" si="196"/>
        <v>0</v>
      </c>
      <c r="X74" s="94"/>
      <c r="Y74" s="146">
        <f t="shared" si="196"/>
        <v>0</v>
      </c>
      <c r="Z74" s="94"/>
      <c r="AA74" s="146">
        <f t="shared" si="196"/>
        <v>0</v>
      </c>
      <c r="AB74" s="94"/>
      <c r="AC74" s="146">
        <f t="shared" si="196"/>
        <v>0</v>
      </c>
      <c r="AD74" s="94"/>
      <c r="AE74" s="146">
        <f t="shared" ref="AE74:AE139" si="197">AD74*$E74</f>
        <v>0</v>
      </c>
      <c r="AF74" s="147">
        <f t="shared" ref="AF74:AF75" si="198">SUM(H74,J74,L74,N74,P74,R74,T74,V74,X74,Z74,AB74,AD74)</f>
        <v>0</v>
      </c>
      <c r="AG74" s="146">
        <f t="shared" ref="AG74:AG75" si="199">SUM(I74,K74,M74,O74,Q74,S74,U74,W74,Y74,AA74,AC74,AE74)</f>
        <v>0</v>
      </c>
      <c r="AH74" s="145"/>
      <c r="AI74" s="146">
        <f t="shared" ref="AI74:AI139" si="200">AH74*$E74</f>
        <v>0</v>
      </c>
      <c r="AJ74" s="145"/>
      <c r="AK74" s="146">
        <f t="shared" ref="AK74:AM139" si="201">AJ74*$E74</f>
        <v>0</v>
      </c>
      <c r="AL74" s="145"/>
      <c r="AM74" s="146">
        <f t="shared" si="201"/>
        <v>0</v>
      </c>
      <c r="AN74" s="145"/>
      <c r="AO74" s="146">
        <f t="shared" ref="AO74:AO139" si="202">AN74*$E74</f>
        <v>0</v>
      </c>
      <c r="AP74" s="145"/>
      <c r="AQ74" s="146">
        <f t="shared" ref="AQ74:AQ139" si="203">AP74*$E74</f>
        <v>0</v>
      </c>
      <c r="AR74" s="145"/>
      <c r="AS74" s="146">
        <f t="shared" ref="AS74:AS139" si="204">AR74*$E74</f>
        <v>0</v>
      </c>
      <c r="AT74" s="145"/>
      <c r="AU74" s="146">
        <f t="shared" ref="AU74:AU139" si="205">AT74*$E74</f>
        <v>0</v>
      </c>
      <c r="AV74" s="145"/>
      <c r="AW74" s="146">
        <f t="shared" ref="AW74:AW139" si="206">AV74*$E74</f>
        <v>0</v>
      </c>
      <c r="AX74" s="145"/>
      <c r="AY74" s="146">
        <f t="shared" ref="AY74:AY139" si="207">AX74*$E74</f>
        <v>0</v>
      </c>
      <c r="AZ74" s="145"/>
      <c r="BA74" s="146">
        <f t="shared" ref="BA74:BA139" si="208">AZ74*$E74</f>
        <v>0</v>
      </c>
      <c r="BB74" s="145"/>
      <c r="BC74" s="146">
        <f t="shared" ref="BC74:BC139" si="209">BB74*$E74</f>
        <v>0</v>
      </c>
      <c r="BD74" s="145"/>
      <c r="BE74" s="146">
        <f t="shared" ref="BE74:BE139" si="210">BD74*$E74</f>
        <v>0</v>
      </c>
      <c r="BF74" s="147">
        <f t="shared" si="70"/>
        <v>0</v>
      </c>
      <c r="BG74" s="146">
        <f t="shared" si="70"/>
        <v>0</v>
      </c>
      <c r="BH74" s="99">
        <v>112</v>
      </c>
      <c r="BI74" s="100">
        <f t="shared" si="183"/>
        <v>71.680000000000007</v>
      </c>
      <c r="BJ74" s="99"/>
      <c r="BK74" s="100">
        <f t="shared" si="183"/>
        <v>0</v>
      </c>
      <c r="BL74" s="99"/>
      <c r="BM74" s="100">
        <f t="shared" ref="BM74:BM75" si="211">BL74*$E74</f>
        <v>0</v>
      </c>
      <c r="BN74" s="99"/>
      <c r="BO74" s="100">
        <f t="shared" ref="BO74:BO75" si="212">BN74*$E74</f>
        <v>0</v>
      </c>
      <c r="BP74" s="99"/>
      <c r="BQ74" s="100">
        <f t="shared" ref="BQ74:BQ75" si="213">BP74*$E74</f>
        <v>0</v>
      </c>
      <c r="BR74" s="99"/>
      <c r="BS74" s="100">
        <f t="shared" ref="BS74:BS75" si="214">BR74*$E74</f>
        <v>0</v>
      </c>
      <c r="BT74" s="99"/>
      <c r="BU74" s="100">
        <f t="shared" ref="BU74:BU75" si="215">BT74*$E74</f>
        <v>0</v>
      </c>
      <c r="BV74" s="99"/>
      <c r="BW74" s="100">
        <f t="shared" ref="BW74:BW75" si="216">BV74*$E74</f>
        <v>0</v>
      </c>
      <c r="BX74" s="99"/>
      <c r="BY74" s="100">
        <f t="shared" ref="BY74:BY75" si="217">BX74*$E74</f>
        <v>0</v>
      </c>
      <c r="BZ74" s="99"/>
      <c r="CA74" s="100">
        <f t="shared" ref="CA74:CA75" si="218">BZ74*$E74</f>
        <v>0</v>
      </c>
      <c r="CB74" s="99"/>
      <c r="CC74" s="100">
        <f t="shared" ref="CC74:CC75" si="219">CB74*$E74</f>
        <v>0</v>
      </c>
      <c r="CD74" s="99"/>
      <c r="CE74" s="100">
        <f t="shared" ref="CE74:CE75" si="220">CD74*$E74</f>
        <v>0</v>
      </c>
      <c r="CF74" s="101">
        <f t="shared" ref="CF74:CG75" si="221">SUM(BH74,BJ74,BL74,BN74,BP74,BR74,BT74,BV74,BX74,BZ74,CB74,CD74)</f>
        <v>112</v>
      </c>
      <c r="CG74" s="100">
        <f t="shared" si="221"/>
        <v>71.680000000000007</v>
      </c>
    </row>
    <row r="75" spans="1:85" s="148" customFormat="1" ht="19.899999999999999" customHeight="1" x14ac:dyDescent="0.5">
      <c r="A75" s="94">
        <v>61</v>
      </c>
      <c r="B75" s="95" t="s">
        <v>129</v>
      </c>
      <c r="C75" s="95" t="s">
        <v>74</v>
      </c>
      <c r="D75" s="94">
        <f>RANK(BF75,$BF$4:$BF$147)</f>
        <v>17</v>
      </c>
      <c r="E75" s="94">
        <v>0.64</v>
      </c>
      <c r="F75" s="94" t="s">
        <v>83</v>
      </c>
      <c r="G75" s="94"/>
      <c r="H75" s="94"/>
      <c r="I75" s="146">
        <f t="shared" si="196"/>
        <v>0</v>
      </c>
      <c r="J75" s="94"/>
      <c r="K75" s="146">
        <f t="shared" si="196"/>
        <v>0</v>
      </c>
      <c r="L75" s="94"/>
      <c r="M75" s="146">
        <f t="shared" si="196"/>
        <v>0</v>
      </c>
      <c r="N75" s="94"/>
      <c r="O75" s="146">
        <f t="shared" si="196"/>
        <v>0</v>
      </c>
      <c r="P75" s="94"/>
      <c r="Q75" s="146">
        <f t="shared" si="196"/>
        <v>0</v>
      </c>
      <c r="R75" s="94"/>
      <c r="S75" s="146">
        <f t="shared" si="196"/>
        <v>0</v>
      </c>
      <c r="T75" s="94"/>
      <c r="U75" s="146">
        <f t="shared" si="196"/>
        <v>0</v>
      </c>
      <c r="V75" s="94"/>
      <c r="W75" s="146">
        <f t="shared" si="196"/>
        <v>0</v>
      </c>
      <c r="X75" s="94"/>
      <c r="Y75" s="146">
        <f t="shared" si="196"/>
        <v>0</v>
      </c>
      <c r="Z75" s="94"/>
      <c r="AA75" s="146">
        <f t="shared" si="196"/>
        <v>0</v>
      </c>
      <c r="AB75" s="94"/>
      <c r="AC75" s="146">
        <f t="shared" si="196"/>
        <v>0</v>
      </c>
      <c r="AD75" s="94"/>
      <c r="AE75" s="146">
        <f t="shared" si="197"/>
        <v>0</v>
      </c>
      <c r="AF75" s="147">
        <f t="shared" si="198"/>
        <v>0</v>
      </c>
      <c r="AG75" s="146">
        <f t="shared" si="199"/>
        <v>0</v>
      </c>
      <c r="AH75" s="145"/>
      <c r="AI75" s="146">
        <f t="shared" si="200"/>
        <v>0</v>
      </c>
      <c r="AJ75" s="145"/>
      <c r="AK75" s="146">
        <f t="shared" si="201"/>
        <v>0</v>
      </c>
      <c r="AL75" s="145"/>
      <c r="AM75" s="146">
        <f t="shared" si="201"/>
        <v>0</v>
      </c>
      <c r="AN75" s="145"/>
      <c r="AO75" s="146">
        <f t="shared" si="202"/>
        <v>0</v>
      </c>
      <c r="AP75" s="145"/>
      <c r="AQ75" s="146">
        <f t="shared" si="203"/>
        <v>0</v>
      </c>
      <c r="AR75" s="145"/>
      <c r="AS75" s="146">
        <f t="shared" si="204"/>
        <v>0</v>
      </c>
      <c r="AT75" s="145"/>
      <c r="AU75" s="146">
        <f t="shared" si="205"/>
        <v>0</v>
      </c>
      <c r="AV75" s="145"/>
      <c r="AW75" s="146">
        <f t="shared" si="206"/>
        <v>0</v>
      </c>
      <c r="AX75" s="145"/>
      <c r="AY75" s="146">
        <f t="shared" si="207"/>
        <v>0</v>
      </c>
      <c r="AZ75" s="145"/>
      <c r="BA75" s="146">
        <f t="shared" si="208"/>
        <v>0</v>
      </c>
      <c r="BB75" s="145"/>
      <c r="BC75" s="146">
        <f t="shared" si="209"/>
        <v>0</v>
      </c>
      <c r="BD75" s="145"/>
      <c r="BE75" s="146">
        <f t="shared" si="210"/>
        <v>0</v>
      </c>
      <c r="BF75" s="147">
        <f t="shared" si="70"/>
        <v>0</v>
      </c>
      <c r="BG75" s="146">
        <f t="shared" si="70"/>
        <v>0</v>
      </c>
      <c r="BH75" s="99"/>
      <c r="BI75" s="100">
        <f t="shared" si="183"/>
        <v>0</v>
      </c>
      <c r="BJ75" s="99"/>
      <c r="BK75" s="100">
        <f t="shared" si="183"/>
        <v>0</v>
      </c>
      <c r="BL75" s="99"/>
      <c r="BM75" s="100">
        <f t="shared" si="211"/>
        <v>0</v>
      </c>
      <c r="BN75" s="99"/>
      <c r="BO75" s="100">
        <f t="shared" si="212"/>
        <v>0</v>
      </c>
      <c r="BP75" s="99"/>
      <c r="BQ75" s="100">
        <f t="shared" si="213"/>
        <v>0</v>
      </c>
      <c r="BR75" s="99"/>
      <c r="BS75" s="100">
        <f t="shared" si="214"/>
        <v>0</v>
      </c>
      <c r="BT75" s="99"/>
      <c r="BU75" s="100">
        <f t="shared" si="215"/>
        <v>0</v>
      </c>
      <c r="BV75" s="99"/>
      <c r="BW75" s="100">
        <f t="shared" si="216"/>
        <v>0</v>
      </c>
      <c r="BX75" s="99"/>
      <c r="BY75" s="100">
        <f t="shared" si="217"/>
        <v>0</v>
      </c>
      <c r="BZ75" s="99"/>
      <c r="CA75" s="100">
        <f t="shared" si="218"/>
        <v>0</v>
      </c>
      <c r="CB75" s="99"/>
      <c r="CC75" s="100">
        <f t="shared" si="219"/>
        <v>0</v>
      </c>
      <c r="CD75" s="99"/>
      <c r="CE75" s="100">
        <f t="shared" si="220"/>
        <v>0</v>
      </c>
      <c r="CF75" s="101">
        <f t="shared" si="221"/>
        <v>0</v>
      </c>
      <c r="CG75" s="100">
        <f t="shared" si="221"/>
        <v>0</v>
      </c>
    </row>
    <row r="76" spans="1:85" s="148" customFormat="1" ht="19.899999999999999" customHeight="1" x14ac:dyDescent="0.5">
      <c r="A76" s="94"/>
      <c r="B76" s="95"/>
      <c r="C76" s="95"/>
      <c r="D76" s="94"/>
      <c r="E76" s="94"/>
      <c r="F76" s="94"/>
      <c r="G76" s="94"/>
      <c r="H76" s="94"/>
      <c r="I76" s="146"/>
      <c r="J76" s="94"/>
      <c r="K76" s="146"/>
      <c r="L76" s="94"/>
      <c r="M76" s="146"/>
      <c r="N76" s="94"/>
      <c r="O76" s="146"/>
      <c r="P76" s="94"/>
      <c r="Q76" s="146"/>
      <c r="R76" s="94"/>
      <c r="S76" s="146"/>
      <c r="T76" s="94"/>
      <c r="U76" s="146"/>
      <c r="V76" s="94"/>
      <c r="W76" s="146"/>
      <c r="X76" s="94"/>
      <c r="Y76" s="146"/>
      <c r="Z76" s="94"/>
      <c r="AA76" s="146"/>
      <c r="AB76" s="94"/>
      <c r="AC76" s="146"/>
      <c r="AD76" s="94"/>
      <c r="AE76" s="146"/>
      <c r="AF76" s="147"/>
      <c r="AG76" s="146"/>
      <c r="AH76" s="145"/>
      <c r="AI76" s="146"/>
      <c r="AJ76" s="145"/>
      <c r="AK76" s="146"/>
      <c r="AL76" s="145"/>
      <c r="AM76" s="146"/>
      <c r="AN76" s="145"/>
      <c r="AO76" s="146"/>
      <c r="AP76" s="145"/>
      <c r="AQ76" s="146"/>
      <c r="AR76" s="145"/>
      <c r="AS76" s="146"/>
      <c r="AT76" s="145"/>
      <c r="AU76" s="146"/>
      <c r="AV76" s="145"/>
      <c r="AW76" s="146"/>
      <c r="AX76" s="145"/>
      <c r="AY76" s="146"/>
      <c r="AZ76" s="145"/>
      <c r="BA76" s="146"/>
      <c r="BB76" s="145"/>
      <c r="BC76" s="146"/>
      <c r="BD76" s="145"/>
      <c r="BE76" s="146"/>
      <c r="BF76" s="147"/>
      <c r="BG76" s="146"/>
      <c r="BH76" s="99"/>
      <c r="BI76" s="100"/>
      <c r="BJ76" s="99"/>
      <c r="BK76" s="100"/>
      <c r="BL76" s="99"/>
      <c r="BM76" s="100"/>
      <c r="BN76" s="99"/>
      <c r="BO76" s="100"/>
      <c r="BP76" s="99"/>
      <c r="BQ76" s="100"/>
      <c r="BR76" s="99"/>
      <c r="BS76" s="100"/>
      <c r="BT76" s="99"/>
      <c r="BU76" s="100"/>
      <c r="BV76" s="99"/>
      <c r="BW76" s="100"/>
      <c r="BX76" s="99"/>
      <c r="BY76" s="100"/>
      <c r="BZ76" s="99"/>
      <c r="CA76" s="100"/>
      <c r="CB76" s="99"/>
      <c r="CC76" s="100"/>
      <c r="CD76" s="99"/>
      <c r="CE76" s="100"/>
      <c r="CF76" s="101"/>
      <c r="CG76" s="100"/>
    </row>
    <row r="77" spans="1:85" s="148" customFormat="1" ht="19.899999999999999" customHeight="1" x14ac:dyDescent="0.5">
      <c r="A77" s="94">
        <v>62</v>
      </c>
      <c r="B77" s="95" t="s">
        <v>130</v>
      </c>
      <c r="C77" s="95" t="s">
        <v>74</v>
      </c>
      <c r="D77" s="94">
        <f>RANK(BF77,$BF$4:$BF$147)</f>
        <v>10</v>
      </c>
      <c r="E77" s="94">
        <v>0.64</v>
      </c>
      <c r="F77" s="94" t="s">
        <v>85</v>
      </c>
      <c r="G77" s="94">
        <v>1350</v>
      </c>
      <c r="H77" s="94">
        <v>1260</v>
      </c>
      <c r="I77" s="143">
        <f t="shared" ref="I77:AE77" si="222">H77*$E77</f>
        <v>806.4</v>
      </c>
      <c r="J77" s="94"/>
      <c r="K77" s="143">
        <f t="shared" si="222"/>
        <v>0</v>
      </c>
      <c r="L77" s="94">
        <v>1260</v>
      </c>
      <c r="M77" s="143">
        <f t="shared" si="222"/>
        <v>806.4</v>
      </c>
      <c r="N77" s="94">
        <v>280</v>
      </c>
      <c r="O77" s="143">
        <f t="shared" si="222"/>
        <v>179.20000000000002</v>
      </c>
      <c r="P77" s="94">
        <v>1540</v>
      </c>
      <c r="Q77" s="143">
        <f t="shared" si="222"/>
        <v>985.6</v>
      </c>
      <c r="R77" s="94">
        <v>420</v>
      </c>
      <c r="S77" s="143">
        <f t="shared" si="222"/>
        <v>268.8</v>
      </c>
      <c r="T77" s="94">
        <v>700</v>
      </c>
      <c r="U77" s="143">
        <f t="shared" si="222"/>
        <v>448</v>
      </c>
      <c r="V77" s="94">
        <v>420</v>
      </c>
      <c r="W77" s="143">
        <f t="shared" si="222"/>
        <v>268.8</v>
      </c>
      <c r="X77" s="94">
        <v>1540</v>
      </c>
      <c r="Y77" s="143">
        <f t="shared" si="222"/>
        <v>985.6</v>
      </c>
      <c r="Z77" s="94">
        <v>420</v>
      </c>
      <c r="AA77" s="143">
        <f t="shared" si="222"/>
        <v>268.8</v>
      </c>
      <c r="AB77" s="94">
        <v>1120</v>
      </c>
      <c r="AC77" s="143">
        <f t="shared" si="222"/>
        <v>716.80000000000007</v>
      </c>
      <c r="AD77" s="94">
        <v>840</v>
      </c>
      <c r="AE77" s="143">
        <f t="shared" si="222"/>
        <v>537.6</v>
      </c>
      <c r="AF77" s="147">
        <f t="shared" ref="AF77:AF78" si="223">SUM(H77,J77,L77,N77,P77,R77,T77,V77,X77,Z77,AB77,AD77)</f>
        <v>9800</v>
      </c>
      <c r="AG77" s="146">
        <f t="shared" ref="AG77:AG78" si="224">SUM(I77,K77,M77,O77,Q77,S77,U77,W77,Y77,AA77,AC77,AE77)</f>
        <v>6272.0000000000009</v>
      </c>
      <c r="AH77" s="142">
        <v>700</v>
      </c>
      <c r="AI77" s="143">
        <f t="shared" ref="AI77" si="225">AH77*$E77</f>
        <v>448</v>
      </c>
      <c r="AJ77" s="145"/>
      <c r="AK77" s="146">
        <f t="shared" si="201"/>
        <v>0</v>
      </c>
      <c r="AL77" s="145">
        <v>700</v>
      </c>
      <c r="AM77" s="146">
        <f t="shared" si="201"/>
        <v>448</v>
      </c>
      <c r="AN77" s="145">
        <v>1400</v>
      </c>
      <c r="AO77" s="146">
        <f t="shared" si="202"/>
        <v>896</v>
      </c>
      <c r="AP77" s="145">
        <v>1400</v>
      </c>
      <c r="AQ77" s="146">
        <f t="shared" si="203"/>
        <v>896</v>
      </c>
      <c r="AR77" s="145">
        <v>700</v>
      </c>
      <c r="AS77" s="146">
        <f t="shared" si="204"/>
        <v>448</v>
      </c>
      <c r="AT77" s="145">
        <v>1540</v>
      </c>
      <c r="AU77" s="146">
        <f t="shared" si="205"/>
        <v>985.6</v>
      </c>
      <c r="AV77" s="145"/>
      <c r="AW77" s="146">
        <f t="shared" si="206"/>
        <v>0</v>
      </c>
      <c r="AX77" s="145">
        <v>140</v>
      </c>
      <c r="AY77" s="146">
        <f t="shared" si="207"/>
        <v>89.600000000000009</v>
      </c>
      <c r="AZ77" s="145">
        <v>560</v>
      </c>
      <c r="BA77" s="146">
        <f t="shared" si="208"/>
        <v>358.40000000000003</v>
      </c>
      <c r="BB77" s="145">
        <v>140</v>
      </c>
      <c r="BC77" s="146">
        <f t="shared" si="209"/>
        <v>89.600000000000009</v>
      </c>
      <c r="BD77" s="145">
        <v>980</v>
      </c>
      <c r="BE77" s="146">
        <f t="shared" si="210"/>
        <v>627.20000000000005</v>
      </c>
      <c r="BF77" s="147">
        <f t="shared" si="70"/>
        <v>8260</v>
      </c>
      <c r="BG77" s="146">
        <f t="shared" si="70"/>
        <v>5286.4000000000005</v>
      </c>
      <c r="BH77" s="99">
        <v>700</v>
      </c>
      <c r="BI77" s="100">
        <f t="shared" ref="BI77:BI78" si="226">BH77*$E77</f>
        <v>448</v>
      </c>
      <c r="BJ77" s="99"/>
      <c r="BK77" s="100">
        <f t="shared" ref="BK77:BK78" si="227">BJ77*$E77</f>
        <v>0</v>
      </c>
      <c r="BL77" s="99"/>
      <c r="BM77" s="100">
        <f t="shared" ref="BM77:BM78" si="228">BL77*$E77</f>
        <v>0</v>
      </c>
      <c r="BN77" s="99"/>
      <c r="BO77" s="100">
        <f t="shared" ref="BO77:BO78" si="229">BN77*$E77</f>
        <v>0</v>
      </c>
      <c r="BP77" s="99"/>
      <c r="BQ77" s="100">
        <f t="shared" ref="BQ77:BQ78" si="230">BP77*$E77</f>
        <v>0</v>
      </c>
      <c r="BR77" s="99"/>
      <c r="BS77" s="100">
        <f t="shared" ref="BS77:BS78" si="231">BR77*$E77</f>
        <v>0</v>
      </c>
      <c r="BT77" s="99"/>
      <c r="BU77" s="100">
        <f t="shared" ref="BU77:BU78" si="232">BT77*$E77</f>
        <v>0</v>
      </c>
      <c r="BV77" s="99"/>
      <c r="BW77" s="100">
        <f t="shared" ref="BW77:BW78" si="233">BV77*$E77</f>
        <v>0</v>
      </c>
      <c r="BX77" s="99"/>
      <c r="BY77" s="100">
        <f t="shared" ref="BY77:BY78" si="234">BX77*$E77</f>
        <v>0</v>
      </c>
      <c r="BZ77" s="99"/>
      <c r="CA77" s="100">
        <f t="shared" ref="CA77:CA78" si="235">BZ77*$E77</f>
        <v>0</v>
      </c>
      <c r="CB77" s="99"/>
      <c r="CC77" s="100">
        <f t="shared" ref="CC77:CC78" si="236">CB77*$E77</f>
        <v>0</v>
      </c>
      <c r="CD77" s="99"/>
      <c r="CE77" s="100">
        <f t="shared" ref="CE77:CE78" si="237">CD77*$E77</f>
        <v>0</v>
      </c>
      <c r="CF77" s="101">
        <f t="shared" ref="CF77:CG78" si="238">SUM(BH77,BJ77,BL77,BN77,BP77,BR77,BT77,BV77,BX77,BZ77,CB77,CD77)</f>
        <v>700</v>
      </c>
      <c r="CG77" s="100">
        <f t="shared" si="238"/>
        <v>448</v>
      </c>
    </row>
    <row r="78" spans="1:85" s="148" customFormat="1" ht="19.899999999999999" customHeight="1" x14ac:dyDescent="0.5">
      <c r="A78" s="94">
        <v>63</v>
      </c>
      <c r="B78" s="95" t="s">
        <v>130</v>
      </c>
      <c r="C78" s="95" t="s">
        <v>74</v>
      </c>
      <c r="D78" s="94">
        <f>RANK(BF78,$BF$4:$BF$147)</f>
        <v>17</v>
      </c>
      <c r="E78" s="94">
        <v>0.64</v>
      </c>
      <c r="F78" s="94" t="s">
        <v>83</v>
      </c>
      <c r="G78" s="94">
        <v>1250</v>
      </c>
      <c r="H78" s="94"/>
      <c r="I78" s="146">
        <f t="shared" si="196"/>
        <v>0</v>
      </c>
      <c r="J78" s="94"/>
      <c r="K78" s="146">
        <f t="shared" si="196"/>
        <v>0</v>
      </c>
      <c r="L78" s="94"/>
      <c r="M78" s="146">
        <f t="shared" si="196"/>
        <v>0</v>
      </c>
      <c r="N78" s="94"/>
      <c r="O78" s="146">
        <f t="shared" si="196"/>
        <v>0</v>
      </c>
      <c r="P78" s="94"/>
      <c r="Q78" s="146">
        <f t="shared" si="196"/>
        <v>0</v>
      </c>
      <c r="R78" s="94"/>
      <c r="S78" s="146">
        <f t="shared" si="196"/>
        <v>0</v>
      </c>
      <c r="T78" s="94"/>
      <c r="U78" s="146">
        <f t="shared" si="196"/>
        <v>0</v>
      </c>
      <c r="V78" s="94"/>
      <c r="W78" s="146">
        <f t="shared" si="196"/>
        <v>0</v>
      </c>
      <c r="X78" s="94"/>
      <c r="Y78" s="146">
        <f t="shared" si="196"/>
        <v>0</v>
      </c>
      <c r="Z78" s="94"/>
      <c r="AA78" s="146">
        <f t="shared" si="196"/>
        <v>0</v>
      </c>
      <c r="AB78" s="94"/>
      <c r="AC78" s="146">
        <f t="shared" si="196"/>
        <v>0</v>
      </c>
      <c r="AD78" s="94"/>
      <c r="AE78" s="146">
        <f t="shared" si="197"/>
        <v>0</v>
      </c>
      <c r="AF78" s="147">
        <f t="shared" si="223"/>
        <v>0</v>
      </c>
      <c r="AG78" s="146">
        <f t="shared" si="224"/>
        <v>0</v>
      </c>
      <c r="AH78" s="145"/>
      <c r="AI78" s="146">
        <f t="shared" si="200"/>
        <v>0</v>
      </c>
      <c r="AJ78" s="145"/>
      <c r="AK78" s="146">
        <f t="shared" si="201"/>
        <v>0</v>
      </c>
      <c r="AL78" s="145"/>
      <c r="AM78" s="146">
        <f t="shared" si="201"/>
        <v>0</v>
      </c>
      <c r="AN78" s="145"/>
      <c r="AO78" s="146">
        <f t="shared" si="202"/>
        <v>0</v>
      </c>
      <c r="AP78" s="145"/>
      <c r="AQ78" s="146">
        <f t="shared" si="203"/>
        <v>0</v>
      </c>
      <c r="AR78" s="145"/>
      <c r="AS78" s="146">
        <f t="shared" si="204"/>
        <v>0</v>
      </c>
      <c r="AT78" s="145"/>
      <c r="AU78" s="146">
        <f t="shared" si="205"/>
        <v>0</v>
      </c>
      <c r="AV78" s="145"/>
      <c r="AW78" s="146">
        <f t="shared" si="206"/>
        <v>0</v>
      </c>
      <c r="AX78" s="145"/>
      <c r="AY78" s="146">
        <f t="shared" si="207"/>
        <v>0</v>
      </c>
      <c r="AZ78" s="145"/>
      <c r="BA78" s="146">
        <f t="shared" si="208"/>
        <v>0</v>
      </c>
      <c r="BB78" s="145"/>
      <c r="BC78" s="146">
        <f t="shared" si="209"/>
        <v>0</v>
      </c>
      <c r="BD78" s="145"/>
      <c r="BE78" s="146">
        <f t="shared" si="210"/>
        <v>0</v>
      </c>
      <c r="BF78" s="147">
        <f t="shared" si="70"/>
        <v>0</v>
      </c>
      <c r="BG78" s="146">
        <f t="shared" si="70"/>
        <v>0</v>
      </c>
      <c r="BH78" s="99"/>
      <c r="BI78" s="100">
        <f t="shared" si="226"/>
        <v>0</v>
      </c>
      <c r="BJ78" s="99"/>
      <c r="BK78" s="100">
        <f t="shared" si="227"/>
        <v>0</v>
      </c>
      <c r="BL78" s="99"/>
      <c r="BM78" s="100">
        <f t="shared" si="228"/>
        <v>0</v>
      </c>
      <c r="BN78" s="99"/>
      <c r="BO78" s="100">
        <f t="shared" si="229"/>
        <v>0</v>
      </c>
      <c r="BP78" s="99"/>
      <c r="BQ78" s="100">
        <f t="shared" si="230"/>
        <v>0</v>
      </c>
      <c r="BR78" s="99"/>
      <c r="BS78" s="100">
        <f t="shared" si="231"/>
        <v>0</v>
      </c>
      <c r="BT78" s="99"/>
      <c r="BU78" s="100">
        <f t="shared" si="232"/>
        <v>0</v>
      </c>
      <c r="BV78" s="99"/>
      <c r="BW78" s="100">
        <f t="shared" si="233"/>
        <v>0</v>
      </c>
      <c r="BX78" s="99"/>
      <c r="BY78" s="100">
        <f t="shared" si="234"/>
        <v>0</v>
      </c>
      <c r="BZ78" s="99"/>
      <c r="CA78" s="100">
        <f t="shared" si="235"/>
        <v>0</v>
      </c>
      <c r="CB78" s="99"/>
      <c r="CC78" s="100">
        <f t="shared" si="236"/>
        <v>0</v>
      </c>
      <c r="CD78" s="99"/>
      <c r="CE78" s="100">
        <f t="shared" si="237"/>
        <v>0</v>
      </c>
      <c r="CF78" s="101">
        <f t="shared" si="238"/>
        <v>0</v>
      </c>
      <c r="CG78" s="100">
        <f t="shared" si="238"/>
        <v>0</v>
      </c>
    </row>
    <row r="79" spans="1:85" s="148" customFormat="1" ht="19.899999999999999" customHeight="1" x14ac:dyDescent="0.5">
      <c r="A79" s="94"/>
      <c r="B79" s="95"/>
      <c r="C79" s="95"/>
      <c r="D79" s="94"/>
      <c r="E79" s="94"/>
      <c r="F79" s="94"/>
      <c r="G79" s="94"/>
      <c r="H79" s="94"/>
      <c r="I79" s="146"/>
      <c r="J79" s="94"/>
      <c r="K79" s="146"/>
      <c r="L79" s="94"/>
      <c r="M79" s="146"/>
      <c r="N79" s="94"/>
      <c r="O79" s="146"/>
      <c r="P79" s="94"/>
      <c r="Q79" s="146"/>
      <c r="R79" s="94"/>
      <c r="S79" s="146"/>
      <c r="T79" s="94"/>
      <c r="U79" s="146"/>
      <c r="V79" s="94"/>
      <c r="W79" s="146"/>
      <c r="X79" s="94"/>
      <c r="Y79" s="146"/>
      <c r="Z79" s="94"/>
      <c r="AA79" s="146"/>
      <c r="AB79" s="94"/>
      <c r="AC79" s="146"/>
      <c r="AD79" s="94"/>
      <c r="AE79" s="146"/>
      <c r="AF79" s="147"/>
      <c r="AG79" s="146"/>
      <c r="AH79" s="145"/>
      <c r="AI79" s="146"/>
      <c r="AJ79" s="145"/>
      <c r="AK79" s="146"/>
      <c r="AL79" s="145"/>
      <c r="AM79" s="146"/>
      <c r="AN79" s="145"/>
      <c r="AO79" s="146"/>
      <c r="AP79" s="145"/>
      <c r="AQ79" s="146"/>
      <c r="AR79" s="145"/>
      <c r="AS79" s="146"/>
      <c r="AT79" s="145"/>
      <c r="AU79" s="146"/>
      <c r="AV79" s="145"/>
      <c r="AW79" s="146"/>
      <c r="AX79" s="145"/>
      <c r="AY79" s="146"/>
      <c r="AZ79" s="145"/>
      <c r="BA79" s="146"/>
      <c r="BB79" s="145"/>
      <c r="BC79" s="146"/>
      <c r="BD79" s="145"/>
      <c r="BE79" s="146"/>
      <c r="BF79" s="147"/>
      <c r="BG79" s="146"/>
      <c r="BH79" s="99"/>
      <c r="BI79" s="100"/>
      <c r="BJ79" s="99"/>
      <c r="BK79" s="100"/>
      <c r="BL79" s="99"/>
      <c r="BM79" s="100"/>
      <c r="BN79" s="99"/>
      <c r="BO79" s="100"/>
      <c r="BP79" s="99"/>
      <c r="BQ79" s="100"/>
      <c r="BR79" s="99"/>
      <c r="BS79" s="100"/>
      <c r="BT79" s="99"/>
      <c r="BU79" s="100"/>
      <c r="BV79" s="99"/>
      <c r="BW79" s="100"/>
      <c r="BX79" s="99"/>
      <c r="BY79" s="100"/>
      <c r="BZ79" s="99"/>
      <c r="CA79" s="100"/>
      <c r="CB79" s="99"/>
      <c r="CC79" s="100"/>
      <c r="CD79" s="99"/>
      <c r="CE79" s="100"/>
      <c r="CF79" s="101"/>
      <c r="CG79" s="100"/>
    </row>
    <row r="80" spans="1:85" s="148" customFormat="1" ht="19.899999999999999" customHeight="1" x14ac:dyDescent="0.5">
      <c r="A80" s="94">
        <v>64</v>
      </c>
      <c r="B80" s="95" t="s">
        <v>131</v>
      </c>
      <c r="C80" s="95" t="s">
        <v>74</v>
      </c>
      <c r="D80" s="94">
        <f>RANK(BF80,$BF$4:$BF$147)</f>
        <v>17</v>
      </c>
      <c r="E80" s="94">
        <v>0.64</v>
      </c>
      <c r="F80" s="94" t="s">
        <v>83</v>
      </c>
      <c r="G80" s="94"/>
      <c r="H80" s="94"/>
      <c r="I80" s="146">
        <f t="shared" si="196"/>
        <v>0</v>
      </c>
      <c r="J80" s="94"/>
      <c r="K80" s="146">
        <f t="shared" si="196"/>
        <v>0</v>
      </c>
      <c r="L80" s="94"/>
      <c r="M80" s="146">
        <f t="shared" si="196"/>
        <v>0</v>
      </c>
      <c r="N80" s="94"/>
      <c r="O80" s="146">
        <f t="shared" si="196"/>
        <v>0</v>
      </c>
      <c r="P80" s="94"/>
      <c r="Q80" s="146">
        <f t="shared" si="196"/>
        <v>0</v>
      </c>
      <c r="R80" s="94"/>
      <c r="S80" s="146">
        <f t="shared" si="196"/>
        <v>0</v>
      </c>
      <c r="T80" s="94"/>
      <c r="U80" s="146">
        <f t="shared" si="196"/>
        <v>0</v>
      </c>
      <c r="V80" s="94"/>
      <c r="W80" s="146">
        <f t="shared" si="196"/>
        <v>0</v>
      </c>
      <c r="X80" s="94"/>
      <c r="Y80" s="146">
        <f t="shared" si="196"/>
        <v>0</v>
      </c>
      <c r="Z80" s="94"/>
      <c r="AA80" s="146">
        <f t="shared" si="196"/>
        <v>0</v>
      </c>
      <c r="AB80" s="94"/>
      <c r="AC80" s="146">
        <f t="shared" si="196"/>
        <v>0</v>
      </c>
      <c r="AD80" s="94"/>
      <c r="AE80" s="146">
        <f t="shared" si="197"/>
        <v>0</v>
      </c>
      <c r="AF80" s="147">
        <f t="shared" ref="AF80:AF81" si="239">SUM(H80,J80,L80,N80,P80,R80,T80,V80,X80,Z80,AB80,AD80)</f>
        <v>0</v>
      </c>
      <c r="AG80" s="146">
        <f t="shared" ref="AG80:AG81" si="240">SUM(I80,K80,M80,O80,Q80,S80,U80,W80,Y80,AA80,AC80,AE80)</f>
        <v>0</v>
      </c>
      <c r="AH80" s="145"/>
      <c r="AI80" s="146">
        <f t="shared" si="200"/>
        <v>0</v>
      </c>
      <c r="AJ80" s="145"/>
      <c r="AK80" s="146">
        <f t="shared" si="201"/>
        <v>0</v>
      </c>
      <c r="AL80" s="145"/>
      <c r="AM80" s="146">
        <f t="shared" si="201"/>
        <v>0</v>
      </c>
      <c r="AN80" s="145"/>
      <c r="AO80" s="146">
        <f t="shared" si="202"/>
        <v>0</v>
      </c>
      <c r="AP80" s="145"/>
      <c r="AQ80" s="146">
        <f t="shared" si="203"/>
        <v>0</v>
      </c>
      <c r="AR80" s="145"/>
      <c r="AS80" s="146">
        <f t="shared" si="204"/>
        <v>0</v>
      </c>
      <c r="AT80" s="145"/>
      <c r="AU80" s="146">
        <f t="shared" si="205"/>
        <v>0</v>
      </c>
      <c r="AV80" s="145"/>
      <c r="AW80" s="146">
        <f t="shared" si="206"/>
        <v>0</v>
      </c>
      <c r="AX80" s="145"/>
      <c r="AY80" s="146">
        <f t="shared" si="207"/>
        <v>0</v>
      </c>
      <c r="AZ80" s="145"/>
      <c r="BA80" s="146">
        <f t="shared" si="208"/>
        <v>0</v>
      </c>
      <c r="BB80" s="145"/>
      <c r="BC80" s="146">
        <f t="shared" si="209"/>
        <v>0</v>
      </c>
      <c r="BD80" s="145"/>
      <c r="BE80" s="146">
        <f t="shared" si="210"/>
        <v>0</v>
      </c>
      <c r="BF80" s="147">
        <f t="shared" si="70"/>
        <v>0</v>
      </c>
      <c r="BG80" s="146">
        <f t="shared" si="70"/>
        <v>0</v>
      </c>
      <c r="BH80" s="99"/>
      <c r="BI80" s="100">
        <f t="shared" ref="BI80:BI81" si="241">BH80*$E80</f>
        <v>0</v>
      </c>
      <c r="BJ80" s="99"/>
      <c r="BK80" s="100">
        <f t="shared" ref="BK80:BK81" si="242">BJ80*$E80</f>
        <v>0</v>
      </c>
      <c r="BL80" s="99"/>
      <c r="BM80" s="100">
        <f t="shared" ref="BM80:BM81" si="243">BL80*$E80</f>
        <v>0</v>
      </c>
      <c r="BN80" s="99"/>
      <c r="BO80" s="100">
        <f t="shared" ref="BO80:BO81" si="244">BN80*$E80</f>
        <v>0</v>
      </c>
      <c r="BP80" s="99"/>
      <c r="BQ80" s="100">
        <f t="shared" ref="BQ80:BQ81" si="245">BP80*$E80</f>
        <v>0</v>
      </c>
      <c r="BR80" s="99"/>
      <c r="BS80" s="100">
        <f t="shared" ref="BS80:BS81" si="246">BR80*$E80</f>
        <v>0</v>
      </c>
      <c r="BT80" s="99"/>
      <c r="BU80" s="100">
        <f t="shared" ref="BU80:BU81" si="247">BT80*$E80</f>
        <v>0</v>
      </c>
      <c r="BV80" s="99"/>
      <c r="BW80" s="100">
        <f t="shared" ref="BW80:BW81" si="248">BV80*$E80</f>
        <v>0</v>
      </c>
      <c r="BX80" s="99"/>
      <c r="BY80" s="100">
        <f t="shared" ref="BY80:BY81" si="249">BX80*$E80</f>
        <v>0</v>
      </c>
      <c r="BZ80" s="99"/>
      <c r="CA80" s="100">
        <f t="shared" ref="CA80:CA81" si="250">BZ80*$E80</f>
        <v>0</v>
      </c>
      <c r="CB80" s="99"/>
      <c r="CC80" s="100">
        <f t="shared" ref="CC80:CC81" si="251">CB80*$E80</f>
        <v>0</v>
      </c>
      <c r="CD80" s="99"/>
      <c r="CE80" s="100">
        <f t="shared" ref="CE80:CE81" si="252">CD80*$E80</f>
        <v>0</v>
      </c>
      <c r="CF80" s="101">
        <f t="shared" ref="CF80:CG81" si="253">SUM(BH80,BJ80,BL80,BN80,BP80,BR80,BT80,BV80,BX80,BZ80,CB80,CD80)</f>
        <v>0</v>
      </c>
      <c r="CG80" s="100">
        <f t="shared" si="253"/>
        <v>0</v>
      </c>
    </row>
    <row r="81" spans="1:85" s="148" customFormat="1" ht="19.899999999999999" customHeight="1" x14ac:dyDescent="0.5">
      <c r="A81" s="94">
        <v>65</v>
      </c>
      <c r="B81" s="95" t="s">
        <v>132</v>
      </c>
      <c r="C81" s="95" t="s">
        <v>74</v>
      </c>
      <c r="D81" s="94">
        <f>RANK(BF81,$BF$4:$BF$147)</f>
        <v>17</v>
      </c>
      <c r="E81" s="94">
        <v>0.64</v>
      </c>
      <c r="F81" s="94" t="s">
        <v>75</v>
      </c>
      <c r="G81" s="94"/>
      <c r="H81" s="94"/>
      <c r="I81" s="146">
        <f t="shared" si="196"/>
        <v>0</v>
      </c>
      <c r="J81" s="94"/>
      <c r="K81" s="146">
        <f t="shared" si="196"/>
        <v>0</v>
      </c>
      <c r="L81" s="94"/>
      <c r="M81" s="146">
        <f t="shared" si="196"/>
        <v>0</v>
      </c>
      <c r="N81" s="94"/>
      <c r="O81" s="146">
        <f t="shared" si="196"/>
        <v>0</v>
      </c>
      <c r="P81" s="94"/>
      <c r="Q81" s="146">
        <f t="shared" si="196"/>
        <v>0</v>
      </c>
      <c r="R81" s="94"/>
      <c r="S81" s="146">
        <f t="shared" si="196"/>
        <v>0</v>
      </c>
      <c r="T81" s="94"/>
      <c r="U81" s="146">
        <f t="shared" si="196"/>
        <v>0</v>
      </c>
      <c r="V81" s="94"/>
      <c r="W81" s="146">
        <f t="shared" si="196"/>
        <v>0</v>
      </c>
      <c r="X81" s="94"/>
      <c r="Y81" s="146">
        <f t="shared" si="196"/>
        <v>0</v>
      </c>
      <c r="Z81" s="94"/>
      <c r="AA81" s="146">
        <f t="shared" si="196"/>
        <v>0</v>
      </c>
      <c r="AB81" s="94"/>
      <c r="AC81" s="146">
        <f t="shared" si="196"/>
        <v>0</v>
      </c>
      <c r="AD81" s="94"/>
      <c r="AE81" s="146">
        <f t="shared" si="197"/>
        <v>0</v>
      </c>
      <c r="AF81" s="147">
        <f t="shared" si="239"/>
        <v>0</v>
      </c>
      <c r="AG81" s="146">
        <f t="shared" si="240"/>
        <v>0</v>
      </c>
      <c r="AH81" s="145"/>
      <c r="AI81" s="146">
        <f t="shared" si="200"/>
        <v>0</v>
      </c>
      <c r="AJ81" s="145"/>
      <c r="AK81" s="146">
        <f t="shared" si="201"/>
        <v>0</v>
      </c>
      <c r="AL81" s="145"/>
      <c r="AM81" s="146">
        <f t="shared" si="201"/>
        <v>0</v>
      </c>
      <c r="AN81" s="145"/>
      <c r="AO81" s="146">
        <f t="shared" si="202"/>
        <v>0</v>
      </c>
      <c r="AP81" s="145"/>
      <c r="AQ81" s="146">
        <f t="shared" si="203"/>
        <v>0</v>
      </c>
      <c r="AR81" s="145"/>
      <c r="AS81" s="146">
        <f t="shared" si="204"/>
        <v>0</v>
      </c>
      <c r="AT81" s="145"/>
      <c r="AU81" s="146">
        <f t="shared" si="205"/>
        <v>0</v>
      </c>
      <c r="AV81" s="145"/>
      <c r="AW81" s="146">
        <f t="shared" si="206"/>
        <v>0</v>
      </c>
      <c r="AX81" s="145"/>
      <c r="AY81" s="146">
        <f t="shared" si="207"/>
        <v>0</v>
      </c>
      <c r="AZ81" s="145"/>
      <c r="BA81" s="146">
        <f t="shared" si="208"/>
        <v>0</v>
      </c>
      <c r="BB81" s="145"/>
      <c r="BC81" s="146">
        <f t="shared" si="209"/>
        <v>0</v>
      </c>
      <c r="BD81" s="145"/>
      <c r="BE81" s="146">
        <f t="shared" si="210"/>
        <v>0</v>
      </c>
      <c r="BF81" s="147">
        <f t="shared" si="70"/>
        <v>0</v>
      </c>
      <c r="BG81" s="146">
        <f t="shared" si="70"/>
        <v>0</v>
      </c>
      <c r="BH81" s="99"/>
      <c r="BI81" s="100">
        <f t="shared" si="241"/>
        <v>0</v>
      </c>
      <c r="BJ81" s="99"/>
      <c r="BK81" s="100">
        <f t="shared" si="242"/>
        <v>0</v>
      </c>
      <c r="BL81" s="99"/>
      <c r="BM81" s="100">
        <f t="shared" si="243"/>
        <v>0</v>
      </c>
      <c r="BN81" s="99"/>
      <c r="BO81" s="100">
        <f t="shared" si="244"/>
        <v>0</v>
      </c>
      <c r="BP81" s="99"/>
      <c r="BQ81" s="100">
        <f t="shared" si="245"/>
        <v>0</v>
      </c>
      <c r="BR81" s="99"/>
      <c r="BS81" s="100">
        <f t="shared" si="246"/>
        <v>0</v>
      </c>
      <c r="BT81" s="99"/>
      <c r="BU81" s="100">
        <f t="shared" si="247"/>
        <v>0</v>
      </c>
      <c r="BV81" s="99"/>
      <c r="BW81" s="100">
        <f t="shared" si="248"/>
        <v>0</v>
      </c>
      <c r="BX81" s="99"/>
      <c r="BY81" s="100">
        <f t="shared" si="249"/>
        <v>0</v>
      </c>
      <c r="BZ81" s="99"/>
      <c r="CA81" s="100">
        <f t="shared" si="250"/>
        <v>0</v>
      </c>
      <c r="CB81" s="99"/>
      <c r="CC81" s="100">
        <f t="shared" si="251"/>
        <v>0</v>
      </c>
      <c r="CD81" s="99"/>
      <c r="CE81" s="100">
        <f t="shared" si="252"/>
        <v>0</v>
      </c>
      <c r="CF81" s="101">
        <f t="shared" si="253"/>
        <v>0</v>
      </c>
      <c r="CG81" s="100">
        <f t="shared" si="253"/>
        <v>0</v>
      </c>
    </row>
    <row r="82" spans="1:85" s="148" customFormat="1" ht="19.899999999999999" customHeight="1" x14ac:dyDescent="0.5">
      <c r="A82" s="94">
        <v>66</v>
      </c>
      <c r="B82" s="95" t="s">
        <v>133</v>
      </c>
      <c r="C82" s="95" t="s">
        <v>74</v>
      </c>
      <c r="D82" s="94">
        <v>18</v>
      </c>
      <c r="E82" s="94">
        <v>0.64</v>
      </c>
      <c r="F82" s="94" t="s">
        <v>85</v>
      </c>
      <c r="G82" s="94"/>
      <c r="H82" s="94"/>
      <c r="I82" s="146"/>
      <c r="J82" s="94"/>
      <c r="K82" s="146"/>
      <c r="L82" s="94"/>
      <c r="M82" s="146"/>
      <c r="N82" s="94"/>
      <c r="O82" s="146"/>
      <c r="P82" s="94"/>
      <c r="Q82" s="146"/>
      <c r="R82" s="94"/>
      <c r="S82" s="146"/>
      <c r="T82" s="94"/>
      <c r="U82" s="146"/>
      <c r="V82" s="94"/>
      <c r="W82" s="146"/>
      <c r="X82" s="94"/>
      <c r="Y82" s="146"/>
      <c r="Z82" s="94"/>
      <c r="AA82" s="146"/>
      <c r="AB82" s="94"/>
      <c r="AC82" s="146"/>
      <c r="AD82" s="94"/>
      <c r="AE82" s="146"/>
      <c r="AF82" s="147"/>
      <c r="AG82" s="146"/>
      <c r="AH82" s="145"/>
      <c r="AI82" s="146"/>
      <c r="AJ82" s="145"/>
      <c r="AK82" s="146"/>
      <c r="AL82" s="145"/>
      <c r="AM82" s="146"/>
      <c r="AN82" s="145"/>
      <c r="AO82" s="146"/>
      <c r="AP82" s="145"/>
      <c r="AQ82" s="146"/>
      <c r="AR82" s="145"/>
      <c r="AS82" s="146"/>
      <c r="AT82" s="145"/>
      <c r="AU82" s="146"/>
      <c r="AV82" s="145"/>
      <c r="AW82" s="146"/>
      <c r="AX82" s="145"/>
      <c r="AY82" s="146"/>
      <c r="AZ82" s="145"/>
      <c r="BA82" s="146"/>
      <c r="BB82" s="145"/>
      <c r="BC82" s="146"/>
      <c r="BD82" s="145"/>
      <c r="BE82" s="146"/>
      <c r="BF82" s="147"/>
      <c r="BG82" s="146"/>
      <c r="BH82" s="99"/>
      <c r="BI82" s="100"/>
      <c r="BJ82" s="99"/>
      <c r="BK82" s="100"/>
      <c r="BL82" s="99"/>
      <c r="BM82" s="100"/>
      <c r="BN82" s="99"/>
      <c r="BO82" s="100"/>
      <c r="BP82" s="99"/>
      <c r="BQ82" s="100"/>
      <c r="BR82" s="99"/>
      <c r="BS82" s="100"/>
      <c r="BT82" s="99"/>
      <c r="BU82" s="100"/>
      <c r="BV82" s="99"/>
      <c r="BW82" s="100"/>
      <c r="BX82" s="99"/>
      <c r="BY82" s="100"/>
      <c r="BZ82" s="99"/>
      <c r="CA82" s="100"/>
      <c r="CB82" s="99"/>
      <c r="CC82" s="100"/>
      <c r="CD82" s="99"/>
      <c r="CE82" s="100"/>
      <c r="CF82" s="101"/>
      <c r="CG82" s="100"/>
    </row>
    <row r="83" spans="1:85" s="148" customFormat="1" ht="19.899999999999999" customHeight="1" x14ac:dyDescent="0.5">
      <c r="A83" s="94">
        <v>67</v>
      </c>
      <c r="B83" s="95" t="s">
        <v>133</v>
      </c>
      <c r="C83" s="95" t="s">
        <v>77</v>
      </c>
      <c r="D83" s="94">
        <v>18</v>
      </c>
      <c r="E83" s="94">
        <v>1</v>
      </c>
      <c r="F83" s="94" t="s">
        <v>75</v>
      </c>
      <c r="G83" s="94"/>
      <c r="H83" s="94"/>
      <c r="I83" s="146"/>
      <c r="J83" s="94"/>
      <c r="K83" s="146"/>
      <c r="L83" s="94"/>
      <c r="M83" s="146"/>
      <c r="N83" s="94"/>
      <c r="O83" s="146"/>
      <c r="P83" s="94"/>
      <c r="Q83" s="146"/>
      <c r="R83" s="94"/>
      <c r="S83" s="146"/>
      <c r="T83" s="94"/>
      <c r="U83" s="146"/>
      <c r="V83" s="94"/>
      <c r="W83" s="146"/>
      <c r="X83" s="94"/>
      <c r="Y83" s="146"/>
      <c r="Z83" s="94"/>
      <c r="AA83" s="146"/>
      <c r="AB83" s="94"/>
      <c r="AC83" s="146"/>
      <c r="AD83" s="94"/>
      <c r="AE83" s="146"/>
      <c r="AF83" s="147"/>
      <c r="AG83" s="146"/>
      <c r="AH83" s="145"/>
      <c r="AI83" s="146"/>
      <c r="AJ83" s="145"/>
      <c r="AK83" s="146"/>
      <c r="AL83" s="145"/>
      <c r="AM83" s="146"/>
      <c r="AN83" s="145"/>
      <c r="AO83" s="146"/>
      <c r="AP83" s="145"/>
      <c r="AQ83" s="146"/>
      <c r="AR83" s="145"/>
      <c r="AS83" s="146"/>
      <c r="AT83" s="145"/>
      <c r="AU83" s="146"/>
      <c r="AV83" s="145"/>
      <c r="AW83" s="146"/>
      <c r="AX83" s="145"/>
      <c r="AY83" s="146"/>
      <c r="AZ83" s="145"/>
      <c r="BA83" s="146"/>
      <c r="BB83" s="145"/>
      <c r="BC83" s="146"/>
      <c r="BD83" s="145"/>
      <c r="BE83" s="146"/>
      <c r="BF83" s="147"/>
      <c r="BG83" s="146"/>
      <c r="BH83" s="99"/>
      <c r="BI83" s="100"/>
      <c r="BJ83" s="99"/>
      <c r="BK83" s="100"/>
      <c r="BL83" s="99"/>
      <c r="BM83" s="100"/>
      <c r="BN83" s="99"/>
      <c r="BO83" s="100"/>
      <c r="BP83" s="99"/>
      <c r="BQ83" s="100"/>
      <c r="BR83" s="99"/>
      <c r="BS83" s="100"/>
      <c r="BT83" s="99"/>
      <c r="BU83" s="100"/>
      <c r="BV83" s="99"/>
      <c r="BW83" s="100"/>
      <c r="BX83" s="99"/>
      <c r="BY83" s="100"/>
      <c r="BZ83" s="99"/>
      <c r="CA83" s="100"/>
      <c r="CB83" s="99"/>
      <c r="CC83" s="100"/>
      <c r="CD83" s="99"/>
      <c r="CE83" s="100"/>
      <c r="CF83" s="101"/>
      <c r="CG83" s="100"/>
    </row>
    <row r="84" spans="1:85" s="148" customFormat="1" ht="19.899999999999999" customHeight="1" x14ac:dyDescent="0.5">
      <c r="A84" s="94">
        <v>68</v>
      </c>
      <c r="B84" s="95" t="s">
        <v>134</v>
      </c>
      <c r="C84" s="95" t="s">
        <v>77</v>
      </c>
      <c r="D84" s="94">
        <f>RANK(BF84,$BF$4:$BF$147)</f>
        <v>17</v>
      </c>
      <c r="E84" s="94">
        <v>1</v>
      </c>
      <c r="F84" s="94" t="s">
        <v>75</v>
      </c>
      <c r="G84" s="94">
        <v>2200</v>
      </c>
      <c r="H84" s="94"/>
      <c r="I84" s="146">
        <f t="shared" ref="I84:AE84" si="254">H84*$E84</f>
        <v>0</v>
      </c>
      <c r="J84" s="94"/>
      <c r="K84" s="146">
        <f t="shared" si="254"/>
        <v>0</v>
      </c>
      <c r="L84" s="94"/>
      <c r="M84" s="146">
        <f t="shared" si="254"/>
        <v>0</v>
      </c>
      <c r="N84" s="94">
        <v>60</v>
      </c>
      <c r="O84" s="146">
        <f t="shared" si="254"/>
        <v>60</v>
      </c>
      <c r="P84" s="94"/>
      <c r="Q84" s="146">
        <f t="shared" si="254"/>
        <v>0</v>
      </c>
      <c r="R84" s="94">
        <v>36</v>
      </c>
      <c r="S84" s="146">
        <f t="shared" si="254"/>
        <v>36</v>
      </c>
      <c r="T84" s="94"/>
      <c r="U84" s="146">
        <f t="shared" si="254"/>
        <v>0</v>
      </c>
      <c r="V84" s="94">
        <v>24</v>
      </c>
      <c r="W84" s="146">
        <f t="shared" si="254"/>
        <v>24</v>
      </c>
      <c r="X84" s="94">
        <v>60</v>
      </c>
      <c r="Y84" s="146">
        <f t="shared" si="254"/>
        <v>60</v>
      </c>
      <c r="Z84" s="94"/>
      <c r="AA84" s="146">
        <f t="shared" si="254"/>
        <v>0</v>
      </c>
      <c r="AB84" s="94">
        <v>60</v>
      </c>
      <c r="AC84" s="146">
        <f t="shared" si="254"/>
        <v>60</v>
      </c>
      <c r="AD84" s="94"/>
      <c r="AE84" s="146">
        <f t="shared" si="254"/>
        <v>0</v>
      </c>
      <c r="AF84" s="147">
        <f t="shared" ref="AF84" si="255">SUM(H84,J84,L84,N84,P84,R84,T84,V84,X84,Z84,AB84,AD84)</f>
        <v>240</v>
      </c>
      <c r="AG84" s="146">
        <f t="shared" ref="AG84" si="256">SUM(I84,K84,M84,O84,Q84,S84,U84,W84,Y84,AA84,AC84,AE84)</f>
        <v>240</v>
      </c>
      <c r="AH84" s="145"/>
      <c r="AI84" s="146">
        <f t="shared" ref="AI84" si="257">AH84*$E84</f>
        <v>0</v>
      </c>
      <c r="AJ84" s="145"/>
      <c r="AK84" s="146">
        <f t="shared" ref="AK84" si="258">AJ84*$E84</f>
        <v>0</v>
      </c>
      <c r="AL84" s="145"/>
      <c r="AM84" s="146">
        <f t="shared" ref="AM84" si="259">AL84*$E84</f>
        <v>0</v>
      </c>
      <c r="AN84" s="145"/>
      <c r="AO84" s="146">
        <f t="shared" ref="AO84" si="260">AN84*$E84</f>
        <v>0</v>
      </c>
      <c r="AP84" s="145"/>
      <c r="AQ84" s="146">
        <f t="shared" ref="AQ84" si="261">AP84*$E84</f>
        <v>0</v>
      </c>
      <c r="AR84" s="145"/>
      <c r="AS84" s="146">
        <f t="shared" ref="AS84" si="262">AR84*$E84</f>
        <v>0</v>
      </c>
      <c r="AT84" s="145"/>
      <c r="AU84" s="146">
        <f t="shared" ref="AU84" si="263">AT84*$E84</f>
        <v>0</v>
      </c>
      <c r="AV84" s="145"/>
      <c r="AW84" s="146">
        <f t="shared" ref="AW84" si="264">AV84*$E84</f>
        <v>0</v>
      </c>
      <c r="AX84" s="145"/>
      <c r="AY84" s="146">
        <f t="shared" ref="AY84" si="265">AX84*$E84</f>
        <v>0</v>
      </c>
      <c r="AZ84" s="145"/>
      <c r="BA84" s="146">
        <f t="shared" ref="BA84" si="266">AZ84*$E84</f>
        <v>0</v>
      </c>
      <c r="BB84" s="145"/>
      <c r="BC84" s="146">
        <f t="shared" ref="BC84" si="267">BB84*$E84</f>
        <v>0</v>
      </c>
      <c r="BD84" s="145"/>
      <c r="BE84" s="146">
        <f t="shared" ref="BE84" si="268">BD84*$E84</f>
        <v>0</v>
      </c>
      <c r="BF84" s="147">
        <f t="shared" ref="BF84:BG84" si="269">SUM(AH84,AJ84,AL84,AN84,AP84,AR84,AT84,AV84,AX84,AZ84,BB84,BD84)</f>
        <v>0</v>
      </c>
      <c r="BG84" s="146">
        <f t="shared" si="269"/>
        <v>0</v>
      </c>
      <c r="BH84" s="99"/>
      <c r="BI84" s="100">
        <f t="shared" ref="BI84" si="270">BH84*$E84</f>
        <v>0</v>
      </c>
      <c r="BJ84" s="99"/>
      <c r="BK84" s="100">
        <f t="shared" ref="BK84" si="271">BJ84*$E84</f>
        <v>0</v>
      </c>
      <c r="BL84" s="99"/>
      <c r="BM84" s="100">
        <f t="shared" ref="BM84" si="272">BL84*$E84</f>
        <v>0</v>
      </c>
      <c r="BN84" s="99"/>
      <c r="BO84" s="100">
        <f t="shared" ref="BO84" si="273">BN84*$E84</f>
        <v>0</v>
      </c>
      <c r="BP84" s="99"/>
      <c r="BQ84" s="100">
        <f t="shared" ref="BQ84" si="274">BP84*$E84</f>
        <v>0</v>
      </c>
      <c r="BR84" s="99"/>
      <c r="BS84" s="100">
        <f t="shared" ref="BS84" si="275">BR84*$E84</f>
        <v>0</v>
      </c>
      <c r="BT84" s="99"/>
      <c r="BU84" s="100">
        <f t="shared" ref="BU84" si="276">BT84*$E84</f>
        <v>0</v>
      </c>
      <c r="BV84" s="99"/>
      <c r="BW84" s="100">
        <f t="shared" ref="BW84" si="277">BV84*$E84</f>
        <v>0</v>
      </c>
      <c r="BX84" s="99"/>
      <c r="BY84" s="100">
        <f t="shared" ref="BY84" si="278">BX84*$E84</f>
        <v>0</v>
      </c>
      <c r="BZ84" s="99"/>
      <c r="CA84" s="100">
        <f t="shared" ref="CA84" si="279">BZ84*$E84</f>
        <v>0</v>
      </c>
      <c r="CB84" s="99"/>
      <c r="CC84" s="100">
        <f t="shared" ref="CC84" si="280">CB84*$E84</f>
        <v>0</v>
      </c>
      <c r="CD84" s="99"/>
      <c r="CE84" s="100">
        <f t="shared" ref="CE84" si="281">CD84*$E84</f>
        <v>0</v>
      </c>
      <c r="CF84" s="101">
        <f t="shared" ref="CF84:CG84" si="282">SUM(BH84,BJ84,BL84,BN84,BP84,BR84,BT84,BV84,BX84,BZ84,CB84,CD84)</f>
        <v>0</v>
      </c>
      <c r="CG84" s="100">
        <f t="shared" si="282"/>
        <v>0</v>
      </c>
    </row>
    <row r="85" spans="1:85" s="148" customFormat="1" ht="19.899999999999999" customHeight="1" x14ac:dyDescent="0.5">
      <c r="A85" s="94"/>
      <c r="B85" s="95"/>
      <c r="C85" s="95"/>
      <c r="D85" s="94"/>
      <c r="E85" s="94"/>
      <c r="F85" s="94"/>
      <c r="G85" s="94"/>
      <c r="H85" s="94"/>
      <c r="I85" s="146"/>
      <c r="J85" s="94"/>
      <c r="K85" s="146"/>
      <c r="L85" s="94"/>
      <c r="M85" s="146"/>
      <c r="N85" s="94"/>
      <c r="O85" s="146"/>
      <c r="P85" s="94"/>
      <c r="Q85" s="146"/>
      <c r="R85" s="94"/>
      <c r="S85" s="146"/>
      <c r="T85" s="94"/>
      <c r="U85" s="146"/>
      <c r="V85" s="94"/>
      <c r="W85" s="146"/>
      <c r="X85" s="94"/>
      <c r="Y85" s="146"/>
      <c r="Z85" s="94"/>
      <c r="AA85" s="146"/>
      <c r="AB85" s="94"/>
      <c r="AC85" s="146"/>
      <c r="AD85" s="94"/>
      <c r="AE85" s="146"/>
      <c r="AF85" s="147"/>
      <c r="AG85" s="146"/>
      <c r="AH85" s="145"/>
      <c r="AI85" s="146"/>
      <c r="AJ85" s="145"/>
      <c r="AK85" s="146"/>
      <c r="AL85" s="145"/>
      <c r="AM85" s="146"/>
      <c r="AN85" s="145"/>
      <c r="AO85" s="146"/>
      <c r="AP85" s="145"/>
      <c r="AQ85" s="146"/>
      <c r="AR85" s="145"/>
      <c r="AS85" s="146"/>
      <c r="AT85" s="145"/>
      <c r="AU85" s="146"/>
      <c r="AV85" s="145"/>
      <c r="AW85" s="146"/>
      <c r="AX85" s="145"/>
      <c r="AY85" s="146"/>
      <c r="AZ85" s="145"/>
      <c r="BA85" s="146"/>
      <c r="BB85" s="145"/>
      <c r="BC85" s="146"/>
      <c r="BD85" s="145"/>
      <c r="BE85" s="146"/>
      <c r="BF85" s="147"/>
      <c r="BG85" s="146"/>
      <c r="BH85" s="99"/>
      <c r="BI85" s="100"/>
      <c r="BJ85" s="99"/>
      <c r="BK85" s="100"/>
      <c r="BL85" s="99"/>
      <c r="BM85" s="100"/>
      <c r="BN85" s="99"/>
      <c r="BO85" s="100"/>
      <c r="BP85" s="99"/>
      <c r="BQ85" s="100"/>
      <c r="BR85" s="99"/>
      <c r="BS85" s="100"/>
      <c r="BT85" s="99"/>
      <c r="BU85" s="100"/>
      <c r="BV85" s="99"/>
      <c r="BW85" s="100"/>
      <c r="BX85" s="99"/>
      <c r="BY85" s="100"/>
      <c r="BZ85" s="99"/>
      <c r="CA85" s="100"/>
      <c r="CB85" s="99"/>
      <c r="CC85" s="100"/>
      <c r="CD85" s="99"/>
      <c r="CE85" s="100"/>
      <c r="CF85" s="101"/>
      <c r="CG85" s="100"/>
    </row>
    <row r="86" spans="1:85" s="148" customFormat="1" ht="19.899999999999999" customHeight="1" x14ac:dyDescent="0.5">
      <c r="A86" s="94">
        <v>69</v>
      </c>
      <c r="B86" s="95" t="s">
        <v>135</v>
      </c>
      <c r="C86" s="95" t="s">
        <v>77</v>
      </c>
      <c r="D86" s="94">
        <f>RANK(BF86,$BF$4:$BF$147)</f>
        <v>17</v>
      </c>
      <c r="E86" s="94">
        <v>1</v>
      </c>
      <c r="F86" s="94" t="s">
        <v>83</v>
      </c>
      <c r="G86" s="94"/>
      <c r="H86" s="94"/>
      <c r="I86" s="146">
        <f t="shared" si="196"/>
        <v>0</v>
      </c>
      <c r="J86" s="94"/>
      <c r="K86" s="146">
        <f t="shared" si="196"/>
        <v>0</v>
      </c>
      <c r="L86" s="94"/>
      <c r="M86" s="146">
        <f t="shared" si="196"/>
        <v>0</v>
      </c>
      <c r="N86" s="94"/>
      <c r="O86" s="146">
        <f t="shared" si="196"/>
        <v>0</v>
      </c>
      <c r="P86" s="94"/>
      <c r="Q86" s="146">
        <f t="shared" si="196"/>
        <v>0</v>
      </c>
      <c r="R86" s="94"/>
      <c r="S86" s="146">
        <f t="shared" si="196"/>
        <v>0</v>
      </c>
      <c r="T86" s="94"/>
      <c r="U86" s="146">
        <f t="shared" si="196"/>
        <v>0</v>
      </c>
      <c r="V86" s="94"/>
      <c r="W86" s="146">
        <f t="shared" si="196"/>
        <v>0</v>
      </c>
      <c r="X86" s="94"/>
      <c r="Y86" s="146">
        <f t="shared" si="196"/>
        <v>0</v>
      </c>
      <c r="Z86" s="94"/>
      <c r="AA86" s="146">
        <f t="shared" si="196"/>
        <v>0</v>
      </c>
      <c r="AB86" s="94"/>
      <c r="AC86" s="146">
        <f t="shared" si="196"/>
        <v>0</v>
      </c>
      <c r="AD86" s="94"/>
      <c r="AE86" s="146">
        <f t="shared" si="197"/>
        <v>0</v>
      </c>
      <c r="AF86" s="147">
        <f t="shared" ref="AF86:AF90" si="283">SUM(H86,J86,L86,N86,P86,R86,T86,V86,X86,Z86,AB86,AD86)</f>
        <v>0</v>
      </c>
      <c r="AG86" s="146">
        <f t="shared" ref="AG86:AG90" si="284">SUM(I86,K86,M86,O86,Q86,S86,U86,W86,Y86,AA86,AC86,AE86)</f>
        <v>0</v>
      </c>
      <c r="AH86" s="145"/>
      <c r="AI86" s="146">
        <f t="shared" si="200"/>
        <v>0</v>
      </c>
      <c r="AJ86" s="145"/>
      <c r="AK86" s="146">
        <f t="shared" si="201"/>
        <v>0</v>
      </c>
      <c r="AL86" s="145"/>
      <c r="AM86" s="146">
        <f t="shared" si="201"/>
        <v>0</v>
      </c>
      <c r="AN86" s="145"/>
      <c r="AO86" s="146">
        <f t="shared" si="202"/>
        <v>0</v>
      </c>
      <c r="AP86" s="145"/>
      <c r="AQ86" s="146">
        <f t="shared" si="203"/>
        <v>0</v>
      </c>
      <c r="AR86" s="145"/>
      <c r="AS86" s="146">
        <f t="shared" si="204"/>
        <v>0</v>
      </c>
      <c r="AT86" s="145"/>
      <c r="AU86" s="146">
        <f t="shared" si="205"/>
        <v>0</v>
      </c>
      <c r="AV86" s="145"/>
      <c r="AW86" s="146">
        <f t="shared" si="206"/>
        <v>0</v>
      </c>
      <c r="AX86" s="145"/>
      <c r="AY86" s="146">
        <f t="shared" si="207"/>
        <v>0</v>
      </c>
      <c r="AZ86" s="145"/>
      <c r="BA86" s="146">
        <f t="shared" si="208"/>
        <v>0</v>
      </c>
      <c r="BB86" s="145"/>
      <c r="BC86" s="146">
        <f t="shared" si="209"/>
        <v>0</v>
      </c>
      <c r="BD86" s="145"/>
      <c r="BE86" s="146">
        <f t="shared" si="210"/>
        <v>0</v>
      </c>
      <c r="BF86" s="147">
        <f t="shared" si="70"/>
        <v>0</v>
      </c>
      <c r="BG86" s="146">
        <f t="shared" si="70"/>
        <v>0</v>
      </c>
      <c r="BH86" s="99"/>
      <c r="BI86" s="100">
        <f t="shared" ref="BI86:BI90" si="285">BH86*$E86</f>
        <v>0</v>
      </c>
      <c r="BJ86" s="99"/>
      <c r="BK86" s="100">
        <f t="shared" ref="BK86:BK90" si="286">BJ86*$E86</f>
        <v>0</v>
      </c>
      <c r="BL86" s="99"/>
      <c r="BM86" s="100">
        <f t="shared" ref="BM86:BM90" si="287">BL86*$E86</f>
        <v>0</v>
      </c>
      <c r="BN86" s="99"/>
      <c r="BO86" s="100">
        <f t="shared" ref="BO86:BO90" si="288">BN86*$E86</f>
        <v>0</v>
      </c>
      <c r="BP86" s="99"/>
      <c r="BQ86" s="100">
        <f t="shared" ref="BQ86:BQ90" si="289">BP86*$E86</f>
        <v>0</v>
      </c>
      <c r="BR86" s="99"/>
      <c r="BS86" s="100">
        <f t="shared" ref="BS86:BS90" si="290">BR86*$E86</f>
        <v>0</v>
      </c>
      <c r="BT86" s="99"/>
      <c r="BU86" s="100">
        <f t="shared" ref="BU86:BU90" si="291">BT86*$E86</f>
        <v>0</v>
      </c>
      <c r="BV86" s="99"/>
      <c r="BW86" s="100">
        <f t="shared" ref="BW86:BW90" si="292">BV86*$E86</f>
        <v>0</v>
      </c>
      <c r="BX86" s="99"/>
      <c r="BY86" s="100">
        <f t="shared" ref="BY86:BY90" si="293">BX86*$E86</f>
        <v>0</v>
      </c>
      <c r="BZ86" s="99"/>
      <c r="CA86" s="100">
        <f t="shared" ref="CA86:CA90" si="294">BZ86*$E86</f>
        <v>0</v>
      </c>
      <c r="CB86" s="99"/>
      <c r="CC86" s="100">
        <f t="shared" ref="CC86:CC90" si="295">CB86*$E86</f>
        <v>0</v>
      </c>
      <c r="CD86" s="99"/>
      <c r="CE86" s="100">
        <f t="shared" ref="CE86:CE90" si="296">CD86*$E86</f>
        <v>0</v>
      </c>
      <c r="CF86" s="101">
        <f t="shared" ref="CF86:CG90" si="297">SUM(BH86,BJ86,BL86,BN86,BP86,BR86,BT86,BV86,BX86,BZ86,CB86,CD86)</f>
        <v>0</v>
      </c>
      <c r="CG86" s="100">
        <f t="shared" si="297"/>
        <v>0</v>
      </c>
    </row>
    <row r="87" spans="1:85" s="148" customFormat="1" ht="19.899999999999999" customHeight="1" x14ac:dyDescent="0.5">
      <c r="A87" s="94">
        <v>70</v>
      </c>
      <c r="B87" s="95" t="s">
        <v>136</v>
      </c>
      <c r="C87" s="95" t="s">
        <v>77</v>
      </c>
      <c r="D87" s="94">
        <f>RANK(BF87,$BF$4:$BF$147)</f>
        <v>17</v>
      </c>
      <c r="E87" s="94">
        <v>1</v>
      </c>
      <c r="F87" s="94" t="s">
        <v>83</v>
      </c>
      <c r="G87" s="94"/>
      <c r="H87" s="94"/>
      <c r="I87" s="146">
        <f t="shared" si="196"/>
        <v>0</v>
      </c>
      <c r="J87" s="94"/>
      <c r="K87" s="146">
        <f t="shared" si="196"/>
        <v>0</v>
      </c>
      <c r="L87" s="94"/>
      <c r="M87" s="146">
        <f t="shared" si="196"/>
        <v>0</v>
      </c>
      <c r="N87" s="94"/>
      <c r="O87" s="146">
        <f t="shared" si="196"/>
        <v>0</v>
      </c>
      <c r="P87" s="94"/>
      <c r="Q87" s="146">
        <f t="shared" si="196"/>
        <v>0</v>
      </c>
      <c r="R87" s="94"/>
      <c r="S87" s="146">
        <f t="shared" si="196"/>
        <v>0</v>
      </c>
      <c r="T87" s="94"/>
      <c r="U87" s="146">
        <f t="shared" si="196"/>
        <v>0</v>
      </c>
      <c r="V87" s="94"/>
      <c r="W87" s="146">
        <f t="shared" si="196"/>
        <v>0</v>
      </c>
      <c r="X87" s="94"/>
      <c r="Y87" s="146">
        <f t="shared" si="196"/>
        <v>0</v>
      </c>
      <c r="Z87" s="94"/>
      <c r="AA87" s="146">
        <f t="shared" si="196"/>
        <v>0</v>
      </c>
      <c r="AB87" s="94"/>
      <c r="AC87" s="146">
        <f t="shared" si="196"/>
        <v>0</v>
      </c>
      <c r="AD87" s="94"/>
      <c r="AE87" s="146">
        <f t="shared" si="197"/>
        <v>0</v>
      </c>
      <c r="AF87" s="147">
        <f t="shared" si="283"/>
        <v>0</v>
      </c>
      <c r="AG87" s="146">
        <f t="shared" si="284"/>
        <v>0</v>
      </c>
      <c r="AH87" s="145"/>
      <c r="AI87" s="146">
        <f t="shared" si="200"/>
        <v>0</v>
      </c>
      <c r="AJ87" s="145"/>
      <c r="AK87" s="146">
        <f t="shared" si="201"/>
        <v>0</v>
      </c>
      <c r="AL87" s="145"/>
      <c r="AM87" s="146">
        <f t="shared" si="201"/>
        <v>0</v>
      </c>
      <c r="AN87" s="145"/>
      <c r="AO87" s="146">
        <f t="shared" si="202"/>
        <v>0</v>
      </c>
      <c r="AP87" s="145"/>
      <c r="AQ87" s="146">
        <f t="shared" si="203"/>
        <v>0</v>
      </c>
      <c r="AR87" s="145"/>
      <c r="AS87" s="146">
        <f t="shared" si="204"/>
        <v>0</v>
      </c>
      <c r="AT87" s="145"/>
      <c r="AU87" s="146">
        <f t="shared" si="205"/>
        <v>0</v>
      </c>
      <c r="AV87" s="145"/>
      <c r="AW87" s="146">
        <f t="shared" si="206"/>
        <v>0</v>
      </c>
      <c r="AX87" s="145"/>
      <c r="AY87" s="146">
        <f t="shared" si="207"/>
        <v>0</v>
      </c>
      <c r="AZ87" s="145"/>
      <c r="BA87" s="146">
        <f t="shared" si="208"/>
        <v>0</v>
      </c>
      <c r="BB87" s="145"/>
      <c r="BC87" s="146">
        <f t="shared" si="209"/>
        <v>0</v>
      </c>
      <c r="BD87" s="145"/>
      <c r="BE87" s="146">
        <f t="shared" si="210"/>
        <v>0</v>
      </c>
      <c r="BF87" s="147">
        <f t="shared" si="70"/>
        <v>0</v>
      </c>
      <c r="BG87" s="146">
        <f t="shared" si="70"/>
        <v>0</v>
      </c>
      <c r="BH87" s="99"/>
      <c r="BI87" s="100">
        <f t="shared" si="285"/>
        <v>0</v>
      </c>
      <c r="BJ87" s="99"/>
      <c r="BK87" s="100">
        <f t="shared" si="286"/>
        <v>0</v>
      </c>
      <c r="BL87" s="99"/>
      <c r="BM87" s="100">
        <f t="shared" si="287"/>
        <v>0</v>
      </c>
      <c r="BN87" s="99"/>
      <c r="BO87" s="100">
        <f t="shared" si="288"/>
        <v>0</v>
      </c>
      <c r="BP87" s="99"/>
      <c r="BQ87" s="100">
        <f t="shared" si="289"/>
        <v>0</v>
      </c>
      <c r="BR87" s="99"/>
      <c r="BS87" s="100">
        <f t="shared" si="290"/>
        <v>0</v>
      </c>
      <c r="BT87" s="99"/>
      <c r="BU87" s="100">
        <f t="shared" si="291"/>
        <v>0</v>
      </c>
      <c r="BV87" s="99"/>
      <c r="BW87" s="100">
        <f t="shared" si="292"/>
        <v>0</v>
      </c>
      <c r="BX87" s="99"/>
      <c r="BY87" s="100">
        <f t="shared" si="293"/>
        <v>0</v>
      </c>
      <c r="BZ87" s="99"/>
      <c r="CA87" s="100">
        <f t="shared" si="294"/>
        <v>0</v>
      </c>
      <c r="CB87" s="99"/>
      <c r="CC87" s="100">
        <f t="shared" si="295"/>
        <v>0</v>
      </c>
      <c r="CD87" s="99"/>
      <c r="CE87" s="100">
        <f t="shared" si="296"/>
        <v>0</v>
      </c>
      <c r="CF87" s="101">
        <f t="shared" si="297"/>
        <v>0</v>
      </c>
      <c r="CG87" s="100">
        <f t="shared" si="297"/>
        <v>0</v>
      </c>
    </row>
    <row r="88" spans="1:85" s="148" customFormat="1" ht="19.899999999999999" customHeight="1" x14ac:dyDescent="0.5">
      <c r="A88" s="94">
        <v>71</v>
      </c>
      <c r="B88" s="95" t="s">
        <v>137</v>
      </c>
      <c r="C88" s="95" t="s">
        <v>77</v>
      </c>
      <c r="D88" s="94">
        <f>RANK(BF88,$BF$4:$BF$147)</f>
        <v>17</v>
      </c>
      <c r="E88" s="94">
        <v>1</v>
      </c>
      <c r="F88" s="94" t="s">
        <v>75</v>
      </c>
      <c r="G88" s="94"/>
      <c r="H88" s="94"/>
      <c r="I88" s="146">
        <f t="shared" si="196"/>
        <v>0</v>
      </c>
      <c r="J88" s="94"/>
      <c r="K88" s="146">
        <f t="shared" si="196"/>
        <v>0</v>
      </c>
      <c r="L88" s="94"/>
      <c r="M88" s="146">
        <f t="shared" si="196"/>
        <v>0</v>
      </c>
      <c r="N88" s="94"/>
      <c r="O88" s="146">
        <f t="shared" si="196"/>
        <v>0</v>
      </c>
      <c r="P88" s="94"/>
      <c r="Q88" s="146">
        <f t="shared" si="196"/>
        <v>0</v>
      </c>
      <c r="R88" s="94"/>
      <c r="S88" s="146">
        <f t="shared" si="196"/>
        <v>0</v>
      </c>
      <c r="T88" s="94"/>
      <c r="U88" s="146">
        <f t="shared" si="196"/>
        <v>0</v>
      </c>
      <c r="V88" s="94"/>
      <c r="W88" s="146">
        <f t="shared" si="196"/>
        <v>0</v>
      </c>
      <c r="X88" s="94"/>
      <c r="Y88" s="146">
        <f t="shared" si="196"/>
        <v>0</v>
      </c>
      <c r="Z88" s="94"/>
      <c r="AA88" s="146">
        <f t="shared" si="196"/>
        <v>0</v>
      </c>
      <c r="AB88" s="94"/>
      <c r="AC88" s="146">
        <f t="shared" si="196"/>
        <v>0</v>
      </c>
      <c r="AD88" s="94"/>
      <c r="AE88" s="146">
        <f t="shared" si="197"/>
        <v>0</v>
      </c>
      <c r="AF88" s="147">
        <f t="shared" si="283"/>
        <v>0</v>
      </c>
      <c r="AG88" s="146">
        <f t="shared" si="284"/>
        <v>0</v>
      </c>
      <c r="AH88" s="145"/>
      <c r="AI88" s="146">
        <f t="shared" si="200"/>
        <v>0</v>
      </c>
      <c r="AJ88" s="145"/>
      <c r="AK88" s="146">
        <f t="shared" si="201"/>
        <v>0</v>
      </c>
      <c r="AL88" s="145"/>
      <c r="AM88" s="146">
        <f t="shared" si="201"/>
        <v>0</v>
      </c>
      <c r="AN88" s="145"/>
      <c r="AO88" s="146">
        <f t="shared" si="202"/>
        <v>0</v>
      </c>
      <c r="AP88" s="145"/>
      <c r="AQ88" s="146">
        <f t="shared" si="203"/>
        <v>0</v>
      </c>
      <c r="AR88" s="145"/>
      <c r="AS88" s="146">
        <f t="shared" si="204"/>
        <v>0</v>
      </c>
      <c r="AT88" s="145"/>
      <c r="AU88" s="146">
        <f t="shared" si="205"/>
        <v>0</v>
      </c>
      <c r="AV88" s="145"/>
      <c r="AW88" s="146">
        <f t="shared" si="206"/>
        <v>0</v>
      </c>
      <c r="AX88" s="145"/>
      <c r="AY88" s="146">
        <f t="shared" si="207"/>
        <v>0</v>
      </c>
      <c r="AZ88" s="145"/>
      <c r="BA88" s="146">
        <f t="shared" si="208"/>
        <v>0</v>
      </c>
      <c r="BB88" s="145"/>
      <c r="BC88" s="146">
        <f t="shared" si="209"/>
        <v>0</v>
      </c>
      <c r="BD88" s="145"/>
      <c r="BE88" s="146">
        <f t="shared" si="210"/>
        <v>0</v>
      </c>
      <c r="BF88" s="147">
        <f t="shared" si="70"/>
        <v>0</v>
      </c>
      <c r="BG88" s="146">
        <f t="shared" si="70"/>
        <v>0</v>
      </c>
      <c r="BH88" s="99"/>
      <c r="BI88" s="100">
        <f t="shared" si="285"/>
        <v>0</v>
      </c>
      <c r="BJ88" s="99"/>
      <c r="BK88" s="100">
        <f t="shared" si="286"/>
        <v>0</v>
      </c>
      <c r="BL88" s="99"/>
      <c r="BM88" s="100">
        <f t="shared" si="287"/>
        <v>0</v>
      </c>
      <c r="BN88" s="99"/>
      <c r="BO88" s="100">
        <f t="shared" si="288"/>
        <v>0</v>
      </c>
      <c r="BP88" s="99"/>
      <c r="BQ88" s="100">
        <f t="shared" si="289"/>
        <v>0</v>
      </c>
      <c r="BR88" s="99"/>
      <c r="BS88" s="100">
        <f t="shared" si="290"/>
        <v>0</v>
      </c>
      <c r="BT88" s="99"/>
      <c r="BU88" s="100">
        <f t="shared" si="291"/>
        <v>0</v>
      </c>
      <c r="BV88" s="99"/>
      <c r="BW88" s="100">
        <f t="shared" si="292"/>
        <v>0</v>
      </c>
      <c r="BX88" s="99"/>
      <c r="BY88" s="100">
        <f t="shared" si="293"/>
        <v>0</v>
      </c>
      <c r="BZ88" s="99"/>
      <c r="CA88" s="100">
        <f t="shared" si="294"/>
        <v>0</v>
      </c>
      <c r="CB88" s="99"/>
      <c r="CC88" s="100">
        <f t="shared" si="295"/>
        <v>0</v>
      </c>
      <c r="CD88" s="99"/>
      <c r="CE88" s="100">
        <f t="shared" si="296"/>
        <v>0</v>
      </c>
      <c r="CF88" s="101">
        <f t="shared" si="297"/>
        <v>0</v>
      </c>
      <c r="CG88" s="100">
        <f t="shared" si="297"/>
        <v>0</v>
      </c>
    </row>
    <row r="89" spans="1:85" s="148" customFormat="1" ht="19.899999999999999" customHeight="1" x14ac:dyDescent="0.5">
      <c r="A89" s="94">
        <v>72</v>
      </c>
      <c r="B89" s="95" t="s">
        <v>138</v>
      </c>
      <c r="C89" s="95" t="s">
        <v>77</v>
      </c>
      <c r="D89" s="94">
        <f>RANK(BF89,$BF$4:$BF$147)</f>
        <v>17</v>
      </c>
      <c r="E89" s="94">
        <v>0.6</v>
      </c>
      <c r="F89" s="94" t="s">
        <v>83</v>
      </c>
      <c r="G89" s="94"/>
      <c r="H89" s="94"/>
      <c r="I89" s="146">
        <f t="shared" si="196"/>
        <v>0</v>
      </c>
      <c r="J89" s="94"/>
      <c r="K89" s="146">
        <f t="shared" si="196"/>
        <v>0</v>
      </c>
      <c r="L89" s="94"/>
      <c r="M89" s="146">
        <f t="shared" si="196"/>
        <v>0</v>
      </c>
      <c r="N89" s="94"/>
      <c r="O89" s="146">
        <f t="shared" si="196"/>
        <v>0</v>
      </c>
      <c r="P89" s="94"/>
      <c r="Q89" s="146">
        <f t="shared" si="196"/>
        <v>0</v>
      </c>
      <c r="R89" s="94"/>
      <c r="S89" s="146">
        <f t="shared" si="196"/>
        <v>0</v>
      </c>
      <c r="T89" s="94"/>
      <c r="U89" s="146">
        <f t="shared" si="196"/>
        <v>0</v>
      </c>
      <c r="V89" s="94"/>
      <c r="W89" s="146">
        <f t="shared" si="196"/>
        <v>0</v>
      </c>
      <c r="X89" s="94"/>
      <c r="Y89" s="146">
        <f t="shared" si="196"/>
        <v>0</v>
      </c>
      <c r="Z89" s="94"/>
      <c r="AA89" s="146">
        <f t="shared" si="196"/>
        <v>0</v>
      </c>
      <c r="AB89" s="94"/>
      <c r="AC89" s="146">
        <f t="shared" si="196"/>
        <v>0</v>
      </c>
      <c r="AD89" s="94"/>
      <c r="AE89" s="146">
        <f t="shared" si="197"/>
        <v>0</v>
      </c>
      <c r="AF89" s="147">
        <f t="shared" si="283"/>
        <v>0</v>
      </c>
      <c r="AG89" s="146">
        <f t="shared" si="284"/>
        <v>0</v>
      </c>
      <c r="AH89" s="145"/>
      <c r="AI89" s="146">
        <f t="shared" si="200"/>
        <v>0</v>
      </c>
      <c r="AJ89" s="145"/>
      <c r="AK89" s="146">
        <f t="shared" si="201"/>
        <v>0</v>
      </c>
      <c r="AL89" s="145"/>
      <c r="AM89" s="146">
        <f t="shared" si="201"/>
        <v>0</v>
      </c>
      <c r="AN89" s="145"/>
      <c r="AO89" s="146">
        <f t="shared" si="202"/>
        <v>0</v>
      </c>
      <c r="AP89" s="145"/>
      <c r="AQ89" s="146">
        <f t="shared" si="203"/>
        <v>0</v>
      </c>
      <c r="AR89" s="145"/>
      <c r="AS89" s="146">
        <f t="shared" si="204"/>
        <v>0</v>
      </c>
      <c r="AT89" s="145"/>
      <c r="AU89" s="146">
        <f t="shared" si="205"/>
        <v>0</v>
      </c>
      <c r="AV89" s="145"/>
      <c r="AW89" s="146">
        <f t="shared" si="206"/>
        <v>0</v>
      </c>
      <c r="AX89" s="145"/>
      <c r="AY89" s="146">
        <f t="shared" si="207"/>
        <v>0</v>
      </c>
      <c r="AZ89" s="145"/>
      <c r="BA89" s="146">
        <f t="shared" si="208"/>
        <v>0</v>
      </c>
      <c r="BB89" s="145"/>
      <c r="BC89" s="146">
        <f t="shared" si="209"/>
        <v>0</v>
      </c>
      <c r="BD89" s="145"/>
      <c r="BE89" s="146">
        <f t="shared" si="210"/>
        <v>0</v>
      </c>
      <c r="BF89" s="147">
        <f t="shared" si="70"/>
        <v>0</v>
      </c>
      <c r="BG89" s="146">
        <f t="shared" si="70"/>
        <v>0</v>
      </c>
      <c r="BH89" s="99"/>
      <c r="BI89" s="100">
        <f t="shared" si="285"/>
        <v>0</v>
      </c>
      <c r="BJ89" s="99"/>
      <c r="BK89" s="100">
        <f t="shared" si="286"/>
        <v>0</v>
      </c>
      <c r="BL89" s="99"/>
      <c r="BM89" s="100">
        <f t="shared" si="287"/>
        <v>0</v>
      </c>
      <c r="BN89" s="99"/>
      <c r="BO89" s="100">
        <f t="shared" si="288"/>
        <v>0</v>
      </c>
      <c r="BP89" s="99"/>
      <c r="BQ89" s="100">
        <f t="shared" si="289"/>
        <v>0</v>
      </c>
      <c r="BR89" s="99"/>
      <c r="BS89" s="100">
        <f t="shared" si="290"/>
        <v>0</v>
      </c>
      <c r="BT89" s="99"/>
      <c r="BU89" s="100">
        <f t="shared" si="291"/>
        <v>0</v>
      </c>
      <c r="BV89" s="99"/>
      <c r="BW89" s="100">
        <f t="shared" si="292"/>
        <v>0</v>
      </c>
      <c r="BX89" s="99"/>
      <c r="BY89" s="100">
        <f t="shared" si="293"/>
        <v>0</v>
      </c>
      <c r="BZ89" s="99"/>
      <c r="CA89" s="100">
        <f t="shared" si="294"/>
        <v>0</v>
      </c>
      <c r="CB89" s="99"/>
      <c r="CC89" s="100">
        <f t="shared" si="295"/>
        <v>0</v>
      </c>
      <c r="CD89" s="99"/>
      <c r="CE89" s="100">
        <f t="shared" si="296"/>
        <v>0</v>
      </c>
      <c r="CF89" s="101">
        <f t="shared" si="297"/>
        <v>0</v>
      </c>
      <c r="CG89" s="100">
        <f t="shared" si="297"/>
        <v>0</v>
      </c>
    </row>
    <row r="90" spans="1:85" s="148" customFormat="1" ht="19.899999999999999" customHeight="1" x14ac:dyDescent="0.5">
      <c r="A90" s="94">
        <v>73</v>
      </c>
      <c r="B90" s="95" t="s">
        <v>139</v>
      </c>
      <c r="C90" s="95" t="s">
        <v>74</v>
      </c>
      <c r="D90" s="94">
        <f>RANK(BF90,$BF$4:$BF$147)</f>
        <v>17</v>
      </c>
      <c r="E90" s="94">
        <v>0.64</v>
      </c>
      <c r="F90" s="94" t="s">
        <v>85</v>
      </c>
      <c r="G90" s="94"/>
      <c r="H90" s="94"/>
      <c r="I90" s="146">
        <f t="shared" si="196"/>
        <v>0</v>
      </c>
      <c r="J90" s="94"/>
      <c r="K90" s="146">
        <f t="shared" si="196"/>
        <v>0</v>
      </c>
      <c r="L90" s="94"/>
      <c r="M90" s="146">
        <f t="shared" si="196"/>
        <v>0</v>
      </c>
      <c r="N90" s="94"/>
      <c r="O90" s="146">
        <f t="shared" si="196"/>
        <v>0</v>
      </c>
      <c r="P90" s="94"/>
      <c r="Q90" s="146">
        <f t="shared" si="196"/>
        <v>0</v>
      </c>
      <c r="R90" s="94"/>
      <c r="S90" s="146">
        <f t="shared" si="196"/>
        <v>0</v>
      </c>
      <c r="T90" s="94"/>
      <c r="U90" s="146">
        <f t="shared" si="196"/>
        <v>0</v>
      </c>
      <c r="V90" s="94"/>
      <c r="W90" s="146">
        <f t="shared" si="196"/>
        <v>0</v>
      </c>
      <c r="X90" s="94"/>
      <c r="Y90" s="146">
        <f t="shared" si="196"/>
        <v>0</v>
      </c>
      <c r="Z90" s="94"/>
      <c r="AA90" s="146">
        <f t="shared" si="196"/>
        <v>0</v>
      </c>
      <c r="AB90" s="94"/>
      <c r="AC90" s="146">
        <f t="shared" si="196"/>
        <v>0</v>
      </c>
      <c r="AD90" s="94"/>
      <c r="AE90" s="146">
        <f t="shared" si="197"/>
        <v>0</v>
      </c>
      <c r="AF90" s="147">
        <f t="shared" si="283"/>
        <v>0</v>
      </c>
      <c r="AG90" s="146">
        <f t="shared" si="284"/>
        <v>0</v>
      </c>
      <c r="AH90" s="145"/>
      <c r="AI90" s="146">
        <f t="shared" si="200"/>
        <v>0</v>
      </c>
      <c r="AJ90" s="145"/>
      <c r="AK90" s="146">
        <f t="shared" si="201"/>
        <v>0</v>
      </c>
      <c r="AL90" s="145"/>
      <c r="AM90" s="146">
        <f t="shared" si="201"/>
        <v>0</v>
      </c>
      <c r="AN90" s="145"/>
      <c r="AO90" s="146">
        <f t="shared" si="202"/>
        <v>0</v>
      </c>
      <c r="AP90" s="145"/>
      <c r="AQ90" s="146">
        <f t="shared" si="203"/>
        <v>0</v>
      </c>
      <c r="AR90" s="145"/>
      <c r="AS90" s="146">
        <f t="shared" si="204"/>
        <v>0</v>
      </c>
      <c r="AT90" s="145"/>
      <c r="AU90" s="146">
        <f t="shared" si="205"/>
        <v>0</v>
      </c>
      <c r="AV90" s="145"/>
      <c r="AW90" s="146">
        <f t="shared" si="206"/>
        <v>0</v>
      </c>
      <c r="AX90" s="145"/>
      <c r="AY90" s="146">
        <f t="shared" si="207"/>
        <v>0</v>
      </c>
      <c r="AZ90" s="145"/>
      <c r="BA90" s="146">
        <f t="shared" si="208"/>
        <v>0</v>
      </c>
      <c r="BB90" s="145"/>
      <c r="BC90" s="146">
        <f t="shared" si="209"/>
        <v>0</v>
      </c>
      <c r="BD90" s="145"/>
      <c r="BE90" s="146">
        <f t="shared" si="210"/>
        <v>0</v>
      </c>
      <c r="BF90" s="147">
        <f t="shared" si="70"/>
        <v>0</v>
      </c>
      <c r="BG90" s="146">
        <f t="shared" si="70"/>
        <v>0</v>
      </c>
      <c r="BH90" s="99"/>
      <c r="BI90" s="100">
        <f t="shared" si="285"/>
        <v>0</v>
      </c>
      <c r="BJ90" s="99"/>
      <c r="BK90" s="100">
        <f t="shared" si="286"/>
        <v>0</v>
      </c>
      <c r="BL90" s="99"/>
      <c r="BM90" s="100">
        <f t="shared" si="287"/>
        <v>0</v>
      </c>
      <c r="BN90" s="99"/>
      <c r="BO90" s="100">
        <f t="shared" si="288"/>
        <v>0</v>
      </c>
      <c r="BP90" s="99"/>
      <c r="BQ90" s="100">
        <f t="shared" si="289"/>
        <v>0</v>
      </c>
      <c r="BR90" s="99"/>
      <c r="BS90" s="100">
        <f t="shared" si="290"/>
        <v>0</v>
      </c>
      <c r="BT90" s="99"/>
      <c r="BU90" s="100">
        <f t="shared" si="291"/>
        <v>0</v>
      </c>
      <c r="BV90" s="99"/>
      <c r="BW90" s="100">
        <f t="shared" si="292"/>
        <v>0</v>
      </c>
      <c r="BX90" s="99"/>
      <c r="BY90" s="100">
        <f t="shared" si="293"/>
        <v>0</v>
      </c>
      <c r="BZ90" s="99"/>
      <c r="CA90" s="100">
        <f t="shared" si="294"/>
        <v>0</v>
      </c>
      <c r="CB90" s="99"/>
      <c r="CC90" s="100">
        <f t="shared" si="295"/>
        <v>0</v>
      </c>
      <c r="CD90" s="99"/>
      <c r="CE90" s="100">
        <f t="shared" si="296"/>
        <v>0</v>
      </c>
      <c r="CF90" s="101">
        <f t="shared" si="297"/>
        <v>0</v>
      </c>
      <c r="CG90" s="100">
        <f t="shared" si="297"/>
        <v>0</v>
      </c>
    </row>
    <row r="91" spans="1:85" s="148" customFormat="1" ht="19.899999999999999" customHeight="1" x14ac:dyDescent="0.5">
      <c r="A91" s="94"/>
      <c r="B91" s="95"/>
      <c r="C91" s="95"/>
      <c r="D91" s="94"/>
      <c r="E91" s="94"/>
      <c r="F91" s="94"/>
      <c r="G91" s="94"/>
      <c r="H91" s="94"/>
      <c r="I91" s="146"/>
      <c r="J91" s="94"/>
      <c r="K91" s="146"/>
      <c r="L91" s="94"/>
      <c r="M91" s="146"/>
      <c r="N91" s="94"/>
      <c r="O91" s="146"/>
      <c r="P91" s="94"/>
      <c r="Q91" s="146"/>
      <c r="R91" s="94"/>
      <c r="S91" s="146"/>
      <c r="T91" s="94"/>
      <c r="U91" s="146"/>
      <c r="V91" s="94"/>
      <c r="W91" s="146"/>
      <c r="X91" s="94"/>
      <c r="Y91" s="146"/>
      <c r="Z91" s="94"/>
      <c r="AA91" s="146"/>
      <c r="AB91" s="94"/>
      <c r="AC91" s="146"/>
      <c r="AD91" s="94"/>
      <c r="AE91" s="146"/>
      <c r="AF91" s="147"/>
      <c r="AG91" s="146"/>
      <c r="AH91" s="145"/>
      <c r="AI91" s="146"/>
      <c r="AJ91" s="145"/>
      <c r="AK91" s="146"/>
      <c r="AL91" s="145"/>
      <c r="AM91" s="146"/>
      <c r="AN91" s="145"/>
      <c r="AO91" s="146"/>
      <c r="AP91" s="145"/>
      <c r="AQ91" s="146"/>
      <c r="AR91" s="145"/>
      <c r="AS91" s="146"/>
      <c r="AT91" s="145"/>
      <c r="AU91" s="146"/>
      <c r="AV91" s="145"/>
      <c r="AW91" s="146"/>
      <c r="AX91" s="145"/>
      <c r="AY91" s="146"/>
      <c r="AZ91" s="145"/>
      <c r="BA91" s="146"/>
      <c r="BB91" s="145"/>
      <c r="BC91" s="146"/>
      <c r="BD91" s="145"/>
      <c r="BE91" s="146"/>
      <c r="BF91" s="147"/>
      <c r="BG91" s="146"/>
      <c r="BH91" s="99"/>
      <c r="BI91" s="100"/>
      <c r="BJ91" s="99"/>
      <c r="BK91" s="100"/>
      <c r="BL91" s="99"/>
      <c r="BM91" s="100"/>
      <c r="BN91" s="99"/>
      <c r="BO91" s="100"/>
      <c r="BP91" s="99"/>
      <c r="BQ91" s="100"/>
      <c r="BR91" s="99"/>
      <c r="BS91" s="100"/>
      <c r="BT91" s="99"/>
      <c r="BU91" s="100"/>
      <c r="BV91" s="99"/>
      <c r="BW91" s="100"/>
      <c r="BX91" s="99"/>
      <c r="BY91" s="100"/>
      <c r="BZ91" s="99"/>
      <c r="CA91" s="100"/>
      <c r="CB91" s="99"/>
      <c r="CC91" s="100"/>
      <c r="CD91" s="99"/>
      <c r="CE91" s="100"/>
      <c r="CF91" s="101"/>
      <c r="CG91" s="100"/>
    </row>
    <row r="92" spans="1:85" s="148" customFormat="1" ht="19.899999999999999" customHeight="1" x14ac:dyDescent="0.5">
      <c r="A92" s="94">
        <v>74</v>
      </c>
      <c r="B92" s="95" t="s">
        <v>140</v>
      </c>
      <c r="C92" s="95" t="s">
        <v>77</v>
      </c>
      <c r="D92" s="94">
        <f>RANK(BF92,$BF$4:$BF$147)</f>
        <v>17</v>
      </c>
      <c r="E92" s="94">
        <v>1</v>
      </c>
      <c r="F92" s="94" t="s">
        <v>83</v>
      </c>
      <c r="G92" s="94"/>
      <c r="H92" s="94"/>
      <c r="I92" s="146">
        <f t="shared" si="196"/>
        <v>0</v>
      </c>
      <c r="J92" s="94"/>
      <c r="K92" s="146">
        <f t="shared" si="196"/>
        <v>0</v>
      </c>
      <c r="L92" s="94"/>
      <c r="M92" s="146">
        <f t="shared" si="196"/>
        <v>0</v>
      </c>
      <c r="N92" s="94"/>
      <c r="O92" s="146">
        <f t="shared" si="196"/>
        <v>0</v>
      </c>
      <c r="P92" s="94"/>
      <c r="Q92" s="146">
        <f t="shared" si="196"/>
        <v>0</v>
      </c>
      <c r="R92" s="94"/>
      <c r="S92" s="146">
        <f t="shared" si="196"/>
        <v>0</v>
      </c>
      <c r="T92" s="94"/>
      <c r="U92" s="146">
        <f t="shared" si="196"/>
        <v>0</v>
      </c>
      <c r="V92" s="94"/>
      <c r="W92" s="146">
        <f t="shared" si="196"/>
        <v>0</v>
      </c>
      <c r="X92" s="94"/>
      <c r="Y92" s="146">
        <f t="shared" si="196"/>
        <v>0</v>
      </c>
      <c r="Z92" s="94"/>
      <c r="AA92" s="146">
        <f t="shared" si="196"/>
        <v>0</v>
      </c>
      <c r="AB92" s="94"/>
      <c r="AC92" s="146">
        <f t="shared" si="196"/>
        <v>0</v>
      </c>
      <c r="AD92" s="94"/>
      <c r="AE92" s="146">
        <f t="shared" si="197"/>
        <v>0</v>
      </c>
      <c r="AF92" s="147">
        <f t="shared" ref="AF92:AF95" si="298">SUM(H92,J92,L92,N92,P92,R92,T92,V92,X92,Z92,AB92,AD92)</f>
        <v>0</v>
      </c>
      <c r="AG92" s="146">
        <f t="shared" ref="AG92:AG95" si="299">SUM(I92,K92,M92,O92,Q92,S92,U92,W92,Y92,AA92,AC92,AE92)</f>
        <v>0</v>
      </c>
      <c r="AH92" s="145"/>
      <c r="AI92" s="146">
        <f t="shared" si="200"/>
        <v>0</v>
      </c>
      <c r="AJ92" s="145"/>
      <c r="AK92" s="146">
        <f t="shared" si="201"/>
        <v>0</v>
      </c>
      <c r="AL92" s="145"/>
      <c r="AM92" s="146">
        <f t="shared" si="201"/>
        <v>0</v>
      </c>
      <c r="AN92" s="145"/>
      <c r="AO92" s="146">
        <f t="shared" si="202"/>
        <v>0</v>
      </c>
      <c r="AP92" s="145"/>
      <c r="AQ92" s="146">
        <f t="shared" si="203"/>
        <v>0</v>
      </c>
      <c r="AR92" s="145"/>
      <c r="AS92" s="146">
        <f t="shared" si="204"/>
        <v>0</v>
      </c>
      <c r="AT92" s="145"/>
      <c r="AU92" s="146">
        <f t="shared" si="205"/>
        <v>0</v>
      </c>
      <c r="AV92" s="145"/>
      <c r="AW92" s="146">
        <f t="shared" si="206"/>
        <v>0</v>
      </c>
      <c r="AX92" s="145"/>
      <c r="AY92" s="146">
        <f t="shared" si="207"/>
        <v>0</v>
      </c>
      <c r="AZ92" s="145"/>
      <c r="BA92" s="146">
        <f t="shared" si="208"/>
        <v>0</v>
      </c>
      <c r="BB92" s="145"/>
      <c r="BC92" s="146">
        <f t="shared" si="209"/>
        <v>0</v>
      </c>
      <c r="BD92" s="145"/>
      <c r="BE92" s="146">
        <f t="shared" si="210"/>
        <v>0</v>
      </c>
      <c r="BF92" s="147">
        <f t="shared" ref="BF92:BG139" si="300">SUM(AH92,AJ92,AL92,AN92,AP92,AR92,AT92,AV92,AX92,AZ92,BB92,BD92)</f>
        <v>0</v>
      </c>
      <c r="BG92" s="146">
        <f t="shared" si="300"/>
        <v>0</v>
      </c>
      <c r="BH92" s="99"/>
      <c r="BI92" s="100">
        <f t="shared" ref="BI92:BI95" si="301">BH92*$E92</f>
        <v>0</v>
      </c>
      <c r="BJ92" s="99"/>
      <c r="BK92" s="100">
        <f t="shared" ref="BK92:BK95" si="302">BJ92*$E92</f>
        <v>0</v>
      </c>
      <c r="BL92" s="99"/>
      <c r="BM92" s="100">
        <f t="shared" ref="BM92:BM95" si="303">BL92*$E92</f>
        <v>0</v>
      </c>
      <c r="BN92" s="99"/>
      <c r="BO92" s="100">
        <f t="shared" ref="BO92:BO95" si="304">BN92*$E92</f>
        <v>0</v>
      </c>
      <c r="BP92" s="99"/>
      <c r="BQ92" s="100">
        <f t="shared" ref="BQ92:BQ95" si="305">BP92*$E92</f>
        <v>0</v>
      </c>
      <c r="BR92" s="99"/>
      <c r="BS92" s="100">
        <f t="shared" ref="BS92:BS95" si="306">BR92*$E92</f>
        <v>0</v>
      </c>
      <c r="BT92" s="99"/>
      <c r="BU92" s="100">
        <f t="shared" ref="BU92:BU95" si="307">BT92*$E92</f>
        <v>0</v>
      </c>
      <c r="BV92" s="99"/>
      <c r="BW92" s="100">
        <f t="shared" ref="BW92:BW95" si="308">BV92*$E92</f>
        <v>0</v>
      </c>
      <c r="BX92" s="99"/>
      <c r="BY92" s="100">
        <f t="shared" ref="BY92:BY95" si="309">BX92*$E92</f>
        <v>0</v>
      </c>
      <c r="BZ92" s="99"/>
      <c r="CA92" s="100">
        <f t="shared" ref="CA92:CA95" si="310">BZ92*$E92</f>
        <v>0</v>
      </c>
      <c r="CB92" s="99"/>
      <c r="CC92" s="100">
        <f t="shared" ref="CC92:CC95" si="311">CB92*$E92</f>
        <v>0</v>
      </c>
      <c r="CD92" s="99"/>
      <c r="CE92" s="100">
        <f t="shared" ref="CE92:CE95" si="312">CD92*$E92</f>
        <v>0</v>
      </c>
      <c r="CF92" s="101">
        <f t="shared" ref="CF92:CG118" si="313">SUM(BH92,BJ92,BL92,BN92,BP92,BR92,BT92,BV92,BX92,BZ92,CB92,CD92)</f>
        <v>0</v>
      </c>
      <c r="CG92" s="100">
        <f t="shared" si="313"/>
        <v>0</v>
      </c>
    </row>
    <row r="93" spans="1:85" s="148" customFormat="1" ht="19.899999999999999" customHeight="1" x14ac:dyDescent="0.5">
      <c r="A93" s="94">
        <v>75</v>
      </c>
      <c r="B93" s="95" t="s">
        <v>140</v>
      </c>
      <c r="C93" s="95" t="s">
        <v>77</v>
      </c>
      <c r="D93" s="94">
        <f>RANK(BF93,$BF$4:$BF$147)</f>
        <v>17</v>
      </c>
      <c r="E93" s="94">
        <v>1</v>
      </c>
      <c r="F93" s="94" t="s">
        <v>75</v>
      </c>
      <c r="G93" s="94"/>
      <c r="H93" s="94"/>
      <c r="I93" s="146">
        <f t="shared" si="196"/>
        <v>0</v>
      </c>
      <c r="J93" s="94"/>
      <c r="K93" s="146">
        <f t="shared" si="196"/>
        <v>0</v>
      </c>
      <c r="L93" s="94"/>
      <c r="M93" s="146">
        <f t="shared" si="196"/>
        <v>0</v>
      </c>
      <c r="N93" s="94"/>
      <c r="O93" s="146">
        <f t="shared" si="196"/>
        <v>0</v>
      </c>
      <c r="P93" s="94"/>
      <c r="Q93" s="146">
        <f t="shared" si="196"/>
        <v>0</v>
      </c>
      <c r="R93" s="94"/>
      <c r="S93" s="146">
        <f t="shared" si="196"/>
        <v>0</v>
      </c>
      <c r="T93" s="94"/>
      <c r="U93" s="146">
        <f t="shared" si="196"/>
        <v>0</v>
      </c>
      <c r="V93" s="94"/>
      <c r="W93" s="146">
        <f t="shared" si="196"/>
        <v>0</v>
      </c>
      <c r="X93" s="94"/>
      <c r="Y93" s="146">
        <f t="shared" si="196"/>
        <v>0</v>
      </c>
      <c r="Z93" s="94"/>
      <c r="AA93" s="146">
        <f t="shared" si="196"/>
        <v>0</v>
      </c>
      <c r="AB93" s="94"/>
      <c r="AC93" s="146">
        <f t="shared" si="196"/>
        <v>0</v>
      </c>
      <c r="AD93" s="94"/>
      <c r="AE93" s="146">
        <f t="shared" si="197"/>
        <v>0</v>
      </c>
      <c r="AF93" s="147">
        <f t="shared" si="298"/>
        <v>0</v>
      </c>
      <c r="AG93" s="146">
        <f t="shared" si="299"/>
        <v>0</v>
      </c>
      <c r="AH93" s="145"/>
      <c r="AI93" s="146">
        <f t="shared" si="200"/>
        <v>0</v>
      </c>
      <c r="AJ93" s="145"/>
      <c r="AK93" s="146">
        <f t="shared" si="201"/>
        <v>0</v>
      </c>
      <c r="AL93" s="145"/>
      <c r="AM93" s="146">
        <f t="shared" si="201"/>
        <v>0</v>
      </c>
      <c r="AN93" s="145"/>
      <c r="AO93" s="146">
        <f t="shared" si="202"/>
        <v>0</v>
      </c>
      <c r="AP93" s="145"/>
      <c r="AQ93" s="146">
        <f t="shared" si="203"/>
        <v>0</v>
      </c>
      <c r="AR93" s="145"/>
      <c r="AS93" s="146">
        <f t="shared" si="204"/>
        <v>0</v>
      </c>
      <c r="AT93" s="145"/>
      <c r="AU93" s="146">
        <f t="shared" si="205"/>
        <v>0</v>
      </c>
      <c r="AV93" s="145"/>
      <c r="AW93" s="146">
        <f t="shared" si="206"/>
        <v>0</v>
      </c>
      <c r="AX93" s="145"/>
      <c r="AY93" s="146">
        <f t="shared" si="207"/>
        <v>0</v>
      </c>
      <c r="AZ93" s="145"/>
      <c r="BA93" s="146">
        <f t="shared" si="208"/>
        <v>0</v>
      </c>
      <c r="BB93" s="145"/>
      <c r="BC93" s="146">
        <f t="shared" si="209"/>
        <v>0</v>
      </c>
      <c r="BD93" s="145"/>
      <c r="BE93" s="146">
        <f t="shared" si="210"/>
        <v>0</v>
      </c>
      <c r="BF93" s="147">
        <f t="shared" si="300"/>
        <v>0</v>
      </c>
      <c r="BG93" s="146">
        <f t="shared" si="300"/>
        <v>0</v>
      </c>
      <c r="BH93" s="99"/>
      <c r="BI93" s="100">
        <f t="shared" si="301"/>
        <v>0</v>
      </c>
      <c r="BJ93" s="99"/>
      <c r="BK93" s="100">
        <f t="shared" si="302"/>
        <v>0</v>
      </c>
      <c r="BL93" s="99"/>
      <c r="BM93" s="100">
        <f t="shared" si="303"/>
        <v>0</v>
      </c>
      <c r="BN93" s="99"/>
      <c r="BO93" s="100">
        <f t="shared" si="304"/>
        <v>0</v>
      </c>
      <c r="BP93" s="99"/>
      <c r="BQ93" s="100">
        <f t="shared" si="305"/>
        <v>0</v>
      </c>
      <c r="BR93" s="99"/>
      <c r="BS93" s="100">
        <f t="shared" si="306"/>
        <v>0</v>
      </c>
      <c r="BT93" s="99"/>
      <c r="BU93" s="100">
        <f t="shared" si="307"/>
        <v>0</v>
      </c>
      <c r="BV93" s="99"/>
      <c r="BW93" s="100">
        <f t="shared" si="308"/>
        <v>0</v>
      </c>
      <c r="BX93" s="99"/>
      <c r="BY93" s="100">
        <f t="shared" si="309"/>
        <v>0</v>
      </c>
      <c r="BZ93" s="99"/>
      <c r="CA93" s="100">
        <f t="shared" si="310"/>
        <v>0</v>
      </c>
      <c r="CB93" s="99"/>
      <c r="CC93" s="100">
        <f t="shared" si="311"/>
        <v>0</v>
      </c>
      <c r="CD93" s="99"/>
      <c r="CE93" s="100">
        <f t="shared" si="312"/>
        <v>0</v>
      </c>
      <c r="CF93" s="101">
        <f t="shared" si="313"/>
        <v>0</v>
      </c>
      <c r="CG93" s="100">
        <f t="shared" si="313"/>
        <v>0</v>
      </c>
    </row>
    <row r="94" spans="1:85" s="148" customFormat="1" ht="19.899999999999999" customHeight="1" x14ac:dyDescent="0.5">
      <c r="A94" s="94">
        <v>76</v>
      </c>
      <c r="B94" s="95" t="s">
        <v>141</v>
      </c>
      <c r="C94" s="95" t="s">
        <v>77</v>
      </c>
      <c r="D94" s="94">
        <f>RANK(BF94,$BF$4:$BF$147)</f>
        <v>17</v>
      </c>
      <c r="E94" s="94">
        <v>0.6</v>
      </c>
      <c r="F94" s="94" t="s">
        <v>83</v>
      </c>
      <c r="G94" s="94"/>
      <c r="H94" s="94"/>
      <c r="I94" s="146">
        <f t="shared" si="196"/>
        <v>0</v>
      </c>
      <c r="J94" s="94"/>
      <c r="K94" s="146">
        <f t="shared" si="196"/>
        <v>0</v>
      </c>
      <c r="L94" s="94"/>
      <c r="M94" s="146">
        <f t="shared" si="196"/>
        <v>0</v>
      </c>
      <c r="N94" s="94"/>
      <c r="O94" s="146">
        <f t="shared" si="196"/>
        <v>0</v>
      </c>
      <c r="P94" s="94"/>
      <c r="Q94" s="146">
        <f t="shared" si="196"/>
        <v>0</v>
      </c>
      <c r="R94" s="94"/>
      <c r="S94" s="146">
        <f t="shared" si="196"/>
        <v>0</v>
      </c>
      <c r="T94" s="94"/>
      <c r="U94" s="146">
        <f t="shared" si="196"/>
        <v>0</v>
      </c>
      <c r="V94" s="94"/>
      <c r="W94" s="146">
        <f t="shared" si="196"/>
        <v>0</v>
      </c>
      <c r="X94" s="94"/>
      <c r="Y94" s="146">
        <f t="shared" si="196"/>
        <v>0</v>
      </c>
      <c r="Z94" s="94"/>
      <c r="AA94" s="146">
        <f t="shared" si="196"/>
        <v>0</v>
      </c>
      <c r="AB94" s="94"/>
      <c r="AC94" s="146">
        <f t="shared" si="196"/>
        <v>0</v>
      </c>
      <c r="AD94" s="94"/>
      <c r="AE94" s="146">
        <f t="shared" si="197"/>
        <v>0</v>
      </c>
      <c r="AF94" s="147">
        <f t="shared" si="298"/>
        <v>0</v>
      </c>
      <c r="AG94" s="146">
        <f t="shared" si="299"/>
        <v>0</v>
      </c>
      <c r="AH94" s="145"/>
      <c r="AI94" s="146">
        <f t="shared" si="200"/>
        <v>0</v>
      </c>
      <c r="AJ94" s="145"/>
      <c r="AK94" s="146">
        <f t="shared" si="201"/>
        <v>0</v>
      </c>
      <c r="AL94" s="145"/>
      <c r="AM94" s="146">
        <f t="shared" si="201"/>
        <v>0</v>
      </c>
      <c r="AN94" s="145"/>
      <c r="AO94" s="146">
        <f t="shared" si="202"/>
        <v>0</v>
      </c>
      <c r="AP94" s="145"/>
      <c r="AQ94" s="146">
        <f t="shared" si="203"/>
        <v>0</v>
      </c>
      <c r="AR94" s="145"/>
      <c r="AS94" s="146">
        <f t="shared" si="204"/>
        <v>0</v>
      </c>
      <c r="AT94" s="145"/>
      <c r="AU94" s="146">
        <f t="shared" si="205"/>
        <v>0</v>
      </c>
      <c r="AV94" s="145"/>
      <c r="AW94" s="146">
        <f t="shared" si="206"/>
        <v>0</v>
      </c>
      <c r="AX94" s="145"/>
      <c r="AY94" s="146">
        <f t="shared" si="207"/>
        <v>0</v>
      </c>
      <c r="AZ94" s="145"/>
      <c r="BA94" s="146">
        <f t="shared" si="208"/>
        <v>0</v>
      </c>
      <c r="BB94" s="145"/>
      <c r="BC94" s="146">
        <f t="shared" si="209"/>
        <v>0</v>
      </c>
      <c r="BD94" s="145"/>
      <c r="BE94" s="146">
        <f t="shared" si="210"/>
        <v>0</v>
      </c>
      <c r="BF94" s="147">
        <f t="shared" si="300"/>
        <v>0</v>
      </c>
      <c r="BG94" s="146">
        <f t="shared" si="300"/>
        <v>0</v>
      </c>
      <c r="BH94" s="99"/>
      <c r="BI94" s="100">
        <f t="shared" si="301"/>
        <v>0</v>
      </c>
      <c r="BJ94" s="99"/>
      <c r="BK94" s="100">
        <f t="shared" si="302"/>
        <v>0</v>
      </c>
      <c r="BL94" s="99"/>
      <c r="BM94" s="100">
        <f t="shared" si="303"/>
        <v>0</v>
      </c>
      <c r="BN94" s="99"/>
      <c r="BO94" s="100">
        <f t="shared" si="304"/>
        <v>0</v>
      </c>
      <c r="BP94" s="99"/>
      <c r="BQ94" s="100">
        <f t="shared" si="305"/>
        <v>0</v>
      </c>
      <c r="BR94" s="99"/>
      <c r="BS94" s="100">
        <f t="shared" si="306"/>
        <v>0</v>
      </c>
      <c r="BT94" s="99"/>
      <c r="BU94" s="100">
        <f t="shared" si="307"/>
        <v>0</v>
      </c>
      <c r="BV94" s="99"/>
      <c r="BW94" s="100">
        <f t="shared" si="308"/>
        <v>0</v>
      </c>
      <c r="BX94" s="99"/>
      <c r="BY94" s="100">
        <f t="shared" si="309"/>
        <v>0</v>
      </c>
      <c r="BZ94" s="99"/>
      <c r="CA94" s="100">
        <f t="shared" si="310"/>
        <v>0</v>
      </c>
      <c r="CB94" s="99"/>
      <c r="CC94" s="100">
        <f t="shared" si="311"/>
        <v>0</v>
      </c>
      <c r="CD94" s="99"/>
      <c r="CE94" s="100">
        <f t="shared" si="312"/>
        <v>0</v>
      </c>
      <c r="CF94" s="101">
        <f t="shared" si="313"/>
        <v>0</v>
      </c>
      <c r="CG94" s="100">
        <f t="shared" si="313"/>
        <v>0</v>
      </c>
    </row>
    <row r="95" spans="1:85" s="148" customFormat="1" ht="19.899999999999999" customHeight="1" x14ac:dyDescent="0.5">
      <c r="A95" s="94">
        <v>77</v>
      </c>
      <c r="B95" s="95" t="s">
        <v>142</v>
      </c>
      <c r="C95" s="95" t="s">
        <v>74</v>
      </c>
      <c r="D95" s="94">
        <f>RANK(BF95,$BF$4:$BF$147)</f>
        <v>17</v>
      </c>
      <c r="E95" s="94">
        <v>0.64</v>
      </c>
      <c r="F95" s="94" t="s">
        <v>85</v>
      </c>
      <c r="G95" s="94"/>
      <c r="H95" s="94"/>
      <c r="I95" s="146">
        <f t="shared" si="196"/>
        <v>0</v>
      </c>
      <c r="J95" s="94"/>
      <c r="K95" s="146">
        <f t="shared" si="196"/>
        <v>0</v>
      </c>
      <c r="L95" s="94"/>
      <c r="M95" s="146">
        <f t="shared" si="196"/>
        <v>0</v>
      </c>
      <c r="N95" s="94"/>
      <c r="O95" s="146">
        <f t="shared" si="196"/>
        <v>0</v>
      </c>
      <c r="P95" s="94"/>
      <c r="Q95" s="146">
        <f t="shared" si="196"/>
        <v>0</v>
      </c>
      <c r="R95" s="94"/>
      <c r="S95" s="146">
        <f t="shared" si="196"/>
        <v>0</v>
      </c>
      <c r="T95" s="94"/>
      <c r="U95" s="146">
        <f t="shared" si="196"/>
        <v>0</v>
      </c>
      <c r="V95" s="94"/>
      <c r="W95" s="146">
        <f t="shared" si="196"/>
        <v>0</v>
      </c>
      <c r="X95" s="94"/>
      <c r="Y95" s="146">
        <f t="shared" si="196"/>
        <v>0</v>
      </c>
      <c r="Z95" s="94"/>
      <c r="AA95" s="146">
        <f t="shared" si="196"/>
        <v>0</v>
      </c>
      <c r="AB95" s="94"/>
      <c r="AC95" s="146">
        <f t="shared" si="196"/>
        <v>0</v>
      </c>
      <c r="AD95" s="94"/>
      <c r="AE95" s="146">
        <f t="shared" si="197"/>
        <v>0</v>
      </c>
      <c r="AF95" s="147">
        <f t="shared" si="298"/>
        <v>0</v>
      </c>
      <c r="AG95" s="146">
        <f t="shared" si="299"/>
        <v>0</v>
      </c>
      <c r="AH95" s="145"/>
      <c r="AI95" s="146">
        <f t="shared" si="200"/>
        <v>0</v>
      </c>
      <c r="AJ95" s="145"/>
      <c r="AK95" s="146">
        <f t="shared" si="201"/>
        <v>0</v>
      </c>
      <c r="AL95" s="145"/>
      <c r="AM95" s="146">
        <f t="shared" si="201"/>
        <v>0</v>
      </c>
      <c r="AN95" s="145"/>
      <c r="AO95" s="146">
        <f t="shared" si="202"/>
        <v>0</v>
      </c>
      <c r="AP95" s="145"/>
      <c r="AQ95" s="146">
        <f t="shared" si="203"/>
        <v>0</v>
      </c>
      <c r="AR95" s="145"/>
      <c r="AS95" s="146">
        <f t="shared" si="204"/>
        <v>0</v>
      </c>
      <c r="AT95" s="145"/>
      <c r="AU95" s="146">
        <f t="shared" si="205"/>
        <v>0</v>
      </c>
      <c r="AV95" s="145"/>
      <c r="AW95" s="146">
        <f t="shared" si="206"/>
        <v>0</v>
      </c>
      <c r="AX95" s="145"/>
      <c r="AY95" s="146">
        <f t="shared" si="207"/>
        <v>0</v>
      </c>
      <c r="AZ95" s="145"/>
      <c r="BA95" s="146">
        <f t="shared" si="208"/>
        <v>0</v>
      </c>
      <c r="BB95" s="145"/>
      <c r="BC95" s="146">
        <f t="shared" si="209"/>
        <v>0</v>
      </c>
      <c r="BD95" s="145"/>
      <c r="BE95" s="146">
        <f t="shared" si="210"/>
        <v>0</v>
      </c>
      <c r="BF95" s="147">
        <f t="shared" si="300"/>
        <v>0</v>
      </c>
      <c r="BG95" s="146">
        <f t="shared" si="300"/>
        <v>0</v>
      </c>
      <c r="BH95" s="99"/>
      <c r="BI95" s="100">
        <f t="shared" si="301"/>
        <v>0</v>
      </c>
      <c r="BJ95" s="99"/>
      <c r="BK95" s="100">
        <f t="shared" si="302"/>
        <v>0</v>
      </c>
      <c r="BL95" s="99"/>
      <c r="BM95" s="100">
        <f t="shared" si="303"/>
        <v>0</v>
      </c>
      <c r="BN95" s="99"/>
      <c r="BO95" s="100">
        <f t="shared" si="304"/>
        <v>0</v>
      </c>
      <c r="BP95" s="99"/>
      <c r="BQ95" s="100">
        <f t="shared" si="305"/>
        <v>0</v>
      </c>
      <c r="BR95" s="99"/>
      <c r="BS95" s="100">
        <f t="shared" si="306"/>
        <v>0</v>
      </c>
      <c r="BT95" s="99"/>
      <c r="BU95" s="100">
        <f t="shared" si="307"/>
        <v>0</v>
      </c>
      <c r="BV95" s="99"/>
      <c r="BW95" s="100">
        <f t="shared" si="308"/>
        <v>0</v>
      </c>
      <c r="BX95" s="99"/>
      <c r="BY95" s="100">
        <f t="shared" si="309"/>
        <v>0</v>
      </c>
      <c r="BZ95" s="99"/>
      <c r="CA95" s="100">
        <f t="shared" si="310"/>
        <v>0</v>
      </c>
      <c r="CB95" s="99"/>
      <c r="CC95" s="100">
        <f t="shared" si="311"/>
        <v>0</v>
      </c>
      <c r="CD95" s="99"/>
      <c r="CE95" s="100">
        <f t="shared" si="312"/>
        <v>0</v>
      </c>
      <c r="CF95" s="101">
        <f t="shared" si="313"/>
        <v>0</v>
      </c>
      <c r="CG95" s="100">
        <f t="shared" si="313"/>
        <v>0</v>
      </c>
    </row>
    <row r="96" spans="1:85" s="148" customFormat="1" ht="19.899999999999999" customHeight="1" x14ac:dyDescent="0.5">
      <c r="A96" s="94"/>
      <c r="B96" s="95"/>
      <c r="C96" s="95"/>
      <c r="D96" s="94"/>
      <c r="E96" s="94"/>
      <c r="F96" s="94"/>
      <c r="G96" s="94"/>
      <c r="H96" s="94"/>
      <c r="I96" s="146"/>
      <c r="J96" s="94"/>
      <c r="K96" s="146"/>
      <c r="L96" s="94"/>
      <c r="M96" s="146"/>
      <c r="N96" s="94"/>
      <c r="O96" s="146"/>
      <c r="P96" s="94"/>
      <c r="Q96" s="146"/>
      <c r="R96" s="94"/>
      <c r="S96" s="146"/>
      <c r="T96" s="94"/>
      <c r="U96" s="146"/>
      <c r="V96" s="94"/>
      <c r="W96" s="146"/>
      <c r="X96" s="94"/>
      <c r="Y96" s="146"/>
      <c r="Z96" s="94"/>
      <c r="AA96" s="146"/>
      <c r="AB96" s="94"/>
      <c r="AC96" s="146"/>
      <c r="AD96" s="94"/>
      <c r="AE96" s="146"/>
      <c r="AF96" s="147"/>
      <c r="AG96" s="146"/>
      <c r="AH96" s="145"/>
      <c r="AI96" s="146"/>
      <c r="AJ96" s="145"/>
      <c r="AK96" s="146"/>
      <c r="AL96" s="145"/>
      <c r="AM96" s="146"/>
      <c r="AN96" s="145"/>
      <c r="AO96" s="146"/>
      <c r="AP96" s="145"/>
      <c r="AQ96" s="146"/>
      <c r="AR96" s="145"/>
      <c r="AS96" s="146"/>
      <c r="AT96" s="145"/>
      <c r="AU96" s="146"/>
      <c r="AV96" s="145"/>
      <c r="AW96" s="146"/>
      <c r="AX96" s="145"/>
      <c r="AY96" s="146"/>
      <c r="AZ96" s="145"/>
      <c r="BA96" s="146"/>
      <c r="BB96" s="145"/>
      <c r="BC96" s="146"/>
      <c r="BD96" s="145"/>
      <c r="BE96" s="146"/>
      <c r="BF96" s="147"/>
      <c r="BG96" s="146"/>
      <c r="BH96" s="99"/>
      <c r="BI96" s="100"/>
      <c r="BJ96" s="99"/>
      <c r="BK96" s="100"/>
      <c r="BL96" s="99"/>
      <c r="BM96" s="100"/>
      <c r="BN96" s="99"/>
      <c r="BO96" s="100"/>
      <c r="BP96" s="99"/>
      <c r="BQ96" s="100"/>
      <c r="BR96" s="99"/>
      <c r="BS96" s="100"/>
      <c r="BT96" s="99"/>
      <c r="BU96" s="100"/>
      <c r="BV96" s="99"/>
      <c r="BW96" s="100"/>
      <c r="BX96" s="99"/>
      <c r="BY96" s="100"/>
      <c r="BZ96" s="99"/>
      <c r="CA96" s="100"/>
      <c r="CB96" s="99"/>
      <c r="CC96" s="100"/>
      <c r="CD96" s="99"/>
      <c r="CE96" s="100"/>
      <c r="CF96" s="101">
        <f t="shared" si="313"/>
        <v>0</v>
      </c>
      <c r="CG96" s="100">
        <f t="shared" si="313"/>
        <v>0</v>
      </c>
    </row>
    <row r="97" spans="1:85" s="102" customFormat="1" ht="19.899999999999999" customHeight="1" x14ac:dyDescent="0.25">
      <c r="A97" s="94">
        <v>78</v>
      </c>
      <c r="B97" s="95" t="s">
        <v>143</v>
      </c>
      <c r="C97" s="95" t="s">
        <v>77</v>
      </c>
      <c r="D97" s="94">
        <v>14</v>
      </c>
      <c r="E97" s="94">
        <v>0.75</v>
      </c>
      <c r="F97" s="94"/>
      <c r="G97" s="94"/>
      <c r="H97" s="94"/>
      <c r="I97" s="100"/>
      <c r="J97" s="94"/>
      <c r="K97" s="100"/>
      <c r="L97" s="94"/>
      <c r="M97" s="100"/>
      <c r="N97" s="94"/>
      <c r="O97" s="100"/>
      <c r="P97" s="94"/>
      <c r="Q97" s="100"/>
      <c r="R97" s="94"/>
      <c r="S97" s="100"/>
      <c r="T97" s="94"/>
      <c r="U97" s="100"/>
      <c r="V97" s="94"/>
      <c r="W97" s="100"/>
      <c r="X97" s="94"/>
      <c r="Y97" s="100"/>
      <c r="Z97" s="94"/>
      <c r="AA97" s="100"/>
      <c r="AB97" s="94"/>
      <c r="AC97" s="100"/>
      <c r="AD97" s="94"/>
      <c r="AE97" s="100"/>
      <c r="AF97" s="101"/>
      <c r="AG97" s="100"/>
      <c r="AH97" s="99"/>
      <c r="AI97" s="100"/>
      <c r="AJ97" s="99"/>
      <c r="AK97" s="100"/>
      <c r="AL97" s="99"/>
      <c r="AM97" s="100"/>
      <c r="AN97" s="99"/>
      <c r="AO97" s="100"/>
      <c r="AP97" s="99"/>
      <c r="AQ97" s="100"/>
      <c r="AR97" s="99"/>
      <c r="AS97" s="100"/>
      <c r="AT97" s="99"/>
      <c r="AU97" s="100"/>
      <c r="AV97" s="99"/>
      <c r="AW97" s="100"/>
      <c r="AX97" s="99"/>
      <c r="AY97" s="100"/>
      <c r="AZ97" s="99"/>
      <c r="BA97" s="100"/>
      <c r="BB97" s="99"/>
      <c r="BC97" s="100"/>
      <c r="BD97" s="99"/>
      <c r="BE97" s="100"/>
      <c r="BF97" s="101"/>
      <c r="BG97" s="100"/>
      <c r="BH97" s="99"/>
      <c r="BI97" s="100"/>
      <c r="BJ97" s="99"/>
      <c r="BK97" s="100"/>
      <c r="BL97" s="99"/>
      <c r="BM97" s="100"/>
      <c r="BN97" s="99"/>
      <c r="BO97" s="100"/>
      <c r="BP97" s="99"/>
      <c r="BQ97" s="100"/>
      <c r="BR97" s="99"/>
      <c r="BS97" s="100"/>
      <c r="BT97" s="99"/>
      <c r="BU97" s="100"/>
      <c r="BV97" s="99"/>
      <c r="BW97" s="100"/>
      <c r="BX97" s="99"/>
      <c r="BY97" s="100"/>
      <c r="BZ97" s="99"/>
      <c r="CA97" s="100"/>
      <c r="CB97" s="99"/>
      <c r="CC97" s="100"/>
      <c r="CD97" s="99"/>
      <c r="CE97" s="100"/>
      <c r="CF97" s="101">
        <f t="shared" si="313"/>
        <v>0</v>
      </c>
      <c r="CG97" s="100">
        <f t="shared" si="313"/>
        <v>0</v>
      </c>
    </row>
    <row r="98" spans="1:85" s="102" customFormat="1" ht="19.899999999999999" customHeight="1" x14ac:dyDescent="0.25">
      <c r="A98" s="94">
        <v>79</v>
      </c>
      <c r="B98" s="95" t="s">
        <v>143</v>
      </c>
      <c r="C98" s="95" t="s">
        <v>74</v>
      </c>
      <c r="D98" s="94">
        <v>14</v>
      </c>
      <c r="E98" s="94">
        <v>0.6</v>
      </c>
      <c r="F98" s="94"/>
      <c r="G98" s="94"/>
      <c r="H98" s="94"/>
      <c r="I98" s="100"/>
      <c r="J98" s="94"/>
      <c r="K98" s="100"/>
      <c r="L98" s="94"/>
      <c r="M98" s="100"/>
      <c r="N98" s="94"/>
      <c r="O98" s="100"/>
      <c r="P98" s="94"/>
      <c r="Q98" s="100"/>
      <c r="R98" s="94"/>
      <c r="S98" s="100"/>
      <c r="T98" s="94"/>
      <c r="U98" s="100"/>
      <c r="V98" s="94"/>
      <c r="W98" s="100"/>
      <c r="X98" s="94"/>
      <c r="Y98" s="100"/>
      <c r="Z98" s="94"/>
      <c r="AA98" s="100"/>
      <c r="AB98" s="94"/>
      <c r="AC98" s="100"/>
      <c r="AD98" s="94"/>
      <c r="AE98" s="100"/>
      <c r="AF98" s="101"/>
      <c r="AG98" s="100"/>
      <c r="AH98" s="99"/>
      <c r="AI98" s="100"/>
      <c r="AJ98" s="99"/>
      <c r="AK98" s="100"/>
      <c r="AL98" s="99"/>
      <c r="AM98" s="100"/>
      <c r="AN98" s="99"/>
      <c r="AO98" s="100"/>
      <c r="AP98" s="99"/>
      <c r="AQ98" s="100"/>
      <c r="AR98" s="99"/>
      <c r="AS98" s="100"/>
      <c r="AT98" s="99"/>
      <c r="AU98" s="100"/>
      <c r="AV98" s="99"/>
      <c r="AW98" s="100"/>
      <c r="AX98" s="99"/>
      <c r="AY98" s="100"/>
      <c r="AZ98" s="99"/>
      <c r="BA98" s="100"/>
      <c r="BB98" s="99"/>
      <c r="BC98" s="100"/>
      <c r="BD98" s="99"/>
      <c r="BE98" s="100"/>
      <c r="BF98" s="101"/>
      <c r="BG98" s="100"/>
      <c r="BH98" s="99"/>
      <c r="BI98" s="100"/>
      <c r="BJ98" s="99"/>
      <c r="BK98" s="100"/>
      <c r="BL98" s="99"/>
      <c r="BM98" s="100"/>
      <c r="BN98" s="99"/>
      <c r="BO98" s="100"/>
      <c r="BP98" s="99"/>
      <c r="BQ98" s="100"/>
      <c r="BR98" s="99"/>
      <c r="BS98" s="100"/>
      <c r="BT98" s="99"/>
      <c r="BU98" s="100"/>
      <c r="BV98" s="99"/>
      <c r="BW98" s="100"/>
      <c r="BX98" s="99"/>
      <c r="BY98" s="100"/>
      <c r="BZ98" s="99"/>
      <c r="CA98" s="100"/>
      <c r="CB98" s="99"/>
      <c r="CC98" s="100"/>
      <c r="CD98" s="99"/>
      <c r="CE98" s="100"/>
      <c r="CF98" s="101">
        <f t="shared" si="313"/>
        <v>0</v>
      </c>
      <c r="CG98" s="100">
        <f t="shared" si="313"/>
        <v>0</v>
      </c>
    </row>
    <row r="99" spans="1:85" s="102" customFormat="1" ht="19.899999999999999" customHeight="1" x14ac:dyDescent="0.25">
      <c r="A99" s="94">
        <v>80</v>
      </c>
      <c r="B99" s="95" t="s">
        <v>143</v>
      </c>
      <c r="C99" s="95" t="s">
        <v>74</v>
      </c>
      <c r="D99" s="94">
        <v>14</v>
      </c>
      <c r="E99" s="94">
        <v>0.64</v>
      </c>
      <c r="F99" s="94" t="s">
        <v>85</v>
      </c>
      <c r="G99" s="94">
        <v>600</v>
      </c>
      <c r="H99" s="94"/>
      <c r="I99" s="100"/>
      <c r="J99" s="94"/>
      <c r="K99" s="100"/>
      <c r="L99" s="94"/>
      <c r="M99" s="100"/>
      <c r="N99" s="94"/>
      <c r="O99" s="100"/>
      <c r="P99" s="94"/>
      <c r="Q99" s="100"/>
      <c r="R99" s="94"/>
      <c r="S99" s="100"/>
      <c r="T99" s="94"/>
      <c r="U99" s="100"/>
      <c r="V99" s="94"/>
      <c r="W99" s="100"/>
      <c r="X99" s="94"/>
      <c r="Y99" s="100"/>
      <c r="Z99" s="94"/>
      <c r="AA99" s="100"/>
      <c r="AB99" s="94"/>
      <c r="AC99" s="100"/>
      <c r="AD99" s="94"/>
      <c r="AE99" s="100"/>
      <c r="AF99" s="101"/>
      <c r="AG99" s="100"/>
      <c r="AH99" s="99"/>
      <c r="AI99" s="100"/>
      <c r="AJ99" s="99"/>
      <c r="AK99" s="100"/>
      <c r="AL99" s="99"/>
      <c r="AM99" s="100"/>
      <c r="AN99" s="99"/>
      <c r="AO99" s="100"/>
      <c r="AP99" s="99"/>
      <c r="AQ99" s="100"/>
      <c r="AR99" s="99"/>
      <c r="AS99" s="100"/>
      <c r="AT99" s="99"/>
      <c r="AU99" s="100"/>
      <c r="AV99" s="99"/>
      <c r="AW99" s="100"/>
      <c r="AX99" s="99"/>
      <c r="AY99" s="100"/>
      <c r="AZ99" s="99"/>
      <c r="BA99" s="100"/>
      <c r="BB99" s="99"/>
      <c r="BC99" s="100"/>
      <c r="BD99" s="99"/>
      <c r="BE99" s="100"/>
      <c r="BF99" s="101"/>
      <c r="BG99" s="100"/>
      <c r="BH99" s="99"/>
      <c r="BI99" s="100"/>
      <c r="BJ99" s="99"/>
      <c r="BK99" s="100"/>
      <c r="BL99" s="99"/>
      <c r="BM99" s="100"/>
      <c r="BN99" s="99"/>
      <c r="BO99" s="100"/>
      <c r="BP99" s="99"/>
      <c r="BQ99" s="100"/>
      <c r="BR99" s="99"/>
      <c r="BS99" s="100"/>
      <c r="BT99" s="99"/>
      <c r="BU99" s="100"/>
      <c r="BV99" s="99"/>
      <c r="BW99" s="100"/>
      <c r="BX99" s="99"/>
      <c r="BY99" s="100"/>
      <c r="BZ99" s="99"/>
      <c r="CA99" s="100"/>
      <c r="CB99" s="99"/>
      <c r="CC99" s="100"/>
      <c r="CD99" s="99"/>
      <c r="CE99" s="100"/>
      <c r="CF99" s="101">
        <f t="shared" si="313"/>
        <v>0</v>
      </c>
      <c r="CG99" s="100">
        <f t="shared" si="313"/>
        <v>0</v>
      </c>
    </row>
    <row r="100" spans="1:85" s="102" customFormat="1" ht="19.899999999999999" customHeight="1" x14ac:dyDescent="0.25">
      <c r="A100" s="94"/>
      <c r="B100" s="95"/>
      <c r="C100" s="95"/>
      <c r="D100" s="94"/>
      <c r="E100" s="94"/>
      <c r="F100" s="94"/>
      <c r="G100" s="94"/>
      <c r="H100" s="94"/>
      <c r="I100" s="100"/>
      <c r="J100" s="94"/>
      <c r="K100" s="100"/>
      <c r="L100" s="94"/>
      <c r="M100" s="100"/>
      <c r="N100" s="94"/>
      <c r="O100" s="100"/>
      <c r="P100" s="94"/>
      <c r="Q100" s="100"/>
      <c r="R100" s="94"/>
      <c r="S100" s="100"/>
      <c r="T100" s="94"/>
      <c r="U100" s="100"/>
      <c r="V100" s="94"/>
      <c r="W100" s="100"/>
      <c r="X100" s="94"/>
      <c r="Y100" s="100"/>
      <c r="Z100" s="94"/>
      <c r="AA100" s="100"/>
      <c r="AB100" s="94"/>
      <c r="AC100" s="100"/>
      <c r="AD100" s="94"/>
      <c r="AE100" s="100"/>
      <c r="AF100" s="101"/>
      <c r="AG100" s="100"/>
      <c r="AH100" s="99"/>
      <c r="AI100" s="100"/>
      <c r="AJ100" s="99"/>
      <c r="AK100" s="100"/>
      <c r="AL100" s="99"/>
      <c r="AM100" s="100"/>
      <c r="AN100" s="99"/>
      <c r="AO100" s="100"/>
      <c r="AP100" s="99"/>
      <c r="AQ100" s="100"/>
      <c r="AR100" s="99"/>
      <c r="AS100" s="100"/>
      <c r="AT100" s="99"/>
      <c r="AU100" s="100"/>
      <c r="AV100" s="99"/>
      <c r="AW100" s="100"/>
      <c r="AX100" s="99"/>
      <c r="AY100" s="100"/>
      <c r="AZ100" s="99"/>
      <c r="BA100" s="100"/>
      <c r="BB100" s="99"/>
      <c r="BC100" s="100"/>
      <c r="BD100" s="99"/>
      <c r="BE100" s="100"/>
      <c r="BF100" s="101"/>
      <c r="BG100" s="100"/>
      <c r="BH100" s="99"/>
      <c r="BI100" s="100"/>
      <c r="BJ100" s="99"/>
      <c r="BK100" s="100"/>
      <c r="BL100" s="99"/>
      <c r="BM100" s="100"/>
      <c r="BN100" s="99"/>
      <c r="BO100" s="100"/>
      <c r="BP100" s="99"/>
      <c r="BQ100" s="100"/>
      <c r="BR100" s="99"/>
      <c r="BS100" s="100"/>
      <c r="BT100" s="99"/>
      <c r="BU100" s="100"/>
      <c r="BV100" s="99"/>
      <c r="BW100" s="100"/>
      <c r="BX100" s="99"/>
      <c r="BY100" s="100"/>
      <c r="BZ100" s="99"/>
      <c r="CA100" s="100"/>
      <c r="CB100" s="99"/>
      <c r="CC100" s="100"/>
      <c r="CD100" s="99"/>
      <c r="CE100" s="100"/>
      <c r="CF100" s="101">
        <f t="shared" si="313"/>
        <v>0</v>
      </c>
      <c r="CG100" s="100">
        <f t="shared" si="313"/>
        <v>0</v>
      </c>
    </row>
    <row r="101" spans="1:85" s="102" customFormat="1" ht="19.899999999999999" customHeight="1" x14ac:dyDescent="0.25">
      <c r="A101" s="94">
        <v>81</v>
      </c>
      <c r="B101" s="95" t="s">
        <v>144</v>
      </c>
      <c r="C101" s="95" t="s">
        <v>74</v>
      </c>
      <c r="D101" s="94">
        <v>14</v>
      </c>
      <c r="E101" s="94">
        <v>0.64</v>
      </c>
      <c r="F101" s="94" t="s">
        <v>145</v>
      </c>
      <c r="G101" s="94"/>
      <c r="H101" s="94"/>
      <c r="I101" s="100"/>
      <c r="J101" s="94"/>
      <c r="K101" s="100"/>
      <c r="L101" s="94"/>
      <c r="M101" s="100"/>
      <c r="N101" s="94"/>
      <c r="O101" s="100"/>
      <c r="P101" s="94"/>
      <c r="Q101" s="100"/>
      <c r="R101" s="94"/>
      <c r="S101" s="100"/>
      <c r="T101" s="94"/>
      <c r="U101" s="100"/>
      <c r="V101" s="94"/>
      <c r="W101" s="100"/>
      <c r="X101" s="94"/>
      <c r="Y101" s="100"/>
      <c r="Z101" s="94"/>
      <c r="AA101" s="100"/>
      <c r="AB101" s="94"/>
      <c r="AC101" s="100"/>
      <c r="AD101" s="94"/>
      <c r="AE101" s="100"/>
      <c r="AF101" s="101"/>
      <c r="AG101" s="100"/>
      <c r="AH101" s="99"/>
      <c r="AI101" s="100"/>
      <c r="AJ101" s="99"/>
      <c r="AK101" s="100"/>
      <c r="AL101" s="99"/>
      <c r="AM101" s="100"/>
      <c r="AN101" s="99"/>
      <c r="AO101" s="100"/>
      <c r="AP101" s="99"/>
      <c r="AQ101" s="100"/>
      <c r="AR101" s="99"/>
      <c r="AS101" s="100"/>
      <c r="AT101" s="99"/>
      <c r="AU101" s="100"/>
      <c r="AV101" s="99"/>
      <c r="AW101" s="100"/>
      <c r="AX101" s="99"/>
      <c r="AY101" s="100"/>
      <c r="AZ101" s="99"/>
      <c r="BA101" s="100"/>
      <c r="BB101" s="99"/>
      <c r="BC101" s="100"/>
      <c r="BD101" s="99"/>
      <c r="BE101" s="100"/>
      <c r="BF101" s="101"/>
      <c r="BG101" s="100"/>
      <c r="BH101" s="99"/>
      <c r="BI101" s="100"/>
      <c r="BJ101" s="99"/>
      <c r="BK101" s="100"/>
      <c r="BL101" s="99"/>
      <c r="BM101" s="100"/>
      <c r="BN101" s="99"/>
      <c r="BO101" s="100"/>
      <c r="BP101" s="99"/>
      <c r="BQ101" s="100"/>
      <c r="BR101" s="99"/>
      <c r="BS101" s="100"/>
      <c r="BT101" s="99"/>
      <c r="BU101" s="100"/>
      <c r="BV101" s="99"/>
      <c r="BW101" s="100"/>
      <c r="BX101" s="99"/>
      <c r="BY101" s="100"/>
      <c r="BZ101" s="99"/>
      <c r="CA101" s="100"/>
      <c r="CB101" s="99"/>
      <c r="CC101" s="100"/>
      <c r="CD101" s="99"/>
      <c r="CE101" s="100"/>
      <c r="CF101" s="101">
        <f t="shared" si="313"/>
        <v>0</v>
      </c>
      <c r="CG101" s="100">
        <f t="shared" si="313"/>
        <v>0</v>
      </c>
    </row>
    <row r="102" spans="1:85" s="102" customFormat="1" ht="19.899999999999999" customHeight="1" x14ac:dyDescent="0.25">
      <c r="A102" s="94">
        <v>82</v>
      </c>
      <c r="B102" s="95" t="s">
        <v>146</v>
      </c>
      <c r="C102" s="95" t="s">
        <v>77</v>
      </c>
      <c r="D102" s="94">
        <v>14</v>
      </c>
      <c r="E102" s="94">
        <v>1</v>
      </c>
      <c r="F102" s="94" t="s">
        <v>98</v>
      </c>
      <c r="G102" s="94"/>
      <c r="H102" s="94"/>
      <c r="I102" s="100"/>
      <c r="J102" s="94"/>
      <c r="K102" s="100"/>
      <c r="L102" s="94"/>
      <c r="M102" s="100"/>
      <c r="N102" s="94"/>
      <c r="O102" s="100"/>
      <c r="P102" s="94"/>
      <c r="Q102" s="100"/>
      <c r="R102" s="94"/>
      <c r="S102" s="100"/>
      <c r="T102" s="94"/>
      <c r="U102" s="100"/>
      <c r="V102" s="94"/>
      <c r="W102" s="100"/>
      <c r="X102" s="94"/>
      <c r="Y102" s="100"/>
      <c r="Z102" s="94"/>
      <c r="AA102" s="100"/>
      <c r="AB102" s="94"/>
      <c r="AC102" s="100"/>
      <c r="AD102" s="94"/>
      <c r="AE102" s="100"/>
      <c r="AF102" s="101"/>
      <c r="AG102" s="100"/>
      <c r="AH102" s="99"/>
      <c r="AI102" s="100"/>
      <c r="AJ102" s="99"/>
      <c r="AK102" s="100"/>
      <c r="AL102" s="99"/>
      <c r="AM102" s="100"/>
      <c r="AN102" s="99"/>
      <c r="AO102" s="100"/>
      <c r="AP102" s="99"/>
      <c r="AQ102" s="100"/>
      <c r="AR102" s="99"/>
      <c r="AS102" s="100"/>
      <c r="AT102" s="99"/>
      <c r="AU102" s="100"/>
      <c r="AV102" s="99"/>
      <c r="AW102" s="100"/>
      <c r="AX102" s="99"/>
      <c r="AY102" s="100"/>
      <c r="AZ102" s="99"/>
      <c r="BA102" s="100"/>
      <c r="BB102" s="99"/>
      <c r="BC102" s="100"/>
      <c r="BD102" s="99"/>
      <c r="BE102" s="100"/>
      <c r="BF102" s="101"/>
      <c r="BG102" s="100"/>
      <c r="BH102" s="99"/>
      <c r="BI102" s="100"/>
      <c r="BJ102" s="99"/>
      <c r="BK102" s="100"/>
      <c r="BL102" s="99"/>
      <c r="BM102" s="100"/>
      <c r="BN102" s="99"/>
      <c r="BO102" s="100"/>
      <c r="BP102" s="99"/>
      <c r="BQ102" s="100"/>
      <c r="BR102" s="99"/>
      <c r="BS102" s="100"/>
      <c r="BT102" s="99"/>
      <c r="BU102" s="100"/>
      <c r="BV102" s="99"/>
      <c r="BW102" s="100"/>
      <c r="BX102" s="99"/>
      <c r="BY102" s="100"/>
      <c r="BZ102" s="99"/>
      <c r="CA102" s="100"/>
      <c r="CB102" s="99"/>
      <c r="CC102" s="100"/>
      <c r="CD102" s="99"/>
      <c r="CE102" s="100"/>
      <c r="CF102" s="101">
        <f t="shared" si="313"/>
        <v>0</v>
      </c>
      <c r="CG102" s="100">
        <f t="shared" si="313"/>
        <v>0</v>
      </c>
    </row>
    <row r="103" spans="1:85" s="102" customFormat="1" ht="19.899999999999999" customHeight="1" x14ac:dyDescent="0.25">
      <c r="A103" s="94">
        <v>83</v>
      </c>
      <c r="B103" s="95" t="s">
        <v>146</v>
      </c>
      <c r="C103" s="95" t="s">
        <v>77</v>
      </c>
      <c r="D103" s="94">
        <v>14</v>
      </c>
      <c r="E103" s="94">
        <v>0.6</v>
      </c>
      <c r="F103" s="94" t="s">
        <v>98</v>
      </c>
      <c r="G103" s="94"/>
      <c r="H103" s="94"/>
      <c r="I103" s="100"/>
      <c r="J103" s="94"/>
      <c r="K103" s="100"/>
      <c r="L103" s="94"/>
      <c r="M103" s="100"/>
      <c r="N103" s="94"/>
      <c r="O103" s="100"/>
      <c r="P103" s="94"/>
      <c r="Q103" s="100"/>
      <c r="R103" s="94"/>
      <c r="S103" s="100"/>
      <c r="T103" s="94"/>
      <c r="U103" s="100"/>
      <c r="V103" s="94"/>
      <c r="W103" s="100"/>
      <c r="X103" s="94"/>
      <c r="Y103" s="100"/>
      <c r="Z103" s="94"/>
      <c r="AA103" s="100"/>
      <c r="AB103" s="94"/>
      <c r="AC103" s="100"/>
      <c r="AD103" s="94"/>
      <c r="AE103" s="100"/>
      <c r="AF103" s="101"/>
      <c r="AG103" s="100"/>
      <c r="AH103" s="99"/>
      <c r="AI103" s="100"/>
      <c r="AJ103" s="99"/>
      <c r="AK103" s="100"/>
      <c r="AL103" s="99"/>
      <c r="AM103" s="100"/>
      <c r="AN103" s="99"/>
      <c r="AO103" s="100"/>
      <c r="AP103" s="99"/>
      <c r="AQ103" s="100"/>
      <c r="AR103" s="99"/>
      <c r="AS103" s="100"/>
      <c r="AT103" s="99"/>
      <c r="AU103" s="100"/>
      <c r="AV103" s="99"/>
      <c r="AW103" s="100"/>
      <c r="AX103" s="99"/>
      <c r="AY103" s="100"/>
      <c r="AZ103" s="99"/>
      <c r="BA103" s="100"/>
      <c r="BB103" s="99"/>
      <c r="BC103" s="100"/>
      <c r="BD103" s="99"/>
      <c r="BE103" s="100"/>
      <c r="BF103" s="101"/>
      <c r="BG103" s="100"/>
      <c r="BH103" s="99"/>
      <c r="BI103" s="100"/>
      <c r="BJ103" s="99"/>
      <c r="BK103" s="100"/>
      <c r="BL103" s="99"/>
      <c r="BM103" s="100"/>
      <c r="BN103" s="99"/>
      <c r="BO103" s="100"/>
      <c r="BP103" s="99"/>
      <c r="BQ103" s="100"/>
      <c r="BR103" s="99"/>
      <c r="BS103" s="100"/>
      <c r="BT103" s="99"/>
      <c r="BU103" s="100"/>
      <c r="BV103" s="99"/>
      <c r="BW103" s="100"/>
      <c r="BX103" s="99"/>
      <c r="BY103" s="100"/>
      <c r="BZ103" s="99"/>
      <c r="CA103" s="100"/>
      <c r="CB103" s="99"/>
      <c r="CC103" s="100"/>
      <c r="CD103" s="99"/>
      <c r="CE103" s="100"/>
      <c r="CF103" s="101">
        <f t="shared" si="313"/>
        <v>0</v>
      </c>
      <c r="CG103" s="100">
        <f t="shared" si="313"/>
        <v>0</v>
      </c>
    </row>
    <row r="104" spans="1:85" s="102" customFormat="1" ht="19.899999999999999" customHeight="1" x14ac:dyDescent="0.25">
      <c r="A104" s="94"/>
      <c r="B104" s="95"/>
      <c r="C104" s="95"/>
      <c r="D104" s="94"/>
      <c r="E104" s="94"/>
      <c r="F104" s="94"/>
      <c r="G104" s="94"/>
      <c r="H104" s="94"/>
      <c r="I104" s="100"/>
      <c r="J104" s="94"/>
      <c r="K104" s="100"/>
      <c r="L104" s="94"/>
      <c r="M104" s="100"/>
      <c r="N104" s="94"/>
      <c r="O104" s="100"/>
      <c r="P104" s="94"/>
      <c r="Q104" s="100"/>
      <c r="R104" s="94"/>
      <c r="S104" s="100"/>
      <c r="T104" s="94"/>
      <c r="U104" s="100"/>
      <c r="V104" s="94"/>
      <c r="W104" s="100"/>
      <c r="X104" s="94"/>
      <c r="Y104" s="100"/>
      <c r="Z104" s="94"/>
      <c r="AA104" s="100"/>
      <c r="AB104" s="94"/>
      <c r="AC104" s="100"/>
      <c r="AD104" s="94"/>
      <c r="AE104" s="100"/>
      <c r="AF104" s="101"/>
      <c r="AG104" s="100"/>
      <c r="AH104" s="99"/>
      <c r="AI104" s="100"/>
      <c r="AJ104" s="99"/>
      <c r="AK104" s="100"/>
      <c r="AL104" s="99"/>
      <c r="AM104" s="100"/>
      <c r="AN104" s="99"/>
      <c r="AO104" s="100"/>
      <c r="AP104" s="99"/>
      <c r="AQ104" s="100"/>
      <c r="AR104" s="99"/>
      <c r="AS104" s="100"/>
      <c r="AT104" s="99"/>
      <c r="AU104" s="100"/>
      <c r="AV104" s="99"/>
      <c r="AW104" s="100"/>
      <c r="AX104" s="99"/>
      <c r="AY104" s="100"/>
      <c r="AZ104" s="99"/>
      <c r="BA104" s="100"/>
      <c r="BB104" s="99"/>
      <c r="BC104" s="100"/>
      <c r="BD104" s="99"/>
      <c r="BE104" s="100"/>
      <c r="BF104" s="101"/>
      <c r="BG104" s="100"/>
      <c r="BH104" s="99"/>
      <c r="BI104" s="100"/>
      <c r="BJ104" s="99"/>
      <c r="BK104" s="100"/>
      <c r="BL104" s="99"/>
      <c r="BM104" s="100"/>
      <c r="BN104" s="99"/>
      <c r="BO104" s="100"/>
      <c r="BP104" s="99"/>
      <c r="BQ104" s="100"/>
      <c r="BR104" s="99"/>
      <c r="BS104" s="100"/>
      <c r="BT104" s="99"/>
      <c r="BU104" s="100"/>
      <c r="BV104" s="99"/>
      <c r="BW104" s="100"/>
      <c r="BX104" s="99"/>
      <c r="BY104" s="100"/>
      <c r="BZ104" s="99"/>
      <c r="CA104" s="100"/>
      <c r="CB104" s="99"/>
      <c r="CC104" s="100"/>
      <c r="CD104" s="99"/>
      <c r="CE104" s="100"/>
      <c r="CF104" s="101">
        <f t="shared" si="313"/>
        <v>0</v>
      </c>
      <c r="CG104" s="100">
        <f t="shared" si="313"/>
        <v>0</v>
      </c>
    </row>
    <row r="105" spans="1:85" s="102" customFormat="1" ht="19.899999999999999" customHeight="1" x14ac:dyDescent="0.25">
      <c r="A105" s="94">
        <v>84</v>
      </c>
      <c r="B105" s="95" t="s">
        <v>147</v>
      </c>
      <c r="C105" s="95" t="s">
        <v>74</v>
      </c>
      <c r="D105" s="94">
        <v>14</v>
      </c>
      <c r="E105" s="94">
        <v>0.64</v>
      </c>
      <c r="F105" s="94" t="s">
        <v>85</v>
      </c>
      <c r="G105" s="94"/>
      <c r="H105" s="94"/>
      <c r="I105" s="100"/>
      <c r="J105" s="94"/>
      <c r="K105" s="100"/>
      <c r="L105" s="94"/>
      <c r="M105" s="100"/>
      <c r="N105" s="94"/>
      <c r="O105" s="100"/>
      <c r="P105" s="94"/>
      <c r="Q105" s="100"/>
      <c r="R105" s="94"/>
      <c r="S105" s="100"/>
      <c r="T105" s="94"/>
      <c r="U105" s="100"/>
      <c r="V105" s="94"/>
      <c r="W105" s="100"/>
      <c r="X105" s="94"/>
      <c r="Y105" s="100"/>
      <c r="Z105" s="94"/>
      <c r="AA105" s="100"/>
      <c r="AB105" s="94"/>
      <c r="AC105" s="100"/>
      <c r="AD105" s="94"/>
      <c r="AE105" s="100"/>
      <c r="AF105" s="101"/>
      <c r="AG105" s="100"/>
      <c r="AH105" s="99"/>
      <c r="AI105" s="100"/>
      <c r="AJ105" s="99"/>
      <c r="AK105" s="100"/>
      <c r="AL105" s="99"/>
      <c r="AM105" s="100"/>
      <c r="AN105" s="99"/>
      <c r="AO105" s="100"/>
      <c r="AP105" s="99"/>
      <c r="AQ105" s="100"/>
      <c r="AR105" s="99"/>
      <c r="AS105" s="100"/>
      <c r="AT105" s="99"/>
      <c r="AU105" s="100"/>
      <c r="AV105" s="99"/>
      <c r="AW105" s="100"/>
      <c r="AX105" s="99"/>
      <c r="AY105" s="100"/>
      <c r="AZ105" s="99"/>
      <c r="BA105" s="100"/>
      <c r="BB105" s="99"/>
      <c r="BC105" s="100"/>
      <c r="BD105" s="99"/>
      <c r="BE105" s="100"/>
      <c r="BF105" s="101"/>
      <c r="BG105" s="100"/>
      <c r="BH105" s="99"/>
      <c r="BI105" s="100"/>
      <c r="BJ105" s="99"/>
      <c r="BK105" s="100"/>
      <c r="BL105" s="99"/>
      <c r="BM105" s="100"/>
      <c r="BN105" s="99"/>
      <c r="BO105" s="100"/>
      <c r="BP105" s="99"/>
      <c r="BQ105" s="100"/>
      <c r="BR105" s="99"/>
      <c r="BS105" s="100"/>
      <c r="BT105" s="99"/>
      <c r="BU105" s="100"/>
      <c r="BV105" s="99"/>
      <c r="BW105" s="100"/>
      <c r="BX105" s="99"/>
      <c r="BY105" s="100"/>
      <c r="BZ105" s="99"/>
      <c r="CA105" s="100"/>
      <c r="CB105" s="99"/>
      <c r="CC105" s="100"/>
      <c r="CD105" s="99"/>
      <c r="CE105" s="100"/>
      <c r="CF105" s="101">
        <f t="shared" si="313"/>
        <v>0</v>
      </c>
      <c r="CG105" s="100">
        <f t="shared" si="313"/>
        <v>0</v>
      </c>
    </row>
    <row r="106" spans="1:85" s="102" customFormat="1" ht="19.899999999999999" customHeight="1" x14ac:dyDescent="0.25">
      <c r="A106" s="94">
        <v>85</v>
      </c>
      <c r="B106" s="95" t="s">
        <v>147</v>
      </c>
      <c r="C106" s="95" t="s">
        <v>77</v>
      </c>
      <c r="D106" s="94">
        <v>14</v>
      </c>
      <c r="E106" s="94">
        <v>0.6</v>
      </c>
      <c r="F106" s="94"/>
      <c r="G106" s="94"/>
      <c r="H106" s="94"/>
      <c r="I106" s="100"/>
      <c r="J106" s="94"/>
      <c r="K106" s="100"/>
      <c r="L106" s="94"/>
      <c r="M106" s="100"/>
      <c r="N106" s="94"/>
      <c r="O106" s="100"/>
      <c r="P106" s="94"/>
      <c r="Q106" s="100"/>
      <c r="R106" s="94"/>
      <c r="S106" s="100"/>
      <c r="T106" s="94"/>
      <c r="U106" s="100"/>
      <c r="V106" s="94"/>
      <c r="W106" s="100"/>
      <c r="X106" s="94"/>
      <c r="Y106" s="100"/>
      <c r="Z106" s="94"/>
      <c r="AA106" s="100"/>
      <c r="AB106" s="94"/>
      <c r="AC106" s="100"/>
      <c r="AD106" s="94"/>
      <c r="AE106" s="100"/>
      <c r="AF106" s="101"/>
      <c r="AG106" s="100"/>
      <c r="AH106" s="99"/>
      <c r="AI106" s="100"/>
      <c r="AJ106" s="99"/>
      <c r="AK106" s="100"/>
      <c r="AL106" s="99"/>
      <c r="AM106" s="100"/>
      <c r="AN106" s="99"/>
      <c r="AO106" s="100"/>
      <c r="AP106" s="99"/>
      <c r="AQ106" s="100"/>
      <c r="AR106" s="99"/>
      <c r="AS106" s="100"/>
      <c r="AT106" s="99"/>
      <c r="AU106" s="100"/>
      <c r="AV106" s="99"/>
      <c r="AW106" s="100"/>
      <c r="AX106" s="99"/>
      <c r="AY106" s="100"/>
      <c r="AZ106" s="99"/>
      <c r="BA106" s="100"/>
      <c r="BB106" s="99"/>
      <c r="BC106" s="100"/>
      <c r="BD106" s="99"/>
      <c r="BE106" s="100"/>
      <c r="BF106" s="101"/>
      <c r="BG106" s="100"/>
      <c r="BH106" s="99"/>
      <c r="BI106" s="100"/>
      <c r="BJ106" s="99"/>
      <c r="BK106" s="100"/>
      <c r="BL106" s="99"/>
      <c r="BM106" s="100"/>
      <c r="BN106" s="99"/>
      <c r="BO106" s="100"/>
      <c r="BP106" s="99"/>
      <c r="BQ106" s="100"/>
      <c r="BR106" s="99"/>
      <c r="BS106" s="100"/>
      <c r="BT106" s="99"/>
      <c r="BU106" s="100"/>
      <c r="BV106" s="99"/>
      <c r="BW106" s="100"/>
      <c r="BX106" s="99"/>
      <c r="BY106" s="100"/>
      <c r="BZ106" s="99"/>
      <c r="CA106" s="100"/>
      <c r="CB106" s="99"/>
      <c r="CC106" s="100"/>
      <c r="CD106" s="99"/>
      <c r="CE106" s="100"/>
      <c r="CF106" s="101">
        <f t="shared" si="313"/>
        <v>0</v>
      </c>
      <c r="CG106" s="100">
        <f t="shared" si="313"/>
        <v>0</v>
      </c>
    </row>
    <row r="107" spans="1:85" s="102" customFormat="1" ht="19.899999999999999" customHeight="1" x14ac:dyDescent="0.25">
      <c r="A107" s="94">
        <v>86</v>
      </c>
      <c r="B107" s="95" t="s">
        <v>147</v>
      </c>
      <c r="C107" s="95" t="s">
        <v>77</v>
      </c>
      <c r="D107" s="94"/>
      <c r="E107" s="94">
        <v>0.6</v>
      </c>
      <c r="F107" s="94" t="s">
        <v>98</v>
      </c>
      <c r="G107" s="94"/>
      <c r="H107" s="94"/>
      <c r="I107" s="100"/>
      <c r="J107" s="94"/>
      <c r="K107" s="100"/>
      <c r="L107" s="94"/>
      <c r="M107" s="100"/>
      <c r="N107" s="94"/>
      <c r="O107" s="100"/>
      <c r="P107" s="94"/>
      <c r="Q107" s="100"/>
      <c r="R107" s="94"/>
      <c r="S107" s="100"/>
      <c r="T107" s="94"/>
      <c r="U107" s="100"/>
      <c r="V107" s="94"/>
      <c r="W107" s="100"/>
      <c r="X107" s="94"/>
      <c r="Y107" s="100"/>
      <c r="Z107" s="94"/>
      <c r="AA107" s="100"/>
      <c r="AB107" s="94"/>
      <c r="AC107" s="100"/>
      <c r="AD107" s="94"/>
      <c r="AE107" s="100"/>
      <c r="AF107" s="101"/>
      <c r="AG107" s="100"/>
      <c r="AH107" s="99"/>
      <c r="AI107" s="100"/>
      <c r="AJ107" s="99"/>
      <c r="AK107" s="100"/>
      <c r="AL107" s="99"/>
      <c r="AM107" s="100"/>
      <c r="AN107" s="99"/>
      <c r="AO107" s="100"/>
      <c r="AP107" s="99"/>
      <c r="AQ107" s="100"/>
      <c r="AR107" s="99"/>
      <c r="AS107" s="100"/>
      <c r="AT107" s="99"/>
      <c r="AU107" s="100"/>
      <c r="AV107" s="99"/>
      <c r="AW107" s="100"/>
      <c r="AX107" s="99"/>
      <c r="AY107" s="100"/>
      <c r="AZ107" s="99"/>
      <c r="BA107" s="100"/>
      <c r="BB107" s="99"/>
      <c r="BC107" s="100"/>
      <c r="BD107" s="99"/>
      <c r="BE107" s="100"/>
      <c r="BF107" s="101"/>
      <c r="BG107" s="100"/>
      <c r="BH107" s="99"/>
      <c r="BI107" s="100"/>
      <c r="BJ107" s="99"/>
      <c r="BK107" s="100"/>
      <c r="BL107" s="99"/>
      <c r="BM107" s="100"/>
      <c r="BN107" s="99"/>
      <c r="BO107" s="100"/>
      <c r="BP107" s="99"/>
      <c r="BQ107" s="100"/>
      <c r="BR107" s="99"/>
      <c r="BS107" s="100"/>
      <c r="BT107" s="99"/>
      <c r="BU107" s="100"/>
      <c r="BV107" s="99"/>
      <c r="BW107" s="100"/>
      <c r="BX107" s="99"/>
      <c r="BY107" s="100"/>
      <c r="BZ107" s="99"/>
      <c r="CA107" s="100"/>
      <c r="CB107" s="99"/>
      <c r="CC107" s="100"/>
      <c r="CD107" s="99"/>
      <c r="CE107" s="100"/>
      <c r="CF107" s="101">
        <f t="shared" si="313"/>
        <v>0</v>
      </c>
      <c r="CG107" s="100">
        <f t="shared" si="313"/>
        <v>0</v>
      </c>
    </row>
    <row r="108" spans="1:85" s="102" customFormat="1" ht="19.899999999999999" customHeight="1" x14ac:dyDescent="0.25">
      <c r="A108" s="94"/>
      <c r="B108" s="95"/>
      <c r="C108" s="95"/>
      <c r="D108" s="94"/>
      <c r="E108" s="94"/>
      <c r="F108" s="94"/>
      <c r="G108" s="94"/>
      <c r="H108" s="94"/>
      <c r="I108" s="100"/>
      <c r="J108" s="94"/>
      <c r="K108" s="100"/>
      <c r="L108" s="94"/>
      <c r="M108" s="100"/>
      <c r="N108" s="94"/>
      <c r="O108" s="100"/>
      <c r="P108" s="94"/>
      <c r="Q108" s="100"/>
      <c r="R108" s="94"/>
      <c r="S108" s="100"/>
      <c r="T108" s="94"/>
      <c r="U108" s="100"/>
      <c r="V108" s="94"/>
      <c r="W108" s="100"/>
      <c r="X108" s="94"/>
      <c r="Y108" s="100"/>
      <c r="Z108" s="94"/>
      <c r="AA108" s="100"/>
      <c r="AB108" s="94"/>
      <c r="AC108" s="100"/>
      <c r="AD108" s="94"/>
      <c r="AE108" s="100"/>
      <c r="AF108" s="101"/>
      <c r="AG108" s="100"/>
      <c r="AH108" s="99"/>
      <c r="AI108" s="100"/>
      <c r="AJ108" s="99"/>
      <c r="AK108" s="100"/>
      <c r="AL108" s="99"/>
      <c r="AM108" s="100"/>
      <c r="AN108" s="99"/>
      <c r="AO108" s="100"/>
      <c r="AP108" s="99"/>
      <c r="AQ108" s="100"/>
      <c r="AR108" s="99"/>
      <c r="AS108" s="100"/>
      <c r="AT108" s="99"/>
      <c r="AU108" s="100"/>
      <c r="AV108" s="99"/>
      <c r="AW108" s="100"/>
      <c r="AX108" s="99"/>
      <c r="AY108" s="100"/>
      <c r="AZ108" s="99"/>
      <c r="BA108" s="100"/>
      <c r="BB108" s="99"/>
      <c r="BC108" s="100"/>
      <c r="BD108" s="99"/>
      <c r="BE108" s="100"/>
      <c r="BF108" s="101"/>
      <c r="BG108" s="100"/>
      <c r="BH108" s="99"/>
      <c r="BI108" s="100"/>
      <c r="BJ108" s="99"/>
      <c r="BK108" s="100"/>
      <c r="BL108" s="99"/>
      <c r="BM108" s="100"/>
      <c r="BN108" s="99"/>
      <c r="BO108" s="100"/>
      <c r="BP108" s="99"/>
      <c r="BQ108" s="100"/>
      <c r="BR108" s="99"/>
      <c r="BS108" s="100"/>
      <c r="BT108" s="99"/>
      <c r="BU108" s="100"/>
      <c r="BV108" s="99"/>
      <c r="BW108" s="100"/>
      <c r="BX108" s="99"/>
      <c r="BY108" s="100"/>
      <c r="BZ108" s="99"/>
      <c r="CA108" s="100"/>
      <c r="CB108" s="99"/>
      <c r="CC108" s="100"/>
      <c r="CD108" s="99"/>
      <c r="CE108" s="100"/>
      <c r="CF108" s="101">
        <f t="shared" si="313"/>
        <v>0</v>
      </c>
      <c r="CG108" s="100">
        <f t="shared" si="313"/>
        <v>0</v>
      </c>
    </row>
    <row r="109" spans="1:85" s="102" customFormat="1" ht="19.899999999999999" customHeight="1" x14ac:dyDescent="0.25">
      <c r="A109" s="94">
        <v>87</v>
      </c>
      <c r="B109" s="95" t="s">
        <v>148</v>
      </c>
      <c r="C109" s="95" t="s">
        <v>77</v>
      </c>
      <c r="D109" s="94">
        <v>14</v>
      </c>
      <c r="E109" s="94">
        <v>1</v>
      </c>
      <c r="F109" s="94"/>
      <c r="G109" s="94"/>
      <c r="H109" s="94"/>
      <c r="I109" s="100"/>
      <c r="J109" s="94"/>
      <c r="K109" s="100"/>
      <c r="L109" s="94"/>
      <c r="M109" s="100"/>
      <c r="N109" s="94"/>
      <c r="O109" s="100"/>
      <c r="P109" s="94"/>
      <c r="Q109" s="100"/>
      <c r="R109" s="94"/>
      <c r="S109" s="100"/>
      <c r="T109" s="94"/>
      <c r="U109" s="100"/>
      <c r="V109" s="94"/>
      <c r="W109" s="100"/>
      <c r="X109" s="94"/>
      <c r="Y109" s="100"/>
      <c r="Z109" s="94"/>
      <c r="AA109" s="100"/>
      <c r="AB109" s="94"/>
      <c r="AC109" s="100"/>
      <c r="AD109" s="94"/>
      <c r="AE109" s="100"/>
      <c r="AF109" s="101"/>
      <c r="AG109" s="100"/>
      <c r="AH109" s="99"/>
      <c r="AI109" s="100"/>
      <c r="AJ109" s="99"/>
      <c r="AK109" s="100"/>
      <c r="AL109" s="99"/>
      <c r="AM109" s="100"/>
      <c r="AN109" s="99"/>
      <c r="AO109" s="100"/>
      <c r="AP109" s="99"/>
      <c r="AQ109" s="100"/>
      <c r="AR109" s="99"/>
      <c r="AS109" s="100"/>
      <c r="AT109" s="99"/>
      <c r="AU109" s="100"/>
      <c r="AV109" s="99"/>
      <c r="AW109" s="100"/>
      <c r="AX109" s="99"/>
      <c r="AY109" s="100"/>
      <c r="AZ109" s="99"/>
      <c r="BA109" s="100"/>
      <c r="BB109" s="99"/>
      <c r="BC109" s="100"/>
      <c r="BD109" s="99"/>
      <c r="BE109" s="100"/>
      <c r="BF109" s="101"/>
      <c r="BG109" s="100"/>
      <c r="BH109" s="99"/>
      <c r="BI109" s="100"/>
      <c r="BJ109" s="99"/>
      <c r="BK109" s="100"/>
      <c r="BL109" s="99"/>
      <c r="BM109" s="100"/>
      <c r="BN109" s="99"/>
      <c r="BO109" s="100"/>
      <c r="BP109" s="99"/>
      <c r="BQ109" s="100"/>
      <c r="BR109" s="99"/>
      <c r="BS109" s="100"/>
      <c r="BT109" s="99"/>
      <c r="BU109" s="100"/>
      <c r="BV109" s="99"/>
      <c r="BW109" s="100"/>
      <c r="BX109" s="99"/>
      <c r="BY109" s="100"/>
      <c r="BZ109" s="99"/>
      <c r="CA109" s="100"/>
      <c r="CB109" s="99"/>
      <c r="CC109" s="100"/>
      <c r="CD109" s="99"/>
      <c r="CE109" s="100"/>
      <c r="CF109" s="101">
        <f t="shared" si="313"/>
        <v>0</v>
      </c>
      <c r="CG109" s="100">
        <f t="shared" si="313"/>
        <v>0</v>
      </c>
    </row>
    <row r="110" spans="1:85" s="102" customFormat="1" ht="19.899999999999999" customHeight="1" x14ac:dyDescent="0.25">
      <c r="A110" s="94">
        <v>88</v>
      </c>
      <c r="B110" s="95" t="s">
        <v>148</v>
      </c>
      <c r="C110" s="95" t="s">
        <v>74</v>
      </c>
      <c r="D110" s="94">
        <v>14</v>
      </c>
      <c r="E110" s="94">
        <v>0.64</v>
      </c>
      <c r="F110" s="94" t="s">
        <v>85</v>
      </c>
      <c r="G110" s="94"/>
      <c r="H110" s="94"/>
      <c r="I110" s="100"/>
      <c r="J110" s="94"/>
      <c r="K110" s="100"/>
      <c r="L110" s="94"/>
      <c r="M110" s="100"/>
      <c r="N110" s="94"/>
      <c r="O110" s="100"/>
      <c r="P110" s="94"/>
      <c r="Q110" s="100"/>
      <c r="R110" s="94"/>
      <c r="S110" s="100"/>
      <c r="T110" s="94"/>
      <c r="U110" s="100"/>
      <c r="V110" s="94"/>
      <c r="W110" s="100"/>
      <c r="X110" s="94"/>
      <c r="Y110" s="100"/>
      <c r="Z110" s="94"/>
      <c r="AA110" s="100"/>
      <c r="AB110" s="94"/>
      <c r="AC110" s="100"/>
      <c r="AD110" s="94"/>
      <c r="AE110" s="100"/>
      <c r="AF110" s="101"/>
      <c r="AG110" s="100"/>
      <c r="AH110" s="99"/>
      <c r="AI110" s="100"/>
      <c r="AJ110" s="99"/>
      <c r="AK110" s="100"/>
      <c r="AL110" s="99"/>
      <c r="AM110" s="100"/>
      <c r="AN110" s="99"/>
      <c r="AO110" s="100"/>
      <c r="AP110" s="99"/>
      <c r="AQ110" s="100"/>
      <c r="AR110" s="99"/>
      <c r="AS110" s="100"/>
      <c r="AT110" s="99"/>
      <c r="AU110" s="100"/>
      <c r="AV110" s="99"/>
      <c r="AW110" s="100"/>
      <c r="AX110" s="99"/>
      <c r="AY110" s="100"/>
      <c r="AZ110" s="99"/>
      <c r="BA110" s="100"/>
      <c r="BB110" s="99"/>
      <c r="BC110" s="100"/>
      <c r="BD110" s="99"/>
      <c r="BE110" s="100"/>
      <c r="BF110" s="101"/>
      <c r="BG110" s="100"/>
      <c r="BH110" s="99"/>
      <c r="BI110" s="100"/>
      <c r="BJ110" s="99"/>
      <c r="BK110" s="100"/>
      <c r="BL110" s="99"/>
      <c r="BM110" s="100"/>
      <c r="BN110" s="99"/>
      <c r="BO110" s="100"/>
      <c r="BP110" s="99"/>
      <c r="BQ110" s="100"/>
      <c r="BR110" s="99"/>
      <c r="BS110" s="100"/>
      <c r="BT110" s="99"/>
      <c r="BU110" s="100"/>
      <c r="BV110" s="99"/>
      <c r="BW110" s="100"/>
      <c r="BX110" s="99"/>
      <c r="BY110" s="100"/>
      <c r="BZ110" s="99"/>
      <c r="CA110" s="100"/>
      <c r="CB110" s="99"/>
      <c r="CC110" s="100"/>
      <c r="CD110" s="99"/>
      <c r="CE110" s="100"/>
      <c r="CF110" s="101">
        <f t="shared" si="313"/>
        <v>0</v>
      </c>
      <c r="CG110" s="100">
        <f t="shared" si="313"/>
        <v>0</v>
      </c>
    </row>
    <row r="111" spans="1:85" s="102" customFormat="1" ht="19.899999999999999" customHeight="1" x14ac:dyDescent="0.25">
      <c r="A111" s="94">
        <v>89</v>
      </c>
      <c r="B111" s="95" t="s">
        <v>148</v>
      </c>
      <c r="C111" s="95" t="s">
        <v>74</v>
      </c>
      <c r="D111" s="94"/>
      <c r="E111" s="94">
        <v>0.64</v>
      </c>
      <c r="F111" s="94" t="s">
        <v>85</v>
      </c>
      <c r="G111" s="94"/>
      <c r="H111" s="94"/>
      <c r="I111" s="100"/>
      <c r="J111" s="94"/>
      <c r="K111" s="100"/>
      <c r="L111" s="94"/>
      <c r="M111" s="100"/>
      <c r="N111" s="94"/>
      <c r="O111" s="100"/>
      <c r="P111" s="94"/>
      <c r="Q111" s="100"/>
      <c r="R111" s="94"/>
      <c r="S111" s="100"/>
      <c r="T111" s="94"/>
      <c r="U111" s="100"/>
      <c r="V111" s="94"/>
      <c r="W111" s="100"/>
      <c r="X111" s="94"/>
      <c r="Y111" s="100"/>
      <c r="Z111" s="94"/>
      <c r="AA111" s="100"/>
      <c r="AB111" s="94"/>
      <c r="AC111" s="100"/>
      <c r="AD111" s="94"/>
      <c r="AE111" s="100"/>
      <c r="AF111" s="101"/>
      <c r="AG111" s="100"/>
      <c r="AH111" s="99"/>
      <c r="AI111" s="100"/>
      <c r="AJ111" s="99"/>
      <c r="AK111" s="100"/>
      <c r="AL111" s="99"/>
      <c r="AM111" s="100"/>
      <c r="AN111" s="99"/>
      <c r="AO111" s="100"/>
      <c r="AP111" s="99"/>
      <c r="AQ111" s="100"/>
      <c r="AR111" s="99"/>
      <c r="AS111" s="100"/>
      <c r="AT111" s="99"/>
      <c r="AU111" s="100"/>
      <c r="AV111" s="99"/>
      <c r="AW111" s="100"/>
      <c r="AX111" s="99"/>
      <c r="AY111" s="100"/>
      <c r="AZ111" s="99"/>
      <c r="BA111" s="100"/>
      <c r="BB111" s="99"/>
      <c r="BC111" s="100"/>
      <c r="BD111" s="99"/>
      <c r="BE111" s="100"/>
      <c r="BF111" s="101"/>
      <c r="BG111" s="100"/>
      <c r="BH111" s="99"/>
      <c r="BI111" s="100"/>
      <c r="BJ111" s="99"/>
      <c r="BK111" s="100"/>
      <c r="BL111" s="99"/>
      <c r="BM111" s="100"/>
      <c r="BN111" s="99"/>
      <c r="BO111" s="100"/>
      <c r="BP111" s="99"/>
      <c r="BQ111" s="100"/>
      <c r="BR111" s="99"/>
      <c r="BS111" s="100"/>
      <c r="BT111" s="99"/>
      <c r="BU111" s="100"/>
      <c r="BV111" s="99"/>
      <c r="BW111" s="100"/>
      <c r="BX111" s="99"/>
      <c r="BY111" s="100"/>
      <c r="BZ111" s="99"/>
      <c r="CA111" s="100"/>
      <c r="CB111" s="99"/>
      <c r="CC111" s="100"/>
      <c r="CD111" s="99"/>
      <c r="CE111" s="100"/>
      <c r="CF111" s="101">
        <f t="shared" si="313"/>
        <v>0</v>
      </c>
      <c r="CG111" s="100">
        <f t="shared" si="313"/>
        <v>0</v>
      </c>
    </row>
    <row r="112" spans="1:85" s="102" customFormat="1" ht="19.899999999999999" customHeight="1" x14ac:dyDescent="0.25">
      <c r="A112" s="94"/>
      <c r="B112" s="95"/>
      <c r="C112" s="95"/>
      <c r="D112" s="94"/>
      <c r="E112" s="94"/>
      <c r="F112" s="94"/>
      <c r="G112" s="94"/>
      <c r="H112" s="94"/>
      <c r="I112" s="100"/>
      <c r="J112" s="94"/>
      <c r="K112" s="100"/>
      <c r="L112" s="94"/>
      <c r="M112" s="100"/>
      <c r="N112" s="94"/>
      <c r="O112" s="100"/>
      <c r="P112" s="94"/>
      <c r="Q112" s="100"/>
      <c r="R112" s="94"/>
      <c r="S112" s="100"/>
      <c r="T112" s="94"/>
      <c r="U112" s="100"/>
      <c r="V112" s="94"/>
      <c r="W112" s="100"/>
      <c r="X112" s="94"/>
      <c r="Y112" s="100"/>
      <c r="Z112" s="94"/>
      <c r="AA112" s="100"/>
      <c r="AB112" s="94"/>
      <c r="AC112" s="100"/>
      <c r="AD112" s="94"/>
      <c r="AE112" s="100"/>
      <c r="AF112" s="101"/>
      <c r="AG112" s="100"/>
      <c r="AH112" s="99"/>
      <c r="AI112" s="100"/>
      <c r="AJ112" s="99"/>
      <c r="AK112" s="100"/>
      <c r="AL112" s="99"/>
      <c r="AM112" s="100"/>
      <c r="AN112" s="99"/>
      <c r="AO112" s="100"/>
      <c r="AP112" s="99"/>
      <c r="AQ112" s="100"/>
      <c r="AR112" s="99"/>
      <c r="AS112" s="100"/>
      <c r="AT112" s="99"/>
      <c r="AU112" s="100"/>
      <c r="AV112" s="99"/>
      <c r="AW112" s="100"/>
      <c r="AX112" s="99"/>
      <c r="AY112" s="100"/>
      <c r="AZ112" s="99"/>
      <c r="BA112" s="100"/>
      <c r="BB112" s="99"/>
      <c r="BC112" s="100"/>
      <c r="BD112" s="99"/>
      <c r="BE112" s="100"/>
      <c r="BF112" s="101"/>
      <c r="BG112" s="100"/>
      <c r="BH112" s="99"/>
      <c r="BI112" s="100"/>
      <c r="BJ112" s="99"/>
      <c r="BK112" s="100"/>
      <c r="BL112" s="99"/>
      <c r="BM112" s="100"/>
      <c r="BN112" s="99"/>
      <c r="BO112" s="100"/>
      <c r="BP112" s="99"/>
      <c r="BQ112" s="100"/>
      <c r="BR112" s="99"/>
      <c r="BS112" s="100"/>
      <c r="BT112" s="99"/>
      <c r="BU112" s="100"/>
      <c r="BV112" s="99"/>
      <c r="BW112" s="100"/>
      <c r="BX112" s="99"/>
      <c r="BY112" s="100"/>
      <c r="BZ112" s="99"/>
      <c r="CA112" s="100"/>
      <c r="CB112" s="99"/>
      <c r="CC112" s="100"/>
      <c r="CD112" s="99"/>
      <c r="CE112" s="100"/>
      <c r="CF112" s="101">
        <f t="shared" si="313"/>
        <v>0</v>
      </c>
      <c r="CG112" s="100">
        <f t="shared" si="313"/>
        <v>0</v>
      </c>
    </row>
    <row r="113" spans="1:85" s="148" customFormat="1" ht="19.899999999999999" customHeight="1" x14ac:dyDescent="0.5">
      <c r="A113" s="94">
        <v>90</v>
      </c>
      <c r="B113" s="95" t="s">
        <v>149</v>
      </c>
      <c r="C113" s="95" t="s">
        <v>74</v>
      </c>
      <c r="D113" s="94">
        <f>RANK(BF113,$BF$4:$BF$147)</f>
        <v>16</v>
      </c>
      <c r="E113" s="94">
        <v>0.7</v>
      </c>
      <c r="F113" s="94" t="s">
        <v>75</v>
      </c>
      <c r="G113" s="94">
        <v>3600</v>
      </c>
      <c r="H113" s="94">
        <v>36</v>
      </c>
      <c r="I113" s="146">
        <f>H113*$E113</f>
        <v>25.2</v>
      </c>
      <c r="J113" s="94">
        <v>24</v>
      </c>
      <c r="K113" s="146">
        <f>J113*$E113</f>
        <v>16.799999999999997</v>
      </c>
      <c r="L113" s="94">
        <v>12</v>
      </c>
      <c r="M113" s="146">
        <f>L113*$E113</f>
        <v>8.3999999999999986</v>
      </c>
      <c r="N113" s="94">
        <v>24</v>
      </c>
      <c r="O113" s="146">
        <f>N113*$E113</f>
        <v>16.799999999999997</v>
      </c>
      <c r="P113" s="94">
        <v>12</v>
      </c>
      <c r="Q113" s="146">
        <f>P113*$E113</f>
        <v>8.3999999999999986</v>
      </c>
      <c r="R113" s="94">
        <v>36</v>
      </c>
      <c r="S113" s="146">
        <f>R113*$E113</f>
        <v>25.2</v>
      </c>
      <c r="T113" s="94">
        <v>61</v>
      </c>
      <c r="U113" s="146">
        <f>T113*$E113</f>
        <v>42.699999999999996</v>
      </c>
      <c r="V113" s="94">
        <v>36</v>
      </c>
      <c r="W113" s="146">
        <f>V113*$E113</f>
        <v>25.2</v>
      </c>
      <c r="X113" s="94">
        <v>24</v>
      </c>
      <c r="Y113" s="146">
        <f>X113*$E113</f>
        <v>16.799999999999997</v>
      </c>
      <c r="Z113" s="94">
        <v>48</v>
      </c>
      <c r="AA113" s="146">
        <f>Z113*$E113</f>
        <v>33.599999999999994</v>
      </c>
      <c r="AB113" s="94">
        <v>12</v>
      </c>
      <c r="AC113" s="146">
        <f>AB113*$E113</f>
        <v>8.3999999999999986</v>
      </c>
      <c r="AD113" s="94"/>
      <c r="AE113" s="146">
        <f>AD113*$E113</f>
        <v>0</v>
      </c>
      <c r="AF113" s="147">
        <f>SUM(H113,J113,L113,N113,P113,R113,T113,V113,X113,Z113,AB113,AD113)</f>
        <v>325</v>
      </c>
      <c r="AG113" s="146">
        <f>SUM(I113,K113,M113,O113,Q113,S113,U113,W113,Y113,AA113,AC113,AE113)</f>
        <v>227.5</v>
      </c>
      <c r="AH113" s="145"/>
      <c r="AI113" s="146">
        <f>AH113*$E113</f>
        <v>0</v>
      </c>
      <c r="AJ113" s="145"/>
      <c r="AK113" s="146">
        <f>AJ113*$E113</f>
        <v>0</v>
      </c>
      <c r="AL113" s="145"/>
      <c r="AM113" s="146">
        <f>AL113*$E113</f>
        <v>0</v>
      </c>
      <c r="AN113" s="145"/>
      <c r="AO113" s="146">
        <f>AN113*$E113</f>
        <v>0</v>
      </c>
      <c r="AP113" s="145">
        <v>19</v>
      </c>
      <c r="AQ113" s="146">
        <f>AP113*$E113</f>
        <v>13.299999999999999</v>
      </c>
      <c r="AR113" s="145"/>
      <c r="AS113" s="146">
        <f>AR113*$E113</f>
        <v>0</v>
      </c>
      <c r="AT113" s="145"/>
      <c r="AU113" s="146">
        <f>AT113*$E113</f>
        <v>0</v>
      </c>
      <c r="AV113" s="145"/>
      <c r="AW113" s="146">
        <f>AV113*$E113</f>
        <v>0</v>
      </c>
      <c r="AX113" s="145"/>
      <c r="AY113" s="146">
        <f>AX113*$E113</f>
        <v>0</v>
      </c>
      <c r="AZ113" s="145"/>
      <c r="BA113" s="146">
        <f>AZ113*$E113</f>
        <v>0</v>
      </c>
      <c r="BB113" s="145"/>
      <c r="BC113" s="146">
        <f>BB113*$E113</f>
        <v>0</v>
      </c>
      <c r="BD113" s="145"/>
      <c r="BE113" s="146">
        <f>BD113*$E113</f>
        <v>0</v>
      </c>
      <c r="BF113" s="147">
        <f>SUM(AH113,AJ113,AL113,AN113,AP113,AR113,AT113,AV113,AX113,AZ113,BB113,BD113)</f>
        <v>19</v>
      </c>
      <c r="BG113" s="146">
        <f>SUM(AI113,AK113,AM113,AO113,AQ113,AS113,AU113,AW113,AY113,BA113,BC113,BE113)</f>
        <v>13.299999999999999</v>
      </c>
      <c r="BH113" s="96"/>
      <c r="BI113" s="104">
        <f t="shared" ref="BI113:BI114" si="314">BH113*$E113</f>
        <v>0</v>
      </c>
      <c r="BJ113" s="98"/>
      <c r="BK113" s="100">
        <f t="shared" si="183"/>
        <v>0</v>
      </c>
      <c r="BL113" s="99"/>
      <c r="BM113" s="100">
        <f>BL113*$E113</f>
        <v>0</v>
      </c>
      <c r="BN113" s="99"/>
      <c r="BO113" s="100">
        <f>BN113*$E113</f>
        <v>0</v>
      </c>
      <c r="BP113" s="99"/>
      <c r="BQ113" s="100">
        <f>BP113*$E113</f>
        <v>0</v>
      </c>
      <c r="BR113" s="99"/>
      <c r="BS113" s="100">
        <f>BR113*$E113</f>
        <v>0</v>
      </c>
      <c r="BT113" s="99"/>
      <c r="BU113" s="100">
        <f>BT113*$E113</f>
        <v>0</v>
      </c>
      <c r="BV113" s="99"/>
      <c r="BW113" s="100">
        <f>BV113*$E113</f>
        <v>0</v>
      </c>
      <c r="BX113" s="99"/>
      <c r="BY113" s="100">
        <f>BX113*$E113</f>
        <v>0</v>
      </c>
      <c r="BZ113" s="99"/>
      <c r="CA113" s="100">
        <f>BZ113*$E113</f>
        <v>0</v>
      </c>
      <c r="CB113" s="99"/>
      <c r="CC113" s="100">
        <f>CB113*$E113</f>
        <v>0</v>
      </c>
      <c r="CD113" s="99"/>
      <c r="CE113" s="100">
        <f>CD113*$E113</f>
        <v>0</v>
      </c>
      <c r="CF113" s="101">
        <f t="shared" si="313"/>
        <v>0</v>
      </c>
      <c r="CG113" s="100">
        <f t="shared" si="313"/>
        <v>0</v>
      </c>
    </row>
    <row r="114" spans="1:85" s="148" customFormat="1" ht="19.899999999999999" customHeight="1" x14ac:dyDescent="0.5">
      <c r="A114" s="94">
        <v>91</v>
      </c>
      <c r="B114" s="95" t="s">
        <v>150</v>
      </c>
      <c r="C114" s="95" t="s">
        <v>74</v>
      </c>
      <c r="D114" s="94">
        <f>RANK(BF114,$BF$4:$BF$147)</f>
        <v>17</v>
      </c>
      <c r="E114" s="94">
        <v>0.35</v>
      </c>
      <c r="F114" s="94" t="s">
        <v>83</v>
      </c>
      <c r="G114" s="94">
        <v>2100</v>
      </c>
      <c r="H114" s="94">
        <v>48</v>
      </c>
      <c r="I114" s="146">
        <f>H114*$E114</f>
        <v>16.799999999999997</v>
      </c>
      <c r="J114" s="94">
        <v>24</v>
      </c>
      <c r="K114" s="146">
        <f>J114*$E114</f>
        <v>8.3999999999999986</v>
      </c>
      <c r="L114" s="94"/>
      <c r="M114" s="146">
        <f>L114*$E114</f>
        <v>0</v>
      </c>
      <c r="N114" s="94">
        <v>24</v>
      </c>
      <c r="O114" s="146">
        <f>N114*$E114</f>
        <v>8.3999999999999986</v>
      </c>
      <c r="P114" s="94"/>
      <c r="Q114" s="146">
        <f>P114*$E114</f>
        <v>0</v>
      </c>
      <c r="R114" s="94"/>
      <c r="S114" s="146">
        <f>R114*$E114</f>
        <v>0</v>
      </c>
      <c r="T114" s="94"/>
      <c r="U114" s="146">
        <f>T114*$E114</f>
        <v>0</v>
      </c>
      <c r="V114" s="94"/>
      <c r="W114" s="146">
        <f>V114*$E114</f>
        <v>0</v>
      </c>
      <c r="X114" s="94"/>
      <c r="Y114" s="146">
        <f>X114*$E114</f>
        <v>0</v>
      </c>
      <c r="Z114" s="94">
        <v>24</v>
      </c>
      <c r="AA114" s="146">
        <f>Z114*$E114</f>
        <v>8.3999999999999986</v>
      </c>
      <c r="AB114" s="94"/>
      <c r="AC114" s="146">
        <f>AB114*$E114</f>
        <v>0</v>
      </c>
      <c r="AD114" s="94"/>
      <c r="AE114" s="146">
        <f>AD114*$E114</f>
        <v>0</v>
      </c>
      <c r="AF114" s="147">
        <f>SUM(H114,J114,L114,N114,P114,R114,T114,V114,X114,Z114,AB114,AD114)</f>
        <v>120</v>
      </c>
      <c r="AG114" s="146">
        <f>SUM(I114,K114,M114,O114,Q114,S114,U114,W114,Y114,AA114,AC114,AE114)</f>
        <v>41.999999999999993</v>
      </c>
      <c r="AH114" s="145"/>
      <c r="AI114" s="146">
        <f>AH114*$E114</f>
        <v>0</v>
      </c>
      <c r="AJ114" s="145"/>
      <c r="AK114" s="146">
        <f>AJ114*$E114</f>
        <v>0</v>
      </c>
      <c r="AL114" s="145"/>
      <c r="AM114" s="146">
        <f>AL114*$E114</f>
        <v>0</v>
      </c>
      <c r="AN114" s="145"/>
      <c r="AO114" s="146">
        <f>AN114*$E114</f>
        <v>0</v>
      </c>
      <c r="AP114" s="145"/>
      <c r="AQ114" s="146">
        <f>AP114*$E114</f>
        <v>0</v>
      </c>
      <c r="AR114" s="145"/>
      <c r="AS114" s="146">
        <f>AR114*$E114</f>
        <v>0</v>
      </c>
      <c r="AT114" s="145"/>
      <c r="AU114" s="146">
        <f>AT114*$E114</f>
        <v>0</v>
      </c>
      <c r="AV114" s="145"/>
      <c r="AW114" s="146">
        <f>AV114*$E114</f>
        <v>0</v>
      </c>
      <c r="AX114" s="145"/>
      <c r="AY114" s="146">
        <f>AX114*$E114</f>
        <v>0</v>
      </c>
      <c r="AZ114" s="145"/>
      <c r="BA114" s="146">
        <f>AZ114*$E114</f>
        <v>0</v>
      </c>
      <c r="BB114" s="145"/>
      <c r="BC114" s="146">
        <f>BB114*$E114</f>
        <v>0</v>
      </c>
      <c r="BD114" s="145"/>
      <c r="BE114" s="146">
        <f>BD114*$E114</f>
        <v>0</v>
      </c>
      <c r="BF114" s="147">
        <f>SUM(AH114,AJ114,AL114,AN114,AP114,AR114,AT114,AV114,AX114,AZ114,BB114,BD114)</f>
        <v>0</v>
      </c>
      <c r="BG114" s="146">
        <f>SUM(AI114,AK114,AM114,AO114,AQ114,AS114,AU114,AW114,AY114,BA114,BC114,BE114)</f>
        <v>0</v>
      </c>
      <c r="BH114" s="96"/>
      <c r="BI114" s="97">
        <f t="shared" si="314"/>
        <v>0</v>
      </c>
      <c r="BJ114" s="98"/>
      <c r="BK114" s="100">
        <f t="shared" si="183"/>
        <v>0</v>
      </c>
      <c r="BL114" s="99"/>
      <c r="BM114" s="100">
        <f>BL114*$E114</f>
        <v>0</v>
      </c>
      <c r="BN114" s="99"/>
      <c r="BO114" s="100">
        <f>BN114*$E114</f>
        <v>0</v>
      </c>
      <c r="BP114" s="99"/>
      <c r="BQ114" s="100">
        <f>BP114*$E114</f>
        <v>0</v>
      </c>
      <c r="BR114" s="99"/>
      <c r="BS114" s="100">
        <f>BR114*$E114</f>
        <v>0</v>
      </c>
      <c r="BT114" s="99"/>
      <c r="BU114" s="100">
        <f>BT114*$E114</f>
        <v>0</v>
      </c>
      <c r="BV114" s="99"/>
      <c r="BW114" s="100">
        <f>BV114*$E114</f>
        <v>0</v>
      </c>
      <c r="BX114" s="99"/>
      <c r="BY114" s="100">
        <f>BX114*$E114</f>
        <v>0</v>
      </c>
      <c r="BZ114" s="99"/>
      <c r="CA114" s="100">
        <f>BZ114*$E114</f>
        <v>0</v>
      </c>
      <c r="CB114" s="99"/>
      <c r="CC114" s="100">
        <f>CB114*$E114</f>
        <v>0</v>
      </c>
      <c r="CD114" s="99"/>
      <c r="CE114" s="100">
        <f>CD114*$E114</f>
        <v>0</v>
      </c>
      <c r="CF114" s="101">
        <f t="shared" si="313"/>
        <v>0</v>
      </c>
      <c r="CG114" s="100">
        <f t="shared" si="313"/>
        <v>0</v>
      </c>
    </row>
    <row r="115" spans="1:85" s="148" customFormat="1" ht="19.899999999999999" customHeight="1" x14ac:dyDescent="0.5">
      <c r="A115" s="94"/>
      <c r="B115" s="95"/>
      <c r="C115" s="95"/>
      <c r="D115" s="94"/>
      <c r="E115" s="94"/>
      <c r="F115" s="94"/>
      <c r="G115" s="94"/>
      <c r="H115" s="94"/>
      <c r="I115" s="146"/>
      <c r="J115" s="94"/>
      <c r="K115" s="146"/>
      <c r="L115" s="94"/>
      <c r="M115" s="146"/>
      <c r="N115" s="94"/>
      <c r="O115" s="146"/>
      <c r="P115" s="94"/>
      <c r="Q115" s="146"/>
      <c r="R115" s="94"/>
      <c r="S115" s="146"/>
      <c r="T115" s="94"/>
      <c r="U115" s="146"/>
      <c r="V115" s="94"/>
      <c r="W115" s="146"/>
      <c r="X115" s="94"/>
      <c r="Y115" s="146"/>
      <c r="Z115" s="94"/>
      <c r="AA115" s="146"/>
      <c r="AB115" s="94"/>
      <c r="AC115" s="146"/>
      <c r="AD115" s="94"/>
      <c r="AE115" s="146"/>
      <c r="AF115" s="147"/>
      <c r="AG115" s="146"/>
      <c r="AH115" s="145"/>
      <c r="AI115" s="146"/>
      <c r="AJ115" s="145"/>
      <c r="AK115" s="146"/>
      <c r="AL115" s="145"/>
      <c r="AM115" s="146"/>
      <c r="AN115" s="145"/>
      <c r="AO115" s="146"/>
      <c r="AP115" s="145"/>
      <c r="AQ115" s="146"/>
      <c r="AR115" s="145"/>
      <c r="AS115" s="146"/>
      <c r="AT115" s="145"/>
      <c r="AU115" s="146"/>
      <c r="AV115" s="145"/>
      <c r="AW115" s="146"/>
      <c r="AX115" s="145"/>
      <c r="AY115" s="146"/>
      <c r="AZ115" s="145"/>
      <c r="BA115" s="146"/>
      <c r="BB115" s="145"/>
      <c r="BC115" s="146"/>
      <c r="BD115" s="145"/>
      <c r="BE115" s="146"/>
      <c r="BF115" s="147"/>
      <c r="BG115" s="146"/>
      <c r="BH115" s="99"/>
      <c r="BI115" s="100"/>
      <c r="BJ115" s="99"/>
      <c r="BK115" s="100"/>
      <c r="BL115" s="99"/>
      <c r="BM115" s="100"/>
      <c r="BN115" s="99"/>
      <c r="BO115" s="100"/>
      <c r="BP115" s="99"/>
      <c r="BQ115" s="100"/>
      <c r="BR115" s="99"/>
      <c r="BS115" s="100"/>
      <c r="BT115" s="99"/>
      <c r="BU115" s="100"/>
      <c r="BV115" s="99"/>
      <c r="BW115" s="100"/>
      <c r="BX115" s="99"/>
      <c r="BY115" s="100"/>
      <c r="BZ115" s="99"/>
      <c r="CA115" s="100"/>
      <c r="CB115" s="99"/>
      <c r="CC115" s="100"/>
      <c r="CD115" s="99"/>
      <c r="CE115" s="100"/>
      <c r="CF115" s="101">
        <f t="shared" si="313"/>
        <v>0</v>
      </c>
      <c r="CG115" s="100">
        <f t="shared" si="313"/>
        <v>0</v>
      </c>
    </row>
    <row r="116" spans="1:85" s="102" customFormat="1" ht="19.899999999999999" customHeight="1" x14ac:dyDescent="0.25">
      <c r="A116" s="94">
        <v>92</v>
      </c>
      <c r="B116" s="95" t="s">
        <v>204</v>
      </c>
      <c r="C116" s="95" t="s">
        <v>77</v>
      </c>
      <c r="D116" s="94">
        <f>RANK(BF116,$BF$4:$BF$147)</f>
        <v>17</v>
      </c>
      <c r="E116" s="94">
        <v>0.75</v>
      </c>
      <c r="F116" s="94" t="s">
        <v>75</v>
      </c>
      <c r="G116" s="94"/>
      <c r="H116" s="94"/>
      <c r="I116" s="100"/>
      <c r="J116" s="94"/>
      <c r="K116" s="100"/>
      <c r="L116" s="94"/>
      <c r="M116" s="100"/>
      <c r="N116" s="94"/>
      <c r="O116" s="100"/>
      <c r="P116" s="94"/>
      <c r="Q116" s="100"/>
      <c r="R116" s="94"/>
      <c r="S116" s="100"/>
      <c r="T116" s="94"/>
      <c r="U116" s="100"/>
      <c r="V116" s="94"/>
      <c r="W116" s="100"/>
      <c r="X116" s="94"/>
      <c r="Y116" s="100"/>
      <c r="Z116" s="94"/>
      <c r="AA116" s="100"/>
      <c r="AB116" s="94"/>
      <c r="AC116" s="100"/>
      <c r="AD116" s="94"/>
      <c r="AE116" s="100"/>
      <c r="AF116" s="101"/>
      <c r="AG116" s="100"/>
      <c r="AH116" s="99"/>
      <c r="AI116" s="100"/>
      <c r="AJ116" s="99"/>
      <c r="AK116" s="100"/>
      <c r="AL116" s="99"/>
      <c r="AM116" s="100"/>
      <c r="AN116" s="99"/>
      <c r="AO116" s="100"/>
      <c r="AP116" s="99"/>
      <c r="AQ116" s="100"/>
      <c r="AR116" s="99"/>
      <c r="AS116" s="100"/>
      <c r="AT116" s="99"/>
      <c r="AU116" s="100"/>
      <c r="AV116" s="99"/>
      <c r="AW116" s="100"/>
      <c r="AX116" s="99"/>
      <c r="AY116" s="100"/>
      <c r="AZ116" s="99"/>
      <c r="BA116" s="100"/>
      <c r="BB116" s="99"/>
      <c r="BC116" s="100"/>
      <c r="BD116" s="99"/>
      <c r="BE116" s="100"/>
      <c r="BF116" s="101"/>
      <c r="BG116" s="100"/>
      <c r="BH116" s="99"/>
      <c r="BI116" s="100"/>
      <c r="BJ116" s="99"/>
      <c r="BK116" s="100"/>
      <c r="BL116" s="99"/>
      <c r="BM116" s="100"/>
      <c r="BN116" s="99"/>
      <c r="BO116" s="100"/>
      <c r="BP116" s="99"/>
      <c r="BQ116" s="100"/>
      <c r="BR116" s="99"/>
      <c r="BS116" s="100"/>
      <c r="BT116" s="99"/>
      <c r="BU116" s="100"/>
      <c r="BV116" s="99"/>
      <c r="BW116" s="100"/>
      <c r="BX116" s="99"/>
      <c r="BY116" s="100"/>
      <c r="BZ116" s="99"/>
      <c r="CA116" s="100"/>
      <c r="CB116" s="99"/>
      <c r="CC116" s="100"/>
      <c r="CD116" s="99"/>
      <c r="CE116" s="100"/>
      <c r="CF116" s="101">
        <f t="shared" si="313"/>
        <v>0</v>
      </c>
      <c r="CG116" s="100">
        <f t="shared" si="313"/>
        <v>0</v>
      </c>
    </row>
    <row r="117" spans="1:85" s="102" customFormat="1" ht="19.899999999999999" customHeight="1" x14ac:dyDescent="0.25">
      <c r="A117" s="94">
        <v>93</v>
      </c>
      <c r="B117" s="95" t="s">
        <v>204</v>
      </c>
      <c r="C117" s="95" t="s">
        <v>205</v>
      </c>
      <c r="D117" s="94">
        <f>RANK(BF117,$BF$4:$BF$147)</f>
        <v>17</v>
      </c>
      <c r="E117" s="94">
        <v>0.6</v>
      </c>
      <c r="F117" s="94" t="s">
        <v>75</v>
      </c>
      <c r="G117" s="94">
        <v>835</v>
      </c>
      <c r="H117" s="94"/>
      <c r="I117" s="100"/>
      <c r="J117" s="94"/>
      <c r="K117" s="100"/>
      <c r="L117" s="94"/>
      <c r="M117" s="100"/>
      <c r="N117" s="94"/>
      <c r="O117" s="100"/>
      <c r="P117" s="94"/>
      <c r="Q117" s="100"/>
      <c r="R117" s="94"/>
      <c r="S117" s="100"/>
      <c r="T117" s="94"/>
      <c r="U117" s="100"/>
      <c r="V117" s="94"/>
      <c r="W117" s="100"/>
      <c r="X117" s="94"/>
      <c r="Y117" s="100"/>
      <c r="Z117" s="94"/>
      <c r="AA117" s="100"/>
      <c r="AB117" s="94"/>
      <c r="AC117" s="100"/>
      <c r="AD117" s="94"/>
      <c r="AE117" s="100"/>
      <c r="AF117" s="101"/>
      <c r="AG117" s="100"/>
      <c r="AH117" s="99"/>
      <c r="AI117" s="100"/>
      <c r="AJ117" s="99"/>
      <c r="AK117" s="100"/>
      <c r="AL117" s="99"/>
      <c r="AM117" s="100"/>
      <c r="AN117" s="99"/>
      <c r="AO117" s="100"/>
      <c r="AP117" s="99"/>
      <c r="AQ117" s="100"/>
      <c r="AR117" s="99"/>
      <c r="AS117" s="100"/>
      <c r="AT117" s="99"/>
      <c r="AU117" s="100"/>
      <c r="AV117" s="99"/>
      <c r="AW117" s="100"/>
      <c r="AX117" s="99"/>
      <c r="AY117" s="100"/>
      <c r="AZ117" s="99"/>
      <c r="BA117" s="100"/>
      <c r="BB117" s="99"/>
      <c r="BC117" s="100"/>
      <c r="BD117" s="99"/>
      <c r="BE117" s="100"/>
      <c r="BF117" s="101"/>
      <c r="BG117" s="100"/>
      <c r="BH117" s="99"/>
      <c r="BI117" s="100"/>
      <c r="BJ117" s="99"/>
      <c r="BK117" s="100"/>
      <c r="BL117" s="99"/>
      <c r="BM117" s="100"/>
      <c r="BN117" s="99"/>
      <c r="BO117" s="100"/>
      <c r="BP117" s="99"/>
      <c r="BQ117" s="100"/>
      <c r="BR117" s="99"/>
      <c r="BS117" s="100"/>
      <c r="BT117" s="99"/>
      <c r="BU117" s="100"/>
      <c r="BV117" s="99"/>
      <c r="BW117" s="100"/>
      <c r="BX117" s="99"/>
      <c r="BY117" s="100"/>
      <c r="BZ117" s="99"/>
      <c r="CA117" s="100"/>
      <c r="CB117" s="99"/>
      <c r="CC117" s="100"/>
      <c r="CD117" s="99"/>
      <c r="CE117" s="100"/>
      <c r="CF117" s="101">
        <f t="shared" si="313"/>
        <v>0</v>
      </c>
      <c r="CG117" s="100">
        <f t="shared" si="313"/>
        <v>0</v>
      </c>
    </row>
    <row r="118" spans="1:85" s="102" customFormat="1" ht="19.899999999999999" customHeight="1" x14ac:dyDescent="0.25">
      <c r="A118" s="94">
        <v>94</v>
      </c>
      <c r="B118" s="95" t="s">
        <v>204</v>
      </c>
      <c r="C118" s="95" t="s">
        <v>74</v>
      </c>
      <c r="D118" s="94">
        <f>RANK(BF118,$BF$4:$BF$147)</f>
        <v>17</v>
      </c>
      <c r="E118" s="94">
        <v>0.64</v>
      </c>
      <c r="F118" s="94" t="s">
        <v>206</v>
      </c>
      <c r="G118" s="94"/>
      <c r="H118" s="94"/>
      <c r="I118" s="100"/>
      <c r="J118" s="94"/>
      <c r="K118" s="100"/>
      <c r="L118" s="94"/>
      <c r="M118" s="100"/>
      <c r="N118" s="94"/>
      <c r="O118" s="100"/>
      <c r="P118" s="94"/>
      <c r="Q118" s="100"/>
      <c r="R118" s="94"/>
      <c r="S118" s="100"/>
      <c r="T118" s="94"/>
      <c r="U118" s="100"/>
      <c r="V118" s="94"/>
      <c r="W118" s="100"/>
      <c r="X118" s="94"/>
      <c r="Y118" s="100"/>
      <c r="Z118" s="94"/>
      <c r="AA118" s="100"/>
      <c r="AB118" s="94"/>
      <c r="AC118" s="100"/>
      <c r="AD118" s="94"/>
      <c r="AE118" s="100"/>
      <c r="AF118" s="101"/>
      <c r="AG118" s="100"/>
      <c r="AH118" s="99"/>
      <c r="AI118" s="100"/>
      <c r="AJ118" s="99"/>
      <c r="AK118" s="100"/>
      <c r="AL118" s="99"/>
      <c r="AM118" s="100"/>
      <c r="AN118" s="99"/>
      <c r="AO118" s="100"/>
      <c r="AP118" s="99"/>
      <c r="AQ118" s="100"/>
      <c r="AR118" s="99"/>
      <c r="AS118" s="100"/>
      <c r="AT118" s="99"/>
      <c r="AU118" s="100"/>
      <c r="AV118" s="99"/>
      <c r="AW118" s="100"/>
      <c r="AX118" s="99"/>
      <c r="AY118" s="100"/>
      <c r="AZ118" s="99"/>
      <c r="BA118" s="100"/>
      <c r="BB118" s="99"/>
      <c r="BC118" s="100"/>
      <c r="BD118" s="99"/>
      <c r="BE118" s="100"/>
      <c r="BF118" s="101"/>
      <c r="BG118" s="100"/>
      <c r="BH118" s="99"/>
      <c r="BI118" s="100"/>
      <c r="BJ118" s="99"/>
      <c r="BK118" s="100"/>
      <c r="BL118" s="99"/>
      <c r="BM118" s="100"/>
      <c r="BN118" s="99"/>
      <c r="BO118" s="100"/>
      <c r="BP118" s="99"/>
      <c r="BQ118" s="100"/>
      <c r="BR118" s="99"/>
      <c r="BS118" s="100"/>
      <c r="BT118" s="99"/>
      <c r="BU118" s="100"/>
      <c r="BV118" s="99"/>
      <c r="BW118" s="100"/>
      <c r="BX118" s="99"/>
      <c r="BY118" s="100"/>
      <c r="BZ118" s="99"/>
      <c r="CA118" s="100"/>
      <c r="CB118" s="99"/>
      <c r="CC118" s="100"/>
      <c r="CD118" s="99"/>
      <c r="CE118" s="100"/>
      <c r="CF118" s="101">
        <f t="shared" si="313"/>
        <v>0</v>
      </c>
      <c r="CG118" s="100">
        <f t="shared" si="313"/>
        <v>0</v>
      </c>
    </row>
    <row r="119" spans="1:85" s="148" customFormat="1" ht="19.899999999999999" customHeight="1" x14ac:dyDescent="0.5">
      <c r="A119" s="94"/>
      <c r="B119" s="95"/>
      <c r="C119" s="95"/>
      <c r="D119" s="94"/>
      <c r="E119" s="94"/>
      <c r="F119" s="94"/>
      <c r="G119" s="94"/>
      <c r="H119" s="94"/>
      <c r="I119" s="146"/>
      <c r="J119" s="94"/>
      <c r="K119" s="146"/>
      <c r="L119" s="94"/>
      <c r="M119" s="146"/>
      <c r="N119" s="94"/>
      <c r="O119" s="146"/>
      <c r="P119" s="94"/>
      <c r="Q119" s="146"/>
      <c r="R119" s="94"/>
      <c r="S119" s="146"/>
      <c r="T119" s="94"/>
      <c r="U119" s="146"/>
      <c r="V119" s="94"/>
      <c r="W119" s="146"/>
      <c r="X119" s="94"/>
      <c r="Y119" s="146"/>
      <c r="Z119" s="94"/>
      <c r="AA119" s="146"/>
      <c r="AB119" s="94"/>
      <c r="AC119" s="146"/>
      <c r="AD119" s="94"/>
      <c r="AE119" s="146"/>
      <c r="AF119" s="147"/>
      <c r="AG119" s="146"/>
      <c r="AH119" s="145"/>
      <c r="AI119" s="146"/>
      <c r="AJ119" s="145"/>
      <c r="AK119" s="146"/>
      <c r="AL119" s="145"/>
      <c r="AM119" s="146"/>
      <c r="AN119" s="145"/>
      <c r="AO119" s="146"/>
      <c r="AP119" s="145"/>
      <c r="AQ119" s="146"/>
      <c r="AR119" s="145"/>
      <c r="AS119" s="146"/>
      <c r="AT119" s="145"/>
      <c r="AU119" s="146"/>
      <c r="AV119" s="145"/>
      <c r="AW119" s="146"/>
      <c r="AX119" s="145"/>
      <c r="AY119" s="146"/>
      <c r="AZ119" s="145"/>
      <c r="BA119" s="146"/>
      <c r="BB119" s="145"/>
      <c r="BC119" s="146"/>
      <c r="BD119" s="145"/>
      <c r="BE119" s="146"/>
      <c r="BF119" s="147"/>
      <c r="BG119" s="146"/>
      <c r="BH119" s="99"/>
      <c r="BI119" s="100"/>
      <c r="BJ119" s="99"/>
      <c r="BK119" s="100"/>
      <c r="BL119" s="99"/>
      <c r="BM119" s="100"/>
      <c r="BN119" s="99"/>
      <c r="BO119" s="100"/>
      <c r="BP119" s="99"/>
      <c r="BQ119" s="100"/>
      <c r="BR119" s="99"/>
      <c r="BS119" s="100"/>
      <c r="BT119" s="99"/>
      <c r="BU119" s="100"/>
      <c r="BV119" s="99"/>
      <c r="BW119" s="100"/>
      <c r="BX119" s="99"/>
      <c r="BY119" s="100"/>
      <c r="BZ119" s="99"/>
      <c r="CA119" s="100"/>
      <c r="CB119" s="99"/>
      <c r="CC119" s="100"/>
      <c r="CD119" s="99"/>
      <c r="CE119" s="100"/>
      <c r="CF119" s="101"/>
      <c r="CG119" s="100"/>
    </row>
    <row r="120" spans="1:85" s="148" customFormat="1" ht="19.899999999999999" customHeight="1" x14ac:dyDescent="0.5">
      <c r="A120" s="94">
        <v>95</v>
      </c>
      <c r="B120" s="95" t="s">
        <v>155</v>
      </c>
      <c r="C120" s="95" t="s">
        <v>74</v>
      </c>
      <c r="D120" s="94">
        <f>RANK(BF120,$BF$4:$BF$147)</f>
        <v>17</v>
      </c>
      <c r="E120" s="94">
        <v>0.64</v>
      </c>
      <c r="F120" s="94" t="s">
        <v>85</v>
      </c>
      <c r="G120" s="94">
        <v>1350</v>
      </c>
      <c r="H120" s="94"/>
      <c r="I120" s="146">
        <f>H120*$E120</f>
        <v>0</v>
      </c>
      <c r="J120" s="94"/>
      <c r="K120" s="146">
        <f>J120*$E120</f>
        <v>0</v>
      </c>
      <c r="L120" s="94"/>
      <c r="M120" s="146">
        <f>L120*$E120</f>
        <v>0</v>
      </c>
      <c r="N120" s="94"/>
      <c r="O120" s="146">
        <f>N120*$E120</f>
        <v>0</v>
      </c>
      <c r="P120" s="94"/>
      <c r="Q120" s="146">
        <f>P120*$E120</f>
        <v>0</v>
      </c>
      <c r="R120" s="94"/>
      <c r="S120" s="146">
        <f>R120*$E120</f>
        <v>0</v>
      </c>
      <c r="T120" s="94"/>
      <c r="U120" s="146">
        <f>T120*$E120</f>
        <v>0</v>
      </c>
      <c r="V120" s="94"/>
      <c r="W120" s="146">
        <f>V120*$E120</f>
        <v>0</v>
      </c>
      <c r="X120" s="94"/>
      <c r="Y120" s="146">
        <f>X120*$E120</f>
        <v>0</v>
      </c>
      <c r="Z120" s="94"/>
      <c r="AA120" s="146">
        <f>Z120*$E120</f>
        <v>0</v>
      </c>
      <c r="AB120" s="94"/>
      <c r="AC120" s="146">
        <f>AB120*$E120</f>
        <v>0</v>
      </c>
      <c r="AD120" s="94"/>
      <c r="AE120" s="146">
        <f>AD120*$E120</f>
        <v>0</v>
      </c>
      <c r="AF120" s="147">
        <f>SUM(H120,J120,L120,N120,P120,R120,T120,V120,X120,Z120,AB120,AD120)</f>
        <v>0</v>
      </c>
      <c r="AG120" s="146">
        <f>SUM(I120,K120,M120,O120,Q120,S120,U120,W120,Y120,AA120,AC120,AE120)</f>
        <v>0</v>
      </c>
      <c r="AH120" s="145"/>
      <c r="AI120" s="146">
        <f>AH120*$E120</f>
        <v>0</v>
      </c>
      <c r="AJ120" s="145"/>
      <c r="AK120" s="146">
        <f>AJ120*$E120</f>
        <v>0</v>
      </c>
      <c r="AL120" s="145"/>
      <c r="AM120" s="146">
        <f>AL120*$E120</f>
        <v>0</v>
      </c>
      <c r="AN120" s="145"/>
      <c r="AO120" s="146">
        <f>AN120*$E120</f>
        <v>0</v>
      </c>
      <c r="AP120" s="145"/>
      <c r="AQ120" s="146">
        <f>AP120*$E120</f>
        <v>0</v>
      </c>
      <c r="AR120" s="145"/>
      <c r="AS120" s="146">
        <f>AR120*$E120</f>
        <v>0</v>
      </c>
      <c r="AT120" s="145"/>
      <c r="AU120" s="146">
        <f>AT120*$E120</f>
        <v>0</v>
      </c>
      <c r="AV120" s="145"/>
      <c r="AW120" s="146">
        <f>AV120*$E120</f>
        <v>0</v>
      </c>
      <c r="AX120" s="145"/>
      <c r="AY120" s="146">
        <f>AX120*$E120</f>
        <v>0</v>
      </c>
      <c r="AZ120" s="145"/>
      <c r="BA120" s="146">
        <f>AZ120*$E120</f>
        <v>0</v>
      </c>
      <c r="BB120" s="145"/>
      <c r="BC120" s="146">
        <f>BB120*$E120</f>
        <v>0</v>
      </c>
      <c r="BD120" s="145"/>
      <c r="BE120" s="146">
        <f>BD120*$E120</f>
        <v>0</v>
      </c>
      <c r="BF120" s="147">
        <f>SUM(AH120,AJ120,AL120,AN120,AP120,AR120,AT120,AV120,AX120,AZ120,BB120,BD120)</f>
        <v>0</v>
      </c>
      <c r="BG120" s="146">
        <f>SUM(AI120,AK120,AM120,AO120,AQ120,AS120,AU120,AW120,AY120,BA120,BC120,BE120)</f>
        <v>0</v>
      </c>
      <c r="BH120" s="99"/>
      <c r="BI120" s="100">
        <f>BH120*$E120</f>
        <v>0</v>
      </c>
      <c r="BJ120" s="99"/>
      <c r="BK120" s="100">
        <f>BJ120*$E120</f>
        <v>0</v>
      </c>
      <c r="BL120" s="99"/>
      <c r="BM120" s="100">
        <f>BL120*$E120</f>
        <v>0</v>
      </c>
      <c r="BN120" s="99"/>
      <c r="BO120" s="100">
        <f>BN120*$E120</f>
        <v>0</v>
      </c>
      <c r="BP120" s="99"/>
      <c r="BQ120" s="100">
        <f>BP120*$E120</f>
        <v>0</v>
      </c>
      <c r="BR120" s="99"/>
      <c r="BS120" s="100">
        <f>BR120*$E120</f>
        <v>0</v>
      </c>
      <c r="BT120" s="99"/>
      <c r="BU120" s="100">
        <f>BT120*$E120</f>
        <v>0</v>
      </c>
      <c r="BV120" s="99"/>
      <c r="BW120" s="100">
        <f>BV120*$E120</f>
        <v>0</v>
      </c>
      <c r="BX120" s="99"/>
      <c r="BY120" s="100">
        <f>BX120*$E120</f>
        <v>0</v>
      </c>
      <c r="BZ120" s="99"/>
      <c r="CA120" s="100">
        <f>BZ120*$E120</f>
        <v>0</v>
      </c>
      <c r="CB120" s="99"/>
      <c r="CC120" s="100">
        <f>CB120*$E120</f>
        <v>0</v>
      </c>
      <c r="CD120" s="99"/>
      <c r="CE120" s="100">
        <f>CD120*$E120</f>
        <v>0</v>
      </c>
      <c r="CF120" s="101">
        <f>SUM(BH120,BJ120,BL120,BN120,BP120,BR120,BT120,BV120,BX120,BZ120,CB120,CD120)</f>
        <v>0</v>
      </c>
      <c r="CG120" s="100">
        <f>SUM(BI120,BK120,BM120,BO120,BQ120,BS120,BU120,BW120,BY120,CA120,CC120,CE120)</f>
        <v>0</v>
      </c>
    </row>
    <row r="121" spans="1:85" s="148" customFormat="1" ht="19.899999999999999" customHeight="1" x14ac:dyDescent="0.5">
      <c r="A121" s="94">
        <v>96</v>
      </c>
      <c r="B121" s="95" t="s">
        <v>155</v>
      </c>
      <c r="C121" s="95" t="s">
        <v>205</v>
      </c>
      <c r="D121" s="94">
        <v>19</v>
      </c>
      <c r="E121" s="94">
        <v>1</v>
      </c>
      <c r="F121" s="94" t="s">
        <v>98</v>
      </c>
      <c r="G121" s="94"/>
      <c r="H121" s="94"/>
      <c r="I121" s="146"/>
      <c r="J121" s="94"/>
      <c r="K121" s="146"/>
      <c r="L121" s="94"/>
      <c r="M121" s="146"/>
      <c r="N121" s="94"/>
      <c r="O121" s="146"/>
      <c r="P121" s="94"/>
      <c r="Q121" s="146"/>
      <c r="R121" s="94"/>
      <c r="S121" s="146"/>
      <c r="T121" s="94"/>
      <c r="U121" s="146"/>
      <c r="V121" s="94"/>
      <c r="W121" s="146"/>
      <c r="X121" s="94"/>
      <c r="Y121" s="146"/>
      <c r="Z121" s="94"/>
      <c r="AA121" s="146"/>
      <c r="AB121" s="94"/>
      <c r="AC121" s="146"/>
      <c r="AD121" s="94"/>
      <c r="AE121" s="146"/>
      <c r="AF121" s="147"/>
      <c r="AG121" s="146"/>
      <c r="AH121" s="145"/>
      <c r="AI121" s="146"/>
      <c r="AJ121" s="145"/>
      <c r="AK121" s="146"/>
      <c r="AL121" s="145"/>
      <c r="AM121" s="146"/>
      <c r="AN121" s="145"/>
      <c r="AO121" s="146"/>
      <c r="AP121" s="145"/>
      <c r="AQ121" s="146"/>
      <c r="AR121" s="145"/>
      <c r="AS121" s="146"/>
      <c r="AT121" s="145"/>
      <c r="AU121" s="146"/>
      <c r="AV121" s="145"/>
      <c r="AW121" s="146"/>
      <c r="AX121" s="145"/>
      <c r="AY121" s="146"/>
      <c r="AZ121" s="145"/>
      <c r="BA121" s="146"/>
      <c r="BB121" s="145"/>
      <c r="BC121" s="146"/>
      <c r="BD121" s="145"/>
      <c r="BE121" s="146"/>
      <c r="BF121" s="147"/>
      <c r="BG121" s="146"/>
      <c r="BH121" s="99"/>
      <c r="BI121" s="100"/>
      <c r="BJ121" s="99"/>
      <c r="BK121" s="100"/>
      <c r="BL121" s="99"/>
      <c r="BM121" s="100"/>
      <c r="BN121" s="99"/>
      <c r="BO121" s="100"/>
      <c r="BP121" s="99"/>
      <c r="BQ121" s="100"/>
      <c r="BR121" s="99"/>
      <c r="BS121" s="100"/>
      <c r="BT121" s="99"/>
      <c r="BU121" s="100"/>
      <c r="BV121" s="99"/>
      <c r="BW121" s="100"/>
      <c r="BX121" s="99"/>
      <c r="BY121" s="100"/>
      <c r="BZ121" s="99"/>
      <c r="CA121" s="100"/>
      <c r="CB121" s="99"/>
      <c r="CC121" s="100"/>
      <c r="CD121" s="99"/>
      <c r="CE121" s="100"/>
      <c r="CF121" s="101"/>
      <c r="CG121" s="100"/>
    </row>
    <row r="122" spans="1:85" s="148" customFormat="1" ht="19.899999999999999" customHeight="1" x14ac:dyDescent="0.5">
      <c r="A122" s="94"/>
      <c r="B122" s="95"/>
      <c r="C122" s="95"/>
      <c r="D122" s="94"/>
      <c r="E122" s="94"/>
      <c r="F122" s="94"/>
      <c r="G122" s="94"/>
      <c r="H122" s="94"/>
      <c r="I122" s="146"/>
      <c r="J122" s="94"/>
      <c r="K122" s="146"/>
      <c r="L122" s="94"/>
      <c r="M122" s="146"/>
      <c r="N122" s="94"/>
      <c r="O122" s="146"/>
      <c r="P122" s="94"/>
      <c r="Q122" s="146"/>
      <c r="R122" s="94"/>
      <c r="S122" s="146"/>
      <c r="T122" s="94"/>
      <c r="U122" s="146"/>
      <c r="V122" s="94"/>
      <c r="W122" s="146"/>
      <c r="X122" s="94"/>
      <c r="Y122" s="146"/>
      <c r="Z122" s="94"/>
      <c r="AA122" s="146"/>
      <c r="AB122" s="94"/>
      <c r="AC122" s="146"/>
      <c r="AD122" s="94"/>
      <c r="AE122" s="146"/>
      <c r="AF122" s="147"/>
      <c r="AG122" s="146"/>
      <c r="AH122" s="145"/>
      <c r="AI122" s="146"/>
      <c r="AJ122" s="145"/>
      <c r="AK122" s="146"/>
      <c r="AL122" s="145"/>
      <c r="AM122" s="146"/>
      <c r="AN122" s="145"/>
      <c r="AO122" s="146"/>
      <c r="AP122" s="145"/>
      <c r="AQ122" s="146"/>
      <c r="AR122" s="145"/>
      <c r="AS122" s="146"/>
      <c r="AT122" s="145"/>
      <c r="AU122" s="146"/>
      <c r="AV122" s="145"/>
      <c r="AW122" s="146"/>
      <c r="AX122" s="145"/>
      <c r="AY122" s="146"/>
      <c r="AZ122" s="145"/>
      <c r="BA122" s="146"/>
      <c r="BB122" s="145"/>
      <c r="BC122" s="146"/>
      <c r="BD122" s="145"/>
      <c r="BE122" s="146"/>
      <c r="BF122" s="147"/>
      <c r="BG122" s="146"/>
      <c r="BH122" s="99"/>
      <c r="BI122" s="100"/>
      <c r="BJ122" s="99"/>
      <c r="BK122" s="100"/>
      <c r="BL122" s="99"/>
      <c r="BM122" s="100"/>
      <c r="BN122" s="99"/>
      <c r="BO122" s="100"/>
      <c r="BP122" s="99"/>
      <c r="BQ122" s="100"/>
      <c r="BR122" s="99"/>
      <c r="BS122" s="100"/>
      <c r="BT122" s="99"/>
      <c r="BU122" s="100"/>
      <c r="BV122" s="99"/>
      <c r="BW122" s="100"/>
      <c r="BX122" s="99"/>
      <c r="BY122" s="100"/>
      <c r="BZ122" s="99"/>
      <c r="CA122" s="100"/>
      <c r="CB122" s="99"/>
      <c r="CC122" s="100"/>
      <c r="CD122" s="99"/>
      <c r="CE122" s="100"/>
      <c r="CF122" s="101"/>
      <c r="CG122" s="100"/>
    </row>
    <row r="123" spans="1:85" s="148" customFormat="1" ht="19.899999999999999" customHeight="1" x14ac:dyDescent="0.5">
      <c r="A123" s="94">
        <v>97</v>
      </c>
      <c r="B123" s="95" t="s">
        <v>207</v>
      </c>
      <c r="C123" s="95" t="s">
        <v>74</v>
      </c>
      <c r="D123" s="94">
        <f>RANK(BF123,$BF$4:$BF$147)</f>
        <v>17</v>
      </c>
      <c r="E123" s="94">
        <v>1</v>
      </c>
      <c r="F123" s="94" t="s">
        <v>208</v>
      </c>
      <c r="G123" s="94">
        <v>2170</v>
      </c>
      <c r="H123" s="94"/>
      <c r="I123" s="146"/>
      <c r="J123" s="94"/>
      <c r="K123" s="146"/>
      <c r="L123" s="94"/>
      <c r="M123" s="146"/>
      <c r="N123" s="94"/>
      <c r="O123" s="146"/>
      <c r="P123" s="94"/>
      <c r="Q123" s="146"/>
      <c r="R123" s="94"/>
      <c r="S123" s="146"/>
      <c r="T123" s="94"/>
      <c r="U123" s="146"/>
      <c r="V123" s="94"/>
      <c r="W123" s="146"/>
      <c r="X123" s="94"/>
      <c r="Y123" s="146"/>
      <c r="Z123" s="94"/>
      <c r="AA123" s="146"/>
      <c r="AB123" s="94"/>
      <c r="AC123" s="146"/>
      <c r="AD123" s="94"/>
      <c r="AE123" s="146"/>
      <c r="AF123" s="147"/>
      <c r="AG123" s="146"/>
      <c r="AH123" s="145"/>
      <c r="AI123" s="146"/>
      <c r="AJ123" s="145"/>
      <c r="AK123" s="146"/>
      <c r="AL123" s="145"/>
      <c r="AM123" s="146"/>
      <c r="AN123" s="145"/>
      <c r="AO123" s="146"/>
      <c r="AP123" s="145"/>
      <c r="AQ123" s="146"/>
      <c r="AR123" s="145"/>
      <c r="AS123" s="146"/>
      <c r="AT123" s="145"/>
      <c r="AU123" s="146"/>
      <c r="AV123" s="145"/>
      <c r="AW123" s="146">
        <f t="shared" ref="AW123:AW128" si="315">AV123*$E123</f>
        <v>0</v>
      </c>
      <c r="AX123" s="145"/>
      <c r="AY123" s="146">
        <f t="shared" ref="AY123:AY128" si="316">AX123*$E123</f>
        <v>0</v>
      </c>
      <c r="AZ123" s="145"/>
      <c r="BA123" s="146">
        <f t="shared" ref="BA123:BA128" si="317">AZ123*$E123</f>
        <v>0</v>
      </c>
      <c r="BB123" s="145"/>
      <c r="BC123" s="146">
        <f t="shared" ref="BC123:BC128" si="318">BB123*$E123</f>
        <v>0</v>
      </c>
      <c r="BD123" s="145"/>
      <c r="BE123" s="146">
        <f t="shared" ref="BE123:BE128" si="319">BD123*$E123</f>
        <v>0</v>
      </c>
      <c r="BF123" s="147">
        <f t="shared" ref="BF123:BF128" si="320">SUM(AH123,AJ123,AL123,AN123,AP123,AR123,AT123,AV123,AX123,AZ123,BB123,BD123)</f>
        <v>0</v>
      </c>
      <c r="BG123" s="146">
        <f t="shared" ref="BG123:BG128" si="321">SUM(AI123,AK123,AM123,AO123,AQ123,AS123,AU123,AW123,AY123,BA123,BC123,BE123)</f>
        <v>0</v>
      </c>
      <c r="BH123" s="99"/>
      <c r="BI123" s="100"/>
      <c r="BJ123" s="99"/>
      <c r="BK123" s="100"/>
      <c r="BL123" s="99"/>
      <c r="BM123" s="100"/>
      <c r="BN123" s="99"/>
      <c r="BO123" s="100"/>
      <c r="BP123" s="99"/>
      <c r="BQ123" s="100"/>
      <c r="BR123" s="99"/>
      <c r="BS123" s="100"/>
      <c r="BT123" s="99"/>
      <c r="BU123" s="100"/>
      <c r="BV123" s="99"/>
      <c r="BW123" s="100">
        <f t="shared" ref="BW123:BW128" si="322">BV123*$E123</f>
        <v>0</v>
      </c>
      <c r="BX123" s="99"/>
      <c r="BY123" s="100"/>
      <c r="BZ123" s="99"/>
      <c r="CA123" s="100"/>
      <c r="CB123" s="99"/>
      <c r="CC123" s="100"/>
      <c r="CD123" s="99"/>
      <c r="CE123" s="100"/>
      <c r="CF123" s="101">
        <f t="shared" ref="CF123:CG146" si="323">SUM(BH123,BJ123,BL123,BN123,BP123,BR123,BT123,BV123,BX123,BZ123,CB123,CD123)</f>
        <v>0</v>
      </c>
      <c r="CG123" s="100">
        <f t="shared" si="323"/>
        <v>0</v>
      </c>
    </row>
    <row r="124" spans="1:85" s="148" customFormat="1" ht="19.899999999999999" customHeight="1" x14ac:dyDescent="0.5">
      <c r="A124" s="94">
        <v>98</v>
      </c>
      <c r="B124" s="95" t="s">
        <v>211</v>
      </c>
      <c r="C124" s="95" t="s">
        <v>205</v>
      </c>
      <c r="D124" s="94">
        <f>RANK(BF124,$BF$4:$BF$147)</f>
        <v>17</v>
      </c>
      <c r="E124" s="94">
        <v>1</v>
      </c>
      <c r="F124" s="94" t="s">
        <v>208</v>
      </c>
      <c r="G124" s="94"/>
      <c r="H124" s="94"/>
      <c r="I124" s="146"/>
      <c r="J124" s="94"/>
      <c r="K124" s="146"/>
      <c r="L124" s="94"/>
      <c r="M124" s="146"/>
      <c r="N124" s="94"/>
      <c r="O124" s="146"/>
      <c r="P124" s="94"/>
      <c r="Q124" s="146"/>
      <c r="R124" s="94"/>
      <c r="S124" s="146"/>
      <c r="T124" s="94"/>
      <c r="U124" s="146"/>
      <c r="V124" s="94"/>
      <c r="W124" s="146"/>
      <c r="X124" s="94"/>
      <c r="Y124" s="146"/>
      <c r="Z124" s="94"/>
      <c r="AA124" s="146"/>
      <c r="AB124" s="94"/>
      <c r="AC124" s="146"/>
      <c r="AD124" s="94"/>
      <c r="AE124" s="146"/>
      <c r="AF124" s="147"/>
      <c r="AG124" s="146"/>
      <c r="AH124" s="145"/>
      <c r="AI124" s="146"/>
      <c r="AJ124" s="145"/>
      <c r="AK124" s="146"/>
      <c r="AL124" s="145"/>
      <c r="AM124" s="146"/>
      <c r="AN124" s="145"/>
      <c r="AO124" s="146"/>
      <c r="AP124" s="145"/>
      <c r="AQ124" s="146"/>
      <c r="AR124" s="145"/>
      <c r="AS124" s="146"/>
      <c r="AT124" s="145"/>
      <c r="AU124" s="146"/>
      <c r="AV124" s="145"/>
      <c r="AW124" s="146">
        <f t="shared" si="315"/>
        <v>0</v>
      </c>
      <c r="AX124" s="145"/>
      <c r="AY124" s="146">
        <f t="shared" si="316"/>
        <v>0</v>
      </c>
      <c r="AZ124" s="145"/>
      <c r="BA124" s="146">
        <f t="shared" si="317"/>
        <v>0</v>
      </c>
      <c r="BB124" s="145"/>
      <c r="BC124" s="146">
        <f t="shared" si="318"/>
        <v>0</v>
      </c>
      <c r="BD124" s="145"/>
      <c r="BE124" s="146">
        <f t="shared" si="319"/>
        <v>0</v>
      </c>
      <c r="BF124" s="147">
        <f t="shared" si="320"/>
        <v>0</v>
      </c>
      <c r="BG124" s="146">
        <f t="shared" si="321"/>
        <v>0</v>
      </c>
      <c r="BH124" s="99"/>
      <c r="BI124" s="100"/>
      <c r="BJ124" s="99"/>
      <c r="BK124" s="100"/>
      <c r="BL124" s="99"/>
      <c r="BM124" s="100"/>
      <c r="BN124" s="99"/>
      <c r="BO124" s="100"/>
      <c r="BP124" s="99"/>
      <c r="BQ124" s="100"/>
      <c r="BR124" s="99"/>
      <c r="BS124" s="100"/>
      <c r="BT124" s="99"/>
      <c r="BU124" s="100"/>
      <c r="BV124" s="99"/>
      <c r="BW124" s="100">
        <f t="shared" si="322"/>
        <v>0</v>
      </c>
      <c r="BX124" s="99"/>
      <c r="BY124" s="100"/>
      <c r="BZ124" s="99"/>
      <c r="CA124" s="100"/>
      <c r="CB124" s="99"/>
      <c r="CC124" s="100"/>
      <c r="CD124" s="99"/>
      <c r="CE124" s="100"/>
      <c r="CF124" s="101">
        <f t="shared" si="323"/>
        <v>0</v>
      </c>
      <c r="CG124" s="100">
        <f t="shared" si="323"/>
        <v>0</v>
      </c>
    </row>
    <row r="125" spans="1:85" s="148" customFormat="1" ht="19.899999999999999" customHeight="1" x14ac:dyDescent="0.5">
      <c r="A125" s="94">
        <v>99</v>
      </c>
      <c r="B125" s="95" t="s">
        <v>226</v>
      </c>
      <c r="C125" s="95"/>
      <c r="D125" s="94">
        <f t="shared" ref="D125:D126" si="324">RANK(BF125,$BF$4:$BF$147)</f>
        <v>17</v>
      </c>
      <c r="E125" s="94"/>
      <c r="F125" s="94"/>
      <c r="G125" s="94"/>
      <c r="H125" s="94"/>
      <c r="I125" s="146"/>
      <c r="J125" s="94"/>
      <c r="K125" s="146"/>
      <c r="L125" s="94"/>
      <c r="M125" s="146"/>
      <c r="N125" s="94"/>
      <c r="O125" s="146"/>
      <c r="P125" s="94"/>
      <c r="Q125" s="146"/>
      <c r="R125" s="94"/>
      <c r="S125" s="146"/>
      <c r="T125" s="94"/>
      <c r="U125" s="146"/>
      <c r="V125" s="94"/>
      <c r="W125" s="146"/>
      <c r="X125" s="94"/>
      <c r="Y125" s="146"/>
      <c r="Z125" s="94"/>
      <c r="AA125" s="146"/>
      <c r="AB125" s="94"/>
      <c r="AC125" s="146"/>
      <c r="AD125" s="94"/>
      <c r="AE125" s="146"/>
      <c r="AF125" s="147"/>
      <c r="AG125" s="146"/>
      <c r="AH125" s="145"/>
      <c r="AI125" s="146"/>
      <c r="AJ125" s="145"/>
      <c r="AK125" s="146"/>
      <c r="AL125" s="145"/>
      <c r="AM125" s="146"/>
      <c r="AN125" s="145"/>
      <c r="AO125" s="146"/>
      <c r="AP125" s="145"/>
      <c r="AQ125" s="146"/>
      <c r="AR125" s="145"/>
      <c r="AS125" s="146"/>
      <c r="AT125" s="145"/>
      <c r="AU125" s="146"/>
      <c r="AV125" s="145"/>
      <c r="AW125" s="146"/>
      <c r="AX125" s="145"/>
      <c r="AY125" s="146"/>
      <c r="AZ125" s="145"/>
      <c r="BA125" s="146"/>
      <c r="BB125" s="145"/>
      <c r="BC125" s="146"/>
      <c r="BD125" s="145"/>
      <c r="BE125" s="146"/>
      <c r="BF125" s="147"/>
      <c r="BG125" s="146"/>
      <c r="BH125" s="99"/>
      <c r="BI125" s="100"/>
      <c r="BJ125" s="99"/>
      <c r="BK125" s="100"/>
      <c r="BL125" s="99"/>
      <c r="BM125" s="100"/>
      <c r="BN125" s="99"/>
      <c r="BO125" s="100"/>
      <c r="BP125" s="99"/>
      <c r="BQ125" s="100"/>
      <c r="BR125" s="99"/>
      <c r="BS125" s="100"/>
      <c r="BT125" s="99"/>
      <c r="BU125" s="100"/>
      <c r="BV125" s="99"/>
      <c r="BW125" s="100"/>
      <c r="BX125" s="99"/>
      <c r="BY125" s="100"/>
      <c r="BZ125" s="99"/>
      <c r="CA125" s="100"/>
      <c r="CB125" s="99"/>
      <c r="CC125" s="100"/>
      <c r="CD125" s="99"/>
      <c r="CE125" s="100"/>
      <c r="CF125" s="101"/>
      <c r="CG125" s="100"/>
    </row>
    <row r="126" spans="1:85" s="148" customFormat="1" ht="19.899999999999999" customHeight="1" x14ac:dyDescent="0.5">
      <c r="A126" s="94">
        <v>100</v>
      </c>
      <c r="B126" s="95" t="s">
        <v>227</v>
      </c>
      <c r="C126" s="95"/>
      <c r="D126" s="94">
        <f t="shared" si="324"/>
        <v>17</v>
      </c>
      <c r="E126" s="94"/>
      <c r="F126" s="94"/>
      <c r="G126" s="94"/>
      <c r="H126" s="94"/>
      <c r="I126" s="146"/>
      <c r="J126" s="94"/>
      <c r="K126" s="146"/>
      <c r="L126" s="94"/>
      <c r="M126" s="146"/>
      <c r="N126" s="94"/>
      <c r="O126" s="146"/>
      <c r="P126" s="94"/>
      <c r="Q126" s="146"/>
      <c r="R126" s="94"/>
      <c r="S126" s="146"/>
      <c r="T126" s="94"/>
      <c r="U126" s="146"/>
      <c r="V126" s="94"/>
      <c r="W126" s="146"/>
      <c r="X126" s="94"/>
      <c r="Y126" s="146"/>
      <c r="Z126" s="94"/>
      <c r="AA126" s="146"/>
      <c r="AB126" s="94"/>
      <c r="AC126" s="146"/>
      <c r="AD126" s="94"/>
      <c r="AE126" s="146"/>
      <c r="AF126" s="147"/>
      <c r="AG126" s="146"/>
      <c r="AH126" s="145"/>
      <c r="AI126" s="146"/>
      <c r="AJ126" s="145"/>
      <c r="AK126" s="146"/>
      <c r="AL126" s="145"/>
      <c r="AM126" s="146"/>
      <c r="AN126" s="145"/>
      <c r="AO126" s="146"/>
      <c r="AP126" s="145"/>
      <c r="AQ126" s="146"/>
      <c r="AR126" s="145"/>
      <c r="AS126" s="146"/>
      <c r="AT126" s="145"/>
      <c r="AU126" s="146"/>
      <c r="AV126" s="145"/>
      <c r="AW126" s="146"/>
      <c r="AX126" s="145"/>
      <c r="AY126" s="146"/>
      <c r="AZ126" s="145"/>
      <c r="BA126" s="146"/>
      <c r="BB126" s="145"/>
      <c r="BC126" s="146"/>
      <c r="BD126" s="145"/>
      <c r="BE126" s="146"/>
      <c r="BF126" s="147"/>
      <c r="BG126" s="146"/>
      <c r="BH126" s="99"/>
      <c r="BI126" s="100"/>
      <c r="BJ126" s="99"/>
      <c r="BK126" s="100"/>
      <c r="BL126" s="99"/>
      <c r="BM126" s="100"/>
      <c r="BN126" s="99"/>
      <c r="BO126" s="100"/>
      <c r="BP126" s="99"/>
      <c r="BQ126" s="100"/>
      <c r="BR126" s="99"/>
      <c r="BS126" s="100"/>
      <c r="BT126" s="99"/>
      <c r="BU126" s="100"/>
      <c r="BV126" s="99"/>
      <c r="BW126" s="100"/>
      <c r="BX126" s="99"/>
      <c r="BY126" s="100"/>
      <c r="BZ126" s="99"/>
      <c r="CA126" s="100"/>
      <c r="CB126" s="99"/>
      <c r="CC126" s="100"/>
      <c r="CD126" s="99"/>
      <c r="CE126" s="100"/>
      <c r="CF126" s="101"/>
      <c r="CG126" s="100"/>
    </row>
    <row r="127" spans="1:85" s="148" customFormat="1" ht="19.899999999999999" customHeight="1" x14ac:dyDescent="0.5">
      <c r="A127" s="94">
        <v>101</v>
      </c>
      <c r="B127" s="95" t="s">
        <v>209</v>
      </c>
      <c r="C127" s="95" t="s">
        <v>205</v>
      </c>
      <c r="D127" s="94">
        <f t="shared" ref="D127:D139" si="325">RANK(BF127,$BF$4:$BF$147)</f>
        <v>15</v>
      </c>
      <c r="E127" s="94">
        <v>1</v>
      </c>
      <c r="F127" s="94" t="s">
        <v>210</v>
      </c>
      <c r="G127" s="94">
        <v>1850</v>
      </c>
      <c r="H127" s="94"/>
      <c r="I127" s="146"/>
      <c r="J127" s="94"/>
      <c r="K127" s="146"/>
      <c r="L127" s="94"/>
      <c r="M127" s="146"/>
      <c r="N127" s="94"/>
      <c r="O127" s="146"/>
      <c r="P127" s="94"/>
      <c r="Q127" s="146"/>
      <c r="R127" s="94"/>
      <c r="S127" s="146"/>
      <c r="T127" s="94"/>
      <c r="U127" s="146"/>
      <c r="V127" s="94"/>
      <c r="W127" s="146"/>
      <c r="X127" s="94"/>
      <c r="Y127" s="146"/>
      <c r="Z127" s="94"/>
      <c r="AA127" s="146"/>
      <c r="AB127" s="94"/>
      <c r="AC127" s="146"/>
      <c r="AD127" s="94"/>
      <c r="AE127" s="146"/>
      <c r="AF127" s="147"/>
      <c r="AG127" s="146"/>
      <c r="AH127" s="145"/>
      <c r="AI127" s="146"/>
      <c r="AJ127" s="145"/>
      <c r="AK127" s="146"/>
      <c r="AL127" s="145"/>
      <c r="AM127" s="146"/>
      <c r="AN127" s="145"/>
      <c r="AO127" s="146"/>
      <c r="AP127" s="145"/>
      <c r="AQ127" s="146"/>
      <c r="AR127" s="145"/>
      <c r="AS127" s="146"/>
      <c r="AT127" s="145"/>
      <c r="AU127" s="146"/>
      <c r="AV127" s="145">
        <v>12</v>
      </c>
      <c r="AW127" s="146">
        <f t="shared" si="315"/>
        <v>12</v>
      </c>
      <c r="AX127" s="145">
        <v>13</v>
      </c>
      <c r="AY127" s="146">
        <f t="shared" si="316"/>
        <v>13</v>
      </c>
      <c r="AZ127" s="145"/>
      <c r="BA127" s="146">
        <f t="shared" si="317"/>
        <v>0</v>
      </c>
      <c r="BB127" s="145"/>
      <c r="BC127" s="146">
        <f t="shared" si="318"/>
        <v>0</v>
      </c>
      <c r="BD127" s="145"/>
      <c r="BE127" s="146">
        <f t="shared" si="319"/>
        <v>0</v>
      </c>
      <c r="BF127" s="147">
        <f t="shared" si="320"/>
        <v>25</v>
      </c>
      <c r="BG127" s="146">
        <f t="shared" si="321"/>
        <v>25</v>
      </c>
      <c r="BH127" s="99"/>
      <c r="BI127" s="97">
        <f t="shared" ref="BI127:BI128" si="326">BH127*$E127</f>
        <v>0</v>
      </c>
      <c r="BJ127" s="99"/>
      <c r="BK127" s="100"/>
      <c r="BL127" s="99"/>
      <c r="BM127" s="100"/>
      <c r="BN127" s="99"/>
      <c r="BO127" s="100"/>
      <c r="BP127" s="99"/>
      <c r="BQ127" s="100"/>
      <c r="BR127" s="99"/>
      <c r="BS127" s="100"/>
      <c r="BT127" s="99"/>
      <c r="BU127" s="100"/>
      <c r="BV127" s="99"/>
      <c r="BW127" s="100">
        <f t="shared" si="322"/>
        <v>0</v>
      </c>
      <c r="BX127" s="99"/>
      <c r="BY127" s="100"/>
      <c r="BZ127" s="99"/>
      <c r="CA127" s="100"/>
      <c r="CB127" s="99"/>
      <c r="CC127" s="100"/>
      <c r="CD127" s="99"/>
      <c r="CE127" s="100"/>
      <c r="CF127" s="101">
        <f t="shared" si="323"/>
        <v>0</v>
      </c>
      <c r="CG127" s="100">
        <f t="shared" si="323"/>
        <v>0</v>
      </c>
    </row>
    <row r="128" spans="1:85" s="148" customFormat="1" ht="19.899999999999999" customHeight="1" x14ac:dyDescent="0.5">
      <c r="A128" s="94">
        <v>102</v>
      </c>
      <c r="B128" s="95" t="s">
        <v>209</v>
      </c>
      <c r="C128" s="95" t="s">
        <v>74</v>
      </c>
      <c r="D128" s="94">
        <f t="shared" si="325"/>
        <v>14</v>
      </c>
      <c r="E128" s="94">
        <v>0.68</v>
      </c>
      <c r="F128" s="94" t="s">
        <v>210</v>
      </c>
      <c r="G128" s="94">
        <v>1800</v>
      </c>
      <c r="H128" s="94"/>
      <c r="I128" s="146"/>
      <c r="J128" s="94"/>
      <c r="K128" s="146"/>
      <c r="L128" s="94"/>
      <c r="M128" s="146"/>
      <c r="N128" s="94"/>
      <c r="O128" s="146"/>
      <c r="P128" s="94"/>
      <c r="Q128" s="146"/>
      <c r="R128" s="94"/>
      <c r="S128" s="146"/>
      <c r="T128" s="94"/>
      <c r="U128" s="146"/>
      <c r="V128" s="94"/>
      <c r="W128" s="146"/>
      <c r="X128" s="94"/>
      <c r="Y128" s="146"/>
      <c r="Z128" s="94"/>
      <c r="AA128" s="146"/>
      <c r="AB128" s="94"/>
      <c r="AC128" s="146"/>
      <c r="AD128" s="94"/>
      <c r="AE128" s="146"/>
      <c r="AF128" s="147"/>
      <c r="AG128" s="146"/>
      <c r="AH128" s="145"/>
      <c r="AI128" s="146"/>
      <c r="AJ128" s="145"/>
      <c r="AK128" s="146"/>
      <c r="AL128" s="145"/>
      <c r="AM128" s="146"/>
      <c r="AN128" s="145"/>
      <c r="AO128" s="146"/>
      <c r="AP128" s="145"/>
      <c r="AQ128" s="146"/>
      <c r="AR128" s="145"/>
      <c r="AS128" s="146"/>
      <c r="AT128" s="145"/>
      <c r="AU128" s="146"/>
      <c r="AV128" s="145">
        <v>91</v>
      </c>
      <c r="AW128" s="146">
        <f t="shared" si="315"/>
        <v>61.88</v>
      </c>
      <c r="AX128" s="145">
        <v>113</v>
      </c>
      <c r="AY128" s="146">
        <f t="shared" si="316"/>
        <v>76.84</v>
      </c>
      <c r="AZ128" s="145"/>
      <c r="BA128" s="146">
        <f t="shared" si="317"/>
        <v>0</v>
      </c>
      <c r="BB128" s="145">
        <v>12</v>
      </c>
      <c r="BC128" s="146">
        <f t="shared" si="318"/>
        <v>8.16</v>
      </c>
      <c r="BD128" s="145">
        <v>12</v>
      </c>
      <c r="BE128" s="146">
        <f t="shared" si="319"/>
        <v>8.16</v>
      </c>
      <c r="BF128" s="147">
        <f t="shared" si="320"/>
        <v>228</v>
      </c>
      <c r="BG128" s="146">
        <f t="shared" si="321"/>
        <v>155.04</v>
      </c>
      <c r="BH128" s="99">
        <v>12</v>
      </c>
      <c r="BI128" s="100">
        <f t="shared" si="326"/>
        <v>8.16</v>
      </c>
      <c r="BJ128" s="99"/>
      <c r="BK128" s="100"/>
      <c r="BL128" s="99"/>
      <c r="BM128" s="100"/>
      <c r="BN128" s="99"/>
      <c r="BO128" s="100"/>
      <c r="BP128" s="99"/>
      <c r="BQ128" s="100"/>
      <c r="BR128" s="99"/>
      <c r="BS128" s="100"/>
      <c r="BT128" s="99"/>
      <c r="BU128" s="100"/>
      <c r="BV128" s="99"/>
      <c r="BW128" s="100">
        <f t="shared" si="322"/>
        <v>0</v>
      </c>
      <c r="BX128" s="99"/>
      <c r="BY128" s="100">
        <f t="shared" ref="BY128" si="327">BX128*$E128</f>
        <v>0</v>
      </c>
      <c r="BZ128" s="99"/>
      <c r="CA128" s="100">
        <f t="shared" ref="CA128" si="328">BZ128*$E128</f>
        <v>0</v>
      </c>
      <c r="CB128" s="99"/>
      <c r="CC128" s="100"/>
      <c r="CD128" s="99"/>
      <c r="CE128" s="100"/>
      <c r="CF128" s="101">
        <f t="shared" si="323"/>
        <v>12</v>
      </c>
      <c r="CG128" s="100">
        <f t="shared" si="323"/>
        <v>8.16</v>
      </c>
    </row>
    <row r="129" spans="1:85" s="148" customFormat="1" ht="19.899999999999999" customHeight="1" x14ac:dyDescent="0.5">
      <c r="A129" s="94">
        <v>103</v>
      </c>
      <c r="B129" s="95" t="s">
        <v>209</v>
      </c>
      <c r="C129" s="95" t="s">
        <v>74</v>
      </c>
      <c r="D129" s="94">
        <f t="shared" si="325"/>
        <v>17</v>
      </c>
      <c r="E129" s="94">
        <v>0.64</v>
      </c>
      <c r="F129" s="94" t="s">
        <v>206</v>
      </c>
      <c r="G129" s="94">
        <v>1800</v>
      </c>
      <c r="H129" s="94"/>
      <c r="I129" s="146"/>
      <c r="J129" s="94"/>
      <c r="K129" s="146"/>
      <c r="L129" s="94"/>
      <c r="M129" s="146"/>
      <c r="N129" s="94"/>
      <c r="O129" s="146"/>
      <c r="P129" s="94"/>
      <c r="Q129" s="146"/>
      <c r="R129" s="94"/>
      <c r="S129" s="146"/>
      <c r="T129" s="94"/>
      <c r="U129" s="146"/>
      <c r="V129" s="94"/>
      <c r="W129" s="146"/>
      <c r="X129" s="94"/>
      <c r="Y129" s="146"/>
      <c r="Z129" s="94"/>
      <c r="AA129" s="146"/>
      <c r="AB129" s="94"/>
      <c r="AC129" s="146"/>
      <c r="AD129" s="94"/>
      <c r="AE129" s="146"/>
      <c r="AF129" s="147"/>
      <c r="AG129" s="146"/>
      <c r="AH129" s="145"/>
      <c r="AI129" s="146"/>
      <c r="AJ129" s="145"/>
      <c r="AK129" s="146"/>
      <c r="AL129" s="145"/>
      <c r="AM129" s="146"/>
      <c r="AN129" s="145"/>
      <c r="AO129" s="146"/>
      <c r="AP129" s="145"/>
      <c r="AQ129" s="146"/>
      <c r="AR129" s="145"/>
      <c r="AS129" s="146"/>
      <c r="AT129" s="145"/>
      <c r="AU129" s="146"/>
      <c r="AV129" s="145"/>
      <c r="AW129" s="146"/>
      <c r="AX129" s="145"/>
      <c r="AY129" s="146"/>
      <c r="AZ129" s="145"/>
      <c r="BA129" s="146"/>
      <c r="BB129" s="145"/>
      <c r="BC129" s="146"/>
      <c r="BD129" s="145"/>
      <c r="BE129" s="146"/>
      <c r="BF129" s="147">
        <f t="shared" ref="BF129" si="329">SUM(AH129,AJ129,AL129,AN129,AP129,AR129,AT129,AV129,AX129,AZ129,BB129,BD129)</f>
        <v>0</v>
      </c>
      <c r="BG129" s="146">
        <f t="shared" ref="BG129" si="330">SUM(AI129,AK129,AM129,AO129,AQ129,AS129,AU129,AW129,AY129,BA129,BC129,BE129)</f>
        <v>0</v>
      </c>
      <c r="BH129" s="99"/>
      <c r="BI129" s="100"/>
      <c r="BJ129" s="99"/>
      <c r="BK129" s="100"/>
      <c r="BL129" s="99"/>
      <c r="BM129" s="100"/>
      <c r="BN129" s="99"/>
      <c r="BO129" s="100"/>
      <c r="BP129" s="99"/>
      <c r="BQ129" s="100"/>
      <c r="BR129" s="99"/>
      <c r="BS129" s="100"/>
      <c r="BT129" s="99"/>
      <c r="BU129" s="100"/>
      <c r="BV129" s="99"/>
      <c r="BW129" s="100"/>
      <c r="BX129" s="99"/>
      <c r="BY129" s="100"/>
      <c r="BZ129" s="99"/>
      <c r="CA129" s="100"/>
      <c r="CB129" s="99"/>
      <c r="CC129" s="100"/>
      <c r="CD129" s="99"/>
      <c r="CE129" s="100"/>
      <c r="CF129" s="101">
        <f t="shared" si="323"/>
        <v>0</v>
      </c>
      <c r="CG129" s="100">
        <f t="shared" si="323"/>
        <v>0</v>
      </c>
    </row>
    <row r="130" spans="1:85" s="148" customFormat="1" ht="19.899999999999999" customHeight="1" x14ac:dyDescent="0.5">
      <c r="A130" s="94">
        <v>104</v>
      </c>
      <c r="B130" s="95" t="s">
        <v>151</v>
      </c>
      <c r="C130" s="95" t="s">
        <v>77</v>
      </c>
      <c r="D130" s="94">
        <f t="shared" si="325"/>
        <v>17</v>
      </c>
      <c r="E130" s="94">
        <v>1</v>
      </c>
      <c r="F130" s="94" t="s">
        <v>152</v>
      </c>
      <c r="G130" s="94">
        <v>2100</v>
      </c>
      <c r="H130" s="94"/>
      <c r="I130" s="146">
        <f t="shared" si="196"/>
        <v>0</v>
      </c>
      <c r="J130" s="94"/>
      <c r="K130" s="146">
        <f t="shared" si="196"/>
        <v>0</v>
      </c>
      <c r="L130" s="94"/>
      <c r="M130" s="146">
        <f t="shared" si="196"/>
        <v>0</v>
      </c>
      <c r="N130" s="94"/>
      <c r="O130" s="146">
        <f t="shared" si="196"/>
        <v>0</v>
      </c>
      <c r="P130" s="94"/>
      <c r="Q130" s="146">
        <f t="shared" si="196"/>
        <v>0</v>
      </c>
      <c r="R130" s="94"/>
      <c r="S130" s="146">
        <f t="shared" si="196"/>
        <v>0</v>
      </c>
      <c r="T130" s="94"/>
      <c r="U130" s="146">
        <f t="shared" si="196"/>
        <v>0</v>
      </c>
      <c r="V130" s="94"/>
      <c r="W130" s="146">
        <f t="shared" si="196"/>
        <v>0</v>
      </c>
      <c r="X130" s="94"/>
      <c r="Y130" s="146">
        <f t="shared" si="196"/>
        <v>0</v>
      </c>
      <c r="Z130" s="94"/>
      <c r="AA130" s="146">
        <f t="shared" si="196"/>
        <v>0</v>
      </c>
      <c r="AB130" s="94"/>
      <c r="AC130" s="146">
        <f t="shared" si="196"/>
        <v>0</v>
      </c>
      <c r="AD130" s="94"/>
      <c r="AE130" s="146">
        <f t="shared" si="197"/>
        <v>0</v>
      </c>
      <c r="AF130" s="147">
        <f t="shared" ref="AF130:AF137" si="331">SUM(H130,J130,L130,N130,P130,R130,T130,V130,X130,Z130,AB130,AD130)</f>
        <v>0</v>
      </c>
      <c r="AG130" s="146">
        <f t="shared" ref="AG130:AG137" si="332">SUM(I130,K130,M130,O130,Q130,S130,U130,W130,Y130,AA130,AC130,AE130)</f>
        <v>0</v>
      </c>
      <c r="AH130" s="145"/>
      <c r="AI130" s="146">
        <f t="shared" si="200"/>
        <v>0</v>
      </c>
      <c r="AJ130" s="145"/>
      <c r="AK130" s="146">
        <f t="shared" si="201"/>
        <v>0</v>
      </c>
      <c r="AL130" s="145"/>
      <c r="AM130" s="146">
        <f t="shared" si="201"/>
        <v>0</v>
      </c>
      <c r="AN130" s="145"/>
      <c r="AO130" s="146">
        <f t="shared" si="202"/>
        <v>0</v>
      </c>
      <c r="AP130" s="145"/>
      <c r="AQ130" s="146">
        <f t="shared" si="203"/>
        <v>0</v>
      </c>
      <c r="AR130" s="145"/>
      <c r="AS130" s="146">
        <f t="shared" si="204"/>
        <v>0</v>
      </c>
      <c r="AT130" s="145"/>
      <c r="AU130" s="146">
        <f t="shared" si="205"/>
        <v>0</v>
      </c>
      <c r="AV130" s="145"/>
      <c r="AW130" s="146">
        <f t="shared" si="206"/>
        <v>0</v>
      </c>
      <c r="AX130" s="145"/>
      <c r="AY130" s="146">
        <f t="shared" si="207"/>
        <v>0</v>
      </c>
      <c r="AZ130" s="145"/>
      <c r="BA130" s="146">
        <f t="shared" si="208"/>
        <v>0</v>
      </c>
      <c r="BB130" s="145"/>
      <c r="BC130" s="146">
        <f t="shared" si="209"/>
        <v>0</v>
      </c>
      <c r="BD130" s="145"/>
      <c r="BE130" s="146">
        <f t="shared" si="210"/>
        <v>0</v>
      </c>
      <c r="BF130" s="147">
        <f t="shared" si="300"/>
        <v>0</v>
      </c>
      <c r="BG130" s="146">
        <f t="shared" si="300"/>
        <v>0</v>
      </c>
      <c r="BH130" s="96"/>
      <c r="BI130" s="97">
        <f t="shared" ref="BI130:BI137" si="333">BH130*$E130</f>
        <v>0</v>
      </c>
      <c r="BJ130" s="99"/>
      <c r="BK130" s="100">
        <f t="shared" ref="BK130:BK137" si="334">BJ130*$E130</f>
        <v>0</v>
      </c>
      <c r="BL130" s="99"/>
      <c r="BM130" s="100">
        <f t="shared" ref="BM130:BM137" si="335">BL130*$E130</f>
        <v>0</v>
      </c>
      <c r="BN130" s="99"/>
      <c r="BO130" s="100">
        <f t="shared" ref="BO130:BO137" si="336">BN130*$E130</f>
        <v>0</v>
      </c>
      <c r="BP130" s="99"/>
      <c r="BQ130" s="100">
        <f t="shared" ref="BQ130:BQ137" si="337">BP130*$E130</f>
        <v>0</v>
      </c>
      <c r="BR130" s="99"/>
      <c r="BS130" s="100">
        <f t="shared" ref="BS130:BS137" si="338">BR130*$E130</f>
        <v>0</v>
      </c>
      <c r="BT130" s="99"/>
      <c r="BU130" s="100">
        <f t="shared" ref="BU130:BU137" si="339">BT130*$E130</f>
        <v>0</v>
      </c>
      <c r="BV130" s="99"/>
      <c r="BW130" s="100">
        <f t="shared" ref="BW130:BW137" si="340">BV130*$E130</f>
        <v>0</v>
      </c>
      <c r="BX130" s="99"/>
      <c r="BY130" s="100">
        <f t="shared" ref="BY130:BY137" si="341">BX130*$E130</f>
        <v>0</v>
      </c>
      <c r="BZ130" s="99"/>
      <c r="CA130" s="100">
        <f t="shared" ref="CA130:CA137" si="342">BZ130*$E130</f>
        <v>0</v>
      </c>
      <c r="CB130" s="99"/>
      <c r="CC130" s="100">
        <f t="shared" ref="CC130:CC137" si="343">CB130*$E130</f>
        <v>0</v>
      </c>
      <c r="CD130" s="99"/>
      <c r="CE130" s="100">
        <f t="shared" ref="CE130:CE137" si="344">CD130*$E130</f>
        <v>0</v>
      </c>
      <c r="CF130" s="101">
        <f t="shared" si="323"/>
        <v>0</v>
      </c>
      <c r="CG130" s="100">
        <f t="shared" si="323"/>
        <v>0</v>
      </c>
    </row>
    <row r="131" spans="1:85" s="148" customFormat="1" ht="19.899999999999999" customHeight="1" x14ac:dyDescent="0.5">
      <c r="A131" s="94">
        <v>105</v>
      </c>
      <c r="B131" s="95" t="s">
        <v>153</v>
      </c>
      <c r="C131" s="95" t="s">
        <v>77</v>
      </c>
      <c r="D131" s="94">
        <f t="shared" si="325"/>
        <v>17</v>
      </c>
      <c r="E131" s="94">
        <v>1</v>
      </c>
      <c r="F131" s="94" t="s">
        <v>83</v>
      </c>
      <c r="G131" s="94"/>
      <c r="H131" s="94"/>
      <c r="I131" s="146">
        <f t="shared" si="196"/>
        <v>0</v>
      </c>
      <c r="J131" s="94"/>
      <c r="K131" s="146">
        <f t="shared" si="196"/>
        <v>0</v>
      </c>
      <c r="L131" s="94"/>
      <c r="M131" s="146">
        <f t="shared" si="196"/>
        <v>0</v>
      </c>
      <c r="N131" s="94"/>
      <c r="O131" s="146">
        <f t="shared" si="196"/>
        <v>0</v>
      </c>
      <c r="P131" s="94"/>
      <c r="Q131" s="146">
        <f t="shared" si="196"/>
        <v>0</v>
      </c>
      <c r="R131" s="94"/>
      <c r="S131" s="146">
        <f t="shared" si="196"/>
        <v>0</v>
      </c>
      <c r="T131" s="94"/>
      <c r="U131" s="146">
        <f t="shared" si="196"/>
        <v>0</v>
      </c>
      <c r="V131" s="94"/>
      <c r="W131" s="146">
        <f t="shared" si="196"/>
        <v>0</v>
      </c>
      <c r="X131" s="94"/>
      <c r="Y131" s="146">
        <f t="shared" si="196"/>
        <v>0</v>
      </c>
      <c r="Z131" s="94"/>
      <c r="AA131" s="146">
        <f t="shared" si="196"/>
        <v>0</v>
      </c>
      <c r="AB131" s="94"/>
      <c r="AC131" s="146">
        <f t="shared" ref="AC131:AC139" si="345">AB131*$E131</f>
        <v>0</v>
      </c>
      <c r="AD131" s="94"/>
      <c r="AE131" s="146">
        <f t="shared" si="197"/>
        <v>0</v>
      </c>
      <c r="AF131" s="147">
        <f t="shared" si="331"/>
        <v>0</v>
      </c>
      <c r="AG131" s="146">
        <f t="shared" si="332"/>
        <v>0</v>
      </c>
      <c r="AH131" s="145"/>
      <c r="AI131" s="146">
        <f t="shared" si="200"/>
        <v>0</v>
      </c>
      <c r="AJ131" s="145"/>
      <c r="AK131" s="146">
        <f t="shared" si="201"/>
        <v>0</v>
      </c>
      <c r="AL131" s="145"/>
      <c r="AM131" s="146">
        <f t="shared" si="201"/>
        <v>0</v>
      </c>
      <c r="AN131" s="145"/>
      <c r="AO131" s="146">
        <f t="shared" si="202"/>
        <v>0</v>
      </c>
      <c r="AP131" s="145"/>
      <c r="AQ131" s="146">
        <f t="shared" si="203"/>
        <v>0</v>
      </c>
      <c r="AR131" s="145"/>
      <c r="AS131" s="146">
        <f t="shared" si="204"/>
        <v>0</v>
      </c>
      <c r="AT131" s="145"/>
      <c r="AU131" s="146">
        <f t="shared" si="205"/>
        <v>0</v>
      </c>
      <c r="AV131" s="145"/>
      <c r="AW131" s="146">
        <f t="shared" si="206"/>
        <v>0</v>
      </c>
      <c r="AX131" s="145"/>
      <c r="AY131" s="146">
        <f t="shared" si="207"/>
        <v>0</v>
      </c>
      <c r="AZ131" s="145"/>
      <c r="BA131" s="146">
        <f t="shared" si="208"/>
        <v>0</v>
      </c>
      <c r="BB131" s="145"/>
      <c r="BC131" s="146">
        <f t="shared" si="209"/>
        <v>0</v>
      </c>
      <c r="BD131" s="145"/>
      <c r="BE131" s="146">
        <f t="shared" si="210"/>
        <v>0</v>
      </c>
      <c r="BF131" s="147">
        <f t="shared" si="300"/>
        <v>0</v>
      </c>
      <c r="BG131" s="146">
        <f t="shared" si="300"/>
        <v>0</v>
      </c>
      <c r="BH131" s="99"/>
      <c r="BI131" s="100">
        <f t="shared" si="333"/>
        <v>0</v>
      </c>
      <c r="BJ131" s="99"/>
      <c r="BK131" s="100">
        <f t="shared" si="334"/>
        <v>0</v>
      </c>
      <c r="BL131" s="99"/>
      <c r="BM131" s="100">
        <f t="shared" si="335"/>
        <v>0</v>
      </c>
      <c r="BN131" s="99"/>
      <c r="BO131" s="100">
        <f t="shared" si="336"/>
        <v>0</v>
      </c>
      <c r="BP131" s="99"/>
      <c r="BQ131" s="100">
        <f t="shared" si="337"/>
        <v>0</v>
      </c>
      <c r="BR131" s="99"/>
      <c r="BS131" s="100">
        <f t="shared" si="338"/>
        <v>0</v>
      </c>
      <c r="BT131" s="99"/>
      <c r="BU131" s="100">
        <f t="shared" si="339"/>
        <v>0</v>
      </c>
      <c r="BV131" s="99"/>
      <c r="BW131" s="100">
        <f t="shared" si="340"/>
        <v>0</v>
      </c>
      <c r="BX131" s="99"/>
      <c r="BY131" s="100">
        <f t="shared" si="341"/>
        <v>0</v>
      </c>
      <c r="BZ131" s="99"/>
      <c r="CA131" s="100">
        <f t="shared" si="342"/>
        <v>0</v>
      </c>
      <c r="CB131" s="99"/>
      <c r="CC131" s="100">
        <f t="shared" si="343"/>
        <v>0</v>
      </c>
      <c r="CD131" s="99"/>
      <c r="CE131" s="100">
        <f t="shared" si="344"/>
        <v>0</v>
      </c>
      <c r="CF131" s="101">
        <f t="shared" si="323"/>
        <v>0</v>
      </c>
      <c r="CG131" s="100">
        <f t="shared" si="323"/>
        <v>0</v>
      </c>
    </row>
    <row r="132" spans="1:85" s="148" customFormat="1" ht="19.899999999999999" customHeight="1" x14ac:dyDescent="0.5">
      <c r="A132" s="94">
        <v>106</v>
      </c>
      <c r="B132" s="95" t="s">
        <v>154</v>
      </c>
      <c r="C132" s="95" t="s">
        <v>74</v>
      </c>
      <c r="D132" s="94">
        <f t="shared" si="325"/>
        <v>17</v>
      </c>
      <c r="E132" s="94">
        <v>0.64</v>
      </c>
      <c r="F132" s="94" t="s">
        <v>85</v>
      </c>
      <c r="G132" s="94">
        <v>1350</v>
      </c>
      <c r="H132" s="94"/>
      <c r="I132" s="146">
        <f t="shared" si="196"/>
        <v>0</v>
      </c>
      <c r="J132" s="94"/>
      <c r="K132" s="146">
        <f t="shared" si="196"/>
        <v>0</v>
      </c>
      <c r="L132" s="94"/>
      <c r="M132" s="146">
        <f t="shared" si="196"/>
        <v>0</v>
      </c>
      <c r="N132" s="94"/>
      <c r="O132" s="146">
        <f t="shared" si="196"/>
        <v>0</v>
      </c>
      <c r="P132" s="94"/>
      <c r="Q132" s="146">
        <f t="shared" si="196"/>
        <v>0</v>
      </c>
      <c r="R132" s="94"/>
      <c r="S132" s="146">
        <f t="shared" si="196"/>
        <v>0</v>
      </c>
      <c r="T132" s="94"/>
      <c r="U132" s="146">
        <f t="shared" si="196"/>
        <v>0</v>
      </c>
      <c r="V132" s="94"/>
      <c r="W132" s="146">
        <f t="shared" si="196"/>
        <v>0</v>
      </c>
      <c r="X132" s="94"/>
      <c r="Y132" s="146">
        <f t="shared" si="196"/>
        <v>0</v>
      </c>
      <c r="Z132" s="94"/>
      <c r="AA132" s="146">
        <f t="shared" si="196"/>
        <v>0</v>
      </c>
      <c r="AB132" s="94"/>
      <c r="AC132" s="146">
        <f t="shared" si="345"/>
        <v>0</v>
      </c>
      <c r="AD132" s="94"/>
      <c r="AE132" s="146">
        <f t="shared" si="197"/>
        <v>0</v>
      </c>
      <c r="AF132" s="147">
        <f t="shared" si="331"/>
        <v>0</v>
      </c>
      <c r="AG132" s="146">
        <f t="shared" si="332"/>
        <v>0</v>
      </c>
      <c r="AH132" s="145"/>
      <c r="AI132" s="146">
        <f t="shared" si="200"/>
        <v>0</v>
      </c>
      <c r="AJ132" s="145"/>
      <c r="AK132" s="146">
        <f t="shared" si="201"/>
        <v>0</v>
      </c>
      <c r="AL132" s="145"/>
      <c r="AM132" s="146">
        <f t="shared" si="201"/>
        <v>0</v>
      </c>
      <c r="AN132" s="145"/>
      <c r="AO132" s="146">
        <f t="shared" si="202"/>
        <v>0</v>
      </c>
      <c r="AP132" s="145"/>
      <c r="AQ132" s="146">
        <f t="shared" si="203"/>
        <v>0</v>
      </c>
      <c r="AR132" s="145"/>
      <c r="AS132" s="146">
        <f t="shared" si="204"/>
        <v>0</v>
      </c>
      <c r="AT132" s="145"/>
      <c r="AU132" s="146">
        <f t="shared" si="205"/>
        <v>0</v>
      </c>
      <c r="AV132" s="145"/>
      <c r="AW132" s="146">
        <f t="shared" si="206"/>
        <v>0</v>
      </c>
      <c r="AX132" s="145"/>
      <c r="AY132" s="146">
        <f t="shared" si="207"/>
        <v>0</v>
      </c>
      <c r="AZ132" s="145"/>
      <c r="BA132" s="146">
        <f t="shared" si="208"/>
        <v>0</v>
      </c>
      <c r="BB132" s="145"/>
      <c r="BC132" s="146">
        <f t="shared" si="209"/>
        <v>0</v>
      </c>
      <c r="BD132" s="145"/>
      <c r="BE132" s="146">
        <f t="shared" si="210"/>
        <v>0</v>
      </c>
      <c r="BF132" s="147">
        <f t="shared" si="300"/>
        <v>0</v>
      </c>
      <c r="BG132" s="146">
        <f t="shared" si="300"/>
        <v>0</v>
      </c>
      <c r="BH132" s="99"/>
      <c r="BI132" s="100">
        <f t="shared" si="333"/>
        <v>0</v>
      </c>
      <c r="BJ132" s="99"/>
      <c r="BK132" s="100">
        <f t="shared" si="334"/>
        <v>0</v>
      </c>
      <c r="BL132" s="99"/>
      <c r="BM132" s="100">
        <f t="shared" si="335"/>
        <v>0</v>
      </c>
      <c r="BN132" s="99"/>
      <c r="BO132" s="100">
        <f t="shared" si="336"/>
        <v>0</v>
      </c>
      <c r="BP132" s="99"/>
      <c r="BQ132" s="100">
        <f t="shared" si="337"/>
        <v>0</v>
      </c>
      <c r="BR132" s="99"/>
      <c r="BS132" s="100">
        <f t="shared" si="338"/>
        <v>0</v>
      </c>
      <c r="BT132" s="99"/>
      <c r="BU132" s="100">
        <f t="shared" si="339"/>
        <v>0</v>
      </c>
      <c r="BV132" s="99"/>
      <c r="BW132" s="100">
        <f t="shared" si="340"/>
        <v>0</v>
      </c>
      <c r="BX132" s="99"/>
      <c r="BY132" s="100">
        <f t="shared" si="341"/>
        <v>0</v>
      </c>
      <c r="BZ132" s="99"/>
      <c r="CA132" s="100">
        <f t="shared" si="342"/>
        <v>0</v>
      </c>
      <c r="CB132" s="99"/>
      <c r="CC132" s="100">
        <f t="shared" si="343"/>
        <v>0</v>
      </c>
      <c r="CD132" s="99"/>
      <c r="CE132" s="100">
        <f t="shared" si="344"/>
        <v>0</v>
      </c>
      <c r="CF132" s="101">
        <f t="shared" si="323"/>
        <v>0</v>
      </c>
      <c r="CG132" s="100">
        <f t="shared" si="323"/>
        <v>0</v>
      </c>
    </row>
    <row r="133" spans="1:85" s="148" customFormat="1" ht="19.899999999999999" customHeight="1" x14ac:dyDescent="0.5">
      <c r="A133" s="94">
        <v>107</v>
      </c>
      <c r="B133" s="95" t="s">
        <v>156</v>
      </c>
      <c r="C133" s="95" t="s">
        <v>74</v>
      </c>
      <c r="D133" s="94">
        <f t="shared" si="325"/>
        <v>17</v>
      </c>
      <c r="E133" s="94">
        <v>0.64</v>
      </c>
      <c r="F133" s="94" t="s">
        <v>85</v>
      </c>
      <c r="G133" s="94"/>
      <c r="H133" s="94"/>
      <c r="I133" s="146">
        <f t="shared" si="196"/>
        <v>0</v>
      </c>
      <c r="J133" s="94"/>
      <c r="K133" s="146">
        <f t="shared" si="196"/>
        <v>0</v>
      </c>
      <c r="L133" s="94"/>
      <c r="M133" s="146">
        <f t="shared" si="196"/>
        <v>0</v>
      </c>
      <c r="N133" s="94"/>
      <c r="O133" s="146">
        <f t="shared" si="196"/>
        <v>0</v>
      </c>
      <c r="P133" s="94"/>
      <c r="Q133" s="146">
        <f t="shared" si="196"/>
        <v>0</v>
      </c>
      <c r="R133" s="94"/>
      <c r="S133" s="146">
        <f t="shared" si="196"/>
        <v>0</v>
      </c>
      <c r="T133" s="94"/>
      <c r="U133" s="146">
        <f t="shared" si="196"/>
        <v>0</v>
      </c>
      <c r="V133" s="94"/>
      <c r="W133" s="146">
        <f t="shared" si="196"/>
        <v>0</v>
      </c>
      <c r="X133" s="94"/>
      <c r="Y133" s="146">
        <f t="shared" si="196"/>
        <v>0</v>
      </c>
      <c r="Z133" s="94"/>
      <c r="AA133" s="146">
        <f t="shared" si="196"/>
        <v>0</v>
      </c>
      <c r="AB133" s="94"/>
      <c r="AC133" s="146">
        <f t="shared" si="345"/>
        <v>0</v>
      </c>
      <c r="AD133" s="94"/>
      <c r="AE133" s="146">
        <f t="shared" si="197"/>
        <v>0</v>
      </c>
      <c r="AF133" s="147">
        <f t="shared" si="331"/>
        <v>0</v>
      </c>
      <c r="AG133" s="146">
        <f t="shared" si="332"/>
        <v>0</v>
      </c>
      <c r="AH133" s="145"/>
      <c r="AI133" s="146">
        <f t="shared" si="200"/>
        <v>0</v>
      </c>
      <c r="AJ133" s="145"/>
      <c r="AK133" s="146">
        <f t="shared" si="201"/>
        <v>0</v>
      </c>
      <c r="AL133" s="145"/>
      <c r="AM133" s="146">
        <f t="shared" si="201"/>
        <v>0</v>
      </c>
      <c r="AN133" s="145"/>
      <c r="AO133" s="146">
        <f t="shared" si="202"/>
        <v>0</v>
      </c>
      <c r="AP133" s="145"/>
      <c r="AQ133" s="146">
        <f t="shared" si="203"/>
        <v>0</v>
      </c>
      <c r="AR133" s="145"/>
      <c r="AS133" s="146">
        <f t="shared" si="204"/>
        <v>0</v>
      </c>
      <c r="AT133" s="145"/>
      <c r="AU133" s="146">
        <f t="shared" si="205"/>
        <v>0</v>
      </c>
      <c r="AV133" s="145"/>
      <c r="AW133" s="146">
        <f t="shared" si="206"/>
        <v>0</v>
      </c>
      <c r="AX133" s="145"/>
      <c r="AY133" s="146">
        <f t="shared" si="207"/>
        <v>0</v>
      </c>
      <c r="AZ133" s="145"/>
      <c r="BA133" s="146">
        <f t="shared" si="208"/>
        <v>0</v>
      </c>
      <c r="BB133" s="145"/>
      <c r="BC133" s="146">
        <f t="shared" si="209"/>
        <v>0</v>
      </c>
      <c r="BD133" s="145"/>
      <c r="BE133" s="146">
        <f t="shared" si="210"/>
        <v>0</v>
      </c>
      <c r="BF133" s="147">
        <f t="shared" si="300"/>
        <v>0</v>
      </c>
      <c r="BG133" s="146">
        <f t="shared" si="300"/>
        <v>0</v>
      </c>
      <c r="BH133" s="99"/>
      <c r="BI133" s="100">
        <f t="shared" si="333"/>
        <v>0</v>
      </c>
      <c r="BJ133" s="99"/>
      <c r="BK133" s="100">
        <f t="shared" si="334"/>
        <v>0</v>
      </c>
      <c r="BL133" s="99"/>
      <c r="BM133" s="100">
        <f t="shared" si="335"/>
        <v>0</v>
      </c>
      <c r="BN133" s="99"/>
      <c r="BO133" s="100">
        <f t="shared" si="336"/>
        <v>0</v>
      </c>
      <c r="BP133" s="99"/>
      <c r="BQ133" s="100">
        <f t="shared" si="337"/>
        <v>0</v>
      </c>
      <c r="BR133" s="99"/>
      <c r="BS133" s="100">
        <f t="shared" si="338"/>
        <v>0</v>
      </c>
      <c r="BT133" s="99"/>
      <c r="BU133" s="100">
        <f t="shared" si="339"/>
        <v>0</v>
      </c>
      <c r="BV133" s="99"/>
      <c r="BW133" s="100">
        <f t="shared" si="340"/>
        <v>0</v>
      </c>
      <c r="BX133" s="99"/>
      <c r="BY133" s="100">
        <f t="shared" si="341"/>
        <v>0</v>
      </c>
      <c r="BZ133" s="99"/>
      <c r="CA133" s="100">
        <f t="shared" si="342"/>
        <v>0</v>
      </c>
      <c r="CB133" s="99"/>
      <c r="CC133" s="100">
        <f t="shared" si="343"/>
        <v>0</v>
      </c>
      <c r="CD133" s="99"/>
      <c r="CE133" s="100">
        <f t="shared" si="344"/>
        <v>0</v>
      </c>
      <c r="CF133" s="101">
        <f t="shared" si="323"/>
        <v>0</v>
      </c>
      <c r="CG133" s="100">
        <f t="shared" si="323"/>
        <v>0</v>
      </c>
    </row>
    <row r="134" spans="1:85" s="148" customFormat="1" ht="19.899999999999999" customHeight="1" x14ac:dyDescent="0.5">
      <c r="A134" s="94">
        <v>108</v>
      </c>
      <c r="B134" s="95" t="s">
        <v>157</v>
      </c>
      <c r="C134" s="95" t="s">
        <v>74</v>
      </c>
      <c r="D134" s="94">
        <f t="shared" si="325"/>
        <v>17</v>
      </c>
      <c r="E134" s="94">
        <v>0.64</v>
      </c>
      <c r="F134" s="94" t="s">
        <v>85</v>
      </c>
      <c r="G134" s="94"/>
      <c r="H134" s="94"/>
      <c r="I134" s="146">
        <f t="shared" si="196"/>
        <v>0</v>
      </c>
      <c r="J134" s="94"/>
      <c r="K134" s="146">
        <f t="shared" si="196"/>
        <v>0</v>
      </c>
      <c r="L134" s="94"/>
      <c r="M134" s="146">
        <f t="shared" si="196"/>
        <v>0</v>
      </c>
      <c r="N134" s="94"/>
      <c r="O134" s="146">
        <f t="shared" si="196"/>
        <v>0</v>
      </c>
      <c r="P134" s="94"/>
      <c r="Q134" s="146">
        <f t="shared" si="196"/>
        <v>0</v>
      </c>
      <c r="R134" s="94"/>
      <c r="S134" s="146">
        <f t="shared" si="196"/>
        <v>0</v>
      </c>
      <c r="T134" s="94"/>
      <c r="U134" s="146">
        <f t="shared" si="196"/>
        <v>0</v>
      </c>
      <c r="V134" s="94"/>
      <c r="W134" s="146">
        <f t="shared" si="196"/>
        <v>0</v>
      </c>
      <c r="X134" s="94"/>
      <c r="Y134" s="146">
        <f t="shared" si="196"/>
        <v>0</v>
      </c>
      <c r="Z134" s="94"/>
      <c r="AA134" s="146">
        <f t="shared" si="196"/>
        <v>0</v>
      </c>
      <c r="AB134" s="94"/>
      <c r="AC134" s="146">
        <f t="shared" si="345"/>
        <v>0</v>
      </c>
      <c r="AD134" s="94"/>
      <c r="AE134" s="146">
        <f t="shared" si="197"/>
        <v>0</v>
      </c>
      <c r="AF134" s="147">
        <f t="shared" si="331"/>
        <v>0</v>
      </c>
      <c r="AG134" s="146">
        <f t="shared" si="332"/>
        <v>0</v>
      </c>
      <c r="AH134" s="145"/>
      <c r="AI134" s="146">
        <f t="shared" si="200"/>
        <v>0</v>
      </c>
      <c r="AJ134" s="145"/>
      <c r="AK134" s="146">
        <f t="shared" si="201"/>
        <v>0</v>
      </c>
      <c r="AL134" s="145"/>
      <c r="AM134" s="146">
        <f t="shared" si="201"/>
        <v>0</v>
      </c>
      <c r="AN134" s="145"/>
      <c r="AO134" s="146">
        <f t="shared" si="202"/>
        <v>0</v>
      </c>
      <c r="AP134" s="145"/>
      <c r="AQ134" s="146">
        <f t="shared" si="203"/>
        <v>0</v>
      </c>
      <c r="AR134" s="145"/>
      <c r="AS134" s="146">
        <f t="shared" si="204"/>
        <v>0</v>
      </c>
      <c r="AT134" s="145"/>
      <c r="AU134" s="146">
        <f t="shared" si="205"/>
        <v>0</v>
      </c>
      <c r="AV134" s="145"/>
      <c r="AW134" s="146">
        <f t="shared" si="206"/>
        <v>0</v>
      </c>
      <c r="AX134" s="145"/>
      <c r="AY134" s="146">
        <f t="shared" si="207"/>
        <v>0</v>
      </c>
      <c r="AZ134" s="145"/>
      <c r="BA134" s="146">
        <f t="shared" si="208"/>
        <v>0</v>
      </c>
      <c r="BB134" s="145"/>
      <c r="BC134" s="146">
        <f t="shared" si="209"/>
        <v>0</v>
      </c>
      <c r="BD134" s="145"/>
      <c r="BE134" s="146">
        <f t="shared" si="210"/>
        <v>0</v>
      </c>
      <c r="BF134" s="147">
        <f t="shared" si="300"/>
        <v>0</v>
      </c>
      <c r="BG134" s="146">
        <f t="shared" si="300"/>
        <v>0</v>
      </c>
      <c r="BH134" s="99"/>
      <c r="BI134" s="100">
        <f t="shared" si="333"/>
        <v>0</v>
      </c>
      <c r="BJ134" s="99"/>
      <c r="BK134" s="100">
        <f t="shared" si="334"/>
        <v>0</v>
      </c>
      <c r="BL134" s="99"/>
      <c r="BM134" s="100">
        <f t="shared" si="335"/>
        <v>0</v>
      </c>
      <c r="BN134" s="99"/>
      <c r="BO134" s="100">
        <f t="shared" si="336"/>
        <v>0</v>
      </c>
      <c r="BP134" s="99"/>
      <c r="BQ134" s="100">
        <f t="shared" si="337"/>
        <v>0</v>
      </c>
      <c r="BR134" s="99"/>
      <c r="BS134" s="100">
        <f t="shared" si="338"/>
        <v>0</v>
      </c>
      <c r="BT134" s="99"/>
      <c r="BU134" s="100">
        <f t="shared" si="339"/>
        <v>0</v>
      </c>
      <c r="BV134" s="99"/>
      <c r="BW134" s="100">
        <f t="shared" si="340"/>
        <v>0</v>
      </c>
      <c r="BX134" s="99"/>
      <c r="BY134" s="100">
        <f t="shared" si="341"/>
        <v>0</v>
      </c>
      <c r="BZ134" s="99"/>
      <c r="CA134" s="100">
        <f t="shared" si="342"/>
        <v>0</v>
      </c>
      <c r="CB134" s="99"/>
      <c r="CC134" s="100">
        <f t="shared" si="343"/>
        <v>0</v>
      </c>
      <c r="CD134" s="99"/>
      <c r="CE134" s="100">
        <f t="shared" si="344"/>
        <v>0</v>
      </c>
      <c r="CF134" s="101">
        <f t="shared" si="323"/>
        <v>0</v>
      </c>
      <c r="CG134" s="100">
        <f t="shared" si="323"/>
        <v>0</v>
      </c>
    </row>
    <row r="135" spans="1:85" s="148" customFormat="1" ht="19.899999999999999" customHeight="1" x14ac:dyDescent="0.5">
      <c r="A135" s="94">
        <v>109</v>
      </c>
      <c r="B135" s="95" t="s">
        <v>158</v>
      </c>
      <c r="C135" s="95" t="s">
        <v>74</v>
      </c>
      <c r="D135" s="94">
        <f t="shared" si="325"/>
        <v>17</v>
      </c>
      <c r="E135" s="94">
        <v>0.64</v>
      </c>
      <c r="F135" s="94" t="s">
        <v>85</v>
      </c>
      <c r="G135" s="94">
        <v>1900</v>
      </c>
      <c r="H135" s="94"/>
      <c r="I135" s="146">
        <f t="shared" si="196"/>
        <v>0</v>
      </c>
      <c r="J135" s="94"/>
      <c r="K135" s="146">
        <f t="shared" si="196"/>
        <v>0</v>
      </c>
      <c r="L135" s="94"/>
      <c r="M135" s="146">
        <f t="shared" si="196"/>
        <v>0</v>
      </c>
      <c r="N135" s="94"/>
      <c r="O135" s="146">
        <f t="shared" si="196"/>
        <v>0</v>
      </c>
      <c r="P135" s="94"/>
      <c r="Q135" s="146">
        <f t="shared" si="196"/>
        <v>0</v>
      </c>
      <c r="R135" s="94">
        <v>84</v>
      </c>
      <c r="S135" s="146">
        <f t="shared" si="196"/>
        <v>53.76</v>
      </c>
      <c r="T135" s="94"/>
      <c r="U135" s="146">
        <f t="shared" si="196"/>
        <v>0</v>
      </c>
      <c r="V135" s="94"/>
      <c r="W135" s="146">
        <f t="shared" si="196"/>
        <v>0</v>
      </c>
      <c r="X135" s="94"/>
      <c r="Y135" s="146">
        <f t="shared" si="196"/>
        <v>0</v>
      </c>
      <c r="Z135" s="94"/>
      <c r="AA135" s="146">
        <f t="shared" si="196"/>
        <v>0</v>
      </c>
      <c r="AB135" s="94"/>
      <c r="AC135" s="146">
        <f t="shared" si="345"/>
        <v>0</v>
      </c>
      <c r="AD135" s="94"/>
      <c r="AE135" s="146">
        <f t="shared" si="197"/>
        <v>0</v>
      </c>
      <c r="AF135" s="147">
        <f t="shared" si="331"/>
        <v>84</v>
      </c>
      <c r="AG135" s="146">
        <f t="shared" si="332"/>
        <v>53.76</v>
      </c>
      <c r="AH135" s="145"/>
      <c r="AI135" s="146">
        <f t="shared" si="200"/>
        <v>0</v>
      </c>
      <c r="AJ135" s="145"/>
      <c r="AK135" s="146">
        <f t="shared" si="201"/>
        <v>0</v>
      </c>
      <c r="AL135" s="145"/>
      <c r="AM135" s="146">
        <f t="shared" si="201"/>
        <v>0</v>
      </c>
      <c r="AN135" s="145"/>
      <c r="AO135" s="146">
        <f t="shared" si="202"/>
        <v>0</v>
      </c>
      <c r="AP135" s="145"/>
      <c r="AQ135" s="146">
        <f t="shared" si="203"/>
        <v>0</v>
      </c>
      <c r="AR135" s="145"/>
      <c r="AS135" s="146">
        <f t="shared" si="204"/>
        <v>0</v>
      </c>
      <c r="AT135" s="145"/>
      <c r="AU135" s="146">
        <f t="shared" si="205"/>
        <v>0</v>
      </c>
      <c r="AV135" s="145"/>
      <c r="AW135" s="146">
        <f t="shared" si="206"/>
        <v>0</v>
      </c>
      <c r="AX135" s="145"/>
      <c r="AY135" s="146">
        <f t="shared" si="207"/>
        <v>0</v>
      </c>
      <c r="AZ135" s="145"/>
      <c r="BA135" s="146">
        <f t="shared" si="208"/>
        <v>0</v>
      </c>
      <c r="BB135" s="145"/>
      <c r="BC135" s="146">
        <f t="shared" si="209"/>
        <v>0</v>
      </c>
      <c r="BD135" s="145"/>
      <c r="BE135" s="146">
        <f t="shared" si="210"/>
        <v>0</v>
      </c>
      <c r="BF135" s="147">
        <f t="shared" si="300"/>
        <v>0</v>
      </c>
      <c r="BG135" s="146">
        <f t="shared" si="300"/>
        <v>0</v>
      </c>
      <c r="BH135" s="99"/>
      <c r="BI135" s="100">
        <f t="shared" si="333"/>
        <v>0</v>
      </c>
      <c r="BJ135" s="99"/>
      <c r="BK135" s="100">
        <f t="shared" si="334"/>
        <v>0</v>
      </c>
      <c r="BL135" s="99"/>
      <c r="BM135" s="100">
        <f t="shared" si="335"/>
        <v>0</v>
      </c>
      <c r="BN135" s="99"/>
      <c r="BO135" s="100">
        <f t="shared" si="336"/>
        <v>0</v>
      </c>
      <c r="BP135" s="99"/>
      <c r="BQ135" s="100">
        <f t="shared" si="337"/>
        <v>0</v>
      </c>
      <c r="BR135" s="99"/>
      <c r="BS135" s="100">
        <f t="shared" si="338"/>
        <v>0</v>
      </c>
      <c r="BT135" s="99"/>
      <c r="BU135" s="100">
        <f t="shared" si="339"/>
        <v>0</v>
      </c>
      <c r="BV135" s="99"/>
      <c r="BW135" s="100">
        <f t="shared" si="340"/>
        <v>0</v>
      </c>
      <c r="BX135" s="99"/>
      <c r="BY135" s="100">
        <f t="shared" si="341"/>
        <v>0</v>
      </c>
      <c r="BZ135" s="99"/>
      <c r="CA135" s="100">
        <f t="shared" si="342"/>
        <v>0</v>
      </c>
      <c r="CB135" s="99"/>
      <c r="CC135" s="100">
        <f t="shared" si="343"/>
        <v>0</v>
      </c>
      <c r="CD135" s="99"/>
      <c r="CE135" s="100">
        <f t="shared" si="344"/>
        <v>0</v>
      </c>
      <c r="CF135" s="101">
        <f t="shared" si="323"/>
        <v>0</v>
      </c>
      <c r="CG135" s="100">
        <f t="shared" si="323"/>
        <v>0</v>
      </c>
    </row>
    <row r="136" spans="1:85" s="148" customFormat="1" ht="19.899999999999999" customHeight="1" x14ac:dyDescent="0.5">
      <c r="A136" s="94">
        <v>110</v>
      </c>
      <c r="B136" s="95" t="s">
        <v>159</v>
      </c>
      <c r="C136" s="95" t="s">
        <v>74</v>
      </c>
      <c r="D136" s="94">
        <f t="shared" si="325"/>
        <v>17</v>
      </c>
      <c r="E136" s="94">
        <v>0.64</v>
      </c>
      <c r="F136" s="94" t="s">
        <v>85</v>
      </c>
      <c r="G136" s="94">
        <v>1850</v>
      </c>
      <c r="H136" s="94"/>
      <c r="I136" s="146">
        <f t="shared" si="196"/>
        <v>0</v>
      </c>
      <c r="J136" s="94"/>
      <c r="K136" s="146">
        <f t="shared" si="196"/>
        <v>0</v>
      </c>
      <c r="L136" s="94"/>
      <c r="M136" s="146">
        <f t="shared" si="196"/>
        <v>0</v>
      </c>
      <c r="N136" s="94"/>
      <c r="O136" s="146">
        <f t="shared" si="196"/>
        <v>0</v>
      </c>
      <c r="P136" s="94"/>
      <c r="Q136" s="146">
        <f t="shared" si="196"/>
        <v>0</v>
      </c>
      <c r="R136" s="94"/>
      <c r="S136" s="146">
        <f t="shared" si="196"/>
        <v>0</v>
      </c>
      <c r="T136" s="94"/>
      <c r="U136" s="146">
        <f t="shared" si="196"/>
        <v>0</v>
      </c>
      <c r="V136" s="94"/>
      <c r="W136" s="146">
        <f t="shared" si="196"/>
        <v>0</v>
      </c>
      <c r="X136" s="94"/>
      <c r="Y136" s="146">
        <f t="shared" si="196"/>
        <v>0</v>
      </c>
      <c r="Z136" s="94"/>
      <c r="AA136" s="146">
        <f t="shared" si="196"/>
        <v>0</v>
      </c>
      <c r="AB136" s="94"/>
      <c r="AC136" s="146">
        <f t="shared" si="345"/>
        <v>0</v>
      </c>
      <c r="AD136" s="94"/>
      <c r="AE136" s="146">
        <f t="shared" si="197"/>
        <v>0</v>
      </c>
      <c r="AF136" s="147">
        <f t="shared" si="331"/>
        <v>0</v>
      </c>
      <c r="AG136" s="146">
        <f t="shared" si="332"/>
        <v>0</v>
      </c>
      <c r="AH136" s="145"/>
      <c r="AI136" s="146">
        <f t="shared" si="200"/>
        <v>0</v>
      </c>
      <c r="AJ136" s="145"/>
      <c r="AK136" s="146">
        <f t="shared" si="201"/>
        <v>0</v>
      </c>
      <c r="AL136" s="145"/>
      <c r="AM136" s="146">
        <f t="shared" si="201"/>
        <v>0</v>
      </c>
      <c r="AN136" s="145"/>
      <c r="AO136" s="146">
        <f t="shared" si="202"/>
        <v>0</v>
      </c>
      <c r="AP136" s="145"/>
      <c r="AQ136" s="146">
        <f t="shared" si="203"/>
        <v>0</v>
      </c>
      <c r="AR136" s="145"/>
      <c r="AS136" s="146">
        <f t="shared" si="204"/>
        <v>0</v>
      </c>
      <c r="AT136" s="145"/>
      <c r="AU136" s="146">
        <f t="shared" si="205"/>
        <v>0</v>
      </c>
      <c r="AV136" s="145"/>
      <c r="AW136" s="146">
        <f t="shared" si="206"/>
        <v>0</v>
      </c>
      <c r="AX136" s="145"/>
      <c r="AY136" s="146">
        <f t="shared" si="207"/>
        <v>0</v>
      </c>
      <c r="AZ136" s="145"/>
      <c r="BA136" s="146">
        <f t="shared" si="208"/>
        <v>0</v>
      </c>
      <c r="BB136" s="145"/>
      <c r="BC136" s="146">
        <f t="shared" si="209"/>
        <v>0</v>
      </c>
      <c r="BD136" s="145"/>
      <c r="BE136" s="146">
        <f t="shared" si="210"/>
        <v>0</v>
      </c>
      <c r="BF136" s="147">
        <f t="shared" si="300"/>
        <v>0</v>
      </c>
      <c r="BG136" s="146">
        <f t="shared" si="300"/>
        <v>0</v>
      </c>
      <c r="BH136" s="99"/>
      <c r="BI136" s="100">
        <f t="shared" si="333"/>
        <v>0</v>
      </c>
      <c r="BJ136" s="99"/>
      <c r="BK136" s="100">
        <f t="shared" si="334"/>
        <v>0</v>
      </c>
      <c r="BL136" s="99"/>
      <c r="BM136" s="100">
        <f t="shared" si="335"/>
        <v>0</v>
      </c>
      <c r="BN136" s="99"/>
      <c r="BO136" s="100">
        <f t="shared" si="336"/>
        <v>0</v>
      </c>
      <c r="BP136" s="99"/>
      <c r="BQ136" s="100">
        <f t="shared" si="337"/>
        <v>0</v>
      </c>
      <c r="BR136" s="99"/>
      <c r="BS136" s="100">
        <f t="shared" si="338"/>
        <v>0</v>
      </c>
      <c r="BT136" s="99"/>
      <c r="BU136" s="100">
        <f t="shared" si="339"/>
        <v>0</v>
      </c>
      <c r="BV136" s="99"/>
      <c r="BW136" s="100">
        <f t="shared" si="340"/>
        <v>0</v>
      </c>
      <c r="BX136" s="99"/>
      <c r="BY136" s="100">
        <f t="shared" si="341"/>
        <v>0</v>
      </c>
      <c r="BZ136" s="99"/>
      <c r="CA136" s="100">
        <f t="shared" si="342"/>
        <v>0</v>
      </c>
      <c r="CB136" s="99"/>
      <c r="CC136" s="100">
        <f t="shared" si="343"/>
        <v>0</v>
      </c>
      <c r="CD136" s="99"/>
      <c r="CE136" s="100">
        <f t="shared" si="344"/>
        <v>0</v>
      </c>
      <c r="CF136" s="101">
        <f t="shared" si="323"/>
        <v>0</v>
      </c>
      <c r="CG136" s="100">
        <f t="shared" si="323"/>
        <v>0</v>
      </c>
    </row>
    <row r="137" spans="1:85" s="148" customFormat="1" ht="19.899999999999999" customHeight="1" x14ac:dyDescent="0.5">
      <c r="A137" s="94">
        <v>111</v>
      </c>
      <c r="B137" s="95" t="s">
        <v>160</v>
      </c>
      <c r="C137" s="95" t="s">
        <v>74</v>
      </c>
      <c r="D137" s="94">
        <f t="shared" si="325"/>
        <v>17</v>
      </c>
      <c r="E137" s="94">
        <v>0.64</v>
      </c>
      <c r="F137" s="94" t="s">
        <v>83</v>
      </c>
      <c r="G137" s="94"/>
      <c r="H137" s="94"/>
      <c r="I137" s="146">
        <f t="shared" si="196"/>
        <v>0</v>
      </c>
      <c r="J137" s="94"/>
      <c r="K137" s="146">
        <f t="shared" si="196"/>
        <v>0</v>
      </c>
      <c r="L137" s="94"/>
      <c r="M137" s="146">
        <f t="shared" si="196"/>
        <v>0</v>
      </c>
      <c r="N137" s="94"/>
      <c r="O137" s="146">
        <f t="shared" si="196"/>
        <v>0</v>
      </c>
      <c r="P137" s="94"/>
      <c r="Q137" s="146">
        <f t="shared" si="196"/>
        <v>0</v>
      </c>
      <c r="R137" s="94"/>
      <c r="S137" s="146">
        <f t="shared" si="196"/>
        <v>0</v>
      </c>
      <c r="T137" s="94"/>
      <c r="U137" s="146">
        <f t="shared" si="196"/>
        <v>0</v>
      </c>
      <c r="V137" s="94"/>
      <c r="W137" s="146">
        <f t="shared" si="196"/>
        <v>0</v>
      </c>
      <c r="X137" s="94"/>
      <c r="Y137" s="146">
        <f t="shared" si="196"/>
        <v>0</v>
      </c>
      <c r="Z137" s="94"/>
      <c r="AA137" s="146">
        <f t="shared" si="196"/>
        <v>0</v>
      </c>
      <c r="AB137" s="94"/>
      <c r="AC137" s="146">
        <f t="shared" si="345"/>
        <v>0</v>
      </c>
      <c r="AD137" s="94"/>
      <c r="AE137" s="146">
        <f t="shared" si="197"/>
        <v>0</v>
      </c>
      <c r="AF137" s="147">
        <f t="shared" si="331"/>
        <v>0</v>
      </c>
      <c r="AG137" s="146">
        <f t="shared" si="332"/>
        <v>0</v>
      </c>
      <c r="AH137" s="145"/>
      <c r="AI137" s="146">
        <f t="shared" si="200"/>
        <v>0</v>
      </c>
      <c r="AJ137" s="145"/>
      <c r="AK137" s="146">
        <f t="shared" si="201"/>
        <v>0</v>
      </c>
      <c r="AL137" s="145"/>
      <c r="AM137" s="146">
        <f t="shared" si="201"/>
        <v>0</v>
      </c>
      <c r="AN137" s="145"/>
      <c r="AO137" s="146">
        <f t="shared" si="202"/>
        <v>0</v>
      </c>
      <c r="AP137" s="145"/>
      <c r="AQ137" s="146">
        <f t="shared" si="203"/>
        <v>0</v>
      </c>
      <c r="AR137" s="145"/>
      <c r="AS137" s="146">
        <f t="shared" si="204"/>
        <v>0</v>
      </c>
      <c r="AT137" s="145"/>
      <c r="AU137" s="146">
        <f t="shared" si="205"/>
        <v>0</v>
      </c>
      <c r="AV137" s="145"/>
      <c r="AW137" s="146">
        <f t="shared" si="206"/>
        <v>0</v>
      </c>
      <c r="AX137" s="145"/>
      <c r="AY137" s="146">
        <f t="shared" si="207"/>
        <v>0</v>
      </c>
      <c r="AZ137" s="145"/>
      <c r="BA137" s="146">
        <f t="shared" si="208"/>
        <v>0</v>
      </c>
      <c r="BB137" s="145"/>
      <c r="BC137" s="146">
        <f t="shared" si="209"/>
        <v>0</v>
      </c>
      <c r="BD137" s="145"/>
      <c r="BE137" s="146">
        <f t="shared" si="210"/>
        <v>0</v>
      </c>
      <c r="BF137" s="147">
        <f t="shared" si="300"/>
        <v>0</v>
      </c>
      <c r="BG137" s="146">
        <f t="shared" si="300"/>
        <v>0</v>
      </c>
      <c r="BH137" s="99"/>
      <c r="BI137" s="100">
        <f t="shared" si="333"/>
        <v>0</v>
      </c>
      <c r="BJ137" s="99"/>
      <c r="BK137" s="100">
        <f t="shared" si="334"/>
        <v>0</v>
      </c>
      <c r="BL137" s="99"/>
      <c r="BM137" s="100">
        <f t="shared" si="335"/>
        <v>0</v>
      </c>
      <c r="BN137" s="99"/>
      <c r="BO137" s="100">
        <f t="shared" si="336"/>
        <v>0</v>
      </c>
      <c r="BP137" s="99"/>
      <c r="BQ137" s="100">
        <f t="shared" si="337"/>
        <v>0</v>
      </c>
      <c r="BR137" s="99"/>
      <c r="BS137" s="100">
        <f t="shared" si="338"/>
        <v>0</v>
      </c>
      <c r="BT137" s="99"/>
      <c r="BU137" s="100">
        <f t="shared" si="339"/>
        <v>0</v>
      </c>
      <c r="BV137" s="99"/>
      <c r="BW137" s="100">
        <f t="shared" si="340"/>
        <v>0</v>
      </c>
      <c r="BX137" s="99"/>
      <c r="BY137" s="100">
        <f t="shared" si="341"/>
        <v>0</v>
      </c>
      <c r="BZ137" s="99"/>
      <c r="CA137" s="100">
        <f t="shared" si="342"/>
        <v>0</v>
      </c>
      <c r="CB137" s="99"/>
      <c r="CC137" s="100">
        <f t="shared" si="343"/>
        <v>0</v>
      </c>
      <c r="CD137" s="99"/>
      <c r="CE137" s="100">
        <f t="shared" si="344"/>
        <v>0</v>
      </c>
      <c r="CF137" s="101">
        <f t="shared" si="323"/>
        <v>0</v>
      </c>
      <c r="CG137" s="100">
        <f t="shared" si="323"/>
        <v>0</v>
      </c>
    </row>
    <row r="138" spans="1:85" s="148" customFormat="1" ht="19.899999999999999" customHeight="1" x14ac:dyDescent="0.5">
      <c r="A138" s="94">
        <v>112</v>
      </c>
      <c r="B138" s="95" t="s">
        <v>161</v>
      </c>
      <c r="C138" s="95"/>
      <c r="D138" s="94">
        <f t="shared" si="325"/>
        <v>17</v>
      </c>
      <c r="E138" s="94">
        <v>0.64</v>
      </c>
      <c r="F138" s="94"/>
      <c r="G138" s="94"/>
      <c r="H138" s="94"/>
      <c r="I138" s="146"/>
      <c r="J138" s="94"/>
      <c r="K138" s="146"/>
      <c r="L138" s="94"/>
      <c r="M138" s="146"/>
      <c r="N138" s="94"/>
      <c r="O138" s="146"/>
      <c r="P138" s="94"/>
      <c r="Q138" s="146"/>
      <c r="R138" s="94"/>
      <c r="S138" s="146"/>
      <c r="T138" s="94"/>
      <c r="U138" s="146"/>
      <c r="V138" s="94"/>
      <c r="W138" s="146"/>
      <c r="X138" s="94"/>
      <c r="Y138" s="146"/>
      <c r="Z138" s="94"/>
      <c r="AA138" s="146"/>
      <c r="AB138" s="94"/>
      <c r="AC138" s="146"/>
      <c r="AD138" s="94"/>
      <c r="AE138" s="146"/>
      <c r="AF138" s="147"/>
      <c r="AG138" s="146"/>
      <c r="AH138" s="145"/>
      <c r="AI138" s="146"/>
      <c r="AJ138" s="145"/>
      <c r="AK138" s="146"/>
      <c r="AL138" s="145"/>
      <c r="AM138" s="146"/>
      <c r="AN138" s="145"/>
      <c r="AO138" s="146"/>
      <c r="AP138" s="145"/>
      <c r="AQ138" s="146"/>
      <c r="AR138" s="145"/>
      <c r="AS138" s="146"/>
      <c r="AT138" s="145"/>
      <c r="AU138" s="146"/>
      <c r="AV138" s="145"/>
      <c r="AW138" s="146"/>
      <c r="AX138" s="145"/>
      <c r="AY138" s="146"/>
      <c r="AZ138" s="145"/>
      <c r="BA138" s="146"/>
      <c r="BB138" s="145"/>
      <c r="BC138" s="146"/>
      <c r="BD138" s="145"/>
      <c r="BE138" s="146"/>
      <c r="BF138" s="147"/>
      <c r="BG138" s="146"/>
      <c r="BH138" s="99"/>
      <c r="BI138" s="100"/>
      <c r="BJ138" s="99"/>
      <c r="BK138" s="100"/>
      <c r="BL138" s="99"/>
      <c r="BM138" s="100"/>
      <c r="BN138" s="99"/>
      <c r="BO138" s="100"/>
      <c r="BP138" s="99"/>
      <c r="BQ138" s="100"/>
      <c r="BR138" s="99"/>
      <c r="BS138" s="100"/>
      <c r="BT138" s="99"/>
      <c r="BU138" s="100"/>
      <c r="BV138" s="99"/>
      <c r="BW138" s="100"/>
      <c r="BX138" s="99"/>
      <c r="BY138" s="100"/>
      <c r="BZ138" s="99"/>
      <c r="CA138" s="100"/>
      <c r="CB138" s="99"/>
      <c r="CC138" s="100"/>
      <c r="CD138" s="99"/>
      <c r="CE138" s="100"/>
      <c r="CF138" s="101">
        <f t="shared" si="323"/>
        <v>0</v>
      </c>
      <c r="CG138" s="100">
        <f t="shared" si="323"/>
        <v>0</v>
      </c>
    </row>
    <row r="139" spans="1:85" s="148" customFormat="1" ht="19.899999999999999" customHeight="1" x14ac:dyDescent="0.5">
      <c r="A139" s="94">
        <v>113</v>
      </c>
      <c r="B139" s="95" t="s">
        <v>162</v>
      </c>
      <c r="C139" s="95"/>
      <c r="D139" s="94">
        <f t="shared" si="325"/>
        <v>17</v>
      </c>
      <c r="E139" s="94">
        <v>0.64</v>
      </c>
      <c r="F139" s="94" t="s">
        <v>163</v>
      </c>
      <c r="G139" s="94"/>
      <c r="H139" s="94"/>
      <c r="I139" s="146">
        <f t="shared" si="196"/>
        <v>0</v>
      </c>
      <c r="J139" s="94"/>
      <c r="K139" s="146">
        <f t="shared" si="196"/>
        <v>0</v>
      </c>
      <c r="L139" s="94"/>
      <c r="M139" s="146">
        <f t="shared" si="196"/>
        <v>0</v>
      </c>
      <c r="N139" s="94"/>
      <c r="O139" s="146">
        <f t="shared" si="196"/>
        <v>0</v>
      </c>
      <c r="P139" s="94"/>
      <c r="Q139" s="146">
        <f t="shared" si="196"/>
        <v>0</v>
      </c>
      <c r="R139" s="94"/>
      <c r="S139" s="146">
        <f t="shared" si="196"/>
        <v>0</v>
      </c>
      <c r="T139" s="94"/>
      <c r="U139" s="146">
        <f t="shared" si="196"/>
        <v>0</v>
      </c>
      <c r="V139" s="94"/>
      <c r="W139" s="146">
        <f t="shared" si="196"/>
        <v>0</v>
      </c>
      <c r="X139" s="94"/>
      <c r="Y139" s="146">
        <f t="shared" si="196"/>
        <v>0</v>
      </c>
      <c r="Z139" s="94"/>
      <c r="AA139" s="146">
        <f t="shared" si="196"/>
        <v>0</v>
      </c>
      <c r="AB139" s="94"/>
      <c r="AC139" s="146">
        <f t="shared" si="345"/>
        <v>0</v>
      </c>
      <c r="AD139" s="94"/>
      <c r="AE139" s="146">
        <f t="shared" si="197"/>
        <v>0</v>
      </c>
      <c r="AF139" s="147">
        <f t="shared" ref="AF139" si="346">SUM(H139,J139,L139,N139,P139,R139,T139,V139,X139,Z139,AB139,AD139)</f>
        <v>0</v>
      </c>
      <c r="AG139" s="146">
        <f t="shared" ref="AG139" si="347">SUM(I139,K139,M139,O139,Q139,S139,U139,W139,Y139,AA139,AC139,AE139)</f>
        <v>0</v>
      </c>
      <c r="AH139" s="99"/>
      <c r="AI139" s="146">
        <f t="shared" si="200"/>
        <v>0</v>
      </c>
      <c r="AJ139" s="145"/>
      <c r="AK139" s="146">
        <f t="shared" si="201"/>
        <v>0</v>
      </c>
      <c r="AL139" s="145"/>
      <c r="AM139" s="146">
        <f t="shared" si="201"/>
        <v>0</v>
      </c>
      <c r="AN139" s="145"/>
      <c r="AO139" s="146">
        <f t="shared" si="202"/>
        <v>0</v>
      </c>
      <c r="AP139" s="145"/>
      <c r="AQ139" s="146">
        <f t="shared" si="203"/>
        <v>0</v>
      </c>
      <c r="AR139" s="145"/>
      <c r="AS139" s="146">
        <f t="shared" si="204"/>
        <v>0</v>
      </c>
      <c r="AT139" s="145"/>
      <c r="AU139" s="146">
        <f t="shared" si="205"/>
        <v>0</v>
      </c>
      <c r="AV139" s="145"/>
      <c r="AW139" s="146">
        <f t="shared" si="206"/>
        <v>0</v>
      </c>
      <c r="AX139" s="145"/>
      <c r="AY139" s="146">
        <f t="shared" si="207"/>
        <v>0</v>
      </c>
      <c r="AZ139" s="145"/>
      <c r="BA139" s="146">
        <f t="shared" si="208"/>
        <v>0</v>
      </c>
      <c r="BB139" s="145"/>
      <c r="BC139" s="146">
        <f t="shared" si="209"/>
        <v>0</v>
      </c>
      <c r="BD139" s="145"/>
      <c r="BE139" s="146">
        <f t="shared" si="210"/>
        <v>0</v>
      </c>
      <c r="BF139" s="147">
        <f t="shared" si="300"/>
        <v>0</v>
      </c>
      <c r="BG139" s="146">
        <f t="shared" si="300"/>
        <v>0</v>
      </c>
      <c r="BH139" s="99"/>
      <c r="BI139" s="100">
        <f t="shared" ref="BI139" si="348">BH139*$E139</f>
        <v>0</v>
      </c>
      <c r="BJ139" s="99"/>
      <c r="BK139" s="100">
        <f t="shared" ref="BK139" si="349">BJ139*$E139</f>
        <v>0</v>
      </c>
      <c r="BL139" s="99"/>
      <c r="BM139" s="100">
        <f t="shared" ref="BM139" si="350">BL139*$E139</f>
        <v>0</v>
      </c>
      <c r="BN139" s="99"/>
      <c r="BO139" s="100">
        <f t="shared" ref="BO139" si="351">BN139*$E139</f>
        <v>0</v>
      </c>
      <c r="BP139" s="99"/>
      <c r="BQ139" s="100">
        <f t="shared" ref="BQ139" si="352">BP139*$E139</f>
        <v>0</v>
      </c>
      <c r="BR139" s="99"/>
      <c r="BS139" s="100">
        <f t="shared" ref="BS139" si="353">BR139*$E139</f>
        <v>0</v>
      </c>
      <c r="BT139" s="99"/>
      <c r="BU139" s="100">
        <f t="shared" ref="BU139" si="354">BT139*$E139</f>
        <v>0</v>
      </c>
      <c r="BV139" s="99"/>
      <c r="BW139" s="100">
        <f t="shared" ref="BW139" si="355">BV139*$E139</f>
        <v>0</v>
      </c>
      <c r="BX139" s="99"/>
      <c r="BY139" s="100">
        <f t="shared" ref="BY139" si="356">BX139*$E139</f>
        <v>0</v>
      </c>
      <c r="BZ139" s="99"/>
      <c r="CA139" s="100">
        <f t="shared" ref="CA139" si="357">BZ139*$E139</f>
        <v>0</v>
      </c>
      <c r="CB139" s="99"/>
      <c r="CC139" s="100">
        <f t="shared" ref="CC139" si="358">CB139*$E139</f>
        <v>0</v>
      </c>
      <c r="CD139" s="99"/>
      <c r="CE139" s="100">
        <f t="shared" ref="CE139" si="359">CD139*$E139</f>
        <v>0</v>
      </c>
      <c r="CF139" s="101">
        <f t="shared" si="323"/>
        <v>0</v>
      </c>
      <c r="CG139" s="100">
        <f t="shared" si="323"/>
        <v>0</v>
      </c>
    </row>
    <row r="140" spans="1:85" s="148" customFormat="1" ht="19.899999999999999" customHeight="1" x14ac:dyDescent="0.5">
      <c r="A140" s="94">
        <v>114</v>
      </c>
      <c r="B140" s="95" t="s">
        <v>228</v>
      </c>
      <c r="C140" s="95"/>
      <c r="D140" s="94">
        <f t="shared" ref="D140:D141" si="360">RANK(BF140,$BF$4:$BF$147)</f>
        <v>17</v>
      </c>
      <c r="E140" s="94"/>
      <c r="F140" s="94"/>
      <c r="G140" s="94"/>
      <c r="H140" s="94"/>
      <c r="I140" s="146"/>
      <c r="J140" s="94"/>
      <c r="K140" s="146"/>
      <c r="L140" s="94"/>
      <c r="M140" s="146"/>
      <c r="N140" s="94"/>
      <c r="O140" s="146"/>
      <c r="P140" s="94"/>
      <c r="Q140" s="146"/>
      <c r="R140" s="94"/>
      <c r="S140" s="146"/>
      <c r="T140" s="94"/>
      <c r="U140" s="146"/>
      <c r="V140" s="94"/>
      <c r="W140" s="146"/>
      <c r="X140" s="94"/>
      <c r="Y140" s="146"/>
      <c r="Z140" s="94"/>
      <c r="AA140" s="146"/>
      <c r="AB140" s="94"/>
      <c r="AC140" s="146"/>
      <c r="AD140" s="94"/>
      <c r="AE140" s="146"/>
      <c r="AF140" s="147"/>
      <c r="AG140" s="146"/>
      <c r="AH140" s="99"/>
      <c r="AI140" s="146"/>
      <c r="AJ140" s="145"/>
      <c r="AK140" s="146"/>
      <c r="AL140" s="145"/>
      <c r="AM140" s="146"/>
      <c r="AN140" s="145"/>
      <c r="AO140" s="146"/>
      <c r="AP140" s="145"/>
      <c r="AQ140" s="146"/>
      <c r="AR140" s="145"/>
      <c r="AS140" s="146"/>
      <c r="AT140" s="145"/>
      <c r="AU140" s="146"/>
      <c r="AV140" s="145"/>
      <c r="AW140" s="146"/>
      <c r="AX140" s="145"/>
      <c r="AY140" s="146"/>
      <c r="AZ140" s="145"/>
      <c r="BA140" s="146"/>
      <c r="BB140" s="145"/>
      <c r="BC140" s="146"/>
      <c r="BD140" s="145"/>
      <c r="BE140" s="146"/>
      <c r="BF140" s="147"/>
      <c r="BG140" s="146"/>
      <c r="BH140" s="99"/>
      <c r="BI140" s="100"/>
      <c r="BJ140" s="99"/>
      <c r="BK140" s="100"/>
      <c r="BL140" s="99"/>
      <c r="BM140" s="100"/>
      <c r="BN140" s="99"/>
      <c r="BO140" s="100"/>
      <c r="BP140" s="99"/>
      <c r="BQ140" s="100"/>
      <c r="BR140" s="99"/>
      <c r="BS140" s="100"/>
      <c r="BT140" s="99"/>
      <c r="BU140" s="100"/>
      <c r="BV140" s="99"/>
      <c r="BW140" s="100"/>
      <c r="BX140" s="99"/>
      <c r="BY140" s="100"/>
      <c r="BZ140" s="99"/>
      <c r="CA140" s="100"/>
      <c r="CB140" s="99"/>
      <c r="CC140" s="100"/>
      <c r="CD140" s="99"/>
      <c r="CE140" s="100"/>
      <c r="CF140" s="101"/>
      <c r="CG140" s="100"/>
    </row>
    <row r="141" spans="1:85" s="148" customFormat="1" ht="19.899999999999999" customHeight="1" x14ac:dyDescent="0.5">
      <c r="A141" s="94">
        <v>115</v>
      </c>
      <c r="B141" s="95" t="s">
        <v>229</v>
      </c>
      <c r="C141" s="95"/>
      <c r="D141" s="94">
        <f t="shared" si="360"/>
        <v>17</v>
      </c>
      <c r="E141" s="94"/>
      <c r="F141" s="94"/>
      <c r="G141" s="94"/>
      <c r="H141" s="94"/>
      <c r="I141" s="146"/>
      <c r="J141" s="94"/>
      <c r="K141" s="146"/>
      <c r="L141" s="94"/>
      <c r="M141" s="146"/>
      <c r="N141" s="94"/>
      <c r="O141" s="146"/>
      <c r="P141" s="94"/>
      <c r="Q141" s="146"/>
      <c r="R141" s="94"/>
      <c r="S141" s="146"/>
      <c r="T141" s="94"/>
      <c r="U141" s="146"/>
      <c r="V141" s="94"/>
      <c r="W141" s="146"/>
      <c r="X141" s="94"/>
      <c r="Y141" s="146"/>
      <c r="Z141" s="94"/>
      <c r="AA141" s="146"/>
      <c r="AB141" s="94"/>
      <c r="AC141" s="146"/>
      <c r="AD141" s="94"/>
      <c r="AE141" s="146"/>
      <c r="AF141" s="147"/>
      <c r="AG141" s="146"/>
      <c r="AH141" s="99"/>
      <c r="AI141" s="146"/>
      <c r="AJ141" s="145"/>
      <c r="AK141" s="146"/>
      <c r="AL141" s="145"/>
      <c r="AM141" s="146"/>
      <c r="AN141" s="145"/>
      <c r="AO141" s="146"/>
      <c r="AP141" s="145"/>
      <c r="AQ141" s="146"/>
      <c r="AR141" s="145"/>
      <c r="AS141" s="146"/>
      <c r="AT141" s="145"/>
      <c r="AU141" s="146"/>
      <c r="AV141" s="145"/>
      <c r="AW141" s="146"/>
      <c r="AX141" s="145"/>
      <c r="AY141" s="146"/>
      <c r="AZ141" s="145"/>
      <c r="BA141" s="146"/>
      <c r="BB141" s="145"/>
      <c r="BC141" s="146"/>
      <c r="BD141" s="145"/>
      <c r="BE141" s="146"/>
      <c r="BF141" s="147"/>
      <c r="BG141" s="146"/>
      <c r="BH141" s="99"/>
      <c r="BI141" s="100"/>
      <c r="BJ141" s="99"/>
      <c r="BK141" s="100"/>
      <c r="BL141" s="99"/>
      <c r="BM141" s="100"/>
      <c r="BN141" s="99"/>
      <c r="BO141" s="100"/>
      <c r="BP141" s="99"/>
      <c r="BQ141" s="100"/>
      <c r="BR141" s="99"/>
      <c r="BS141" s="100"/>
      <c r="BT141" s="99"/>
      <c r="BU141" s="100"/>
      <c r="BV141" s="99"/>
      <c r="BW141" s="100"/>
      <c r="BX141" s="99"/>
      <c r="BY141" s="100"/>
      <c r="BZ141" s="99"/>
      <c r="CA141" s="100"/>
      <c r="CB141" s="99"/>
      <c r="CC141" s="100"/>
      <c r="CD141" s="99"/>
      <c r="CE141" s="100"/>
      <c r="CF141" s="101"/>
      <c r="CG141" s="100"/>
    </row>
    <row r="142" spans="1:85" s="148" customFormat="1" ht="19.899999999999999" customHeight="1" x14ac:dyDescent="0.5">
      <c r="A142" s="94"/>
      <c r="B142" s="95"/>
      <c r="C142" s="95"/>
      <c r="D142" s="94"/>
      <c r="E142" s="94"/>
      <c r="F142" s="94"/>
      <c r="G142" s="94"/>
      <c r="H142" s="94"/>
      <c r="I142" s="146"/>
      <c r="J142" s="94"/>
      <c r="K142" s="146"/>
      <c r="L142" s="94"/>
      <c r="M142" s="146"/>
      <c r="N142" s="94"/>
      <c r="O142" s="146"/>
      <c r="P142" s="94"/>
      <c r="Q142" s="146"/>
      <c r="R142" s="94"/>
      <c r="S142" s="146"/>
      <c r="T142" s="94"/>
      <c r="U142" s="146"/>
      <c r="V142" s="94"/>
      <c r="W142" s="146"/>
      <c r="X142" s="94"/>
      <c r="Y142" s="146"/>
      <c r="Z142" s="94"/>
      <c r="AA142" s="146"/>
      <c r="AB142" s="94"/>
      <c r="AC142" s="146"/>
      <c r="AD142" s="94"/>
      <c r="AE142" s="146"/>
      <c r="AF142" s="147"/>
      <c r="AG142" s="146"/>
      <c r="AH142" s="99"/>
      <c r="AI142" s="146"/>
      <c r="AJ142" s="145"/>
      <c r="AK142" s="146"/>
      <c r="AL142" s="145"/>
      <c r="AM142" s="146"/>
      <c r="AN142" s="145"/>
      <c r="AO142" s="146"/>
      <c r="AP142" s="145"/>
      <c r="AQ142" s="146"/>
      <c r="AR142" s="145"/>
      <c r="AS142" s="146"/>
      <c r="AT142" s="145"/>
      <c r="AU142" s="146"/>
      <c r="AV142" s="145"/>
      <c r="AW142" s="146"/>
      <c r="AX142" s="145"/>
      <c r="AY142" s="146"/>
      <c r="AZ142" s="145"/>
      <c r="BA142" s="146"/>
      <c r="BB142" s="145"/>
      <c r="BC142" s="146"/>
      <c r="BD142" s="145"/>
      <c r="BE142" s="146"/>
      <c r="BF142" s="147"/>
      <c r="BG142" s="146"/>
      <c r="BH142" s="99"/>
      <c r="BI142" s="100"/>
      <c r="BJ142" s="99"/>
      <c r="BK142" s="100"/>
      <c r="BL142" s="99"/>
      <c r="BM142" s="100"/>
      <c r="BN142" s="99"/>
      <c r="BO142" s="100"/>
      <c r="BP142" s="99"/>
      <c r="BQ142" s="100"/>
      <c r="BR142" s="99"/>
      <c r="BS142" s="100"/>
      <c r="BT142" s="99"/>
      <c r="BU142" s="100"/>
      <c r="BV142" s="99"/>
      <c r="BW142" s="100"/>
      <c r="BX142" s="99"/>
      <c r="BY142" s="100"/>
      <c r="BZ142" s="99"/>
      <c r="CA142" s="100"/>
      <c r="CB142" s="99"/>
      <c r="CC142" s="100"/>
      <c r="CD142" s="99"/>
      <c r="CE142" s="100"/>
      <c r="CF142" s="101">
        <f t="shared" si="323"/>
        <v>0</v>
      </c>
      <c r="CG142" s="100">
        <f t="shared" si="323"/>
        <v>0</v>
      </c>
    </row>
    <row r="143" spans="1:85" s="148" customFormat="1" ht="19.899999999999999" customHeight="1" x14ac:dyDescent="0.5">
      <c r="A143" s="94">
        <v>116</v>
      </c>
      <c r="B143" s="95" t="s">
        <v>164</v>
      </c>
      <c r="C143" s="95" t="s">
        <v>74</v>
      </c>
      <c r="D143" s="94">
        <f>RANK(BF143,$BF$4:$BF$147)</f>
        <v>17</v>
      </c>
      <c r="E143" s="94">
        <v>0.7</v>
      </c>
      <c r="F143" s="94" t="s">
        <v>75</v>
      </c>
      <c r="G143" s="94"/>
      <c r="H143" s="94"/>
      <c r="I143" s="146">
        <f t="shared" ref="I143:AE144" si="361">H143*$E143</f>
        <v>0</v>
      </c>
      <c r="J143" s="94"/>
      <c r="K143" s="146">
        <f t="shared" si="361"/>
        <v>0</v>
      </c>
      <c r="L143" s="94"/>
      <c r="M143" s="146">
        <f t="shared" si="361"/>
        <v>0</v>
      </c>
      <c r="N143" s="94"/>
      <c r="O143" s="146">
        <f t="shared" si="361"/>
        <v>0</v>
      </c>
      <c r="P143" s="94"/>
      <c r="Q143" s="146">
        <f t="shared" si="361"/>
        <v>0</v>
      </c>
      <c r="R143" s="94"/>
      <c r="S143" s="146">
        <f t="shared" si="361"/>
        <v>0</v>
      </c>
      <c r="T143" s="94"/>
      <c r="U143" s="146">
        <f t="shared" si="361"/>
        <v>0</v>
      </c>
      <c r="V143" s="94"/>
      <c r="W143" s="146">
        <f t="shared" si="361"/>
        <v>0</v>
      </c>
      <c r="X143" s="94"/>
      <c r="Y143" s="146">
        <f t="shared" si="361"/>
        <v>0</v>
      </c>
      <c r="Z143" s="94"/>
      <c r="AA143" s="146">
        <f t="shared" si="361"/>
        <v>0</v>
      </c>
      <c r="AB143" s="94"/>
      <c r="AC143" s="146">
        <f t="shared" si="361"/>
        <v>0</v>
      </c>
      <c r="AD143" s="94"/>
      <c r="AE143" s="146">
        <f t="shared" si="361"/>
        <v>0</v>
      </c>
      <c r="AF143" s="147">
        <f t="shared" ref="AF143:AF144" si="362">SUM(H143,J143,L143,N143,P143,R143,T143,V143,X143,Z143,AB143,AD143)</f>
        <v>0</v>
      </c>
      <c r="AG143" s="146">
        <f t="shared" ref="AG143:AG144" si="363">SUM(I143,K143,M143,O143,Q143,S143,U143,W143,Y143,AA143,AC143,AE143)</f>
        <v>0</v>
      </c>
      <c r="AH143" s="99"/>
      <c r="AI143" s="146">
        <f t="shared" ref="AI143:AI144" si="364">AH143*$E143</f>
        <v>0</v>
      </c>
      <c r="AJ143" s="145"/>
      <c r="AK143" s="146">
        <f t="shared" ref="AK143:AK144" si="365">AJ143*$E143</f>
        <v>0</v>
      </c>
      <c r="AL143" s="145"/>
      <c r="AM143" s="146">
        <f t="shared" ref="AM143:AM144" si="366">AL143*$E143</f>
        <v>0</v>
      </c>
      <c r="AN143" s="145"/>
      <c r="AO143" s="146">
        <f t="shared" ref="AO143:AO144" si="367">AN143*$E143</f>
        <v>0</v>
      </c>
      <c r="AP143" s="145"/>
      <c r="AQ143" s="146">
        <f t="shared" ref="AQ143:AQ144" si="368">AP143*$E143</f>
        <v>0</v>
      </c>
      <c r="AR143" s="145"/>
      <c r="AS143" s="146">
        <f t="shared" ref="AS143:AS144" si="369">AR143*$E143</f>
        <v>0</v>
      </c>
      <c r="AT143" s="145"/>
      <c r="AU143" s="146">
        <f t="shared" ref="AU143:AU144" si="370">AT143*$E143</f>
        <v>0</v>
      </c>
      <c r="AV143" s="145"/>
      <c r="AW143" s="146">
        <f t="shared" ref="AW143:AW144" si="371">AV143*$E143</f>
        <v>0</v>
      </c>
      <c r="AX143" s="145"/>
      <c r="AY143" s="146">
        <f t="shared" ref="AY143:AY144" si="372">AX143*$E143</f>
        <v>0</v>
      </c>
      <c r="AZ143" s="145"/>
      <c r="BA143" s="146">
        <f t="shared" ref="BA143:BA144" si="373">AZ143*$E143</f>
        <v>0</v>
      </c>
      <c r="BB143" s="145"/>
      <c r="BC143" s="146">
        <f t="shared" ref="BC143:BC144" si="374">BB143*$E143</f>
        <v>0</v>
      </c>
      <c r="BD143" s="145"/>
      <c r="BE143" s="146">
        <f t="shared" ref="BE143:BE144" si="375">BD143*$E143</f>
        <v>0</v>
      </c>
      <c r="BF143" s="147">
        <f t="shared" ref="BF143:BG144" si="376">SUM(AH143,AJ143,AL143,AN143,AP143,AR143,AT143,AV143,AX143,AZ143,BB143,BD143)</f>
        <v>0</v>
      </c>
      <c r="BG143" s="146">
        <f t="shared" si="376"/>
        <v>0</v>
      </c>
      <c r="BH143" s="99"/>
      <c r="BI143" s="100">
        <f t="shared" ref="BI143:BI144" si="377">BH143*$E143</f>
        <v>0</v>
      </c>
      <c r="BJ143" s="99"/>
      <c r="BK143" s="100">
        <f t="shared" ref="BK143:BK144" si="378">BJ143*$E143</f>
        <v>0</v>
      </c>
      <c r="BL143" s="99"/>
      <c r="BM143" s="100">
        <f t="shared" ref="BM143:BM144" si="379">BL143*$E143</f>
        <v>0</v>
      </c>
      <c r="BN143" s="99"/>
      <c r="BO143" s="100">
        <f t="shared" ref="BO143:BO144" si="380">BN143*$E143</f>
        <v>0</v>
      </c>
      <c r="BP143" s="99"/>
      <c r="BQ143" s="100">
        <f t="shared" ref="BQ143:BQ144" si="381">BP143*$E143</f>
        <v>0</v>
      </c>
      <c r="BR143" s="99"/>
      <c r="BS143" s="100">
        <f t="shared" ref="BS143:BS144" si="382">BR143*$E143</f>
        <v>0</v>
      </c>
      <c r="BT143" s="99"/>
      <c r="BU143" s="100">
        <f t="shared" ref="BU143:BU144" si="383">BT143*$E143</f>
        <v>0</v>
      </c>
      <c r="BV143" s="99"/>
      <c r="BW143" s="100">
        <f t="shared" ref="BW143:BW144" si="384">BV143*$E143</f>
        <v>0</v>
      </c>
      <c r="BX143" s="99"/>
      <c r="BY143" s="100">
        <f t="shared" ref="BY143:BY144" si="385">BX143*$E143</f>
        <v>0</v>
      </c>
      <c r="BZ143" s="99"/>
      <c r="CA143" s="100">
        <f t="shared" ref="CA143:CA144" si="386">BZ143*$E143</f>
        <v>0</v>
      </c>
      <c r="CB143" s="99"/>
      <c r="CC143" s="100">
        <f t="shared" ref="CC143:CC144" si="387">CB143*$E143</f>
        <v>0</v>
      </c>
      <c r="CD143" s="99"/>
      <c r="CE143" s="100">
        <f t="shared" ref="CE143:CE144" si="388">CD143*$E143</f>
        <v>0</v>
      </c>
      <c r="CF143" s="101">
        <f t="shared" si="323"/>
        <v>0</v>
      </c>
      <c r="CG143" s="100">
        <f t="shared" si="323"/>
        <v>0</v>
      </c>
    </row>
    <row r="144" spans="1:85" s="148" customFormat="1" ht="19.899999999999999" customHeight="1" x14ac:dyDescent="0.5">
      <c r="A144" s="94">
        <v>117</v>
      </c>
      <c r="B144" s="95" t="s">
        <v>165</v>
      </c>
      <c r="C144" s="95"/>
      <c r="D144" s="94">
        <f>RANK(BF144,$BF$4:$BF$147)</f>
        <v>17</v>
      </c>
      <c r="E144" s="94">
        <v>20</v>
      </c>
      <c r="F144" s="94">
        <v>1</v>
      </c>
      <c r="G144" s="94"/>
      <c r="H144" s="94"/>
      <c r="I144" s="146">
        <f t="shared" si="361"/>
        <v>0</v>
      </c>
      <c r="J144" s="94"/>
      <c r="K144" s="146">
        <f t="shared" si="361"/>
        <v>0</v>
      </c>
      <c r="L144" s="94"/>
      <c r="M144" s="146">
        <f t="shared" si="361"/>
        <v>0</v>
      </c>
      <c r="N144" s="94"/>
      <c r="O144" s="146">
        <f t="shared" si="361"/>
        <v>0</v>
      </c>
      <c r="P144" s="94"/>
      <c r="Q144" s="146">
        <f t="shared" si="361"/>
        <v>0</v>
      </c>
      <c r="R144" s="94"/>
      <c r="S144" s="146">
        <f t="shared" si="361"/>
        <v>0</v>
      </c>
      <c r="T144" s="94"/>
      <c r="U144" s="146">
        <f t="shared" si="361"/>
        <v>0</v>
      </c>
      <c r="V144" s="94"/>
      <c r="W144" s="146">
        <f t="shared" si="361"/>
        <v>0</v>
      </c>
      <c r="X144" s="94"/>
      <c r="Y144" s="146">
        <f t="shared" si="361"/>
        <v>0</v>
      </c>
      <c r="Z144" s="94"/>
      <c r="AA144" s="146">
        <f t="shared" si="361"/>
        <v>0</v>
      </c>
      <c r="AB144" s="94"/>
      <c r="AC144" s="146">
        <f t="shared" si="361"/>
        <v>0</v>
      </c>
      <c r="AD144" s="94"/>
      <c r="AE144" s="146">
        <f t="shared" si="361"/>
        <v>0</v>
      </c>
      <c r="AF144" s="147">
        <f t="shared" si="362"/>
        <v>0</v>
      </c>
      <c r="AG144" s="146">
        <f t="shared" si="363"/>
        <v>0</v>
      </c>
      <c r="AH144" s="99"/>
      <c r="AI144" s="146">
        <f t="shared" si="364"/>
        <v>0</v>
      </c>
      <c r="AJ144" s="145"/>
      <c r="AK144" s="146">
        <f t="shared" si="365"/>
        <v>0</v>
      </c>
      <c r="AL144" s="145"/>
      <c r="AM144" s="146">
        <f t="shared" si="366"/>
        <v>0</v>
      </c>
      <c r="AN144" s="145"/>
      <c r="AO144" s="146">
        <f t="shared" si="367"/>
        <v>0</v>
      </c>
      <c r="AP144" s="145"/>
      <c r="AQ144" s="146">
        <f t="shared" si="368"/>
        <v>0</v>
      </c>
      <c r="AR144" s="145"/>
      <c r="AS144" s="146">
        <f t="shared" si="369"/>
        <v>0</v>
      </c>
      <c r="AT144" s="145"/>
      <c r="AU144" s="146">
        <f t="shared" si="370"/>
        <v>0</v>
      </c>
      <c r="AV144" s="145"/>
      <c r="AW144" s="146">
        <f t="shared" si="371"/>
        <v>0</v>
      </c>
      <c r="AX144" s="145"/>
      <c r="AY144" s="146">
        <f t="shared" si="372"/>
        <v>0</v>
      </c>
      <c r="AZ144" s="145"/>
      <c r="BA144" s="146">
        <f t="shared" si="373"/>
        <v>0</v>
      </c>
      <c r="BB144" s="145"/>
      <c r="BC144" s="146">
        <f t="shared" si="374"/>
        <v>0</v>
      </c>
      <c r="BD144" s="145"/>
      <c r="BE144" s="146">
        <f t="shared" si="375"/>
        <v>0</v>
      </c>
      <c r="BF144" s="147">
        <f t="shared" si="376"/>
        <v>0</v>
      </c>
      <c r="BG144" s="146">
        <f t="shared" si="376"/>
        <v>0</v>
      </c>
      <c r="BH144" s="99"/>
      <c r="BI144" s="100">
        <f t="shared" si="377"/>
        <v>0</v>
      </c>
      <c r="BJ144" s="99"/>
      <c r="BK144" s="100">
        <f t="shared" si="378"/>
        <v>0</v>
      </c>
      <c r="BL144" s="99"/>
      <c r="BM144" s="100">
        <f t="shared" si="379"/>
        <v>0</v>
      </c>
      <c r="BN144" s="99"/>
      <c r="BO144" s="100">
        <f t="shared" si="380"/>
        <v>0</v>
      </c>
      <c r="BP144" s="99"/>
      <c r="BQ144" s="100">
        <f t="shared" si="381"/>
        <v>0</v>
      </c>
      <c r="BR144" s="99"/>
      <c r="BS144" s="100">
        <f t="shared" si="382"/>
        <v>0</v>
      </c>
      <c r="BT144" s="99"/>
      <c r="BU144" s="100">
        <f t="shared" si="383"/>
        <v>0</v>
      </c>
      <c r="BV144" s="99"/>
      <c r="BW144" s="100">
        <f t="shared" si="384"/>
        <v>0</v>
      </c>
      <c r="BX144" s="99"/>
      <c r="BY144" s="100">
        <f t="shared" si="385"/>
        <v>0</v>
      </c>
      <c r="BZ144" s="99"/>
      <c r="CA144" s="100">
        <f t="shared" si="386"/>
        <v>0</v>
      </c>
      <c r="CB144" s="99"/>
      <c r="CC144" s="100">
        <f t="shared" si="387"/>
        <v>0</v>
      </c>
      <c r="CD144" s="99"/>
      <c r="CE144" s="100">
        <f t="shared" si="388"/>
        <v>0</v>
      </c>
      <c r="CF144" s="101">
        <f t="shared" si="323"/>
        <v>0</v>
      </c>
      <c r="CG144" s="100">
        <f t="shared" si="323"/>
        <v>0</v>
      </c>
    </row>
    <row r="145" spans="1:85" s="148" customFormat="1" ht="19.899999999999999" customHeight="1" x14ac:dyDescent="0.5">
      <c r="A145" s="94">
        <v>118</v>
      </c>
      <c r="B145" s="95" t="s">
        <v>225</v>
      </c>
      <c r="C145" s="95"/>
      <c r="D145" s="94"/>
      <c r="E145" s="94"/>
      <c r="F145" s="94"/>
      <c r="G145" s="94"/>
      <c r="H145" s="94"/>
      <c r="I145" s="146"/>
      <c r="J145" s="94"/>
      <c r="K145" s="146"/>
      <c r="L145" s="94"/>
      <c r="M145" s="146"/>
      <c r="N145" s="94"/>
      <c r="O145" s="146"/>
      <c r="P145" s="94"/>
      <c r="Q145" s="146"/>
      <c r="R145" s="94"/>
      <c r="S145" s="146">
        <v>0</v>
      </c>
      <c r="T145" s="94"/>
      <c r="U145" s="146"/>
      <c r="V145" s="94"/>
      <c r="W145" s="146"/>
      <c r="X145" s="94"/>
      <c r="Y145" s="146"/>
      <c r="Z145" s="94"/>
      <c r="AA145" s="146"/>
      <c r="AB145" s="94"/>
      <c r="AC145" s="146"/>
      <c r="AD145" s="94"/>
      <c r="AE145" s="146"/>
      <c r="AF145" s="147"/>
      <c r="AG145" s="146"/>
      <c r="AH145" s="99"/>
      <c r="AI145" s="146"/>
      <c r="AJ145" s="145"/>
      <c r="AK145" s="146"/>
      <c r="AL145" s="145"/>
      <c r="AM145" s="146"/>
      <c r="AN145" s="145"/>
      <c r="AO145" s="146"/>
      <c r="AP145" s="145"/>
      <c r="AQ145" s="146"/>
      <c r="AR145" s="145"/>
      <c r="AS145" s="146"/>
      <c r="AT145" s="145"/>
      <c r="AU145" s="146"/>
      <c r="AV145" s="145"/>
      <c r="AW145" s="146"/>
      <c r="AX145" s="145"/>
      <c r="AY145" s="146"/>
      <c r="AZ145" s="145"/>
      <c r="BA145" s="146"/>
      <c r="BB145" s="145"/>
      <c r="BC145" s="146"/>
      <c r="BD145" s="145"/>
      <c r="BE145" s="146"/>
      <c r="BF145" s="147"/>
      <c r="BG145" s="146"/>
      <c r="BH145" s="99"/>
      <c r="BI145" s="100"/>
      <c r="BJ145" s="99"/>
      <c r="BK145" s="100"/>
      <c r="BL145" s="99"/>
      <c r="BM145" s="100"/>
      <c r="BN145" s="99"/>
      <c r="BO145" s="100"/>
      <c r="BP145" s="99"/>
      <c r="BQ145" s="100"/>
      <c r="BR145" s="99"/>
      <c r="BS145" s="100"/>
      <c r="BT145" s="99"/>
      <c r="BU145" s="100"/>
      <c r="BV145" s="99"/>
      <c r="BW145" s="100"/>
      <c r="BX145" s="99"/>
      <c r="BY145" s="100"/>
      <c r="BZ145" s="99"/>
      <c r="CA145" s="100"/>
      <c r="CB145" s="99"/>
      <c r="CC145" s="100"/>
      <c r="CD145" s="99"/>
      <c r="CE145" s="100"/>
      <c r="CF145" s="101"/>
      <c r="CG145" s="100"/>
    </row>
    <row r="146" spans="1:85" s="148" customFormat="1" ht="19.899999999999999" customHeight="1" x14ac:dyDescent="0.5">
      <c r="A146" s="94"/>
      <c r="B146" s="95"/>
      <c r="C146" s="95"/>
      <c r="D146" s="94"/>
      <c r="E146" s="94"/>
      <c r="F146" s="94"/>
      <c r="G146" s="94"/>
      <c r="H146" s="94"/>
      <c r="I146" s="146"/>
      <c r="J146" s="94"/>
      <c r="K146" s="146"/>
      <c r="L146" s="94"/>
      <c r="M146" s="146"/>
      <c r="N146" s="94"/>
      <c r="O146" s="146"/>
      <c r="P146" s="94"/>
      <c r="Q146" s="146"/>
      <c r="R146" s="94"/>
      <c r="S146" s="146"/>
      <c r="T146" s="94"/>
      <c r="U146" s="146"/>
      <c r="V146" s="94"/>
      <c r="W146" s="146"/>
      <c r="X146" s="94"/>
      <c r="Y146" s="146"/>
      <c r="Z146" s="94"/>
      <c r="AA146" s="146"/>
      <c r="AB146" s="94"/>
      <c r="AC146" s="146"/>
      <c r="AD146" s="94"/>
      <c r="AE146" s="146"/>
      <c r="AF146" s="147"/>
      <c r="AG146" s="146"/>
      <c r="AH146" s="99"/>
      <c r="AI146" s="146"/>
      <c r="AJ146" s="145"/>
      <c r="AK146" s="146"/>
      <c r="AL146" s="145"/>
      <c r="AM146" s="146"/>
      <c r="AN146" s="145"/>
      <c r="AO146" s="146"/>
      <c r="AP146" s="145"/>
      <c r="AQ146" s="146"/>
      <c r="AR146" s="145"/>
      <c r="AS146" s="146"/>
      <c r="AT146" s="145"/>
      <c r="AU146" s="146"/>
      <c r="AV146" s="145"/>
      <c r="AW146" s="146"/>
      <c r="AX146" s="145"/>
      <c r="AY146" s="146"/>
      <c r="AZ146" s="145"/>
      <c r="BA146" s="146"/>
      <c r="BB146" s="145"/>
      <c r="BC146" s="146"/>
      <c r="BD146" s="145"/>
      <c r="BE146" s="146"/>
      <c r="BF146" s="147"/>
      <c r="BG146" s="146"/>
      <c r="BH146" s="99"/>
      <c r="BI146" s="100"/>
      <c r="BJ146" s="99"/>
      <c r="BK146" s="100"/>
      <c r="BL146" s="99"/>
      <c r="BM146" s="100"/>
      <c r="BN146" s="99"/>
      <c r="BO146" s="100"/>
      <c r="BP146" s="99"/>
      <c r="BQ146" s="100"/>
      <c r="BR146" s="99"/>
      <c r="BS146" s="100"/>
      <c r="BT146" s="99"/>
      <c r="BU146" s="100"/>
      <c r="BV146" s="99"/>
      <c r="BW146" s="100"/>
      <c r="BX146" s="99"/>
      <c r="BY146" s="100"/>
      <c r="BZ146" s="99"/>
      <c r="CA146" s="100"/>
      <c r="CB146" s="99"/>
      <c r="CC146" s="100"/>
      <c r="CD146" s="99"/>
      <c r="CE146" s="100"/>
      <c r="CF146" s="101">
        <f t="shared" si="323"/>
        <v>0</v>
      </c>
      <c r="CG146" s="100">
        <f t="shared" si="323"/>
        <v>0</v>
      </c>
    </row>
    <row r="147" spans="1:85" s="148" customFormat="1" ht="19.899999999999999" customHeight="1" x14ac:dyDescent="0.5">
      <c r="A147" s="94"/>
      <c r="B147" s="105"/>
      <c r="C147" s="105"/>
      <c r="D147" s="94"/>
      <c r="E147" s="94"/>
      <c r="F147" s="106"/>
      <c r="G147" s="94"/>
      <c r="H147" s="106"/>
      <c r="I147" s="146"/>
      <c r="J147" s="106"/>
      <c r="K147" s="146"/>
      <c r="L147" s="106"/>
      <c r="M147" s="146"/>
      <c r="N147" s="106"/>
      <c r="O147" s="146"/>
      <c r="P147" s="106"/>
      <c r="Q147" s="146"/>
      <c r="R147" s="106"/>
      <c r="S147" s="146"/>
      <c r="T147" s="106"/>
      <c r="U147" s="146"/>
      <c r="V147" s="106"/>
      <c r="W147" s="146"/>
      <c r="X147" s="106"/>
      <c r="Y147" s="146"/>
      <c r="Z147" s="106"/>
      <c r="AA147" s="146"/>
      <c r="AB147" s="106"/>
      <c r="AC147" s="146"/>
      <c r="AD147" s="106"/>
      <c r="AE147" s="146"/>
      <c r="AF147" s="147"/>
      <c r="AG147" s="146"/>
      <c r="AH147" s="145"/>
      <c r="AI147" s="146"/>
      <c r="AJ147" s="145"/>
      <c r="AK147" s="146"/>
      <c r="AL147" s="145"/>
      <c r="AM147" s="146"/>
      <c r="AN147" s="145"/>
      <c r="AO147" s="146"/>
      <c r="AP147" s="145"/>
      <c r="AQ147" s="146"/>
      <c r="AR147" s="145"/>
      <c r="AS147" s="146"/>
      <c r="AT147" s="145"/>
      <c r="AU147" s="146"/>
      <c r="AV147" s="145"/>
      <c r="AW147" s="146"/>
      <c r="AX147" s="145"/>
      <c r="AY147" s="146"/>
      <c r="AZ147" s="145"/>
      <c r="BA147" s="146"/>
      <c r="BB147" s="145"/>
      <c r="BC147" s="146"/>
      <c r="BD147" s="145"/>
      <c r="BE147" s="146"/>
      <c r="BF147" s="147"/>
      <c r="BG147" s="146"/>
      <c r="BH147" s="99"/>
      <c r="BI147" s="100"/>
      <c r="BJ147" s="99"/>
      <c r="BK147" s="100"/>
      <c r="BL147" s="99"/>
      <c r="BM147" s="100"/>
      <c r="BN147" s="99"/>
      <c r="BO147" s="100"/>
      <c r="BP147" s="99"/>
      <c r="BQ147" s="100"/>
      <c r="BR147" s="99"/>
      <c r="BS147" s="100"/>
      <c r="BT147" s="99"/>
      <c r="BU147" s="100"/>
      <c r="BV147" s="99"/>
      <c r="BW147" s="100"/>
      <c r="BX147" s="99"/>
      <c r="BY147" s="100"/>
      <c r="BZ147" s="99"/>
      <c r="CA147" s="100"/>
      <c r="CB147" s="99"/>
      <c r="CC147" s="100"/>
      <c r="CD147" s="99"/>
      <c r="CE147" s="100"/>
      <c r="CF147" s="101"/>
      <c r="CG147" s="100"/>
    </row>
    <row r="148" spans="1:85" s="151" customFormat="1" ht="19.899999999999999" customHeight="1" x14ac:dyDescent="0.6">
      <c r="A148" s="107"/>
      <c r="B148" s="108" t="s">
        <v>166</v>
      </c>
      <c r="C148" s="108"/>
      <c r="D148" s="108"/>
      <c r="E148" s="109"/>
      <c r="F148" s="110"/>
      <c r="G148" s="110"/>
      <c r="H148" s="149">
        <f t="shared" ref="H148:AM148" si="389">SUM(H4:H147)</f>
        <v>198024</v>
      </c>
      <c r="I148" s="150">
        <f t="shared" si="389"/>
        <v>142886.87999999998</v>
      </c>
      <c r="J148" s="149">
        <f t="shared" si="389"/>
        <v>127140</v>
      </c>
      <c r="K148" s="150">
        <f t="shared" si="389"/>
        <v>91766.159999999989</v>
      </c>
      <c r="L148" s="149">
        <f t="shared" si="389"/>
        <v>165822</v>
      </c>
      <c r="M148" s="150">
        <f t="shared" si="389"/>
        <v>122234.47999999998</v>
      </c>
      <c r="N148" s="149">
        <f t="shared" si="389"/>
        <v>147686</v>
      </c>
      <c r="O148" s="150">
        <f t="shared" si="389"/>
        <v>112056.72</v>
      </c>
      <c r="P148" s="149">
        <f t="shared" si="389"/>
        <v>147290</v>
      </c>
      <c r="Q148" s="150">
        <f t="shared" si="389"/>
        <v>109398.8</v>
      </c>
      <c r="R148" s="149">
        <f t="shared" si="389"/>
        <v>162925</v>
      </c>
      <c r="S148" s="150">
        <f t="shared" si="389"/>
        <v>125585.43999999999</v>
      </c>
      <c r="T148" s="149">
        <f t="shared" si="389"/>
        <v>180151</v>
      </c>
      <c r="U148" s="150">
        <f t="shared" si="389"/>
        <v>136508.14000000001</v>
      </c>
      <c r="V148" s="149">
        <f t="shared" si="389"/>
        <v>150310</v>
      </c>
      <c r="W148" s="150">
        <f t="shared" si="389"/>
        <v>114530</v>
      </c>
      <c r="X148" s="149">
        <f t="shared" si="389"/>
        <v>130776</v>
      </c>
      <c r="Y148" s="150">
        <f t="shared" si="389"/>
        <v>100259.84000000003</v>
      </c>
      <c r="Z148" s="149">
        <f t="shared" si="389"/>
        <v>150514</v>
      </c>
      <c r="AA148" s="150">
        <f t="shared" si="389"/>
        <v>116368.24000000002</v>
      </c>
      <c r="AB148" s="149">
        <f t="shared" si="389"/>
        <v>157568</v>
      </c>
      <c r="AC148" s="150">
        <f t="shared" si="389"/>
        <v>118729.76</v>
      </c>
      <c r="AD148" s="149">
        <f t="shared" si="389"/>
        <v>185598</v>
      </c>
      <c r="AE148" s="150">
        <f t="shared" si="389"/>
        <v>130898.32</v>
      </c>
      <c r="AF148" s="149">
        <f t="shared" si="389"/>
        <v>1903804</v>
      </c>
      <c r="AG148" s="150">
        <f t="shared" si="389"/>
        <v>1421222.7799999998</v>
      </c>
      <c r="AH148" s="149">
        <f t="shared" si="389"/>
        <v>68736</v>
      </c>
      <c r="AI148" s="150">
        <f t="shared" si="389"/>
        <v>54952.160000000003</v>
      </c>
      <c r="AJ148" s="149">
        <f t="shared" si="389"/>
        <v>110594</v>
      </c>
      <c r="AK148" s="150">
        <f t="shared" si="389"/>
        <v>89889.68</v>
      </c>
      <c r="AL148" s="149">
        <f t="shared" si="389"/>
        <v>179270</v>
      </c>
      <c r="AM148" s="150">
        <f t="shared" si="389"/>
        <v>143946.56</v>
      </c>
      <c r="AN148" s="149">
        <f t="shared" ref="AN148:BS148" si="390">SUM(AN4:AN147)</f>
        <v>130376</v>
      </c>
      <c r="AO148" s="150">
        <f t="shared" si="390"/>
        <v>102737.51999999999</v>
      </c>
      <c r="AP148" s="149">
        <f t="shared" si="390"/>
        <v>112993</v>
      </c>
      <c r="AQ148" s="150">
        <f t="shared" si="390"/>
        <v>88966.819999999992</v>
      </c>
      <c r="AR148" s="149">
        <f t="shared" si="390"/>
        <v>131093</v>
      </c>
      <c r="AS148" s="150">
        <f t="shared" si="390"/>
        <v>102358.12000000002</v>
      </c>
      <c r="AT148" s="149">
        <f t="shared" si="390"/>
        <v>132220</v>
      </c>
      <c r="AU148" s="150">
        <f t="shared" si="390"/>
        <v>102660.80000000002</v>
      </c>
      <c r="AV148" s="149">
        <f t="shared" si="390"/>
        <v>117379</v>
      </c>
      <c r="AW148" s="150">
        <f t="shared" si="390"/>
        <v>95783.32</v>
      </c>
      <c r="AX148" s="149">
        <f t="shared" si="390"/>
        <v>151894</v>
      </c>
      <c r="AY148" s="150">
        <f t="shared" si="390"/>
        <v>125318.72000000002</v>
      </c>
      <c r="AZ148" s="149">
        <f t="shared" si="390"/>
        <v>147970</v>
      </c>
      <c r="BA148" s="150">
        <f t="shared" si="390"/>
        <v>117349.8</v>
      </c>
      <c r="BB148" s="149">
        <f t="shared" si="390"/>
        <v>146148</v>
      </c>
      <c r="BC148" s="150">
        <f t="shared" si="390"/>
        <v>117057.36000000002</v>
      </c>
      <c r="BD148" s="149">
        <f t="shared" si="390"/>
        <v>126496</v>
      </c>
      <c r="BE148" s="150">
        <f t="shared" si="390"/>
        <v>97780.2</v>
      </c>
      <c r="BF148" s="149">
        <f t="shared" si="390"/>
        <v>1555169</v>
      </c>
      <c r="BG148" s="150">
        <f t="shared" si="390"/>
        <v>1238801.06</v>
      </c>
      <c r="BH148" s="111">
        <f t="shared" si="390"/>
        <v>120888</v>
      </c>
      <c r="BI148" s="112">
        <f t="shared" si="390"/>
        <v>93151.76</v>
      </c>
      <c r="BJ148" s="111">
        <f t="shared" si="390"/>
        <v>103788</v>
      </c>
      <c r="BK148" s="112">
        <f t="shared" si="390"/>
        <v>83841.52</v>
      </c>
      <c r="BL148" s="111">
        <f t="shared" si="390"/>
        <v>0</v>
      </c>
      <c r="BM148" s="112">
        <f t="shared" si="390"/>
        <v>0</v>
      </c>
      <c r="BN148" s="111">
        <f t="shared" si="390"/>
        <v>0</v>
      </c>
      <c r="BO148" s="112">
        <f t="shared" si="390"/>
        <v>0</v>
      </c>
      <c r="BP148" s="111">
        <f t="shared" si="390"/>
        <v>0</v>
      </c>
      <c r="BQ148" s="112">
        <f t="shared" si="390"/>
        <v>0</v>
      </c>
      <c r="BR148" s="111">
        <f t="shared" si="390"/>
        <v>0</v>
      </c>
      <c r="BS148" s="112">
        <f t="shared" si="390"/>
        <v>0</v>
      </c>
      <c r="BT148" s="111">
        <f t="shared" ref="BT148:CG148" si="391">SUM(BT4:BT147)</f>
        <v>0</v>
      </c>
      <c r="BU148" s="112">
        <f t="shared" si="391"/>
        <v>0</v>
      </c>
      <c r="BV148" s="111">
        <f t="shared" si="391"/>
        <v>0</v>
      </c>
      <c r="BW148" s="112">
        <f t="shared" si="391"/>
        <v>0</v>
      </c>
      <c r="BX148" s="111">
        <f t="shared" si="391"/>
        <v>0</v>
      </c>
      <c r="BY148" s="112">
        <f t="shared" si="391"/>
        <v>0</v>
      </c>
      <c r="BZ148" s="111">
        <f t="shared" si="391"/>
        <v>0</v>
      </c>
      <c r="CA148" s="112">
        <f t="shared" si="391"/>
        <v>0</v>
      </c>
      <c r="CB148" s="111">
        <f t="shared" si="391"/>
        <v>0</v>
      </c>
      <c r="CC148" s="112">
        <f t="shared" si="391"/>
        <v>0</v>
      </c>
      <c r="CD148" s="111">
        <f t="shared" si="391"/>
        <v>0</v>
      </c>
      <c r="CE148" s="112">
        <f t="shared" si="391"/>
        <v>0</v>
      </c>
      <c r="CF148" s="111">
        <f t="shared" si="391"/>
        <v>224676</v>
      </c>
      <c r="CG148" s="112">
        <f t="shared" si="391"/>
        <v>176993.28000000003</v>
      </c>
    </row>
    <row r="149" spans="1:85" s="148" customFormat="1" ht="19.899999999999999" customHeight="1" x14ac:dyDescent="0.5">
      <c r="A149" s="113"/>
      <c r="B149" s="105"/>
      <c r="C149" s="105"/>
      <c r="D149" s="105"/>
      <c r="E149" s="105"/>
      <c r="F149" s="106"/>
      <c r="G149" s="106"/>
      <c r="H149" s="106"/>
      <c r="I149" s="146"/>
      <c r="J149" s="106"/>
      <c r="K149" s="146"/>
      <c r="L149" s="106"/>
      <c r="M149" s="146"/>
      <c r="N149" s="106"/>
      <c r="O149" s="146"/>
      <c r="P149" s="106"/>
      <c r="Q149" s="146"/>
      <c r="R149" s="106"/>
      <c r="S149" s="146"/>
      <c r="T149" s="106"/>
      <c r="U149" s="146"/>
      <c r="V149" s="106"/>
      <c r="W149" s="146"/>
      <c r="X149" s="106"/>
      <c r="Y149" s="146"/>
      <c r="Z149" s="106"/>
      <c r="AA149" s="146"/>
      <c r="AB149" s="106"/>
      <c r="AC149" s="146"/>
      <c r="AD149" s="106"/>
      <c r="AE149" s="146"/>
      <c r="AF149" s="147"/>
      <c r="AG149" s="146"/>
      <c r="AH149" s="145"/>
      <c r="AI149" s="146"/>
      <c r="AJ149" s="145"/>
      <c r="AK149" s="146"/>
      <c r="AL149" s="145"/>
      <c r="AM149" s="146"/>
      <c r="AN149" s="145"/>
      <c r="AO149" s="146"/>
      <c r="AP149" s="145"/>
      <c r="AQ149" s="146"/>
      <c r="AR149" s="145"/>
      <c r="AS149" s="146"/>
      <c r="AT149" s="145"/>
      <c r="AU149" s="146"/>
      <c r="AV149" s="145"/>
      <c r="AW149" s="146"/>
      <c r="AX149" s="145"/>
      <c r="AY149" s="146"/>
      <c r="AZ149" s="145"/>
      <c r="BA149" s="146"/>
      <c r="BB149" s="145"/>
      <c r="BC149" s="146"/>
      <c r="BD149" s="145"/>
      <c r="BE149" s="146"/>
      <c r="BF149" s="147"/>
      <c r="BG149" s="146"/>
      <c r="BH149" s="99"/>
      <c r="BI149" s="100"/>
      <c r="BJ149" s="99"/>
      <c r="BK149" s="100"/>
      <c r="BL149" s="99"/>
      <c r="BM149" s="100"/>
      <c r="BN149" s="99"/>
      <c r="BO149" s="100"/>
      <c r="BP149" s="99"/>
      <c r="BQ149" s="100"/>
      <c r="BR149" s="99"/>
      <c r="BS149" s="100"/>
      <c r="BT149" s="99"/>
      <c r="BU149" s="100"/>
      <c r="BV149" s="99"/>
      <c r="BW149" s="100"/>
      <c r="BX149" s="99"/>
      <c r="BY149" s="100"/>
      <c r="BZ149" s="99"/>
      <c r="CA149" s="100"/>
      <c r="CB149" s="99"/>
      <c r="CC149" s="100"/>
      <c r="CD149" s="99"/>
      <c r="CE149" s="100"/>
      <c r="CF149" s="101"/>
      <c r="CG149" s="100"/>
    </row>
    <row r="150" spans="1:85" s="148" customFormat="1" ht="19.899999999999999" customHeight="1" x14ac:dyDescent="0.5">
      <c r="A150" s="94">
        <v>119</v>
      </c>
      <c r="B150" s="95" t="s">
        <v>167</v>
      </c>
      <c r="C150" s="95" t="s">
        <v>74</v>
      </c>
      <c r="D150" s="94">
        <f t="shared" ref="D150:D163" si="392">RANK(BF150,$BF$149:$BF$164)</f>
        <v>4</v>
      </c>
      <c r="E150" s="94">
        <v>0.7</v>
      </c>
      <c r="F150" s="94" t="s">
        <v>75</v>
      </c>
      <c r="G150" s="94">
        <v>4500</v>
      </c>
      <c r="H150" s="94">
        <v>95</v>
      </c>
      <c r="I150" s="152">
        <f t="shared" ref="I150:AE163" si="393">H150*$E150</f>
        <v>66.5</v>
      </c>
      <c r="J150" s="94"/>
      <c r="K150" s="152">
        <f t="shared" si="393"/>
        <v>0</v>
      </c>
      <c r="L150" s="94"/>
      <c r="M150" s="152">
        <f t="shared" si="393"/>
        <v>0</v>
      </c>
      <c r="N150" s="94"/>
      <c r="O150" s="152">
        <f t="shared" si="393"/>
        <v>0</v>
      </c>
      <c r="P150" s="94"/>
      <c r="Q150" s="152">
        <f t="shared" si="393"/>
        <v>0</v>
      </c>
      <c r="R150" s="94"/>
      <c r="S150" s="152">
        <f t="shared" si="393"/>
        <v>0</v>
      </c>
      <c r="T150" s="94">
        <v>12</v>
      </c>
      <c r="U150" s="152">
        <f t="shared" si="393"/>
        <v>8.3999999999999986</v>
      </c>
      <c r="V150" s="94">
        <v>12</v>
      </c>
      <c r="W150" s="152">
        <f t="shared" si="393"/>
        <v>8.3999999999999986</v>
      </c>
      <c r="X150" s="94">
        <v>12</v>
      </c>
      <c r="Y150" s="152">
        <f t="shared" si="393"/>
        <v>8.3999999999999986</v>
      </c>
      <c r="Z150" s="94"/>
      <c r="AA150" s="152">
        <f t="shared" si="393"/>
        <v>0</v>
      </c>
      <c r="AB150" s="94"/>
      <c r="AC150" s="152">
        <f t="shared" si="393"/>
        <v>0</v>
      </c>
      <c r="AD150" s="94"/>
      <c r="AE150" s="152">
        <f t="shared" si="393"/>
        <v>0</v>
      </c>
      <c r="AF150" s="147">
        <f t="shared" ref="AF150:AF152" si="394">SUM(H150,J150,L150,N150,P150,R150,T150,V150,X150,Z150,AB150,AD150)</f>
        <v>131</v>
      </c>
      <c r="AG150" s="146">
        <f t="shared" ref="AG150:AG163" si="395">SUM(I150,K150,M150,O150,Q150,S150,U150,W150,Y150,AA150,AC150,AE150)</f>
        <v>91.700000000000017</v>
      </c>
      <c r="AH150" s="142"/>
      <c r="AI150" s="152">
        <f t="shared" ref="AI150:AK163" si="396">AH150*$E150</f>
        <v>0</v>
      </c>
      <c r="AJ150" s="144"/>
      <c r="AK150" s="152">
        <f t="shared" si="396"/>
        <v>0</v>
      </c>
      <c r="AL150" s="145"/>
      <c r="AM150" s="146">
        <f t="shared" ref="AM150:AM163" si="397">AL150*$E150</f>
        <v>0</v>
      </c>
      <c r="AN150" s="145"/>
      <c r="AO150" s="146">
        <f t="shared" ref="AO150:AQ163" si="398">AN150*$E150</f>
        <v>0</v>
      </c>
      <c r="AP150" s="145"/>
      <c r="AQ150" s="146">
        <f t="shared" si="398"/>
        <v>0</v>
      </c>
      <c r="AR150" s="145"/>
      <c r="AS150" s="146">
        <f t="shared" ref="AS150:AS163" si="399">AR150*$E150</f>
        <v>0</v>
      </c>
      <c r="AT150" s="145"/>
      <c r="AU150" s="146">
        <f t="shared" ref="AU150:AU163" si="400">AT150*$E150</f>
        <v>0</v>
      </c>
      <c r="AV150" s="145"/>
      <c r="AW150" s="146">
        <f t="shared" ref="AW150:AW163" si="401">AV150*$E150</f>
        <v>0</v>
      </c>
      <c r="AX150" s="145"/>
      <c r="AY150" s="146">
        <f t="shared" ref="AY150:AY163" si="402">AX150*$E150</f>
        <v>0</v>
      </c>
      <c r="AZ150" s="145"/>
      <c r="BA150" s="146">
        <f t="shared" ref="BA150:BA163" si="403">AZ150*$E150</f>
        <v>0</v>
      </c>
      <c r="BB150" s="145"/>
      <c r="BC150" s="146">
        <f t="shared" ref="BC150:BC163" si="404">BB150*$E150</f>
        <v>0</v>
      </c>
      <c r="BD150" s="145"/>
      <c r="BE150" s="146">
        <f t="shared" ref="BE150:BE163" si="405">BD150*$E150</f>
        <v>0</v>
      </c>
      <c r="BF150" s="147">
        <f t="shared" ref="BF150:BG163" si="406">SUM(AH150,AJ150,AL150,AN150,AP150,AR150,AT150,AV150,AX150,AZ150,BB150,BD150)</f>
        <v>0</v>
      </c>
      <c r="BG150" s="146">
        <f t="shared" si="406"/>
        <v>0</v>
      </c>
      <c r="BH150" s="99"/>
      <c r="BI150" s="100">
        <f t="shared" ref="BI150:BI156" si="407">BH150*$E150</f>
        <v>0</v>
      </c>
      <c r="BJ150" s="99"/>
      <c r="BK150" s="100">
        <f t="shared" ref="BK150:BK156" si="408">BJ150*$E150</f>
        <v>0</v>
      </c>
      <c r="BL150" s="99"/>
      <c r="BM150" s="100">
        <f t="shared" ref="BM150:BM156" si="409">BL150*$E150</f>
        <v>0</v>
      </c>
      <c r="BN150" s="99"/>
      <c r="BO150" s="100">
        <f t="shared" ref="BO150:BO156" si="410">BN150*$E150</f>
        <v>0</v>
      </c>
      <c r="BP150" s="99"/>
      <c r="BQ150" s="100">
        <f t="shared" ref="BQ150:BQ156" si="411">BP150*$E150</f>
        <v>0</v>
      </c>
      <c r="BR150" s="99"/>
      <c r="BS150" s="100">
        <f t="shared" ref="BS150:BS156" si="412">BR150*$E150</f>
        <v>0</v>
      </c>
      <c r="BT150" s="99"/>
      <c r="BU150" s="100">
        <f t="shared" ref="BU150:BU156" si="413">BT150*$E150</f>
        <v>0</v>
      </c>
      <c r="BV150" s="99"/>
      <c r="BW150" s="100">
        <f t="shared" ref="BW150:BW156" si="414">BV150*$E150</f>
        <v>0</v>
      </c>
      <c r="BX150" s="99"/>
      <c r="BY150" s="100">
        <f t="shared" ref="BY150:BY156" si="415">BX150*$E150</f>
        <v>0</v>
      </c>
      <c r="BZ150" s="99"/>
      <c r="CA150" s="100">
        <f t="shared" ref="CA150:CA156" si="416">BZ150*$E150</f>
        <v>0</v>
      </c>
      <c r="CB150" s="99"/>
      <c r="CC150" s="100">
        <f t="shared" ref="CC150:CC156" si="417">CB150*$E150</f>
        <v>0</v>
      </c>
      <c r="CD150" s="99"/>
      <c r="CE150" s="100">
        <f t="shared" ref="CE150:CE156" si="418">CD150*$E150</f>
        <v>0</v>
      </c>
      <c r="CF150" s="101">
        <f t="shared" ref="CF150:CG156" si="419">SUM(BH150,BJ150,BL150,BN150,BP150,BR150,BT150,BV150,BX150,BZ150,CB150,CD150)</f>
        <v>0</v>
      </c>
      <c r="CG150" s="100">
        <f t="shared" si="419"/>
        <v>0</v>
      </c>
    </row>
    <row r="151" spans="1:85" s="148" customFormat="1" ht="19.899999999999999" customHeight="1" x14ac:dyDescent="0.5">
      <c r="A151" s="94">
        <v>120</v>
      </c>
      <c r="B151" s="95" t="s">
        <v>168</v>
      </c>
      <c r="C151" s="95" t="s">
        <v>74</v>
      </c>
      <c r="D151" s="94">
        <f t="shared" si="392"/>
        <v>3</v>
      </c>
      <c r="E151" s="94">
        <v>0.35</v>
      </c>
      <c r="F151" s="94" t="s">
        <v>83</v>
      </c>
      <c r="G151" s="94">
        <v>2300</v>
      </c>
      <c r="H151" s="94"/>
      <c r="I151" s="152">
        <f t="shared" si="393"/>
        <v>0</v>
      </c>
      <c r="J151" s="94"/>
      <c r="K151" s="152">
        <f t="shared" si="393"/>
        <v>0</v>
      </c>
      <c r="L151" s="94"/>
      <c r="M151" s="152">
        <f t="shared" si="393"/>
        <v>0</v>
      </c>
      <c r="N151" s="94"/>
      <c r="O151" s="152">
        <f t="shared" si="393"/>
        <v>0</v>
      </c>
      <c r="P151" s="94"/>
      <c r="Q151" s="152">
        <f t="shared" si="393"/>
        <v>0</v>
      </c>
      <c r="R151" s="94"/>
      <c r="S151" s="152">
        <f t="shared" si="393"/>
        <v>0</v>
      </c>
      <c r="T151" s="94">
        <v>24</v>
      </c>
      <c r="U151" s="152">
        <f t="shared" si="393"/>
        <v>8.3999999999999986</v>
      </c>
      <c r="V151" s="94">
        <v>72</v>
      </c>
      <c r="W151" s="152">
        <f t="shared" si="393"/>
        <v>25.2</v>
      </c>
      <c r="X151" s="94"/>
      <c r="Y151" s="152">
        <f t="shared" si="393"/>
        <v>0</v>
      </c>
      <c r="Z151" s="94"/>
      <c r="AA151" s="152">
        <f t="shared" si="393"/>
        <v>0</v>
      </c>
      <c r="AB151" s="94"/>
      <c r="AC151" s="152">
        <f t="shared" si="393"/>
        <v>0</v>
      </c>
      <c r="AD151" s="94"/>
      <c r="AE151" s="152">
        <f t="shared" si="393"/>
        <v>0</v>
      </c>
      <c r="AF151" s="147">
        <f t="shared" si="394"/>
        <v>96</v>
      </c>
      <c r="AG151" s="146">
        <f t="shared" si="395"/>
        <v>33.599999999999994</v>
      </c>
      <c r="AH151" s="142"/>
      <c r="AI151" s="152">
        <f t="shared" si="396"/>
        <v>0</v>
      </c>
      <c r="AJ151" s="144"/>
      <c r="AK151" s="152">
        <f t="shared" si="396"/>
        <v>0</v>
      </c>
      <c r="AL151" s="145"/>
      <c r="AM151" s="146">
        <f t="shared" si="397"/>
        <v>0</v>
      </c>
      <c r="AN151" s="145"/>
      <c r="AO151" s="146">
        <f t="shared" si="398"/>
        <v>0</v>
      </c>
      <c r="AP151" s="145">
        <v>24</v>
      </c>
      <c r="AQ151" s="146">
        <f t="shared" si="398"/>
        <v>8.3999999999999986</v>
      </c>
      <c r="AR151" s="145"/>
      <c r="AS151" s="146">
        <f t="shared" si="399"/>
        <v>0</v>
      </c>
      <c r="AT151" s="145"/>
      <c r="AU151" s="146">
        <f t="shared" si="400"/>
        <v>0</v>
      </c>
      <c r="AV151" s="145"/>
      <c r="AW151" s="146">
        <f t="shared" si="401"/>
        <v>0</v>
      </c>
      <c r="AX151" s="145"/>
      <c r="AY151" s="146">
        <f t="shared" si="402"/>
        <v>0</v>
      </c>
      <c r="AZ151" s="145"/>
      <c r="BA151" s="146">
        <f t="shared" si="403"/>
        <v>0</v>
      </c>
      <c r="BB151" s="145"/>
      <c r="BC151" s="146">
        <f t="shared" si="404"/>
        <v>0</v>
      </c>
      <c r="BD151" s="145"/>
      <c r="BE151" s="146">
        <f t="shared" si="405"/>
        <v>0</v>
      </c>
      <c r="BF151" s="147">
        <f t="shared" si="406"/>
        <v>24</v>
      </c>
      <c r="BG151" s="146">
        <f t="shared" si="406"/>
        <v>8.3999999999999986</v>
      </c>
      <c r="BH151" s="99"/>
      <c r="BI151" s="100">
        <f t="shared" si="407"/>
        <v>0</v>
      </c>
      <c r="BJ151" s="99"/>
      <c r="BK151" s="100">
        <f t="shared" si="408"/>
        <v>0</v>
      </c>
      <c r="BL151" s="99"/>
      <c r="BM151" s="100">
        <f t="shared" si="409"/>
        <v>0</v>
      </c>
      <c r="BN151" s="99"/>
      <c r="BO151" s="100">
        <f t="shared" si="410"/>
        <v>0</v>
      </c>
      <c r="BP151" s="99"/>
      <c r="BQ151" s="100">
        <f t="shared" si="411"/>
        <v>0</v>
      </c>
      <c r="BR151" s="99"/>
      <c r="BS151" s="100">
        <f t="shared" si="412"/>
        <v>0</v>
      </c>
      <c r="BT151" s="99"/>
      <c r="BU151" s="100">
        <f t="shared" si="413"/>
        <v>0</v>
      </c>
      <c r="BV151" s="99"/>
      <c r="BW151" s="100">
        <f t="shared" si="414"/>
        <v>0</v>
      </c>
      <c r="BX151" s="99"/>
      <c r="BY151" s="100">
        <f t="shared" si="415"/>
        <v>0</v>
      </c>
      <c r="BZ151" s="99"/>
      <c r="CA151" s="100">
        <f t="shared" si="416"/>
        <v>0</v>
      </c>
      <c r="CB151" s="99"/>
      <c r="CC151" s="100">
        <f t="shared" si="417"/>
        <v>0</v>
      </c>
      <c r="CD151" s="99"/>
      <c r="CE151" s="100">
        <f t="shared" si="418"/>
        <v>0</v>
      </c>
      <c r="CF151" s="101">
        <f t="shared" si="419"/>
        <v>0</v>
      </c>
      <c r="CG151" s="100">
        <f t="shared" si="419"/>
        <v>0</v>
      </c>
    </row>
    <row r="152" spans="1:85" s="148" customFormat="1" ht="19.899999999999999" customHeight="1" x14ac:dyDescent="0.5">
      <c r="A152" s="94">
        <v>121</v>
      </c>
      <c r="B152" s="95" t="s">
        <v>169</v>
      </c>
      <c r="C152" s="95" t="s">
        <v>74</v>
      </c>
      <c r="D152" s="94">
        <f t="shared" si="392"/>
        <v>4</v>
      </c>
      <c r="E152" s="94">
        <v>0.17499999999999999</v>
      </c>
      <c r="F152" s="94" t="s">
        <v>170</v>
      </c>
      <c r="G152" s="94">
        <v>1300</v>
      </c>
      <c r="H152" s="94"/>
      <c r="I152" s="152">
        <f t="shared" si="393"/>
        <v>0</v>
      </c>
      <c r="J152" s="94"/>
      <c r="K152" s="152">
        <f t="shared" si="393"/>
        <v>0</v>
      </c>
      <c r="L152" s="94"/>
      <c r="M152" s="152">
        <f t="shared" si="393"/>
        <v>0</v>
      </c>
      <c r="N152" s="94"/>
      <c r="O152" s="152">
        <f t="shared" si="393"/>
        <v>0</v>
      </c>
      <c r="P152" s="94"/>
      <c r="Q152" s="152">
        <f t="shared" si="393"/>
        <v>0</v>
      </c>
      <c r="R152" s="94"/>
      <c r="S152" s="152">
        <f t="shared" si="393"/>
        <v>0</v>
      </c>
      <c r="T152" s="94"/>
      <c r="U152" s="152">
        <f t="shared" si="393"/>
        <v>0</v>
      </c>
      <c r="V152" s="94"/>
      <c r="W152" s="152">
        <f t="shared" si="393"/>
        <v>0</v>
      </c>
      <c r="X152" s="94"/>
      <c r="Y152" s="152">
        <f t="shared" si="393"/>
        <v>0</v>
      </c>
      <c r="Z152" s="94"/>
      <c r="AA152" s="152">
        <f t="shared" si="393"/>
        <v>0</v>
      </c>
      <c r="AB152" s="94"/>
      <c r="AC152" s="152">
        <f t="shared" si="393"/>
        <v>0</v>
      </c>
      <c r="AD152" s="94"/>
      <c r="AE152" s="152">
        <f t="shared" si="393"/>
        <v>0</v>
      </c>
      <c r="AF152" s="147">
        <f t="shared" si="394"/>
        <v>0</v>
      </c>
      <c r="AG152" s="146">
        <f t="shared" si="395"/>
        <v>0</v>
      </c>
      <c r="AH152" s="142"/>
      <c r="AI152" s="152">
        <f t="shared" si="396"/>
        <v>0</v>
      </c>
      <c r="AJ152" s="144"/>
      <c r="AK152" s="152">
        <f t="shared" si="396"/>
        <v>0</v>
      </c>
      <c r="AL152" s="145"/>
      <c r="AM152" s="146">
        <f t="shared" si="397"/>
        <v>0</v>
      </c>
      <c r="AN152" s="145"/>
      <c r="AO152" s="146">
        <f t="shared" si="398"/>
        <v>0</v>
      </c>
      <c r="AP152" s="145"/>
      <c r="AQ152" s="146">
        <f t="shared" si="398"/>
        <v>0</v>
      </c>
      <c r="AR152" s="145"/>
      <c r="AS152" s="146">
        <f t="shared" si="399"/>
        <v>0</v>
      </c>
      <c r="AT152" s="145"/>
      <c r="AU152" s="146">
        <f t="shared" si="400"/>
        <v>0</v>
      </c>
      <c r="AV152" s="145"/>
      <c r="AW152" s="146">
        <f t="shared" si="401"/>
        <v>0</v>
      </c>
      <c r="AX152" s="145"/>
      <c r="AY152" s="146">
        <f t="shared" si="402"/>
        <v>0</v>
      </c>
      <c r="AZ152" s="145"/>
      <c r="BA152" s="146">
        <f t="shared" si="403"/>
        <v>0</v>
      </c>
      <c r="BB152" s="145"/>
      <c r="BC152" s="146">
        <f t="shared" si="404"/>
        <v>0</v>
      </c>
      <c r="BD152" s="145"/>
      <c r="BE152" s="146">
        <f t="shared" si="405"/>
        <v>0</v>
      </c>
      <c r="BF152" s="147">
        <f t="shared" si="406"/>
        <v>0</v>
      </c>
      <c r="BG152" s="146">
        <f t="shared" si="406"/>
        <v>0</v>
      </c>
      <c r="BH152" s="99"/>
      <c r="BI152" s="100">
        <f t="shared" si="407"/>
        <v>0</v>
      </c>
      <c r="BJ152" s="99"/>
      <c r="BK152" s="100">
        <f t="shared" si="408"/>
        <v>0</v>
      </c>
      <c r="BL152" s="99"/>
      <c r="BM152" s="100">
        <f t="shared" si="409"/>
        <v>0</v>
      </c>
      <c r="BN152" s="99"/>
      <c r="BO152" s="100">
        <f t="shared" si="410"/>
        <v>0</v>
      </c>
      <c r="BP152" s="99"/>
      <c r="BQ152" s="100">
        <f t="shared" si="411"/>
        <v>0</v>
      </c>
      <c r="BR152" s="99"/>
      <c r="BS152" s="100">
        <f t="shared" si="412"/>
        <v>0</v>
      </c>
      <c r="BT152" s="99"/>
      <c r="BU152" s="100">
        <f t="shared" si="413"/>
        <v>0</v>
      </c>
      <c r="BV152" s="99"/>
      <c r="BW152" s="100">
        <f t="shared" si="414"/>
        <v>0</v>
      </c>
      <c r="BX152" s="99"/>
      <c r="BY152" s="100">
        <f t="shared" si="415"/>
        <v>0</v>
      </c>
      <c r="BZ152" s="99"/>
      <c r="CA152" s="100">
        <f t="shared" si="416"/>
        <v>0</v>
      </c>
      <c r="CB152" s="99"/>
      <c r="CC152" s="100">
        <f t="shared" si="417"/>
        <v>0</v>
      </c>
      <c r="CD152" s="99"/>
      <c r="CE152" s="100">
        <f t="shared" si="418"/>
        <v>0</v>
      </c>
      <c r="CF152" s="101">
        <f t="shared" si="419"/>
        <v>0</v>
      </c>
      <c r="CG152" s="100">
        <f t="shared" si="419"/>
        <v>0</v>
      </c>
    </row>
    <row r="153" spans="1:85" s="148" customFormat="1" ht="19.899999999999999" customHeight="1" x14ac:dyDescent="0.5">
      <c r="A153" s="94">
        <v>122</v>
      </c>
      <c r="B153" s="95" t="s">
        <v>171</v>
      </c>
      <c r="C153" s="95" t="s">
        <v>74</v>
      </c>
      <c r="D153" s="94">
        <f t="shared" si="392"/>
        <v>2</v>
      </c>
      <c r="E153" s="94">
        <v>0.7</v>
      </c>
      <c r="F153" s="94" t="s">
        <v>75</v>
      </c>
      <c r="G153" s="94">
        <v>5200</v>
      </c>
      <c r="H153" s="94">
        <v>783</v>
      </c>
      <c r="I153" s="152">
        <f t="shared" si="393"/>
        <v>548.09999999999991</v>
      </c>
      <c r="J153" s="94">
        <v>682</v>
      </c>
      <c r="K153" s="152">
        <f t="shared" si="393"/>
        <v>477.4</v>
      </c>
      <c r="L153" s="94">
        <v>600</v>
      </c>
      <c r="M153" s="152">
        <f t="shared" si="393"/>
        <v>420</v>
      </c>
      <c r="N153" s="94"/>
      <c r="O153" s="152">
        <f t="shared" si="393"/>
        <v>0</v>
      </c>
      <c r="P153" s="94">
        <v>114</v>
      </c>
      <c r="Q153" s="152">
        <f t="shared" si="393"/>
        <v>79.8</v>
      </c>
      <c r="R153" s="94">
        <v>233</v>
      </c>
      <c r="S153" s="152">
        <f t="shared" si="393"/>
        <v>163.1</v>
      </c>
      <c r="T153" s="94">
        <v>192</v>
      </c>
      <c r="U153" s="152">
        <f t="shared" si="393"/>
        <v>134.39999999999998</v>
      </c>
      <c r="V153" s="94">
        <v>66</v>
      </c>
      <c r="W153" s="152">
        <f t="shared" si="393"/>
        <v>46.199999999999996</v>
      </c>
      <c r="X153" s="94">
        <v>188</v>
      </c>
      <c r="Y153" s="152">
        <f t="shared" si="393"/>
        <v>131.6</v>
      </c>
      <c r="Z153" s="94">
        <v>725</v>
      </c>
      <c r="AA153" s="152">
        <f t="shared" si="393"/>
        <v>507.49999999999994</v>
      </c>
      <c r="AB153" s="94">
        <v>60</v>
      </c>
      <c r="AC153" s="152">
        <f t="shared" si="393"/>
        <v>42</v>
      </c>
      <c r="AD153" s="94">
        <v>144</v>
      </c>
      <c r="AE153" s="152">
        <f t="shared" si="393"/>
        <v>100.8</v>
      </c>
      <c r="AF153" s="147">
        <f>SUM(H153,J153,L153,N153,P153,R153,T153,V153,X153,Z153,AB153,AD153)</f>
        <v>3787</v>
      </c>
      <c r="AG153" s="146">
        <f t="shared" si="395"/>
        <v>2650.8999999999996</v>
      </c>
      <c r="AH153" s="142">
        <v>48</v>
      </c>
      <c r="AI153" s="152">
        <f t="shared" si="396"/>
        <v>33.599999999999994</v>
      </c>
      <c r="AJ153" s="144">
        <v>24</v>
      </c>
      <c r="AK153" s="152">
        <f t="shared" si="396"/>
        <v>16.799999999999997</v>
      </c>
      <c r="AL153" s="145">
        <v>12</v>
      </c>
      <c r="AM153" s="146">
        <f t="shared" si="397"/>
        <v>8.3999999999999986</v>
      </c>
      <c r="AN153" s="145">
        <v>24</v>
      </c>
      <c r="AO153" s="146">
        <f t="shared" si="398"/>
        <v>16.799999999999997</v>
      </c>
      <c r="AP153" s="145">
        <v>29</v>
      </c>
      <c r="AQ153" s="146">
        <f>AP153*$E153</f>
        <v>20.299999999999997</v>
      </c>
      <c r="AR153" s="145">
        <v>12</v>
      </c>
      <c r="AS153" s="146">
        <f t="shared" si="399"/>
        <v>8.3999999999999986</v>
      </c>
      <c r="AT153" s="145">
        <v>60</v>
      </c>
      <c r="AU153" s="146">
        <f t="shared" si="400"/>
        <v>42</v>
      </c>
      <c r="AV153" s="145"/>
      <c r="AW153" s="146">
        <f t="shared" si="401"/>
        <v>0</v>
      </c>
      <c r="AX153" s="145"/>
      <c r="AY153" s="146">
        <f t="shared" si="402"/>
        <v>0</v>
      </c>
      <c r="AZ153" s="145">
        <v>12</v>
      </c>
      <c r="BA153" s="146">
        <f t="shared" si="403"/>
        <v>8.3999999999999986</v>
      </c>
      <c r="BB153" s="145">
        <v>12</v>
      </c>
      <c r="BC153" s="146">
        <f t="shared" si="404"/>
        <v>8.3999999999999986</v>
      </c>
      <c r="BD153" s="145">
        <v>36</v>
      </c>
      <c r="BE153" s="146">
        <f t="shared" si="405"/>
        <v>25.2</v>
      </c>
      <c r="BF153" s="147">
        <f>SUM(AH153,AJ153,AL153,AN153,AP153,AR153,AT153,AV153,AX153,AZ153,BB153,BD153)</f>
        <v>269</v>
      </c>
      <c r="BG153" s="146">
        <f t="shared" si="406"/>
        <v>188.29999999999998</v>
      </c>
      <c r="BH153" s="96">
        <v>12</v>
      </c>
      <c r="BI153" s="104">
        <f t="shared" si="407"/>
        <v>8.3999999999999986</v>
      </c>
      <c r="BJ153" s="98">
        <v>36</v>
      </c>
      <c r="BK153" s="97">
        <f t="shared" si="408"/>
        <v>25.2</v>
      </c>
      <c r="BL153" s="99"/>
      <c r="BM153" s="100">
        <f t="shared" si="409"/>
        <v>0</v>
      </c>
      <c r="BN153" s="99"/>
      <c r="BO153" s="100">
        <f t="shared" si="410"/>
        <v>0</v>
      </c>
      <c r="BP153" s="99"/>
      <c r="BQ153" s="100">
        <f t="shared" si="411"/>
        <v>0</v>
      </c>
      <c r="BR153" s="99"/>
      <c r="BS153" s="100">
        <f t="shared" si="412"/>
        <v>0</v>
      </c>
      <c r="BT153" s="99"/>
      <c r="BU153" s="100">
        <f t="shared" si="413"/>
        <v>0</v>
      </c>
      <c r="BV153" s="99"/>
      <c r="BW153" s="100">
        <f t="shared" si="414"/>
        <v>0</v>
      </c>
      <c r="BX153" s="99"/>
      <c r="BY153" s="100">
        <f t="shared" si="415"/>
        <v>0</v>
      </c>
      <c r="BZ153" s="99"/>
      <c r="CA153" s="100">
        <f t="shared" si="416"/>
        <v>0</v>
      </c>
      <c r="CB153" s="99"/>
      <c r="CC153" s="100">
        <f t="shared" si="417"/>
        <v>0</v>
      </c>
      <c r="CD153" s="99"/>
      <c r="CE153" s="100">
        <f t="shared" si="418"/>
        <v>0</v>
      </c>
      <c r="CF153" s="101">
        <f t="shared" si="419"/>
        <v>48</v>
      </c>
      <c r="CG153" s="100">
        <f t="shared" si="419"/>
        <v>33.599999999999994</v>
      </c>
    </row>
    <row r="154" spans="1:85" s="148" customFormat="1" ht="19.899999999999999" customHeight="1" x14ac:dyDescent="0.5">
      <c r="A154" s="94">
        <v>123</v>
      </c>
      <c r="B154" s="95" t="s">
        <v>172</v>
      </c>
      <c r="C154" s="95" t="s">
        <v>74</v>
      </c>
      <c r="D154" s="94">
        <f t="shared" si="392"/>
        <v>1</v>
      </c>
      <c r="E154" s="94">
        <v>0.35</v>
      </c>
      <c r="F154" s="94" t="s">
        <v>83</v>
      </c>
      <c r="G154" s="94">
        <v>2600</v>
      </c>
      <c r="H154" s="94">
        <v>2388</v>
      </c>
      <c r="I154" s="152">
        <f t="shared" si="393"/>
        <v>835.8</v>
      </c>
      <c r="J154" s="94">
        <v>1707</v>
      </c>
      <c r="K154" s="152">
        <f t="shared" si="393"/>
        <v>597.44999999999993</v>
      </c>
      <c r="L154" s="94">
        <v>1830</v>
      </c>
      <c r="M154" s="152">
        <f t="shared" si="393"/>
        <v>640.5</v>
      </c>
      <c r="N154" s="94"/>
      <c r="O154" s="152">
        <f t="shared" si="393"/>
        <v>0</v>
      </c>
      <c r="P154" s="94">
        <v>168</v>
      </c>
      <c r="Q154" s="152">
        <f t="shared" si="393"/>
        <v>58.8</v>
      </c>
      <c r="R154" s="94">
        <v>510</v>
      </c>
      <c r="S154" s="152">
        <f t="shared" si="393"/>
        <v>178.5</v>
      </c>
      <c r="T154" s="94">
        <v>439</v>
      </c>
      <c r="U154" s="152">
        <f t="shared" si="393"/>
        <v>153.64999999999998</v>
      </c>
      <c r="V154" s="94">
        <v>228</v>
      </c>
      <c r="W154" s="152">
        <f t="shared" si="393"/>
        <v>79.8</v>
      </c>
      <c r="X154" s="94">
        <v>188</v>
      </c>
      <c r="Y154" s="152">
        <f t="shared" si="393"/>
        <v>65.8</v>
      </c>
      <c r="Z154" s="94">
        <v>289</v>
      </c>
      <c r="AA154" s="152">
        <f t="shared" si="393"/>
        <v>101.14999999999999</v>
      </c>
      <c r="AB154" s="94">
        <v>120</v>
      </c>
      <c r="AC154" s="152">
        <f t="shared" si="393"/>
        <v>42</v>
      </c>
      <c r="AD154" s="94">
        <v>36</v>
      </c>
      <c r="AE154" s="152">
        <f t="shared" si="393"/>
        <v>12.6</v>
      </c>
      <c r="AF154" s="147">
        <f>SUM(H154,J154,L154,N154,P154,R154,T154,V154,X154,Z154,AB154,AD154)</f>
        <v>7903</v>
      </c>
      <c r="AG154" s="146">
        <f t="shared" si="395"/>
        <v>2766.0500000000006</v>
      </c>
      <c r="AH154" s="142">
        <v>48</v>
      </c>
      <c r="AI154" s="152">
        <f t="shared" si="396"/>
        <v>16.799999999999997</v>
      </c>
      <c r="AJ154" s="144">
        <v>48</v>
      </c>
      <c r="AK154" s="152">
        <f t="shared" si="396"/>
        <v>16.799999999999997</v>
      </c>
      <c r="AL154" s="145">
        <v>72</v>
      </c>
      <c r="AM154" s="146">
        <f t="shared" si="397"/>
        <v>25.2</v>
      </c>
      <c r="AN154" s="145">
        <v>48</v>
      </c>
      <c r="AO154" s="146">
        <f t="shared" si="398"/>
        <v>16.799999999999997</v>
      </c>
      <c r="AP154" s="145">
        <v>48</v>
      </c>
      <c r="AQ154" s="146">
        <f>AP154*$E154</f>
        <v>16.799999999999997</v>
      </c>
      <c r="AR154" s="145">
        <v>24</v>
      </c>
      <c r="AS154" s="146">
        <f t="shared" si="399"/>
        <v>8.3999999999999986</v>
      </c>
      <c r="AT154" s="145">
        <v>48</v>
      </c>
      <c r="AU154" s="146">
        <f t="shared" si="400"/>
        <v>16.799999999999997</v>
      </c>
      <c r="AV154" s="145"/>
      <c r="AW154" s="146">
        <f t="shared" si="401"/>
        <v>0</v>
      </c>
      <c r="AX154" s="145"/>
      <c r="AY154" s="146">
        <f t="shared" si="402"/>
        <v>0</v>
      </c>
      <c r="AZ154" s="145">
        <v>24</v>
      </c>
      <c r="BA154" s="146">
        <f t="shared" si="403"/>
        <v>8.3999999999999986</v>
      </c>
      <c r="BB154" s="145"/>
      <c r="BC154" s="146">
        <f t="shared" si="404"/>
        <v>0</v>
      </c>
      <c r="BD154" s="145">
        <v>48</v>
      </c>
      <c r="BE154" s="146">
        <f t="shared" si="405"/>
        <v>16.799999999999997</v>
      </c>
      <c r="BF154" s="147">
        <f>SUM(AH154,AJ154,AL154,AN154,AP154,AR154,AT154,AV154,AX154,AZ154,BB154,BD154)</f>
        <v>408</v>
      </c>
      <c r="BG154" s="146">
        <f t="shared" si="406"/>
        <v>142.79999999999995</v>
      </c>
      <c r="BH154" s="96">
        <v>24</v>
      </c>
      <c r="BI154" s="104">
        <f t="shared" si="407"/>
        <v>8.3999999999999986</v>
      </c>
      <c r="BJ154" s="98"/>
      <c r="BK154" s="104">
        <f t="shared" si="408"/>
        <v>0</v>
      </c>
      <c r="BL154" s="99"/>
      <c r="BM154" s="100">
        <f t="shared" si="409"/>
        <v>0</v>
      </c>
      <c r="BN154" s="99"/>
      <c r="BO154" s="100">
        <f t="shared" si="410"/>
        <v>0</v>
      </c>
      <c r="BP154" s="99"/>
      <c r="BQ154" s="100">
        <f t="shared" si="411"/>
        <v>0</v>
      </c>
      <c r="BR154" s="99"/>
      <c r="BS154" s="100">
        <f t="shared" si="412"/>
        <v>0</v>
      </c>
      <c r="BT154" s="99"/>
      <c r="BU154" s="100">
        <f t="shared" si="413"/>
        <v>0</v>
      </c>
      <c r="BV154" s="99"/>
      <c r="BW154" s="100">
        <f t="shared" si="414"/>
        <v>0</v>
      </c>
      <c r="BX154" s="99"/>
      <c r="BY154" s="100">
        <f t="shared" si="415"/>
        <v>0</v>
      </c>
      <c r="BZ154" s="99"/>
      <c r="CA154" s="100">
        <f t="shared" si="416"/>
        <v>0</v>
      </c>
      <c r="CB154" s="99"/>
      <c r="CC154" s="100">
        <f t="shared" si="417"/>
        <v>0</v>
      </c>
      <c r="CD154" s="99"/>
      <c r="CE154" s="100">
        <f t="shared" si="418"/>
        <v>0</v>
      </c>
      <c r="CF154" s="101">
        <f t="shared" si="419"/>
        <v>24</v>
      </c>
      <c r="CG154" s="100">
        <f t="shared" si="419"/>
        <v>8.3999999999999986</v>
      </c>
    </row>
    <row r="155" spans="1:85" s="148" customFormat="1" ht="19.899999999999999" customHeight="1" x14ac:dyDescent="0.5">
      <c r="A155" s="94">
        <v>124</v>
      </c>
      <c r="B155" s="95" t="s">
        <v>173</v>
      </c>
      <c r="C155" s="95" t="s">
        <v>74</v>
      </c>
      <c r="D155" s="94">
        <f t="shared" si="392"/>
        <v>4</v>
      </c>
      <c r="E155" s="94">
        <v>0.17499999999999999</v>
      </c>
      <c r="F155" s="94" t="s">
        <v>170</v>
      </c>
      <c r="G155" s="94">
        <v>1450</v>
      </c>
      <c r="H155" s="94">
        <v>1042</v>
      </c>
      <c r="I155" s="152">
        <f t="shared" si="393"/>
        <v>182.35</v>
      </c>
      <c r="J155" s="94">
        <v>1161</v>
      </c>
      <c r="K155" s="152">
        <f t="shared" si="393"/>
        <v>203.17499999999998</v>
      </c>
      <c r="L155" s="94">
        <v>924</v>
      </c>
      <c r="M155" s="152">
        <f t="shared" si="393"/>
        <v>161.69999999999999</v>
      </c>
      <c r="N155" s="94"/>
      <c r="O155" s="152">
        <f t="shared" si="393"/>
        <v>0</v>
      </c>
      <c r="P155" s="94">
        <v>240</v>
      </c>
      <c r="Q155" s="152">
        <f t="shared" si="393"/>
        <v>42</v>
      </c>
      <c r="R155" s="94">
        <v>253</v>
      </c>
      <c r="S155" s="152">
        <f t="shared" si="393"/>
        <v>44.274999999999999</v>
      </c>
      <c r="T155" s="94">
        <v>336</v>
      </c>
      <c r="U155" s="152">
        <f t="shared" si="393"/>
        <v>58.8</v>
      </c>
      <c r="V155" s="94"/>
      <c r="W155" s="152">
        <f t="shared" si="393"/>
        <v>0</v>
      </c>
      <c r="X155" s="94">
        <v>144</v>
      </c>
      <c r="Y155" s="152">
        <f t="shared" si="393"/>
        <v>25.2</v>
      </c>
      <c r="Z155" s="94">
        <v>422</v>
      </c>
      <c r="AA155" s="152">
        <f t="shared" si="393"/>
        <v>73.849999999999994</v>
      </c>
      <c r="AB155" s="94"/>
      <c r="AC155" s="152">
        <f t="shared" si="393"/>
        <v>0</v>
      </c>
      <c r="AD155" s="94"/>
      <c r="AE155" s="152">
        <f t="shared" si="393"/>
        <v>0</v>
      </c>
      <c r="AF155" s="147">
        <f t="shared" ref="AF155:AF163" si="420">SUM(H155,J155,L155,N155,P155,R155,T155,V155,X155,Z155,AB155,AD155)</f>
        <v>4522</v>
      </c>
      <c r="AG155" s="146">
        <f t="shared" si="395"/>
        <v>791.34999999999991</v>
      </c>
      <c r="AH155" s="142"/>
      <c r="AI155" s="152">
        <f t="shared" si="396"/>
        <v>0</v>
      </c>
      <c r="AJ155" s="144"/>
      <c r="AK155" s="152">
        <f t="shared" si="396"/>
        <v>0</v>
      </c>
      <c r="AL155" s="145"/>
      <c r="AM155" s="146">
        <f t="shared" si="397"/>
        <v>0</v>
      </c>
      <c r="AN155" s="145"/>
      <c r="AO155" s="146">
        <f t="shared" si="398"/>
        <v>0</v>
      </c>
      <c r="AP155" s="145"/>
      <c r="AQ155" s="146">
        <f t="shared" si="398"/>
        <v>0</v>
      </c>
      <c r="AR155" s="145"/>
      <c r="AS155" s="146">
        <f t="shared" si="399"/>
        <v>0</v>
      </c>
      <c r="AT155" s="145"/>
      <c r="AU155" s="146">
        <f t="shared" si="400"/>
        <v>0</v>
      </c>
      <c r="AV155" s="145"/>
      <c r="AW155" s="146">
        <f t="shared" si="401"/>
        <v>0</v>
      </c>
      <c r="AX155" s="145"/>
      <c r="AY155" s="146">
        <f t="shared" si="402"/>
        <v>0</v>
      </c>
      <c r="AZ155" s="145"/>
      <c r="BA155" s="146">
        <f t="shared" si="403"/>
        <v>0</v>
      </c>
      <c r="BB155" s="145"/>
      <c r="BC155" s="146">
        <f t="shared" si="404"/>
        <v>0</v>
      </c>
      <c r="BD155" s="145"/>
      <c r="BE155" s="146">
        <f t="shared" si="405"/>
        <v>0</v>
      </c>
      <c r="BF155" s="147">
        <f t="shared" si="406"/>
        <v>0</v>
      </c>
      <c r="BG155" s="146">
        <f t="shared" si="406"/>
        <v>0</v>
      </c>
      <c r="BH155" s="96"/>
      <c r="BI155" s="104">
        <f t="shared" si="407"/>
        <v>0</v>
      </c>
      <c r="BJ155" s="98"/>
      <c r="BK155" s="104">
        <f t="shared" si="408"/>
        <v>0</v>
      </c>
      <c r="BL155" s="99"/>
      <c r="BM155" s="100">
        <f t="shared" si="409"/>
        <v>0</v>
      </c>
      <c r="BN155" s="99"/>
      <c r="BO155" s="100">
        <f t="shared" si="410"/>
        <v>0</v>
      </c>
      <c r="BP155" s="99"/>
      <c r="BQ155" s="100">
        <f t="shared" si="411"/>
        <v>0</v>
      </c>
      <c r="BR155" s="99"/>
      <c r="BS155" s="100">
        <f t="shared" si="412"/>
        <v>0</v>
      </c>
      <c r="BT155" s="99"/>
      <c r="BU155" s="100">
        <f t="shared" si="413"/>
        <v>0</v>
      </c>
      <c r="BV155" s="99"/>
      <c r="BW155" s="100">
        <f t="shared" si="414"/>
        <v>0</v>
      </c>
      <c r="BX155" s="99"/>
      <c r="BY155" s="100">
        <f t="shared" si="415"/>
        <v>0</v>
      </c>
      <c r="BZ155" s="99"/>
      <c r="CA155" s="100">
        <f t="shared" si="416"/>
        <v>0</v>
      </c>
      <c r="CB155" s="99"/>
      <c r="CC155" s="100">
        <f t="shared" si="417"/>
        <v>0</v>
      </c>
      <c r="CD155" s="99"/>
      <c r="CE155" s="100">
        <f t="shared" si="418"/>
        <v>0</v>
      </c>
      <c r="CF155" s="101">
        <f t="shared" si="419"/>
        <v>0</v>
      </c>
      <c r="CG155" s="100">
        <f t="shared" si="419"/>
        <v>0</v>
      </c>
    </row>
    <row r="156" spans="1:85" s="148" customFormat="1" ht="19.899999999999999" customHeight="1" x14ac:dyDescent="0.5">
      <c r="A156" s="94">
        <v>125</v>
      </c>
      <c r="B156" s="95" t="s">
        <v>174</v>
      </c>
      <c r="C156" s="95" t="s">
        <v>74</v>
      </c>
      <c r="D156" s="94">
        <f t="shared" si="392"/>
        <v>4</v>
      </c>
      <c r="E156" s="94">
        <v>0.7</v>
      </c>
      <c r="F156" s="94" t="s">
        <v>75</v>
      </c>
      <c r="G156" s="94">
        <v>1650</v>
      </c>
      <c r="H156" s="94"/>
      <c r="I156" s="146">
        <f t="shared" si="393"/>
        <v>0</v>
      </c>
      <c r="J156" s="94"/>
      <c r="K156" s="146">
        <f t="shared" si="393"/>
        <v>0</v>
      </c>
      <c r="L156" s="94"/>
      <c r="M156" s="146">
        <f t="shared" si="393"/>
        <v>0</v>
      </c>
      <c r="N156" s="94"/>
      <c r="O156" s="146">
        <f t="shared" si="393"/>
        <v>0</v>
      </c>
      <c r="P156" s="94"/>
      <c r="Q156" s="146">
        <f t="shared" si="393"/>
        <v>0</v>
      </c>
      <c r="R156" s="94"/>
      <c r="S156" s="146">
        <f t="shared" si="393"/>
        <v>0</v>
      </c>
      <c r="T156" s="94"/>
      <c r="U156" s="146">
        <f t="shared" si="393"/>
        <v>0</v>
      </c>
      <c r="V156" s="94"/>
      <c r="W156" s="146">
        <f t="shared" si="393"/>
        <v>0</v>
      </c>
      <c r="X156" s="94"/>
      <c r="Y156" s="146">
        <f t="shared" si="393"/>
        <v>0</v>
      </c>
      <c r="Z156" s="94"/>
      <c r="AA156" s="146">
        <f t="shared" si="393"/>
        <v>0</v>
      </c>
      <c r="AB156" s="94"/>
      <c r="AC156" s="146">
        <f t="shared" si="393"/>
        <v>0</v>
      </c>
      <c r="AD156" s="94"/>
      <c r="AE156" s="146">
        <f t="shared" si="393"/>
        <v>0</v>
      </c>
      <c r="AF156" s="147">
        <f t="shared" si="420"/>
        <v>0</v>
      </c>
      <c r="AG156" s="146">
        <f t="shared" si="395"/>
        <v>0</v>
      </c>
      <c r="AH156" s="145"/>
      <c r="AI156" s="146">
        <f t="shared" si="396"/>
        <v>0</v>
      </c>
      <c r="AJ156" s="145"/>
      <c r="AK156" s="146">
        <f t="shared" si="396"/>
        <v>0</v>
      </c>
      <c r="AL156" s="145"/>
      <c r="AM156" s="146">
        <f t="shared" si="397"/>
        <v>0</v>
      </c>
      <c r="AN156" s="145"/>
      <c r="AO156" s="146">
        <f t="shared" si="398"/>
        <v>0</v>
      </c>
      <c r="AP156" s="145"/>
      <c r="AQ156" s="146">
        <f t="shared" si="398"/>
        <v>0</v>
      </c>
      <c r="AR156" s="145"/>
      <c r="AS156" s="146">
        <f t="shared" si="399"/>
        <v>0</v>
      </c>
      <c r="AT156" s="145"/>
      <c r="AU156" s="146">
        <f t="shared" si="400"/>
        <v>0</v>
      </c>
      <c r="AV156" s="145"/>
      <c r="AW156" s="146">
        <f t="shared" si="401"/>
        <v>0</v>
      </c>
      <c r="AX156" s="145"/>
      <c r="AY156" s="146">
        <f t="shared" si="402"/>
        <v>0</v>
      </c>
      <c r="AZ156" s="145"/>
      <c r="BA156" s="146">
        <f t="shared" si="403"/>
        <v>0</v>
      </c>
      <c r="BB156" s="145"/>
      <c r="BC156" s="146">
        <f t="shared" si="404"/>
        <v>0</v>
      </c>
      <c r="BD156" s="145"/>
      <c r="BE156" s="146">
        <f t="shared" si="405"/>
        <v>0</v>
      </c>
      <c r="BF156" s="147">
        <f t="shared" si="406"/>
        <v>0</v>
      </c>
      <c r="BG156" s="146">
        <f t="shared" si="406"/>
        <v>0</v>
      </c>
      <c r="BH156" s="99"/>
      <c r="BI156" s="100">
        <f t="shared" si="407"/>
        <v>0</v>
      </c>
      <c r="BJ156" s="99"/>
      <c r="BK156" s="100">
        <f t="shared" si="408"/>
        <v>0</v>
      </c>
      <c r="BL156" s="99"/>
      <c r="BM156" s="100">
        <f t="shared" si="409"/>
        <v>0</v>
      </c>
      <c r="BN156" s="99"/>
      <c r="BO156" s="100">
        <f t="shared" si="410"/>
        <v>0</v>
      </c>
      <c r="BP156" s="99"/>
      <c r="BQ156" s="100">
        <f t="shared" si="411"/>
        <v>0</v>
      </c>
      <c r="BR156" s="99"/>
      <c r="BS156" s="100">
        <f t="shared" si="412"/>
        <v>0</v>
      </c>
      <c r="BT156" s="99"/>
      <c r="BU156" s="100">
        <f t="shared" si="413"/>
        <v>0</v>
      </c>
      <c r="BV156" s="99"/>
      <c r="BW156" s="100">
        <f t="shared" si="414"/>
        <v>0</v>
      </c>
      <c r="BX156" s="99"/>
      <c r="BY156" s="100">
        <f t="shared" si="415"/>
        <v>0</v>
      </c>
      <c r="BZ156" s="99"/>
      <c r="CA156" s="100">
        <f t="shared" si="416"/>
        <v>0</v>
      </c>
      <c r="CB156" s="99"/>
      <c r="CC156" s="100">
        <f t="shared" si="417"/>
        <v>0</v>
      </c>
      <c r="CD156" s="99"/>
      <c r="CE156" s="100">
        <f t="shared" si="418"/>
        <v>0</v>
      </c>
      <c r="CF156" s="101">
        <f t="shared" si="419"/>
        <v>0</v>
      </c>
      <c r="CG156" s="100">
        <f t="shared" si="419"/>
        <v>0</v>
      </c>
    </row>
    <row r="157" spans="1:85" s="102" customFormat="1" ht="19.899999999999999" customHeight="1" x14ac:dyDescent="0.25">
      <c r="A157" s="94">
        <v>126</v>
      </c>
      <c r="B157" s="95" t="s">
        <v>203</v>
      </c>
      <c r="C157" s="95" t="s">
        <v>74</v>
      </c>
      <c r="D157" s="94">
        <f t="shared" si="392"/>
        <v>4</v>
      </c>
      <c r="E157" s="94">
        <v>0.7</v>
      </c>
      <c r="F157" s="94" t="s">
        <v>75</v>
      </c>
      <c r="G157" s="94"/>
      <c r="H157" s="94"/>
      <c r="I157" s="100"/>
      <c r="J157" s="94"/>
      <c r="K157" s="100"/>
      <c r="L157" s="94"/>
      <c r="M157" s="100"/>
      <c r="N157" s="94"/>
      <c r="O157" s="100"/>
      <c r="P157" s="94"/>
      <c r="Q157" s="100"/>
      <c r="R157" s="94"/>
      <c r="S157" s="100"/>
      <c r="T157" s="94"/>
      <c r="U157" s="100"/>
      <c r="V157" s="94"/>
      <c r="W157" s="100"/>
      <c r="X157" s="94"/>
      <c r="Y157" s="100"/>
      <c r="Z157" s="94"/>
      <c r="AA157" s="100"/>
      <c r="AB157" s="94"/>
      <c r="AC157" s="100"/>
      <c r="AD157" s="94"/>
      <c r="AE157" s="100"/>
      <c r="AF157" s="101"/>
      <c r="AG157" s="100"/>
      <c r="AH157" s="99"/>
      <c r="AI157" s="100"/>
      <c r="AJ157" s="99"/>
      <c r="AK157" s="100"/>
      <c r="AL157" s="99"/>
      <c r="AM157" s="100"/>
      <c r="AN157" s="99"/>
      <c r="AO157" s="100"/>
      <c r="AP157" s="99"/>
      <c r="AQ157" s="100"/>
      <c r="AR157" s="99"/>
      <c r="AS157" s="100"/>
      <c r="AT157" s="99"/>
      <c r="AU157" s="100"/>
      <c r="AV157" s="99"/>
      <c r="AW157" s="100"/>
      <c r="AX157" s="99"/>
      <c r="AY157" s="100"/>
      <c r="AZ157" s="99"/>
      <c r="BA157" s="100"/>
      <c r="BB157" s="99"/>
      <c r="BC157" s="100"/>
      <c r="BD157" s="99"/>
      <c r="BE157" s="100"/>
      <c r="BF157" s="101"/>
      <c r="BG157" s="100"/>
      <c r="BH157" s="99"/>
      <c r="BI157" s="100"/>
      <c r="BJ157" s="99"/>
      <c r="BK157" s="100"/>
      <c r="BL157" s="99"/>
      <c r="BM157" s="100"/>
      <c r="BN157" s="99"/>
      <c r="BO157" s="100"/>
      <c r="BP157" s="99"/>
      <c r="BQ157" s="100"/>
      <c r="BR157" s="99"/>
      <c r="BS157" s="100"/>
      <c r="BT157" s="99"/>
      <c r="BU157" s="100"/>
      <c r="BV157" s="99"/>
      <c r="BW157" s="100"/>
      <c r="BX157" s="99"/>
      <c r="BY157" s="100"/>
      <c r="BZ157" s="99"/>
      <c r="CA157" s="100"/>
      <c r="CB157" s="99"/>
      <c r="CC157" s="100"/>
      <c r="CD157" s="99"/>
      <c r="CE157" s="100"/>
      <c r="CF157" s="101"/>
      <c r="CG157" s="100"/>
    </row>
    <row r="158" spans="1:85" s="102" customFormat="1" ht="19.899999999999999" customHeight="1" x14ac:dyDescent="0.25">
      <c r="A158" s="94">
        <v>127</v>
      </c>
      <c r="B158" s="95" t="s">
        <v>212</v>
      </c>
      <c r="C158" s="95"/>
      <c r="D158" s="94">
        <f t="shared" si="392"/>
        <v>4</v>
      </c>
      <c r="E158" s="94"/>
      <c r="F158" s="94"/>
      <c r="G158" s="94"/>
      <c r="H158" s="94"/>
      <c r="I158" s="100"/>
      <c r="J158" s="94"/>
      <c r="K158" s="100"/>
      <c r="L158" s="94"/>
      <c r="M158" s="100"/>
      <c r="N158" s="94"/>
      <c r="O158" s="100"/>
      <c r="P158" s="94"/>
      <c r="Q158" s="100"/>
      <c r="R158" s="94"/>
      <c r="S158" s="100"/>
      <c r="T158" s="94"/>
      <c r="U158" s="100"/>
      <c r="V158" s="94"/>
      <c r="W158" s="100"/>
      <c r="X158" s="94"/>
      <c r="Y158" s="100"/>
      <c r="Z158" s="94"/>
      <c r="AA158" s="100"/>
      <c r="AB158" s="94"/>
      <c r="AC158" s="100"/>
      <c r="AD158" s="94"/>
      <c r="AE158" s="100"/>
      <c r="AF158" s="101"/>
      <c r="AG158" s="100"/>
      <c r="AH158" s="99"/>
      <c r="AI158" s="100"/>
      <c r="AJ158" s="99"/>
      <c r="AK158" s="100"/>
      <c r="AL158" s="99"/>
      <c r="AM158" s="100"/>
      <c r="AN158" s="99"/>
      <c r="AO158" s="100"/>
      <c r="AP158" s="99"/>
      <c r="AQ158" s="100"/>
      <c r="AR158" s="99"/>
      <c r="AS158" s="100"/>
      <c r="AT158" s="99"/>
      <c r="AU158" s="100"/>
      <c r="AV158" s="99"/>
      <c r="AW158" s="100"/>
      <c r="AX158" s="99"/>
      <c r="AY158" s="100"/>
      <c r="AZ158" s="99"/>
      <c r="BA158" s="100"/>
      <c r="BB158" s="99"/>
      <c r="BC158" s="100"/>
      <c r="BD158" s="99"/>
      <c r="BE158" s="100"/>
      <c r="BF158" s="101"/>
      <c r="BG158" s="100"/>
      <c r="BH158" s="99"/>
      <c r="BI158" s="100"/>
      <c r="BJ158" s="99"/>
      <c r="BK158" s="100"/>
      <c r="BL158" s="99"/>
      <c r="BM158" s="100"/>
      <c r="BN158" s="99"/>
      <c r="BO158" s="100"/>
      <c r="BP158" s="99"/>
      <c r="BQ158" s="100"/>
      <c r="BR158" s="99"/>
      <c r="BS158" s="100"/>
      <c r="BT158" s="99"/>
      <c r="BU158" s="100"/>
      <c r="BV158" s="99"/>
      <c r="BW158" s="100"/>
      <c r="BX158" s="99"/>
      <c r="BY158" s="100"/>
      <c r="BZ158" s="99"/>
      <c r="CA158" s="100"/>
      <c r="CB158" s="99"/>
      <c r="CC158" s="100"/>
      <c r="CD158" s="99"/>
      <c r="CE158" s="100"/>
      <c r="CF158" s="101"/>
      <c r="CG158" s="100"/>
    </row>
    <row r="159" spans="1:85" s="148" customFormat="1" ht="19.899999999999999" customHeight="1" x14ac:dyDescent="0.5">
      <c r="A159" s="94">
        <v>128</v>
      </c>
      <c r="B159" s="95" t="s">
        <v>175</v>
      </c>
      <c r="C159" s="95" t="s">
        <v>74</v>
      </c>
      <c r="D159" s="94">
        <f t="shared" si="392"/>
        <v>4</v>
      </c>
      <c r="E159" s="94">
        <v>0.7</v>
      </c>
      <c r="F159" s="94" t="s">
        <v>75</v>
      </c>
      <c r="G159" s="94"/>
      <c r="H159" s="94"/>
      <c r="I159" s="146">
        <f t="shared" si="393"/>
        <v>0</v>
      </c>
      <c r="J159" s="94"/>
      <c r="K159" s="146">
        <f t="shared" si="393"/>
        <v>0</v>
      </c>
      <c r="L159" s="94"/>
      <c r="M159" s="146">
        <f t="shared" si="393"/>
        <v>0</v>
      </c>
      <c r="N159" s="94"/>
      <c r="O159" s="146">
        <f t="shared" si="393"/>
        <v>0</v>
      </c>
      <c r="P159" s="94"/>
      <c r="Q159" s="146">
        <f t="shared" si="393"/>
        <v>0</v>
      </c>
      <c r="R159" s="94"/>
      <c r="S159" s="146">
        <f t="shared" si="393"/>
        <v>0</v>
      </c>
      <c r="T159" s="94"/>
      <c r="U159" s="146">
        <f t="shared" si="393"/>
        <v>0</v>
      </c>
      <c r="V159" s="94"/>
      <c r="W159" s="146">
        <f t="shared" si="393"/>
        <v>0</v>
      </c>
      <c r="X159" s="94"/>
      <c r="Y159" s="146">
        <f t="shared" si="393"/>
        <v>0</v>
      </c>
      <c r="Z159" s="94"/>
      <c r="AA159" s="146">
        <f t="shared" si="393"/>
        <v>0</v>
      </c>
      <c r="AB159" s="94"/>
      <c r="AC159" s="146">
        <f t="shared" si="393"/>
        <v>0</v>
      </c>
      <c r="AD159" s="94"/>
      <c r="AE159" s="146">
        <f t="shared" si="393"/>
        <v>0</v>
      </c>
      <c r="AF159" s="147">
        <f t="shared" si="420"/>
        <v>0</v>
      </c>
      <c r="AG159" s="146">
        <f t="shared" si="395"/>
        <v>0</v>
      </c>
      <c r="AH159" s="145"/>
      <c r="AI159" s="146">
        <f t="shared" si="396"/>
        <v>0</v>
      </c>
      <c r="AJ159" s="145"/>
      <c r="AK159" s="146">
        <f t="shared" si="396"/>
        <v>0</v>
      </c>
      <c r="AL159" s="145"/>
      <c r="AM159" s="146">
        <f t="shared" si="397"/>
        <v>0</v>
      </c>
      <c r="AN159" s="145"/>
      <c r="AO159" s="146">
        <f t="shared" si="398"/>
        <v>0</v>
      </c>
      <c r="AP159" s="145"/>
      <c r="AQ159" s="146">
        <f t="shared" si="398"/>
        <v>0</v>
      </c>
      <c r="AR159" s="145"/>
      <c r="AS159" s="146">
        <f t="shared" si="399"/>
        <v>0</v>
      </c>
      <c r="AT159" s="145"/>
      <c r="AU159" s="146">
        <f t="shared" si="400"/>
        <v>0</v>
      </c>
      <c r="AV159" s="145"/>
      <c r="AW159" s="146">
        <f t="shared" si="401"/>
        <v>0</v>
      </c>
      <c r="AX159" s="145"/>
      <c r="AY159" s="146">
        <f t="shared" si="402"/>
        <v>0</v>
      </c>
      <c r="AZ159" s="145"/>
      <c r="BA159" s="146">
        <f t="shared" si="403"/>
        <v>0</v>
      </c>
      <c r="BB159" s="145"/>
      <c r="BC159" s="146">
        <f t="shared" si="404"/>
        <v>0</v>
      </c>
      <c r="BD159" s="145"/>
      <c r="BE159" s="146">
        <f t="shared" si="405"/>
        <v>0</v>
      </c>
      <c r="BF159" s="147">
        <f t="shared" si="406"/>
        <v>0</v>
      </c>
      <c r="BG159" s="146">
        <f t="shared" si="406"/>
        <v>0</v>
      </c>
      <c r="BH159" s="99"/>
      <c r="BI159" s="100">
        <f t="shared" ref="BI159:BI163" si="421">BH159*$E159</f>
        <v>0</v>
      </c>
      <c r="BJ159" s="99"/>
      <c r="BK159" s="100">
        <f t="shared" ref="BK159:BK163" si="422">BJ159*$E159</f>
        <v>0</v>
      </c>
      <c r="BL159" s="99"/>
      <c r="BM159" s="100">
        <f t="shared" ref="BM159:BM163" si="423">BL159*$E159</f>
        <v>0</v>
      </c>
      <c r="BN159" s="99"/>
      <c r="BO159" s="100">
        <f t="shared" ref="BO159:BO163" si="424">BN159*$E159</f>
        <v>0</v>
      </c>
      <c r="BP159" s="99"/>
      <c r="BQ159" s="100">
        <f t="shared" ref="BQ159:BQ163" si="425">BP159*$E159</f>
        <v>0</v>
      </c>
      <c r="BR159" s="99"/>
      <c r="BS159" s="100">
        <f t="shared" ref="BS159:BS163" si="426">BR159*$E159</f>
        <v>0</v>
      </c>
      <c r="BT159" s="99"/>
      <c r="BU159" s="100">
        <f t="shared" ref="BU159:BU163" si="427">BT159*$E159</f>
        <v>0</v>
      </c>
      <c r="BV159" s="99"/>
      <c r="BW159" s="100">
        <f t="shared" ref="BW159:BW163" si="428">BV159*$E159</f>
        <v>0</v>
      </c>
      <c r="BX159" s="99"/>
      <c r="BY159" s="100">
        <f t="shared" ref="BY159:BY163" si="429">BX159*$E159</f>
        <v>0</v>
      </c>
      <c r="BZ159" s="99"/>
      <c r="CA159" s="100">
        <f t="shared" ref="CA159:CA163" si="430">BZ159*$E159</f>
        <v>0</v>
      </c>
      <c r="CB159" s="99"/>
      <c r="CC159" s="100">
        <f t="shared" ref="CC159:CC163" si="431">CB159*$E159</f>
        <v>0</v>
      </c>
      <c r="CD159" s="99"/>
      <c r="CE159" s="100">
        <f t="shared" ref="CE159:CE163" si="432">CD159*$E159</f>
        <v>0</v>
      </c>
      <c r="CF159" s="101">
        <f t="shared" ref="CF159:CG163" si="433">SUM(BH159,BJ159,BL159,BN159,BP159,BR159,BT159,BV159,BX159,BZ159,CB159,CD159)</f>
        <v>0</v>
      </c>
      <c r="CG159" s="100">
        <f t="shared" si="433"/>
        <v>0</v>
      </c>
    </row>
    <row r="160" spans="1:85" s="148" customFormat="1" ht="19.899999999999999" customHeight="1" x14ac:dyDescent="0.5">
      <c r="A160" s="94">
        <v>129</v>
      </c>
      <c r="B160" s="95" t="s">
        <v>176</v>
      </c>
      <c r="C160" s="95" t="s">
        <v>74</v>
      </c>
      <c r="D160" s="94">
        <f t="shared" si="392"/>
        <v>4</v>
      </c>
      <c r="E160" s="94">
        <v>0.35</v>
      </c>
      <c r="F160" s="94" t="s">
        <v>83</v>
      </c>
      <c r="G160" s="94"/>
      <c r="H160" s="94"/>
      <c r="I160" s="146">
        <f t="shared" si="393"/>
        <v>0</v>
      </c>
      <c r="J160" s="94"/>
      <c r="K160" s="146">
        <f t="shared" si="393"/>
        <v>0</v>
      </c>
      <c r="L160" s="94"/>
      <c r="M160" s="146">
        <f t="shared" si="393"/>
        <v>0</v>
      </c>
      <c r="N160" s="94"/>
      <c r="O160" s="146">
        <f t="shared" si="393"/>
        <v>0</v>
      </c>
      <c r="P160" s="94"/>
      <c r="Q160" s="146">
        <f t="shared" si="393"/>
        <v>0</v>
      </c>
      <c r="R160" s="94"/>
      <c r="S160" s="146">
        <f t="shared" si="393"/>
        <v>0</v>
      </c>
      <c r="T160" s="94"/>
      <c r="U160" s="146">
        <f t="shared" si="393"/>
        <v>0</v>
      </c>
      <c r="V160" s="94"/>
      <c r="W160" s="146">
        <f t="shared" si="393"/>
        <v>0</v>
      </c>
      <c r="X160" s="94"/>
      <c r="Y160" s="146">
        <f t="shared" si="393"/>
        <v>0</v>
      </c>
      <c r="Z160" s="94"/>
      <c r="AA160" s="146">
        <f t="shared" si="393"/>
        <v>0</v>
      </c>
      <c r="AB160" s="94"/>
      <c r="AC160" s="146">
        <f t="shared" si="393"/>
        <v>0</v>
      </c>
      <c r="AD160" s="94"/>
      <c r="AE160" s="146">
        <f t="shared" si="393"/>
        <v>0</v>
      </c>
      <c r="AF160" s="147">
        <f t="shared" si="420"/>
        <v>0</v>
      </c>
      <c r="AG160" s="146">
        <f t="shared" si="395"/>
        <v>0</v>
      </c>
      <c r="AH160" s="145"/>
      <c r="AI160" s="146">
        <f t="shared" si="396"/>
        <v>0</v>
      </c>
      <c r="AJ160" s="145"/>
      <c r="AK160" s="146">
        <f t="shared" si="396"/>
        <v>0</v>
      </c>
      <c r="AL160" s="145"/>
      <c r="AM160" s="146">
        <f t="shared" si="397"/>
        <v>0</v>
      </c>
      <c r="AN160" s="145"/>
      <c r="AO160" s="146">
        <f t="shared" si="398"/>
        <v>0</v>
      </c>
      <c r="AP160" s="145"/>
      <c r="AQ160" s="146">
        <f t="shared" si="398"/>
        <v>0</v>
      </c>
      <c r="AR160" s="145"/>
      <c r="AS160" s="146">
        <f t="shared" si="399"/>
        <v>0</v>
      </c>
      <c r="AT160" s="145"/>
      <c r="AU160" s="146">
        <f t="shared" si="400"/>
        <v>0</v>
      </c>
      <c r="AV160" s="145"/>
      <c r="AW160" s="146">
        <f t="shared" si="401"/>
        <v>0</v>
      </c>
      <c r="AX160" s="145"/>
      <c r="AY160" s="146">
        <f t="shared" si="402"/>
        <v>0</v>
      </c>
      <c r="AZ160" s="145"/>
      <c r="BA160" s="146">
        <f t="shared" si="403"/>
        <v>0</v>
      </c>
      <c r="BB160" s="145"/>
      <c r="BC160" s="146">
        <f t="shared" si="404"/>
        <v>0</v>
      </c>
      <c r="BD160" s="145"/>
      <c r="BE160" s="146">
        <f t="shared" si="405"/>
        <v>0</v>
      </c>
      <c r="BF160" s="147">
        <f t="shared" si="406"/>
        <v>0</v>
      </c>
      <c r="BG160" s="146">
        <f t="shared" si="406"/>
        <v>0</v>
      </c>
      <c r="BH160" s="99"/>
      <c r="BI160" s="100">
        <f t="shared" si="421"/>
        <v>0</v>
      </c>
      <c r="BJ160" s="99"/>
      <c r="BK160" s="100">
        <f t="shared" si="422"/>
        <v>0</v>
      </c>
      <c r="BL160" s="99"/>
      <c r="BM160" s="100">
        <f t="shared" si="423"/>
        <v>0</v>
      </c>
      <c r="BN160" s="99"/>
      <c r="BO160" s="100">
        <f t="shared" si="424"/>
        <v>0</v>
      </c>
      <c r="BP160" s="99"/>
      <c r="BQ160" s="100">
        <f t="shared" si="425"/>
        <v>0</v>
      </c>
      <c r="BR160" s="99"/>
      <c r="BS160" s="100">
        <f t="shared" si="426"/>
        <v>0</v>
      </c>
      <c r="BT160" s="99"/>
      <c r="BU160" s="100">
        <f t="shared" si="427"/>
        <v>0</v>
      </c>
      <c r="BV160" s="99"/>
      <c r="BW160" s="100">
        <f t="shared" si="428"/>
        <v>0</v>
      </c>
      <c r="BX160" s="99"/>
      <c r="BY160" s="100">
        <f t="shared" si="429"/>
        <v>0</v>
      </c>
      <c r="BZ160" s="99"/>
      <c r="CA160" s="100">
        <f t="shared" si="430"/>
        <v>0</v>
      </c>
      <c r="CB160" s="99"/>
      <c r="CC160" s="100">
        <f t="shared" si="431"/>
        <v>0</v>
      </c>
      <c r="CD160" s="99"/>
      <c r="CE160" s="100">
        <f t="shared" si="432"/>
        <v>0</v>
      </c>
      <c r="CF160" s="101">
        <f t="shared" si="433"/>
        <v>0</v>
      </c>
      <c r="CG160" s="100">
        <f t="shared" si="433"/>
        <v>0</v>
      </c>
    </row>
    <row r="161" spans="1:85" s="148" customFormat="1" ht="19.899999999999999" customHeight="1" x14ac:dyDescent="0.5">
      <c r="A161" s="94">
        <v>130</v>
      </c>
      <c r="B161" s="95" t="s">
        <v>177</v>
      </c>
      <c r="C161" s="95" t="s">
        <v>74</v>
      </c>
      <c r="D161" s="94">
        <f t="shared" si="392"/>
        <v>4</v>
      </c>
      <c r="E161" s="94">
        <v>0.7</v>
      </c>
      <c r="F161" s="94" t="s">
        <v>75</v>
      </c>
      <c r="G161" s="94"/>
      <c r="H161" s="94"/>
      <c r="I161" s="146">
        <f t="shared" si="393"/>
        <v>0</v>
      </c>
      <c r="J161" s="94"/>
      <c r="K161" s="146">
        <f t="shared" si="393"/>
        <v>0</v>
      </c>
      <c r="L161" s="94"/>
      <c r="M161" s="146">
        <f t="shared" si="393"/>
        <v>0</v>
      </c>
      <c r="N161" s="94"/>
      <c r="O161" s="146">
        <f t="shared" si="393"/>
        <v>0</v>
      </c>
      <c r="P161" s="94"/>
      <c r="Q161" s="146">
        <f t="shared" si="393"/>
        <v>0</v>
      </c>
      <c r="R161" s="94"/>
      <c r="S161" s="146">
        <f t="shared" si="393"/>
        <v>0</v>
      </c>
      <c r="T161" s="94"/>
      <c r="U161" s="146">
        <f t="shared" si="393"/>
        <v>0</v>
      </c>
      <c r="V161" s="94"/>
      <c r="W161" s="146">
        <f t="shared" si="393"/>
        <v>0</v>
      </c>
      <c r="X161" s="94"/>
      <c r="Y161" s="146">
        <f t="shared" si="393"/>
        <v>0</v>
      </c>
      <c r="Z161" s="94"/>
      <c r="AA161" s="146">
        <f t="shared" si="393"/>
        <v>0</v>
      </c>
      <c r="AB161" s="94"/>
      <c r="AC161" s="146">
        <f t="shared" si="393"/>
        <v>0</v>
      </c>
      <c r="AD161" s="94"/>
      <c r="AE161" s="146">
        <f t="shared" si="393"/>
        <v>0</v>
      </c>
      <c r="AF161" s="147">
        <f t="shared" si="420"/>
        <v>0</v>
      </c>
      <c r="AG161" s="146">
        <f t="shared" si="395"/>
        <v>0</v>
      </c>
      <c r="AH161" s="145"/>
      <c r="AI161" s="146">
        <f t="shared" si="396"/>
        <v>0</v>
      </c>
      <c r="AJ161" s="145"/>
      <c r="AK161" s="146">
        <f t="shared" si="396"/>
        <v>0</v>
      </c>
      <c r="AL161" s="145"/>
      <c r="AM161" s="146">
        <f t="shared" si="397"/>
        <v>0</v>
      </c>
      <c r="AN161" s="145"/>
      <c r="AO161" s="146">
        <f t="shared" si="398"/>
        <v>0</v>
      </c>
      <c r="AP161" s="145"/>
      <c r="AQ161" s="146">
        <f t="shared" si="398"/>
        <v>0</v>
      </c>
      <c r="AR161" s="145"/>
      <c r="AS161" s="146">
        <f t="shared" si="399"/>
        <v>0</v>
      </c>
      <c r="AT161" s="145"/>
      <c r="AU161" s="146">
        <f t="shared" si="400"/>
        <v>0</v>
      </c>
      <c r="AV161" s="145"/>
      <c r="AW161" s="146">
        <f t="shared" si="401"/>
        <v>0</v>
      </c>
      <c r="AX161" s="145"/>
      <c r="AY161" s="146">
        <f t="shared" si="402"/>
        <v>0</v>
      </c>
      <c r="AZ161" s="145"/>
      <c r="BA161" s="146">
        <f t="shared" si="403"/>
        <v>0</v>
      </c>
      <c r="BB161" s="145"/>
      <c r="BC161" s="146">
        <f t="shared" si="404"/>
        <v>0</v>
      </c>
      <c r="BD161" s="145"/>
      <c r="BE161" s="146">
        <f t="shared" si="405"/>
        <v>0</v>
      </c>
      <c r="BF161" s="147">
        <f t="shared" si="406"/>
        <v>0</v>
      </c>
      <c r="BG161" s="146">
        <f t="shared" si="406"/>
        <v>0</v>
      </c>
      <c r="BH161" s="99"/>
      <c r="BI161" s="100">
        <f t="shared" si="421"/>
        <v>0</v>
      </c>
      <c r="BJ161" s="99"/>
      <c r="BK161" s="100">
        <f t="shared" si="422"/>
        <v>0</v>
      </c>
      <c r="BL161" s="99"/>
      <c r="BM161" s="100">
        <f t="shared" si="423"/>
        <v>0</v>
      </c>
      <c r="BN161" s="99"/>
      <c r="BO161" s="100">
        <f t="shared" si="424"/>
        <v>0</v>
      </c>
      <c r="BP161" s="99"/>
      <c r="BQ161" s="100">
        <f t="shared" si="425"/>
        <v>0</v>
      </c>
      <c r="BR161" s="99"/>
      <c r="BS161" s="100">
        <f t="shared" si="426"/>
        <v>0</v>
      </c>
      <c r="BT161" s="99"/>
      <c r="BU161" s="100">
        <f t="shared" si="427"/>
        <v>0</v>
      </c>
      <c r="BV161" s="99"/>
      <c r="BW161" s="100">
        <f t="shared" si="428"/>
        <v>0</v>
      </c>
      <c r="BX161" s="99"/>
      <c r="BY161" s="100">
        <f t="shared" si="429"/>
        <v>0</v>
      </c>
      <c r="BZ161" s="99"/>
      <c r="CA161" s="100">
        <f t="shared" si="430"/>
        <v>0</v>
      </c>
      <c r="CB161" s="99"/>
      <c r="CC161" s="100">
        <f t="shared" si="431"/>
        <v>0</v>
      </c>
      <c r="CD161" s="99"/>
      <c r="CE161" s="100">
        <f t="shared" si="432"/>
        <v>0</v>
      </c>
      <c r="CF161" s="101">
        <f t="shared" si="433"/>
        <v>0</v>
      </c>
      <c r="CG161" s="100">
        <f t="shared" si="433"/>
        <v>0</v>
      </c>
    </row>
    <row r="162" spans="1:85" s="148" customFormat="1" ht="19.899999999999999" customHeight="1" x14ac:dyDescent="0.5">
      <c r="A162" s="94">
        <v>131</v>
      </c>
      <c r="B162" s="95" t="s">
        <v>178</v>
      </c>
      <c r="C162" s="95" t="s">
        <v>74</v>
      </c>
      <c r="D162" s="94">
        <f t="shared" si="392"/>
        <v>4</v>
      </c>
      <c r="E162" s="94">
        <v>0.35</v>
      </c>
      <c r="F162" s="94" t="s">
        <v>83</v>
      </c>
      <c r="G162" s="94"/>
      <c r="H162" s="94"/>
      <c r="I162" s="146">
        <f t="shared" si="393"/>
        <v>0</v>
      </c>
      <c r="J162" s="94"/>
      <c r="K162" s="146">
        <f t="shared" si="393"/>
        <v>0</v>
      </c>
      <c r="L162" s="94"/>
      <c r="M162" s="146">
        <f t="shared" si="393"/>
        <v>0</v>
      </c>
      <c r="N162" s="94"/>
      <c r="O162" s="146">
        <f t="shared" si="393"/>
        <v>0</v>
      </c>
      <c r="P162" s="94"/>
      <c r="Q162" s="146">
        <f t="shared" si="393"/>
        <v>0</v>
      </c>
      <c r="R162" s="94"/>
      <c r="S162" s="146">
        <f t="shared" si="393"/>
        <v>0</v>
      </c>
      <c r="T162" s="94"/>
      <c r="U162" s="146">
        <f t="shared" si="393"/>
        <v>0</v>
      </c>
      <c r="V162" s="94"/>
      <c r="W162" s="146">
        <f t="shared" si="393"/>
        <v>0</v>
      </c>
      <c r="X162" s="94"/>
      <c r="Y162" s="146">
        <f t="shared" si="393"/>
        <v>0</v>
      </c>
      <c r="Z162" s="94"/>
      <c r="AA162" s="146">
        <f t="shared" si="393"/>
        <v>0</v>
      </c>
      <c r="AB162" s="94"/>
      <c r="AC162" s="146">
        <f t="shared" si="393"/>
        <v>0</v>
      </c>
      <c r="AD162" s="94"/>
      <c r="AE162" s="146">
        <f t="shared" si="393"/>
        <v>0</v>
      </c>
      <c r="AF162" s="147">
        <f t="shared" si="420"/>
        <v>0</v>
      </c>
      <c r="AG162" s="146">
        <f t="shared" si="395"/>
        <v>0</v>
      </c>
      <c r="AH162" s="145"/>
      <c r="AI162" s="146">
        <f t="shared" si="396"/>
        <v>0</v>
      </c>
      <c r="AJ162" s="145"/>
      <c r="AK162" s="146">
        <f t="shared" si="396"/>
        <v>0</v>
      </c>
      <c r="AL162" s="145"/>
      <c r="AM162" s="146">
        <f t="shared" si="397"/>
        <v>0</v>
      </c>
      <c r="AN162" s="145"/>
      <c r="AO162" s="146">
        <f t="shared" si="398"/>
        <v>0</v>
      </c>
      <c r="AP162" s="145"/>
      <c r="AQ162" s="146">
        <f t="shared" si="398"/>
        <v>0</v>
      </c>
      <c r="AR162" s="145"/>
      <c r="AS162" s="146">
        <f t="shared" si="399"/>
        <v>0</v>
      </c>
      <c r="AT162" s="145"/>
      <c r="AU162" s="146">
        <f t="shared" si="400"/>
        <v>0</v>
      </c>
      <c r="AV162" s="145"/>
      <c r="AW162" s="146">
        <f t="shared" si="401"/>
        <v>0</v>
      </c>
      <c r="AX162" s="145"/>
      <c r="AY162" s="146">
        <f t="shared" si="402"/>
        <v>0</v>
      </c>
      <c r="AZ162" s="145"/>
      <c r="BA162" s="146">
        <f t="shared" si="403"/>
        <v>0</v>
      </c>
      <c r="BB162" s="145"/>
      <c r="BC162" s="146">
        <f t="shared" si="404"/>
        <v>0</v>
      </c>
      <c r="BD162" s="145"/>
      <c r="BE162" s="146">
        <f t="shared" si="405"/>
        <v>0</v>
      </c>
      <c r="BF162" s="147">
        <f t="shared" si="406"/>
        <v>0</v>
      </c>
      <c r="BG162" s="146">
        <f t="shared" si="406"/>
        <v>0</v>
      </c>
      <c r="BH162" s="99"/>
      <c r="BI162" s="100">
        <f t="shared" si="421"/>
        <v>0</v>
      </c>
      <c r="BJ162" s="99"/>
      <c r="BK162" s="100">
        <f t="shared" si="422"/>
        <v>0</v>
      </c>
      <c r="BL162" s="99"/>
      <c r="BM162" s="100">
        <f t="shared" si="423"/>
        <v>0</v>
      </c>
      <c r="BN162" s="99"/>
      <c r="BO162" s="100">
        <f t="shared" si="424"/>
        <v>0</v>
      </c>
      <c r="BP162" s="99"/>
      <c r="BQ162" s="100">
        <f t="shared" si="425"/>
        <v>0</v>
      </c>
      <c r="BR162" s="99"/>
      <c r="BS162" s="100">
        <f t="shared" si="426"/>
        <v>0</v>
      </c>
      <c r="BT162" s="99"/>
      <c r="BU162" s="100">
        <f t="shared" si="427"/>
        <v>0</v>
      </c>
      <c r="BV162" s="99"/>
      <c r="BW162" s="100">
        <f t="shared" si="428"/>
        <v>0</v>
      </c>
      <c r="BX162" s="99"/>
      <c r="BY162" s="100">
        <f t="shared" si="429"/>
        <v>0</v>
      </c>
      <c r="BZ162" s="99"/>
      <c r="CA162" s="100">
        <f t="shared" si="430"/>
        <v>0</v>
      </c>
      <c r="CB162" s="99"/>
      <c r="CC162" s="100">
        <f t="shared" si="431"/>
        <v>0</v>
      </c>
      <c r="CD162" s="99"/>
      <c r="CE162" s="100">
        <f t="shared" si="432"/>
        <v>0</v>
      </c>
      <c r="CF162" s="101">
        <f t="shared" si="433"/>
        <v>0</v>
      </c>
      <c r="CG162" s="100">
        <f t="shared" si="433"/>
        <v>0</v>
      </c>
    </row>
    <row r="163" spans="1:85" s="148" customFormat="1" ht="19.899999999999999" customHeight="1" x14ac:dyDescent="0.5">
      <c r="A163" s="94">
        <v>132</v>
      </c>
      <c r="B163" s="105" t="s">
        <v>179</v>
      </c>
      <c r="C163" s="105" t="s">
        <v>74</v>
      </c>
      <c r="D163" s="94">
        <f t="shared" si="392"/>
        <v>4</v>
      </c>
      <c r="E163" s="94">
        <v>0.7</v>
      </c>
      <c r="F163" s="106" t="s">
        <v>180</v>
      </c>
      <c r="G163" s="94">
        <v>25000</v>
      </c>
      <c r="H163" s="106"/>
      <c r="I163" s="146">
        <f t="shared" si="393"/>
        <v>0</v>
      </c>
      <c r="J163" s="106"/>
      <c r="K163" s="146">
        <f t="shared" si="393"/>
        <v>0</v>
      </c>
      <c r="L163" s="106"/>
      <c r="M163" s="146">
        <f t="shared" si="393"/>
        <v>0</v>
      </c>
      <c r="N163" s="106"/>
      <c r="O163" s="146">
        <f t="shared" si="393"/>
        <v>0</v>
      </c>
      <c r="P163" s="106"/>
      <c r="Q163" s="146">
        <f t="shared" si="393"/>
        <v>0</v>
      </c>
      <c r="R163" s="106"/>
      <c r="S163" s="146">
        <f t="shared" si="393"/>
        <v>0</v>
      </c>
      <c r="T163" s="106"/>
      <c r="U163" s="146">
        <f t="shared" si="393"/>
        <v>0</v>
      </c>
      <c r="V163" s="106"/>
      <c r="W163" s="146">
        <f t="shared" si="393"/>
        <v>0</v>
      </c>
      <c r="X163" s="106"/>
      <c r="Y163" s="146">
        <f t="shared" si="393"/>
        <v>0</v>
      </c>
      <c r="Z163" s="106"/>
      <c r="AA163" s="146">
        <f t="shared" si="393"/>
        <v>0</v>
      </c>
      <c r="AB163" s="106"/>
      <c r="AC163" s="146">
        <f t="shared" si="393"/>
        <v>0</v>
      </c>
      <c r="AD163" s="106"/>
      <c r="AE163" s="146">
        <f t="shared" si="393"/>
        <v>0</v>
      </c>
      <c r="AF163" s="147">
        <f t="shared" si="420"/>
        <v>0</v>
      </c>
      <c r="AG163" s="146">
        <f t="shared" si="395"/>
        <v>0</v>
      </c>
      <c r="AH163" s="145"/>
      <c r="AI163" s="146">
        <f t="shared" si="396"/>
        <v>0</v>
      </c>
      <c r="AJ163" s="145"/>
      <c r="AK163" s="146">
        <f t="shared" si="396"/>
        <v>0</v>
      </c>
      <c r="AL163" s="145"/>
      <c r="AM163" s="146">
        <f t="shared" si="397"/>
        <v>0</v>
      </c>
      <c r="AN163" s="145"/>
      <c r="AO163" s="146">
        <f t="shared" si="398"/>
        <v>0</v>
      </c>
      <c r="AP163" s="145"/>
      <c r="AQ163" s="146">
        <f t="shared" si="398"/>
        <v>0</v>
      </c>
      <c r="AR163" s="145"/>
      <c r="AS163" s="146">
        <f t="shared" si="399"/>
        <v>0</v>
      </c>
      <c r="AT163" s="145"/>
      <c r="AU163" s="146">
        <f t="shared" si="400"/>
        <v>0</v>
      </c>
      <c r="AV163" s="145"/>
      <c r="AW163" s="146">
        <f t="shared" si="401"/>
        <v>0</v>
      </c>
      <c r="AX163" s="145"/>
      <c r="AY163" s="146">
        <f t="shared" si="402"/>
        <v>0</v>
      </c>
      <c r="AZ163" s="145"/>
      <c r="BA163" s="146">
        <f t="shared" si="403"/>
        <v>0</v>
      </c>
      <c r="BB163" s="145"/>
      <c r="BC163" s="146">
        <f t="shared" si="404"/>
        <v>0</v>
      </c>
      <c r="BD163" s="145"/>
      <c r="BE163" s="146">
        <f t="shared" si="405"/>
        <v>0</v>
      </c>
      <c r="BF163" s="147">
        <f t="shared" si="406"/>
        <v>0</v>
      </c>
      <c r="BG163" s="146">
        <f t="shared" si="406"/>
        <v>0</v>
      </c>
      <c r="BH163" s="99"/>
      <c r="BI163" s="100">
        <f t="shared" si="421"/>
        <v>0</v>
      </c>
      <c r="BJ163" s="99"/>
      <c r="BK163" s="100">
        <f t="shared" si="422"/>
        <v>0</v>
      </c>
      <c r="BL163" s="99"/>
      <c r="BM163" s="100">
        <f t="shared" si="423"/>
        <v>0</v>
      </c>
      <c r="BN163" s="99"/>
      <c r="BO163" s="100">
        <f t="shared" si="424"/>
        <v>0</v>
      </c>
      <c r="BP163" s="99"/>
      <c r="BQ163" s="100">
        <f t="shared" si="425"/>
        <v>0</v>
      </c>
      <c r="BR163" s="99"/>
      <c r="BS163" s="100">
        <f t="shared" si="426"/>
        <v>0</v>
      </c>
      <c r="BT163" s="99"/>
      <c r="BU163" s="100">
        <f t="shared" si="427"/>
        <v>0</v>
      </c>
      <c r="BV163" s="99"/>
      <c r="BW163" s="100">
        <f t="shared" si="428"/>
        <v>0</v>
      </c>
      <c r="BX163" s="99"/>
      <c r="BY163" s="100">
        <f t="shared" si="429"/>
        <v>0</v>
      </c>
      <c r="BZ163" s="99"/>
      <c r="CA163" s="100">
        <f t="shared" si="430"/>
        <v>0</v>
      </c>
      <c r="CB163" s="99"/>
      <c r="CC163" s="100">
        <f t="shared" si="431"/>
        <v>0</v>
      </c>
      <c r="CD163" s="99"/>
      <c r="CE163" s="100">
        <f t="shared" si="432"/>
        <v>0</v>
      </c>
      <c r="CF163" s="101">
        <f t="shared" si="433"/>
        <v>0</v>
      </c>
      <c r="CG163" s="100">
        <f t="shared" si="433"/>
        <v>0</v>
      </c>
    </row>
    <row r="164" spans="1:85" s="148" customFormat="1" ht="19.899999999999999" customHeight="1" x14ac:dyDescent="0.5">
      <c r="A164" s="114"/>
      <c r="B164" s="115"/>
      <c r="C164" s="115"/>
      <c r="D164" s="94"/>
      <c r="E164" s="115"/>
      <c r="F164" s="153"/>
      <c r="G164" s="116"/>
      <c r="H164" s="153"/>
      <c r="I164" s="146"/>
      <c r="J164" s="153"/>
      <c r="K164" s="146"/>
      <c r="L164" s="153"/>
      <c r="M164" s="146"/>
      <c r="N164" s="153"/>
      <c r="O164" s="146"/>
      <c r="P164" s="153"/>
      <c r="Q164" s="146"/>
      <c r="R164" s="153"/>
      <c r="S164" s="146"/>
      <c r="T164" s="153"/>
      <c r="U164" s="146"/>
      <c r="V164" s="153"/>
      <c r="W164" s="146"/>
      <c r="X164" s="153"/>
      <c r="Y164" s="146"/>
      <c r="Z164" s="153"/>
      <c r="AA164" s="146"/>
      <c r="AB164" s="153"/>
      <c r="AC164" s="146"/>
      <c r="AD164" s="153"/>
      <c r="AE164" s="146"/>
      <c r="AF164" s="147"/>
      <c r="AG164" s="146"/>
      <c r="AH164" s="145"/>
      <c r="AI164" s="146"/>
      <c r="AJ164" s="145"/>
      <c r="AK164" s="146"/>
      <c r="AL164" s="145"/>
      <c r="AM164" s="146"/>
      <c r="AN164" s="145"/>
      <c r="AO164" s="146"/>
      <c r="AP164" s="145"/>
      <c r="AQ164" s="146"/>
      <c r="AR164" s="145"/>
      <c r="AS164" s="146"/>
      <c r="AT164" s="145"/>
      <c r="AU164" s="146"/>
      <c r="AV164" s="145"/>
      <c r="AW164" s="146"/>
      <c r="AX164" s="145"/>
      <c r="AY164" s="146"/>
      <c r="AZ164" s="145"/>
      <c r="BA164" s="146"/>
      <c r="BB164" s="145"/>
      <c r="BC164" s="146"/>
      <c r="BD164" s="145"/>
      <c r="BE164" s="146"/>
      <c r="BF164" s="147"/>
      <c r="BG164" s="146"/>
      <c r="BH164" s="99"/>
      <c r="BI164" s="100"/>
      <c r="BJ164" s="99"/>
      <c r="BK164" s="100"/>
      <c r="BL164" s="99"/>
      <c r="BM164" s="100"/>
      <c r="BN164" s="99"/>
      <c r="BO164" s="100"/>
      <c r="BP164" s="99"/>
      <c r="BQ164" s="100"/>
      <c r="BR164" s="99"/>
      <c r="BS164" s="100"/>
      <c r="BT164" s="99"/>
      <c r="BU164" s="100"/>
      <c r="BV164" s="99"/>
      <c r="BW164" s="100"/>
      <c r="BX164" s="99"/>
      <c r="BY164" s="100"/>
      <c r="BZ164" s="99"/>
      <c r="CA164" s="100"/>
      <c r="CB164" s="99"/>
      <c r="CC164" s="100"/>
      <c r="CD164" s="99"/>
      <c r="CE164" s="100"/>
      <c r="CF164" s="101"/>
      <c r="CG164" s="100"/>
    </row>
    <row r="165" spans="1:85" s="151" customFormat="1" ht="19.899999999999999" customHeight="1" x14ac:dyDescent="0.6">
      <c r="A165" s="117"/>
      <c r="B165" s="108" t="s">
        <v>181</v>
      </c>
      <c r="C165" s="108"/>
      <c r="D165" s="108"/>
      <c r="E165" s="108"/>
      <c r="F165" s="110"/>
      <c r="G165" s="110"/>
      <c r="H165" s="149">
        <f t="shared" ref="H165" si="434">SUM(H149:H164)</f>
        <v>4308</v>
      </c>
      <c r="I165" s="150">
        <f t="shared" ref="I165:L165" si="435">SUM(I149:I164)</f>
        <v>1632.7499999999998</v>
      </c>
      <c r="J165" s="149">
        <f t="shared" si="435"/>
        <v>3550</v>
      </c>
      <c r="K165" s="150">
        <f t="shared" si="435"/>
        <v>1278.0249999999999</v>
      </c>
      <c r="L165" s="149">
        <f t="shared" si="435"/>
        <v>3354</v>
      </c>
      <c r="M165" s="150">
        <f t="shared" ref="M165:N165" si="436">SUM(M149:M164)</f>
        <v>1222.2</v>
      </c>
      <c r="N165" s="149">
        <f t="shared" si="436"/>
        <v>0</v>
      </c>
      <c r="O165" s="150">
        <f t="shared" ref="O165:P165" si="437">SUM(O149:O164)</f>
        <v>0</v>
      </c>
      <c r="P165" s="149">
        <f t="shared" si="437"/>
        <v>522</v>
      </c>
      <c r="Q165" s="150">
        <f t="shared" ref="Q165:R165" si="438">SUM(Q149:Q164)</f>
        <v>180.6</v>
      </c>
      <c r="R165" s="149">
        <f t="shared" si="438"/>
        <v>996</v>
      </c>
      <c r="S165" s="150">
        <f t="shared" ref="S165:T165" si="439">SUM(S149:S164)</f>
        <v>385.875</v>
      </c>
      <c r="T165" s="149">
        <f t="shared" si="439"/>
        <v>1003</v>
      </c>
      <c r="U165" s="150">
        <f t="shared" ref="U165:V165" si="440">SUM(U149:U164)</f>
        <v>363.65</v>
      </c>
      <c r="V165" s="149">
        <f t="shared" si="440"/>
        <v>378</v>
      </c>
      <c r="W165" s="150">
        <f t="shared" ref="W165:X165" si="441">SUM(W149:W164)</f>
        <v>159.59999999999997</v>
      </c>
      <c r="X165" s="149">
        <f t="shared" si="441"/>
        <v>532</v>
      </c>
      <c r="Y165" s="150">
        <f t="shared" ref="Y165:Z165" si="442">SUM(Y149:Y164)</f>
        <v>231</v>
      </c>
      <c r="Z165" s="149">
        <f t="shared" si="442"/>
        <v>1436</v>
      </c>
      <c r="AA165" s="150">
        <f t="shared" ref="AA165:AB165" si="443">SUM(AA149:AA164)</f>
        <v>682.5</v>
      </c>
      <c r="AB165" s="149">
        <f t="shared" si="443"/>
        <v>180</v>
      </c>
      <c r="AC165" s="150">
        <f t="shared" ref="AC165:AD165" si="444">SUM(AC149:AC164)</f>
        <v>84</v>
      </c>
      <c r="AD165" s="149">
        <f t="shared" si="444"/>
        <v>180</v>
      </c>
      <c r="AE165" s="150">
        <f t="shared" ref="AE165" si="445">SUM(AE149:AE164)</f>
        <v>113.39999999999999</v>
      </c>
      <c r="AF165" s="149">
        <f t="shared" ref="AF165:AG165" si="446">SUM(AF149:AF164)</f>
        <v>16439</v>
      </c>
      <c r="AG165" s="150">
        <f t="shared" si="446"/>
        <v>6333.6</v>
      </c>
      <c r="AH165" s="149">
        <f t="shared" ref="AH165:BG165" si="447">SUM(AH149:AH164)</f>
        <v>96</v>
      </c>
      <c r="AI165" s="150">
        <f t="shared" si="447"/>
        <v>50.399999999999991</v>
      </c>
      <c r="AJ165" s="149">
        <f t="shared" si="447"/>
        <v>72</v>
      </c>
      <c r="AK165" s="150">
        <f t="shared" si="447"/>
        <v>33.599999999999994</v>
      </c>
      <c r="AL165" s="149">
        <f t="shared" si="447"/>
        <v>84</v>
      </c>
      <c r="AM165" s="150">
        <f t="shared" si="447"/>
        <v>33.599999999999994</v>
      </c>
      <c r="AN165" s="149">
        <f t="shared" si="447"/>
        <v>72</v>
      </c>
      <c r="AO165" s="150">
        <f t="shared" si="447"/>
        <v>33.599999999999994</v>
      </c>
      <c r="AP165" s="149">
        <f t="shared" si="447"/>
        <v>101</v>
      </c>
      <c r="AQ165" s="150">
        <f t="shared" si="447"/>
        <v>45.499999999999993</v>
      </c>
      <c r="AR165" s="149">
        <f t="shared" si="447"/>
        <v>36</v>
      </c>
      <c r="AS165" s="150">
        <f t="shared" si="447"/>
        <v>16.799999999999997</v>
      </c>
      <c r="AT165" s="149">
        <f t="shared" si="447"/>
        <v>108</v>
      </c>
      <c r="AU165" s="150">
        <f t="shared" si="447"/>
        <v>58.8</v>
      </c>
      <c r="AV165" s="149">
        <f t="shared" si="447"/>
        <v>0</v>
      </c>
      <c r="AW165" s="150">
        <f t="shared" si="447"/>
        <v>0</v>
      </c>
      <c r="AX165" s="149">
        <f t="shared" si="447"/>
        <v>0</v>
      </c>
      <c r="AY165" s="150">
        <f t="shared" si="447"/>
        <v>0</v>
      </c>
      <c r="AZ165" s="149">
        <f t="shared" si="447"/>
        <v>36</v>
      </c>
      <c r="BA165" s="150">
        <f t="shared" si="447"/>
        <v>16.799999999999997</v>
      </c>
      <c r="BB165" s="149">
        <f t="shared" si="447"/>
        <v>12</v>
      </c>
      <c r="BC165" s="150">
        <f t="shared" si="447"/>
        <v>8.3999999999999986</v>
      </c>
      <c r="BD165" s="149">
        <f t="shared" si="447"/>
        <v>84</v>
      </c>
      <c r="BE165" s="150">
        <f t="shared" si="447"/>
        <v>42</v>
      </c>
      <c r="BF165" s="149">
        <f t="shared" si="447"/>
        <v>701</v>
      </c>
      <c r="BG165" s="150">
        <f t="shared" si="447"/>
        <v>339.49999999999994</v>
      </c>
      <c r="BH165" s="111">
        <f t="shared" ref="BH165:BM165" si="448">SUM(BH149:BH164)</f>
        <v>36</v>
      </c>
      <c r="BI165" s="112">
        <f t="shared" si="448"/>
        <v>16.799999999999997</v>
      </c>
      <c r="BJ165" s="111">
        <f t="shared" si="448"/>
        <v>36</v>
      </c>
      <c r="BK165" s="112">
        <f t="shared" si="448"/>
        <v>25.2</v>
      </c>
      <c r="BL165" s="111">
        <f t="shared" si="448"/>
        <v>0</v>
      </c>
      <c r="BM165" s="112">
        <f t="shared" si="448"/>
        <v>0</v>
      </c>
      <c r="BN165" s="111">
        <f t="shared" ref="BN165:CG165" si="449">SUM(BN149:BN164)</f>
        <v>0</v>
      </c>
      <c r="BO165" s="112">
        <f t="shared" si="449"/>
        <v>0</v>
      </c>
      <c r="BP165" s="111">
        <f t="shared" si="449"/>
        <v>0</v>
      </c>
      <c r="BQ165" s="112">
        <f t="shared" si="449"/>
        <v>0</v>
      </c>
      <c r="BR165" s="111">
        <f t="shared" si="449"/>
        <v>0</v>
      </c>
      <c r="BS165" s="112">
        <f t="shared" si="449"/>
        <v>0</v>
      </c>
      <c r="BT165" s="111">
        <f t="shared" si="449"/>
        <v>0</v>
      </c>
      <c r="BU165" s="112">
        <f t="shared" si="449"/>
        <v>0</v>
      </c>
      <c r="BV165" s="111">
        <f t="shared" si="449"/>
        <v>0</v>
      </c>
      <c r="BW165" s="112">
        <f t="shared" si="449"/>
        <v>0</v>
      </c>
      <c r="BX165" s="111">
        <f t="shared" si="449"/>
        <v>0</v>
      </c>
      <c r="BY165" s="112">
        <f t="shared" si="449"/>
        <v>0</v>
      </c>
      <c r="BZ165" s="111">
        <f t="shared" si="449"/>
        <v>0</v>
      </c>
      <c r="CA165" s="112">
        <f t="shared" si="449"/>
        <v>0</v>
      </c>
      <c r="CB165" s="111">
        <f t="shared" si="449"/>
        <v>0</v>
      </c>
      <c r="CC165" s="112">
        <f t="shared" si="449"/>
        <v>0</v>
      </c>
      <c r="CD165" s="111">
        <f t="shared" si="449"/>
        <v>0</v>
      </c>
      <c r="CE165" s="112">
        <f t="shared" si="449"/>
        <v>0</v>
      </c>
      <c r="CF165" s="111">
        <f t="shared" si="449"/>
        <v>72</v>
      </c>
      <c r="CG165" s="112">
        <f t="shared" si="449"/>
        <v>41.999999999999993</v>
      </c>
    </row>
    <row r="166" spans="1:85" s="151" customFormat="1" ht="19.899999999999999" customHeight="1" x14ac:dyDescent="0.6">
      <c r="A166" s="118"/>
      <c r="B166" s="119" t="s">
        <v>182</v>
      </c>
      <c r="C166" s="119"/>
      <c r="D166" s="119"/>
      <c r="E166" s="119"/>
      <c r="F166" s="119"/>
      <c r="G166" s="119"/>
      <c r="H166" s="154">
        <f t="shared" ref="H166" si="450">+H148+H165</f>
        <v>202332</v>
      </c>
      <c r="I166" s="155">
        <f t="shared" ref="I166:L166" si="451">+I148+I165</f>
        <v>144519.62999999998</v>
      </c>
      <c r="J166" s="154">
        <f t="shared" si="451"/>
        <v>130690</v>
      </c>
      <c r="K166" s="155">
        <f t="shared" si="451"/>
        <v>93044.184999999983</v>
      </c>
      <c r="L166" s="154">
        <f t="shared" si="451"/>
        <v>169176</v>
      </c>
      <c r="M166" s="155">
        <f t="shared" ref="M166:N166" si="452">+M148+M165</f>
        <v>123456.67999999998</v>
      </c>
      <c r="N166" s="154">
        <f t="shared" si="452"/>
        <v>147686</v>
      </c>
      <c r="O166" s="155">
        <f t="shared" ref="O166:P166" si="453">+O148+O165</f>
        <v>112056.72</v>
      </c>
      <c r="P166" s="154">
        <f t="shared" si="453"/>
        <v>147812</v>
      </c>
      <c r="Q166" s="155">
        <f t="shared" ref="Q166:R166" si="454">+Q148+Q165</f>
        <v>109579.40000000001</v>
      </c>
      <c r="R166" s="154">
        <f t="shared" si="454"/>
        <v>163921</v>
      </c>
      <c r="S166" s="155">
        <f t="shared" ref="S166:T166" si="455">+S148+S165</f>
        <v>125971.31499999999</v>
      </c>
      <c r="T166" s="154">
        <f t="shared" si="455"/>
        <v>181154</v>
      </c>
      <c r="U166" s="155">
        <f t="shared" ref="U166:V166" si="456">+U148+U165</f>
        <v>136871.79</v>
      </c>
      <c r="V166" s="154">
        <f t="shared" si="456"/>
        <v>150688</v>
      </c>
      <c r="W166" s="155">
        <f t="shared" ref="W166:X166" si="457">+W148+W165</f>
        <v>114689.60000000001</v>
      </c>
      <c r="X166" s="154">
        <f t="shared" si="457"/>
        <v>131308</v>
      </c>
      <c r="Y166" s="155">
        <f t="shared" ref="Y166:Z166" si="458">+Y148+Y165</f>
        <v>100490.84000000003</v>
      </c>
      <c r="Z166" s="154">
        <f t="shared" si="458"/>
        <v>151950</v>
      </c>
      <c r="AA166" s="155">
        <f t="shared" ref="AA166:AB166" si="459">+AA148+AA165</f>
        <v>117050.74000000002</v>
      </c>
      <c r="AB166" s="154">
        <f t="shared" si="459"/>
        <v>157748</v>
      </c>
      <c r="AC166" s="155">
        <f t="shared" ref="AC166:AD166" si="460">+AC148+AC165</f>
        <v>118813.75999999999</v>
      </c>
      <c r="AD166" s="154">
        <f t="shared" si="460"/>
        <v>185778</v>
      </c>
      <c r="AE166" s="155">
        <f t="shared" ref="AE166" si="461">+AE148+AE165</f>
        <v>131011.72</v>
      </c>
      <c r="AF166" s="154">
        <f t="shared" ref="AF166:AG166" si="462">+AF148+AF165</f>
        <v>1920243</v>
      </c>
      <c r="AG166" s="155">
        <f t="shared" si="462"/>
        <v>1427556.38</v>
      </c>
      <c r="AH166" s="154">
        <f t="shared" ref="AH166:CG166" si="463">+AH148+AH165</f>
        <v>68832</v>
      </c>
      <c r="AI166" s="155">
        <f t="shared" si="463"/>
        <v>55002.560000000005</v>
      </c>
      <c r="AJ166" s="154">
        <f t="shared" si="463"/>
        <v>110666</v>
      </c>
      <c r="AK166" s="155">
        <f t="shared" si="463"/>
        <v>89923.28</v>
      </c>
      <c r="AL166" s="154">
        <f t="shared" si="463"/>
        <v>179354</v>
      </c>
      <c r="AM166" s="155">
        <f t="shared" si="463"/>
        <v>143980.16</v>
      </c>
      <c r="AN166" s="154">
        <f t="shared" si="463"/>
        <v>130448</v>
      </c>
      <c r="AO166" s="155">
        <f t="shared" si="463"/>
        <v>102771.12</v>
      </c>
      <c r="AP166" s="154">
        <f t="shared" si="463"/>
        <v>113094</v>
      </c>
      <c r="AQ166" s="155">
        <f t="shared" si="463"/>
        <v>89012.319999999992</v>
      </c>
      <c r="AR166" s="154">
        <f t="shared" si="463"/>
        <v>131129</v>
      </c>
      <c r="AS166" s="155">
        <f t="shared" si="463"/>
        <v>102374.92000000003</v>
      </c>
      <c r="AT166" s="154">
        <f t="shared" si="463"/>
        <v>132328</v>
      </c>
      <c r="AU166" s="155">
        <f t="shared" si="463"/>
        <v>102719.60000000002</v>
      </c>
      <c r="AV166" s="154">
        <f t="shared" si="463"/>
        <v>117379</v>
      </c>
      <c r="AW166" s="155">
        <f t="shared" si="463"/>
        <v>95783.32</v>
      </c>
      <c r="AX166" s="154">
        <f t="shared" si="463"/>
        <v>151894</v>
      </c>
      <c r="AY166" s="155">
        <f t="shared" si="463"/>
        <v>125318.72000000002</v>
      </c>
      <c r="AZ166" s="154">
        <f t="shared" si="463"/>
        <v>148006</v>
      </c>
      <c r="BA166" s="155">
        <f t="shared" si="463"/>
        <v>117366.6</v>
      </c>
      <c r="BB166" s="154">
        <f t="shared" si="463"/>
        <v>146160</v>
      </c>
      <c r="BC166" s="155">
        <f t="shared" si="463"/>
        <v>117065.76000000001</v>
      </c>
      <c r="BD166" s="154">
        <f t="shared" si="463"/>
        <v>126580</v>
      </c>
      <c r="BE166" s="155">
        <f t="shared" si="463"/>
        <v>97822.2</v>
      </c>
      <c r="BF166" s="154">
        <f t="shared" si="463"/>
        <v>1555870</v>
      </c>
      <c r="BG166" s="155">
        <f t="shared" si="463"/>
        <v>1239140.56</v>
      </c>
      <c r="BH166" s="120">
        <f t="shared" si="463"/>
        <v>120924</v>
      </c>
      <c r="BI166" s="121">
        <f t="shared" si="463"/>
        <v>93168.56</v>
      </c>
      <c r="BJ166" s="120">
        <f t="shared" si="463"/>
        <v>103824</v>
      </c>
      <c r="BK166" s="121">
        <f t="shared" si="463"/>
        <v>83866.720000000001</v>
      </c>
      <c r="BL166" s="120">
        <f t="shared" si="463"/>
        <v>0</v>
      </c>
      <c r="BM166" s="121">
        <f t="shared" si="463"/>
        <v>0</v>
      </c>
      <c r="BN166" s="120">
        <f t="shared" si="463"/>
        <v>0</v>
      </c>
      <c r="BO166" s="121">
        <f t="shared" si="463"/>
        <v>0</v>
      </c>
      <c r="BP166" s="120">
        <f t="shared" si="463"/>
        <v>0</v>
      </c>
      <c r="BQ166" s="121">
        <f t="shared" si="463"/>
        <v>0</v>
      </c>
      <c r="BR166" s="120">
        <f t="shared" si="463"/>
        <v>0</v>
      </c>
      <c r="BS166" s="121">
        <f t="shared" si="463"/>
        <v>0</v>
      </c>
      <c r="BT166" s="120">
        <f t="shared" si="463"/>
        <v>0</v>
      </c>
      <c r="BU166" s="121">
        <f t="shared" si="463"/>
        <v>0</v>
      </c>
      <c r="BV166" s="120">
        <f t="shared" si="463"/>
        <v>0</v>
      </c>
      <c r="BW166" s="121">
        <f t="shared" si="463"/>
        <v>0</v>
      </c>
      <c r="BX166" s="120">
        <f t="shared" si="463"/>
        <v>0</v>
      </c>
      <c r="BY166" s="121">
        <f t="shared" si="463"/>
        <v>0</v>
      </c>
      <c r="BZ166" s="120">
        <f t="shared" si="463"/>
        <v>0</v>
      </c>
      <c r="CA166" s="121">
        <f t="shared" si="463"/>
        <v>0</v>
      </c>
      <c r="CB166" s="120">
        <f t="shared" si="463"/>
        <v>0</v>
      </c>
      <c r="CC166" s="121">
        <f t="shared" si="463"/>
        <v>0</v>
      </c>
      <c r="CD166" s="120">
        <f t="shared" si="463"/>
        <v>0</v>
      </c>
      <c r="CE166" s="121">
        <f t="shared" si="463"/>
        <v>0</v>
      </c>
      <c r="CF166" s="120">
        <f t="shared" si="463"/>
        <v>224748</v>
      </c>
      <c r="CG166" s="121">
        <f t="shared" si="463"/>
        <v>177035.28000000003</v>
      </c>
    </row>
  </sheetData>
  <mergeCells count="47">
    <mergeCell ref="CB2:CC2"/>
    <mergeCell ref="CD2:CE2"/>
    <mergeCell ref="CF2:CG2"/>
    <mergeCell ref="BR2:BS2"/>
    <mergeCell ref="BT2:BU2"/>
    <mergeCell ref="BV2:BW2"/>
    <mergeCell ref="BX2:BY2"/>
    <mergeCell ref="BZ2:CA2"/>
    <mergeCell ref="BH2:BI2"/>
    <mergeCell ref="BJ2:BK2"/>
    <mergeCell ref="BL2:BM2"/>
    <mergeCell ref="BN2:BO2"/>
    <mergeCell ref="BP2:BQ2"/>
    <mergeCell ref="AD2:AE2"/>
    <mergeCell ref="AF2:AG2"/>
    <mergeCell ref="R2:S2"/>
    <mergeCell ref="T2:U2"/>
    <mergeCell ref="V2:W2"/>
    <mergeCell ref="X2:Y2"/>
    <mergeCell ref="Z2:AA2"/>
    <mergeCell ref="AB2:AC2"/>
    <mergeCell ref="AX2:AY2"/>
    <mergeCell ref="AZ2:BA2"/>
    <mergeCell ref="BB2:BC2"/>
    <mergeCell ref="BD2:BE2"/>
    <mergeCell ref="BF2:BG2"/>
    <mergeCell ref="H2:I2"/>
    <mergeCell ref="J2:K2"/>
    <mergeCell ref="L2:M2"/>
    <mergeCell ref="N2:O2"/>
    <mergeCell ref="P2:Q2"/>
    <mergeCell ref="AV2:AW2"/>
    <mergeCell ref="A1:BG1"/>
    <mergeCell ref="A2:A3"/>
    <mergeCell ref="B2:B3"/>
    <mergeCell ref="C2:C3"/>
    <mergeCell ref="D2:D3"/>
    <mergeCell ref="E2:E3"/>
    <mergeCell ref="F2:F3"/>
    <mergeCell ref="G2:G3"/>
    <mergeCell ref="AH2:AI2"/>
    <mergeCell ref="AJ2:AK2"/>
    <mergeCell ref="AL2:AM2"/>
    <mergeCell ref="AN2:AO2"/>
    <mergeCell ref="AP2:AQ2"/>
    <mergeCell ref="AR2:AS2"/>
    <mergeCell ref="AT2:AU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E3229-FBCE-48B4-88CD-2D82438A5477}">
  <dimension ref="A1:CG166"/>
  <sheetViews>
    <sheetView zoomScaleNormal="100" workbookViewId="0">
      <pane xSplit="7" ySplit="3" topLeftCell="AF138" activePane="bottomRight" state="frozen"/>
      <selection pane="topRight" activeCell="H1" sqref="H1"/>
      <selection pane="bottomLeft" activeCell="A4" sqref="A4"/>
      <selection pane="bottomRight" activeCell="BJ60" sqref="BJ60"/>
    </sheetView>
  </sheetViews>
  <sheetFormatPr defaultColWidth="9.140625" defaultRowHeight="21.75" x14ac:dyDescent="0.6"/>
  <cols>
    <col min="1" max="1" width="5.28515625" style="164" customWidth="1"/>
    <col min="2" max="2" width="32.5703125" style="164" customWidth="1"/>
    <col min="3" max="3" width="10.85546875" style="164" customWidth="1"/>
    <col min="4" max="4" width="8.5703125" style="164" customWidth="1"/>
    <col min="5" max="5" width="5.7109375" style="164" customWidth="1"/>
    <col min="6" max="6" width="8.28515625" style="164" customWidth="1"/>
    <col min="7" max="7" width="9.7109375" style="164" customWidth="1"/>
    <col min="8" max="8" width="11.7109375" style="164" hidden="1" customWidth="1"/>
    <col min="9" max="9" width="8.5703125" style="164" hidden="1" customWidth="1"/>
    <col min="10" max="10" width="11.7109375" style="164" hidden="1" customWidth="1"/>
    <col min="11" max="11" width="8.5703125" style="164" hidden="1" customWidth="1"/>
    <col min="12" max="12" width="11.7109375" style="164" hidden="1" customWidth="1"/>
    <col min="13" max="13" width="8.5703125" style="164" hidden="1" customWidth="1"/>
    <col min="14" max="14" width="11.7109375" style="164" hidden="1" customWidth="1"/>
    <col min="15" max="15" width="8.5703125" style="164" hidden="1" customWidth="1"/>
    <col min="16" max="16" width="11.7109375" style="164" hidden="1" customWidth="1"/>
    <col min="17" max="17" width="8.5703125" style="164" hidden="1" customWidth="1"/>
    <col min="18" max="18" width="11.7109375" style="164" hidden="1" customWidth="1"/>
    <col min="19" max="19" width="8.5703125" style="164" hidden="1" customWidth="1"/>
    <col min="20" max="20" width="11.7109375" style="164" hidden="1" customWidth="1"/>
    <col min="21" max="21" width="11.5703125" style="164" hidden="1" customWidth="1"/>
    <col min="22" max="22" width="11.7109375" style="164" hidden="1" customWidth="1"/>
    <col min="23" max="23" width="8.5703125" style="164" hidden="1" customWidth="1"/>
    <col min="24" max="24" width="11.7109375" style="164" hidden="1" customWidth="1"/>
    <col min="25" max="25" width="8.5703125" style="164" hidden="1" customWidth="1"/>
    <col min="26" max="26" width="11.7109375" style="164" hidden="1" customWidth="1"/>
    <col min="27" max="27" width="8.5703125" style="164" hidden="1" customWidth="1"/>
    <col min="28" max="28" width="11.7109375" style="164" hidden="1" customWidth="1"/>
    <col min="29" max="29" width="8.5703125" style="164" hidden="1" customWidth="1"/>
    <col min="30" max="30" width="8.42578125" style="164" hidden="1" customWidth="1"/>
    <col min="31" max="31" width="8.5703125" style="164" hidden="1" customWidth="1"/>
    <col min="32" max="33" width="9.140625" style="164" customWidth="1"/>
    <col min="34" max="34" width="9.140625" style="164" hidden="1" customWidth="1"/>
    <col min="35" max="35" width="8.5703125" style="164" hidden="1" customWidth="1"/>
    <col min="36" max="36" width="9.140625" style="165" hidden="1" customWidth="1"/>
    <col min="37" max="37" width="14" style="164" hidden="1" customWidth="1"/>
    <col min="38" max="38" width="9.140625" style="164" hidden="1" customWidth="1"/>
    <col min="39" max="39" width="11" style="164" hidden="1" customWidth="1"/>
    <col min="40" max="40" width="9.140625" style="164" hidden="1" customWidth="1"/>
    <col min="41" max="41" width="11.28515625" style="164" hidden="1" customWidth="1"/>
    <col min="42" max="42" width="9.140625" style="164" hidden="1" customWidth="1"/>
    <col min="43" max="43" width="12" style="164" hidden="1" customWidth="1"/>
    <col min="44" max="44" width="9.140625" style="164" hidden="1" customWidth="1"/>
    <col min="45" max="45" width="10.28515625" style="164" hidden="1" customWidth="1"/>
    <col min="46" max="46" width="9.140625" style="164" hidden="1" customWidth="1"/>
    <col min="47" max="47" width="10.85546875" style="164" hidden="1" customWidth="1"/>
    <col min="48" max="48" width="9.140625" style="164" hidden="1" customWidth="1"/>
    <col min="49" max="49" width="12.28515625" style="164" hidden="1" customWidth="1"/>
    <col min="50" max="51" width="9.140625" style="164" hidden="1" customWidth="1"/>
    <col min="52" max="52" width="8.7109375" style="164" hidden="1" customWidth="1"/>
    <col min="53" max="57" width="9.140625" style="164" hidden="1" customWidth="1"/>
    <col min="58" max="59" width="9.140625" style="164"/>
    <col min="60" max="60" width="9.140625" style="123"/>
    <col min="61" max="61" width="9.140625" style="90"/>
    <col min="62" max="62" width="9.140625" style="90" customWidth="1"/>
    <col min="63" max="63" width="10.5703125" style="90" customWidth="1"/>
    <col min="64" max="64" width="9.140625" style="90" hidden="1" customWidth="1"/>
    <col min="65" max="65" width="10.42578125" style="90" hidden="1" customWidth="1"/>
    <col min="66" max="66" width="9.140625" style="90" hidden="1" customWidth="1"/>
    <col min="67" max="67" width="11.28515625" style="90" hidden="1" customWidth="1"/>
    <col min="68" max="68" width="9.140625" style="90" hidden="1" customWidth="1"/>
    <col min="69" max="69" width="11.7109375" style="90" hidden="1" customWidth="1"/>
    <col min="70" max="70" width="9.140625" style="90" hidden="1" customWidth="1"/>
    <col min="71" max="71" width="10.28515625" style="90" hidden="1" customWidth="1"/>
    <col min="72" max="72" width="9.140625" style="90" hidden="1" customWidth="1"/>
    <col min="73" max="73" width="9.7109375" style="90" hidden="1" customWidth="1"/>
    <col min="74" max="75" width="9.140625" style="90" hidden="1" customWidth="1"/>
    <col min="76" max="76" width="9.28515625" style="90" hidden="1" customWidth="1"/>
    <col min="77" max="83" width="9.140625" style="90" hidden="1" customWidth="1"/>
    <col min="84" max="85" width="9.140625" style="90"/>
    <col min="86" max="16384" width="9.140625" style="164"/>
  </cols>
  <sheetData>
    <row r="1" spans="1:85" s="158" customFormat="1" ht="30" customHeight="1" x14ac:dyDescent="0.7">
      <c r="A1" s="299" t="s">
        <v>189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299"/>
      <c r="BF1" s="299"/>
      <c r="BG1" s="299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</row>
    <row r="2" spans="1:85" s="91" customFormat="1" ht="19.899999999999999" customHeight="1" x14ac:dyDescent="0.25">
      <c r="A2" s="300" t="s">
        <v>64</v>
      </c>
      <c r="B2" s="300" t="s">
        <v>65</v>
      </c>
      <c r="C2" s="300"/>
      <c r="D2" s="302" t="s">
        <v>66</v>
      </c>
      <c r="E2" s="302" t="s">
        <v>67</v>
      </c>
      <c r="F2" s="302" t="s">
        <v>68</v>
      </c>
      <c r="G2" s="302" t="s">
        <v>69</v>
      </c>
      <c r="H2" s="297">
        <v>45292</v>
      </c>
      <c r="I2" s="298"/>
      <c r="J2" s="297">
        <v>45323</v>
      </c>
      <c r="K2" s="298"/>
      <c r="L2" s="297">
        <v>45352</v>
      </c>
      <c r="M2" s="298"/>
      <c r="N2" s="297">
        <v>45383</v>
      </c>
      <c r="O2" s="298"/>
      <c r="P2" s="297">
        <v>45413</v>
      </c>
      <c r="Q2" s="298"/>
      <c r="R2" s="297">
        <v>45444</v>
      </c>
      <c r="S2" s="298"/>
      <c r="T2" s="297">
        <v>45474</v>
      </c>
      <c r="U2" s="298"/>
      <c r="V2" s="297">
        <v>45505</v>
      </c>
      <c r="W2" s="298"/>
      <c r="X2" s="297">
        <v>45536</v>
      </c>
      <c r="Y2" s="298"/>
      <c r="Z2" s="297">
        <v>45566</v>
      </c>
      <c r="AA2" s="298"/>
      <c r="AB2" s="297">
        <v>45597</v>
      </c>
      <c r="AC2" s="298"/>
      <c r="AD2" s="297">
        <v>45627</v>
      </c>
      <c r="AE2" s="298"/>
      <c r="AF2" s="304" t="s">
        <v>55</v>
      </c>
      <c r="AG2" s="305"/>
      <c r="AH2" s="297">
        <v>45658</v>
      </c>
      <c r="AI2" s="298"/>
      <c r="AJ2" s="297">
        <v>45689</v>
      </c>
      <c r="AK2" s="298"/>
      <c r="AL2" s="297">
        <v>45717</v>
      </c>
      <c r="AM2" s="298"/>
      <c r="AN2" s="297">
        <v>45748</v>
      </c>
      <c r="AO2" s="298"/>
      <c r="AP2" s="297">
        <v>45778</v>
      </c>
      <c r="AQ2" s="298"/>
      <c r="AR2" s="297">
        <v>45809</v>
      </c>
      <c r="AS2" s="298"/>
      <c r="AT2" s="297">
        <v>45839</v>
      </c>
      <c r="AU2" s="298"/>
      <c r="AV2" s="297">
        <v>45870</v>
      </c>
      <c r="AW2" s="298"/>
      <c r="AX2" s="297">
        <v>45901</v>
      </c>
      <c r="AY2" s="298"/>
      <c r="AZ2" s="297">
        <v>45931</v>
      </c>
      <c r="BA2" s="298"/>
      <c r="BB2" s="297">
        <v>45962</v>
      </c>
      <c r="BC2" s="298"/>
      <c r="BD2" s="297">
        <v>45992</v>
      </c>
      <c r="BE2" s="298"/>
      <c r="BF2" s="304" t="s">
        <v>70</v>
      </c>
      <c r="BG2" s="305"/>
      <c r="BH2" s="297">
        <v>46023</v>
      </c>
      <c r="BI2" s="298"/>
      <c r="BJ2" s="297">
        <v>46054</v>
      </c>
      <c r="BK2" s="298"/>
      <c r="BL2" s="297">
        <v>46082</v>
      </c>
      <c r="BM2" s="298"/>
      <c r="BN2" s="297">
        <v>46113</v>
      </c>
      <c r="BO2" s="298"/>
      <c r="BP2" s="297">
        <v>46143</v>
      </c>
      <c r="BQ2" s="298"/>
      <c r="BR2" s="297">
        <v>46174</v>
      </c>
      <c r="BS2" s="298"/>
      <c r="BT2" s="297">
        <v>46204</v>
      </c>
      <c r="BU2" s="298"/>
      <c r="BV2" s="297">
        <v>46235</v>
      </c>
      <c r="BW2" s="298"/>
      <c r="BX2" s="297">
        <v>46266</v>
      </c>
      <c r="BY2" s="298"/>
      <c r="BZ2" s="297">
        <v>46296</v>
      </c>
      <c r="CA2" s="298"/>
      <c r="CB2" s="297">
        <v>46327</v>
      </c>
      <c r="CC2" s="298"/>
      <c r="CD2" s="297">
        <v>46357</v>
      </c>
      <c r="CE2" s="298"/>
      <c r="CF2" s="304" t="s">
        <v>224</v>
      </c>
      <c r="CG2" s="305"/>
    </row>
    <row r="3" spans="1:85" s="91" customFormat="1" ht="19.899999999999999" customHeight="1" x14ac:dyDescent="0.5">
      <c r="A3" s="301"/>
      <c r="B3" s="301"/>
      <c r="C3" s="301"/>
      <c r="D3" s="303"/>
      <c r="E3" s="303"/>
      <c r="F3" s="303"/>
      <c r="G3" s="303"/>
      <c r="H3" s="92" t="s">
        <v>71</v>
      </c>
      <c r="I3" s="93" t="s">
        <v>72</v>
      </c>
      <c r="J3" s="92" t="s">
        <v>71</v>
      </c>
      <c r="K3" s="93" t="s">
        <v>72</v>
      </c>
      <c r="L3" s="92" t="s">
        <v>71</v>
      </c>
      <c r="M3" s="93" t="s">
        <v>72</v>
      </c>
      <c r="N3" s="92" t="s">
        <v>71</v>
      </c>
      <c r="O3" s="93" t="s">
        <v>72</v>
      </c>
      <c r="P3" s="92" t="s">
        <v>71</v>
      </c>
      <c r="Q3" s="93" t="s">
        <v>72</v>
      </c>
      <c r="R3" s="200" t="s">
        <v>71</v>
      </c>
      <c r="S3" s="201" t="s">
        <v>72</v>
      </c>
      <c r="T3" s="92" t="s">
        <v>71</v>
      </c>
      <c r="U3" s="93" t="s">
        <v>72</v>
      </c>
      <c r="V3" s="92" t="s">
        <v>71</v>
      </c>
      <c r="W3" s="93" t="s">
        <v>72</v>
      </c>
      <c r="X3" s="92" t="s">
        <v>71</v>
      </c>
      <c r="Y3" s="93" t="s">
        <v>72</v>
      </c>
      <c r="Z3" s="92" t="s">
        <v>71</v>
      </c>
      <c r="AA3" s="93" t="s">
        <v>72</v>
      </c>
      <c r="AB3" s="92" t="s">
        <v>71</v>
      </c>
      <c r="AC3" s="93" t="s">
        <v>72</v>
      </c>
      <c r="AD3" s="92" t="s">
        <v>71</v>
      </c>
      <c r="AE3" s="93" t="s">
        <v>72</v>
      </c>
      <c r="AF3" s="92" t="s">
        <v>71</v>
      </c>
      <c r="AG3" s="93" t="s">
        <v>72</v>
      </c>
      <c r="AH3" s="92" t="s">
        <v>71</v>
      </c>
      <c r="AI3" s="93" t="s">
        <v>72</v>
      </c>
      <c r="AJ3" s="92" t="s">
        <v>71</v>
      </c>
      <c r="AK3" s="93" t="s">
        <v>72</v>
      </c>
      <c r="AL3" s="92" t="s">
        <v>71</v>
      </c>
      <c r="AM3" s="93" t="s">
        <v>72</v>
      </c>
      <c r="AN3" s="92" t="s">
        <v>71</v>
      </c>
      <c r="AO3" s="93" t="s">
        <v>72</v>
      </c>
      <c r="AP3" s="92" t="s">
        <v>71</v>
      </c>
      <c r="AQ3" s="93" t="s">
        <v>72</v>
      </c>
      <c r="AR3" s="92" t="s">
        <v>71</v>
      </c>
      <c r="AS3" s="93" t="s">
        <v>72</v>
      </c>
      <c r="AT3" s="92" t="s">
        <v>71</v>
      </c>
      <c r="AU3" s="93" t="s">
        <v>72</v>
      </c>
      <c r="AV3" s="92" t="s">
        <v>71</v>
      </c>
      <c r="AW3" s="93" t="s">
        <v>72</v>
      </c>
      <c r="AX3" s="92" t="s">
        <v>71</v>
      </c>
      <c r="AY3" s="93" t="s">
        <v>72</v>
      </c>
      <c r="AZ3" s="92" t="s">
        <v>71</v>
      </c>
      <c r="BA3" s="93" t="s">
        <v>72</v>
      </c>
      <c r="BB3" s="92" t="s">
        <v>71</v>
      </c>
      <c r="BC3" s="93" t="s">
        <v>72</v>
      </c>
      <c r="BD3" s="92" t="s">
        <v>71</v>
      </c>
      <c r="BE3" s="93" t="s">
        <v>72</v>
      </c>
      <c r="BF3" s="92" t="s">
        <v>71</v>
      </c>
      <c r="BG3" s="93" t="s">
        <v>72</v>
      </c>
      <c r="BH3" s="92" t="s">
        <v>71</v>
      </c>
      <c r="BI3" s="93" t="s">
        <v>72</v>
      </c>
      <c r="BJ3" s="92" t="s">
        <v>71</v>
      </c>
      <c r="BK3" s="93" t="s">
        <v>72</v>
      </c>
      <c r="BL3" s="92" t="s">
        <v>71</v>
      </c>
      <c r="BM3" s="93" t="s">
        <v>72</v>
      </c>
      <c r="BN3" s="92" t="s">
        <v>71</v>
      </c>
      <c r="BO3" s="93" t="s">
        <v>72</v>
      </c>
      <c r="BP3" s="92" t="s">
        <v>71</v>
      </c>
      <c r="BQ3" s="93" t="s">
        <v>72</v>
      </c>
      <c r="BR3" s="92" t="s">
        <v>71</v>
      </c>
      <c r="BS3" s="93" t="s">
        <v>72</v>
      </c>
      <c r="BT3" s="92" t="s">
        <v>71</v>
      </c>
      <c r="BU3" s="93" t="s">
        <v>72</v>
      </c>
      <c r="BV3" s="92" t="s">
        <v>71</v>
      </c>
      <c r="BW3" s="93" t="s">
        <v>72</v>
      </c>
      <c r="BX3" s="92" t="s">
        <v>71</v>
      </c>
      <c r="BY3" s="93" t="s">
        <v>72</v>
      </c>
      <c r="BZ3" s="92" t="s">
        <v>71</v>
      </c>
      <c r="CA3" s="93" t="s">
        <v>72</v>
      </c>
      <c r="CB3" s="92" t="s">
        <v>71</v>
      </c>
      <c r="CC3" s="93" t="s">
        <v>72</v>
      </c>
      <c r="CD3" s="92" t="s">
        <v>71</v>
      </c>
      <c r="CE3" s="93" t="s">
        <v>72</v>
      </c>
      <c r="CF3" s="92" t="s">
        <v>71</v>
      </c>
      <c r="CG3" s="93" t="s">
        <v>72</v>
      </c>
    </row>
    <row r="4" spans="1:85" s="148" customFormat="1" ht="19.899999999999999" customHeight="1" x14ac:dyDescent="0.5">
      <c r="A4" s="94">
        <v>1</v>
      </c>
      <c r="B4" s="95" t="s">
        <v>73</v>
      </c>
      <c r="C4" s="95" t="s">
        <v>74</v>
      </c>
      <c r="D4" s="94">
        <f>RANK(BF4,$BF$4:$BF$147)</f>
        <v>8</v>
      </c>
      <c r="E4" s="94">
        <v>0.7</v>
      </c>
      <c r="F4" s="94" t="s">
        <v>75</v>
      </c>
      <c r="G4" s="94">
        <v>2000</v>
      </c>
      <c r="H4" s="94">
        <v>1392</v>
      </c>
      <c r="I4" s="160">
        <f t="shared" ref="I4" si="0">H4*$E4</f>
        <v>974.4</v>
      </c>
      <c r="J4" s="94">
        <v>1392</v>
      </c>
      <c r="K4" s="160">
        <f t="shared" ref="K4" si="1">J4*$E4</f>
        <v>974.4</v>
      </c>
      <c r="L4" s="94">
        <v>468</v>
      </c>
      <c r="M4" s="160">
        <f t="shared" ref="M4" si="2">L4*$E4</f>
        <v>327.59999999999997</v>
      </c>
      <c r="N4" s="88">
        <v>948</v>
      </c>
      <c r="O4" s="160">
        <f t="shared" ref="O4" si="3">N4*$E4</f>
        <v>663.59999999999991</v>
      </c>
      <c r="P4" s="94">
        <v>1104</v>
      </c>
      <c r="Q4" s="160">
        <f t="shared" ref="Q4" si="4">P4*$E4</f>
        <v>772.8</v>
      </c>
      <c r="R4" s="171">
        <v>360</v>
      </c>
      <c r="S4" s="146">
        <f t="shared" ref="S4:S64" si="5">R4*$E4</f>
        <v>251.99999999999997</v>
      </c>
      <c r="T4" s="94">
        <v>360</v>
      </c>
      <c r="U4" s="160">
        <f t="shared" ref="U4" si="6">T4*$E4</f>
        <v>251.99999999999997</v>
      </c>
      <c r="V4" s="94">
        <v>432</v>
      </c>
      <c r="W4" s="160">
        <f t="shared" ref="W4" si="7">V4*$E4</f>
        <v>302.39999999999998</v>
      </c>
      <c r="X4" s="94">
        <v>240</v>
      </c>
      <c r="Y4" s="160">
        <f t="shared" ref="Y4" si="8">X4*$E4</f>
        <v>168</v>
      </c>
      <c r="Z4" s="94">
        <v>636</v>
      </c>
      <c r="AA4" s="160">
        <f t="shared" ref="AA4" si="9">Z4*$E4</f>
        <v>445.2</v>
      </c>
      <c r="AB4" s="94">
        <v>420</v>
      </c>
      <c r="AC4" s="160">
        <f t="shared" ref="AC4" si="10">AB4*$E4</f>
        <v>294</v>
      </c>
      <c r="AD4" s="94">
        <v>384</v>
      </c>
      <c r="AE4" s="160">
        <f t="shared" ref="AE4" si="11">AD4*$E4</f>
        <v>268.79999999999995</v>
      </c>
      <c r="AF4" s="147">
        <f t="shared" ref="AF4" si="12">SUM(H4,J4,L4,N4,P4,R4,T4,V4,X4,Z4,AB4,AD4)</f>
        <v>8136</v>
      </c>
      <c r="AG4" s="146">
        <f t="shared" ref="AG4" si="13">SUM(I4,K4,M4,O4,Q4,S4,U4,W4,Y4,AA4,AC4,AE4)</f>
        <v>5695.2</v>
      </c>
      <c r="AH4" s="159">
        <v>372</v>
      </c>
      <c r="AI4" s="160">
        <f t="shared" ref="AI4:AK4" si="14">AH4*$E4</f>
        <v>260.39999999999998</v>
      </c>
      <c r="AJ4" s="161">
        <v>372</v>
      </c>
      <c r="AK4" s="160">
        <f t="shared" si="14"/>
        <v>260.39999999999998</v>
      </c>
      <c r="AL4" s="145">
        <v>576</v>
      </c>
      <c r="AM4" s="146">
        <f>AL4*$E4</f>
        <v>403.2</v>
      </c>
      <c r="AN4" s="145">
        <v>300</v>
      </c>
      <c r="AO4" s="146">
        <f>AN4*$E4</f>
        <v>210</v>
      </c>
      <c r="AP4" s="145">
        <v>288</v>
      </c>
      <c r="AQ4" s="146">
        <f>AP4*$E4</f>
        <v>201.6</v>
      </c>
      <c r="AR4" s="145">
        <v>312</v>
      </c>
      <c r="AS4" s="146">
        <f>AR4*$E4</f>
        <v>218.39999999999998</v>
      </c>
      <c r="AT4" s="145">
        <v>336</v>
      </c>
      <c r="AU4" s="146">
        <f>AT4*$E4</f>
        <v>235.2</v>
      </c>
      <c r="AV4" s="145">
        <v>180</v>
      </c>
      <c r="AW4" s="146">
        <f>AV4*$E4</f>
        <v>125.99999999999999</v>
      </c>
      <c r="AX4" s="145">
        <v>324</v>
      </c>
      <c r="AY4" s="146">
        <f>AX4*$E4</f>
        <v>226.79999999999998</v>
      </c>
      <c r="AZ4" s="145">
        <v>108</v>
      </c>
      <c r="BA4" s="146">
        <f>AZ4*$E4</f>
        <v>75.599999999999994</v>
      </c>
      <c r="BB4" s="145">
        <v>204</v>
      </c>
      <c r="BC4" s="146">
        <f>BB4*$E4</f>
        <v>142.79999999999998</v>
      </c>
      <c r="BD4" s="145">
        <v>216</v>
      </c>
      <c r="BE4" s="146">
        <f>BD4*$E4</f>
        <v>151.19999999999999</v>
      </c>
      <c r="BF4" s="147">
        <f t="shared" ref="BF4:BG20" si="15">SUM(AH4,AJ4,AL4,AN4,AP4,AR4,AT4,AV4,AX4,AZ4,BB4,BD4)</f>
        <v>3588</v>
      </c>
      <c r="BG4" s="146">
        <f t="shared" si="15"/>
        <v>2511.6</v>
      </c>
      <c r="BH4" s="96">
        <v>324</v>
      </c>
      <c r="BI4" s="97">
        <f t="shared" ref="BI4" si="16">BH4*$E4</f>
        <v>226.79999999999998</v>
      </c>
      <c r="BJ4" s="98">
        <v>72</v>
      </c>
      <c r="BK4" s="97">
        <f>BJ4*$E4</f>
        <v>50.4</v>
      </c>
      <c r="BL4" s="99"/>
      <c r="BM4" s="100">
        <f>BL4*$E4</f>
        <v>0</v>
      </c>
      <c r="BN4" s="99"/>
      <c r="BO4" s="100">
        <f>BN4*$E4</f>
        <v>0</v>
      </c>
      <c r="BP4" s="99"/>
      <c r="BQ4" s="100">
        <f>BP4*$E4</f>
        <v>0</v>
      </c>
      <c r="BR4" s="99"/>
      <c r="BS4" s="100">
        <f>BR4*$E4</f>
        <v>0</v>
      </c>
      <c r="BT4" s="99"/>
      <c r="BU4" s="100">
        <f>BT4*$E4</f>
        <v>0</v>
      </c>
      <c r="BV4" s="99"/>
      <c r="BW4" s="100">
        <f>BV4*$E4</f>
        <v>0</v>
      </c>
      <c r="BX4" s="99"/>
      <c r="BY4" s="100">
        <f>BX4*$E4</f>
        <v>0</v>
      </c>
      <c r="BZ4" s="99"/>
      <c r="CA4" s="100">
        <f>BZ4*$E4</f>
        <v>0</v>
      </c>
      <c r="CB4" s="99"/>
      <c r="CC4" s="100">
        <f>CB4*$E4</f>
        <v>0</v>
      </c>
      <c r="CD4" s="99"/>
      <c r="CE4" s="100">
        <f>CD4*$E4</f>
        <v>0</v>
      </c>
      <c r="CF4" s="101">
        <f>SUM(BH4,BJ4,BL4,BN4,BP4,BR4,BT4,BV4,BX4,BZ4,CB4,CD4)</f>
        <v>396</v>
      </c>
      <c r="CG4" s="100">
        <f t="shared" ref="CG4" si="17">SUM(BI4,BK4,BM4,BO4,BQ4,BS4,BU4,BW4,BY4,CA4,CC4,CE4)</f>
        <v>277.2</v>
      </c>
    </row>
    <row r="5" spans="1:85" s="148" customFormat="1" ht="19.899999999999999" customHeight="1" x14ac:dyDescent="0.5">
      <c r="A5" s="94"/>
      <c r="B5" s="95"/>
      <c r="C5" s="95"/>
      <c r="D5" s="94"/>
      <c r="E5" s="94"/>
      <c r="F5" s="94"/>
      <c r="G5" s="94"/>
      <c r="H5" s="94"/>
      <c r="I5" s="146"/>
      <c r="J5" s="94"/>
      <c r="K5" s="146"/>
      <c r="L5" s="94"/>
      <c r="M5" s="146"/>
      <c r="N5" s="94"/>
      <c r="O5" s="146"/>
      <c r="P5" s="94"/>
      <c r="Q5" s="146"/>
      <c r="R5" s="145"/>
      <c r="S5" s="146">
        <f t="shared" si="5"/>
        <v>0</v>
      </c>
      <c r="T5" s="94"/>
      <c r="U5" s="146"/>
      <c r="V5" s="94"/>
      <c r="W5" s="146"/>
      <c r="X5" s="94"/>
      <c r="Y5" s="146"/>
      <c r="Z5" s="94"/>
      <c r="AA5" s="146"/>
      <c r="AB5" s="94"/>
      <c r="AC5" s="146"/>
      <c r="AD5" s="94"/>
      <c r="AE5" s="146"/>
      <c r="AF5" s="147"/>
      <c r="AG5" s="146"/>
      <c r="AH5" s="145"/>
      <c r="AI5" s="146"/>
      <c r="AJ5" s="145"/>
      <c r="AK5" s="146"/>
      <c r="AL5" s="145"/>
      <c r="AM5" s="146"/>
      <c r="AN5" s="145"/>
      <c r="AO5" s="146"/>
      <c r="AP5" s="145"/>
      <c r="AQ5" s="146"/>
      <c r="AR5" s="145"/>
      <c r="AS5" s="146"/>
      <c r="AT5" s="145"/>
      <c r="AU5" s="146"/>
      <c r="AV5" s="145"/>
      <c r="AW5" s="146"/>
      <c r="AX5" s="145"/>
      <c r="AY5" s="146"/>
      <c r="AZ5" s="145"/>
      <c r="BA5" s="146"/>
      <c r="BB5" s="145"/>
      <c r="BC5" s="146"/>
      <c r="BD5" s="145"/>
      <c r="BE5" s="146"/>
      <c r="BF5" s="147"/>
      <c r="BG5" s="146"/>
      <c r="BH5" s="99"/>
      <c r="BI5" s="100"/>
      <c r="BJ5" s="99"/>
      <c r="BK5" s="100"/>
      <c r="BL5" s="99"/>
      <c r="BM5" s="100"/>
      <c r="BN5" s="99"/>
      <c r="BO5" s="100"/>
      <c r="BP5" s="99"/>
      <c r="BQ5" s="100"/>
      <c r="BR5" s="99"/>
      <c r="BS5" s="100"/>
      <c r="BT5" s="99"/>
      <c r="BU5" s="100"/>
      <c r="BV5" s="99"/>
      <c r="BW5" s="100"/>
      <c r="BX5" s="99"/>
      <c r="BY5" s="100"/>
      <c r="BZ5" s="99"/>
      <c r="CA5" s="100"/>
      <c r="CB5" s="99"/>
      <c r="CC5" s="100"/>
      <c r="CD5" s="99"/>
      <c r="CE5" s="100"/>
      <c r="CF5" s="101"/>
      <c r="CG5" s="100"/>
    </row>
    <row r="6" spans="1:85" s="148" customFormat="1" ht="19.899999999999999" customHeight="1" x14ac:dyDescent="0.5">
      <c r="A6" s="94">
        <v>2</v>
      </c>
      <c r="B6" s="95" t="s">
        <v>76</v>
      </c>
      <c r="C6" s="95" t="s">
        <v>77</v>
      </c>
      <c r="D6" s="94">
        <f t="shared" ref="D6:D14" si="18">RANK(BF6,$BF$4:$BF$147)</f>
        <v>1</v>
      </c>
      <c r="E6" s="94">
        <v>1</v>
      </c>
      <c r="F6" s="94" t="s">
        <v>75</v>
      </c>
      <c r="G6" s="94">
        <v>1650</v>
      </c>
      <c r="H6" s="94"/>
      <c r="I6" s="146">
        <f t="shared" ref="I6:I72" si="19">H6*$E6</f>
        <v>0</v>
      </c>
      <c r="J6" s="94"/>
      <c r="K6" s="146">
        <f t="shared" ref="K6:K72" si="20">J6*$E6</f>
        <v>0</v>
      </c>
      <c r="L6" s="94"/>
      <c r="M6" s="146">
        <f t="shared" ref="M6:M72" si="21">L6*$E6</f>
        <v>0</v>
      </c>
      <c r="N6" s="94"/>
      <c r="O6" s="146">
        <f t="shared" ref="O6:O72" si="22">N6*$E6</f>
        <v>0</v>
      </c>
      <c r="P6" s="94"/>
      <c r="Q6" s="146">
        <f t="shared" ref="Q6:Q72" si="23">P6*$E6</f>
        <v>0</v>
      </c>
      <c r="R6" s="171"/>
      <c r="S6" s="146">
        <f t="shared" si="5"/>
        <v>0</v>
      </c>
      <c r="T6" s="94"/>
      <c r="U6" s="146">
        <f t="shared" ref="U6:U72" si="24">T6*$E6</f>
        <v>0</v>
      </c>
      <c r="V6" s="94"/>
      <c r="W6" s="146">
        <f t="shared" ref="W6:W72" si="25">V6*$E6</f>
        <v>0</v>
      </c>
      <c r="X6" s="94"/>
      <c r="Y6" s="146">
        <f t="shared" ref="Y6:Y72" si="26">X6*$E6</f>
        <v>0</v>
      </c>
      <c r="Z6" s="94"/>
      <c r="AA6" s="146">
        <f t="shared" ref="AA6:AA72" si="27">Z6*$E6</f>
        <v>0</v>
      </c>
      <c r="AB6" s="94"/>
      <c r="AC6" s="146">
        <f t="shared" ref="AC6:AC72" si="28">AB6*$E6</f>
        <v>0</v>
      </c>
      <c r="AD6" s="94"/>
      <c r="AE6" s="146">
        <f t="shared" ref="AE6:AE72" si="29">AD6*$E6</f>
        <v>0</v>
      </c>
      <c r="AF6" s="147">
        <f t="shared" ref="AF6:AF11" si="30">SUM(H6,J6,L6,N6,P6,R6,T6,V6,X6,Z6,AB6,AD6)</f>
        <v>0</v>
      </c>
      <c r="AG6" s="146">
        <f t="shared" ref="AG6:AG11" si="31">SUM(I6,K6,M6,O6,Q6,S6,U6,W6,Y6,AA6,AC6,AE6)</f>
        <v>0</v>
      </c>
      <c r="AH6" s="145"/>
      <c r="AI6" s="146">
        <f t="shared" ref="AI6:AK72" si="32">AH6*$E6</f>
        <v>0</v>
      </c>
      <c r="AJ6" s="145"/>
      <c r="AK6" s="146">
        <f t="shared" ref="AK6:AM72" si="33">AJ6*$E6</f>
        <v>0</v>
      </c>
      <c r="AL6" s="145"/>
      <c r="AM6" s="146">
        <f t="shared" si="33"/>
        <v>0</v>
      </c>
      <c r="AN6" s="145"/>
      <c r="AO6" s="146">
        <f t="shared" ref="AO6:AO72" si="34">AN6*$E6</f>
        <v>0</v>
      </c>
      <c r="AP6" s="145"/>
      <c r="AQ6" s="146">
        <f t="shared" ref="AQ6:AQ72" si="35">AP6*$E6</f>
        <v>0</v>
      </c>
      <c r="AR6" s="145"/>
      <c r="AS6" s="146">
        <f t="shared" ref="AS6:AS72" si="36">AR6*$E6</f>
        <v>0</v>
      </c>
      <c r="AT6" s="145">
        <v>9528</v>
      </c>
      <c r="AU6" s="146">
        <f t="shared" ref="AU6:AU72" si="37">AT6*$E6</f>
        <v>9528</v>
      </c>
      <c r="AV6" s="145">
        <v>14856</v>
      </c>
      <c r="AW6" s="146">
        <f t="shared" ref="AW6:AW72" si="38">AV6*$E6</f>
        <v>14856</v>
      </c>
      <c r="AX6" s="145">
        <v>11412</v>
      </c>
      <c r="AY6" s="146">
        <f t="shared" ref="AY6:AY72" si="39">AX6*$E6</f>
        <v>11412</v>
      </c>
      <c r="AZ6" s="145">
        <v>12048</v>
      </c>
      <c r="BA6" s="146">
        <f t="shared" ref="BA6:BA72" si="40">AZ6*$E6</f>
        <v>12048</v>
      </c>
      <c r="BB6" s="145">
        <v>10296</v>
      </c>
      <c r="BC6" s="146">
        <f t="shared" ref="BC6:BC72" si="41">BB6*$E6</f>
        <v>10296</v>
      </c>
      <c r="BD6" s="145">
        <v>15360</v>
      </c>
      <c r="BE6" s="146">
        <f t="shared" ref="BE6:BE72" si="42">BD6*$E6</f>
        <v>15360</v>
      </c>
      <c r="BF6" s="147">
        <f t="shared" si="15"/>
        <v>73500</v>
      </c>
      <c r="BG6" s="146">
        <f t="shared" si="15"/>
        <v>73500</v>
      </c>
      <c r="BH6" s="96">
        <v>10308</v>
      </c>
      <c r="BI6" s="97">
        <f t="shared" ref="BI6:BK13" si="43">BH6*$E6</f>
        <v>10308</v>
      </c>
      <c r="BJ6" s="98">
        <v>11184</v>
      </c>
      <c r="BK6" s="97">
        <f t="shared" si="43"/>
        <v>11184</v>
      </c>
      <c r="BL6" s="99"/>
      <c r="BM6" s="100">
        <f t="shared" ref="BM6:BM11" si="44">BL6*$E6</f>
        <v>0</v>
      </c>
      <c r="BN6" s="99"/>
      <c r="BO6" s="100">
        <f t="shared" ref="BO6:BO11" si="45">BN6*$E6</f>
        <v>0</v>
      </c>
      <c r="BP6" s="99"/>
      <c r="BQ6" s="100">
        <f t="shared" ref="BQ6:BQ11" si="46">BP6*$E6</f>
        <v>0</v>
      </c>
      <c r="BR6" s="99"/>
      <c r="BS6" s="100">
        <f t="shared" ref="BS6:BS11" si="47">BR6*$E6</f>
        <v>0</v>
      </c>
      <c r="BT6" s="99"/>
      <c r="BU6" s="100">
        <f t="shared" ref="BU6:BU11" si="48">BT6*$E6</f>
        <v>0</v>
      </c>
      <c r="BV6" s="99"/>
      <c r="BW6" s="100">
        <f t="shared" ref="BW6:BW11" si="49">BV6*$E6</f>
        <v>0</v>
      </c>
      <c r="BX6" s="99"/>
      <c r="BY6" s="100">
        <f t="shared" ref="BY6:BY11" si="50">BX6*$E6</f>
        <v>0</v>
      </c>
      <c r="BZ6" s="99"/>
      <c r="CA6" s="100">
        <f t="shared" ref="CA6:CA11" si="51">BZ6*$E6</f>
        <v>0</v>
      </c>
      <c r="CB6" s="99"/>
      <c r="CC6" s="100">
        <f t="shared" ref="CC6:CC11" si="52">CB6*$E6</f>
        <v>0</v>
      </c>
      <c r="CD6" s="99"/>
      <c r="CE6" s="100">
        <f t="shared" ref="CE6:CE11" si="53">CD6*$E6</f>
        <v>0</v>
      </c>
      <c r="CF6" s="101">
        <f t="shared" ref="CF6:CG11" si="54">SUM(BH6,BJ6,BL6,BN6,BP6,BR6,BT6,BV6,BX6,BZ6,CB6,CD6)</f>
        <v>21492</v>
      </c>
      <c r="CG6" s="100">
        <f t="shared" si="54"/>
        <v>21492</v>
      </c>
    </row>
    <row r="7" spans="1:85" s="148" customFormat="1" ht="19.899999999999999" customHeight="1" x14ac:dyDescent="0.5">
      <c r="A7" s="94">
        <v>3</v>
      </c>
      <c r="B7" s="95" t="s">
        <v>78</v>
      </c>
      <c r="C7" s="95" t="s">
        <v>77</v>
      </c>
      <c r="D7" s="94">
        <f t="shared" si="18"/>
        <v>2</v>
      </c>
      <c r="E7" s="94">
        <v>1</v>
      </c>
      <c r="F7" s="94" t="s">
        <v>75</v>
      </c>
      <c r="G7" s="94">
        <v>1650</v>
      </c>
      <c r="H7" s="94">
        <v>14184</v>
      </c>
      <c r="I7" s="160">
        <f t="shared" si="19"/>
        <v>14184</v>
      </c>
      <c r="J7" s="94">
        <v>14184</v>
      </c>
      <c r="K7" s="160">
        <f t="shared" si="20"/>
        <v>14184</v>
      </c>
      <c r="L7" s="94">
        <v>14376</v>
      </c>
      <c r="M7" s="160">
        <f t="shared" si="21"/>
        <v>14376</v>
      </c>
      <c r="N7" s="94">
        <v>17916</v>
      </c>
      <c r="O7" s="160">
        <f t="shared" si="22"/>
        <v>17916</v>
      </c>
      <c r="P7" s="94">
        <v>15936</v>
      </c>
      <c r="Q7" s="160">
        <f t="shared" si="23"/>
        <v>15936</v>
      </c>
      <c r="R7" s="171">
        <v>15168</v>
      </c>
      <c r="S7" s="146">
        <f t="shared" si="5"/>
        <v>15168</v>
      </c>
      <c r="T7" s="94">
        <v>15168</v>
      </c>
      <c r="U7" s="160">
        <f t="shared" si="24"/>
        <v>15168</v>
      </c>
      <c r="V7" s="94">
        <v>16044</v>
      </c>
      <c r="W7" s="160">
        <f t="shared" si="25"/>
        <v>16044</v>
      </c>
      <c r="X7" s="94">
        <v>12360</v>
      </c>
      <c r="Y7" s="160">
        <f t="shared" si="26"/>
        <v>12360</v>
      </c>
      <c r="Z7" s="94">
        <v>17268</v>
      </c>
      <c r="AA7" s="160">
        <f t="shared" si="27"/>
        <v>17268</v>
      </c>
      <c r="AB7" s="94">
        <v>12324</v>
      </c>
      <c r="AC7" s="160">
        <f t="shared" si="28"/>
        <v>12324</v>
      </c>
      <c r="AD7" s="94">
        <v>10884</v>
      </c>
      <c r="AE7" s="160">
        <f t="shared" si="29"/>
        <v>10884</v>
      </c>
      <c r="AF7" s="147">
        <f t="shared" si="30"/>
        <v>175812</v>
      </c>
      <c r="AG7" s="146">
        <f t="shared" si="31"/>
        <v>175812</v>
      </c>
      <c r="AH7" s="159">
        <v>12480</v>
      </c>
      <c r="AI7" s="160">
        <f t="shared" si="32"/>
        <v>12480</v>
      </c>
      <c r="AJ7" s="161">
        <v>12216</v>
      </c>
      <c r="AK7" s="160">
        <f t="shared" si="32"/>
        <v>12216</v>
      </c>
      <c r="AL7" s="145">
        <v>14652</v>
      </c>
      <c r="AM7" s="146">
        <f t="shared" si="33"/>
        <v>14652</v>
      </c>
      <c r="AN7" s="145">
        <v>8424</v>
      </c>
      <c r="AO7" s="146">
        <f t="shared" si="34"/>
        <v>8424</v>
      </c>
      <c r="AP7" s="145">
        <v>9600</v>
      </c>
      <c r="AQ7" s="146">
        <f t="shared" si="35"/>
        <v>9600</v>
      </c>
      <c r="AR7" s="145">
        <v>11568</v>
      </c>
      <c r="AS7" s="146">
        <f t="shared" si="36"/>
        <v>11568</v>
      </c>
      <c r="AT7" s="145">
        <v>2939</v>
      </c>
      <c r="AU7" s="146">
        <f t="shared" si="37"/>
        <v>2939</v>
      </c>
      <c r="AV7" s="145"/>
      <c r="AW7" s="146">
        <f t="shared" si="38"/>
        <v>0</v>
      </c>
      <c r="AX7" s="145"/>
      <c r="AY7" s="146">
        <f t="shared" si="39"/>
        <v>0</v>
      </c>
      <c r="AZ7" s="145"/>
      <c r="BA7" s="146">
        <f t="shared" si="40"/>
        <v>0</v>
      </c>
      <c r="BB7" s="145"/>
      <c r="BC7" s="146">
        <f t="shared" si="41"/>
        <v>0</v>
      </c>
      <c r="BD7" s="145"/>
      <c r="BE7" s="146">
        <f t="shared" si="42"/>
        <v>0</v>
      </c>
      <c r="BF7" s="147">
        <f t="shared" si="15"/>
        <v>71879</v>
      </c>
      <c r="BG7" s="146">
        <f t="shared" si="15"/>
        <v>71879</v>
      </c>
      <c r="BH7" s="99"/>
      <c r="BI7" s="97">
        <f t="shared" si="43"/>
        <v>0</v>
      </c>
      <c r="BJ7" s="99"/>
      <c r="BK7" s="100">
        <v>0</v>
      </c>
      <c r="BL7" s="99"/>
      <c r="BM7" s="100">
        <f t="shared" si="44"/>
        <v>0</v>
      </c>
      <c r="BN7" s="99"/>
      <c r="BO7" s="100">
        <f t="shared" si="45"/>
        <v>0</v>
      </c>
      <c r="BP7" s="99"/>
      <c r="BQ7" s="100">
        <f t="shared" si="46"/>
        <v>0</v>
      </c>
      <c r="BR7" s="99"/>
      <c r="BS7" s="100">
        <f t="shared" si="47"/>
        <v>0</v>
      </c>
      <c r="BT7" s="99"/>
      <c r="BU7" s="100">
        <f t="shared" si="48"/>
        <v>0</v>
      </c>
      <c r="BV7" s="99"/>
      <c r="BW7" s="100">
        <f t="shared" si="49"/>
        <v>0</v>
      </c>
      <c r="BX7" s="99"/>
      <c r="BY7" s="100">
        <f t="shared" si="50"/>
        <v>0</v>
      </c>
      <c r="BZ7" s="99"/>
      <c r="CA7" s="100">
        <f t="shared" si="51"/>
        <v>0</v>
      </c>
      <c r="CB7" s="99"/>
      <c r="CC7" s="100">
        <f t="shared" si="52"/>
        <v>0</v>
      </c>
      <c r="CD7" s="99"/>
      <c r="CE7" s="100">
        <f t="shared" si="53"/>
        <v>0</v>
      </c>
      <c r="CF7" s="101">
        <f t="shared" si="54"/>
        <v>0</v>
      </c>
      <c r="CG7" s="100">
        <f t="shared" si="54"/>
        <v>0</v>
      </c>
    </row>
    <row r="8" spans="1:85" s="148" customFormat="1" ht="19.899999999999999" customHeight="1" x14ac:dyDescent="0.5">
      <c r="A8" s="94">
        <v>4</v>
      </c>
      <c r="B8" s="95" t="s">
        <v>79</v>
      </c>
      <c r="C8" s="95" t="s">
        <v>77</v>
      </c>
      <c r="D8" s="94">
        <f t="shared" si="18"/>
        <v>6</v>
      </c>
      <c r="E8" s="94">
        <v>0.6</v>
      </c>
      <c r="F8" s="94" t="s">
        <v>75</v>
      </c>
      <c r="G8" s="94">
        <v>1130</v>
      </c>
      <c r="H8" s="94">
        <v>1836</v>
      </c>
      <c r="I8" s="160">
        <f t="shared" si="19"/>
        <v>1101.5999999999999</v>
      </c>
      <c r="J8" s="94">
        <v>1836</v>
      </c>
      <c r="K8" s="160">
        <f t="shared" si="20"/>
        <v>1101.5999999999999</v>
      </c>
      <c r="L8" s="94">
        <v>2508</v>
      </c>
      <c r="M8" s="160">
        <f t="shared" si="21"/>
        <v>1504.8</v>
      </c>
      <c r="N8" s="94">
        <v>2532</v>
      </c>
      <c r="O8" s="160">
        <f t="shared" si="22"/>
        <v>1519.2</v>
      </c>
      <c r="P8" s="94">
        <v>2556</v>
      </c>
      <c r="Q8" s="160">
        <f t="shared" si="23"/>
        <v>1533.6</v>
      </c>
      <c r="R8" s="171">
        <v>2797</v>
      </c>
      <c r="S8" s="146">
        <f t="shared" si="5"/>
        <v>1678.2</v>
      </c>
      <c r="T8" s="94">
        <f>2736+61</f>
        <v>2797</v>
      </c>
      <c r="U8" s="160">
        <f t="shared" si="24"/>
        <v>1678.2</v>
      </c>
      <c r="V8" s="94">
        <v>1968</v>
      </c>
      <c r="W8" s="160">
        <f t="shared" si="25"/>
        <v>1180.8</v>
      </c>
      <c r="X8" s="94">
        <v>2076</v>
      </c>
      <c r="Y8" s="160">
        <f t="shared" si="26"/>
        <v>1245.5999999999999</v>
      </c>
      <c r="Z8" s="94">
        <v>2172</v>
      </c>
      <c r="AA8" s="160">
        <f t="shared" si="27"/>
        <v>1303.2</v>
      </c>
      <c r="AB8" s="94">
        <v>1752</v>
      </c>
      <c r="AC8" s="160">
        <f t="shared" si="28"/>
        <v>1051.2</v>
      </c>
      <c r="AD8" s="94">
        <v>1824</v>
      </c>
      <c r="AE8" s="160">
        <f t="shared" si="29"/>
        <v>1094.3999999999999</v>
      </c>
      <c r="AF8" s="147">
        <f t="shared" si="30"/>
        <v>26654</v>
      </c>
      <c r="AG8" s="146">
        <f t="shared" si="31"/>
        <v>15992.400000000001</v>
      </c>
      <c r="AH8" s="159">
        <v>1860</v>
      </c>
      <c r="AI8" s="160">
        <f t="shared" si="32"/>
        <v>1116</v>
      </c>
      <c r="AJ8" s="161">
        <v>1740</v>
      </c>
      <c r="AK8" s="160">
        <f t="shared" si="32"/>
        <v>1044</v>
      </c>
      <c r="AL8" s="145">
        <v>2304</v>
      </c>
      <c r="AM8" s="146">
        <f t="shared" si="33"/>
        <v>1382.3999999999999</v>
      </c>
      <c r="AN8" s="145">
        <v>1248</v>
      </c>
      <c r="AO8" s="146">
        <f t="shared" si="34"/>
        <v>748.8</v>
      </c>
      <c r="AP8" s="145">
        <v>1440</v>
      </c>
      <c r="AQ8" s="146">
        <f t="shared" si="35"/>
        <v>864</v>
      </c>
      <c r="AR8" s="145">
        <v>1752</v>
      </c>
      <c r="AS8" s="146">
        <f t="shared" si="36"/>
        <v>1051.2</v>
      </c>
      <c r="AT8" s="145">
        <v>1728</v>
      </c>
      <c r="AU8" s="146">
        <f t="shared" si="37"/>
        <v>1036.8</v>
      </c>
      <c r="AV8" s="145">
        <v>2100</v>
      </c>
      <c r="AW8" s="146">
        <f t="shared" si="38"/>
        <v>1260</v>
      </c>
      <c r="AX8" s="145">
        <v>1572</v>
      </c>
      <c r="AY8" s="146">
        <f t="shared" si="39"/>
        <v>943.19999999999993</v>
      </c>
      <c r="AZ8" s="145">
        <v>1404</v>
      </c>
      <c r="BA8" s="146">
        <f t="shared" si="40"/>
        <v>842.4</v>
      </c>
      <c r="BB8" s="145">
        <v>1224</v>
      </c>
      <c r="BC8" s="146">
        <f t="shared" si="41"/>
        <v>734.4</v>
      </c>
      <c r="BD8" s="145">
        <v>1872</v>
      </c>
      <c r="BE8" s="146">
        <f t="shared" si="42"/>
        <v>1123.2</v>
      </c>
      <c r="BF8" s="147">
        <f t="shared" si="15"/>
        <v>20244</v>
      </c>
      <c r="BG8" s="146">
        <f t="shared" si="15"/>
        <v>12146.400000000001</v>
      </c>
      <c r="BH8" s="96">
        <v>1128</v>
      </c>
      <c r="BI8" s="97">
        <f t="shared" si="43"/>
        <v>676.8</v>
      </c>
      <c r="BJ8" s="98">
        <v>1416</v>
      </c>
      <c r="BK8" s="97">
        <f t="shared" si="43"/>
        <v>849.6</v>
      </c>
      <c r="BL8" s="99"/>
      <c r="BM8" s="100">
        <f t="shared" si="44"/>
        <v>0</v>
      </c>
      <c r="BN8" s="99"/>
      <c r="BO8" s="100">
        <f t="shared" si="45"/>
        <v>0</v>
      </c>
      <c r="BP8" s="99"/>
      <c r="BQ8" s="100">
        <f t="shared" si="46"/>
        <v>0</v>
      </c>
      <c r="BR8" s="99"/>
      <c r="BS8" s="100">
        <f t="shared" si="47"/>
        <v>0</v>
      </c>
      <c r="BT8" s="99"/>
      <c r="BU8" s="100">
        <f t="shared" si="48"/>
        <v>0</v>
      </c>
      <c r="BV8" s="99"/>
      <c r="BW8" s="100">
        <f t="shared" si="49"/>
        <v>0</v>
      </c>
      <c r="BX8" s="99"/>
      <c r="BY8" s="100">
        <f t="shared" si="50"/>
        <v>0</v>
      </c>
      <c r="BZ8" s="99"/>
      <c r="CA8" s="100">
        <f t="shared" si="51"/>
        <v>0</v>
      </c>
      <c r="CB8" s="99"/>
      <c r="CC8" s="100">
        <f t="shared" si="52"/>
        <v>0</v>
      </c>
      <c r="CD8" s="99"/>
      <c r="CE8" s="100">
        <f t="shared" si="53"/>
        <v>0</v>
      </c>
      <c r="CF8" s="101">
        <f t="shared" si="54"/>
        <v>2544</v>
      </c>
      <c r="CG8" s="100">
        <f t="shared" si="54"/>
        <v>1526.4</v>
      </c>
    </row>
    <row r="9" spans="1:85" s="148" customFormat="1" ht="19.899999999999999" customHeight="1" x14ac:dyDescent="0.5">
      <c r="A9" s="94">
        <v>5</v>
      </c>
      <c r="B9" s="95" t="s">
        <v>80</v>
      </c>
      <c r="C9" s="95" t="s">
        <v>77</v>
      </c>
      <c r="D9" s="94">
        <f t="shared" si="18"/>
        <v>3</v>
      </c>
      <c r="E9" s="94">
        <v>0.35</v>
      </c>
      <c r="F9" s="94" t="s">
        <v>81</v>
      </c>
      <c r="G9" s="94">
        <v>760</v>
      </c>
      <c r="H9" s="94">
        <v>6840</v>
      </c>
      <c r="I9" s="160">
        <f t="shared" si="19"/>
        <v>2394</v>
      </c>
      <c r="J9" s="94">
        <v>6840</v>
      </c>
      <c r="K9" s="160">
        <f t="shared" si="20"/>
        <v>2394</v>
      </c>
      <c r="L9" s="94">
        <v>6600</v>
      </c>
      <c r="M9" s="160">
        <f t="shared" si="21"/>
        <v>2310</v>
      </c>
      <c r="N9" s="94">
        <v>6400</v>
      </c>
      <c r="O9" s="160">
        <f t="shared" si="22"/>
        <v>2240</v>
      </c>
      <c r="P9" s="94">
        <v>6480</v>
      </c>
      <c r="Q9" s="160">
        <f t="shared" si="23"/>
        <v>2268</v>
      </c>
      <c r="R9" s="171">
        <v>9020</v>
      </c>
      <c r="S9" s="146">
        <f t="shared" si="5"/>
        <v>3157</v>
      </c>
      <c r="T9" s="94">
        <f>8920+100</f>
        <v>9020</v>
      </c>
      <c r="U9" s="160">
        <f t="shared" si="24"/>
        <v>3157</v>
      </c>
      <c r="V9" s="94">
        <v>9320</v>
      </c>
      <c r="W9" s="160">
        <f t="shared" si="25"/>
        <v>3262</v>
      </c>
      <c r="X9" s="94">
        <v>6520</v>
      </c>
      <c r="Y9" s="160">
        <f t="shared" si="26"/>
        <v>2282</v>
      </c>
      <c r="Z9" s="94">
        <v>7480</v>
      </c>
      <c r="AA9" s="160">
        <f t="shared" si="27"/>
        <v>2618</v>
      </c>
      <c r="AB9" s="94">
        <v>7520</v>
      </c>
      <c r="AC9" s="160">
        <f t="shared" si="28"/>
        <v>2632</v>
      </c>
      <c r="AD9" s="94">
        <v>4880</v>
      </c>
      <c r="AE9" s="160">
        <f t="shared" si="29"/>
        <v>1708</v>
      </c>
      <c r="AF9" s="147">
        <f t="shared" si="30"/>
        <v>86920</v>
      </c>
      <c r="AG9" s="146">
        <f t="shared" si="31"/>
        <v>30422</v>
      </c>
      <c r="AH9" s="159">
        <v>6320</v>
      </c>
      <c r="AI9" s="160">
        <f t="shared" si="32"/>
        <v>2212</v>
      </c>
      <c r="AJ9" s="161">
        <v>5480</v>
      </c>
      <c r="AK9" s="160">
        <f t="shared" si="32"/>
        <v>1917.9999999999998</v>
      </c>
      <c r="AL9" s="145">
        <v>6680</v>
      </c>
      <c r="AM9" s="146">
        <f t="shared" si="33"/>
        <v>2338</v>
      </c>
      <c r="AN9" s="145">
        <v>4640</v>
      </c>
      <c r="AO9" s="146">
        <f t="shared" si="34"/>
        <v>1624</v>
      </c>
      <c r="AP9" s="145">
        <v>5360</v>
      </c>
      <c r="AQ9" s="146">
        <f t="shared" si="35"/>
        <v>1875.9999999999998</v>
      </c>
      <c r="AR9" s="145">
        <v>4720</v>
      </c>
      <c r="AS9" s="146">
        <f t="shared" si="36"/>
        <v>1652</v>
      </c>
      <c r="AT9" s="145">
        <v>4680</v>
      </c>
      <c r="AU9" s="146">
        <f t="shared" si="37"/>
        <v>1638</v>
      </c>
      <c r="AV9" s="145">
        <v>5640</v>
      </c>
      <c r="AW9" s="146">
        <f t="shared" si="38"/>
        <v>1973.9999999999998</v>
      </c>
      <c r="AX9" s="145">
        <v>5280</v>
      </c>
      <c r="AY9" s="146">
        <f t="shared" si="39"/>
        <v>1847.9999999999998</v>
      </c>
      <c r="AZ9" s="145">
        <v>4000</v>
      </c>
      <c r="BA9" s="146">
        <f t="shared" si="40"/>
        <v>1400</v>
      </c>
      <c r="BB9" s="145">
        <v>3840</v>
      </c>
      <c r="BC9" s="146">
        <f t="shared" si="41"/>
        <v>1344</v>
      </c>
      <c r="BD9" s="145">
        <v>7960</v>
      </c>
      <c r="BE9" s="146">
        <f t="shared" si="42"/>
        <v>2786</v>
      </c>
      <c r="BF9" s="147">
        <f t="shared" si="15"/>
        <v>64600</v>
      </c>
      <c r="BG9" s="146">
        <f t="shared" si="15"/>
        <v>22610</v>
      </c>
      <c r="BH9" s="96">
        <v>3800</v>
      </c>
      <c r="BI9" s="97">
        <f t="shared" si="43"/>
        <v>1330</v>
      </c>
      <c r="BJ9" s="98">
        <v>3920</v>
      </c>
      <c r="BK9" s="97">
        <f t="shared" si="43"/>
        <v>1372</v>
      </c>
      <c r="BL9" s="99"/>
      <c r="BM9" s="100">
        <f t="shared" si="44"/>
        <v>0</v>
      </c>
      <c r="BN9" s="99"/>
      <c r="BO9" s="100">
        <f t="shared" si="45"/>
        <v>0</v>
      </c>
      <c r="BP9" s="99"/>
      <c r="BQ9" s="100">
        <f t="shared" si="46"/>
        <v>0</v>
      </c>
      <c r="BR9" s="99"/>
      <c r="BS9" s="100">
        <f t="shared" si="47"/>
        <v>0</v>
      </c>
      <c r="BT9" s="99"/>
      <c r="BU9" s="100">
        <f t="shared" si="48"/>
        <v>0</v>
      </c>
      <c r="BV9" s="99"/>
      <c r="BW9" s="100">
        <f t="shared" si="49"/>
        <v>0</v>
      </c>
      <c r="BX9" s="99"/>
      <c r="BY9" s="100">
        <f t="shared" si="50"/>
        <v>0</v>
      </c>
      <c r="BZ9" s="99"/>
      <c r="CA9" s="100">
        <f t="shared" si="51"/>
        <v>0</v>
      </c>
      <c r="CB9" s="99"/>
      <c r="CC9" s="100">
        <f t="shared" si="52"/>
        <v>0</v>
      </c>
      <c r="CD9" s="99"/>
      <c r="CE9" s="100">
        <f t="shared" si="53"/>
        <v>0</v>
      </c>
      <c r="CF9" s="101">
        <f t="shared" si="54"/>
        <v>7720</v>
      </c>
      <c r="CG9" s="100">
        <f t="shared" si="54"/>
        <v>2702</v>
      </c>
    </row>
    <row r="10" spans="1:85" s="148" customFormat="1" ht="19.899999999999999" customHeight="1" x14ac:dyDescent="0.5">
      <c r="A10" s="94">
        <v>6</v>
      </c>
      <c r="B10" s="95" t="s">
        <v>82</v>
      </c>
      <c r="C10" s="95" t="s">
        <v>74</v>
      </c>
      <c r="D10" s="94">
        <f t="shared" si="18"/>
        <v>20</v>
      </c>
      <c r="E10" s="94">
        <v>0.7</v>
      </c>
      <c r="F10" s="94" t="s">
        <v>83</v>
      </c>
      <c r="G10" s="94">
        <v>1850</v>
      </c>
      <c r="H10" s="94"/>
      <c r="I10" s="146">
        <f t="shared" si="19"/>
        <v>0</v>
      </c>
      <c r="J10" s="94"/>
      <c r="K10" s="146">
        <f t="shared" si="20"/>
        <v>0</v>
      </c>
      <c r="L10" s="94"/>
      <c r="M10" s="146">
        <f t="shared" si="21"/>
        <v>0</v>
      </c>
      <c r="N10" s="94"/>
      <c r="O10" s="146">
        <f t="shared" si="22"/>
        <v>0</v>
      </c>
      <c r="P10" s="94"/>
      <c r="Q10" s="146">
        <f t="shared" si="23"/>
        <v>0</v>
      </c>
      <c r="R10" s="145"/>
      <c r="S10" s="146">
        <f t="shared" si="5"/>
        <v>0</v>
      </c>
      <c r="T10" s="94"/>
      <c r="U10" s="146">
        <f t="shared" si="24"/>
        <v>0</v>
      </c>
      <c r="V10" s="94"/>
      <c r="W10" s="146">
        <f t="shared" si="25"/>
        <v>0</v>
      </c>
      <c r="X10" s="94"/>
      <c r="Y10" s="146">
        <f t="shared" si="26"/>
        <v>0</v>
      </c>
      <c r="Z10" s="94"/>
      <c r="AA10" s="146">
        <f t="shared" si="27"/>
        <v>0</v>
      </c>
      <c r="AB10" s="94"/>
      <c r="AC10" s="146">
        <f t="shared" si="28"/>
        <v>0</v>
      </c>
      <c r="AD10" s="94"/>
      <c r="AE10" s="146">
        <f t="shared" si="29"/>
        <v>0</v>
      </c>
      <c r="AF10" s="147">
        <f t="shared" si="30"/>
        <v>0</v>
      </c>
      <c r="AG10" s="146">
        <f t="shared" si="31"/>
        <v>0</v>
      </c>
      <c r="AH10" s="145"/>
      <c r="AI10" s="146">
        <f t="shared" si="32"/>
        <v>0</v>
      </c>
      <c r="AJ10" s="145"/>
      <c r="AK10" s="146">
        <f t="shared" si="33"/>
        <v>0</v>
      </c>
      <c r="AL10" s="145"/>
      <c r="AM10" s="146">
        <f t="shared" si="33"/>
        <v>0</v>
      </c>
      <c r="AN10" s="145"/>
      <c r="AO10" s="146">
        <f t="shared" si="34"/>
        <v>0</v>
      </c>
      <c r="AP10" s="145"/>
      <c r="AQ10" s="146">
        <f t="shared" si="35"/>
        <v>0</v>
      </c>
      <c r="AR10" s="145"/>
      <c r="AS10" s="146">
        <f t="shared" si="36"/>
        <v>0</v>
      </c>
      <c r="AT10" s="145"/>
      <c r="AU10" s="146">
        <f t="shared" si="37"/>
        <v>0</v>
      </c>
      <c r="AV10" s="145"/>
      <c r="AW10" s="146">
        <f t="shared" si="38"/>
        <v>0</v>
      </c>
      <c r="AX10" s="145"/>
      <c r="AY10" s="146">
        <f t="shared" si="39"/>
        <v>0</v>
      </c>
      <c r="AZ10" s="145"/>
      <c r="BA10" s="146">
        <f t="shared" si="40"/>
        <v>0</v>
      </c>
      <c r="BB10" s="145"/>
      <c r="BC10" s="146">
        <f t="shared" si="41"/>
        <v>0</v>
      </c>
      <c r="BD10" s="145"/>
      <c r="BE10" s="146">
        <f t="shared" si="42"/>
        <v>0</v>
      </c>
      <c r="BF10" s="147">
        <f t="shared" si="15"/>
        <v>0</v>
      </c>
      <c r="BG10" s="146">
        <f t="shared" si="15"/>
        <v>0</v>
      </c>
      <c r="BH10" s="99"/>
      <c r="BI10" s="100">
        <f t="shared" si="43"/>
        <v>0</v>
      </c>
      <c r="BJ10" s="99"/>
      <c r="BK10" s="100">
        <f t="shared" si="43"/>
        <v>0</v>
      </c>
      <c r="BL10" s="99"/>
      <c r="BM10" s="100">
        <f t="shared" si="44"/>
        <v>0</v>
      </c>
      <c r="BN10" s="99"/>
      <c r="BO10" s="100">
        <f t="shared" si="45"/>
        <v>0</v>
      </c>
      <c r="BP10" s="99"/>
      <c r="BQ10" s="100">
        <f t="shared" si="46"/>
        <v>0</v>
      </c>
      <c r="BR10" s="99"/>
      <c r="BS10" s="100">
        <f t="shared" si="47"/>
        <v>0</v>
      </c>
      <c r="BT10" s="99"/>
      <c r="BU10" s="100">
        <f t="shared" si="48"/>
        <v>0</v>
      </c>
      <c r="BV10" s="99"/>
      <c r="BW10" s="100">
        <f t="shared" si="49"/>
        <v>0</v>
      </c>
      <c r="BX10" s="99"/>
      <c r="BY10" s="100">
        <f t="shared" si="50"/>
        <v>0</v>
      </c>
      <c r="BZ10" s="99"/>
      <c r="CA10" s="100">
        <f t="shared" si="51"/>
        <v>0</v>
      </c>
      <c r="CB10" s="99"/>
      <c r="CC10" s="100">
        <f t="shared" si="52"/>
        <v>0</v>
      </c>
      <c r="CD10" s="99"/>
      <c r="CE10" s="100">
        <f t="shared" si="53"/>
        <v>0</v>
      </c>
      <c r="CF10" s="101">
        <f t="shared" si="54"/>
        <v>0</v>
      </c>
      <c r="CG10" s="100">
        <f t="shared" si="54"/>
        <v>0</v>
      </c>
    </row>
    <row r="11" spans="1:85" s="148" customFormat="1" ht="19.899999999999999" customHeight="1" thickBot="1" x14ac:dyDescent="0.55000000000000004">
      <c r="A11" s="94">
        <v>7</v>
      </c>
      <c r="B11" s="95" t="s">
        <v>84</v>
      </c>
      <c r="C11" s="95" t="s">
        <v>74</v>
      </c>
      <c r="D11" s="94">
        <f t="shared" si="18"/>
        <v>20</v>
      </c>
      <c r="E11" s="94">
        <v>0.64</v>
      </c>
      <c r="F11" s="94" t="s">
        <v>83</v>
      </c>
      <c r="G11" s="94">
        <v>1400</v>
      </c>
      <c r="H11" s="94"/>
      <c r="I11" s="160">
        <f t="shared" si="19"/>
        <v>0</v>
      </c>
      <c r="J11" s="94"/>
      <c r="K11" s="160">
        <f t="shared" si="20"/>
        <v>0</v>
      </c>
      <c r="L11" s="94"/>
      <c r="M11" s="160">
        <f t="shared" si="21"/>
        <v>0</v>
      </c>
      <c r="N11" s="94"/>
      <c r="O11" s="160">
        <f t="shared" si="22"/>
        <v>0</v>
      </c>
      <c r="P11" s="94"/>
      <c r="Q11" s="160">
        <f t="shared" si="23"/>
        <v>0</v>
      </c>
      <c r="R11" s="171"/>
      <c r="S11" s="146">
        <f t="shared" si="5"/>
        <v>0</v>
      </c>
      <c r="T11" s="94"/>
      <c r="U11" s="160">
        <f t="shared" si="24"/>
        <v>0</v>
      </c>
      <c r="V11" s="94"/>
      <c r="W11" s="160">
        <f t="shared" si="25"/>
        <v>0</v>
      </c>
      <c r="X11" s="94"/>
      <c r="Y11" s="160">
        <f t="shared" si="26"/>
        <v>0</v>
      </c>
      <c r="Z11" s="94"/>
      <c r="AA11" s="160">
        <f t="shared" si="27"/>
        <v>0</v>
      </c>
      <c r="AB11" s="94"/>
      <c r="AC11" s="160">
        <f t="shared" si="28"/>
        <v>0</v>
      </c>
      <c r="AD11" s="94"/>
      <c r="AE11" s="160">
        <f t="shared" si="29"/>
        <v>0</v>
      </c>
      <c r="AF11" s="147">
        <f t="shared" si="30"/>
        <v>0</v>
      </c>
      <c r="AG11" s="146">
        <f t="shared" si="31"/>
        <v>0</v>
      </c>
      <c r="AH11" s="159"/>
      <c r="AI11" s="160">
        <f t="shared" si="32"/>
        <v>0</v>
      </c>
      <c r="AJ11" s="161"/>
      <c r="AK11" s="160">
        <f t="shared" si="32"/>
        <v>0</v>
      </c>
      <c r="AL11" s="145"/>
      <c r="AM11" s="146">
        <f t="shared" si="33"/>
        <v>0</v>
      </c>
      <c r="AN11" s="145"/>
      <c r="AO11" s="146">
        <f t="shared" si="34"/>
        <v>0</v>
      </c>
      <c r="AP11" s="145"/>
      <c r="AQ11" s="146">
        <f t="shared" si="35"/>
        <v>0</v>
      </c>
      <c r="AR11" s="145"/>
      <c r="AS11" s="146">
        <f t="shared" si="36"/>
        <v>0</v>
      </c>
      <c r="AT11" s="145"/>
      <c r="AU11" s="146">
        <f t="shared" si="37"/>
        <v>0</v>
      </c>
      <c r="AV11" s="145"/>
      <c r="AW11" s="146">
        <f t="shared" si="38"/>
        <v>0</v>
      </c>
      <c r="AX11" s="145"/>
      <c r="AY11" s="146">
        <f t="shared" si="39"/>
        <v>0</v>
      </c>
      <c r="AZ11" s="145"/>
      <c r="BA11" s="146">
        <f t="shared" si="40"/>
        <v>0</v>
      </c>
      <c r="BB11" s="145"/>
      <c r="BC11" s="146">
        <f t="shared" si="41"/>
        <v>0</v>
      </c>
      <c r="BD11" s="145"/>
      <c r="BE11" s="146">
        <f t="shared" si="42"/>
        <v>0</v>
      </c>
      <c r="BF11" s="147">
        <f t="shared" si="15"/>
        <v>0</v>
      </c>
      <c r="BG11" s="146">
        <f t="shared" si="15"/>
        <v>0</v>
      </c>
      <c r="BH11" s="99"/>
      <c r="BI11" s="100">
        <f t="shared" si="43"/>
        <v>0</v>
      </c>
      <c r="BJ11" s="99"/>
      <c r="BK11" s="100">
        <f t="shared" si="43"/>
        <v>0</v>
      </c>
      <c r="BL11" s="99"/>
      <c r="BM11" s="100">
        <f t="shared" si="44"/>
        <v>0</v>
      </c>
      <c r="BN11" s="99"/>
      <c r="BO11" s="100">
        <f t="shared" si="45"/>
        <v>0</v>
      </c>
      <c r="BP11" s="99"/>
      <c r="BQ11" s="100">
        <f t="shared" si="46"/>
        <v>0</v>
      </c>
      <c r="BR11" s="99"/>
      <c r="BS11" s="100">
        <f t="shared" si="47"/>
        <v>0</v>
      </c>
      <c r="BT11" s="99"/>
      <c r="BU11" s="100">
        <f t="shared" si="48"/>
        <v>0</v>
      </c>
      <c r="BV11" s="99"/>
      <c r="BW11" s="100">
        <f t="shared" si="49"/>
        <v>0</v>
      </c>
      <c r="BX11" s="99"/>
      <c r="BY11" s="100">
        <f t="shared" si="50"/>
        <v>0</v>
      </c>
      <c r="BZ11" s="99"/>
      <c r="CA11" s="100">
        <f t="shared" si="51"/>
        <v>0</v>
      </c>
      <c r="CB11" s="99"/>
      <c r="CC11" s="100">
        <f t="shared" si="52"/>
        <v>0</v>
      </c>
      <c r="CD11" s="99"/>
      <c r="CE11" s="100">
        <f t="shared" si="53"/>
        <v>0</v>
      </c>
      <c r="CF11" s="101">
        <f t="shared" si="54"/>
        <v>0</v>
      </c>
      <c r="CG11" s="100">
        <f t="shared" si="54"/>
        <v>0</v>
      </c>
    </row>
    <row r="12" spans="1:85" s="148" customFormat="1" ht="19.899999999999999" customHeight="1" thickTop="1" x14ac:dyDescent="0.5">
      <c r="A12" s="94">
        <v>8</v>
      </c>
      <c r="B12" s="95" t="s">
        <v>84</v>
      </c>
      <c r="C12" s="95" t="s">
        <v>74</v>
      </c>
      <c r="D12" s="94">
        <f t="shared" si="18"/>
        <v>5</v>
      </c>
      <c r="E12" s="94">
        <v>0.64</v>
      </c>
      <c r="F12" s="94" t="s">
        <v>85</v>
      </c>
      <c r="G12" s="94">
        <v>1400</v>
      </c>
      <c r="H12" s="94">
        <v>12740</v>
      </c>
      <c r="I12" s="160">
        <f t="shared" si="19"/>
        <v>8153.6</v>
      </c>
      <c r="J12" s="94">
        <v>12740</v>
      </c>
      <c r="K12" s="160">
        <f t="shared" si="20"/>
        <v>8153.6</v>
      </c>
      <c r="L12" s="94">
        <v>7336</v>
      </c>
      <c r="M12" s="160">
        <f t="shared" si="21"/>
        <v>4695.04</v>
      </c>
      <c r="N12" s="94">
        <v>13958</v>
      </c>
      <c r="O12" s="160">
        <f t="shared" si="22"/>
        <v>8933.1200000000008</v>
      </c>
      <c r="P12" s="94">
        <v>12740</v>
      </c>
      <c r="Q12" s="160">
        <f t="shared" si="23"/>
        <v>8153.6</v>
      </c>
      <c r="R12" s="171">
        <v>13608</v>
      </c>
      <c r="S12" s="146">
        <f t="shared" si="5"/>
        <v>8709.1200000000008</v>
      </c>
      <c r="T12" s="94">
        <v>13608</v>
      </c>
      <c r="U12" s="160">
        <f t="shared" si="24"/>
        <v>8709.1200000000008</v>
      </c>
      <c r="V12" s="94">
        <v>9282</v>
      </c>
      <c r="W12" s="160">
        <f t="shared" si="25"/>
        <v>5940.4800000000005</v>
      </c>
      <c r="X12" s="94">
        <v>6160</v>
      </c>
      <c r="Y12" s="160">
        <f t="shared" si="26"/>
        <v>3942.4</v>
      </c>
      <c r="Z12" s="94">
        <v>9016</v>
      </c>
      <c r="AA12" s="160">
        <f t="shared" si="27"/>
        <v>5770.24</v>
      </c>
      <c r="AB12" s="94">
        <v>10080</v>
      </c>
      <c r="AC12" s="160">
        <f t="shared" si="28"/>
        <v>6451.2</v>
      </c>
      <c r="AD12" s="94">
        <v>4942</v>
      </c>
      <c r="AE12" s="160">
        <f t="shared" si="29"/>
        <v>3162.88</v>
      </c>
      <c r="AF12" s="147">
        <f>SUM(H12,J12,L12,N12,P12,R12,T12,V12,X12,Z12,AB12,AD12)</f>
        <v>126210</v>
      </c>
      <c r="AG12" s="146">
        <f>SUM(I12,K12,M12,O12,Q12,S12,U12,W12,Y12,AA12,AC12,AE12)</f>
        <v>80774.400000000009</v>
      </c>
      <c r="AH12" s="159">
        <v>3948</v>
      </c>
      <c r="AI12" s="160">
        <f t="shared" si="32"/>
        <v>2526.7200000000003</v>
      </c>
      <c r="AJ12" s="162">
        <v>4900</v>
      </c>
      <c r="AK12" s="160">
        <f t="shared" si="32"/>
        <v>3136</v>
      </c>
      <c r="AL12" s="145">
        <v>6356</v>
      </c>
      <c r="AM12" s="146">
        <f>AL12*$E12</f>
        <v>4067.84</v>
      </c>
      <c r="AN12" s="145">
        <v>3388</v>
      </c>
      <c r="AO12" s="146">
        <f>AN12*$E12</f>
        <v>2168.3200000000002</v>
      </c>
      <c r="AP12" s="145">
        <v>4676</v>
      </c>
      <c r="AQ12" s="146">
        <f>AP12*$E12</f>
        <v>2992.64</v>
      </c>
      <c r="AR12" s="145">
        <v>6468</v>
      </c>
      <c r="AS12" s="146">
        <f>AR12*$E12</f>
        <v>4139.5200000000004</v>
      </c>
      <c r="AT12" s="145">
        <v>4676</v>
      </c>
      <c r="AU12" s="146">
        <f>AT12*$E12</f>
        <v>2992.64</v>
      </c>
      <c r="AV12" s="145">
        <v>5334</v>
      </c>
      <c r="AW12" s="146">
        <f>AV12*$E12</f>
        <v>3413.76</v>
      </c>
      <c r="AX12" s="145">
        <v>4340</v>
      </c>
      <c r="AY12" s="146">
        <f>AX12*$E12</f>
        <v>2777.6</v>
      </c>
      <c r="AZ12" s="145">
        <v>4060</v>
      </c>
      <c r="BA12" s="146">
        <f>AZ12*$E12</f>
        <v>2598.4</v>
      </c>
      <c r="BB12" s="145">
        <v>4088</v>
      </c>
      <c r="BC12" s="146">
        <f>BB12*$E12</f>
        <v>2616.3200000000002</v>
      </c>
      <c r="BD12" s="145">
        <v>4088</v>
      </c>
      <c r="BE12" s="146">
        <f>BD12*$E12</f>
        <v>2616.3200000000002</v>
      </c>
      <c r="BF12" s="147">
        <f>SUM(AH12,AJ12,AL12,AN12,AP12,AR12,AT12,AV12,AX12,AZ12,BB12,BD12)</f>
        <v>56322</v>
      </c>
      <c r="BG12" s="146">
        <f>SUM(AI12,AK12,AM12,AO12,AQ12,AS12,AU12,AW12,AY12,BA12,BC12,BE12)</f>
        <v>36046.080000000002</v>
      </c>
      <c r="BH12" s="96">
        <v>3290</v>
      </c>
      <c r="BI12" s="97">
        <f t="shared" si="43"/>
        <v>2105.6</v>
      </c>
      <c r="BJ12" s="98">
        <v>2926</v>
      </c>
      <c r="BK12" s="97">
        <f t="shared" si="43"/>
        <v>1872.64</v>
      </c>
      <c r="BL12" s="99"/>
      <c r="BM12" s="100">
        <f>BL12*$E12</f>
        <v>0</v>
      </c>
      <c r="BN12" s="99"/>
      <c r="BO12" s="100">
        <f>BN12*$E12</f>
        <v>0</v>
      </c>
      <c r="BP12" s="99"/>
      <c r="BQ12" s="100">
        <f>BP12*$E12</f>
        <v>0</v>
      </c>
      <c r="BR12" s="99"/>
      <c r="BS12" s="100">
        <f>BR12*$E12</f>
        <v>0</v>
      </c>
      <c r="BT12" s="99"/>
      <c r="BU12" s="100">
        <f>BT12*$E12</f>
        <v>0</v>
      </c>
      <c r="BV12" s="99"/>
      <c r="BW12" s="100">
        <f>BV12*$E12</f>
        <v>0</v>
      </c>
      <c r="BX12" s="99"/>
      <c r="BY12" s="100">
        <f>BX12*$E12</f>
        <v>0</v>
      </c>
      <c r="BZ12" s="99"/>
      <c r="CA12" s="100">
        <f>BZ12*$E12</f>
        <v>0</v>
      </c>
      <c r="CB12" s="99"/>
      <c r="CC12" s="100">
        <f>CB12*$E12</f>
        <v>0</v>
      </c>
      <c r="CD12" s="99"/>
      <c r="CE12" s="100">
        <f>CD12*$E12</f>
        <v>0</v>
      </c>
      <c r="CF12" s="101">
        <f>SUM(BH12,BJ12,BL12,BN12,BP12,BR12,BT12,BV12,BX12,BZ12,CB12,CD12)</f>
        <v>6216</v>
      </c>
      <c r="CG12" s="100">
        <f>SUM(BI12,BK12,BM12,BO12,BQ12,BS12,BU12,BW12,BY12,CA12,CC12,CE12)</f>
        <v>3978.24</v>
      </c>
    </row>
    <row r="13" spans="1:85" s="148" customFormat="1" ht="19.899999999999999" customHeight="1" x14ac:dyDescent="0.5">
      <c r="A13" s="94">
        <v>9</v>
      </c>
      <c r="B13" s="95" t="s">
        <v>84</v>
      </c>
      <c r="C13" s="95" t="s">
        <v>74</v>
      </c>
      <c r="D13" s="94">
        <f t="shared" si="18"/>
        <v>20</v>
      </c>
      <c r="E13" s="94">
        <v>0.64</v>
      </c>
      <c r="F13" s="94" t="s">
        <v>75</v>
      </c>
      <c r="G13" s="94">
        <v>1250</v>
      </c>
      <c r="H13" s="94"/>
      <c r="I13" s="160">
        <f t="shared" si="19"/>
        <v>0</v>
      </c>
      <c r="J13" s="94"/>
      <c r="K13" s="160">
        <f t="shared" si="20"/>
        <v>0</v>
      </c>
      <c r="L13" s="94"/>
      <c r="M13" s="160">
        <f t="shared" si="21"/>
        <v>0</v>
      </c>
      <c r="N13" s="94"/>
      <c r="O13" s="160">
        <f t="shared" si="22"/>
        <v>0</v>
      </c>
      <c r="P13" s="94"/>
      <c r="Q13" s="160">
        <f t="shared" si="23"/>
        <v>0</v>
      </c>
      <c r="R13" s="171"/>
      <c r="S13" s="146">
        <f t="shared" si="5"/>
        <v>0</v>
      </c>
      <c r="T13" s="94"/>
      <c r="U13" s="160">
        <f t="shared" si="24"/>
        <v>0</v>
      </c>
      <c r="V13" s="94"/>
      <c r="W13" s="160">
        <f t="shared" si="25"/>
        <v>0</v>
      </c>
      <c r="X13" s="94"/>
      <c r="Y13" s="160">
        <f t="shared" si="26"/>
        <v>0</v>
      </c>
      <c r="Z13" s="94">
        <v>24</v>
      </c>
      <c r="AA13" s="160">
        <f t="shared" si="27"/>
        <v>15.36</v>
      </c>
      <c r="AB13" s="94"/>
      <c r="AC13" s="160">
        <f t="shared" si="28"/>
        <v>0</v>
      </c>
      <c r="AD13" s="94"/>
      <c r="AE13" s="160">
        <f t="shared" si="29"/>
        <v>0</v>
      </c>
      <c r="AF13" s="147">
        <f t="shared" ref="AF13" si="55">SUM(H13,J13,L13,N13,P13,R13,T13,V13,X13,Z13,AB13,AD13)</f>
        <v>24</v>
      </c>
      <c r="AG13" s="146">
        <f t="shared" ref="AG13" si="56">SUM(I13,K13,M13,O13,Q13,S13,U13,W13,Y13,AA13,AC13,AE13)</f>
        <v>15.36</v>
      </c>
      <c r="AH13" s="159"/>
      <c r="AI13" s="160">
        <f t="shared" si="32"/>
        <v>0</v>
      </c>
      <c r="AJ13" s="161"/>
      <c r="AK13" s="160">
        <f t="shared" si="32"/>
        <v>0</v>
      </c>
      <c r="AL13" s="145"/>
      <c r="AM13" s="146">
        <f t="shared" si="33"/>
        <v>0</v>
      </c>
      <c r="AN13" s="145"/>
      <c r="AO13" s="146">
        <f t="shared" si="34"/>
        <v>0</v>
      </c>
      <c r="AP13" s="145"/>
      <c r="AQ13" s="146">
        <f t="shared" si="35"/>
        <v>0</v>
      </c>
      <c r="AR13" s="145"/>
      <c r="AS13" s="146">
        <f t="shared" si="36"/>
        <v>0</v>
      </c>
      <c r="AT13" s="145"/>
      <c r="AU13" s="146">
        <f t="shared" si="37"/>
        <v>0</v>
      </c>
      <c r="AV13" s="145"/>
      <c r="AW13" s="146">
        <f t="shared" si="38"/>
        <v>0</v>
      </c>
      <c r="AX13" s="145"/>
      <c r="AY13" s="146">
        <f t="shared" si="39"/>
        <v>0</v>
      </c>
      <c r="AZ13" s="145"/>
      <c r="BA13" s="146">
        <f t="shared" si="40"/>
        <v>0</v>
      </c>
      <c r="BB13" s="145"/>
      <c r="BC13" s="146">
        <f t="shared" si="41"/>
        <v>0</v>
      </c>
      <c r="BD13" s="145"/>
      <c r="BE13" s="146">
        <f t="shared" si="42"/>
        <v>0</v>
      </c>
      <c r="BF13" s="147">
        <f t="shared" si="15"/>
        <v>0</v>
      </c>
      <c r="BG13" s="146">
        <f t="shared" si="15"/>
        <v>0</v>
      </c>
      <c r="BH13" s="99"/>
      <c r="BI13" s="100">
        <f t="shared" si="43"/>
        <v>0</v>
      </c>
      <c r="BJ13" s="99"/>
      <c r="BK13" s="100">
        <f t="shared" si="43"/>
        <v>0</v>
      </c>
      <c r="BL13" s="99"/>
      <c r="BM13" s="100">
        <f t="shared" ref="BM13" si="57">BL13*$E13</f>
        <v>0</v>
      </c>
      <c r="BN13" s="99"/>
      <c r="BO13" s="100">
        <f t="shared" ref="BO13" si="58">BN13*$E13</f>
        <v>0</v>
      </c>
      <c r="BP13" s="99"/>
      <c r="BQ13" s="100">
        <f t="shared" ref="BQ13" si="59">BP13*$E13</f>
        <v>0</v>
      </c>
      <c r="BR13" s="99"/>
      <c r="BS13" s="100">
        <f t="shared" ref="BS13" si="60">BR13*$E13</f>
        <v>0</v>
      </c>
      <c r="BT13" s="99"/>
      <c r="BU13" s="100">
        <f t="shared" ref="BU13" si="61">BT13*$E13</f>
        <v>0</v>
      </c>
      <c r="BV13" s="99"/>
      <c r="BW13" s="100">
        <f t="shared" ref="BW13" si="62">BV13*$E13</f>
        <v>0</v>
      </c>
      <c r="BX13" s="99"/>
      <c r="BY13" s="100">
        <f t="shared" ref="BY13" si="63">BX13*$E13</f>
        <v>0</v>
      </c>
      <c r="BZ13" s="99"/>
      <c r="CA13" s="100">
        <f t="shared" ref="CA13" si="64">BZ13*$E13</f>
        <v>0</v>
      </c>
      <c r="CB13" s="99"/>
      <c r="CC13" s="100">
        <f t="shared" ref="CC13" si="65">CB13*$E13</f>
        <v>0</v>
      </c>
      <c r="CD13" s="99"/>
      <c r="CE13" s="100">
        <f t="shared" ref="CE13" si="66">CD13*$E13</f>
        <v>0</v>
      </c>
      <c r="CF13" s="101">
        <f t="shared" ref="CF13:CG13" si="67">SUM(BH13,BJ13,BL13,BN13,BP13,BR13,BT13,BV13,BX13,BZ13,CB13,CD13)</f>
        <v>0</v>
      </c>
      <c r="CG13" s="100">
        <f t="shared" si="67"/>
        <v>0</v>
      </c>
    </row>
    <row r="14" spans="1:85" s="148" customFormat="1" ht="19.899999999999999" customHeight="1" x14ac:dyDescent="0.5">
      <c r="A14" s="94">
        <v>10</v>
      </c>
      <c r="B14" s="95" t="s">
        <v>86</v>
      </c>
      <c r="C14" s="95" t="s">
        <v>74</v>
      </c>
      <c r="D14" s="94">
        <f t="shared" si="18"/>
        <v>20</v>
      </c>
      <c r="E14" s="94">
        <v>0.64</v>
      </c>
      <c r="F14" s="94" t="s">
        <v>85</v>
      </c>
      <c r="G14" s="94"/>
      <c r="H14" s="94"/>
      <c r="I14" s="146">
        <f>H14*$E14</f>
        <v>0</v>
      </c>
      <c r="J14" s="94"/>
      <c r="K14" s="146">
        <f>J14*$E14</f>
        <v>0</v>
      </c>
      <c r="L14" s="94"/>
      <c r="M14" s="146">
        <f>L14*$E14</f>
        <v>0</v>
      </c>
      <c r="N14" s="94"/>
      <c r="O14" s="146">
        <f>N14*$E14</f>
        <v>0</v>
      </c>
      <c r="P14" s="94"/>
      <c r="Q14" s="146">
        <f>P14*$E14</f>
        <v>0</v>
      </c>
      <c r="R14" s="145"/>
      <c r="S14" s="146">
        <f t="shared" si="5"/>
        <v>0</v>
      </c>
      <c r="T14" s="94"/>
      <c r="U14" s="146">
        <f>T14*$E14</f>
        <v>0</v>
      </c>
      <c r="V14" s="94"/>
      <c r="W14" s="146">
        <f>V14*$E14</f>
        <v>0</v>
      </c>
      <c r="X14" s="94"/>
      <c r="Y14" s="146">
        <f>X14*$E14</f>
        <v>0</v>
      </c>
      <c r="Z14" s="94"/>
      <c r="AA14" s="146">
        <f>Z14*$E14</f>
        <v>0</v>
      </c>
      <c r="AB14" s="94"/>
      <c r="AC14" s="146">
        <f>AB14*$E14</f>
        <v>0</v>
      </c>
      <c r="AD14" s="94"/>
      <c r="AE14" s="146">
        <f>AD14*$E14</f>
        <v>0</v>
      </c>
      <c r="AF14" s="147">
        <f>SUM(H14,J14,L14,N14,P14,R14,T14,V14,X14,Z14,AB14,AD14)</f>
        <v>0</v>
      </c>
      <c r="AG14" s="146">
        <f>SUM(I14,K14,M14,O14,Q14,S14,U14,W14,Y14,AA14,AC14,AE14)</f>
        <v>0</v>
      </c>
      <c r="AH14" s="145"/>
      <c r="AI14" s="146">
        <f>AH14*$E14</f>
        <v>0</v>
      </c>
      <c r="AJ14" s="145"/>
      <c r="AK14" s="146">
        <f>AJ14*$E14</f>
        <v>0</v>
      </c>
      <c r="AL14" s="145"/>
      <c r="AM14" s="146">
        <f>AL14*$E14</f>
        <v>0</v>
      </c>
      <c r="AN14" s="145"/>
      <c r="AO14" s="146">
        <f>AN14*$E14</f>
        <v>0</v>
      </c>
      <c r="AP14" s="145"/>
      <c r="AQ14" s="146">
        <f>AP14*$E14</f>
        <v>0</v>
      </c>
      <c r="AR14" s="145"/>
      <c r="AS14" s="146">
        <f>AR14*$E14</f>
        <v>0</v>
      </c>
      <c r="AT14" s="145"/>
      <c r="AU14" s="146">
        <f>AT14*$E14</f>
        <v>0</v>
      </c>
      <c r="AV14" s="145"/>
      <c r="AW14" s="146">
        <f>AV14*$E14</f>
        <v>0</v>
      </c>
      <c r="AX14" s="145"/>
      <c r="AY14" s="146">
        <f>AX14*$E14</f>
        <v>0</v>
      </c>
      <c r="AZ14" s="145"/>
      <c r="BA14" s="146">
        <f>AZ14*$E14</f>
        <v>0</v>
      </c>
      <c r="BB14" s="145"/>
      <c r="BC14" s="146">
        <f>BB14*$E14</f>
        <v>0</v>
      </c>
      <c r="BD14" s="145"/>
      <c r="BE14" s="146">
        <f>BD14*$E14</f>
        <v>0</v>
      </c>
      <c r="BF14" s="147">
        <f>SUM(AH14,AJ14,AL14,AN14,AP14,AR14,AT14,AV14,AX14,AZ14,BB14,BD14)</f>
        <v>0</v>
      </c>
      <c r="BG14" s="146">
        <f>SUM(AI14,AK14,AM14,AO14,AQ14,AS14,AU14,AW14,AY14,BA14,BC14,BE14)</f>
        <v>0</v>
      </c>
      <c r="BH14" s="99"/>
      <c r="BI14" s="100">
        <f>BH14*$E14</f>
        <v>0</v>
      </c>
      <c r="BJ14" s="99"/>
      <c r="BK14" s="100">
        <f>BJ14*$E14</f>
        <v>0</v>
      </c>
      <c r="BL14" s="99"/>
      <c r="BM14" s="100">
        <f>BL14*$E14</f>
        <v>0</v>
      </c>
      <c r="BN14" s="99"/>
      <c r="BO14" s="100">
        <f>BN14*$E14</f>
        <v>0</v>
      </c>
      <c r="BP14" s="99"/>
      <c r="BQ14" s="100">
        <f>BP14*$E14</f>
        <v>0</v>
      </c>
      <c r="BR14" s="99"/>
      <c r="BS14" s="100">
        <f>BR14*$E14</f>
        <v>0</v>
      </c>
      <c r="BT14" s="99"/>
      <c r="BU14" s="100">
        <f>BT14*$E14</f>
        <v>0</v>
      </c>
      <c r="BV14" s="99"/>
      <c r="BW14" s="100">
        <f>BV14*$E14</f>
        <v>0</v>
      </c>
      <c r="BX14" s="99"/>
      <c r="BY14" s="100">
        <f>BX14*$E14</f>
        <v>0</v>
      </c>
      <c r="BZ14" s="99"/>
      <c r="CA14" s="100">
        <f>BZ14*$E14</f>
        <v>0</v>
      </c>
      <c r="CB14" s="99"/>
      <c r="CC14" s="100">
        <f>CB14*$E14</f>
        <v>0</v>
      </c>
      <c r="CD14" s="99"/>
      <c r="CE14" s="100">
        <f>CD14*$E14</f>
        <v>0</v>
      </c>
      <c r="CF14" s="101">
        <f>SUM(BH14,BJ14,BL14,BN14,BP14,BR14,BT14,BV14,BX14,BZ14,CB14,CD14)</f>
        <v>0</v>
      </c>
      <c r="CG14" s="100">
        <f>SUM(BI14,BK14,BM14,BO14,BQ14,BS14,BU14,BW14,BY14,CA14,CC14,CE14)</f>
        <v>0</v>
      </c>
    </row>
    <row r="15" spans="1:85" s="148" customFormat="1" ht="19.899999999999999" customHeight="1" x14ac:dyDescent="0.5">
      <c r="A15" s="94"/>
      <c r="B15" s="95"/>
      <c r="C15" s="95"/>
      <c r="D15" s="94"/>
      <c r="E15" s="94"/>
      <c r="F15" s="94"/>
      <c r="G15" s="94"/>
      <c r="H15" s="94"/>
      <c r="I15" s="146"/>
      <c r="J15" s="94"/>
      <c r="K15" s="146"/>
      <c r="L15" s="94"/>
      <c r="M15" s="146"/>
      <c r="N15" s="94"/>
      <c r="O15" s="146"/>
      <c r="P15" s="94"/>
      <c r="Q15" s="146"/>
      <c r="R15" s="145"/>
      <c r="S15" s="146">
        <f t="shared" si="5"/>
        <v>0</v>
      </c>
      <c r="T15" s="94"/>
      <c r="U15" s="146"/>
      <c r="V15" s="94"/>
      <c r="W15" s="146"/>
      <c r="X15" s="94"/>
      <c r="Y15" s="146"/>
      <c r="Z15" s="94"/>
      <c r="AA15" s="146"/>
      <c r="AB15" s="94"/>
      <c r="AC15" s="146"/>
      <c r="AD15" s="94"/>
      <c r="AE15" s="146"/>
      <c r="AF15" s="147"/>
      <c r="AG15" s="146"/>
      <c r="AH15" s="145"/>
      <c r="AI15" s="146"/>
      <c r="AJ15" s="145"/>
      <c r="AK15" s="146"/>
      <c r="AL15" s="145"/>
      <c r="AM15" s="146"/>
      <c r="AN15" s="145"/>
      <c r="AO15" s="146"/>
      <c r="AP15" s="145"/>
      <c r="AQ15" s="146"/>
      <c r="AR15" s="145"/>
      <c r="AS15" s="146"/>
      <c r="AT15" s="145"/>
      <c r="AU15" s="146"/>
      <c r="AV15" s="145"/>
      <c r="AW15" s="146"/>
      <c r="AX15" s="145"/>
      <c r="AY15" s="146"/>
      <c r="AZ15" s="145"/>
      <c r="BA15" s="146"/>
      <c r="BB15" s="145"/>
      <c r="BC15" s="146"/>
      <c r="BD15" s="145"/>
      <c r="BE15" s="146"/>
      <c r="BF15" s="147"/>
      <c r="BG15" s="146"/>
      <c r="BH15" s="99"/>
      <c r="BI15" s="100"/>
      <c r="BJ15" s="99"/>
      <c r="BK15" s="100"/>
      <c r="BL15" s="99"/>
      <c r="BM15" s="100"/>
      <c r="BN15" s="99"/>
      <c r="BO15" s="100"/>
      <c r="BP15" s="99"/>
      <c r="BQ15" s="100"/>
      <c r="BR15" s="99"/>
      <c r="BS15" s="100"/>
      <c r="BT15" s="99"/>
      <c r="BU15" s="100"/>
      <c r="BV15" s="99"/>
      <c r="BW15" s="100"/>
      <c r="BX15" s="99"/>
      <c r="BY15" s="100"/>
      <c r="BZ15" s="99"/>
      <c r="CA15" s="100"/>
      <c r="CB15" s="99"/>
      <c r="CC15" s="100"/>
      <c r="CD15" s="99"/>
      <c r="CE15" s="100"/>
      <c r="CF15" s="101"/>
      <c r="CG15" s="100"/>
    </row>
    <row r="16" spans="1:85" s="148" customFormat="1" ht="19.899999999999999" customHeight="1" x14ac:dyDescent="0.5">
      <c r="A16" s="94">
        <v>11</v>
      </c>
      <c r="B16" s="95" t="s">
        <v>87</v>
      </c>
      <c r="C16" s="95" t="s">
        <v>77</v>
      </c>
      <c r="D16" s="94">
        <f t="shared" ref="D16:D24" si="68">RANK(BF16,$BF$4:$BF$147)</f>
        <v>9</v>
      </c>
      <c r="E16" s="94">
        <v>1</v>
      </c>
      <c r="F16" s="94" t="s">
        <v>75</v>
      </c>
      <c r="G16" s="94">
        <v>1500</v>
      </c>
      <c r="H16" s="94">
        <v>12</v>
      </c>
      <c r="I16" s="160">
        <f t="shared" ref="I16:I22" si="69">H16*$E16</f>
        <v>12</v>
      </c>
      <c r="J16" s="94">
        <v>12</v>
      </c>
      <c r="K16" s="160">
        <f t="shared" ref="K16:K22" si="70">J16*$E16</f>
        <v>12</v>
      </c>
      <c r="L16" s="94"/>
      <c r="M16" s="160">
        <f t="shared" ref="M16:M22" si="71">L16*$E16</f>
        <v>0</v>
      </c>
      <c r="N16" s="94">
        <v>12</v>
      </c>
      <c r="O16" s="160">
        <f t="shared" ref="O16:O22" si="72">N16*$E16</f>
        <v>12</v>
      </c>
      <c r="P16" s="94">
        <v>24</v>
      </c>
      <c r="Q16" s="160">
        <f t="shared" ref="Q16:Q22" si="73">P16*$E16</f>
        <v>24</v>
      </c>
      <c r="R16" s="171"/>
      <c r="S16" s="146">
        <f t="shared" si="5"/>
        <v>0</v>
      </c>
      <c r="T16" s="94"/>
      <c r="U16" s="160">
        <f t="shared" ref="U16:U22" si="74">T16*$E16</f>
        <v>0</v>
      </c>
      <c r="V16" s="94">
        <v>156</v>
      </c>
      <c r="W16" s="160">
        <f t="shared" ref="W16:W22" si="75">V16*$E16</f>
        <v>156</v>
      </c>
      <c r="X16" s="94">
        <v>84</v>
      </c>
      <c r="Y16" s="160">
        <f t="shared" ref="Y16:Y22" si="76">X16*$E16</f>
        <v>84</v>
      </c>
      <c r="Z16" s="94">
        <v>96</v>
      </c>
      <c r="AA16" s="160">
        <f t="shared" ref="AA16:AA22" si="77">Z16*$E16</f>
        <v>96</v>
      </c>
      <c r="AB16" s="94">
        <v>96</v>
      </c>
      <c r="AC16" s="160">
        <f t="shared" ref="AC16:AC22" si="78">AB16*$E16</f>
        <v>96</v>
      </c>
      <c r="AD16" s="94">
        <v>60</v>
      </c>
      <c r="AE16" s="160">
        <f t="shared" ref="AE16:AE22" si="79">AD16*$E16</f>
        <v>60</v>
      </c>
      <c r="AF16" s="147">
        <f t="shared" ref="AF16:AF24" si="80">SUM(H16,J16,L16,N16,P16,R16,T16,V16,X16,Z16,AB16,AD16)</f>
        <v>552</v>
      </c>
      <c r="AG16" s="146">
        <f t="shared" ref="AG16:AG24" si="81">SUM(I16,K16,M16,O16,Q16,S16,U16,W16,Y16,AA16,AC16,AE16)</f>
        <v>552</v>
      </c>
      <c r="AH16" s="159">
        <v>144</v>
      </c>
      <c r="AI16" s="160">
        <f t="shared" ref="AI16:AK22" si="82">AH16*$E16</f>
        <v>144</v>
      </c>
      <c r="AJ16" s="161">
        <v>36</v>
      </c>
      <c r="AK16" s="160">
        <f t="shared" si="82"/>
        <v>36</v>
      </c>
      <c r="AL16" s="145">
        <v>36</v>
      </c>
      <c r="AM16" s="146">
        <f t="shared" si="33"/>
        <v>36</v>
      </c>
      <c r="AN16" s="145">
        <v>48</v>
      </c>
      <c r="AO16" s="146">
        <f t="shared" si="34"/>
        <v>48</v>
      </c>
      <c r="AP16" s="145">
        <v>48</v>
      </c>
      <c r="AQ16" s="146">
        <f t="shared" si="35"/>
        <v>48</v>
      </c>
      <c r="AR16" s="145">
        <v>312</v>
      </c>
      <c r="AS16" s="146">
        <f t="shared" si="36"/>
        <v>312</v>
      </c>
      <c r="AT16" s="145">
        <v>668</v>
      </c>
      <c r="AU16" s="146">
        <f t="shared" si="37"/>
        <v>668</v>
      </c>
      <c r="AV16" s="145">
        <v>87</v>
      </c>
      <c r="AW16" s="146">
        <f t="shared" si="38"/>
        <v>87</v>
      </c>
      <c r="AX16" s="145">
        <v>125</v>
      </c>
      <c r="AY16" s="146">
        <f t="shared" si="39"/>
        <v>125</v>
      </c>
      <c r="AZ16" s="145">
        <v>72</v>
      </c>
      <c r="BA16" s="146">
        <f t="shared" si="40"/>
        <v>72</v>
      </c>
      <c r="BB16" s="145">
        <v>60</v>
      </c>
      <c r="BC16" s="146">
        <f t="shared" si="41"/>
        <v>60</v>
      </c>
      <c r="BD16" s="145">
        <v>72</v>
      </c>
      <c r="BE16" s="146">
        <f t="shared" si="42"/>
        <v>72</v>
      </c>
      <c r="BF16" s="147">
        <f t="shared" si="15"/>
        <v>1708</v>
      </c>
      <c r="BG16" s="146">
        <f t="shared" si="15"/>
        <v>1708</v>
      </c>
      <c r="BH16" s="99">
        <v>108</v>
      </c>
      <c r="BI16" s="100">
        <f t="shared" ref="BI16:BI22" si="83">BH16*$E16</f>
        <v>108</v>
      </c>
      <c r="BJ16" s="99">
        <v>118</v>
      </c>
      <c r="BK16" s="100">
        <f t="shared" ref="BK16:BK24" si="84">BJ16*$E16</f>
        <v>118</v>
      </c>
      <c r="BL16" s="99"/>
      <c r="BM16" s="100">
        <f t="shared" ref="BM16:BM24" si="85">BL16*$E16</f>
        <v>0</v>
      </c>
      <c r="BN16" s="99"/>
      <c r="BO16" s="100">
        <f t="shared" ref="BO16:BO24" si="86">BN16*$E16</f>
        <v>0</v>
      </c>
      <c r="BP16" s="99"/>
      <c r="BQ16" s="100">
        <f t="shared" ref="BQ16:BQ24" si="87">BP16*$E16</f>
        <v>0</v>
      </c>
      <c r="BR16" s="99"/>
      <c r="BS16" s="100">
        <f t="shared" ref="BS16:BS24" si="88">BR16*$E16</f>
        <v>0</v>
      </c>
      <c r="BT16" s="99"/>
      <c r="BU16" s="100">
        <f t="shared" ref="BU16:BU24" si="89">BT16*$E16</f>
        <v>0</v>
      </c>
      <c r="BV16" s="99"/>
      <c r="BW16" s="100">
        <f t="shared" ref="BW16:BW24" si="90">BV16*$E16</f>
        <v>0</v>
      </c>
      <c r="BX16" s="99"/>
      <c r="BY16" s="100">
        <f t="shared" ref="BY16:BY24" si="91">BX16*$E16</f>
        <v>0</v>
      </c>
      <c r="BZ16" s="99"/>
      <c r="CA16" s="100">
        <f t="shared" ref="CA16:CA24" si="92">BZ16*$E16</f>
        <v>0</v>
      </c>
      <c r="CB16" s="99"/>
      <c r="CC16" s="100">
        <f t="shared" ref="CC16:CC24" si="93">CB16*$E16</f>
        <v>0</v>
      </c>
      <c r="CD16" s="99"/>
      <c r="CE16" s="100">
        <f t="shared" ref="CE16:CE24" si="94">CD16*$E16</f>
        <v>0</v>
      </c>
      <c r="CF16" s="101">
        <f t="shared" ref="CF16:CG24" si="95">SUM(BH16,BJ16,BL16,BN16,BP16,BR16,BT16,BV16,BX16,BZ16,CB16,CD16)</f>
        <v>226</v>
      </c>
      <c r="CG16" s="100">
        <f t="shared" si="95"/>
        <v>226</v>
      </c>
    </row>
    <row r="17" spans="1:85" s="148" customFormat="1" ht="19.899999999999999" customHeight="1" x14ac:dyDescent="0.5">
      <c r="A17" s="94">
        <v>12</v>
      </c>
      <c r="B17" s="95" t="s">
        <v>88</v>
      </c>
      <c r="C17" s="95" t="s">
        <v>77</v>
      </c>
      <c r="D17" s="94">
        <f t="shared" si="68"/>
        <v>20</v>
      </c>
      <c r="E17" s="94">
        <v>1</v>
      </c>
      <c r="F17" s="94" t="s">
        <v>75</v>
      </c>
      <c r="G17" s="103">
        <v>1930</v>
      </c>
      <c r="H17" s="103"/>
      <c r="I17" s="160">
        <f t="shared" si="69"/>
        <v>0</v>
      </c>
      <c r="J17" s="103"/>
      <c r="K17" s="160">
        <f t="shared" si="70"/>
        <v>0</v>
      </c>
      <c r="L17" s="103"/>
      <c r="M17" s="160">
        <f t="shared" si="71"/>
        <v>0</v>
      </c>
      <c r="N17" s="103"/>
      <c r="O17" s="160">
        <f t="shared" si="72"/>
        <v>0</v>
      </c>
      <c r="P17" s="103"/>
      <c r="Q17" s="160">
        <f t="shared" si="73"/>
        <v>0</v>
      </c>
      <c r="R17" s="171"/>
      <c r="S17" s="146">
        <f t="shared" si="5"/>
        <v>0</v>
      </c>
      <c r="T17" s="103"/>
      <c r="U17" s="160">
        <f t="shared" si="74"/>
        <v>0</v>
      </c>
      <c r="V17" s="103"/>
      <c r="W17" s="160">
        <f t="shared" si="75"/>
        <v>0</v>
      </c>
      <c r="X17" s="103"/>
      <c r="Y17" s="160">
        <f t="shared" si="76"/>
        <v>0</v>
      </c>
      <c r="Z17" s="103"/>
      <c r="AA17" s="160">
        <f t="shared" si="77"/>
        <v>0</v>
      </c>
      <c r="AB17" s="103"/>
      <c r="AC17" s="160">
        <f t="shared" si="78"/>
        <v>0</v>
      </c>
      <c r="AD17" s="103"/>
      <c r="AE17" s="160">
        <f t="shared" si="79"/>
        <v>0</v>
      </c>
      <c r="AF17" s="147">
        <f t="shared" si="80"/>
        <v>0</v>
      </c>
      <c r="AG17" s="146">
        <f t="shared" si="81"/>
        <v>0</v>
      </c>
      <c r="AH17" s="159"/>
      <c r="AI17" s="160">
        <f t="shared" si="82"/>
        <v>0</v>
      </c>
      <c r="AJ17" s="161"/>
      <c r="AK17" s="160">
        <f t="shared" si="82"/>
        <v>0</v>
      </c>
      <c r="AL17" s="145"/>
      <c r="AM17" s="146">
        <f t="shared" si="33"/>
        <v>0</v>
      </c>
      <c r="AN17" s="145"/>
      <c r="AO17" s="146">
        <f t="shared" si="34"/>
        <v>0</v>
      </c>
      <c r="AP17" s="145"/>
      <c r="AQ17" s="146">
        <f t="shared" si="35"/>
        <v>0</v>
      </c>
      <c r="AR17" s="145"/>
      <c r="AS17" s="146">
        <f t="shared" si="36"/>
        <v>0</v>
      </c>
      <c r="AT17" s="145"/>
      <c r="AU17" s="146">
        <f t="shared" si="37"/>
        <v>0</v>
      </c>
      <c r="AV17" s="145"/>
      <c r="AW17" s="146">
        <f t="shared" si="38"/>
        <v>0</v>
      </c>
      <c r="AX17" s="145"/>
      <c r="AY17" s="146">
        <f t="shared" si="39"/>
        <v>0</v>
      </c>
      <c r="AZ17" s="145"/>
      <c r="BA17" s="146">
        <f t="shared" si="40"/>
        <v>0</v>
      </c>
      <c r="BB17" s="145"/>
      <c r="BC17" s="146">
        <f t="shared" si="41"/>
        <v>0</v>
      </c>
      <c r="BD17" s="145"/>
      <c r="BE17" s="146">
        <f t="shared" si="42"/>
        <v>0</v>
      </c>
      <c r="BF17" s="147">
        <f t="shared" si="15"/>
        <v>0</v>
      </c>
      <c r="BG17" s="146">
        <f t="shared" si="15"/>
        <v>0</v>
      </c>
      <c r="BH17" s="99"/>
      <c r="BI17" s="100">
        <f t="shared" si="83"/>
        <v>0</v>
      </c>
      <c r="BJ17" s="99"/>
      <c r="BK17" s="100">
        <f t="shared" si="84"/>
        <v>0</v>
      </c>
      <c r="BL17" s="99"/>
      <c r="BM17" s="100">
        <f t="shared" si="85"/>
        <v>0</v>
      </c>
      <c r="BN17" s="99"/>
      <c r="BO17" s="100">
        <f t="shared" si="86"/>
        <v>0</v>
      </c>
      <c r="BP17" s="99"/>
      <c r="BQ17" s="100">
        <f t="shared" si="87"/>
        <v>0</v>
      </c>
      <c r="BR17" s="99"/>
      <c r="BS17" s="100">
        <f t="shared" si="88"/>
        <v>0</v>
      </c>
      <c r="BT17" s="99"/>
      <c r="BU17" s="100">
        <f t="shared" si="89"/>
        <v>0</v>
      </c>
      <c r="BV17" s="99"/>
      <c r="BW17" s="100">
        <f t="shared" si="90"/>
        <v>0</v>
      </c>
      <c r="BX17" s="99"/>
      <c r="BY17" s="100">
        <f t="shared" si="91"/>
        <v>0</v>
      </c>
      <c r="BZ17" s="99"/>
      <c r="CA17" s="100">
        <f t="shared" si="92"/>
        <v>0</v>
      </c>
      <c r="CB17" s="99"/>
      <c r="CC17" s="100">
        <f t="shared" si="93"/>
        <v>0</v>
      </c>
      <c r="CD17" s="99"/>
      <c r="CE17" s="100">
        <f t="shared" si="94"/>
        <v>0</v>
      </c>
      <c r="CF17" s="101">
        <f t="shared" si="95"/>
        <v>0</v>
      </c>
      <c r="CG17" s="100">
        <f t="shared" si="95"/>
        <v>0</v>
      </c>
    </row>
    <row r="18" spans="1:85" s="148" customFormat="1" ht="19.899999999999999" customHeight="1" x14ac:dyDescent="0.5">
      <c r="A18" s="94">
        <v>13</v>
      </c>
      <c r="B18" s="95" t="s">
        <v>89</v>
      </c>
      <c r="C18" s="95" t="s">
        <v>77</v>
      </c>
      <c r="D18" s="94">
        <f t="shared" si="68"/>
        <v>20</v>
      </c>
      <c r="E18" s="94">
        <v>0.6</v>
      </c>
      <c r="F18" s="94" t="s">
        <v>75</v>
      </c>
      <c r="G18" s="94">
        <v>1060</v>
      </c>
      <c r="H18" s="94"/>
      <c r="I18" s="160">
        <f t="shared" si="69"/>
        <v>0</v>
      </c>
      <c r="J18" s="94"/>
      <c r="K18" s="160">
        <f t="shared" si="70"/>
        <v>0</v>
      </c>
      <c r="L18" s="94"/>
      <c r="M18" s="160">
        <f t="shared" si="71"/>
        <v>0</v>
      </c>
      <c r="N18" s="94"/>
      <c r="O18" s="160">
        <f t="shared" si="72"/>
        <v>0</v>
      </c>
      <c r="P18" s="94"/>
      <c r="Q18" s="160">
        <f t="shared" si="73"/>
        <v>0</v>
      </c>
      <c r="R18" s="145"/>
      <c r="S18" s="146">
        <f t="shared" si="5"/>
        <v>0</v>
      </c>
      <c r="T18" s="94"/>
      <c r="U18" s="160">
        <f t="shared" si="74"/>
        <v>0</v>
      </c>
      <c r="V18" s="94"/>
      <c r="W18" s="160">
        <f t="shared" si="75"/>
        <v>0</v>
      </c>
      <c r="X18" s="94"/>
      <c r="Y18" s="160">
        <f t="shared" si="76"/>
        <v>0</v>
      </c>
      <c r="Z18" s="94"/>
      <c r="AA18" s="160">
        <f t="shared" si="77"/>
        <v>0</v>
      </c>
      <c r="AB18" s="94"/>
      <c r="AC18" s="160">
        <f t="shared" si="78"/>
        <v>0</v>
      </c>
      <c r="AD18" s="94"/>
      <c r="AE18" s="160">
        <f t="shared" si="79"/>
        <v>0</v>
      </c>
      <c r="AF18" s="147">
        <f t="shared" si="80"/>
        <v>0</v>
      </c>
      <c r="AG18" s="146">
        <f t="shared" si="81"/>
        <v>0</v>
      </c>
      <c r="AH18" s="159"/>
      <c r="AI18" s="160">
        <f t="shared" si="82"/>
        <v>0</v>
      </c>
      <c r="AJ18" s="161"/>
      <c r="AK18" s="160">
        <f t="shared" si="82"/>
        <v>0</v>
      </c>
      <c r="AL18" s="145"/>
      <c r="AM18" s="146">
        <f t="shared" si="33"/>
        <v>0</v>
      </c>
      <c r="AN18" s="145"/>
      <c r="AO18" s="146">
        <f t="shared" si="34"/>
        <v>0</v>
      </c>
      <c r="AP18" s="145"/>
      <c r="AQ18" s="146">
        <f t="shared" si="35"/>
        <v>0</v>
      </c>
      <c r="AR18" s="145"/>
      <c r="AS18" s="146">
        <f t="shared" si="36"/>
        <v>0</v>
      </c>
      <c r="AT18" s="145"/>
      <c r="AU18" s="146">
        <f t="shared" si="37"/>
        <v>0</v>
      </c>
      <c r="AV18" s="145"/>
      <c r="AW18" s="146">
        <f t="shared" si="38"/>
        <v>0</v>
      </c>
      <c r="AX18" s="145"/>
      <c r="AY18" s="146">
        <f t="shared" si="39"/>
        <v>0</v>
      </c>
      <c r="AZ18" s="145"/>
      <c r="BA18" s="146">
        <f t="shared" si="40"/>
        <v>0</v>
      </c>
      <c r="BB18" s="145"/>
      <c r="BC18" s="146">
        <f t="shared" si="41"/>
        <v>0</v>
      </c>
      <c r="BD18" s="145"/>
      <c r="BE18" s="146">
        <f t="shared" si="42"/>
        <v>0</v>
      </c>
      <c r="BF18" s="147">
        <f t="shared" si="15"/>
        <v>0</v>
      </c>
      <c r="BG18" s="146">
        <f t="shared" si="15"/>
        <v>0</v>
      </c>
      <c r="BH18" s="99"/>
      <c r="BI18" s="100">
        <f t="shared" si="83"/>
        <v>0</v>
      </c>
      <c r="BJ18" s="99"/>
      <c r="BK18" s="100">
        <f t="shared" si="84"/>
        <v>0</v>
      </c>
      <c r="BL18" s="99"/>
      <c r="BM18" s="100">
        <f t="shared" si="85"/>
        <v>0</v>
      </c>
      <c r="BN18" s="99"/>
      <c r="BO18" s="100">
        <f t="shared" si="86"/>
        <v>0</v>
      </c>
      <c r="BP18" s="99"/>
      <c r="BQ18" s="100">
        <f t="shared" si="87"/>
        <v>0</v>
      </c>
      <c r="BR18" s="99"/>
      <c r="BS18" s="100">
        <f t="shared" si="88"/>
        <v>0</v>
      </c>
      <c r="BT18" s="99"/>
      <c r="BU18" s="100">
        <f t="shared" si="89"/>
        <v>0</v>
      </c>
      <c r="BV18" s="99"/>
      <c r="BW18" s="100">
        <f t="shared" si="90"/>
        <v>0</v>
      </c>
      <c r="BX18" s="99"/>
      <c r="BY18" s="100">
        <f t="shared" si="91"/>
        <v>0</v>
      </c>
      <c r="BZ18" s="99"/>
      <c r="CA18" s="100">
        <f t="shared" si="92"/>
        <v>0</v>
      </c>
      <c r="CB18" s="99"/>
      <c r="CC18" s="100">
        <f t="shared" si="93"/>
        <v>0</v>
      </c>
      <c r="CD18" s="99"/>
      <c r="CE18" s="100">
        <f t="shared" si="94"/>
        <v>0</v>
      </c>
      <c r="CF18" s="101">
        <f t="shared" si="95"/>
        <v>0</v>
      </c>
      <c r="CG18" s="100">
        <f t="shared" si="95"/>
        <v>0</v>
      </c>
    </row>
    <row r="19" spans="1:85" s="148" customFormat="1" ht="19.899999999999999" customHeight="1" x14ac:dyDescent="0.5">
      <c r="A19" s="94">
        <v>14</v>
      </c>
      <c r="B19" s="95" t="s">
        <v>90</v>
      </c>
      <c r="C19" s="95" t="s">
        <v>77</v>
      </c>
      <c r="D19" s="94">
        <f t="shared" si="68"/>
        <v>20</v>
      </c>
      <c r="E19" s="94">
        <v>0.6</v>
      </c>
      <c r="F19" s="94" t="s">
        <v>75</v>
      </c>
      <c r="G19" s="94">
        <v>1310</v>
      </c>
      <c r="H19" s="94"/>
      <c r="I19" s="160">
        <f t="shared" si="69"/>
        <v>0</v>
      </c>
      <c r="J19" s="94"/>
      <c r="K19" s="160">
        <f t="shared" si="70"/>
        <v>0</v>
      </c>
      <c r="L19" s="94"/>
      <c r="M19" s="160">
        <f t="shared" si="71"/>
        <v>0</v>
      </c>
      <c r="N19" s="94"/>
      <c r="O19" s="160">
        <f t="shared" si="72"/>
        <v>0</v>
      </c>
      <c r="P19" s="94"/>
      <c r="Q19" s="160">
        <f t="shared" si="73"/>
        <v>0</v>
      </c>
      <c r="R19" s="171"/>
      <c r="S19" s="146">
        <f t="shared" si="5"/>
        <v>0</v>
      </c>
      <c r="T19" s="94"/>
      <c r="U19" s="160">
        <f t="shared" si="74"/>
        <v>0</v>
      </c>
      <c r="V19" s="94"/>
      <c r="W19" s="160">
        <f t="shared" si="75"/>
        <v>0</v>
      </c>
      <c r="X19" s="94"/>
      <c r="Y19" s="160">
        <f t="shared" si="76"/>
        <v>0</v>
      </c>
      <c r="Z19" s="94"/>
      <c r="AA19" s="160">
        <f t="shared" si="77"/>
        <v>0</v>
      </c>
      <c r="AB19" s="94"/>
      <c r="AC19" s="160">
        <f t="shared" si="78"/>
        <v>0</v>
      </c>
      <c r="AD19" s="94"/>
      <c r="AE19" s="160">
        <f t="shared" si="79"/>
        <v>0</v>
      </c>
      <c r="AF19" s="147">
        <f t="shared" si="80"/>
        <v>0</v>
      </c>
      <c r="AG19" s="146">
        <f t="shared" si="81"/>
        <v>0</v>
      </c>
      <c r="AH19" s="159"/>
      <c r="AI19" s="160">
        <f t="shared" si="82"/>
        <v>0</v>
      </c>
      <c r="AJ19" s="161"/>
      <c r="AK19" s="160">
        <f t="shared" si="82"/>
        <v>0</v>
      </c>
      <c r="AL19" s="145"/>
      <c r="AM19" s="146">
        <f t="shared" si="33"/>
        <v>0</v>
      </c>
      <c r="AN19" s="145"/>
      <c r="AO19" s="146">
        <f t="shared" si="34"/>
        <v>0</v>
      </c>
      <c r="AP19" s="145"/>
      <c r="AQ19" s="146">
        <f t="shared" si="35"/>
        <v>0</v>
      </c>
      <c r="AR19" s="145"/>
      <c r="AS19" s="146">
        <f t="shared" si="36"/>
        <v>0</v>
      </c>
      <c r="AT19" s="145"/>
      <c r="AU19" s="146">
        <f t="shared" si="37"/>
        <v>0</v>
      </c>
      <c r="AV19" s="145"/>
      <c r="AW19" s="146">
        <f t="shared" si="38"/>
        <v>0</v>
      </c>
      <c r="AX19" s="145"/>
      <c r="AY19" s="146">
        <f t="shared" si="39"/>
        <v>0</v>
      </c>
      <c r="AZ19" s="145"/>
      <c r="BA19" s="146">
        <f t="shared" si="40"/>
        <v>0</v>
      </c>
      <c r="BB19" s="145"/>
      <c r="BC19" s="146">
        <f t="shared" si="41"/>
        <v>0</v>
      </c>
      <c r="BD19" s="145"/>
      <c r="BE19" s="146">
        <f t="shared" si="42"/>
        <v>0</v>
      </c>
      <c r="BF19" s="147">
        <f t="shared" si="15"/>
        <v>0</v>
      </c>
      <c r="BG19" s="146">
        <f t="shared" si="15"/>
        <v>0</v>
      </c>
      <c r="BH19" s="99"/>
      <c r="BI19" s="100">
        <f t="shared" si="83"/>
        <v>0</v>
      </c>
      <c r="BJ19" s="99"/>
      <c r="BK19" s="100">
        <f t="shared" si="84"/>
        <v>0</v>
      </c>
      <c r="BL19" s="99"/>
      <c r="BM19" s="100">
        <f t="shared" si="85"/>
        <v>0</v>
      </c>
      <c r="BN19" s="99"/>
      <c r="BO19" s="100">
        <f t="shared" si="86"/>
        <v>0</v>
      </c>
      <c r="BP19" s="99"/>
      <c r="BQ19" s="100">
        <f t="shared" si="87"/>
        <v>0</v>
      </c>
      <c r="BR19" s="99"/>
      <c r="BS19" s="100">
        <f t="shared" si="88"/>
        <v>0</v>
      </c>
      <c r="BT19" s="99"/>
      <c r="BU19" s="100">
        <f t="shared" si="89"/>
        <v>0</v>
      </c>
      <c r="BV19" s="99"/>
      <c r="BW19" s="100">
        <f t="shared" si="90"/>
        <v>0</v>
      </c>
      <c r="BX19" s="99"/>
      <c r="BY19" s="100">
        <f t="shared" si="91"/>
        <v>0</v>
      </c>
      <c r="BZ19" s="99"/>
      <c r="CA19" s="100">
        <f t="shared" si="92"/>
        <v>0</v>
      </c>
      <c r="CB19" s="99"/>
      <c r="CC19" s="100">
        <f t="shared" si="93"/>
        <v>0</v>
      </c>
      <c r="CD19" s="99"/>
      <c r="CE19" s="100">
        <f t="shared" si="94"/>
        <v>0</v>
      </c>
      <c r="CF19" s="101">
        <f t="shared" si="95"/>
        <v>0</v>
      </c>
      <c r="CG19" s="100">
        <f t="shared" si="95"/>
        <v>0</v>
      </c>
    </row>
    <row r="20" spans="1:85" s="148" customFormat="1" ht="19.899999999999999" customHeight="1" x14ac:dyDescent="0.5">
      <c r="A20" s="94">
        <v>15</v>
      </c>
      <c r="B20" s="95" t="s">
        <v>91</v>
      </c>
      <c r="C20" s="95" t="s">
        <v>77</v>
      </c>
      <c r="D20" s="94">
        <f t="shared" si="68"/>
        <v>20</v>
      </c>
      <c r="E20" s="94">
        <v>0.35</v>
      </c>
      <c r="F20" s="94" t="s">
        <v>81</v>
      </c>
      <c r="G20" s="94">
        <v>730</v>
      </c>
      <c r="H20" s="94"/>
      <c r="I20" s="160">
        <f t="shared" si="69"/>
        <v>0</v>
      </c>
      <c r="J20" s="94"/>
      <c r="K20" s="160">
        <f t="shared" si="70"/>
        <v>0</v>
      </c>
      <c r="L20" s="94"/>
      <c r="M20" s="160">
        <f t="shared" si="71"/>
        <v>0</v>
      </c>
      <c r="N20" s="94"/>
      <c r="O20" s="160">
        <f t="shared" si="72"/>
        <v>0</v>
      </c>
      <c r="P20" s="94"/>
      <c r="Q20" s="160">
        <f t="shared" si="73"/>
        <v>0</v>
      </c>
      <c r="R20" s="145"/>
      <c r="S20" s="146">
        <f t="shared" si="5"/>
        <v>0</v>
      </c>
      <c r="T20" s="94"/>
      <c r="U20" s="160">
        <f t="shared" si="74"/>
        <v>0</v>
      </c>
      <c r="V20" s="94"/>
      <c r="W20" s="160">
        <f t="shared" si="75"/>
        <v>0</v>
      </c>
      <c r="X20" s="94"/>
      <c r="Y20" s="160">
        <f t="shared" si="76"/>
        <v>0</v>
      </c>
      <c r="Z20" s="94"/>
      <c r="AA20" s="160">
        <f t="shared" si="77"/>
        <v>0</v>
      </c>
      <c r="AB20" s="94"/>
      <c r="AC20" s="160">
        <f t="shared" si="78"/>
        <v>0</v>
      </c>
      <c r="AD20" s="94"/>
      <c r="AE20" s="160">
        <f t="shared" si="79"/>
        <v>0</v>
      </c>
      <c r="AF20" s="147">
        <f t="shared" si="80"/>
        <v>0</v>
      </c>
      <c r="AG20" s="146">
        <f t="shared" si="81"/>
        <v>0</v>
      </c>
      <c r="AH20" s="159"/>
      <c r="AI20" s="160">
        <f t="shared" si="82"/>
        <v>0</v>
      </c>
      <c r="AJ20" s="161"/>
      <c r="AK20" s="160">
        <f t="shared" si="82"/>
        <v>0</v>
      </c>
      <c r="AL20" s="145"/>
      <c r="AM20" s="146">
        <f t="shared" si="33"/>
        <v>0</v>
      </c>
      <c r="AN20" s="145"/>
      <c r="AO20" s="146">
        <f t="shared" si="34"/>
        <v>0</v>
      </c>
      <c r="AP20" s="145"/>
      <c r="AQ20" s="146">
        <f t="shared" si="35"/>
        <v>0</v>
      </c>
      <c r="AR20" s="145"/>
      <c r="AS20" s="146">
        <f t="shared" si="36"/>
        <v>0</v>
      </c>
      <c r="AT20" s="145"/>
      <c r="AU20" s="146">
        <f t="shared" si="37"/>
        <v>0</v>
      </c>
      <c r="AV20" s="145"/>
      <c r="AW20" s="146">
        <f t="shared" si="38"/>
        <v>0</v>
      </c>
      <c r="AX20" s="145"/>
      <c r="AY20" s="146">
        <f t="shared" si="39"/>
        <v>0</v>
      </c>
      <c r="AZ20" s="145"/>
      <c r="BA20" s="146">
        <f t="shared" si="40"/>
        <v>0</v>
      </c>
      <c r="BB20" s="145"/>
      <c r="BC20" s="146">
        <f t="shared" si="41"/>
        <v>0</v>
      </c>
      <c r="BD20" s="145"/>
      <c r="BE20" s="146">
        <f t="shared" si="42"/>
        <v>0</v>
      </c>
      <c r="BF20" s="147">
        <f t="shared" si="15"/>
        <v>0</v>
      </c>
      <c r="BG20" s="146">
        <f t="shared" si="15"/>
        <v>0</v>
      </c>
      <c r="BH20" s="99"/>
      <c r="BI20" s="100">
        <f t="shared" si="83"/>
        <v>0</v>
      </c>
      <c r="BJ20" s="99"/>
      <c r="BK20" s="100">
        <f t="shared" si="84"/>
        <v>0</v>
      </c>
      <c r="BL20" s="99"/>
      <c r="BM20" s="100">
        <f t="shared" si="85"/>
        <v>0</v>
      </c>
      <c r="BN20" s="99"/>
      <c r="BO20" s="100">
        <f t="shared" si="86"/>
        <v>0</v>
      </c>
      <c r="BP20" s="99"/>
      <c r="BQ20" s="100">
        <f t="shared" si="87"/>
        <v>0</v>
      </c>
      <c r="BR20" s="99"/>
      <c r="BS20" s="100">
        <f t="shared" si="88"/>
        <v>0</v>
      </c>
      <c r="BT20" s="99"/>
      <c r="BU20" s="100">
        <f t="shared" si="89"/>
        <v>0</v>
      </c>
      <c r="BV20" s="99"/>
      <c r="BW20" s="100">
        <f t="shared" si="90"/>
        <v>0</v>
      </c>
      <c r="BX20" s="99"/>
      <c r="BY20" s="100">
        <f t="shared" si="91"/>
        <v>0</v>
      </c>
      <c r="BZ20" s="99"/>
      <c r="CA20" s="100">
        <f t="shared" si="92"/>
        <v>0</v>
      </c>
      <c r="CB20" s="99"/>
      <c r="CC20" s="100">
        <f t="shared" si="93"/>
        <v>0</v>
      </c>
      <c r="CD20" s="99"/>
      <c r="CE20" s="100">
        <f t="shared" si="94"/>
        <v>0</v>
      </c>
      <c r="CF20" s="101">
        <f t="shared" si="95"/>
        <v>0</v>
      </c>
      <c r="CG20" s="100">
        <f t="shared" si="95"/>
        <v>0</v>
      </c>
    </row>
    <row r="21" spans="1:85" s="148" customFormat="1" ht="19.899999999999999" customHeight="1" x14ac:dyDescent="0.5">
      <c r="A21" s="94">
        <v>16</v>
      </c>
      <c r="B21" s="95" t="s">
        <v>92</v>
      </c>
      <c r="C21" s="95" t="s">
        <v>77</v>
      </c>
      <c r="D21" s="94">
        <f t="shared" si="68"/>
        <v>20</v>
      </c>
      <c r="E21" s="94">
        <v>0.35</v>
      </c>
      <c r="F21" s="94" t="s">
        <v>81</v>
      </c>
      <c r="G21" s="94">
        <v>900</v>
      </c>
      <c r="H21" s="94"/>
      <c r="I21" s="160">
        <f t="shared" si="69"/>
        <v>0</v>
      </c>
      <c r="J21" s="94"/>
      <c r="K21" s="160">
        <f t="shared" si="70"/>
        <v>0</v>
      </c>
      <c r="L21" s="94"/>
      <c r="M21" s="160">
        <f t="shared" si="71"/>
        <v>0</v>
      </c>
      <c r="N21" s="94"/>
      <c r="O21" s="160">
        <f t="shared" si="72"/>
        <v>0</v>
      </c>
      <c r="P21" s="94"/>
      <c r="Q21" s="160">
        <f t="shared" si="73"/>
        <v>0</v>
      </c>
      <c r="R21" s="145"/>
      <c r="S21" s="146">
        <f t="shared" si="5"/>
        <v>0</v>
      </c>
      <c r="T21" s="94"/>
      <c r="U21" s="160">
        <f t="shared" si="74"/>
        <v>0</v>
      </c>
      <c r="V21" s="94"/>
      <c r="W21" s="160">
        <f t="shared" si="75"/>
        <v>0</v>
      </c>
      <c r="X21" s="94"/>
      <c r="Y21" s="160">
        <f t="shared" si="76"/>
        <v>0</v>
      </c>
      <c r="Z21" s="94"/>
      <c r="AA21" s="160">
        <f t="shared" si="77"/>
        <v>0</v>
      </c>
      <c r="AB21" s="94"/>
      <c r="AC21" s="160">
        <f t="shared" si="78"/>
        <v>0</v>
      </c>
      <c r="AD21" s="94"/>
      <c r="AE21" s="160">
        <f t="shared" si="79"/>
        <v>0</v>
      </c>
      <c r="AF21" s="147">
        <f t="shared" si="80"/>
        <v>0</v>
      </c>
      <c r="AG21" s="146">
        <f t="shared" si="81"/>
        <v>0</v>
      </c>
      <c r="AH21" s="159"/>
      <c r="AI21" s="160">
        <f t="shared" si="82"/>
        <v>0</v>
      </c>
      <c r="AJ21" s="161"/>
      <c r="AK21" s="160">
        <f t="shared" si="82"/>
        <v>0</v>
      </c>
      <c r="AL21" s="145"/>
      <c r="AM21" s="146">
        <f t="shared" si="33"/>
        <v>0</v>
      </c>
      <c r="AN21" s="145"/>
      <c r="AO21" s="146">
        <f t="shared" si="34"/>
        <v>0</v>
      </c>
      <c r="AP21" s="145"/>
      <c r="AQ21" s="146">
        <f t="shared" si="35"/>
        <v>0</v>
      </c>
      <c r="AR21" s="145"/>
      <c r="AS21" s="146">
        <f t="shared" si="36"/>
        <v>0</v>
      </c>
      <c r="AT21" s="145"/>
      <c r="AU21" s="146">
        <f t="shared" si="37"/>
        <v>0</v>
      </c>
      <c r="AV21" s="145"/>
      <c r="AW21" s="146">
        <f t="shared" si="38"/>
        <v>0</v>
      </c>
      <c r="AX21" s="145"/>
      <c r="AY21" s="146">
        <f t="shared" si="39"/>
        <v>0</v>
      </c>
      <c r="AZ21" s="145"/>
      <c r="BA21" s="146">
        <f t="shared" si="40"/>
        <v>0</v>
      </c>
      <c r="BB21" s="145"/>
      <c r="BC21" s="146">
        <f t="shared" si="41"/>
        <v>0</v>
      </c>
      <c r="BD21" s="145"/>
      <c r="BE21" s="146">
        <f t="shared" si="42"/>
        <v>0</v>
      </c>
      <c r="BF21" s="147">
        <f t="shared" ref="BF21:BG90" si="96">SUM(AH21,AJ21,AL21,AN21,AP21,AR21,AT21,AV21,AX21,AZ21,BB21,BD21)</f>
        <v>0</v>
      </c>
      <c r="BG21" s="146">
        <f t="shared" si="96"/>
        <v>0</v>
      </c>
      <c r="BH21" s="99"/>
      <c r="BI21" s="100">
        <f t="shared" si="83"/>
        <v>0</v>
      </c>
      <c r="BJ21" s="99"/>
      <c r="BK21" s="100">
        <f t="shared" si="84"/>
        <v>0</v>
      </c>
      <c r="BL21" s="99"/>
      <c r="BM21" s="100">
        <f t="shared" si="85"/>
        <v>0</v>
      </c>
      <c r="BN21" s="99"/>
      <c r="BO21" s="100">
        <f t="shared" si="86"/>
        <v>0</v>
      </c>
      <c r="BP21" s="99"/>
      <c r="BQ21" s="100">
        <f t="shared" si="87"/>
        <v>0</v>
      </c>
      <c r="BR21" s="99"/>
      <c r="BS21" s="100">
        <f t="shared" si="88"/>
        <v>0</v>
      </c>
      <c r="BT21" s="99"/>
      <c r="BU21" s="100">
        <f t="shared" si="89"/>
        <v>0</v>
      </c>
      <c r="BV21" s="99"/>
      <c r="BW21" s="100">
        <f t="shared" si="90"/>
        <v>0</v>
      </c>
      <c r="BX21" s="99"/>
      <c r="BY21" s="100">
        <f t="shared" si="91"/>
        <v>0</v>
      </c>
      <c r="BZ21" s="99"/>
      <c r="CA21" s="100">
        <f t="shared" si="92"/>
        <v>0</v>
      </c>
      <c r="CB21" s="99"/>
      <c r="CC21" s="100">
        <f t="shared" si="93"/>
        <v>0</v>
      </c>
      <c r="CD21" s="99"/>
      <c r="CE21" s="100">
        <f t="shared" si="94"/>
        <v>0</v>
      </c>
      <c r="CF21" s="101">
        <f t="shared" si="95"/>
        <v>0</v>
      </c>
      <c r="CG21" s="100">
        <f t="shared" si="95"/>
        <v>0</v>
      </c>
    </row>
    <row r="22" spans="1:85" s="148" customFormat="1" ht="19.899999999999999" customHeight="1" x14ac:dyDescent="0.5">
      <c r="A22" s="94">
        <v>17</v>
      </c>
      <c r="B22" s="95" t="s">
        <v>93</v>
      </c>
      <c r="C22" s="95" t="s">
        <v>74</v>
      </c>
      <c r="D22" s="94">
        <f t="shared" si="68"/>
        <v>20</v>
      </c>
      <c r="E22" s="94">
        <v>0.64</v>
      </c>
      <c r="F22" s="94" t="s">
        <v>85</v>
      </c>
      <c r="G22" s="94">
        <v>1350</v>
      </c>
      <c r="H22" s="94"/>
      <c r="I22" s="160">
        <f t="shared" si="69"/>
        <v>0</v>
      </c>
      <c r="J22" s="94"/>
      <c r="K22" s="160">
        <f t="shared" si="70"/>
        <v>0</v>
      </c>
      <c r="L22" s="94"/>
      <c r="M22" s="160">
        <f t="shared" si="71"/>
        <v>0</v>
      </c>
      <c r="N22" s="94"/>
      <c r="O22" s="160">
        <f t="shared" si="72"/>
        <v>0</v>
      </c>
      <c r="P22" s="94"/>
      <c r="Q22" s="160">
        <f t="shared" si="73"/>
        <v>0</v>
      </c>
      <c r="R22" s="145"/>
      <c r="S22" s="146">
        <f t="shared" si="5"/>
        <v>0</v>
      </c>
      <c r="T22" s="94"/>
      <c r="U22" s="160">
        <f t="shared" si="74"/>
        <v>0</v>
      </c>
      <c r="V22" s="94"/>
      <c r="W22" s="160">
        <f t="shared" si="75"/>
        <v>0</v>
      </c>
      <c r="X22" s="94"/>
      <c r="Y22" s="160">
        <f t="shared" si="76"/>
        <v>0</v>
      </c>
      <c r="Z22" s="94"/>
      <c r="AA22" s="160">
        <f t="shared" si="77"/>
        <v>0</v>
      </c>
      <c r="AB22" s="94"/>
      <c r="AC22" s="160">
        <f t="shared" si="78"/>
        <v>0</v>
      </c>
      <c r="AD22" s="94"/>
      <c r="AE22" s="160">
        <f t="shared" si="79"/>
        <v>0</v>
      </c>
      <c r="AF22" s="147">
        <f t="shared" si="80"/>
        <v>0</v>
      </c>
      <c r="AG22" s="146">
        <f t="shared" si="81"/>
        <v>0</v>
      </c>
      <c r="AH22" s="159"/>
      <c r="AI22" s="160">
        <f t="shared" si="82"/>
        <v>0</v>
      </c>
      <c r="AJ22" s="161"/>
      <c r="AK22" s="160">
        <f t="shared" si="82"/>
        <v>0</v>
      </c>
      <c r="AL22" s="145"/>
      <c r="AM22" s="146">
        <f t="shared" si="33"/>
        <v>0</v>
      </c>
      <c r="AN22" s="145"/>
      <c r="AO22" s="146">
        <f t="shared" si="34"/>
        <v>0</v>
      </c>
      <c r="AP22" s="145"/>
      <c r="AQ22" s="146">
        <f t="shared" si="35"/>
        <v>0</v>
      </c>
      <c r="AR22" s="145"/>
      <c r="AS22" s="146">
        <f t="shared" si="36"/>
        <v>0</v>
      </c>
      <c r="AT22" s="145"/>
      <c r="AU22" s="146">
        <f t="shared" si="37"/>
        <v>0</v>
      </c>
      <c r="AV22" s="145"/>
      <c r="AW22" s="146">
        <f t="shared" si="38"/>
        <v>0</v>
      </c>
      <c r="AX22" s="145"/>
      <c r="AY22" s="146">
        <f t="shared" si="39"/>
        <v>0</v>
      </c>
      <c r="AZ22" s="145"/>
      <c r="BA22" s="146">
        <f t="shared" si="40"/>
        <v>0</v>
      </c>
      <c r="BB22" s="145"/>
      <c r="BC22" s="146">
        <f t="shared" si="41"/>
        <v>0</v>
      </c>
      <c r="BD22" s="145"/>
      <c r="BE22" s="146">
        <f t="shared" si="42"/>
        <v>0</v>
      </c>
      <c r="BF22" s="147">
        <f t="shared" si="96"/>
        <v>0</v>
      </c>
      <c r="BG22" s="146">
        <f t="shared" si="96"/>
        <v>0</v>
      </c>
      <c r="BH22" s="99"/>
      <c r="BI22" s="100">
        <f t="shared" si="83"/>
        <v>0</v>
      </c>
      <c r="BJ22" s="99"/>
      <c r="BK22" s="100">
        <f t="shared" si="84"/>
        <v>0</v>
      </c>
      <c r="BL22" s="99"/>
      <c r="BM22" s="100">
        <f t="shared" si="85"/>
        <v>0</v>
      </c>
      <c r="BN22" s="99"/>
      <c r="BO22" s="100">
        <f t="shared" si="86"/>
        <v>0</v>
      </c>
      <c r="BP22" s="99"/>
      <c r="BQ22" s="100">
        <f t="shared" si="87"/>
        <v>0</v>
      </c>
      <c r="BR22" s="99"/>
      <c r="BS22" s="100">
        <f t="shared" si="88"/>
        <v>0</v>
      </c>
      <c r="BT22" s="99"/>
      <c r="BU22" s="100">
        <f t="shared" si="89"/>
        <v>0</v>
      </c>
      <c r="BV22" s="99"/>
      <c r="BW22" s="100">
        <f t="shared" si="90"/>
        <v>0</v>
      </c>
      <c r="BX22" s="99"/>
      <c r="BY22" s="100">
        <f t="shared" si="91"/>
        <v>0</v>
      </c>
      <c r="BZ22" s="99"/>
      <c r="CA22" s="100">
        <f t="shared" si="92"/>
        <v>0</v>
      </c>
      <c r="CB22" s="99"/>
      <c r="CC22" s="100">
        <f t="shared" si="93"/>
        <v>0</v>
      </c>
      <c r="CD22" s="99"/>
      <c r="CE22" s="100">
        <f t="shared" si="94"/>
        <v>0</v>
      </c>
      <c r="CF22" s="101">
        <f t="shared" si="95"/>
        <v>0</v>
      </c>
      <c r="CG22" s="100">
        <f t="shared" si="95"/>
        <v>0</v>
      </c>
    </row>
    <row r="23" spans="1:85" s="148" customFormat="1" ht="19.899999999999999" customHeight="1" x14ac:dyDescent="0.5">
      <c r="A23" s="94">
        <v>18</v>
      </c>
      <c r="B23" s="95" t="s">
        <v>94</v>
      </c>
      <c r="C23" s="95" t="s">
        <v>74</v>
      </c>
      <c r="D23" s="94">
        <f t="shared" si="68"/>
        <v>20</v>
      </c>
      <c r="E23" s="94">
        <v>0.64</v>
      </c>
      <c r="F23" s="94" t="s">
        <v>85</v>
      </c>
      <c r="G23" s="94"/>
      <c r="H23" s="94"/>
      <c r="I23" s="146">
        <f>H23*$E23</f>
        <v>0</v>
      </c>
      <c r="J23" s="94"/>
      <c r="K23" s="146">
        <f>J23*$E23</f>
        <v>0</v>
      </c>
      <c r="L23" s="94"/>
      <c r="M23" s="146">
        <f>L23*$E23</f>
        <v>0</v>
      </c>
      <c r="N23" s="94"/>
      <c r="O23" s="146">
        <f>N23*$E23</f>
        <v>0</v>
      </c>
      <c r="P23" s="94"/>
      <c r="Q23" s="146">
        <f>P23*$E23</f>
        <v>0</v>
      </c>
      <c r="R23" s="145"/>
      <c r="S23" s="146">
        <f t="shared" si="5"/>
        <v>0</v>
      </c>
      <c r="T23" s="94"/>
      <c r="U23" s="146">
        <f>T23*$E23</f>
        <v>0</v>
      </c>
      <c r="V23" s="94"/>
      <c r="W23" s="146">
        <f>V23*$E23</f>
        <v>0</v>
      </c>
      <c r="X23" s="94"/>
      <c r="Y23" s="146">
        <f>X23*$E23</f>
        <v>0</v>
      </c>
      <c r="Z23" s="94"/>
      <c r="AA23" s="146">
        <f>Z23*$E23</f>
        <v>0</v>
      </c>
      <c r="AB23" s="94"/>
      <c r="AC23" s="146">
        <f>AB23*$E23</f>
        <v>0</v>
      </c>
      <c r="AD23" s="94"/>
      <c r="AE23" s="146">
        <f>AD23*$E23</f>
        <v>0</v>
      </c>
      <c r="AF23" s="147">
        <f t="shared" si="80"/>
        <v>0</v>
      </c>
      <c r="AG23" s="146">
        <f t="shared" si="81"/>
        <v>0</v>
      </c>
      <c r="AH23" s="145"/>
      <c r="AI23" s="146">
        <f>AH23*$E23</f>
        <v>0</v>
      </c>
      <c r="AJ23" s="145"/>
      <c r="AK23" s="146">
        <f t="shared" si="33"/>
        <v>0</v>
      </c>
      <c r="AL23" s="145"/>
      <c r="AM23" s="146">
        <f t="shared" si="33"/>
        <v>0</v>
      </c>
      <c r="AN23" s="145"/>
      <c r="AO23" s="146">
        <f t="shared" si="34"/>
        <v>0</v>
      </c>
      <c r="AP23" s="145"/>
      <c r="AQ23" s="146">
        <f t="shared" si="35"/>
        <v>0</v>
      </c>
      <c r="AR23" s="145"/>
      <c r="AS23" s="146">
        <f t="shared" si="36"/>
        <v>0</v>
      </c>
      <c r="AT23" s="145"/>
      <c r="AU23" s="146">
        <f t="shared" si="37"/>
        <v>0</v>
      </c>
      <c r="AV23" s="145"/>
      <c r="AW23" s="146">
        <f t="shared" si="38"/>
        <v>0</v>
      </c>
      <c r="AX23" s="145"/>
      <c r="AY23" s="146">
        <f t="shared" si="39"/>
        <v>0</v>
      </c>
      <c r="AZ23" s="145"/>
      <c r="BA23" s="146">
        <f t="shared" si="40"/>
        <v>0</v>
      </c>
      <c r="BB23" s="145"/>
      <c r="BC23" s="146">
        <f t="shared" si="41"/>
        <v>0</v>
      </c>
      <c r="BD23" s="145"/>
      <c r="BE23" s="146">
        <f t="shared" si="42"/>
        <v>0</v>
      </c>
      <c r="BF23" s="147">
        <f t="shared" si="96"/>
        <v>0</v>
      </c>
      <c r="BG23" s="146">
        <f t="shared" si="96"/>
        <v>0</v>
      </c>
      <c r="BH23" s="99"/>
      <c r="BI23" s="100">
        <f>BH23*$E23</f>
        <v>0</v>
      </c>
      <c r="BJ23" s="99"/>
      <c r="BK23" s="100">
        <f t="shared" si="84"/>
        <v>0</v>
      </c>
      <c r="BL23" s="99"/>
      <c r="BM23" s="100">
        <f t="shared" si="85"/>
        <v>0</v>
      </c>
      <c r="BN23" s="99"/>
      <c r="BO23" s="100">
        <f t="shared" si="86"/>
        <v>0</v>
      </c>
      <c r="BP23" s="99"/>
      <c r="BQ23" s="100">
        <f t="shared" si="87"/>
        <v>0</v>
      </c>
      <c r="BR23" s="99"/>
      <c r="BS23" s="100">
        <f t="shared" si="88"/>
        <v>0</v>
      </c>
      <c r="BT23" s="99"/>
      <c r="BU23" s="100">
        <f t="shared" si="89"/>
        <v>0</v>
      </c>
      <c r="BV23" s="99"/>
      <c r="BW23" s="100">
        <f t="shared" si="90"/>
        <v>0</v>
      </c>
      <c r="BX23" s="99"/>
      <c r="BY23" s="100">
        <f t="shared" si="91"/>
        <v>0</v>
      </c>
      <c r="BZ23" s="99"/>
      <c r="CA23" s="100">
        <f t="shared" si="92"/>
        <v>0</v>
      </c>
      <c r="CB23" s="99"/>
      <c r="CC23" s="100">
        <f t="shared" si="93"/>
        <v>0</v>
      </c>
      <c r="CD23" s="99"/>
      <c r="CE23" s="100">
        <f t="shared" si="94"/>
        <v>0</v>
      </c>
      <c r="CF23" s="101">
        <f t="shared" si="95"/>
        <v>0</v>
      </c>
      <c r="CG23" s="100">
        <f t="shared" si="95"/>
        <v>0</v>
      </c>
    </row>
    <row r="24" spans="1:85" s="148" customFormat="1" ht="19.899999999999999" customHeight="1" x14ac:dyDescent="0.5">
      <c r="A24" s="94">
        <v>19</v>
      </c>
      <c r="B24" s="95" t="s">
        <v>95</v>
      </c>
      <c r="C24" s="95" t="s">
        <v>74</v>
      </c>
      <c r="D24" s="94">
        <f t="shared" si="68"/>
        <v>20</v>
      </c>
      <c r="E24" s="94">
        <v>0.64</v>
      </c>
      <c r="F24" s="94" t="s">
        <v>85</v>
      </c>
      <c r="G24" s="94"/>
      <c r="H24" s="94"/>
      <c r="I24" s="146">
        <f t="shared" si="19"/>
        <v>0</v>
      </c>
      <c r="J24" s="94"/>
      <c r="K24" s="146">
        <f t="shared" si="20"/>
        <v>0</v>
      </c>
      <c r="L24" s="94"/>
      <c r="M24" s="146">
        <f t="shared" si="21"/>
        <v>0</v>
      </c>
      <c r="N24" s="94"/>
      <c r="O24" s="146">
        <f t="shared" si="22"/>
        <v>0</v>
      </c>
      <c r="P24" s="94"/>
      <c r="Q24" s="146">
        <f t="shared" si="23"/>
        <v>0</v>
      </c>
      <c r="R24" s="145"/>
      <c r="S24" s="146">
        <f t="shared" si="5"/>
        <v>0</v>
      </c>
      <c r="T24" s="94"/>
      <c r="U24" s="146">
        <f t="shared" si="24"/>
        <v>0</v>
      </c>
      <c r="V24" s="94"/>
      <c r="W24" s="146">
        <f t="shared" si="25"/>
        <v>0</v>
      </c>
      <c r="X24" s="94"/>
      <c r="Y24" s="146">
        <f t="shared" si="26"/>
        <v>0</v>
      </c>
      <c r="Z24" s="94"/>
      <c r="AA24" s="146">
        <f t="shared" si="27"/>
        <v>0</v>
      </c>
      <c r="AB24" s="94"/>
      <c r="AC24" s="146">
        <f t="shared" si="28"/>
        <v>0</v>
      </c>
      <c r="AD24" s="94"/>
      <c r="AE24" s="146">
        <f t="shared" si="29"/>
        <v>0</v>
      </c>
      <c r="AF24" s="147">
        <f t="shared" si="80"/>
        <v>0</v>
      </c>
      <c r="AG24" s="146">
        <f t="shared" si="81"/>
        <v>0</v>
      </c>
      <c r="AH24" s="145"/>
      <c r="AI24" s="146">
        <f t="shared" si="32"/>
        <v>0</v>
      </c>
      <c r="AJ24" s="145"/>
      <c r="AK24" s="146">
        <f t="shared" si="33"/>
        <v>0</v>
      </c>
      <c r="AL24" s="145"/>
      <c r="AM24" s="146">
        <f t="shared" si="33"/>
        <v>0</v>
      </c>
      <c r="AN24" s="145"/>
      <c r="AO24" s="146">
        <f t="shared" si="34"/>
        <v>0</v>
      </c>
      <c r="AP24" s="145"/>
      <c r="AQ24" s="146">
        <f t="shared" si="35"/>
        <v>0</v>
      </c>
      <c r="AR24" s="145"/>
      <c r="AS24" s="146">
        <f t="shared" si="36"/>
        <v>0</v>
      </c>
      <c r="AT24" s="145"/>
      <c r="AU24" s="146">
        <f t="shared" si="37"/>
        <v>0</v>
      </c>
      <c r="AV24" s="145"/>
      <c r="AW24" s="146">
        <f t="shared" si="38"/>
        <v>0</v>
      </c>
      <c r="AX24" s="145"/>
      <c r="AY24" s="146">
        <f t="shared" si="39"/>
        <v>0</v>
      </c>
      <c r="AZ24" s="145"/>
      <c r="BA24" s="146">
        <f t="shared" si="40"/>
        <v>0</v>
      </c>
      <c r="BB24" s="145"/>
      <c r="BC24" s="146">
        <f t="shared" si="41"/>
        <v>0</v>
      </c>
      <c r="BD24" s="145"/>
      <c r="BE24" s="146">
        <f t="shared" si="42"/>
        <v>0</v>
      </c>
      <c r="BF24" s="147">
        <f t="shared" si="96"/>
        <v>0</v>
      </c>
      <c r="BG24" s="146">
        <f t="shared" si="96"/>
        <v>0</v>
      </c>
      <c r="BH24" s="99"/>
      <c r="BI24" s="100">
        <f t="shared" ref="BI24" si="97">BH24*$E24</f>
        <v>0</v>
      </c>
      <c r="BJ24" s="99"/>
      <c r="BK24" s="100">
        <f t="shared" si="84"/>
        <v>0</v>
      </c>
      <c r="BL24" s="99"/>
      <c r="BM24" s="100">
        <f t="shared" si="85"/>
        <v>0</v>
      </c>
      <c r="BN24" s="99"/>
      <c r="BO24" s="100">
        <f t="shared" si="86"/>
        <v>0</v>
      </c>
      <c r="BP24" s="99"/>
      <c r="BQ24" s="100">
        <f t="shared" si="87"/>
        <v>0</v>
      </c>
      <c r="BR24" s="99"/>
      <c r="BS24" s="100">
        <f t="shared" si="88"/>
        <v>0</v>
      </c>
      <c r="BT24" s="99"/>
      <c r="BU24" s="100">
        <f t="shared" si="89"/>
        <v>0</v>
      </c>
      <c r="BV24" s="99"/>
      <c r="BW24" s="100">
        <f t="shared" si="90"/>
        <v>0</v>
      </c>
      <c r="BX24" s="99"/>
      <c r="BY24" s="100">
        <f t="shared" si="91"/>
        <v>0</v>
      </c>
      <c r="BZ24" s="99"/>
      <c r="CA24" s="100">
        <f t="shared" si="92"/>
        <v>0</v>
      </c>
      <c r="CB24" s="99"/>
      <c r="CC24" s="100">
        <f t="shared" si="93"/>
        <v>0</v>
      </c>
      <c r="CD24" s="99"/>
      <c r="CE24" s="100">
        <f t="shared" si="94"/>
        <v>0</v>
      </c>
      <c r="CF24" s="101">
        <f t="shared" si="95"/>
        <v>0</v>
      </c>
      <c r="CG24" s="100">
        <f t="shared" si="95"/>
        <v>0</v>
      </c>
    </row>
    <row r="25" spans="1:85" s="148" customFormat="1" ht="19.899999999999999" customHeight="1" x14ac:dyDescent="0.5">
      <c r="A25" s="94"/>
      <c r="B25" s="95"/>
      <c r="C25" s="95"/>
      <c r="D25" s="94"/>
      <c r="E25" s="94"/>
      <c r="F25" s="94"/>
      <c r="G25" s="94"/>
      <c r="H25" s="94"/>
      <c r="I25" s="146"/>
      <c r="J25" s="94"/>
      <c r="K25" s="146"/>
      <c r="L25" s="94"/>
      <c r="M25" s="146"/>
      <c r="N25" s="94"/>
      <c r="O25" s="146"/>
      <c r="P25" s="94"/>
      <c r="Q25" s="146"/>
      <c r="R25" s="145"/>
      <c r="S25" s="146">
        <f t="shared" si="5"/>
        <v>0</v>
      </c>
      <c r="T25" s="94"/>
      <c r="U25" s="146"/>
      <c r="V25" s="94"/>
      <c r="W25" s="146"/>
      <c r="X25" s="94"/>
      <c r="Y25" s="146"/>
      <c r="Z25" s="94"/>
      <c r="AA25" s="146"/>
      <c r="AB25" s="94"/>
      <c r="AC25" s="146"/>
      <c r="AD25" s="94"/>
      <c r="AE25" s="146"/>
      <c r="AF25" s="147"/>
      <c r="AG25" s="146"/>
      <c r="AH25" s="145"/>
      <c r="AI25" s="146"/>
      <c r="AJ25" s="145"/>
      <c r="AK25" s="146"/>
      <c r="AL25" s="145"/>
      <c r="AM25" s="146"/>
      <c r="AN25" s="145"/>
      <c r="AO25" s="146"/>
      <c r="AP25" s="145"/>
      <c r="AQ25" s="146"/>
      <c r="AR25" s="145"/>
      <c r="AS25" s="146"/>
      <c r="AT25" s="145"/>
      <c r="AU25" s="146"/>
      <c r="AV25" s="145"/>
      <c r="AW25" s="146"/>
      <c r="AX25" s="145"/>
      <c r="AY25" s="146"/>
      <c r="AZ25" s="145"/>
      <c r="BA25" s="146"/>
      <c r="BB25" s="145"/>
      <c r="BC25" s="146"/>
      <c r="BD25" s="145"/>
      <c r="BE25" s="146"/>
      <c r="BF25" s="147"/>
      <c r="BG25" s="146"/>
      <c r="BH25" s="99"/>
      <c r="BI25" s="100"/>
      <c r="BJ25" s="99"/>
      <c r="BK25" s="100"/>
      <c r="BL25" s="99"/>
      <c r="BM25" s="100"/>
      <c r="BN25" s="99"/>
      <c r="BO25" s="100"/>
      <c r="BP25" s="99"/>
      <c r="BQ25" s="100"/>
      <c r="BR25" s="99"/>
      <c r="BS25" s="100"/>
      <c r="BT25" s="99"/>
      <c r="BU25" s="100"/>
      <c r="BV25" s="99"/>
      <c r="BW25" s="100"/>
      <c r="BX25" s="99"/>
      <c r="BY25" s="100"/>
      <c r="BZ25" s="99"/>
      <c r="CA25" s="100"/>
      <c r="CB25" s="99"/>
      <c r="CC25" s="100"/>
      <c r="CD25" s="99"/>
      <c r="CE25" s="100"/>
      <c r="CF25" s="101"/>
      <c r="CG25" s="100"/>
    </row>
    <row r="26" spans="1:85" s="148" customFormat="1" ht="19.899999999999999" customHeight="1" x14ac:dyDescent="0.5">
      <c r="A26" s="94">
        <v>20</v>
      </c>
      <c r="B26" s="95" t="s">
        <v>96</v>
      </c>
      <c r="C26" s="95" t="s">
        <v>77</v>
      </c>
      <c r="D26" s="94">
        <f>RANK(BF26,$BF$4:$BF$147)</f>
        <v>20</v>
      </c>
      <c r="E26" s="94">
        <v>1</v>
      </c>
      <c r="F26" s="94" t="s">
        <v>75</v>
      </c>
      <c r="G26" s="94"/>
      <c r="H26" s="94"/>
      <c r="I26" s="146">
        <f t="shared" si="19"/>
        <v>0</v>
      </c>
      <c r="J26" s="94"/>
      <c r="K26" s="146">
        <f t="shared" si="20"/>
        <v>0</v>
      </c>
      <c r="L26" s="94"/>
      <c r="M26" s="146">
        <f t="shared" si="21"/>
        <v>0</v>
      </c>
      <c r="N26" s="94"/>
      <c r="O26" s="146">
        <f t="shared" si="22"/>
        <v>0</v>
      </c>
      <c r="P26" s="94"/>
      <c r="Q26" s="146">
        <f t="shared" si="23"/>
        <v>0</v>
      </c>
      <c r="R26" s="145"/>
      <c r="S26" s="146">
        <f t="shared" si="5"/>
        <v>0</v>
      </c>
      <c r="T26" s="94"/>
      <c r="U26" s="146">
        <f t="shared" si="24"/>
        <v>0</v>
      </c>
      <c r="V26" s="94"/>
      <c r="W26" s="146">
        <f t="shared" si="25"/>
        <v>0</v>
      </c>
      <c r="X26" s="94"/>
      <c r="Y26" s="146">
        <f t="shared" si="26"/>
        <v>0</v>
      </c>
      <c r="Z26" s="94"/>
      <c r="AA26" s="146">
        <f t="shared" si="27"/>
        <v>0</v>
      </c>
      <c r="AB26" s="94"/>
      <c r="AC26" s="146">
        <f t="shared" si="28"/>
        <v>0</v>
      </c>
      <c r="AD26" s="94"/>
      <c r="AE26" s="146">
        <f t="shared" si="29"/>
        <v>0</v>
      </c>
      <c r="AF26" s="147">
        <f t="shared" ref="AF26:AF29" si="98">SUM(H26,J26,L26,N26,P26,R26,T26,V26,X26,Z26,AB26,AD26)</f>
        <v>0</v>
      </c>
      <c r="AG26" s="146">
        <f t="shared" ref="AG26:AG29" si="99">SUM(I26,K26,M26,O26,Q26,S26,U26,W26,Y26,AA26,AC26,AE26)</f>
        <v>0</v>
      </c>
      <c r="AH26" s="145"/>
      <c r="AI26" s="146">
        <f t="shared" si="32"/>
        <v>0</v>
      </c>
      <c r="AJ26" s="145"/>
      <c r="AK26" s="146">
        <f t="shared" si="33"/>
        <v>0</v>
      </c>
      <c r="AL26" s="145"/>
      <c r="AM26" s="146">
        <f t="shared" si="33"/>
        <v>0</v>
      </c>
      <c r="AN26" s="145"/>
      <c r="AO26" s="146">
        <f t="shared" si="34"/>
        <v>0</v>
      </c>
      <c r="AP26" s="145"/>
      <c r="AQ26" s="146">
        <f t="shared" si="35"/>
        <v>0</v>
      </c>
      <c r="AR26" s="145"/>
      <c r="AS26" s="146">
        <f t="shared" si="36"/>
        <v>0</v>
      </c>
      <c r="AT26" s="145"/>
      <c r="AU26" s="146">
        <f t="shared" si="37"/>
        <v>0</v>
      </c>
      <c r="AV26" s="145"/>
      <c r="AW26" s="146">
        <f t="shared" si="38"/>
        <v>0</v>
      </c>
      <c r="AX26" s="145"/>
      <c r="AY26" s="146">
        <f t="shared" si="39"/>
        <v>0</v>
      </c>
      <c r="AZ26" s="145"/>
      <c r="BA26" s="146">
        <f t="shared" si="40"/>
        <v>0</v>
      </c>
      <c r="BB26" s="145"/>
      <c r="BC26" s="146">
        <f t="shared" si="41"/>
        <v>0</v>
      </c>
      <c r="BD26" s="145"/>
      <c r="BE26" s="146">
        <f t="shared" si="42"/>
        <v>0</v>
      </c>
      <c r="BF26" s="147">
        <f t="shared" si="96"/>
        <v>0</v>
      </c>
      <c r="BG26" s="146">
        <f t="shared" si="96"/>
        <v>0</v>
      </c>
      <c r="BH26" s="99"/>
      <c r="BI26" s="100">
        <f t="shared" ref="BI26:BI29" si="100">BH26*$E26</f>
        <v>0</v>
      </c>
      <c r="BJ26" s="99"/>
      <c r="BK26" s="100">
        <f t="shared" ref="BK26:BK29" si="101">BJ26*$E26</f>
        <v>0</v>
      </c>
      <c r="BL26" s="99"/>
      <c r="BM26" s="100">
        <f t="shared" ref="BM26:BM29" si="102">BL26*$E26</f>
        <v>0</v>
      </c>
      <c r="BN26" s="99"/>
      <c r="BO26" s="100">
        <f t="shared" ref="BO26:BO29" si="103">BN26*$E26</f>
        <v>0</v>
      </c>
      <c r="BP26" s="99"/>
      <c r="BQ26" s="100">
        <f t="shared" ref="BQ26:BQ29" si="104">BP26*$E26</f>
        <v>0</v>
      </c>
      <c r="BR26" s="99"/>
      <c r="BS26" s="100">
        <f t="shared" ref="BS26:BS29" si="105">BR26*$E26</f>
        <v>0</v>
      </c>
      <c r="BT26" s="99"/>
      <c r="BU26" s="100">
        <f t="shared" ref="BU26:BU29" si="106">BT26*$E26</f>
        <v>0</v>
      </c>
      <c r="BV26" s="99"/>
      <c r="BW26" s="100">
        <f t="shared" ref="BW26:BW29" si="107">BV26*$E26</f>
        <v>0</v>
      </c>
      <c r="BX26" s="99"/>
      <c r="BY26" s="100">
        <f t="shared" ref="BY26:BY29" si="108">BX26*$E26</f>
        <v>0</v>
      </c>
      <c r="BZ26" s="99"/>
      <c r="CA26" s="100">
        <f t="shared" ref="CA26:CA29" si="109">BZ26*$E26</f>
        <v>0</v>
      </c>
      <c r="CB26" s="99"/>
      <c r="CC26" s="100">
        <f t="shared" ref="CC26:CC29" si="110">CB26*$E26</f>
        <v>0</v>
      </c>
      <c r="CD26" s="99"/>
      <c r="CE26" s="100">
        <f t="shared" ref="CE26:CE29" si="111">CD26*$E26</f>
        <v>0</v>
      </c>
      <c r="CF26" s="101">
        <f t="shared" ref="CF26:CG29" si="112">SUM(BH26,BJ26,BL26,BN26,BP26,BR26,BT26,BV26,BX26,BZ26,CB26,CD26)</f>
        <v>0</v>
      </c>
      <c r="CG26" s="100">
        <f t="shared" si="112"/>
        <v>0</v>
      </c>
    </row>
    <row r="27" spans="1:85" s="148" customFormat="1" ht="19.899999999999999" customHeight="1" x14ac:dyDescent="0.5">
      <c r="A27" s="94">
        <v>21</v>
      </c>
      <c r="B27" s="95" t="s">
        <v>97</v>
      </c>
      <c r="C27" s="95" t="s">
        <v>77</v>
      </c>
      <c r="D27" s="94">
        <f>RANK(BF27,$BF$4:$BF$147)</f>
        <v>20</v>
      </c>
      <c r="E27" s="94">
        <v>0.6</v>
      </c>
      <c r="F27" s="94" t="s">
        <v>98</v>
      </c>
      <c r="G27" s="94"/>
      <c r="H27" s="94"/>
      <c r="I27" s="146">
        <f t="shared" si="19"/>
        <v>0</v>
      </c>
      <c r="J27" s="94"/>
      <c r="K27" s="146">
        <f t="shared" si="20"/>
        <v>0</v>
      </c>
      <c r="L27" s="94"/>
      <c r="M27" s="146">
        <f t="shared" si="21"/>
        <v>0</v>
      </c>
      <c r="N27" s="94"/>
      <c r="O27" s="146">
        <f t="shared" si="22"/>
        <v>0</v>
      </c>
      <c r="P27" s="94"/>
      <c r="Q27" s="146">
        <f t="shared" si="23"/>
        <v>0</v>
      </c>
      <c r="R27" s="145"/>
      <c r="S27" s="146">
        <f t="shared" si="5"/>
        <v>0</v>
      </c>
      <c r="T27" s="94"/>
      <c r="U27" s="146">
        <f t="shared" si="24"/>
        <v>0</v>
      </c>
      <c r="V27" s="94"/>
      <c r="W27" s="146">
        <f t="shared" si="25"/>
        <v>0</v>
      </c>
      <c r="X27" s="94"/>
      <c r="Y27" s="146">
        <f t="shared" si="26"/>
        <v>0</v>
      </c>
      <c r="Z27" s="94"/>
      <c r="AA27" s="146">
        <f t="shared" si="27"/>
        <v>0</v>
      </c>
      <c r="AB27" s="94"/>
      <c r="AC27" s="146">
        <f t="shared" si="28"/>
        <v>0</v>
      </c>
      <c r="AD27" s="94"/>
      <c r="AE27" s="146">
        <f t="shared" si="29"/>
        <v>0</v>
      </c>
      <c r="AF27" s="147">
        <f t="shared" si="98"/>
        <v>0</v>
      </c>
      <c r="AG27" s="146">
        <f t="shared" si="99"/>
        <v>0</v>
      </c>
      <c r="AH27" s="99"/>
      <c r="AI27" s="146">
        <f t="shared" si="32"/>
        <v>0</v>
      </c>
      <c r="AJ27" s="145"/>
      <c r="AK27" s="146">
        <f t="shared" si="33"/>
        <v>0</v>
      </c>
      <c r="AL27" s="145"/>
      <c r="AM27" s="146">
        <f t="shared" si="33"/>
        <v>0</v>
      </c>
      <c r="AN27" s="145"/>
      <c r="AO27" s="146">
        <f t="shared" si="34"/>
        <v>0</v>
      </c>
      <c r="AP27" s="145"/>
      <c r="AQ27" s="146">
        <f t="shared" si="35"/>
        <v>0</v>
      </c>
      <c r="AR27" s="145"/>
      <c r="AS27" s="146">
        <f t="shared" si="36"/>
        <v>0</v>
      </c>
      <c r="AT27" s="145"/>
      <c r="AU27" s="146">
        <f t="shared" si="37"/>
        <v>0</v>
      </c>
      <c r="AV27" s="145"/>
      <c r="AW27" s="146">
        <f t="shared" si="38"/>
        <v>0</v>
      </c>
      <c r="AX27" s="145"/>
      <c r="AY27" s="146">
        <f t="shared" si="39"/>
        <v>0</v>
      </c>
      <c r="AZ27" s="145"/>
      <c r="BA27" s="146">
        <f t="shared" si="40"/>
        <v>0</v>
      </c>
      <c r="BB27" s="145"/>
      <c r="BC27" s="146">
        <f t="shared" si="41"/>
        <v>0</v>
      </c>
      <c r="BD27" s="145"/>
      <c r="BE27" s="146">
        <f t="shared" si="42"/>
        <v>0</v>
      </c>
      <c r="BF27" s="147">
        <f t="shared" si="96"/>
        <v>0</v>
      </c>
      <c r="BG27" s="146">
        <f t="shared" si="96"/>
        <v>0</v>
      </c>
      <c r="BH27" s="99"/>
      <c r="BI27" s="100">
        <f t="shared" si="100"/>
        <v>0</v>
      </c>
      <c r="BJ27" s="99"/>
      <c r="BK27" s="100">
        <f t="shared" si="101"/>
        <v>0</v>
      </c>
      <c r="BL27" s="99"/>
      <c r="BM27" s="100">
        <f t="shared" si="102"/>
        <v>0</v>
      </c>
      <c r="BN27" s="99"/>
      <c r="BO27" s="100">
        <f t="shared" si="103"/>
        <v>0</v>
      </c>
      <c r="BP27" s="99"/>
      <c r="BQ27" s="100">
        <f t="shared" si="104"/>
        <v>0</v>
      </c>
      <c r="BR27" s="99"/>
      <c r="BS27" s="100">
        <f t="shared" si="105"/>
        <v>0</v>
      </c>
      <c r="BT27" s="99"/>
      <c r="BU27" s="100">
        <f t="shared" si="106"/>
        <v>0</v>
      </c>
      <c r="BV27" s="99"/>
      <c r="BW27" s="100">
        <f t="shared" si="107"/>
        <v>0</v>
      </c>
      <c r="BX27" s="99"/>
      <c r="BY27" s="100">
        <f t="shared" si="108"/>
        <v>0</v>
      </c>
      <c r="BZ27" s="99"/>
      <c r="CA27" s="100">
        <f t="shared" si="109"/>
        <v>0</v>
      </c>
      <c r="CB27" s="99"/>
      <c r="CC27" s="100">
        <f t="shared" si="110"/>
        <v>0</v>
      </c>
      <c r="CD27" s="99"/>
      <c r="CE27" s="100">
        <f t="shared" si="111"/>
        <v>0</v>
      </c>
      <c r="CF27" s="101">
        <f t="shared" si="112"/>
        <v>0</v>
      </c>
      <c r="CG27" s="100">
        <f t="shared" si="112"/>
        <v>0</v>
      </c>
    </row>
    <row r="28" spans="1:85" s="148" customFormat="1" ht="19.899999999999999" customHeight="1" x14ac:dyDescent="0.5">
      <c r="A28" s="94">
        <v>22</v>
      </c>
      <c r="B28" s="95" t="s">
        <v>99</v>
      </c>
      <c r="C28" s="95" t="s">
        <v>74</v>
      </c>
      <c r="D28" s="94">
        <f>RANK(BF28,$BF$4:$BF$147)</f>
        <v>12</v>
      </c>
      <c r="E28" s="94">
        <v>0.64</v>
      </c>
      <c r="F28" s="94" t="s">
        <v>85</v>
      </c>
      <c r="G28" s="94">
        <v>1700</v>
      </c>
      <c r="H28" s="94">
        <v>280</v>
      </c>
      <c r="I28" s="160">
        <f t="shared" si="19"/>
        <v>179.20000000000002</v>
      </c>
      <c r="J28" s="94">
        <v>280</v>
      </c>
      <c r="K28" s="160">
        <f t="shared" si="20"/>
        <v>179.20000000000002</v>
      </c>
      <c r="L28" s="94">
        <v>168</v>
      </c>
      <c r="M28" s="160">
        <f t="shared" si="21"/>
        <v>107.52</v>
      </c>
      <c r="N28" s="94">
        <v>56</v>
      </c>
      <c r="O28" s="160">
        <f t="shared" si="22"/>
        <v>35.840000000000003</v>
      </c>
      <c r="P28" s="94">
        <v>462</v>
      </c>
      <c r="Q28" s="160">
        <f t="shared" si="23"/>
        <v>295.68</v>
      </c>
      <c r="R28" s="171">
        <v>70</v>
      </c>
      <c r="S28" s="146">
        <f t="shared" si="5"/>
        <v>44.800000000000004</v>
      </c>
      <c r="T28" s="94">
        <v>70</v>
      </c>
      <c r="U28" s="160">
        <f t="shared" si="24"/>
        <v>44.800000000000004</v>
      </c>
      <c r="V28" s="94">
        <v>28</v>
      </c>
      <c r="W28" s="160">
        <f t="shared" si="25"/>
        <v>17.920000000000002</v>
      </c>
      <c r="X28" s="94">
        <v>140</v>
      </c>
      <c r="Y28" s="160">
        <f t="shared" si="26"/>
        <v>89.600000000000009</v>
      </c>
      <c r="Z28" s="94"/>
      <c r="AA28" s="160">
        <f t="shared" si="27"/>
        <v>0</v>
      </c>
      <c r="AB28" s="94">
        <v>350</v>
      </c>
      <c r="AC28" s="160">
        <f t="shared" si="28"/>
        <v>224</v>
      </c>
      <c r="AD28" s="94">
        <v>28</v>
      </c>
      <c r="AE28" s="160">
        <f t="shared" si="29"/>
        <v>17.920000000000002</v>
      </c>
      <c r="AF28" s="147">
        <f t="shared" si="98"/>
        <v>1932</v>
      </c>
      <c r="AG28" s="146">
        <f t="shared" si="99"/>
        <v>1236.48</v>
      </c>
      <c r="AH28" s="159">
        <v>140</v>
      </c>
      <c r="AI28" s="160">
        <f t="shared" si="32"/>
        <v>89.600000000000009</v>
      </c>
      <c r="AJ28" s="161"/>
      <c r="AK28" s="146">
        <f t="shared" si="33"/>
        <v>0</v>
      </c>
      <c r="AL28" s="145"/>
      <c r="AM28" s="146">
        <f t="shared" si="33"/>
        <v>0</v>
      </c>
      <c r="AN28" s="145">
        <v>14</v>
      </c>
      <c r="AO28" s="146">
        <f t="shared" si="34"/>
        <v>8.9600000000000009</v>
      </c>
      <c r="AP28" s="145">
        <v>140</v>
      </c>
      <c r="AQ28" s="146">
        <f t="shared" si="35"/>
        <v>89.600000000000009</v>
      </c>
      <c r="AR28" s="145">
        <v>70</v>
      </c>
      <c r="AS28" s="146">
        <f t="shared" si="36"/>
        <v>44.800000000000004</v>
      </c>
      <c r="AT28" s="145"/>
      <c r="AU28" s="146">
        <f t="shared" si="37"/>
        <v>0</v>
      </c>
      <c r="AV28" s="145"/>
      <c r="AW28" s="146">
        <f t="shared" si="38"/>
        <v>0</v>
      </c>
      <c r="AX28" s="145">
        <v>140</v>
      </c>
      <c r="AY28" s="146">
        <f t="shared" si="39"/>
        <v>89.600000000000009</v>
      </c>
      <c r="AZ28" s="145"/>
      <c r="BA28" s="146">
        <f t="shared" si="40"/>
        <v>0</v>
      </c>
      <c r="BB28" s="145"/>
      <c r="BC28" s="146">
        <f t="shared" si="41"/>
        <v>0</v>
      </c>
      <c r="BD28" s="145">
        <v>140</v>
      </c>
      <c r="BE28" s="146">
        <f t="shared" si="42"/>
        <v>89.600000000000009</v>
      </c>
      <c r="BF28" s="147">
        <f t="shared" si="96"/>
        <v>644</v>
      </c>
      <c r="BG28" s="146">
        <f t="shared" si="96"/>
        <v>412.16000000000008</v>
      </c>
      <c r="BH28" s="99"/>
      <c r="BI28" s="97">
        <f t="shared" si="100"/>
        <v>0</v>
      </c>
      <c r="BJ28" s="99"/>
      <c r="BK28" s="97">
        <f t="shared" si="101"/>
        <v>0</v>
      </c>
      <c r="BL28" s="99"/>
      <c r="BM28" s="100">
        <f t="shared" si="102"/>
        <v>0</v>
      </c>
      <c r="BN28" s="99"/>
      <c r="BO28" s="100">
        <f t="shared" si="103"/>
        <v>0</v>
      </c>
      <c r="BP28" s="99"/>
      <c r="BQ28" s="100">
        <f t="shared" si="104"/>
        <v>0</v>
      </c>
      <c r="BR28" s="99"/>
      <c r="BS28" s="100">
        <f t="shared" si="105"/>
        <v>0</v>
      </c>
      <c r="BT28" s="99"/>
      <c r="BU28" s="100">
        <f t="shared" si="106"/>
        <v>0</v>
      </c>
      <c r="BV28" s="99"/>
      <c r="BW28" s="100">
        <f t="shared" si="107"/>
        <v>0</v>
      </c>
      <c r="BX28" s="99"/>
      <c r="BY28" s="100">
        <f t="shared" si="108"/>
        <v>0</v>
      </c>
      <c r="BZ28" s="99"/>
      <c r="CA28" s="100">
        <f t="shared" si="109"/>
        <v>0</v>
      </c>
      <c r="CB28" s="99"/>
      <c r="CC28" s="100">
        <f t="shared" si="110"/>
        <v>0</v>
      </c>
      <c r="CD28" s="99"/>
      <c r="CE28" s="100">
        <f t="shared" si="111"/>
        <v>0</v>
      </c>
      <c r="CF28" s="101">
        <f t="shared" si="112"/>
        <v>0</v>
      </c>
      <c r="CG28" s="100">
        <f t="shared" si="112"/>
        <v>0</v>
      </c>
    </row>
    <row r="29" spans="1:85" s="148" customFormat="1" ht="19.899999999999999" customHeight="1" x14ac:dyDescent="0.5">
      <c r="A29" s="94">
        <v>23</v>
      </c>
      <c r="B29" s="95" t="s">
        <v>100</v>
      </c>
      <c r="C29" s="95" t="s">
        <v>74</v>
      </c>
      <c r="D29" s="94">
        <f>RANK(BF29,$BF$4:$BF$147)</f>
        <v>20</v>
      </c>
      <c r="E29" s="94">
        <v>0.7</v>
      </c>
      <c r="F29" s="94" t="s">
        <v>85</v>
      </c>
      <c r="G29" s="94"/>
      <c r="H29" s="94"/>
      <c r="I29" s="146">
        <f t="shared" si="19"/>
        <v>0</v>
      </c>
      <c r="J29" s="94"/>
      <c r="K29" s="146">
        <f t="shared" si="20"/>
        <v>0</v>
      </c>
      <c r="L29" s="94"/>
      <c r="M29" s="146">
        <f t="shared" si="21"/>
        <v>0</v>
      </c>
      <c r="N29" s="94"/>
      <c r="O29" s="146">
        <f t="shared" si="22"/>
        <v>0</v>
      </c>
      <c r="P29" s="94"/>
      <c r="Q29" s="146">
        <f t="shared" si="23"/>
        <v>0</v>
      </c>
      <c r="R29" s="145"/>
      <c r="S29" s="146">
        <f t="shared" si="5"/>
        <v>0</v>
      </c>
      <c r="T29" s="94"/>
      <c r="U29" s="146">
        <f t="shared" si="24"/>
        <v>0</v>
      </c>
      <c r="V29" s="94"/>
      <c r="W29" s="146">
        <f t="shared" si="25"/>
        <v>0</v>
      </c>
      <c r="X29" s="94"/>
      <c r="Y29" s="146">
        <f t="shared" si="26"/>
        <v>0</v>
      </c>
      <c r="Z29" s="94"/>
      <c r="AA29" s="146">
        <f t="shared" si="27"/>
        <v>0</v>
      </c>
      <c r="AB29" s="94"/>
      <c r="AC29" s="146">
        <f t="shared" si="28"/>
        <v>0</v>
      </c>
      <c r="AD29" s="94"/>
      <c r="AE29" s="146">
        <f t="shared" si="29"/>
        <v>0</v>
      </c>
      <c r="AF29" s="147">
        <f t="shared" si="98"/>
        <v>0</v>
      </c>
      <c r="AG29" s="146">
        <f t="shared" si="99"/>
        <v>0</v>
      </c>
      <c r="AH29" s="145"/>
      <c r="AI29" s="146">
        <f t="shared" si="32"/>
        <v>0</v>
      </c>
      <c r="AJ29" s="145"/>
      <c r="AK29" s="146">
        <f t="shared" si="33"/>
        <v>0</v>
      </c>
      <c r="AL29" s="145"/>
      <c r="AM29" s="146">
        <f t="shared" si="33"/>
        <v>0</v>
      </c>
      <c r="AN29" s="145"/>
      <c r="AO29" s="146">
        <f t="shared" si="34"/>
        <v>0</v>
      </c>
      <c r="AP29" s="145"/>
      <c r="AQ29" s="146">
        <f t="shared" si="35"/>
        <v>0</v>
      </c>
      <c r="AR29" s="145"/>
      <c r="AS29" s="146">
        <f t="shared" si="36"/>
        <v>0</v>
      </c>
      <c r="AT29" s="145"/>
      <c r="AU29" s="146">
        <f t="shared" si="37"/>
        <v>0</v>
      </c>
      <c r="AV29" s="145"/>
      <c r="AW29" s="146">
        <f t="shared" si="38"/>
        <v>0</v>
      </c>
      <c r="AX29" s="145"/>
      <c r="AY29" s="146">
        <f t="shared" si="39"/>
        <v>0</v>
      </c>
      <c r="AZ29" s="145"/>
      <c r="BA29" s="146">
        <f t="shared" si="40"/>
        <v>0</v>
      </c>
      <c r="BB29" s="145"/>
      <c r="BC29" s="146">
        <f t="shared" si="41"/>
        <v>0</v>
      </c>
      <c r="BD29" s="145"/>
      <c r="BE29" s="146">
        <f t="shared" si="42"/>
        <v>0</v>
      </c>
      <c r="BF29" s="147">
        <f t="shared" si="96"/>
        <v>0</v>
      </c>
      <c r="BG29" s="146">
        <f t="shared" si="96"/>
        <v>0</v>
      </c>
      <c r="BH29" s="99"/>
      <c r="BI29" s="100">
        <f t="shared" si="100"/>
        <v>0</v>
      </c>
      <c r="BJ29" s="99"/>
      <c r="BK29" s="100">
        <f t="shared" si="101"/>
        <v>0</v>
      </c>
      <c r="BL29" s="99"/>
      <c r="BM29" s="100">
        <f t="shared" si="102"/>
        <v>0</v>
      </c>
      <c r="BN29" s="99"/>
      <c r="BO29" s="100">
        <f t="shared" si="103"/>
        <v>0</v>
      </c>
      <c r="BP29" s="99"/>
      <c r="BQ29" s="100">
        <f t="shared" si="104"/>
        <v>0</v>
      </c>
      <c r="BR29" s="99"/>
      <c r="BS29" s="100">
        <f t="shared" si="105"/>
        <v>0</v>
      </c>
      <c r="BT29" s="99"/>
      <c r="BU29" s="100">
        <f t="shared" si="106"/>
        <v>0</v>
      </c>
      <c r="BV29" s="99"/>
      <c r="BW29" s="100">
        <f t="shared" si="107"/>
        <v>0</v>
      </c>
      <c r="BX29" s="99"/>
      <c r="BY29" s="100">
        <f t="shared" si="108"/>
        <v>0</v>
      </c>
      <c r="BZ29" s="99"/>
      <c r="CA29" s="100">
        <f t="shared" si="109"/>
        <v>0</v>
      </c>
      <c r="CB29" s="99"/>
      <c r="CC29" s="100">
        <f t="shared" si="110"/>
        <v>0</v>
      </c>
      <c r="CD29" s="99"/>
      <c r="CE29" s="100">
        <f t="shared" si="111"/>
        <v>0</v>
      </c>
      <c r="CF29" s="101">
        <f t="shared" si="112"/>
        <v>0</v>
      </c>
      <c r="CG29" s="100">
        <f t="shared" si="112"/>
        <v>0</v>
      </c>
    </row>
    <row r="30" spans="1:85" s="148" customFormat="1" ht="19.899999999999999" customHeight="1" x14ac:dyDescent="0.5">
      <c r="A30" s="94"/>
      <c r="B30" s="95"/>
      <c r="C30" s="95"/>
      <c r="D30" s="94"/>
      <c r="E30" s="94"/>
      <c r="F30" s="94"/>
      <c r="G30" s="94"/>
      <c r="H30" s="94"/>
      <c r="I30" s="146"/>
      <c r="J30" s="94"/>
      <c r="K30" s="146"/>
      <c r="L30" s="94"/>
      <c r="M30" s="146"/>
      <c r="N30" s="94"/>
      <c r="O30" s="146"/>
      <c r="P30" s="94"/>
      <c r="Q30" s="146"/>
      <c r="R30" s="145"/>
      <c r="S30" s="146">
        <f t="shared" si="5"/>
        <v>0</v>
      </c>
      <c r="T30" s="94"/>
      <c r="U30" s="146"/>
      <c r="V30" s="94"/>
      <c r="W30" s="146"/>
      <c r="X30" s="94"/>
      <c r="Y30" s="146"/>
      <c r="Z30" s="94"/>
      <c r="AA30" s="146"/>
      <c r="AB30" s="94"/>
      <c r="AC30" s="146"/>
      <c r="AD30" s="94"/>
      <c r="AE30" s="146"/>
      <c r="AF30" s="147"/>
      <c r="AG30" s="146"/>
      <c r="AH30" s="145"/>
      <c r="AI30" s="146"/>
      <c r="AJ30" s="145"/>
      <c r="AK30" s="146"/>
      <c r="AL30" s="145"/>
      <c r="AM30" s="146"/>
      <c r="AN30" s="145"/>
      <c r="AO30" s="146"/>
      <c r="AP30" s="145"/>
      <c r="AQ30" s="146"/>
      <c r="AR30" s="145"/>
      <c r="AS30" s="146"/>
      <c r="AT30" s="145"/>
      <c r="AU30" s="146"/>
      <c r="AV30" s="145"/>
      <c r="AW30" s="146"/>
      <c r="AX30" s="145"/>
      <c r="AY30" s="146"/>
      <c r="AZ30" s="145"/>
      <c r="BA30" s="146"/>
      <c r="BB30" s="145"/>
      <c r="BC30" s="146"/>
      <c r="BD30" s="145"/>
      <c r="BE30" s="146"/>
      <c r="BF30" s="147"/>
      <c r="BG30" s="146"/>
      <c r="BH30" s="99"/>
      <c r="BI30" s="100"/>
      <c r="BJ30" s="99"/>
      <c r="BK30" s="100"/>
      <c r="BL30" s="99"/>
      <c r="BM30" s="100"/>
      <c r="BN30" s="99"/>
      <c r="BO30" s="100"/>
      <c r="BP30" s="99"/>
      <c r="BQ30" s="100"/>
      <c r="BR30" s="99"/>
      <c r="BS30" s="100"/>
      <c r="BT30" s="99"/>
      <c r="BU30" s="100"/>
      <c r="BV30" s="99"/>
      <c r="BW30" s="100"/>
      <c r="BX30" s="99"/>
      <c r="BY30" s="100"/>
      <c r="BZ30" s="99"/>
      <c r="CA30" s="100"/>
      <c r="CB30" s="99"/>
      <c r="CC30" s="100"/>
      <c r="CD30" s="99"/>
      <c r="CE30" s="100"/>
      <c r="CF30" s="101"/>
      <c r="CG30" s="100"/>
    </row>
    <row r="31" spans="1:85" s="148" customFormat="1" ht="19.899999999999999" customHeight="1" x14ac:dyDescent="0.5">
      <c r="A31" s="94">
        <v>24</v>
      </c>
      <c r="B31" s="95" t="s">
        <v>101</v>
      </c>
      <c r="C31" s="95" t="s">
        <v>77</v>
      </c>
      <c r="D31" s="94">
        <f t="shared" ref="D31:D47" si="113">RANK(BF31,$BF$4:$BF$147)</f>
        <v>20</v>
      </c>
      <c r="E31" s="94">
        <v>1</v>
      </c>
      <c r="F31" s="94" t="s">
        <v>75</v>
      </c>
      <c r="G31" s="94">
        <v>1680</v>
      </c>
      <c r="H31" s="94"/>
      <c r="I31" s="146">
        <f t="shared" si="19"/>
        <v>0</v>
      </c>
      <c r="J31" s="94"/>
      <c r="K31" s="146">
        <f t="shared" si="20"/>
        <v>0</v>
      </c>
      <c r="L31" s="94"/>
      <c r="M31" s="146">
        <f t="shared" si="21"/>
        <v>0</v>
      </c>
      <c r="N31" s="94"/>
      <c r="O31" s="146">
        <f t="shared" si="22"/>
        <v>0</v>
      </c>
      <c r="P31" s="94"/>
      <c r="Q31" s="146">
        <f t="shared" si="23"/>
        <v>0</v>
      </c>
      <c r="R31" s="171"/>
      <c r="S31" s="146">
        <f t="shared" si="5"/>
        <v>0</v>
      </c>
      <c r="T31" s="94"/>
      <c r="U31" s="146">
        <f t="shared" si="24"/>
        <v>0</v>
      </c>
      <c r="V31" s="94"/>
      <c r="W31" s="146">
        <f t="shared" si="25"/>
        <v>0</v>
      </c>
      <c r="X31" s="94"/>
      <c r="Y31" s="146">
        <f t="shared" si="26"/>
        <v>0</v>
      </c>
      <c r="Z31" s="94"/>
      <c r="AA31" s="146">
        <f t="shared" si="27"/>
        <v>0</v>
      </c>
      <c r="AB31" s="94"/>
      <c r="AC31" s="146">
        <f t="shared" si="28"/>
        <v>0</v>
      </c>
      <c r="AD31" s="94"/>
      <c r="AE31" s="146">
        <f t="shared" si="29"/>
        <v>0</v>
      </c>
      <c r="AF31" s="147">
        <f t="shared" ref="AF31:AF47" si="114">SUM(H31,J31,L31,N31,P31,R31,T31,V31,X31,Z31,AB31,AD31)</f>
        <v>0</v>
      </c>
      <c r="AG31" s="146">
        <f t="shared" ref="AG31:AG47" si="115">SUM(I31,K31,M31,O31,Q31,S31,U31,W31,Y31,AA31,AC31,AE31)</f>
        <v>0</v>
      </c>
      <c r="AH31" s="145"/>
      <c r="AI31" s="146">
        <f t="shared" si="32"/>
        <v>0</v>
      </c>
      <c r="AJ31" s="145"/>
      <c r="AK31" s="146">
        <f t="shared" si="33"/>
        <v>0</v>
      </c>
      <c r="AL31" s="145"/>
      <c r="AM31" s="146">
        <f t="shared" si="33"/>
        <v>0</v>
      </c>
      <c r="AN31" s="145"/>
      <c r="AO31" s="146">
        <f t="shared" si="34"/>
        <v>0</v>
      </c>
      <c r="AP31" s="145"/>
      <c r="AQ31" s="146">
        <f t="shared" si="35"/>
        <v>0</v>
      </c>
      <c r="AR31" s="145"/>
      <c r="AS31" s="146">
        <f t="shared" si="36"/>
        <v>0</v>
      </c>
      <c r="AT31" s="145"/>
      <c r="AU31" s="146">
        <f t="shared" si="37"/>
        <v>0</v>
      </c>
      <c r="AV31" s="145"/>
      <c r="AW31" s="146">
        <f t="shared" si="38"/>
        <v>0</v>
      </c>
      <c r="AX31" s="145"/>
      <c r="AY31" s="146">
        <f t="shared" si="39"/>
        <v>0</v>
      </c>
      <c r="AZ31" s="145"/>
      <c r="BA31" s="146">
        <f t="shared" si="40"/>
        <v>0</v>
      </c>
      <c r="BB31" s="145"/>
      <c r="BC31" s="146">
        <f t="shared" si="41"/>
        <v>0</v>
      </c>
      <c r="BD31" s="145"/>
      <c r="BE31" s="146">
        <f t="shared" si="42"/>
        <v>0</v>
      </c>
      <c r="BF31" s="147">
        <f t="shared" si="96"/>
        <v>0</v>
      </c>
      <c r="BG31" s="146">
        <f t="shared" si="96"/>
        <v>0</v>
      </c>
      <c r="BH31" s="99"/>
      <c r="BI31" s="100">
        <f t="shared" ref="BI31:BI47" si="116">BH31*$E31</f>
        <v>0</v>
      </c>
      <c r="BJ31" s="99"/>
      <c r="BK31" s="100">
        <f t="shared" ref="BK31:BK47" si="117">BJ31*$E31</f>
        <v>0</v>
      </c>
      <c r="BL31" s="99"/>
      <c r="BM31" s="100">
        <f t="shared" ref="BM31:BM47" si="118">BL31*$E31</f>
        <v>0</v>
      </c>
      <c r="BN31" s="99"/>
      <c r="BO31" s="100">
        <f t="shared" ref="BO31:BO47" si="119">BN31*$E31</f>
        <v>0</v>
      </c>
      <c r="BP31" s="99"/>
      <c r="BQ31" s="100">
        <f t="shared" ref="BQ31:BQ47" si="120">BP31*$E31</f>
        <v>0</v>
      </c>
      <c r="BR31" s="99"/>
      <c r="BS31" s="100">
        <f t="shared" ref="BS31:BS47" si="121">BR31*$E31</f>
        <v>0</v>
      </c>
      <c r="BT31" s="99"/>
      <c r="BU31" s="100">
        <f t="shared" ref="BU31:BU47" si="122">BT31*$E31</f>
        <v>0</v>
      </c>
      <c r="BV31" s="99"/>
      <c r="BW31" s="100">
        <f t="shared" ref="BW31:BW47" si="123">BV31*$E31</f>
        <v>0</v>
      </c>
      <c r="BX31" s="99"/>
      <c r="BY31" s="100">
        <f t="shared" ref="BY31:BY47" si="124">BX31*$E31</f>
        <v>0</v>
      </c>
      <c r="BZ31" s="99"/>
      <c r="CA31" s="100">
        <f t="shared" ref="CA31:CA47" si="125">BZ31*$E31</f>
        <v>0</v>
      </c>
      <c r="CB31" s="99"/>
      <c r="CC31" s="100">
        <f t="shared" ref="CC31:CC47" si="126">CB31*$E31</f>
        <v>0</v>
      </c>
      <c r="CD31" s="99"/>
      <c r="CE31" s="100">
        <f t="shared" ref="CE31:CE47" si="127">CD31*$E31</f>
        <v>0</v>
      </c>
      <c r="CF31" s="101">
        <f t="shared" ref="CF31:CG47" si="128">SUM(BH31,BJ31,BL31,BN31,BP31,BR31,BT31,BV31,BX31,BZ31,CB31,CD31)</f>
        <v>0</v>
      </c>
      <c r="CG31" s="100">
        <f t="shared" si="128"/>
        <v>0</v>
      </c>
    </row>
    <row r="32" spans="1:85" s="148" customFormat="1" ht="19.899999999999999" customHeight="1" x14ac:dyDescent="0.5">
      <c r="A32" s="94">
        <v>25</v>
      </c>
      <c r="B32" s="95" t="s">
        <v>102</v>
      </c>
      <c r="C32" s="95" t="s">
        <v>77</v>
      </c>
      <c r="D32" s="94">
        <f t="shared" si="113"/>
        <v>18</v>
      </c>
      <c r="E32" s="94">
        <v>1</v>
      </c>
      <c r="F32" s="94" t="s">
        <v>75</v>
      </c>
      <c r="G32" s="94">
        <v>1930</v>
      </c>
      <c r="H32" s="94"/>
      <c r="I32" s="146">
        <f t="shared" si="19"/>
        <v>0</v>
      </c>
      <c r="J32" s="94"/>
      <c r="K32" s="146">
        <f t="shared" si="20"/>
        <v>0</v>
      </c>
      <c r="L32" s="94"/>
      <c r="M32" s="146">
        <f t="shared" si="21"/>
        <v>0</v>
      </c>
      <c r="N32" s="94"/>
      <c r="O32" s="146">
        <f t="shared" si="22"/>
        <v>0</v>
      </c>
      <c r="P32" s="94"/>
      <c r="Q32" s="146">
        <f t="shared" si="23"/>
        <v>0</v>
      </c>
      <c r="R32" s="171"/>
      <c r="S32" s="146">
        <f t="shared" si="5"/>
        <v>0</v>
      </c>
      <c r="T32" s="94"/>
      <c r="U32" s="146">
        <f t="shared" si="24"/>
        <v>0</v>
      </c>
      <c r="V32" s="94"/>
      <c r="W32" s="146">
        <f t="shared" si="25"/>
        <v>0</v>
      </c>
      <c r="X32" s="94"/>
      <c r="Y32" s="146">
        <f t="shared" si="26"/>
        <v>0</v>
      </c>
      <c r="Z32" s="94"/>
      <c r="AA32" s="146">
        <f t="shared" si="27"/>
        <v>0</v>
      </c>
      <c r="AB32" s="94"/>
      <c r="AC32" s="146">
        <f t="shared" si="28"/>
        <v>0</v>
      </c>
      <c r="AD32" s="94"/>
      <c r="AE32" s="146">
        <f t="shared" si="29"/>
        <v>0</v>
      </c>
      <c r="AF32" s="147">
        <f t="shared" si="114"/>
        <v>0</v>
      </c>
      <c r="AG32" s="146">
        <f t="shared" si="115"/>
        <v>0</v>
      </c>
      <c r="AH32" s="145"/>
      <c r="AI32" s="146">
        <f t="shared" si="32"/>
        <v>0</v>
      </c>
      <c r="AJ32" s="145"/>
      <c r="AK32" s="146">
        <f t="shared" si="33"/>
        <v>0</v>
      </c>
      <c r="AL32" s="145"/>
      <c r="AM32" s="146">
        <f t="shared" si="33"/>
        <v>0</v>
      </c>
      <c r="AN32" s="145"/>
      <c r="AO32" s="146">
        <f t="shared" si="34"/>
        <v>0</v>
      </c>
      <c r="AP32" s="145"/>
      <c r="AQ32" s="146">
        <f t="shared" si="35"/>
        <v>0</v>
      </c>
      <c r="AR32" s="145">
        <v>36</v>
      </c>
      <c r="AS32" s="146">
        <f t="shared" si="36"/>
        <v>36</v>
      </c>
      <c r="AT32" s="145"/>
      <c r="AU32" s="146">
        <f t="shared" si="37"/>
        <v>0</v>
      </c>
      <c r="AV32" s="145"/>
      <c r="AW32" s="146">
        <f t="shared" si="38"/>
        <v>0</v>
      </c>
      <c r="AX32" s="145"/>
      <c r="AY32" s="146">
        <f t="shared" si="39"/>
        <v>0</v>
      </c>
      <c r="AZ32" s="145"/>
      <c r="BA32" s="146">
        <f t="shared" si="40"/>
        <v>0</v>
      </c>
      <c r="BB32" s="145"/>
      <c r="BC32" s="146">
        <f t="shared" si="41"/>
        <v>0</v>
      </c>
      <c r="BD32" s="145"/>
      <c r="BE32" s="146">
        <f t="shared" si="42"/>
        <v>0</v>
      </c>
      <c r="BF32" s="147">
        <f t="shared" si="96"/>
        <v>36</v>
      </c>
      <c r="BG32" s="146">
        <f t="shared" si="96"/>
        <v>36</v>
      </c>
      <c r="BH32" s="99"/>
      <c r="BI32" s="100">
        <f t="shared" si="116"/>
        <v>0</v>
      </c>
      <c r="BJ32" s="99"/>
      <c r="BK32" s="100">
        <f t="shared" si="117"/>
        <v>0</v>
      </c>
      <c r="BL32" s="99"/>
      <c r="BM32" s="100">
        <f t="shared" si="118"/>
        <v>0</v>
      </c>
      <c r="BN32" s="99"/>
      <c r="BO32" s="100">
        <f t="shared" si="119"/>
        <v>0</v>
      </c>
      <c r="BP32" s="99"/>
      <c r="BQ32" s="100">
        <f t="shared" si="120"/>
        <v>0</v>
      </c>
      <c r="BR32" s="99"/>
      <c r="BS32" s="100">
        <f t="shared" si="121"/>
        <v>0</v>
      </c>
      <c r="BT32" s="99"/>
      <c r="BU32" s="100">
        <f t="shared" si="122"/>
        <v>0</v>
      </c>
      <c r="BV32" s="99"/>
      <c r="BW32" s="100">
        <f t="shared" si="123"/>
        <v>0</v>
      </c>
      <c r="BX32" s="99"/>
      <c r="BY32" s="100">
        <f t="shared" si="124"/>
        <v>0</v>
      </c>
      <c r="BZ32" s="99"/>
      <c r="CA32" s="100">
        <f t="shared" si="125"/>
        <v>0</v>
      </c>
      <c r="CB32" s="99"/>
      <c r="CC32" s="100">
        <f t="shared" si="126"/>
        <v>0</v>
      </c>
      <c r="CD32" s="99"/>
      <c r="CE32" s="100">
        <f t="shared" si="127"/>
        <v>0</v>
      </c>
      <c r="CF32" s="101">
        <f t="shared" si="128"/>
        <v>0</v>
      </c>
      <c r="CG32" s="100">
        <f t="shared" si="128"/>
        <v>0</v>
      </c>
    </row>
    <row r="33" spans="1:85" s="148" customFormat="1" ht="19.899999999999999" customHeight="1" x14ac:dyDescent="0.5">
      <c r="A33" s="94">
        <v>26</v>
      </c>
      <c r="B33" s="95" t="s">
        <v>103</v>
      </c>
      <c r="C33" s="95" t="s">
        <v>77</v>
      </c>
      <c r="D33" s="94">
        <f t="shared" si="113"/>
        <v>20</v>
      </c>
      <c r="E33" s="94">
        <v>0.6</v>
      </c>
      <c r="F33" s="94" t="s">
        <v>75</v>
      </c>
      <c r="G33" s="94">
        <v>1110</v>
      </c>
      <c r="H33" s="94"/>
      <c r="I33" s="146">
        <f t="shared" si="19"/>
        <v>0</v>
      </c>
      <c r="J33" s="94"/>
      <c r="K33" s="146">
        <f t="shared" si="20"/>
        <v>0</v>
      </c>
      <c r="L33" s="94"/>
      <c r="M33" s="146">
        <f t="shared" si="21"/>
        <v>0</v>
      </c>
      <c r="N33" s="94"/>
      <c r="O33" s="146">
        <f t="shared" si="22"/>
        <v>0</v>
      </c>
      <c r="P33" s="94"/>
      <c r="Q33" s="146">
        <f t="shared" si="23"/>
        <v>0</v>
      </c>
      <c r="R33" s="171"/>
      <c r="S33" s="146">
        <f t="shared" si="5"/>
        <v>0</v>
      </c>
      <c r="T33" s="94"/>
      <c r="U33" s="146">
        <f t="shared" si="24"/>
        <v>0</v>
      </c>
      <c r="V33" s="94"/>
      <c r="W33" s="146">
        <f t="shared" si="25"/>
        <v>0</v>
      </c>
      <c r="X33" s="94"/>
      <c r="Y33" s="146">
        <f t="shared" si="26"/>
        <v>0</v>
      </c>
      <c r="Z33" s="94"/>
      <c r="AA33" s="146">
        <f t="shared" si="27"/>
        <v>0</v>
      </c>
      <c r="AB33" s="94"/>
      <c r="AC33" s="146">
        <f t="shared" si="28"/>
        <v>0</v>
      </c>
      <c r="AD33" s="94"/>
      <c r="AE33" s="146">
        <f t="shared" si="29"/>
        <v>0</v>
      </c>
      <c r="AF33" s="147">
        <f t="shared" si="114"/>
        <v>0</v>
      </c>
      <c r="AG33" s="146">
        <f t="shared" si="115"/>
        <v>0</v>
      </c>
      <c r="AH33" s="145"/>
      <c r="AI33" s="146">
        <f t="shared" si="32"/>
        <v>0</v>
      </c>
      <c r="AJ33" s="145"/>
      <c r="AK33" s="146">
        <f t="shared" si="33"/>
        <v>0</v>
      </c>
      <c r="AL33" s="145"/>
      <c r="AM33" s="146">
        <f t="shared" si="33"/>
        <v>0</v>
      </c>
      <c r="AN33" s="145"/>
      <c r="AO33" s="146">
        <f t="shared" si="34"/>
        <v>0</v>
      </c>
      <c r="AP33" s="145"/>
      <c r="AQ33" s="146">
        <f t="shared" si="35"/>
        <v>0</v>
      </c>
      <c r="AR33" s="145"/>
      <c r="AS33" s="146">
        <f t="shared" si="36"/>
        <v>0</v>
      </c>
      <c r="AT33" s="145"/>
      <c r="AU33" s="146">
        <f t="shared" si="37"/>
        <v>0</v>
      </c>
      <c r="AV33" s="145"/>
      <c r="AW33" s="146">
        <f t="shared" si="38"/>
        <v>0</v>
      </c>
      <c r="AX33" s="145"/>
      <c r="AY33" s="146">
        <f t="shared" si="39"/>
        <v>0</v>
      </c>
      <c r="AZ33" s="145"/>
      <c r="BA33" s="146">
        <f t="shared" si="40"/>
        <v>0</v>
      </c>
      <c r="BB33" s="145"/>
      <c r="BC33" s="146">
        <f t="shared" si="41"/>
        <v>0</v>
      </c>
      <c r="BD33" s="145"/>
      <c r="BE33" s="146">
        <f t="shared" si="42"/>
        <v>0</v>
      </c>
      <c r="BF33" s="147">
        <f t="shared" si="96"/>
        <v>0</v>
      </c>
      <c r="BG33" s="146">
        <f t="shared" si="96"/>
        <v>0</v>
      </c>
      <c r="BH33" s="99"/>
      <c r="BI33" s="100">
        <f t="shared" si="116"/>
        <v>0</v>
      </c>
      <c r="BJ33" s="99"/>
      <c r="BK33" s="100">
        <f t="shared" si="117"/>
        <v>0</v>
      </c>
      <c r="BL33" s="99"/>
      <c r="BM33" s="100">
        <f t="shared" si="118"/>
        <v>0</v>
      </c>
      <c r="BN33" s="99"/>
      <c r="BO33" s="100">
        <f t="shared" si="119"/>
        <v>0</v>
      </c>
      <c r="BP33" s="99"/>
      <c r="BQ33" s="100">
        <f t="shared" si="120"/>
        <v>0</v>
      </c>
      <c r="BR33" s="99"/>
      <c r="BS33" s="100">
        <f t="shared" si="121"/>
        <v>0</v>
      </c>
      <c r="BT33" s="99"/>
      <c r="BU33" s="100">
        <f t="shared" si="122"/>
        <v>0</v>
      </c>
      <c r="BV33" s="99"/>
      <c r="BW33" s="100">
        <f t="shared" si="123"/>
        <v>0</v>
      </c>
      <c r="BX33" s="99"/>
      <c r="BY33" s="100">
        <f t="shared" si="124"/>
        <v>0</v>
      </c>
      <c r="BZ33" s="99"/>
      <c r="CA33" s="100">
        <f t="shared" si="125"/>
        <v>0</v>
      </c>
      <c r="CB33" s="99"/>
      <c r="CC33" s="100">
        <f t="shared" si="126"/>
        <v>0</v>
      </c>
      <c r="CD33" s="99"/>
      <c r="CE33" s="100">
        <f t="shared" si="127"/>
        <v>0</v>
      </c>
      <c r="CF33" s="101">
        <f t="shared" si="128"/>
        <v>0</v>
      </c>
      <c r="CG33" s="100">
        <f t="shared" si="128"/>
        <v>0</v>
      </c>
    </row>
    <row r="34" spans="1:85" s="148" customFormat="1" ht="19.899999999999999" customHeight="1" x14ac:dyDescent="0.5">
      <c r="A34" s="94">
        <v>27</v>
      </c>
      <c r="B34" s="95" t="s">
        <v>104</v>
      </c>
      <c r="C34" s="95" t="s">
        <v>77</v>
      </c>
      <c r="D34" s="94">
        <f t="shared" si="113"/>
        <v>20</v>
      </c>
      <c r="E34" s="94">
        <v>0.6</v>
      </c>
      <c r="F34" s="94" t="s">
        <v>75</v>
      </c>
      <c r="G34" s="94">
        <v>1330</v>
      </c>
      <c r="H34" s="94"/>
      <c r="I34" s="146">
        <f t="shared" si="19"/>
        <v>0</v>
      </c>
      <c r="J34" s="94"/>
      <c r="K34" s="146">
        <f t="shared" si="20"/>
        <v>0</v>
      </c>
      <c r="L34" s="94"/>
      <c r="M34" s="146">
        <f t="shared" si="21"/>
        <v>0</v>
      </c>
      <c r="N34" s="94"/>
      <c r="O34" s="146">
        <f t="shared" si="22"/>
        <v>0</v>
      </c>
      <c r="P34" s="94"/>
      <c r="Q34" s="146">
        <f t="shared" si="23"/>
        <v>0</v>
      </c>
      <c r="R34" s="171"/>
      <c r="S34" s="146">
        <f t="shared" si="5"/>
        <v>0</v>
      </c>
      <c r="T34" s="94"/>
      <c r="U34" s="146">
        <f t="shared" si="24"/>
        <v>0</v>
      </c>
      <c r="V34" s="94"/>
      <c r="W34" s="146">
        <f t="shared" si="25"/>
        <v>0</v>
      </c>
      <c r="X34" s="94"/>
      <c r="Y34" s="146">
        <f t="shared" si="26"/>
        <v>0</v>
      </c>
      <c r="Z34" s="94"/>
      <c r="AA34" s="146">
        <f t="shared" si="27"/>
        <v>0</v>
      </c>
      <c r="AB34" s="94"/>
      <c r="AC34" s="146">
        <f t="shared" si="28"/>
        <v>0</v>
      </c>
      <c r="AD34" s="94"/>
      <c r="AE34" s="146">
        <f t="shared" si="29"/>
        <v>0</v>
      </c>
      <c r="AF34" s="147">
        <f t="shared" si="114"/>
        <v>0</v>
      </c>
      <c r="AG34" s="146">
        <f t="shared" si="115"/>
        <v>0</v>
      </c>
      <c r="AH34" s="145"/>
      <c r="AI34" s="146">
        <f t="shared" si="32"/>
        <v>0</v>
      </c>
      <c r="AJ34" s="145"/>
      <c r="AK34" s="146">
        <f t="shared" si="33"/>
        <v>0</v>
      </c>
      <c r="AL34" s="145"/>
      <c r="AM34" s="146">
        <f t="shared" si="33"/>
        <v>0</v>
      </c>
      <c r="AN34" s="145"/>
      <c r="AO34" s="146">
        <f t="shared" si="34"/>
        <v>0</v>
      </c>
      <c r="AP34" s="145"/>
      <c r="AQ34" s="146">
        <f t="shared" si="35"/>
        <v>0</v>
      </c>
      <c r="AR34" s="145"/>
      <c r="AS34" s="146">
        <f t="shared" si="36"/>
        <v>0</v>
      </c>
      <c r="AT34" s="145"/>
      <c r="AU34" s="146">
        <f t="shared" si="37"/>
        <v>0</v>
      </c>
      <c r="AV34" s="145"/>
      <c r="AW34" s="146">
        <f t="shared" si="38"/>
        <v>0</v>
      </c>
      <c r="AX34" s="145"/>
      <c r="AY34" s="146">
        <f t="shared" si="39"/>
        <v>0</v>
      </c>
      <c r="AZ34" s="145"/>
      <c r="BA34" s="146">
        <f t="shared" si="40"/>
        <v>0</v>
      </c>
      <c r="BB34" s="145"/>
      <c r="BC34" s="146">
        <f t="shared" si="41"/>
        <v>0</v>
      </c>
      <c r="BD34" s="145"/>
      <c r="BE34" s="146">
        <f t="shared" si="42"/>
        <v>0</v>
      </c>
      <c r="BF34" s="147">
        <f t="shared" si="96"/>
        <v>0</v>
      </c>
      <c r="BG34" s="146">
        <f t="shared" si="96"/>
        <v>0</v>
      </c>
      <c r="BH34" s="99"/>
      <c r="BI34" s="100">
        <f t="shared" si="116"/>
        <v>0</v>
      </c>
      <c r="BJ34" s="99"/>
      <c r="BK34" s="100">
        <f t="shared" si="117"/>
        <v>0</v>
      </c>
      <c r="BL34" s="99"/>
      <c r="BM34" s="100">
        <f t="shared" si="118"/>
        <v>0</v>
      </c>
      <c r="BN34" s="99"/>
      <c r="BO34" s="100">
        <f t="shared" si="119"/>
        <v>0</v>
      </c>
      <c r="BP34" s="99"/>
      <c r="BQ34" s="100">
        <f t="shared" si="120"/>
        <v>0</v>
      </c>
      <c r="BR34" s="99"/>
      <c r="BS34" s="100">
        <f t="shared" si="121"/>
        <v>0</v>
      </c>
      <c r="BT34" s="99"/>
      <c r="BU34" s="100">
        <f t="shared" si="122"/>
        <v>0</v>
      </c>
      <c r="BV34" s="99"/>
      <c r="BW34" s="100">
        <f t="shared" si="123"/>
        <v>0</v>
      </c>
      <c r="BX34" s="99"/>
      <c r="BY34" s="100">
        <f t="shared" si="124"/>
        <v>0</v>
      </c>
      <c r="BZ34" s="99"/>
      <c r="CA34" s="100">
        <f t="shared" si="125"/>
        <v>0</v>
      </c>
      <c r="CB34" s="99"/>
      <c r="CC34" s="100">
        <f t="shared" si="126"/>
        <v>0</v>
      </c>
      <c r="CD34" s="99"/>
      <c r="CE34" s="100">
        <f t="shared" si="127"/>
        <v>0</v>
      </c>
      <c r="CF34" s="101">
        <f t="shared" si="128"/>
        <v>0</v>
      </c>
      <c r="CG34" s="100">
        <f t="shared" si="128"/>
        <v>0</v>
      </c>
    </row>
    <row r="35" spans="1:85" s="148" customFormat="1" ht="19.899999999999999" customHeight="1" x14ac:dyDescent="0.5">
      <c r="A35" s="94">
        <v>28</v>
      </c>
      <c r="B35" s="95" t="s">
        <v>105</v>
      </c>
      <c r="C35" s="95" t="s">
        <v>77</v>
      </c>
      <c r="D35" s="94">
        <f t="shared" si="113"/>
        <v>20</v>
      </c>
      <c r="E35" s="94">
        <v>0.35</v>
      </c>
      <c r="F35" s="94" t="s">
        <v>81</v>
      </c>
      <c r="G35" s="94">
        <v>900</v>
      </c>
      <c r="H35" s="94"/>
      <c r="I35" s="146">
        <f t="shared" si="19"/>
        <v>0</v>
      </c>
      <c r="J35" s="94"/>
      <c r="K35" s="146">
        <f t="shared" si="20"/>
        <v>0</v>
      </c>
      <c r="L35" s="94"/>
      <c r="M35" s="146">
        <f t="shared" si="21"/>
        <v>0</v>
      </c>
      <c r="N35" s="94"/>
      <c r="O35" s="146">
        <f t="shared" si="22"/>
        <v>0</v>
      </c>
      <c r="P35" s="94"/>
      <c r="Q35" s="146">
        <f t="shared" si="23"/>
        <v>0</v>
      </c>
      <c r="R35" s="171"/>
      <c r="S35" s="146">
        <f t="shared" si="5"/>
        <v>0</v>
      </c>
      <c r="T35" s="94"/>
      <c r="U35" s="146">
        <f t="shared" si="24"/>
        <v>0</v>
      </c>
      <c r="V35" s="94"/>
      <c r="W35" s="146">
        <f t="shared" si="25"/>
        <v>0</v>
      </c>
      <c r="X35" s="94"/>
      <c r="Y35" s="146">
        <f t="shared" si="26"/>
        <v>0</v>
      </c>
      <c r="Z35" s="94"/>
      <c r="AA35" s="146">
        <f t="shared" si="27"/>
        <v>0</v>
      </c>
      <c r="AB35" s="94"/>
      <c r="AC35" s="146">
        <f t="shared" si="28"/>
        <v>0</v>
      </c>
      <c r="AD35" s="94"/>
      <c r="AE35" s="146">
        <f t="shared" si="29"/>
        <v>0</v>
      </c>
      <c r="AF35" s="147">
        <f t="shared" si="114"/>
        <v>0</v>
      </c>
      <c r="AG35" s="146">
        <f t="shared" si="115"/>
        <v>0</v>
      </c>
      <c r="AH35" s="145"/>
      <c r="AI35" s="146">
        <f t="shared" si="32"/>
        <v>0</v>
      </c>
      <c r="AJ35" s="145"/>
      <c r="AK35" s="146">
        <f t="shared" si="33"/>
        <v>0</v>
      </c>
      <c r="AL35" s="145"/>
      <c r="AM35" s="146">
        <f t="shared" si="33"/>
        <v>0</v>
      </c>
      <c r="AN35" s="145"/>
      <c r="AO35" s="146">
        <f t="shared" si="34"/>
        <v>0</v>
      </c>
      <c r="AP35" s="145"/>
      <c r="AQ35" s="146">
        <f t="shared" si="35"/>
        <v>0</v>
      </c>
      <c r="AR35" s="145"/>
      <c r="AS35" s="146">
        <f t="shared" si="36"/>
        <v>0</v>
      </c>
      <c r="AT35" s="145"/>
      <c r="AU35" s="146">
        <f t="shared" si="37"/>
        <v>0</v>
      </c>
      <c r="AV35" s="145"/>
      <c r="AW35" s="146">
        <f t="shared" si="38"/>
        <v>0</v>
      </c>
      <c r="AX35" s="145"/>
      <c r="AY35" s="146">
        <f t="shared" si="39"/>
        <v>0</v>
      </c>
      <c r="AZ35" s="145"/>
      <c r="BA35" s="146">
        <f t="shared" si="40"/>
        <v>0</v>
      </c>
      <c r="BB35" s="145"/>
      <c r="BC35" s="146">
        <f t="shared" si="41"/>
        <v>0</v>
      </c>
      <c r="BD35" s="145"/>
      <c r="BE35" s="146">
        <f t="shared" si="42"/>
        <v>0</v>
      </c>
      <c r="BF35" s="147">
        <f t="shared" si="96"/>
        <v>0</v>
      </c>
      <c r="BG35" s="146">
        <f t="shared" si="96"/>
        <v>0</v>
      </c>
      <c r="BH35" s="99"/>
      <c r="BI35" s="100">
        <f t="shared" si="116"/>
        <v>0</v>
      </c>
      <c r="BJ35" s="99"/>
      <c r="BK35" s="100">
        <f t="shared" si="117"/>
        <v>0</v>
      </c>
      <c r="BL35" s="99"/>
      <c r="BM35" s="100">
        <f t="shared" si="118"/>
        <v>0</v>
      </c>
      <c r="BN35" s="99"/>
      <c r="BO35" s="100">
        <f t="shared" si="119"/>
        <v>0</v>
      </c>
      <c r="BP35" s="99"/>
      <c r="BQ35" s="100">
        <f t="shared" si="120"/>
        <v>0</v>
      </c>
      <c r="BR35" s="99"/>
      <c r="BS35" s="100">
        <f t="shared" si="121"/>
        <v>0</v>
      </c>
      <c r="BT35" s="99"/>
      <c r="BU35" s="100">
        <f t="shared" si="122"/>
        <v>0</v>
      </c>
      <c r="BV35" s="99"/>
      <c r="BW35" s="100">
        <f t="shared" si="123"/>
        <v>0</v>
      </c>
      <c r="BX35" s="99"/>
      <c r="BY35" s="100">
        <f t="shared" si="124"/>
        <v>0</v>
      </c>
      <c r="BZ35" s="99"/>
      <c r="CA35" s="100">
        <f t="shared" si="125"/>
        <v>0</v>
      </c>
      <c r="CB35" s="99"/>
      <c r="CC35" s="100">
        <f t="shared" si="126"/>
        <v>0</v>
      </c>
      <c r="CD35" s="99"/>
      <c r="CE35" s="100">
        <f t="shared" si="127"/>
        <v>0</v>
      </c>
      <c r="CF35" s="101">
        <f t="shared" si="128"/>
        <v>0</v>
      </c>
      <c r="CG35" s="100">
        <f t="shared" si="128"/>
        <v>0</v>
      </c>
    </row>
    <row r="36" spans="1:85" s="148" customFormat="1" ht="19.899999999999999" customHeight="1" x14ac:dyDescent="0.5">
      <c r="A36" s="94">
        <v>29</v>
      </c>
      <c r="B36" s="95" t="s">
        <v>106</v>
      </c>
      <c r="C36" s="95" t="s">
        <v>74</v>
      </c>
      <c r="D36" s="94">
        <f t="shared" si="113"/>
        <v>20</v>
      </c>
      <c r="E36" s="94">
        <v>0.7</v>
      </c>
      <c r="F36" s="94" t="s">
        <v>75</v>
      </c>
      <c r="G36" s="94"/>
      <c r="H36" s="94"/>
      <c r="I36" s="146">
        <f t="shared" si="19"/>
        <v>0</v>
      </c>
      <c r="J36" s="94"/>
      <c r="K36" s="146">
        <f t="shared" si="20"/>
        <v>0</v>
      </c>
      <c r="L36" s="94"/>
      <c r="M36" s="146">
        <f t="shared" si="21"/>
        <v>0</v>
      </c>
      <c r="N36" s="94"/>
      <c r="O36" s="146">
        <f t="shared" si="22"/>
        <v>0</v>
      </c>
      <c r="P36" s="94"/>
      <c r="Q36" s="146">
        <f t="shared" si="23"/>
        <v>0</v>
      </c>
      <c r="R36" s="145"/>
      <c r="S36" s="146">
        <f t="shared" si="5"/>
        <v>0</v>
      </c>
      <c r="T36" s="94"/>
      <c r="U36" s="146">
        <f t="shared" si="24"/>
        <v>0</v>
      </c>
      <c r="V36" s="94"/>
      <c r="W36" s="146">
        <f t="shared" si="25"/>
        <v>0</v>
      </c>
      <c r="X36" s="94"/>
      <c r="Y36" s="146">
        <f t="shared" si="26"/>
        <v>0</v>
      </c>
      <c r="Z36" s="94"/>
      <c r="AA36" s="146">
        <f t="shared" si="27"/>
        <v>0</v>
      </c>
      <c r="AB36" s="94"/>
      <c r="AC36" s="146">
        <f t="shared" si="28"/>
        <v>0</v>
      </c>
      <c r="AD36" s="94"/>
      <c r="AE36" s="146">
        <f t="shared" si="29"/>
        <v>0</v>
      </c>
      <c r="AF36" s="147">
        <f t="shared" si="114"/>
        <v>0</v>
      </c>
      <c r="AG36" s="146">
        <f t="shared" si="115"/>
        <v>0</v>
      </c>
      <c r="AH36" s="145"/>
      <c r="AI36" s="146">
        <f t="shared" si="32"/>
        <v>0</v>
      </c>
      <c r="AJ36" s="145"/>
      <c r="AK36" s="146">
        <f t="shared" si="33"/>
        <v>0</v>
      </c>
      <c r="AL36" s="145"/>
      <c r="AM36" s="146">
        <f t="shared" si="33"/>
        <v>0</v>
      </c>
      <c r="AN36" s="145"/>
      <c r="AO36" s="146">
        <f t="shared" si="34"/>
        <v>0</v>
      </c>
      <c r="AP36" s="145"/>
      <c r="AQ36" s="146">
        <f t="shared" si="35"/>
        <v>0</v>
      </c>
      <c r="AR36" s="145"/>
      <c r="AS36" s="146">
        <f t="shared" si="36"/>
        <v>0</v>
      </c>
      <c r="AT36" s="145"/>
      <c r="AU36" s="146">
        <f t="shared" si="37"/>
        <v>0</v>
      </c>
      <c r="AV36" s="145"/>
      <c r="AW36" s="146">
        <f t="shared" si="38"/>
        <v>0</v>
      </c>
      <c r="AX36" s="145"/>
      <c r="AY36" s="146">
        <f t="shared" si="39"/>
        <v>0</v>
      </c>
      <c r="AZ36" s="145"/>
      <c r="BA36" s="146">
        <f t="shared" si="40"/>
        <v>0</v>
      </c>
      <c r="BB36" s="145"/>
      <c r="BC36" s="146">
        <f t="shared" si="41"/>
        <v>0</v>
      </c>
      <c r="BD36" s="145"/>
      <c r="BE36" s="146">
        <f t="shared" si="42"/>
        <v>0</v>
      </c>
      <c r="BF36" s="147">
        <f t="shared" si="96"/>
        <v>0</v>
      </c>
      <c r="BG36" s="146">
        <f t="shared" si="96"/>
        <v>0</v>
      </c>
      <c r="BH36" s="99"/>
      <c r="BI36" s="100">
        <f t="shared" si="116"/>
        <v>0</v>
      </c>
      <c r="BJ36" s="99"/>
      <c r="BK36" s="100">
        <f t="shared" si="117"/>
        <v>0</v>
      </c>
      <c r="BL36" s="99"/>
      <c r="BM36" s="100">
        <f t="shared" si="118"/>
        <v>0</v>
      </c>
      <c r="BN36" s="99"/>
      <c r="BO36" s="100">
        <f t="shared" si="119"/>
        <v>0</v>
      </c>
      <c r="BP36" s="99"/>
      <c r="BQ36" s="100">
        <f t="shared" si="120"/>
        <v>0</v>
      </c>
      <c r="BR36" s="99"/>
      <c r="BS36" s="100">
        <f t="shared" si="121"/>
        <v>0</v>
      </c>
      <c r="BT36" s="99"/>
      <c r="BU36" s="100">
        <f t="shared" si="122"/>
        <v>0</v>
      </c>
      <c r="BV36" s="99"/>
      <c r="BW36" s="100">
        <f t="shared" si="123"/>
        <v>0</v>
      </c>
      <c r="BX36" s="99"/>
      <c r="BY36" s="100">
        <f t="shared" si="124"/>
        <v>0</v>
      </c>
      <c r="BZ36" s="99"/>
      <c r="CA36" s="100">
        <f t="shared" si="125"/>
        <v>0</v>
      </c>
      <c r="CB36" s="99"/>
      <c r="CC36" s="100">
        <f t="shared" si="126"/>
        <v>0</v>
      </c>
      <c r="CD36" s="99"/>
      <c r="CE36" s="100">
        <f t="shared" si="127"/>
        <v>0</v>
      </c>
      <c r="CF36" s="101">
        <f t="shared" si="128"/>
        <v>0</v>
      </c>
      <c r="CG36" s="100">
        <f t="shared" si="128"/>
        <v>0</v>
      </c>
    </row>
    <row r="37" spans="1:85" s="148" customFormat="1" ht="19.899999999999999" customHeight="1" x14ac:dyDescent="0.5">
      <c r="A37" s="94">
        <v>30</v>
      </c>
      <c r="B37" s="95" t="s">
        <v>107</v>
      </c>
      <c r="C37" s="95" t="s">
        <v>74</v>
      </c>
      <c r="D37" s="94">
        <f t="shared" si="113"/>
        <v>20</v>
      </c>
      <c r="E37" s="94">
        <v>0.7</v>
      </c>
      <c r="F37" s="94" t="s">
        <v>75</v>
      </c>
      <c r="G37" s="94"/>
      <c r="H37" s="94"/>
      <c r="I37" s="146">
        <f t="shared" si="19"/>
        <v>0</v>
      </c>
      <c r="J37" s="94"/>
      <c r="K37" s="146">
        <f t="shared" si="20"/>
        <v>0</v>
      </c>
      <c r="L37" s="94"/>
      <c r="M37" s="146">
        <f t="shared" si="21"/>
        <v>0</v>
      </c>
      <c r="N37" s="94"/>
      <c r="O37" s="146">
        <f t="shared" si="22"/>
        <v>0</v>
      </c>
      <c r="P37" s="94"/>
      <c r="Q37" s="146">
        <f t="shared" si="23"/>
        <v>0</v>
      </c>
      <c r="R37" s="145"/>
      <c r="S37" s="146">
        <f t="shared" si="5"/>
        <v>0</v>
      </c>
      <c r="T37" s="94"/>
      <c r="U37" s="146">
        <f t="shared" si="24"/>
        <v>0</v>
      </c>
      <c r="V37" s="94"/>
      <c r="W37" s="146">
        <f t="shared" si="25"/>
        <v>0</v>
      </c>
      <c r="X37" s="94"/>
      <c r="Y37" s="146">
        <f t="shared" si="26"/>
        <v>0</v>
      </c>
      <c r="Z37" s="94"/>
      <c r="AA37" s="146">
        <f t="shared" si="27"/>
        <v>0</v>
      </c>
      <c r="AB37" s="94"/>
      <c r="AC37" s="146">
        <f t="shared" si="28"/>
        <v>0</v>
      </c>
      <c r="AD37" s="94"/>
      <c r="AE37" s="146">
        <f t="shared" si="29"/>
        <v>0</v>
      </c>
      <c r="AF37" s="147">
        <f t="shared" si="114"/>
        <v>0</v>
      </c>
      <c r="AG37" s="146">
        <f t="shared" si="115"/>
        <v>0</v>
      </c>
      <c r="AH37" s="145"/>
      <c r="AI37" s="146">
        <f t="shared" si="32"/>
        <v>0</v>
      </c>
      <c r="AJ37" s="145"/>
      <c r="AK37" s="146">
        <f t="shared" si="33"/>
        <v>0</v>
      </c>
      <c r="AL37" s="145"/>
      <c r="AM37" s="146">
        <f t="shared" si="33"/>
        <v>0</v>
      </c>
      <c r="AN37" s="145"/>
      <c r="AO37" s="146">
        <f t="shared" si="34"/>
        <v>0</v>
      </c>
      <c r="AP37" s="145"/>
      <c r="AQ37" s="146">
        <f t="shared" si="35"/>
        <v>0</v>
      </c>
      <c r="AR37" s="145"/>
      <c r="AS37" s="146">
        <f t="shared" si="36"/>
        <v>0</v>
      </c>
      <c r="AT37" s="145"/>
      <c r="AU37" s="146">
        <f t="shared" si="37"/>
        <v>0</v>
      </c>
      <c r="AV37" s="145"/>
      <c r="AW37" s="146">
        <f t="shared" si="38"/>
        <v>0</v>
      </c>
      <c r="AX37" s="145"/>
      <c r="AY37" s="146">
        <f t="shared" si="39"/>
        <v>0</v>
      </c>
      <c r="AZ37" s="145"/>
      <c r="BA37" s="146">
        <f t="shared" si="40"/>
        <v>0</v>
      </c>
      <c r="BB37" s="145"/>
      <c r="BC37" s="146">
        <f t="shared" si="41"/>
        <v>0</v>
      </c>
      <c r="BD37" s="145"/>
      <c r="BE37" s="146">
        <f t="shared" si="42"/>
        <v>0</v>
      </c>
      <c r="BF37" s="147">
        <f t="shared" si="96"/>
        <v>0</v>
      </c>
      <c r="BG37" s="146">
        <f t="shared" si="96"/>
        <v>0</v>
      </c>
      <c r="BH37" s="99"/>
      <c r="BI37" s="100">
        <f t="shared" si="116"/>
        <v>0</v>
      </c>
      <c r="BJ37" s="99"/>
      <c r="BK37" s="100">
        <f t="shared" si="117"/>
        <v>0</v>
      </c>
      <c r="BL37" s="99"/>
      <c r="BM37" s="100">
        <f t="shared" si="118"/>
        <v>0</v>
      </c>
      <c r="BN37" s="99"/>
      <c r="BO37" s="100">
        <f t="shared" si="119"/>
        <v>0</v>
      </c>
      <c r="BP37" s="99"/>
      <c r="BQ37" s="100">
        <f t="shared" si="120"/>
        <v>0</v>
      </c>
      <c r="BR37" s="99"/>
      <c r="BS37" s="100">
        <f t="shared" si="121"/>
        <v>0</v>
      </c>
      <c r="BT37" s="99"/>
      <c r="BU37" s="100">
        <f t="shared" si="122"/>
        <v>0</v>
      </c>
      <c r="BV37" s="99"/>
      <c r="BW37" s="100">
        <f t="shared" si="123"/>
        <v>0</v>
      </c>
      <c r="BX37" s="99"/>
      <c r="BY37" s="100">
        <f t="shared" si="124"/>
        <v>0</v>
      </c>
      <c r="BZ37" s="99"/>
      <c r="CA37" s="100">
        <f t="shared" si="125"/>
        <v>0</v>
      </c>
      <c r="CB37" s="99"/>
      <c r="CC37" s="100">
        <f t="shared" si="126"/>
        <v>0</v>
      </c>
      <c r="CD37" s="99"/>
      <c r="CE37" s="100">
        <f t="shared" si="127"/>
        <v>0</v>
      </c>
      <c r="CF37" s="101">
        <f t="shared" si="128"/>
        <v>0</v>
      </c>
      <c r="CG37" s="100">
        <f t="shared" si="128"/>
        <v>0</v>
      </c>
    </row>
    <row r="38" spans="1:85" s="148" customFormat="1" ht="19.899999999999999" customHeight="1" x14ac:dyDescent="0.5">
      <c r="A38" s="94">
        <v>31</v>
      </c>
      <c r="B38" s="95" t="s">
        <v>108</v>
      </c>
      <c r="C38" s="95" t="s">
        <v>74</v>
      </c>
      <c r="D38" s="94">
        <f t="shared" si="113"/>
        <v>20</v>
      </c>
      <c r="E38" s="94">
        <v>0.68</v>
      </c>
      <c r="F38" s="94" t="s">
        <v>75</v>
      </c>
      <c r="G38" s="94">
        <v>1550</v>
      </c>
      <c r="H38" s="94">
        <v>12</v>
      </c>
      <c r="I38" s="146">
        <f t="shared" si="19"/>
        <v>8.16</v>
      </c>
      <c r="J38" s="94">
        <v>12</v>
      </c>
      <c r="K38" s="146">
        <f t="shared" si="20"/>
        <v>8.16</v>
      </c>
      <c r="L38" s="94"/>
      <c r="M38" s="146">
        <f t="shared" si="21"/>
        <v>0</v>
      </c>
      <c r="N38" s="94"/>
      <c r="O38" s="146">
        <f t="shared" si="22"/>
        <v>0</v>
      </c>
      <c r="P38" s="94"/>
      <c r="Q38" s="146">
        <f t="shared" si="23"/>
        <v>0</v>
      </c>
      <c r="R38" s="171"/>
      <c r="S38" s="146">
        <f t="shared" si="5"/>
        <v>0</v>
      </c>
      <c r="T38" s="94"/>
      <c r="U38" s="146">
        <f t="shared" si="24"/>
        <v>0</v>
      </c>
      <c r="V38" s="94"/>
      <c r="W38" s="146">
        <f t="shared" si="25"/>
        <v>0</v>
      </c>
      <c r="X38" s="94"/>
      <c r="Y38" s="146">
        <f t="shared" si="26"/>
        <v>0</v>
      </c>
      <c r="Z38" s="94"/>
      <c r="AA38" s="146">
        <f t="shared" si="27"/>
        <v>0</v>
      </c>
      <c r="AB38" s="94"/>
      <c r="AC38" s="146">
        <f t="shared" si="28"/>
        <v>0</v>
      </c>
      <c r="AD38" s="94"/>
      <c r="AE38" s="146">
        <f t="shared" si="29"/>
        <v>0</v>
      </c>
      <c r="AF38" s="147">
        <f t="shared" si="114"/>
        <v>24</v>
      </c>
      <c r="AG38" s="146">
        <f t="shared" si="115"/>
        <v>16.32</v>
      </c>
      <c r="AH38" s="145"/>
      <c r="AI38" s="146">
        <f t="shared" si="32"/>
        <v>0</v>
      </c>
      <c r="AJ38" s="145"/>
      <c r="AK38" s="146">
        <f t="shared" si="33"/>
        <v>0</v>
      </c>
      <c r="AL38" s="145"/>
      <c r="AM38" s="146">
        <f t="shared" si="33"/>
        <v>0</v>
      </c>
      <c r="AN38" s="145"/>
      <c r="AO38" s="146">
        <f t="shared" si="34"/>
        <v>0</v>
      </c>
      <c r="AP38" s="145"/>
      <c r="AQ38" s="146">
        <f t="shared" si="35"/>
        <v>0</v>
      </c>
      <c r="AR38" s="145"/>
      <c r="AS38" s="146">
        <f t="shared" si="36"/>
        <v>0</v>
      </c>
      <c r="AT38" s="145"/>
      <c r="AU38" s="146">
        <f t="shared" si="37"/>
        <v>0</v>
      </c>
      <c r="AV38" s="145"/>
      <c r="AW38" s="146">
        <f t="shared" si="38"/>
        <v>0</v>
      </c>
      <c r="AX38" s="145"/>
      <c r="AY38" s="146">
        <f t="shared" si="39"/>
        <v>0</v>
      </c>
      <c r="AZ38" s="145"/>
      <c r="BA38" s="146">
        <f t="shared" si="40"/>
        <v>0</v>
      </c>
      <c r="BB38" s="145"/>
      <c r="BC38" s="146">
        <f t="shared" si="41"/>
        <v>0</v>
      </c>
      <c r="BD38" s="145"/>
      <c r="BE38" s="146">
        <f t="shared" si="42"/>
        <v>0</v>
      </c>
      <c r="BF38" s="147">
        <f t="shared" si="96"/>
        <v>0</v>
      </c>
      <c r="BG38" s="146">
        <f t="shared" si="96"/>
        <v>0</v>
      </c>
      <c r="BH38" s="99"/>
      <c r="BI38" s="100">
        <f t="shared" si="116"/>
        <v>0</v>
      </c>
      <c r="BJ38" s="99"/>
      <c r="BK38" s="100">
        <f t="shared" si="117"/>
        <v>0</v>
      </c>
      <c r="BL38" s="99"/>
      <c r="BM38" s="100">
        <f t="shared" si="118"/>
        <v>0</v>
      </c>
      <c r="BN38" s="99"/>
      <c r="BO38" s="100">
        <f t="shared" si="119"/>
        <v>0</v>
      </c>
      <c r="BP38" s="99"/>
      <c r="BQ38" s="100">
        <f t="shared" si="120"/>
        <v>0</v>
      </c>
      <c r="BR38" s="99"/>
      <c r="BS38" s="100">
        <f t="shared" si="121"/>
        <v>0</v>
      </c>
      <c r="BT38" s="99"/>
      <c r="BU38" s="100">
        <f t="shared" si="122"/>
        <v>0</v>
      </c>
      <c r="BV38" s="99"/>
      <c r="BW38" s="100">
        <f t="shared" si="123"/>
        <v>0</v>
      </c>
      <c r="BX38" s="99"/>
      <c r="BY38" s="100">
        <f t="shared" si="124"/>
        <v>0</v>
      </c>
      <c r="BZ38" s="99"/>
      <c r="CA38" s="100">
        <f t="shared" si="125"/>
        <v>0</v>
      </c>
      <c r="CB38" s="99"/>
      <c r="CC38" s="100">
        <f t="shared" si="126"/>
        <v>0</v>
      </c>
      <c r="CD38" s="99"/>
      <c r="CE38" s="100">
        <f t="shared" si="127"/>
        <v>0</v>
      </c>
      <c r="CF38" s="101">
        <f t="shared" si="128"/>
        <v>0</v>
      </c>
      <c r="CG38" s="100">
        <f t="shared" si="128"/>
        <v>0</v>
      </c>
    </row>
    <row r="39" spans="1:85" s="148" customFormat="1" ht="19.899999999999999" customHeight="1" x14ac:dyDescent="0.5">
      <c r="A39" s="94">
        <v>32</v>
      </c>
      <c r="B39" s="95" t="s">
        <v>108</v>
      </c>
      <c r="C39" s="95" t="s">
        <v>74</v>
      </c>
      <c r="D39" s="94">
        <f t="shared" si="113"/>
        <v>20</v>
      </c>
      <c r="E39" s="94">
        <v>0.64</v>
      </c>
      <c r="F39" s="94" t="s">
        <v>75</v>
      </c>
      <c r="G39" s="94">
        <v>1500</v>
      </c>
      <c r="H39" s="94"/>
      <c r="I39" s="146">
        <f t="shared" si="19"/>
        <v>0</v>
      </c>
      <c r="J39" s="94"/>
      <c r="K39" s="146">
        <f t="shared" si="20"/>
        <v>0</v>
      </c>
      <c r="L39" s="94"/>
      <c r="M39" s="146">
        <f t="shared" si="21"/>
        <v>0</v>
      </c>
      <c r="N39" s="94"/>
      <c r="O39" s="146">
        <f t="shared" si="22"/>
        <v>0</v>
      </c>
      <c r="P39" s="94"/>
      <c r="Q39" s="146">
        <f t="shared" si="23"/>
        <v>0</v>
      </c>
      <c r="R39" s="145"/>
      <c r="S39" s="146">
        <f t="shared" si="5"/>
        <v>0</v>
      </c>
      <c r="T39" s="94"/>
      <c r="U39" s="146">
        <f t="shared" si="24"/>
        <v>0</v>
      </c>
      <c r="V39" s="94"/>
      <c r="W39" s="146">
        <f t="shared" si="25"/>
        <v>0</v>
      </c>
      <c r="X39" s="94"/>
      <c r="Y39" s="146">
        <f t="shared" si="26"/>
        <v>0</v>
      </c>
      <c r="Z39" s="94"/>
      <c r="AA39" s="146">
        <f t="shared" si="27"/>
        <v>0</v>
      </c>
      <c r="AB39" s="94"/>
      <c r="AC39" s="146">
        <f t="shared" si="28"/>
        <v>0</v>
      </c>
      <c r="AD39" s="94"/>
      <c r="AE39" s="146">
        <f t="shared" si="29"/>
        <v>0</v>
      </c>
      <c r="AF39" s="147">
        <f t="shared" si="114"/>
        <v>0</v>
      </c>
      <c r="AG39" s="146">
        <f t="shared" si="115"/>
        <v>0</v>
      </c>
      <c r="AH39" s="145"/>
      <c r="AI39" s="146">
        <f t="shared" si="32"/>
        <v>0</v>
      </c>
      <c r="AJ39" s="145"/>
      <c r="AK39" s="146">
        <f t="shared" si="33"/>
        <v>0</v>
      </c>
      <c r="AL39" s="145"/>
      <c r="AM39" s="146">
        <f t="shared" si="33"/>
        <v>0</v>
      </c>
      <c r="AN39" s="145"/>
      <c r="AO39" s="146">
        <f t="shared" si="34"/>
        <v>0</v>
      </c>
      <c r="AP39" s="145"/>
      <c r="AQ39" s="146">
        <f t="shared" si="35"/>
        <v>0</v>
      </c>
      <c r="AR39" s="145"/>
      <c r="AS39" s="146">
        <f t="shared" si="36"/>
        <v>0</v>
      </c>
      <c r="AT39" s="145"/>
      <c r="AU39" s="146">
        <f t="shared" si="37"/>
        <v>0</v>
      </c>
      <c r="AV39" s="145"/>
      <c r="AW39" s="146">
        <f t="shared" si="38"/>
        <v>0</v>
      </c>
      <c r="AX39" s="145"/>
      <c r="AY39" s="146">
        <f t="shared" si="39"/>
        <v>0</v>
      </c>
      <c r="AZ39" s="145"/>
      <c r="BA39" s="146">
        <f t="shared" si="40"/>
        <v>0</v>
      </c>
      <c r="BB39" s="145"/>
      <c r="BC39" s="146">
        <f t="shared" si="41"/>
        <v>0</v>
      </c>
      <c r="BD39" s="145"/>
      <c r="BE39" s="146">
        <f t="shared" si="42"/>
        <v>0</v>
      </c>
      <c r="BF39" s="147">
        <f t="shared" si="96"/>
        <v>0</v>
      </c>
      <c r="BG39" s="146">
        <f t="shared" si="96"/>
        <v>0</v>
      </c>
      <c r="BH39" s="99"/>
      <c r="BI39" s="100">
        <f t="shared" si="116"/>
        <v>0</v>
      </c>
      <c r="BJ39" s="99"/>
      <c r="BK39" s="100">
        <f t="shared" si="117"/>
        <v>0</v>
      </c>
      <c r="BL39" s="99"/>
      <c r="BM39" s="100">
        <f t="shared" si="118"/>
        <v>0</v>
      </c>
      <c r="BN39" s="99"/>
      <c r="BO39" s="100">
        <f t="shared" si="119"/>
        <v>0</v>
      </c>
      <c r="BP39" s="99"/>
      <c r="BQ39" s="100">
        <f t="shared" si="120"/>
        <v>0</v>
      </c>
      <c r="BR39" s="99"/>
      <c r="BS39" s="100">
        <f t="shared" si="121"/>
        <v>0</v>
      </c>
      <c r="BT39" s="99"/>
      <c r="BU39" s="100">
        <f t="shared" si="122"/>
        <v>0</v>
      </c>
      <c r="BV39" s="99"/>
      <c r="BW39" s="100">
        <f t="shared" si="123"/>
        <v>0</v>
      </c>
      <c r="BX39" s="99"/>
      <c r="BY39" s="100">
        <f t="shared" si="124"/>
        <v>0</v>
      </c>
      <c r="BZ39" s="99"/>
      <c r="CA39" s="100">
        <f t="shared" si="125"/>
        <v>0</v>
      </c>
      <c r="CB39" s="99"/>
      <c r="CC39" s="100">
        <f t="shared" si="126"/>
        <v>0</v>
      </c>
      <c r="CD39" s="99"/>
      <c r="CE39" s="100">
        <f t="shared" si="127"/>
        <v>0</v>
      </c>
      <c r="CF39" s="101">
        <f t="shared" si="128"/>
        <v>0</v>
      </c>
      <c r="CG39" s="100">
        <f t="shared" si="128"/>
        <v>0</v>
      </c>
    </row>
    <row r="40" spans="1:85" s="148" customFormat="1" ht="19.899999999999999" customHeight="1" x14ac:dyDescent="0.5">
      <c r="A40" s="94">
        <v>33</v>
      </c>
      <c r="B40" s="95" t="s">
        <v>109</v>
      </c>
      <c r="C40" s="95" t="s">
        <v>74</v>
      </c>
      <c r="D40" s="94">
        <f t="shared" si="113"/>
        <v>20</v>
      </c>
      <c r="E40" s="94">
        <v>0.64</v>
      </c>
      <c r="F40" s="94" t="s">
        <v>85</v>
      </c>
      <c r="G40" s="94"/>
      <c r="H40" s="94"/>
      <c r="I40" s="146">
        <f t="shared" si="19"/>
        <v>0</v>
      </c>
      <c r="J40" s="94"/>
      <c r="K40" s="146">
        <f t="shared" si="20"/>
        <v>0</v>
      </c>
      <c r="L40" s="94"/>
      <c r="M40" s="146">
        <f t="shared" si="21"/>
        <v>0</v>
      </c>
      <c r="N40" s="94"/>
      <c r="O40" s="146">
        <f t="shared" si="22"/>
        <v>0</v>
      </c>
      <c r="P40" s="94"/>
      <c r="Q40" s="146">
        <f t="shared" si="23"/>
        <v>0</v>
      </c>
      <c r="R40" s="145"/>
      <c r="S40" s="146">
        <f t="shared" si="5"/>
        <v>0</v>
      </c>
      <c r="T40" s="94"/>
      <c r="U40" s="146">
        <f t="shared" si="24"/>
        <v>0</v>
      </c>
      <c r="V40" s="94"/>
      <c r="W40" s="146">
        <f t="shared" si="25"/>
        <v>0</v>
      </c>
      <c r="X40" s="94"/>
      <c r="Y40" s="146">
        <f t="shared" si="26"/>
        <v>0</v>
      </c>
      <c r="Z40" s="94"/>
      <c r="AA40" s="146">
        <f t="shared" si="27"/>
        <v>0</v>
      </c>
      <c r="AB40" s="94"/>
      <c r="AC40" s="146">
        <f t="shared" si="28"/>
        <v>0</v>
      </c>
      <c r="AD40" s="94"/>
      <c r="AE40" s="146">
        <f t="shared" si="29"/>
        <v>0</v>
      </c>
      <c r="AF40" s="147">
        <f t="shared" si="114"/>
        <v>0</v>
      </c>
      <c r="AG40" s="146">
        <f t="shared" si="115"/>
        <v>0</v>
      </c>
      <c r="AH40" s="145"/>
      <c r="AI40" s="146">
        <f t="shared" si="32"/>
        <v>0</v>
      </c>
      <c r="AJ40" s="145"/>
      <c r="AK40" s="146">
        <f t="shared" si="33"/>
        <v>0</v>
      </c>
      <c r="AL40" s="145"/>
      <c r="AM40" s="146">
        <f t="shared" si="33"/>
        <v>0</v>
      </c>
      <c r="AN40" s="145"/>
      <c r="AO40" s="146">
        <f t="shared" si="34"/>
        <v>0</v>
      </c>
      <c r="AP40" s="145"/>
      <c r="AQ40" s="146">
        <f t="shared" si="35"/>
        <v>0</v>
      </c>
      <c r="AR40" s="145"/>
      <c r="AS40" s="146">
        <f t="shared" si="36"/>
        <v>0</v>
      </c>
      <c r="AT40" s="145"/>
      <c r="AU40" s="146">
        <f t="shared" si="37"/>
        <v>0</v>
      </c>
      <c r="AV40" s="145"/>
      <c r="AW40" s="146">
        <f t="shared" si="38"/>
        <v>0</v>
      </c>
      <c r="AX40" s="145"/>
      <c r="AY40" s="146">
        <f t="shared" si="39"/>
        <v>0</v>
      </c>
      <c r="AZ40" s="145"/>
      <c r="BA40" s="146">
        <f t="shared" si="40"/>
        <v>0</v>
      </c>
      <c r="BB40" s="145"/>
      <c r="BC40" s="146">
        <f t="shared" si="41"/>
        <v>0</v>
      </c>
      <c r="BD40" s="145"/>
      <c r="BE40" s="146">
        <f t="shared" si="42"/>
        <v>0</v>
      </c>
      <c r="BF40" s="147">
        <f t="shared" si="96"/>
        <v>0</v>
      </c>
      <c r="BG40" s="146">
        <f t="shared" si="96"/>
        <v>0</v>
      </c>
      <c r="BH40" s="99"/>
      <c r="BI40" s="100">
        <f t="shared" si="116"/>
        <v>0</v>
      </c>
      <c r="BJ40" s="99"/>
      <c r="BK40" s="100">
        <f t="shared" si="117"/>
        <v>0</v>
      </c>
      <c r="BL40" s="99"/>
      <c r="BM40" s="100">
        <f t="shared" si="118"/>
        <v>0</v>
      </c>
      <c r="BN40" s="99"/>
      <c r="BO40" s="100">
        <f t="shared" si="119"/>
        <v>0</v>
      </c>
      <c r="BP40" s="99"/>
      <c r="BQ40" s="100">
        <f t="shared" si="120"/>
        <v>0</v>
      </c>
      <c r="BR40" s="99"/>
      <c r="BS40" s="100">
        <f t="shared" si="121"/>
        <v>0</v>
      </c>
      <c r="BT40" s="99"/>
      <c r="BU40" s="100">
        <f t="shared" si="122"/>
        <v>0</v>
      </c>
      <c r="BV40" s="99"/>
      <c r="BW40" s="100">
        <f t="shared" si="123"/>
        <v>0</v>
      </c>
      <c r="BX40" s="99"/>
      <c r="BY40" s="100">
        <f t="shared" si="124"/>
        <v>0</v>
      </c>
      <c r="BZ40" s="99"/>
      <c r="CA40" s="100">
        <f t="shared" si="125"/>
        <v>0</v>
      </c>
      <c r="CB40" s="99"/>
      <c r="CC40" s="100">
        <f t="shared" si="126"/>
        <v>0</v>
      </c>
      <c r="CD40" s="99"/>
      <c r="CE40" s="100">
        <f t="shared" si="127"/>
        <v>0</v>
      </c>
      <c r="CF40" s="101">
        <f t="shared" si="128"/>
        <v>0</v>
      </c>
      <c r="CG40" s="100">
        <f t="shared" si="128"/>
        <v>0</v>
      </c>
    </row>
    <row r="41" spans="1:85" s="148" customFormat="1" ht="19.899999999999999" customHeight="1" x14ac:dyDescent="0.5">
      <c r="A41" s="94">
        <v>34</v>
      </c>
      <c r="B41" s="95" t="s">
        <v>107</v>
      </c>
      <c r="C41" s="95" t="s">
        <v>74</v>
      </c>
      <c r="D41" s="94">
        <f t="shared" si="113"/>
        <v>20</v>
      </c>
      <c r="E41" s="94">
        <v>0.64</v>
      </c>
      <c r="F41" s="94" t="s">
        <v>85</v>
      </c>
      <c r="G41" s="94">
        <v>1350</v>
      </c>
      <c r="H41" s="94"/>
      <c r="I41" s="146">
        <f t="shared" si="19"/>
        <v>0</v>
      </c>
      <c r="J41" s="94"/>
      <c r="K41" s="146">
        <f t="shared" si="20"/>
        <v>0</v>
      </c>
      <c r="L41" s="94"/>
      <c r="M41" s="146">
        <f t="shared" si="21"/>
        <v>0</v>
      </c>
      <c r="N41" s="94"/>
      <c r="O41" s="146">
        <f t="shared" si="22"/>
        <v>0</v>
      </c>
      <c r="P41" s="94"/>
      <c r="Q41" s="146">
        <f t="shared" si="23"/>
        <v>0</v>
      </c>
      <c r="R41" s="171"/>
      <c r="S41" s="146">
        <f t="shared" si="5"/>
        <v>0</v>
      </c>
      <c r="T41" s="94"/>
      <c r="U41" s="146">
        <f t="shared" si="24"/>
        <v>0</v>
      </c>
      <c r="V41" s="94"/>
      <c r="W41" s="146">
        <f t="shared" si="25"/>
        <v>0</v>
      </c>
      <c r="X41" s="94"/>
      <c r="Y41" s="146">
        <f t="shared" si="26"/>
        <v>0</v>
      </c>
      <c r="Z41" s="94"/>
      <c r="AA41" s="146">
        <f t="shared" si="27"/>
        <v>0</v>
      </c>
      <c r="AB41" s="94"/>
      <c r="AC41" s="146">
        <f t="shared" si="28"/>
        <v>0</v>
      </c>
      <c r="AD41" s="94"/>
      <c r="AE41" s="146">
        <f t="shared" si="29"/>
        <v>0</v>
      </c>
      <c r="AF41" s="147">
        <f t="shared" si="114"/>
        <v>0</v>
      </c>
      <c r="AG41" s="146">
        <f t="shared" si="115"/>
        <v>0</v>
      </c>
      <c r="AH41" s="145"/>
      <c r="AI41" s="146">
        <f t="shared" si="32"/>
        <v>0</v>
      </c>
      <c r="AJ41" s="145"/>
      <c r="AK41" s="146">
        <f t="shared" si="33"/>
        <v>0</v>
      </c>
      <c r="AL41" s="145"/>
      <c r="AM41" s="146">
        <f t="shared" si="33"/>
        <v>0</v>
      </c>
      <c r="AN41" s="145"/>
      <c r="AO41" s="146">
        <f t="shared" si="34"/>
        <v>0</v>
      </c>
      <c r="AP41" s="145"/>
      <c r="AQ41" s="146">
        <f t="shared" si="35"/>
        <v>0</v>
      </c>
      <c r="AR41" s="145"/>
      <c r="AS41" s="146">
        <f t="shared" si="36"/>
        <v>0</v>
      </c>
      <c r="AT41" s="145"/>
      <c r="AU41" s="146">
        <f t="shared" si="37"/>
        <v>0</v>
      </c>
      <c r="AV41" s="145"/>
      <c r="AW41" s="146">
        <f t="shared" si="38"/>
        <v>0</v>
      </c>
      <c r="AX41" s="145"/>
      <c r="AY41" s="146">
        <f t="shared" si="39"/>
        <v>0</v>
      </c>
      <c r="AZ41" s="145"/>
      <c r="BA41" s="146">
        <f t="shared" si="40"/>
        <v>0</v>
      </c>
      <c r="BB41" s="145"/>
      <c r="BC41" s="146">
        <f t="shared" si="41"/>
        <v>0</v>
      </c>
      <c r="BD41" s="145"/>
      <c r="BE41" s="146">
        <f t="shared" si="42"/>
        <v>0</v>
      </c>
      <c r="BF41" s="147">
        <f t="shared" si="96"/>
        <v>0</v>
      </c>
      <c r="BG41" s="146">
        <f t="shared" si="96"/>
        <v>0</v>
      </c>
      <c r="BH41" s="99"/>
      <c r="BI41" s="100">
        <f t="shared" si="116"/>
        <v>0</v>
      </c>
      <c r="BJ41" s="99"/>
      <c r="BK41" s="100">
        <f t="shared" si="117"/>
        <v>0</v>
      </c>
      <c r="BL41" s="99"/>
      <c r="BM41" s="100">
        <f t="shared" si="118"/>
        <v>0</v>
      </c>
      <c r="BN41" s="99"/>
      <c r="BO41" s="100">
        <f t="shared" si="119"/>
        <v>0</v>
      </c>
      <c r="BP41" s="99"/>
      <c r="BQ41" s="100">
        <f t="shared" si="120"/>
        <v>0</v>
      </c>
      <c r="BR41" s="99"/>
      <c r="BS41" s="100">
        <f t="shared" si="121"/>
        <v>0</v>
      </c>
      <c r="BT41" s="99"/>
      <c r="BU41" s="100">
        <f t="shared" si="122"/>
        <v>0</v>
      </c>
      <c r="BV41" s="99"/>
      <c r="BW41" s="100">
        <f t="shared" si="123"/>
        <v>0</v>
      </c>
      <c r="BX41" s="99"/>
      <c r="BY41" s="100">
        <f t="shared" si="124"/>
        <v>0</v>
      </c>
      <c r="BZ41" s="99"/>
      <c r="CA41" s="100">
        <f t="shared" si="125"/>
        <v>0</v>
      </c>
      <c r="CB41" s="99"/>
      <c r="CC41" s="100">
        <f t="shared" si="126"/>
        <v>0</v>
      </c>
      <c r="CD41" s="99"/>
      <c r="CE41" s="100">
        <f t="shared" si="127"/>
        <v>0</v>
      </c>
      <c r="CF41" s="101">
        <f t="shared" si="128"/>
        <v>0</v>
      </c>
      <c r="CG41" s="100">
        <f t="shared" si="128"/>
        <v>0</v>
      </c>
    </row>
    <row r="42" spans="1:85" s="148" customFormat="1" ht="19.899999999999999" customHeight="1" x14ac:dyDescent="0.5">
      <c r="A42" s="94">
        <v>35</v>
      </c>
      <c r="B42" s="95" t="s">
        <v>107</v>
      </c>
      <c r="C42" s="95" t="s">
        <v>74</v>
      </c>
      <c r="D42" s="94">
        <f t="shared" si="113"/>
        <v>20</v>
      </c>
      <c r="E42" s="94">
        <v>0.64</v>
      </c>
      <c r="F42" s="94" t="s">
        <v>83</v>
      </c>
      <c r="G42" s="94"/>
      <c r="H42" s="94"/>
      <c r="I42" s="146">
        <f t="shared" si="19"/>
        <v>0</v>
      </c>
      <c r="J42" s="94"/>
      <c r="K42" s="146">
        <f t="shared" si="20"/>
        <v>0</v>
      </c>
      <c r="L42" s="94"/>
      <c r="M42" s="146">
        <f t="shared" si="21"/>
        <v>0</v>
      </c>
      <c r="N42" s="94"/>
      <c r="O42" s="146">
        <f t="shared" si="22"/>
        <v>0</v>
      </c>
      <c r="P42" s="94"/>
      <c r="Q42" s="146">
        <f t="shared" si="23"/>
        <v>0</v>
      </c>
      <c r="R42" s="145"/>
      <c r="S42" s="146">
        <f t="shared" si="5"/>
        <v>0</v>
      </c>
      <c r="T42" s="94"/>
      <c r="U42" s="146">
        <f t="shared" si="24"/>
        <v>0</v>
      </c>
      <c r="V42" s="94"/>
      <c r="W42" s="146">
        <f t="shared" si="25"/>
        <v>0</v>
      </c>
      <c r="X42" s="94"/>
      <c r="Y42" s="146">
        <f t="shared" si="26"/>
        <v>0</v>
      </c>
      <c r="Z42" s="94"/>
      <c r="AA42" s="146">
        <f t="shared" si="27"/>
        <v>0</v>
      </c>
      <c r="AB42" s="94"/>
      <c r="AC42" s="146">
        <f t="shared" si="28"/>
        <v>0</v>
      </c>
      <c r="AD42" s="94"/>
      <c r="AE42" s="146">
        <f t="shared" si="29"/>
        <v>0</v>
      </c>
      <c r="AF42" s="147">
        <f t="shared" si="114"/>
        <v>0</v>
      </c>
      <c r="AG42" s="146">
        <f t="shared" si="115"/>
        <v>0</v>
      </c>
      <c r="AH42" s="145"/>
      <c r="AI42" s="146">
        <f t="shared" si="32"/>
        <v>0</v>
      </c>
      <c r="AJ42" s="145"/>
      <c r="AK42" s="146">
        <f t="shared" si="33"/>
        <v>0</v>
      </c>
      <c r="AL42" s="145"/>
      <c r="AM42" s="146">
        <f t="shared" si="33"/>
        <v>0</v>
      </c>
      <c r="AN42" s="145"/>
      <c r="AO42" s="146">
        <f t="shared" si="34"/>
        <v>0</v>
      </c>
      <c r="AP42" s="145"/>
      <c r="AQ42" s="146">
        <f t="shared" si="35"/>
        <v>0</v>
      </c>
      <c r="AR42" s="145"/>
      <c r="AS42" s="146">
        <f t="shared" si="36"/>
        <v>0</v>
      </c>
      <c r="AT42" s="145"/>
      <c r="AU42" s="146">
        <f t="shared" si="37"/>
        <v>0</v>
      </c>
      <c r="AV42" s="145"/>
      <c r="AW42" s="146">
        <f t="shared" si="38"/>
        <v>0</v>
      </c>
      <c r="AX42" s="145"/>
      <c r="AY42" s="146">
        <f t="shared" si="39"/>
        <v>0</v>
      </c>
      <c r="AZ42" s="145"/>
      <c r="BA42" s="146">
        <f t="shared" si="40"/>
        <v>0</v>
      </c>
      <c r="BB42" s="145"/>
      <c r="BC42" s="146">
        <f t="shared" si="41"/>
        <v>0</v>
      </c>
      <c r="BD42" s="145"/>
      <c r="BE42" s="146">
        <f t="shared" si="42"/>
        <v>0</v>
      </c>
      <c r="BF42" s="147">
        <f t="shared" si="96"/>
        <v>0</v>
      </c>
      <c r="BG42" s="146">
        <f t="shared" si="96"/>
        <v>0</v>
      </c>
      <c r="BH42" s="99"/>
      <c r="BI42" s="100">
        <f t="shared" si="116"/>
        <v>0</v>
      </c>
      <c r="BJ42" s="99"/>
      <c r="BK42" s="100">
        <f t="shared" si="117"/>
        <v>0</v>
      </c>
      <c r="BL42" s="99"/>
      <c r="BM42" s="100">
        <f t="shared" si="118"/>
        <v>0</v>
      </c>
      <c r="BN42" s="99"/>
      <c r="BO42" s="100">
        <f t="shared" si="119"/>
        <v>0</v>
      </c>
      <c r="BP42" s="99"/>
      <c r="BQ42" s="100">
        <f t="shared" si="120"/>
        <v>0</v>
      </c>
      <c r="BR42" s="99"/>
      <c r="BS42" s="100">
        <f t="shared" si="121"/>
        <v>0</v>
      </c>
      <c r="BT42" s="99"/>
      <c r="BU42" s="100">
        <f t="shared" si="122"/>
        <v>0</v>
      </c>
      <c r="BV42" s="99"/>
      <c r="BW42" s="100">
        <f t="shared" si="123"/>
        <v>0</v>
      </c>
      <c r="BX42" s="99"/>
      <c r="BY42" s="100">
        <f t="shared" si="124"/>
        <v>0</v>
      </c>
      <c r="BZ42" s="99"/>
      <c r="CA42" s="100">
        <f t="shared" si="125"/>
        <v>0</v>
      </c>
      <c r="CB42" s="99"/>
      <c r="CC42" s="100">
        <f t="shared" si="126"/>
        <v>0</v>
      </c>
      <c r="CD42" s="99"/>
      <c r="CE42" s="100">
        <f t="shared" si="127"/>
        <v>0</v>
      </c>
      <c r="CF42" s="101">
        <f t="shared" si="128"/>
        <v>0</v>
      </c>
      <c r="CG42" s="100">
        <f t="shared" si="128"/>
        <v>0</v>
      </c>
    </row>
    <row r="43" spans="1:85" s="148" customFormat="1" ht="19.899999999999999" customHeight="1" x14ac:dyDescent="0.5">
      <c r="A43" s="94">
        <v>36</v>
      </c>
      <c r="B43" s="95" t="s">
        <v>110</v>
      </c>
      <c r="C43" s="95" t="s">
        <v>74</v>
      </c>
      <c r="D43" s="94">
        <f t="shared" si="113"/>
        <v>20</v>
      </c>
      <c r="E43" s="94">
        <v>0.68</v>
      </c>
      <c r="F43" s="94" t="s">
        <v>111</v>
      </c>
      <c r="G43" s="94"/>
      <c r="H43" s="94"/>
      <c r="I43" s="146">
        <f t="shared" si="19"/>
        <v>0</v>
      </c>
      <c r="J43" s="94"/>
      <c r="K43" s="146">
        <f t="shared" si="20"/>
        <v>0</v>
      </c>
      <c r="L43" s="94"/>
      <c r="M43" s="146">
        <f t="shared" si="21"/>
        <v>0</v>
      </c>
      <c r="N43" s="94"/>
      <c r="O43" s="146">
        <f t="shared" si="22"/>
        <v>0</v>
      </c>
      <c r="P43" s="94"/>
      <c r="Q43" s="146">
        <f t="shared" si="23"/>
        <v>0</v>
      </c>
      <c r="R43" s="145"/>
      <c r="S43" s="146">
        <f t="shared" si="5"/>
        <v>0</v>
      </c>
      <c r="T43" s="94"/>
      <c r="U43" s="146">
        <f t="shared" si="24"/>
        <v>0</v>
      </c>
      <c r="V43" s="94"/>
      <c r="W43" s="146">
        <f t="shared" si="25"/>
        <v>0</v>
      </c>
      <c r="X43" s="94"/>
      <c r="Y43" s="146">
        <f t="shared" si="26"/>
        <v>0</v>
      </c>
      <c r="Z43" s="94"/>
      <c r="AA43" s="146">
        <f t="shared" si="27"/>
        <v>0</v>
      </c>
      <c r="AB43" s="94"/>
      <c r="AC43" s="146">
        <f t="shared" si="28"/>
        <v>0</v>
      </c>
      <c r="AD43" s="94"/>
      <c r="AE43" s="146">
        <f t="shared" si="29"/>
        <v>0</v>
      </c>
      <c r="AF43" s="147">
        <f t="shared" si="114"/>
        <v>0</v>
      </c>
      <c r="AG43" s="146">
        <f t="shared" si="115"/>
        <v>0</v>
      </c>
      <c r="AH43" s="145"/>
      <c r="AI43" s="146">
        <f t="shared" si="32"/>
        <v>0</v>
      </c>
      <c r="AJ43" s="145"/>
      <c r="AK43" s="146">
        <f t="shared" si="33"/>
        <v>0</v>
      </c>
      <c r="AL43" s="145"/>
      <c r="AM43" s="146">
        <f t="shared" si="33"/>
        <v>0</v>
      </c>
      <c r="AN43" s="145"/>
      <c r="AO43" s="146">
        <f t="shared" si="34"/>
        <v>0</v>
      </c>
      <c r="AP43" s="145"/>
      <c r="AQ43" s="146">
        <f t="shared" si="35"/>
        <v>0</v>
      </c>
      <c r="AR43" s="145"/>
      <c r="AS43" s="146">
        <f t="shared" si="36"/>
        <v>0</v>
      </c>
      <c r="AT43" s="145"/>
      <c r="AU43" s="146">
        <f t="shared" si="37"/>
        <v>0</v>
      </c>
      <c r="AV43" s="145"/>
      <c r="AW43" s="146">
        <f t="shared" si="38"/>
        <v>0</v>
      </c>
      <c r="AX43" s="145"/>
      <c r="AY43" s="146">
        <f t="shared" si="39"/>
        <v>0</v>
      </c>
      <c r="AZ43" s="145"/>
      <c r="BA43" s="146">
        <f t="shared" si="40"/>
        <v>0</v>
      </c>
      <c r="BB43" s="145"/>
      <c r="BC43" s="146">
        <f t="shared" si="41"/>
        <v>0</v>
      </c>
      <c r="BD43" s="145"/>
      <c r="BE43" s="146">
        <f t="shared" si="42"/>
        <v>0</v>
      </c>
      <c r="BF43" s="147">
        <f t="shared" si="96"/>
        <v>0</v>
      </c>
      <c r="BG43" s="146">
        <f t="shared" si="96"/>
        <v>0</v>
      </c>
      <c r="BH43" s="99"/>
      <c r="BI43" s="100">
        <f t="shared" si="116"/>
        <v>0</v>
      </c>
      <c r="BJ43" s="99"/>
      <c r="BK43" s="100">
        <f t="shared" si="117"/>
        <v>0</v>
      </c>
      <c r="BL43" s="99"/>
      <c r="BM43" s="100">
        <f t="shared" si="118"/>
        <v>0</v>
      </c>
      <c r="BN43" s="99"/>
      <c r="BO43" s="100">
        <f t="shared" si="119"/>
        <v>0</v>
      </c>
      <c r="BP43" s="99"/>
      <c r="BQ43" s="100">
        <f t="shared" si="120"/>
        <v>0</v>
      </c>
      <c r="BR43" s="99"/>
      <c r="BS43" s="100">
        <f t="shared" si="121"/>
        <v>0</v>
      </c>
      <c r="BT43" s="99"/>
      <c r="BU43" s="100">
        <f t="shared" si="122"/>
        <v>0</v>
      </c>
      <c r="BV43" s="99"/>
      <c r="BW43" s="100">
        <f t="shared" si="123"/>
        <v>0</v>
      </c>
      <c r="BX43" s="99"/>
      <c r="BY43" s="100">
        <f t="shared" si="124"/>
        <v>0</v>
      </c>
      <c r="BZ43" s="99"/>
      <c r="CA43" s="100">
        <f t="shared" si="125"/>
        <v>0</v>
      </c>
      <c r="CB43" s="99"/>
      <c r="CC43" s="100">
        <f t="shared" si="126"/>
        <v>0</v>
      </c>
      <c r="CD43" s="99"/>
      <c r="CE43" s="100">
        <f t="shared" si="127"/>
        <v>0</v>
      </c>
      <c r="CF43" s="101">
        <f t="shared" si="128"/>
        <v>0</v>
      </c>
      <c r="CG43" s="100">
        <f t="shared" si="128"/>
        <v>0</v>
      </c>
    </row>
    <row r="44" spans="1:85" s="148" customFormat="1" ht="19.899999999999999" customHeight="1" x14ac:dyDescent="0.5">
      <c r="A44" s="94">
        <v>37</v>
      </c>
      <c r="B44" s="95" t="s">
        <v>110</v>
      </c>
      <c r="C44" s="95" t="s">
        <v>74</v>
      </c>
      <c r="D44" s="94">
        <f t="shared" si="113"/>
        <v>20</v>
      </c>
      <c r="E44" s="94">
        <v>0.64</v>
      </c>
      <c r="F44" s="94" t="s">
        <v>85</v>
      </c>
      <c r="G44" s="94"/>
      <c r="H44" s="94"/>
      <c r="I44" s="146">
        <f t="shared" si="19"/>
        <v>0</v>
      </c>
      <c r="J44" s="94"/>
      <c r="K44" s="146">
        <f t="shared" si="20"/>
        <v>0</v>
      </c>
      <c r="L44" s="94"/>
      <c r="M44" s="146">
        <f t="shared" si="21"/>
        <v>0</v>
      </c>
      <c r="N44" s="94"/>
      <c r="O44" s="146">
        <f t="shared" si="22"/>
        <v>0</v>
      </c>
      <c r="P44" s="94"/>
      <c r="Q44" s="146">
        <f t="shared" si="23"/>
        <v>0</v>
      </c>
      <c r="R44" s="145"/>
      <c r="S44" s="146">
        <f t="shared" si="5"/>
        <v>0</v>
      </c>
      <c r="T44" s="94"/>
      <c r="U44" s="146">
        <f t="shared" si="24"/>
        <v>0</v>
      </c>
      <c r="V44" s="94"/>
      <c r="W44" s="146">
        <f t="shared" si="25"/>
        <v>0</v>
      </c>
      <c r="X44" s="94"/>
      <c r="Y44" s="146">
        <f t="shared" si="26"/>
        <v>0</v>
      </c>
      <c r="Z44" s="94"/>
      <c r="AA44" s="146">
        <f t="shared" si="27"/>
        <v>0</v>
      </c>
      <c r="AB44" s="94"/>
      <c r="AC44" s="146">
        <f t="shared" si="28"/>
        <v>0</v>
      </c>
      <c r="AD44" s="94"/>
      <c r="AE44" s="146">
        <f t="shared" si="29"/>
        <v>0</v>
      </c>
      <c r="AF44" s="147">
        <f t="shared" si="114"/>
        <v>0</v>
      </c>
      <c r="AG44" s="146">
        <f t="shared" si="115"/>
        <v>0</v>
      </c>
      <c r="AH44" s="145"/>
      <c r="AI44" s="146">
        <f t="shared" si="32"/>
        <v>0</v>
      </c>
      <c r="AJ44" s="145"/>
      <c r="AK44" s="146">
        <f t="shared" si="33"/>
        <v>0</v>
      </c>
      <c r="AL44" s="145"/>
      <c r="AM44" s="146">
        <f t="shared" si="33"/>
        <v>0</v>
      </c>
      <c r="AN44" s="145"/>
      <c r="AO44" s="146">
        <f t="shared" si="34"/>
        <v>0</v>
      </c>
      <c r="AP44" s="145"/>
      <c r="AQ44" s="146">
        <f t="shared" si="35"/>
        <v>0</v>
      </c>
      <c r="AR44" s="145"/>
      <c r="AS44" s="146">
        <f t="shared" si="36"/>
        <v>0</v>
      </c>
      <c r="AT44" s="145"/>
      <c r="AU44" s="146">
        <f t="shared" si="37"/>
        <v>0</v>
      </c>
      <c r="AV44" s="145"/>
      <c r="AW44" s="146">
        <f t="shared" si="38"/>
        <v>0</v>
      </c>
      <c r="AX44" s="145"/>
      <c r="AY44" s="146">
        <f t="shared" si="39"/>
        <v>0</v>
      </c>
      <c r="AZ44" s="145"/>
      <c r="BA44" s="146">
        <f t="shared" si="40"/>
        <v>0</v>
      </c>
      <c r="BB44" s="145"/>
      <c r="BC44" s="146">
        <f t="shared" si="41"/>
        <v>0</v>
      </c>
      <c r="BD44" s="145"/>
      <c r="BE44" s="146">
        <f t="shared" si="42"/>
        <v>0</v>
      </c>
      <c r="BF44" s="147">
        <f t="shared" si="96"/>
        <v>0</v>
      </c>
      <c r="BG44" s="146">
        <f t="shared" si="96"/>
        <v>0</v>
      </c>
      <c r="BH44" s="99"/>
      <c r="BI44" s="100">
        <f t="shared" si="116"/>
        <v>0</v>
      </c>
      <c r="BJ44" s="99"/>
      <c r="BK44" s="100">
        <f t="shared" si="117"/>
        <v>0</v>
      </c>
      <c r="BL44" s="99"/>
      <c r="BM44" s="100">
        <f t="shared" si="118"/>
        <v>0</v>
      </c>
      <c r="BN44" s="99"/>
      <c r="BO44" s="100">
        <f t="shared" si="119"/>
        <v>0</v>
      </c>
      <c r="BP44" s="99"/>
      <c r="BQ44" s="100">
        <f t="shared" si="120"/>
        <v>0</v>
      </c>
      <c r="BR44" s="99"/>
      <c r="BS44" s="100">
        <f t="shared" si="121"/>
        <v>0</v>
      </c>
      <c r="BT44" s="99"/>
      <c r="BU44" s="100">
        <f t="shared" si="122"/>
        <v>0</v>
      </c>
      <c r="BV44" s="99"/>
      <c r="BW44" s="100">
        <f t="shared" si="123"/>
        <v>0</v>
      </c>
      <c r="BX44" s="99"/>
      <c r="BY44" s="100">
        <f t="shared" si="124"/>
        <v>0</v>
      </c>
      <c r="BZ44" s="99"/>
      <c r="CA44" s="100">
        <f t="shared" si="125"/>
        <v>0</v>
      </c>
      <c r="CB44" s="99"/>
      <c r="CC44" s="100">
        <f t="shared" si="126"/>
        <v>0</v>
      </c>
      <c r="CD44" s="99"/>
      <c r="CE44" s="100">
        <f t="shared" si="127"/>
        <v>0</v>
      </c>
      <c r="CF44" s="101">
        <f t="shared" si="128"/>
        <v>0</v>
      </c>
      <c r="CG44" s="100">
        <f t="shared" si="128"/>
        <v>0</v>
      </c>
    </row>
    <row r="45" spans="1:85" s="148" customFormat="1" ht="19.899999999999999" customHeight="1" x14ac:dyDescent="0.5">
      <c r="A45" s="94">
        <v>38</v>
      </c>
      <c r="B45" s="95" t="s">
        <v>112</v>
      </c>
      <c r="C45" s="95" t="s">
        <v>74</v>
      </c>
      <c r="D45" s="94">
        <f t="shared" si="113"/>
        <v>20</v>
      </c>
      <c r="E45" s="94">
        <v>0.64</v>
      </c>
      <c r="F45" s="94" t="s">
        <v>85</v>
      </c>
      <c r="G45" s="94"/>
      <c r="H45" s="94"/>
      <c r="I45" s="146">
        <f t="shared" si="19"/>
        <v>0</v>
      </c>
      <c r="J45" s="94"/>
      <c r="K45" s="146">
        <f t="shared" si="20"/>
        <v>0</v>
      </c>
      <c r="L45" s="94"/>
      <c r="M45" s="146">
        <f t="shared" si="21"/>
        <v>0</v>
      </c>
      <c r="N45" s="94"/>
      <c r="O45" s="146">
        <f t="shared" si="22"/>
        <v>0</v>
      </c>
      <c r="P45" s="94"/>
      <c r="Q45" s="146">
        <f t="shared" si="23"/>
        <v>0</v>
      </c>
      <c r="R45" s="145"/>
      <c r="S45" s="146">
        <f t="shared" si="5"/>
        <v>0</v>
      </c>
      <c r="T45" s="94"/>
      <c r="U45" s="146">
        <f t="shared" si="24"/>
        <v>0</v>
      </c>
      <c r="V45" s="94"/>
      <c r="W45" s="146">
        <f t="shared" si="25"/>
        <v>0</v>
      </c>
      <c r="X45" s="94"/>
      <c r="Y45" s="146">
        <f t="shared" si="26"/>
        <v>0</v>
      </c>
      <c r="Z45" s="94"/>
      <c r="AA45" s="146">
        <f t="shared" si="27"/>
        <v>0</v>
      </c>
      <c r="AB45" s="94"/>
      <c r="AC45" s="146">
        <f t="shared" si="28"/>
        <v>0</v>
      </c>
      <c r="AD45" s="94"/>
      <c r="AE45" s="146">
        <f t="shared" si="29"/>
        <v>0</v>
      </c>
      <c r="AF45" s="147">
        <f t="shared" si="114"/>
        <v>0</v>
      </c>
      <c r="AG45" s="146">
        <f t="shared" si="115"/>
        <v>0</v>
      </c>
      <c r="AH45" s="145"/>
      <c r="AI45" s="146">
        <f t="shared" si="32"/>
        <v>0</v>
      </c>
      <c r="AJ45" s="145"/>
      <c r="AK45" s="146">
        <f t="shared" si="33"/>
        <v>0</v>
      </c>
      <c r="AL45" s="145"/>
      <c r="AM45" s="146">
        <f t="shared" si="33"/>
        <v>0</v>
      </c>
      <c r="AN45" s="145"/>
      <c r="AO45" s="146">
        <f t="shared" si="34"/>
        <v>0</v>
      </c>
      <c r="AP45" s="145"/>
      <c r="AQ45" s="146">
        <f t="shared" si="35"/>
        <v>0</v>
      </c>
      <c r="AR45" s="145"/>
      <c r="AS45" s="146">
        <f t="shared" si="36"/>
        <v>0</v>
      </c>
      <c r="AT45" s="145"/>
      <c r="AU45" s="146">
        <f t="shared" si="37"/>
        <v>0</v>
      </c>
      <c r="AV45" s="145"/>
      <c r="AW45" s="146">
        <f t="shared" si="38"/>
        <v>0</v>
      </c>
      <c r="AX45" s="145"/>
      <c r="AY45" s="146">
        <f t="shared" si="39"/>
        <v>0</v>
      </c>
      <c r="AZ45" s="145"/>
      <c r="BA45" s="146">
        <f t="shared" si="40"/>
        <v>0</v>
      </c>
      <c r="BB45" s="145"/>
      <c r="BC45" s="146">
        <f t="shared" si="41"/>
        <v>0</v>
      </c>
      <c r="BD45" s="145"/>
      <c r="BE45" s="146">
        <f t="shared" si="42"/>
        <v>0</v>
      </c>
      <c r="BF45" s="147">
        <f t="shared" si="96"/>
        <v>0</v>
      </c>
      <c r="BG45" s="146">
        <f t="shared" si="96"/>
        <v>0</v>
      </c>
      <c r="BH45" s="99"/>
      <c r="BI45" s="100">
        <f t="shared" si="116"/>
        <v>0</v>
      </c>
      <c r="BJ45" s="99"/>
      <c r="BK45" s="100">
        <f t="shared" si="117"/>
        <v>0</v>
      </c>
      <c r="BL45" s="99"/>
      <c r="BM45" s="100">
        <f t="shared" si="118"/>
        <v>0</v>
      </c>
      <c r="BN45" s="99"/>
      <c r="BO45" s="100">
        <f t="shared" si="119"/>
        <v>0</v>
      </c>
      <c r="BP45" s="99"/>
      <c r="BQ45" s="100">
        <f t="shared" si="120"/>
        <v>0</v>
      </c>
      <c r="BR45" s="99"/>
      <c r="BS45" s="100">
        <f t="shared" si="121"/>
        <v>0</v>
      </c>
      <c r="BT45" s="99"/>
      <c r="BU45" s="100">
        <f t="shared" si="122"/>
        <v>0</v>
      </c>
      <c r="BV45" s="99"/>
      <c r="BW45" s="100">
        <f t="shared" si="123"/>
        <v>0</v>
      </c>
      <c r="BX45" s="99"/>
      <c r="BY45" s="100">
        <f t="shared" si="124"/>
        <v>0</v>
      </c>
      <c r="BZ45" s="99"/>
      <c r="CA45" s="100">
        <f t="shared" si="125"/>
        <v>0</v>
      </c>
      <c r="CB45" s="99"/>
      <c r="CC45" s="100">
        <f t="shared" si="126"/>
        <v>0</v>
      </c>
      <c r="CD45" s="99"/>
      <c r="CE45" s="100">
        <f t="shared" si="127"/>
        <v>0</v>
      </c>
      <c r="CF45" s="101">
        <f t="shared" si="128"/>
        <v>0</v>
      </c>
      <c r="CG45" s="100">
        <f t="shared" si="128"/>
        <v>0</v>
      </c>
    </row>
    <row r="46" spans="1:85" s="148" customFormat="1" ht="19.899999999999999" customHeight="1" x14ac:dyDescent="0.5">
      <c r="A46" s="94">
        <v>39</v>
      </c>
      <c r="B46" s="95" t="s">
        <v>112</v>
      </c>
      <c r="C46" s="95" t="s">
        <v>74</v>
      </c>
      <c r="D46" s="94">
        <f t="shared" si="113"/>
        <v>20</v>
      </c>
      <c r="E46" s="94">
        <v>0.64</v>
      </c>
      <c r="F46" s="94" t="s">
        <v>85</v>
      </c>
      <c r="G46" s="94"/>
      <c r="H46" s="94"/>
      <c r="I46" s="146">
        <f t="shared" si="19"/>
        <v>0</v>
      </c>
      <c r="J46" s="94"/>
      <c r="K46" s="146">
        <f t="shared" si="20"/>
        <v>0</v>
      </c>
      <c r="L46" s="94"/>
      <c r="M46" s="146">
        <f t="shared" si="21"/>
        <v>0</v>
      </c>
      <c r="N46" s="94"/>
      <c r="O46" s="146">
        <f t="shared" si="22"/>
        <v>0</v>
      </c>
      <c r="P46" s="94"/>
      <c r="Q46" s="146">
        <f t="shared" si="23"/>
        <v>0</v>
      </c>
      <c r="R46" s="145"/>
      <c r="S46" s="146">
        <f t="shared" si="5"/>
        <v>0</v>
      </c>
      <c r="T46" s="94"/>
      <c r="U46" s="146">
        <f t="shared" si="24"/>
        <v>0</v>
      </c>
      <c r="V46" s="94"/>
      <c r="W46" s="146">
        <f t="shared" si="25"/>
        <v>0</v>
      </c>
      <c r="X46" s="94"/>
      <c r="Y46" s="146">
        <f t="shared" si="26"/>
        <v>0</v>
      </c>
      <c r="Z46" s="94"/>
      <c r="AA46" s="146">
        <f t="shared" si="27"/>
        <v>0</v>
      </c>
      <c r="AB46" s="94"/>
      <c r="AC46" s="146">
        <f t="shared" si="28"/>
        <v>0</v>
      </c>
      <c r="AD46" s="94"/>
      <c r="AE46" s="146">
        <f t="shared" si="29"/>
        <v>0</v>
      </c>
      <c r="AF46" s="147">
        <f t="shared" si="114"/>
        <v>0</v>
      </c>
      <c r="AG46" s="146">
        <f t="shared" si="115"/>
        <v>0</v>
      </c>
      <c r="AH46" s="145"/>
      <c r="AI46" s="146">
        <f t="shared" si="32"/>
        <v>0</v>
      </c>
      <c r="AJ46" s="145"/>
      <c r="AK46" s="146">
        <f t="shared" si="33"/>
        <v>0</v>
      </c>
      <c r="AL46" s="145"/>
      <c r="AM46" s="146">
        <f t="shared" si="33"/>
        <v>0</v>
      </c>
      <c r="AN46" s="145"/>
      <c r="AO46" s="146">
        <f t="shared" si="34"/>
        <v>0</v>
      </c>
      <c r="AP46" s="145"/>
      <c r="AQ46" s="146">
        <f t="shared" si="35"/>
        <v>0</v>
      </c>
      <c r="AR46" s="145"/>
      <c r="AS46" s="146">
        <f t="shared" si="36"/>
        <v>0</v>
      </c>
      <c r="AT46" s="145"/>
      <c r="AU46" s="146">
        <f t="shared" si="37"/>
        <v>0</v>
      </c>
      <c r="AV46" s="145"/>
      <c r="AW46" s="146">
        <f t="shared" si="38"/>
        <v>0</v>
      </c>
      <c r="AX46" s="145"/>
      <c r="AY46" s="146">
        <f t="shared" si="39"/>
        <v>0</v>
      </c>
      <c r="AZ46" s="145"/>
      <c r="BA46" s="146">
        <f t="shared" si="40"/>
        <v>0</v>
      </c>
      <c r="BB46" s="145"/>
      <c r="BC46" s="146">
        <f t="shared" si="41"/>
        <v>0</v>
      </c>
      <c r="BD46" s="145"/>
      <c r="BE46" s="146">
        <f t="shared" si="42"/>
        <v>0</v>
      </c>
      <c r="BF46" s="147">
        <f t="shared" si="96"/>
        <v>0</v>
      </c>
      <c r="BG46" s="146">
        <f t="shared" si="96"/>
        <v>0</v>
      </c>
      <c r="BH46" s="99"/>
      <c r="BI46" s="100">
        <f t="shared" si="116"/>
        <v>0</v>
      </c>
      <c r="BJ46" s="99"/>
      <c r="BK46" s="100">
        <f t="shared" si="117"/>
        <v>0</v>
      </c>
      <c r="BL46" s="99"/>
      <c r="BM46" s="100">
        <f t="shared" si="118"/>
        <v>0</v>
      </c>
      <c r="BN46" s="99"/>
      <c r="BO46" s="100">
        <f t="shared" si="119"/>
        <v>0</v>
      </c>
      <c r="BP46" s="99"/>
      <c r="BQ46" s="100">
        <f t="shared" si="120"/>
        <v>0</v>
      </c>
      <c r="BR46" s="99"/>
      <c r="BS46" s="100">
        <f t="shared" si="121"/>
        <v>0</v>
      </c>
      <c r="BT46" s="99"/>
      <c r="BU46" s="100">
        <f t="shared" si="122"/>
        <v>0</v>
      </c>
      <c r="BV46" s="99"/>
      <c r="BW46" s="100">
        <f t="shared" si="123"/>
        <v>0</v>
      </c>
      <c r="BX46" s="99"/>
      <c r="BY46" s="100">
        <f t="shared" si="124"/>
        <v>0</v>
      </c>
      <c r="BZ46" s="99"/>
      <c r="CA46" s="100">
        <f t="shared" si="125"/>
        <v>0</v>
      </c>
      <c r="CB46" s="99"/>
      <c r="CC46" s="100">
        <f t="shared" si="126"/>
        <v>0</v>
      </c>
      <c r="CD46" s="99"/>
      <c r="CE46" s="100">
        <f t="shared" si="127"/>
        <v>0</v>
      </c>
      <c r="CF46" s="101">
        <f t="shared" si="128"/>
        <v>0</v>
      </c>
      <c r="CG46" s="100">
        <f t="shared" si="128"/>
        <v>0</v>
      </c>
    </row>
    <row r="47" spans="1:85" s="148" customFormat="1" ht="19.899999999999999" customHeight="1" x14ac:dyDescent="0.5">
      <c r="A47" s="94">
        <v>40</v>
      </c>
      <c r="B47" s="95" t="s">
        <v>112</v>
      </c>
      <c r="C47" s="95" t="s">
        <v>74</v>
      </c>
      <c r="D47" s="94">
        <f t="shared" si="113"/>
        <v>20</v>
      </c>
      <c r="E47" s="94">
        <v>0.64</v>
      </c>
      <c r="F47" s="94" t="s">
        <v>85</v>
      </c>
      <c r="G47" s="94"/>
      <c r="H47" s="94"/>
      <c r="I47" s="146">
        <f t="shared" si="19"/>
        <v>0</v>
      </c>
      <c r="J47" s="94"/>
      <c r="K47" s="146">
        <f t="shared" si="20"/>
        <v>0</v>
      </c>
      <c r="L47" s="94"/>
      <c r="M47" s="146">
        <f t="shared" si="21"/>
        <v>0</v>
      </c>
      <c r="N47" s="94"/>
      <c r="O47" s="146">
        <f t="shared" si="22"/>
        <v>0</v>
      </c>
      <c r="P47" s="94"/>
      <c r="Q47" s="146">
        <f t="shared" si="23"/>
        <v>0</v>
      </c>
      <c r="R47" s="145"/>
      <c r="S47" s="146">
        <f t="shared" si="5"/>
        <v>0</v>
      </c>
      <c r="T47" s="94"/>
      <c r="U47" s="146">
        <f t="shared" si="24"/>
        <v>0</v>
      </c>
      <c r="V47" s="94"/>
      <c r="W47" s="146">
        <f t="shared" si="25"/>
        <v>0</v>
      </c>
      <c r="X47" s="94"/>
      <c r="Y47" s="146">
        <f t="shared" si="26"/>
        <v>0</v>
      </c>
      <c r="Z47" s="94"/>
      <c r="AA47" s="146">
        <f t="shared" si="27"/>
        <v>0</v>
      </c>
      <c r="AB47" s="94"/>
      <c r="AC47" s="146">
        <f t="shared" si="28"/>
        <v>0</v>
      </c>
      <c r="AD47" s="94"/>
      <c r="AE47" s="146">
        <f t="shared" si="29"/>
        <v>0</v>
      </c>
      <c r="AF47" s="147">
        <f t="shared" si="114"/>
        <v>0</v>
      </c>
      <c r="AG47" s="146">
        <f t="shared" si="115"/>
        <v>0</v>
      </c>
      <c r="AH47" s="145"/>
      <c r="AI47" s="146">
        <f t="shared" si="32"/>
        <v>0</v>
      </c>
      <c r="AJ47" s="145"/>
      <c r="AK47" s="146">
        <f t="shared" si="33"/>
        <v>0</v>
      </c>
      <c r="AL47" s="145"/>
      <c r="AM47" s="146">
        <f t="shared" si="33"/>
        <v>0</v>
      </c>
      <c r="AN47" s="145"/>
      <c r="AO47" s="146">
        <f t="shared" si="34"/>
        <v>0</v>
      </c>
      <c r="AP47" s="145"/>
      <c r="AQ47" s="146">
        <f t="shared" si="35"/>
        <v>0</v>
      </c>
      <c r="AR47" s="145"/>
      <c r="AS47" s="146">
        <f t="shared" si="36"/>
        <v>0</v>
      </c>
      <c r="AT47" s="145"/>
      <c r="AU47" s="146">
        <f t="shared" si="37"/>
        <v>0</v>
      </c>
      <c r="AV47" s="145"/>
      <c r="AW47" s="146">
        <f t="shared" si="38"/>
        <v>0</v>
      </c>
      <c r="AX47" s="145"/>
      <c r="AY47" s="146">
        <f t="shared" si="39"/>
        <v>0</v>
      </c>
      <c r="AZ47" s="145"/>
      <c r="BA47" s="146">
        <f t="shared" si="40"/>
        <v>0</v>
      </c>
      <c r="BB47" s="145"/>
      <c r="BC47" s="146">
        <f t="shared" si="41"/>
        <v>0</v>
      </c>
      <c r="BD47" s="145"/>
      <c r="BE47" s="146">
        <f t="shared" si="42"/>
        <v>0</v>
      </c>
      <c r="BF47" s="147">
        <f t="shared" si="96"/>
        <v>0</v>
      </c>
      <c r="BG47" s="146">
        <f t="shared" si="96"/>
        <v>0</v>
      </c>
      <c r="BH47" s="99"/>
      <c r="BI47" s="100">
        <f t="shared" si="116"/>
        <v>0</v>
      </c>
      <c r="BJ47" s="99"/>
      <c r="BK47" s="100">
        <f t="shared" si="117"/>
        <v>0</v>
      </c>
      <c r="BL47" s="99"/>
      <c r="BM47" s="100">
        <f t="shared" si="118"/>
        <v>0</v>
      </c>
      <c r="BN47" s="99"/>
      <c r="BO47" s="100">
        <f t="shared" si="119"/>
        <v>0</v>
      </c>
      <c r="BP47" s="99"/>
      <c r="BQ47" s="100">
        <f t="shared" si="120"/>
        <v>0</v>
      </c>
      <c r="BR47" s="99"/>
      <c r="BS47" s="100">
        <f t="shared" si="121"/>
        <v>0</v>
      </c>
      <c r="BT47" s="99"/>
      <c r="BU47" s="100">
        <f t="shared" si="122"/>
        <v>0</v>
      </c>
      <c r="BV47" s="99"/>
      <c r="BW47" s="100">
        <f t="shared" si="123"/>
        <v>0</v>
      </c>
      <c r="BX47" s="99"/>
      <c r="BY47" s="100">
        <f t="shared" si="124"/>
        <v>0</v>
      </c>
      <c r="BZ47" s="99"/>
      <c r="CA47" s="100">
        <f t="shared" si="125"/>
        <v>0</v>
      </c>
      <c r="CB47" s="99"/>
      <c r="CC47" s="100">
        <f t="shared" si="126"/>
        <v>0</v>
      </c>
      <c r="CD47" s="99"/>
      <c r="CE47" s="100">
        <f t="shared" si="127"/>
        <v>0</v>
      </c>
      <c r="CF47" s="101">
        <f t="shared" si="128"/>
        <v>0</v>
      </c>
      <c r="CG47" s="100">
        <f t="shared" si="128"/>
        <v>0</v>
      </c>
    </row>
    <row r="48" spans="1:85" s="148" customFormat="1" ht="19.899999999999999" customHeight="1" x14ac:dyDescent="0.5">
      <c r="A48" s="94"/>
      <c r="B48" s="95"/>
      <c r="C48" s="95"/>
      <c r="D48" s="94"/>
      <c r="E48" s="94"/>
      <c r="F48" s="94"/>
      <c r="G48" s="94"/>
      <c r="H48" s="94"/>
      <c r="I48" s="146"/>
      <c r="J48" s="94"/>
      <c r="K48" s="146"/>
      <c r="L48" s="94"/>
      <c r="M48" s="146"/>
      <c r="N48" s="94"/>
      <c r="O48" s="146"/>
      <c r="P48" s="94"/>
      <c r="Q48" s="146"/>
      <c r="R48" s="145"/>
      <c r="S48" s="146">
        <f t="shared" si="5"/>
        <v>0</v>
      </c>
      <c r="T48" s="94"/>
      <c r="U48" s="146"/>
      <c r="V48" s="94"/>
      <c r="W48" s="146"/>
      <c r="X48" s="94"/>
      <c r="Y48" s="146"/>
      <c r="Z48" s="94"/>
      <c r="AA48" s="146"/>
      <c r="AB48" s="94"/>
      <c r="AC48" s="146"/>
      <c r="AD48" s="94"/>
      <c r="AE48" s="146"/>
      <c r="AF48" s="147"/>
      <c r="AG48" s="146"/>
      <c r="AH48" s="145"/>
      <c r="AI48" s="146"/>
      <c r="AJ48" s="145"/>
      <c r="AK48" s="146"/>
      <c r="AL48" s="145"/>
      <c r="AM48" s="146"/>
      <c r="AN48" s="145"/>
      <c r="AO48" s="146"/>
      <c r="AP48" s="145"/>
      <c r="AQ48" s="146"/>
      <c r="AR48" s="145"/>
      <c r="AS48" s="146"/>
      <c r="AT48" s="145"/>
      <c r="AU48" s="146"/>
      <c r="AV48" s="145"/>
      <c r="AW48" s="146"/>
      <c r="AX48" s="145"/>
      <c r="AY48" s="146"/>
      <c r="AZ48" s="145"/>
      <c r="BA48" s="146"/>
      <c r="BB48" s="145"/>
      <c r="BC48" s="146"/>
      <c r="BD48" s="145"/>
      <c r="BE48" s="146"/>
      <c r="BF48" s="147"/>
      <c r="BG48" s="146"/>
      <c r="BH48" s="99"/>
      <c r="BI48" s="100"/>
      <c r="BJ48" s="99"/>
      <c r="BK48" s="100"/>
      <c r="BL48" s="99"/>
      <c r="BM48" s="100"/>
      <c r="BN48" s="99"/>
      <c r="BO48" s="100"/>
      <c r="BP48" s="99"/>
      <c r="BQ48" s="100"/>
      <c r="BR48" s="99"/>
      <c r="BS48" s="100"/>
      <c r="BT48" s="99"/>
      <c r="BU48" s="100"/>
      <c r="BV48" s="99"/>
      <c r="BW48" s="100"/>
      <c r="BX48" s="99"/>
      <c r="BY48" s="100"/>
      <c r="BZ48" s="99"/>
      <c r="CA48" s="100"/>
      <c r="CB48" s="99"/>
      <c r="CC48" s="100"/>
      <c r="CD48" s="99"/>
      <c r="CE48" s="100"/>
      <c r="CF48" s="101"/>
      <c r="CG48" s="100"/>
    </row>
    <row r="49" spans="1:85" s="148" customFormat="1" ht="19.899999999999999" customHeight="1" x14ac:dyDescent="0.5">
      <c r="A49" s="94">
        <v>41</v>
      </c>
      <c r="B49" s="95" t="s">
        <v>113</v>
      </c>
      <c r="C49" s="95" t="s">
        <v>77</v>
      </c>
      <c r="D49" s="94">
        <f>RANK(BF49,$BF$4:$BF$147)</f>
        <v>20</v>
      </c>
      <c r="E49" s="94">
        <v>1</v>
      </c>
      <c r="F49" s="94" t="s">
        <v>75</v>
      </c>
      <c r="G49" s="94"/>
      <c r="H49" s="94"/>
      <c r="I49" s="146">
        <f t="shared" si="19"/>
        <v>0</v>
      </c>
      <c r="J49" s="94"/>
      <c r="K49" s="146">
        <f t="shared" si="20"/>
        <v>0</v>
      </c>
      <c r="L49" s="94"/>
      <c r="M49" s="146">
        <f t="shared" si="21"/>
        <v>0</v>
      </c>
      <c r="N49" s="94"/>
      <c r="O49" s="146">
        <f t="shared" si="22"/>
        <v>0</v>
      </c>
      <c r="P49" s="94"/>
      <c r="Q49" s="146">
        <f t="shared" si="23"/>
        <v>0</v>
      </c>
      <c r="R49" s="145"/>
      <c r="S49" s="146">
        <f t="shared" si="5"/>
        <v>0</v>
      </c>
      <c r="T49" s="94"/>
      <c r="U49" s="146">
        <f t="shared" si="24"/>
        <v>0</v>
      </c>
      <c r="V49" s="94"/>
      <c r="W49" s="146">
        <f t="shared" si="25"/>
        <v>0</v>
      </c>
      <c r="X49" s="94"/>
      <c r="Y49" s="146">
        <f t="shared" si="26"/>
        <v>0</v>
      </c>
      <c r="Z49" s="94"/>
      <c r="AA49" s="146">
        <f t="shared" si="27"/>
        <v>0</v>
      </c>
      <c r="AB49" s="94"/>
      <c r="AC49" s="146">
        <f t="shared" si="28"/>
        <v>0</v>
      </c>
      <c r="AD49" s="94"/>
      <c r="AE49" s="146">
        <f t="shared" si="29"/>
        <v>0</v>
      </c>
      <c r="AF49" s="147">
        <f t="shared" ref="AF49:AF52" si="129">SUM(H49,J49,L49,N49,P49,R49,T49,V49,X49,Z49,AB49,AD49)</f>
        <v>0</v>
      </c>
      <c r="AG49" s="146">
        <f t="shared" ref="AG49:AG52" si="130">SUM(I49,K49,M49,O49,Q49,S49,U49,W49,Y49,AA49,AC49,AE49)</f>
        <v>0</v>
      </c>
      <c r="AH49" s="145"/>
      <c r="AI49" s="146">
        <f t="shared" si="32"/>
        <v>0</v>
      </c>
      <c r="AJ49" s="145"/>
      <c r="AK49" s="146">
        <f t="shared" si="33"/>
        <v>0</v>
      </c>
      <c r="AL49" s="145"/>
      <c r="AM49" s="146">
        <f t="shared" si="33"/>
        <v>0</v>
      </c>
      <c r="AN49" s="145"/>
      <c r="AO49" s="146">
        <f t="shared" si="34"/>
        <v>0</v>
      </c>
      <c r="AP49" s="145"/>
      <c r="AQ49" s="146">
        <f t="shared" si="35"/>
        <v>0</v>
      </c>
      <c r="AR49" s="145"/>
      <c r="AS49" s="146">
        <f t="shared" si="36"/>
        <v>0</v>
      </c>
      <c r="AT49" s="145"/>
      <c r="AU49" s="146">
        <f t="shared" si="37"/>
        <v>0</v>
      </c>
      <c r="AV49" s="145"/>
      <c r="AW49" s="146">
        <f t="shared" si="38"/>
        <v>0</v>
      </c>
      <c r="AX49" s="145"/>
      <c r="AY49" s="146">
        <f t="shared" si="39"/>
        <v>0</v>
      </c>
      <c r="AZ49" s="145"/>
      <c r="BA49" s="146">
        <f t="shared" si="40"/>
        <v>0</v>
      </c>
      <c r="BB49" s="145"/>
      <c r="BC49" s="146">
        <f t="shared" si="41"/>
        <v>0</v>
      </c>
      <c r="BD49" s="145"/>
      <c r="BE49" s="146">
        <f t="shared" si="42"/>
        <v>0</v>
      </c>
      <c r="BF49" s="147">
        <f t="shared" si="96"/>
        <v>0</v>
      </c>
      <c r="BG49" s="146">
        <f t="shared" si="96"/>
        <v>0</v>
      </c>
      <c r="BH49" s="99"/>
      <c r="BI49" s="100">
        <f t="shared" ref="BI49:BI52" si="131">BH49*$E49</f>
        <v>0</v>
      </c>
      <c r="BJ49" s="99"/>
      <c r="BK49" s="100">
        <f t="shared" ref="BK49:BK52" si="132">BJ49*$E49</f>
        <v>0</v>
      </c>
      <c r="BL49" s="99"/>
      <c r="BM49" s="100">
        <f t="shared" ref="BM49:BM52" si="133">BL49*$E49</f>
        <v>0</v>
      </c>
      <c r="BN49" s="99"/>
      <c r="BO49" s="100">
        <f t="shared" ref="BO49:BO52" si="134">BN49*$E49</f>
        <v>0</v>
      </c>
      <c r="BP49" s="99"/>
      <c r="BQ49" s="100">
        <f t="shared" ref="BQ49:BQ52" si="135">BP49*$E49</f>
        <v>0</v>
      </c>
      <c r="BR49" s="99"/>
      <c r="BS49" s="100">
        <f t="shared" ref="BS49:BS52" si="136">BR49*$E49</f>
        <v>0</v>
      </c>
      <c r="BT49" s="99"/>
      <c r="BU49" s="100">
        <f t="shared" ref="BU49:BU52" si="137">BT49*$E49</f>
        <v>0</v>
      </c>
      <c r="BV49" s="99"/>
      <c r="BW49" s="100">
        <f t="shared" ref="BW49:BW52" si="138">BV49*$E49</f>
        <v>0</v>
      </c>
      <c r="BX49" s="99"/>
      <c r="BY49" s="100">
        <f t="shared" ref="BY49:BY52" si="139">BX49*$E49</f>
        <v>0</v>
      </c>
      <c r="BZ49" s="99"/>
      <c r="CA49" s="100">
        <f t="shared" ref="CA49:CA52" si="140">BZ49*$E49</f>
        <v>0</v>
      </c>
      <c r="CB49" s="99"/>
      <c r="CC49" s="100">
        <f t="shared" ref="CC49:CC52" si="141">CB49*$E49</f>
        <v>0</v>
      </c>
      <c r="CD49" s="99"/>
      <c r="CE49" s="100">
        <f t="shared" ref="CE49:CE52" si="142">CD49*$E49</f>
        <v>0</v>
      </c>
      <c r="CF49" s="101">
        <f t="shared" ref="CF49:CG52" si="143">SUM(BH49,BJ49,BL49,BN49,BP49,BR49,BT49,BV49,BX49,BZ49,CB49,CD49)</f>
        <v>0</v>
      </c>
      <c r="CG49" s="100">
        <f t="shared" si="143"/>
        <v>0</v>
      </c>
    </row>
    <row r="50" spans="1:85" s="148" customFormat="1" ht="19.899999999999999" customHeight="1" x14ac:dyDescent="0.5">
      <c r="A50" s="94">
        <v>42</v>
      </c>
      <c r="B50" s="95" t="s">
        <v>113</v>
      </c>
      <c r="C50" s="95" t="s">
        <v>77</v>
      </c>
      <c r="D50" s="94">
        <f>RANK(BF50,$BF$4:$BF$147)</f>
        <v>20</v>
      </c>
      <c r="E50" s="94">
        <v>1</v>
      </c>
      <c r="F50" s="94" t="s">
        <v>83</v>
      </c>
      <c r="G50" s="94"/>
      <c r="H50" s="94"/>
      <c r="I50" s="146">
        <f t="shared" si="19"/>
        <v>0</v>
      </c>
      <c r="J50" s="94"/>
      <c r="K50" s="146">
        <f t="shared" si="20"/>
        <v>0</v>
      </c>
      <c r="L50" s="94"/>
      <c r="M50" s="146">
        <f t="shared" si="21"/>
        <v>0</v>
      </c>
      <c r="N50" s="94"/>
      <c r="O50" s="146">
        <f t="shared" si="22"/>
        <v>0</v>
      </c>
      <c r="P50" s="94"/>
      <c r="Q50" s="146">
        <f t="shared" si="23"/>
        <v>0</v>
      </c>
      <c r="R50" s="145"/>
      <c r="S50" s="146">
        <f t="shared" si="5"/>
        <v>0</v>
      </c>
      <c r="T50" s="94"/>
      <c r="U50" s="146">
        <f t="shared" si="24"/>
        <v>0</v>
      </c>
      <c r="V50" s="94"/>
      <c r="W50" s="146">
        <f t="shared" si="25"/>
        <v>0</v>
      </c>
      <c r="X50" s="94"/>
      <c r="Y50" s="146">
        <f t="shared" si="26"/>
        <v>0</v>
      </c>
      <c r="Z50" s="94"/>
      <c r="AA50" s="146">
        <f t="shared" si="27"/>
        <v>0</v>
      </c>
      <c r="AB50" s="94"/>
      <c r="AC50" s="146">
        <f t="shared" si="28"/>
        <v>0</v>
      </c>
      <c r="AD50" s="94"/>
      <c r="AE50" s="146">
        <f t="shared" si="29"/>
        <v>0</v>
      </c>
      <c r="AF50" s="147">
        <f t="shared" si="129"/>
        <v>0</v>
      </c>
      <c r="AG50" s="146">
        <f t="shared" si="130"/>
        <v>0</v>
      </c>
      <c r="AH50" s="145"/>
      <c r="AI50" s="146">
        <f t="shared" si="32"/>
        <v>0</v>
      </c>
      <c r="AJ50" s="145"/>
      <c r="AK50" s="146">
        <f t="shared" si="33"/>
        <v>0</v>
      </c>
      <c r="AL50" s="145"/>
      <c r="AM50" s="146">
        <f t="shared" si="33"/>
        <v>0</v>
      </c>
      <c r="AN50" s="145"/>
      <c r="AO50" s="146">
        <f t="shared" si="34"/>
        <v>0</v>
      </c>
      <c r="AP50" s="145"/>
      <c r="AQ50" s="146">
        <f t="shared" si="35"/>
        <v>0</v>
      </c>
      <c r="AR50" s="145"/>
      <c r="AS50" s="146">
        <f t="shared" si="36"/>
        <v>0</v>
      </c>
      <c r="AT50" s="145"/>
      <c r="AU50" s="146">
        <f t="shared" si="37"/>
        <v>0</v>
      </c>
      <c r="AV50" s="145"/>
      <c r="AW50" s="146">
        <f t="shared" si="38"/>
        <v>0</v>
      </c>
      <c r="AX50" s="145"/>
      <c r="AY50" s="146">
        <f t="shared" si="39"/>
        <v>0</v>
      </c>
      <c r="AZ50" s="145"/>
      <c r="BA50" s="146">
        <f t="shared" si="40"/>
        <v>0</v>
      </c>
      <c r="BB50" s="145"/>
      <c r="BC50" s="146">
        <f t="shared" si="41"/>
        <v>0</v>
      </c>
      <c r="BD50" s="145"/>
      <c r="BE50" s="146">
        <f t="shared" si="42"/>
        <v>0</v>
      </c>
      <c r="BF50" s="147">
        <f t="shared" si="96"/>
        <v>0</v>
      </c>
      <c r="BG50" s="146">
        <f t="shared" si="96"/>
        <v>0</v>
      </c>
      <c r="BH50" s="99"/>
      <c r="BI50" s="100">
        <f t="shared" si="131"/>
        <v>0</v>
      </c>
      <c r="BJ50" s="99"/>
      <c r="BK50" s="100">
        <f t="shared" si="132"/>
        <v>0</v>
      </c>
      <c r="BL50" s="99"/>
      <c r="BM50" s="100">
        <f t="shared" si="133"/>
        <v>0</v>
      </c>
      <c r="BN50" s="99"/>
      <c r="BO50" s="100">
        <f t="shared" si="134"/>
        <v>0</v>
      </c>
      <c r="BP50" s="99"/>
      <c r="BQ50" s="100">
        <f t="shared" si="135"/>
        <v>0</v>
      </c>
      <c r="BR50" s="99"/>
      <c r="BS50" s="100">
        <f t="shared" si="136"/>
        <v>0</v>
      </c>
      <c r="BT50" s="99"/>
      <c r="BU50" s="100">
        <f t="shared" si="137"/>
        <v>0</v>
      </c>
      <c r="BV50" s="99"/>
      <c r="BW50" s="100">
        <f t="shared" si="138"/>
        <v>0</v>
      </c>
      <c r="BX50" s="99"/>
      <c r="BY50" s="100">
        <f t="shared" si="139"/>
        <v>0</v>
      </c>
      <c r="BZ50" s="99"/>
      <c r="CA50" s="100">
        <f t="shared" si="140"/>
        <v>0</v>
      </c>
      <c r="CB50" s="99"/>
      <c r="CC50" s="100">
        <f t="shared" si="141"/>
        <v>0</v>
      </c>
      <c r="CD50" s="99"/>
      <c r="CE50" s="100">
        <f t="shared" si="142"/>
        <v>0</v>
      </c>
      <c r="CF50" s="101">
        <f t="shared" si="143"/>
        <v>0</v>
      </c>
      <c r="CG50" s="100">
        <f t="shared" si="143"/>
        <v>0</v>
      </c>
    </row>
    <row r="51" spans="1:85" s="148" customFormat="1" ht="19.899999999999999" customHeight="1" x14ac:dyDescent="0.5">
      <c r="A51" s="94">
        <v>43</v>
      </c>
      <c r="B51" s="95" t="s">
        <v>114</v>
      </c>
      <c r="C51" s="95" t="s">
        <v>74</v>
      </c>
      <c r="D51" s="94">
        <f>RANK(BF51,$BF$4:$BF$147)</f>
        <v>20</v>
      </c>
      <c r="E51" s="94">
        <v>0.64</v>
      </c>
      <c r="F51" s="94" t="s">
        <v>85</v>
      </c>
      <c r="G51" s="94"/>
      <c r="H51" s="94"/>
      <c r="I51" s="146">
        <f t="shared" si="19"/>
        <v>0</v>
      </c>
      <c r="J51" s="94"/>
      <c r="K51" s="146">
        <f t="shared" si="20"/>
        <v>0</v>
      </c>
      <c r="L51" s="94"/>
      <c r="M51" s="146">
        <f t="shared" si="21"/>
        <v>0</v>
      </c>
      <c r="N51" s="94"/>
      <c r="O51" s="146">
        <f t="shared" si="22"/>
        <v>0</v>
      </c>
      <c r="P51" s="94"/>
      <c r="Q51" s="146">
        <f t="shared" si="23"/>
        <v>0</v>
      </c>
      <c r="R51" s="145"/>
      <c r="S51" s="146">
        <f t="shared" si="5"/>
        <v>0</v>
      </c>
      <c r="T51" s="94"/>
      <c r="U51" s="146">
        <f t="shared" si="24"/>
        <v>0</v>
      </c>
      <c r="V51" s="94"/>
      <c r="W51" s="146">
        <f t="shared" si="25"/>
        <v>0</v>
      </c>
      <c r="X51" s="94"/>
      <c r="Y51" s="146">
        <f t="shared" si="26"/>
        <v>0</v>
      </c>
      <c r="Z51" s="94"/>
      <c r="AA51" s="146">
        <f t="shared" si="27"/>
        <v>0</v>
      </c>
      <c r="AB51" s="94"/>
      <c r="AC51" s="146">
        <f t="shared" si="28"/>
        <v>0</v>
      </c>
      <c r="AD51" s="94"/>
      <c r="AE51" s="146">
        <f t="shared" si="29"/>
        <v>0</v>
      </c>
      <c r="AF51" s="147">
        <f t="shared" si="129"/>
        <v>0</v>
      </c>
      <c r="AG51" s="146">
        <f t="shared" si="130"/>
        <v>0</v>
      </c>
      <c r="AH51" s="145"/>
      <c r="AI51" s="146">
        <f t="shared" si="32"/>
        <v>0</v>
      </c>
      <c r="AJ51" s="145"/>
      <c r="AK51" s="146">
        <f t="shared" si="33"/>
        <v>0</v>
      </c>
      <c r="AL51" s="145"/>
      <c r="AM51" s="146">
        <f t="shared" si="33"/>
        <v>0</v>
      </c>
      <c r="AN51" s="145"/>
      <c r="AO51" s="146">
        <f t="shared" si="34"/>
        <v>0</v>
      </c>
      <c r="AP51" s="145"/>
      <c r="AQ51" s="146">
        <f t="shared" si="35"/>
        <v>0</v>
      </c>
      <c r="AR51" s="145"/>
      <c r="AS51" s="146">
        <f t="shared" si="36"/>
        <v>0</v>
      </c>
      <c r="AT51" s="145"/>
      <c r="AU51" s="146">
        <f t="shared" si="37"/>
        <v>0</v>
      </c>
      <c r="AV51" s="145"/>
      <c r="AW51" s="146">
        <f t="shared" si="38"/>
        <v>0</v>
      </c>
      <c r="AX51" s="145"/>
      <c r="AY51" s="146">
        <f t="shared" si="39"/>
        <v>0</v>
      </c>
      <c r="AZ51" s="145"/>
      <c r="BA51" s="146">
        <f t="shared" si="40"/>
        <v>0</v>
      </c>
      <c r="BB51" s="145"/>
      <c r="BC51" s="146">
        <f t="shared" si="41"/>
        <v>0</v>
      </c>
      <c r="BD51" s="145"/>
      <c r="BE51" s="146">
        <f t="shared" si="42"/>
        <v>0</v>
      </c>
      <c r="BF51" s="147">
        <f t="shared" si="96"/>
        <v>0</v>
      </c>
      <c r="BG51" s="146">
        <f t="shared" si="96"/>
        <v>0</v>
      </c>
      <c r="BH51" s="99"/>
      <c r="BI51" s="100">
        <f t="shared" si="131"/>
        <v>0</v>
      </c>
      <c r="BJ51" s="99"/>
      <c r="BK51" s="100">
        <f t="shared" si="132"/>
        <v>0</v>
      </c>
      <c r="BL51" s="99"/>
      <c r="BM51" s="100">
        <f t="shared" si="133"/>
        <v>0</v>
      </c>
      <c r="BN51" s="99"/>
      <c r="BO51" s="100">
        <f t="shared" si="134"/>
        <v>0</v>
      </c>
      <c r="BP51" s="99"/>
      <c r="BQ51" s="100">
        <f t="shared" si="135"/>
        <v>0</v>
      </c>
      <c r="BR51" s="99"/>
      <c r="BS51" s="100">
        <f t="shared" si="136"/>
        <v>0</v>
      </c>
      <c r="BT51" s="99"/>
      <c r="BU51" s="100">
        <f t="shared" si="137"/>
        <v>0</v>
      </c>
      <c r="BV51" s="99"/>
      <c r="BW51" s="100">
        <f t="shared" si="138"/>
        <v>0</v>
      </c>
      <c r="BX51" s="99"/>
      <c r="BY51" s="100">
        <f t="shared" si="139"/>
        <v>0</v>
      </c>
      <c r="BZ51" s="99"/>
      <c r="CA51" s="100">
        <f t="shared" si="140"/>
        <v>0</v>
      </c>
      <c r="CB51" s="99"/>
      <c r="CC51" s="100">
        <f t="shared" si="141"/>
        <v>0</v>
      </c>
      <c r="CD51" s="99"/>
      <c r="CE51" s="100">
        <f t="shared" si="142"/>
        <v>0</v>
      </c>
      <c r="CF51" s="101">
        <f t="shared" si="143"/>
        <v>0</v>
      </c>
      <c r="CG51" s="100">
        <f t="shared" si="143"/>
        <v>0</v>
      </c>
    </row>
    <row r="52" spans="1:85" s="148" customFormat="1" ht="19.899999999999999" customHeight="1" x14ac:dyDescent="0.5">
      <c r="A52" s="94">
        <v>44</v>
      </c>
      <c r="B52" s="95" t="s">
        <v>114</v>
      </c>
      <c r="C52" s="95" t="s">
        <v>74</v>
      </c>
      <c r="D52" s="94">
        <f>RANK(BF52,$BF$4:$BF$147)</f>
        <v>20</v>
      </c>
      <c r="E52" s="94">
        <v>0.64</v>
      </c>
      <c r="F52" s="94" t="s">
        <v>83</v>
      </c>
      <c r="G52" s="94"/>
      <c r="H52" s="94"/>
      <c r="I52" s="146">
        <f t="shared" si="19"/>
        <v>0</v>
      </c>
      <c r="J52" s="94"/>
      <c r="K52" s="146">
        <f t="shared" si="20"/>
        <v>0</v>
      </c>
      <c r="L52" s="94"/>
      <c r="M52" s="146">
        <f t="shared" si="21"/>
        <v>0</v>
      </c>
      <c r="N52" s="94"/>
      <c r="O52" s="146">
        <f t="shared" si="22"/>
        <v>0</v>
      </c>
      <c r="P52" s="94"/>
      <c r="Q52" s="146">
        <f t="shared" si="23"/>
        <v>0</v>
      </c>
      <c r="R52" s="145"/>
      <c r="S52" s="146">
        <f t="shared" si="5"/>
        <v>0</v>
      </c>
      <c r="T52" s="94"/>
      <c r="U52" s="146">
        <f t="shared" si="24"/>
        <v>0</v>
      </c>
      <c r="V52" s="94"/>
      <c r="W52" s="146">
        <f t="shared" si="25"/>
        <v>0</v>
      </c>
      <c r="X52" s="94"/>
      <c r="Y52" s="146">
        <f t="shared" si="26"/>
        <v>0</v>
      </c>
      <c r="Z52" s="94"/>
      <c r="AA52" s="146">
        <f t="shared" si="27"/>
        <v>0</v>
      </c>
      <c r="AB52" s="94"/>
      <c r="AC52" s="146">
        <f t="shared" si="28"/>
        <v>0</v>
      </c>
      <c r="AD52" s="94"/>
      <c r="AE52" s="146">
        <f t="shared" si="29"/>
        <v>0</v>
      </c>
      <c r="AF52" s="147">
        <f t="shared" si="129"/>
        <v>0</v>
      </c>
      <c r="AG52" s="146">
        <f t="shared" si="130"/>
        <v>0</v>
      </c>
      <c r="AH52" s="145"/>
      <c r="AI52" s="146">
        <f t="shared" si="32"/>
        <v>0</v>
      </c>
      <c r="AJ52" s="145"/>
      <c r="AK52" s="146">
        <f t="shared" si="33"/>
        <v>0</v>
      </c>
      <c r="AL52" s="145"/>
      <c r="AM52" s="146">
        <f t="shared" si="33"/>
        <v>0</v>
      </c>
      <c r="AN52" s="145"/>
      <c r="AO52" s="146">
        <f t="shared" si="34"/>
        <v>0</v>
      </c>
      <c r="AP52" s="145"/>
      <c r="AQ52" s="146">
        <f t="shared" si="35"/>
        <v>0</v>
      </c>
      <c r="AR52" s="145"/>
      <c r="AS52" s="146">
        <f t="shared" si="36"/>
        <v>0</v>
      </c>
      <c r="AT52" s="145"/>
      <c r="AU52" s="146">
        <f t="shared" si="37"/>
        <v>0</v>
      </c>
      <c r="AV52" s="145"/>
      <c r="AW52" s="146">
        <f t="shared" si="38"/>
        <v>0</v>
      </c>
      <c r="AX52" s="145"/>
      <c r="AY52" s="146">
        <f t="shared" si="39"/>
        <v>0</v>
      </c>
      <c r="AZ52" s="145"/>
      <c r="BA52" s="146">
        <f t="shared" si="40"/>
        <v>0</v>
      </c>
      <c r="BB52" s="145"/>
      <c r="BC52" s="146">
        <f t="shared" si="41"/>
        <v>0</v>
      </c>
      <c r="BD52" s="145"/>
      <c r="BE52" s="146">
        <f t="shared" si="42"/>
        <v>0</v>
      </c>
      <c r="BF52" s="147">
        <f t="shared" si="96"/>
        <v>0</v>
      </c>
      <c r="BG52" s="146">
        <f t="shared" si="96"/>
        <v>0</v>
      </c>
      <c r="BH52" s="99"/>
      <c r="BI52" s="100">
        <f t="shared" si="131"/>
        <v>0</v>
      </c>
      <c r="BJ52" s="99"/>
      <c r="BK52" s="100">
        <f t="shared" si="132"/>
        <v>0</v>
      </c>
      <c r="BL52" s="99"/>
      <c r="BM52" s="100">
        <f t="shared" si="133"/>
        <v>0</v>
      </c>
      <c r="BN52" s="99"/>
      <c r="BO52" s="100">
        <f t="shared" si="134"/>
        <v>0</v>
      </c>
      <c r="BP52" s="99"/>
      <c r="BQ52" s="100">
        <f t="shared" si="135"/>
        <v>0</v>
      </c>
      <c r="BR52" s="99"/>
      <c r="BS52" s="100">
        <f t="shared" si="136"/>
        <v>0</v>
      </c>
      <c r="BT52" s="99"/>
      <c r="BU52" s="100">
        <f t="shared" si="137"/>
        <v>0</v>
      </c>
      <c r="BV52" s="99"/>
      <c r="BW52" s="100">
        <f t="shared" si="138"/>
        <v>0</v>
      </c>
      <c r="BX52" s="99"/>
      <c r="BY52" s="100">
        <f t="shared" si="139"/>
        <v>0</v>
      </c>
      <c r="BZ52" s="99"/>
      <c r="CA52" s="100">
        <f t="shared" si="140"/>
        <v>0</v>
      </c>
      <c r="CB52" s="99"/>
      <c r="CC52" s="100">
        <f t="shared" si="141"/>
        <v>0</v>
      </c>
      <c r="CD52" s="99"/>
      <c r="CE52" s="100">
        <f t="shared" si="142"/>
        <v>0</v>
      </c>
      <c r="CF52" s="101">
        <f t="shared" si="143"/>
        <v>0</v>
      </c>
      <c r="CG52" s="100">
        <f t="shared" si="143"/>
        <v>0</v>
      </c>
    </row>
    <row r="53" spans="1:85" s="148" customFormat="1" ht="19.899999999999999" customHeight="1" x14ac:dyDescent="0.5">
      <c r="A53" s="94"/>
      <c r="B53" s="95"/>
      <c r="C53" s="95"/>
      <c r="D53" s="94"/>
      <c r="E53" s="94"/>
      <c r="F53" s="94"/>
      <c r="G53" s="94"/>
      <c r="H53" s="94"/>
      <c r="I53" s="146"/>
      <c r="J53" s="94"/>
      <c r="K53" s="146"/>
      <c r="L53" s="94"/>
      <c r="M53" s="146"/>
      <c r="N53" s="94"/>
      <c r="O53" s="146"/>
      <c r="P53" s="94"/>
      <c r="Q53" s="146"/>
      <c r="R53" s="145"/>
      <c r="S53" s="146">
        <f t="shared" si="5"/>
        <v>0</v>
      </c>
      <c r="T53" s="94"/>
      <c r="U53" s="146"/>
      <c r="V53" s="94"/>
      <c r="W53" s="146"/>
      <c r="X53" s="94"/>
      <c r="Y53" s="146"/>
      <c r="Z53" s="94"/>
      <c r="AA53" s="146"/>
      <c r="AB53" s="94"/>
      <c r="AC53" s="146"/>
      <c r="AD53" s="94"/>
      <c r="AE53" s="146"/>
      <c r="AF53" s="147"/>
      <c r="AG53" s="146"/>
      <c r="AH53" s="145"/>
      <c r="AI53" s="146"/>
      <c r="AJ53" s="145"/>
      <c r="AK53" s="146"/>
      <c r="AL53" s="145"/>
      <c r="AM53" s="146"/>
      <c r="AN53" s="145"/>
      <c r="AO53" s="146"/>
      <c r="AP53" s="145"/>
      <c r="AQ53" s="146"/>
      <c r="AR53" s="145"/>
      <c r="AS53" s="146"/>
      <c r="AT53" s="145"/>
      <c r="AU53" s="146"/>
      <c r="AV53" s="145"/>
      <c r="AW53" s="146"/>
      <c r="AX53" s="145"/>
      <c r="AY53" s="146"/>
      <c r="AZ53" s="145"/>
      <c r="BA53" s="146"/>
      <c r="BB53" s="145"/>
      <c r="BC53" s="146"/>
      <c r="BD53" s="145"/>
      <c r="BE53" s="146"/>
      <c r="BF53" s="147"/>
      <c r="BG53" s="146"/>
      <c r="BH53" s="99"/>
      <c r="BI53" s="100"/>
      <c r="BJ53" s="99"/>
      <c r="BK53" s="100"/>
      <c r="BL53" s="99"/>
      <c r="BM53" s="100"/>
      <c r="BN53" s="99"/>
      <c r="BO53" s="100"/>
      <c r="BP53" s="99"/>
      <c r="BQ53" s="100"/>
      <c r="BR53" s="99"/>
      <c r="BS53" s="100"/>
      <c r="BT53" s="99"/>
      <c r="BU53" s="100"/>
      <c r="BV53" s="99"/>
      <c r="BW53" s="100"/>
      <c r="BX53" s="99"/>
      <c r="BY53" s="100"/>
      <c r="BZ53" s="99"/>
      <c r="CA53" s="100"/>
      <c r="CB53" s="99"/>
      <c r="CC53" s="100"/>
      <c r="CD53" s="99"/>
      <c r="CE53" s="100"/>
      <c r="CF53" s="101"/>
      <c r="CG53" s="100"/>
    </row>
    <row r="54" spans="1:85" s="148" customFormat="1" ht="19.899999999999999" customHeight="1" x14ac:dyDescent="0.5">
      <c r="A54" s="94"/>
      <c r="B54" s="95"/>
      <c r="C54" s="95"/>
      <c r="D54" s="94"/>
      <c r="E54" s="94"/>
      <c r="F54" s="94"/>
      <c r="G54" s="94"/>
      <c r="H54" s="94"/>
      <c r="I54" s="146"/>
      <c r="J54" s="94"/>
      <c r="K54" s="146"/>
      <c r="L54" s="94"/>
      <c r="M54" s="146"/>
      <c r="N54" s="94"/>
      <c r="O54" s="146"/>
      <c r="P54" s="94"/>
      <c r="Q54" s="146"/>
      <c r="R54" s="145"/>
      <c r="S54" s="146">
        <f t="shared" si="5"/>
        <v>0</v>
      </c>
      <c r="T54" s="94"/>
      <c r="U54" s="146"/>
      <c r="V54" s="94"/>
      <c r="W54" s="146"/>
      <c r="X54" s="94"/>
      <c r="Y54" s="146"/>
      <c r="Z54" s="94"/>
      <c r="AA54" s="146"/>
      <c r="AB54" s="94"/>
      <c r="AC54" s="146"/>
      <c r="AD54" s="94"/>
      <c r="AE54" s="146"/>
      <c r="AF54" s="147"/>
      <c r="AG54" s="146"/>
      <c r="AH54" s="145"/>
      <c r="AI54" s="146"/>
      <c r="AJ54" s="145"/>
      <c r="AK54" s="146"/>
      <c r="AL54" s="145"/>
      <c r="AM54" s="146"/>
      <c r="AN54" s="145"/>
      <c r="AO54" s="146"/>
      <c r="AP54" s="145"/>
      <c r="AQ54" s="146"/>
      <c r="AR54" s="145"/>
      <c r="AS54" s="146"/>
      <c r="AT54" s="145"/>
      <c r="AU54" s="146"/>
      <c r="AV54" s="145"/>
      <c r="AW54" s="146"/>
      <c r="AX54" s="145"/>
      <c r="AY54" s="146"/>
      <c r="AZ54" s="145"/>
      <c r="BA54" s="146"/>
      <c r="BB54" s="145"/>
      <c r="BC54" s="146"/>
      <c r="BD54" s="145"/>
      <c r="BE54" s="146"/>
      <c r="BF54" s="147"/>
      <c r="BG54" s="146"/>
      <c r="BH54" s="99"/>
      <c r="BI54" s="100"/>
      <c r="BJ54" s="99"/>
      <c r="BK54" s="100"/>
      <c r="BL54" s="99"/>
      <c r="BM54" s="100"/>
      <c r="BN54" s="99"/>
      <c r="BO54" s="100"/>
      <c r="BP54" s="99"/>
      <c r="BQ54" s="100"/>
      <c r="BR54" s="99"/>
      <c r="BS54" s="100"/>
      <c r="BT54" s="99"/>
      <c r="BU54" s="100"/>
      <c r="BV54" s="99"/>
      <c r="BW54" s="100"/>
      <c r="BX54" s="99"/>
      <c r="BY54" s="100"/>
      <c r="BZ54" s="99"/>
      <c r="CA54" s="100"/>
      <c r="CB54" s="99"/>
      <c r="CC54" s="100"/>
      <c r="CD54" s="99"/>
      <c r="CE54" s="100"/>
      <c r="CF54" s="101"/>
      <c r="CG54" s="100"/>
    </row>
    <row r="55" spans="1:85" s="148" customFormat="1" ht="19.899999999999999" customHeight="1" x14ac:dyDescent="0.5">
      <c r="A55" s="94">
        <v>45</v>
      </c>
      <c r="B55" s="95" t="s">
        <v>115</v>
      </c>
      <c r="C55" s="95" t="s">
        <v>77</v>
      </c>
      <c r="D55" s="94">
        <f>RANK(BF55,$BF$4:$BF$147)</f>
        <v>20</v>
      </c>
      <c r="E55" s="94">
        <v>1</v>
      </c>
      <c r="F55" s="94" t="s">
        <v>75</v>
      </c>
      <c r="G55" s="94"/>
      <c r="H55" s="94"/>
      <c r="I55" s="146">
        <f t="shared" si="19"/>
        <v>0</v>
      </c>
      <c r="J55" s="94"/>
      <c r="K55" s="146">
        <f t="shared" si="20"/>
        <v>0</v>
      </c>
      <c r="L55" s="94"/>
      <c r="M55" s="146">
        <f t="shared" si="21"/>
        <v>0</v>
      </c>
      <c r="N55" s="94"/>
      <c r="O55" s="146">
        <f t="shared" si="22"/>
        <v>0</v>
      </c>
      <c r="P55" s="94"/>
      <c r="Q55" s="146">
        <f t="shared" si="23"/>
        <v>0</v>
      </c>
      <c r="R55" s="145"/>
      <c r="S55" s="146">
        <f t="shared" si="5"/>
        <v>0</v>
      </c>
      <c r="T55" s="94"/>
      <c r="U55" s="146">
        <f t="shared" si="24"/>
        <v>0</v>
      </c>
      <c r="V55" s="94"/>
      <c r="W55" s="146">
        <f t="shared" si="25"/>
        <v>0</v>
      </c>
      <c r="X55" s="94"/>
      <c r="Y55" s="146">
        <f t="shared" si="26"/>
        <v>0</v>
      </c>
      <c r="Z55" s="94"/>
      <c r="AA55" s="146">
        <f t="shared" si="27"/>
        <v>0</v>
      </c>
      <c r="AB55" s="94"/>
      <c r="AC55" s="146">
        <f t="shared" si="28"/>
        <v>0</v>
      </c>
      <c r="AD55" s="94"/>
      <c r="AE55" s="146">
        <f t="shared" si="29"/>
        <v>0</v>
      </c>
      <c r="AF55" s="147">
        <f t="shared" ref="AF55:AF58" si="144">SUM(H55,J55,L55,N55,P55,R55,T55,V55,X55,Z55,AB55,AD55)</f>
        <v>0</v>
      </c>
      <c r="AG55" s="146">
        <f t="shared" ref="AG55:AG58" si="145">SUM(I55,K55,M55,O55,Q55,S55,U55,W55,Y55,AA55,AC55,AE55)</f>
        <v>0</v>
      </c>
      <c r="AH55" s="145"/>
      <c r="AI55" s="146">
        <f t="shared" si="32"/>
        <v>0</v>
      </c>
      <c r="AJ55" s="145"/>
      <c r="AK55" s="146">
        <f t="shared" si="33"/>
        <v>0</v>
      </c>
      <c r="AL55" s="145"/>
      <c r="AM55" s="146">
        <f t="shared" si="33"/>
        <v>0</v>
      </c>
      <c r="AN55" s="145"/>
      <c r="AO55" s="146">
        <f t="shared" si="34"/>
        <v>0</v>
      </c>
      <c r="AP55" s="145"/>
      <c r="AQ55" s="146">
        <f t="shared" si="35"/>
        <v>0</v>
      </c>
      <c r="AR55" s="145"/>
      <c r="AS55" s="146">
        <f t="shared" si="36"/>
        <v>0</v>
      </c>
      <c r="AT55" s="145"/>
      <c r="AU55" s="146">
        <f t="shared" si="37"/>
        <v>0</v>
      </c>
      <c r="AV55" s="145"/>
      <c r="AW55" s="146">
        <f t="shared" si="38"/>
        <v>0</v>
      </c>
      <c r="AX55" s="145"/>
      <c r="AY55" s="146">
        <f t="shared" si="39"/>
        <v>0</v>
      </c>
      <c r="AZ55" s="145"/>
      <c r="BA55" s="146">
        <f t="shared" si="40"/>
        <v>0</v>
      </c>
      <c r="BB55" s="145"/>
      <c r="BC55" s="146">
        <f t="shared" si="41"/>
        <v>0</v>
      </c>
      <c r="BD55" s="145"/>
      <c r="BE55" s="146">
        <f t="shared" si="42"/>
        <v>0</v>
      </c>
      <c r="BF55" s="147">
        <f t="shared" si="96"/>
        <v>0</v>
      </c>
      <c r="BG55" s="146">
        <f t="shared" si="96"/>
        <v>0</v>
      </c>
      <c r="BH55" s="99"/>
      <c r="BI55" s="100">
        <f t="shared" ref="BI55:BI58" si="146">BH55*$E55</f>
        <v>0</v>
      </c>
      <c r="BJ55" s="99"/>
      <c r="BK55" s="100">
        <f t="shared" ref="BK55:BK58" si="147">BJ55*$E55</f>
        <v>0</v>
      </c>
      <c r="BL55" s="99"/>
      <c r="BM55" s="100">
        <f t="shared" ref="BM55:BM58" si="148">BL55*$E55</f>
        <v>0</v>
      </c>
      <c r="BN55" s="99"/>
      <c r="BO55" s="100">
        <f t="shared" ref="BO55:BO58" si="149">BN55*$E55</f>
        <v>0</v>
      </c>
      <c r="BP55" s="99"/>
      <c r="BQ55" s="100">
        <f t="shared" ref="BQ55:BQ58" si="150">BP55*$E55</f>
        <v>0</v>
      </c>
      <c r="BR55" s="99"/>
      <c r="BS55" s="100">
        <f t="shared" ref="BS55:BS58" si="151">BR55*$E55</f>
        <v>0</v>
      </c>
      <c r="BT55" s="99"/>
      <c r="BU55" s="100">
        <f t="shared" ref="BU55:BU58" si="152">BT55*$E55</f>
        <v>0</v>
      </c>
      <c r="BV55" s="99"/>
      <c r="BW55" s="100">
        <f t="shared" ref="BW55:BW58" si="153">BV55*$E55</f>
        <v>0</v>
      </c>
      <c r="BX55" s="99"/>
      <c r="BY55" s="100">
        <f t="shared" ref="BY55:BY58" si="154">BX55*$E55</f>
        <v>0</v>
      </c>
      <c r="BZ55" s="99"/>
      <c r="CA55" s="100">
        <f t="shared" ref="CA55:CA58" si="155">BZ55*$E55</f>
        <v>0</v>
      </c>
      <c r="CB55" s="99"/>
      <c r="CC55" s="100">
        <f t="shared" ref="CC55:CC58" si="156">CB55*$E55</f>
        <v>0</v>
      </c>
      <c r="CD55" s="99"/>
      <c r="CE55" s="100">
        <f t="shared" ref="CE55:CE58" si="157">CD55*$E55</f>
        <v>0</v>
      </c>
      <c r="CF55" s="101">
        <f t="shared" ref="CF55:CG58" si="158">SUM(BH55,BJ55,BL55,BN55,BP55,BR55,BT55,BV55,BX55,BZ55,CB55,CD55)</f>
        <v>0</v>
      </c>
      <c r="CG55" s="100">
        <f t="shared" si="158"/>
        <v>0</v>
      </c>
    </row>
    <row r="56" spans="1:85" s="148" customFormat="1" ht="19.899999999999999" customHeight="1" x14ac:dyDescent="0.5">
      <c r="A56" s="94">
        <v>46</v>
      </c>
      <c r="B56" s="95" t="s">
        <v>116</v>
      </c>
      <c r="C56" s="95" t="s">
        <v>77</v>
      </c>
      <c r="D56" s="94">
        <f>RANK(BF56,$BF$4:$BF$147)</f>
        <v>20</v>
      </c>
      <c r="E56" s="94">
        <v>0.6</v>
      </c>
      <c r="F56" s="94" t="s">
        <v>75</v>
      </c>
      <c r="G56" s="94"/>
      <c r="H56" s="94"/>
      <c r="I56" s="146">
        <f t="shared" si="19"/>
        <v>0</v>
      </c>
      <c r="J56" s="94"/>
      <c r="K56" s="146">
        <f t="shared" si="20"/>
        <v>0</v>
      </c>
      <c r="L56" s="94"/>
      <c r="M56" s="146">
        <f t="shared" si="21"/>
        <v>0</v>
      </c>
      <c r="N56" s="94"/>
      <c r="O56" s="146">
        <f t="shared" si="22"/>
        <v>0</v>
      </c>
      <c r="P56" s="94"/>
      <c r="Q56" s="146">
        <f t="shared" si="23"/>
        <v>0</v>
      </c>
      <c r="R56" s="145"/>
      <c r="S56" s="146">
        <f t="shared" si="5"/>
        <v>0</v>
      </c>
      <c r="T56" s="94"/>
      <c r="U56" s="146">
        <f t="shared" si="24"/>
        <v>0</v>
      </c>
      <c r="V56" s="94"/>
      <c r="W56" s="146">
        <f t="shared" si="25"/>
        <v>0</v>
      </c>
      <c r="X56" s="94"/>
      <c r="Y56" s="146">
        <f t="shared" si="26"/>
        <v>0</v>
      </c>
      <c r="Z56" s="94"/>
      <c r="AA56" s="146">
        <f t="shared" si="27"/>
        <v>0</v>
      </c>
      <c r="AB56" s="94"/>
      <c r="AC56" s="146">
        <f t="shared" si="28"/>
        <v>0</v>
      </c>
      <c r="AD56" s="94"/>
      <c r="AE56" s="146">
        <f t="shared" si="29"/>
        <v>0</v>
      </c>
      <c r="AF56" s="147">
        <f t="shared" si="144"/>
        <v>0</v>
      </c>
      <c r="AG56" s="146">
        <f t="shared" si="145"/>
        <v>0</v>
      </c>
      <c r="AH56" s="145"/>
      <c r="AI56" s="146">
        <f t="shared" si="32"/>
        <v>0</v>
      </c>
      <c r="AJ56" s="145"/>
      <c r="AK56" s="146">
        <f t="shared" si="33"/>
        <v>0</v>
      </c>
      <c r="AL56" s="145"/>
      <c r="AM56" s="146">
        <f t="shared" si="33"/>
        <v>0</v>
      </c>
      <c r="AN56" s="145"/>
      <c r="AO56" s="146">
        <f t="shared" si="34"/>
        <v>0</v>
      </c>
      <c r="AP56" s="145"/>
      <c r="AQ56" s="146">
        <f t="shared" si="35"/>
        <v>0</v>
      </c>
      <c r="AR56" s="145"/>
      <c r="AS56" s="146">
        <f t="shared" si="36"/>
        <v>0</v>
      </c>
      <c r="AT56" s="145"/>
      <c r="AU56" s="146">
        <f t="shared" si="37"/>
        <v>0</v>
      </c>
      <c r="AV56" s="145"/>
      <c r="AW56" s="146">
        <f t="shared" si="38"/>
        <v>0</v>
      </c>
      <c r="AX56" s="145"/>
      <c r="AY56" s="146">
        <f t="shared" si="39"/>
        <v>0</v>
      </c>
      <c r="AZ56" s="145"/>
      <c r="BA56" s="146">
        <f t="shared" si="40"/>
        <v>0</v>
      </c>
      <c r="BB56" s="145"/>
      <c r="BC56" s="146">
        <f t="shared" si="41"/>
        <v>0</v>
      </c>
      <c r="BD56" s="145"/>
      <c r="BE56" s="146">
        <f t="shared" si="42"/>
        <v>0</v>
      </c>
      <c r="BF56" s="147">
        <f t="shared" si="96"/>
        <v>0</v>
      </c>
      <c r="BG56" s="146">
        <f t="shared" si="96"/>
        <v>0</v>
      </c>
      <c r="BH56" s="99"/>
      <c r="BI56" s="100">
        <f t="shared" si="146"/>
        <v>0</v>
      </c>
      <c r="BJ56" s="99"/>
      <c r="BK56" s="100">
        <f t="shared" si="147"/>
        <v>0</v>
      </c>
      <c r="BL56" s="99"/>
      <c r="BM56" s="100">
        <f t="shared" si="148"/>
        <v>0</v>
      </c>
      <c r="BN56" s="99"/>
      <c r="BO56" s="100">
        <f t="shared" si="149"/>
        <v>0</v>
      </c>
      <c r="BP56" s="99"/>
      <c r="BQ56" s="100">
        <f t="shared" si="150"/>
        <v>0</v>
      </c>
      <c r="BR56" s="99"/>
      <c r="BS56" s="100">
        <f t="shared" si="151"/>
        <v>0</v>
      </c>
      <c r="BT56" s="99"/>
      <c r="BU56" s="100">
        <f t="shared" si="152"/>
        <v>0</v>
      </c>
      <c r="BV56" s="99"/>
      <c r="BW56" s="100">
        <f t="shared" si="153"/>
        <v>0</v>
      </c>
      <c r="BX56" s="99"/>
      <c r="BY56" s="100">
        <f t="shared" si="154"/>
        <v>0</v>
      </c>
      <c r="BZ56" s="99"/>
      <c r="CA56" s="100">
        <f t="shared" si="155"/>
        <v>0</v>
      </c>
      <c r="CB56" s="99"/>
      <c r="CC56" s="100">
        <f t="shared" si="156"/>
        <v>0</v>
      </c>
      <c r="CD56" s="99"/>
      <c r="CE56" s="100">
        <f t="shared" si="157"/>
        <v>0</v>
      </c>
      <c r="CF56" s="101">
        <f t="shared" si="158"/>
        <v>0</v>
      </c>
      <c r="CG56" s="100">
        <f t="shared" si="158"/>
        <v>0</v>
      </c>
    </row>
    <row r="57" spans="1:85" s="148" customFormat="1" ht="19.899999999999999" customHeight="1" x14ac:dyDescent="0.5">
      <c r="A57" s="94">
        <v>47</v>
      </c>
      <c r="B57" s="95" t="s">
        <v>117</v>
      </c>
      <c r="C57" s="95" t="s">
        <v>74</v>
      </c>
      <c r="D57" s="94">
        <f>RANK(BF57,$BF$4:$BF$147)</f>
        <v>20</v>
      </c>
      <c r="E57" s="94">
        <v>0.64</v>
      </c>
      <c r="F57" s="94" t="s">
        <v>85</v>
      </c>
      <c r="G57" s="94">
        <v>1350</v>
      </c>
      <c r="H57" s="94"/>
      <c r="I57" s="146">
        <f t="shared" si="19"/>
        <v>0</v>
      </c>
      <c r="J57" s="94"/>
      <c r="K57" s="146">
        <f t="shared" si="20"/>
        <v>0</v>
      </c>
      <c r="L57" s="94"/>
      <c r="M57" s="146">
        <f t="shared" si="21"/>
        <v>0</v>
      </c>
      <c r="N57" s="94"/>
      <c r="O57" s="146">
        <f t="shared" si="22"/>
        <v>0</v>
      </c>
      <c r="P57" s="94"/>
      <c r="Q57" s="146">
        <f t="shared" si="23"/>
        <v>0</v>
      </c>
      <c r="R57" s="171"/>
      <c r="S57" s="146">
        <f t="shared" si="5"/>
        <v>0</v>
      </c>
      <c r="T57" s="94"/>
      <c r="U57" s="146">
        <f t="shared" si="24"/>
        <v>0</v>
      </c>
      <c r="V57" s="94"/>
      <c r="W57" s="146">
        <f t="shared" si="25"/>
        <v>0</v>
      </c>
      <c r="X57" s="94"/>
      <c r="Y57" s="146">
        <f t="shared" si="26"/>
        <v>0</v>
      </c>
      <c r="Z57" s="94"/>
      <c r="AA57" s="146">
        <f t="shared" si="27"/>
        <v>0</v>
      </c>
      <c r="AB57" s="94"/>
      <c r="AC57" s="146">
        <f t="shared" si="28"/>
        <v>0</v>
      </c>
      <c r="AD57" s="94"/>
      <c r="AE57" s="146">
        <f t="shared" si="29"/>
        <v>0</v>
      </c>
      <c r="AF57" s="147">
        <f t="shared" si="144"/>
        <v>0</v>
      </c>
      <c r="AG57" s="146">
        <f t="shared" si="145"/>
        <v>0</v>
      </c>
      <c r="AH57" s="145"/>
      <c r="AI57" s="146">
        <f t="shared" si="32"/>
        <v>0</v>
      </c>
      <c r="AJ57" s="145"/>
      <c r="AK57" s="146">
        <f t="shared" si="33"/>
        <v>0</v>
      </c>
      <c r="AL57" s="145"/>
      <c r="AM57" s="146">
        <f t="shared" si="33"/>
        <v>0</v>
      </c>
      <c r="AN57" s="145"/>
      <c r="AO57" s="146">
        <f t="shared" si="34"/>
        <v>0</v>
      </c>
      <c r="AP57" s="145"/>
      <c r="AQ57" s="146">
        <f t="shared" si="35"/>
        <v>0</v>
      </c>
      <c r="AR57" s="145"/>
      <c r="AS57" s="146">
        <f t="shared" si="36"/>
        <v>0</v>
      </c>
      <c r="AT57" s="145"/>
      <c r="AU57" s="146">
        <f t="shared" si="37"/>
        <v>0</v>
      </c>
      <c r="AV57" s="145"/>
      <c r="AW57" s="146">
        <f t="shared" si="38"/>
        <v>0</v>
      </c>
      <c r="AX57" s="145"/>
      <c r="AY57" s="146">
        <f t="shared" si="39"/>
        <v>0</v>
      </c>
      <c r="AZ57" s="145"/>
      <c r="BA57" s="146">
        <f t="shared" si="40"/>
        <v>0</v>
      </c>
      <c r="BB57" s="145"/>
      <c r="BC57" s="146">
        <f t="shared" si="41"/>
        <v>0</v>
      </c>
      <c r="BD57" s="145"/>
      <c r="BE57" s="146">
        <f t="shared" si="42"/>
        <v>0</v>
      </c>
      <c r="BF57" s="147">
        <f t="shared" si="96"/>
        <v>0</v>
      </c>
      <c r="BG57" s="146">
        <f t="shared" si="96"/>
        <v>0</v>
      </c>
      <c r="BH57" s="99"/>
      <c r="BI57" s="100">
        <f t="shared" si="146"/>
        <v>0</v>
      </c>
      <c r="BJ57" s="99"/>
      <c r="BK57" s="100">
        <f t="shared" si="147"/>
        <v>0</v>
      </c>
      <c r="BL57" s="99"/>
      <c r="BM57" s="100">
        <f t="shared" si="148"/>
        <v>0</v>
      </c>
      <c r="BN57" s="99"/>
      <c r="BO57" s="100">
        <f t="shared" si="149"/>
        <v>0</v>
      </c>
      <c r="BP57" s="99"/>
      <c r="BQ57" s="100">
        <f t="shared" si="150"/>
        <v>0</v>
      </c>
      <c r="BR57" s="99"/>
      <c r="BS57" s="100">
        <f t="shared" si="151"/>
        <v>0</v>
      </c>
      <c r="BT57" s="99"/>
      <c r="BU57" s="100">
        <f t="shared" si="152"/>
        <v>0</v>
      </c>
      <c r="BV57" s="99"/>
      <c r="BW57" s="100">
        <f t="shared" si="153"/>
        <v>0</v>
      </c>
      <c r="BX57" s="99"/>
      <c r="BY57" s="100">
        <f t="shared" si="154"/>
        <v>0</v>
      </c>
      <c r="BZ57" s="99"/>
      <c r="CA57" s="100">
        <f t="shared" si="155"/>
        <v>0</v>
      </c>
      <c r="CB57" s="99"/>
      <c r="CC57" s="100">
        <f t="shared" si="156"/>
        <v>0</v>
      </c>
      <c r="CD57" s="99"/>
      <c r="CE57" s="100">
        <f t="shared" si="157"/>
        <v>0</v>
      </c>
      <c r="CF57" s="101">
        <f t="shared" si="158"/>
        <v>0</v>
      </c>
      <c r="CG57" s="100">
        <f t="shared" si="158"/>
        <v>0</v>
      </c>
    </row>
    <row r="58" spans="1:85" s="148" customFormat="1" ht="19.899999999999999" customHeight="1" x14ac:dyDescent="0.5">
      <c r="A58" s="94">
        <v>48</v>
      </c>
      <c r="B58" s="95" t="s">
        <v>117</v>
      </c>
      <c r="C58" s="95" t="s">
        <v>74</v>
      </c>
      <c r="D58" s="94">
        <f>RANK(BF58,$BF$4:$BF$147)</f>
        <v>20</v>
      </c>
      <c r="E58" s="94">
        <v>0.64</v>
      </c>
      <c r="F58" s="94" t="s">
        <v>83</v>
      </c>
      <c r="G58" s="94"/>
      <c r="H58" s="94"/>
      <c r="I58" s="146">
        <f t="shared" si="19"/>
        <v>0</v>
      </c>
      <c r="J58" s="94"/>
      <c r="K58" s="146">
        <f t="shared" si="20"/>
        <v>0</v>
      </c>
      <c r="L58" s="94"/>
      <c r="M58" s="146">
        <f t="shared" si="21"/>
        <v>0</v>
      </c>
      <c r="N58" s="94"/>
      <c r="O58" s="146">
        <f t="shared" si="22"/>
        <v>0</v>
      </c>
      <c r="P58" s="94"/>
      <c r="Q58" s="146">
        <f t="shared" si="23"/>
        <v>0</v>
      </c>
      <c r="R58" s="145"/>
      <c r="S58" s="146">
        <f t="shared" si="5"/>
        <v>0</v>
      </c>
      <c r="T58" s="94"/>
      <c r="U58" s="146">
        <f t="shared" si="24"/>
        <v>0</v>
      </c>
      <c r="V58" s="94"/>
      <c r="W58" s="146">
        <f t="shared" si="25"/>
        <v>0</v>
      </c>
      <c r="X58" s="94"/>
      <c r="Y58" s="146">
        <f t="shared" si="26"/>
        <v>0</v>
      </c>
      <c r="Z58" s="94"/>
      <c r="AA58" s="146">
        <f t="shared" si="27"/>
        <v>0</v>
      </c>
      <c r="AB58" s="94"/>
      <c r="AC58" s="146">
        <f t="shared" si="28"/>
        <v>0</v>
      </c>
      <c r="AD58" s="94"/>
      <c r="AE58" s="146">
        <f t="shared" si="29"/>
        <v>0</v>
      </c>
      <c r="AF58" s="147">
        <f t="shared" si="144"/>
        <v>0</v>
      </c>
      <c r="AG58" s="146">
        <f t="shared" si="145"/>
        <v>0</v>
      </c>
      <c r="AH58" s="145"/>
      <c r="AI58" s="146">
        <f t="shared" si="32"/>
        <v>0</v>
      </c>
      <c r="AJ58" s="145"/>
      <c r="AK58" s="146">
        <f t="shared" si="33"/>
        <v>0</v>
      </c>
      <c r="AL58" s="145"/>
      <c r="AM58" s="146">
        <f t="shared" si="33"/>
        <v>0</v>
      </c>
      <c r="AN58" s="145"/>
      <c r="AO58" s="146">
        <f t="shared" si="34"/>
        <v>0</v>
      </c>
      <c r="AP58" s="145"/>
      <c r="AQ58" s="146">
        <f t="shared" si="35"/>
        <v>0</v>
      </c>
      <c r="AR58" s="145"/>
      <c r="AS58" s="146">
        <f t="shared" si="36"/>
        <v>0</v>
      </c>
      <c r="AT58" s="145"/>
      <c r="AU58" s="146">
        <f t="shared" si="37"/>
        <v>0</v>
      </c>
      <c r="AV58" s="145"/>
      <c r="AW58" s="146">
        <f t="shared" si="38"/>
        <v>0</v>
      </c>
      <c r="AX58" s="145"/>
      <c r="AY58" s="146">
        <f t="shared" si="39"/>
        <v>0</v>
      </c>
      <c r="AZ58" s="145"/>
      <c r="BA58" s="146">
        <f t="shared" si="40"/>
        <v>0</v>
      </c>
      <c r="BB58" s="145"/>
      <c r="BC58" s="146">
        <f t="shared" si="41"/>
        <v>0</v>
      </c>
      <c r="BD58" s="145"/>
      <c r="BE58" s="146">
        <f t="shared" si="42"/>
        <v>0</v>
      </c>
      <c r="BF58" s="147">
        <f t="shared" si="96"/>
        <v>0</v>
      </c>
      <c r="BG58" s="146">
        <f t="shared" si="96"/>
        <v>0</v>
      </c>
      <c r="BH58" s="99"/>
      <c r="BI58" s="100">
        <f t="shared" si="146"/>
        <v>0</v>
      </c>
      <c r="BJ58" s="99"/>
      <c r="BK58" s="100">
        <f t="shared" si="147"/>
        <v>0</v>
      </c>
      <c r="BL58" s="99"/>
      <c r="BM58" s="100">
        <f t="shared" si="148"/>
        <v>0</v>
      </c>
      <c r="BN58" s="99"/>
      <c r="BO58" s="100">
        <f t="shared" si="149"/>
        <v>0</v>
      </c>
      <c r="BP58" s="99"/>
      <c r="BQ58" s="100">
        <f t="shared" si="150"/>
        <v>0</v>
      </c>
      <c r="BR58" s="99"/>
      <c r="BS58" s="100">
        <f t="shared" si="151"/>
        <v>0</v>
      </c>
      <c r="BT58" s="99"/>
      <c r="BU58" s="100">
        <f t="shared" si="152"/>
        <v>0</v>
      </c>
      <c r="BV58" s="99"/>
      <c r="BW58" s="100">
        <f t="shared" si="153"/>
        <v>0</v>
      </c>
      <c r="BX58" s="99"/>
      <c r="BY58" s="100">
        <f t="shared" si="154"/>
        <v>0</v>
      </c>
      <c r="BZ58" s="99"/>
      <c r="CA58" s="100">
        <f t="shared" si="155"/>
        <v>0</v>
      </c>
      <c r="CB58" s="99"/>
      <c r="CC58" s="100">
        <f t="shared" si="156"/>
        <v>0</v>
      </c>
      <c r="CD58" s="99"/>
      <c r="CE58" s="100">
        <f t="shared" si="157"/>
        <v>0</v>
      </c>
      <c r="CF58" s="101">
        <f t="shared" si="158"/>
        <v>0</v>
      </c>
      <c r="CG58" s="100">
        <f t="shared" si="158"/>
        <v>0</v>
      </c>
    </row>
    <row r="59" spans="1:85" s="148" customFormat="1" ht="19.899999999999999" customHeight="1" x14ac:dyDescent="0.5">
      <c r="A59" s="94"/>
      <c r="B59" s="95"/>
      <c r="C59" s="95"/>
      <c r="D59" s="94"/>
      <c r="E59" s="94"/>
      <c r="F59" s="94"/>
      <c r="G59" s="94"/>
      <c r="H59" s="94"/>
      <c r="I59" s="146"/>
      <c r="J59" s="94"/>
      <c r="K59" s="146"/>
      <c r="L59" s="94"/>
      <c r="M59" s="146"/>
      <c r="N59" s="94"/>
      <c r="O59" s="146"/>
      <c r="P59" s="94"/>
      <c r="Q59" s="146"/>
      <c r="R59" s="145"/>
      <c r="S59" s="146">
        <f t="shared" si="5"/>
        <v>0</v>
      </c>
      <c r="T59" s="94"/>
      <c r="U59" s="146"/>
      <c r="V59" s="94"/>
      <c r="W59" s="146"/>
      <c r="X59" s="94"/>
      <c r="Y59" s="146"/>
      <c r="Z59" s="94"/>
      <c r="AA59" s="146"/>
      <c r="AB59" s="94"/>
      <c r="AC59" s="146"/>
      <c r="AD59" s="94"/>
      <c r="AE59" s="146"/>
      <c r="AF59" s="147"/>
      <c r="AG59" s="146"/>
      <c r="AH59" s="145"/>
      <c r="AI59" s="146"/>
      <c r="AJ59" s="145"/>
      <c r="AK59" s="146"/>
      <c r="AL59" s="145"/>
      <c r="AM59" s="146"/>
      <c r="AN59" s="145"/>
      <c r="AO59" s="146"/>
      <c r="AP59" s="145"/>
      <c r="AQ59" s="146"/>
      <c r="AR59" s="145"/>
      <c r="AS59" s="146"/>
      <c r="AT59" s="145"/>
      <c r="AU59" s="146"/>
      <c r="AV59" s="145"/>
      <c r="AW59" s="146"/>
      <c r="AX59" s="145"/>
      <c r="AY59" s="146"/>
      <c r="AZ59" s="145"/>
      <c r="BA59" s="146"/>
      <c r="BB59" s="145"/>
      <c r="BC59" s="146"/>
      <c r="BD59" s="145"/>
      <c r="BE59" s="146"/>
      <c r="BF59" s="147"/>
      <c r="BG59" s="146"/>
      <c r="BH59" s="99"/>
      <c r="BI59" s="100"/>
      <c r="BJ59" s="99"/>
      <c r="BK59" s="100"/>
      <c r="BL59" s="99"/>
      <c r="BM59" s="100"/>
      <c r="BN59" s="99"/>
      <c r="BO59" s="100"/>
      <c r="BP59" s="99"/>
      <c r="BQ59" s="100"/>
      <c r="BR59" s="99"/>
      <c r="BS59" s="100"/>
      <c r="BT59" s="99"/>
      <c r="BU59" s="100"/>
      <c r="BV59" s="99"/>
      <c r="BW59" s="100"/>
      <c r="BX59" s="99"/>
      <c r="BY59" s="100"/>
      <c r="BZ59" s="99"/>
      <c r="CA59" s="100"/>
      <c r="CB59" s="99"/>
      <c r="CC59" s="100"/>
      <c r="CD59" s="99"/>
      <c r="CE59" s="100"/>
      <c r="CF59" s="101"/>
      <c r="CG59" s="100"/>
    </row>
    <row r="60" spans="1:85" s="148" customFormat="1" ht="19.899999999999999" customHeight="1" x14ac:dyDescent="0.5">
      <c r="A60" s="94">
        <v>49</v>
      </c>
      <c r="B60" s="95" t="s">
        <v>118</v>
      </c>
      <c r="C60" s="95" t="s">
        <v>77</v>
      </c>
      <c r="D60" s="94">
        <f>RANK(BF60,$BF$4:$BF$147)</f>
        <v>4</v>
      </c>
      <c r="E60" s="94">
        <v>1</v>
      </c>
      <c r="F60" s="94" t="s">
        <v>75</v>
      </c>
      <c r="G60" s="94">
        <v>1550</v>
      </c>
      <c r="H60" s="94">
        <v>13116</v>
      </c>
      <c r="I60" s="160">
        <f t="shared" ref="I60:I64" si="159">H60*$E60</f>
        <v>13116</v>
      </c>
      <c r="J60" s="94">
        <v>12116</v>
      </c>
      <c r="K60" s="160">
        <f t="shared" ref="K60:K64" si="160">J60*$E60</f>
        <v>12116</v>
      </c>
      <c r="L60" s="94">
        <v>8184</v>
      </c>
      <c r="M60" s="160">
        <f t="shared" ref="M60:M64" si="161">L60*$E60</f>
        <v>8184</v>
      </c>
      <c r="N60" s="94">
        <v>13740</v>
      </c>
      <c r="O60" s="160">
        <f t="shared" ref="O60:O64" si="162">N60*$E60</f>
        <v>13740</v>
      </c>
      <c r="P60" s="94">
        <v>12252</v>
      </c>
      <c r="Q60" s="160">
        <f t="shared" ref="Q60:Q64" si="163">P60*$E60</f>
        <v>12252</v>
      </c>
      <c r="R60" s="171">
        <v>12696</v>
      </c>
      <c r="S60" s="146">
        <f t="shared" si="5"/>
        <v>12696</v>
      </c>
      <c r="T60" s="94">
        <v>12696</v>
      </c>
      <c r="U60" s="160">
        <f t="shared" ref="U60:U64" si="164">T60*$E60</f>
        <v>12696</v>
      </c>
      <c r="V60" s="94">
        <v>11112</v>
      </c>
      <c r="W60" s="160">
        <f t="shared" ref="W60:W64" si="165">V60*$E60</f>
        <v>11112</v>
      </c>
      <c r="X60" s="94">
        <v>6936</v>
      </c>
      <c r="Y60" s="160">
        <f t="shared" ref="Y60:Y64" si="166">X60*$E60</f>
        <v>6936</v>
      </c>
      <c r="Z60" s="94">
        <v>10476</v>
      </c>
      <c r="AA60" s="160">
        <f t="shared" ref="AA60:AA64" si="167">Z60*$E60</f>
        <v>10476</v>
      </c>
      <c r="AB60" s="94">
        <v>7680</v>
      </c>
      <c r="AC60" s="160">
        <f t="shared" ref="AC60:AC64" si="168">AB60*$E60</f>
        <v>7680</v>
      </c>
      <c r="AD60" s="94">
        <v>4704</v>
      </c>
      <c r="AE60" s="160">
        <f t="shared" ref="AE60:AE64" si="169">AD60*$E60</f>
        <v>4704</v>
      </c>
      <c r="AF60" s="147">
        <f t="shared" ref="AF60" si="170">SUM(H60,J60,L60,N60,P60,R60,T60,V60,X60,Z60,AB60,AD60)</f>
        <v>125708</v>
      </c>
      <c r="AG60" s="146">
        <f t="shared" ref="AG60" si="171">SUM(I60,K60,M60,O60,Q60,S60,U60,W60,Y60,AA60,AC60,AE60)</f>
        <v>125708</v>
      </c>
      <c r="AH60" s="159">
        <v>4980</v>
      </c>
      <c r="AI60" s="160">
        <f t="shared" ref="AI60:AK64" si="172">AH60*$E60</f>
        <v>4980</v>
      </c>
      <c r="AJ60" s="161">
        <v>3768</v>
      </c>
      <c r="AK60" s="160">
        <f t="shared" si="172"/>
        <v>3768</v>
      </c>
      <c r="AL60" s="145">
        <v>7392</v>
      </c>
      <c r="AM60" s="146">
        <f t="shared" si="33"/>
        <v>7392</v>
      </c>
      <c r="AN60" s="145">
        <v>2544</v>
      </c>
      <c r="AO60" s="146">
        <f t="shared" si="34"/>
        <v>2544</v>
      </c>
      <c r="AP60" s="145">
        <v>3528</v>
      </c>
      <c r="AQ60" s="146">
        <f t="shared" si="35"/>
        <v>3528</v>
      </c>
      <c r="AR60" s="145">
        <v>5460</v>
      </c>
      <c r="AS60" s="146">
        <f t="shared" si="36"/>
        <v>5460</v>
      </c>
      <c r="AT60" s="145">
        <v>5712</v>
      </c>
      <c r="AU60" s="146">
        <f t="shared" si="37"/>
        <v>5712</v>
      </c>
      <c r="AV60" s="145">
        <v>5964</v>
      </c>
      <c r="AW60" s="146">
        <f t="shared" si="38"/>
        <v>5964</v>
      </c>
      <c r="AX60" s="145">
        <v>3225</v>
      </c>
      <c r="AY60" s="146">
        <f t="shared" si="39"/>
        <v>3225</v>
      </c>
      <c r="AZ60" s="145">
        <v>5088</v>
      </c>
      <c r="BA60" s="146">
        <f t="shared" si="40"/>
        <v>5088</v>
      </c>
      <c r="BB60" s="145">
        <v>5064</v>
      </c>
      <c r="BC60" s="146">
        <f t="shared" si="41"/>
        <v>5064</v>
      </c>
      <c r="BD60" s="145">
        <v>6744</v>
      </c>
      <c r="BE60" s="146">
        <f t="shared" si="42"/>
        <v>6744</v>
      </c>
      <c r="BF60" s="147">
        <f t="shared" si="96"/>
        <v>59469</v>
      </c>
      <c r="BG60" s="146">
        <f t="shared" si="96"/>
        <v>59469</v>
      </c>
      <c r="BH60" s="96">
        <v>5412</v>
      </c>
      <c r="BI60" s="97">
        <f t="shared" ref="BI60" si="173">BH60*$E60</f>
        <v>5412</v>
      </c>
      <c r="BJ60" s="98">
        <v>4932</v>
      </c>
      <c r="BK60" s="100">
        <f t="shared" ref="BK60" si="174">BJ60*$E60</f>
        <v>4932</v>
      </c>
      <c r="BL60" s="99"/>
      <c r="BM60" s="100">
        <f t="shared" ref="BM60" si="175">BL60*$E60</f>
        <v>0</v>
      </c>
      <c r="BN60" s="99"/>
      <c r="BO60" s="100">
        <f t="shared" ref="BO60" si="176">BN60*$E60</f>
        <v>0</v>
      </c>
      <c r="BP60" s="99"/>
      <c r="BQ60" s="100">
        <f t="shared" ref="BQ60" si="177">BP60*$E60</f>
        <v>0</v>
      </c>
      <c r="BR60" s="99"/>
      <c r="BS60" s="100">
        <f t="shared" ref="BS60" si="178">BR60*$E60</f>
        <v>0</v>
      </c>
      <c r="BT60" s="99"/>
      <c r="BU60" s="100">
        <f t="shared" ref="BU60" si="179">BT60*$E60</f>
        <v>0</v>
      </c>
      <c r="BV60" s="99"/>
      <c r="BW60" s="100">
        <f t="shared" ref="BW60" si="180">BV60*$E60</f>
        <v>0</v>
      </c>
      <c r="BX60" s="99"/>
      <c r="BY60" s="100">
        <f t="shared" ref="BY60" si="181">BX60*$E60</f>
        <v>0</v>
      </c>
      <c r="BZ60" s="99"/>
      <c r="CA60" s="100">
        <f t="shared" ref="CA60" si="182">BZ60*$E60</f>
        <v>0</v>
      </c>
      <c r="CB60" s="99"/>
      <c r="CC60" s="100">
        <f t="shared" ref="CC60" si="183">CB60*$E60</f>
        <v>0</v>
      </c>
      <c r="CD60" s="99"/>
      <c r="CE60" s="100">
        <f t="shared" ref="CE60" si="184">CD60*$E60</f>
        <v>0</v>
      </c>
      <c r="CF60" s="101">
        <f t="shared" ref="CF60:CG60" si="185">SUM(BH60,BJ60,BL60,BN60,BP60,BR60,BT60,BV60,BX60,BZ60,CB60,CD60)</f>
        <v>10344</v>
      </c>
      <c r="CG60" s="100">
        <f t="shared" si="185"/>
        <v>10344</v>
      </c>
    </row>
    <row r="61" spans="1:85" s="148" customFormat="1" ht="19.899999999999999" customHeight="1" x14ac:dyDescent="0.5">
      <c r="A61" s="94">
        <v>50</v>
      </c>
      <c r="B61" s="95" t="s">
        <v>119</v>
      </c>
      <c r="C61" s="95"/>
      <c r="D61" s="94"/>
      <c r="E61" s="94">
        <v>0.6</v>
      </c>
      <c r="F61" s="94" t="s">
        <v>98</v>
      </c>
      <c r="G61" s="94">
        <v>1060</v>
      </c>
      <c r="H61" s="94"/>
      <c r="I61" s="160"/>
      <c r="J61" s="94"/>
      <c r="K61" s="160"/>
      <c r="L61" s="94"/>
      <c r="M61" s="160"/>
      <c r="N61" s="94"/>
      <c r="O61" s="160"/>
      <c r="P61" s="94"/>
      <c r="Q61" s="160"/>
      <c r="R61" s="145"/>
      <c r="S61" s="146">
        <f t="shared" si="5"/>
        <v>0</v>
      </c>
      <c r="T61" s="94"/>
      <c r="U61" s="160"/>
      <c r="V61" s="94"/>
      <c r="W61" s="160"/>
      <c r="X61" s="94"/>
      <c r="Y61" s="160"/>
      <c r="Z61" s="94"/>
      <c r="AA61" s="160"/>
      <c r="AB61" s="94"/>
      <c r="AC61" s="160"/>
      <c r="AD61" s="94"/>
      <c r="AE61" s="160"/>
      <c r="AF61" s="147"/>
      <c r="AG61" s="146"/>
      <c r="AH61" s="159"/>
      <c r="AI61" s="160"/>
      <c r="AJ61" s="161"/>
      <c r="AK61" s="160"/>
      <c r="AL61" s="145"/>
      <c r="AM61" s="146"/>
      <c r="AN61" s="145"/>
      <c r="AO61" s="146"/>
      <c r="AP61" s="145"/>
      <c r="AQ61" s="146"/>
      <c r="AR61" s="145"/>
      <c r="AS61" s="146"/>
      <c r="AT61" s="145"/>
      <c r="AU61" s="146"/>
      <c r="AV61" s="145"/>
      <c r="AW61" s="146"/>
      <c r="AX61" s="145"/>
      <c r="AY61" s="146"/>
      <c r="AZ61" s="145"/>
      <c r="BA61" s="146"/>
      <c r="BB61" s="145"/>
      <c r="BC61" s="146"/>
      <c r="BD61" s="145"/>
      <c r="BE61" s="146"/>
      <c r="BF61" s="147"/>
      <c r="BG61" s="146"/>
      <c r="BH61" s="96"/>
      <c r="BI61" s="97"/>
      <c r="BJ61" s="98"/>
      <c r="BK61" s="100"/>
      <c r="BL61" s="99"/>
      <c r="BM61" s="100"/>
      <c r="BN61" s="99"/>
      <c r="BO61" s="100"/>
      <c r="BP61" s="99"/>
      <c r="BQ61" s="100"/>
      <c r="BR61" s="99"/>
      <c r="BS61" s="100"/>
      <c r="BT61" s="99"/>
      <c r="BU61" s="100"/>
      <c r="BV61" s="99"/>
      <c r="BW61" s="100"/>
      <c r="BX61" s="99"/>
      <c r="BY61" s="100"/>
      <c r="BZ61" s="99"/>
      <c r="CA61" s="100"/>
      <c r="CB61" s="99"/>
      <c r="CC61" s="100"/>
      <c r="CD61" s="99"/>
      <c r="CE61" s="100"/>
      <c r="CF61" s="101"/>
      <c r="CG61" s="100"/>
    </row>
    <row r="62" spans="1:85" s="148" customFormat="1" ht="19.899999999999999" customHeight="1" x14ac:dyDescent="0.5">
      <c r="A62" s="94">
        <v>51</v>
      </c>
      <c r="B62" s="95" t="s">
        <v>120</v>
      </c>
      <c r="C62" s="95" t="s">
        <v>77</v>
      </c>
      <c r="D62" s="94">
        <f>RANK(BF62,$BF$4:$BF$147)</f>
        <v>7</v>
      </c>
      <c r="E62" s="94">
        <v>0.35</v>
      </c>
      <c r="F62" s="94" t="s">
        <v>81</v>
      </c>
      <c r="G62" s="94">
        <v>700</v>
      </c>
      <c r="H62" s="94">
        <v>1240</v>
      </c>
      <c r="I62" s="160">
        <f t="shared" si="159"/>
        <v>434</v>
      </c>
      <c r="J62" s="94">
        <v>1240</v>
      </c>
      <c r="K62" s="160">
        <f t="shared" si="160"/>
        <v>434</v>
      </c>
      <c r="L62" s="94">
        <v>440</v>
      </c>
      <c r="M62" s="160">
        <f t="shared" si="161"/>
        <v>154</v>
      </c>
      <c r="N62" s="94">
        <v>1200</v>
      </c>
      <c r="O62" s="160">
        <f t="shared" si="162"/>
        <v>420</v>
      </c>
      <c r="P62" s="94">
        <v>520</v>
      </c>
      <c r="Q62" s="160">
        <f t="shared" si="163"/>
        <v>182</v>
      </c>
      <c r="R62" s="171">
        <v>880</v>
      </c>
      <c r="S62" s="146">
        <f t="shared" si="5"/>
        <v>308</v>
      </c>
      <c r="T62" s="94">
        <v>880</v>
      </c>
      <c r="U62" s="160">
        <f t="shared" si="164"/>
        <v>308</v>
      </c>
      <c r="V62" s="94">
        <v>2280</v>
      </c>
      <c r="W62" s="160">
        <f t="shared" si="165"/>
        <v>798</v>
      </c>
      <c r="X62" s="94">
        <v>1160</v>
      </c>
      <c r="Y62" s="160">
        <f t="shared" si="166"/>
        <v>406</v>
      </c>
      <c r="Z62" s="94">
        <v>560</v>
      </c>
      <c r="AA62" s="160">
        <f t="shared" si="167"/>
        <v>196</v>
      </c>
      <c r="AB62" s="94">
        <v>1280</v>
      </c>
      <c r="AC62" s="160">
        <f t="shared" si="168"/>
        <v>448</v>
      </c>
      <c r="AD62" s="94">
        <v>904</v>
      </c>
      <c r="AE62" s="160">
        <f t="shared" si="169"/>
        <v>316.39999999999998</v>
      </c>
      <c r="AF62" s="147">
        <f t="shared" ref="AF62:AF64" si="186">SUM(H62,J62,L62,N62,P62,R62,T62,V62,X62,Z62,AB62,AD62)</f>
        <v>12584</v>
      </c>
      <c r="AG62" s="146">
        <f t="shared" ref="AG62:AG64" si="187">SUM(I62,K62,M62,O62,Q62,S62,U62,W62,Y62,AA62,AC62,AE62)</f>
        <v>4404.3999999999996</v>
      </c>
      <c r="AH62" s="159">
        <v>1140</v>
      </c>
      <c r="AI62" s="160">
        <f t="shared" si="172"/>
        <v>399</v>
      </c>
      <c r="AJ62" s="161">
        <v>300</v>
      </c>
      <c r="AK62" s="160">
        <f t="shared" si="172"/>
        <v>105</v>
      </c>
      <c r="AL62" s="145">
        <v>2120</v>
      </c>
      <c r="AM62" s="146">
        <f t="shared" si="33"/>
        <v>742</v>
      </c>
      <c r="AN62" s="145">
        <v>750</v>
      </c>
      <c r="AO62" s="146">
        <f t="shared" si="34"/>
        <v>262.5</v>
      </c>
      <c r="AP62" s="145">
        <v>960</v>
      </c>
      <c r="AQ62" s="146">
        <f t="shared" si="35"/>
        <v>336</v>
      </c>
      <c r="AR62" s="145">
        <v>1434</v>
      </c>
      <c r="AS62" s="146">
        <f t="shared" si="36"/>
        <v>501.9</v>
      </c>
      <c r="AT62" s="145">
        <v>750</v>
      </c>
      <c r="AU62" s="146">
        <f t="shared" si="37"/>
        <v>262.5</v>
      </c>
      <c r="AV62" s="145">
        <v>1020</v>
      </c>
      <c r="AW62" s="146">
        <f t="shared" si="38"/>
        <v>357</v>
      </c>
      <c r="AX62" s="145">
        <v>961</v>
      </c>
      <c r="AY62" s="146">
        <f t="shared" si="39"/>
        <v>336.34999999999997</v>
      </c>
      <c r="AZ62" s="145">
        <v>760</v>
      </c>
      <c r="BA62" s="146">
        <f t="shared" si="40"/>
        <v>266</v>
      </c>
      <c r="BB62" s="145">
        <v>560</v>
      </c>
      <c r="BC62" s="146">
        <f t="shared" si="41"/>
        <v>196</v>
      </c>
      <c r="BD62" s="145">
        <v>1900</v>
      </c>
      <c r="BE62" s="146">
        <f t="shared" si="42"/>
        <v>665</v>
      </c>
      <c r="BF62" s="147">
        <f t="shared" si="96"/>
        <v>12655</v>
      </c>
      <c r="BG62" s="146">
        <f t="shared" si="96"/>
        <v>4429.25</v>
      </c>
      <c r="BH62" s="96">
        <v>840</v>
      </c>
      <c r="BI62" s="97">
        <f t="shared" ref="BI62:BI64" si="188">BH62*$E62</f>
        <v>294</v>
      </c>
      <c r="BJ62" s="98">
        <v>400</v>
      </c>
      <c r="BK62" s="100">
        <f t="shared" ref="BK62:BK64" si="189">BJ62*$E62</f>
        <v>140</v>
      </c>
      <c r="BL62" s="99"/>
      <c r="BM62" s="100">
        <f t="shared" ref="BM62:BM64" si="190">BL62*$E62</f>
        <v>0</v>
      </c>
      <c r="BN62" s="99"/>
      <c r="BO62" s="100">
        <f t="shared" ref="BO62:BO64" si="191">BN62*$E62</f>
        <v>0</v>
      </c>
      <c r="BP62" s="99"/>
      <c r="BQ62" s="100">
        <f t="shared" ref="BQ62:BQ64" si="192">BP62*$E62</f>
        <v>0</v>
      </c>
      <c r="BR62" s="99"/>
      <c r="BS62" s="100">
        <f t="shared" ref="BS62:BS64" si="193">BR62*$E62</f>
        <v>0</v>
      </c>
      <c r="BT62" s="99"/>
      <c r="BU62" s="100">
        <f t="shared" ref="BU62:BU64" si="194">BT62*$E62</f>
        <v>0</v>
      </c>
      <c r="BV62" s="99"/>
      <c r="BW62" s="100">
        <f t="shared" ref="BW62:BW64" si="195">BV62*$E62</f>
        <v>0</v>
      </c>
      <c r="BX62" s="99"/>
      <c r="BY62" s="100">
        <f t="shared" ref="BY62:BY64" si="196">BX62*$E62</f>
        <v>0</v>
      </c>
      <c r="BZ62" s="99"/>
      <c r="CA62" s="100">
        <f t="shared" ref="CA62:CA64" si="197">BZ62*$E62</f>
        <v>0</v>
      </c>
      <c r="CB62" s="99"/>
      <c r="CC62" s="100">
        <f t="shared" ref="CC62:CC64" si="198">CB62*$E62</f>
        <v>0</v>
      </c>
      <c r="CD62" s="99"/>
      <c r="CE62" s="100">
        <f t="shared" ref="CE62:CE64" si="199">CD62*$E62</f>
        <v>0</v>
      </c>
      <c r="CF62" s="101">
        <f t="shared" ref="CF62:CG64" si="200">SUM(BH62,BJ62,BL62,BN62,BP62,BR62,BT62,BV62,BX62,BZ62,CB62,CD62)</f>
        <v>1240</v>
      </c>
      <c r="CG62" s="100">
        <f t="shared" si="200"/>
        <v>434</v>
      </c>
    </row>
    <row r="63" spans="1:85" s="148" customFormat="1" ht="19.899999999999999" customHeight="1" x14ac:dyDescent="0.5">
      <c r="A63" s="94">
        <v>52</v>
      </c>
      <c r="B63" s="95" t="s">
        <v>121</v>
      </c>
      <c r="C63" s="95" t="s">
        <v>74</v>
      </c>
      <c r="D63" s="94">
        <f>RANK(BF63,$BF$4:$BF$147)</f>
        <v>20</v>
      </c>
      <c r="E63" s="94">
        <v>0.64</v>
      </c>
      <c r="F63" s="94" t="s">
        <v>85</v>
      </c>
      <c r="G63" s="94"/>
      <c r="H63" s="94"/>
      <c r="I63" s="160">
        <f t="shared" si="159"/>
        <v>0</v>
      </c>
      <c r="J63" s="94"/>
      <c r="K63" s="160">
        <f t="shared" si="160"/>
        <v>0</v>
      </c>
      <c r="L63" s="94"/>
      <c r="M63" s="160">
        <f t="shared" si="161"/>
        <v>0</v>
      </c>
      <c r="N63" s="94"/>
      <c r="O63" s="160">
        <f t="shared" si="162"/>
        <v>0</v>
      </c>
      <c r="P63" s="94"/>
      <c r="Q63" s="160">
        <f t="shared" si="163"/>
        <v>0</v>
      </c>
      <c r="R63" s="145"/>
      <c r="S63" s="146">
        <f t="shared" si="5"/>
        <v>0</v>
      </c>
      <c r="T63" s="94"/>
      <c r="U63" s="160">
        <f t="shared" si="164"/>
        <v>0</v>
      </c>
      <c r="V63" s="94"/>
      <c r="W63" s="160">
        <f t="shared" si="165"/>
        <v>0</v>
      </c>
      <c r="X63" s="94"/>
      <c r="Y63" s="160">
        <f t="shared" si="166"/>
        <v>0</v>
      </c>
      <c r="Z63" s="94"/>
      <c r="AA63" s="160">
        <f t="shared" si="167"/>
        <v>0</v>
      </c>
      <c r="AB63" s="94"/>
      <c r="AC63" s="160">
        <f t="shared" si="168"/>
        <v>0</v>
      </c>
      <c r="AD63" s="94"/>
      <c r="AE63" s="160">
        <f t="shared" si="169"/>
        <v>0</v>
      </c>
      <c r="AF63" s="147">
        <f t="shared" si="186"/>
        <v>0</v>
      </c>
      <c r="AG63" s="146">
        <f t="shared" si="187"/>
        <v>0</v>
      </c>
      <c r="AH63" s="159"/>
      <c r="AI63" s="160">
        <f t="shared" si="172"/>
        <v>0</v>
      </c>
      <c r="AJ63" s="161"/>
      <c r="AK63" s="160">
        <f t="shared" si="172"/>
        <v>0</v>
      </c>
      <c r="AL63" s="145"/>
      <c r="AM63" s="146">
        <f t="shared" si="33"/>
        <v>0</v>
      </c>
      <c r="AN63" s="145"/>
      <c r="AO63" s="146">
        <f t="shared" si="34"/>
        <v>0</v>
      </c>
      <c r="AP63" s="145"/>
      <c r="AQ63" s="146">
        <f t="shared" si="35"/>
        <v>0</v>
      </c>
      <c r="AR63" s="145"/>
      <c r="AS63" s="146">
        <f t="shared" si="36"/>
        <v>0</v>
      </c>
      <c r="AT63" s="145"/>
      <c r="AU63" s="146">
        <f t="shared" si="37"/>
        <v>0</v>
      </c>
      <c r="AV63" s="145"/>
      <c r="AW63" s="146">
        <f t="shared" si="38"/>
        <v>0</v>
      </c>
      <c r="AX63" s="145"/>
      <c r="AY63" s="146">
        <f t="shared" si="39"/>
        <v>0</v>
      </c>
      <c r="AZ63" s="145"/>
      <c r="BA63" s="146">
        <f t="shared" si="40"/>
        <v>0</v>
      </c>
      <c r="BB63" s="145"/>
      <c r="BC63" s="146">
        <f t="shared" si="41"/>
        <v>0</v>
      </c>
      <c r="BD63" s="145"/>
      <c r="BE63" s="146">
        <f t="shared" si="42"/>
        <v>0</v>
      </c>
      <c r="BF63" s="147">
        <f t="shared" si="96"/>
        <v>0</v>
      </c>
      <c r="BG63" s="146">
        <f t="shared" si="96"/>
        <v>0</v>
      </c>
      <c r="BH63" s="99"/>
      <c r="BI63" s="100">
        <f t="shared" si="188"/>
        <v>0</v>
      </c>
      <c r="BJ63" s="99"/>
      <c r="BK63" s="100">
        <f t="shared" si="189"/>
        <v>0</v>
      </c>
      <c r="BL63" s="99"/>
      <c r="BM63" s="100">
        <f t="shared" si="190"/>
        <v>0</v>
      </c>
      <c r="BN63" s="99"/>
      <c r="BO63" s="100">
        <f t="shared" si="191"/>
        <v>0</v>
      </c>
      <c r="BP63" s="99"/>
      <c r="BQ63" s="100">
        <f t="shared" si="192"/>
        <v>0</v>
      </c>
      <c r="BR63" s="99"/>
      <c r="BS63" s="100">
        <f t="shared" si="193"/>
        <v>0</v>
      </c>
      <c r="BT63" s="99"/>
      <c r="BU63" s="100">
        <f t="shared" si="194"/>
        <v>0</v>
      </c>
      <c r="BV63" s="99"/>
      <c r="BW63" s="100">
        <f t="shared" si="195"/>
        <v>0</v>
      </c>
      <c r="BX63" s="99"/>
      <c r="BY63" s="100">
        <f t="shared" si="196"/>
        <v>0</v>
      </c>
      <c r="BZ63" s="99"/>
      <c r="CA63" s="100">
        <f t="shared" si="197"/>
        <v>0</v>
      </c>
      <c r="CB63" s="99"/>
      <c r="CC63" s="100">
        <f t="shared" si="198"/>
        <v>0</v>
      </c>
      <c r="CD63" s="99"/>
      <c r="CE63" s="100">
        <f t="shared" si="199"/>
        <v>0</v>
      </c>
      <c r="CF63" s="101">
        <f t="shared" si="200"/>
        <v>0</v>
      </c>
      <c r="CG63" s="100">
        <f t="shared" si="200"/>
        <v>0</v>
      </c>
    </row>
    <row r="64" spans="1:85" s="148" customFormat="1" ht="19.899999999999999" customHeight="1" x14ac:dyDescent="0.5">
      <c r="A64" s="94">
        <v>53</v>
      </c>
      <c r="B64" s="95" t="s">
        <v>122</v>
      </c>
      <c r="C64" s="95" t="s">
        <v>74</v>
      </c>
      <c r="D64" s="94">
        <f>RANK(BF64,$BF$4:$BF$147)</f>
        <v>14</v>
      </c>
      <c r="E64" s="94">
        <v>0.64</v>
      </c>
      <c r="F64" s="94" t="s">
        <v>85</v>
      </c>
      <c r="G64" s="94">
        <v>1350</v>
      </c>
      <c r="H64" s="94">
        <v>28</v>
      </c>
      <c r="I64" s="160">
        <f t="shared" si="159"/>
        <v>17.920000000000002</v>
      </c>
      <c r="J64" s="94">
        <v>28</v>
      </c>
      <c r="K64" s="160">
        <f t="shared" si="160"/>
        <v>17.920000000000002</v>
      </c>
      <c r="L64" s="94"/>
      <c r="M64" s="160">
        <f t="shared" si="161"/>
        <v>0</v>
      </c>
      <c r="N64" s="94"/>
      <c r="O64" s="160">
        <f t="shared" si="162"/>
        <v>0</v>
      </c>
      <c r="P64" s="94"/>
      <c r="Q64" s="160">
        <f t="shared" si="163"/>
        <v>0</v>
      </c>
      <c r="R64" s="171"/>
      <c r="S64" s="146">
        <f t="shared" si="5"/>
        <v>0</v>
      </c>
      <c r="T64" s="94"/>
      <c r="U64" s="160">
        <f t="shared" si="164"/>
        <v>0</v>
      </c>
      <c r="V64" s="94"/>
      <c r="W64" s="160">
        <f t="shared" si="165"/>
        <v>0</v>
      </c>
      <c r="X64" s="94"/>
      <c r="Y64" s="160">
        <f t="shared" si="166"/>
        <v>0</v>
      </c>
      <c r="Z64" s="94">
        <v>28</v>
      </c>
      <c r="AA64" s="160">
        <f t="shared" si="167"/>
        <v>17.920000000000002</v>
      </c>
      <c r="AB64" s="94"/>
      <c r="AC64" s="160">
        <f t="shared" si="168"/>
        <v>0</v>
      </c>
      <c r="AD64" s="94"/>
      <c r="AE64" s="160">
        <f t="shared" si="169"/>
        <v>0</v>
      </c>
      <c r="AF64" s="147">
        <f t="shared" si="186"/>
        <v>84</v>
      </c>
      <c r="AG64" s="146">
        <f t="shared" si="187"/>
        <v>53.760000000000005</v>
      </c>
      <c r="AH64" s="159"/>
      <c r="AI64" s="160">
        <f t="shared" si="172"/>
        <v>0</v>
      </c>
      <c r="AJ64" s="161"/>
      <c r="AK64" s="160">
        <f t="shared" si="172"/>
        <v>0</v>
      </c>
      <c r="AL64" s="145">
        <v>14</v>
      </c>
      <c r="AM64" s="146">
        <f t="shared" si="33"/>
        <v>8.9600000000000009</v>
      </c>
      <c r="AN64" s="145"/>
      <c r="AO64" s="146">
        <f t="shared" si="34"/>
        <v>0</v>
      </c>
      <c r="AP64" s="145"/>
      <c r="AQ64" s="146">
        <f t="shared" si="35"/>
        <v>0</v>
      </c>
      <c r="AR64" s="145">
        <v>14</v>
      </c>
      <c r="AS64" s="146">
        <f t="shared" si="36"/>
        <v>8.9600000000000009</v>
      </c>
      <c r="AT64" s="145">
        <v>350</v>
      </c>
      <c r="AU64" s="146">
        <f t="shared" si="37"/>
        <v>224</v>
      </c>
      <c r="AV64" s="145"/>
      <c r="AW64" s="146">
        <f t="shared" si="38"/>
        <v>0</v>
      </c>
      <c r="AX64" s="145"/>
      <c r="AY64" s="146">
        <f t="shared" si="39"/>
        <v>0</v>
      </c>
      <c r="AZ64" s="145"/>
      <c r="BA64" s="146">
        <f t="shared" si="40"/>
        <v>0</v>
      </c>
      <c r="BB64" s="145"/>
      <c r="BC64" s="146">
        <f t="shared" si="41"/>
        <v>0</v>
      </c>
      <c r="BD64" s="145"/>
      <c r="BE64" s="146">
        <f t="shared" si="42"/>
        <v>0</v>
      </c>
      <c r="BF64" s="147">
        <f t="shared" si="96"/>
        <v>378</v>
      </c>
      <c r="BG64" s="146">
        <f t="shared" si="96"/>
        <v>241.92000000000002</v>
      </c>
      <c r="BH64" s="99"/>
      <c r="BI64" s="100">
        <f t="shared" si="188"/>
        <v>0</v>
      </c>
      <c r="BJ64" s="99"/>
      <c r="BK64" s="100">
        <f t="shared" si="189"/>
        <v>0</v>
      </c>
      <c r="BL64" s="99"/>
      <c r="BM64" s="100">
        <f t="shared" si="190"/>
        <v>0</v>
      </c>
      <c r="BN64" s="99"/>
      <c r="BO64" s="100">
        <f t="shared" si="191"/>
        <v>0</v>
      </c>
      <c r="BP64" s="99"/>
      <c r="BQ64" s="100">
        <f t="shared" si="192"/>
        <v>0</v>
      </c>
      <c r="BR64" s="99"/>
      <c r="BS64" s="100">
        <f t="shared" si="193"/>
        <v>0</v>
      </c>
      <c r="BT64" s="99"/>
      <c r="BU64" s="100">
        <f t="shared" si="194"/>
        <v>0</v>
      </c>
      <c r="BV64" s="99"/>
      <c r="BW64" s="100">
        <f t="shared" si="195"/>
        <v>0</v>
      </c>
      <c r="BX64" s="99"/>
      <c r="BY64" s="100">
        <f t="shared" si="196"/>
        <v>0</v>
      </c>
      <c r="BZ64" s="99"/>
      <c r="CA64" s="100">
        <f t="shared" si="197"/>
        <v>0</v>
      </c>
      <c r="CB64" s="99"/>
      <c r="CC64" s="100">
        <f t="shared" si="198"/>
        <v>0</v>
      </c>
      <c r="CD64" s="99"/>
      <c r="CE64" s="100">
        <f t="shared" si="199"/>
        <v>0</v>
      </c>
      <c r="CF64" s="101">
        <f t="shared" si="200"/>
        <v>0</v>
      </c>
      <c r="CG64" s="100">
        <f t="shared" si="200"/>
        <v>0</v>
      </c>
    </row>
    <row r="65" spans="1:85" s="148" customFormat="1" ht="19.899999999999999" customHeight="1" x14ac:dyDescent="0.5">
      <c r="A65" s="94"/>
      <c r="B65" s="95"/>
      <c r="C65" s="95"/>
      <c r="D65" s="94"/>
      <c r="E65" s="94"/>
      <c r="F65" s="94"/>
      <c r="G65" s="94"/>
      <c r="H65" s="94"/>
      <c r="I65" s="146"/>
      <c r="J65" s="94"/>
      <c r="K65" s="146"/>
      <c r="L65" s="94"/>
      <c r="M65" s="146"/>
      <c r="N65" s="94"/>
      <c r="O65" s="146"/>
      <c r="P65" s="94"/>
      <c r="Q65" s="146"/>
      <c r="R65" s="145"/>
      <c r="S65" s="146"/>
      <c r="T65" s="94"/>
      <c r="U65" s="146"/>
      <c r="V65" s="94"/>
      <c r="W65" s="146"/>
      <c r="X65" s="94"/>
      <c r="Y65" s="146"/>
      <c r="Z65" s="94"/>
      <c r="AA65" s="146"/>
      <c r="AB65" s="94"/>
      <c r="AC65" s="146"/>
      <c r="AD65" s="94"/>
      <c r="AE65" s="146"/>
      <c r="AF65" s="147"/>
      <c r="AG65" s="146"/>
      <c r="AH65" s="145"/>
      <c r="AI65" s="146"/>
      <c r="AJ65" s="145"/>
      <c r="AK65" s="146"/>
      <c r="AL65" s="145"/>
      <c r="AM65" s="146"/>
      <c r="AN65" s="145"/>
      <c r="AO65" s="146"/>
      <c r="AP65" s="145"/>
      <c r="AQ65" s="146"/>
      <c r="AR65" s="145"/>
      <c r="AS65" s="146"/>
      <c r="AT65" s="145"/>
      <c r="AU65" s="146"/>
      <c r="AV65" s="145"/>
      <c r="AW65" s="146"/>
      <c r="AX65" s="145"/>
      <c r="AY65" s="146"/>
      <c r="AZ65" s="145"/>
      <c r="BA65" s="146"/>
      <c r="BB65" s="145"/>
      <c r="BC65" s="146"/>
      <c r="BD65" s="145"/>
      <c r="BE65" s="146"/>
      <c r="BF65" s="147"/>
      <c r="BG65" s="146"/>
      <c r="BH65" s="99"/>
      <c r="BI65" s="100"/>
      <c r="BJ65" s="99"/>
      <c r="BK65" s="100"/>
      <c r="BL65" s="99"/>
      <c r="BM65" s="100"/>
      <c r="BN65" s="99"/>
      <c r="BO65" s="100"/>
      <c r="BP65" s="99"/>
      <c r="BQ65" s="100"/>
      <c r="BR65" s="99"/>
      <c r="BS65" s="100"/>
      <c r="BT65" s="99"/>
      <c r="BU65" s="100"/>
      <c r="BV65" s="99"/>
      <c r="BW65" s="100"/>
      <c r="BX65" s="99"/>
      <c r="BY65" s="100"/>
      <c r="BZ65" s="99"/>
      <c r="CA65" s="100"/>
      <c r="CB65" s="99"/>
      <c r="CC65" s="100"/>
      <c r="CD65" s="99"/>
      <c r="CE65" s="100"/>
      <c r="CF65" s="101"/>
      <c r="CG65" s="100"/>
    </row>
    <row r="66" spans="1:85" s="148" customFormat="1" ht="19.899999999999999" customHeight="1" x14ac:dyDescent="0.5">
      <c r="A66" s="94">
        <v>54</v>
      </c>
      <c r="B66" s="95" t="s">
        <v>123</v>
      </c>
      <c r="C66" s="95" t="s">
        <v>77</v>
      </c>
      <c r="D66" s="94">
        <f>RANK(BF66,$BF$4:$BF$147)</f>
        <v>20</v>
      </c>
      <c r="E66" s="94">
        <v>1</v>
      </c>
      <c r="F66" s="94" t="s">
        <v>75</v>
      </c>
      <c r="G66" s="94"/>
      <c r="H66" s="94"/>
      <c r="I66" s="146">
        <f t="shared" si="19"/>
        <v>0</v>
      </c>
      <c r="J66" s="94"/>
      <c r="K66" s="146">
        <f t="shared" si="20"/>
        <v>0</v>
      </c>
      <c r="L66" s="94"/>
      <c r="M66" s="146">
        <f t="shared" si="21"/>
        <v>0</v>
      </c>
      <c r="N66" s="94"/>
      <c r="O66" s="146">
        <f t="shared" si="22"/>
        <v>0</v>
      </c>
      <c r="P66" s="94"/>
      <c r="Q66" s="146">
        <f t="shared" si="23"/>
        <v>0</v>
      </c>
      <c r="R66" s="145"/>
      <c r="S66" s="146">
        <f t="shared" ref="S66:S81" si="201">R66*$E66</f>
        <v>0</v>
      </c>
      <c r="T66" s="94"/>
      <c r="U66" s="146">
        <f t="shared" si="24"/>
        <v>0</v>
      </c>
      <c r="V66" s="94"/>
      <c r="W66" s="146">
        <f t="shared" si="25"/>
        <v>0</v>
      </c>
      <c r="X66" s="94"/>
      <c r="Y66" s="146">
        <f t="shared" si="26"/>
        <v>0</v>
      </c>
      <c r="Z66" s="94"/>
      <c r="AA66" s="146">
        <f t="shared" si="27"/>
        <v>0</v>
      </c>
      <c r="AB66" s="94"/>
      <c r="AC66" s="146">
        <f t="shared" si="28"/>
        <v>0</v>
      </c>
      <c r="AD66" s="94"/>
      <c r="AE66" s="146">
        <f t="shared" si="29"/>
        <v>0</v>
      </c>
      <c r="AF66" s="147">
        <f t="shared" ref="AF66:AF68" si="202">SUM(H66,J66,L66,N66,P66,R66,T66,V66,X66,Z66,AB66,AD66)</f>
        <v>0</v>
      </c>
      <c r="AG66" s="146">
        <f t="shared" ref="AG66:AG68" si="203">SUM(I66,K66,M66,O66,Q66,S66,U66,W66,Y66,AA66,AC66,AE66)</f>
        <v>0</v>
      </c>
      <c r="AH66" s="145"/>
      <c r="AI66" s="146">
        <f t="shared" si="32"/>
        <v>0</v>
      </c>
      <c r="AJ66" s="145"/>
      <c r="AK66" s="146">
        <f t="shared" si="33"/>
        <v>0</v>
      </c>
      <c r="AL66" s="145"/>
      <c r="AM66" s="146">
        <f t="shared" si="33"/>
        <v>0</v>
      </c>
      <c r="AN66" s="145"/>
      <c r="AO66" s="146">
        <f t="shared" si="34"/>
        <v>0</v>
      </c>
      <c r="AP66" s="145"/>
      <c r="AQ66" s="146">
        <f t="shared" si="35"/>
        <v>0</v>
      </c>
      <c r="AR66" s="145"/>
      <c r="AS66" s="146">
        <f t="shared" si="36"/>
        <v>0</v>
      </c>
      <c r="AT66" s="145"/>
      <c r="AU66" s="146">
        <f t="shared" si="37"/>
        <v>0</v>
      </c>
      <c r="AV66" s="145"/>
      <c r="AW66" s="146">
        <f t="shared" si="38"/>
        <v>0</v>
      </c>
      <c r="AX66" s="145"/>
      <c r="AY66" s="146">
        <f t="shared" si="39"/>
        <v>0</v>
      </c>
      <c r="AZ66" s="145"/>
      <c r="BA66" s="146">
        <f t="shared" si="40"/>
        <v>0</v>
      </c>
      <c r="BB66" s="145"/>
      <c r="BC66" s="146">
        <f t="shared" si="41"/>
        <v>0</v>
      </c>
      <c r="BD66" s="145"/>
      <c r="BE66" s="146">
        <f t="shared" si="42"/>
        <v>0</v>
      </c>
      <c r="BF66" s="147">
        <f t="shared" si="96"/>
        <v>0</v>
      </c>
      <c r="BG66" s="146">
        <f t="shared" si="96"/>
        <v>0</v>
      </c>
      <c r="BH66" s="99"/>
      <c r="BI66" s="100">
        <f t="shared" ref="BI66:BI68" si="204">BH66*$E66</f>
        <v>0</v>
      </c>
      <c r="BJ66" s="99"/>
      <c r="BK66" s="100">
        <f t="shared" ref="BK66:BK68" si="205">BJ66*$E66</f>
        <v>0</v>
      </c>
      <c r="BL66" s="99"/>
      <c r="BM66" s="100">
        <f t="shared" ref="BM66:BM68" si="206">BL66*$E66</f>
        <v>0</v>
      </c>
      <c r="BN66" s="99"/>
      <c r="BO66" s="100">
        <f t="shared" ref="BO66:BO68" si="207">BN66*$E66</f>
        <v>0</v>
      </c>
      <c r="BP66" s="99"/>
      <c r="BQ66" s="100">
        <f t="shared" ref="BQ66:BQ68" si="208">BP66*$E66</f>
        <v>0</v>
      </c>
      <c r="BR66" s="99"/>
      <c r="BS66" s="100">
        <f t="shared" ref="BS66:BS68" si="209">BR66*$E66</f>
        <v>0</v>
      </c>
      <c r="BT66" s="99"/>
      <c r="BU66" s="100">
        <f t="shared" ref="BU66:BU68" si="210">BT66*$E66</f>
        <v>0</v>
      </c>
      <c r="BV66" s="99"/>
      <c r="BW66" s="100">
        <f t="shared" ref="BW66:BW68" si="211">BV66*$E66</f>
        <v>0</v>
      </c>
      <c r="BX66" s="99"/>
      <c r="BY66" s="100">
        <f t="shared" ref="BY66:BY68" si="212">BX66*$E66</f>
        <v>0</v>
      </c>
      <c r="BZ66" s="99"/>
      <c r="CA66" s="100">
        <f t="shared" ref="CA66:CA68" si="213">BZ66*$E66</f>
        <v>0</v>
      </c>
      <c r="CB66" s="99"/>
      <c r="CC66" s="100">
        <f t="shared" ref="CC66:CC68" si="214">CB66*$E66</f>
        <v>0</v>
      </c>
      <c r="CD66" s="99"/>
      <c r="CE66" s="100">
        <f t="shared" ref="CE66:CE68" si="215">CD66*$E66</f>
        <v>0</v>
      </c>
      <c r="CF66" s="101">
        <f t="shared" ref="CF66:CG68" si="216">SUM(BH66,BJ66,BL66,BN66,BP66,BR66,BT66,BV66,BX66,BZ66,CB66,CD66)</f>
        <v>0</v>
      </c>
      <c r="CG66" s="100">
        <f t="shared" si="216"/>
        <v>0</v>
      </c>
    </row>
    <row r="67" spans="1:85" s="148" customFormat="1" ht="19.899999999999999" customHeight="1" x14ac:dyDescent="0.5">
      <c r="A67" s="94">
        <v>55</v>
      </c>
      <c r="B67" s="95" t="s">
        <v>124</v>
      </c>
      <c r="C67" s="95" t="s">
        <v>77</v>
      </c>
      <c r="D67" s="94">
        <f>RANK(BF67,$BF$4:$BF$147)</f>
        <v>20</v>
      </c>
      <c r="E67" s="94">
        <v>0.6</v>
      </c>
      <c r="F67" s="94" t="s">
        <v>75</v>
      </c>
      <c r="G67" s="94"/>
      <c r="H67" s="94"/>
      <c r="I67" s="146">
        <f t="shared" si="19"/>
        <v>0</v>
      </c>
      <c r="J67" s="94"/>
      <c r="K67" s="146">
        <f t="shared" si="20"/>
        <v>0</v>
      </c>
      <c r="L67" s="94"/>
      <c r="M67" s="146">
        <f t="shared" si="21"/>
        <v>0</v>
      </c>
      <c r="N67" s="94"/>
      <c r="O67" s="146">
        <f t="shared" si="22"/>
        <v>0</v>
      </c>
      <c r="P67" s="94"/>
      <c r="Q67" s="146">
        <f t="shared" si="23"/>
        <v>0</v>
      </c>
      <c r="R67" s="145"/>
      <c r="S67" s="146">
        <f t="shared" si="201"/>
        <v>0</v>
      </c>
      <c r="T67" s="94"/>
      <c r="U67" s="146">
        <f t="shared" si="24"/>
        <v>0</v>
      </c>
      <c r="V67" s="94"/>
      <c r="W67" s="146">
        <f t="shared" si="25"/>
        <v>0</v>
      </c>
      <c r="X67" s="94"/>
      <c r="Y67" s="146">
        <f t="shared" si="26"/>
        <v>0</v>
      </c>
      <c r="Z67" s="94"/>
      <c r="AA67" s="146">
        <f t="shared" si="27"/>
        <v>0</v>
      </c>
      <c r="AB67" s="94"/>
      <c r="AC67" s="146">
        <f t="shared" si="28"/>
        <v>0</v>
      </c>
      <c r="AD67" s="94"/>
      <c r="AE67" s="146">
        <f t="shared" si="29"/>
        <v>0</v>
      </c>
      <c r="AF67" s="147">
        <f t="shared" si="202"/>
        <v>0</v>
      </c>
      <c r="AG67" s="146">
        <f t="shared" si="203"/>
        <v>0</v>
      </c>
      <c r="AH67" s="145"/>
      <c r="AI67" s="146">
        <f t="shared" si="32"/>
        <v>0</v>
      </c>
      <c r="AJ67" s="145"/>
      <c r="AK67" s="146">
        <f t="shared" si="33"/>
        <v>0</v>
      </c>
      <c r="AL67" s="145"/>
      <c r="AM67" s="146">
        <f t="shared" si="33"/>
        <v>0</v>
      </c>
      <c r="AN67" s="145"/>
      <c r="AO67" s="146">
        <f t="shared" si="34"/>
        <v>0</v>
      </c>
      <c r="AP67" s="145"/>
      <c r="AQ67" s="146">
        <f t="shared" si="35"/>
        <v>0</v>
      </c>
      <c r="AR67" s="145"/>
      <c r="AS67" s="146">
        <f t="shared" si="36"/>
        <v>0</v>
      </c>
      <c r="AT67" s="145"/>
      <c r="AU67" s="146">
        <f t="shared" si="37"/>
        <v>0</v>
      </c>
      <c r="AV67" s="145"/>
      <c r="AW67" s="146">
        <f t="shared" si="38"/>
        <v>0</v>
      </c>
      <c r="AX67" s="145"/>
      <c r="AY67" s="146">
        <f t="shared" si="39"/>
        <v>0</v>
      </c>
      <c r="AZ67" s="145"/>
      <c r="BA67" s="146">
        <f t="shared" si="40"/>
        <v>0</v>
      </c>
      <c r="BB67" s="145"/>
      <c r="BC67" s="146">
        <f t="shared" si="41"/>
        <v>0</v>
      </c>
      <c r="BD67" s="145"/>
      <c r="BE67" s="146">
        <f t="shared" si="42"/>
        <v>0</v>
      </c>
      <c r="BF67" s="147">
        <f t="shared" si="96"/>
        <v>0</v>
      </c>
      <c r="BG67" s="146">
        <f t="shared" si="96"/>
        <v>0</v>
      </c>
      <c r="BH67" s="99"/>
      <c r="BI67" s="100">
        <f t="shared" si="204"/>
        <v>0</v>
      </c>
      <c r="BJ67" s="99"/>
      <c r="BK67" s="100">
        <f t="shared" si="205"/>
        <v>0</v>
      </c>
      <c r="BL67" s="99"/>
      <c r="BM67" s="100">
        <f t="shared" si="206"/>
        <v>0</v>
      </c>
      <c r="BN67" s="99"/>
      <c r="BO67" s="100">
        <f t="shared" si="207"/>
        <v>0</v>
      </c>
      <c r="BP67" s="99"/>
      <c r="BQ67" s="100">
        <f t="shared" si="208"/>
        <v>0</v>
      </c>
      <c r="BR67" s="99"/>
      <c r="BS67" s="100">
        <f t="shared" si="209"/>
        <v>0</v>
      </c>
      <c r="BT67" s="99"/>
      <c r="BU67" s="100">
        <f t="shared" si="210"/>
        <v>0</v>
      </c>
      <c r="BV67" s="99"/>
      <c r="BW67" s="100">
        <f t="shared" si="211"/>
        <v>0</v>
      </c>
      <c r="BX67" s="99"/>
      <c r="BY67" s="100">
        <f t="shared" si="212"/>
        <v>0</v>
      </c>
      <c r="BZ67" s="99"/>
      <c r="CA67" s="100">
        <f t="shared" si="213"/>
        <v>0</v>
      </c>
      <c r="CB67" s="99"/>
      <c r="CC67" s="100">
        <f t="shared" si="214"/>
        <v>0</v>
      </c>
      <c r="CD67" s="99"/>
      <c r="CE67" s="100">
        <f t="shared" si="215"/>
        <v>0</v>
      </c>
      <c r="CF67" s="101">
        <f t="shared" si="216"/>
        <v>0</v>
      </c>
      <c r="CG67" s="100">
        <f t="shared" si="216"/>
        <v>0</v>
      </c>
    </row>
    <row r="68" spans="1:85" s="148" customFormat="1" ht="19.899999999999999" customHeight="1" x14ac:dyDescent="0.5">
      <c r="A68" s="94">
        <v>56</v>
      </c>
      <c r="B68" s="95" t="s">
        <v>125</v>
      </c>
      <c r="C68" s="95" t="s">
        <v>74</v>
      </c>
      <c r="D68" s="94">
        <f>RANK(BF68,$BF$4:$BF$147)</f>
        <v>20</v>
      </c>
      <c r="E68" s="94">
        <v>0.64</v>
      </c>
      <c r="F68" s="94" t="s">
        <v>85</v>
      </c>
      <c r="G68" s="94"/>
      <c r="H68" s="94"/>
      <c r="I68" s="146">
        <f t="shared" si="19"/>
        <v>0</v>
      </c>
      <c r="J68" s="94"/>
      <c r="K68" s="146">
        <f t="shared" si="20"/>
        <v>0</v>
      </c>
      <c r="L68" s="94"/>
      <c r="M68" s="146">
        <f t="shared" si="21"/>
        <v>0</v>
      </c>
      <c r="N68" s="94"/>
      <c r="O68" s="146">
        <f t="shared" si="22"/>
        <v>0</v>
      </c>
      <c r="P68" s="94"/>
      <c r="Q68" s="146">
        <f t="shared" si="23"/>
        <v>0</v>
      </c>
      <c r="R68" s="145"/>
      <c r="S68" s="146">
        <f t="shared" si="201"/>
        <v>0</v>
      </c>
      <c r="T68" s="94"/>
      <c r="U68" s="146">
        <f t="shared" si="24"/>
        <v>0</v>
      </c>
      <c r="V68" s="94"/>
      <c r="W68" s="146">
        <f t="shared" si="25"/>
        <v>0</v>
      </c>
      <c r="X68" s="94"/>
      <c r="Y68" s="146">
        <f t="shared" si="26"/>
        <v>0</v>
      </c>
      <c r="Z68" s="94"/>
      <c r="AA68" s="146">
        <f t="shared" si="27"/>
        <v>0</v>
      </c>
      <c r="AB68" s="94"/>
      <c r="AC68" s="146">
        <f t="shared" si="28"/>
        <v>0</v>
      </c>
      <c r="AD68" s="94"/>
      <c r="AE68" s="146">
        <f t="shared" si="29"/>
        <v>0</v>
      </c>
      <c r="AF68" s="147">
        <f t="shared" si="202"/>
        <v>0</v>
      </c>
      <c r="AG68" s="146">
        <f t="shared" si="203"/>
        <v>0</v>
      </c>
      <c r="AH68" s="145"/>
      <c r="AI68" s="146">
        <f t="shared" si="32"/>
        <v>0</v>
      </c>
      <c r="AJ68" s="145"/>
      <c r="AK68" s="146">
        <f t="shared" si="33"/>
        <v>0</v>
      </c>
      <c r="AL68" s="145"/>
      <c r="AM68" s="146">
        <f t="shared" si="33"/>
        <v>0</v>
      </c>
      <c r="AN68" s="145"/>
      <c r="AO68" s="146">
        <f t="shared" si="34"/>
        <v>0</v>
      </c>
      <c r="AP68" s="145"/>
      <c r="AQ68" s="146">
        <f t="shared" si="35"/>
        <v>0</v>
      </c>
      <c r="AR68" s="145"/>
      <c r="AS68" s="146">
        <f t="shared" si="36"/>
        <v>0</v>
      </c>
      <c r="AT68" s="145"/>
      <c r="AU68" s="146">
        <f t="shared" si="37"/>
        <v>0</v>
      </c>
      <c r="AV68" s="145"/>
      <c r="AW68" s="146">
        <f t="shared" si="38"/>
        <v>0</v>
      </c>
      <c r="AX68" s="145"/>
      <c r="AY68" s="146">
        <f t="shared" si="39"/>
        <v>0</v>
      </c>
      <c r="AZ68" s="145"/>
      <c r="BA68" s="146">
        <f t="shared" si="40"/>
        <v>0</v>
      </c>
      <c r="BB68" s="145"/>
      <c r="BC68" s="146">
        <f t="shared" si="41"/>
        <v>0</v>
      </c>
      <c r="BD68" s="145"/>
      <c r="BE68" s="146">
        <f t="shared" si="42"/>
        <v>0</v>
      </c>
      <c r="BF68" s="147">
        <f t="shared" si="96"/>
        <v>0</v>
      </c>
      <c r="BG68" s="146">
        <f t="shared" si="96"/>
        <v>0</v>
      </c>
      <c r="BH68" s="99"/>
      <c r="BI68" s="100">
        <f t="shared" si="204"/>
        <v>0</v>
      </c>
      <c r="BJ68" s="99"/>
      <c r="BK68" s="100">
        <f t="shared" si="205"/>
        <v>0</v>
      </c>
      <c r="BL68" s="99"/>
      <c r="BM68" s="100">
        <f t="shared" si="206"/>
        <v>0</v>
      </c>
      <c r="BN68" s="99"/>
      <c r="BO68" s="100">
        <f t="shared" si="207"/>
        <v>0</v>
      </c>
      <c r="BP68" s="99"/>
      <c r="BQ68" s="100">
        <f t="shared" si="208"/>
        <v>0</v>
      </c>
      <c r="BR68" s="99"/>
      <c r="BS68" s="100">
        <f t="shared" si="209"/>
        <v>0</v>
      </c>
      <c r="BT68" s="99"/>
      <c r="BU68" s="100">
        <f t="shared" si="210"/>
        <v>0</v>
      </c>
      <c r="BV68" s="99"/>
      <c r="BW68" s="100">
        <f t="shared" si="211"/>
        <v>0</v>
      </c>
      <c r="BX68" s="99"/>
      <c r="BY68" s="100">
        <f t="shared" si="212"/>
        <v>0</v>
      </c>
      <c r="BZ68" s="99"/>
      <c r="CA68" s="100">
        <f t="shared" si="213"/>
        <v>0</v>
      </c>
      <c r="CB68" s="99"/>
      <c r="CC68" s="100">
        <f t="shared" si="214"/>
        <v>0</v>
      </c>
      <c r="CD68" s="99"/>
      <c r="CE68" s="100">
        <f t="shared" si="215"/>
        <v>0</v>
      </c>
      <c r="CF68" s="101">
        <f t="shared" si="216"/>
        <v>0</v>
      </c>
      <c r="CG68" s="100">
        <f t="shared" si="216"/>
        <v>0</v>
      </c>
    </row>
    <row r="69" spans="1:85" s="148" customFormat="1" ht="19.899999999999999" customHeight="1" x14ac:dyDescent="0.5">
      <c r="A69" s="94"/>
      <c r="B69" s="95"/>
      <c r="C69" s="95"/>
      <c r="D69" s="94"/>
      <c r="E69" s="94"/>
      <c r="F69" s="94"/>
      <c r="G69" s="94"/>
      <c r="H69" s="94"/>
      <c r="I69" s="146"/>
      <c r="J69" s="94"/>
      <c r="K69" s="146"/>
      <c r="L69" s="94"/>
      <c r="M69" s="146"/>
      <c r="N69" s="94"/>
      <c r="O69" s="146"/>
      <c r="P69" s="94"/>
      <c r="Q69" s="146"/>
      <c r="R69" s="145"/>
      <c r="S69" s="146">
        <f t="shared" si="201"/>
        <v>0</v>
      </c>
      <c r="T69" s="94"/>
      <c r="U69" s="146"/>
      <c r="V69" s="94"/>
      <c r="W69" s="146"/>
      <c r="X69" s="94"/>
      <c r="Y69" s="146"/>
      <c r="Z69" s="94"/>
      <c r="AA69" s="146"/>
      <c r="AB69" s="94"/>
      <c r="AC69" s="146"/>
      <c r="AD69" s="94"/>
      <c r="AE69" s="146"/>
      <c r="AF69" s="147"/>
      <c r="AG69" s="146"/>
      <c r="AH69" s="145"/>
      <c r="AI69" s="146"/>
      <c r="AJ69" s="145"/>
      <c r="AK69" s="146"/>
      <c r="AL69" s="145"/>
      <c r="AM69" s="146"/>
      <c r="AN69" s="145"/>
      <c r="AO69" s="146"/>
      <c r="AP69" s="145"/>
      <c r="AQ69" s="146"/>
      <c r="AR69" s="145"/>
      <c r="AS69" s="146"/>
      <c r="AT69" s="145"/>
      <c r="AU69" s="146"/>
      <c r="AV69" s="145"/>
      <c r="AW69" s="146"/>
      <c r="AX69" s="145"/>
      <c r="AY69" s="146"/>
      <c r="AZ69" s="145"/>
      <c r="BA69" s="146"/>
      <c r="BB69" s="145"/>
      <c r="BC69" s="146"/>
      <c r="BD69" s="145"/>
      <c r="BE69" s="146"/>
      <c r="BF69" s="147"/>
      <c r="BG69" s="146"/>
      <c r="BH69" s="99"/>
      <c r="BI69" s="100"/>
      <c r="BJ69" s="99"/>
      <c r="BK69" s="100"/>
      <c r="BL69" s="99"/>
      <c r="BM69" s="100"/>
      <c r="BN69" s="99"/>
      <c r="BO69" s="100"/>
      <c r="BP69" s="99"/>
      <c r="BQ69" s="100"/>
      <c r="BR69" s="99"/>
      <c r="BS69" s="100"/>
      <c r="BT69" s="99"/>
      <c r="BU69" s="100"/>
      <c r="BV69" s="99"/>
      <c r="BW69" s="100"/>
      <c r="BX69" s="99"/>
      <c r="BY69" s="100"/>
      <c r="BZ69" s="99"/>
      <c r="CA69" s="100"/>
      <c r="CB69" s="99"/>
      <c r="CC69" s="100"/>
      <c r="CD69" s="99"/>
      <c r="CE69" s="100"/>
      <c r="CF69" s="101"/>
      <c r="CG69" s="100"/>
    </row>
    <row r="70" spans="1:85" s="148" customFormat="1" ht="19.899999999999999" customHeight="1" x14ac:dyDescent="0.5">
      <c r="A70" s="94">
        <v>57</v>
      </c>
      <c r="B70" s="95" t="s">
        <v>126</v>
      </c>
      <c r="C70" s="95" t="s">
        <v>77</v>
      </c>
      <c r="D70" s="94">
        <f>RANK(BF70,$BF$4:$BF$147)</f>
        <v>20</v>
      </c>
      <c r="E70" s="94">
        <v>1</v>
      </c>
      <c r="F70" s="94" t="s">
        <v>75</v>
      </c>
      <c r="G70" s="94"/>
      <c r="H70" s="94"/>
      <c r="I70" s="146">
        <f t="shared" si="19"/>
        <v>0</v>
      </c>
      <c r="J70" s="94"/>
      <c r="K70" s="146">
        <f t="shared" si="20"/>
        <v>0</v>
      </c>
      <c r="L70" s="94"/>
      <c r="M70" s="146">
        <f t="shared" si="21"/>
        <v>0</v>
      </c>
      <c r="N70" s="94"/>
      <c r="O70" s="146">
        <f t="shared" si="22"/>
        <v>0</v>
      </c>
      <c r="P70" s="94"/>
      <c r="Q70" s="146">
        <f t="shared" si="23"/>
        <v>0</v>
      </c>
      <c r="R70" s="145"/>
      <c r="S70" s="146">
        <f t="shared" si="201"/>
        <v>0</v>
      </c>
      <c r="T70" s="94"/>
      <c r="U70" s="146">
        <f t="shared" si="24"/>
        <v>0</v>
      </c>
      <c r="V70" s="94"/>
      <c r="W70" s="146">
        <f t="shared" si="25"/>
        <v>0</v>
      </c>
      <c r="X70" s="94"/>
      <c r="Y70" s="146">
        <f t="shared" si="26"/>
        <v>0</v>
      </c>
      <c r="Z70" s="94"/>
      <c r="AA70" s="146">
        <f t="shared" si="27"/>
        <v>0</v>
      </c>
      <c r="AB70" s="94"/>
      <c r="AC70" s="146">
        <f t="shared" si="28"/>
        <v>0</v>
      </c>
      <c r="AD70" s="94"/>
      <c r="AE70" s="146">
        <f t="shared" si="29"/>
        <v>0</v>
      </c>
      <c r="AF70" s="147">
        <f t="shared" ref="AF70:AF72" si="217">SUM(H70,J70,L70,N70,P70,R70,T70,V70,X70,Z70,AB70,AD70)</f>
        <v>0</v>
      </c>
      <c r="AG70" s="146">
        <f t="shared" ref="AG70:AG72" si="218">SUM(I70,K70,M70,O70,Q70,S70,U70,W70,Y70,AA70,AC70,AE70)</f>
        <v>0</v>
      </c>
      <c r="AH70" s="145"/>
      <c r="AI70" s="146">
        <f t="shared" si="32"/>
        <v>0</v>
      </c>
      <c r="AJ70" s="145"/>
      <c r="AK70" s="146">
        <f t="shared" si="33"/>
        <v>0</v>
      </c>
      <c r="AL70" s="145"/>
      <c r="AM70" s="146">
        <f t="shared" si="33"/>
        <v>0</v>
      </c>
      <c r="AN70" s="145"/>
      <c r="AO70" s="146">
        <f t="shared" si="34"/>
        <v>0</v>
      </c>
      <c r="AP70" s="145"/>
      <c r="AQ70" s="146">
        <f t="shared" si="35"/>
        <v>0</v>
      </c>
      <c r="AR70" s="145"/>
      <c r="AS70" s="146">
        <f t="shared" si="36"/>
        <v>0</v>
      </c>
      <c r="AT70" s="145"/>
      <c r="AU70" s="146">
        <f t="shared" si="37"/>
        <v>0</v>
      </c>
      <c r="AV70" s="145"/>
      <c r="AW70" s="146">
        <f t="shared" si="38"/>
        <v>0</v>
      </c>
      <c r="AX70" s="145"/>
      <c r="AY70" s="146">
        <f t="shared" si="39"/>
        <v>0</v>
      </c>
      <c r="AZ70" s="145"/>
      <c r="BA70" s="146">
        <f t="shared" si="40"/>
        <v>0</v>
      </c>
      <c r="BB70" s="145"/>
      <c r="BC70" s="146">
        <f t="shared" si="41"/>
        <v>0</v>
      </c>
      <c r="BD70" s="145"/>
      <c r="BE70" s="146">
        <f t="shared" si="42"/>
        <v>0</v>
      </c>
      <c r="BF70" s="147">
        <f t="shared" si="96"/>
        <v>0</v>
      </c>
      <c r="BG70" s="146">
        <f t="shared" si="96"/>
        <v>0</v>
      </c>
      <c r="BH70" s="99"/>
      <c r="BI70" s="100">
        <f t="shared" ref="BI70:BK114" si="219">BH70*$E70</f>
        <v>0</v>
      </c>
      <c r="BJ70" s="99"/>
      <c r="BK70" s="100">
        <f t="shared" ref="BK70:BK72" si="220">BJ70*$E70</f>
        <v>0</v>
      </c>
      <c r="BL70" s="99"/>
      <c r="BM70" s="100">
        <f t="shared" ref="BM70:BM72" si="221">BL70*$E70</f>
        <v>0</v>
      </c>
      <c r="BN70" s="99"/>
      <c r="BO70" s="100">
        <f t="shared" ref="BO70:BO72" si="222">BN70*$E70</f>
        <v>0</v>
      </c>
      <c r="BP70" s="99"/>
      <c r="BQ70" s="100">
        <f t="shared" ref="BQ70:BQ72" si="223">BP70*$E70</f>
        <v>0</v>
      </c>
      <c r="BR70" s="99"/>
      <c r="BS70" s="100">
        <f t="shared" ref="BS70:BS72" si="224">BR70*$E70</f>
        <v>0</v>
      </c>
      <c r="BT70" s="99"/>
      <c r="BU70" s="100">
        <f t="shared" ref="BU70:BU72" si="225">BT70*$E70</f>
        <v>0</v>
      </c>
      <c r="BV70" s="99"/>
      <c r="BW70" s="100">
        <f t="shared" ref="BW70:BW72" si="226">BV70*$E70</f>
        <v>0</v>
      </c>
      <c r="BX70" s="99"/>
      <c r="BY70" s="100">
        <f t="shared" ref="BY70:BY72" si="227">BX70*$E70</f>
        <v>0</v>
      </c>
      <c r="BZ70" s="99"/>
      <c r="CA70" s="100">
        <f t="shared" ref="CA70:CA72" si="228">BZ70*$E70</f>
        <v>0</v>
      </c>
      <c r="CB70" s="99"/>
      <c r="CC70" s="100">
        <f t="shared" ref="CC70:CC72" si="229">CB70*$E70</f>
        <v>0</v>
      </c>
      <c r="CD70" s="99"/>
      <c r="CE70" s="100">
        <f t="shared" ref="CE70:CE72" si="230">CD70*$E70</f>
        <v>0</v>
      </c>
      <c r="CF70" s="101">
        <f t="shared" ref="CF70:CG72" si="231">SUM(BH70,BJ70,BL70,BN70,BP70,BR70,BT70,BV70,BX70,BZ70,CB70,CD70)</f>
        <v>0</v>
      </c>
      <c r="CG70" s="100">
        <f t="shared" si="231"/>
        <v>0</v>
      </c>
    </row>
    <row r="71" spans="1:85" s="148" customFormat="1" ht="19.899999999999999" customHeight="1" x14ac:dyDescent="0.5">
      <c r="A71" s="94">
        <v>58</v>
      </c>
      <c r="B71" s="95" t="s">
        <v>127</v>
      </c>
      <c r="C71" s="95" t="s">
        <v>77</v>
      </c>
      <c r="D71" s="94">
        <f>RANK(BF71,$BF$4:$BF$147)</f>
        <v>20</v>
      </c>
      <c r="E71" s="94">
        <v>0.6</v>
      </c>
      <c r="F71" s="94" t="s">
        <v>75</v>
      </c>
      <c r="G71" s="94"/>
      <c r="H71" s="94"/>
      <c r="I71" s="146">
        <f t="shared" si="19"/>
        <v>0</v>
      </c>
      <c r="J71" s="94"/>
      <c r="K71" s="146">
        <f t="shared" si="20"/>
        <v>0</v>
      </c>
      <c r="L71" s="94"/>
      <c r="M71" s="146">
        <f t="shared" si="21"/>
        <v>0</v>
      </c>
      <c r="N71" s="94"/>
      <c r="O71" s="146">
        <f t="shared" si="22"/>
        <v>0</v>
      </c>
      <c r="P71" s="94"/>
      <c r="Q71" s="146">
        <f t="shared" si="23"/>
        <v>0</v>
      </c>
      <c r="R71" s="145"/>
      <c r="S71" s="146">
        <f t="shared" si="201"/>
        <v>0</v>
      </c>
      <c r="T71" s="94"/>
      <c r="U71" s="146">
        <f t="shared" si="24"/>
        <v>0</v>
      </c>
      <c r="V71" s="94"/>
      <c r="W71" s="146">
        <f t="shared" si="25"/>
        <v>0</v>
      </c>
      <c r="X71" s="94"/>
      <c r="Y71" s="146">
        <f t="shared" si="26"/>
        <v>0</v>
      </c>
      <c r="Z71" s="94"/>
      <c r="AA71" s="146">
        <f t="shared" si="27"/>
        <v>0</v>
      </c>
      <c r="AB71" s="94"/>
      <c r="AC71" s="146">
        <f t="shared" si="28"/>
        <v>0</v>
      </c>
      <c r="AD71" s="94"/>
      <c r="AE71" s="146">
        <f t="shared" si="29"/>
        <v>0</v>
      </c>
      <c r="AF71" s="147">
        <f t="shared" si="217"/>
        <v>0</v>
      </c>
      <c r="AG71" s="146">
        <f t="shared" si="218"/>
        <v>0</v>
      </c>
      <c r="AH71" s="145"/>
      <c r="AI71" s="146">
        <f t="shared" si="32"/>
        <v>0</v>
      </c>
      <c r="AJ71" s="145"/>
      <c r="AK71" s="146">
        <f t="shared" si="33"/>
        <v>0</v>
      </c>
      <c r="AL71" s="145"/>
      <c r="AM71" s="146">
        <f t="shared" si="33"/>
        <v>0</v>
      </c>
      <c r="AN71" s="145"/>
      <c r="AO71" s="146">
        <f t="shared" si="34"/>
        <v>0</v>
      </c>
      <c r="AP71" s="145"/>
      <c r="AQ71" s="146">
        <f t="shared" si="35"/>
        <v>0</v>
      </c>
      <c r="AR71" s="145"/>
      <c r="AS71" s="146">
        <f t="shared" si="36"/>
        <v>0</v>
      </c>
      <c r="AT71" s="145"/>
      <c r="AU71" s="146">
        <f t="shared" si="37"/>
        <v>0</v>
      </c>
      <c r="AV71" s="145"/>
      <c r="AW71" s="146">
        <f t="shared" si="38"/>
        <v>0</v>
      </c>
      <c r="AX71" s="145"/>
      <c r="AY71" s="146">
        <f t="shared" si="39"/>
        <v>0</v>
      </c>
      <c r="AZ71" s="145"/>
      <c r="BA71" s="146">
        <f t="shared" si="40"/>
        <v>0</v>
      </c>
      <c r="BB71" s="145"/>
      <c r="BC71" s="146">
        <f t="shared" si="41"/>
        <v>0</v>
      </c>
      <c r="BD71" s="145"/>
      <c r="BE71" s="146">
        <f t="shared" si="42"/>
        <v>0</v>
      </c>
      <c r="BF71" s="147">
        <f t="shared" si="96"/>
        <v>0</v>
      </c>
      <c r="BG71" s="146">
        <f t="shared" si="96"/>
        <v>0</v>
      </c>
      <c r="BH71" s="99"/>
      <c r="BI71" s="100">
        <f t="shared" si="219"/>
        <v>0</v>
      </c>
      <c r="BJ71" s="99"/>
      <c r="BK71" s="100">
        <f t="shared" si="220"/>
        <v>0</v>
      </c>
      <c r="BL71" s="99"/>
      <c r="BM71" s="100">
        <f t="shared" si="221"/>
        <v>0</v>
      </c>
      <c r="BN71" s="99"/>
      <c r="BO71" s="100">
        <f t="shared" si="222"/>
        <v>0</v>
      </c>
      <c r="BP71" s="99"/>
      <c r="BQ71" s="100">
        <f t="shared" si="223"/>
        <v>0</v>
      </c>
      <c r="BR71" s="99"/>
      <c r="BS71" s="100">
        <f t="shared" si="224"/>
        <v>0</v>
      </c>
      <c r="BT71" s="99"/>
      <c r="BU71" s="100">
        <f t="shared" si="225"/>
        <v>0</v>
      </c>
      <c r="BV71" s="99"/>
      <c r="BW71" s="100">
        <f t="shared" si="226"/>
        <v>0</v>
      </c>
      <c r="BX71" s="99"/>
      <c r="BY71" s="100">
        <f t="shared" si="227"/>
        <v>0</v>
      </c>
      <c r="BZ71" s="99"/>
      <c r="CA71" s="100">
        <f t="shared" si="228"/>
        <v>0</v>
      </c>
      <c r="CB71" s="99"/>
      <c r="CC71" s="100">
        <f t="shared" si="229"/>
        <v>0</v>
      </c>
      <c r="CD71" s="99"/>
      <c r="CE71" s="100">
        <f t="shared" si="230"/>
        <v>0</v>
      </c>
      <c r="CF71" s="101">
        <f t="shared" si="231"/>
        <v>0</v>
      </c>
      <c r="CG71" s="100">
        <f t="shared" si="231"/>
        <v>0</v>
      </c>
    </row>
    <row r="72" spans="1:85" s="148" customFormat="1" ht="19.899999999999999" customHeight="1" x14ac:dyDescent="0.5">
      <c r="A72" s="94">
        <v>59</v>
      </c>
      <c r="B72" s="95" t="s">
        <v>128</v>
      </c>
      <c r="C72" s="95" t="s">
        <v>74</v>
      </c>
      <c r="D72" s="94">
        <f>RANK(BF72,$BF$4:$BF$147)</f>
        <v>20</v>
      </c>
      <c r="E72" s="94">
        <v>0.64</v>
      </c>
      <c r="F72" s="94" t="s">
        <v>85</v>
      </c>
      <c r="G72" s="94"/>
      <c r="H72" s="94"/>
      <c r="I72" s="146">
        <f t="shared" si="19"/>
        <v>0</v>
      </c>
      <c r="J72" s="94"/>
      <c r="K72" s="146">
        <f t="shared" si="20"/>
        <v>0</v>
      </c>
      <c r="L72" s="94"/>
      <c r="M72" s="146">
        <f t="shared" si="21"/>
        <v>0</v>
      </c>
      <c r="N72" s="94"/>
      <c r="O72" s="146">
        <f t="shared" si="22"/>
        <v>0</v>
      </c>
      <c r="P72" s="94"/>
      <c r="Q72" s="146">
        <f t="shared" si="23"/>
        <v>0</v>
      </c>
      <c r="R72" s="145"/>
      <c r="S72" s="146">
        <f t="shared" si="201"/>
        <v>0</v>
      </c>
      <c r="T72" s="94"/>
      <c r="U72" s="146">
        <f t="shared" si="24"/>
        <v>0</v>
      </c>
      <c r="V72" s="94"/>
      <c r="W72" s="146">
        <f t="shared" si="25"/>
        <v>0</v>
      </c>
      <c r="X72" s="94"/>
      <c r="Y72" s="146">
        <f t="shared" si="26"/>
        <v>0</v>
      </c>
      <c r="Z72" s="94"/>
      <c r="AA72" s="146">
        <f t="shared" si="27"/>
        <v>0</v>
      </c>
      <c r="AB72" s="94"/>
      <c r="AC72" s="146">
        <f t="shared" si="28"/>
        <v>0</v>
      </c>
      <c r="AD72" s="94"/>
      <c r="AE72" s="146">
        <f t="shared" si="29"/>
        <v>0</v>
      </c>
      <c r="AF72" s="147">
        <f t="shared" si="217"/>
        <v>0</v>
      </c>
      <c r="AG72" s="146">
        <f t="shared" si="218"/>
        <v>0</v>
      </c>
      <c r="AH72" s="145"/>
      <c r="AI72" s="146">
        <f t="shared" si="32"/>
        <v>0</v>
      </c>
      <c r="AJ72" s="145"/>
      <c r="AK72" s="146">
        <f t="shared" si="33"/>
        <v>0</v>
      </c>
      <c r="AL72" s="145"/>
      <c r="AM72" s="146">
        <f t="shared" si="33"/>
        <v>0</v>
      </c>
      <c r="AN72" s="145"/>
      <c r="AO72" s="146">
        <f t="shared" si="34"/>
        <v>0</v>
      </c>
      <c r="AP72" s="145"/>
      <c r="AQ72" s="146">
        <f t="shared" si="35"/>
        <v>0</v>
      </c>
      <c r="AR72" s="145"/>
      <c r="AS72" s="146">
        <f t="shared" si="36"/>
        <v>0</v>
      </c>
      <c r="AT72" s="145"/>
      <c r="AU72" s="146">
        <f t="shared" si="37"/>
        <v>0</v>
      </c>
      <c r="AV72" s="145"/>
      <c r="AW72" s="146">
        <f t="shared" si="38"/>
        <v>0</v>
      </c>
      <c r="AX72" s="145"/>
      <c r="AY72" s="146">
        <f t="shared" si="39"/>
        <v>0</v>
      </c>
      <c r="AZ72" s="145"/>
      <c r="BA72" s="146">
        <f t="shared" si="40"/>
        <v>0</v>
      </c>
      <c r="BB72" s="145"/>
      <c r="BC72" s="146">
        <f t="shared" si="41"/>
        <v>0</v>
      </c>
      <c r="BD72" s="145"/>
      <c r="BE72" s="146">
        <f t="shared" si="42"/>
        <v>0</v>
      </c>
      <c r="BF72" s="147">
        <f t="shared" si="96"/>
        <v>0</v>
      </c>
      <c r="BG72" s="146">
        <f t="shared" si="96"/>
        <v>0</v>
      </c>
      <c r="BH72" s="99"/>
      <c r="BI72" s="100">
        <f t="shared" si="219"/>
        <v>0</v>
      </c>
      <c r="BJ72" s="99"/>
      <c r="BK72" s="100">
        <f t="shared" si="220"/>
        <v>0</v>
      </c>
      <c r="BL72" s="99"/>
      <c r="BM72" s="100">
        <f t="shared" si="221"/>
        <v>0</v>
      </c>
      <c r="BN72" s="99"/>
      <c r="BO72" s="100">
        <f t="shared" si="222"/>
        <v>0</v>
      </c>
      <c r="BP72" s="99"/>
      <c r="BQ72" s="100">
        <f t="shared" si="223"/>
        <v>0</v>
      </c>
      <c r="BR72" s="99"/>
      <c r="BS72" s="100">
        <f t="shared" si="224"/>
        <v>0</v>
      </c>
      <c r="BT72" s="99"/>
      <c r="BU72" s="100">
        <f t="shared" si="225"/>
        <v>0</v>
      </c>
      <c r="BV72" s="99"/>
      <c r="BW72" s="100">
        <f t="shared" si="226"/>
        <v>0</v>
      </c>
      <c r="BX72" s="99"/>
      <c r="BY72" s="100">
        <f t="shared" si="227"/>
        <v>0</v>
      </c>
      <c r="BZ72" s="99"/>
      <c r="CA72" s="100">
        <f t="shared" si="228"/>
        <v>0</v>
      </c>
      <c r="CB72" s="99"/>
      <c r="CC72" s="100">
        <f t="shared" si="229"/>
        <v>0</v>
      </c>
      <c r="CD72" s="99"/>
      <c r="CE72" s="100">
        <f t="shared" si="230"/>
        <v>0</v>
      </c>
      <c r="CF72" s="101">
        <f t="shared" si="231"/>
        <v>0</v>
      </c>
      <c r="CG72" s="100">
        <f t="shared" si="231"/>
        <v>0</v>
      </c>
    </row>
    <row r="73" spans="1:85" s="148" customFormat="1" ht="19.899999999999999" customHeight="1" x14ac:dyDescent="0.5">
      <c r="A73" s="94"/>
      <c r="B73" s="95"/>
      <c r="C73" s="95"/>
      <c r="D73" s="94"/>
      <c r="E73" s="94"/>
      <c r="F73" s="94"/>
      <c r="G73" s="94"/>
      <c r="H73" s="94"/>
      <c r="I73" s="146"/>
      <c r="J73" s="94"/>
      <c r="K73" s="146"/>
      <c r="L73" s="94"/>
      <c r="M73" s="146"/>
      <c r="N73" s="94"/>
      <c r="O73" s="146"/>
      <c r="P73" s="94"/>
      <c r="Q73" s="146"/>
      <c r="R73" s="145"/>
      <c r="S73" s="146">
        <f t="shared" si="201"/>
        <v>0</v>
      </c>
      <c r="T73" s="94"/>
      <c r="U73" s="146"/>
      <c r="V73" s="94"/>
      <c r="W73" s="146"/>
      <c r="X73" s="94"/>
      <c r="Y73" s="146"/>
      <c r="Z73" s="94"/>
      <c r="AA73" s="146"/>
      <c r="AB73" s="94"/>
      <c r="AC73" s="146"/>
      <c r="AD73" s="94"/>
      <c r="AE73" s="146"/>
      <c r="AF73" s="147"/>
      <c r="AG73" s="146"/>
      <c r="AH73" s="145"/>
      <c r="AI73" s="146"/>
      <c r="AJ73" s="145"/>
      <c r="AK73" s="146"/>
      <c r="AL73" s="145"/>
      <c r="AM73" s="146"/>
      <c r="AN73" s="145"/>
      <c r="AO73" s="146"/>
      <c r="AP73" s="145"/>
      <c r="AQ73" s="146"/>
      <c r="AR73" s="145"/>
      <c r="AS73" s="146"/>
      <c r="AT73" s="145"/>
      <c r="AU73" s="146"/>
      <c r="AV73" s="145"/>
      <c r="AW73" s="146"/>
      <c r="AX73" s="145"/>
      <c r="AY73" s="146"/>
      <c r="AZ73" s="145"/>
      <c r="BA73" s="146"/>
      <c r="BB73" s="145"/>
      <c r="BC73" s="146"/>
      <c r="BD73" s="145"/>
      <c r="BE73" s="146"/>
      <c r="BF73" s="147"/>
      <c r="BG73" s="146"/>
      <c r="BH73" s="99"/>
      <c r="BI73" s="100"/>
      <c r="BJ73" s="99"/>
      <c r="BK73" s="100"/>
      <c r="BL73" s="99"/>
      <c r="BM73" s="100"/>
      <c r="BN73" s="99"/>
      <c r="BO73" s="100"/>
      <c r="BP73" s="99"/>
      <c r="BQ73" s="100"/>
      <c r="BR73" s="99"/>
      <c r="BS73" s="100"/>
      <c r="BT73" s="99"/>
      <c r="BU73" s="100"/>
      <c r="BV73" s="99"/>
      <c r="BW73" s="100"/>
      <c r="BX73" s="99"/>
      <c r="BY73" s="100"/>
      <c r="BZ73" s="99"/>
      <c r="CA73" s="100"/>
      <c r="CB73" s="99"/>
      <c r="CC73" s="100"/>
      <c r="CD73" s="99"/>
      <c r="CE73" s="100"/>
      <c r="CF73" s="101"/>
      <c r="CG73" s="100"/>
    </row>
    <row r="74" spans="1:85" s="148" customFormat="1" ht="19.899999999999999" customHeight="1" x14ac:dyDescent="0.5">
      <c r="A74" s="94">
        <v>60</v>
      </c>
      <c r="B74" s="95" t="s">
        <v>129</v>
      </c>
      <c r="C74" s="95" t="s">
        <v>74</v>
      </c>
      <c r="D74" s="94">
        <f>RANK(BF74,$BF$4:$BF$147)</f>
        <v>17</v>
      </c>
      <c r="E74" s="94">
        <v>0.64</v>
      </c>
      <c r="F74" s="94" t="s">
        <v>85</v>
      </c>
      <c r="G74" s="94">
        <v>1350</v>
      </c>
      <c r="H74" s="94">
        <v>420</v>
      </c>
      <c r="I74" s="146">
        <f t="shared" ref="I74:I139" si="232">H74*$E74</f>
        <v>268.8</v>
      </c>
      <c r="J74" s="94">
        <v>420</v>
      </c>
      <c r="K74" s="146">
        <f t="shared" ref="K74:K139" si="233">J74*$E74</f>
        <v>268.8</v>
      </c>
      <c r="L74" s="94">
        <v>210</v>
      </c>
      <c r="M74" s="146">
        <f t="shared" ref="M74:M139" si="234">L74*$E74</f>
        <v>134.4</v>
      </c>
      <c r="N74" s="94">
        <v>700</v>
      </c>
      <c r="O74" s="146">
        <f t="shared" ref="O74:O139" si="235">N74*$E74</f>
        <v>448</v>
      </c>
      <c r="P74" s="94">
        <v>770</v>
      </c>
      <c r="Q74" s="146">
        <f t="shared" ref="Q74:Q139" si="236">P74*$E74</f>
        <v>492.8</v>
      </c>
      <c r="R74" s="171"/>
      <c r="S74" s="146">
        <f t="shared" si="201"/>
        <v>0</v>
      </c>
      <c r="T74" s="94">
        <v>910</v>
      </c>
      <c r="U74" s="146">
        <f t="shared" ref="U74:U139" si="237">T74*$E74</f>
        <v>582.4</v>
      </c>
      <c r="V74" s="94">
        <v>910</v>
      </c>
      <c r="W74" s="146">
        <f t="shared" ref="W74:W139" si="238">V74*$E74</f>
        <v>582.4</v>
      </c>
      <c r="X74" s="94">
        <v>280</v>
      </c>
      <c r="Y74" s="146">
        <f t="shared" ref="Y74:Y139" si="239">X74*$E74</f>
        <v>179.20000000000002</v>
      </c>
      <c r="Z74" s="94">
        <v>420</v>
      </c>
      <c r="AA74" s="146">
        <f t="shared" ref="AA74:AA139" si="240">Z74*$E74</f>
        <v>268.8</v>
      </c>
      <c r="AB74" s="94">
        <v>504</v>
      </c>
      <c r="AC74" s="146">
        <f t="shared" ref="AC74:AC139" si="241">AB74*$E74</f>
        <v>322.56</v>
      </c>
      <c r="AD74" s="94"/>
      <c r="AE74" s="146">
        <f t="shared" ref="AE74:AE139" si="242">AD74*$E74</f>
        <v>0</v>
      </c>
      <c r="AF74" s="147">
        <f t="shared" ref="AF74:AF75" si="243">SUM(H74,J74,L74,N74,P74,R74,T74,V74,X74,Z74,AB74,AD74)</f>
        <v>5544</v>
      </c>
      <c r="AG74" s="146">
        <f t="shared" ref="AG74:AG75" si="244">SUM(I74,K74,M74,O74,Q74,S74,U74,W74,Y74,AA74,AC74,AE74)</f>
        <v>3548.16</v>
      </c>
      <c r="AH74" s="145"/>
      <c r="AI74" s="146">
        <f t="shared" ref="AI74:AI139" si="245">AH74*$E74</f>
        <v>0</v>
      </c>
      <c r="AJ74" s="145"/>
      <c r="AK74" s="146">
        <f t="shared" ref="AK74:AM139" si="246">AJ74*$E74</f>
        <v>0</v>
      </c>
      <c r="AL74" s="145"/>
      <c r="AM74" s="146">
        <f t="shared" si="246"/>
        <v>0</v>
      </c>
      <c r="AN74" s="145"/>
      <c r="AO74" s="146">
        <f t="shared" ref="AO74:AO139" si="247">AN74*$E74</f>
        <v>0</v>
      </c>
      <c r="AP74" s="145"/>
      <c r="AQ74" s="146">
        <f t="shared" ref="AQ74:AQ139" si="248">AP74*$E74</f>
        <v>0</v>
      </c>
      <c r="AR74" s="145"/>
      <c r="AS74" s="146">
        <f t="shared" ref="AS74:AS139" si="249">AR74*$E74</f>
        <v>0</v>
      </c>
      <c r="AT74" s="145"/>
      <c r="AU74" s="146">
        <f t="shared" ref="AU74:AU139" si="250">AT74*$E74</f>
        <v>0</v>
      </c>
      <c r="AV74" s="145"/>
      <c r="AW74" s="146">
        <f t="shared" ref="AW74:AW139" si="251">AV74*$E74</f>
        <v>0</v>
      </c>
      <c r="AX74" s="145"/>
      <c r="AY74" s="146">
        <f t="shared" ref="AY74:AY139" si="252">AX74*$E74</f>
        <v>0</v>
      </c>
      <c r="AZ74" s="145"/>
      <c r="BA74" s="146">
        <f t="shared" ref="BA74:BA139" si="253">AZ74*$E74</f>
        <v>0</v>
      </c>
      <c r="BB74" s="145"/>
      <c r="BC74" s="146">
        <f t="shared" ref="BC74:BC139" si="254">BB74*$E74</f>
        <v>0</v>
      </c>
      <c r="BD74" s="145">
        <v>70</v>
      </c>
      <c r="BE74" s="146">
        <f t="shared" ref="BE74:BE139" si="255">BD74*$E74</f>
        <v>44.800000000000004</v>
      </c>
      <c r="BF74" s="147">
        <f t="shared" si="96"/>
        <v>70</v>
      </c>
      <c r="BG74" s="146">
        <f t="shared" si="96"/>
        <v>44.800000000000004</v>
      </c>
      <c r="BH74" s="99"/>
      <c r="BI74" s="100">
        <f t="shared" si="219"/>
        <v>0</v>
      </c>
      <c r="BJ74" s="99"/>
      <c r="BK74" s="100">
        <f t="shared" si="219"/>
        <v>0</v>
      </c>
      <c r="BL74" s="99"/>
      <c r="BM74" s="100">
        <f t="shared" ref="BM74:BM75" si="256">BL74*$E74</f>
        <v>0</v>
      </c>
      <c r="BN74" s="99"/>
      <c r="BO74" s="100">
        <f t="shared" ref="BO74:BO75" si="257">BN74*$E74</f>
        <v>0</v>
      </c>
      <c r="BP74" s="99"/>
      <c r="BQ74" s="100">
        <f t="shared" ref="BQ74:BQ75" si="258">BP74*$E74</f>
        <v>0</v>
      </c>
      <c r="BR74" s="99"/>
      <c r="BS74" s="100">
        <f t="shared" ref="BS74:BS75" si="259">BR74*$E74</f>
        <v>0</v>
      </c>
      <c r="BT74" s="99"/>
      <c r="BU74" s="100">
        <f t="shared" ref="BU74:BU75" si="260">BT74*$E74</f>
        <v>0</v>
      </c>
      <c r="BV74" s="99"/>
      <c r="BW74" s="100">
        <f t="shared" ref="BW74:BW75" si="261">BV74*$E74</f>
        <v>0</v>
      </c>
      <c r="BX74" s="99"/>
      <c r="BY74" s="100">
        <f t="shared" ref="BY74:BY75" si="262">BX74*$E74</f>
        <v>0</v>
      </c>
      <c r="BZ74" s="99"/>
      <c r="CA74" s="100">
        <f t="shared" ref="CA74:CA75" si="263">BZ74*$E74</f>
        <v>0</v>
      </c>
      <c r="CB74" s="99"/>
      <c r="CC74" s="100">
        <f t="shared" ref="CC74:CC75" si="264">CB74*$E74</f>
        <v>0</v>
      </c>
      <c r="CD74" s="99"/>
      <c r="CE74" s="100">
        <f t="shared" ref="CE74:CE75" si="265">CD74*$E74</f>
        <v>0</v>
      </c>
      <c r="CF74" s="101">
        <f t="shared" ref="CF74:CG75" si="266">SUM(BH74,BJ74,BL74,BN74,BP74,BR74,BT74,BV74,BX74,BZ74,CB74,CD74)</f>
        <v>0</v>
      </c>
      <c r="CG74" s="100">
        <f t="shared" si="266"/>
        <v>0</v>
      </c>
    </row>
    <row r="75" spans="1:85" s="148" customFormat="1" ht="19.899999999999999" customHeight="1" x14ac:dyDescent="0.5">
      <c r="A75" s="94">
        <v>61</v>
      </c>
      <c r="B75" s="95" t="s">
        <v>129</v>
      </c>
      <c r="C75" s="95" t="s">
        <v>74</v>
      </c>
      <c r="D75" s="94">
        <f>RANK(BF75,$BF$4:$BF$147)</f>
        <v>20</v>
      </c>
      <c r="E75" s="94">
        <v>0.64</v>
      </c>
      <c r="F75" s="94" t="s">
        <v>83</v>
      </c>
      <c r="G75" s="94"/>
      <c r="H75" s="94"/>
      <c r="I75" s="146">
        <f t="shared" si="232"/>
        <v>0</v>
      </c>
      <c r="J75" s="94"/>
      <c r="K75" s="146">
        <f t="shared" si="233"/>
        <v>0</v>
      </c>
      <c r="L75" s="94"/>
      <c r="M75" s="146">
        <f t="shared" si="234"/>
        <v>0</v>
      </c>
      <c r="N75" s="94"/>
      <c r="O75" s="146">
        <f t="shared" si="235"/>
        <v>0</v>
      </c>
      <c r="P75" s="94"/>
      <c r="Q75" s="146">
        <f t="shared" si="236"/>
        <v>0</v>
      </c>
      <c r="R75" s="145"/>
      <c r="S75" s="146">
        <f t="shared" si="201"/>
        <v>0</v>
      </c>
      <c r="T75" s="94"/>
      <c r="U75" s="146">
        <f t="shared" si="237"/>
        <v>0</v>
      </c>
      <c r="V75" s="94"/>
      <c r="W75" s="146">
        <f t="shared" si="238"/>
        <v>0</v>
      </c>
      <c r="X75" s="94"/>
      <c r="Y75" s="146">
        <f t="shared" si="239"/>
        <v>0</v>
      </c>
      <c r="Z75" s="94"/>
      <c r="AA75" s="146">
        <f t="shared" si="240"/>
        <v>0</v>
      </c>
      <c r="AB75" s="94"/>
      <c r="AC75" s="146">
        <f t="shared" si="241"/>
        <v>0</v>
      </c>
      <c r="AD75" s="94"/>
      <c r="AE75" s="146">
        <f t="shared" si="242"/>
        <v>0</v>
      </c>
      <c r="AF75" s="147">
        <f t="shared" si="243"/>
        <v>0</v>
      </c>
      <c r="AG75" s="146">
        <f t="shared" si="244"/>
        <v>0</v>
      </c>
      <c r="AH75" s="145"/>
      <c r="AI75" s="146">
        <f t="shared" si="245"/>
        <v>0</v>
      </c>
      <c r="AJ75" s="145"/>
      <c r="AK75" s="146">
        <f t="shared" si="246"/>
        <v>0</v>
      </c>
      <c r="AL75" s="145"/>
      <c r="AM75" s="146">
        <f t="shared" si="246"/>
        <v>0</v>
      </c>
      <c r="AN75" s="145"/>
      <c r="AO75" s="146">
        <f t="shared" si="247"/>
        <v>0</v>
      </c>
      <c r="AP75" s="145"/>
      <c r="AQ75" s="146">
        <f t="shared" si="248"/>
        <v>0</v>
      </c>
      <c r="AR75" s="145"/>
      <c r="AS75" s="146">
        <f t="shared" si="249"/>
        <v>0</v>
      </c>
      <c r="AT75" s="145"/>
      <c r="AU75" s="146">
        <f t="shared" si="250"/>
        <v>0</v>
      </c>
      <c r="AV75" s="145"/>
      <c r="AW75" s="146">
        <f t="shared" si="251"/>
        <v>0</v>
      </c>
      <c r="AX75" s="145"/>
      <c r="AY75" s="146">
        <f t="shared" si="252"/>
        <v>0</v>
      </c>
      <c r="AZ75" s="145"/>
      <c r="BA75" s="146">
        <f t="shared" si="253"/>
        <v>0</v>
      </c>
      <c r="BB75" s="145"/>
      <c r="BC75" s="146">
        <f t="shared" si="254"/>
        <v>0</v>
      </c>
      <c r="BD75" s="145"/>
      <c r="BE75" s="146">
        <f t="shared" si="255"/>
        <v>0</v>
      </c>
      <c r="BF75" s="147">
        <f t="shared" si="96"/>
        <v>0</v>
      </c>
      <c r="BG75" s="146">
        <f t="shared" si="96"/>
        <v>0</v>
      </c>
      <c r="BH75" s="99"/>
      <c r="BI75" s="100">
        <f t="shared" si="219"/>
        <v>0</v>
      </c>
      <c r="BJ75" s="99"/>
      <c r="BK75" s="100">
        <f t="shared" si="219"/>
        <v>0</v>
      </c>
      <c r="BL75" s="99"/>
      <c r="BM75" s="100">
        <f t="shared" si="256"/>
        <v>0</v>
      </c>
      <c r="BN75" s="99"/>
      <c r="BO75" s="100">
        <f t="shared" si="257"/>
        <v>0</v>
      </c>
      <c r="BP75" s="99"/>
      <c r="BQ75" s="100">
        <f t="shared" si="258"/>
        <v>0</v>
      </c>
      <c r="BR75" s="99"/>
      <c r="BS75" s="100">
        <f t="shared" si="259"/>
        <v>0</v>
      </c>
      <c r="BT75" s="99"/>
      <c r="BU75" s="100">
        <f t="shared" si="260"/>
        <v>0</v>
      </c>
      <c r="BV75" s="99"/>
      <c r="BW75" s="100">
        <f t="shared" si="261"/>
        <v>0</v>
      </c>
      <c r="BX75" s="99"/>
      <c r="BY75" s="100">
        <f t="shared" si="262"/>
        <v>0</v>
      </c>
      <c r="BZ75" s="99"/>
      <c r="CA75" s="100">
        <f t="shared" si="263"/>
        <v>0</v>
      </c>
      <c r="CB75" s="99"/>
      <c r="CC75" s="100">
        <f t="shared" si="264"/>
        <v>0</v>
      </c>
      <c r="CD75" s="99"/>
      <c r="CE75" s="100">
        <f t="shared" si="265"/>
        <v>0</v>
      </c>
      <c r="CF75" s="101">
        <f t="shared" si="266"/>
        <v>0</v>
      </c>
      <c r="CG75" s="100">
        <f t="shared" si="266"/>
        <v>0</v>
      </c>
    </row>
    <row r="76" spans="1:85" s="148" customFormat="1" ht="19.899999999999999" customHeight="1" x14ac:dyDescent="0.5">
      <c r="A76" s="94"/>
      <c r="B76" s="95"/>
      <c r="C76" s="95"/>
      <c r="D76" s="94"/>
      <c r="E76" s="94"/>
      <c r="F76" s="94"/>
      <c r="G76" s="94"/>
      <c r="H76" s="94"/>
      <c r="I76" s="146"/>
      <c r="J76" s="94"/>
      <c r="K76" s="146"/>
      <c r="L76" s="94"/>
      <c r="M76" s="146"/>
      <c r="N76" s="94"/>
      <c r="O76" s="146"/>
      <c r="P76" s="94"/>
      <c r="Q76" s="146"/>
      <c r="R76" s="145"/>
      <c r="S76" s="146">
        <f t="shared" si="201"/>
        <v>0</v>
      </c>
      <c r="T76" s="94"/>
      <c r="U76" s="146"/>
      <c r="V76" s="94"/>
      <c r="W76" s="146"/>
      <c r="X76" s="94"/>
      <c r="Y76" s="146"/>
      <c r="Z76" s="94"/>
      <c r="AA76" s="146"/>
      <c r="AB76" s="94"/>
      <c r="AC76" s="146"/>
      <c r="AD76" s="94"/>
      <c r="AE76" s="146"/>
      <c r="AF76" s="147"/>
      <c r="AG76" s="146"/>
      <c r="AH76" s="145"/>
      <c r="AI76" s="146"/>
      <c r="AJ76" s="145"/>
      <c r="AK76" s="146"/>
      <c r="AL76" s="145"/>
      <c r="AM76" s="146"/>
      <c r="AN76" s="145"/>
      <c r="AO76" s="146"/>
      <c r="AP76" s="145"/>
      <c r="AQ76" s="146"/>
      <c r="AR76" s="145"/>
      <c r="AS76" s="146"/>
      <c r="AT76" s="145"/>
      <c r="AU76" s="146"/>
      <c r="AV76" s="145"/>
      <c r="AW76" s="146"/>
      <c r="AX76" s="145"/>
      <c r="AY76" s="146"/>
      <c r="AZ76" s="145"/>
      <c r="BA76" s="146"/>
      <c r="BB76" s="145"/>
      <c r="BC76" s="146"/>
      <c r="BD76" s="145"/>
      <c r="BE76" s="146"/>
      <c r="BF76" s="147"/>
      <c r="BG76" s="146"/>
      <c r="BH76" s="99"/>
      <c r="BI76" s="100"/>
      <c r="BJ76" s="99"/>
      <c r="BK76" s="100"/>
      <c r="BL76" s="99"/>
      <c r="BM76" s="100"/>
      <c r="BN76" s="99"/>
      <c r="BO76" s="100"/>
      <c r="BP76" s="99"/>
      <c r="BQ76" s="100"/>
      <c r="BR76" s="99"/>
      <c r="BS76" s="100"/>
      <c r="BT76" s="99"/>
      <c r="BU76" s="100"/>
      <c r="BV76" s="99"/>
      <c r="BW76" s="100"/>
      <c r="BX76" s="99"/>
      <c r="BY76" s="100"/>
      <c r="BZ76" s="99"/>
      <c r="CA76" s="100"/>
      <c r="CB76" s="99"/>
      <c r="CC76" s="100"/>
      <c r="CD76" s="99"/>
      <c r="CE76" s="100"/>
      <c r="CF76" s="101"/>
      <c r="CG76" s="100"/>
    </row>
    <row r="77" spans="1:85" s="148" customFormat="1" ht="19.899999999999999" customHeight="1" x14ac:dyDescent="0.5">
      <c r="A77" s="94">
        <v>62</v>
      </c>
      <c r="B77" s="95" t="s">
        <v>130</v>
      </c>
      <c r="C77" s="95" t="s">
        <v>74</v>
      </c>
      <c r="D77" s="94">
        <f>RANK(BF77,$BF$4:$BF$147)</f>
        <v>20</v>
      </c>
      <c r="E77" s="94">
        <v>0.64</v>
      </c>
      <c r="F77" s="94" t="s">
        <v>85</v>
      </c>
      <c r="G77" s="94">
        <v>1350</v>
      </c>
      <c r="H77" s="94"/>
      <c r="I77" s="143"/>
      <c r="J77" s="94"/>
      <c r="K77" s="143"/>
      <c r="L77" s="94"/>
      <c r="M77" s="143"/>
      <c r="N77" s="94"/>
      <c r="O77" s="143"/>
      <c r="P77" s="94"/>
      <c r="Q77" s="143"/>
      <c r="R77" s="171"/>
      <c r="S77" s="146">
        <f t="shared" si="201"/>
        <v>0</v>
      </c>
      <c r="T77" s="94"/>
      <c r="U77" s="143"/>
      <c r="V77" s="94"/>
      <c r="W77" s="143"/>
      <c r="X77" s="94"/>
      <c r="Y77" s="143"/>
      <c r="Z77" s="94"/>
      <c r="AA77" s="143"/>
      <c r="AB77" s="94"/>
      <c r="AC77" s="143"/>
      <c r="AD77" s="94"/>
      <c r="AE77" s="143"/>
      <c r="AF77" s="147">
        <f t="shared" ref="AF77:AF78" si="267">SUM(H77,J77,L77,N77,P77,R77,T77,V77,X77,Z77,AB77,AD77)</f>
        <v>0</v>
      </c>
      <c r="AG77" s="146">
        <f t="shared" ref="AG77:AG78" si="268">SUM(I77,K77,M77,O77,Q77,S77,U77,W77,Y77,AA77,AC77,AE77)</f>
        <v>0</v>
      </c>
      <c r="AH77" s="142"/>
      <c r="AI77" s="143"/>
      <c r="AJ77" s="145"/>
      <c r="AK77" s="146"/>
      <c r="AL77" s="145"/>
      <c r="AM77" s="146">
        <f t="shared" si="246"/>
        <v>0</v>
      </c>
      <c r="AN77" s="145"/>
      <c r="AO77" s="146">
        <f t="shared" si="247"/>
        <v>0</v>
      </c>
      <c r="AP77" s="145"/>
      <c r="AQ77" s="146">
        <f t="shared" si="248"/>
        <v>0</v>
      </c>
      <c r="AR77" s="145"/>
      <c r="AS77" s="146">
        <f t="shared" si="249"/>
        <v>0</v>
      </c>
      <c r="AT77" s="145"/>
      <c r="AU77" s="146">
        <f t="shared" si="250"/>
        <v>0</v>
      </c>
      <c r="AV77" s="145"/>
      <c r="AW77" s="146">
        <f t="shared" si="251"/>
        <v>0</v>
      </c>
      <c r="AX77" s="145"/>
      <c r="AY77" s="146">
        <f t="shared" si="252"/>
        <v>0</v>
      </c>
      <c r="AZ77" s="145"/>
      <c r="BA77" s="146">
        <f t="shared" si="253"/>
        <v>0</v>
      </c>
      <c r="BB77" s="145"/>
      <c r="BC77" s="146">
        <f t="shared" si="254"/>
        <v>0</v>
      </c>
      <c r="BD77" s="145"/>
      <c r="BE77" s="146">
        <f t="shared" si="255"/>
        <v>0</v>
      </c>
      <c r="BF77" s="147">
        <f t="shared" si="96"/>
        <v>0</v>
      </c>
      <c r="BG77" s="146">
        <f t="shared" si="96"/>
        <v>0</v>
      </c>
      <c r="BH77" s="99"/>
      <c r="BI77" s="100">
        <f t="shared" ref="BI77:BI78" si="269">BH77*$E77</f>
        <v>0</v>
      </c>
      <c r="BJ77" s="99"/>
      <c r="BK77" s="100">
        <f t="shared" ref="BK77:BK78" si="270">BJ77*$E77</f>
        <v>0</v>
      </c>
      <c r="BL77" s="99"/>
      <c r="BM77" s="100">
        <f t="shared" ref="BM77:BM78" si="271">BL77*$E77</f>
        <v>0</v>
      </c>
      <c r="BN77" s="99"/>
      <c r="BO77" s="100">
        <f t="shared" ref="BO77:BO78" si="272">BN77*$E77</f>
        <v>0</v>
      </c>
      <c r="BP77" s="99"/>
      <c r="BQ77" s="100">
        <f t="shared" ref="BQ77:BQ78" si="273">BP77*$E77</f>
        <v>0</v>
      </c>
      <c r="BR77" s="99"/>
      <c r="BS77" s="100">
        <f t="shared" ref="BS77:BS78" si="274">BR77*$E77</f>
        <v>0</v>
      </c>
      <c r="BT77" s="99"/>
      <c r="BU77" s="100">
        <f t="shared" ref="BU77:BU78" si="275">BT77*$E77</f>
        <v>0</v>
      </c>
      <c r="BV77" s="99"/>
      <c r="BW77" s="100">
        <f t="shared" ref="BW77:BW78" si="276">BV77*$E77</f>
        <v>0</v>
      </c>
      <c r="BX77" s="99"/>
      <c r="BY77" s="100">
        <f t="shared" ref="BY77:BY78" si="277">BX77*$E77</f>
        <v>0</v>
      </c>
      <c r="BZ77" s="99"/>
      <c r="CA77" s="100">
        <f t="shared" ref="CA77:CA78" si="278">BZ77*$E77</f>
        <v>0</v>
      </c>
      <c r="CB77" s="99"/>
      <c r="CC77" s="100">
        <f t="shared" ref="CC77:CC78" si="279">CB77*$E77</f>
        <v>0</v>
      </c>
      <c r="CD77" s="99"/>
      <c r="CE77" s="100">
        <f t="shared" ref="CE77:CE78" si="280">CD77*$E77</f>
        <v>0</v>
      </c>
      <c r="CF77" s="101">
        <f t="shared" ref="CF77:CG78" si="281">SUM(BH77,BJ77,BL77,BN77,BP77,BR77,BT77,BV77,BX77,BZ77,CB77,CD77)</f>
        <v>0</v>
      </c>
      <c r="CG77" s="100">
        <f t="shared" si="281"/>
        <v>0</v>
      </c>
    </row>
    <row r="78" spans="1:85" s="148" customFormat="1" ht="19.899999999999999" customHeight="1" x14ac:dyDescent="0.5">
      <c r="A78" s="94">
        <v>63</v>
      </c>
      <c r="B78" s="95" t="s">
        <v>130</v>
      </c>
      <c r="C78" s="95" t="s">
        <v>74</v>
      </c>
      <c r="D78" s="94">
        <f>RANK(BF78,$BF$4:$BF$147)</f>
        <v>20</v>
      </c>
      <c r="E78" s="94">
        <v>0.64</v>
      </c>
      <c r="F78" s="94" t="s">
        <v>83</v>
      </c>
      <c r="G78" s="94">
        <v>1250</v>
      </c>
      <c r="H78" s="94"/>
      <c r="I78" s="146">
        <f t="shared" si="232"/>
        <v>0</v>
      </c>
      <c r="J78" s="94"/>
      <c r="K78" s="146">
        <f t="shared" si="233"/>
        <v>0</v>
      </c>
      <c r="L78" s="94"/>
      <c r="M78" s="146">
        <f t="shared" si="234"/>
        <v>0</v>
      </c>
      <c r="N78" s="94"/>
      <c r="O78" s="146">
        <f t="shared" si="235"/>
        <v>0</v>
      </c>
      <c r="P78" s="94"/>
      <c r="Q78" s="146">
        <f t="shared" si="236"/>
        <v>0</v>
      </c>
      <c r="R78" s="145"/>
      <c r="S78" s="146">
        <f t="shared" si="201"/>
        <v>0</v>
      </c>
      <c r="T78" s="94"/>
      <c r="U78" s="146">
        <f t="shared" si="237"/>
        <v>0</v>
      </c>
      <c r="V78" s="94"/>
      <c r="W78" s="146">
        <f t="shared" si="238"/>
        <v>0</v>
      </c>
      <c r="X78" s="94"/>
      <c r="Y78" s="146">
        <f t="shared" si="239"/>
        <v>0</v>
      </c>
      <c r="Z78" s="94"/>
      <c r="AA78" s="146">
        <f t="shared" si="240"/>
        <v>0</v>
      </c>
      <c r="AB78" s="94"/>
      <c r="AC78" s="146">
        <f t="shared" si="241"/>
        <v>0</v>
      </c>
      <c r="AD78" s="94"/>
      <c r="AE78" s="146">
        <f t="shared" si="242"/>
        <v>0</v>
      </c>
      <c r="AF78" s="147">
        <f t="shared" si="267"/>
        <v>0</v>
      </c>
      <c r="AG78" s="146">
        <f t="shared" si="268"/>
        <v>0</v>
      </c>
      <c r="AH78" s="145"/>
      <c r="AI78" s="146">
        <f t="shared" si="245"/>
        <v>0</v>
      </c>
      <c r="AJ78" s="145"/>
      <c r="AK78" s="146">
        <f t="shared" si="246"/>
        <v>0</v>
      </c>
      <c r="AL78" s="145"/>
      <c r="AM78" s="146">
        <f t="shared" si="246"/>
        <v>0</v>
      </c>
      <c r="AN78" s="145"/>
      <c r="AO78" s="146">
        <f t="shared" si="247"/>
        <v>0</v>
      </c>
      <c r="AP78" s="145"/>
      <c r="AQ78" s="146">
        <f t="shared" si="248"/>
        <v>0</v>
      </c>
      <c r="AR78" s="145"/>
      <c r="AS78" s="146">
        <f t="shared" si="249"/>
        <v>0</v>
      </c>
      <c r="AT78" s="145"/>
      <c r="AU78" s="146">
        <f t="shared" si="250"/>
        <v>0</v>
      </c>
      <c r="AV78" s="145"/>
      <c r="AW78" s="146">
        <f t="shared" si="251"/>
        <v>0</v>
      </c>
      <c r="AX78" s="145"/>
      <c r="AY78" s="146">
        <f t="shared" si="252"/>
        <v>0</v>
      </c>
      <c r="AZ78" s="145"/>
      <c r="BA78" s="146">
        <f t="shared" si="253"/>
        <v>0</v>
      </c>
      <c r="BB78" s="145"/>
      <c r="BC78" s="146">
        <f t="shared" si="254"/>
        <v>0</v>
      </c>
      <c r="BD78" s="145"/>
      <c r="BE78" s="146">
        <f t="shared" si="255"/>
        <v>0</v>
      </c>
      <c r="BF78" s="147">
        <f t="shared" si="96"/>
        <v>0</v>
      </c>
      <c r="BG78" s="146">
        <f t="shared" si="96"/>
        <v>0</v>
      </c>
      <c r="BH78" s="99"/>
      <c r="BI78" s="100">
        <f t="shared" si="269"/>
        <v>0</v>
      </c>
      <c r="BJ78" s="99"/>
      <c r="BK78" s="100">
        <f t="shared" si="270"/>
        <v>0</v>
      </c>
      <c r="BL78" s="99"/>
      <c r="BM78" s="100">
        <f t="shared" si="271"/>
        <v>0</v>
      </c>
      <c r="BN78" s="99"/>
      <c r="BO78" s="100">
        <f t="shared" si="272"/>
        <v>0</v>
      </c>
      <c r="BP78" s="99"/>
      <c r="BQ78" s="100">
        <f t="shared" si="273"/>
        <v>0</v>
      </c>
      <c r="BR78" s="99"/>
      <c r="BS78" s="100">
        <f t="shared" si="274"/>
        <v>0</v>
      </c>
      <c r="BT78" s="99"/>
      <c r="BU78" s="100">
        <f t="shared" si="275"/>
        <v>0</v>
      </c>
      <c r="BV78" s="99"/>
      <c r="BW78" s="100">
        <f t="shared" si="276"/>
        <v>0</v>
      </c>
      <c r="BX78" s="99"/>
      <c r="BY78" s="100">
        <f t="shared" si="277"/>
        <v>0</v>
      </c>
      <c r="BZ78" s="99"/>
      <c r="CA78" s="100">
        <f t="shared" si="278"/>
        <v>0</v>
      </c>
      <c r="CB78" s="99"/>
      <c r="CC78" s="100">
        <f t="shared" si="279"/>
        <v>0</v>
      </c>
      <c r="CD78" s="99"/>
      <c r="CE78" s="100">
        <f t="shared" si="280"/>
        <v>0</v>
      </c>
      <c r="CF78" s="101">
        <f t="shared" si="281"/>
        <v>0</v>
      </c>
      <c r="CG78" s="100">
        <f t="shared" si="281"/>
        <v>0</v>
      </c>
    </row>
    <row r="79" spans="1:85" s="148" customFormat="1" ht="19.899999999999999" customHeight="1" x14ac:dyDescent="0.5">
      <c r="A79" s="94"/>
      <c r="B79" s="95"/>
      <c r="C79" s="95"/>
      <c r="D79" s="94"/>
      <c r="E79" s="94"/>
      <c r="F79" s="94"/>
      <c r="G79" s="94"/>
      <c r="H79" s="94"/>
      <c r="I79" s="146"/>
      <c r="J79" s="94"/>
      <c r="K79" s="146"/>
      <c r="L79" s="94"/>
      <c r="M79" s="146"/>
      <c r="N79" s="94"/>
      <c r="O79" s="146"/>
      <c r="P79" s="94"/>
      <c r="Q79" s="146"/>
      <c r="R79" s="145"/>
      <c r="S79" s="146">
        <f t="shared" si="201"/>
        <v>0</v>
      </c>
      <c r="T79" s="94"/>
      <c r="U79" s="146"/>
      <c r="V79" s="94"/>
      <c r="W79" s="146"/>
      <c r="X79" s="94"/>
      <c r="Y79" s="146"/>
      <c r="Z79" s="94"/>
      <c r="AA79" s="146"/>
      <c r="AB79" s="94"/>
      <c r="AC79" s="146"/>
      <c r="AD79" s="94"/>
      <c r="AE79" s="146"/>
      <c r="AF79" s="147"/>
      <c r="AG79" s="146"/>
      <c r="AH79" s="145"/>
      <c r="AI79" s="146"/>
      <c r="AJ79" s="145"/>
      <c r="AK79" s="146"/>
      <c r="AL79" s="145"/>
      <c r="AM79" s="146"/>
      <c r="AN79" s="145"/>
      <c r="AO79" s="146"/>
      <c r="AP79" s="145"/>
      <c r="AQ79" s="146"/>
      <c r="AR79" s="145"/>
      <c r="AS79" s="146"/>
      <c r="AT79" s="145"/>
      <c r="AU79" s="146"/>
      <c r="AV79" s="145"/>
      <c r="AW79" s="146"/>
      <c r="AX79" s="145"/>
      <c r="AY79" s="146"/>
      <c r="AZ79" s="145"/>
      <c r="BA79" s="146"/>
      <c r="BB79" s="145"/>
      <c r="BC79" s="146"/>
      <c r="BD79" s="145"/>
      <c r="BE79" s="146"/>
      <c r="BF79" s="147"/>
      <c r="BG79" s="146"/>
      <c r="BH79" s="99"/>
      <c r="BI79" s="100"/>
      <c r="BJ79" s="99"/>
      <c r="BK79" s="100"/>
      <c r="BL79" s="99"/>
      <c r="BM79" s="100"/>
      <c r="BN79" s="99"/>
      <c r="BO79" s="100"/>
      <c r="BP79" s="99"/>
      <c r="BQ79" s="100"/>
      <c r="BR79" s="99"/>
      <c r="BS79" s="100"/>
      <c r="BT79" s="99"/>
      <c r="BU79" s="100"/>
      <c r="BV79" s="99"/>
      <c r="BW79" s="100"/>
      <c r="BX79" s="99"/>
      <c r="BY79" s="100"/>
      <c r="BZ79" s="99"/>
      <c r="CA79" s="100"/>
      <c r="CB79" s="99"/>
      <c r="CC79" s="100"/>
      <c r="CD79" s="99"/>
      <c r="CE79" s="100"/>
      <c r="CF79" s="101"/>
      <c r="CG79" s="100"/>
    </row>
    <row r="80" spans="1:85" s="148" customFormat="1" ht="19.899999999999999" customHeight="1" x14ac:dyDescent="0.5">
      <c r="A80" s="94">
        <v>64</v>
      </c>
      <c r="B80" s="95" t="s">
        <v>131</v>
      </c>
      <c r="C80" s="95" t="s">
        <v>74</v>
      </c>
      <c r="D80" s="94">
        <f>RANK(BF80,$BF$4:$BF$147)</f>
        <v>20</v>
      </c>
      <c r="E80" s="94">
        <v>0.64</v>
      </c>
      <c r="F80" s="94" t="s">
        <v>83</v>
      </c>
      <c r="G80" s="94"/>
      <c r="H80" s="94"/>
      <c r="I80" s="146">
        <f t="shared" si="232"/>
        <v>0</v>
      </c>
      <c r="J80" s="94"/>
      <c r="K80" s="146">
        <f t="shared" si="233"/>
        <v>0</v>
      </c>
      <c r="L80" s="94"/>
      <c r="M80" s="146">
        <f t="shared" si="234"/>
        <v>0</v>
      </c>
      <c r="N80" s="94"/>
      <c r="O80" s="146">
        <f t="shared" si="235"/>
        <v>0</v>
      </c>
      <c r="P80" s="94"/>
      <c r="Q80" s="146">
        <f t="shared" si="236"/>
        <v>0</v>
      </c>
      <c r="R80" s="145"/>
      <c r="S80" s="146">
        <f t="shared" si="201"/>
        <v>0</v>
      </c>
      <c r="T80" s="94"/>
      <c r="U80" s="146">
        <f t="shared" si="237"/>
        <v>0</v>
      </c>
      <c r="V80" s="94"/>
      <c r="W80" s="146">
        <f t="shared" si="238"/>
        <v>0</v>
      </c>
      <c r="X80" s="94"/>
      <c r="Y80" s="146">
        <f t="shared" si="239"/>
        <v>0</v>
      </c>
      <c r="Z80" s="94"/>
      <c r="AA80" s="146">
        <f t="shared" si="240"/>
        <v>0</v>
      </c>
      <c r="AB80" s="94"/>
      <c r="AC80" s="146">
        <f t="shared" si="241"/>
        <v>0</v>
      </c>
      <c r="AD80" s="94"/>
      <c r="AE80" s="146">
        <f t="shared" si="242"/>
        <v>0</v>
      </c>
      <c r="AF80" s="147">
        <f t="shared" ref="AF80:AF81" si="282">SUM(H80,J80,L80,N80,P80,R80,T80,V80,X80,Z80,AB80,AD80)</f>
        <v>0</v>
      </c>
      <c r="AG80" s="146">
        <f t="shared" ref="AG80:AG81" si="283">SUM(I80,K80,M80,O80,Q80,S80,U80,W80,Y80,AA80,AC80,AE80)</f>
        <v>0</v>
      </c>
      <c r="AH80" s="145"/>
      <c r="AI80" s="146">
        <f t="shared" si="245"/>
        <v>0</v>
      </c>
      <c r="AJ80" s="145"/>
      <c r="AK80" s="146">
        <f t="shared" si="246"/>
        <v>0</v>
      </c>
      <c r="AL80" s="145"/>
      <c r="AM80" s="146">
        <f t="shared" si="246"/>
        <v>0</v>
      </c>
      <c r="AN80" s="145"/>
      <c r="AO80" s="146">
        <f t="shared" si="247"/>
        <v>0</v>
      </c>
      <c r="AP80" s="145"/>
      <c r="AQ80" s="146">
        <f t="shared" si="248"/>
        <v>0</v>
      </c>
      <c r="AR80" s="145"/>
      <c r="AS80" s="146">
        <f t="shared" si="249"/>
        <v>0</v>
      </c>
      <c r="AT80" s="145"/>
      <c r="AU80" s="146">
        <f t="shared" si="250"/>
        <v>0</v>
      </c>
      <c r="AV80" s="145"/>
      <c r="AW80" s="146">
        <f t="shared" si="251"/>
        <v>0</v>
      </c>
      <c r="AX80" s="145"/>
      <c r="AY80" s="146">
        <f t="shared" si="252"/>
        <v>0</v>
      </c>
      <c r="AZ80" s="145"/>
      <c r="BA80" s="146">
        <f t="shared" si="253"/>
        <v>0</v>
      </c>
      <c r="BB80" s="145"/>
      <c r="BC80" s="146">
        <f t="shared" si="254"/>
        <v>0</v>
      </c>
      <c r="BD80" s="145"/>
      <c r="BE80" s="146">
        <f t="shared" si="255"/>
        <v>0</v>
      </c>
      <c r="BF80" s="147">
        <f t="shared" si="96"/>
        <v>0</v>
      </c>
      <c r="BG80" s="146">
        <f t="shared" si="96"/>
        <v>0</v>
      </c>
      <c r="BH80" s="99"/>
      <c r="BI80" s="100">
        <f t="shared" ref="BI80:BI81" si="284">BH80*$E80</f>
        <v>0</v>
      </c>
      <c r="BJ80" s="99"/>
      <c r="BK80" s="100">
        <f t="shared" ref="BK80:BK81" si="285">BJ80*$E80</f>
        <v>0</v>
      </c>
      <c r="BL80" s="99"/>
      <c r="BM80" s="100">
        <f t="shared" ref="BM80:BM81" si="286">BL80*$E80</f>
        <v>0</v>
      </c>
      <c r="BN80" s="99"/>
      <c r="BO80" s="100">
        <f t="shared" ref="BO80:BO81" si="287">BN80*$E80</f>
        <v>0</v>
      </c>
      <c r="BP80" s="99"/>
      <c r="BQ80" s="100">
        <f t="shared" ref="BQ80:BQ81" si="288">BP80*$E80</f>
        <v>0</v>
      </c>
      <c r="BR80" s="99"/>
      <c r="BS80" s="100">
        <f t="shared" ref="BS80:BS81" si="289">BR80*$E80</f>
        <v>0</v>
      </c>
      <c r="BT80" s="99"/>
      <c r="BU80" s="100">
        <f t="shared" ref="BU80:BU81" si="290">BT80*$E80</f>
        <v>0</v>
      </c>
      <c r="BV80" s="99"/>
      <c r="BW80" s="100">
        <f t="shared" ref="BW80:BW81" si="291">BV80*$E80</f>
        <v>0</v>
      </c>
      <c r="BX80" s="99"/>
      <c r="BY80" s="100">
        <f t="shared" ref="BY80:BY81" si="292">BX80*$E80</f>
        <v>0</v>
      </c>
      <c r="BZ80" s="99"/>
      <c r="CA80" s="100">
        <f t="shared" ref="CA80:CA81" si="293">BZ80*$E80</f>
        <v>0</v>
      </c>
      <c r="CB80" s="99"/>
      <c r="CC80" s="100">
        <f t="shared" ref="CC80:CC81" si="294">CB80*$E80</f>
        <v>0</v>
      </c>
      <c r="CD80" s="99"/>
      <c r="CE80" s="100">
        <f t="shared" ref="CE80:CE81" si="295">CD80*$E80</f>
        <v>0</v>
      </c>
      <c r="CF80" s="101">
        <f t="shared" ref="CF80:CG81" si="296">SUM(BH80,BJ80,BL80,BN80,BP80,BR80,BT80,BV80,BX80,BZ80,CB80,CD80)</f>
        <v>0</v>
      </c>
      <c r="CG80" s="100">
        <f t="shared" si="296"/>
        <v>0</v>
      </c>
    </row>
    <row r="81" spans="1:85" s="148" customFormat="1" ht="19.899999999999999" customHeight="1" x14ac:dyDescent="0.5">
      <c r="A81" s="94">
        <v>65</v>
      </c>
      <c r="B81" s="95" t="s">
        <v>132</v>
      </c>
      <c r="C81" s="95" t="s">
        <v>74</v>
      </c>
      <c r="D81" s="94">
        <f>RANK(BF81,$BF$4:$BF$147)</f>
        <v>20</v>
      </c>
      <c r="E81" s="94">
        <v>0.64</v>
      </c>
      <c r="F81" s="94" t="s">
        <v>75</v>
      </c>
      <c r="G81" s="94"/>
      <c r="H81" s="94"/>
      <c r="I81" s="146">
        <f t="shared" si="232"/>
        <v>0</v>
      </c>
      <c r="J81" s="94"/>
      <c r="K81" s="146">
        <f t="shared" si="233"/>
        <v>0</v>
      </c>
      <c r="L81" s="94"/>
      <c r="M81" s="146">
        <f t="shared" si="234"/>
        <v>0</v>
      </c>
      <c r="N81" s="94"/>
      <c r="O81" s="146">
        <f t="shared" si="235"/>
        <v>0</v>
      </c>
      <c r="P81" s="94"/>
      <c r="Q81" s="146">
        <f t="shared" si="236"/>
        <v>0</v>
      </c>
      <c r="R81" s="145"/>
      <c r="S81" s="146">
        <f t="shared" si="201"/>
        <v>0</v>
      </c>
      <c r="T81" s="94"/>
      <c r="U81" s="146">
        <f t="shared" si="237"/>
        <v>0</v>
      </c>
      <c r="V81" s="94"/>
      <c r="W81" s="146">
        <f t="shared" si="238"/>
        <v>0</v>
      </c>
      <c r="X81" s="94"/>
      <c r="Y81" s="146">
        <f t="shared" si="239"/>
        <v>0</v>
      </c>
      <c r="Z81" s="94"/>
      <c r="AA81" s="146">
        <f t="shared" si="240"/>
        <v>0</v>
      </c>
      <c r="AB81" s="94"/>
      <c r="AC81" s="146">
        <f t="shared" si="241"/>
        <v>0</v>
      </c>
      <c r="AD81" s="94"/>
      <c r="AE81" s="146">
        <f t="shared" si="242"/>
        <v>0</v>
      </c>
      <c r="AF81" s="147">
        <f t="shared" si="282"/>
        <v>0</v>
      </c>
      <c r="AG81" s="146">
        <f t="shared" si="283"/>
        <v>0</v>
      </c>
      <c r="AH81" s="145"/>
      <c r="AI81" s="146">
        <f t="shared" si="245"/>
        <v>0</v>
      </c>
      <c r="AJ81" s="145"/>
      <c r="AK81" s="146">
        <f t="shared" si="246"/>
        <v>0</v>
      </c>
      <c r="AL81" s="145"/>
      <c r="AM81" s="146">
        <f t="shared" si="246"/>
        <v>0</v>
      </c>
      <c r="AN81" s="145"/>
      <c r="AO81" s="146">
        <f t="shared" si="247"/>
        <v>0</v>
      </c>
      <c r="AP81" s="145"/>
      <c r="AQ81" s="146">
        <f t="shared" si="248"/>
        <v>0</v>
      </c>
      <c r="AR81" s="145"/>
      <c r="AS81" s="146">
        <f t="shared" si="249"/>
        <v>0</v>
      </c>
      <c r="AT81" s="145"/>
      <c r="AU81" s="146">
        <f t="shared" si="250"/>
        <v>0</v>
      </c>
      <c r="AV81" s="145"/>
      <c r="AW81" s="146">
        <f t="shared" si="251"/>
        <v>0</v>
      </c>
      <c r="AX81" s="145"/>
      <c r="AY81" s="146">
        <f t="shared" si="252"/>
        <v>0</v>
      </c>
      <c r="AZ81" s="145"/>
      <c r="BA81" s="146">
        <f t="shared" si="253"/>
        <v>0</v>
      </c>
      <c r="BB81" s="145"/>
      <c r="BC81" s="146">
        <f t="shared" si="254"/>
        <v>0</v>
      </c>
      <c r="BD81" s="145"/>
      <c r="BE81" s="146">
        <f t="shared" si="255"/>
        <v>0</v>
      </c>
      <c r="BF81" s="147">
        <f t="shared" si="96"/>
        <v>0</v>
      </c>
      <c r="BG81" s="146">
        <f t="shared" si="96"/>
        <v>0</v>
      </c>
      <c r="BH81" s="99"/>
      <c r="BI81" s="100">
        <f t="shared" si="284"/>
        <v>0</v>
      </c>
      <c r="BJ81" s="99"/>
      <c r="BK81" s="100">
        <f t="shared" si="285"/>
        <v>0</v>
      </c>
      <c r="BL81" s="99"/>
      <c r="BM81" s="100">
        <f t="shared" si="286"/>
        <v>0</v>
      </c>
      <c r="BN81" s="99"/>
      <c r="BO81" s="100">
        <f t="shared" si="287"/>
        <v>0</v>
      </c>
      <c r="BP81" s="99"/>
      <c r="BQ81" s="100">
        <f t="shared" si="288"/>
        <v>0</v>
      </c>
      <c r="BR81" s="99"/>
      <c r="BS81" s="100">
        <f t="shared" si="289"/>
        <v>0</v>
      </c>
      <c r="BT81" s="99"/>
      <c r="BU81" s="100">
        <f t="shared" si="290"/>
        <v>0</v>
      </c>
      <c r="BV81" s="99"/>
      <c r="BW81" s="100">
        <f t="shared" si="291"/>
        <v>0</v>
      </c>
      <c r="BX81" s="99"/>
      <c r="BY81" s="100">
        <f t="shared" si="292"/>
        <v>0</v>
      </c>
      <c r="BZ81" s="99"/>
      <c r="CA81" s="100">
        <f t="shared" si="293"/>
        <v>0</v>
      </c>
      <c r="CB81" s="99"/>
      <c r="CC81" s="100">
        <f t="shared" si="294"/>
        <v>0</v>
      </c>
      <c r="CD81" s="99"/>
      <c r="CE81" s="100">
        <f t="shared" si="295"/>
        <v>0</v>
      </c>
      <c r="CF81" s="101">
        <f t="shared" si="296"/>
        <v>0</v>
      </c>
      <c r="CG81" s="100">
        <f t="shared" si="296"/>
        <v>0</v>
      </c>
    </row>
    <row r="82" spans="1:85" s="148" customFormat="1" ht="19.899999999999999" customHeight="1" x14ac:dyDescent="0.5">
      <c r="A82" s="94">
        <v>66</v>
      </c>
      <c r="B82" s="95" t="s">
        <v>133</v>
      </c>
      <c r="C82" s="95" t="s">
        <v>74</v>
      </c>
      <c r="D82" s="94">
        <v>18</v>
      </c>
      <c r="E82" s="94">
        <v>0.64</v>
      </c>
      <c r="F82" s="94" t="s">
        <v>85</v>
      </c>
      <c r="G82" s="94"/>
      <c r="H82" s="94"/>
      <c r="I82" s="146"/>
      <c r="J82" s="94"/>
      <c r="K82" s="146"/>
      <c r="L82" s="94"/>
      <c r="M82" s="146"/>
      <c r="N82" s="94"/>
      <c r="O82" s="146"/>
      <c r="P82" s="94"/>
      <c r="Q82" s="146"/>
      <c r="R82" s="145"/>
      <c r="S82" s="146"/>
      <c r="T82" s="94"/>
      <c r="U82" s="146"/>
      <c r="V82" s="94"/>
      <c r="W82" s="146"/>
      <c r="X82" s="94"/>
      <c r="Y82" s="146"/>
      <c r="Z82" s="94"/>
      <c r="AA82" s="146"/>
      <c r="AB82" s="94"/>
      <c r="AC82" s="146"/>
      <c r="AD82" s="94"/>
      <c r="AE82" s="146"/>
      <c r="AF82" s="147"/>
      <c r="AG82" s="146"/>
      <c r="AH82" s="145"/>
      <c r="AI82" s="146"/>
      <c r="AJ82" s="145"/>
      <c r="AK82" s="146"/>
      <c r="AL82" s="145"/>
      <c r="AM82" s="146"/>
      <c r="AN82" s="145"/>
      <c r="AO82" s="146"/>
      <c r="AP82" s="145"/>
      <c r="AQ82" s="146"/>
      <c r="AR82" s="145"/>
      <c r="AS82" s="146"/>
      <c r="AT82" s="145"/>
      <c r="AU82" s="146"/>
      <c r="AV82" s="145"/>
      <c r="AW82" s="146"/>
      <c r="AX82" s="145"/>
      <c r="AY82" s="146"/>
      <c r="AZ82" s="145"/>
      <c r="BA82" s="146"/>
      <c r="BB82" s="145"/>
      <c r="BC82" s="146"/>
      <c r="BD82" s="145"/>
      <c r="BE82" s="146"/>
      <c r="BF82" s="147"/>
      <c r="BG82" s="146"/>
      <c r="BH82" s="99"/>
      <c r="BI82" s="100"/>
      <c r="BJ82" s="99"/>
      <c r="BK82" s="100"/>
      <c r="BL82" s="99"/>
      <c r="BM82" s="100"/>
      <c r="BN82" s="99"/>
      <c r="BO82" s="100"/>
      <c r="BP82" s="99"/>
      <c r="BQ82" s="100"/>
      <c r="BR82" s="99"/>
      <c r="BS82" s="100"/>
      <c r="BT82" s="99"/>
      <c r="BU82" s="100"/>
      <c r="BV82" s="99"/>
      <c r="BW82" s="100"/>
      <c r="BX82" s="99"/>
      <c r="BY82" s="100"/>
      <c r="BZ82" s="99"/>
      <c r="CA82" s="100"/>
      <c r="CB82" s="99"/>
      <c r="CC82" s="100"/>
      <c r="CD82" s="99"/>
      <c r="CE82" s="100"/>
      <c r="CF82" s="101"/>
      <c r="CG82" s="100"/>
    </row>
    <row r="83" spans="1:85" s="148" customFormat="1" ht="19.899999999999999" customHeight="1" x14ac:dyDescent="0.5">
      <c r="A83" s="94">
        <v>67</v>
      </c>
      <c r="B83" s="95" t="s">
        <v>133</v>
      </c>
      <c r="C83" s="95" t="s">
        <v>77</v>
      </c>
      <c r="D83" s="94">
        <v>18</v>
      </c>
      <c r="E83" s="94">
        <v>1</v>
      </c>
      <c r="F83" s="94" t="s">
        <v>75</v>
      </c>
      <c r="G83" s="94"/>
      <c r="H83" s="94"/>
      <c r="I83" s="146"/>
      <c r="J83" s="94"/>
      <c r="K83" s="146"/>
      <c r="L83" s="94"/>
      <c r="M83" s="146"/>
      <c r="N83" s="94"/>
      <c r="O83" s="146"/>
      <c r="P83" s="94"/>
      <c r="Q83" s="146"/>
      <c r="R83" s="145"/>
      <c r="S83" s="146"/>
      <c r="T83" s="94"/>
      <c r="U83" s="146"/>
      <c r="V83" s="94"/>
      <c r="W83" s="146"/>
      <c r="X83" s="94"/>
      <c r="Y83" s="146"/>
      <c r="Z83" s="94"/>
      <c r="AA83" s="146"/>
      <c r="AB83" s="94"/>
      <c r="AC83" s="146"/>
      <c r="AD83" s="94"/>
      <c r="AE83" s="146"/>
      <c r="AF83" s="147"/>
      <c r="AG83" s="146"/>
      <c r="AH83" s="145"/>
      <c r="AI83" s="146"/>
      <c r="AJ83" s="145"/>
      <c r="AK83" s="146"/>
      <c r="AL83" s="145"/>
      <c r="AM83" s="146"/>
      <c r="AN83" s="145"/>
      <c r="AO83" s="146"/>
      <c r="AP83" s="145"/>
      <c r="AQ83" s="146"/>
      <c r="AR83" s="145"/>
      <c r="AS83" s="146"/>
      <c r="AT83" s="145"/>
      <c r="AU83" s="146"/>
      <c r="AV83" s="145"/>
      <c r="AW83" s="146"/>
      <c r="AX83" s="145"/>
      <c r="AY83" s="146"/>
      <c r="AZ83" s="145"/>
      <c r="BA83" s="146"/>
      <c r="BB83" s="145"/>
      <c r="BC83" s="146"/>
      <c r="BD83" s="145"/>
      <c r="BE83" s="146"/>
      <c r="BF83" s="147"/>
      <c r="BG83" s="146"/>
      <c r="BH83" s="99"/>
      <c r="BI83" s="100"/>
      <c r="BJ83" s="99"/>
      <c r="BK83" s="100"/>
      <c r="BL83" s="99"/>
      <c r="BM83" s="100"/>
      <c r="BN83" s="99"/>
      <c r="BO83" s="100"/>
      <c r="BP83" s="99"/>
      <c r="BQ83" s="100"/>
      <c r="BR83" s="99"/>
      <c r="BS83" s="100"/>
      <c r="BT83" s="99"/>
      <c r="BU83" s="100"/>
      <c r="BV83" s="99"/>
      <c r="BW83" s="100"/>
      <c r="BX83" s="99"/>
      <c r="BY83" s="100"/>
      <c r="BZ83" s="99"/>
      <c r="CA83" s="100"/>
      <c r="CB83" s="99"/>
      <c r="CC83" s="100"/>
      <c r="CD83" s="99"/>
      <c r="CE83" s="100"/>
      <c r="CF83" s="101"/>
      <c r="CG83" s="100"/>
    </row>
    <row r="84" spans="1:85" s="148" customFormat="1" ht="19.899999999999999" customHeight="1" x14ac:dyDescent="0.5">
      <c r="A84" s="94">
        <v>68</v>
      </c>
      <c r="B84" s="95" t="s">
        <v>134</v>
      </c>
      <c r="C84" s="95" t="s">
        <v>77</v>
      </c>
      <c r="D84" s="94">
        <f>RANK(BF84,$BF$4:$BF$147)</f>
        <v>10</v>
      </c>
      <c r="E84" s="94">
        <v>1</v>
      </c>
      <c r="F84" s="94" t="s">
        <v>75</v>
      </c>
      <c r="G84" s="94">
        <v>2200</v>
      </c>
      <c r="H84" s="94"/>
      <c r="I84" s="160">
        <f t="shared" ref="I84" si="297">H84*$E84</f>
        <v>0</v>
      </c>
      <c r="J84" s="94"/>
      <c r="K84" s="160">
        <f t="shared" ref="K84" si="298">J84*$E84</f>
        <v>0</v>
      </c>
      <c r="L84" s="94"/>
      <c r="M84" s="160">
        <f t="shared" ref="M84" si="299">L84*$E84</f>
        <v>0</v>
      </c>
      <c r="N84" s="94"/>
      <c r="O84" s="160">
        <f t="shared" ref="O84" si="300">N84*$E84</f>
        <v>0</v>
      </c>
      <c r="P84" s="94"/>
      <c r="Q84" s="160">
        <f t="shared" ref="Q84" si="301">P84*$E84</f>
        <v>0</v>
      </c>
      <c r="R84" s="171">
        <v>120</v>
      </c>
      <c r="S84" s="146">
        <f t="shared" ref="S84:S95" si="302">R84*$E84</f>
        <v>120</v>
      </c>
      <c r="T84" s="94">
        <v>120</v>
      </c>
      <c r="U84" s="160">
        <f t="shared" ref="U84" si="303">T84*$E84</f>
        <v>120</v>
      </c>
      <c r="V84" s="94">
        <v>24</v>
      </c>
      <c r="W84" s="160">
        <f t="shared" ref="W84" si="304">V84*$E84</f>
        <v>24</v>
      </c>
      <c r="X84" s="94">
        <v>180</v>
      </c>
      <c r="Y84" s="160">
        <f t="shared" ref="Y84" si="305">X84*$E84</f>
        <v>180</v>
      </c>
      <c r="Z84" s="94"/>
      <c r="AA84" s="160">
        <f t="shared" ref="AA84" si="306">Z84*$E84</f>
        <v>0</v>
      </c>
      <c r="AB84" s="94"/>
      <c r="AC84" s="160">
        <f t="shared" ref="AC84" si="307">AB84*$E84</f>
        <v>0</v>
      </c>
      <c r="AD84" s="94"/>
      <c r="AE84" s="160">
        <f t="shared" ref="AE84" si="308">AD84*$E84</f>
        <v>0</v>
      </c>
      <c r="AF84" s="147">
        <f t="shared" ref="AF84" si="309">SUM(H84,J84,L84,N84,P84,R84,T84,V84,X84,Z84,AB84,AD84)</f>
        <v>444</v>
      </c>
      <c r="AG84" s="146">
        <f t="shared" ref="AG84" si="310">SUM(I84,K84,M84,O84,Q84,S84,U84,W84,Y84,AA84,AC84,AE84)</f>
        <v>444</v>
      </c>
      <c r="AH84" s="159">
        <v>60</v>
      </c>
      <c r="AI84" s="160">
        <f t="shared" ref="AI84" si="311">AH84*$E84</f>
        <v>60</v>
      </c>
      <c r="AJ84" s="161">
        <v>60</v>
      </c>
      <c r="AK84" s="160">
        <f t="shared" ref="AK84" si="312">AJ84*$E84</f>
        <v>60</v>
      </c>
      <c r="AL84" s="145">
        <v>240</v>
      </c>
      <c r="AM84" s="146">
        <f t="shared" ref="AM84" si="313">AL84*$E84</f>
        <v>240</v>
      </c>
      <c r="AN84" s="145"/>
      <c r="AO84" s="146">
        <f t="shared" ref="AO84" si="314">AN84*$E84</f>
        <v>0</v>
      </c>
      <c r="AP84" s="145"/>
      <c r="AQ84" s="146">
        <f t="shared" ref="AQ84" si="315">AP84*$E84</f>
        <v>0</v>
      </c>
      <c r="AR84" s="145">
        <v>60</v>
      </c>
      <c r="AS84" s="146">
        <f t="shared" ref="AS84" si="316">AR84*$E84</f>
        <v>60</v>
      </c>
      <c r="AT84" s="145">
        <v>60</v>
      </c>
      <c r="AU84" s="146">
        <f t="shared" ref="AU84" si="317">AT84*$E84</f>
        <v>60</v>
      </c>
      <c r="AV84" s="145">
        <v>240</v>
      </c>
      <c r="AW84" s="146">
        <f t="shared" ref="AW84" si="318">AV84*$E84</f>
        <v>240</v>
      </c>
      <c r="AX84" s="145"/>
      <c r="AY84" s="146">
        <f t="shared" ref="AY84" si="319">AX84*$E84</f>
        <v>0</v>
      </c>
      <c r="AZ84" s="145"/>
      <c r="BA84" s="146">
        <f t="shared" ref="BA84" si="320">AZ84*$E84</f>
        <v>0</v>
      </c>
      <c r="BB84" s="145"/>
      <c r="BC84" s="146">
        <f t="shared" ref="BC84" si="321">BB84*$E84</f>
        <v>0</v>
      </c>
      <c r="BD84" s="145"/>
      <c r="BE84" s="146">
        <f t="shared" ref="BE84" si="322">BD84*$E84</f>
        <v>0</v>
      </c>
      <c r="BF84" s="147">
        <f t="shared" ref="BF84:BG84" si="323">SUM(AH84,AJ84,AL84,AN84,AP84,AR84,AT84,AV84,AX84,AZ84,BB84,BD84)</f>
        <v>720</v>
      </c>
      <c r="BG84" s="146">
        <f t="shared" si="323"/>
        <v>720</v>
      </c>
      <c r="BH84" s="99"/>
      <c r="BI84" s="100">
        <f t="shared" ref="BI84" si="324">BH84*$E84</f>
        <v>0</v>
      </c>
      <c r="BJ84" s="99">
        <v>60</v>
      </c>
      <c r="BK84" s="100">
        <f t="shared" ref="BK84" si="325">BJ84*$E84</f>
        <v>60</v>
      </c>
      <c r="BL84" s="99"/>
      <c r="BM84" s="100">
        <f t="shared" ref="BM84" si="326">BL84*$E84</f>
        <v>0</v>
      </c>
      <c r="BN84" s="99"/>
      <c r="BO84" s="100">
        <f t="shared" ref="BO84" si="327">BN84*$E84</f>
        <v>0</v>
      </c>
      <c r="BP84" s="99"/>
      <c r="BQ84" s="100">
        <f t="shared" ref="BQ84" si="328">BP84*$E84</f>
        <v>0</v>
      </c>
      <c r="BR84" s="99"/>
      <c r="BS84" s="100">
        <f t="shared" ref="BS84" si="329">BR84*$E84</f>
        <v>0</v>
      </c>
      <c r="BT84" s="99"/>
      <c r="BU84" s="100">
        <f t="shared" ref="BU84" si="330">BT84*$E84</f>
        <v>0</v>
      </c>
      <c r="BV84" s="99"/>
      <c r="BW84" s="100">
        <f t="shared" ref="BW84" si="331">BV84*$E84</f>
        <v>0</v>
      </c>
      <c r="BX84" s="99"/>
      <c r="BY84" s="100">
        <f t="shared" ref="BY84" si="332">BX84*$E84</f>
        <v>0</v>
      </c>
      <c r="BZ84" s="99"/>
      <c r="CA84" s="100">
        <f t="shared" ref="CA84" si="333">BZ84*$E84</f>
        <v>0</v>
      </c>
      <c r="CB84" s="99"/>
      <c r="CC84" s="100">
        <f t="shared" ref="CC84" si="334">CB84*$E84</f>
        <v>0</v>
      </c>
      <c r="CD84" s="99"/>
      <c r="CE84" s="100">
        <f t="shared" ref="CE84" si="335">CD84*$E84</f>
        <v>0</v>
      </c>
      <c r="CF84" s="101">
        <f t="shared" ref="CF84:CG84" si="336">SUM(BH84,BJ84,BL84,BN84,BP84,BR84,BT84,BV84,BX84,BZ84,CB84,CD84)</f>
        <v>60</v>
      </c>
      <c r="CG84" s="100">
        <f t="shared" si="336"/>
        <v>60</v>
      </c>
    </row>
    <row r="85" spans="1:85" s="148" customFormat="1" ht="19.899999999999999" customHeight="1" x14ac:dyDescent="0.5">
      <c r="A85" s="94"/>
      <c r="B85" s="95"/>
      <c r="C85" s="95"/>
      <c r="D85" s="94"/>
      <c r="E85" s="94"/>
      <c r="F85" s="94"/>
      <c r="G85" s="94"/>
      <c r="H85" s="94"/>
      <c r="I85" s="146"/>
      <c r="J85" s="94"/>
      <c r="K85" s="146"/>
      <c r="L85" s="94"/>
      <c r="M85" s="146"/>
      <c r="N85" s="94"/>
      <c r="O85" s="146"/>
      <c r="P85" s="94"/>
      <c r="Q85" s="146"/>
      <c r="R85" s="145"/>
      <c r="S85" s="146">
        <f t="shared" si="302"/>
        <v>0</v>
      </c>
      <c r="T85" s="94"/>
      <c r="U85" s="146"/>
      <c r="V85" s="94"/>
      <c r="W85" s="146"/>
      <c r="X85" s="94"/>
      <c r="Y85" s="146"/>
      <c r="Z85" s="94"/>
      <c r="AA85" s="146"/>
      <c r="AB85" s="94"/>
      <c r="AC85" s="146"/>
      <c r="AD85" s="94"/>
      <c r="AE85" s="146"/>
      <c r="AF85" s="147"/>
      <c r="AG85" s="146"/>
      <c r="AH85" s="145"/>
      <c r="AI85" s="146"/>
      <c r="AJ85" s="145"/>
      <c r="AK85" s="146"/>
      <c r="AL85" s="145"/>
      <c r="AM85" s="146"/>
      <c r="AN85" s="145"/>
      <c r="AO85" s="146"/>
      <c r="AP85" s="145"/>
      <c r="AQ85" s="146"/>
      <c r="AR85" s="145"/>
      <c r="AS85" s="146"/>
      <c r="AT85" s="145"/>
      <c r="AU85" s="146"/>
      <c r="AV85" s="145"/>
      <c r="AW85" s="146"/>
      <c r="AX85" s="145"/>
      <c r="AY85" s="146"/>
      <c r="AZ85" s="145"/>
      <c r="BA85" s="146"/>
      <c r="BB85" s="145"/>
      <c r="BC85" s="146"/>
      <c r="BD85" s="145"/>
      <c r="BE85" s="146"/>
      <c r="BF85" s="147"/>
      <c r="BG85" s="146"/>
      <c r="BH85" s="99"/>
      <c r="BI85" s="100"/>
      <c r="BJ85" s="99"/>
      <c r="BK85" s="100"/>
      <c r="BL85" s="99"/>
      <c r="BM85" s="100"/>
      <c r="BN85" s="99"/>
      <c r="BO85" s="100"/>
      <c r="BP85" s="99"/>
      <c r="BQ85" s="100"/>
      <c r="BR85" s="99"/>
      <c r="BS85" s="100"/>
      <c r="BT85" s="99"/>
      <c r="BU85" s="100"/>
      <c r="BV85" s="99"/>
      <c r="BW85" s="100"/>
      <c r="BX85" s="99"/>
      <c r="BY85" s="100"/>
      <c r="BZ85" s="99"/>
      <c r="CA85" s="100"/>
      <c r="CB85" s="99"/>
      <c r="CC85" s="100"/>
      <c r="CD85" s="99"/>
      <c r="CE85" s="100"/>
      <c r="CF85" s="101"/>
      <c r="CG85" s="100"/>
    </row>
    <row r="86" spans="1:85" s="148" customFormat="1" ht="19.899999999999999" customHeight="1" x14ac:dyDescent="0.5">
      <c r="A86" s="94">
        <v>69</v>
      </c>
      <c r="B86" s="95" t="s">
        <v>135</v>
      </c>
      <c r="C86" s="95" t="s">
        <v>77</v>
      </c>
      <c r="D86" s="94">
        <f>RANK(BF86,$BF$4:$BF$147)</f>
        <v>20</v>
      </c>
      <c r="E86" s="94">
        <v>1</v>
      </c>
      <c r="F86" s="94" t="s">
        <v>83</v>
      </c>
      <c r="G86" s="94"/>
      <c r="H86" s="94"/>
      <c r="I86" s="146">
        <f t="shared" si="232"/>
        <v>0</v>
      </c>
      <c r="J86" s="94"/>
      <c r="K86" s="146">
        <f t="shared" si="233"/>
        <v>0</v>
      </c>
      <c r="L86" s="94"/>
      <c r="M86" s="146">
        <f t="shared" si="234"/>
        <v>0</v>
      </c>
      <c r="N86" s="94"/>
      <c r="O86" s="146">
        <f t="shared" si="235"/>
        <v>0</v>
      </c>
      <c r="P86" s="94"/>
      <c r="Q86" s="146">
        <f t="shared" si="236"/>
        <v>0</v>
      </c>
      <c r="R86" s="145"/>
      <c r="S86" s="146">
        <f t="shared" si="302"/>
        <v>0</v>
      </c>
      <c r="T86" s="94"/>
      <c r="U86" s="146">
        <f t="shared" si="237"/>
        <v>0</v>
      </c>
      <c r="V86" s="94"/>
      <c r="W86" s="146">
        <f t="shared" si="238"/>
        <v>0</v>
      </c>
      <c r="X86" s="94"/>
      <c r="Y86" s="146">
        <f t="shared" si="239"/>
        <v>0</v>
      </c>
      <c r="Z86" s="94"/>
      <c r="AA86" s="146">
        <f t="shared" si="240"/>
        <v>0</v>
      </c>
      <c r="AB86" s="94"/>
      <c r="AC86" s="146">
        <f t="shared" si="241"/>
        <v>0</v>
      </c>
      <c r="AD86" s="94"/>
      <c r="AE86" s="146">
        <f t="shared" si="242"/>
        <v>0</v>
      </c>
      <c r="AF86" s="147">
        <f t="shared" ref="AF86:AF90" si="337">SUM(H86,J86,L86,N86,P86,R86,T86,V86,X86,Z86,AB86,AD86)</f>
        <v>0</v>
      </c>
      <c r="AG86" s="146">
        <f t="shared" ref="AG86:AG90" si="338">SUM(I86,K86,M86,O86,Q86,S86,U86,W86,Y86,AA86,AC86,AE86)</f>
        <v>0</v>
      </c>
      <c r="AH86" s="145"/>
      <c r="AI86" s="146">
        <f t="shared" si="245"/>
        <v>0</v>
      </c>
      <c r="AJ86" s="145"/>
      <c r="AK86" s="146">
        <f t="shared" si="246"/>
        <v>0</v>
      </c>
      <c r="AL86" s="145"/>
      <c r="AM86" s="146">
        <f t="shared" si="246"/>
        <v>0</v>
      </c>
      <c r="AN86" s="145"/>
      <c r="AO86" s="146">
        <f t="shared" si="247"/>
        <v>0</v>
      </c>
      <c r="AP86" s="145"/>
      <c r="AQ86" s="146">
        <f t="shared" si="248"/>
        <v>0</v>
      </c>
      <c r="AR86" s="145"/>
      <c r="AS86" s="146">
        <f t="shared" si="249"/>
        <v>0</v>
      </c>
      <c r="AT86" s="145"/>
      <c r="AU86" s="146">
        <f t="shared" si="250"/>
        <v>0</v>
      </c>
      <c r="AV86" s="145"/>
      <c r="AW86" s="146">
        <f t="shared" si="251"/>
        <v>0</v>
      </c>
      <c r="AX86" s="145"/>
      <c r="AY86" s="146">
        <f t="shared" si="252"/>
        <v>0</v>
      </c>
      <c r="AZ86" s="145"/>
      <c r="BA86" s="146">
        <f t="shared" si="253"/>
        <v>0</v>
      </c>
      <c r="BB86" s="145"/>
      <c r="BC86" s="146">
        <f t="shared" si="254"/>
        <v>0</v>
      </c>
      <c r="BD86" s="145"/>
      <c r="BE86" s="146">
        <f t="shared" si="255"/>
        <v>0</v>
      </c>
      <c r="BF86" s="147">
        <f t="shared" si="96"/>
        <v>0</v>
      </c>
      <c r="BG86" s="146">
        <f t="shared" si="96"/>
        <v>0</v>
      </c>
      <c r="BH86" s="99"/>
      <c r="BI86" s="100">
        <f t="shared" ref="BI86:BI90" si="339">BH86*$E86</f>
        <v>0</v>
      </c>
      <c r="BJ86" s="99"/>
      <c r="BK86" s="100">
        <f t="shared" ref="BK86:BK90" si="340">BJ86*$E86</f>
        <v>0</v>
      </c>
      <c r="BL86" s="99"/>
      <c r="BM86" s="100">
        <f t="shared" ref="BM86:BM90" si="341">BL86*$E86</f>
        <v>0</v>
      </c>
      <c r="BN86" s="99"/>
      <c r="BO86" s="100">
        <f t="shared" ref="BO86:BO90" si="342">BN86*$E86</f>
        <v>0</v>
      </c>
      <c r="BP86" s="99"/>
      <c r="BQ86" s="100">
        <f t="shared" ref="BQ86:BQ90" si="343">BP86*$E86</f>
        <v>0</v>
      </c>
      <c r="BR86" s="99"/>
      <c r="BS86" s="100">
        <f t="shared" ref="BS86:BS90" si="344">BR86*$E86</f>
        <v>0</v>
      </c>
      <c r="BT86" s="99"/>
      <c r="BU86" s="100">
        <f t="shared" ref="BU86:BU90" si="345">BT86*$E86</f>
        <v>0</v>
      </c>
      <c r="BV86" s="99"/>
      <c r="BW86" s="100">
        <f t="shared" ref="BW86:BW90" si="346">BV86*$E86</f>
        <v>0</v>
      </c>
      <c r="BX86" s="99"/>
      <c r="BY86" s="100">
        <f t="shared" ref="BY86:BY90" si="347">BX86*$E86</f>
        <v>0</v>
      </c>
      <c r="BZ86" s="99"/>
      <c r="CA86" s="100">
        <f t="shared" ref="CA86:CA90" si="348">BZ86*$E86</f>
        <v>0</v>
      </c>
      <c r="CB86" s="99"/>
      <c r="CC86" s="100">
        <f t="shared" ref="CC86:CC90" si="349">CB86*$E86</f>
        <v>0</v>
      </c>
      <c r="CD86" s="99"/>
      <c r="CE86" s="100">
        <f t="shared" ref="CE86:CE90" si="350">CD86*$E86</f>
        <v>0</v>
      </c>
      <c r="CF86" s="101">
        <f t="shared" ref="CF86:CG90" si="351">SUM(BH86,BJ86,BL86,BN86,BP86,BR86,BT86,BV86,BX86,BZ86,CB86,CD86)</f>
        <v>0</v>
      </c>
      <c r="CG86" s="100">
        <f t="shared" si="351"/>
        <v>0</v>
      </c>
    </row>
    <row r="87" spans="1:85" s="148" customFormat="1" ht="19.899999999999999" customHeight="1" x14ac:dyDescent="0.5">
      <c r="A87" s="94">
        <v>70</v>
      </c>
      <c r="B87" s="95" t="s">
        <v>136</v>
      </c>
      <c r="C87" s="95" t="s">
        <v>77</v>
      </c>
      <c r="D87" s="94">
        <f>RANK(BF87,$BF$4:$BF$147)</f>
        <v>20</v>
      </c>
      <c r="E87" s="94">
        <v>1</v>
      </c>
      <c r="F87" s="94" t="s">
        <v>83</v>
      </c>
      <c r="G87" s="94"/>
      <c r="H87" s="94"/>
      <c r="I87" s="146">
        <f t="shared" si="232"/>
        <v>0</v>
      </c>
      <c r="J87" s="94"/>
      <c r="K87" s="146">
        <f t="shared" si="233"/>
        <v>0</v>
      </c>
      <c r="L87" s="94"/>
      <c r="M87" s="146">
        <f t="shared" si="234"/>
        <v>0</v>
      </c>
      <c r="N87" s="94"/>
      <c r="O87" s="146">
        <f t="shared" si="235"/>
        <v>0</v>
      </c>
      <c r="P87" s="94"/>
      <c r="Q87" s="146">
        <f t="shared" si="236"/>
        <v>0</v>
      </c>
      <c r="R87" s="145"/>
      <c r="S87" s="146">
        <f t="shared" si="302"/>
        <v>0</v>
      </c>
      <c r="T87" s="94"/>
      <c r="U87" s="146">
        <f t="shared" si="237"/>
        <v>0</v>
      </c>
      <c r="V87" s="94"/>
      <c r="W87" s="146">
        <f t="shared" si="238"/>
        <v>0</v>
      </c>
      <c r="X87" s="94"/>
      <c r="Y87" s="146">
        <f t="shared" si="239"/>
        <v>0</v>
      </c>
      <c r="Z87" s="94"/>
      <c r="AA87" s="146">
        <f t="shared" si="240"/>
        <v>0</v>
      </c>
      <c r="AB87" s="94"/>
      <c r="AC87" s="146">
        <f t="shared" si="241"/>
        <v>0</v>
      </c>
      <c r="AD87" s="94"/>
      <c r="AE87" s="146">
        <f t="shared" si="242"/>
        <v>0</v>
      </c>
      <c r="AF87" s="147">
        <f t="shared" si="337"/>
        <v>0</v>
      </c>
      <c r="AG87" s="146">
        <f t="shared" si="338"/>
        <v>0</v>
      </c>
      <c r="AH87" s="145"/>
      <c r="AI87" s="146">
        <f t="shared" si="245"/>
        <v>0</v>
      </c>
      <c r="AJ87" s="145"/>
      <c r="AK87" s="146">
        <f t="shared" si="246"/>
        <v>0</v>
      </c>
      <c r="AL87" s="145"/>
      <c r="AM87" s="146">
        <f t="shared" si="246"/>
        <v>0</v>
      </c>
      <c r="AN87" s="145"/>
      <c r="AO87" s="146">
        <f t="shared" si="247"/>
        <v>0</v>
      </c>
      <c r="AP87" s="145"/>
      <c r="AQ87" s="146">
        <f t="shared" si="248"/>
        <v>0</v>
      </c>
      <c r="AR87" s="145"/>
      <c r="AS87" s="146">
        <f t="shared" si="249"/>
        <v>0</v>
      </c>
      <c r="AT87" s="145"/>
      <c r="AU87" s="146">
        <f t="shared" si="250"/>
        <v>0</v>
      </c>
      <c r="AV87" s="145"/>
      <c r="AW87" s="146">
        <f t="shared" si="251"/>
        <v>0</v>
      </c>
      <c r="AX87" s="145"/>
      <c r="AY87" s="146">
        <f t="shared" si="252"/>
        <v>0</v>
      </c>
      <c r="AZ87" s="145"/>
      <c r="BA87" s="146">
        <f t="shared" si="253"/>
        <v>0</v>
      </c>
      <c r="BB87" s="145"/>
      <c r="BC87" s="146">
        <f t="shared" si="254"/>
        <v>0</v>
      </c>
      <c r="BD87" s="145"/>
      <c r="BE87" s="146">
        <f t="shared" si="255"/>
        <v>0</v>
      </c>
      <c r="BF87" s="147">
        <f t="shared" si="96"/>
        <v>0</v>
      </c>
      <c r="BG87" s="146">
        <f t="shared" si="96"/>
        <v>0</v>
      </c>
      <c r="BH87" s="99"/>
      <c r="BI87" s="100">
        <f t="shared" si="339"/>
        <v>0</v>
      </c>
      <c r="BJ87" s="99"/>
      <c r="BK87" s="100">
        <f t="shared" si="340"/>
        <v>0</v>
      </c>
      <c r="BL87" s="99"/>
      <c r="BM87" s="100">
        <f t="shared" si="341"/>
        <v>0</v>
      </c>
      <c r="BN87" s="99"/>
      <c r="BO87" s="100">
        <f t="shared" si="342"/>
        <v>0</v>
      </c>
      <c r="BP87" s="99"/>
      <c r="BQ87" s="100">
        <f t="shared" si="343"/>
        <v>0</v>
      </c>
      <c r="BR87" s="99"/>
      <c r="BS87" s="100">
        <f t="shared" si="344"/>
        <v>0</v>
      </c>
      <c r="BT87" s="99"/>
      <c r="BU87" s="100">
        <f t="shared" si="345"/>
        <v>0</v>
      </c>
      <c r="BV87" s="99"/>
      <c r="BW87" s="100">
        <f t="shared" si="346"/>
        <v>0</v>
      </c>
      <c r="BX87" s="99"/>
      <c r="BY87" s="100">
        <f t="shared" si="347"/>
        <v>0</v>
      </c>
      <c r="BZ87" s="99"/>
      <c r="CA87" s="100">
        <f t="shared" si="348"/>
        <v>0</v>
      </c>
      <c r="CB87" s="99"/>
      <c r="CC87" s="100">
        <f t="shared" si="349"/>
        <v>0</v>
      </c>
      <c r="CD87" s="99"/>
      <c r="CE87" s="100">
        <f t="shared" si="350"/>
        <v>0</v>
      </c>
      <c r="CF87" s="101">
        <f t="shared" si="351"/>
        <v>0</v>
      </c>
      <c r="CG87" s="100">
        <f t="shared" si="351"/>
        <v>0</v>
      </c>
    </row>
    <row r="88" spans="1:85" s="148" customFormat="1" ht="19.899999999999999" customHeight="1" x14ac:dyDescent="0.5">
      <c r="A88" s="94">
        <v>71</v>
      </c>
      <c r="B88" s="95" t="s">
        <v>137</v>
      </c>
      <c r="C88" s="95" t="s">
        <v>77</v>
      </c>
      <c r="D88" s="94">
        <f>RANK(BF88,$BF$4:$BF$147)</f>
        <v>20</v>
      </c>
      <c r="E88" s="94">
        <v>1</v>
      </c>
      <c r="F88" s="94" t="s">
        <v>75</v>
      </c>
      <c r="G88" s="94"/>
      <c r="H88" s="94"/>
      <c r="I88" s="146">
        <f t="shared" si="232"/>
        <v>0</v>
      </c>
      <c r="J88" s="94"/>
      <c r="K88" s="146">
        <f t="shared" si="233"/>
        <v>0</v>
      </c>
      <c r="L88" s="94"/>
      <c r="M88" s="146">
        <f t="shared" si="234"/>
        <v>0</v>
      </c>
      <c r="N88" s="94"/>
      <c r="O88" s="146">
        <f t="shared" si="235"/>
        <v>0</v>
      </c>
      <c r="P88" s="94"/>
      <c r="Q88" s="146">
        <f t="shared" si="236"/>
        <v>0</v>
      </c>
      <c r="R88" s="145"/>
      <c r="S88" s="146">
        <f t="shared" si="302"/>
        <v>0</v>
      </c>
      <c r="T88" s="94"/>
      <c r="U88" s="146">
        <f t="shared" si="237"/>
        <v>0</v>
      </c>
      <c r="V88" s="94"/>
      <c r="W88" s="146">
        <f t="shared" si="238"/>
        <v>0</v>
      </c>
      <c r="X88" s="94"/>
      <c r="Y88" s="146">
        <f t="shared" si="239"/>
        <v>0</v>
      </c>
      <c r="Z88" s="94"/>
      <c r="AA88" s="146">
        <f t="shared" si="240"/>
        <v>0</v>
      </c>
      <c r="AB88" s="94"/>
      <c r="AC88" s="146">
        <f t="shared" si="241"/>
        <v>0</v>
      </c>
      <c r="AD88" s="94"/>
      <c r="AE88" s="146">
        <f t="shared" si="242"/>
        <v>0</v>
      </c>
      <c r="AF88" s="147">
        <f t="shared" si="337"/>
        <v>0</v>
      </c>
      <c r="AG88" s="146">
        <f t="shared" si="338"/>
        <v>0</v>
      </c>
      <c r="AH88" s="145"/>
      <c r="AI88" s="146">
        <f t="shared" si="245"/>
        <v>0</v>
      </c>
      <c r="AJ88" s="145"/>
      <c r="AK88" s="146">
        <f t="shared" si="246"/>
        <v>0</v>
      </c>
      <c r="AL88" s="145"/>
      <c r="AM88" s="146">
        <f t="shared" si="246"/>
        <v>0</v>
      </c>
      <c r="AN88" s="145"/>
      <c r="AO88" s="146">
        <f t="shared" si="247"/>
        <v>0</v>
      </c>
      <c r="AP88" s="145"/>
      <c r="AQ88" s="146">
        <f t="shared" si="248"/>
        <v>0</v>
      </c>
      <c r="AR88" s="145"/>
      <c r="AS88" s="146">
        <f t="shared" si="249"/>
        <v>0</v>
      </c>
      <c r="AT88" s="145"/>
      <c r="AU88" s="146">
        <f t="shared" si="250"/>
        <v>0</v>
      </c>
      <c r="AV88" s="145"/>
      <c r="AW88" s="146">
        <f t="shared" si="251"/>
        <v>0</v>
      </c>
      <c r="AX88" s="145"/>
      <c r="AY88" s="146">
        <f t="shared" si="252"/>
        <v>0</v>
      </c>
      <c r="AZ88" s="145"/>
      <c r="BA88" s="146">
        <f t="shared" si="253"/>
        <v>0</v>
      </c>
      <c r="BB88" s="145"/>
      <c r="BC88" s="146">
        <f t="shared" si="254"/>
        <v>0</v>
      </c>
      <c r="BD88" s="145"/>
      <c r="BE88" s="146">
        <f t="shared" si="255"/>
        <v>0</v>
      </c>
      <c r="BF88" s="147">
        <f t="shared" si="96"/>
        <v>0</v>
      </c>
      <c r="BG88" s="146">
        <f t="shared" si="96"/>
        <v>0</v>
      </c>
      <c r="BH88" s="99"/>
      <c r="BI88" s="100">
        <f t="shared" si="339"/>
        <v>0</v>
      </c>
      <c r="BJ88" s="99"/>
      <c r="BK88" s="100">
        <f t="shared" si="340"/>
        <v>0</v>
      </c>
      <c r="BL88" s="99"/>
      <c r="BM88" s="100">
        <f t="shared" si="341"/>
        <v>0</v>
      </c>
      <c r="BN88" s="99"/>
      <c r="BO88" s="100">
        <f t="shared" si="342"/>
        <v>0</v>
      </c>
      <c r="BP88" s="99"/>
      <c r="BQ88" s="100">
        <f t="shared" si="343"/>
        <v>0</v>
      </c>
      <c r="BR88" s="99"/>
      <c r="BS88" s="100">
        <f t="shared" si="344"/>
        <v>0</v>
      </c>
      <c r="BT88" s="99"/>
      <c r="BU88" s="100">
        <f t="shared" si="345"/>
        <v>0</v>
      </c>
      <c r="BV88" s="99"/>
      <c r="BW88" s="100">
        <f t="shared" si="346"/>
        <v>0</v>
      </c>
      <c r="BX88" s="99"/>
      <c r="BY88" s="100">
        <f t="shared" si="347"/>
        <v>0</v>
      </c>
      <c r="BZ88" s="99"/>
      <c r="CA88" s="100">
        <f t="shared" si="348"/>
        <v>0</v>
      </c>
      <c r="CB88" s="99"/>
      <c r="CC88" s="100">
        <f t="shared" si="349"/>
        <v>0</v>
      </c>
      <c r="CD88" s="99"/>
      <c r="CE88" s="100">
        <f t="shared" si="350"/>
        <v>0</v>
      </c>
      <c r="CF88" s="101">
        <f t="shared" si="351"/>
        <v>0</v>
      </c>
      <c r="CG88" s="100">
        <f t="shared" si="351"/>
        <v>0</v>
      </c>
    </row>
    <row r="89" spans="1:85" s="148" customFormat="1" ht="19.899999999999999" customHeight="1" x14ac:dyDescent="0.5">
      <c r="A89" s="94">
        <v>72</v>
      </c>
      <c r="B89" s="95" t="s">
        <v>138</v>
      </c>
      <c r="C89" s="95" t="s">
        <v>77</v>
      </c>
      <c r="D89" s="94">
        <f>RANK(BF89,$BF$4:$BF$147)</f>
        <v>20</v>
      </c>
      <c r="E89" s="94">
        <v>0.6</v>
      </c>
      <c r="F89" s="94" t="s">
        <v>83</v>
      </c>
      <c r="G89" s="94"/>
      <c r="H89" s="94"/>
      <c r="I89" s="146">
        <f t="shared" si="232"/>
        <v>0</v>
      </c>
      <c r="J89" s="94"/>
      <c r="K89" s="146">
        <f t="shared" si="233"/>
        <v>0</v>
      </c>
      <c r="L89" s="94"/>
      <c r="M89" s="146">
        <f t="shared" si="234"/>
        <v>0</v>
      </c>
      <c r="N89" s="94"/>
      <c r="O89" s="146">
        <f t="shared" si="235"/>
        <v>0</v>
      </c>
      <c r="P89" s="94"/>
      <c r="Q89" s="146">
        <f t="shared" si="236"/>
        <v>0</v>
      </c>
      <c r="R89" s="145"/>
      <c r="S89" s="146">
        <f t="shared" si="302"/>
        <v>0</v>
      </c>
      <c r="T89" s="94"/>
      <c r="U89" s="146">
        <f t="shared" si="237"/>
        <v>0</v>
      </c>
      <c r="V89" s="94"/>
      <c r="W89" s="146">
        <f t="shared" si="238"/>
        <v>0</v>
      </c>
      <c r="X89" s="94"/>
      <c r="Y89" s="146">
        <f t="shared" si="239"/>
        <v>0</v>
      </c>
      <c r="Z89" s="94"/>
      <c r="AA89" s="146">
        <f t="shared" si="240"/>
        <v>0</v>
      </c>
      <c r="AB89" s="94"/>
      <c r="AC89" s="146">
        <f t="shared" si="241"/>
        <v>0</v>
      </c>
      <c r="AD89" s="94"/>
      <c r="AE89" s="146">
        <f t="shared" si="242"/>
        <v>0</v>
      </c>
      <c r="AF89" s="147">
        <f t="shared" si="337"/>
        <v>0</v>
      </c>
      <c r="AG89" s="146">
        <f t="shared" si="338"/>
        <v>0</v>
      </c>
      <c r="AH89" s="145"/>
      <c r="AI89" s="146">
        <f t="shared" si="245"/>
        <v>0</v>
      </c>
      <c r="AJ89" s="145"/>
      <c r="AK89" s="146">
        <f t="shared" si="246"/>
        <v>0</v>
      </c>
      <c r="AL89" s="145"/>
      <c r="AM89" s="146">
        <f t="shared" si="246"/>
        <v>0</v>
      </c>
      <c r="AN89" s="145"/>
      <c r="AO89" s="146">
        <f t="shared" si="247"/>
        <v>0</v>
      </c>
      <c r="AP89" s="145"/>
      <c r="AQ89" s="146">
        <f t="shared" si="248"/>
        <v>0</v>
      </c>
      <c r="AR89" s="145"/>
      <c r="AS89" s="146">
        <f t="shared" si="249"/>
        <v>0</v>
      </c>
      <c r="AT89" s="145"/>
      <c r="AU89" s="146">
        <f t="shared" si="250"/>
        <v>0</v>
      </c>
      <c r="AV89" s="145"/>
      <c r="AW89" s="146">
        <f t="shared" si="251"/>
        <v>0</v>
      </c>
      <c r="AX89" s="145"/>
      <c r="AY89" s="146">
        <f t="shared" si="252"/>
        <v>0</v>
      </c>
      <c r="AZ89" s="145"/>
      <c r="BA89" s="146">
        <f t="shared" si="253"/>
        <v>0</v>
      </c>
      <c r="BB89" s="145"/>
      <c r="BC89" s="146">
        <f t="shared" si="254"/>
        <v>0</v>
      </c>
      <c r="BD89" s="145"/>
      <c r="BE89" s="146">
        <f t="shared" si="255"/>
        <v>0</v>
      </c>
      <c r="BF89" s="147">
        <f t="shared" si="96"/>
        <v>0</v>
      </c>
      <c r="BG89" s="146">
        <f t="shared" si="96"/>
        <v>0</v>
      </c>
      <c r="BH89" s="99"/>
      <c r="BI89" s="100">
        <f t="shared" si="339"/>
        <v>0</v>
      </c>
      <c r="BJ89" s="99"/>
      <c r="BK89" s="100">
        <f t="shared" si="340"/>
        <v>0</v>
      </c>
      <c r="BL89" s="99"/>
      <c r="BM89" s="100">
        <f t="shared" si="341"/>
        <v>0</v>
      </c>
      <c r="BN89" s="99"/>
      <c r="BO89" s="100">
        <f t="shared" si="342"/>
        <v>0</v>
      </c>
      <c r="BP89" s="99"/>
      <c r="BQ89" s="100">
        <f t="shared" si="343"/>
        <v>0</v>
      </c>
      <c r="BR89" s="99"/>
      <c r="BS89" s="100">
        <f t="shared" si="344"/>
        <v>0</v>
      </c>
      <c r="BT89" s="99"/>
      <c r="BU89" s="100">
        <f t="shared" si="345"/>
        <v>0</v>
      </c>
      <c r="BV89" s="99"/>
      <c r="BW89" s="100">
        <f t="shared" si="346"/>
        <v>0</v>
      </c>
      <c r="BX89" s="99"/>
      <c r="BY89" s="100">
        <f t="shared" si="347"/>
        <v>0</v>
      </c>
      <c r="BZ89" s="99"/>
      <c r="CA89" s="100">
        <f t="shared" si="348"/>
        <v>0</v>
      </c>
      <c r="CB89" s="99"/>
      <c r="CC89" s="100">
        <f t="shared" si="349"/>
        <v>0</v>
      </c>
      <c r="CD89" s="99"/>
      <c r="CE89" s="100">
        <f t="shared" si="350"/>
        <v>0</v>
      </c>
      <c r="CF89" s="101">
        <f t="shared" si="351"/>
        <v>0</v>
      </c>
      <c r="CG89" s="100">
        <f t="shared" si="351"/>
        <v>0</v>
      </c>
    </row>
    <row r="90" spans="1:85" s="148" customFormat="1" ht="19.899999999999999" customHeight="1" x14ac:dyDescent="0.5">
      <c r="A90" s="94">
        <v>73</v>
      </c>
      <c r="B90" s="95" t="s">
        <v>139</v>
      </c>
      <c r="C90" s="95" t="s">
        <v>74</v>
      </c>
      <c r="D90" s="94">
        <f>RANK(BF90,$BF$4:$BF$147)</f>
        <v>20</v>
      </c>
      <c r="E90" s="94">
        <v>0.64</v>
      </c>
      <c r="F90" s="94" t="s">
        <v>85</v>
      </c>
      <c r="G90" s="94"/>
      <c r="H90" s="94"/>
      <c r="I90" s="146">
        <f t="shared" si="232"/>
        <v>0</v>
      </c>
      <c r="J90" s="94"/>
      <c r="K90" s="146">
        <f t="shared" si="233"/>
        <v>0</v>
      </c>
      <c r="L90" s="94"/>
      <c r="M90" s="146">
        <f t="shared" si="234"/>
        <v>0</v>
      </c>
      <c r="N90" s="94"/>
      <c r="O90" s="146">
        <f t="shared" si="235"/>
        <v>0</v>
      </c>
      <c r="P90" s="94"/>
      <c r="Q90" s="146">
        <f t="shared" si="236"/>
        <v>0</v>
      </c>
      <c r="R90" s="145"/>
      <c r="S90" s="146">
        <f t="shared" si="302"/>
        <v>0</v>
      </c>
      <c r="T90" s="94"/>
      <c r="U90" s="146">
        <f t="shared" si="237"/>
        <v>0</v>
      </c>
      <c r="V90" s="94"/>
      <c r="W90" s="146">
        <f t="shared" si="238"/>
        <v>0</v>
      </c>
      <c r="X90" s="94"/>
      <c r="Y90" s="146">
        <f t="shared" si="239"/>
        <v>0</v>
      </c>
      <c r="Z90" s="94"/>
      <c r="AA90" s="146">
        <f t="shared" si="240"/>
        <v>0</v>
      </c>
      <c r="AB90" s="94"/>
      <c r="AC90" s="146">
        <f t="shared" si="241"/>
        <v>0</v>
      </c>
      <c r="AD90" s="94"/>
      <c r="AE90" s="146">
        <f t="shared" si="242"/>
        <v>0</v>
      </c>
      <c r="AF90" s="147">
        <f t="shared" si="337"/>
        <v>0</v>
      </c>
      <c r="AG90" s="146">
        <f t="shared" si="338"/>
        <v>0</v>
      </c>
      <c r="AH90" s="145"/>
      <c r="AI90" s="146">
        <f t="shared" si="245"/>
        <v>0</v>
      </c>
      <c r="AJ90" s="145"/>
      <c r="AK90" s="146">
        <f t="shared" si="246"/>
        <v>0</v>
      </c>
      <c r="AL90" s="145"/>
      <c r="AM90" s="146">
        <f t="shared" si="246"/>
        <v>0</v>
      </c>
      <c r="AN90" s="145"/>
      <c r="AO90" s="146">
        <f t="shared" si="247"/>
        <v>0</v>
      </c>
      <c r="AP90" s="145"/>
      <c r="AQ90" s="146">
        <f t="shared" si="248"/>
        <v>0</v>
      </c>
      <c r="AR90" s="145"/>
      <c r="AS90" s="146">
        <f t="shared" si="249"/>
        <v>0</v>
      </c>
      <c r="AT90" s="145"/>
      <c r="AU90" s="146">
        <f t="shared" si="250"/>
        <v>0</v>
      </c>
      <c r="AV90" s="145"/>
      <c r="AW90" s="146">
        <f t="shared" si="251"/>
        <v>0</v>
      </c>
      <c r="AX90" s="145"/>
      <c r="AY90" s="146">
        <f t="shared" si="252"/>
        <v>0</v>
      </c>
      <c r="AZ90" s="145"/>
      <c r="BA90" s="146">
        <f t="shared" si="253"/>
        <v>0</v>
      </c>
      <c r="BB90" s="145"/>
      <c r="BC90" s="146">
        <f t="shared" si="254"/>
        <v>0</v>
      </c>
      <c r="BD90" s="145"/>
      <c r="BE90" s="146">
        <f t="shared" si="255"/>
        <v>0</v>
      </c>
      <c r="BF90" s="147">
        <f t="shared" si="96"/>
        <v>0</v>
      </c>
      <c r="BG90" s="146">
        <f t="shared" si="96"/>
        <v>0</v>
      </c>
      <c r="BH90" s="99"/>
      <c r="BI90" s="100">
        <f t="shared" si="339"/>
        <v>0</v>
      </c>
      <c r="BJ90" s="99"/>
      <c r="BK90" s="100">
        <f t="shared" si="340"/>
        <v>0</v>
      </c>
      <c r="BL90" s="99"/>
      <c r="BM90" s="100">
        <f t="shared" si="341"/>
        <v>0</v>
      </c>
      <c r="BN90" s="99"/>
      <c r="BO90" s="100">
        <f t="shared" si="342"/>
        <v>0</v>
      </c>
      <c r="BP90" s="99"/>
      <c r="BQ90" s="100">
        <f t="shared" si="343"/>
        <v>0</v>
      </c>
      <c r="BR90" s="99"/>
      <c r="BS90" s="100">
        <f t="shared" si="344"/>
        <v>0</v>
      </c>
      <c r="BT90" s="99"/>
      <c r="BU90" s="100">
        <f t="shared" si="345"/>
        <v>0</v>
      </c>
      <c r="BV90" s="99"/>
      <c r="BW90" s="100">
        <f t="shared" si="346"/>
        <v>0</v>
      </c>
      <c r="BX90" s="99"/>
      <c r="BY90" s="100">
        <f t="shared" si="347"/>
        <v>0</v>
      </c>
      <c r="BZ90" s="99"/>
      <c r="CA90" s="100">
        <f t="shared" si="348"/>
        <v>0</v>
      </c>
      <c r="CB90" s="99"/>
      <c r="CC90" s="100">
        <f t="shared" si="349"/>
        <v>0</v>
      </c>
      <c r="CD90" s="99"/>
      <c r="CE90" s="100">
        <f t="shared" si="350"/>
        <v>0</v>
      </c>
      <c r="CF90" s="101">
        <f t="shared" si="351"/>
        <v>0</v>
      </c>
      <c r="CG90" s="100">
        <f t="shared" si="351"/>
        <v>0</v>
      </c>
    </row>
    <row r="91" spans="1:85" s="148" customFormat="1" ht="19.899999999999999" customHeight="1" x14ac:dyDescent="0.5">
      <c r="A91" s="94"/>
      <c r="B91" s="95"/>
      <c r="C91" s="95"/>
      <c r="D91" s="94"/>
      <c r="E91" s="94"/>
      <c r="F91" s="94"/>
      <c r="G91" s="94"/>
      <c r="H91" s="94"/>
      <c r="I91" s="146"/>
      <c r="J91" s="94"/>
      <c r="K91" s="146"/>
      <c r="L91" s="94"/>
      <c r="M91" s="146"/>
      <c r="N91" s="94"/>
      <c r="O91" s="146"/>
      <c r="P91" s="94"/>
      <c r="Q91" s="146"/>
      <c r="R91" s="145"/>
      <c r="S91" s="146">
        <f t="shared" si="302"/>
        <v>0</v>
      </c>
      <c r="T91" s="94"/>
      <c r="U91" s="146"/>
      <c r="V91" s="94"/>
      <c r="W91" s="146"/>
      <c r="X91" s="94"/>
      <c r="Y91" s="146"/>
      <c r="Z91" s="94"/>
      <c r="AA91" s="146"/>
      <c r="AB91" s="94"/>
      <c r="AC91" s="146"/>
      <c r="AD91" s="94"/>
      <c r="AE91" s="146"/>
      <c r="AF91" s="147"/>
      <c r="AG91" s="146"/>
      <c r="AH91" s="145"/>
      <c r="AI91" s="146"/>
      <c r="AJ91" s="145"/>
      <c r="AK91" s="146"/>
      <c r="AL91" s="145"/>
      <c r="AM91" s="146"/>
      <c r="AN91" s="145"/>
      <c r="AO91" s="146"/>
      <c r="AP91" s="145"/>
      <c r="AQ91" s="146"/>
      <c r="AR91" s="145"/>
      <c r="AS91" s="146"/>
      <c r="AT91" s="145"/>
      <c r="AU91" s="146"/>
      <c r="AV91" s="145"/>
      <c r="AW91" s="146"/>
      <c r="AX91" s="145"/>
      <c r="AY91" s="146"/>
      <c r="AZ91" s="145"/>
      <c r="BA91" s="146"/>
      <c r="BB91" s="145"/>
      <c r="BC91" s="146"/>
      <c r="BD91" s="145"/>
      <c r="BE91" s="146"/>
      <c r="BF91" s="147"/>
      <c r="BG91" s="146"/>
      <c r="BH91" s="99"/>
      <c r="BI91" s="100"/>
      <c r="BJ91" s="99"/>
      <c r="BK91" s="100"/>
      <c r="BL91" s="99"/>
      <c r="BM91" s="100"/>
      <c r="BN91" s="99"/>
      <c r="BO91" s="100"/>
      <c r="BP91" s="99"/>
      <c r="BQ91" s="100"/>
      <c r="BR91" s="99"/>
      <c r="BS91" s="100"/>
      <c r="BT91" s="99"/>
      <c r="BU91" s="100"/>
      <c r="BV91" s="99"/>
      <c r="BW91" s="100"/>
      <c r="BX91" s="99"/>
      <c r="BY91" s="100"/>
      <c r="BZ91" s="99"/>
      <c r="CA91" s="100"/>
      <c r="CB91" s="99"/>
      <c r="CC91" s="100"/>
      <c r="CD91" s="99"/>
      <c r="CE91" s="100"/>
      <c r="CF91" s="101"/>
      <c r="CG91" s="100"/>
    </row>
    <row r="92" spans="1:85" s="148" customFormat="1" ht="19.899999999999999" customHeight="1" x14ac:dyDescent="0.5">
      <c r="A92" s="94">
        <v>74</v>
      </c>
      <c r="B92" s="95" t="s">
        <v>140</v>
      </c>
      <c r="C92" s="95" t="s">
        <v>77</v>
      </c>
      <c r="D92" s="94">
        <f>RANK(BF92,$BF$4:$BF$147)</f>
        <v>20</v>
      </c>
      <c r="E92" s="94">
        <v>1</v>
      </c>
      <c r="F92" s="94" t="s">
        <v>83</v>
      </c>
      <c r="G92" s="94"/>
      <c r="H92" s="94"/>
      <c r="I92" s="146">
        <f t="shared" si="232"/>
        <v>0</v>
      </c>
      <c r="J92" s="94"/>
      <c r="K92" s="146">
        <f t="shared" si="233"/>
        <v>0</v>
      </c>
      <c r="L92" s="94"/>
      <c r="M92" s="146">
        <f t="shared" si="234"/>
        <v>0</v>
      </c>
      <c r="N92" s="94"/>
      <c r="O92" s="146">
        <f t="shared" si="235"/>
        <v>0</v>
      </c>
      <c r="P92" s="94"/>
      <c r="Q92" s="146">
        <f t="shared" si="236"/>
        <v>0</v>
      </c>
      <c r="R92" s="145"/>
      <c r="S92" s="146">
        <f t="shared" si="302"/>
        <v>0</v>
      </c>
      <c r="T92" s="94"/>
      <c r="U92" s="146">
        <f t="shared" si="237"/>
        <v>0</v>
      </c>
      <c r="V92" s="94"/>
      <c r="W92" s="146">
        <f t="shared" si="238"/>
        <v>0</v>
      </c>
      <c r="X92" s="94"/>
      <c r="Y92" s="146">
        <f t="shared" si="239"/>
        <v>0</v>
      </c>
      <c r="Z92" s="94"/>
      <c r="AA92" s="146">
        <f t="shared" si="240"/>
        <v>0</v>
      </c>
      <c r="AB92" s="94"/>
      <c r="AC92" s="146">
        <f t="shared" si="241"/>
        <v>0</v>
      </c>
      <c r="AD92" s="94"/>
      <c r="AE92" s="146">
        <f t="shared" si="242"/>
        <v>0</v>
      </c>
      <c r="AF92" s="147">
        <f t="shared" ref="AF92:AF95" si="352">SUM(H92,J92,L92,N92,P92,R92,T92,V92,X92,Z92,AB92,AD92)</f>
        <v>0</v>
      </c>
      <c r="AG92" s="146">
        <f t="shared" ref="AG92:AG95" si="353">SUM(I92,K92,M92,O92,Q92,S92,U92,W92,Y92,AA92,AC92,AE92)</f>
        <v>0</v>
      </c>
      <c r="AH92" s="145"/>
      <c r="AI92" s="146">
        <f t="shared" si="245"/>
        <v>0</v>
      </c>
      <c r="AJ92" s="145"/>
      <c r="AK92" s="146">
        <f t="shared" si="246"/>
        <v>0</v>
      </c>
      <c r="AL92" s="145"/>
      <c r="AM92" s="146">
        <f t="shared" si="246"/>
        <v>0</v>
      </c>
      <c r="AN92" s="145"/>
      <c r="AO92" s="146">
        <f t="shared" si="247"/>
        <v>0</v>
      </c>
      <c r="AP92" s="145"/>
      <c r="AQ92" s="146">
        <f t="shared" si="248"/>
        <v>0</v>
      </c>
      <c r="AR92" s="145"/>
      <c r="AS92" s="146">
        <f t="shared" si="249"/>
        <v>0</v>
      </c>
      <c r="AT92" s="145"/>
      <c r="AU92" s="146">
        <f t="shared" si="250"/>
        <v>0</v>
      </c>
      <c r="AV92" s="145"/>
      <c r="AW92" s="146">
        <f t="shared" si="251"/>
        <v>0</v>
      </c>
      <c r="AX92" s="145"/>
      <c r="AY92" s="146">
        <f t="shared" si="252"/>
        <v>0</v>
      </c>
      <c r="AZ92" s="145"/>
      <c r="BA92" s="146">
        <f t="shared" si="253"/>
        <v>0</v>
      </c>
      <c r="BB92" s="145"/>
      <c r="BC92" s="146">
        <f t="shared" si="254"/>
        <v>0</v>
      </c>
      <c r="BD92" s="145"/>
      <c r="BE92" s="146">
        <f t="shared" si="255"/>
        <v>0</v>
      </c>
      <c r="BF92" s="147">
        <f t="shared" ref="BF92:BG139" si="354">SUM(AH92,AJ92,AL92,AN92,AP92,AR92,AT92,AV92,AX92,AZ92,BB92,BD92)</f>
        <v>0</v>
      </c>
      <c r="BG92" s="146">
        <f t="shared" si="354"/>
        <v>0</v>
      </c>
      <c r="BH92" s="99"/>
      <c r="BI92" s="100">
        <f t="shared" ref="BI92:BI95" si="355">BH92*$E92</f>
        <v>0</v>
      </c>
      <c r="BJ92" s="99"/>
      <c r="BK92" s="100">
        <f t="shared" ref="BK92:BK95" si="356">BJ92*$E92</f>
        <v>0</v>
      </c>
      <c r="BL92" s="99"/>
      <c r="BM92" s="100">
        <f t="shared" ref="BM92:BM95" si="357">BL92*$E92</f>
        <v>0</v>
      </c>
      <c r="BN92" s="99"/>
      <c r="BO92" s="100">
        <f t="shared" ref="BO92:BO95" si="358">BN92*$E92</f>
        <v>0</v>
      </c>
      <c r="BP92" s="99"/>
      <c r="BQ92" s="100">
        <f t="shared" ref="BQ92:BQ95" si="359">BP92*$E92</f>
        <v>0</v>
      </c>
      <c r="BR92" s="99"/>
      <c r="BS92" s="100">
        <f t="shared" ref="BS92:BS95" si="360">BR92*$E92</f>
        <v>0</v>
      </c>
      <c r="BT92" s="99"/>
      <c r="BU92" s="100">
        <f t="shared" ref="BU92:BU95" si="361">BT92*$E92</f>
        <v>0</v>
      </c>
      <c r="BV92" s="99"/>
      <c r="BW92" s="100">
        <f t="shared" ref="BW92:BW95" si="362">BV92*$E92</f>
        <v>0</v>
      </c>
      <c r="BX92" s="99"/>
      <c r="BY92" s="100">
        <f t="shared" ref="BY92:BY95" si="363">BX92*$E92</f>
        <v>0</v>
      </c>
      <c r="BZ92" s="99"/>
      <c r="CA92" s="100">
        <f t="shared" ref="CA92:CA95" si="364">BZ92*$E92</f>
        <v>0</v>
      </c>
      <c r="CB92" s="99"/>
      <c r="CC92" s="100">
        <f t="shared" ref="CC92:CC95" si="365">CB92*$E92</f>
        <v>0</v>
      </c>
      <c r="CD92" s="99"/>
      <c r="CE92" s="100">
        <f t="shared" ref="CE92:CE95" si="366">CD92*$E92</f>
        <v>0</v>
      </c>
      <c r="CF92" s="101">
        <f t="shared" ref="CF92:CG118" si="367">SUM(BH92,BJ92,BL92,BN92,BP92,BR92,BT92,BV92,BX92,BZ92,CB92,CD92)</f>
        <v>0</v>
      </c>
      <c r="CG92" s="100">
        <f t="shared" si="367"/>
        <v>0</v>
      </c>
    </row>
    <row r="93" spans="1:85" s="148" customFormat="1" ht="19.899999999999999" customHeight="1" x14ac:dyDescent="0.5">
      <c r="A93" s="94">
        <v>75</v>
      </c>
      <c r="B93" s="95" t="s">
        <v>140</v>
      </c>
      <c r="C93" s="95" t="s">
        <v>77</v>
      </c>
      <c r="D93" s="94">
        <f>RANK(BF93,$BF$4:$BF$147)</f>
        <v>20</v>
      </c>
      <c r="E93" s="94">
        <v>1</v>
      </c>
      <c r="F93" s="94" t="s">
        <v>75</v>
      </c>
      <c r="G93" s="94"/>
      <c r="H93" s="94"/>
      <c r="I93" s="146">
        <f t="shared" si="232"/>
        <v>0</v>
      </c>
      <c r="J93" s="94"/>
      <c r="K93" s="146">
        <f t="shared" si="233"/>
        <v>0</v>
      </c>
      <c r="L93" s="94"/>
      <c r="M93" s="146">
        <f t="shared" si="234"/>
        <v>0</v>
      </c>
      <c r="N93" s="94"/>
      <c r="O93" s="146">
        <f t="shared" si="235"/>
        <v>0</v>
      </c>
      <c r="P93" s="94"/>
      <c r="Q93" s="146">
        <f t="shared" si="236"/>
        <v>0</v>
      </c>
      <c r="R93" s="145"/>
      <c r="S93" s="146">
        <f t="shared" si="302"/>
        <v>0</v>
      </c>
      <c r="T93" s="94"/>
      <c r="U93" s="146">
        <f t="shared" si="237"/>
        <v>0</v>
      </c>
      <c r="V93" s="94"/>
      <c r="W93" s="146">
        <f t="shared" si="238"/>
        <v>0</v>
      </c>
      <c r="X93" s="94"/>
      <c r="Y93" s="146">
        <f t="shared" si="239"/>
        <v>0</v>
      </c>
      <c r="Z93" s="94"/>
      <c r="AA93" s="146">
        <f t="shared" si="240"/>
        <v>0</v>
      </c>
      <c r="AB93" s="94"/>
      <c r="AC93" s="146">
        <f t="shared" si="241"/>
        <v>0</v>
      </c>
      <c r="AD93" s="94"/>
      <c r="AE93" s="146">
        <f t="shared" si="242"/>
        <v>0</v>
      </c>
      <c r="AF93" s="147">
        <f t="shared" si="352"/>
        <v>0</v>
      </c>
      <c r="AG93" s="146">
        <f t="shared" si="353"/>
        <v>0</v>
      </c>
      <c r="AH93" s="145"/>
      <c r="AI93" s="146">
        <f t="shared" si="245"/>
        <v>0</v>
      </c>
      <c r="AJ93" s="145"/>
      <c r="AK93" s="146">
        <f t="shared" si="246"/>
        <v>0</v>
      </c>
      <c r="AL93" s="145"/>
      <c r="AM93" s="146">
        <f t="shared" si="246"/>
        <v>0</v>
      </c>
      <c r="AN93" s="145"/>
      <c r="AO93" s="146">
        <f t="shared" si="247"/>
        <v>0</v>
      </c>
      <c r="AP93" s="145"/>
      <c r="AQ93" s="146">
        <f t="shared" si="248"/>
        <v>0</v>
      </c>
      <c r="AR93" s="145"/>
      <c r="AS93" s="146">
        <f t="shared" si="249"/>
        <v>0</v>
      </c>
      <c r="AT93" s="145"/>
      <c r="AU93" s="146">
        <f t="shared" si="250"/>
        <v>0</v>
      </c>
      <c r="AV93" s="145"/>
      <c r="AW93" s="146">
        <f t="shared" si="251"/>
        <v>0</v>
      </c>
      <c r="AX93" s="145"/>
      <c r="AY93" s="146">
        <f t="shared" si="252"/>
        <v>0</v>
      </c>
      <c r="AZ93" s="145"/>
      <c r="BA93" s="146">
        <f t="shared" si="253"/>
        <v>0</v>
      </c>
      <c r="BB93" s="145"/>
      <c r="BC93" s="146">
        <f t="shared" si="254"/>
        <v>0</v>
      </c>
      <c r="BD93" s="145"/>
      <c r="BE93" s="146">
        <f t="shared" si="255"/>
        <v>0</v>
      </c>
      <c r="BF93" s="147">
        <f t="shared" si="354"/>
        <v>0</v>
      </c>
      <c r="BG93" s="146">
        <f t="shared" si="354"/>
        <v>0</v>
      </c>
      <c r="BH93" s="99"/>
      <c r="BI93" s="100">
        <f t="shared" si="355"/>
        <v>0</v>
      </c>
      <c r="BJ93" s="99"/>
      <c r="BK93" s="100">
        <f t="shared" si="356"/>
        <v>0</v>
      </c>
      <c r="BL93" s="99"/>
      <c r="BM93" s="100">
        <f t="shared" si="357"/>
        <v>0</v>
      </c>
      <c r="BN93" s="99"/>
      <c r="BO93" s="100">
        <f t="shared" si="358"/>
        <v>0</v>
      </c>
      <c r="BP93" s="99"/>
      <c r="BQ93" s="100">
        <f t="shared" si="359"/>
        <v>0</v>
      </c>
      <c r="BR93" s="99"/>
      <c r="BS93" s="100">
        <f t="shared" si="360"/>
        <v>0</v>
      </c>
      <c r="BT93" s="99"/>
      <c r="BU93" s="100">
        <f t="shared" si="361"/>
        <v>0</v>
      </c>
      <c r="BV93" s="99"/>
      <c r="BW93" s="100">
        <f t="shared" si="362"/>
        <v>0</v>
      </c>
      <c r="BX93" s="99"/>
      <c r="BY93" s="100">
        <f t="shared" si="363"/>
        <v>0</v>
      </c>
      <c r="BZ93" s="99"/>
      <c r="CA93" s="100">
        <f t="shared" si="364"/>
        <v>0</v>
      </c>
      <c r="CB93" s="99"/>
      <c r="CC93" s="100">
        <f t="shared" si="365"/>
        <v>0</v>
      </c>
      <c r="CD93" s="99"/>
      <c r="CE93" s="100">
        <f t="shared" si="366"/>
        <v>0</v>
      </c>
      <c r="CF93" s="101">
        <f t="shared" si="367"/>
        <v>0</v>
      </c>
      <c r="CG93" s="100">
        <f t="shared" si="367"/>
        <v>0</v>
      </c>
    </row>
    <row r="94" spans="1:85" s="148" customFormat="1" ht="19.899999999999999" customHeight="1" x14ac:dyDescent="0.5">
      <c r="A94" s="94">
        <v>76</v>
      </c>
      <c r="B94" s="95" t="s">
        <v>141</v>
      </c>
      <c r="C94" s="95" t="s">
        <v>77</v>
      </c>
      <c r="D94" s="94">
        <f>RANK(BF94,$BF$4:$BF$147)</f>
        <v>20</v>
      </c>
      <c r="E94" s="94">
        <v>0.6</v>
      </c>
      <c r="F94" s="94" t="s">
        <v>83</v>
      </c>
      <c r="G94" s="94"/>
      <c r="H94" s="94"/>
      <c r="I94" s="146">
        <f t="shared" si="232"/>
        <v>0</v>
      </c>
      <c r="J94" s="94"/>
      <c r="K94" s="146">
        <f t="shared" si="233"/>
        <v>0</v>
      </c>
      <c r="L94" s="94"/>
      <c r="M94" s="146">
        <f t="shared" si="234"/>
        <v>0</v>
      </c>
      <c r="N94" s="94"/>
      <c r="O94" s="146">
        <f t="shared" si="235"/>
        <v>0</v>
      </c>
      <c r="P94" s="94"/>
      <c r="Q94" s="146">
        <f t="shared" si="236"/>
        <v>0</v>
      </c>
      <c r="R94" s="145"/>
      <c r="S94" s="146">
        <f t="shared" si="302"/>
        <v>0</v>
      </c>
      <c r="T94" s="94"/>
      <c r="U94" s="146">
        <f t="shared" si="237"/>
        <v>0</v>
      </c>
      <c r="V94" s="94"/>
      <c r="W94" s="146">
        <f t="shared" si="238"/>
        <v>0</v>
      </c>
      <c r="X94" s="94"/>
      <c r="Y94" s="146">
        <f t="shared" si="239"/>
        <v>0</v>
      </c>
      <c r="Z94" s="94"/>
      <c r="AA94" s="146">
        <f t="shared" si="240"/>
        <v>0</v>
      </c>
      <c r="AB94" s="94"/>
      <c r="AC94" s="146">
        <f t="shared" si="241"/>
        <v>0</v>
      </c>
      <c r="AD94" s="94"/>
      <c r="AE94" s="146">
        <f t="shared" si="242"/>
        <v>0</v>
      </c>
      <c r="AF94" s="147">
        <f t="shared" si="352"/>
        <v>0</v>
      </c>
      <c r="AG94" s="146">
        <f t="shared" si="353"/>
        <v>0</v>
      </c>
      <c r="AH94" s="145"/>
      <c r="AI94" s="146">
        <f t="shared" si="245"/>
        <v>0</v>
      </c>
      <c r="AJ94" s="145"/>
      <c r="AK94" s="146">
        <f t="shared" si="246"/>
        <v>0</v>
      </c>
      <c r="AL94" s="145"/>
      <c r="AM94" s="146">
        <f t="shared" si="246"/>
        <v>0</v>
      </c>
      <c r="AN94" s="145"/>
      <c r="AO94" s="146">
        <f t="shared" si="247"/>
        <v>0</v>
      </c>
      <c r="AP94" s="145"/>
      <c r="AQ94" s="146">
        <f t="shared" si="248"/>
        <v>0</v>
      </c>
      <c r="AR94" s="145"/>
      <c r="AS94" s="146">
        <f t="shared" si="249"/>
        <v>0</v>
      </c>
      <c r="AT94" s="145"/>
      <c r="AU94" s="146">
        <f t="shared" si="250"/>
        <v>0</v>
      </c>
      <c r="AV94" s="145"/>
      <c r="AW94" s="146">
        <f t="shared" si="251"/>
        <v>0</v>
      </c>
      <c r="AX94" s="145"/>
      <c r="AY94" s="146">
        <f t="shared" si="252"/>
        <v>0</v>
      </c>
      <c r="AZ94" s="145"/>
      <c r="BA94" s="146">
        <f t="shared" si="253"/>
        <v>0</v>
      </c>
      <c r="BB94" s="145"/>
      <c r="BC94" s="146">
        <f t="shared" si="254"/>
        <v>0</v>
      </c>
      <c r="BD94" s="145"/>
      <c r="BE94" s="146">
        <f t="shared" si="255"/>
        <v>0</v>
      </c>
      <c r="BF94" s="147">
        <f t="shared" si="354"/>
        <v>0</v>
      </c>
      <c r="BG94" s="146">
        <f t="shared" si="354"/>
        <v>0</v>
      </c>
      <c r="BH94" s="99"/>
      <c r="BI94" s="100">
        <f t="shared" si="355"/>
        <v>0</v>
      </c>
      <c r="BJ94" s="99"/>
      <c r="BK94" s="100">
        <f t="shared" si="356"/>
        <v>0</v>
      </c>
      <c r="BL94" s="99"/>
      <c r="BM94" s="100">
        <f t="shared" si="357"/>
        <v>0</v>
      </c>
      <c r="BN94" s="99"/>
      <c r="BO94" s="100">
        <f t="shared" si="358"/>
        <v>0</v>
      </c>
      <c r="BP94" s="99"/>
      <c r="BQ94" s="100">
        <f t="shared" si="359"/>
        <v>0</v>
      </c>
      <c r="BR94" s="99"/>
      <c r="BS94" s="100">
        <f t="shared" si="360"/>
        <v>0</v>
      </c>
      <c r="BT94" s="99"/>
      <c r="BU94" s="100">
        <f t="shared" si="361"/>
        <v>0</v>
      </c>
      <c r="BV94" s="99"/>
      <c r="BW94" s="100">
        <f t="shared" si="362"/>
        <v>0</v>
      </c>
      <c r="BX94" s="99"/>
      <c r="BY94" s="100">
        <f t="shared" si="363"/>
        <v>0</v>
      </c>
      <c r="BZ94" s="99"/>
      <c r="CA94" s="100">
        <f t="shared" si="364"/>
        <v>0</v>
      </c>
      <c r="CB94" s="99"/>
      <c r="CC94" s="100">
        <f t="shared" si="365"/>
        <v>0</v>
      </c>
      <c r="CD94" s="99"/>
      <c r="CE94" s="100">
        <f t="shared" si="366"/>
        <v>0</v>
      </c>
      <c r="CF94" s="101">
        <f t="shared" si="367"/>
        <v>0</v>
      </c>
      <c r="CG94" s="100">
        <f t="shared" si="367"/>
        <v>0</v>
      </c>
    </row>
    <row r="95" spans="1:85" s="148" customFormat="1" ht="19.899999999999999" customHeight="1" x14ac:dyDescent="0.5">
      <c r="A95" s="94">
        <v>77</v>
      </c>
      <c r="B95" s="95" t="s">
        <v>142</v>
      </c>
      <c r="C95" s="95" t="s">
        <v>74</v>
      </c>
      <c r="D95" s="94">
        <f>RANK(BF95,$BF$4:$BF$147)</f>
        <v>20</v>
      </c>
      <c r="E95" s="94">
        <v>0.64</v>
      </c>
      <c r="F95" s="94" t="s">
        <v>85</v>
      </c>
      <c r="G95" s="94"/>
      <c r="H95" s="94"/>
      <c r="I95" s="146">
        <f t="shared" si="232"/>
        <v>0</v>
      </c>
      <c r="J95" s="94"/>
      <c r="K95" s="146">
        <f t="shared" si="233"/>
        <v>0</v>
      </c>
      <c r="L95" s="94"/>
      <c r="M95" s="146">
        <f t="shared" si="234"/>
        <v>0</v>
      </c>
      <c r="N95" s="94"/>
      <c r="O95" s="146">
        <f t="shared" si="235"/>
        <v>0</v>
      </c>
      <c r="P95" s="94"/>
      <c r="Q95" s="146">
        <f t="shared" si="236"/>
        <v>0</v>
      </c>
      <c r="R95" s="145"/>
      <c r="S95" s="146">
        <f t="shared" si="302"/>
        <v>0</v>
      </c>
      <c r="T95" s="94"/>
      <c r="U95" s="146">
        <f t="shared" si="237"/>
        <v>0</v>
      </c>
      <c r="V95" s="94"/>
      <c r="W95" s="146">
        <f t="shared" si="238"/>
        <v>0</v>
      </c>
      <c r="X95" s="94"/>
      <c r="Y95" s="146">
        <f t="shared" si="239"/>
        <v>0</v>
      </c>
      <c r="Z95" s="94"/>
      <c r="AA95" s="146">
        <f t="shared" si="240"/>
        <v>0</v>
      </c>
      <c r="AB95" s="94"/>
      <c r="AC95" s="146">
        <f t="shared" si="241"/>
        <v>0</v>
      </c>
      <c r="AD95" s="94"/>
      <c r="AE95" s="146">
        <f t="shared" si="242"/>
        <v>0</v>
      </c>
      <c r="AF95" s="147">
        <f t="shared" si="352"/>
        <v>0</v>
      </c>
      <c r="AG95" s="146">
        <f t="shared" si="353"/>
        <v>0</v>
      </c>
      <c r="AH95" s="145"/>
      <c r="AI95" s="146">
        <f t="shared" si="245"/>
        <v>0</v>
      </c>
      <c r="AJ95" s="145"/>
      <c r="AK95" s="146">
        <f t="shared" si="246"/>
        <v>0</v>
      </c>
      <c r="AL95" s="145"/>
      <c r="AM95" s="146">
        <f t="shared" si="246"/>
        <v>0</v>
      </c>
      <c r="AN95" s="145"/>
      <c r="AO95" s="146">
        <f t="shared" si="247"/>
        <v>0</v>
      </c>
      <c r="AP95" s="145"/>
      <c r="AQ95" s="146">
        <f t="shared" si="248"/>
        <v>0</v>
      </c>
      <c r="AR95" s="145"/>
      <c r="AS95" s="146">
        <f t="shared" si="249"/>
        <v>0</v>
      </c>
      <c r="AT95" s="145"/>
      <c r="AU95" s="146">
        <f t="shared" si="250"/>
        <v>0</v>
      </c>
      <c r="AV95" s="145"/>
      <c r="AW95" s="146">
        <f t="shared" si="251"/>
        <v>0</v>
      </c>
      <c r="AX95" s="145"/>
      <c r="AY95" s="146">
        <f t="shared" si="252"/>
        <v>0</v>
      </c>
      <c r="AZ95" s="145"/>
      <c r="BA95" s="146">
        <f t="shared" si="253"/>
        <v>0</v>
      </c>
      <c r="BB95" s="145"/>
      <c r="BC95" s="146">
        <f t="shared" si="254"/>
        <v>0</v>
      </c>
      <c r="BD95" s="145"/>
      <c r="BE95" s="146">
        <f t="shared" si="255"/>
        <v>0</v>
      </c>
      <c r="BF95" s="147">
        <f t="shared" si="354"/>
        <v>0</v>
      </c>
      <c r="BG95" s="146">
        <f t="shared" si="354"/>
        <v>0</v>
      </c>
      <c r="BH95" s="99"/>
      <c r="BI95" s="100">
        <f t="shared" si="355"/>
        <v>0</v>
      </c>
      <c r="BJ95" s="99"/>
      <c r="BK95" s="100">
        <f t="shared" si="356"/>
        <v>0</v>
      </c>
      <c r="BL95" s="99"/>
      <c r="BM95" s="100">
        <f t="shared" si="357"/>
        <v>0</v>
      </c>
      <c r="BN95" s="99"/>
      <c r="BO95" s="100">
        <f t="shared" si="358"/>
        <v>0</v>
      </c>
      <c r="BP95" s="99"/>
      <c r="BQ95" s="100">
        <f t="shared" si="359"/>
        <v>0</v>
      </c>
      <c r="BR95" s="99"/>
      <c r="BS95" s="100">
        <f t="shared" si="360"/>
        <v>0</v>
      </c>
      <c r="BT95" s="99"/>
      <c r="BU95" s="100">
        <f t="shared" si="361"/>
        <v>0</v>
      </c>
      <c r="BV95" s="99"/>
      <c r="BW95" s="100">
        <f t="shared" si="362"/>
        <v>0</v>
      </c>
      <c r="BX95" s="99"/>
      <c r="BY95" s="100">
        <f t="shared" si="363"/>
        <v>0</v>
      </c>
      <c r="BZ95" s="99"/>
      <c r="CA95" s="100">
        <f t="shared" si="364"/>
        <v>0</v>
      </c>
      <c r="CB95" s="99"/>
      <c r="CC95" s="100">
        <f t="shared" si="365"/>
        <v>0</v>
      </c>
      <c r="CD95" s="99"/>
      <c r="CE95" s="100">
        <f t="shared" si="366"/>
        <v>0</v>
      </c>
      <c r="CF95" s="101">
        <f t="shared" si="367"/>
        <v>0</v>
      </c>
      <c r="CG95" s="100">
        <f t="shared" si="367"/>
        <v>0</v>
      </c>
    </row>
    <row r="96" spans="1:85" s="148" customFormat="1" ht="19.899999999999999" customHeight="1" x14ac:dyDescent="0.5">
      <c r="A96" s="94"/>
      <c r="B96" s="95"/>
      <c r="C96" s="95"/>
      <c r="D96" s="94"/>
      <c r="E96" s="94"/>
      <c r="F96" s="94"/>
      <c r="G96" s="94"/>
      <c r="H96" s="94"/>
      <c r="I96" s="146"/>
      <c r="J96" s="94"/>
      <c r="K96" s="146"/>
      <c r="L96" s="94"/>
      <c r="M96" s="146"/>
      <c r="N96" s="94"/>
      <c r="O96" s="146"/>
      <c r="P96" s="94"/>
      <c r="Q96" s="146"/>
      <c r="R96" s="145"/>
      <c r="S96" s="146"/>
      <c r="T96" s="94"/>
      <c r="U96" s="146"/>
      <c r="V96" s="94"/>
      <c r="W96" s="146"/>
      <c r="X96" s="94"/>
      <c r="Y96" s="146"/>
      <c r="Z96" s="94"/>
      <c r="AA96" s="146"/>
      <c r="AB96" s="94"/>
      <c r="AC96" s="146"/>
      <c r="AD96" s="94"/>
      <c r="AE96" s="146"/>
      <c r="AF96" s="147"/>
      <c r="AG96" s="146"/>
      <c r="AH96" s="145"/>
      <c r="AI96" s="146"/>
      <c r="AJ96" s="145"/>
      <c r="AK96" s="146"/>
      <c r="AL96" s="145"/>
      <c r="AM96" s="146"/>
      <c r="AN96" s="145"/>
      <c r="AO96" s="146"/>
      <c r="AP96" s="145"/>
      <c r="AQ96" s="146"/>
      <c r="AR96" s="145"/>
      <c r="AS96" s="146"/>
      <c r="AT96" s="145"/>
      <c r="AU96" s="146"/>
      <c r="AV96" s="145"/>
      <c r="AW96" s="146"/>
      <c r="AX96" s="145"/>
      <c r="AY96" s="146"/>
      <c r="AZ96" s="145"/>
      <c r="BA96" s="146"/>
      <c r="BB96" s="145"/>
      <c r="BC96" s="146"/>
      <c r="BD96" s="145"/>
      <c r="BE96" s="146"/>
      <c r="BF96" s="147"/>
      <c r="BG96" s="146"/>
      <c r="BH96" s="99"/>
      <c r="BI96" s="100"/>
      <c r="BJ96" s="99"/>
      <c r="BK96" s="100"/>
      <c r="BL96" s="99"/>
      <c r="BM96" s="100"/>
      <c r="BN96" s="99"/>
      <c r="BO96" s="100"/>
      <c r="BP96" s="99"/>
      <c r="BQ96" s="100"/>
      <c r="BR96" s="99"/>
      <c r="BS96" s="100"/>
      <c r="BT96" s="99"/>
      <c r="BU96" s="100"/>
      <c r="BV96" s="99"/>
      <c r="BW96" s="100"/>
      <c r="BX96" s="99"/>
      <c r="BY96" s="100"/>
      <c r="BZ96" s="99"/>
      <c r="CA96" s="100"/>
      <c r="CB96" s="99"/>
      <c r="CC96" s="100"/>
      <c r="CD96" s="99"/>
      <c r="CE96" s="100"/>
      <c r="CF96" s="101">
        <f t="shared" si="367"/>
        <v>0</v>
      </c>
      <c r="CG96" s="100">
        <f t="shared" si="367"/>
        <v>0</v>
      </c>
    </row>
    <row r="97" spans="1:85" s="148" customFormat="1" ht="19.899999999999999" customHeight="1" x14ac:dyDescent="0.5">
      <c r="A97" s="94">
        <v>78</v>
      </c>
      <c r="B97" s="95" t="s">
        <v>143</v>
      </c>
      <c r="C97" s="95" t="s">
        <v>77</v>
      </c>
      <c r="D97" s="94">
        <v>14</v>
      </c>
      <c r="E97" s="94">
        <v>0.75</v>
      </c>
      <c r="F97" s="94"/>
      <c r="G97" s="94"/>
      <c r="H97" s="94"/>
      <c r="I97" s="146"/>
      <c r="J97" s="94"/>
      <c r="K97" s="146"/>
      <c r="L97" s="94"/>
      <c r="M97" s="146"/>
      <c r="N97" s="94"/>
      <c r="O97" s="146"/>
      <c r="P97" s="94"/>
      <c r="Q97" s="146"/>
      <c r="R97" s="145"/>
      <c r="S97" s="146"/>
      <c r="T97" s="94"/>
      <c r="U97" s="146"/>
      <c r="V97" s="94"/>
      <c r="W97" s="146"/>
      <c r="X97" s="94"/>
      <c r="Y97" s="146"/>
      <c r="Z97" s="94"/>
      <c r="AA97" s="146"/>
      <c r="AB97" s="94"/>
      <c r="AC97" s="146"/>
      <c r="AD97" s="94"/>
      <c r="AE97" s="146"/>
      <c r="AF97" s="147"/>
      <c r="AG97" s="146"/>
      <c r="AH97" s="145"/>
      <c r="AI97" s="146"/>
      <c r="AJ97" s="145"/>
      <c r="AK97" s="146"/>
      <c r="AL97" s="145"/>
      <c r="AM97" s="146"/>
      <c r="AN97" s="145"/>
      <c r="AO97" s="146"/>
      <c r="AP97" s="145"/>
      <c r="AQ97" s="146"/>
      <c r="AR97" s="145"/>
      <c r="AS97" s="146"/>
      <c r="AT97" s="145"/>
      <c r="AU97" s="146"/>
      <c r="AV97" s="145"/>
      <c r="AW97" s="146"/>
      <c r="AX97" s="145"/>
      <c r="AY97" s="146"/>
      <c r="AZ97" s="145"/>
      <c r="BA97" s="146"/>
      <c r="BB97" s="145"/>
      <c r="BC97" s="146"/>
      <c r="BD97" s="145"/>
      <c r="BE97" s="146"/>
      <c r="BF97" s="147"/>
      <c r="BG97" s="146"/>
      <c r="BH97" s="99"/>
      <c r="BI97" s="100"/>
      <c r="BJ97" s="99"/>
      <c r="BK97" s="100"/>
      <c r="BL97" s="99"/>
      <c r="BM97" s="100"/>
      <c r="BN97" s="99"/>
      <c r="BO97" s="100"/>
      <c r="BP97" s="99"/>
      <c r="BQ97" s="100"/>
      <c r="BR97" s="99"/>
      <c r="BS97" s="100"/>
      <c r="BT97" s="99"/>
      <c r="BU97" s="100"/>
      <c r="BV97" s="99"/>
      <c r="BW97" s="100"/>
      <c r="BX97" s="99"/>
      <c r="BY97" s="100"/>
      <c r="BZ97" s="99"/>
      <c r="CA97" s="100"/>
      <c r="CB97" s="99"/>
      <c r="CC97" s="100"/>
      <c r="CD97" s="99"/>
      <c r="CE97" s="100"/>
      <c r="CF97" s="101">
        <f t="shared" si="367"/>
        <v>0</v>
      </c>
      <c r="CG97" s="100">
        <f t="shared" si="367"/>
        <v>0</v>
      </c>
    </row>
    <row r="98" spans="1:85" s="148" customFormat="1" ht="19.899999999999999" customHeight="1" x14ac:dyDescent="0.5">
      <c r="A98" s="94">
        <v>79</v>
      </c>
      <c r="B98" s="95" t="s">
        <v>143</v>
      </c>
      <c r="C98" s="95" t="s">
        <v>74</v>
      </c>
      <c r="D98" s="94">
        <v>14</v>
      </c>
      <c r="E98" s="94">
        <v>0.6</v>
      </c>
      <c r="F98" s="94"/>
      <c r="G98" s="94"/>
      <c r="H98" s="94"/>
      <c r="I98" s="146"/>
      <c r="J98" s="94"/>
      <c r="K98" s="146"/>
      <c r="L98" s="94"/>
      <c r="M98" s="146"/>
      <c r="N98" s="94"/>
      <c r="O98" s="146"/>
      <c r="P98" s="94"/>
      <c r="Q98" s="146"/>
      <c r="R98" s="145"/>
      <c r="S98" s="146"/>
      <c r="T98" s="94"/>
      <c r="U98" s="146"/>
      <c r="V98" s="94"/>
      <c r="W98" s="146"/>
      <c r="X98" s="94"/>
      <c r="Y98" s="146"/>
      <c r="Z98" s="94"/>
      <c r="AA98" s="146"/>
      <c r="AB98" s="94"/>
      <c r="AC98" s="146"/>
      <c r="AD98" s="94"/>
      <c r="AE98" s="146"/>
      <c r="AF98" s="147"/>
      <c r="AG98" s="146"/>
      <c r="AH98" s="145"/>
      <c r="AI98" s="146"/>
      <c r="AJ98" s="145"/>
      <c r="AK98" s="146"/>
      <c r="AL98" s="145"/>
      <c r="AM98" s="146"/>
      <c r="AN98" s="145"/>
      <c r="AO98" s="146"/>
      <c r="AP98" s="145"/>
      <c r="AQ98" s="146"/>
      <c r="AR98" s="145"/>
      <c r="AS98" s="146"/>
      <c r="AT98" s="145"/>
      <c r="AU98" s="146"/>
      <c r="AV98" s="145"/>
      <c r="AW98" s="146"/>
      <c r="AX98" s="145"/>
      <c r="AY98" s="146"/>
      <c r="AZ98" s="145"/>
      <c r="BA98" s="146"/>
      <c r="BB98" s="145"/>
      <c r="BC98" s="146"/>
      <c r="BD98" s="145"/>
      <c r="BE98" s="146"/>
      <c r="BF98" s="147"/>
      <c r="BG98" s="146"/>
      <c r="BH98" s="99"/>
      <c r="BI98" s="100"/>
      <c r="BJ98" s="99"/>
      <c r="BK98" s="100"/>
      <c r="BL98" s="99"/>
      <c r="BM98" s="100"/>
      <c r="BN98" s="99"/>
      <c r="BO98" s="100"/>
      <c r="BP98" s="99"/>
      <c r="BQ98" s="100"/>
      <c r="BR98" s="99"/>
      <c r="BS98" s="100"/>
      <c r="BT98" s="99"/>
      <c r="BU98" s="100"/>
      <c r="BV98" s="99"/>
      <c r="BW98" s="100"/>
      <c r="BX98" s="99"/>
      <c r="BY98" s="100"/>
      <c r="BZ98" s="99"/>
      <c r="CA98" s="100"/>
      <c r="CB98" s="99"/>
      <c r="CC98" s="100"/>
      <c r="CD98" s="99"/>
      <c r="CE98" s="100"/>
      <c r="CF98" s="101">
        <f t="shared" si="367"/>
        <v>0</v>
      </c>
      <c r="CG98" s="100">
        <f t="shared" si="367"/>
        <v>0</v>
      </c>
    </row>
    <row r="99" spans="1:85" s="148" customFormat="1" ht="19.899999999999999" customHeight="1" x14ac:dyDescent="0.5">
      <c r="A99" s="94">
        <v>80</v>
      </c>
      <c r="B99" s="95" t="s">
        <v>143</v>
      </c>
      <c r="C99" s="95" t="s">
        <v>74</v>
      </c>
      <c r="D99" s="94">
        <v>14</v>
      </c>
      <c r="E99" s="94">
        <v>0.64</v>
      </c>
      <c r="F99" s="94" t="s">
        <v>85</v>
      </c>
      <c r="G99" s="94">
        <v>600</v>
      </c>
      <c r="H99" s="94"/>
      <c r="I99" s="146"/>
      <c r="J99" s="94"/>
      <c r="K99" s="146"/>
      <c r="L99" s="94"/>
      <c r="M99" s="146"/>
      <c r="N99" s="94"/>
      <c r="O99" s="146"/>
      <c r="P99" s="94"/>
      <c r="Q99" s="146"/>
      <c r="R99" s="145"/>
      <c r="S99" s="146">
        <f>R99*$E99</f>
        <v>0</v>
      </c>
      <c r="T99" s="94"/>
      <c r="U99" s="146"/>
      <c r="V99" s="94"/>
      <c r="W99" s="146"/>
      <c r="X99" s="94"/>
      <c r="Y99" s="146"/>
      <c r="Z99" s="94"/>
      <c r="AA99" s="146"/>
      <c r="AB99" s="94"/>
      <c r="AC99" s="146"/>
      <c r="AD99" s="94"/>
      <c r="AE99" s="146"/>
      <c r="AF99" s="147"/>
      <c r="AG99" s="146"/>
      <c r="AH99" s="145"/>
      <c r="AI99" s="146"/>
      <c r="AJ99" s="145"/>
      <c r="AK99" s="146"/>
      <c r="AL99" s="145"/>
      <c r="AM99" s="146"/>
      <c r="AN99" s="145"/>
      <c r="AO99" s="146"/>
      <c r="AP99" s="145"/>
      <c r="AQ99" s="146"/>
      <c r="AR99" s="145"/>
      <c r="AS99" s="146"/>
      <c r="AT99" s="145"/>
      <c r="AU99" s="146"/>
      <c r="AV99" s="145"/>
      <c r="AW99" s="146"/>
      <c r="AX99" s="145"/>
      <c r="AY99" s="146"/>
      <c r="AZ99" s="145"/>
      <c r="BA99" s="146"/>
      <c r="BB99" s="145"/>
      <c r="BC99" s="146"/>
      <c r="BD99" s="145"/>
      <c r="BE99" s="146"/>
      <c r="BF99" s="147"/>
      <c r="BG99" s="146"/>
      <c r="BH99" s="99"/>
      <c r="BI99" s="100"/>
      <c r="BJ99" s="99"/>
      <c r="BK99" s="100"/>
      <c r="BL99" s="99"/>
      <c r="BM99" s="100"/>
      <c r="BN99" s="99"/>
      <c r="BO99" s="100"/>
      <c r="BP99" s="99"/>
      <c r="BQ99" s="100"/>
      <c r="BR99" s="99"/>
      <c r="BS99" s="100"/>
      <c r="BT99" s="99"/>
      <c r="BU99" s="100"/>
      <c r="BV99" s="99"/>
      <c r="BW99" s="100"/>
      <c r="BX99" s="99"/>
      <c r="BY99" s="100"/>
      <c r="BZ99" s="99"/>
      <c r="CA99" s="100"/>
      <c r="CB99" s="99"/>
      <c r="CC99" s="100"/>
      <c r="CD99" s="99"/>
      <c r="CE99" s="100"/>
      <c r="CF99" s="101">
        <f t="shared" si="367"/>
        <v>0</v>
      </c>
      <c r="CG99" s="100">
        <f t="shared" si="367"/>
        <v>0</v>
      </c>
    </row>
    <row r="100" spans="1:85" s="148" customFormat="1" ht="19.899999999999999" customHeight="1" x14ac:dyDescent="0.5">
      <c r="A100" s="94"/>
      <c r="B100" s="95"/>
      <c r="C100" s="95"/>
      <c r="D100" s="94"/>
      <c r="E100" s="94"/>
      <c r="F100" s="94"/>
      <c r="G100" s="94"/>
      <c r="H100" s="94"/>
      <c r="I100" s="146"/>
      <c r="J100" s="94"/>
      <c r="K100" s="146"/>
      <c r="L100" s="94"/>
      <c r="M100" s="146"/>
      <c r="N100" s="94"/>
      <c r="O100" s="146"/>
      <c r="P100" s="94"/>
      <c r="Q100" s="146"/>
      <c r="R100" s="145"/>
      <c r="S100" s="146"/>
      <c r="T100" s="94"/>
      <c r="U100" s="146"/>
      <c r="V100" s="94"/>
      <c r="W100" s="146"/>
      <c r="X100" s="94"/>
      <c r="Y100" s="146"/>
      <c r="Z100" s="94"/>
      <c r="AA100" s="146"/>
      <c r="AB100" s="94"/>
      <c r="AC100" s="146"/>
      <c r="AD100" s="94"/>
      <c r="AE100" s="146"/>
      <c r="AF100" s="147"/>
      <c r="AG100" s="146"/>
      <c r="AH100" s="145"/>
      <c r="AI100" s="146"/>
      <c r="AJ100" s="145"/>
      <c r="AK100" s="146"/>
      <c r="AL100" s="145"/>
      <c r="AM100" s="146"/>
      <c r="AN100" s="145"/>
      <c r="AO100" s="146"/>
      <c r="AP100" s="145"/>
      <c r="AQ100" s="146"/>
      <c r="AR100" s="145"/>
      <c r="AS100" s="146"/>
      <c r="AT100" s="145"/>
      <c r="AU100" s="146"/>
      <c r="AV100" s="145"/>
      <c r="AW100" s="146"/>
      <c r="AX100" s="145"/>
      <c r="AY100" s="146"/>
      <c r="AZ100" s="145"/>
      <c r="BA100" s="146"/>
      <c r="BB100" s="145"/>
      <c r="BC100" s="146"/>
      <c r="BD100" s="145"/>
      <c r="BE100" s="146"/>
      <c r="BF100" s="147"/>
      <c r="BG100" s="146"/>
      <c r="BH100" s="99"/>
      <c r="BI100" s="100"/>
      <c r="BJ100" s="99"/>
      <c r="BK100" s="100"/>
      <c r="BL100" s="99"/>
      <c r="BM100" s="100"/>
      <c r="BN100" s="99"/>
      <c r="BO100" s="100"/>
      <c r="BP100" s="99"/>
      <c r="BQ100" s="100"/>
      <c r="BR100" s="99"/>
      <c r="BS100" s="100"/>
      <c r="BT100" s="99"/>
      <c r="BU100" s="100"/>
      <c r="BV100" s="99"/>
      <c r="BW100" s="100"/>
      <c r="BX100" s="99"/>
      <c r="BY100" s="100"/>
      <c r="BZ100" s="99"/>
      <c r="CA100" s="100"/>
      <c r="CB100" s="99"/>
      <c r="CC100" s="100"/>
      <c r="CD100" s="99"/>
      <c r="CE100" s="100"/>
      <c r="CF100" s="101">
        <f t="shared" si="367"/>
        <v>0</v>
      </c>
      <c r="CG100" s="100">
        <f t="shared" si="367"/>
        <v>0</v>
      </c>
    </row>
    <row r="101" spans="1:85" s="148" customFormat="1" ht="19.899999999999999" customHeight="1" x14ac:dyDescent="0.5">
      <c r="A101" s="94">
        <v>81</v>
      </c>
      <c r="B101" s="95" t="s">
        <v>144</v>
      </c>
      <c r="C101" s="95" t="s">
        <v>74</v>
      </c>
      <c r="D101" s="94">
        <v>14</v>
      </c>
      <c r="E101" s="94">
        <v>0.64</v>
      </c>
      <c r="F101" s="94" t="s">
        <v>145</v>
      </c>
      <c r="G101" s="94"/>
      <c r="H101" s="94"/>
      <c r="I101" s="146"/>
      <c r="J101" s="94"/>
      <c r="K101" s="146"/>
      <c r="L101" s="94"/>
      <c r="M101" s="146"/>
      <c r="N101" s="94"/>
      <c r="O101" s="146"/>
      <c r="P101" s="94"/>
      <c r="Q101" s="146"/>
      <c r="R101" s="145"/>
      <c r="S101" s="146">
        <f>R101*$E101</f>
        <v>0</v>
      </c>
      <c r="T101" s="94"/>
      <c r="U101" s="146"/>
      <c r="V101" s="94"/>
      <c r="W101" s="146"/>
      <c r="X101" s="94"/>
      <c r="Y101" s="146"/>
      <c r="Z101" s="94"/>
      <c r="AA101" s="146"/>
      <c r="AB101" s="94"/>
      <c r="AC101" s="146"/>
      <c r="AD101" s="94"/>
      <c r="AE101" s="146"/>
      <c r="AF101" s="147"/>
      <c r="AG101" s="146"/>
      <c r="AH101" s="145"/>
      <c r="AI101" s="146"/>
      <c r="AJ101" s="145"/>
      <c r="AK101" s="146"/>
      <c r="AL101" s="145"/>
      <c r="AM101" s="146"/>
      <c r="AN101" s="145"/>
      <c r="AO101" s="146"/>
      <c r="AP101" s="145"/>
      <c r="AQ101" s="146"/>
      <c r="AR101" s="145"/>
      <c r="AS101" s="146"/>
      <c r="AT101" s="145"/>
      <c r="AU101" s="146"/>
      <c r="AV101" s="145"/>
      <c r="AW101" s="146"/>
      <c r="AX101" s="145"/>
      <c r="AY101" s="146"/>
      <c r="AZ101" s="145"/>
      <c r="BA101" s="146"/>
      <c r="BB101" s="145"/>
      <c r="BC101" s="146"/>
      <c r="BD101" s="145"/>
      <c r="BE101" s="146"/>
      <c r="BF101" s="147"/>
      <c r="BG101" s="146"/>
      <c r="BH101" s="99"/>
      <c r="BI101" s="100"/>
      <c r="BJ101" s="99"/>
      <c r="BK101" s="100"/>
      <c r="BL101" s="99"/>
      <c r="BM101" s="100"/>
      <c r="BN101" s="99"/>
      <c r="BO101" s="100"/>
      <c r="BP101" s="99"/>
      <c r="BQ101" s="100"/>
      <c r="BR101" s="99"/>
      <c r="BS101" s="100"/>
      <c r="BT101" s="99"/>
      <c r="BU101" s="100"/>
      <c r="BV101" s="99"/>
      <c r="BW101" s="100"/>
      <c r="BX101" s="99"/>
      <c r="BY101" s="100"/>
      <c r="BZ101" s="99"/>
      <c r="CA101" s="100"/>
      <c r="CB101" s="99"/>
      <c r="CC101" s="100"/>
      <c r="CD101" s="99"/>
      <c r="CE101" s="100"/>
      <c r="CF101" s="101">
        <f t="shared" si="367"/>
        <v>0</v>
      </c>
      <c r="CG101" s="100">
        <f t="shared" si="367"/>
        <v>0</v>
      </c>
    </row>
    <row r="102" spans="1:85" s="148" customFormat="1" ht="19.899999999999999" customHeight="1" x14ac:dyDescent="0.5">
      <c r="A102" s="94">
        <v>82</v>
      </c>
      <c r="B102" s="95" t="s">
        <v>146</v>
      </c>
      <c r="C102" s="95" t="s">
        <v>77</v>
      </c>
      <c r="D102" s="94">
        <v>14</v>
      </c>
      <c r="E102" s="94">
        <v>1</v>
      </c>
      <c r="F102" s="94" t="s">
        <v>98</v>
      </c>
      <c r="G102" s="94"/>
      <c r="H102" s="94"/>
      <c r="I102" s="146"/>
      <c r="J102" s="94"/>
      <c r="K102" s="146"/>
      <c r="L102" s="94"/>
      <c r="M102" s="146"/>
      <c r="N102" s="94"/>
      <c r="O102" s="146"/>
      <c r="P102" s="94"/>
      <c r="Q102" s="146"/>
      <c r="R102" s="145"/>
      <c r="S102" s="146"/>
      <c r="T102" s="94"/>
      <c r="U102" s="146"/>
      <c r="V102" s="94"/>
      <c r="W102" s="146"/>
      <c r="X102" s="94"/>
      <c r="Y102" s="146"/>
      <c r="Z102" s="94"/>
      <c r="AA102" s="146"/>
      <c r="AB102" s="94"/>
      <c r="AC102" s="146"/>
      <c r="AD102" s="94"/>
      <c r="AE102" s="146"/>
      <c r="AF102" s="147"/>
      <c r="AG102" s="146"/>
      <c r="AH102" s="145"/>
      <c r="AI102" s="146"/>
      <c r="AJ102" s="145"/>
      <c r="AK102" s="146"/>
      <c r="AL102" s="145"/>
      <c r="AM102" s="146"/>
      <c r="AN102" s="145"/>
      <c r="AO102" s="146"/>
      <c r="AP102" s="145"/>
      <c r="AQ102" s="146"/>
      <c r="AR102" s="145"/>
      <c r="AS102" s="146"/>
      <c r="AT102" s="145"/>
      <c r="AU102" s="146"/>
      <c r="AV102" s="145"/>
      <c r="AW102" s="146"/>
      <c r="AX102" s="145"/>
      <c r="AY102" s="146"/>
      <c r="AZ102" s="145"/>
      <c r="BA102" s="146"/>
      <c r="BB102" s="145"/>
      <c r="BC102" s="146"/>
      <c r="BD102" s="145"/>
      <c r="BE102" s="146"/>
      <c r="BF102" s="147"/>
      <c r="BG102" s="146"/>
      <c r="BH102" s="99"/>
      <c r="BI102" s="100"/>
      <c r="BJ102" s="99"/>
      <c r="BK102" s="100"/>
      <c r="BL102" s="99"/>
      <c r="BM102" s="100"/>
      <c r="BN102" s="99"/>
      <c r="BO102" s="100"/>
      <c r="BP102" s="99"/>
      <c r="BQ102" s="100"/>
      <c r="BR102" s="99"/>
      <c r="BS102" s="100"/>
      <c r="BT102" s="99"/>
      <c r="BU102" s="100"/>
      <c r="BV102" s="99"/>
      <c r="BW102" s="100"/>
      <c r="BX102" s="99"/>
      <c r="BY102" s="100"/>
      <c r="BZ102" s="99"/>
      <c r="CA102" s="100"/>
      <c r="CB102" s="99"/>
      <c r="CC102" s="100"/>
      <c r="CD102" s="99"/>
      <c r="CE102" s="100"/>
      <c r="CF102" s="101">
        <f t="shared" si="367"/>
        <v>0</v>
      </c>
      <c r="CG102" s="100">
        <f t="shared" si="367"/>
        <v>0</v>
      </c>
    </row>
    <row r="103" spans="1:85" s="148" customFormat="1" ht="19.899999999999999" customHeight="1" x14ac:dyDescent="0.5">
      <c r="A103" s="94">
        <v>83</v>
      </c>
      <c r="B103" s="95" t="s">
        <v>146</v>
      </c>
      <c r="C103" s="95" t="s">
        <v>77</v>
      </c>
      <c r="D103" s="94">
        <v>14</v>
      </c>
      <c r="E103" s="94">
        <v>0.6</v>
      </c>
      <c r="F103" s="94" t="s">
        <v>98</v>
      </c>
      <c r="G103" s="94"/>
      <c r="H103" s="94"/>
      <c r="I103" s="146"/>
      <c r="J103" s="94"/>
      <c r="K103" s="146"/>
      <c r="L103" s="94"/>
      <c r="M103" s="146"/>
      <c r="N103" s="94"/>
      <c r="O103" s="146"/>
      <c r="P103" s="94"/>
      <c r="Q103" s="146"/>
      <c r="R103" s="145"/>
      <c r="S103" s="146"/>
      <c r="T103" s="94"/>
      <c r="U103" s="146"/>
      <c r="V103" s="94"/>
      <c r="W103" s="146"/>
      <c r="X103" s="94"/>
      <c r="Y103" s="146"/>
      <c r="Z103" s="94"/>
      <c r="AA103" s="146"/>
      <c r="AB103" s="94"/>
      <c r="AC103" s="146"/>
      <c r="AD103" s="94"/>
      <c r="AE103" s="146"/>
      <c r="AF103" s="147"/>
      <c r="AG103" s="146"/>
      <c r="AH103" s="145"/>
      <c r="AI103" s="146"/>
      <c r="AJ103" s="145"/>
      <c r="AK103" s="146"/>
      <c r="AL103" s="145"/>
      <c r="AM103" s="146"/>
      <c r="AN103" s="145"/>
      <c r="AO103" s="146"/>
      <c r="AP103" s="145"/>
      <c r="AQ103" s="146"/>
      <c r="AR103" s="145"/>
      <c r="AS103" s="146"/>
      <c r="AT103" s="145"/>
      <c r="AU103" s="146"/>
      <c r="AV103" s="145"/>
      <c r="AW103" s="146"/>
      <c r="AX103" s="145"/>
      <c r="AY103" s="146"/>
      <c r="AZ103" s="145"/>
      <c r="BA103" s="146"/>
      <c r="BB103" s="145"/>
      <c r="BC103" s="146"/>
      <c r="BD103" s="145"/>
      <c r="BE103" s="146"/>
      <c r="BF103" s="147"/>
      <c r="BG103" s="146"/>
      <c r="BH103" s="99"/>
      <c r="BI103" s="100"/>
      <c r="BJ103" s="99"/>
      <c r="BK103" s="100"/>
      <c r="BL103" s="99"/>
      <c r="BM103" s="100"/>
      <c r="BN103" s="99"/>
      <c r="BO103" s="100"/>
      <c r="BP103" s="99"/>
      <c r="BQ103" s="100"/>
      <c r="BR103" s="99"/>
      <c r="BS103" s="100"/>
      <c r="BT103" s="99"/>
      <c r="BU103" s="100"/>
      <c r="BV103" s="99"/>
      <c r="BW103" s="100"/>
      <c r="BX103" s="99"/>
      <c r="BY103" s="100"/>
      <c r="BZ103" s="99"/>
      <c r="CA103" s="100"/>
      <c r="CB103" s="99"/>
      <c r="CC103" s="100"/>
      <c r="CD103" s="99"/>
      <c r="CE103" s="100"/>
      <c r="CF103" s="101">
        <f t="shared" si="367"/>
        <v>0</v>
      </c>
      <c r="CG103" s="100">
        <f t="shared" si="367"/>
        <v>0</v>
      </c>
    </row>
    <row r="104" spans="1:85" s="148" customFormat="1" ht="19.899999999999999" customHeight="1" x14ac:dyDescent="0.5">
      <c r="A104" s="94"/>
      <c r="B104" s="95"/>
      <c r="C104" s="95"/>
      <c r="D104" s="94"/>
      <c r="E104" s="94"/>
      <c r="F104" s="94"/>
      <c r="G104" s="94"/>
      <c r="H104" s="94"/>
      <c r="I104" s="146"/>
      <c r="J104" s="94"/>
      <c r="K104" s="146"/>
      <c r="L104" s="94"/>
      <c r="M104" s="146"/>
      <c r="N104" s="94"/>
      <c r="O104" s="146"/>
      <c r="P104" s="94"/>
      <c r="Q104" s="146"/>
      <c r="R104" s="145"/>
      <c r="S104" s="146"/>
      <c r="T104" s="94"/>
      <c r="U104" s="146"/>
      <c r="V104" s="94"/>
      <c r="W104" s="146"/>
      <c r="X104" s="94"/>
      <c r="Y104" s="146"/>
      <c r="Z104" s="94"/>
      <c r="AA104" s="146"/>
      <c r="AB104" s="94"/>
      <c r="AC104" s="146"/>
      <c r="AD104" s="94"/>
      <c r="AE104" s="146"/>
      <c r="AF104" s="147"/>
      <c r="AG104" s="146"/>
      <c r="AH104" s="145"/>
      <c r="AI104" s="146"/>
      <c r="AJ104" s="145"/>
      <c r="AK104" s="146"/>
      <c r="AL104" s="145"/>
      <c r="AM104" s="146"/>
      <c r="AN104" s="145"/>
      <c r="AO104" s="146"/>
      <c r="AP104" s="145"/>
      <c r="AQ104" s="146"/>
      <c r="AR104" s="145"/>
      <c r="AS104" s="146"/>
      <c r="AT104" s="145"/>
      <c r="AU104" s="146"/>
      <c r="AV104" s="145"/>
      <c r="AW104" s="146"/>
      <c r="AX104" s="145"/>
      <c r="AY104" s="146"/>
      <c r="AZ104" s="145"/>
      <c r="BA104" s="146"/>
      <c r="BB104" s="145"/>
      <c r="BC104" s="146"/>
      <c r="BD104" s="145"/>
      <c r="BE104" s="146"/>
      <c r="BF104" s="147"/>
      <c r="BG104" s="146"/>
      <c r="BH104" s="99"/>
      <c r="BI104" s="100"/>
      <c r="BJ104" s="99"/>
      <c r="BK104" s="100"/>
      <c r="BL104" s="99"/>
      <c r="BM104" s="100"/>
      <c r="BN104" s="99"/>
      <c r="BO104" s="100"/>
      <c r="BP104" s="99"/>
      <c r="BQ104" s="100"/>
      <c r="BR104" s="99"/>
      <c r="BS104" s="100"/>
      <c r="BT104" s="99"/>
      <c r="BU104" s="100"/>
      <c r="BV104" s="99"/>
      <c r="BW104" s="100"/>
      <c r="BX104" s="99"/>
      <c r="BY104" s="100"/>
      <c r="BZ104" s="99"/>
      <c r="CA104" s="100"/>
      <c r="CB104" s="99"/>
      <c r="CC104" s="100"/>
      <c r="CD104" s="99"/>
      <c r="CE104" s="100"/>
      <c r="CF104" s="101">
        <f t="shared" si="367"/>
        <v>0</v>
      </c>
      <c r="CG104" s="100">
        <f t="shared" si="367"/>
        <v>0</v>
      </c>
    </row>
    <row r="105" spans="1:85" s="148" customFormat="1" ht="19.899999999999999" customHeight="1" x14ac:dyDescent="0.5">
      <c r="A105" s="94">
        <v>84</v>
      </c>
      <c r="B105" s="95" t="s">
        <v>147</v>
      </c>
      <c r="C105" s="95" t="s">
        <v>74</v>
      </c>
      <c r="D105" s="94">
        <v>14</v>
      </c>
      <c r="E105" s="94">
        <v>0.64</v>
      </c>
      <c r="F105" s="94" t="s">
        <v>85</v>
      </c>
      <c r="G105" s="94"/>
      <c r="H105" s="94"/>
      <c r="I105" s="146"/>
      <c r="J105" s="94"/>
      <c r="K105" s="146"/>
      <c r="L105" s="94"/>
      <c r="M105" s="146"/>
      <c r="N105" s="94"/>
      <c r="O105" s="146"/>
      <c r="P105" s="94"/>
      <c r="Q105" s="146"/>
      <c r="R105" s="145"/>
      <c r="S105" s="146"/>
      <c r="T105" s="94"/>
      <c r="U105" s="146"/>
      <c r="V105" s="94"/>
      <c r="W105" s="146"/>
      <c r="X105" s="94"/>
      <c r="Y105" s="146"/>
      <c r="Z105" s="94"/>
      <c r="AA105" s="146"/>
      <c r="AB105" s="94"/>
      <c r="AC105" s="146"/>
      <c r="AD105" s="94"/>
      <c r="AE105" s="146"/>
      <c r="AF105" s="147"/>
      <c r="AG105" s="146"/>
      <c r="AH105" s="145"/>
      <c r="AI105" s="146"/>
      <c r="AJ105" s="145"/>
      <c r="AK105" s="146"/>
      <c r="AL105" s="145"/>
      <c r="AM105" s="146"/>
      <c r="AN105" s="145"/>
      <c r="AO105" s="146"/>
      <c r="AP105" s="145"/>
      <c r="AQ105" s="146"/>
      <c r="AR105" s="145"/>
      <c r="AS105" s="146"/>
      <c r="AT105" s="145"/>
      <c r="AU105" s="146"/>
      <c r="AV105" s="145"/>
      <c r="AW105" s="146"/>
      <c r="AX105" s="145"/>
      <c r="AY105" s="146"/>
      <c r="AZ105" s="145"/>
      <c r="BA105" s="146"/>
      <c r="BB105" s="145"/>
      <c r="BC105" s="146"/>
      <c r="BD105" s="145"/>
      <c r="BE105" s="146"/>
      <c r="BF105" s="147"/>
      <c r="BG105" s="146"/>
      <c r="BH105" s="99"/>
      <c r="BI105" s="100"/>
      <c r="BJ105" s="99"/>
      <c r="BK105" s="100"/>
      <c r="BL105" s="99"/>
      <c r="BM105" s="100"/>
      <c r="BN105" s="99"/>
      <c r="BO105" s="100"/>
      <c r="BP105" s="99"/>
      <c r="BQ105" s="100"/>
      <c r="BR105" s="99"/>
      <c r="BS105" s="100"/>
      <c r="BT105" s="99"/>
      <c r="BU105" s="100"/>
      <c r="BV105" s="99"/>
      <c r="BW105" s="100"/>
      <c r="BX105" s="99"/>
      <c r="BY105" s="100"/>
      <c r="BZ105" s="99"/>
      <c r="CA105" s="100"/>
      <c r="CB105" s="99"/>
      <c r="CC105" s="100"/>
      <c r="CD105" s="99"/>
      <c r="CE105" s="100"/>
      <c r="CF105" s="101">
        <f t="shared" si="367"/>
        <v>0</v>
      </c>
      <c r="CG105" s="100">
        <f t="shared" si="367"/>
        <v>0</v>
      </c>
    </row>
    <row r="106" spans="1:85" s="148" customFormat="1" ht="19.899999999999999" customHeight="1" x14ac:dyDescent="0.5">
      <c r="A106" s="94">
        <v>85</v>
      </c>
      <c r="B106" s="95" t="s">
        <v>147</v>
      </c>
      <c r="C106" s="95" t="s">
        <v>77</v>
      </c>
      <c r="D106" s="94">
        <v>14</v>
      </c>
      <c r="E106" s="94">
        <v>0.6</v>
      </c>
      <c r="F106" s="94"/>
      <c r="G106" s="94"/>
      <c r="H106" s="94"/>
      <c r="I106" s="146"/>
      <c r="J106" s="94"/>
      <c r="K106" s="146"/>
      <c r="L106" s="94"/>
      <c r="M106" s="146"/>
      <c r="N106" s="94"/>
      <c r="O106" s="146"/>
      <c r="P106" s="94"/>
      <c r="Q106" s="146"/>
      <c r="R106" s="145"/>
      <c r="S106" s="146">
        <f>R106*$E106</f>
        <v>0</v>
      </c>
      <c r="T106" s="94"/>
      <c r="U106" s="146"/>
      <c r="V106" s="94"/>
      <c r="W106" s="146"/>
      <c r="X106" s="94"/>
      <c r="Y106" s="146"/>
      <c r="Z106" s="94"/>
      <c r="AA106" s="146"/>
      <c r="AB106" s="94"/>
      <c r="AC106" s="146"/>
      <c r="AD106" s="94"/>
      <c r="AE106" s="146"/>
      <c r="AF106" s="147"/>
      <c r="AG106" s="146"/>
      <c r="AH106" s="145"/>
      <c r="AI106" s="146"/>
      <c r="AJ106" s="145"/>
      <c r="AK106" s="146"/>
      <c r="AL106" s="145"/>
      <c r="AM106" s="146"/>
      <c r="AN106" s="145"/>
      <c r="AO106" s="146"/>
      <c r="AP106" s="145"/>
      <c r="AQ106" s="146"/>
      <c r="AR106" s="145"/>
      <c r="AS106" s="146"/>
      <c r="AT106" s="145"/>
      <c r="AU106" s="146"/>
      <c r="AV106" s="145"/>
      <c r="AW106" s="146"/>
      <c r="AX106" s="145"/>
      <c r="AY106" s="146"/>
      <c r="AZ106" s="145"/>
      <c r="BA106" s="146"/>
      <c r="BB106" s="145"/>
      <c r="BC106" s="146"/>
      <c r="BD106" s="145"/>
      <c r="BE106" s="146"/>
      <c r="BF106" s="147"/>
      <c r="BG106" s="146"/>
      <c r="BH106" s="99"/>
      <c r="BI106" s="100"/>
      <c r="BJ106" s="99"/>
      <c r="BK106" s="100"/>
      <c r="BL106" s="99"/>
      <c r="BM106" s="100"/>
      <c r="BN106" s="99"/>
      <c r="BO106" s="100"/>
      <c r="BP106" s="99"/>
      <c r="BQ106" s="100"/>
      <c r="BR106" s="99"/>
      <c r="BS106" s="100"/>
      <c r="BT106" s="99"/>
      <c r="BU106" s="100"/>
      <c r="BV106" s="99"/>
      <c r="BW106" s="100"/>
      <c r="BX106" s="99"/>
      <c r="BY106" s="100"/>
      <c r="BZ106" s="99"/>
      <c r="CA106" s="100"/>
      <c r="CB106" s="99"/>
      <c r="CC106" s="100"/>
      <c r="CD106" s="99"/>
      <c r="CE106" s="100"/>
      <c r="CF106" s="101">
        <f t="shared" si="367"/>
        <v>0</v>
      </c>
      <c r="CG106" s="100">
        <f t="shared" si="367"/>
        <v>0</v>
      </c>
    </row>
    <row r="107" spans="1:85" s="102" customFormat="1" ht="19.899999999999999" customHeight="1" x14ac:dyDescent="0.5">
      <c r="A107" s="94">
        <v>86</v>
      </c>
      <c r="B107" s="95" t="s">
        <v>147</v>
      </c>
      <c r="C107" s="95" t="s">
        <v>77</v>
      </c>
      <c r="D107" s="94"/>
      <c r="E107" s="94">
        <v>0.6</v>
      </c>
      <c r="F107" s="94" t="s">
        <v>98</v>
      </c>
      <c r="G107" s="94"/>
      <c r="H107" s="94"/>
      <c r="I107" s="100"/>
      <c r="J107" s="94"/>
      <c r="K107" s="100"/>
      <c r="L107" s="94"/>
      <c r="M107" s="100"/>
      <c r="N107" s="94"/>
      <c r="O107" s="100"/>
      <c r="P107" s="94"/>
      <c r="Q107" s="100"/>
      <c r="R107" s="145"/>
      <c r="S107" s="146"/>
      <c r="T107" s="94"/>
      <c r="U107" s="100"/>
      <c r="V107" s="94"/>
      <c r="W107" s="100"/>
      <c r="X107" s="94"/>
      <c r="Y107" s="100"/>
      <c r="Z107" s="94"/>
      <c r="AA107" s="100"/>
      <c r="AB107" s="94"/>
      <c r="AC107" s="100"/>
      <c r="AD107" s="94"/>
      <c r="AE107" s="100"/>
      <c r="AF107" s="101"/>
      <c r="AG107" s="100"/>
      <c r="AH107" s="99"/>
      <c r="AI107" s="100"/>
      <c r="AJ107" s="99"/>
      <c r="AK107" s="100"/>
      <c r="AL107" s="99"/>
      <c r="AM107" s="100"/>
      <c r="AN107" s="99"/>
      <c r="AO107" s="100"/>
      <c r="AP107" s="99"/>
      <c r="AQ107" s="100"/>
      <c r="AR107" s="99"/>
      <c r="AS107" s="100"/>
      <c r="AT107" s="99"/>
      <c r="AU107" s="100"/>
      <c r="AV107" s="99"/>
      <c r="AW107" s="100"/>
      <c r="AX107" s="99"/>
      <c r="AY107" s="100"/>
      <c r="AZ107" s="99"/>
      <c r="BA107" s="100"/>
      <c r="BB107" s="99"/>
      <c r="BC107" s="100"/>
      <c r="BD107" s="99"/>
      <c r="BE107" s="100"/>
      <c r="BF107" s="101"/>
      <c r="BG107" s="100"/>
      <c r="BH107" s="99"/>
      <c r="BI107" s="100"/>
      <c r="BJ107" s="99"/>
      <c r="BK107" s="100"/>
      <c r="BL107" s="99"/>
      <c r="BM107" s="100"/>
      <c r="BN107" s="99"/>
      <c r="BO107" s="100"/>
      <c r="BP107" s="99"/>
      <c r="BQ107" s="100"/>
      <c r="BR107" s="99"/>
      <c r="BS107" s="100"/>
      <c r="BT107" s="99"/>
      <c r="BU107" s="100"/>
      <c r="BV107" s="99"/>
      <c r="BW107" s="100"/>
      <c r="BX107" s="99"/>
      <c r="BY107" s="100"/>
      <c r="BZ107" s="99"/>
      <c r="CA107" s="100"/>
      <c r="CB107" s="99"/>
      <c r="CC107" s="100"/>
      <c r="CD107" s="99"/>
      <c r="CE107" s="100"/>
      <c r="CF107" s="101">
        <f t="shared" si="367"/>
        <v>0</v>
      </c>
      <c r="CG107" s="100">
        <f t="shared" si="367"/>
        <v>0</v>
      </c>
    </row>
    <row r="108" spans="1:85" s="148" customFormat="1" ht="19.899999999999999" customHeight="1" x14ac:dyDescent="0.5">
      <c r="A108" s="94"/>
      <c r="B108" s="95"/>
      <c r="C108" s="95"/>
      <c r="D108" s="94"/>
      <c r="E108" s="94"/>
      <c r="F108" s="94"/>
      <c r="G108" s="94"/>
      <c r="H108" s="94"/>
      <c r="I108" s="146"/>
      <c r="J108" s="94"/>
      <c r="K108" s="146"/>
      <c r="L108" s="94"/>
      <c r="M108" s="146"/>
      <c r="N108" s="94"/>
      <c r="O108" s="146"/>
      <c r="P108" s="94"/>
      <c r="Q108" s="146"/>
      <c r="R108" s="145"/>
      <c r="S108" s="146"/>
      <c r="T108" s="94"/>
      <c r="U108" s="146"/>
      <c r="V108" s="94"/>
      <c r="W108" s="146"/>
      <c r="X108" s="94"/>
      <c r="Y108" s="146"/>
      <c r="Z108" s="94"/>
      <c r="AA108" s="146"/>
      <c r="AB108" s="94"/>
      <c r="AC108" s="146"/>
      <c r="AD108" s="94"/>
      <c r="AE108" s="146"/>
      <c r="AF108" s="147"/>
      <c r="AG108" s="146"/>
      <c r="AH108" s="145"/>
      <c r="AI108" s="146"/>
      <c r="AJ108" s="145"/>
      <c r="AK108" s="146"/>
      <c r="AL108" s="145"/>
      <c r="AM108" s="146"/>
      <c r="AN108" s="145"/>
      <c r="AO108" s="146"/>
      <c r="AP108" s="145"/>
      <c r="AQ108" s="146"/>
      <c r="AR108" s="145"/>
      <c r="AS108" s="146"/>
      <c r="AT108" s="145"/>
      <c r="AU108" s="146"/>
      <c r="AV108" s="145"/>
      <c r="AW108" s="146"/>
      <c r="AX108" s="145"/>
      <c r="AY108" s="146"/>
      <c r="AZ108" s="145"/>
      <c r="BA108" s="146"/>
      <c r="BB108" s="145"/>
      <c r="BC108" s="146"/>
      <c r="BD108" s="145"/>
      <c r="BE108" s="146"/>
      <c r="BF108" s="147"/>
      <c r="BG108" s="146"/>
      <c r="BH108" s="99"/>
      <c r="BI108" s="100"/>
      <c r="BJ108" s="99"/>
      <c r="BK108" s="100"/>
      <c r="BL108" s="99"/>
      <c r="BM108" s="100"/>
      <c r="BN108" s="99"/>
      <c r="BO108" s="100"/>
      <c r="BP108" s="99"/>
      <c r="BQ108" s="100"/>
      <c r="BR108" s="99"/>
      <c r="BS108" s="100"/>
      <c r="BT108" s="99"/>
      <c r="BU108" s="100"/>
      <c r="BV108" s="99"/>
      <c r="BW108" s="100"/>
      <c r="BX108" s="99"/>
      <c r="BY108" s="100"/>
      <c r="BZ108" s="99"/>
      <c r="CA108" s="100"/>
      <c r="CB108" s="99"/>
      <c r="CC108" s="100"/>
      <c r="CD108" s="99"/>
      <c r="CE108" s="100"/>
      <c r="CF108" s="101">
        <f t="shared" si="367"/>
        <v>0</v>
      </c>
      <c r="CG108" s="100">
        <f t="shared" si="367"/>
        <v>0</v>
      </c>
    </row>
    <row r="109" spans="1:85" s="148" customFormat="1" ht="19.899999999999999" customHeight="1" x14ac:dyDescent="0.5">
      <c r="A109" s="94">
        <v>87</v>
      </c>
      <c r="B109" s="95" t="s">
        <v>148</v>
      </c>
      <c r="C109" s="95" t="s">
        <v>77</v>
      </c>
      <c r="D109" s="94">
        <v>14</v>
      </c>
      <c r="E109" s="94">
        <v>1</v>
      </c>
      <c r="F109" s="94"/>
      <c r="G109" s="94"/>
      <c r="H109" s="94"/>
      <c r="I109" s="146"/>
      <c r="J109" s="94"/>
      <c r="K109" s="146"/>
      <c r="L109" s="94"/>
      <c r="M109" s="146"/>
      <c r="N109" s="94"/>
      <c r="O109" s="146"/>
      <c r="P109" s="94"/>
      <c r="Q109" s="146"/>
      <c r="R109" s="145"/>
      <c r="S109" s="146"/>
      <c r="T109" s="94"/>
      <c r="U109" s="146"/>
      <c r="V109" s="94"/>
      <c r="W109" s="146"/>
      <c r="X109" s="94"/>
      <c r="Y109" s="146"/>
      <c r="Z109" s="94"/>
      <c r="AA109" s="146"/>
      <c r="AB109" s="94"/>
      <c r="AC109" s="146"/>
      <c r="AD109" s="94"/>
      <c r="AE109" s="146"/>
      <c r="AF109" s="147"/>
      <c r="AG109" s="146"/>
      <c r="AH109" s="145"/>
      <c r="AI109" s="146"/>
      <c r="AJ109" s="145"/>
      <c r="AK109" s="146"/>
      <c r="AL109" s="145"/>
      <c r="AM109" s="146"/>
      <c r="AN109" s="145"/>
      <c r="AO109" s="146"/>
      <c r="AP109" s="145"/>
      <c r="AQ109" s="146"/>
      <c r="AR109" s="145"/>
      <c r="AS109" s="146"/>
      <c r="AT109" s="145"/>
      <c r="AU109" s="146"/>
      <c r="AV109" s="145"/>
      <c r="AW109" s="146"/>
      <c r="AX109" s="145"/>
      <c r="AY109" s="146"/>
      <c r="AZ109" s="145"/>
      <c r="BA109" s="146"/>
      <c r="BB109" s="145"/>
      <c r="BC109" s="146"/>
      <c r="BD109" s="145"/>
      <c r="BE109" s="146"/>
      <c r="BF109" s="147"/>
      <c r="BG109" s="146"/>
      <c r="BH109" s="99"/>
      <c r="BI109" s="100"/>
      <c r="BJ109" s="99"/>
      <c r="BK109" s="100"/>
      <c r="BL109" s="99"/>
      <c r="BM109" s="100"/>
      <c r="BN109" s="99"/>
      <c r="BO109" s="100"/>
      <c r="BP109" s="99"/>
      <c r="BQ109" s="100"/>
      <c r="BR109" s="99"/>
      <c r="BS109" s="100"/>
      <c r="BT109" s="99"/>
      <c r="BU109" s="100"/>
      <c r="BV109" s="99"/>
      <c r="BW109" s="100"/>
      <c r="BX109" s="99"/>
      <c r="BY109" s="100"/>
      <c r="BZ109" s="99"/>
      <c r="CA109" s="100"/>
      <c r="CB109" s="99"/>
      <c r="CC109" s="100"/>
      <c r="CD109" s="99"/>
      <c r="CE109" s="100"/>
      <c r="CF109" s="101">
        <f t="shared" si="367"/>
        <v>0</v>
      </c>
      <c r="CG109" s="100">
        <f t="shared" si="367"/>
        <v>0</v>
      </c>
    </row>
    <row r="110" spans="1:85" s="148" customFormat="1" ht="19.899999999999999" customHeight="1" x14ac:dyDescent="0.5">
      <c r="A110" s="94">
        <v>88</v>
      </c>
      <c r="B110" s="95" t="s">
        <v>148</v>
      </c>
      <c r="C110" s="95" t="s">
        <v>74</v>
      </c>
      <c r="D110" s="94">
        <v>14</v>
      </c>
      <c r="E110" s="94">
        <v>0.64</v>
      </c>
      <c r="F110" s="94" t="s">
        <v>85</v>
      </c>
      <c r="G110" s="94"/>
      <c r="H110" s="94"/>
      <c r="I110" s="146"/>
      <c r="J110" s="94"/>
      <c r="K110" s="146"/>
      <c r="L110" s="94"/>
      <c r="M110" s="146"/>
      <c r="N110" s="94"/>
      <c r="O110" s="146"/>
      <c r="P110" s="94"/>
      <c r="Q110" s="146"/>
      <c r="R110" s="145"/>
      <c r="S110" s="146"/>
      <c r="T110" s="94"/>
      <c r="U110" s="146"/>
      <c r="V110" s="94"/>
      <c r="W110" s="146"/>
      <c r="X110" s="94"/>
      <c r="Y110" s="146"/>
      <c r="Z110" s="94"/>
      <c r="AA110" s="146"/>
      <c r="AB110" s="94"/>
      <c r="AC110" s="146"/>
      <c r="AD110" s="94"/>
      <c r="AE110" s="146"/>
      <c r="AF110" s="147"/>
      <c r="AG110" s="146"/>
      <c r="AH110" s="145"/>
      <c r="AI110" s="146"/>
      <c r="AJ110" s="145"/>
      <c r="AK110" s="146"/>
      <c r="AL110" s="145"/>
      <c r="AM110" s="146"/>
      <c r="AN110" s="145"/>
      <c r="AO110" s="146"/>
      <c r="AP110" s="145"/>
      <c r="AQ110" s="146"/>
      <c r="AR110" s="145"/>
      <c r="AS110" s="146"/>
      <c r="AT110" s="145"/>
      <c r="AU110" s="146"/>
      <c r="AV110" s="145"/>
      <c r="AW110" s="146"/>
      <c r="AX110" s="145"/>
      <c r="AY110" s="146"/>
      <c r="AZ110" s="145"/>
      <c r="BA110" s="146"/>
      <c r="BB110" s="145"/>
      <c r="BC110" s="146"/>
      <c r="BD110" s="145"/>
      <c r="BE110" s="146"/>
      <c r="BF110" s="147"/>
      <c r="BG110" s="146"/>
      <c r="BH110" s="99"/>
      <c r="BI110" s="100"/>
      <c r="BJ110" s="99"/>
      <c r="BK110" s="100"/>
      <c r="BL110" s="99"/>
      <c r="BM110" s="100"/>
      <c r="BN110" s="99"/>
      <c r="BO110" s="100"/>
      <c r="BP110" s="99"/>
      <c r="BQ110" s="100"/>
      <c r="BR110" s="99"/>
      <c r="BS110" s="100"/>
      <c r="BT110" s="99"/>
      <c r="BU110" s="100"/>
      <c r="BV110" s="99"/>
      <c r="BW110" s="100"/>
      <c r="BX110" s="99"/>
      <c r="BY110" s="100"/>
      <c r="BZ110" s="99"/>
      <c r="CA110" s="100"/>
      <c r="CB110" s="99"/>
      <c r="CC110" s="100"/>
      <c r="CD110" s="99"/>
      <c r="CE110" s="100"/>
      <c r="CF110" s="101">
        <f t="shared" si="367"/>
        <v>0</v>
      </c>
      <c r="CG110" s="100">
        <f t="shared" si="367"/>
        <v>0</v>
      </c>
    </row>
    <row r="111" spans="1:85" s="102" customFormat="1" ht="19.899999999999999" customHeight="1" x14ac:dyDescent="0.5">
      <c r="A111" s="94">
        <v>89</v>
      </c>
      <c r="B111" s="95" t="s">
        <v>148</v>
      </c>
      <c r="C111" s="95" t="s">
        <v>74</v>
      </c>
      <c r="D111" s="94"/>
      <c r="E111" s="94">
        <v>0.64</v>
      </c>
      <c r="F111" s="94" t="s">
        <v>85</v>
      </c>
      <c r="G111" s="94"/>
      <c r="H111" s="94"/>
      <c r="I111" s="100"/>
      <c r="J111" s="94"/>
      <c r="K111" s="100"/>
      <c r="L111" s="94"/>
      <c r="M111" s="100"/>
      <c r="N111" s="94"/>
      <c r="O111" s="100"/>
      <c r="P111" s="94"/>
      <c r="Q111" s="100"/>
      <c r="R111" s="145"/>
      <c r="S111" s="146">
        <f>R111*$E111</f>
        <v>0</v>
      </c>
      <c r="T111" s="94"/>
      <c r="U111" s="100"/>
      <c r="V111" s="94"/>
      <c r="W111" s="100"/>
      <c r="X111" s="94"/>
      <c r="Y111" s="100"/>
      <c r="Z111" s="94"/>
      <c r="AA111" s="100"/>
      <c r="AB111" s="94"/>
      <c r="AC111" s="100"/>
      <c r="AD111" s="94"/>
      <c r="AE111" s="100"/>
      <c r="AF111" s="101"/>
      <c r="AG111" s="100"/>
      <c r="AH111" s="99"/>
      <c r="AI111" s="100"/>
      <c r="AJ111" s="99"/>
      <c r="AK111" s="100"/>
      <c r="AL111" s="99"/>
      <c r="AM111" s="100"/>
      <c r="AN111" s="99"/>
      <c r="AO111" s="100"/>
      <c r="AP111" s="99"/>
      <c r="AQ111" s="100"/>
      <c r="AR111" s="99"/>
      <c r="AS111" s="100"/>
      <c r="AT111" s="99"/>
      <c r="AU111" s="100"/>
      <c r="AV111" s="99"/>
      <c r="AW111" s="100"/>
      <c r="AX111" s="99"/>
      <c r="AY111" s="100"/>
      <c r="AZ111" s="99"/>
      <c r="BA111" s="100"/>
      <c r="BB111" s="99"/>
      <c r="BC111" s="100"/>
      <c r="BD111" s="99"/>
      <c r="BE111" s="100"/>
      <c r="BF111" s="101"/>
      <c r="BG111" s="100"/>
      <c r="BH111" s="99"/>
      <c r="BI111" s="100"/>
      <c r="BJ111" s="99"/>
      <c r="BK111" s="100"/>
      <c r="BL111" s="99"/>
      <c r="BM111" s="100"/>
      <c r="BN111" s="99"/>
      <c r="BO111" s="100"/>
      <c r="BP111" s="99"/>
      <c r="BQ111" s="100"/>
      <c r="BR111" s="99"/>
      <c r="BS111" s="100"/>
      <c r="BT111" s="99"/>
      <c r="BU111" s="100"/>
      <c r="BV111" s="99"/>
      <c r="BW111" s="100"/>
      <c r="BX111" s="99"/>
      <c r="BY111" s="100"/>
      <c r="BZ111" s="99"/>
      <c r="CA111" s="100"/>
      <c r="CB111" s="99"/>
      <c r="CC111" s="100"/>
      <c r="CD111" s="99"/>
      <c r="CE111" s="100"/>
      <c r="CF111" s="101">
        <f t="shared" si="367"/>
        <v>0</v>
      </c>
      <c r="CG111" s="100">
        <f t="shared" si="367"/>
        <v>0</v>
      </c>
    </row>
    <row r="112" spans="1:85" s="148" customFormat="1" ht="19.899999999999999" customHeight="1" x14ac:dyDescent="0.5">
      <c r="A112" s="94"/>
      <c r="B112" s="95"/>
      <c r="C112" s="95"/>
      <c r="D112" s="94"/>
      <c r="E112" s="94"/>
      <c r="F112" s="94"/>
      <c r="G112" s="94"/>
      <c r="H112" s="94"/>
      <c r="I112" s="146"/>
      <c r="J112" s="94"/>
      <c r="K112" s="146"/>
      <c r="L112" s="94"/>
      <c r="M112" s="146"/>
      <c r="N112" s="94"/>
      <c r="O112" s="146"/>
      <c r="P112" s="94"/>
      <c r="Q112" s="146"/>
      <c r="R112" s="145"/>
      <c r="S112" s="146"/>
      <c r="T112" s="94"/>
      <c r="U112" s="146"/>
      <c r="V112" s="94"/>
      <c r="W112" s="146"/>
      <c r="X112" s="94"/>
      <c r="Y112" s="146"/>
      <c r="Z112" s="94"/>
      <c r="AA112" s="146"/>
      <c r="AB112" s="94"/>
      <c r="AC112" s="146"/>
      <c r="AD112" s="94"/>
      <c r="AE112" s="146"/>
      <c r="AF112" s="147"/>
      <c r="AG112" s="146"/>
      <c r="AH112" s="145"/>
      <c r="AI112" s="146"/>
      <c r="AJ112" s="145"/>
      <c r="AK112" s="146"/>
      <c r="AL112" s="145"/>
      <c r="AM112" s="146"/>
      <c r="AN112" s="145"/>
      <c r="AO112" s="146"/>
      <c r="AP112" s="145"/>
      <c r="AQ112" s="146"/>
      <c r="AR112" s="145"/>
      <c r="AS112" s="146"/>
      <c r="AT112" s="145"/>
      <c r="AU112" s="146"/>
      <c r="AV112" s="145"/>
      <c r="AW112" s="146"/>
      <c r="AX112" s="145"/>
      <c r="AY112" s="146"/>
      <c r="AZ112" s="145"/>
      <c r="BA112" s="146"/>
      <c r="BB112" s="145"/>
      <c r="BC112" s="146"/>
      <c r="BD112" s="145"/>
      <c r="BE112" s="146"/>
      <c r="BF112" s="147"/>
      <c r="BG112" s="146"/>
      <c r="BH112" s="99"/>
      <c r="BI112" s="100"/>
      <c r="BJ112" s="99"/>
      <c r="BK112" s="100"/>
      <c r="BL112" s="99"/>
      <c r="BM112" s="100"/>
      <c r="BN112" s="99"/>
      <c r="BO112" s="100"/>
      <c r="BP112" s="99"/>
      <c r="BQ112" s="100"/>
      <c r="BR112" s="99"/>
      <c r="BS112" s="100"/>
      <c r="BT112" s="99"/>
      <c r="BU112" s="100"/>
      <c r="BV112" s="99"/>
      <c r="BW112" s="100"/>
      <c r="BX112" s="99"/>
      <c r="BY112" s="100"/>
      <c r="BZ112" s="99"/>
      <c r="CA112" s="100"/>
      <c r="CB112" s="99"/>
      <c r="CC112" s="100"/>
      <c r="CD112" s="99"/>
      <c r="CE112" s="100"/>
      <c r="CF112" s="101">
        <f t="shared" si="367"/>
        <v>0</v>
      </c>
      <c r="CG112" s="100">
        <f t="shared" si="367"/>
        <v>0</v>
      </c>
    </row>
    <row r="113" spans="1:85" s="148" customFormat="1" ht="19.899999999999999" customHeight="1" x14ac:dyDescent="0.5">
      <c r="A113" s="94">
        <v>90</v>
      </c>
      <c r="B113" s="95" t="s">
        <v>149</v>
      </c>
      <c r="C113" s="95" t="s">
        <v>74</v>
      </c>
      <c r="D113" s="94">
        <f>RANK(BF113,$BF$4:$BF$147)</f>
        <v>15</v>
      </c>
      <c r="E113" s="94">
        <v>0.7</v>
      </c>
      <c r="F113" s="94" t="s">
        <v>75</v>
      </c>
      <c r="G113" s="94">
        <v>3600</v>
      </c>
      <c r="H113" s="94">
        <v>24</v>
      </c>
      <c r="I113" s="163">
        <f t="shared" ref="I113:I114" si="368">H113*$E113</f>
        <v>16.799999999999997</v>
      </c>
      <c r="J113" s="94">
        <v>24</v>
      </c>
      <c r="K113" s="160">
        <f t="shared" ref="K113:K114" si="369">J113*$E113</f>
        <v>16.799999999999997</v>
      </c>
      <c r="L113" s="94">
        <v>156</v>
      </c>
      <c r="M113" s="160">
        <f t="shared" ref="M113:M114" si="370">L113*$E113</f>
        <v>109.19999999999999</v>
      </c>
      <c r="N113" s="94">
        <v>96</v>
      </c>
      <c r="O113" s="160">
        <f t="shared" ref="O113:O114" si="371">N113*$E113</f>
        <v>67.199999999999989</v>
      </c>
      <c r="P113" s="94">
        <v>72</v>
      </c>
      <c r="Q113" s="160">
        <f t="shared" ref="Q113:Q114" si="372">P113*$E113</f>
        <v>50.4</v>
      </c>
      <c r="R113" s="171">
        <v>36</v>
      </c>
      <c r="S113" s="146">
        <f>R113*$E113</f>
        <v>25.2</v>
      </c>
      <c r="T113" s="94">
        <v>36</v>
      </c>
      <c r="U113" s="160">
        <f t="shared" ref="U113:U114" si="373">T113*$E113</f>
        <v>25.2</v>
      </c>
      <c r="V113" s="94">
        <v>144</v>
      </c>
      <c r="W113" s="160">
        <f t="shared" ref="W113:W114" si="374">V113*$E113</f>
        <v>100.8</v>
      </c>
      <c r="X113" s="94">
        <v>60</v>
      </c>
      <c r="Y113" s="160">
        <f t="shared" ref="Y113:Y114" si="375">X113*$E113</f>
        <v>42</v>
      </c>
      <c r="Z113" s="94">
        <v>48</v>
      </c>
      <c r="AA113" s="160">
        <f t="shared" ref="AA113:AA114" si="376">Z113*$E113</f>
        <v>33.599999999999994</v>
      </c>
      <c r="AB113" s="94">
        <v>96</v>
      </c>
      <c r="AC113" s="160">
        <f t="shared" ref="AC113:AC114" si="377">AB113*$E113</f>
        <v>67.199999999999989</v>
      </c>
      <c r="AD113" s="94">
        <v>102</v>
      </c>
      <c r="AE113" s="160">
        <f t="shared" ref="AE113:AE114" si="378">AD113*$E113</f>
        <v>71.399999999999991</v>
      </c>
      <c r="AF113" s="147">
        <f>SUM(H113,J113,L113,N113,P113,R113,T113,V113,X113,Z113,AB113,AD113)</f>
        <v>894</v>
      </c>
      <c r="AG113" s="146">
        <f>SUM(I113,K113,M113,O113,Q113,S113,U113,W113,Y113,AA113,AC113,AE113)</f>
        <v>625.79999999999984</v>
      </c>
      <c r="AH113" s="159">
        <v>24</v>
      </c>
      <c r="AI113" s="163">
        <f t="shared" ref="AI113:AI114" si="379">AH113*$E113</f>
        <v>16.799999999999997</v>
      </c>
      <c r="AJ113" s="161">
        <v>48</v>
      </c>
      <c r="AK113" s="160">
        <f t="shared" ref="AK113:AK114" si="380">AJ113*$E113</f>
        <v>33.599999999999994</v>
      </c>
      <c r="AL113" s="145">
        <v>36</v>
      </c>
      <c r="AM113" s="146">
        <f>AL113*$E113</f>
        <v>25.2</v>
      </c>
      <c r="AN113" s="145">
        <v>40</v>
      </c>
      <c r="AO113" s="146">
        <f>AN113*$E113</f>
        <v>28</v>
      </c>
      <c r="AP113" s="145">
        <v>12</v>
      </c>
      <c r="AQ113" s="146">
        <f>AP113*$E113</f>
        <v>8.3999999999999986</v>
      </c>
      <c r="AR113" s="145">
        <v>42</v>
      </c>
      <c r="AS113" s="146">
        <f>AR113*$E113</f>
        <v>29.4</v>
      </c>
      <c r="AT113" s="145">
        <v>51</v>
      </c>
      <c r="AU113" s="146">
        <f>AT113*$E113</f>
        <v>35.699999999999996</v>
      </c>
      <c r="AV113" s="145">
        <v>24</v>
      </c>
      <c r="AW113" s="146">
        <f>AV113*$E113</f>
        <v>16.799999999999997</v>
      </c>
      <c r="AX113" s="145">
        <v>66</v>
      </c>
      <c r="AY113" s="146">
        <f>AX113*$E113</f>
        <v>46.199999999999996</v>
      </c>
      <c r="AZ113" s="145">
        <v>12</v>
      </c>
      <c r="BA113" s="146">
        <f>AZ113*$E113</f>
        <v>8.3999999999999986</v>
      </c>
      <c r="BB113" s="145"/>
      <c r="BC113" s="146">
        <f>BB113*$E113</f>
        <v>0</v>
      </c>
      <c r="BD113" s="145">
        <v>12</v>
      </c>
      <c r="BE113" s="146">
        <f>BD113*$E113</f>
        <v>8.3999999999999986</v>
      </c>
      <c r="BF113" s="147">
        <f>SUM(AH113,AJ113,AL113,AN113,AP113,AR113,AT113,AV113,AX113,AZ113,BB113,BD113)</f>
        <v>367</v>
      </c>
      <c r="BG113" s="146">
        <f>SUM(AI113,AK113,AM113,AO113,AQ113,AS113,AU113,AW113,AY113,BA113,BC113,BE113)</f>
        <v>256.89999999999998</v>
      </c>
      <c r="BH113" s="96">
        <v>12</v>
      </c>
      <c r="BI113" s="104">
        <f t="shared" ref="BI113:BI114" si="381">BH113*$E113</f>
        <v>8.3999999999999986</v>
      </c>
      <c r="BJ113" s="98">
        <v>24</v>
      </c>
      <c r="BK113" s="100">
        <f t="shared" si="219"/>
        <v>16.799999999999997</v>
      </c>
      <c r="BL113" s="99"/>
      <c r="BM113" s="100">
        <f>BL113*$E113</f>
        <v>0</v>
      </c>
      <c r="BN113" s="99"/>
      <c r="BO113" s="100">
        <f>BN113*$E113</f>
        <v>0</v>
      </c>
      <c r="BP113" s="99"/>
      <c r="BQ113" s="100">
        <f>BP113*$E113</f>
        <v>0</v>
      </c>
      <c r="BR113" s="99"/>
      <c r="BS113" s="100">
        <f>BR113*$E113</f>
        <v>0</v>
      </c>
      <c r="BT113" s="99"/>
      <c r="BU113" s="100">
        <f>BT113*$E113</f>
        <v>0</v>
      </c>
      <c r="BV113" s="99"/>
      <c r="BW113" s="100">
        <f>BV113*$E113</f>
        <v>0</v>
      </c>
      <c r="BX113" s="99"/>
      <c r="BY113" s="100">
        <f>BX113*$E113</f>
        <v>0</v>
      </c>
      <c r="BZ113" s="99"/>
      <c r="CA113" s="100">
        <f>BZ113*$E113</f>
        <v>0</v>
      </c>
      <c r="CB113" s="99"/>
      <c r="CC113" s="100">
        <f>CB113*$E113</f>
        <v>0</v>
      </c>
      <c r="CD113" s="99"/>
      <c r="CE113" s="100">
        <f>CD113*$E113</f>
        <v>0</v>
      </c>
      <c r="CF113" s="101">
        <f t="shared" si="367"/>
        <v>36</v>
      </c>
      <c r="CG113" s="100">
        <f t="shared" si="367"/>
        <v>25.199999999999996</v>
      </c>
    </row>
    <row r="114" spans="1:85" s="148" customFormat="1" ht="19.899999999999999" customHeight="1" x14ac:dyDescent="0.5">
      <c r="A114" s="94">
        <v>91</v>
      </c>
      <c r="B114" s="95" t="s">
        <v>150</v>
      </c>
      <c r="C114" s="95" t="s">
        <v>74</v>
      </c>
      <c r="D114" s="94">
        <f>RANK(BF114,$BF$4:$BF$147)</f>
        <v>11</v>
      </c>
      <c r="E114" s="94">
        <v>0.35</v>
      </c>
      <c r="F114" s="94" t="s">
        <v>83</v>
      </c>
      <c r="G114" s="94">
        <v>2100</v>
      </c>
      <c r="H114" s="94">
        <v>72</v>
      </c>
      <c r="I114" s="163">
        <f t="shared" si="368"/>
        <v>25.2</v>
      </c>
      <c r="J114" s="94">
        <v>72</v>
      </c>
      <c r="K114" s="160">
        <f t="shared" si="369"/>
        <v>25.2</v>
      </c>
      <c r="L114" s="94">
        <v>144</v>
      </c>
      <c r="M114" s="160">
        <f t="shared" si="370"/>
        <v>50.4</v>
      </c>
      <c r="N114" s="94">
        <v>120</v>
      </c>
      <c r="O114" s="160">
        <f t="shared" si="371"/>
        <v>42</v>
      </c>
      <c r="P114" s="94">
        <v>72</v>
      </c>
      <c r="Q114" s="160">
        <f t="shared" si="372"/>
        <v>25.2</v>
      </c>
      <c r="R114" s="171">
        <v>240</v>
      </c>
      <c r="S114" s="146">
        <f>R114*$E114</f>
        <v>84</v>
      </c>
      <c r="T114" s="94">
        <v>240</v>
      </c>
      <c r="U114" s="160">
        <f t="shared" si="373"/>
        <v>84</v>
      </c>
      <c r="V114" s="94">
        <v>336</v>
      </c>
      <c r="W114" s="160">
        <f t="shared" si="374"/>
        <v>117.6</v>
      </c>
      <c r="X114" s="94">
        <v>144</v>
      </c>
      <c r="Y114" s="160">
        <f t="shared" si="375"/>
        <v>50.4</v>
      </c>
      <c r="Z114" s="94">
        <v>24</v>
      </c>
      <c r="AA114" s="160">
        <f t="shared" si="376"/>
        <v>8.3999999999999986</v>
      </c>
      <c r="AB114" s="94">
        <v>216</v>
      </c>
      <c r="AC114" s="160">
        <f t="shared" si="377"/>
        <v>75.599999999999994</v>
      </c>
      <c r="AD114" s="94">
        <v>12</v>
      </c>
      <c r="AE114" s="160">
        <f t="shared" si="378"/>
        <v>4.1999999999999993</v>
      </c>
      <c r="AF114" s="147">
        <f>SUM(H114,J114,L114,N114,P114,R114,T114,V114,X114,Z114,AB114,AD114)</f>
        <v>1692</v>
      </c>
      <c r="AG114" s="146">
        <f>SUM(I114,K114,M114,O114,Q114,S114,U114,W114,Y114,AA114,AC114,AE114)</f>
        <v>592.20000000000005</v>
      </c>
      <c r="AH114" s="159">
        <v>69</v>
      </c>
      <c r="AI114" s="163">
        <f t="shared" si="379"/>
        <v>24.15</v>
      </c>
      <c r="AJ114" s="161">
        <v>126</v>
      </c>
      <c r="AK114" s="160">
        <f t="shared" si="380"/>
        <v>44.099999999999994</v>
      </c>
      <c r="AL114" s="145">
        <v>24</v>
      </c>
      <c r="AM114" s="146">
        <f>AL114*$E114</f>
        <v>8.3999999999999986</v>
      </c>
      <c r="AN114" s="145">
        <v>6</v>
      </c>
      <c r="AO114" s="146">
        <f>AN114*$E114</f>
        <v>2.0999999999999996</v>
      </c>
      <c r="AP114" s="145">
        <v>48</v>
      </c>
      <c r="AQ114" s="146">
        <f>AP114*$E114</f>
        <v>16.799999999999997</v>
      </c>
      <c r="AR114" s="145">
        <v>36</v>
      </c>
      <c r="AS114" s="146">
        <f>AR114*$E114</f>
        <v>12.6</v>
      </c>
      <c r="AT114" s="145">
        <v>204</v>
      </c>
      <c r="AU114" s="146">
        <f>AT114*$E114</f>
        <v>71.399999999999991</v>
      </c>
      <c r="AV114" s="145">
        <v>48</v>
      </c>
      <c r="AW114" s="146">
        <f>AV114*$E114</f>
        <v>16.799999999999997</v>
      </c>
      <c r="AX114" s="145">
        <v>48</v>
      </c>
      <c r="AY114" s="146">
        <f>AX114*$E114</f>
        <v>16.799999999999997</v>
      </c>
      <c r="AZ114" s="145"/>
      <c r="BA114" s="146">
        <f>AZ114*$E114</f>
        <v>0</v>
      </c>
      <c r="BB114" s="145">
        <v>24</v>
      </c>
      <c r="BC114" s="146">
        <f>BB114*$E114</f>
        <v>8.3999999999999986</v>
      </c>
      <c r="BD114" s="145">
        <v>24</v>
      </c>
      <c r="BE114" s="146">
        <f>BD114*$E114</f>
        <v>8.3999999999999986</v>
      </c>
      <c r="BF114" s="147">
        <f>SUM(AH114,AJ114,AL114,AN114,AP114,AR114,AT114,AV114,AX114,AZ114,BB114,BD114)</f>
        <v>657</v>
      </c>
      <c r="BG114" s="146">
        <f>SUM(AI114,AK114,AM114,AO114,AQ114,AS114,AU114,AW114,AY114,BA114,BC114,BE114)</f>
        <v>229.95</v>
      </c>
      <c r="BH114" s="96">
        <v>72</v>
      </c>
      <c r="BI114" s="97">
        <f t="shared" si="381"/>
        <v>25.2</v>
      </c>
      <c r="BJ114" s="98">
        <v>24</v>
      </c>
      <c r="BK114" s="100">
        <f t="shared" si="219"/>
        <v>8.3999999999999986</v>
      </c>
      <c r="BL114" s="99"/>
      <c r="BM114" s="100">
        <f>BL114*$E114</f>
        <v>0</v>
      </c>
      <c r="BN114" s="99"/>
      <c r="BO114" s="100">
        <f>BN114*$E114</f>
        <v>0</v>
      </c>
      <c r="BP114" s="99"/>
      <c r="BQ114" s="100">
        <f>BP114*$E114</f>
        <v>0</v>
      </c>
      <c r="BR114" s="99"/>
      <c r="BS114" s="100">
        <f>BR114*$E114</f>
        <v>0</v>
      </c>
      <c r="BT114" s="99"/>
      <c r="BU114" s="100">
        <f>BT114*$E114</f>
        <v>0</v>
      </c>
      <c r="BV114" s="99"/>
      <c r="BW114" s="100">
        <f>BV114*$E114</f>
        <v>0</v>
      </c>
      <c r="BX114" s="99"/>
      <c r="BY114" s="100">
        <f>BX114*$E114</f>
        <v>0</v>
      </c>
      <c r="BZ114" s="99"/>
      <c r="CA114" s="100">
        <f>BZ114*$E114</f>
        <v>0</v>
      </c>
      <c r="CB114" s="99"/>
      <c r="CC114" s="100">
        <f>CB114*$E114</f>
        <v>0</v>
      </c>
      <c r="CD114" s="99"/>
      <c r="CE114" s="100">
        <f>CD114*$E114</f>
        <v>0</v>
      </c>
      <c r="CF114" s="101">
        <f t="shared" si="367"/>
        <v>96</v>
      </c>
      <c r="CG114" s="100">
        <f t="shared" si="367"/>
        <v>33.599999999999994</v>
      </c>
    </row>
    <row r="115" spans="1:85" s="148" customFormat="1" ht="19.899999999999999" customHeight="1" x14ac:dyDescent="0.5">
      <c r="A115" s="94"/>
      <c r="B115" s="95"/>
      <c r="C115" s="95"/>
      <c r="D115" s="94"/>
      <c r="E115" s="94"/>
      <c r="F115" s="94"/>
      <c r="G115" s="94"/>
      <c r="H115" s="94"/>
      <c r="I115" s="146"/>
      <c r="J115" s="94"/>
      <c r="K115" s="146"/>
      <c r="L115" s="94"/>
      <c r="M115" s="146"/>
      <c r="N115" s="94"/>
      <c r="O115" s="146"/>
      <c r="P115" s="94"/>
      <c r="Q115" s="146"/>
      <c r="R115" s="145"/>
      <c r="S115" s="146">
        <f>R115*$E115</f>
        <v>0</v>
      </c>
      <c r="T115" s="94"/>
      <c r="U115" s="146"/>
      <c r="V115" s="94"/>
      <c r="W115" s="146"/>
      <c r="X115" s="94"/>
      <c r="Y115" s="146"/>
      <c r="Z115" s="94"/>
      <c r="AA115" s="146"/>
      <c r="AB115" s="94"/>
      <c r="AC115" s="146"/>
      <c r="AD115" s="94"/>
      <c r="AE115" s="146"/>
      <c r="AF115" s="147"/>
      <c r="AG115" s="146"/>
      <c r="AH115" s="145"/>
      <c r="AI115" s="146"/>
      <c r="AJ115" s="145"/>
      <c r="AK115" s="146"/>
      <c r="AL115" s="145"/>
      <c r="AM115" s="146"/>
      <c r="AN115" s="145"/>
      <c r="AO115" s="146"/>
      <c r="AP115" s="145"/>
      <c r="AQ115" s="146"/>
      <c r="AR115" s="145"/>
      <c r="AS115" s="146"/>
      <c r="AT115" s="145"/>
      <c r="AU115" s="146"/>
      <c r="AV115" s="145"/>
      <c r="AW115" s="146"/>
      <c r="AX115" s="145"/>
      <c r="AY115" s="146"/>
      <c r="AZ115" s="145"/>
      <c r="BA115" s="146"/>
      <c r="BB115" s="145"/>
      <c r="BC115" s="146"/>
      <c r="BD115" s="145"/>
      <c r="BE115" s="146"/>
      <c r="BF115" s="147"/>
      <c r="BG115" s="146"/>
      <c r="BH115" s="99"/>
      <c r="BI115" s="100"/>
      <c r="BJ115" s="99"/>
      <c r="BK115" s="100"/>
      <c r="BL115" s="99"/>
      <c r="BM115" s="100"/>
      <c r="BN115" s="99"/>
      <c r="BO115" s="100"/>
      <c r="BP115" s="99"/>
      <c r="BQ115" s="100"/>
      <c r="BR115" s="99"/>
      <c r="BS115" s="100"/>
      <c r="BT115" s="99"/>
      <c r="BU115" s="100"/>
      <c r="BV115" s="99"/>
      <c r="BW115" s="100"/>
      <c r="BX115" s="99"/>
      <c r="BY115" s="100"/>
      <c r="BZ115" s="99"/>
      <c r="CA115" s="100"/>
      <c r="CB115" s="99"/>
      <c r="CC115" s="100"/>
      <c r="CD115" s="99"/>
      <c r="CE115" s="100"/>
      <c r="CF115" s="101">
        <f t="shared" si="367"/>
        <v>0</v>
      </c>
      <c r="CG115" s="100">
        <f t="shared" si="367"/>
        <v>0</v>
      </c>
    </row>
    <row r="116" spans="1:85" s="102" customFormat="1" ht="19.899999999999999" customHeight="1" x14ac:dyDescent="0.5">
      <c r="A116" s="94">
        <v>92</v>
      </c>
      <c r="B116" s="95" t="s">
        <v>204</v>
      </c>
      <c r="C116" s="95" t="s">
        <v>77</v>
      </c>
      <c r="D116" s="94">
        <f>RANK(BF116,$BF$4:$BF$147)</f>
        <v>20</v>
      </c>
      <c r="E116" s="94">
        <v>0.75</v>
      </c>
      <c r="F116" s="94" t="s">
        <v>75</v>
      </c>
      <c r="G116" s="94"/>
      <c r="H116" s="94"/>
      <c r="I116" s="100"/>
      <c r="J116" s="94"/>
      <c r="K116" s="100"/>
      <c r="L116" s="94"/>
      <c r="M116" s="100"/>
      <c r="N116" s="94"/>
      <c r="O116" s="100"/>
      <c r="P116" s="94"/>
      <c r="Q116" s="100"/>
      <c r="R116" s="145"/>
      <c r="S116" s="146"/>
      <c r="T116" s="94"/>
      <c r="U116" s="100"/>
      <c r="V116" s="94"/>
      <c r="W116" s="100"/>
      <c r="X116" s="94"/>
      <c r="Y116" s="100"/>
      <c r="Z116" s="94"/>
      <c r="AA116" s="100"/>
      <c r="AB116" s="94"/>
      <c r="AC116" s="100"/>
      <c r="AD116" s="94"/>
      <c r="AE116" s="100"/>
      <c r="AF116" s="101"/>
      <c r="AG116" s="100"/>
      <c r="AH116" s="99"/>
      <c r="AI116" s="100"/>
      <c r="AJ116" s="99"/>
      <c r="AK116" s="100"/>
      <c r="AL116" s="99"/>
      <c r="AM116" s="100"/>
      <c r="AN116" s="99"/>
      <c r="AO116" s="100"/>
      <c r="AP116" s="99"/>
      <c r="AQ116" s="100"/>
      <c r="AR116" s="99"/>
      <c r="AS116" s="100"/>
      <c r="AT116" s="99"/>
      <c r="AU116" s="100"/>
      <c r="AV116" s="99"/>
      <c r="AW116" s="100"/>
      <c r="AX116" s="99"/>
      <c r="AY116" s="100"/>
      <c r="AZ116" s="99"/>
      <c r="BA116" s="100"/>
      <c r="BB116" s="99"/>
      <c r="BC116" s="100"/>
      <c r="BD116" s="99"/>
      <c r="BE116" s="100"/>
      <c r="BF116" s="101"/>
      <c r="BG116" s="100"/>
      <c r="BH116" s="99"/>
      <c r="BI116" s="100"/>
      <c r="BJ116" s="99"/>
      <c r="BK116" s="100"/>
      <c r="BL116" s="99"/>
      <c r="BM116" s="100"/>
      <c r="BN116" s="99"/>
      <c r="BO116" s="100"/>
      <c r="BP116" s="99"/>
      <c r="BQ116" s="100"/>
      <c r="BR116" s="99"/>
      <c r="BS116" s="100"/>
      <c r="BT116" s="99"/>
      <c r="BU116" s="100"/>
      <c r="BV116" s="99"/>
      <c r="BW116" s="100"/>
      <c r="BX116" s="99"/>
      <c r="BY116" s="100"/>
      <c r="BZ116" s="99"/>
      <c r="CA116" s="100"/>
      <c r="CB116" s="99"/>
      <c r="CC116" s="100"/>
      <c r="CD116" s="99"/>
      <c r="CE116" s="100"/>
      <c r="CF116" s="101">
        <f t="shared" si="367"/>
        <v>0</v>
      </c>
      <c r="CG116" s="100">
        <f t="shared" si="367"/>
        <v>0</v>
      </c>
    </row>
    <row r="117" spans="1:85" s="102" customFormat="1" ht="19.899999999999999" customHeight="1" x14ac:dyDescent="0.5">
      <c r="A117" s="94">
        <v>93</v>
      </c>
      <c r="B117" s="95" t="s">
        <v>204</v>
      </c>
      <c r="C117" s="95" t="s">
        <v>205</v>
      </c>
      <c r="D117" s="94">
        <f>RANK(BF117,$BF$4:$BF$147)</f>
        <v>20</v>
      </c>
      <c r="E117" s="94">
        <v>0.6</v>
      </c>
      <c r="F117" s="94" t="s">
        <v>75</v>
      </c>
      <c r="G117" s="94">
        <v>835</v>
      </c>
      <c r="H117" s="94"/>
      <c r="I117" s="100"/>
      <c r="J117" s="94"/>
      <c r="K117" s="100"/>
      <c r="L117" s="94"/>
      <c r="M117" s="100"/>
      <c r="N117" s="94"/>
      <c r="O117" s="100"/>
      <c r="P117" s="94"/>
      <c r="Q117" s="100"/>
      <c r="R117" s="145"/>
      <c r="S117" s="146"/>
      <c r="T117" s="94"/>
      <c r="U117" s="100"/>
      <c r="V117" s="94"/>
      <c r="W117" s="100"/>
      <c r="X117" s="94"/>
      <c r="Y117" s="100"/>
      <c r="Z117" s="94"/>
      <c r="AA117" s="100"/>
      <c r="AB117" s="94"/>
      <c r="AC117" s="100"/>
      <c r="AD117" s="94"/>
      <c r="AE117" s="100"/>
      <c r="AF117" s="101"/>
      <c r="AG117" s="100"/>
      <c r="AH117" s="99"/>
      <c r="AI117" s="100"/>
      <c r="AJ117" s="99"/>
      <c r="AK117" s="100"/>
      <c r="AL117" s="99"/>
      <c r="AM117" s="100"/>
      <c r="AN117" s="99"/>
      <c r="AO117" s="100"/>
      <c r="AP117" s="99"/>
      <c r="AQ117" s="100"/>
      <c r="AR117" s="99"/>
      <c r="AS117" s="100"/>
      <c r="AT117" s="99"/>
      <c r="AU117" s="100"/>
      <c r="AV117" s="99"/>
      <c r="AW117" s="100"/>
      <c r="AX117" s="99"/>
      <c r="AY117" s="100"/>
      <c r="AZ117" s="99"/>
      <c r="BA117" s="100"/>
      <c r="BB117" s="99"/>
      <c r="BC117" s="100"/>
      <c r="BD117" s="99"/>
      <c r="BE117" s="100"/>
      <c r="BF117" s="101"/>
      <c r="BG117" s="100"/>
      <c r="BH117" s="99"/>
      <c r="BI117" s="100"/>
      <c r="BJ117" s="99"/>
      <c r="BK117" s="100"/>
      <c r="BL117" s="99"/>
      <c r="BM117" s="100"/>
      <c r="BN117" s="99"/>
      <c r="BO117" s="100"/>
      <c r="BP117" s="99"/>
      <c r="BQ117" s="100"/>
      <c r="BR117" s="99"/>
      <c r="BS117" s="100"/>
      <c r="BT117" s="99"/>
      <c r="BU117" s="100"/>
      <c r="BV117" s="99"/>
      <c r="BW117" s="100"/>
      <c r="BX117" s="99"/>
      <c r="BY117" s="100"/>
      <c r="BZ117" s="99"/>
      <c r="CA117" s="100"/>
      <c r="CB117" s="99"/>
      <c r="CC117" s="100"/>
      <c r="CD117" s="99"/>
      <c r="CE117" s="100"/>
      <c r="CF117" s="101">
        <f t="shared" si="367"/>
        <v>0</v>
      </c>
      <c r="CG117" s="100">
        <f t="shared" si="367"/>
        <v>0</v>
      </c>
    </row>
    <row r="118" spans="1:85" s="102" customFormat="1" ht="19.899999999999999" customHeight="1" x14ac:dyDescent="0.5">
      <c r="A118" s="94">
        <v>94</v>
      </c>
      <c r="B118" s="95" t="s">
        <v>204</v>
      </c>
      <c r="C118" s="95" t="s">
        <v>74</v>
      </c>
      <c r="D118" s="94">
        <f>RANK(BF118,$BF$4:$BF$147)</f>
        <v>20</v>
      </c>
      <c r="E118" s="94">
        <v>0.64</v>
      </c>
      <c r="F118" s="94" t="s">
        <v>206</v>
      </c>
      <c r="G118" s="94"/>
      <c r="H118" s="94"/>
      <c r="I118" s="100"/>
      <c r="J118" s="94"/>
      <c r="K118" s="100"/>
      <c r="L118" s="94"/>
      <c r="M118" s="100"/>
      <c r="N118" s="94"/>
      <c r="O118" s="100"/>
      <c r="P118" s="94"/>
      <c r="Q118" s="100"/>
      <c r="R118" s="145"/>
      <c r="S118" s="146"/>
      <c r="T118" s="94"/>
      <c r="U118" s="100"/>
      <c r="V118" s="94"/>
      <c r="W118" s="100"/>
      <c r="X118" s="94"/>
      <c r="Y118" s="100"/>
      <c r="Z118" s="94"/>
      <c r="AA118" s="100"/>
      <c r="AB118" s="94"/>
      <c r="AC118" s="100"/>
      <c r="AD118" s="94"/>
      <c r="AE118" s="100"/>
      <c r="AF118" s="101"/>
      <c r="AG118" s="100"/>
      <c r="AH118" s="99"/>
      <c r="AI118" s="100"/>
      <c r="AJ118" s="99"/>
      <c r="AK118" s="100"/>
      <c r="AL118" s="99"/>
      <c r="AM118" s="100"/>
      <c r="AN118" s="99"/>
      <c r="AO118" s="100"/>
      <c r="AP118" s="99"/>
      <c r="AQ118" s="100"/>
      <c r="AR118" s="99"/>
      <c r="AS118" s="100"/>
      <c r="AT118" s="99"/>
      <c r="AU118" s="100"/>
      <c r="AV118" s="99"/>
      <c r="AW118" s="100"/>
      <c r="AX118" s="99"/>
      <c r="AY118" s="100"/>
      <c r="AZ118" s="99"/>
      <c r="BA118" s="100"/>
      <c r="BB118" s="99"/>
      <c r="BC118" s="100"/>
      <c r="BD118" s="99"/>
      <c r="BE118" s="100"/>
      <c r="BF118" s="101"/>
      <c r="BG118" s="100"/>
      <c r="BH118" s="99"/>
      <c r="BI118" s="100"/>
      <c r="BJ118" s="99"/>
      <c r="BK118" s="100"/>
      <c r="BL118" s="99"/>
      <c r="BM118" s="100"/>
      <c r="BN118" s="99"/>
      <c r="BO118" s="100"/>
      <c r="BP118" s="99"/>
      <c r="BQ118" s="100"/>
      <c r="BR118" s="99"/>
      <c r="BS118" s="100"/>
      <c r="BT118" s="99"/>
      <c r="BU118" s="100"/>
      <c r="BV118" s="99"/>
      <c r="BW118" s="100"/>
      <c r="BX118" s="99"/>
      <c r="BY118" s="100"/>
      <c r="BZ118" s="99"/>
      <c r="CA118" s="100"/>
      <c r="CB118" s="99"/>
      <c r="CC118" s="100"/>
      <c r="CD118" s="99"/>
      <c r="CE118" s="100"/>
      <c r="CF118" s="101">
        <f t="shared" si="367"/>
        <v>0</v>
      </c>
      <c r="CG118" s="100">
        <f t="shared" si="367"/>
        <v>0</v>
      </c>
    </row>
    <row r="119" spans="1:85" s="148" customFormat="1" ht="19.899999999999999" customHeight="1" x14ac:dyDescent="0.5">
      <c r="A119" s="94"/>
      <c r="B119" s="95"/>
      <c r="C119" s="95"/>
      <c r="D119" s="94"/>
      <c r="E119" s="94"/>
      <c r="F119" s="94"/>
      <c r="G119" s="94"/>
      <c r="H119" s="94"/>
      <c r="I119" s="146"/>
      <c r="J119" s="94"/>
      <c r="K119" s="146"/>
      <c r="L119" s="94"/>
      <c r="M119" s="146"/>
      <c r="N119" s="94"/>
      <c r="O119" s="146"/>
      <c r="P119" s="94"/>
      <c r="Q119" s="146"/>
      <c r="R119" s="145"/>
      <c r="S119" s="146"/>
      <c r="T119" s="94"/>
      <c r="U119" s="146"/>
      <c r="V119" s="94"/>
      <c r="W119" s="146"/>
      <c r="X119" s="94"/>
      <c r="Y119" s="146"/>
      <c r="Z119" s="94"/>
      <c r="AA119" s="146"/>
      <c r="AB119" s="94"/>
      <c r="AC119" s="146"/>
      <c r="AD119" s="94"/>
      <c r="AE119" s="146"/>
      <c r="AF119" s="147"/>
      <c r="AG119" s="146"/>
      <c r="AH119" s="145"/>
      <c r="AI119" s="146"/>
      <c r="AJ119" s="145"/>
      <c r="AK119" s="146"/>
      <c r="AL119" s="145"/>
      <c r="AM119" s="146"/>
      <c r="AN119" s="145"/>
      <c r="AO119" s="146"/>
      <c r="AP119" s="145"/>
      <c r="AQ119" s="146"/>
      <c r="AR119" s="145"/>
      <c r="AS119" s="146"/>
      <c r="AT119" s="145"/>
      <c r="AU119" s="146"/>
      <c r="AV119" s="145"/>
      <c r="AW119" s="146"/>
      <c r="AX119" s="145"/>
      <c r="AY119" s="146"/>
      <c r="AZ119" s="145"/>
      <c r="BA119" s="146"/>
      <c r="BB119" s="145"/>
      <c r="BC119" s="146"/>
      <c r="BD119" s="145"/>
      <c r="BE119" s="146"/>
      <c r="BF119" s="147"/>
      <c r="BG119" s="146"/>
      <c r="BH119" s="99"/>
      <c r="BI119" s="100"/>
      <c r="BJ119" s="99"/>
      <c r="BK119" s="100"/>
      <c r="BL119" s="99"/>
      <c r="BM119" s="100"/>
      <c r="BN119" s="99"/>
      <c r="BO119" s="100"/>
      <c r="BP119" s="99"/>
      <c r="BQ119" s="100"/>
      <c r="BR119" s="99"/>
      <c r="BS119" s="100"/>
      <c r="BT119" s="99"/>
      <c r="BU119" s="100"/>
      <c r="BV119" s="99"/>
      <c r="BW119" s="100"/>
      <c r="BX119" s="99"/>
      <c r="BY119" s="100"/>
      <c r="BZ119" s="99"/>
      <c r="CA119" s="100"/>
      <c r="CB119" s="99"/>
      <c r="CC119" s="100"/>
      <c r="CD119" s="99"/>
      <c r="CE119" s="100"/>
      <c r="CF119" s="101"/>
      <c r="CG119" s="100"/>
    </row>
    <row r="120" spans="1:85" s="148" customFormat="1" ht="19.899999999999999" customHeight="1" x14ac:dyDescent="0.5">
      <c r="A120" s="94">
        <v>95</v>
      </c>
      <c r="B120" s="95" t="s">
        <v>155</v>
      </c>
      <c r="C120" s="95" t="s">
        <v>74</v>
      </c>
      <c r="D120" s="94">
        <f>RANK(BF120,$BF$4:$BF$147)</f>
        <v>20</v>
      </c>
      <c r="E120" s="94">
        <v>0.64</v>
      </c>
      <c r="F120" s="94" t="s">
        <v>85</v>
      </c>
      <c r="G120" s="94">
        <v>1350</v>
      </c>
      <c r="H120" s="94"/>
      <c r="I120" s="146">
        <f>H120*$E120</f>
        <v>0</v>
      </c>
      <c r="J120" s="94"/>
      <c r="K120" s="146">
        <f>J120*$E120</f>
        <v>0</v>
      </c>
      <c r="L120" s="94"/>
      <c r="M120" s="146">
        <f>L120*$E120</f>
        <v>0</v>
      </c>
      <c r="N120" s="94"/>
      <c r="O120" s="146">
        <f>N120*$E120</f>
        <v>0</v>
      </c>
      <c r="P120" s="94"/>
      <c r="Q120" s="146">
        <f>P120*$E120</f>
        <v>0</v>
      </c>
      <c r="R120" s="171">
        <v>1120</v>
      </c>
      <c r="S120" s="146">
        <f>R120*$E120</f>
        <v>716.80000000000007</v>
      </c>
      <c r="T120" s="94"/>
      <c r="U120" s="146">
        <f>T120*$E120</f>
        <v>0</v>
      </c>
      <c r="V120" s="94"/>
      <c r="W120" s="146">
        <f>V120*$E120</f>
        <v>0</v>
      </c>
      <c r="X120" s="94"/>
      <c r="Y120" s="146">
        <f>X120*$E120</f>
        <v>0</v>
      </c>
      <c r="Z120" s="94"/>
      <c r="AA120" s="146">
        <f>Z120*$E120</f>
        <v>0</v>
      </c>
      <c r="AB120" s="94"/>
      <c r="AC120" s="146">
        <f>AB120*$E120</f>
        <v>0</v>
      </c>
      <c r="AD120" s="94"/>
      <c r="AE120" s="146">
        <f>AD120*$E120</f>
        <v>0</v>
      </c>
      <c r="AF120" s="147">
        <f>SUM(H120,J120,L120,N120,P120,R120,T120,V120,X120,Z120,AB120,AD120)</f>
        <v>1120</v>
      </c>
      <c r="AG120" s="146">
        <f>SUM(I120,K120,M120,O120,Q120,S120,U120,W120,Y120,AA120,AC120,AE120)</f>
        <v>716.80000000000007</v>
      </c>
      <c r="AH120" s="145"/>
      <c r="AI120" s="146">
        <f>AH120*$E120</f>
        <v>0</v>
      </c>
      <c r="AJ120" s="145"/>
      <c r="AK120" s="146">
        <f>AJ120*$E120</f>
        <v>0</v>
      </c>
      <c r="AL120" s="145"/>
      <c r="AM120" s="146">
        <f>AL120*$E120</f>
        <v>0</v>
      </c>
      <c r="AN120" s="145"/>
      <c r="AO120" s="146">
        <f>AN120*$E120</f>
        <v>0</v>
      </c>
      <c r="AP120" s="145"/>
      <c r="AQ120" s="146">
        <f>AP120*$E120</f>
        <v>0</v>
      </c>
      <c r="AR120" s="145"/>
      <c r="AS120" s="146">
        <f>AR120*$E120</f>
        <v>0</v>
      </c>
      <c r="AT120" s="145"/>
      <c r="AU120" s="146">
        <f>AT120*$E120</f>
        <v>0</v>
      </c>
      <c r="AV120" s="145"/>
      <c r="AW120" s="146">
        <f>AV120*$E120</f>
        <v>0</v>
      </c>
      <c r="AX120" s="145"/>
      <c r="AY120" s="146">
        <f>AX120*$E120</f>
        <v>0</v>
      </c>
      <c r="AZ120" s="145"/>
      <c r="BA120" s="146">
        <f>AZ120*$E120</f>
        <v>0</v>
      </c>
      <c r="BB120" s="145"/>
      <c r="BC120" s="146">
        <f>BB120*$E120</f>
        <v>0</v>
      </c>
      <c r="BD120" s="145"/>
      <c r="BE120" s="146">
        <f>BD120*$E120</f>
        <v>0</v>
      </c>
      <c r="BF120" s="147">
        <f>SUM(AH120,AJ120,AL120,AN120,AP120,AR120,AT120,AV120,AX120,AZ120,BB120,BD120)</f>
        <v>0</v>
      </c>
      <c r="BG120" s="146">
        <f>SUM(AI120,AK120,AM120,AO120,AQ120,AS120,AU120,AW120,AY120,BA120,BC120,BE120)</f>
        <v>0</v>
      </c>
      <c r="BH120" s="99"/>
      <c r="BI120" s="100">
        <f>BH120*$E120</f>
        <v>0</v>
      </c>
      <c r="BJ120" s="99"/>
      <c r="BK120" s="100">
        <f>BJ120*$E120</f>
        <v>0</v>
      </c>
      <c r="BL120" s="99"/>
      <c r="BM120" s="100">
        <f>BL120*$E120</f>
        <v>0</v>
      </c>
      <c r="BN120" s="99"/>
      <c r="BO120" s="100">
        <f>BN120*$E120</f>
        <v>0</v>
      </c>
      <c r="BP120" s="99"/>
      <c r="BQ120" s="100">
        <f>BP120*$E120</f>
        <v>0</v>
      </c>
      <c r="BR120" s="99"/>
      <c r="BS120" s="100">
        <f>BR120*$E120</f>
        <v>0</v>
      </c>
      <c r="BT120" s="99"/>
      <c r="BU120" s="100">
        <f>BT120*$E120</f>
        <v>0</v>
      </c>
      <c r="BV120" s="99"/>
      <c r="BW120" s="100">
        <f>BV120*$E120</f>
        <v>0</v>
      </c>
      <c r="BX120" s="99"/>
      <c r="BY120" s="100">
        <f>BX120*$E120</f>
        <v>0</v>
      </c>
      <c r="BZ120" s="99"/>
      <c r="CA120" s="100">
        <f>BZ120*$E120</f>
        <v>0</v>
      </c>
      <c r="CB120" s="99"/>
      <c r="CC120" s="100">
        <f>CB120*$E120</f>
        <v>0</v>
      </c>
      <c r="CD120" s="99"/>
      <c r="CE120" s="100">
        <f>CD120*$E120</f>
        <v>0</v>
      </c>
      <c r="CF120" s="101">
        <f>SUM(BH120,BJ120,BL120,BN120,BP120,BR120,BT120,BV120,BX120,BZ120,CB120,CD120)</f>
        <v>0</v>
      </c>
      <c r="CG120" s="100">
        <f>SUM(BI120,BK120,BM120,BO120,BQ120,BS120,BU120,BW120,BY120,CA120,CC120,CE120)</f>
        <v>0</v>
      </c>
    </row>
    <row r="121" spans="1:85" s="148" customFormat="1" ht="19.899999999999999" customHeight="1" x14ac:dyDescent="0.5">
      <c r="A121" s="94">
        <v>96</v>
      </c>
      <c r="B121" s="95" t="s">
        <v>155</v>
      </c>
      <c r="C121" s="95" t="s">
        <v>205</v>
      </c>
      <c r="D121" s="94">
        <v>19</v>
      </c>
      <c r="E121" s="94">
        <v>1</v>
      </c>
      <c r="F121" s="94" t="s">
        <v>98</v>
      </c>
      <c r="G121" s="94"/>
      <c r="H121" s="94"/>
      <c r="I121" s="146"/>
      <c r="J121" s="94"/>
      <c r="K121" s="146"/>
      <c r="L121" s="94"/>
      <c r="M121" s="146"/>
      <c r="N121" s="94"/>
      <c r="O121" s="146"/>
      <c r="P121" s="94"/>
      <c r="Q121" s="146"/>
      <c r="R121" s="145"/>
      <c r="S121" s="146"/>
      <c r="T121" s="94"/>
      <c r="U121" s="146"/>
      <c r="V121" s="94"/>
      <c r="W121" s="146"/>
      <c r="X121" s="94"/>
      <c r="Y121" s="146"/>
      <c r="Z121" s="94"/>
      <c r="AA121" s="146"/>
      <c r="AB121" s="94"/>
      <c r="AC121" s="146"/>
      <c r="AD121" s="94"/>
      <c r="AE121" s="146"/>
      <c r="AF121" s="147"/>
      <c r="AG121" s="146"/>
      <c r="AH121" s="145"/>
      <c r="AI121" s="146"/>
      <c r="AJ121" s="145"/>
      <c r="AK121" s="146"/>
      <c r="AL121" s="145"/>
      <c r="AM121" s="146"/>
      <c r="AN121" s="145"/>
      <c r="AO121" s="146"/>
      <c r="AP121" s="145"/>
      <c r="AQ121" s="146"/>
      <c r="AR121" s="145"/>
      <c r="AS121" s="146"/>
      <c r="AT121" s="145"/>
      <c r="AU121" s="146"/>
      <c r="AV121" s="145"/>
      <c r="AW121" s="146"/>
      <c r="AX121" s="145"/>
      <c r="AY121" s="146"/>
      <c r="AZ121" s="145"/>
      <c r="BA121" s="146"/>
      <c r="BB121" s="145"/>
      <c r="BC121" s="146"/>
      <c r="BD121" s="145"/>
      <c r="BE121" s="146"/>
      <c r="BF121" s="147"/>
      <c r="BG121" s="146"/>
      <c r="BH121" s="99"/>
      <c r="BI121" s="100"/>
      <c r="BJ121" s="99"/>
      <c r="BK121" s="100"/>
      <c r="BL121" s="99"/>
      <c r="BM121" s="100"/>
      <c r="BN121" s="99"/>
      <c r="BO121" s="100"/>
      <c r="BP121" s="99"/>
      <c r="BQ121" s="100"/>
      <c r="BR121" s="99"/>
      <c r="BS121" s="100"/>
      <c r="BT121" s="99"/>
      <c r="BU121" s="100"/>
      <c r="BV121" s="99"/>
      <c r="BW121" s="100"/>
      <c r="BX121" s="99"/>
      <c r="BY121" s="100"/>
      <c r="BZ121" s="99"/>
      <c r="CA121" s="100"/>
      <c r="CB121" s="99"/>
      <c r="CC121" s="100"/>
      <c r="CD121" s="99"/>
      <c r="CE121" s="100"/>
      <c r="CF121" s="101"/>
      <c r="CG121" s="100"/>
    </row>
    <row r="122" spans="1:85" s="148" customFormat="1" ht="19.899999999999999" customHeight="1" x14ac:dyDescent="0.5">
      <c r="A122" s="94"/>
      <c r="B122" s="95"/>
      <c r="C122" s="95"/>
      <c r="D122" s="94"/>
      <c r="E122" s="94"/>
      <c r="F122" s="94"/>
      <c r="G122" s="94"/>
      <c r="H122" s="94"/>
      <c r="I122" s="146"/>
      <c r="J122" s="94"/>
      <c r="K122" s="146"/>
      <c r="L122" s="94"/>
      <c r="M122" s="146"/>
      <c r="N122" s="94"/>
      <c r="O122" s="146"/>
      <c r="P122" s="94"/>
      <c r="Q122" s="146"/>
      <c r="R122" s="145"/>
      <c r="S122" s="146"/>
      <c r="T122" s="94"/>
      <c r="U122" s="146"/>
      <c r="V122" s="94"/>
      <c r="W122" s="146"/>
      <c r="X122" s="94"/>
      <c r="Y122" s="146"/>
      <c r="Z122" s="94"/>
      <c r="AA122" s="146"/>
      <c r="AB122" s="94"/>
      <c r="AC122" s="146"/>
      <c r="AD122" s="94"/>
      <c r="AE122" s="146"/>
      <c r="AF122" s="147"/>
      <c r="AG122" s="146"/>
      <c r="AH122" s="145"/>
      <c r="AI122" s="146"/>
      <c r="AJ122" s="145"/>
      <c r="AK122" s="146"/>
      <c r="AL122" s="145"/>
      <c r="AM122" s="146"/>
      <c r="AN122" s="145"/>
      <c r="AO122" s="146"/>
      <c r="AP122" s="145"/>
      <c r="AQ122" s="146"/>
      <c r="AR122" s="145"/>
      <c r="AS122" s="146"/>
      <c r="AT122" s="145"/>
      <c r="AU122" s="146"/>
      <c r="AV122" s="145"/>
      <c r="AW122" s="146"/>
      <c r="AX122" s="145"/>
      <c r="AY122" s="146"/>
      <c r="AZ122" s="145"/>
      <c r="BA122" s="146"/>
      <c r="BB122" s="145"/>
      <c r="BC122" s="146"/>
      <c r="BD122" s="145"/>
      <c r="BE122" s="146"/>
      <c r="BF122" s="147"/>
      <c r="BG122" s="146"/>
      <c r="BH122" s="99"/>
      <c r="BI122" s="100"/>
      <c r="BJ122" s="99"/>
      <c r="BK122" s="100"/>
      <c r="BL122" s="99"/>
      <c r="BM122" s="100"/>
      <c r="BN122" s="99"/>
      <c r="BO122" s="100"/>
      <c r="BP122" s="99"/>
      <c r="BQ122" s="100"/>
      <c r="BR122" s="99"/>
      <c r="BS122" s="100"/>
      <c r="BT122" s="99"/>
      <c r="BU122" s="100"/>
      <c r="BV122" s="99"/>
      <c r="BW122" s="100"/>
      <c r="BX122" s="99"/>
      <c r="BY122" s="100"/>
      <c r="BZ122" s="99"/>
      <c r="CA122" s="100"/>
      <c r="CB122" s="99"/>
      <c r="CC122" s="100"/>
      <c r="CD122" s="99"/>
      <c r="CE122" s="100"/>
      <c r="CF122" s="101"/>
      <c r="CG122" s="100"/>
    </row>
    <row r="123" spans="1:85" s="148" customFormat="1" ht="19.899999999999999" customHeight="1" x14ac:dyDescent="0.5">
      <c r="A123" s="94">
        <v>97</v>
      </c>
      <c r="B123" s="95" t="s">
        <v>207</v>
      </c>
      <c r="C123" s="95" t="s">
        <v>205</v>
      </c>
      <c r="D123" s="94">
        <f>RANK(BF123,$BF$4:$BF$147)</f>
        <v>20</v>
      </c>
      <c r="E123" s="94">
        <v>1</v>
      </c>
      <c r="F123" s="94" t="s">
        <v>208</v>
      </c>
      <c r="G123" s="94">
        <v>2170</v>
      </c>
      <c r="H123" s="94"/>
      <c r="I123" s="146"/>
      <c r="J123" s="94"/>
      <c r="K123" s="146"/>
      <c r="L123" s="94"/>
      <c r="M123" s="146"/>
      <c r="N123" s="94"/>
      <c r="O123" s="146"/>
      <c r="P123" s="94"/>
      <c r="Q123" s="146"/>
      <c r="R123" s="145"/>
      <c r="S123" s="146"/>
      <c r="T123" s="94"/>
      <c r="U123" s="146"/>
      <c r="V123" s="94"/>
      <c r="W123" s="146"/>
      <c r="X123" s="94"/>
      <c r="Y123" s="146"/>
      <c r="Z123" s="94"/>
      <c r="AA123" s="146"/>
      <c r="AB123" s="94"/>
      <c r="AC123" s="146"/>
      <c r="AD123" s="94"/>
      <c r="AE123" s="146"/>
      <c r="AF123" s="147"/>
      <c r="AG123" s="146"/>
      <c r="AH123" s="145"/>
      <c r="AI123" s="146"/>
      <c r="AJ123" s="145"/>
      <c r="AK123" s="146"/>
      <c r="AL123" s="145"/>
      <c r="AM123" s="146"/>
      <c r="AN123" s="145"/>
      <c r="AO123" s="146"/>
      <c r="AP123" s="145"/>
      <c r="AQ123" s="146"/>
      <c r="AR123" s="145"/>
      <c r="AS123" s="146"/>
      <c r="AT123" s="145"/>
      <c r="AU123" s="146"/>
      <c r="AV123" s="145"/>
      <c r="AW123" s="146">
        <f t="shared" ref="AW123:AW128" si="382">AV123*$E123</f>
        <v>0</v>
      </c>
      <c r="AX123" s="145"/>
      <c r="AY123" s="146">
        <f t="shared" ref="AY123:AY128" si="383">AX123*$E123</f>
        <v>0</v>
      </c>
      <c r="AZ123" s="145"/>
      <c r="BA123" s="146">
        <f t="shared" ref="BA123:BA128" si="384">AZ123*$E123</f>
        <v>0</v>
      </c>
      <c r="BB123" s="145"/>
      <c r="BC123" s="146">
        <f t="shared" ref="BC123:BC128" si="385">BB123*$E123</f>
        <v>0</v>
      </c>
      <c r="BD123" s="145"/>
      <c r="BE123" s="146">
        <f t="shared" ref="BE123:BE128" si="386">BD123*$E123</f>
        <v>0</v>
      </c>
      <c r="BF123" s="147">
        <f t="shared" ref="BF123:BF128" si="387">SUM(AH123,AJ123,AL123,AN123,AP123,AR123,AT123,AV123,AX123,AZ123,BB123,BD123)</f>
        <v>0</v>
      </c>
      <c r="BG123" s="146">
        <f t="shared" ref="BG123:BG128" si="388">SUM(AI123,AK123,AM123,AO123,AQ123,AS123,AU123,AW123,AY123,BA123,BC123,BE123)</f>
        <v>0</v>
      </c>
      <c r="BH123" s="99"/>
      <c r="BI123" s="100"/>
      <c r="BJ123" s="99"/>
      <c r="BK123" s="100"/>
      <c r="BL123" s="99"/>
      <c r="BM123" s="100"/>
      <c r="BN123" s="99"/>
      <c r="BO123" s="100"/>
      <c r="BP123" s="99"/>
      <c r="BQ123" s="100"/>
      <c r="BR123" s="99"/>
      <c r="BS123" s="100"/>
      <c r="BT123" s="99"/>
      <c r="BU123" s="100"/>
      <c r="BV123" s="99"/>
      <c r="BW123" s="100">
        <f t="shared" ref="BW123:BW128" si="389">BV123*$E123</f>
        <v>0</v>
      </c>
      <c r="BX123" s="99"/>
      <c r="BY123" s="100"/>
      <c r="BZ123" s="99"/>
      <c r="CA123" s="100"/>
      <c r="CB123" s="99"/>
      <c r="CC123" s="100"/>
      <c r="CD123" s="99"/>
      <c r="CE123" s="100"/>
      <c r="CF123" s="101">
        <f t="shared" ref="CF123:CG146" si="390">SUM(BH123,BJ123,BL123,BN123,BP123,BR123,BT123,BV123,BX123,BZ123,CB123,CD123)</f>
        <v>0</v>
      </c>
      <c r="CG123" s="100">
        <f t="shared" si="390"/>
        <v>0</v>
      </c>
    </row>
    <row r="124" spans="1:85" s="148" customFormat="1" ht="19.899999999999999" customHeight="1" x14ac:dyDescent="0.5">
      <c r="A124" s="94">
        <v>98</v>
      </c>
      <c r="B124" s="95" t="s">
        <v>211</v>
      </c>
      <c r="C124" s="95" t="s">
        <v>205</v>
      </c>
      <c r="D124" s="94">
        <f>RANK(BF124,$BF$4:$BF$147)</f>
        <v>20</v>
      </c>
      <c r="E124" s="94">
        <v>1</v>
      </c>
      <c r="F124" s="94" t="s">
        <v>208</v>
      </c>
      <c r="G124" s="94"/>
      <c r="H124" s="94"/>
      <c r="I124" s="146"/>
      <c r="J124" s="94"/>
      <c r="K124" s="146"/>
      <c r="L124" s="94"/>
      <c r="M124" s="146"/>
      <c r="N124" s="94"/>
      <c r="O124" s="146"/>
      <c r="P124" s="94"/>
      <c r="Q124" s="146"/>
      <c r="R124" s="145"/>
      <c r="S124" s="146"/>
      <c r="T124" s="94"/>
      <c r="U124" s="146"/>
      <c r="V124" s="94"/>
      <c r="W124" s="146"/>
      <c r="X124" s="94"/>
      <c r="Y124" s="146"/>
      <c r="Z124" s="94"/>
      <c r="AA124" s="146"/>
      <c r="AB124" s="94"/>
      <c r="AC124" s="146"/>
      <c r="AD124" s="94"/>
      <c r="AE124" s="146"/>
      <c r="AF124" s="147"/>
      <c r="AG124" s="146"/>
      <c r="AH124" s="145"/>
      <c r="AI124" s="146"/>
      <c r="AJ124" s="145"/>
      <c r="AK124" s="146"/>
      <c r="AL124" s="145"/>
      <c r="AM124" s="146"/>
      <c r="AN124" s="145"/>
      <c r="AO124" s="146"/>
      <c r="AP124" s="145"/>
      <c r="AQ124" s="146"/>
      <c r="AR124" s="145"/>
      <c r="AS124" s="146"/>
      <c r="AT124" s="145"/>
      <c r="AU124" s="146"/>
      <c r="AV124" s="145"/>
      <c r="AW124" s="146">
        <f t="shared" si="382"/>
        <v>0</v>
      </c>
      <c r="AX124" s="145"/>
      <c r="AY124" s="146">
        <f t="shared" si="383"/>
        <v>0</v>
      </c>
      <c r="AZ124" s="145"/>
      <c r="BA124" s="146">
        <f t="shared" si="384"/>
        <v>0</v>
      </c>
      <c r="BB124" s="145"/>
      <c r="BC124" s="146">
        <f t="shared" si="385"/>
        <v>0</v>
      </c>
      <c r="BD124" s="145"/>
      <c r="BE124" s="146">
        <f t="shared" si="386"/>
        <v>0</v>
      </c>
      <c r="BF124" s="147">
        <f t="shared" si="387"/>
        <v>0</v>
      </c>
      <c r="BG124" s="146">
        <f t="shared" si="388"/>
        <v>0</v>
      </c>
      <c r="BH124" s="99"/>
      <c r="BI124" s="100"/>
      <c r="BJ124" s="99"/>
      <c r="BK124" s="100"/>
      <c r="BL124" s="99"/>
      <c r="BM124" s="100"/>
      <c r="BN124" s="99"/>
      <c r="BO124" s="100"/>
      <c r="BP124" s="99"/>
      <c r="BQ124" s="100"/>
      <c r="BR124" s="99"/>
      <c r="BS124" s="100"/>
      <c r="BT124" s="99"/>
      <c r="BU124" s="100"/>
      <c r="BV124" s="99"/>
      <c r="BW124" s="100">
        <f t="shared" si="389"/>
        <v>0</v>
      </c>
      <c r="BX124" s="99"/>
      <c r="BY124" s="100"/>
      <c r="BZ124" s="99"/>
      <c r="CA124" s="100"/>
      <c r="CB124" s="99"/>
      <c r="CC124" s="100"/>
      <c r="CD124" s="99"/>
      <c r="CE124" s="100"/>
      <c r="CF124" s="101">
        <f t="shared" si="390"/>
        <v>0</v>
      </c>
      <c r="CG124" s="100">
        <f t="shared" si="390"/>
        <v>0</v>
      </c>
    </row>
    <row r="125" spans="1:85" s="148" customFormat="1" ht="19.899999999999999" customHeight="1" x14ac:dyDescent="0.5">
      <c r="A125" s="94">
        <v>99</v>
      </c>
      <c r="B125" s="95" t="s">
        <v>226</v>
      </c>
      <c r="C125" s="95"/>
      <c r="D125" s="94">
        <f t="shared" ref="D125:D126" si="391">RANK(BF125,$BF$4:$BF$147)</f>
        <v>20</v>
      </c>
      <c r="E125" s="94"/>
      <c r="F125" s="94"/>
      <c r="G125" s="94"/>
      <c r="H125" s="94"/>
      <c r="I125" s="146"/>
      <c r="J125" s="94"/>
      <c r="K125" s="146"/>
      <c r="L125" s="94"/>
      <c r="M125" s="146"/>
      <c r="N125" s="94"/>
      <c r="O125" s="146"/>
      <c r="P125" s="94"/>
      <c r="Q125" s="146"/>
      <c r="R125" s="145"/>
      <c r="S125" s="146"/>
      <c r="T125" s="94"/>
      <c r="U125" s="146"/>
      <c r="V125" s="94"/>
      <c r="W125" s="146"/>
      <c r="X125" s="94"/>
      <c r="Y125" s="146"/>
      <c r="Z125" s="94"/>
      <c r="AA125" s="146"/>
      <c r="AB125" s="94"/>
      <c r="AC125" s="146"/>
      <c r="AD125" s="94"/>
      <c r="AE125" s="146"/>
      <c r="AF125" s="147"/>
      <c r="AG125" s="146"/>
      <c r="AH125" s="145"/>
      <c r="AI125" s="146"/>
      <c r="AJ125" s="145"/>
      <c r="AK125" s="146"/>
      <c r="AL125" s="145"/>
      <c r="AM125" s="146"/>
      <c r="AN125" s="145"/>
      <c r="AO125" s="146"/>
      <c r="AP125" s="145"/>
      <c r="AQ125" s="146"/>
      <c r="AR125" s="145"/>
      <c r="AS125" s="146"/>
      <c r="AT125" s="145"/>
      <c r="AU125" s="146"/>
      <c r="AV125" s="145"/>
      <c r="AW125" s="146"/>
      <c r="AX125" s="145"/>
      <c r="AY125" s="146"/>
      <c r="AZ125" s="145"/>
      <c r="BA125" s="146"/>
      <c r="BB125" s="145"/>
      <c r="BC125" s="146"/>
      <c r="BD125" s="145"/>
      <c r="BE125" s="146"/>
      <c r="BF125" s="147"/>
      <c r="BG125" s="146"/>
      <c r="BH125" s="99"/>
      <c r="BI125" s="100"/>
      <c r="BJ125" s="99"/>
      <c r="BK125" s="100"/>
      <c r="BL125" s="99"/>
      <c r="BM125" s="100"/>
      <c r="BN125" s="99"/>
      <c r="BO125" s="100"/>
      <c r="BP125" s="99"/>
      <c r="BQ125" s="100"/>
      <c r="BR125" s="99"/>
      <c r="BS125" s="100"/>
      <c r="BT125" s="99"/>
      <c r="BU125" s="100"/>
      <c r="BV125" s="99"/>
      <c r="BW125" s="100"/>
      <c r="BX125" s="99"/>
      <c r="BY125" s="100"/>
      <c r="BZ125" s="99"/>
      <c r="CA125" s="100"/>
      <c r="CB125" s="99"/>
      <c r="CC125" s="100"/>
      <c r="CD125" s="99"/>
      <c r="CE125" s="100"/>
      <c r="CF125" s="101"/>
      <c r="CG125" s="100"/>
    </row>
    <row r="126" spans="1:85" s="148" customFormat="1" ht="19.899999999999999" customHeight="1" x14ac:dyDescent="0.5">
      <c r="A126" s="94">
        <v>100</v>
      </c>
      <c r="B126" s="95" t="s">
        <v>227</v>
      </c>
      <c r="C126" s="95"/>
      <c r="D126" s="94">
        <f t="shared" si="391"/>
        <v>20</v>
      </c>
      <c r="E126" s="94"/>
      <c r="F126" s="94"/>
      <c r="G126" s="94"/>
      <c r="H126" s="94"/>
      <c r="I126" s="146"/>
      <c r="J126" s="94"/>
      <c r="K126" s="146"/>
      <c r="L126" s="94"/>
      <c r="M126" s="146"/>
      <c r="N126" s="94"/>
      <c r="O126" s="146"/>
      <c r="P126" s="94"/>
      <c r="Q126" s="146"/>
      <c r="R126" s="145"/>
      <c r="S126" s="146"/>
      <c r="T126" s="94"/>
      <c r="U126" s="146"/>
      <c r="V126" s="94"/>
      <c r="W126" s="146"/>
      <c r="X126" s="94"/>
      <c r="Y126" s="146"/>
      <c r="Z126" s="94"/>
      <c r="AA126" s="146"/>
      <c r="AB126" s="94"/>
      <c r="AC126" s="146"/>
      <c r="AD126" s="94"/>
      <c r="AE126" s="146"/>
      <c r="AF126" s="147"/>
      <c r="AG126" s="146"/>
      <c r="AH126" s="145"/>
      <c r="AI126" s="146"/>
      <c r="AJ126" s="145"/>
      <c r="AK126" s="146"/>
      <c r="AL126" s="145"/>
      <c r="AM126" s="146"/>
      <c r="AN126" s="145"/>
      <c r="AO126" s="146"/>
      <c r="AP126" s="145"/>
      <c r="AQ126" s="146"/>
      <c r="AR126" s="145"/>
      <c r="AS126" s="146"/>
      <c r="AT126" s="145"/>
      <c r="AU126" s="146"/>
      <c r="AV126" s="145"/>
      <c r="AW126" s="146"/>
      <c r="AX126" s="145"/>
      <c r="AY126" s="146"/>
      <c r="AZ126" s="145"/>
      <c r="BA126" s="146"/>
      <c r="BB126" s="145"/>
      <c r="BC126" s="146"/>
      <c r="BD126" s="145"/>
      <c r="BE126" s="146"/>
      <c r="BF126" s="147"/>
      <c r="BG126" s="146"/>
      <c r="BH126" s="99"/>
      <c r="BI126" s="100"/>
      <c r="BJ126" s="99"/>
      <c r="BK126" s="100"/>
      <c r="BL126" s="99"/>
      <c r="BM126" s="100"/>
      <c r="BN126" s="99"/>
      <c r="BO126" s="100"/>
      <c r="BP126" s="99"/>
      <c r="BQ126" s="100"/>
      <c r="BR126" s="99"/>
      <c r="BS126" s="100"/>
      <c r="BT126" s="99"/>
      <c r="BU126" s="100"/>
      <c r="BV126" s="99"/>
      <c r="BW126" s="100"/>
      <c r="BX126" s="99"/>
      <c r="BY126" s="100"/>
      <c r="BZ126" s="99"/>
      <c r="CA126" s="100"/>
      <c r="CB126" s="99"/>
      <c r="CC126" s="100"/>
      <c r="CD126" s="99"/>
      <c r="CE126" s="100"/>
      <c r="CF126" s="101"/>
      <c r="CG126" s="100"/>
    </row>
    <row r="127" spans="1:85" s="148" customFormat="1" ht="19.899999999999999" customHeight="1" x14ac:dyDescent="0.5">
      <c r="A127" s="94">
        <v>101</v>
      </c>
      <c r="B127" s="95" t="s">
        <v>209</v>
      </c>
      <c r="C127" s="95" t="s">
        <v>205</v>
      </c>
      <c r="D127" s="94">
        <f t="shared" ref="D127:D139" si="392">RANK(BF127,$BF$4:$BF$147)</f>
        <v>16</v>
      </c>
      <c r="E127" s="94">
        <v>1</v>
      </c>
      <c r="F127" s="94" t="s">
        <v>210</v>
      </c>
      <c r="G127" s="94">
        <v>1850</v>
      </c>
      <c r="H127" s="94"/>
      <c r="I127" s="146"/>
      <c r="J127" s="94"/>
      <c r="K127" s="146"/>
      <c r="L127" s="94"/>
      <c r="M127" s="146"/>
      <c r="N127" s="94"/>
      <c r="O127" s="146"/>
      <c r="P127" s="94"/>
      <c r="Q127" s="146"/>
      <c r="R127" s="145"/>
      <c r="S127" s="146"/>
      <c r="T127" s="94"/>
      <c r="U127" s="146"/>
      <c r="V127" s="94"/>
      <c r="W127" s="146"/>
      <c r="X127" s="94"/>
      <c r="Y127" s="146"/>
      <c r="Z127" s="94"/>
      <c r="AA127" s="146"/>
      <c r="AB127" s="94"/>
      <c r="AC127" s="146"/>
      <c r="AD127" s="94"/>
      <c r="AE127" s="146"/>
      <c r="AF127" s="147"/>
      <c r="AG127" s="146"/>
      <c r="AH127" s="145"/>
      <c r="AI127" s="146"/>
      <c r="AJ127" s="145"/>
      <c r="AK127" s="146"/>
      <c r="AL127" s="145"/>
      <c r="AM127" s="146"/>
      <c r="AN127" s="145"/>
      <c r="AO127" s="146"/>
      <c r="AP127" s="145"/>
      <c r="AQ127" s="146"/>
      <c r="AR127" s="145"/>
      <c r="AS127" s="146"/>
      <c r="AT127" s="145"/>
      <c r="AU127" s="146"/>
      <c r="AV127" s="145"/>
      <c r="AW127" s="146">
        <f t="shared" si="382"/>
        <v>0</v>
      </c>
      <c r="AX127" s="145"/>
      <c r="AY127" s="146">
        <f t="shared" si="383"/>
        <v>0</v>
      </c>
      <c r="AZ127" s="145"/>
      <c r="BA127" s="146">
        <f t="shared" si="384"/>
        <v>0</v>
      </c>
      <c r="BB127" s="145">
        <v>132</v>
      </c>
      <c r="BC127" s="146">
        <f t="shared" si="385"/>
        <v>132</v>
      </c>
      <c r="BD127" s="145"/>
      <c r="BE127" s="146">
        <f t="shared" si="386"/>
        <v>0</v>
      </c>
      <c r="BF127" s="147">
        <f t="shared" si="387"/>
        <v>132</v>
      </c>
      <c r="BG127" s="146">
        <f t="shared" si="388"/>
        <v>132</v>
      </c>
      <c r="BH127" s="99"/>
      <c r="BI127" s="97">
        <f t="shared" ref="BI127:BI130" si="393">BH127*$E127</f>
        <v>0</v>
      </c>
      <c r="BJ127" s="99"/>
      <c r="BK127" s="100"/>
      <c r="BL127" s="99"/>
      <c r="BM127" s="100"/>
      <c r="BN127" s="99"/>
      <c r="BO127" s="100"/>
      <c r="BP127" s="99"/>
      <c r="BQ127" s="100"/>
      <c r="BR127" s="99"/>
      <c r="BS127" s="100"/>
      <c r="BT127" s="99"/>
      <c r="BU127" s="100"/>
      <c r="BV127" s="99"/>
      <c r="BW127" s="100">
        <f t="shared" si="389"/>
        <v>0</v>
      </c>
      <c r="BX127" s="99"/>
      <c r="BY127" s="100"/>
      <c r="BZ127" s="99"/>
      <c r="CA127" s="100"/>
      <c r="CB127" s="99"/>
      <c r="CC127" s="100"/>
      <c r="CD127" s="99"/>
      <c r="CE127" s="100"/>
      <c r="CF127" s="101">
        <f t="shared" si="390"/>
        <v>0</v>
      </c>
      <c r="CG127" s="100">
        <f t="shared" si="390"/>
        <v>0</v>
      </c>
    </row>
    <row r="128" spans="1:85" s="148" customFormat="1" ht="19.899999999999999" customHeight="1" x14ac:dyDescent="0.5">
      <c r="A128" s="94">
        <v>102</v>
      </c>
      <c r="B128" s="95" t="s">
        <v>209</v>
      </c>
      <c r="C128" s="95" t="s">
        <v>74</v>
      </c>
      <c r="D128" s="94">
        <f t="shared" si="392"/>
        <v>13</v>
      </c>
      <c r="E128" s="94">
        <v>0.68</v>
      </c>
      <c r="F128" s="94" t="s">
        <v>210</v>
      </c>
      <c r="G128" s="94">
        <v>1800</v>
      </c>
      <c r="H128" s="94"/>
      <c r="I128" s="146"/>
      <c r="J128" s="94"/>
      <c r="K128" s="146"/>
      <c r="L128" s="94"/>
      <c r="M128" s="146"/>
      <c r="N128" s="94"/>
      <c r="O128" s="146"/>
      <c r="P128" s="94"/>
      <c r="Q128" s="146"/>
      <c r="R128" s="145"/>
      <c r="S128" s="146"/>
      <c r="T128" s="94"/>
      <c r="U128" s="146"/>
      <c r="V128" s="94"/>
      <c r="W128" s="146"/>
      <c r="X128" s="94"/>
      <c r="Y128" s="146"/>
      <c r="Z128" s="94"/>
      <c r="AA128" s="146"/>
      <c r="AB128" s="94"/>
      <c r="AC128" s="146"/>
      <c r="AD128" s="94"/>
      <c r="AE128" s="146"/>
      <c r="AF128" s="147"/>
      <c r="AG128" s="146"/>
      <c r="AH128" s="145"/>
      <c r="AI128" s="146"/>
      <c r="AJ128" s="145"/>
      <c r="AK128" s="146"/>
      <c r="AL128" s="145"/>
      <c r="AM128" s="146"/>
      <c r="AN128" s="145"/>
      <c r="AO128" s="146"/>
      <c r="AP128" s="145"/>
      <c r="AQ128" s="146"/>
      <c r="AR128" s="145"/>
      <c r="AS128" s="146"/>
      <c r="AT128" s="145"/>
      <c r="AU128" s="146"/>
      <c r="AV128" s="145">
        <v>256</v>
      </c>
      <c r="AW128" s="146">
        <f t="shared" si="382"/>
        <v>174.08</v>
      </c>
      <c r="AX128" s="145">
        <v>135</v>
      </c>
      <c r="AY128" s="146">
        <f t="shared" si="383"/>
        <v>91.800000000000011</v>
      </c>
      <c r="AZ128" s="145">
        <v>30</v>
      </c>
      <c r="BA128" s="146">
        <f t="shared" si="384"/>
        <v>20.400000000000002</v>
      </c>
      <c r="BB128" s="145">
        <v>12</v>
      </c>
      <c r="BC128" s="146">
        <f t="shared" si="385"/>
        <v>8.16</v>
      </c>
      <c r="BD128" s="145">
        <v>3</v>
      </c>
      <c r="BE128" s="146">
        <f t="shared" si="386"/>
        <v>2.04</v>
      </c>
      <c r="BF128" s="147">
        <f t="shared" si="387"/>
        <v>436</v>
      </c>
      <c r="BG128" s="146">
        <f t="shared" si="388"/>
        <v>296.48</v>
      </c>
      <c r="BH128" s="99">
        <v>12</v>
      </c>
      <c r="BI128" s="100">
        <f t="shared" si="393"/>
        <v>8.16</v>
      </c>
      <c r="BJ128" s="99"/>
      <c r="BK128" s="100"/>
      <c r="BL128" s="99"/>
      <c r="BM128" s="100"/>
      <c r="BN128" s="99"/>
      <c r="BO128" s="100"/>
      <c r="BP128" s="99"/>
      <c r="BQ128" s="100"/>
      <c r="BR128" s="99"/>
      <c r="BS128" s="100"/>
      <c r="BT128" s="99"/>
      <c r="BU128" s="100"/>
      <c r="BV128" s="99"/>
      <c r="BW128" s="100">
        <f t="shared" si="389"/>
        <v>0</v>
      </c>
      <c r="BX128" s="99"/>
      <c r="BY128" s="100">
        <f t="shared" ref="BY128" si="394">BX128*$E128</f>
        <v>0</v>
      </c>
      <c r="BZ128" s="99"/>
      <c r="CA128" s="100">
        <f t="shared" ref="CA128" si="395">BZ128*$E128</f>
        <v>0</v>
      </c>
      <c r="CB128" s="99"/>
      <c r="CC128" s="100"/>
      <c r="CD128" s="99"/>
      <c r="CE128" s="100"/>
      <c r="CF128" s="101">
        <f t="shared" si="390"/>
        <v>12</v>
      </c>
      <c r="CG128" s="100">
        <f t="shared" si="390"/>
        <v>8.16</v>
      </c>
    </row>
    <row r="129" spans="1:85" s="148" customFormat="1" ht="19.899999999999999" customHeight="1" x14ac:dyDescent="0.5">
      <c r="A129" s="94">
        <v>103</v>
      </c>
      <c r="B129" s="95" t="s">
        <v>209</v>
      </c>
      <c r="C129" s="95" t="s">
        <v>74</v>
      </c>
      <c r="D129" s="94">
        <f t="shared" si="392"/>
        <v>20</v>
      </c>
      <c r="E129" s="94">
        <v>0.64</v>
      </c>
      <c r="F129" s="94" t="s">
        <v>206</v>
      </c>
      <c r="G129" s="94">
        <v>1800</v>
      </c>
      <c r="H129" s="94"/>
      <c r="I129" s="146"/>
      <c r="J129" s="94"/>
      <c r="K129" s="146"/>
      <c r="L129" s="94"/>
      <c r="M129" s="146"/>
      <c r="N129" s="94"/>
      <c r="O129" s="146"/>
      <c r="P129" s="94"/>
      <c r="Q129" s="146"/>
      <c r="R129" s="145"/>
      <c r="S129" s="146"/>
      <c r="T129" s="94"/>
      <c r="U129" s="146"/>
      <c r="V129" s="94"/>
      <c r="W129" s="146"/>
      <c r="X129" s="94"/>
      <c r="Y129" s="146"/>
      <c r="Z129" s="94"/>
      <c r="AA129" s="146"/>
      <c r="AB129" s="94"/>
      <c r="AC129" s="146"/>
      <c r="AD129" s="94"/>
      <c r="AE129" s="146"/>
      <c r="AF129" s="147"/>
      <c r="AG129" s="146"/>
      <c r="AH129" s="145"/>
      <c r="AI129" s="146"/>
      <c r="AJ129" s="145"/>
      <c r="AK129" s="146"/>
      <c r="AL129" s="145"/>
      <c r="AM129" s="146"/>
      <c r="AN129" s="145"/>
      <c r="AO129" s="146"/>
      <c r="AP129" s="145"/>
      <c r="AQ129" s="146"/>
      <c r="AR129" s="145"/>
      <c r="AS129" s="146"/>
      <c r="AT129" s="145"/>
      <c r="AU129" s="146"/>
      <c r="AV129" s="145"/>
      <c r="AW129" s="146"/>
      <c r="AX129" s="145"/>
      <c r="AY129" s="146"/>
      <c r="AZ129" s="145"/>
      <c r="BA129" s="146"/>
      <c r="BB129" s="145"/>
      <c r="BC129" s="146"/>
      <c r="BD129" s="145"/>
      <c r="BE129" s="146"/>
      <c r="BF129" s="147">
        <f t="shared" ref="BF129" si="396">SUM(AH129,AJ129,AL129,AN129,AP129,AR129,AT129,AV129,AX129,AZ129,BB129,BD129)</f>
        <v>0</v>
      </c>
      <c r="BG129" s="146">
        <f t="shared" ref="BG129" si="397">SUM(AI129,AK129,AM129,AO129,AQ129,AS129,AU129,AW129,AY129,BA129,BC129,BE129)</f>
        <v>0</v>
      </c>
      <c r="BH129" s="99"/>
      <c r="BI129" s="100">
        <f t="shared" si="393"/>
        <v>0</v>
      </c>
      <c r="BJ129" s="99"/>
      <c r="BK129" s="100"/>
      <c r="BL129" s="99"/>
      <c r="BM129" s="100"/>
      <c r="BN129" s="99"/>
      <c r="BO129" s="100"/>
      <c r="BP129" s="99"/>
      <c r="BQ129" s="100"/>
      <c r="BR129" s="99"/>
      <c r="BS129" s="100"/>
      <c r="BT129" s="99"/>
      <c r="BU129" s="100"/>
      <c r="BV129" s="99"/>
      <c r="BW129" s="100"/>
      <c r="BX129" s="99"/>
      <c r="BY129" s="100"/>
      <c r="BZ129" s="99"/>
      <c r="CA129" s="100"/>
      <c r="CB129" s="99"/>
      <c r="CC129" s="100"/>
      <c r="CD129" s="99"/>
      <c r="CE129" s="100"/>
      <c r="CF129" s="101">
        <f t="shared" si="390"/>
        <v>0</v>
      </c>
      <c r="CG129" s="100">
        <f t="shared" si="390"/>
        <v>0</v>
      </c>
    </row>
    <row r="130" spans="1:85" s="148" customFormat="1" ht="19.899999999999999" customHeight="1" x14ac:dyDescent="0.5">
      <c r="A130" s="94">
        <v>104</v>
      </c>
      <c r="B130" s="95" t="s">
        <v>151</v>
      </c>
      <c r="C130" s="95" t="s">
        <v>77</v>
      </c>
      <c r="D130" s="94">
        <f t="shared" si="392"/>
        <v>19</v>
      </c>
      <c r="E130" s="94">
        <v>1</v>
      </c>
      <c r="F130" s="94" t="s">
        <v>152</v>
      </c>
      <c r="G130" s="94">
        <v>2100</v>
      </c>
      <c r="H130" s="94"/>
      <c r="I130" s="160">
        <f t="shared" ref="I130" si="398">H130*$E130</f>
        <v>0</v>
      </c>
      <c r="J130" s="94"/>
      <c r="K130" s="160">
        <f t="shared" ref="K130" si="399">J130*$E130</f>
        <v>0</v>
      </c>
      <c r="L130" s="94"/>
      <c r="M130" s="160">
        <f t="shared" ref="M130" si="400">L130*$E130</f>
        <v>0</v>
      </c>
      <c r="N130" s="94">
        <v>20</v>
      </c>
      <c r="O130" s="160">
        <f t="shared" ref="O130" si="401">N130*$E130</f>
        <v>20</v>
      </c>
      <c r="P130" s="94"/>
      <c r="Q130" s="160">
        <f t="shared" ref="Q130" si="402">P130*$E130</f>
        <v>0</v>
      </c>
      <c r="R130" s="171"/>
      <c r="S130" s="146">
        <f t="shared" ref="S130:S137" si="403">R130*$E130</f>
        <v>0</v>
      </c>
      <c r="T130" s="94"/>
      <c r="U130" s="160">
        <f t="shared" ref="U130" si="404">T130*$E130</f>
        <v>0</v>
      </c>
      <c r="V130" s="94"/>
      <c r="W130" s="160">
        <f t="shared" ref="W130" si="405">V130*$E130</f>
        <v>0</v>
      </c>
      <c r="X130" s="94"/>
      <c r="Y130" s="160">
        <f t="shared" ref="Y130" si="406">X130*$E130</f>
        <v>0</v>
      </c>
      <c r="Z130" s="94"/>
      <c r="AA130" s="160">
        <f t="shared" ref="AA130" si="407">Z130*$E130</f>
        <v>0</v>
      </c>
      <c r="AB130" s="94"/>
      <c r="AC130" s="160">
        <f t="shared" ref="AC130" si="408">AB130*$E130</f>
        <v>0</v>
      </c>
      <c r="AD130" s="94"/>
      <c r="AE130" s="160">
        <f t="shared" ref="AE130" si="409">AD130*$E130</f>
        <v>0</v>
      </c>
      <c r="AF130" s="147">
        <f t="shared" ref="AF130:AF137" si="410">SUM(H130,J130,L130,N130,P130,R130,T130,V130,X130,Z130,AB130,AD130)</f>
        <v>20</v>
      </c>
      <c r="AG130" s="146">
        <f t="shared" ref="AG130:AG137" si="411">SUM(I130,K130,M130,O130,Q130,S130,U130,W130,Y130,AA130,AC130,AE130)</f>
        <v>20</v>
      </c>
      <c r="AH130" s="159"/>
      <c r="AI130" s="160">
        <f t="shared" ref="AI130" si="412">AH130*$E130</f>
        <v>0</v>
      </c>
      <c r="AJ130" s="161"/>
      <c r="AK130" s="160">
        <f t="shared" ref="AK130" si="413">AJ130*$E130</f>
        <v>0</v>
      </c>
      <c r="AL130" s="145">
        <v>20</v>
      </c>
      <c r="AM130" s="146">
        <f t="shared" si="246"/>
        <v>20</v>
      </c>
      <c r="AN130" s="145"/>
      <c r="AO130" s="146">
        <f t="shared" si="247"/>
        <v>0</v>
      </c>
      <c r="AP130" s="145"/>
      <c r="AQ130" s="146">
        <f t="shared" si="248"/>
        <v>0</v>
      </c>
      <c r="AR130" s="145"/>
      <c r="AS130" s="146">
        <f t="shared" si="249"/>
        <v>0</v>
      </c>
      <c r="AT130" s="145"/>
      <c r="AU130" s="146">
        <f t="shared" si="250"/>
        <v>0</v>
      </c>
      <c r="AV130" s="145"/>
      <c r="AW130" s="146">
        <f t="shared" si="251"/>
        <v>0</v>
      </c>
      <c r="AX130" s="145"/>
      <c r="AY130" s="146">
        <f t="shared" si="252"/>
        <v>0</v>
      </c>
      <c r="AZ130" s="145"/>
      <c r="BA130" s="146">
        <f t="shared" si="253"/>
        <v>0</v>
      </c>
      <c r="BB130" s="145"/>
      <c r="BC130" s="146">
        <f t="shared" si="254"/>
        <v>0</v>
      </c>
      <c r="BD130" s="145"/>
      <c r="BE130" s="146">
        <f t="shared" si="255"/>
        <v>0</v>
      </c>
      <c r="BF130" s="147">
        <f t="shared" si="354"/>
        <v>20</v>
      </c>
      <c r="BG130" s="146">
        <f t="shared" si="354"/>
        <v>20</v>
      </c>
      <c r="BH130" s="96"/>
      <c r="BI130" s="100">
        <f t="shared" si="393"/>
        <v>0</v>
      </c>
      <c r="BJ130" s="99"/>
      <c r="BK130" s="100">
        <f t="shared" ref="BK130:BK137" si="414">BJ130*$E130</f>
        <v>0</v>
      </c>
      <c r="BL130" s="99"/>
      <c r="BM130" s="100">
        <f t="shared" ref="BM130:BM137" si="415">BL130*$E130</f>
        <v>0</v>
      </c>
      <c r="BN130" s="99"/>
      <c r="BO130" s="100">
        <f t="shared" ref="BO130:BO137" si="416">BN130*$E130</f>
        <v>0</v>
      </c>
      <c r="BP130" s="99"/>
      <c r="BQ130" s="100">
        <f t="shared" ref="BQ130:BQ137" si="417">BP130*$E130</f>
        <v>0</v>
      </c>
      <c r="BR130" s="99"/>
      <c r="BS130" s="100">
        <f t="shared" ref="BS130:BS137" si="418">BR130*$E130</f>
        <v>0</v>
      </c>
      <c r="BT130" s="99"/>
      <c r="BU130" s="100">
        <f t="shared" ref="BU130:BU137" si="419">BT130*$E130</f>
        <v>0</v>
      </c>
      <c r="BV130" s="99"/>
      <c r="BW130" s="100">
        <f t="shared" ref="BW130:BW137" si="420">BV130*$E130</f>
        <v>0</v>
      </c>
      <c r="BX130" s="99"/>
      <c r="BY130" s="100">
        <f t="shared" ref="BY130:BY137" si="421">BX130*$E130</f>
        <v>0</v>
      </c>
      <c r="BZ130" s="99"/>
      <c r="CA130" s="100">
        <f t="shared" ref="CA130:CA137" si="422">BZ130*$E130</f>
        <v>0</v>
      </c>
      <c r="CB130" s="99"/>
      <c r="CC130" s="100">
        <f t="shared" ref="CC130:CC137" si="423">CB130*$E130</f>
        <v>0</v>
      </c>
      <c r="CD130" s="99"/>
      <c r="CE130" s="100">
        <f t="shared" ref="CE130:CE137" si="424">CD130*$E130</f>
        <v>0</v>
      </c>
      <c r="CF130" s="101">
        <f t="shared" si="390"/>
        <v>0</v>
      </c>
      <c r="CG130" s="100">
        <f t="shared" si="390"/>
        <v>0</v>
      </c>
    </row>
    <row r="131" spans="1:85" s="148" customFormat="1" ht="19.899999999999999" customHeight="1" x14ac:dyDescent="0.5">
      <c r="A131" s="94">
        <v>105</v>
      </c>
      <c r="B131" s="95" t="s">
        <v>153</v>
      </c>
      <c r="C131" s="95" t="s">
        <v>77</v>
      </c>
      <c r="D131" s="94">
        <f t="shared" si="392"/>
        <v>20</v>
      </c>
      <c r="E131" s="94">
        <v>1</v>
      </c>
      <c r="F131" s="94" t="s">
        <v>83</v>
      </c>
      <c r="G131" s="94"/>
      <c r="H131" s="94"/>
      <c r="I131" s="146">
        <f t="shared" si="232"/>
        <v>0</v>
      </c>
      <c r="J131" s="94"/>
      <c r="K131" s="146">
        <f t="shared" si="233"/>
        <v>0</v>
      </c>
      <c r="L131" s="94"/>
      <c r="M131" s="146">
        <f t="shared" si="234"/>
        <v>0</v>
      </c>
      <c r="N131" s="94"/>
      <c r="O131" s="146">
        <f t="shared" si="235"/>
        <v>0</v>
      </c>
      <c r="P131" s="94"/>
      <c r="Q131" s="146">
        <f t="shared" si="236"/>
        <v>0</v>
      </c>
      <c r="R131" s="145"/>
      <c r="S131" s="146">
        <f t="shared" si="403"/>
        <v>0</v>
      </c>
      <c r="T131" s="94"/>
      <c r="U131" s="146">
        <f t="shared" si="237"/>
        <v>0</v>
      </c>
      <c r="V131" s="94"/>
      <c r="W131" s="146">
        <f t="shared" si="238"/>
        <v>0</v>
      </c>
      <c r="X131" s="94"/>
      <c r="Y131" s="146">
        <f t="shared" si="239"/>
        <v>0</v>
      </c>
      <c r="Z131" s="94"/>
      <c r="AA131" s="146">
        <f t="shared" si="240"/>
        <v>0</v>
      </c>
      <c r="AB131" s="94"/>
      <c r="AC131" s="146">
        <f t="shared" si="241"/>
        <v>0</v>
      </c>
      <c r="AD131" s="94"/>
      <c r="AE131" s="146">
        <f t="shared" si="242"/>
        <v>0</v>
      </c>
      <c r="AF131" s="147">
        <f t="shared" si="410"/>
        <v>0</v>
      </c>
      <c r="AG131" s="146">
        <f t="shared" si="411"/>
        <v>0</v>
      </c>
      <c r="AH131" s="145"/>
      <c r="AI131" s="146">
        <f t="shared" si="245"/>
        <v>0</v>
      </c>
      <c r="AJ131" s="145"/>
      <c r="AK131" s="146">
        <f t="shared" si="246"/>
        <v>0</v>
      </c>
      <c r="AL131" s="145"/>
      <c r="AM131" s="146">
        <f t="shared" si="246"/>
        <v>0</v>
      </c>
      <c r="AN131" s="145"/>
      <c r="AO131" s="146">
        <f t="shared" si="247"/>
        <v>0</v>
      </c>
      <c r="AP131" s="145"/>
      <c r="AQ131" s="146">
        <f t="shared" si="248"/>
        <v>0</v>
      </c>
      <c r="AR131" s="145"/>
      <c r="AS131" s="146">
        <f t="shared" si="249"/>
        <v>0</v>
      </c>
      <c r="AT131" s="145"/>
      <c r="AU131" s="146">
        <f t="shared" si="250"/>
        <v>0</v>
      </c>
      <c r="AV131" s="145"/>
      <c r="AW131" s="146">
        <f t="shared" si="251"/>
        <v>0</v>
      </c>
      <c r="AX131" s="145"/>
      <c r="AY131" s="146">
        <f t="shared" si="252"/>
        <v>0</v>
      </c>
      <c r="AZ131" s="145"/>
      <c r="BA131" s="146">
        <f t="shared" si="253"/>
        <v>0</v>
      </c>
      <c r="BB131" s="145"/>
      <c r="BC131" s="146">
        <f t="shared" si="254"/>
        <v>0</v>
      </c>
      <c r="BD131" s="145"/>
      <c r="BE131" s="146">
        <f t="shared" si="255"/>
        <v>0</v>
      </c>
      <c r="BF131" s="147">
        <f t="shared" si="354"/>
        <v>0</v>
      </c>
      <c r="BG131" s="146">
        <f t="shared" si="354"/>
        <v>0</v>
      </c>
      <c r="BH131" s="99"/>
      <c r="BI131" s="100">
        <f t="shared" ref="BI131:BI137" si="425">BH131*$E131</f>
        <v>0</v>
      </c>
      <c r="BJ131" s="99"/>
      <c r="BK131" s="100">
        <f t="shared" si="414"/>
        <v>0</v>
      </c>
      <c r="BL131" s="99"/>
      <c r="BM131" s="100">
        <f t="shared" si="415"/>
        <v>0</v>
      </c>
      <c r="BN131" s="99"/>
      <c r="BO131" s="100">
        <f t="shared" si="416"/>
        <v>0</v>
      </c>
      <c r="BP131" s="99"/>
      <c r="BQ131" s="100">
        <f t="shared" si="417"/>
        <v>0</v>
      </c>
      <c r="BR131" s="99"/>
      <c r="BS131" s="100">
        <f t="shared" si="418"/>
        <v>0</v>
      </c>
      <c r="BT131" s="99"/>
      <c r="BU131" s="100">
        <f t="shared" si="419"/>
        <v>0</v>
      </c>
      <c r="BV131" s="99"/>
      <c r="BW131" s="100">
        <f t="shared" si="420"/>
        <v>0</v>
      </c>
      <c r="BX131" s="99"/>
      <c r="BY131" s="100">
        <f t="shared" si="421"/>
        <v>0</v>
      </c>
      <c r="BZ131" s="99"/>
      <c r="CA131" s="100">
        <f t="shared" si="422"/>
        <v>0</v>
      </c>
      <c r="CB131" s="99"/>
      <c r="CC131" s="100">
        <f t="shared" si="423"/>
        <v>0</v>
      </c>
      <c r="CD131" s="99"/>
      <c r="CE131" s="100">
        <f t="shared" si="424"/>
        <v>0</v>
      </c>
      <c r="CF131" s="101">
        <f t="shared" si="390"/>
        <v>0</v>
      </c>
      <c r="CG131" s="100">
        <f t="shared" si="390"/>
        <v>0</v>
      </c>
    </row>
    <row r="132" spans="1:85" s="148" customFormat="1" ht="19.899999999999999" customHeight="1" x14ac:dyDescent="0.5">
      <c r="A132" s="94">
        <v>106</v>
      </c>
      <c r="B132" s="95" t="s">
        <v>154</v>
      </c>
      <c r="C132" s="95" t="s">
        <v>74</v>
      </c>
      <c r="D132" s="94">
        <f t="shared" si="392"/>
        <v>20</v>
      </c>
      <c r="E132" s="94">
        <v>0.64</v>
      </c>
      <c r="F132" s="94" t="s">
        <v>85</v>
      </c>
      <c r="G132" s="94">
        <v>1350</v>
      </c>
      <c r="H132" s="94"/>
      <c r="I132" s="146">
        <f t="shared" si="232"/>
        <v>0</v>
      </c>
      <c r="J132" s="94"/>
      <c r="K132" s="146">
        <f t="shared" si="233"/>
        <v>0</v>
      </c>
      <c r="L132" s="94"/>
      <c r="M132" s="146">
        <f t="shared" si="234"/>
        <v>0</v>
      </c>
      <c r="N132" s="94"/>
      <c r="O132" s="146">
        <f t="shared" si="235"/>
        <v>0</v>
      </c>
      <c r="P132" s="94"/>
      <c r="Q132" s="146">
        <f t="shared" si="236"/>
        <v>0</v>
      </c>
      <c r="R132" s="145"/>
      <c r="S132" s="146">
        <f t="shared" si="403"/>
        <v>0</v>
      </c>
      <c r="T132" s="94"/>
      <c r="U132" s="146">
        <f t="shared" si="237"/>
        <v>0</v>
      </c>
      <c r="V132" s="94"/>
      <c r="W132" s="146">
        <f t="shared" si="238"/>
        <v>0</v>
      </c>
      <c r="X132" s="94"/>
      <c r="Y132" s="146">
        <f t="shared" si="239"/>
        <v>0</v>
      </c>
      <c r="Z132" s="94"/>
      <c r="AA132" s="146">
        <f t="shared" si="240"/>
        <v>0</v>
      </c>
      <c r="AB132" s="94"/>
      <c r="AC132" s="146">
        <f t="shared" si="241"/>
        <v>0</v>
      </c>
      <c r="AD132" s="94"/>
      <c r="AE132" s="146">
        <f t="shared" si="242"/>
        <v>0</v>
      </c>
      <c r="AF132" s="147">
        <f t="shared" si="410"/>
        <v>0</v>
      </c>
      <c r="AG132" s="146">
        <f t="shared" si="411"/>
        <v>0</v>
      </c>
      <c r="AH132" s="145"/>
      <c r="AI132" s="146">
        <f t="shared" si="245"/>
        <v>0</v>
      </c>
      <c r="AJ132" s="145"/>
      <c r="AK132" s="146">
        <f t="shared" si="246"/>
        <v>0</v>
      </c>
      <c r="AL132" s="145"/>
      <c r="AM132" s="146">
        <f t="shared" si="246"/>
        <v>0</v>
      </c>
      <c r="AN132" s="145"/>
      <c r="AO132" s="146">
        <f t="shared" si="247"/>
        <v>0</v>
      </c>
      <c r="AP132" s="145"/>
      <c r="AQ132" s="146">
        <f t="shared" si="248"/>
        <v>0</v>
      </c>
      <c r="AR132" s="145"/>
      <c r="AS132" s="146">
        <f t="shared" si="249"/>
        <v>0</v>
      </c>
      <c r="AT132" s="145"/>
      <c r="AU132" s="146">
        <f t="shared" si="250"/>
        <v>0</v>
      </c>
      <c r="AV132" s="145"/>
      <c r="AW132" s="146">
        <f t="shared" si="251"/>
        <v>0</v>
      </c>
      <c r="AX132" s="145"/>
      <c r="AY132" s="146">
        <f t="shared" si="252"/>
        <v>0</v>
      </c>
      <c r="AZ132" s="145"/>
      <c r="BA132" s="146">
        <f t="shared" si="253"/>
        <v>0</v>
      </c>
      <c r="BB132" s="145"/>
      <c r="BC132" s="146">
        <f t="shared" si="254"/>
        <v>0</v>
      </c>
      <c r="BD132" s="145"/>
      <c r="BE132" s="146">
        <f t="shared" si="255"/>
        <v>0</v>
      </c>
      <c r="BF132" s="147">
        <f t="shared" si="354"/>
        <v>0</v>
      </c>
      <c r="BG132" s="146">
        <f t="shared" si="354"/>
        <v>0</v>
      </c>
      <c r="BH132" s="99"/>
      <c r="BI132" s="100">
        <f t="shared" si="425"/>
        <v>0</v>
      </c>
      <c r="BJ132" s="99"/>
      <c r="BK132" s="100">
        <f t="shared" si="414"/>
        <v>0</v>
      </c>
      <c r="BL132" s="99"/>
      <c r="BM132" s="100">
        <f t="shared" si="415"/>
        <v>0</v>
      </c>
      <c r="BN132" s="99"/>
      <c r="BO132" s="100">
        <f t="shared" si="416"/>
        <v>0</v>
      </c>
      <c r="BP132" s="99"/>
      <c r="BQ132" s="100">
        <f t="shared" si="417"/>
        <v>0</v>
      </c>
      <c r="BR132" s="99"/>
      <c r="BS132" s="100">
        <f t="shared" si="418"/>
        <v>0</v>
      </c>
      <c r="BT132" s="99"/>
      <c r="BU132" s="100">
        <f t="shared" si="419"/>
        <v>0</v>
      </c>
      <c r="BV132" s="99"/>
      <c r="BW132" s="100">
        <f t="shared" si="420"/>
        <v>0</v>
      </c>
      <c r="BX132" s="99"/>
      <c r="BY132" s="100">
        <f t="shared" si="421"/>
        <v>0</v>
      </c>
      <c r="BZ132" s="99"/>
      <c r="CA132" s="100">
        <f t="shared" si="422"/>
        <v>0</v>
      </c>
      <c r="CB132" s="99"/>
      <c r="CC132" s="100">
        <f t="shared" si="423"/>
        <v>0</v>
      </c>
      <c r="CD132" s="99"/>
      <c r="CE132" s="100">
        <f t="shared" si="424"/>
        <v>0</v>
      </c>
      <c r="CF132" s="101">
        <f t="shared" si="390"/>
        <v>0</v>
      </c>
      <c r="CG132" s="100">
        <f t="shared" si="390"/>
        <v>0</v>
      </c>
    </row>
    <row r="133" spans="1:85" s="148" customFormat="1" ht="19.899999999999999" customHeight="1" x14ac:dyDescent="0.5">
      <c r="A133" s="94">
        <v>107</v>
      </c>
      <c r="B133" s="95" t="s">
        <v>156</v>
      </c>
      <c r="C133" s="95" t="s">
        <v>74</v>
      </c>
      <c r="D133" s="94">
        <f t="shared" si="392"/>
        <v>20</v>
      </c>
      <c r="E133" s="94">
        <v>0.64</v>
      </c>
      <c r="F133" s="94" t="s">
        <v>85</v>
      </c>
      <c r="G133" s="94"/>
      <c r="H133" s="94"/>
      <c r="I133" s="146">
        <f t="shared" si="232"/>
        <v>0</v>
      </c>
      <c r="J133" s="94"/>
      <c r="K133" s="146">
        <f t="shared" si="233"/>
        <v>0</v>
      </c>
      <c r="L133" s="94"/>
      <c r="M133" s="146">
        <f t="shared" si="234"/>
        <v>0</v>
      </c>
      <c r="N133" s="94"/>
      <c r="O133" s="146">
        <f t="shared" si="235"/>
        <v>0</v>
      </c>
      <c r="P133" s="94"/>
      <c r="Q133" s="146">
        <f t="shared" si="236"/>
        <v>0</v>
      </c>
      <c r="R133" s="145"/>
      <c r="S133" s="146">
        <f t="shared" si="403"/>
        <v>0</v>
      </c>
      <c r="T133" s="94"/>
      <c r="U133" s="146">
        <f t="shared" si="237"/>
        <v>0</v>
      </c>
      <c r="V133" s="94"/>
      <c r="W133" s="146">
        <f t="shared" si="238"/>
        <v>0</v>
      </c>
      <c r="X133" s="94"/>
      <c r="Y133" s="146">
        <f t="shared" si="239"/>
        <v>0</v>
      </c>
      <c r="Z133" s="94"/>
      <c r="AA133" s="146">
        <f t="shared" si="240"/>
        <v>0</v>
      </c>
      <c r="AB133" s="94"/>
      <c r="AC133" s="146">
        <f t="shared" si="241"/>
        <v>0</v>
      </c>
      <c r="AD133" s="94"/>
      <c r="AE133" s="146">
        <f t="shared" si="242"/>
        <v>0</v>
      </c>
      <c r="AF133" s="147">
        <f t="shared" si="410"/>
        <v>0</v>
      </c>
      <c r="AG133" s="146">
        <f t="shared" si="411"/>
        <v>0</v>
      </c>
      <c r="AH133" s="145"/>
      <c r="AI133" s="146">
        <f t="shared" si="245"/>
        <v>0</v>
      </c>
      <c r="AJ133" s="145"/>
      <c r="AK133" s="146">
        <f t="shared" si="246"/>
        <v>0</v>
      </c>
      <c r="AL133" s="145"/>
      <c r="AM133" s="146">
        <f t="shared" si="246"/>
        <v>0</v>
      </c>
      <c r="AN133" s="145"/>
      <c r="AO133" s="146">
        <f t="shared" si="247"/>
        <v>0</v>
      </c>
      <c r="AP133" s="145"/>
      <c r="AQ133" s="146">
        <f t="shared" si="248"/>
        <v>0</v>
      </c>
      <c r="AR133" s="145"/>
      <c r="AS133" s="146">
        <f t="shared" si="249"/>
        <v>0</v>
      </c>
      <c r="AT133" s="145"/>
      <c r="AU133" s="146">
        <f t="shared" si="250"/>
        <v>0</v>
      </c>
      <c r="AV133" s="145"/>
      <c r="AW133" s="146">
        <f t="shared" si="251"/>
        <v>0</v>
      </c>
      <c r="AX133" s="145"/>
      <c r="AY133" s="146">
        <f t="shared" si="252"/>
        <v>0</v>
      </c>
      <c r="AZ133" s="145"/>
      <c r="BA133" s="146">
        <f t="shared" si="253"/>
        <v>0</v>
      </c>
      <c r="BB133" s="145"/>
      <c r="BC133" s="146">
        <f t="shared" si="254"/>
        <v>0</v>
      </c>
      <c r="BD133" s="145"/>
      <c r="BE133" s="146">
        <f t="shared" si="255"/>
        <v>0</v>
      </c>
      <c r="BF133" s="147">
        <f t="shared" si="354"/>
        <v>0</v>
      </c>
      <c r="BG133" s="146">
        <f t="shared" si="354"/>
        <v>0</v>
      </c>
      <c r="BH133" s="99"/>
      <c r="BI133" s="100">
        <f t="shared" si="425"/>
        <v>0</v>
      </c>
      <c r="BJ133" s="99"/>
      <c r="BK133" s="100">
        <f t="shared" si="414"/>
        <v>0</v>
      </c>
      <c r="BL133" s="99"/>
      <c r="BM133" s="100">
        <f t="shared" si="415"/>
        <v>0</v>
      </c>
      <c r="BN133" s="99"/>
      <c r="BO133" s="100">
        <f t="shared" si="416"/>
        <v>0</v>
      </c>
      <c r="BP133" s="99"/>
      <c r="BQ133" s="100">
        <f t="shared" si="417"/>
        <v>0</v>
      </c>
      <c r="BR133" s="99"/>
      <c r="BS133" s="100">
        <f t="shared" si="418"/>
        <v>0</v>
      </c>
      <c r="BT133" s="99"/>
      <c r="BU133" s="100">
        <f t="shared" si="419"/>
        <v>0</v>
      </c>
      <c r="BV133" s="99"/>
      <c r="BW133" s="100">
        <f t="shared" si="420"/>
        <v>0</v>
      </c>
      <c r="BX133" s="99"/>
      <c r="BY133" s="100">
        <f t="shared" si="421"/>
        <v>0</v>
      </c>
      <c r="BZ133" s="99"/>
      <c r="CA133" s="100">
        <f t="shared" si="422"/>
        <v>0</v>
      </c>
      <c r="CB133" s="99"/>
      <c r="CC133" s="100">
        <f t="shared" si="423"/>
        <v>0</v>
      </c>
      <c r="CD133" s="99"/>
      <c r="CE133" s="100">
        <f t="shared" si="424"/>
        <v>0</v>
      </c>
      <c r="CF133" s="101">
        <f t="shared" si="390"/>
        <v>0</v>
      </c>
      <c r="CG133" s="100">
        <f t="shared" si="390"/>
        <v>0</v>
      </c>
    </row>
    <row r="134" spans="1:85" s="148" customFormat="1" ht="19.899999999999999" customHeight="1" x14ac:dyDescent="0.5">
      <c r="A134" s="94">
        <v>108</v>
      </c>
      <c r="B134" s="95" t="s">
        <v>157</v>
      </c>
      <c r="C134" s="95" t="s">
        <v>74</v>
      </c>
      <c r="D134" s="94">
        <f t="shared" si="392"/>
        <v>20</v>
      </c>
      <c r="E134" s="94">
        <v>0.64</v>
      </c>
      <c r="F134" s="94" t="s">
        <v>85</v>
      </c>
      <c r="G134" s="94"/>
      <c r="H134" s="94"/>
      <c r="I134" s="146">
        <f t="shared" si="232"/>
        <v>0</v>
      </c>
      <c r="J134" s="94"/>
      <c r="K134" s="146">
        <f t="shared" si="233"/>
        <v>0</v>
      </c>
      <c r="L134" s="94"/>
      <c r="M134" s="146">
        <f t="shared" si="234"/>
        <v>0</v>
      </c>
      <c r="N134" s="94"/>
      <c r="O134" s="146">
        <f t="shared" si="235"/>
        <v>0</v>
      </c>
      <c r="P134" s="94"/>
      <c r="Q134" s="146">
        <f t="shared" si="236"/>
        <v>0</v>
      </c>
      <c r="R134" s="145"/>
      <c r="S134" s="146">
        <f t="shared" si="403"/>
        <v>0</v>
      </c>
      <c r="T134" s="94"/>
      <c r="U134" s="146">
        <f t="shared" si="237"/>
        <v>0</v>
      </c>
      <c r="V134" s="94"/>
      <c r="W134" s="146">
        <f t="shared" si="238"/>
        <v>0</v>
      </c>
      <c r="X134" s="94"/>
      <c r="Y134" s="146">
        <f t="shared" si="239"/>
        <v>0</v>
      </c>
      <c r="Z134" s="94"/>
      <c r="AA134" s="146">
        <f t="shared" si="240"/>
        <v>0</v>
      </c>
      <c r="AB134" s="94"/>
      <c r="AC134" s="146">
        <f t="shared" si="241"/>
        <v>0</v>
      </c>
      <c r="AD134" s="94"/>
      <c r="AE134" s="146">
        <f t="shared" si="242"/>
        <v>0</v>
      </c>
      <c r="AF134" s="147">
        <f t="shared" si="410"/>
        <v>0</v>
      </c>
      <c r="AG134" s="146">
        <f t="shared" si="411"/>
        <v>0</v>
      </c>
      <c r="AH134" s="145"/>
      <c r="AI134" s="146">
        <f t="shared" si="245"/>
        <v>0</v>
      </c>
      <c r="AJ134" s="145"/>
      <c r="AK134" s="146">
        <f t="shared" si="246"/>
        <v>0</v>
      </c>
      <c r="AL134" s="145"/>
      <c r="AM134" s="146">
        <f t="shared" si="246"/>
        <v>0</v>
      </c>
      <c r="AN134" s="145"/>
      <c r="AO134" s="146">
        <f t="shared" si="247"/>
        <v>0</v>
      </c>
      <c r="AP134" s="145"/>
      <c r="AQ134" s="146">
        <f t="shared" si="248"/>
        <v>0</v>
      </c>
      <c r="AR134" s="145"/>
      <c r="AS134" s="146">
        <f t="shared" si="249"/>
        <v>0</v>
      </c>
      <c r="AT134" s="145"/>
      <c r="AU134" s="146">
        <f t="shared" si="250"/>
        <v>0</v>
      </c>
      <c r="AV134" s="145"/>
      <c r="AW134" s="146">
        <f t="shared" si="251"/>
        <v>0</v>
      </c>
      <c r="AX134" s="145"/>
      <c r="AY134" s="146">
        <f t="shared" si="252"/>
        <v>0</v>
      </c>
      <c r="AZ134" s="145"/>
      <c r="BA134" s="146">
        <f t="shared" si="253"/>
        <v>0</v>
      </c>
      <c r="BB134" s="145"/>
      <c r="BC134" s="146">
        <f t="shared" si="254"/>
        <v>0</v>
      </c>
      <c r="BD134" s="145"/>
      <c r="BE134" s="146">
        <f t="shared" si="255"/>
        <v>0</v>
      </c>
      <c r="BF134" s="147">
        <f t="shared" si="354"/>
        <v>0</v>
      </c>
      <c r="BG134" s="146">
        <f t="shared" si="354"/>
        <v>0</v>
      </c>
      <c r="BH134" s="99"/>
      <c r="BI134" s="100">
        <f t="shared" si="425"/>
        <v>0</v>
      </c>
      <c r="BJ134" s="99"/>
      <c r="BK134" s="100">
        <f t="shared" si="414"/>
        <v>0</v>
      </c>
      <c r="BL134" s="99"/>
      <c r="BM134" s="100">
        <f t="shared" si="415"/>
        <v>0</v>
      </c>
      <c r="BN134" s="99"/>
      <c r="BO134" s="100">
        <f t="shared" si="416"/>
        <v>0</v>
      </c>
      <c r="BP134" s="99"/>
      <c r="BQ134" s="100">
        <f t="shared" si="417"/>
        <v>0</v>
      </c>
      <c r="BR134" s="99"/>
      <c r="BS134" s="100">
        <f t="shared" si="418"/>
        <v>0</v>
      </c>
      <c r="BT134" s="99"/>
      <c r="BU134" s="100">
        <f t="shared" si="419"/>
        <v>0</v>
      </c>
      <c r="BV134" s="99"/>
      <c r="BW134" s="100">
        <f t="shared" si="420"/>
        <v>0</v>
      </c>
      <c r="BX134" s="99"/>
      <c r="BY134" s="100">
        <f t="shared" si="421"/>
        <v>0</v>
      </c>
      <c r="BZ134" s="99"/>
      <c r="CA134" s="100">
        <f t="shared" si="422"/>
        <v>0</v>
      </c>
      <c r="CB134" s="99"/>
      <c r="CC134" s="100">
        <f t="shared" si="423"/>
        <v>0</v>
      </c>
      <c r="CD134" s="99"/>
      <c r="CE134" s="100">
        <f t="shared" si="424"/>
        <v>0</v>
      </c>
      <c r="CF134" s="101">
        <f t="shared" si="390"/>
        <v>0</v>
      </c>
      <c r="CG134" s="100">
        <f t="shared" si="390"/>
        <v>0</v>
      </c>
    </row>
    <row r="135" spans="1:85" s="148" customFormat="1" ht="19.899999999999999" customHeight="1" x14ac:dyDescent="0.5">
      <c r="A135" s="94">
        <v>109</v>
      </c>
      <c r="B135" s="95" t="s">
        <v>158</v>
      </c>
      <c r="C135" s="95" t="s">
        <v>74</v>
      </c>
      <c r="D135" s="94">
        <f t="shared" si="392"/>
        <v>20</v>
      </c>
      <c r="E135" s="94">
        <v>0.64</v>
      </c>
      <c r="F135" s="94" t="s">
        <v>85</v>
      </c>
      <c r="G135" s="94">
        <v>1900</v>
      </c>
      <c r="H135" s="94"/>
      <c r="I135" s="146">
        <f t="shared" si="232"/>
        <v>0</v>
      </c>
      <c r="J135" s="94"/>
      <c r="K135" s="146">
        <f t="shared" si="233"/>
        <v>0</v>
      </c>
      <c r="L135" s="94"/>
      <c r="M135" s="146">
        <f t="shared" si="234"/>
        <v>0</v>
      </c>
      <c r="N135" s="94"/>
      <c r="O135" s="146">
        <f t="shared" si="235"/>
        <v>0</v>
      </c>
      <c r="P135" s="94"/>
      <c r="Q135" s="146">
        <f t="shared" si="236"/>
        <v>0</v>
      </c>
      <c r="R135" s="171"/>
      <c r="S135" s="146">
        <f t="shared" si="403"/>
        <v>0</v>
      </c>
      <c r="T135" s="94"/>
      <c r="U135" s="146">
        <f t="shared" si="237"/>
        <v>0</v>
      </c>
      <c r="V135" s="94"/>
      <c r="W135" s="146">
        <f t="shared" si="238"/>
        <v>0</v>
      </c>
      <c r="X135" s="94"/>
      <c r="Y135" s="146">
        <f t="shared" si="239"/>
        <v>0</v>
      </c>
      <c r="Z135" s="94"/>
      <c r="AA135" s="146">
        <f t="shared" si="240"/>
        <v>0</v>
      </c>
      <c r="AB135" s="94"/>
      <c r="AC135" s="146">
        <f t="shared" si="241"/>
        <v>0</v>
      </c>
      <c r="AD135" s="94"/>
      <c r="AE135" s="146">
        <f t="shared" si="242"/>
        <v>0</v>
      </c>
      <c r="AF135" s="147">
        <f t="shared" si="410"/>
        <v>0</v>
      </c>
      <c r="AG135" s="146">
        <f t="shared" si="411"/>
        <v>0</v>
      </c>
      <c r="AH135" s="145"/>
      <c r="AI135" s="146">
        <f t="shared" si="245"/>
        <v>0</v>
      </c>
      <c r="AJ135" s="145"/>
      <c r="AK135" s="146">
        <f t="shared" si="246"/>
        <v>0</v>
      </c>
      <c r="AL135" s="145"/>
      <c r="AM135" s="146">
        <f t="shared" si="246"/>
        <v>0</v>
      </c>
      <c r="AN135" s="145"/>
      <c r="AO135" s="146">
        <f t="shared" si="247"/>
        <v>0</v>
      </c>
      <c r="AP135" s="145"/>
      <c r="AQ135" s="146">
        <f t="shared" si="248"/>
        <v>0</v>
      </c>
      <c r="AR135" s="145"/>
      <c r="AS135" s="146">
        <f t="shared" si="249"/>
        <v>0</v>
      </c>
      <c r="AT135" s="145"/>
      <c r="AU135" s="146">
        <f t="shared" si="250"/>
        <v>0</v>
      </c>
      <c r="AV135" s="145"/>
      <c r="AW135" s="146">
        <f t="shared" si="251"/>
        <v>0</v>
      </c>
      <c r="AX135" s="145"/>
      <c r="AY135" s="146">
        <f t="shared" si="252"/>
        <v>0</v>
      </c>
      <c r="AZ135" s="145"/>
      <c r="BA135" s="146">
        <f t="shared" si="253"/>
        <v>0</v>
      </c>
      <c r="BB135" s="145"/>
      <c r="BC135" s="146">
        <f t="shared" si="254"/>
        <v>0</v>
      </c>
      <c r="BD135" s="145"/>
      <c r="BE135" s="146">
        <f t="shared" si="255"/>
        <v>0</v>
      </c>
      <c r="BF135" s="147">
        <f t="shared" si="354"/>
        <v>0</v>
      </c>
      <c r="BG135" s="146">
        <f t="shared" si="354"/>
        <v>0</v>
      </c>
      <c r="BH135" s="99"/>
      <c r="BI135" s="100">
        <f t="shared" si="425"/>
        <v>0</v>
      </c>
      <c r="BJ135" s="99"/>
      <c r="BK135" s="100">
        <f t="shared" si="414"/>
        <v>0</v>
      </c>
      <c r="BL135" s="99"/>
      <c r="BM135" s="100">
        <f t="shared" si="415"/>
        <v>0</v>
      </c>
      <c r="BN135" s="99"/>
      <c r="BO135" s="100">
        <f t="shared" si="416"/>
        <v>0</v>
      </c>
      <c r="BP135" s="99"/>
      <c r="BQ135" s="100">
        <f t="shared" si="417"/>
        <v>0</v>
      </c>
      <c r="BR135" s="99"/>
      <c r="BS135" s="100">
        <f t="shared" si="418"/>
        <v>0</v>
      </c>
      <c r="BT135" s="99"/>
      <c r="BU135" s="100">
        <f t="shared" si="419"/>
        <v>0</v>
      </c>
      <c r="BV135" s="99"/>
      <c r="BW135" s="100">
        <f t="shared" si="420"/>
        <v>0</v>
      </c>
      <c r="BX135" s="99"/>
      <c r="BY135" s="100">
        <f t="shared" si="421"/>
        <v>0</v>
      </c>
      <c r="BZ135" s="99"/>
      <c r="CA135" s="100">
        <f t="shared" si="422"/>
        <v>0</v>
      </c>
      <c r="CB135" s="99"/>
      <c r="CC135" s="100">
        <f t="shared" si="423"/>
        <v>0</v>
      </c>
      <c r="CD135" s="99"/>
      <c r="CE135" s="100">
        <f t="shared" si="424"/>
        <v>0</v>
      </c>
      <c r="CF135" s="101">
        <f t="shared" si="390"/>
        <v>0</v>
      </c>
      <c r="CG135" s="100">
        <f t="shared" si="390"/>
        <v>0</v>
      </c>
    </row>
    <row r="136" spans="1:85" s="148" customFormat="1" ht="19.899999999999999" customHeight="1" x14ac:dyDescent="0.5">
      <c r="A136" s="94">
        <v>110</v>
      </c>
      <c r="B136" s="95" t="s">
        <v>159</v>
      </c>
      <c r="C136" s="95" t="s">
        <v>74</v>
      </c>
      <c r="D136" s="94">
        <f t="shared" si="392"/>
        <v>20</v>
      </c>
      <c r="E136" s="94">
        <v>0.64</v>
      </c>
      <c r="F136" s="94" t="s">
        <v>85</v>
      </c>
      <c r="G136" s="94">
        <v>1850</v>
      </c>
      <c r="H136" s="94"/>
      <c r="I136" s="146">
        <f t="shared" si="232"/>
        <v>0</v>
      </c>
      <c r="J136" s="94"/>
      <c r="K136" s="146">
        <f t="shared" si="233"/>
        <v>0</v>
      </c>
      <c r="L136" s="94"/>
      <c r="M136" s="146">
        <f t="shared" si="234"/>
        <v>0</v>
      </c>
      <c r="N136" s="94"/>
      <c r="O136" s="146">
        <f t="shared" si="235"/>
        <v>0</v>
      </c>
      <c r="P136" s="94"/>
      <c r="Q136" s="146">
        <f t="shared" si="236"/>
        <v>0</v>
      </c>
      <c r="R136" s="171"/>
      <c r="S136" s="146">
        <f t="shared" si="403"/>
        <v>0</v>
      </c>
      <c r="T136" s="94"/>
      <c r="U136" s="146">
        <f t="shared" si="237"/>
        <v>0</v>
      </c>
      <c r="V136" s="94"/>
      <c r="W136" s="146">
        <f t="shared" si="238"/>
        <v>0</v>
      </c>
      <c r="X136" s="94"/>
      <c r="Y136" s="146">
        <f t="shared" si="239"/>
        <v>0</v>
      </c>
      <c r="Z136" s="94"/>
      <c r="AA136" s="146">
        <f t="shared" si="240"/>
        <v>0</v>
      </c>
      <c r="AB136" s="94"/>
      <c r="AC136" s="146">
        <f t="shared" si="241"/>
        <v>0</v>
      </c>
      <c r="AD136" s="94"/>
      <c r="AE136" s="146">
        <f t="shared" si="242"/>
        <v>0</v>
      </c>
      <c r="AF136" s="147">
        <f t="shared" si="410"/>
        <v>0</v>
      </c>
      <c r="AG136" s="146">
        <f t="shared" si="411"/>
        <v>0</v>
      </c>
      <c r="AH136" s="145"/>
      <c r="AI136" s="146">
        <f t="shared" si="245"/>
        <v>0</v>
      </c>
      <c r="AJ136" s="145"/>
      <c r="AK136" s="146">
        <f t="shared" si="246"/>
        <v>0</v>
      </c>
      <c r="AL136" s="145"/>
      <c r="AM136" s="146">
        <f t="shared" si="246"/>
        <v>0</v>
      </c>
      <c r="AN136" s="145"/>
      <c r="AO136" s="146">
        <f t="shared" si="247"/>
        <v>0</v>
      </c>
      <c r="AP136" s="145"/>
      <c r="AQ136" s="146">
        <f t="shared" si="248"/>
        <v>0</v>
      </c>
      <c r="AR136" s="145"/>
      <c r="AS136" s="146">
        <f t="shared" si="249"/>
        <v>0</v>
      </c>
      <c r="AT136" s="145"/>
      <c r="AU136" s="146">
        <f t="shared" si="250"/>
        <v>0</v>
      </c>
      <c r="AV136" s="145"/>
      <c r="AW136" s="146">
        <f t="shared" si="251"/>
        <v>0</v>
      </c>
      <c r="AX136" s="145"/>
      <c r="AY136" s="146">
        <f t="shared" si="252"/>
        <v>0</v>
      </c>
      <c r="AZ136" s="145"/>
      <c r="BA136" s="146">
        <f t="shared" si="253"/>
        <v>0</v>
      </c>
      <c r="BB136" s="145"/>
      <c r="BC136" s="146">
        <f t="shared" si="254"/>
        <v>0</v>
      </c>
      <c r="BD136" s="145"/>
      <c r="BE136" s="146">
        <f t="shared" si="255"/>
        <v>0</v>
      </c>
      <c r="BF136" s="147">
        <f t="shared" si="354"/>
        <v>0</v>
      </c>
      <c r="BG136" s="146">
        <f t="shared" si="354"/>
        <v>0</v>
      </c>
      <c r="BH136" s="99"/>
      <c r="BI136" s="100">
        <f t="shared" si="425"/>
        <v>0</v>
      </c>
      <c r="BJ136" s="99"/>
      <c r="BK136" s="100">
        <f t="shared" si="414"/>
        <v>0</v>
      </c>
      <c r="BL136" s="99"/>
      <c r="BM136" s="100">
        <f t="shared" si="415"/>
        <v>0</v>
      </c>
      <c r="BN136" s="99"/>
      <c r="BO136" s="100">
        <f t="shared" si="416"/>
        <v>0</v>
      </c>
      <c r="BP136" s="99"/>
      <c r="BQ136" s="100">
        <f t="shared" si="417"/>
        <v>0</v>
      </c>
      <c r="BR136" s="99"/>
      <c r="BS136" s="100">
        <f t="shared" si="418"/>
        <v>0</v>
      </c>
      <c r="BT136" s="99"/>
      <c r="BU136" s="100">
        <f t="shared" si="419"/>
        <v>0</v>
      </c>
      <c r="BV136" s="99"/>
      <c r="BW136" s="100">
        <f t="shared" si="420"/>
        <v>0</v>
      </c>
      <c r="BX136" s="99"/>
      <c r="BY136" s="100">
        <f t="shared" si="421"/>
        <v>0</v>
      </c>
      <c r="BZ136" s="99"/>
      <c r="CA136" s="100">
        <f t="shared" si="422"/>
        <v>0</v>
      </c>
      <c r="CB136" s="99"/>
      <c r="CC136" s="100">
        <f t="shared" si="423"/>
        <v>0</v>
      </c>
      <c r="CD136" s="99"/>
      <c r="CE136" s="100">
        <f t="shared" si="424"/>
        <v>0</v>
      </c>
      <c r="CF136" s="101">
        <f t="shared" si="390"/>
        <v>0</v>
      </c>
      <c r="CG136" s="100">
        <f t="shared" si="390"/>
        <v>0</v>
      </c>
    </row>
    <row r="137" spans="1:85" s="148" customFormat="1" ht="19.899999999999999" customHeight="1" x14ac:dyDescent="0.5">
      <c r="A137" s="94">
        <v>111</v>
      </c>
      <c r="B137" s="95" t="s">
        <v>160</v>
      </c>
      <c r="C137" s="95" t="s">
        <v>74</v>
      </c>
      <c r="D137" s="94">
        <f t="shared" si="392"/>
        <v>20</v>
      </c>
      <c r="E137" s="94">
        <v>0.64</v>
      </c>
      <c r="F137" s="94" t="s">
        <v>83</v>
      </c>
      <c r="G137" s="94"/>
      <c r="H137" s="94"/>
      <c r="I137" s="146">
        <f t="shared" si="232"/>
        <v>0</v>
      </c>
      <c r="J137" s="94"/>
      <c r="K137" s="146">
        <f t="shared" si="233"/>
        <v>0</v>
      </c>
      <c r="L137" s="94"/>
      <c r="M137" s="146">
        <f t="shared" si="234"/>
        <v>0</v>
      </c>
      <c r="N137" s="94"/>
      <c r="O137" s="146">
        <f t="shared" si="235"/>
        <v>0</v>
      </c>
      <c r="P137" s="94"/>
      <c r="Q137" s="146">
        <f t="shared" si="236"/>
        <v>0</v>
      </c>
      <c r="R137" s="145"/>
      <c r="S137" s="146">
        <f t="shared" si="403"/>
        <v>0</v>
      </c>
      <c r="T137" s="94"/>
      <c r="U137" s="146">
        <f t="shared" si="237"/>
        <v>0</v>
      </c>
      <c r="V137" s="94"/>
      <c r="W137" s="146">
        <f t="shared" si="238"/>
        <v>0</v>
      </c>
      <c r="X137" s="94"/>
      <c r="Y137" s="146">
        <f t="shared" si="239"/>
        <v>0</v>
      </c>
      <c r="Z137" s="94"/>
      <c r="AA137" s="146">
        <f t="shared" si="240"/>
        <v>0</v>
      </c>
      <c r="AB137" s="94"/>
      <c r="AC137" s="146">
        <f t="shared" si="241"/>
        <v>0</v>
      </c>
      <c r="AD137" s="94"/>
      <c r="AE137" s="146">
        <f t="shared" si="242"/>
        <v>0</v>
      </c>
      <c r="AF137" s="147">
        <f t="shared" si="410"/>
        <v>0</v>
      </c>
      <c r="AG137" s="146">
        <f t="shared" si="411"/>
        <v>0</v>
      </c>
      <c r="AH137" s="145"/>
      <c r="AI137" s="146">
        <f t="shared" si="245"/>
        <v>0</v>
      </c>
      <c r="AJ137" s="145"/>
      <c r="AK137" s="146">
        <f t="shared" si="246"/>
        <v>0</v>
      </c>
      <c r="AL137" s="145"/>
      <c r="AM137" s="146">
        <f t="shared" si="246"/>
        <v>0</v>
      </c>
      <c r="AN137" s="145"/>
      <c r="AO137" s="146">
        <f t="shared" si="247"/>
        <v>0</v>
      </c>
      <c r="AP137" s="145"/>
      <c r="AQ137" s="146">
        <f t="shared" si="248"/>
        <v>0</v>
      </c>
      <c r="AR137" s="145"/>
      <c r="AS137" s="146">
        <f t="shared" si="249"/>
        <v>0</v>
      </c>
      <c r="AT137" s="145"/>
      <c r="AU137" s="146">
        <f t="shared" si="250"/>
        <v>0</v>
      </c>
      <c r="AV137" s="145"/>
      <c r="AW137" s="146">
        <f t="shared" si="251"/>
        <v>0</v>
      </c>
      <c r="AX137" s="145"/>
      <c r="AY137" s="146">
        <f t="shared" si="252"/>
        <v>0</v>
      </c>
      <c r="AZ137" s="145"/>
      <c r="BA137" s="146">
        <f t="shared" si="253"/>
        <v>0</v>
      </c>
      <c r="BB137" s="145"/>
      <c r="BC137" s="146">
        <f t="shared" si="254"/>
        <v>0</v>
      </c>
      <c r="BD137" s="145"/>
      <c r="BE137" s="146">
        <f t="shared" si="255"/>
        <v>0</v>
      </c>
      <c r="BF137" s="147">
        <f t="shared" si="354"/>
        <v>0</v>
      </c>
      <c r="BG137" s="146">
        <f t="shared" si="354"/>
        <v>0</v>
      </c>
      <c r="BH137" s="99"/>
      <c r="BI137" s="100">
        <f t="shared" si="425"/>
        <v>0</v>
      </c>
      <c r="BJ137" s="99"/>
      <c r="BK137" s="100">
        <f t="shared" si="414"/>
        <v>0</v>
      </c>
      <c r="BL137" s="99"/>
      <c r="BM137" s="100">
        <f t="shared" si="415"/>
        <v>0</v>
      </c>
      <c r="BN137" s="99"/>
      <c r="BO137" s="100">
        <f t="shared" si="416"/>
        <v>0</v>
      </c>
      <c r="BP137" s="99"/>
      <c r="BQ137" s="100">
        <f t="shared" si="417"/>
        <v>0</v>
      </c>
      <c r="BR137" s="99"/>
      <c r="BS137" s="100">
        <f t="shared" si="418"/>
        <v>0</v>
      </c>
      <c r="BT137" s="99"/>
      <c r="BU137" s="100">
        <f t="shared" si="419"/>
        <v>0</v>
      </c>
      <c r="BV137" s="99"/>
      <c r="BW137" s="100">
        <f t="shared" si="420"/>
        <v>0</v>
      </c>
      <c r="BX137" s="99"/>
      <c r="BY137" s="100">
        <f t="shared" si="421"/>
        <v>0</v>
      </c>
      <c r="BZ137" s="99"/>
      <c r="CA137" s="100">
        <f t="shared" si="422"/>
        <v>0</v>
      </c>
      <c r="CB137" s="99"/>
      <c r="CC137" s="100">
        <f t="shared" si="423"/>
        <v>0</v>
      </c>
      <c r="CD137" s="99"/>
      <c r="CE137" s="100">
        <f t="shared" si="424"/>
        <v>0</v>
      </c>
      <c r="CF137" s="101">
        <f t="shared" si="390"/>
        <v>0</v>
      </c>
      <c r="CG137" s="100">
        <f t="shared" si="390"/>
        <v>0</v>
      </c>
    </row>
    <row r="138" spans="1:85" s="148" customFormat="1" ht="19.899999999999999" customHeight="1" x14ac:dyDescent="0.5">
      <c r="A138" s="94">
        <v>112</v>
      </c>
      <c r="B138" s="95" t="s">
        <v>161</v>
      </c>
      <c r="C138" s="95"/>
      <c r="D138" s="94">
        <f t="shared" si="392"/>
        <v>20</v>
      </c>
      <c r="E138" s="94">
        <v>0.64</v>
      </c>
      <c r="F138" s="94"/>
      <c r="G138" s="94"/>
      <c r="H138" s="94"/>
      <c r="I138" s="146"/>
      <c r="J138" s="94"/>
      <c r="K138" s="146"/>
      <c r="L138" s="94"/>
      <c r="M138" s="146"/>
      <c r="N138" s="94"/>
      <c r="O138" s="146"/>
      <c r="P138" s="94"/>
      <c r="Q138" s="146"/>
      <c r="R138" s="145"/>
      <c r="S138" s="146"/>
      <c r="T138" s="94"/>
      <c r="U138" s="146"/>
      <c r="V138" s="94"/>
      <c r="W138" s="146"/>
      <c r="X138" s="94"/>
      <c r="Y138" s="146"/>
      <c r="Z138" s="94"/>
      <c r="AA138" s="146"/>
      <c r="AB138" s="94"/>
      <c r="AC138" s="146"/>
      <c r="AD138" s="94"/>
      <c r="AE138" s="146"/>
      <c r="AF138" s="147"/>
      <c r="AG138" s="146"/>
      <c r="AH138" s="145"/>
      <c r="AI138" s="146"/>
      <c r="AJ138" s="145"/>
      <c r="AK138" s="146"/>
      <c r="AL138" s="145"/>
      <c r="AM138" s="146"/>
      <c r="AN138" s="145"/>
      <c r="AO138" s="146"/>
      <c r="AP138" s="145"/>
      <c r="AQ138" s="146"/>
      <c r="AR138" s="145"/>
      <c r="AS138" s="146"/>
      <c r="AT138" s="145"/>
      <c r="AU138" s="146"/>
      <c r="AV138" s="145"/>
      <c r="AW138" s="146"/>
      <c r="AX138" s="145"/>
      <c r="AY138" s="146"/>
      <c r="AZ138" s="145"/>
      <c r="BA138" s="146"/>
      <c r="BB138" s="145"/>
      <c r="BC138" s="146"/>
      <c r="BD138" s="145"/>
      <c r="BE138" s="146"/>
      <c r="BF138" s="147"/>
      <c r="BG138" s="146"/>
      <c r="BH138" s="99"/>
      <c r="BI138" s="100"/>
      <c r="BJ138" s="99"/>
      <c r="BK138" s="100"/>
      <c r="BL138" s="99"/>
      <c r="BM138" s="100"/>
      <c r="BN138" s="99"/>
      <c r="BO138" s="100"/>
      <c r="BP138" s="99"/>
      <c r="BQ138" s="100"/>
      <c r="BR138" s="99"/>
      <c r="BS138" s="100"/>
      <c r="BT138" s="99"/>
      <c r="BU138" s="100"/>
      <c r="BV138" s="99"/>
      <c r="BW138" s="100"/>
      <c r="BX138" s="99"/>
      <c r="BY138" s="100"/>
      <c r="BZ138" s="99"/>
      <c r="CA138" s="100"/>
      <c r="CB138" s="99"/>
      <c r="CC138" s="100"/>
      <c r="CD138" s="99"/>
      <c r="CE138" s="100"/>
      <c r="CF138" s="101">
        <f t="shared" si="390"/>
        <v>0</v>
      </c>
      <c r="CG138" s="100">
        <f t="shared" si="390"/>
        <v>0</v>
      </c>
    </row>
    <row r="139" spans="1:85" s="148" customFormat="1" ht="19.899999999999999" customHeight="1" x14ac:dyDescent="0.5">
      <c r="A139" s="94">
        <v>113</v>
      </c>
      <c r="B139" s="95" t="s">
        <v>162</v>
      </c>
      <c r="C139" s="95"/>
      <c r="D139" s="94">
        <f t="shared" si="392"/>
        <v>20</v>
      </c>
      <c r="E139" s="94">
        <v>0.64</v>
      </c>
      <c r="F139" s="94" t="s">
        <v>163</v>
      </c>
      <c r="G139" s="94"/>
      <c r="H139" s="94"/>
      <c r="I139" s="146">
        <f t="shared" si="232"/>
        <v>0</v>
      </c>
      <c r="J139" s="94"/>
      <c r="K139" s="146">
        <f t="shared" si="233"/>
        <v>0</v>
      </c>
      <c r="L139" s="94"/>
      <c r="M139" s="146">
        <f t="shared" si="234"/>
        <v>0</v>
      </c>
      <c r="N139" s="94"/>
      <c r="O139" s="146">
        <f t="shared" si="235"/>
        <v>0</v>
      </c>
      <c r="P139" s="94"/>
      <c r="Q139" s="146">
        <f t="shared" si="236"/>
        <v>0</v>
      </c>
      <c r="R139" s="145"/>
      <c r="S139" s="146">
        <f>R139*$E139</f>
        <v>0</v>
      </c>
      <c r="T139" s="94"/>
      <c r="U139" s="146">
        <f t="shared" si="237"/>
        <v>0</v>
      </c>
      <c r="V139" s="94"/>
      <c r="W139" s="146">
        <f t="shared" si="238"/>
        <v>0</v>
      </c>
      <c r="X139" s="94"/>
      <c r="Y139" s="146">
        <f t="shared" si="239"/>
        <v>0</v>
      </c>
      <c r="Z139" s="94"/>
      <c r="AA139" s="146">
        <f t="shared" si="240"/>
        <v>0</v>
      </c>
      <c r="AB139" s="94"/>
      <c r="AC139" s="146">
        <f t="shared" si="241"/>
        <v>0</v>
      </c>
      <c r="AD139" s="94"/>
      <c r="AE139" s="146">
        <f t="shared" si="242"/>
        <v>0</v>
      </c>
      <c r="AF139" s="147">
        <f t="shared" ref="AF139" si="426">SUM(H139,J139,L139,N139,P139,R139,T139,V139,X139,Z139,AB139,AD139)</f>
        <v>0</v>
      </c>
      <c r="AG139" s="146">
        <f t="shared" ref="AG139" si="427">SUM(I139,K139,M139,O139,Q139,S139,U139,W139,Y139,AA139,AC139,AE139)</f>
        <v>0</v>
      </c>
      <c r="AH139" s="99"/>
      <c r="AI139" s="146">
        <f t="shared" si="245"/>
        <v>0</v>
      </c>
      <c r="AJ139" s="145"/>
      <c r="AK139" s="146">
        <f t="shared" si="246"/>
        <v>0</v>
      </c>
      <c r="AL139" s="145"/>
      <c r="AM139" s="146">
        <f t="shared" si="246"/>
        <v>0</v>
      </c>
      <c r="AN139" s="145"/>
      <c r="AO139" s="146">
        <f t="shared" si="247"/>
        <v>0</v>
      </c>
      <c r="AP139" s="145"/>
      <c r="AQ139" s="146">
        <f t="shared" si="248"/>
        <v>0</v>
      </c>
      <c r="AR139" s="145"/>
      <c r="AS139" s="146">
        <f t="shared" si="249"/>
        <v>0</v>
      </c>
      <c r="AT139" s="145"/>
      <c r="AU139" s="146">
        <f t="shared" si="250"/>
        <v>0</v>
      </c>
      <c r="AV139" s="145"/>
      <c r="AW139" s="146">
        <f t="shared" si="251"/>
        <v>0</v>
      </c>
      <c r="AX139" s="145"/>
      <c r="AY139" s="146">
        <f t="shared" si="252"/>
        <v>0</v>
      </c>
      <c r="AZ139" s="145"/>
      <c r="BA139" s="146">
        <f t="shared" si="253"/>
        <v>0</v>
      </c>
      <c r="BB139" s="145"/>
      <c r="BC139" s="146">
        <f t="shared" si="254"/>
        <v>0</v>
      </c>
      <c r="BD139" s="145"/>
      <c r="BE139" s="146">
        <f t="shared" si="255"/>
        <v>0</v>
      </c>
      <c r="BF139" s="147">
        <f t="shared" si="354"/>
        <v>0</v>
      </c>
      <c r="BG139" s="146">
        <f t="shared" si="354"/>
        <v>0</v>
      </c>
      <c r="BH139" s="99"/>
      <c r="BI139" s="100">
        <f t="shared" ref="BI139" si="428">BH139*$E139</f>
        <v>0</v>
      </c>
      <c r="BJ139" s="99"/>
      <c r="BK139" s="100">
        <f t="shared" ref="BK139" si="429">BJ139*$E139</f>
        <v>0</v>
      </c>
      <c r="BL139" s="99"/>
      <c r="BM139" s="100">
        <f t="shared" ref="BM139" si="430">BL139*$E139</f>
        <v>0</v>
      </c>
      <c r="BN139" s="99"/>
      <c r="BO139" s="100">
        <f t="shared" ref="BO139" si="431">BN139*$E139</f>
        <v>0</v>
      </c>
      <c r="BP139" s="99"/>
      <c r="BQ139" s="100">
        <f t="shared" ref="BQ139" si="432">BP139*$E139</f>
        <v>0</v>
      </c>
      <c r="BR139" s="99"/>
      <c r="BS139" s="100">
        <f t="shared" ref="BS139" si="433">BR139*$E139</f>
        <v>0</v>
      </c>
      <c r="BT139" s="99"/>
      <c r="BU139" s="100">
        <f t="shared" ref="BU139" si="434">BT139*$E139</f>
        <v>0</v>
      </c>
      <c r="BV139" s="99"/>
      <c r="BW139" s="100">
        <f t="shared" ref="BW139" si="435">BV139*$E139</f>
        <v>0</v>
      </c>
      <c r="BX139" s="99"/>
      <c r="BY139" s="100">
        <f t="shared" ref="BY139" si="436">BX139*$E139</f>
        <v>0</v>
      </c>
      <c r="BZ139" s="99"/>
      <c r="CA139" s="100">
        <f t="shared" ref="CA139" si="437">BZ139*$E139</f>
        <v>0</v>
      </c>
      <c r="CB139" s="99"/>
      <c r="CC139" s="100">
        <f t="shared" ref="CC139" si="438">CB139*$E139</f>
        <v>0</v>
      </c>
      <c r="CD139" s="99"/>
      <c r="CE139" s="100">
        <f t="shared" ref="CE139" si="439">CD139*$E139</f>
        <v>0</v>
      </c>
      <c r="CF139" s="101">
        <f t="shared" si="390"/>
        <v>0</v>
      </c>
      <c r="CG139" s="100">
        <f t="shared" si="390"/>
        <v>0</v>
      </c>
    </row>
    <row r="140" spans="1:85" s="148" customFormat="1" ht="19.899999999999999" customHeight="1" x14ac:dyDescent="0.5">
      <c r="A140" s="94">
        <v>114</v>
      </c>
      <c r="B140" s="95" t="s">
        <v>228</v>
      </c>
      <c r="C140" s="95"/>
      <c r="D140" s="94">
        <f t="shared" ref="D140:D141" si="440">RANK(BF140,$BF$4:$BF$147)</f>
        <v>20</v>
      </c>
      <c r="E140" s="94"/>
      <c r="F140" s="94"/>
      <c r="G140" s="94"/>
      <c r="H140" s="94"/>
      <c r="I140" s="146"/>
      <c r="J140" s="94"/>
      <c r="K140" s="146"/>
      <c r="L140" s="94"/>
      <c r="M140" s="146"/>
      <c r="N140" s="94"/>
      <c r="O140" s="146"/>
      <c r="P140" s="94"/>
      <c r="Q140" s="146"/>
      <c r="R140" s="145"/>
      <c r="S140" s="146"/>
      <c r="T140" s="94"/>
      <c r="U140" s="146"/>
      <c r="V140" s="94"/>
      <c r="W140" s="146"/>
      <c r="X140" s="94"/>
      <c r="Y140" s="146"/>
      <c r="Z140" s="94"/>
      <c r="AA140" s="146"/>
      <c r="AB140" s="94"/>
      <c r="AC140" s="146"/>
      <c r="AD140" s="94"/>
      <c r="AE140" s="146"/>
      <c r="AF140" s="147"/>
      <c r="AG140" s="146"/>
      <c r="AH140" s="99"/>
      <c r="AI140" s="146"/>
      <c r="AJ140" s="145"/>
      <c r="AK140" s="146"/>
      <c r="AL140" s="145"/>
      <c r="AM140" s="146"/>
      <c r="AN140" s="145"/>
      <c r="AO140" s="146"/>
      <c r="AP140" s="145"/>
      <c r="AQ140" s="146"/>
      <c r="AR140" s="145"/>
      <c r="AS140" s="146"/>
      <c r="AT140" s="145"/>
      <c r="AU140" s="146"/>
      <c r="AV140" s="145"/>
      <c r="AW140" s="146"/>
      <c r="AX140" s="145"/>
      <c r="AY140" s="146"/>
      <c r="AZ140" s="145"/>
      <c r="BA140" s="146"/>
      <c r="BB140" s="145"/>
      <c r="BC140" s="146"/>
      <c r="BD140" s="145"/>
      <c r="BE140" s="146"/>
      <c r="BF140" s="147"/>
      <c r="BG140" s="146"/>
      <c r="BH140" s="99"/>
      <c r="BI140" s="100"/>
      <c r="BJ140" s="99"/>
      <c r="BK140" s="100"/>
      <c r="BL140" s="99"/>
      <c r="BM140" s="100"/>
      <c r="BN140" s="99"/>
      <c r="BO140" s="100"/>
      <c r="BP140" s="99"/>
      <c r="BQ140" s="100"/>
      <c r="BR140" s="99"/>
      <c r="BS140" s="100"/>
      <c r="BT140" s="99"/>
      <c r="BU140" s="100"/>
      <c r="BV140" s="99"/>
      <c r="BW140" s="100"/>
      <c r="BX140" s="99"/>
      <c r="BY140" s="100"/>
      <c r="BZ140" s="99"/>
      <c r="CA140" s="100"/>
      <c r="CB140" s="99"/>
      <c r="CC140" s="100"/>
      <c r="CD140" s="99"/>
      <c r="CE140" s="100"/>
      <c r="CF140" s="101"/>
      <c r="CG140" s="100"/>
    </row>
    <row r="141" spans="1:85" s="148" customFormat="1" ht="19.899999999999999" customHeight="1" x14ac:dyDescent="0.5">
      <c r="A141" s="94">
        <v>115</v>
      </c>
      <c r="B141" s="95" t="s">
        <v>229</v>
      </c>
      <c r="C141" s="95"/>
      <c r="D141" s="94">
        <f t="shared" si="440"/>
        <v>20</v>
      </c>
      <c r="E141" s="94"/>
      <c r="F141" s="94"/>
      <c r="G141" s="94"/>
      <c r="H141" s="94"/>
      <c r="I141" s="146"/>
      <c r="J141" s="94"/>
      <c r="K141" s="146"/>
      <c r="L141" s="94"/>
      <c r="M141" s="146"/>
      <c r="N141" s="94"/>
      <c r="O141" s="146"/>
      <c r="P141" s="94"/>
      <c r="Q141" s="146"/>
      <c r="R141" s="145"/>
      <c r="S141" s="146"/>
      <c r="T141" s="94"/>
      <c r="U141" s="146"/>
      <c r="V141" s="94"/>
      <c r="W141" s="146"/>
      <c r="X141" s="94"/>
      <c r="Y141" s="146"/>
      <c r="Z141" s="94"/>
      <c r="AA141" s="146"/>
      <c r="AB141" s="94"/>
      <c r="AC141" s="146"/>
      <c r="AD141" s="94"/>
      <c r="AE141" s="146"/>
      <c r="AF141" s="147"/>
      <c r="AG141" s="146"/>
      <c r="AH141" s="99"/>
      <c r="AI141" s="146"/>
      <c r="AJ141" s="145"/>
      <c r="AK141" s="146"/>
      <c r="AL141" s="145"/>
      <c r="AM141" s="146"/>
      <c r="AN141" s="145"/>
      <c r="AO141" s="146"/>
      <c r="AP141" s="145"/>
      <c r="AQ141" s="146"/>
      <c r="AR141" s="145"/>
      <c r="AS141" s="146"/>
      <c r="AT141" s="145"/>
      <c r="AU141" s="146"/>
      <c r="AV141" s="145"/>
      <c r="AW141" s="146"/>
      <c r="AX141" s="145"/>
      <c r="AY141" s="146"/>
      <c r="AZ141" s="145"/>
      <c r="BA141" s="146"/>
      <c r="BB141" s="145"/>
      <c r="BC141" s="146"/>
      <c r="BD141" s="145"/>
      <c r="BE141" s="146"/>
      <c r="BF141" s="147"/>
      <c r="BG141" s="146"/>
      <c r="BH141" s="99"/>
      <c r="BI141" s="100"/>
      <c r="BJ141" s="99"/>
      <c r="BK141" s="100"/>
      <c r="BL141" s="99"/>
      <c r="BM141" s="100"/>
      <c r="BN141" s="99"/>
      <c r="BO141" s="100"/>
      <c r="BP141" s="99"/>
      <c r="BQ141" s="100"/>
      <c r="BR141" s="99"/>
      <c r="BS141" s="100"/>
      <c r="BT141" s="99"/>
      <c r="BU141" s="100"/>
      <c r="BV141" s="99"/>
      <c r="BW141" s="100"/>
      <c r="BX141" s="99"/>
      <c r="BY141" s="100"/>
      <c r="BZ141" s="99"/>
      <c r="CA141" s="100"/>
      <c r="CB141" s="99"/>
      <c r="CC141" s="100"/>
      <c r="CD141" s="99"/>
      <c r="CE141" s="100"/>
      <c r="CF141" s="101"/>
      <c r="CG141" s="100"/>
    </row>
    <row r="142" spans="1:85" s="148" customFormat="1" ht="19.899999999999999" customHeight="1" x14ac:dyDescent="0.5">
      <c r="A142" s="94"/>
      <c r="B142" s="95"/>
      <c r="C142" s="95"/>
      <c r="D142" s="94"/>
      <c r="E142" s="94"/>
      <c r="F142" s="94"/>
      <c r="G142" s="94"/>
      <c r="H142" s="94"/>
      <c r="I142" s="146"/>
      <c r="J142" s="94"/>
      <c r="K142" s="146"/>
      <c r="L142" s="94"/>
      <c r="M142" s="146"/>
      <c r="N142" s="94"/>
      <c r="O142" s="146"/>
      <c r="P142" s="94"/>
      <c r="Q142" s="146"/>
      <c r="R142" s="145"/>
      <c r="S142" s="146"/>
      <c r="T142" s="94"/>
      <c r="U142" s="146"/>
      <c r="V142" s="94"/>
      <c r="W142" s="146"/>
      <c r="X142" s="94"/>
      <c r="Y142" s="146"/>
      <c r="Z142" s="94"/>
      <c r="AA142" s="146"/>
      <c r="AB142" s="94"/>
      <c r="AC142" s="146"/>
      <c r="AD142" s="94"/>
      <c r="AE142" s="146"/>
      <c r="AF142" s="147"/>
      <c r="AG142" s="146"/>
      <c r="AH142" s="99"/>
      <c r="AI142" s="146"/>
      <c r="AJ142" s="145"/>
      <c r="AK142" s="146"/>
      <c r="AL142" s="145"/>
      <c r="AM142" s="146"/>
      <c r="AN142" s="145"/>
      <c r="AO142" s="146"/>
      <c r="AP142" s="145"/>
      <c r="AQ142" s="146"/>
      <c r="AR142" s="145"/>
      <c r="AS142" s="146"/>
      <c r="AT142" s="145"/>
      <c r="AU142" s="146"/>
      <c r="AV142" s="145"/>
      <c r="AW142" s="146"/>
      <c r="AX142" s="145"/>
      <c r="AY142" s="146"/>
      <c r="AZ142" s="145"/>
      <c r="BA142" s="146"/>
      <c r="BB142" s="145"/>
      <c r="BC142" s="146"/>
      <c r="BD142" s="145"/>
      <c r="BE142" s="146"/>
      <c r="BF142" s="147"/>
      <c r="BG142" s="146"/>
      <c r="BH142" s="99"/>
      <c r="BI142" s="100"/>
      <c r="BJ142" s="99"/>
      <c r="BK142" s="100"/>
      <c r="BL142" s="99"/>
      <c r="BM142" s="100"/>
      <c r="BN142" s="99"/>
      <c r="BO142" s="100"/>
      <c r="BP142" s="99"/>
      <c r="BQ142" s="100"/>
      <c r="BR142" s="99"/>
      <c r="BS142" s="100"/>
      <c r="BT142" s="99"/>
      <c r="BU142" s="100"/>
      <c r="BV142" s="99"/>
      <c r="BW142" s="100"/>
      <c r="BX142" s="99"/>
      <c r="BY142" s="100"/>
      <c r="BZ142" s="99"/>
      <c r="CA142" s="100"/>
      <c r="CB142" s="99"/>
      <c r="CC142" s="100"/>
      <c r="CD142" s="99"/>
      <c r="CE142" s="100"/>
      <c r="CF142" s="101">
        <f t="shared" si="390"/>
        <v>0</v>
      </c>
      <c r="CG142" s="100">
        <f t="shared" si="390"/>
        <v>0</v>
      </c>
    </row>
    <row r="143" spans="1:85" s="148" customFormat="1" ht="19.899999999999999" customHeight="1" x14ac:dyDescent="0.5">
      <c r="A143" s="94">
        <v>116</v>
      </c>
      <c r="B143" s="95" t="s">
        <v>164</v>
      </c>
      <c r="C143" s="95" t="s">
        <v>74</v>
      </c>
      <c r="D143" s="94">
        <f>RANK(BF143,$BF$4:$BF$147)</f>
        <v>20</v>
      </c>
      <c r="E143" s="94">
        <v>0.7</v>
      </c>
      <c r="F143" s="94" t="s">
        <v>75</v>
      </c>
      <c r="G143" s="94"/>
      <c r="H143" s="94"/>
      <c r="I143" s="146">
        <f t="shared" ref="I143:I144" si="441">H143*$E143</f>
        <v>0</v>
      </c>
      <c r="J143" s="94"/>
      <c r="K143" s="146">
        <f t="shared" ref="K143:K144" si="442">J143*$E143</f>
        <v>0</v>
      </c>
      <c r="L143" s="94"/>
      <c r="M143" s="146">
        <f t="shared" ref="M143:M144" si="443">L143*$E143</f>
        <v>0</v>
      </c>
      <c r="N143" s="94"/>
      <c r="O143" s="146">
        <f t="shared" ref="O143:O144" si="444">N143*$E143</f>
        <v>0</v>
      </c>
      <c r="P143" s="94"/>
      <c r="Q143" s="146">
        <f t="shared" ref="Q143:Q144" si="445">P143*$E143</f>
        <v>0</v>
      </c>
      <c r="R143" s="145"/>
      <c r="S143" s="146">
        <f>R143*$E143</f>
        <v>0</v>
      </c>
      <c r="T143" s="94"/>
      <c r="U143" s="146">
        <f t="shared" ref="U143:U144" si="446">T143*$E143</f>
        <v>0</v>
      </c>
      <c r="V143" s="94"/>
      <c r="W143" s="146">
        <f t="shared" ref="W143:W144" si="447">V143*$E143</f>
        <v>0</v>
      </c>
      <c r="X143" s="94"/>
      <c r="Y143" s="146">
        <f t="shared" ref="Y143:Y144" si="448">X143*$E143</f>
        <v>0</v>
      </c>
      <c r="Z143" s="94"/>
      <c r="AA143" s="146">
        <f t="shared" ref="AA143:AA144" si="449">Z143*$E143</f>
        <v>0</v>
      </c>
      <c r="AB143" s="94"/>
      <c r="AC143" s="146">
        <f t="shared" ref="AC143:AC144" si="450">AB143*$E143</f>
        <v>0</v>
      </c>
      <c r="AD143" s="94"/>
      <c r="AE143" s="146">
        <f t="shared" ref="AE143:AE144" si="451">AD143*$E143</f>
        <v>0</v>
      </c>
      <c r="AF143" s="147">
        <f t="shared" ref="AF143:AF144" si="452">SUM(H143,J143,L143,N143,P143,R143,T143,V143,X143,Z143,AB143,AD143)</f>
        <v>0</v>
      </c>
      <c r="AG143" s="146">
        <f t="shared" ref="AG143:AG144" si="453">SUM(I143,K143,M143,O143,Q143,S143,U143,W143,Y143,AA143,AC143,AE143)</f>
        <v>0</v>
      </c>
      <c r="AH143" s="99"/>
      <c r="AI143" s="146">
        <f t="shared" ref="AI143:AI144" si="454">AH143*$E143</f>
        <v>0</v>
      </c>
      <c r="AJ143" s="145"/>
      <c r="AK143" s="146">
        <f t="shared" ref="AK143:AK144" si="455">AJ143*$E143</f>
        <v>0</v>
      </c>
      <c r="AL143" s="145"/>
      <c r="AM143" s="146">
        <f t="shared" ref="AM143:AM144" si="456">AL143*$E143</f>
        <v>0</v>
      </c>
      <c r="AN143" s="145"/>
      <c r="AO143" s="146">
        <f t="shared" ref="AO143:AO144" si="457">AN143*$E143</f>
        <v>0</v>
      </c>
      <c r="AP143" s="145"/>
      <c r="AQ143" s="146">
        <f t="shared" ref="AQ143:AQ144" si="458">AP143*$E143</f>
        <v>0</v>
      </c>
      <c r="AR143" s="145"/>
      <c r="AS143" s="146">
        <f t="shared" ref="AS143:AS144" si="459">AR143*$E143</f>
        <v>0</v>
      </c>
      <c r="AT143" s="145"/>
      <c r="AU143" s="146">
        <f t="shared" ref="AU143:AU144" si="460">AT143*$E143</f>
        <v>0</v>
      </c>
      <c r="AV143" s="145"/>
      <c r="AW143" s="146">
        <f t="shared" ref="AW143:AW144" si="461">AV143*$E143</f>
        <v>0</v>
      </c>
      <c r="AX143" s="145"/>
      <c r="AY143" s="146">
        <f t="shared" ref="AY143:AY144" si="462">AX143*$E143</f>
        <v>0</v>
      </c>
      <c r="AZ143" s="145"/>
      <c r="BA143" s="146">
        <f t="shared" ref="BA143:BA144" si="463">AZ143*$E143</f>
        <v>0</v>
      </c>
      <c r="BB143" s="145"/>
      <c r="BC143" s="146">
        <f t="shared" ref="BC143:BC144" si="464">BB143*$E143</f>
        <v>0</v>
      </c>
      <c r="BD143" s="145"/>
      <c r="BE143" s="146">
        <f t="shared" ref="BE143:BE144" si="465">BD143*$E143</f>
        <v>0</v>
      </c>
      <c r="BF143" s="147">
        <f t="shared" ref="BF143:BG144" si="466">SUM(AH143,AJ143,AL143,AN143,AP143,AR143,AT143,AV143,AX143,AZ143,BB143,BD143)</f>
        <v>0</v>
      </c>
      <c r="BG143" s="146">
        <f t="shared" si="466"/>
        <v>0</v>
      </c>
      <c r="BH143" s="99"/>
      <c r="BI143" s="100">
        <f t="shared" ref="BI143:BI144" si="467">BH143*$E143</f>
        <v>0</v>
      </c>
      <c r="BJ143" s="99"/>
      <c r="BK143" s="100">
        <f t="shared" ref="BK143:BK144" si="468">BJ143*$E143</f>
        <v>0</v>
      </c>
      <c r="BL143" s="99"/>
      <c r="BM143" s="100">
        <f t="shared" ref="BM143:BM144" si="469">BL143*$E143</f>
        <v>0</v>
      </c>
      <c r="BN143" s="99"/>
      <c r="BO143" s="100">
        <f t="shared" ref="BO143:BO144" si="470">BN143*$E143</f>
        <v>0</v>
      </c>
      <c r="BP143" s="99"/>
      <c r="BQ143" s="100">
        <f t="shared" ref="BQ143:BQ144" si="471">BP143*$E143</f>
        <v>0</v>
      </c>
      <c r="BR143" s="99"/>
      <c r="BS143" s="100">
        <f t="shared" ref="BS143:BS144" si="472">BR143*$E143</f>
        <v>0</v>
      </c>
      <c r="BT143" s="99"/>
      <c r="BU143" s="100">
        <f t="shared" ref="BU143:BU144" si="473">BT143*$E143</f>
        <v>0</v>
      </c>
      <c r="BV143" s="99"/>
      <c r="BW143" s="100">
        <f t="shared" ref="BW143:BW144" si="474">BV143*$E143</f>
        <v>0</v>
      </c>
      <c r="BX143" s="99"/>
      <c r="BY143" s="100">
        <f t="shared" ref="BY143:BY144" si="475">BX143*$E143</f>
        <v>0</v>
      </c>
      <c r="BZ143" s="99"/>
      <c r="CA143" s="100">
        <f t="shared" ref="CA143:CA144" si="476">BZ143*$E143</f>
        <v>0</v>
      </c>
      <c r="CB143" s="99"/>
      <c r="CC143" s="100">
        <f t="shared" ref="CC143:CC144" si="477">CB143*$E143</f>
        <v>0</v>
      </c>
      <c r="CD143" s="99"/>
      <c r="CE143" s="100">
        <f t="shared" ref="CE143:CE144" si="478">CD143*$E143</f>
        <v>0</v>
      </c>
      <c r="CF143" s="101">
        <f t="shared" si="390"/>
        <v>0</v>
      </c>
      <c r="CG143" s="100">
        <f t="shared" si="390"/>
        <v>0</v>
      </c>
    </row>
    <row r="144" spans="1:85" s="148" customFormat="1" ht="19.899999999999999" customHeight="1" x14ac:dyDescent="0.5">
      <c r="A144" s="94">
        <v>117</v>
      </c>
      <c r="B144" s="95" t="s">
        <v>165</v>
      </c>
      <c r="C144" s="95"/>
      <c r="D144" s="94">
        <f>RANK(BF144,$BF$4:$BF$147)</f>
        <v>20</v>
      </c>
      <c r="E144" s="94">
        <v>20</v>
      </c>
      <c r="F144" s="94">
        <v>1</v>
      </c>
      <c r="G144" s="94"/>
      <c r="H144" s="94"/>
      <c r="I144" s="146">
        <f t="shared" si="441"/>
        <v>0</v>
      </c>
      <c r="J144" s="94"/>
      <c r="K144" s="146">
        <f t="shared" si="442"/>
        <v>0</v>
      </c>
      <c r="L144" s="94"/>
      <c r="M144" s="146">
        <f t="shared" si="443"/>
        <v>0</v>
      </c>
      <c r="N144" s="94"/>
      <c r="O144" s="146">
        <f t="shared" si="444"/>
        <v>0</v>
      </c>
      <c r="P144" s="94"/>
      <c r="Q144" s="146">
        <f t="shared" si="445"/>
        <v>0</v>
      </c>
      <c r="R144" s="145"/>
      <c r="S144" s="146">
        <f>R144*$E144</f>
        <v>0</v>
      </c>
      <c r="T144" s="94"/>
      <c r="U144" s="146">
        <f t="shared" si="446"/>
        <v>0</v>
      </c>
      <c r="V144" s="94"/>
      <c r="W144" s="146">
        <f t="shared" si="447"/>
        <v>0</v>
      </c>
      <c r="X144" s="94"/>
      <c r="Y144" s="146">
        <f t="shared" si="448"/>
        <v>0</v>
      </c>
      <c r="Z144" s="94"/>
      <c r="AA144" s="146">
        <f t="shared" si="449"/>
        <v>0</v>
      </c>
      <c r="AB144" s="94"/>
      <c r="AC144" s="146">
        <f t="shared" si="450"/>
        <v>0</v>
      </c>
      <c r="AD144" s="94"/>
      <c r="AE144" s="146">
        <f t="shared" si="451"/>
        <v>0</v>
      </c>
      <c r="AF144" s="147">
        <f t="shared" si="452"/>
        <v>0</v>
      </c>
      <c r="AG144" s="146">
        <f t="shared" si="453"/>
        <v>0</v>
      </c>
      <c r="AH144" s="99"/>
      <c r="AI144" s="146">
        <f t="shared" si="454"/>
        <v>0</v>
      </c>
      <c r="AJ144" s="145"/>
      <c r="AK144" s="146">
        <f t="shared" si="455"/>
        <v>0</v>
      </c>
      <c r="AL144" s="145"/>
      <c r="AM144" s="146">
        <f t="shared" si="456"/>
        <v>0</v>
      </c>
      <c r="AN144" s="145"/>
      <c r="AO144" s="146">
        <f t="shared" si="457"/>
        <v>0</v>
      </c>
      <c r="AP144" s="145"/>
      <c r="AQ144" s="146">
        <f t="shared" si="458"/>
        <v>0</v>
      </c>
      <c r="AR144" s="145"/>
      <c r="AS144" s="146">
        <f t="shared" si="459"/>
        <v>0</v>
      </c>
      <c r="AT144" s="145"/>
      <c r="AU144" s="146">
        <f t="shared" si="460"/>
        <v>0</v>
      </c>
      <c r="AV144" s="145"/>
      <c r="AW144" s="146">
        <f t="shared" si="461"/>
        <v>0</v>
      </c>
      <c r="AX144" s="145"/>
      <c r="AY144" s="146">
        <f t="shared" si="462"/>
        <v>0</v>
      </c>
      <c r="AZ144" s="145"/>
      <c r="BA144" s="146">
        <f t="shared" si="463"/>
        <v>0</v>
      </c>
      <c r="BB144" s="145"/>
      <c r="BC144" s="146">
        <f t="shared" si="464"/>
        <v>0</v>
      </c>
      <c r="BD144" s="145"/>
      <c r="BE144" s="146">
        <f t="shared" si="465"/>
        <v>0</v>
      </c>
      <c r="BF144" s="147">
        <f t="shared" si="466"/>
        <v>0</v>
      </c>
      <c r="BG144" s="146">
        <f t="shared" si="466"/>
        <v>0</v>
      </c>
      <c r="BH144" s="99"/>
      <c r="BI144" s="100">
        <f t="shared" si="467"/>
        <v>0</v>
      </c>
      <c r="BJ144" s="99"/>
      <c r="BK144" s="100">
        <f t="shared" si="468"/>
        <v>0</v>
      </c>
      <c r="BL144" s="99"/>
      <c r="BM144" s="100">
        <f t="shared" si="469"/>
        <v>0</v>
      </c>
      <c r="BN144" s="99"/>
      <c r="BO144" s="100">
        <f t="shared" si="470"/>
        <v>0</v>
      </c>
      <c r="BP144" s="99"/>
      <c r="BQ144" s="100">
        <f t="shared" si="471"/>
        <v>0</v>
      </c>
      <c r="BR144" s="99"/>
      <c r="BS144" s="100">
        <f t="shared" si="472"/>
        <v>0</v>
      </c>
      <c r="BT144" s="99"/>
      <c r="BU144" s="100">
        <f t="shared" si="473"/>
        <v>0</v>
      </c>
      <c r="BV144" s="99"/>
      <c r="BW144" s="100">
        <f t="shared" si="474"/>
        <v>0</v>
      </c>
      <c r="BX144" s="99"/>
      <c r="BY144" s="100">
        <f t="shared" si="475"/>
        <v>0</v>
      </c>
      <c r="BZ144" s="99"/>
      <c r="CA144" s="100">
        <f t="shared" si="476"/>
        <v>0</v>
      </c>
      <c r="CB144" s="99"/>
      <c r="CC144" s="100">
        <f t="shared" si="477"/>
        <v>0</v>
      </c>
      <c r="CD144" s="99"/>
      <c r="CE144" s="100">
        <f t="shared" si="478"/>
        <v>0</v>
      </c>
      <c r="CF144" s="101">
        <f t="shared" si="390"/>
        <v>0</v>
      </c>
      <c r="CG144" s="100">
        <f t="shared" si="390"/>
        <v>0</v>
      </c>
    </row>
    <row r="145" spans="1:85" s="148" customFormat="1" ht="19.899999999999999" customHeight="1" x14ac:dyDescent="0.5">
      <c r="A145" s="94">
        <v>118</v>
      </c>
      <c r="B145" s="95" t="s">
        <v>225</v>
      </c>
      <c r="C145" s="95"/>
      <c r="D145" s="94"/>
      <c r="E145" s="94"/>
      <c r="F145" s="94"/>
      <c r="G145" s="94"/>
      <c r="H145" s="94"/>
      <c r="I145" s="146"/>
      <c r="J145" s="94"/>
      <c r="K145" s="146"/>
      <c r="L145" s="94"/>
      <c r="M145" s="146"/>
      <c r="N145" s="94"/>
      <c r="O145" s="146"/>
      <c r="P145" s="94"/>
      <c r="Q145" s="146"/>
      <c r="R145" s="145"/>
      <c r="S145" s="146">
        <v>0</v>
      </c>
      <c r="T145" s="94"/>
      <c r="U145" s="146"/>
      <c r="V145" s="94"/>
      <c r="W145" s="146"/>
      <c r="X145" s="94"/>
      <c r="Y145" s="146"/>
      <c r="Z145" s="94"/>
      <c r="AA145" s="146"/>
      <c r="AB145" s="94"/>
      <c r="AC145" s="146"/>
      <c r="AD145" s="94"/>
      <c r="AE145" s="146"/>
      <c r="AF145" s="147"/>
      <c r="AG145" s="146"/>
      <c r="AH145" s="99"/>
      <c r="AI145" s="146"/>
      <c r="AJ145" s="145"/>
      <c r="AK145" s="146"/>
      <c r="AL145" s="145"/>
      <c r="AM145" s="146"/>
      <c r="AN145" s="145"/>
      <c r="AO145" s="146"/>
      <c r="AP145" s="145"/>
      <c r="AQ145" s="146"/>
      <c r="AR145" s="145"/>
      <c r="AS145" s="146"/>
      <c r="AT145" s="145"/>
      <c r="AU145" s="146"/>
      <c r="AV145" s="145"/>
      <c r="AW145" s="146"/>
      <c r="AX145" s="145"/>
      <c r="AY145" s="146"/>
      <c r="AZ145" s="145"/>
      <c r="BA145" s="146"/>
      <c r="BB145" s="145"/>
      <c r="BC145" s="146"/>
      <c r="BD145" s="145"/>
      <c r="BE145" s="146"/>
      <c r="BF145" s="147"/>
      <c r="BG145" s="146"/>
      <c r="BH145" s="99"/>
      <c r="BI145" s="100"/>
      <c r="BJ145" s="99"/>
      <c r="BK145" s="100"/>
      <c r="BL145" s="99"/>
      <c r="BM145" s="100"/>
      <c r="BN145" s="99"/>
      <c r="BO145" s="100"/>
      <c r="BP145" s="99"/>
      <c r="BQ145" s="100"/>
      <c r="BR145" s="99"/>
      <c r="BS145" s="100"/>
      <c r="BT145" s="99"/>
      <c r="BU145" s="100"/>
      <c r="BV145" s="99"/>
      <c r="BW145" s="100"/>
      <c r="BX145" s="99"/>
      <c r="BY145" s="100"/>
      <c r="BZ145" s="99"/>
      <c r="CA145" s="100"/>
      <c r="CB145" s="99"/>
      <c r="CC145" s="100"/>
      <c r="CD145" s="99"/>
      <c r="CE145" s="100"/>
      <c r="CF145" s="101"/>
      <c r="CG145" s="100"/>
    </row>
    <row r="146" spans="1:85" s="148" customFormat="1" ht="19.899999999999999" customHeight="1" x14ac:dyDescent="0.5">
      <c r="A146" s="94"/>
      <c r="B146" s="95"/>
      <c r="C146" s="95"/>
      <c r="D146" s="94"/>
      <c r="E146" s="94"/>
      <c r="F146" s="94"/>
      <c r="G146" s="94"/>
      <c r="H146" s="94"/>
      <c r="I146" s="146"/>
      <c r="J146" s="94"/>
      <c r="K146" s="146"/>
      <c r="L146" s="94"/>
      <c r="M146" s="146"/>
      <c r="N146" s="94"/>
      <c r="O146" s="146"/>
      <c r="P146" s="94"/>
      <c r="Q146" s="146"/>
      <c r="R146" s="145"/>
      <c r="S146" s="146"/>
      <c r="T146" s="94"/>
      <c r="U146" s="146"/>
      <c r="V146" s="94"/>
      <c r="W146" s="146"/>
      <c r="X146" s="94"/>
      <c r="Y146" s="146"/>
      <c r="Z146" s="94"/>
      <c r="AA146" s="146"/>
      <c r="AB146" s="94"/>
      <c r="AC146" s="146"/>
      <c r="AD146" s="94"/>
      <c r="AE146" s="146"/>
      <c r="AF146" s="147"/>
      <c r="AG146" s="146"/>
      <c r="AH146" s="99"/>
      <c r="AI146" s="146"/>
      <c r="AJ146" s="145"/>
      <c r="AK146" s="146"/>
      <c r="AL146" s="145"/>
      <c r="AM146" s="146"/>
      <c r="AN146" s="145"/>
      <c r="AO146" s="146"/>
      <c r="AP146" s="145"/>
      <c r="AQ146" s="146"/>
      <c r="AR146" s="145"/>
      <c r="AS146" s="146"/>
      <c r="AT146" s="145"/>
      <c r="AU146" s="146"/>
      <c r="AV146" s="145"/>
      <c r="AW146" s="146"/>
      <c r="AX146" s="145"/>
      <c r="AY146" s="146"/>
      <c r="AZ146" s="145"/>
      <c r="BA146" s="146"/>
      <c r="BB146" s="145"/>
      <c r="BC146" s="146"/>
      <c r="BD146" s="145"/>
      <c r="BE146" s="146"/>
      <c r="BF146" s="147"/>
      <c r="BG146" s="146"/>
      <c r="BH146" s="99"/>
      <c r="BI146" s="100"/>
      <c r="BJ146" s="99"/>
      <c r="BK146" s="100"/>
      <c r="BL146" s="99"/>
      <c r="BM146" s="100"/>
      <c r="BN146" s="99"/>
      <c r="BO146" s="100"/>
      <c r="BP146" s="99"/>
      <c r="BQ146" s="100"/>
      <c r="BR146" s="99"/>
      <c r="BS146" s="100"/>
      <c r="BT146" s="99"/>
      <c r="BU146" s="100"/>
      <c r="BV146" s="99"/>
      <c r="BW146" s="100"/>
      <c r="BX146" s="99"/>
      <c r="BY146" s="100"/>
      <c r="BZ146" s="99"/>
      <c r="CA146" s="100"/>
      <c r="CB146" s="99"/>
      <c r="CC146" s="100"/>
      <c r="CD146" s="99"/>
      <c r="CE146" s="100"/>
      <c r="CF146" s="101">
        <f t="shared" si="390"/>
        <v>0</v>
      </c>
      <c r="CG146" s="100">
        <f t="shared" si="390"/>
        <v>0</v>
      </c>
    </row>
    <row r="147" spans="1:85" s="148" customFormat="1" ht="19.899999999999999" customHeight="1" x14ac:dyDescent="0.5">
      <c r="A147" s="94"/>
      <c r="B147" s="105"/>
      <c r="C147" s="105"/>
      <c r="D147" s="94"/>
      <c r="E147" s="94"/>
      <c r="F147" s="106"/>
      <c r="G147" s="94"/>
      <c r="H147" s="106"/>
      <c r="I147" s="146"/>
      <c r="J147" s="106"/>
      <c r="K147" s="146"/>
      <c r="L147" s="106"/>
      <c r="M147" s="146"/>
      <c r="N147" s="106"/>
      <c r="O147" s="146"/>
      <c r="P147" s="106"/>
      <c r="Q147" s="146"/>
      <c r="R147" s="145"/>
      <c r="S147" s="146"/>
      <c r="T147" s="106"/>
      <c r="U147" s="146"/>
      <c r="V147" s="106"/>
      <c r="W147" s="146"/>
      <c r="X147" s="106"/>
      <c r="Y147" s="146"/>
      <c r="Z147" s="106"/>
      <c r="AA147" s="146"/>
      <c r="AB147" s="106"/>
      <c r="AC147" s="146"/>
      <c r="AD147" s="106"/>
      <c r="AE147" s="146"/>
      <c r="AF147" s="147"/>
      <c r="AG147" s="146"/>
      <c r="AH147" s="145"/>
      <c r="AI147" s="146"/>
      <c r="AJ147" s="145"/>
      <c r="AK147" s="146"/>
      <c r="AL147" s="145"/>
      <c r="AM147" s="146"/>
      <c r="AN147" s="145"/>
      <c r="AO147" s="146"/>
      <c r="AP147" s="145"/>
      <c r="AQ147" s="146"/>
      <c r="AR147" s="145"/>
      <c r="AS147" s="146"/>
      <c r="AT147" s="145"/>
      <c r="AU147" s="146"/>
      <c r="AV147" s="145"/>
      <c r="AW147" s="146"/>
      <c r="AX147" s="145"/>
      <c r="AY147" s="146"/>
      <c r="AZ147" s="145"/>
      <c r="BA147" s="146"/>
      <c r="BB147" s="145"/>
      <c r="BC147" s="146"/>
      <c r="BD147" s="145"/>
      <c r="BE147" s="146"/>
      <c r="BF147" s="147"/>
      <c r="BG147" s="146"/>
      <c r="BH147" s="99"/>
      <c r="BI147" s="100"/>
      <c r="BJ147" s="99"/>
      <c r="BK147" s="100"/>
      <c r="BL147" s="99"/>
      <c r="BM147" s="100"/>
      <c r="BN147" s="99"/>
      <c r="BO147" s="100"/>
      <c r="BP147" s="99"/>
      <c r="BQ147" s="100"/>
      <c r="BR147" s="99"/>
      <c r="BS147" s="100"/>
      <c r="BT147" s="99"/>
      <c r="BU147" s="100"/>
      <c r="BV147" s="99"/>
      <c r="BW147" s="100"/>
      <c r="BX147" s="99"/>
      <c r="BY147" s="100"/>
      <c r="BZ147" s="99"/>
      <c r="CA147" s="100"/>
      <c r="CB147" s="99"/>
      <c r="CC147" s="100"/>
      <c r="CD147" s="99"/>
      <c r="CE147" s="100"/>
      <c r="CF147" s="101"/>
      <c r="CG147" s="100"/>
    </row>
    <row r="148" spans="1:85" s="151" customFormat="1" ht="19.899999999999999" customHeight="1" x14ac:dyDescent="0.6">
      <c r="A148" s="107"/>
      <c r="B148" s="108" t="s">
        <v>166</v>
      </c>
      <c r="C148" s="108"/>
      <c r="D148" s="108"/>
      <c r="E148" s="109"/>
      <c r="F148" s="110"/>
      <c r="G148" s="110"/>
      <c r="H148" s="149">
        <f t="shared" ref="H148:AM148" si="479">SUM(H4:H147)</f>
        <v>52196</v>
      </c>
      <c r="I148" s="150">
        <f t="shared" si="479"/>
        <v>40885.68</v>
      </c>
      <c r="J148" s="149">
        <f t="shared" si="479"/>
        <v>51196</v>
      </c>
      <c r="K148" s="150">
        <f t="shared" si="479"/>
        <v>39885.68</v>
      </c>
      <c r="L148" s="149">
        <f t="shared" si="479"/>
        <v>40590</v>
      </c>
      <c r="M148" s="150">
        <f t="shared" si="479"/>
        <v>31952.960000000006</v>
      </c>
      <c r="N148" s="149">
        <f t="shared" si="479"/>
        <v>57698</v>
      </c>
      <c r="O148" s="150">
        <f t="shared" si="479"/>
        <v>46056.959999999992</v>
      </c>
      <c r="P148" s="149">
        <f t="shared" si="479"/>
        <v>52988</v>
      </c>
      <c r="Q148" s="150">
        <f t="shared" si="479"/>
        <v>41986.080000000002</v>
      </c>
      <c r="R148" s="202">
        <f t="shared" si="479"/>
        <v>56115</v>
      </c>
      <c r="S148" s="203">
        <f t="shared" si="479"/>
        <v>42959.119999999995</v>
      </c>
      <c r="T148" s="149">
        <f t="shared" si="479"/>
        <v>55905</v>
      </c>
      <c r="U148" s="150">
        <f t="shared" si="479"/>
        <v>42824.719999999994</v>
      </c>
      <c r="V148" s="149">
        <f t="shared" si="479"/>
        <v>52036</v>
      </c>
      <c r="W148" s="150">
        <f t="shared" si="479"/>
        <v>39638.400000000001</v>
      </c>
      <c r="X148" s="149">
        <f t="shared" si="479"/>
        <v>36340</v>
      </c>
      <c r="Y148" s="150">
        <f t="shared" si="479"/>
        <v>27965.200000000001</v>
      </c>
      <c r="Z148" s="149">
        <f t="shared" si="479"/>
        <v>48248</v>
      </c>
      <c r="AA148" s="150">
        <f t="shared" si="479"/>
        <v>38516.720000000001</v>
      </c>
      <c r="AB148" s="149">
        <f t="shared" si="479"/>
        <v>42318</v>
      </c>
      <c r="AC148" s="150">
        <f t="shared" si="479"/>
        <v>31665.760000000002</v>
      </c>
      <c r="AD148" s="149">
        <f t="shared" si="479"/>
        <v>28724</v>
      </c>
      <c r="AE148" s="150">
        <f t="shared" si="479"/>
        <v>22292</v>
      </c>
      <c r="AF148" s="149">
        <f t="shared" si="479"/>
        <v>574354</v>
      </c>
      <c r="AG148" s="150">
        <f t="shared" si="479"/>
        <v>446629.27999999997</v>
      </c>
      <c r="AH148" s="149">
        <f t="shared" si="479"/>
        <v>31537</v>
      </c>
      <c r="AI148" s="150">
        <f t="shared" si="479"/>
        <v>24308.67</v>
      </c>
      <c r="AJ148" s="149">
        <f t="shared" si="479"/>
        <v>29046</v>
      </c>
      <c r="AK148" s="150">
        <f t="shared" si="479"/>
        <v>22621.1</v>
      </c>
      <c r="AL148" s="149">
        <f t="shared" si="479"/>
        <v>40450</v>
      </c>
      <c r="AM148" s="150">
        <f t="shared" si="479"/>
        <v>31316.000000000004</v>
      </c>
      <c r="AN148" s="149">
        <f t="shared" ref="AN148:BS148" si="480">SUM(AN4:AN147)</f>
        <v>21402</v>
      </c>
      <c r="AO148" s="150">
        <f t="shared" si="480"/>
        <v>16068.679999999998</v>
      </c>
      <c r="AP148" s="149">
        <f t="shared" si="480"/>
        <v>26100</v>
      </c>
      <c r="AQ148" s="150">
        <f t="shared" si="480"/>
        <v>19561.04</v>
      </c>
      <c r="AR148" s="149">
        <f t="shared" si="480"/>
        <v>32284</v>
      </c>
      <c r="AS148" s="150">
        <f t="shared" si="480"/>
        <v>25094.780000000002</v>
      </c>
      <c r="AT148" s="149">
        <f t="shared" si="480"/>
        <v>31682</v>
      </c>
      <c r="AU148" s="150">
        <f t="shared" si="480"/>
        <v>25403.24</v>
      </c>
      <c r="AV148" s="149">
        <f t="shared" si="480"/>
        <v>35749</v>
      </c>
      <c r="AW148" s="150">
        <f t="shared" si="480"/>
        <v>28485.440000000002</v>
      </c>
      <c r="AX148" s="149">
        <f t="shared" si="480"/>
        <v>27628</v>
      </c>
      <c r="AY148" s="150">
        <f t="shared" si="480"/>
        <v>21138.349999999995</v>
      </c>
      <c r="AZ148" s="149">
        <f t="shared" si="480"/>
        <v>27582</v>
      </c>
      <c r="BA148" s="150">
        <f t="shared" si="480"/>
        <v>22419.200000000004</v>
      </c>
      <c r="BB148" s="149">
        <f t="shared" si="480"/>
        <v>25504</v>
      </c>
      <c r="BC148" s="150">
        <f t="shared" si="480"/>
        <v>20602.079999999998</v>
      </c>
      <c r="BD148" s="149">
        <f t="shared" si="480"/>
        <v>38461</v>
      </c>
      <c r="BE148" s="150">
        <f t="shared" si="480"/>
        <v>29670.960000000003</v>
      </c>
      <c r="BF148" s="149">
        <f t="shared" si="480"/>
        <v>367425</v>
      </c>
      <c r="BG148" s="150">
        <f t="shared" si="480"/>
        <v>286689.53999999998</v>
      </c>
      <c r="BH148" s="111">
        <f t="shared" si="480"/>
        <v>25306</v>
      </c>
      <c r="BI148" s="112">
        <f t="shared" si="480"/>
        <v>20502.96</v>
      </c>
      <c r="BJ148" s="111">
        <f t="shared" si="480"/>
        <v>25076</v>
      </c>
      <c r="BK148" s="112">
        <f t="shared" si="480"/>
        <v>20603.84</v>
      </c>
      <c r="BL148" s="111">
        <f t="shared" si="480"/>
        <v>0</v>
      </c>
      <c r="BM148" s="112">
        <f t="shared" si="480"/>
        <v>0</v>
      </c>
      <c r="BN148" s="111">
        <f t="shared" si="480"/>
        <v>0</v>
      </c>
      <c r="BO148" s="112">
        <f t="shared" si="480"/>
        <v>0</v>
      </c>
      <c r="BP148" s="111">
        <f t="shared" si="480"/>
        <v>0</v>
      </c>
      <c r="BQ148" s="112">
        <f t="shared" si="480"/>
        <v>0</v>
      </c>
      <c r="BR148" s="111">
        <f t="shared" si="480"/>
        <v>0</v>
      </c>
      <c r="BS148" s="112">
        <f t="shared" si="480"/>
        <v>0</v>
      </c>
      <c r="BT148" s="111">
        <f t="shared" ref="BT148:CG148" si="481">SUM(BT4:BT147)</f>
        <v>0</v>
      </c>
      <c r="BU148" s="112">
        <f t="shared" si="481"/>
        <v>0</v>
      </c>
      <c r="BV148" s="111">
        <f t="shared" si="481"/>
        <v>0</v>
      </c>
      <c r="BW148" s="112">
        <f t="shared" si="481"/>
        <v>0</v>
      </c>
      <c r="BX148" s="111">
        <f t="shared" si="481"/>
        <v>0</v>
      </c>
      <c r="BY148" s="112">
        <f t="shared" si="481"/>
        <v>0</v>
      </c>
      <c r="BZ148" s="111">
        <f t="shared" si="481"/>
        <v>0</v>
      </c>
      <c r="CA148" s="112">
        <f t="shared" si="481"/>
        <v>0</v>
      </c>
      <c r="CB148" s="111">
        <f t="shared" si="481"/>
        <v>0</v>
      </c>
      <c r="CC148" s="112">
        <f t="shared" si="481"/>
        <v>0</v>
      </c>
      <c r="CD148" s="111">
        <f t="shared" si="481"/>
        <v>0</v>
      </c>
      <c r="CE148" s="112">
        <f t="shared" si="481"/>
        <v>0</v>
      </c>
      <c r="CF148" s="111">
        <f t="shared" si="481"/>
        <v>50382</v>
      </c>
      <c r="CG148" s="112">
        <f t="shared" si="481"/>
        <v>41106.800000000003</v>
      </c>
    </row>
    <row r="149" spans="1:85" s="148" customFormat="1" ht="19.899999999999999" customHeight="1" x14ac:dyDescent="0.5">
      <c r="A149" s="113"/>
      <c r="B149" s="105"/>
      <c r="C149" s="105"/>
      <c r="D149" s="105"/>
      <c r="E149" s="105"/>
      <c r="F149" s="106"/>
      <c r="G149" s="106"/>
      <c r="H149" s="106"/>
      <c r="I149" s="146"/>
      <c r="J149" s="106"/>
      <c r="K149" s="146"/>
      <c r="L149" s="106"/>
      <c r="M149" s="146"/>
      <c r="N149" s="106"/>
      <c r="O149" s="146"/>
      <c r="P149" s="106"/>
      <c r="Q149" s="146"/>
      <c r="R149" s="145"/>
      <c r="S149" s="146"/>
      <c r="T149" s="106"/>
      <c r="U149" s="146"/>
      <c r="V149" s="106"/>
      <c r="W149" s="146"/>
      <c r="X149" s="106"/>
      <c r="Y149" s="146"/>
      <c r="Z149" s="106"/>
      <c r="AA149" s="146"/>
      <c r="AB149" s="106"/>
      <c r="AC149" s="146"/>
      <c r="AD149" s="106"/>
      <c r="AE149" s="146"/>
      <c r="AF149" s="147"/>
      <c r="AG149" s="146"/>
      <c r="AH149" s="145"/>
      <c r="AI149" s="146"/>
      <c r="AJ149" s="145"/>
      <c r="AK149" s="146"/>
      <c r="AL149" s="145"/>
      <c r="AM149" s="146"/>
      <c r="AN149" s="145"/>
      <c r="AO149" s="146"/>
      <c r="AP149" s="145"/>
      <c r="AQ149" s="146"/>
      <c r="AR149" s="145"/>
      <c r="AS149" s="146"/>
      <c r="AT149" s="145"/>
      <c r="AU149" s="146"/>
      <c r="AV149" s="145"/>
      <c r="AW149" s="146"/>
      <c r="AX149" s="145"/>
      <c r="AY149" s="146"/>
      <c r="AZ149" s="145"/>
      <c r="BA149" s="146"/>
      <c r="BB149" s="145"/>
      <c r="BC149" s="146"/>
      <c r="BD149" s="145"/>
      <c r="BE149" s="146"/>
      <c r="BF149" s="147"/>
      <c r="BG149" s="146"/>
      <c r="BH149" s="99"/>
      <c r="BI149" s="100"/>
      <c r="BJ149" s="99"/>
      <c r="BK149" s="100"/>
      <c r="BL149" s="99"/>
      <c r="BM149" s="100"/>
      <c r="BN149" s="99"/>
      <c r="BO149" s="100"/>
      <c r="BP149" s="99"/>
      <c r="BQ149" s="100"/>
      <c r="BR149" s="99"/>
      <c r="BS149" s="100"/>
      <c r="BT149" s="99"/>
      <c r="BU149" s="100"/>
      <c r="BV149" s="99"/>
      <c r="BW149" s="100"/>
      <c r="BX149" s="99"/>
      <c r="BY149" s="100"/>
      <c r="BZ149" s="99"/>
      <c r="CA149" s="100"/>
      <c r="CB149" s="99"/>
      <c r="CC149" s="100"/>
      <c r="CD149" s="99"/>
      <c r="CE149" s="100"/>
      <c r="CF149" s="101"/>
      <c r="CG149" s="100"/>
    </row>
    <row r="150" spans="1:85" s="148" customFormat="1" ht="19.899999999999999" customHeight="1" x14ac:dyDescent="0.5">
      <c r="A150" s="94">
        <v>119</v>
      </c>
      <c r="B150" s="95" t="s">
        <v>167</v>
      </c>
      <c r="C150" s="95" t="s">
        <v>74</v>
      </c>
      <c r="D150" s="94">
        <f t="shared" ref="D150:D163" si="482">RANK(BF150,$BF$149:$BF$164)</f>
        <v>5</v>
      </c>
      <c r="E150" s="94">
        <v>0.7</v>
      </c>
      <c r="F150" s="94" t="s">
        <v>75</v>
      </c>
      <c r="G150" s="94">
        <v>4500</v>
      </c>
      <c r="H150" s="94"/>
      <c r="I150" s="163">
        <f t="shared" ref="I150:I163" si="483">H150*$E150</f>
        <v>0</v>
      </c>
      <c r="J150" s="94"/>
      <c r="K150" s="163">
        <f t="shared" ref="K150:K163" si="484">J150*$E150</f>
        <v>0</v>
      </c>
      <c r="L150" s="94"/>
      <c r="M150" s="163">
        <f t="shared" ref="M150:M163" si="485">L150*$E150</f>
        <v>0</v>
      </c>
      <c r="N150" s="94">
        <v>12</v>
      </c>
      <c r="O150" s="163">
        <f t="shared" ref="O150:O163" si="486">N150*$E150</f>
        <v>8.3999999999999986</v>
      </c>
      <c r="P150" s="94"/>
      <c r="Q150" s="163">
        <f t="shared" ref="Q150:Q163" si="487">P150*$E150</f>
        <v>0</v>
      </c>
      <c r="R150" s="171">
        <v>12</v>
      </c>
      <c r="S150" s="146">
        <f t="shared" ref="S150:S163" si="488">R150*$E150</f>
        <v>8.3999999999999986</v>
      </c>
      <c r="T150" s="94">
        <v>60</v>
      </c>
      <c r="U150" s="163">
        <f t="shared" ref="U150:U163" si="489">T150*$E150</f>
        <v>42</v>
      </c>
      <c r="V150" s="94"/>
      <c r="W150" s="163">
        <f t="shared" ref="W150:W163" si="490">V150*$E150</f>
        <v>0</v>
      </c>
      <c r="X150" s="94"/>
      <c r="Y150" s="163">
        <f t="shared" ref="Y150:Y163" si="491">X150*$E150</f>
        <v>0</v>
      </c>
      <c r="Z150" s="94"/>
      <c r="AA150" s="163">
        <f t="shared" ref="AA150:AA163" si="492">Z150*$E150</f>
        <v>0</v>
      </c>
      <c r="AB150" s="94"/>
      <c r="AC150" s="163">
        <f t="shared" ref="AC150:AC163" si="493">AB150*$E150</f>
        <v>0</v>
      </c>
      <c r="AD150" s="94"/>
      <c r="AE150" s="163">
        <f t="shared" ref="AE150:AE163" si="494">AD150*$E150</f>
        <v>0</v>
      </c>
      <c r="AF150" s="147">
        <f t="shared" ref="AF150:AF163" si="495">SUM(H150,J150,L150,N150,P150,R150,T150,V150,X150,Z150,AB150,AD150)</f>
        <v>84</v>
      </c>
      <c r="AG150" s="146">
        <f t="shared" ref="AG150:AG163" si="496">SUM(I150,K150,M150,O150,Q150,S150,U150,W150,Y150,AA150,AC150,AE150)</f>
        <v>58.8</v>
      </c>
      <c r="AH150" s="159"/>
      <c r="AI150" s="163">
        <f t="shared" ref="AI150:AK163" si="497">AH150*$E150</f>
        <v>0</v>
      </c>
      <c r="AJ150" s="161"/>
      <c r="AK150" s="163">
        <f t="shared" si="497"/>
        <v>0</v>
      </c>
      <c r="AL150" s="145"/>
      <c r="AM150" s="146">
        <f t="shared" ref="AM150:AM163" si="498">AL150*$E150</f>
        <v>0</v>
      </c>
      <c r="AN150" s="145"/>
      <c r="AO150" s="146">
        <f t="shared" ref="AO150:AQ163" si="499">AN150*$E150</f>
        <v>0</v>
      </c>
      <c r="AP150" s="145"/>
      <c r="AQ150" s="146">
        <f t="shared" si="499"/>
        <v>0</v>
      </c>
      <c r="AR150" s="145"/>
      <c r="AS150" s="146">
        <f t="shared" ref="AS150:AS163" si="500">AR150*$E150</f>
        <v>0</v>
      </c>
      <c r="AT150" s="145"/>
      <c r="AU150" s="146">
        <f t="shared" ref="AU150:AU163" si="501">AT150*$E150</f>
        <v>0</v>
      </c>
      <c r="AV150" s="145"/>
      <c r="AW150" s="146">
        <f t="shared" ref="AW150:AW163" si="502">AV150*$E150</f>
        <v>0</v>
      </c>
      <c r="AX150" s="145"/>
      <c r="AY150" s="146">
        <f t="shared" ref="AY150:AY163" si="503">AX150*$E150</f>
        <v>0</v>
      </c>
      <c r="AZ150" s="145"/>
      <c r="BA150" s="146">
        <f t="shared" ref="BA150:BA163" si="504">AZ150*$E150</f>
        <v>0</v>
      </c>
      <c r="BB150" s="145"/>
      <c r="BC150" s="146">
        <f t="shared" ref="BC150:BC163" si="505">BB150*$E150</f>
        <v>0</v>
      </c>
      <c r="BD150" s="145"/>
      <c r="BE150" s="146">
        <f t="shared" ref="BE150:BE163" si="506">BD150*$E150</f>
        <v>0</v>
      </c>
      <c r="BF150" s="147">
        <f t="shared" ref="BF150:BG163" si="507">SUM(AH150,AJ150,AL150,AN150,AP150,AR150,AT150,AV150,AX150,AZ150,BB150,BD150)</f>
        <v>0</v>
      </c>
      <c r="BG150" s="146">
        <f t="shared" si="507"/>
        <v>0</v>
      </c>
      <c r="BH150" s="99"/>
      <c r="BI150" s="100">
        <f t="shared" ref="BI150:BI156" si="508">BH150*$E150</f>
        <v>0</v>
      </c>
      <c r="BJ150" s="99"/>
      <c r="BK150" s="100">
        <f t="shared" ref="BK150:BK156" si="509">BJ150*$E150</f>
        <v>0</v>
      </c>
      <c r="BL150" s="99"/>
      <c r="BM150" s="100">
        <f t="shared" ref="BM150:BM156" si="510">BL150*$E150</f>
        <v>0</v>
      </c>
      <c r="BN150" s="99"/>
      <c r="BO150" s="100">
        <f t="shared" ref="BO150:BO156" si="511">BN150*$E150</f>
        <v>0</v>
      </c>
      <c r="BP150" s="99"/>
      <c r="BQ150" s="100">
        <f t="shared" ref="BQ150:BQ156" si="512">BP150*$E150</f>
        <v>0</v>
      </c>
      <c r="BR150" s="99"/>
      <c r="BS150" s="100">
        <f t="shared" ref="BS150:BS156" si="513">BR150*$E150</f>
        <v>0</v>
      </c>
      <c r="BT150" s="99"/>
      <c r="BU150" s="100">
        <f t="shared" ref="BU150:BU156" si="514">BT150*$E150</f>
        <v>0</v>
      </c>
      <c r="BV150" s="99"/>
      <c r="BW150" s="100">
        <f t="shared" ref="BW150:BW156" si="515">BV150*$E150</f>
        <v>0</v>
      </c>
      <c r="BX150" s="99"/>
      <c r="BY150" s="100">
        <f t="shared" ref="BY150:BY156" si="516">BX150*$E150</f>
        <v>0</v>
      </c>
      <c r="BZ150" s="99"/>
      <c r="CA150" s="100">
        <f t="shared" ref="CA150:CA156" si="517">BZ150*$E150</f>
        <v>0</v>
      </c>
      <c r="CB150" s="99"/>
      <c r="CC150" s="100">
        <f t="shared" ref="CC150:CC156" si="518">CB150*$E150</f>
        <v>0</v>
      </c>
      <c r="CD150" s="99"/>
      <c r="CE150" s="100">
        <f t="shared" ref="CE150:CE156" si="519">CD150*$E150</f>
        <v>0</v>
      </c>
      <c r="CF150" s="101">
        <f t="shared" ref="CF150:CG156" si="520">SUM(BH150,BJ150,BL150,BN150,BP150,BR150,BT150,BV150,BX150,BZ150,CB150,CD150)</f>
        <v>0</v>
      </c>
      <c r="CG150" s="100">
        <f t="shared" si="520"/>
        <v>0</v>
      </c>
    </row>
    <row r="151" spans="1:85" s="148" customFormat="1" ht="19.899999999999999" customHeight="1" x14ac:dyDescent="0.5">
      <c r="A151" s="94">
        <v>120</v>
      </c>
      <c r="B151" s="95" t="s">
        <v>168</v>
      </c>
      <c r="C151" s="95" t="s">
        <v>74</v>
      </c>
      <c r="D151" s="94">
        <f t="shared" si="482"/>
        <v>5</v>
      </c>
      <c r="E151" s="94">
        <v>0.35</v>
      </c>
      <c r="F151" s="94" t="s">
        <v>83</v>
      </c>
      <c r="G151" s="94">
        <v>2300</v>
      </c>
      <c r="H151" s="94"/>
      <c r="I151" s="163">
        <f t="shared" si="483"/>
        <v>0</v>
      </c>
      <c r="J151" s="94"/>
      <c r="K151" s="163">
        <f t="shared" si="484"/>
        <v>0</v>
      </c>
      <c r="L151" s="94"/>
      <c r="M151" s="163">
        <f t="shared" si="485"/>
        <v>0</v>
      </c>
      <c r="N151" s="94"/>
      <c r="O151" s="163">
        <f t="shared" si="486"/>
        <v>0</v>
      </c>
      <c r="P151" s="94"/>
      <c r="Q151" s="163">
        <f t="shared" si="487"/>
        <v>0</v>
      </c>
      <c r="R151" s="171">
        <v>24</v>
      </c>
      <c r="S151" s="146">
        <f t="shared" si="488"/>
        <v>8.3999999999999986</v>
      </c>
      <c r="T151" s="94"/>
      <c r="U151" s="163">
        <f t="shared" si="489"/>
        <v>0</v>
      </c>
      <c r="V151" s="94"/>
      <c r="W151" s="163">
        <f t="shared" si="490"/>
        <v>0</v>
      </c>
      <c r="X151" s="94"/>
      <c r="Y151" s="163">
        <f t="shared" si="491"/>
        <v>0</v>
      </c>
      <c r="Z151" s="94">
        <v>24</v>
      </c>
      <c r="AA151" s="160">
        <f t="shared" si="492"/>
        <v>8.3999999999999986</v>
      </c>
      <c r="AB151" s="94"/>
      <c r="AC151" s="160">
        <f t="shared" si="493"/>
        <v>0</v>
      </c>
      <c r="AD151" s="94"/>
      <c r="AE151" s="160">
        <f t="shared" si="494"/>
        <v>0</v>
      </c>
      <c r="AF151" s="147">
        <f t="shared" si="495"/>
        <v>48</v>
      </c>
      <c r="AG151" s="146">
        <f t="shared" si="496"/>
        <v>16.799999999999997</v>
      </c>
      <c r="AH151" s="159"/>
      <c r="AI151" s="163">
        <f t="shared" si="497"/>
        <v>0</v>
      </c>
      <c r="AJ151" s="161"/>
      <c r="AK151" s="163">
        <f t="shared" si="497"/>
        <v>0</v>
      </c>
      <c r="AL151" s="145"/>
      <c r="AM151" s="146">
        <f t="shared" si="498"/>
        <v>0</v>
      </c>
      <c r="AN151" s="145"/>
      <c r="AO151" s="146">
        <f t="shared" si="499"/>
        <v>0</v>
      </c>
      <c r="AP151" s="145"/>
      <c r="AQ151" s="146">
        <f t="shared" si="499"/>
        <v>0</v>
      </c>
      <c r="AR151" s="145"/>
      <c r="AS151" s="146">
        <f t="shared" si="500"/>
        <v>0</v>
      </c>
      <c r="AT151" s="145"/>
      <c r="AU151" s="146">
        <f t="shared" si="501"/>
        <v>0</v>
      </c>
      <c r="AV151" s="145"/>
      <c r="AW151" s="146">
        <f t="shared" si="502"/>
        <v>0</v>
      </c>
      <c r="AX151" s="145"/>
      <c r="AY151" s="146">
        <f t="shared" si="503"/>
        <v>0</v>
      </c>
      <c r="AZ151" s="145"/>
      <c r="BA151" s="146">
        <f t="shared" si="504"/>
        <v>0</v>
      </c>
      <c r="BB151" s="145"/>
      <c r="BC151" s="146">
        <f t="shared" si="505"/>
        <v>0</v>
      </c>
      <c r="BD151" s="145"/>
      <c r="BE151" s="146">
        <f t="shared" si="506"/>
        <v>0</v>
      </c>
      <c r="BF151" s="147">
        <f t="shared" si="507"/>
        <v>0</v>
      </c>
      <c r="BG151" s="146">
        <f t="shared" si="507"/>
        <v>0</v>
      </c>
      <c r="BH151" s="99"/>
      <c r="BI151" s="100">
        <f t="shared" si="508"/>
        <v>0</v>
      </c>
      <c r="BJ151" s="99"/>
      <c r="BK151" s="100">
        <f t="shared" si="509"/>
        <v>0</v>
      </c>
      <c r="BL151" s="99"/>
      <c r="BM151" s="100">
        <f t="shared" si="510"/>
        <v>0</v>
      </c>
      <c r="BN151" s="99"/>
      <c r="BO151" s="100">
        <f t="shared" si="511"/>
        <v>0</v>
      </c>
      <c r="BP151" s="99"/>
      <c r="BQ151" s="100">
        <f t="shared" si="512"/>
        <v>0</v>
      </c>
      <c r="BR151" s="99"/>
      <c r="BS151" s="100">
        <f t="shared" si="513"/>
        <v>0</v>
      </c>
      <c r="BT151" s="99"/>
      <c r="BU151" s="100">
        <f t="shared" si="514"/>
        <v>0</v>
      </c>
      <c r="BV151" s="99"/>
      <c r="BW151" s="100">
        <f t="shared" si="515"/>
        <v>0</v>
      </c>
      <c r="BX151" s="99"/>
      <c r="BY151" s="100">
        <f t="shared" si="516"/>
        <v>0</v>
      </c>
      <c r="BZ151" s="99"/>
      <c r="CA151" s="100">
        <f t="shared" si="517"/>
        <v>0</v>
      </c>
      <c r="CB151" s="99"/>
      <c r="CC151" s="100">
        <f t="shared" si="518"/>
        <v>0</v>
      </c>
      <c r="CD151" s="99"/>
      <c r="CE151" s="100">
        <f t="shared" si="519"/>
        <v>0</v>
      </c>
      <c r="CF151" s="101">
        <f t="shared" si="520"/>
        <v>0</v>
      </c>
      <c r="CG151" s="100">
        <f t="shared" si="520"/>
        <v>0</v>
      </c>
    </row>
    <row r="152" spans="1:85" s="148" customFormat="1" ht="19.899999999999999" customHeight="1" x14ac:dyDescent="0.5">
      <c r="A152" s="94">
        <v>121</v>
      </c>
      <c r="B152" s="95" t="s">
        <v>169</v>
      </c>
      <c r="C152" s="95" t="s">
        <v>74</v>
      </c>
      <c r="D152" s="94">
        <f t="shared" si="482"/>
        <v>5</v>
      </c>
      <c r="E152" s="94">
        <v>0.17499999999999999</v>
      </c>
      <c r="F152" s="94" t="s">
        <v>170</v>
      </c>
      <c r="G152" s="94">
        <v>1300</v>
      </c>
      <c r="H152" s="94"/>
      <c r="I152" s="163">
        <f t="shared" si="483"/>
        <v>0</v>
      </c>
      <c r="J152" s="94"/>
      <c r="K152" s="163">
        <f t="shared" si="484"/>
        <v>0</v>
      </c>
      <c r="L152" s="94"/>
      <c r="M152" s="163">
        <f t="shared" si="485"/>
        <v>0</v>
      </c>
      <c r="N152" s="94"/>
      <c r="O152" s="163">
        <f t="shared" si="486"/>
        <v>0</v>
      </c>
      <c r="P152" s="94"/>
      <c r="Q152" s="163">
        <f t="shared" si="487"/>
        <v>0</v>
      </c>
      <c r="R152" s="171"/>
      <c r="S152" s="146">
        <f t="shared" si="488"/>
        <v>0</v>
      </c>
      <c r="T152" s="94"/>
      <c r="U152" s="163">
        <f t="shared" si="489"/>
        <v>0</v>
      </c>
      <c r="V152" s="94"/>
      <c r="W152" s="163">
        <f t="shared" si="490"/>
        <v>0</v>
      </c>
      <c r="X152" s="94"/>
      <c r="Y152" s="163">
        <f t="shared" si="491"/>
        <v>0</v>
      </c>
      <c r="Z152" s="94"/>
      <c r="AA152" s="160">
        <f t="shared" si="492"/>
        <v>0</v>
      </c>
      <c r="AB152" s="94"/>
      <c r="AC152" s="160">
        <f t="shared" si="493"/>
        <v>0</v>
      </c>
      <c r="AD152" s="94"/>
      <c r="AE152" s="160">
        <f t="shared" si="494"/>
        <v>0</v>
      </c>
      <c r="AF152" s="147">
        <f t="shared" si="495"/>
        <v>0</v>
      </c>
      <c r="AG152" s="146">
        <f t="shared" si="496"/>
        <v>0</v>
      </c>
      <c r="AH152" s="159"/>
      <c r="AI152" s="163">
        <f t="shared" si="497"/>
        <v>0</v>
      </c>
      <c r="AJ152" s="161"/>
      <c r="AK152" s="163">
        <f t="shared" si="497"/>
        <v>0</v>
      </c>
      <c r="AL152" s="145"/>
      <c r="AM152" s="146">
        <f t="shared" si="498"/>
        <v>0</v>
      </c>
      <c r="AN152" s="145"/>
      <c r="AO152" s="146">
        <f t="shared" si="499"/>
        <v>0</v>
      </c>
      <c r="AP152" s="145"/>
      <c r="AQ152" s="146">
        <f t="shared" si="499"/>
        <v>0</v>
      </c>
      <c r="AR152" s="145"/>
      <c r="AS152" s="146">
        <f t="shared" si="500"/>
        <v>0</v>
      </c>
      <c r="AT152" s="145"/>
      <c r="AU152" s="146">
        <f t="shared" si="501"/>
        <v>0</v>
      </c>
      <c r="AV152" s="145"/>
      <c r="AW152" s="146">
        <f t="shared" si="502"/>
        <v>0</v>
      </c>
      <c r="AX152" s="145"/>
      <c r="AY152" s="146">
        <f t="shared" si="503"/>
        <v>0</v>
      </c>
      <c r="AZ152" s="145"/>
      <c r="BA152" s="146">
        <f t="shared" si="504"/>
        <v>0</v>
      </c>
      <c r="BB152" s="145"/>
      <c r="BC152" s="146">
        <f t="shared" si="505"/>
        <v>0</v>
      </c>
      <c r="BD152" s="145"/>
      <c r="BE152" s="146">
        <f t="shared" si="506"/>
        <v>0</v>
      </c>
      <c r="BF152" s="147">
        <f t="shared" si="507"/>
        <v>0</v>
      </c>
      <c r="BG152" s="146">
        <f t="shared" si="507"/>
        <v>0</v>
      </c>
      <c r="BH152" s="99"/>
      <c r="BI152" s="100">
        <f t="shared" si="508"/>
        <v>0</v>
      </c>
      <c r="BJ152" s="99"/>
      <c r="BK152" s="100">
        <f t="shared" si="509"/>
        <v>0</v>
      </c>
      <c r="BL152" s="99"/>
      <c r="BM152" s="100">
        <f t="shared" si="510"/>
        <v>0</v>
      </c>
      <c r="BN152" s="99"/>
      <c r="BO152" s="100">
        <f t="shared" si="511"/>
        <v>0</v>
      </c>
      <c r="BP152" s="99"/>
      <c r="BQ152" s="100">
        <f t="shared" si="512"/>
        <v>0</v>
      </c>
      <c r="BR152" s="99"/>
      <c r="BS152" s="100">
        <f t="shared" si="513"/>
        <v>0</v>
      </c>
      <c r="BT152" s="99"/>
      <c r="BU152" s="100">
        <f t="shared" si="514"/>
        <v>0</v>
      </c>
      <c r="BV152" s="99"/>
      <c r="BW152" s="100">
        <f t="shared" si="515"/>
        <v>0</v>
      </c>
      <c r="BX152" s="99"/>
      <c r="BY152" s="100">
        <f t="shared" si="516"/>
        <v>0</v>
      </c>
      <c r="BZ152" s="99"/>
      <c r="CA152" s="100">
        <f t="shared" si="517"/>
        <v>0</v>
      </c>
      <c r="CB152" s="99"/>
      <c r="CC152" s="100">
        <f t="shared" si="518"/>
        <v>0</v>
      </c>
      <c r="CD152" s="99"/>
      <c r="CE152" s="100">
        <f t="shared" si="519"/>
        <v>0</v>
      </c>
      <c r="CF152" s="101">
        <f t="shared" si="520"/>
        <v>0</v>
      </c>
      <c r="CG152" s="100">
        <f t="shared" si="520"/>
        <v>0</v>
      </c>
    </row>
    <row r="153" spans="1:85" s="148" customFormat="1" ht="19.899999999999999" customHeight="1" x14ac:dyDescent="0.5">
      <c r="A153" s="94">
        <v>122</v>
      </c>
      <c r="B153" s="95" t="s">
        <v>171</v>
      </c>
      <c r="C153" s="95" t="s">
        <v>74</v>
      </c>
      <c r="D153" s="94">
        <f t="shared" si="482"/>
        <v>3</v>
      </c>
      <c r="E153" s="94">
        <v>0.7</v>
      </c>
      <c r="F153" s="94" t="s">
        <v>75</v>
      </c>
      <c r="G153" s="94">
        <v>5200</v>
      </c>
      <c r="H153" s="94">
        <v>579</v>
      </c>
      <c r="I153" s="163">
        <f t="shared" si="483"/>
        <v>405.29999999999995</v>
      </c>
      <c r="J153" s="94">
        <v>849</v>
      </c>
      <c r="K153" s="163">
        <f t="shared" si="484"/>
        <v>594.29999999999995</v>
      </c>
      <c r="L153" s="94">
        <v>839</v>
      </c>
      <c r="M153" s="163">
        <f t="shared" si="485"/>
        <v>587.29999999999995</v>
      </c>
      <c r="N153" s="94">
        <v>126</v>
      </c>
      <c r="O153" s="163">
        <f t="shared" si="486"/>
        <v>88.199999999999989</v>
      </c>
      <c r="P153" s="94">
        <v>282</v>
      </c>
      <c r="Q153" s="163">
        <f t="shared" si="487"/>
        <v>197.39999999999998</v>
      </c>
      <c r="R153" s="171">
        <v>295</v>
      </c>
      <c r="S153" s="146">
        <f t="shared" si="488"/>
        <v>206.5</v>
      </c>
      <c r="T153" s="94">
        <v>192</v>
      </c>
      <c r="U153" s="163">
        <f t="shared" si="489"/>
        <v>134.39999999999998</v>
      </c>
      <c r="V153" s="94">
        <v>314</v>
      </c>
      <c r="W153" s="163">
        <f t="shared" si="490"/>
        <v>219.79999999999998</v>
      </c>
      <c r="X153" s="94">
        <v>144</v>
      </c>
      <c r="Y153" s="163">
        <f t="shared" si="491"/>
        <v>100.8</v>
      </c>
      <c r="Z153" s="94">
        <v>72</v>
      </c>
      <c r="AA153" s="160">
        <f t="shared" si="492"/>
        <v>50.4</v>
      </c>
      <c r="AB153" s="94">
        <v>360</v>
      </c>
      <c r="AC153" s="160">
        <f t="shared" si="493"/>
        <v>251.99999999999997</v>
      </c>
      <c r="AD153" s="94">
        <v>612</v>
      </c>
      <c r="AE153" s="160">
        <f t="shared" si="494"/>
        <v>428.4</v>
      </c>
      <c r="AF153" s="147">
        <f t="shared" si="495"/>
        <v>4664</v>
      </c>
      <c r="AG153" s="146">
        <f t="shared" si="496"/>
        <v>3264.8000000000006</v>
      </c>
      <c r="AH153" s="159">
        <v>12</v>
      </c>
      <c r="AI153" s="163">
        <f t="shared" si="497"/>
        <v>8.3999999999999986</v>
      </c>
      <c r="AJ153" s="161">
        <v>36</v>
      </c>
      <c r="AK153" s="163">
        <f t="shared" si="497"/>
        <v>25.2</v>
      </c>
      <c r="AL153" s="145">
        <v>24</v>
      </c>
      <c r="AM153" s="146">
        <f t="shared" si="498"/>
        <v>16.799999999999997</v>
      </c>
      <c r="AN153" s="145">
        <v>12</v>
      </c>
      <c r="AO153" s="146">
        <f t="shared" si="499"/>
        <v>8.3999999999999986</v>
      </c>
      <c r="AP153" s="145">
        <v>39</v>
      </c>
      <c r="AQ153" s="146">
        <f t="shared" si="499"/>
        <v>27.299999999999997</v>
      </c>
      <c r="AR153" s="145">
        <v>17</v>
      </c>
      <c r="AS153" s="146">
        <f t="shared" si="500"/>
        <v>11.899999999999999</v>
      </c>
      <c r="AT153" s="145">
        <v>36</v>
      </c>
      <c r="AU153" s="146">
        <f t="shared" si="501"/>
        <v>25.2</v>
      </c>
      <c r="AV153" s="145">
        <v>24</v>
      </c>
      <c r="AW153" s="146">
        <f t="shared" si="502"/>
        <v>16.799999999999997</v>
      </c>
      <c r="AX153" s="145">
        <v>24</v>
      </c>
      <c r="AY153" s="146">
        <f t="shared" si="503"/>
        <v>16.799999999999997</v>
      </c>
      <c r="AZ153" s="145">
        <v>48</v>
      </c>
      <c r="BA153" s="146">
        <f t="shared" si="504"/>
        <v>33.599999999999994</v>
      </c>
      <c r="BB153" s="145">
        <v>12</v>
      </c>
      <c r="BC153" s="146">
        <f t="shared" si="505"/>
        <v>8.3999999999999986</v>
      </c>
      <c r="BD153" s="145">
        <v>12</v>
      </c>
      <c r="BE153" s="146">
        <f t="shared" si="506"/>
        <v>8.3999999999999986</v>
      </c>
      <c r="BF153" s="147">
        <f t="shared" si="507"/>
        <v>296</v>
      </c>
      <c r="BG153" s="146">
        <f t="shared" si="507"/>
        <v>207.20000000000002</v>
      </c>
      <c r="BH153" s="96">
        <v>36</v>
      </c>
      <c r="BI153" s="104">
        <f t="shared" si="508"/>
        <v>25.2</v>
      </c>
      <c r="BJ153" s="98">
        <v>60</v>
      </c>
      <c r="BK153" s="97">
        <f t="shared" si="509"/>
        <v>42</v>
      </c>
      <c r="BL153" s="99"/>
      <c r="BM153" s="100">
        <f t="shared" si="510"/>
        <v>0</v>
      </c>
      <c r="BN153" s="99"/>
      <c r="BO153" s="100">
        <f t="shared" si="511"/>
        <v>0</v>
      </c>
      <c r="BP153" s="99"/>
      <c r="BQ153" s="100">
        <f t="shared" si="512"/>
        <v>0</v>
      </c>
      <c r="BR153" s="99"/>
      <c r="BS153" s="100">
        <f t="shared" si="513"/>
        <v>0</v>
      </c>
      <c r="BT153" s="99"/>
      <c r="BU153" s="100">
        <f t="shared" si="514"/>
        <v>0</v>
      </c>
      <c r="BV153" s="99"/>
      <c r="BW153" s="100">
        <f t="shared" si="515"/>
        <v>0</v>
      </c>
      <c r="BX153" s="99"/>
      <c r="BY153" s="100">
        <f t="shared" si="516"/>
        <v>0</v>
      </c>
      <c r="BZ153" s="99"/>
      <c r="CA153" s="100">
        <f t="shared" si="517"/>
        <v>0</v>
      </c>
      <c r="CB153" s="99"/>
      <c r="CC153" s="100">
        <f t="shared" si="518"/>
        <v>0</v>
      </c>
      <c r="CD153" s="99"/>
      <c r="CE153" s="100">
        <f t="shared" si="519"/>
        <v>0</v>
      </c>
      <c r="CF153" s="101">
        <f t="shared" si="520"/>
        <v>96</v>
      </c>
      <c r="CG153" s="100">
        <f t="shared" si="520"/>
        <v>67.2</v>
      </c>
    </row>
    <row r="154" spans="1:85" s="148" customFormat="1" ht="19.899999999999999" customHeight="1" x14ac:dyDescent="0.5">
      <c r="A154" s="94">
        <v>123</v>
      </c>
      <c r="B154" s="95" t="s">
        <v>172</v>
      </c>
      <c r="C154" s="95" t="s">
        <v>74</v>
      </c>
      <c r="D154" s="94">
        <f t="shared" si="482"/>
        <v>2</v>
      </c>
      <c r="E154" s="94">
        <v>0.35</v>
      </c>
      <c r="F154" s="94" t="s">
        <v>83</v>
      </c>
      <c r="G154" s="94">
        <v>2600</v>
      </c>
      <c r="H154" s="94">
        <v>1031</v>
      </c>
      <c r="I154" s="160">
        <f t="shared" si="483"/>
        <v>360.84999999999997</v>
      </c>
      <c r="J154" s="94">
        <v>1770</v>
      </c>
      <c r="K154" s="160">
        <f t="shared" si="484"/>
        <v>619.5</v>
      </c>
      <c r="L154" s="94">
        <v>2106</v>
      </c>
      <c r="M154" s="160">
        <f t="shared" si="485"/>
        <v>737.09999999999991</v>
      </c>
      <c r="N154" s="94">
        <v>254</v>
      </c>
      <c r="O154" s="160">
        <f t="shared" si="486"/>
        <v>88.899999999999991</v>
      </c>
      <c r="P154" s="94">
        <v>204</v>
      </c>
      <c r="Q154" s="160">
        <f t="shared" si="487"/>
        <v>71.399999999999991</v>
      </c>
      <c r="R154" s="171">
        <v>492</v>
      </c>
      <c r="S154" s="146">
        <f t="shared" si="488"/>
        <v>172.2</v>
      </c>
      <c r="T154" s="94">
        <v>413</v>
      </c>
      <c r="U154" s="160">
        <f t="shared" si="489"/>
        <v>144.54999999999998</v>
      </c>
      <c r="V154" s="94">
        <v>564</v>
      </c>
      <c r="W154" s="160">
        <f t="shared" si="490"/>
        <v>197.39999999999998</v>
      </c>
      <c r="X154" s="94">
        <v>339</v>
      </c>
      <c r="Y154" s="160">
        <f t="shared" si="491"/>
        <v>118.64999999999999</v>
      </c>
      <c r="Z154" s="94">
        <v>216</v>
      </c>
      <c r="AA154" s="160">
        <f t="shared" si="492"/>
        <v>75.599999999999994</v>
      </c>
      <c r="AB154" s="94">
        <v>576</v>
      </c>
      <c r="AC154" s="160">
        <f t="shared" si="493"/>
        <v>201.6</v>
      </c>
      <c r="AD154" s="94">
        <v>198</v>
      </c>
      <c r="AE154" s="160">
        <f t="shared" si="494"/>
        <v>69.3</v>
      </c>
      <c r="AF154" s="147">
        <f t="shared" si="495"/>
        <v>8163</v>
      </c>
      <c r="AG154" s="146">
        <f t="shared" si="496"/>
        <v>2857.05</v>
      </c>
      <c r="AH154" s="159">
        <v>96</v>
      </c>
      <c r="AI154" s="160">
        <f t="shared" si="497"/>
        <v>33.599999999999994</v>
      </c>
      <c r="AJ154" s="161">
        <v>132</v>
      </c>
      <c r="AK154" s="163">
        <f t="shared" si="497"/>
        <v>46.199999999999996</v>
      </c>
      <c r="AL154" s="145">
        <v>72</v>
      </c>
      <c r="AM154" s="146">
        <f t="shared" si="498"/>
        <v>25.2</v>
      </c>
      <c r="AN154" s="145">
        <v>48</v>
      </c>
      <c r="AO154" s="146">
        <f t="shared" si="499"/>
        <v>16.799999999999997</v>
      </c>
      <c r="AP154" s="145">
        <v>24</v>
      </c>
      <c r="AQ154" s="146">
        <f t="shared" si="499"/>
        <v>8.3999999999999986</v>
      </c>
      <c r="AR154" s="145">
        <v>73</v>
      </c>
      <c r="AS154" s="146">
        <f t="shared" si="500"/>
        <v>25.549999999999997</v>
      </c>
      <c r="AT154" s="145">
        <v>78</v>
      </c>
      <c r="AU154" s="146">
        <f t="shared" si="501"/>
        <v>27.299999999999997</v>
      </c>
      <c r="AV154" s="145">
        <v>48</v>
      </c>
      <c r="AW154" s="146">
        <f t="shared" si="502"/>
        <v>16.799999999999997</v>
      </c>
      <c r="AX154" s="145">
        <v>24</v>
      </c>
      <c r="AY154" s="146">
        <f t="shared" si="503"/>
        <v>8.3999999999999986</v>
      </c>
      <c r="AZ154" s="145">
        <v>48</v>
      </c>
      <c r="BA154" s="146">
        <f t="shared" si="504"/>
        <v>16.799999999999997</v>
      </c>
      <c r="BB154" s="145"/>
      <c r="BC154" s="146">
        <f t="shared" si="505"/>
        <v>0</v>
      </c>
      <c r="BD154" s="145"/>
      <c r="BE154" s="146">
        <f t="shared" si="506"/>
        <v>0</v>
      </c>
      <c r="BF154" s="147">
        <f t="shared" si="507"/>
        <v>643</v>
      </c>
      <c r="BG154" s="146">
        <f t="shared" si="507"/>
        <v>225.05</v>
      </c>
      <c r="BH154" s="96"/>
      <c r="BI154" s="104">
        <f t="shared" si="508"/>
        <v>0</v>
      </c>
      <c r="BJ154" s="98"/>
      <c r="BK154" s="104">
        <f t="shared" si="509"/>
        <v>0</v>
      </c>
      <c r="BL154" s="99"/>
      <c r="BM154" s="100">
        <f t="shared" si="510"/>
        <v>0</v>
      </c>
      <c r="BN154" s="99"/>
      <c r="BO154" s="100">
        <f t="shared" si="511"/>
        <v>0</v>
      </c>
      <c r="BP154" s="99"/>
      <c r="BQ154" s="100">
        <f t="shared" si="512"/>
        <v>0</v>
      </c>
      <c r="BR154" s="99"/>
      <c r="BS154" s="100">
        <f t="shared" si="513"/>
        <v>0</v>
      </c>
      <c r="BT154" s="99"/>
      <c r="BU154" s="100">
        <f t="shared" si="514"/>
        <v>0</v>
      </c>
      <c r="BV154" s="99"/>
      <c r="BW154" s="100">
        <f t="shared" si="515"/>
        <v>0</v>
      </c>
      <c r="BX154" s="99"/>
      <c r="BY154" s="100">
        <f t="shared" si="516"/>
        <v>0</v>
      </c>
      <c r="BZ154" s="99"/>
      <c r="CA154" s="100">
        <f t="shared" si="517"/>
        <v>0</v>
      </c>
      <c r="CB154" s="99"/>
      <c r="CC154" s="100">
        <f t="shared" si="518"/>
        <v>0</v>
      </c>
      <c r="CD154" s="99"/>
      <c r="CE154" s="100">
        <f t="shared" si="519"/>
        <v>0</v>
      </c>
      <c r="CF154" s="101">
        <f t="shared" si="520"/>
        <v>0</v>
      </c>
      <c r="CG154" s="100">
        <f t="shared" si="520"/>
        <v>0</v>
      </c>
    </row>
    <row r="155" spans="1:85" s="148" customFormat="1" ht="19.899999999999999" customHeight="1" x14ac:dyDescent="0.5">
      <c r="A155" s="94">
        <v>124</v>
      </c>
      <c r="B155" s="95" t="s">
        <v>173</v>
      </c>
      <c r="C155" s="95" t="s">
        <v>74</v>
      </c>
      <c r="D155" s="94">
        <f t="shared" si="482"/>
        <v>4</v>
      </c>
      <c r="E155" s="94">
        <v>0.17499999999999999</v>
      </c>
      <c r="F155" s="94" t="s">
        <v>170</v>
      </c>
      <c r="G155" s="94">
        <v>1450</v>
      </c>
      <c r="H155" s="94">
        <v>710</v>
      </c>
      <c r="I155" s="163">
        <f t="shared" si="483"/>
        <v>124.24999999999999</v>
      </c>
      <c r="J155" s="94">
        <v>861</v>
      </c>
      <c r="K155" s="163">
        <f t="shared" si="484"/>
        <v>150.67499999999998</v>
      </c>
      <c r="L155" s="94">
        <v>1014</v>
      </c>
      <c r="M155" s="163">
        <f t="shared" si="485"/>
        <v>177.45</v>
      </c>
      <c r="N155" s="94">
        <v>168</v>
      </c>
      <c r="O155" s="163">
        <f t="shared" si="486"/>
        <v>29.4</v>
      </c>
      <c r="P155" s="94">
        <v>259</v>
      </c>
      <c r="Q155" s="163">
        <f t="shared" si="487"/>
        <v>45.324999999999996</v>
      </c>
      <c r="R155" s="171">
        <v>766</v>
      </c>
      <c r="S155" s="146">
        <f t="shared" si="488"/>
        <v>134.04999999999998</v>
      </c>
      <c r="T155" s="94">
        <v>504</v>
      </c>
      <c r="U155" s="163">
        <f t="shared" si="489"/>
        <v>88.199999999999989</v>
      </c>
      <c r="V155" s="94">
        <v>589</v>
      </c>
      <c r="W155" s="163">
        <f t="shared" si="490"/>
        <v>103.07499999999999</v>
      </c>
      <c r="X155" s="94">
        <v>255</v>
      </c>
      <c r="Y155" s="163">
        <f t="shared" si="491"/>
        <v>44.625</v>
      </c>
      <c r="Z155" s="94">
        <v>144</v>
      </c>
      <c r="AA155" s="160">
        <f t="shared" si="492"/>
        <v>25.2</v>
      </c>
      <c r="AB155" s="94"/>
      <c r="AC155" s="160">
        <f t="shared" si="493"/>
        <v>0</v>
      </c>
      <c r="AD155" s="94"/>
      <c r="AE155" s="163">
        <f t="shared" si="494"/>
        <v>0</v>
      </c>
      <c r="AF155" s="147">
        <f t="shared" si="495"/>
        <v>5270</v>
      </c>
      <c r="AG155" s="146">
        <f t="shared" si="496"/>
        <v>922.25</v>
      </c>
      <c r="AH155" s="159"/>
      <c r="AI155" s="163">
        <f t="shared" si="497"/>
        <v>0</v>
      </c>
      <c r="AJ155" s="161">
        <v>48</v>
      </c>
      <c r="AK155" s="163">
        <f t="shared" si="497"/>
        <v>8.3999999999999986</v>
      </c>
      <c r="AL155" s="145"/>
      <c r="AM155" s="146">
        <f t="shared" si="498"/>
        <v>0</v>
      </c>
      <c r="AN155" s="145"/>
      <c r="AO155" s="146">
        <f t="shared" si="499"/>
        <v>0</v>
      </c>
      <c r="AP155" s="145"/>
      <c r="AQ155" s="146">
        <f t="shared" si="499"/>
        <v>0</v>
      </c>
      <c r="AR155" s="145"/>
      <c r="AS155" s="146">
        <f t="shared" si="500"/>
        <v>0</v>
      </c>
      <c r="AT155" s="145">
        <v>54</v>
      </c>
      <c r="AU155" s="146">
        <f t="shared" si="501"/>
        <v>9.4499999999999993</v>
      </c>
      <c r="AV155" s="145"/>
      <c r="AW155" s="146">
        <f t="shared" si="502"/>
        <v>0</v>
      </c>
      <c r="AX155" s="145"/>
      <c r="AY155" s="146">
        <f t="shared" si="503"/>
        <v>0</v>
      </c>
      <c r="AZ155" s="145"/>
      <c r="BA155" s="146">
        <f t="shared" si="504"/>
        <v>0</v>
      </c>
      <c r="BB155" s="145"/>
      <c r="BC155" s="146">
        <f t="shared" si="505"/>
        <v>0</v>
      </c>
      <c r="BD155" s="145"/>
      <c r="BE155" s="146">
        <f t="shared" si="506"/>
        <v>0</v>
      </c>
      <c r="BF155" s="147">
        <f t="shared" si="507"/>
        <v>102</v>
      </c>
      <c r="BG155" s="146">
        <f t="shared" si="507"/>
        <v>17.849999999999998</v>
      </c>
      <c r="BH155" s="96"/>
      <c r="BI155" s="104">
        <f t="shared" si="508"/>
        <v>0</v>
      </c>
      <c r="BJ155" s="98"/>
      <c r="BK155" s="104">
        <f t="shared" si="509"/>
        <v>0</v>
      </c>
      <c r="BL155" s="99"/>
      <c r="BM155" s="100">
        <f t="shared" si="510"/>
        <v>0</v>
      </c>
      <c r="BN155" s="99"/>
      <c r="BO155" s="100">
        <f t="shared" si="511"/>
        <v>0</v>
      </c>
      <c r="BP155" s="99"/>
      <c r="BQ155" s="100">
        <f t="shared" si="512"/>
        <v>0</v>
      </c>
      <c r="BR155" s="99"/>
      <c r="BS155" s="100">
        <f t="shared" si="513"/>
        <v>0</v>
      </c>
      <c r="BT155" s="99"/>
      <c r="BU155" s="100">
        <f t="shared" si="514"/>
        <v>0</v>
      </c>
      <c r="BV155" s="99"/>
      <c r="BW155" s="100">
        <f t="shared" si="515"/>
        <v>0</v>
      </c>
      <c r="BX155" s="99"/>
      <c r="BY155" s="100">
        <f t="shared" si="516"/>
        <v>0</v>
      </c>
      <c r="BZ155" s="99"/>
      <c r="CA155" s="100">
        <f t="shared" si="517"/>
        <v>0</v>
      </c>
      <c r="CB155" s="99"/>
      <c r="CC155" s="100">
        <f t="shared" si="518"/>
        <v>0</v>
      </c>
      <c r="CD155" s="99"/>
      <c r="CE155" s="100">
        <f t="shared" si="519"/>
        <v>0</v>
      </c>
      <c r="CF155" s="101">
        <f t="shared" si="520"/>
        <v>0</v>
      </c>
      <c r="CG155" s="100">
        <f t="shared" si="520"/>
        <v>0</v>
      </c>
    </row>
    <row r="156" spans="1:85" s="148" customFormat="1" ht="19.899999999999999" customHeight="1" x14ac:dyDescent="0.5">
      <c r="A156" s="94">
        <v>125</v>
      </c>
      <c r="B156" s="95" t="s">
        <v>174</v>
      </c>
      <c r="C156" s="95" t="s">
        <v>74</v>
      </c>
      <c r="D156" s="94">
        <f t="shared" si="482"/>
        <v>5</v>
      </c>
      <c r="E156" s="94">
        <v>0.7</v>
      </c>
      <c r="F156" s="94" t="s">
        <v>75</v>
      </c>
      <c r="G156" s="94">
        <v>1650</v>
      </c>
      <c r="H156" s="94"/>
      <c r="I156" s="146">
        <f t="shared" si="483"/>
        <v>0</v>
      </c>
      <c r="J156" s="94"/>
      <c r="K156" s="146">
        <f t="shared" si="484"/>
        <v>0</v>
      </c>
      <c r="L156" s="94"/>
      <c r="M156" s="146">
        <f t="shared" si="485"/>
        <v>0</v>
      </c>
      <c r="N156" s="94"/>
      <c r="O156" s="146">
        <f t="shared" si="486"/>
        <v>0</v>
      </c>
      <c r="P156" s="94"/>
      <c r="Q156" s="146">
        <f t="shared" si="487"/>
        <v>0</v>
      </c>
      <c r="R156" s="145"/>
      <c r="S156" s="146">
        <f t="shared" si="488"/>
        <v>0</v>
      </c>
      <c r="T156" s="94"/>
      <c r="U156" s="146">
        <f t="shared" si="489"/>
        <v>0</v>
      </c>
      <c r="V156" s="94"/>
      <c r="W156" s="146">
        <f t="shared" si="490"/>
        <v>0</v>
      </c>
      <c r="X156" s="94"/>
      <c r="Y156" s="146">
        <f t="shared" si="491"/>
        <v>0</v>
      </c>
      <c r="Z156" s="94"/>
      <c r="AA156" s="146">
        <f t="shared" si="492"/>
        <v>0</v>
      </c>
      <c r="AB156" s="94"/>
      <c r="AC156" s="146">
        <f t="shared" si="493"/>
        <v>0</v>
      </c>
      <c r="AD156" s="94"/>
      <c r="AE156" s="146">
        <f t="shared" si="494"/>
        <v>0</v>
      </c>
      <c r="AF156" s="147">
        <f t="shared" si="495"/>
        <v>0</v>
      </c>
      <c r="AG156" s="146">
        <f t="shared" si="496"/>
        <v>0</v>
      </c>
      <c r="AH156" s="145"/>
      <c r="AI156" s="146">
        <f t="shared" si="497"/>
        <v>0</v>
      </c>
      <c r="AJ156" s="145"/>
      <c r="AK156" s="146">
        <f t="shared" si="497"/>
        <v>0</v>
      </c>
      <c r="AL156" s="145"/>
      <c r="AM156" s="146">
        <f t="shared" si="498"/>
        <v>0</v>
      </c>
      <c r="AN156" s="145"/>
      <c r="AO156" s="146">
        <f t="shared" si="499"/>
        <v>0</v>
      </c>
      <c r="AP156" s="145"/>
      <c r="AQ156" s="146">
        <f t="shared" si="499"/>
        <v>0</v>
      </c>
      <c r="AR156" s="145"/>
      <c r="AS156" s="146">
        <f t="shared" si="500"/>
        <v>0</v>
      </c>
      <c r="AT156" s="145"/>
      <c r="AU156" s="146">
        <f t="shared" si="501"/>
        <v>0</v>
      </c>
      <c r="AV156" s="145"/>
      <c r="AW156" s="146">
        <f t="shared" si="502"/>
        <v>0</v>
      </c>
      <c r="AX156" s="145"/>
      <c r="AY156" s="146">
        <f t="shared" si="503"/>
        <v>0</v>
      </c>
      <c r="AZ156" s="145"/>
      <c r="BA156" s="146">
        <f t="shared" si="504"/>
        <v>0</v>
      </c>
      <c r="BB156" s="145"/>
      <c r="BC156" s="146">
        <f t="shared" si="505"/>
        <v>0</v>
      </c>
      <c r="BD156" s="145"/>
      <c r="BE156" s="146">
        <f t="shared" si="506"/>
        <v>0</v>
      </c>
      <c r="BF156" s="147">
        <f t="shared" si="507"/>
        <v>0</v>
      </c>
      <c r="BG156" s="146">
        <f t="shared" si="507"/>
        <v>0</v>
      </c>
      <c r="BH156" s="99"/>
      <c r="BI156" s="100">
        <f t="shared" si="508"/>
        <v>0</v>
      </c>
      <c r="BJ156" s="99"/>
      <c r="BK156" s="100">
        <f t="shared" si="509"/>
        <v>0</v>
      </c>
      <c r="BL156" s="99"/>
      <c r="BM156" s="100">
        <f t="shared" si="510"/>
        <v>0</v>
      </c>
      <c r="BN156" s="99"/>
      <c r="BO156" s="100">
        <f t="shared" si="511"/>
        <v>0</v>
      </c>
      <c r="BP156" s="99"/>
      <c r="BQ156" s="100">
        <f t="shared" si="512"/>
        <v>0</v>
      </c>
      <c r="BR156" s="99"/>
      <c r="BS156" s="100">
        <f t="shared" si="513"/>
        <v>0</v>
      </c>
      <c r="BT156" s="99"/>
      <c r="BU156" s="100">
        <f t="shared" si="514"/>
        <v>0</v>
      </c>
      <c r="BV156" s="99"/>
      <c r="BW156" s="100">
        <f t="shared" si="515"/>
        <v>0</v>
      </c>
      <c r="BX156" s="99"/>
      <c r="BY156" s="100">
        <f t="shared" si="516"/>
        <v>0</v>
      </c>
      <c r="BZ156" s="99"/>
      <c r="CA156" s="100">
        <f t="shared" si="517"/>
        <v>0</v>
      </c>
      <c r="CB156" s="99"/>
      <c r="CC156" s="100">
        <f t="shared" si="518"/>
        <v>0</v>
      </c>
      <c r="CD156" s="99"/>
      <c r="CE156" s="100">
        <f t="shared" si="519"/>
        <v>0</v>
      </c>
      <c r="CF156" s="101">
        <f t="shared" si="520"/>
        <v>0</v>
      </c>
      <c r="CG156" s="100">
        <f t="shared" si="520"/>
        <v>0</v>
      </c>
    </row>
    <row r="157" spans="1:85" s="102" customFormat="1" ht="19.899999999999999" customHeight="1" x14ac:dyDescent="0.25">
      <c r="A157" s="94">
        <v>126</v>
      </c>
      <c r="B157" s="95" t="s">
        <v>203</v>
      </c>
      <c r="C157" s="95" t="s">
        <v>74</v>
      </c>
      <c r="D157" s="94">
        <f t="shared" si="482"/>
        <v>5</v>
      </c>
      <c r="E157" s="94">
        <v>0.7</v>
      </c>
      <c r="F157" s="94" t="s">
        <v>75</v>
      </c>
      <c r="G157" s="94"/>
      <c r="H157" s="94"/>
      <c r="I157" s="100"/>
      <c r="J157" s="94"/>
      <c r="K157" s="100"/>
      <c r="L157" s="94"/>
      <c r="M157" s="100"/>
      <c r="N157" s="94"/>
      <c r="O157" s="100"/>
      <c r="P157" s="94"/>
      <c r="Q157" s="100"/>
      <c r="R157" s="94"/>
      <c r="S157" s="100"/>
      <c r="T157" s="94"/>
      <c r="U157" s="100"/>
      <c r="V157" s="94"/>
      <c r="W157" s="100"/>
      <c r="X157" s="94"/>
      <c r="Y157" s="100"/>
      <c r="Z157" s="94"/>
      <c r="AA157" s="100"/>
      <c r="AB157" s="94"/>
      <c r="AC157" s="100"/>
      <c r="AD157" s="94"/>
      <c r="AE157" s="100"/>
      <c r="AF157" s="101"/>
      <c r="AG157" s="100"/>
      <c r="AH157" s="99"/>
      <c r="AI157" s="100"/>
      <c r="AJ157" s="99"/>
      <c r="AK157" s="100"/>
      <c r="AL157" s="99"/>
      <c r="AM157" s="100"/>
      <c r="AN157" s="99"/>
      <c r="AO157" s="100"/>
      <c r="AP157" s="99"/>
      <c r="AQ157" s="100"/>
      <c r="AR157" s="99"/>
      <c r="AS157" s="100"/>
      <c r="AT157" s="99"/>
      <c r="AU157" s="100"/>
      <c r="AV157" s="99"/>
      <c r="AW157" s="100"/>
      <c r="AX157" s="99"/>
      <c r="AY157" s="100"/>
      <c r="AZ157" s="99"/>
      <c r="BA157" s="100"/>
      <c r="BB157" s="99"/>
      <c r="BC157" s="100"/>
      <c r="BD157" s="99"/>
      <c r="BE157" s="100"/>
      <c r="BF157" s="101"/>
      <c r="BG157" s="100"/>
      <c r="BH157" s="99"/>
      <c r="BI157" s="100"/>
      <c r="BJ157" s="99"/>
      <c r="BK157" s="100"/>
      <c r="BL157" s="99"/>
      <c r="BM157" s="100"/>
      <c r="BN157" s="99"/>
      <c r="BO157" s="100"/>
      <c r="BP157" s="99"/>
      <c r="BQ157" s="100"/>
      <c r="BR157" s="99"/>
      <c r="BS157" s="100"/>
      <c r="BT157" s="99"/>
      <c r="BU157" s="100"/>
      <c r="BV157" s="99"/>
      <c r="BW157" s="100"/>
      <c r="BX157" s="99"/>
      <c r="BY157" s="100"/>
      <c r="BZ157" s="99"/>
      <c r="CA157" s="100"/>
      <c r="CB157" s="99"/>
      <c r="CC157" s="100"/>
      <c r="CD157" s="99"/>
      <c r="CE157" s="100"/>
      <c r="CF157" s="101"/>
      <c r="CG157" s="100"/>
    </row>
    <row r="158" spans="1:85" s="102" customFormat="1" ht="19.899999999999999" customHeight="1" x14ac:dyDescent="0.25">
      <c r="A158" s="94">
        <v>127</v>
      </c>
      <c r="B158" s="95" t="s">
        <v>212</v>
      </c>
      <c r="C158" s="95"/>
      <c r="D158" s="94">
        <f t="shared" si="482"/>
        <v>5</v>
      </c>
      <c r="E158" s="94"/>
      <c r="F158" s="94"/>
      <c r="G158" s="94"/>
      <c r="H158" s="94"/>
      <c r="I158" s="100"/>
      <c r="J158" s="94"/>
      <c r="K158" s="100"/>
      <c r="L158" s="94"/>
      <c r="M158" s="100"/>
      <c r="N158" s="94"/>
      <c r="O158" s="100"/>
      <c r="P158" s="94"/>
      <c r="Q158" s="100"/>
      <c r="R158" s="94"/>
      <c r="S158" s="100"/>
      <c r="T158" s="94"/>
      <c r="U158" s="100"/>
      <c r="V158" s="94"/>
      <c r="W158" s="100"/>
      <c r="X158" s="94"/>
      <c r="Y158" s="100"/>
      <c r="Z158" s="94"/>
      <c r="AA158" s="100"/>
      <c r="AB158" s="94"/>
      <c r="AC158" s="100"/>
      <c r="AD158" s="94"/>
      <c r="AE158" s="100"/>
      <c r="AF158" s="101"/>
      <c r="AG158" s="100"/>
      <c r="AH158" s="99"/>
      <c r="AI158" s="100"/>
      <c r="AJ158" s="99"/>
      <c r="AK158" s="100"/>
      <c r="AL158" s="99"/>
      <c r="AM158" s="100"/>
      <c r="AN158" s="99"/>
      <c r="AO158" s="100"/>
      <c r="AP158" s="99"/>
      <c r="AQ158" s="100"/>
      <c r="AR158" s="99"/>
      <c r="AS158" s="100"/>
      <c r="AT158" s="99"/>
      <c r="AU158" s="100"/>
      <c r="AV158" s="99"/>
      <c r="AW158" s="100"/>
      <c r="AX158" s="99"/>
      <c r="AY158" s="100"/>
      <c r="AZ158" s="99"/>
      <c r="BA158" s="100"/>
      <c r="BB158" s="99"/>
      <c r="BC158" s="100"/>
      <c r="BD158" s="99"/>
      <c r="BE158" s="100"/>
      <c r="BF158" s="101"/>
      <c r="BG158" s="100"/>
      <c r="BH158" s="99"/>
      <c r="BI158" s="100"/>
      <c r="BJ158" s="99"/>
      <c r="BK158" s="100"/>
      <c r="BL158" s="99"/>
      <c r="BM158" s="100"/>
      <c r="BN158" s="99"/>
      <c r="BO158" s="100"/>
      <c r="BP158" s="99"/>
      <c r="BQ158" s="100"/>
      <c r="BR158" s="99"/>
      <c r="BS158" s="100"/>
      <c r="BT158" s="99"/>
      <c r="BU158" s="100"/>
      <c r="BV158" s="99"/>
      <c r="BW158" s="100"/>
      <c r="BX158" s="99"/>
      <c r="BY158" s="100"/>
      <c r="BZ158" s="99"/>
      <c r="CA158" s="100"/>
      <c r="CB158" s="99"/>
      <c r="CC158" s="100"/>
      <c r="CD158" s="99"/>
      <c r="CE158" s="100"/>
      <c r="CF158" s="101"/>
      <c r="CG158" s="100"/>
    </row>
    <row r="159" spans="1:85" s="148" customFormat="1" ht="19.899999999999999" customHeight="1" x14ac:dyDescent="0.5">
      <c r="A159" s="94">
        <v>128</v>
      </c>
      <c r="B159" s="95" t="s">
        <v>175</v>
      </c>
      <c r="C159" s="95" t="s">
        <v>74</v>
      </c>
      <c r="D159" s="94">
        <f t="shared" si="482"/>
        <v>5</v>
      </c>
      <c r="E159" s="94">
        <v>0.7</v>
      </c>
      <c r="F159" s="94" t="s">
        <v>75</v>
      </c>
      <c r="G159" s="94"/>
      <c r="H159" s="94"/>
      <c r="I159" s="146">
        <f t="shared" si="483"/>
        <v>0</v>
      </c>
      <c r="J159" s="94"/>
      <c r="K159" s="146">
        <f t="shared" si="484"/>
        <v>0</v>
      </c>
      <c r="L159" s="94"/>
      <c r="M159" s="146">
        <f t="shared" si="485"/>
        <v>0</v>
      </c>
      <c r="N159" s="94"/>
      <c r="O159" s="146">
        <f t="shared" si="486"/>
        <v>0</v>
      </c>
      <c r="P159" s="94"/>
      <c r="Q159" s="146">
        <f t="shared" si="487"/>
        <v>0</v>
      </c>
      <c r="R159" s="145"/>
      <c r="S159" s="146">
        <f t="shared" si="488"/>
        <v>0</v>
      </c>
      <c r="T159" s="94"/>
      <c r="U159" s="146">
        <f t="shared" si="489"/>
        <v>0</v>
      </c>
      <c r="V159" s="94"/>
      <c r="W159" s="146">
        <f t="shared" si="490"/>
        <v>0</v>
      </c>
      <c r="X159" s="94"/>
      <c r="Y159" s="146">
        <f t="shared" si="491"/>
        <v>0</v>
      </c>
      <c r="Z159" s="94"/>
      <c r="AA159" s="146">
        <f t="shared" si="492"/>
        <v>0</v>
      </c>
      <c r="AB159" s="94"/>
      <c r="AC159" s="146">
        <f t="shared" si="493"/>
        <v>0</v>
      </c>
      <c r="AD159" s="94"/>
      <c r="AE159" s="146">
        <f t="shared" si="494"/>
        <v>0</v>
      </c>
      <c r="AF159" s="147">
        <f t="shared" si="495"/>
        <v>0</v>
      </c>
      <c r="AG159" s="146">
        <f t="shared" si="496"/>
        <v>0</v>
      </c>
      <c r="AH159" s="145"/>
      <c r="AI159" s="146">
        <f t="shared" si="497"/>
        <v>0</v>
      </c>
      <c r="AJ159" s="145"/>
      <c r="AK159" s="146">
        <f t="shared" si="497"/>
        <v>0</v>
      </c>
      <c r="AL159" s="145"/>
      <c r="AM159" s="146">
        <f t="shared" si="498"/>
        <v>0</v>
      </c>
      <c r="AN159" s="145"/>
      <c r="AO159" s="146">
        <f t="shared" si="499"/>
        <v>0</v>
      </c>
      <c r="AP159" s="145"/>
      <c r="AQ159" s="146">
        <f t="shared" si="499"/>
        <v>0</v>
      </c>
      <c r="AR159" s="145"/>
      <c r="AS159" s="146">
        <f t="shared" si="500"/>
        <v>0</v>
      </c>
      <c r="AT159" s="145"/>
      <c r="AU159" s="146">
        <f t="shared" si="501"/>
        <v>0</v>
      </c>
      <c r="AV159" s="145"/>
      <c r="AW159" s="146">
        <f t="shared" si="502"/>
        <v>0</v>
      </c>
      <c r="AX159" s="145"/>
      <c r="AY159" s="146">
        <f t="shared" si="503"/>
        <v>0</v>
      </c>
      <c r="AZ159" s="145"/>
      <c r="BA159" s="146">
        <f t="shared" si="504"/>
        <v>0</v>
      </c>
      <c r="BB159" s="145"/>
      <c r="BC159" s="146">
        <f t="shared" si="505"/>
        <v>0</v>
      </c>
      <c r="BD159" s="145"/>
      <c r="BE159" s="146">
        <f t="shared" si="506"/>
        <v>0</v>
      </c>
      <c r="BF159" s="147">
        <f t="shared" si="507"/>
        <v>0</v>
      </c>
      <c r="BG159" s="146">
        <f t="shared" si="507"/>
        <v>0</v>
      </c>
      <c r="BH159" s="99"/>
      <c r="BI159" s="100">
        <f t="shared" ref="BI159:BI163" si="521">BH159*$E159</f>
        <v>0</v>
      </c>
      <c r="BJ159" s="99"/>
      <c r="BK159" s="100">
        <f t="shared" ref="BK159:BK163" si="522">BJ159*$E159</f>
        <v>0</v>
      </c>
      <c r="BL159" s="99"/>
      <c r="BM159" s="100">
        <f t="shared" ref="BM159:BM163" si="523">BL159*$E159</f>
        <v>0</v>
      </c>
      <c r="BN159" s="99"/>
      <c r="BO159" s="100">
        <f t="shared" ref="BO159:BO163" si="524">BN159*$E159</f>
        <v>0</v>
      </c>
      <c r="BP159" s="99"/>
      <c r="BQ159" s="100">
        <f t="shared" ref="BQ159:BQ163" si="525">BP159*$E159</f>
        <v>0</v>
      </c>
      <c r="BR159" s="99"/>
      <c r="BS159" s="100">
        <f t="shared" ref="BS159:BS163" si="526">BR159*$E159</f>
        <v>0</v>
      </c>
      <c r="BT159" s="99"/>
      <c r="BU159" s="100">
        <f t="shared" ref="BU159:BU163" si="527">BT159*$E159</f>
        <v>0</v>
      </c>
      <c r="BV159" s="99"/>
      <c r="BW159" s="100">
        <f t="shared" ref="BW159:BW163" si="528">BV159*$E159</f>
        <v>0</v>
      </c>
      <c r="BX159" s="99"/>
      <c r="BY159" s="100">
        <f t="shared" ref="BY159:BY163" si="529">BX159*$E159</f>
        <v>0</v>
      </c>
      <c r="BZ159" s="99"/>
      <c r="CA159" s="100">
        <f t="shared" ref="CA159:CA163" si="530">BZ159*$E159</f>
        <v>0</v>
      </c>
      <c r="CB159" s="99"/>
      <c r="CC159" s="100">
        <f t="shared" ref="CC159:CC163" si="531">CB159*$E159</f>
        <v>0</v>
      </c>
      <c r="CD159" s="99"/>
      <c r="CE159" s="100">
        <f t="shared" ref="CE159:CE163" si="532">CD159*$E159</f>
        <v>0</v>
      </c>
      <c r="CF159" s="101">
        <f t="shared" ref="CF159:CG163" si="533">SUM(BH159,BJ159,BL159,BN159,BP159,BR159,BT159,BV159,BX159,BZ159,CB159,CD159)</f>
        <v>0</v>
      </c>
      <c r="CG159" s="100">
        <f t="shared" si="533"/>
        <v>0</v>
      </c>
    </row>
    <row r="160" spans="1:85" s="148" customFormat="1" ht="19.899999999999999" customHeight="1" x14ac:dyDescent="0.5">
      <c r="A160" s="94">
        <v>129</v>
      </c>
      <c r="B160" s="95" t="s">
        <v>176</v>
      </c>
      <c r="C160" s="95" t="s">
        <v>74</v>
      </c>
      <c r="D160" s="94">
        <f t="shared" si="482"/>
        <v>5</v>
      </c>
      <c r="E160" s="94">
        <v>0.35</v>
      </c>
      <c r="F160" s="94" t="s">
        <v>83</v>
      </c>
      <c r="G160" s="94"/>
      <c r="H160" s="94"/>
      <c r="I160" s="146">
        <f t="shared" si="483"/>
        <v>0</v>
      </c>
      <c r="J160" s="94"/>
      <c r="K160" s="146">
        <f t="shared" si="484"/>
        <v>0</v>
      </c>
      <c r="L160" s="94"/>
      <c r="M160" s="146">
        <f t="shared" si="485"/>
        <v>0</v>
      </c>
      <c r="N160" s="94"/>
      <c r="O160" s="146">
        <f t="shared" si="486"/>
        <v>0</v>
      </c>
      <c r="P160" s="94"/>
      <c r="Q160" s="146">
        <f t="shared" si="487"/>
        <v>0</v>
      </c>
      <c r="R160" s="145"/>
      <c r="S160" s="146">
        <f t="shared" si="488"/>
        <v>0</v>
      </c>
      <c r="T160" s="94"/>
      <c r="U160" s="146">
        <f t="shared" si="489"/>
        <v>0</v>
      </c>
      <c r="V160" s="94"/>
      <c r="W160" s="146">
        <f t="shared" si="490"/>
        <v>0</v>
      </c>
      <c r="X160" s="94"/>
      <c r="Y160" s="146">
        <f t="shared" si="491"/>
        <v>0</v>
      </c>
      <c r="Z160" s="94"/>
      <c r="AA160" s="146">
        <f t="shared" si="492"/>
        <v>0</v>
      </c>
      <c r="AB160" s="94"/>
      <c r="AC160" s="146">
        <f t="shared" si="493"/>
        <v>0</v>
      </c>
      <c r="AD160" s="94"/>
      <c r="AE160" s="146">
        <f t="shared" si="494"/>
        <v>0</v>
      </c>
      <c r="AF160" s="147">
        <f t="shared" si="495"/>
        <v>0</v>
      </c>
      <c r="AG160" s="146">
        <f t="shared" si="496"/>
        <v>0</v>
      </c>
      <c r="AH160" s="145"/>
      <c r="AI160" s="146">
        <f t="shared" si="497"/>
        <v>0</v>
      </c>
      <c r="AJ160" s="145"/>
      <c r="AK160" s="146">
        <f t="shared" si="497"/>
        <v>0</v>
      </c>
      <c r="AL160" s="145"/>
      <c r="AM160" s="146">
        <f t="shared" si="498"/>
        <v>0</v>
      </c>
      <c r="AN160" s="145"/>
      <c r="AO160" s="146">
        <f t="shared" si="499"/>
        <v>0</v>
      </c>
      <c r="AP160" s="145"/>
      <c r="AQ160" s="146">
        <f t="shared" si="499"/>
        <v>0</v>
      </c>
      <c r="AR160" s="145"/>
      <c r="AS160" s="146">
        <f t="shared" si="500"/>
        <v>0</v>
      </c>
      <c r="AT160" s="145"/>
      <c r="AU160" s="146">
        <f t="shared" si="501"/>
        <v>0</v>
      </c>
      <c r="AV160" s="145"/>
      <c r="AW160" s="146">
        <f t="shared" si="502"/>
        <v>0</v>
      </c>
      <c r="AX160" s="145"/>
      <c r="AY160" s="146">
        <f t="shared" si="503"/>
        <v>0</v>
      </c>
      <c r="AZ160" s="145"/>
      <c r="BA160" s="146">
        <f t="shared" si="504"/>
        <v>0</v>
      </c>
      <c r="BB160" s="145"/>
      <c r="BC160" s="146">
        <f t="shared" si="505"/>
        <v>0</v>
      </c>
      <c r="BD160" s="145"/>
      <c r="BE160" s="146">
        <f t="shared" si="506"/>
        <v>0</v>
      </c>
      <c r="BF160" s="147">
        <f t="shared" si="507"/>
        <v>0</v>
      </c>
      <c r="BG160" s="146">
        <f t="shared" si="507"/>
        <v>0</v>
      </c>
      <c r="BH160" s="99"/>
      <c r="BI160" s="100">
        <f t="shared" si="521"/>
        <v>0</v>
      </c>
      <c r="BJ160" s="99"/>
      <c r="BK160" s="100">
        <f t="shared" si="522"/>
        <v>0</v>
      </c>
      <c r="BL160" s="99"/>
      <c r="BM160" s="100">
        <f t="shared" si="523"/>
        <v>0</v>
      </c>
      <c r="BN160" s="99"/>
      <c r="BO160" s="100">
        <f t="shared" si="524"/>
        <v>0</v>
      </c>
      <c r="BP160" s="99"/>
      <c r="BQ160" s="100">
        <f t="shared" si="525"/>
        <v>0</v>
      </c>
      <c r="BR160" s="99"/>
      <c r="BS160" s="100">
        <f t="shared" si="526"/>
        <v>0</v>
      </c>
      <c r="BT160" s="99"/>
      <c r="BU160" s="100">
        <f t="shared" si="527"/>
        <v>0</v>
      </c>
      <c r="BV160" s="99"/>
      <c r="BW160" s="100">
        <f t="shared" si="528"/>
        <v>0</v>
      </c>
      <c r="BX160" s="99"/>
      <c r="BY160" s="100">
        <f t="shared" si="529"/>
        <v>0</v>
      </c>
      <c r="BZ160" s="99"/>
      <c r="CA160" s="100">
        <f t="shared" si="530"/>
        <v>0</v>
      </c>
      <c r="CB160" s="99"/>
      <c r="CC160" s="100">
        <f t="shared" si="531"/>
        <v>0</v>
      </c>
      <c r="CD160" s="99"/>
      <c r="CE160" s="100">
        <f t="shared" si="532"/>
        <v>0</v>
      </c>
      <c r="CF160" s="101">
        <f t="shared" si="533"/>
        <v>0</v>
      </c>
      <c r="CG160" s="100">
        <f t="shared" si="533"/>
        <v>0</v>
      </c>
    </row>
    <row r="161" spans="1:85" s="148" customFormat="1" ht="19.899999999999999" customHeight="1" x14ac:dyDescent="0.5">
      <c r="A161" s="94">
        <v>130</v>
      </c>
      <c r="B161" s="95" t="s">
        <v>177</v>
      </c>
      <c r="C161" s="95" t="s">
        <v>74</v>
      </c>
      <c r="D161" s="94">
        <f t="shared" si="482"/>
        <v>5</v>
      </c>
      <c r="E161" s="94">
        <v>0.7</v>
      </c>
      <c r="F161" s="94" t="s">
        <v>75</v>
      </c>
      <c r="G161" s="94"/>
      <c r="H161" s="94"/>
      <c r="I161" s="146">
        <f t="shared" si="483"/>
        <v>0</v>
      </c>
      <c r="J161" s="94"/>
      <c r="K161" s="146">
        <f t="shared" si="484"/>
        <v>0</v>
      </c>
      <c r="L161" s="94"/>
      <c r="M161" s="146">
        <f t="shared" si="485"/>
        <v>0</v>
      </c>
      <c r="N161" s="94"/>
      <c r="O161" s="146">
        <f t="shared" si="486"/>
        <v>0</v>
      </c>
      <c r="P161" s="94"/>
      <c r="Q161" s="146">
        <f t="shared" si="487"/>
        <v>0</v>
      </c>
      <c r="R161" s="145"/>
      <c r="S161" s="146">
        <f t="shared" si="488"/>
        <v>0</v>
      </c>
      <c r="T161" s="94"/>
      <c r="U161" s="146">
        <f t="shared" si="489"/>
        <v>0</v>
      </c>
      <c r="V161" s="94"/>
      <c r="W161" s="146">
        <f t="shared" si="490"/>
        <v>0</v>
      </c>
      <c r="X161" s="94"/>
      <c r="Y161" s="146">
        <f t="shared" si="491"/>
        <v>0</v>
      </c>
      <c r="Z161" s="94"/>
      <c r="AA161" s="146">
        <f t="shared" si="492"/>
        <v>0</v>
      </c>
      <c r="AB161" s="94"/>
      <c r="AC161" s="146">
        <f t="shared" si="493"/>
        <v>0</v>
      </c>
      <c r="AD161" s="94"/>
      <c r="AE161" s="146">
        <f t="shared" si="494"/>
        <v>0</v>
      </c>
      <c r="AF161" s="147">
        <f t="shared" si="495"/>
        <v>0</v>
      </c>
      <c r="AG161" s="146">
        <f t="shared" si="496"/>
        <v>0</v>
      </c>
      <c r="AH161" s="145"/>
      <c r="AI161" s="146">
        <f t="shared" si="497"/>
        <v>0</v>
      </c>
      <c r="AJ161" s="145"/>
      <c r="AK161" s="146">
        <f t="shared" si="497"/>
        <v>0</v>
      </c>
      <c r="AL161" s="145"/>
      <c r="AM161" s="146">
        <f t="shared" si="498"/>
        <v>0</v>
      </c>
      <c r="AN161" s="145"/>
      <c r="AO161" s="146">
        <f t="shared" si="499"/>
        <v>0</v>
      </c>
      <c r="AP161" s="145"/>
      <c r="AQ161" s="146">
        <f t="shared" si="499"/>
        <v>0</v>
      </c>
      <c r="AR161" s="145"/>
      <c r="AS161" s="146">
        <f t="shared" si="500"/>
        <v>0</v>
      </c>
      <c r="AT161" s="145"/>
      <c r="AU161" s="146">
        <f t="shared" si="501"/>
        <v>0</v>
      </c>
      <c r="AV161" s="145"/>
      <c r="AW161" s="146">
        <f t="shared" si="502"/>
        <v>0</v>
      </c>
      <c r="AX161" s="145"/>
      <c r="AY161" s="146">
        <f t="shared" si="503"/>
        <v>0</v>
      </c>
      <c r="AZ161" s="145"/>
      <c r="BA161" s="146">
        <f t="shared" si="504"/>
        <v>0</v>
      </c>
      <c r="BB161" s="145"/>
      <c r="BC161" s="146">
        <f t="shared" si="505"/>
        <v>0</v>
      </c>
      <c r="BD161" s="145"/>
      <c r="BE161" s="146">
        <f t="shared" si="506"/>
        <v>0</v>
      </c>
      <c r="BF161" s="147">
        <f t="shared" si="507"/>
        <v>0</v>
      </c>
      <c r="BG161" s="146">
        <f t="shared" si="507"/>
        <v>0</v>
      </c>
      <c r="BH161" s="99"/>
      <c r="BI161" s="100">
        <f t="shared" si="521"/>
        <v>0</v>
      </c>
      <c r="BJ161" s="99"/>
      <c r="BK161" s="100">
        <f t="shared" si="522"/>
        <v>0</v>
      </c>
      <c r="BL161" s="99"/>
      <c r="BM161" s="100">
        <f t="shared" si="523"/>
        <v>0</v>
      </c>
      <c r="BN161" s="99"/>
      <c r="BO161" s="100">
        <f t="shared" si="524"/>
        <v>0</v>
      </c>
      <c r="BP161" s="99"/>
      <c r="BQ161" s="100">
        <f t="shared" si="525"/>
        <v>0</v>
      </c>
      <c r="BR161" s="99"/>
      <c r="BS161" s="100">
        <f t="shared" si="526"/>
        <v>0</v>
      </c>
      <c r="BT161" s="99"/>
      <c r="BU161" s="100">
        <f t="shared" si="527"/>
        <v>0</v>
      </c>
      <c r="BV161" s="99"/>
      <c r="BW161" s="100">
        <f t="shared" si="528"/>
        <v>0</v>
      </c>
      <c r="BX161" s="99"/>
      <c r="BY161" s="100">
        <f t="shared" si="529"/>
        <v>0</v>
      </c>
      <c r="BZ161" s="99"/>
      <c r="CA161" s="100">
        <f t="shared" si="530"/>
        <v>0</v>
      </c>
      <c r="CB161" s="99"/>
      <c r="CC161" s="100">
        <f t="shared" si="531"/>
        <v>0</v>
      </c>
      <c r="CD161" s="99"/>
      <c r="CE161" s="100">
        <f t="shared" si="532"/>
        <v>0</v>
      </c>
      <c r="CF161" s="101">
        <f t="shared" si="533"/>
        <v>0</v>
      </c>
      <c r="CG161" s="100">
        <f t="shared" si="533"/>
        <v>0</v>
      </c>
    </row>
    <row r="162" spans="1:85" s="148" customFormat="1" ht="19.899999999999999" customHeight="1" x14ac:dyDescent="0.5">
      <c r="A162" s="94">
        <v>131</v>
      </c>
      <c r="B162" s="95" t="s">
        <v>178</v>
      </c>
      <c r="C162" s="95" t="s">
        <v>74</v>
      </c>
      <c r="D162" s="94">
        <f t="shared" si="482"/>
        <v>5</v>
      </c>
      <c r="E162" s="94">
        <v>0.35</v>
      </c>
      <c r="F162" s="94" t="s">
        <v>83</v>
      </c>
      <c r="G162" s="94"/>
      <c r="H162" s="94"/>
      <c r="I162" s="146">
        <f t="shared" si="483"/>
        <v>0</v>
      </c>
      <c r="J162" s="94"/>
      <c r="K162" s="146">
        <f t="shared" si="484"/>
        <v>0</v>
      </c>
      <c r="L162" s="94"/>
      <c r="M162" s="146">
        <f t="shared" si="485"/>
        <v>0</v>
      </c>
      <c r="N162" s="94"/>
      <c r="O162" s="146">
        <f t="shared" si="486"/>
        <v>0</v>
      </c>
      <c r="P162" s="94"/>
      <c r="Q162" s="146">
        <f t="shared" si="487"/>
        <v>0</v>
      </c>
      <c r="R162" s="145"/>
      <c r="S162" s="146">
        <f t="shared" si="488"/>
        <v>0</v>
      </c>
      <c r="T162" s="94"/>
      <c r="U162" s="146">
        <f t="shared" si="489"/>
        <v>0</v>
      </c>
      <c r="V162" s="94"/>
      <c r="W162" s="146">
        <f t="shared" si="490"/>
        <v>0</v>
      </c>
      <c r="X162" s="94"/>
      <c r="Y162" s="146">
        <f t="shared" si="491"/>
        <v>0</v>
      </c>
      <c r="Z162" s="94"/>
      <c r="AA162" s="146">
        <f t="shared" si="492"/>
        <v>0</v>
      </c>
      <c r="AB162" s="94"/>
      <c r="AC162" s="146">
        <f t="shared" si="493"/>
        <v>0</v>
      </c>
      <c r="AD162" s="94"/>
      <c r="AE162" s="146">
        <f t="shared" si="494"/>
        <v>0</v>
      </c>
      <c r="AF162" s="147">
        <f t="shared" si="495"/>
        <v>0</v>
      </c>
      <c r="AG162" s="146">
        <f t="shared" si="496"/>
        <v>0</v>
      </c>
      <c r="AH162" s="145"/>
      <c r="AI162" s="146">
        <f t="shared" si="497"/>
        <v>0</v>
      </c>
      <c r="AJ162" s="145"/>
      <c r="AK162" s="146">
        <f t="shared" si="497"/>
        <v>0</v>
      </c>
      <c r="AL162" s="145"/>
      <c r="AM162" s="146">
        <f t="shared" si="498"/>
        <v>0</v>
      </c>
      <c r="AN162" s="145"/>
      <c r="AO162" s="146">
        <f t="shared" si="499"/>
        <v>0</v>
      </c>
      <c r="AP162" s="145"/>
      <c r="AQ162" s="146">
        <f t="shared" si="499"/>
        <v>0</v>
      </c>
      <c r="AR162" s="145"/>
      <c r="AS162" s="146">
        <f t="shared" si="500"/>
        <v>0</v>
      </c>
      <c r="AT162" s="145"/>
      <c r="AU162" s="146">
        <f t="shared" si="501"/>
        <v>0</v>
      </c>
      <c r="AV162" s="145"/>
      <c r="AW162" s="146">
        <f t="shared" si="502"/>
        <v>0</v>
      </c>
      <c r="AX162" s="145"/>
      <c r="AY162" s="146">
        <f t="shared" si="503"/>
        <v>0</v>
      </c>
      <c r="AZ162" s="145"/>
      <c r="BA162" s="146">
        <f t="shared" si="504"/>
        <v>0</v>
      </c>
      <c r="BB162" s="145"/>
      <c r="BC162" s="146">
        <f t="shared" si="505"/>
        <v>0</v>
      </c>
      <c r="BD162" s="145"/>
      <c r="BE162" s="146">
        <f t="shared" si="506"/>
        <v>0</v>
      </c>
      <c r="BF162" s="147">
        <f t="shared" si="507"/>
        <v>0</v>
      </c>
      <c r="BG162" s="146">
        <f t="shared" si="507"/>
        <v>0</v>
      </c>
      <c r="BH162" s="99"/>
      <c r="BI162" s="100">
        <f t="shared" si="521"/>
        <v>0</v>
      </c>
      <c r="BJ162" s="99"/>
      <c r="BK162" s="100">
        <f t="shared" si="522"/>
        <v>0</v>
      </c>
      <c r="BL162" s="99"/>
      <c r="BM162" s="100">
        <f t="shared" si="523"/>
        <v>0</v>
      </c>
      <c r="BN162" s="99"/>
      <c r="BO162" s="100">
        <f t="shared" si="524"/>
        <v>0</v>
      </c>
      <c r="BP162" s="99"/>
      <c r="BQ162" s="100">
        <f t="shared" si="525"/>
        <v>0</v>
      </c>
      <c r="BR162" s="99"/>
      <c r="BS162" s="100">
        <f t="shared" si="526"/>
        <v>0</v>
      </c>
      <c r="BT162" s="99"/>
      <c r="BU162" s="100">
        <f t="shared" si="527"/>
        <v>0</v>
      </c>
      <c r="BV162" s="99"/>
      <c r="BW162" s="100">
        <f t="shared" si="528"/>
        <v>0</v>
      </c>
      <c r="BX162" s="99"/>
      <c r="BY162" s="100">
        <f t="shared" si="529"/>
        <v>0</v>
      </c>
      <c r="BZ162" s="99"/>
      <c r="CA162" s="100">
        <f t="shared" si="530"/>
        <v>0</v>
      </c>
      <c r="CB162" s="99"/>
      <c r="CC162" s="100">
        <f t="shared" si="531"/>
        <v>0</v>
      </c>
      <c r="CD162" s="99"/>
      <c r="CE162" s="100">
        <f t="shared" si="532"/>
        <v>0</v>
      </c>
      <c r="CF162" s="101">
        <f t="shared" si="533"/>
        <v>0</v>
      </c>
      <c r="CG162" s="100">
        <f t="shared" si="533"/>
        <v>0</v>
      </c>
    </row>
    <row r="163" spans="1:85" s="148" customFormat="1" ht="19.899999999999999" customHeight="1" x14ac:dyDescent="0.5">
      <c r="A163" s="94">
        <v>132</v>
      </c>
      <c r="B163" s="105" t="s">
        <v>179</v>
      </c>
      <c r="C163" s="105" t="s">
        <v>74</v>
      </c>
      <c r="D163" s="94">
        <f t="shared" si="482"/>
        <v>1</v>
      </c>
      <c r="E163" s="94">
        <v>0.7</v>
      </c>
      <c r="F163" s="106" t="s">
        <v>180</v>
      </c>
      <c r="G163" s="94">
        <v>25000</v>
      </c>
      <c r="H163" s="94"/>
      <c r="I163" s="146">
        <f t="shared" si="483"/>
        <v>0</v>
      </c>
      <c r="J163" s="94"/>
      <c r="K163" s="146">
        <f t="shared" si="484"/>
        <v>0</v>
      </c>
      <c r="L163" s="94"/>
      <c r="M163" s="146">
        <f t="shared" si="485"/>
        <v>0</v>
      </c>
      <c r="N163" s="94"/>
      <c r="O163" s="146">
        <f t="shared" si="486"/>
        <v>0</v>
      </c>
      <c r="P163" s="94"/>
      <c r="Q163" s="146">
        <f t="shared" si="487"/>
        <v>0</v>
      </c>
      <c r="R163" s="145"/>
      <c r="S163" s="146">
        <f t="shared" si="488"/>
        <v>0</v>
      </c>
      <c r="T163" s="94"/>
      <c r="U163" s="146">
        <f t="shared" si="489"/>
        <v>0</v>
      </c>
      <c r="V163" s="94"/>
      <c r="W163" s="146">
        <f t="shared" si="490"/>
        <v>0</v>
      </c>
      <c r="X163" s="94"/>
      <c r="Y163" s="146">
        <f t="shared" si="491"/>
        <v>0</v>
      </c>
      <c r="Z163" s="94"/>
      <c r="AA163" s="146">
        <f t="shared" si="492"/>
        <v>0</v>
      </c>
      <c r="AB163" s="94"/>
      <c r="AC163" s="146">
        <f t="shared" si="493"/>
        <v>0</v>
      </c>
      <c r="AD163" s="94"/>
      <c r="AE163" s="146">
        <f t="shared" si="494"/>
        <v>0</v>
      </c>
      <c r="AF163" s="147">
        <f t="shared" si="495"/>
        <v>0</v>
      </c>
      <c r="AG163" s="146">
        <f t="shared" si="496"/>
        <v>0</v>
      </c>
      <c r="AH163" s="145"/>
      <c r="AI163" s="146">
        <f t="shared" si="497"/>
        <v>0</v>
      </c>
      <c r="AJ163" s="145"/>
      <c r="AK163" s="146">
        <f t="shared" si="497"/>
        <v>0</v>
      </c>
      <c r="AL163" s="145">
        <v>600</v>
      </c>
      <c r="AM163" s="146">
        <f t="shared" si="498"/>
        <v>420</v>
      </c>
      <c r="AN163" s="145"/>
      <c r="AO163" s="146">
        <f t="shared" si="499"/>
        <v>0</v>
      </c>
      <c r="AP163" s="145">
        <v>600</v>
      </c>
      <c r="AQ163" s="146">
        <f t="shared" si="499"/>
        <v>420</v>
      </c>
      <c r="AR163" s="145"/>
      <c r="AS163" s="146">
        <f t="shared" si="500"/>
        <v>0</v>
      </c>
      <c r="AT163" s="145"/>
      <c r="AU163" s="146">
        <f t="shared" si="501"/>
        <v>0</v>
      </c>
      <c r="AV163" s="145">
        <v>600</v>
      </c>
      <c r="AW163" s="146">
        <f t="shared" si="502"/>
        <v>420</v>
      </c>
      <c r="AX163" s="145"/>
      <c r="AY163" s="146">
        <f t="shared" si="503"/>
        <v>0</v>
      </c>
      <c r="AZ163" s="145"/>
      <c r="BA163" s="146">
        <f t="shared" si="504"/>
        <v>0</v>
      </c>
      <c r="BB163" s="145"/>
      <c r="BC163" s="146">
        <f t="shared" si="505"/>
        <v>0</v>
      </c>
      <c r="BD163" s="145"/>
      <c r="BE163" s="146">
        <f t="shared" si="506"/>
        <v>0</v>
      </c>
      <c r="BF163" s="147">
        <f t="shared" si="507"/>
        <v>1800</v>
      </c>
      <c r="BG163" s="146">
        <f t="shared" si="507"/>
        <v>1260</v>
      </c>
      <c r="BH163" s="99">
        <v>900</v>
      </c>
      <c r="BI163" s="100">
        <f t="shared" si="521"/>
        <v>630</v>
      </c>
      <c r="BJ163" s="99"/>
      <c r="BK163" s="100">
        <f t="shared" si="522"/>
        <v>0</v>
      </c>
      <c r="BL163" s="99"/>
      <c r="BM163" s="100">
        <f t="shared" si="523"/>
        <v>0</v>
      </c>
      <c r="BN163" s="99"/>
      <c r="BO163" s="100">
        <f t="shared" si="524"/>
        <v>0</v>
      </c>
      <c r="BP163" s="99"/>
      <c r="BQ163" s="100">
        <f t="shared" si="525"/>
        <v>0</v>
      </c>
      <c r="BR163" s="99"/>
      <c r="BS163" s="100">
        <f t="shared" si="526"/>
        <v>0</v>
      </c>
      <c r="BT163" s="99"/>
      <c r="BU163" s="100">
        <f t="shared" si="527"/>
        <v>0</v>
      </c>
      <c r="BV163" s="99"/>
      <c r="BW163" s="100">
        <f t="shared" si="528"/>
        <v>0</v>
      </c>
      <c r="BX163" s="99"/>
      <c r="BY163" s="100">
        <f t="shared" si="529"/>
        <v>0</v>
      </c>
      <c r="BZ163" s="99"/>
      <c r="CA163" s="100">
        <f t="shared" si="530"/>
        <v>0</v>
      </c>
      <c r="CB163" s="99"/>
      <c r="CC163" s="100">
        <f t="shared" si="531"/>
        <v>0</v>
      </c>
      <c r="CD163" s="99"/>
      <c r="CE163" s="100">
        <f t="shared" si="532"/>
        <v>0</v>
      </c>
      <c r="CF163" s="101">
        <f t="shared" si="533"/>
        <v>900</v>
      </c>
      <c r="CG163" s="100">
        <f t="shared" si="533"/>
        <v>630</v>
      </c>
    </row>
    <row r="164" spans="1:85" s="148" customFormat="1" ht="19.899999999999999" customHeight="1" x14ac:dyDescent="0.5">
      <c r="A164" s="114"/>
      <c r="B164" s="115"/>
      <c r="C164" s="115"/>
      <c r="D164" s="115"/>
      <c r="E164" s="115"/>
      <c r="F164" s="153"/>
      <c r="G164" s="116"/>
      <c r="H164" s="153"/>
      <c r="I164" s="146"/>
      <c r="J164" s="153"/>
      <c r="K164" s="146"/>
      <c r="L164" s="153"/>
      <c r="M164" s="146"/>
      <c r="N164" s="153"/>
      <c r="O164" s="146"/>
      <c r="P164" s="153"/>
      <c r="Q164" s="146"/>
      <c r="R164" s="145"/>
      <c r="S164" s="146"/>
      <c r="T164" s="153"/>
      <c r="U164" s="146"/>
      <c r="V164" s="153"/>
      <c r="W164" s="146"/>
      <c r="X164" s="153"/>
      <c r="Y164" s="146"/>
      <c r="Z164" s="153"/>
      <c r="AA164" s="146"/>
      <c r="AB164" s="153"/>
      <c r="AC164" s="146"/>
      <c r="AD164" s="153"/>
      <c r="AE164" s="146"/>
      <c r="AF164" s="147"/>
      <c r="AG164" s="146"/>
      <c r="AH164" s="145"/>
      <c r="AI164" s="146"/>
      <c r="AJ164" s="145"/>
      <c r="AK164" s="146"/>
      <c r="AL164" s="145"/>
      <c r="AM164" s="146"/>
      <c r="AN164" s="145"/>
      <c r="AO164" s="146"/>
      <c r="AP164" s="145"/>
      <c r="AQ164" s="146"/>
      <c r="AR164" s="145"/>
      <c r="AS164" s="146"/>
      <c r="AT164" s="145"/>
      <c r="AU164" s="146"/>
      <c r="AV164" s="145"/>
      <c r="AW164" s="146"/>
      <c r="AX164" s="145"/>
      <c r="AY164" s="146"/>
      <c r="AZ164" s="145"/>
      <c r="BA164" s="146"/>
      <c r="BB164" s="145"/>
      <c r="BC164" s="146"/>
      <c r="BD164" s="145"/>
      <c r="BE164" s="146"/>
      <c r="BF164" s="147"/>
      <c r="BG164" s="146"/>
      <c r="BH164" s="99"/>
      <c r="BI164" s="100"/>
      <c r="BJ164" s="99"/>
      <c r="BK164" s="100"/>
      <c r="BL164" s="99"/>
      <c r="BM164" s="100"/>
      <c r="BN164" s="99"/>
      <c r="BO164" s="100"/>
      <c r="BP164" s="99"/>
      <c r="BQ164" s="100"/>
      <c r="BR164" s="99"/>
      <c r="BS164" s="100"/>
      <c r="BT164" s="99"/>
      <c r="BU164" s="100"/>
      <c r="BV164" s="99"/>
      <c r="BW164" s="100"/>
      <c r="BX164" s="99"/>
      <c r="BY164" s="100"/>
      <c r="BZ164" s="99"/>
      <c r="CA164" s="100"/>
      <c r="CB164" s="99"/>
      <c r="CC164" s="100"/>
      <c r="CD164" s="99"/>
      <c r="CE164" s="100"/>
      <c r="CF164" s="101"/>
      <c r="CG164" s="100"/>
    </row>
    <row r="165" spans="1:85" s="151" customFormat="1" ht="19.899999999999999" customHeight="1" x14ac:dyDescent="0.6">
      <c r="A165" s="117"/>
      <c r="B165" s="108" t="s">
        <v>181</v>
      </c>
      <c r="C165" s="108"/>
      <c r="D165" s="108"/>
      <c r="E165" s="108"/>
      <c r="F165" s="110"/>
      <c r="G165" s="110"/>
      <c r="H165" s="149">
        <f t="shared" ref="H165" si="534">SUM(H149:H164)</f>
        <v>2320</v>
      </c>
      <c r="I165" s="150">
        <f t="shared" ref="I165:J165" si="535">SUM(I149:I164)</f>
        <v>890.39999999999986</v>
      </c>
      <c r="J165" s="149">
        <f t="shared" si="535"/>
        <v>3480</v>
      </c>
      <c r="K165" s="150">
        <f t="shared" ref="K165:L165" si="536">SUM(K149:K164)</f>
        <v>1364.4749999999999</v>
      </c>
      <c r="L165" s="149">
        <f t="shared" si="536"/>
        <v>3959</v>
      </c>
      <c r="M165" s="150">
        <f t="shared" ref="M165:N165" si="537">SUM(M149:M164)</f>
        <v>1501.85</v>
      </c>
      <c r="N165" s="149">
        <f t="shared" si="537"/>
        <v>560</v>
      </c>
      <c r="O165" s="150">
        <f t="shared" ref="O165:P165" si="538">SUM(O149:O164)</f>
        <v>214.9</v>
      </c>
      <c r="P165" s="149">
        <f t="shared" si="538"/>
        <v>745</v>
      </c>
      <c r="Q165" s="150">
        <f t="shared" ref="Q165:S165" si="539">SUM(Q149:Q164)</f>
        <v>314.12499999999994</v>
      </c>
      <c r="R165" s="202">
        <f t="shared" si="539"/>
        <v>1589</v>
      </c>
      <c r="S165" s="203">
        <f t="shared" si="539"/>
        <v>529.54999999999995</v>
      </c>
      <c r="T165" s="149">
        <f t="shared" ref="T165" si="540">SUM(T149:T164)</f>
        <v>1169</v>
      </c>
      <c r="U165" s="150">
        <f t="shared" ref="U165:V165" si="541">SUM(U149:U164)</f>
        <v>409.14999999999992</v>
      </c>
      <c r="V165" s="149">
        <f t="shared" si="541"/>
        <v>1467</v>
      </c>
      <c r="W165" s="150">
        <f t="shared" ref="W165:X165" si="542">SUM(W149:W164)</f>
        <v>520.27499999999986</v>
      </c>
      <c r="X165" s="149">
        <f t="shared" si="542"/>
        <v>738</v>
      </c>
      <c r="Y165" s="150">
        <f t="shared" ref="Y165:Z165" si="543">SUM(Y149:Y164)</f>
        <v>264.07499999999999</v>
      </c>
      <c r="Z165" s="149">
        <f t="shared" si="543"/>
        <v>456</v>
      </c>
      <c r="AA165" s="150">
        <f t="shared" ref="AA165:AB165" si="544">SUM(AA149:AA164)</f>
        <v>159.59999999999997</v>
      </c>
      <c r="AB165" s="149">
        <f t="shared" si="544"/>
        <v>936</v>
      </c>
      <c r="AC165" s="150">
        <f t="shared" ref="AC165:AD165" si="545">SUM(AC149:AC164)</f>
        <v>453.59999999999997</v>
      </c>
      <c r="AD165" s="149">
        <f t="shared" si="545"/>
        <v>810</v>
      </c>
      <c r="AE165" s="150">
        <f t="shared" ref="AE165" si="546">SUM(AE149:AE164)</f>
        <v>497.7</v>
      </c>
      <c r="AF165" s="149">
        <f t="shared" ref="AF165:AG165" si="547">SUM(AF149:AF164)</f>
        <v>18229</v>
      </c>
      <c r="AG165" s="150">
        <f t="shared" si="547"/>
        <v>7119.7000000000007</v>
      </c>
      <c r="AH165" s="149">
        <f t="shared" ref="AH165:BG165" si="548">SUM(AH149:AH164)</f>
        <v>108</v>
      </c>
      <c r="AI165" s="150">
        <f t="shared" si="548"/>
        <v>41.999999999999993</v>
      </c>
      <c r="AJ165" s="149">
        <f t="shared" si="548"/>
        <v>216</v>
      </c>
      <c r="AK165" s="150">
        <f t="shared" si="548"/>
        <v>79.799999999999983</v>
      </c>
      <c r="AL165" s="149">
        <f t="shared" si="548"/>
        <v>696</v>
      </c>
      <c r="AM165" s="150">
        <f t="shared" si="548"/>
        <v>462</v>
      </c>
      <c r="AN165" s="149">
        <f t="shared" si="548"/>
        <v>60</v>
      </c>
      <c r="AO165" s="150">
        <f t="shared" si="548"/>
        <v>25.199999999999996</v>
      </c>
      <c r="AP165" s="149">
        <f t="shared" si="548"/>
        <v>663</v>
      </c>
      <c r="AQ165" s="150">
        <f t="shared" si="548"/>
        <v>455.7</v>
      </c>
      <c r="AR165" s="149">
        <f t="shared" si="548"/>
        <v>90</v>
      </c>
      <c r="AS165" s="150">
        <f t="shared" si="548"/>
        <v>37.449999999999996</v>
      </c>
      <c r="AT165" s="149">
        <f t="shared" si="548"/>
        <v>168</v>
      </c>
      <c r="AU165" s="150">
        <f t="shared" si="548"/>
        <v>61.95</v>
      </c>
      <c r="AV165" s="149">
        <f t="shared" si="548"/>
        <v>672</v>
      </c>
      <c r="AW165" s="150">
        <f t="shared" si="548"/>
        <v>453.6</v>
      </c>
      <c r="AX165" s="149">
        <f t="shared" si="548"/>
        <v>48</v>
      </c>
      <c r="AY165" s="150">
        <f t="shared" si="548"/>
        <v>25.199999999999996</v>
      </c>
      <c r="AZ165" s="149">
        <f t="shared" si="548"/>
        <v>96</v>
      </c>
      <c r="BA165" s="150">
        <f t="shared" si="548"/>
        <v>50.399999999999991</v>
      </c>
      <c r="BB165" s="149">
        <f t="shared" si="548"/>
        <v>12</v>
      </c>
      <c r="BC165" s="150">
        <f t="shared" si="548"/>
        <v>8.3999999999999986</v>
      </c>
      <c r="BD165" s="149">
        <f t="shared" si="548"/>
        <v>12</v>
      </c>
      <c r="BE165" s="150">
        <f t="shared" si="548"/>
        <v>8.3999999999999986</v>
      </c>
      <c r="BF165" s="149">
        <f t="shared" si="548"/>
        <v>2841</v>
      </c>
      <c r="BG165" s="150">
        <f t="shared" si="548"/>
        <v>1710.1</v>
      </c>
      <c r="BH165" s="111">
        <f t="shared" ref="BH165:BM165" si="549">SUM(BH149:BH164)</f>
        <v>936</v>
      </c>
      <c r="BI165" s="112">
        <f t="shared" si="549"/>
        <v>655.20000000000005</v>
      </c>
      <c r="BJ165" s="111">
        <f t="shared" si="549"/>
        <v>60</v>
      </c>
      <c r="BK165" s="112">
        <f t="shared" si="549"/>
        <v>42</v>
      </c>
      <c r="BL165" s="111">
        <f t="shared" si="549"/>
        <v>0</v>
      </c>
      <c r="BM165" s="112">
        <f t="shared" si="549"/>
        <v>0</v>
      </c>
      <c r="BN165" s="111">
        <f t="shared" ref="BN165:CG165" si="550">SUM(BN149:BN164)</f>
        <v>0</v>
      </c>
      <c r="BO165" s="112">
        <f t="shared" si="550"/>
        <v>0</v>
      </c>
      <c r="BP165" s="111">
        <f t="shared" si="550"/>
        <v>0</v>
      </c>
      <c r="BQ165" s="112">
        <f t="shared" si="550"/>
        <v>0</v>
      </c>
      <c r="BR165" s="111">
        <f t="shared" si="550"/>
        <v>0</v>
      </c>
      <c r="BS165" s="112">
        <f t="shared" si="550"/>
        <v>0</v>
      </c>
      <c r="BT165" s="111">
        <f t="shared" si="550"/>
        <v>0</v>
      </c>
      <c r="BU165" s="112">
        <f t="shared" si="550"/>
        <v>0</v>
      </c>
      <c r="BV165" s="111">
        <f t="shared" si="550"/>
        <v>0</v>
      </c>
      <c r="BW165" s="112">
        <f t="shared" si="550"/>
        <v>0</v>
      </c>
      <c r="BX165" s="111">
        <f t="shared" si="550"/>
        <v>0</v>
      </c>
      <c r="BY165" s="112">
        <f t="shared" si="550"/>
        <v>0</v>
      </c>
      <c r="BZ165" s="111">
        <f t="shared" si="550"/>
        <v>0</v>
      </c>
      <c r="CA165" s="112">
        <f t="shared" si="550"/>
        <v>0</v>
      </c>
      <c r="CB165" s="111">
        <f t="shared" si="550"/>
        <v>0</v>
      </c>
      <c r="CC165" s="112">
        <f t="shared" si="550"/>
        <v>0</v>
      </c>
      <c r="CD165" s="111">
        <f t="shared" si="550"/>
        <v>0</v>
      </c>
      <c r="CE165" s="112">
        <f t="shared" si="550"/>
        <v>0</v>
      </c>
      <c r="CF165" s="111">
        <f t="shared" si="550"/>
        <v>996</v>
      </c>
      <c r="CG165" s="112">
        <f t="shared" si="550"/>
        <v>697.2</v>
      </c>
    </row>
    <row r="166" spans="1:85" s="151" customFormat="1" ht="19.899999999999999" customHeight="1" x14ac:dyDescent="0.6">
      <c r="A166" s="118"/>
      <c r="B166" s="119" t="s">
        <v>182</v>
      </c>
      <c r="C166" s="119"/>
      <c r="D166" s="119"/>
      <c r="E166" s="119"/>
      <c r="F166" s="119"/>
      <c r="G166" s="119"/>
      <c r="H166" s="154">
        <f t="shared" ref="H166" si="551">+H148+H165</f>
        <v>54516</v>
      </c>
      <c r="I166" s="155">
        <f t="shared" ref="I166:J166" si="552">+I148+I165</f>
        <v>41776.080000000002</v>
      </c>
      <c r="J166" s="154">
        <f t="shared" si="552"/>
        <v>54676</v>
      </c>
      <c r="K166" s="155">
        <f t="shared" ref="K166:L166" si="553">+K148+K165</f>
        <v>41250.154999999999</v>
      </c>
      <c r="L166" s="154">
        <f t="shared" si="553"/>
        <v>44549</v>
      </c>
      <c r="M166" s="155">
        <f t="shared" ref="M166:N166" si="554">+M148+M165</f>
        <v>33454.810000000005</v>
      </c>
      <c r="N166" s="154">
        <f t="shared" si="554"/>
        <v>58258</v>
      </c>
      <c r="O166" s="155">
        <f t="shared" ref="O166:P166" si="555">+O148+O165</f>
        <v>46271.859999999993</v>
      </c>
      <c r="P166" s="154">
        <f t="shared" si="555"/>
        <v>53733</v>
      </c>
      <c r="Q166" s="155">
        <f t="shared" ref="Q166:S166" si="556">+Q148+Q165</f>
        <v>42300.205000000002</v>
      </c>
      <c r="R166" s="204">
        <f t="shared" si="556"/>
        <v>57704</v>
      </c>
      <c r="S166" s="205">
        <f t="shared" si="556"/>
        <v>43488.67</v>
      </c>
      <c r="T166" s="154">
        <f t="shared" ref="T166" si="557">+T148+T165</f>
        <v>57074</v>
      </c>
      <c r="U166" s="155">
        <f t="shared" ref="U166:V166" si="558">+U148+U165</f>
        <v>43233.869999999995</v>
      </c>
      <c r="V166" s="154">
        <f t="shared" si="558"/>
        <v>53503</v>
      </c>
      <c r="W166" s="155">
        <f t="shared" ref="W166:X166" si="559">+W148+W165</f>
        <v>40158.675000000003</v>
      </c>
      <c r="X166" s="154">
        <f t="shared" si="559"/>
        <v>37078</v>
      </c>
      <c r="Y166" s="155">
        <f t="shared" ref="Y166:Z166" si="560">+Y148+Y165</f>
        <v>28229.275000000001</v>
      </c>
      <c r="Z166" s="154">
        <f t="shared" si="560"/>
        <v>48704</v>
      </c>
      <c r="AA166" s="155">
        <f t="shared" ref="AA166:AB166" si="561">+AA148+AA165</f>
        <v>38676.32</v>
      </c>
      <c r="AB166" s="154">
        <f t="shared" si="561"/>
        <v>43254</v>
      </c>
      <c r="AC166" s="155">
        <f t="shared" ref="AC166:AD166" si="562">+AC148+AC165</f>
        <v>32119.360000000001</v>
      </c>
      <c r="AD166" s="154">
        <f t="shared" si="562"/>
        <v>29534</v>
      </c>
      <c r="AE166" s="155">
        <f t="shared" ref="AE166" si="563">+AE148+AE165</f>
        <v>22789.7</v>
      </c>
      <c r="AF166" s="154">
        <f t="shared" ref="AF166:AG166" si="564">+AF148+AF165</f>
        <v>592583</v>
      </c>
      <c r="AG166" s="155">
        <f t="shared" si="564"/>
        <v>453748.98</v>
      </c>
      <c r="AH166" s="154">
        <f t="shared" ref="AH166:CG166" si="565">+AH148+AH165</f>
        <v>31645</v>
      </c>
      <c r="AI166" s="155">
        <f t="shared" si="565"/>
        <v>24350.67</v>
      </c>
      <c r="AJ166" s="154">
        <f t="shared" si="565"/>
        <v>29262</v>
      </c>
      <c r="AK166" s="155">
        <f t="shared" si="565"/>
        <v>22700.899999999998</v>
      </c>
      <c r="AL166" s="154">
        <f t="shared" si="565"/>
        <v>41146</v>
      </c>
      <c r="AM166" s="155">
        <f t="shared" si="565"/>
        <v>31778.000000000004</v>
      </c>
      <c r="AN166" s="154">
        <f t="shared" si="565"/>
        <v>21462</v>
      </c>
      <c r="AO166" s="155">
        <f t="shared" si="565"/>
        <v>16093.88</v>
      </c>
      <c r="AP166" s="154">
        <f t="shared" si="565"/>
        <v>26763</v>
      </c>
      <c r="AQ166" s="155">
        <f t="shared" si="565"/>
        <v>20016.740000000002</v>
      </c>
      <c r="AR166" s="154">
        <f t="shared" si="565"/>
        <v>32374</v>
      </c>
      <c r="AS166" s="155">
        <f t="shared" si="565"/>
        <v>25132.230000000003</v>
      </c>
      <c r="AT166" s="154">
        <f t="shared" si="565"/>
        <v>31850</v>
      </c>
      <c r="AU166" s="155">
        <f t="shared" si="565"/>
        <v>25465.190000000002</v>
      </c>
      <c r="AV166" s="154">
        <f t="shared" si="565"/>
        <v>36421</v>
      </c>
      <c r="AW166" s="155">
        <f t="shared" si="565"/>
        <v>28939.040000000001</v>
      </c>
      <c r="AX166" s="154">
        <f t="shared" si="565"/>
        <v>27676</v>
      </c>
      <c r="AY166" s="155">
        <f t="shared" si="565"/>
        <v>21163.549999999996</v>
      </c>
      <c r="AZ166" s="154">
        <f t="shared" si="565"/>
        <v>27678</v>
      </c>
      <c r="BA166" s="155">
        <f t="shared" si="565"/>
        <v>22469.600000000006</v>
      </c>
      <c r="BB166" s="154">
        <f t="shared" si="565"/>
        <v>25516</v>
      </c>
      <c r="BC166" s="155">
        <f t="shared" si="565"/>
        <v>20610.48</v>
      </c>
      <c r="BD166" s="154">
        <f t="shared" si="565"/>
        <v>38473</v>
      </c>
      <c r="BE166" s="155">
        <f t="shared" si="565"/>
        <v>29679.360000000004</v>
      </c>
      <c r="BF166" s="154">
        <f t="shared" si="565"/>
        <v>370266</v>
      </c>
      <c r="BG166" s="155">
        <f t="shared" si="565"/>
        <v>288399.63999999996</v>
      </c>
      <c r="BH166" s="120">
        <f t="shared" si="565"/>
        <v>26242</v>
      </c>
      <c r="BI166" s="121">
        <f t="shared" si="565"/>
        <v>21158.16</v>
      </c>
      <c r="BJ166" s="120">
        <f t="shared" si="565"/>
        <v>25136</v>
      </c>
      <c r="BK166" s="121">
        <f t="shared" si="565"/>
        <v>20645.84</v>
      </c>
      <c r="BL166" s="120">
        <f t="shared" si="565"/>
        <v>0</v>
      </c>
      <c r="BM166" s="121">
        <f t="shared" si="565"/>
        <v>0</v>
      </c>
      <c r="BN166" s="120">
        <f t="shared" si="565"/>
        <v>0</v>
      </c>
      <c r="BO166" s="121">
        <f t="shared" si="565"/>
        <v>0</v>
      </c>
      <c r="BP166" s="120">
        <f t="shared" si="565"/>
        <v>0</v>
      </c>
      <c r="BQ166" s="121">
        <f t="shared" si="565"/>
        <v>0</v>
      </c>
      <c r="BR166" s="120">
        <f t="shared" si="565"/>
        <v>0</v>
      </c>
      <c r="BS166" s="121">
        <f t="shared" si="565"/>
        <v>0</v>
      </c>
      <c r="BT166" s="120">
        <f t="shared" si="565"/>
        <v>0</v>
      </c>
      <c r="BU166" s="121">
        <f t="shared" si="565"/>
        <v>0</v>
      </c>
      <c r="BV166" s="120">
        <f t="shared" si="565"/>
        <v>0</v>
      </c>
      <c r="BW166" s="121">
        <f t="shared" si="565"/>
        <v>0</v>
      </c>
      <c r="BX166" s="120">
        <f t="shared" si="565"/>
        <v>0</v>
      </c>
      <c r="BY166" s="121">
        <f t="shared" si="565"/>
        <v>0</v>
      </c>
      <c r="BZ166" s="120">
        <f t="shared" si="565"/>
        <v>0</v>
      </c>
      <c r="CA166" s="121">
        <f t="shared" si="565"/>
        <v>0</v>
      </c>
      <c r="CB166" s="120">
        <f t="shared" si="565"/>
        <v>0</v>
      </c>
      <c r="CC166" s="121">
        <f t="shared" si="565"/>
        <v>0</v>
      </c>
      <c r="CD166" s="120">
        <f t="shared" si="565"/>
        <v>0</v>
      </c>
      <c r="CE166" s="121">
        <f t="shared" si="565"/>
        <v>0</v>
      </c>
      <c r="CF166" s="120">
        <f t="shared" si="565"/>
        <v>51378</v>
      </c>
      <c r="CG166" s="121">
        <f t="shared" si="565"/>
        <v>41804</v>
      </c>
    </row>
  </sheetData>
  <mergeCells count="47">
    <mergeCell ref="CB2:CC2"/>
    <mergeCell ref="CD2:CE2"/>
    <mergeCell ref="CF2:CG2"/>
    <mergeCell ref="BR2:BS2"/>
    <mergeCell ref="BT2:BU2"/>
    <mergeCell ref="BV2:BW2"/>
    <mergeCell ref="BX2:BY2"/>
    <mergeCell ref="BZ2:CA2"/>
    <mergeCell ref="BH2:BI2"/>
    <mergeCell ref="BJ2:BK2"/>
    <mergeCell ref="BL2:BM2"/>
    <mergeCell ref="BN2:BO2"/>
    <mergeCell ref="BP2:BQ2"/>
    <mergeCell ref="AD2:AE2"/>
    <mergeCell ref="AF2:AG2"/>
    <mergeCell ref="R2:S2"/>
    <mergeCell ref="T2:U2"/>
    <mergeCell ref="V2:W2"/>
    <mergeCell ref="X2:Y2"/>
    <mergeCell ref="Z2:AA2"/>
    <mergeCell ref="AB2:AC2"/>
    <mergeCell ref="AX2:AY2"/>
    <mergeCell ref="AZ2:BA2"/>
    <mergeCell ref="BB2:BC2"/>
    <mergeCell ref="BD2:BE2"/>
    <mergeCell ref="BF2:BG2"/>
    <mergeCell ref="H2:I2"/>
    <mergeCell ref="J2:K2"/>
    <mergeCell ref="L2:M2"/>
    <mergeCell ref="N2:O2"/>
    <mergeCell ref="P2:Q2"/>
    <mergeCell ref="AV2:AW2"/>
    <mergeCell ref="A1:BG1"/>
    <mergeCell ref="A2:A3"/>
    <mergeCell ref="B2:B3"/>
    <mergeCell ref="C2:C3"/>
    <mergeCell ref="D2:D3"/>
    <mergeCell ref="E2:E3"/>
    <mergeCell ref="F2:F3"/>
    <mergeCell ref="G2:G3"/>
    <mergeCell ref="AH2:AI2"/>
    <mergeCell ref="AJ2:AK2"/>
    <mergeCell ref="AL2:AM2"/>
    <mergeCell ref="AN2:AO2"/>
    <mergeCell ref="AP2:AQ2"/>
    <mergeCell ref="AR2:AS2"/>
    <mergeCell ref="AT2:AU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90D06-B947-4815-BE78-B48C84FD9E20}">
  <dimension ref="A1:CG166"/>
  <sheetViews>
    <sheetView workbookViewId="0">
      <pane xSplit="7" ySplit="3" topLeftCell="AF133" activePane="bottomRight" state="frozen"/>
      <selection pane="topRight" activeCell="H1" sqref="H1"/>
      <selection pane="bottomLeft" activeCell="A4" sqref="A4"/>
      <selection pane="bottomRight" activeCell="BJ28" sqref="BJ28"/>
    </sheetView>
  </sheetViews>
  <sheetFormatPr defaultColWidth="9.140625" defaultRowHeight="21.75" x14ac:dyDescent="0.25"/>
  <cols>
    <col min="1" max="1" width="5.28515625" style="156" customWidth="1"/>
    <col min="2" max="2" width="24.140625" style="157" customWidth="1"/>
    <col min="3" max="3" width="8" style="156" customWidth="1"/>
    <col min="4" max="4" width="12.7109375" style="156" customWidth="1"/>
    <col min="5" max="5" width="6.28515625" style="156" customWidth="1"/>
    <col min="6" max="6" width="7.85546875" style="156" customWidth="1"/>
    <col min="7" max="7" width="10.7109375" style="156" customWidth="1"/>
    <col min="8" max="8" width="10.7109375" style="156" hidden="1" customWidth="1"/>
    <col min="9" max="9" width="11" style="156" hidden="1" customWidth="1"/>
    <col min="10" max="10" width="10.7109375" style="156" hidden="1" customWidth="1"/>
    <col min="11" max="11" width="11" style="156" hidden="1" customWidth="1"/>
    <col min="12" max="12" width="10.7109375" style="156" hidden="1" customWidth="1"/>
    <col min="13" max="13" width="11" style="156" hidden="1" customWidth="1"/>
    <col min="14" max="14" width="10.7109375" style="156" hidden="1" customWidth="1"/>
    <col min="15" max="15" width="11" style="156" hidden="1" customWidth="1"/>
    <col min="16" max="16" width="10.7109375" style="156" hidden="1" customWidth="1"/>
    <col min="17" max="17" width="11" style="156" hidden="1" customWidth="1"/>
    <col min="18" max="18" width="10.7109375" style="156" hidden="1" customWidth="1"/>
    <col min="19" max="19" width="11" style="156" hidden="1" customWidth="1"/>
    <col min="20" max="20" width="10.7109375" style="156" hidden="1" customWidth="1"/>
    <col min="21" max="21" width="11" style="156" hidden="1" customWidth="1"/>
    <col min="22" max="22" width="10.7109375" style="156" hidden="1" customWidth="1"/>
    <col min="23" max="23" width="11" style="156" hidden="1" customWidth="1"/>
    <col min="24" max="24" width="10.7109375" style="156" hidden="1" customWidth="1"/>
    <col min="25" max="25" width="11" style="156" hidden="1" customWidth="1"/>
    <col min="26" max="26" width="11.28515625" style="156" hidden="1" customWidth="1"/>
    <col min="27" max="27" width="11" style="156" hidden="1" customWidth="1"/>
    <col min="28" max="28" width="10.7109375" style="156" hidden="1" customWidth="1"/>
    <col min="29" max="29" width="11" style="156" hidden="1" customWidth="1"/>
    <col min="30" max="30" width="10.7109375" style="156" hidden="1" customWidth="1"/>
    <col min="31" max="31" width="11" style="156" hidden="1" customWidth="1"/>
    <col min="32" max="33" width="9.140625" style="156" customWidth="1"/>
    <col min="34" max="34" width="9.140625" style="156" hidden="1" customWidth="1"/>
    <col min="35" max="35" width="11" style="156" hidden="1" customWidth="1"/>
    <col min="36" max="36" width="9.140625" style="2" hidden="1" customWidth="1"/>
    <col min="37" max="37" width="12.5703125" style="156" hidden="1" customWidth="1"/>
    <col min="38" max="40" width="9.140625" style="156" hidden="1" customWidth="1"/>
    <col min="41" max="41" width="12.28515625" style="156" hidden="1" customWidth="1"/>
    <col min="42" max="42" width="9.140625" style="156" hidden="1" customWidth="1"/>
    <col min="43" max="43" width="12" style="156" hidden="1" customWidth="1"/>
    <col min="44" max="44" width="9.140625" style="156" hidden="1" customWidth="1"/>
    <col min="45" max="45" width="10.140625" style="156" hidden="1" customWidth="1"/>
    <col min="46" max="46" width="9.140625" style="156" hidden="1" customWidth="1"/>
    <col min="47" max="47" width="12" style="156" hidden="1" customWidth="1"/>
    <col min="48" max="48" width="9.140625" style="156" hidden="1" customWidth="1"/>
    <col min="49" max="49" width="13" style="156" hidden="1" customWidth="1"/>
    <col min="50" max="51" width="9.140625" style="156" hidden="1" customWidth="1"/>
    <col min="52" max="52" width="9.28515625" style="156" hidden="1" customWidth="1"/>
    <col min="53" max="57" width="9.140625" style="156" hidden="1" customWidth="1"/>
    <col min="58" max="59" width="9.140625" style="156"/>
    <col min="60" max="60" width="9.140625" style="123"/>
    <col min="61" max="61" width="9.140625" style="90"/>
    <col min="62" max="62" width="9.140625" style="90" customWidth="1"/>
    <col min="63" max="63" width="10.5703125" style="90" customWidth="1"/>
    <col min="64" max="64" width="9.140625" style="90" hidden="1" customWidth="1"/>
    <col min="65" max="65" width="10.42578125" style="90" hidden="1" customWidth="1"/>
    <col min="66" max="66" width="9.140625" style="90" hidden="1" customWidth="1"/>
    <col min="67" max="67" width="11.28515625" style="90" hidden="1" customWidth="1"/>
    <col min="68" max="68" width="9.140625" style="90" hidden="1" customWidth="1"/>
    <col min="69" max="69" width="11.7109375" style="90" hidden="1" customWidth="1"/>
    <col min="70" max="70" width="9.140625" style="90" hidden="1" customWidth="1"/>
    <col min="71" max="71" width="10.28515625" style="90" hidden="1" customWidth="1"/>
    <col min="72" max="72" width="9.140625" style="90" hidden="1" customWidth="1"/>
    <col min="73" max="73" width="9.7109375" style="90" hidden="1" customWidth="1"/>
    <col min="74" max="75" width="9.140625" style="90" hidden="1" customWidth="1"/>
    <col min="76" max="76" width="9.28515625" style="90" hidden="1" customWidth="1"/>
    <col min="77" max="83" width="9.140625" style="90" hidden="1" customWidth="1"/>
    <col min="84" max="85" width="9.140625" style="90"/>
    <col min="86" max="16384" width="9.140625" style="156"/>
  </cols>
  <sheetData>
    <row r="1" spans="1:85" s="54" customFormat="1" ht="30" customHeight="1" x14ac:dyDescent="0.25">
      <c r="A1" s="299" t="s">
        <v>190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299"/>
      <c r="BF1" s="299"/>
      <c r="BG1" s="299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</row>
    <row r="2" spans="1:85" s="151" customFormat="1" ht="19.899999999999999" customHeight="1" x14ac:dyDescent="0.6">
      <c r="A2" s="300" t="s">
        <v>64</v>
      </c>
      <c r="B2" s="300" t="s">
        <v>65</v>
      </c>
      <c r="C2" s="300"/>
      <c r="D2" s="302" t="s">
        <v>66</v>
      </c>
      <c r="E2" s="302" t="s">
        <v>67</v>
      </c>
      <c r="F2" s="302" t="s">
        <v>68</v>
      </c>
      <c r="G2" s="302" t="s">
        <v>69</v>
      </c>
      <c r="H2" s="306">
        <v>45292</v>
      </c>
      <c r="I2" s="307"/>
      <c r="J2" s="306">
        <v>45323</v>
      </c>
      <c r="K2" s="307"/>
      <c r="L2" s="306">
        <v>45352</v>
      </c>
      <c r="M2" s="307"/>
      <c r="N2" s="306">
        <v>45383</v>
      </c>
      <c r="O2" s="307"/>
      <c r="P2" s="306">
        <v>45413</v>
      </c>
      <c r="Q2" s="307"/>
      <c r="R2" s="306">
        <v>45444</v>
      </c>
      <c r="S2" s="307"/>
      <c r="T2" s="306">
        <v>45474</v>
      </c>
      <c r="U2" s="307"/>
      <c r="V2" s="306">
        <v>45505</v>
      </c>
      <c r="W2" s="307"/>
      <c r="X2" s="306">
        <v>45536</v>
      </c>
      <c r="Y2" s="307"/>
      <c r="Z2" s="306">
        <v>45566</v>
      </c>
      <c r="AA2" s="307"/>
      <c r="AB2" s="306">
        <v>45597</v>
      </c>
      <c r="AC2" s="307"/>
      <c r="AD2" s="306">
        <v>45627</v>
      </c>
      <c r="AE2" s="307"/>
      <c r="AF2" s="308" t="s">
        <v>55</v>
      </c>
      <c r="AG2" s="309"/>
      <c r="AH2" s="306">
        <v>45658</v>
      </c>
      <c r="AI2" s="307"/>
      <c r="AJ2" s="306">
        <v>45689</v>
      </c>
      <c r="AK2" s="307"/>
      <c r="AL2" s="306">
        <v>45717</v>
      </c>
      <c r="AM2" s="307"/>
      <c r="AN2" s="306">
        <v>45748</v>
      </c>
      <c r="AO2" s="307"/>
      <c r="AP2" s="306">
        <v>45778</v>
      </c>
      <c r="AQ2" s="307"/>
      <c r="AR2" s="306">
        <v>45809</v>
      </c>
      <c r="AS2" s="307"/>
      <c r="AT2" s="306">
        <v>45839</v>
      </c>
      <c r="AU2" s="307"/>
      <c r="AV2" s="306">
        <v>45870</v>
      </c>
      <c r="AW2" s="307"/>
      <c r="AX2" s="306">
        <v>45901</v>
      </c>
      <c r="AY2" s="307"/>
      <c r="AZ2" s="306">
        <v>45931</v>
      </c>
      <c r="BA2" s="307"/>
      <c r="BB2" s="306">
        <v>45962</v>
      </c>
      <c r="BC2" s="307"/>
      <c r="BD2" s="306">
        <v>45992</v>
      </c>
      <c r="BE2" s="307"/>
      <c r="BF2" s="308" t="s">
        <v>70</v>
      </c>
      <c r="BG2" s="309"/>
      <c r="BH2" s="297">
        <v>46023</v>
      </c>
      <c r="BI2" s="298"/>
      <c r="BJ2" s="297">
        <v>46054</v>
      </c>
      <c r="BK2" s="298"/>
      <c r="BL2" s="297">
        <v>46082</v>
      </c>
      <c r="BM2" s="298"/>
      <c r="BN2" s="297">
        <v>46113</v>
      </c>
      <c r="BO2" s="298"/>
      <c r="BP2" s="297">
        <v>46143</v>
      </c>
      <c r="BQ2" s="298"/>
      <c r="BR2" s="297">
        <v>46174</v>
      </c>
      <c r="BS2" s="298"/>
      <c r="BT2" s="297">
        <v>46204</v>
      </c>
      <c r="BU2" s="298"/>
      <c r="BV2" s="297">
        <v>46235</v>
      </c>
      <c r="BW2" s="298"/>
      <c r="BX2" s="297">
        <v>46266</v>
      </c>
      <c r="BY2" s="298"/>
      <c r="BZ2" s="297">
        <v>46296</v>
      </c>
      <c r="CA2" s="298"/>
      <c r="CB2" s="297">
        <v>46327</v>
      </c>
      <c r="CC2" s="298"/>
      <c r="CD2" s="297">
        <v>46357</v>
      </c>
      <c r="CE2" s="298"/>
      <c r="CF2" s="304" t="s">
        <v>224</v>
      </c>
      <c r="CG2" s="305"/>
    </row>
    <row r="3" spans="1:85" s="151" customFormat="1" ht="19.899999999999999" customHeight="1" x14ac:dyDescent="0.6">
      <c r="A3" s="301"/>
      <c r="B3" s="301"/>
      <c r="C3" s="301"/>
      <c r="D3" s="303"/>
      <c r="E3" s="303"/>
      <c r="F3" s="303"/>
      <c r="G3" s="303"/>
      <c r="H3" s="166" t="s">
        <v>71</v>
      </c>
      <c r="I3" s="167" t="s">
        <v>72</v>
      </c>
      <c r="J3" s="166" t="s">
        <v>71</v>
      </c>
      <c r="K3" s="167" t="s">
        <v>72</v>
      </c>
      <c r="L3" s="166" t="s">
        <v>71</v>
      </c>
      <c r="M3" s="167" t="s">
        <v>72</v>
      </c>
      <c r="N3" s="166" t="s">
        <v>71</v>
      </c>
      <c r="O3" s="167" t="s">
        <v>72</v>
      </c>
      <c r="P3" s="166" t="s">
        <v>71</v>
      </c>
      <c r="Q3" s="167" t="s">
        <v>72</v>
      </c>
      <c r="R3" s="166" t="s">
        <v>71</v>
      </c>
      <c r="S3" s="167" t="s">
        <v>72</v>
      </c>
      <c r="T3" s="166" t="s">
        <v>71</v>
      </c>
      <c r="U3" s="167" t="s">
        <v>72</v>
      </c>
      <c r="V3" s="166" t="s">
        <v>71</v>
      </c>
      <c r="W3" s="167" t="s">
        <v>72</v>
      </c>
      <c r="X3" s="166" t="s">
        <v>71</v>
      </c>
      <c r="Y3" s="167" t="s">
        <v>72</v>
      </c>
      <c r="Z3" s="166" t="s">
        <v>71</v>
      </c>
      <c r="AA3" s="167" t="s">
        <v>72</v>
      </c>
      <c r="AB3" s="166" t="s">
        <v>71</v>
      </c>
      <c r="AC3" s="167" t="s">
        <v>72</v>
      </c>
      <c r="AD3" s="166" t="s">
        <v>71</v>
      </c>
      <c r="AE3" s="167" t="s">
        <v>72</v>
      </c>
      <c r="AF3" s="166" t="s">
        <v>71</v>
      </c>
      <c r="AG3" s="167" t="s">
        <v>72</v>
      </c>
      <c r="AH3" s="166" t="s">
        <v>71</v>
      </c>
      <c r="AI3" s="167" t="s">
        <v>72</v>
      </c>
      <c r="AJ3" s="166" t="s">
        <v>71</v>
      </c>
      <c r="AK3" s="167" t="s">
        <v>72</v>
      </c>
      <c r="AL3" s="166" t="s">
        <v>71</v>
      </c>
      <c r="AM3" s="167" t="s">
        <v>72</v>
      </c>
      <c r="AN3" s="166" t="s">
        <v>71</v>
      </c>
      <c r="AO3" s="167" t="s">
        <v>72</v>
      </c>
      <c r="AP3" s="166" t="s">
        <v>71</v>
      </c>
      <c r="AQ3" s="167" t="s">
        <v>72</v>
      </c>
      <c r="AR3" s="166" t="s">
        <v>71</v>
      </c>
      <c r="AS3" s="167" t="s">
        <v>72</v>
      </c>
      <c r="AT3" s="166" t="s">
        <v>71</v>
      </c>
      <c r="AU3" s="167" t="s">
        <v>72</v>
      </c>
      <c r="AV3" s="166" t="s">
        <v>71</v>
      </c>
      <c r="AW3" s="167" t="s">
        <v>72</v>
      </c>
      <c r="AX3" s="166" t="s">
        <v>71</v>
      </c>
      <c r="AY3" s="167" t="s">
        <v>72</v>
      </c>
      <c r="AZ3" s="166" t="s">
        <v>71</v>
      </c>
      <c r="BA3" s="167" t="s">
        <v>72</v>
      </c>
      <c r="BB3" s="166" t="s">
        <v>71</v>
      </c>
      <c r="BC3" s="167" t="s">
        <v>72</v>
      </c>
      <c r="BD3" s="166" t="s">
        <v>71</v>
      </c>
      <c r="BE3" s="167" t="s">
        <v>72</v>
      </c>
      <c r="BF3" s="166" t="s">
        <v>71</v>
      </c>
      <c r="BG3" s="167" t="s">
        <v>72</v>
      </c>
      <c r="BH3" s="92" t="s">
        <v>71</v>
      </c>
      <c r="BI3" s="93" t="s">
        <v>72</v>
      </c>
      <c r="BJ3" s="92" t="s">
        <v>71</v>
      </c>
      <c r="BK3" s="93" t="s">
        <v>72</v>
      </c>
      <c r="BL3" s="92" t="s">
        <v>71</v>
      </c>
      <c r="BM3" s="93" t="s">
        <v>72</v>
      </c>
      <c r="BN3" s="92" t="s">
        <v>71</v>
      </c>
      <c r="BO3" s="93" t="s">
        <v>72</v>
      </c>
      <c r="BP3" s="92" t="s">
        <v>71</v>
      </c>
      <c r="BQ3" s="93" t="s">
        <v>72</v>
      </c>
      <c r="BR3" s="92" t="s">
        <v>71</v>
      </c>
      <c r="BS3" s="93" t="s">
        <v>72</v>
      </c>
      <c r="BT3" s="92" t="s">
        <v>71</v>
      </c>
      <c r="BU3" s="93" t="s">
        <v>72</v>
      </c>
      <c r="BV3" s="92" t="s">
        <v>71</v>
      </c>
      <c r="BW3" s="93" t="s">
        <v>72</v>
      </c>
      <c r="BX3" s="92" t="s">
        <v>71</v>
      </c>
      <c r="BY3" s="93" t="s">
        <v>72</v>
      </c>
      <c r="BZ3" s="92" t="s">
        <v>71</v>
      </c>
      <c r="CA3" s="93" t="s">
        <v>72</v>
      </c>
      <c r="CB3" s="92" t="s">
        <v>71</v>
      </c>
      <c r="CC3" s="93" t="s">
        <v>72</v>
      </c>
      <c r="CD3" s="92" t="s">
        <v>71</v>
      </c>
      <c r="CE3" s="93" t="s">
        <v>72</v>
      </c>
      <c r="CF3" s="92" t="s">
        <v>71</v>
      </c>
      <c r="CG3" s="93" t="s">
        <v>72</v>
      </c>
    </row>
    <row r="4" spans="1:85" s="148" customFormat="1" ht="19.899999999999999" customHeight="1" x14ac:dyDescent="0.5">
      <c r="A4" s="94">
        <v>1</v>
      </c>
      <c r="B4" s="95" t="s">
        <v>73</v>
      </c>
      <c r="C4" s="95" t="s">
        <v>74</v>
      </c>
      <c r="D4" s="94">
        <f>RANK(BF4,$BF$4:$BF$147)</f>
        <v>10</v>
      </c>
      <c r="E4" s="94">
        <v>0.7</v>
      </c>
      <c r="F4" s="94" t="s">
        <v>75</v>
      </c>
      <c r="G4" s="94">
        <v>2000</v>
      </c>
      <c r="H4" s="94">
        <v>792</v>
      </c>
      <c r="I4" s="143">
        <f t="shared" ref="I4" si="0">H4*$E4</f>
        <v>554.4</v>
      </c>
      <c r="J4" s="94">
        <v>468</v>
      </c>
      <c r="K4" s="143">
        <f t="shared" ref="K4" si="1">J4*$E4</f>
        <v>327.59999999999997</v>
      </c>
      <c r="L4" s="94">
        <v>828</v>
      </c>
      <c r="M4" s="143">
        <f t="shared" ref="M4" si="2">L4*$E4</f>
        <v>579.59999999999991</v>
      </c>
      <c r="N4" s="94">
        <v>912</v>
      </c>
      <c r="O4" s="143">
        <f t="shared" ref="O4" si="3">N4*$E4</f>
        <v>638.4</v>
      </c>
      <c r="P4" s="94">
        <v>888</v>
      </c>
      <c r="Q4" s="143">
        <f t="shared" ref="Q4" si="4">P4*$E4</f>
        <v>621.59999999999991</v>
      </c>
      <c r="R4" s="94">
        <v>1164</v>
      </c>
      <c r="S4" s="143">
        <f t="shared" ref="S4" si="5">R4*$E4</f>
        <v>814.8</v>
      </c>
      <c r="T4" s="94">
        <v>336</v>
      </c>
      <c r="U4" s="143">
        <f t="shared" ref="U4" si="6">T4*$E4</f>
        <v>235.2</v>
      </c>
      <c r="V4" s="94">
        <v>792</v>
      </c>
      <c r="W4" s="143">
        <f t="shared" ref="W4" si="7">V4*$E4</f>
        <v>554.4</v>
      </c>
      <c r="X4" s="94">
        <v>360</v>
      </c>
      <c r="Y4" s="143">
        <f t="shared" ref="Y4" si="8">X4*$E4</f>
        <v>251.99999999999997</v>
      </c>
      <c r="Z4" s="94">
        <v>576</v>
      </c>
      <c r="AA4" s="143">
        <f t="shared" ref="AA4" si="9">Z4*$E4</f>
        <v>403.2</v>
      </c>
      <c r="AB4" s="94">
        <v>360</v>
      </c>
      <c r="AC4" s="143">
        <f t="shared" ref="AC4" si="10">AB4*$E4</f>
        <v>251.99999999999997</v>
      </c>
      <c r="AD4" s="94">
        <v>636</v>
      </c>
      <c r="AE4" s="143">
        <f t="shared" ref="AE4" si="11">AD4*$E4</f>
        <v>445.2</v>
      </c>
      <c r="AF4" s="147">
        <f t="shared" ref="AF4" si="12">SUM(H4,J4,L4,N4,P4,R4,T4,V4,X4,Z4,AB4,AD4)</f>
        <v>8112</v>
      </c>
      <c r="AG4" s="146">
        <f t="shared" ref="AG4" si="13">SUM(I4,K4,M4,O4,Q4,S4,U4,W4,Y4,AA4,AC4,AE4)</f>
        <v>5678.3999999999987</v>
      </c>
      <c r="AH4" s="142">
        <v>564</v>
      </c>
      <c r="AI4" s="143">
        <f t="shared" ref="AI4:AK4" si="14">AH4*$E4</f>
        <v>394.79999999999995</v>
      </c>
      <c r="AJ4" s="144">
        <v>552</v>
      </c>
      <c r="AK4" s="143">
        <f t="shared" si="14"/>
        <v>386.4</v>
      </c>
      <c r="AL4" s="145">
        <v>732</v>
      </c>
      <c r="AM4" s="146">
        <f>AL4*$E4</f>
        <v>512.4</v>
      </c>
      <c r="AN4" s="145">
        <v>444</v>
      </c>
      <c r="AO4" s="146">
        <f>AN4*$E4</f>
        <v>310.79999999999995</v>
      </c>
      <c r="AP4" s="145">
        <v>780</v>
      </c>
      <c r="AQ4" s="146">
        <f>AP4*$E4</f>
        <v>546</v>
      </c>
      <c r="AR4" s="145">
        <v>288</v>
      </c>
      <c r="AS4" s="146">
        <f>AR4*$E4</f>
        <v>201.6</v>
      </c>
      <c r="AT4" s="145">
        <v>384</v>
      </c>
      <c r="AU4" s="146">
        <f>AT4*$E4</f>
        <v>268.79999999999995</v>
      </c>
      <c r="AV4" s="145">
        <v>492</v>
      </c>
      <c r="AW4" s="146">
        <f>AV4*$E4</f>
        <v>344.4</v>
      </c>
      <c r="AX4" s="145">
        <v>192</v>
      </c>
      <c r="AY4" s="146">
        <f>AX4*$E4</f>
        <v>134.39999999999998</v>
      </c>
      <c r="AZ4" s="145">
        <v>408</v>
      </c>
      <c r="BA4" s="146">
        <f>AZ4*$E4</f>
        <v>285.59999999999997</v>
      </c>
      <c r="BB4" s="145">
        <v>912</v>
      </c>
      <c r="BC4" s="146">
        <f>BB4*$E4</f>
        <v>638.4</v>
      </c>
      <c r="BD4" s="145">
        <v>480</v>
      </c>
      <c r="BE4" s="146">
        <f>BD4*$E4</f>
        <v>336</v>
      </c>
      <c r="BF4" s="147">
        <f t="shared" ref="BF4:BG20" si="15">SUM(AH4,AJ4,AL4,AN4,AP4,AR4,AT4,AV4,AX4,AZ4,BB4,BD4)</f>
        <v>6228</v>
      </c>
      <c r="BG4" s="146">
        <f t="shared" si="15"/>
        <v>4359.5999999999995</v>
      </c>
      <c r="BH4" s="96">
        <v>336</v>
      </c>
      <c r="BI4" s="97">
        <f t="shared" ref="BI4" si="16">BH4*$E4</f>
        <v>235.2</v>
      </c>
      <c r="BJ4" s="98">
        <v>60</v>
      </c>
      <c r="BK4" s="97">
        <f>BJ4*$E4</f>
        <v>42</v>
      </c>
      <c r="BL4" s="99"/>
      <c r="BM4" s="100">
        <f>BL4*$E4</f>
        <v>0</v>
      </c>
      <c r="BN4" s="99"/>
      <c r="BO4" s="100">
        <f>BN4*$E4</f>
        <v>0</v>
      </c>
      <c r="BP4" s="99"/>
      <c r="BQ4" s="100">
        <f>BP4*$E4</f>
        <v>0</v>
      </c>
      <c r="BR4" s="99"/>
      <c r="BS4" s="100">
        <f>BR4*$E4</f>
        <v>0</v>
      </c>
      <c r="BT4" s="99"/>
      <c r="BU4" s="100">
        <f>BT4*$E4</f>
        <v>0</v>
      </c>
      <c r="BV4" s="99"/>
      <c r="BW4" s="100">
        <f>BV4*$E4</f>
        <v>0</v>
      </c>
      <c r="BX4" s="99"/>
      <c r="BY4" s="100">
        <f>BX4*$E4</f>
        <v>0</v>
      </c>
      <c r="BZ4" s="99"/>
      <c r="CA4" s="100">
        <f>BZ4*$E4</f>
        <v>0</v>
      </c>
      <c r="CB4" s="99"/>
      <c r="CC4" s="100">
        <f>CB4*$E4</f>
        <v>0</v>
      </c>
      <c r="CD4" s="99"/>
      <c r="CE4" s="100">
        <f>CD4*$E4</f>
        <v>0</v>
      </c>
      <c r="CF4" s="101">
        <f>SUM(BH4,BJ4,BL4,BN4,BP4,BR4,BT4,BV4,BX4,BZ4,CB4,CD4)</f>
        <v>396</v>
      </c>
      <c r="CG4" s="100">
        <f t="shared" ref="CG4" si="17">SUM(BI4,BK4,BM4,BO4,BQ4,BS4,BU4,BW4,BY4,CA4,CC4,CE4)</f>
        <v>277.2</v>
      </c>
    </row>
    <row r="5" spans="1:85" s="148" customFormat="1" ht="19.899999999999999" customHeight="1" x14ac:dyDescent="0.5">
      <c r="A5" s="94"/>
      <c r="B5" s="95"/>
      <c r="C5" s="95"/>
      <c r="D5" s="94"/>
      <c r="E5" s="94"/>
      <c r="F5" s="94"/>
      <c r="G5" s="94"/>
      <c r="H5" s="94"/>
      <c r="I5" s="146"/>
      <c r="J5" s="94"/>
      <c r="K5" s="146"/>
      <c r="L5" s="94"/>
      <c r="M5" s="146"/>
      <c r="N5" s="94"/>
      <c r="O5" s="146"/>
      <c r="P5" s="94"/>
      <c r="Q5" s="146"/>
      <c r="R5" s="94"/>
      <c r="S5" s="146"/>
      <c r="T5" s="94"/>
      <c r="U5" s="146"/>
      <c r="V5" s="94"/>
      <c r="W5" s="146"/>
      <c r="X5" s="94"/>
      <c r="Y5" s="146"/>
      <c r="Z5" s="94"/>
      <c r="AA5" s="146"/>
      <c r="AB5" s="94"/>
      <c r="AC5" s="146"/>
      <c r="AD5" s="94"/>
      <c r="AE5" s="146"/>
      <c r="AF5" s="147"/>
      <c r="AG5" s="146"/>
      <c r="AH5" s="145"/>
      <c r="AI5" s="146"/>
      <c r="AJ5" s="145"/>
      <c r="AK5" s="146"/>
      <c r="AL5" s="145"/>
      <c r="AM5" s="146"/>
      <c r="AN5" s="145"/>
      <c r="AO5" s="146"/>
      <c r="AP5" s="145"/>
      <c r="AQ5" s="146"/>
      <c r="AR5" s="145"/>
      <c r="AS5" s="146"/>
      <c r="AT5" s="145"/>
      <c r="AU5" s="146"/>
      <c r="AV5" s="145"/>
      <c r="AW5" s="146"/>
      <c r="AX5" s="145"/>
      <c r="AY5" s="146"/>
      <c r="AZ5" s="145"/>
      <c r="BA5" s="146"/>
      <c r="BB5" s="145"/>
      <c r="BC5" s="146"/>
      <c r="BD5" s="145"/>
      <c r="BE5" s="146"/>
      <c r="BF5" s="147"/>
      <c r="BG5" s="146"/>
      <c r="BH5" s="99"/>
      <c r="BI5" s="100"/>
      <c r="BJ5" s="99"/>
      <c r="BK5" s="100"/>
      <c r="BL5" s="99"/>
      <c r="BM5" s="100"/>
      <c r="BN5" s="99"/>
      <c r="BO5" s="100"/>
      <c r="BP5" s="99"/>
      <c r="BQ5" s="100"/>
      <c r="BR5" s="99"/>
      <c r="BS5" s="100"/>
      <c r="BT5" s="99"/>
      <c r="BU5" s="100"/>
      <c r="BV5" s="99"/>
      <c r="BW5" s="100"/>
      <c r="BX5" s="99"/>
      <c r="BY5" s="100"/>
      <c r="BZ5" s="99"/>
      <c r="CA5" s="100"/>
      <c r="CB5" s="99"/>
      <c r="CC5" s="100"/>
      <c r="CD5" s="99"/>
      <c r="CE5" s="100"/>
      <c r="CF5" s="101"/>
      <c r="CG5" s="100"/>
    </row>
    <row r="6" spans="1:85" s="148" customFormat="1" ht="19.899999999999999" customHeight="1" x14ac:dyDescent="0.5">
      <c r="A6" s="94">
        <v>2</v>
      </c>
      <c r="B6" s="95" t="s">
        <v>76</v>
      </c>
      <c r="C6" s="95" t="s">
        <v>77</v>
      </c>
      <c r="D6" s="94">
        <f t="shared" ref="D6:D14" si="18">RANK(BF6,$BF$4:$BF$147)</f>
        <v>4</v>
      </c>
      <c r="E6" s="94">
        <v>1</v>
      </c>
      <c r="F6" s="94" t="s">
        <v>75</v>
      </c>
      <c r="G6" s="94">
        <v>1650</v>
      </c>
      <c r="H6" s="94"/>
      <c r="I6" s="146">
        <f t="shared" ref="I6:I72" si="19">H6*$E6</f>
        <v>0</v>
      </c>
      <c r="J6" s="94"/>
      <c r="K6" s="146">
        <f t="shared" ref="K6:K72" si="20">J6*$E6</f>
        <v>0</v>
      </c>
      <c r="L6" s="94"/>
      <c r="M6" s="146">
        <f t="shared" ref="M6:M72" si="21">L6*$E6</f>
        <v>0</v>
      </c>
      <c r="N6" s="94"/>
      <c r="O6" s="146">
        <f t="shared" ref="O6:O72" si="22">N6*$E6</f>
        <v>0</v>
      </c>
      <c r="P6" s="94"/>
      <c r="Q6" s="146">
        <f t="shared" ref="Q6:Q72" si="23">P6*$E6</f>
        <v>0</v>
      </c>
      <c r="R6" s="94">
        <v>1032</v>
      </c>
      <c r="S6" s="146">
        <f t="shared" ref="S6:S72" si="24">R6*$E6</f>
        <v>1032</v>
      </c>
      <c r="T6" s="94"/>
      <c r="U6" s="146">
        <f t="shared" ref="U6:U72" si="25">T6*$E6</f>
        <v>0</v>
      </c>
      <c r="V6" s="94"/>
      <c r="W6" s="146">
        <f t="shared" ref="W6:W72" si="26">V6*$E6</f>
        <v>0</v>
      </c>
      <c r="X6" s="94"/>
      <c r="Y6" s="146">
        <f t="shared" ref="Y6:Y72" si="27">X6*$E6</f>
        <v>0</v>
      </c>
      <c r="Z6" s="94"/>
      <c r="AA6" s="146">
        <f t="shared" ref="AA6:AA72" si="28">Z6*$E6</f>
        <v>0</v>
      </c>
      <c r="AB6" s="94"/>
      <c r="AC6" s="146">
        <f t="shared" ref="AC6:AC72" si="29">AB6*$E6</f>
        <v>0</v>
      </c>
      <c r="AD6" s="94"/>
      <c r="AE6" s="146">
        <f t="shared" ref="AE6:AE72" si="30">AD6*$E6</f>
        <v>0</v>
      </c>
      <c r="AF6" s="147">
        <f t="shared" ref="AF6:AF11" si="31">SUM(H6,J6,L6,N6,P6,R6,T6,V6,X6,Z6,AB6,AD6)</f>
        <v>1032</v>
      </c>
      <c r="AG6" s="146">
        <f t="shared" ref="AG6:AG11" si="32">SUM(I6,K6,M6,O6,Q6,S6,U6,W6,Y6,AA6,AC6,AE6)</f>
        <v>1032</v>
      </c>
      <c r="AH6" s="145"/>
      <c r="AI6" s="146">
        <f t="shared" ref="AI6:AK72" si="33">AH6*$E6</f>
        <v>0</v>
      </c>
      <c r="AJ6" s="145"/>
      <c r="AK6" s="146">
        <f t="shared" ref="AK6:AM72" si="34">AJ6*$E6</f>
        <v>0</v>
      </c>
      <c r="AL6" s="145"/>
      <c r="AM6" s="146">
        <f t="shared" si="34"/>
        <v>0</v>
      </c>
      <c r="AN6" s="145"/>
      <c r="AO6" s="146">
        <f t="shared" ref="AO6:AO72" si="35">AN6*$E6</f>
        <v>0</v>
      </c>
      <c r="AP6" s="145"/>
      <c r="AQ6" s="146">
        <f t="shared" ref="AQ6:AQ72" si="36">AP6*$E6</f>
        <v>0</v>
      </c>
      <c r="AR6" s="145"/>
      <c r="AS6" s="146">
        <f t="shared" ref="AS6:AS72" si="37">AR6*$E6</f>
        <v>0</v>
      </c>
      <c r="AT6" s="145">
        <v>11856</v>
      </c>
      <c r="AU6" s="146">
        <f t="shared" ref="AU6:AU72" si="38">AT6*$E6</f>
        <v>11856</v>
      </c>
      <c r="AV6" s="145">
        <v>12360</v>
      </c>
      <c r="AW6" s="146">
        <f t="shared" ref="AW6:AW72" si="39">AV6*$E6</f>
        <v>12360</v>
      </c>
      <c r="AX6" s="145">
        <v>9216</v>
      </c>
      <c r="AY6" s="146">
        <f t="shared" ref="AY6:AY72" si="40">AX6*$E6</f>
        <v>9216</v>
      </c>
      <c r="AZ6" s="145">
        <v>13128</v>
      </c>
      <c r="BA6" s="146">
        <f t="shared" ref="BA6:BA72" si="41">AZ6*$E6</f>
        <v>13128</v>
      </c>
      <c r="BB6" s="145">
        <v>10704</v>
      </c>
      <c r="BC6" s="146">
        <f t="shared" ref="BC6:BC72" si="42">BB6*$E6</f>
        <v>10704</v>
      </c>
      <c r="BD6" s="145">
        <v>11028</v>
      </c>
      <c r="BE6" s="146">
        <f t="shared" ref="BE6:BE72" si="43">BD6*$E6</f>
        <v>11028</v>
      </c>
      <c r="BF6" s="147">
        <f t="shared" si="15"/>
        <v>68292</v>
      </c>
      <c r="BG6" s="146">
        <f t="shared" si="15"/>
        <v>68292</v>
      </c>
      <c r="BH6" s="96">
        <v>10968</v>
      </c>
      <c r="BI6" s="97">
        <f t="shared" ref="BI6:BK13" si="44">BH6*$E6</f>
        <v>10968</v>
      </c>
      <c r="BJ6" s="98">
        <v>12816</v>
      </c>
      <c r="BK6" s="97">
        <f t="shared" si="44"/>
        <v>12816</v>
      </c>
      <c r="BL6" s="99"/>
      <c r="BM6" s="100">
        <f t="shared" ref="BM6:BM11" si="45">BL6*$E6</f>
        <v>0</v>
      </c>
      <c r="BN6" s="99"/>
      <c r="BO6" s="100">
        <f t="shared" ref="BO6:BO11" si="46">BN6*$E6</f>
        <v>0</v>
      </c>
      <c r="BP6" s="99"/>
      <c r="BQ6" s="100">
        <f t="shared" ref="BQ6:BQ11" si="47">BP6*$E6</f>
        <v>0</v>
      </c>
      <c r="BR6" s="99"/>
      <c r="BS6" s="100">
        <f t="shared" ref="BS6:BS11" si="48">BR6*$E6</f>
        <v>0</v>
      </c>
      <c r="BT6" s="99"/>
      <c r="BU6" s="100">
        <f t="shared" ref="BU6:BU11" si="49">BT6*$E6</f>
        <v>0</v>
      </c>
      <c r="BV6" s="99"/>
      <c r="BW6" s="100">
        <f t="shared" ref="BW6:BW11" si="50">BV6*$E6</f>
        <v>0</v>
      </c>
      <c r="BX6" s="99"/>
      <c r="BY6" s="100">
        <f t="shared" ref="BY6:BY11" si="51">BX6*$E6</f>
        <v>0</v>
      </c>
      <c r="BZ6" s="99"/>
      <c r="CA6" s="100">
        <f t="shared" ref="CA6:CA11" si="52">BZ6*$E6</f>
        <v>0</v>
      </c>
      <c r="CB6" s="99"/>
      <c r="CC6" s="100">
        <f t="shared" ref="CC6:CC11" si="53">CB6*$E6</f>
        <v>0</v>
      </c>
      <c r="CD6" s="99"/>
      <c r="CE6" s="100">
        <f t="shared" ref="CE6:CE11" si="54">CD6*$E6</f>
        <v>0</v>
      </c>
      <c r="CF6" s="101">
        <f t="shared" ref="CF6:CG11" si="55">SUM(BH6,BJ6,BL6,BN6,BP6,BR6,BT6,BV6,BX6,BZ6,CB6,CD6)</f>
        <v>23784</v>
      </c>
      <c r="CG6" s="100">
        <f t="shared" si="55"/>
        <v>23784</v>
      </c>
    </row>
    <row r="7" spans="1:85" s="148" customFormat="1" ht="19.899999999999999" customHeight="1" x14ac:dyDescent="0.5">
      <c r="A7" s="94">
        <v>3</v>
      </c>
      <c r="B7" s="95" t="s">
        <v>78</v>
      </c>
      <c r="C7" s="95" t="s">
        <v>77</v>
      </c>
      <c r="D7" s="94">
        <f t="shared" si="18"/>
        <v>5</v>
      </c>
      <c r="E7" s="94">
        <v>1</v>
      </c>
      <c r="F7" s="94" t="s">
        <v>75</v>
      </c>
      <c r="G7" s="94">
        <v>1650</v>
      </c>
      <c r="H7" s="94">
        <v>8988</v>
      </c>
      <c r="I7" s="143">
        <f t="shared" si="19"/>
        <v>8988</v>
      </c>
      <c r="J7" s="94">
        <v>7536</v>
      </c>
      <c r="K7" s="143">
        <f t="shared" si="20"/>
        <v>7536</v>
      </c>
      <c r="L7" s="94">
        <v>9876</v>
      </c>
      <c r="M7" s="143">
        <f t="shared" si="21"/>
        <v>9876</v>
      </c>
      <c r="N7" s="94">
        <v>7236</v>
      </c>
      <c r="O7" s="143">
        <f t="shared" si="22"/>
        <v>7236</v>
      </c>
      <c r="P7" s="94">
        <v>7248</v>
      </c>
      <c r="Q7" s="143">
        <f t="shared" si="23"/>
        <v>7248</v>
      </c>
      <c r="R7" s="94">
        <v>9396</v>
      </c>
      <c r="S7" s="143">
        <f t="shared" si="24"/>
        <v>9396</v>
      </c>
      <c r="T7" s="94">
        <v>11472</v>
      </c>
      <c r="U7" s="143">
        <f t="shared" si="25"/>
        <v>11472</v>
      </c>
      <c r="V7" s="94">
        <v>11328</v>
      </c>
      <c r="W7" s="143">
        <f t="shared" si="26"/>
        <v>11328</v>
      </c>
      <c r="X7" s="94">
        <v>9864</v>
      </c>
      <c r="Y7" s="143">
        <f t="shared" si="27"/>
        <v>9864</v>
      </c>
      <c r="Z7" s="94">
        <v>11700</v>
      </c>
      <c r="AA7" s="143">
        <f t="shared" si="28"/>
        <v>11700</v>
      </c>
      <c r="AB7" s="94">
        <v>7944</v>
      </c>
      <c r="AC7" s="143">
        <f t="shared" si="29"/>
        <v>7944</v>
      </c>
      <c r="AD7" s="94">
        <v>9852</v>
      </c>
      <c r="AE7" s="143">
        <f t="shared" si="30"/>
        <v>9852</v>
      </c>
      <c r="AF7" s="147">
        <f t="shared" si="31"/>
        <v>112440</v>
      </c>
      <c r="AG7" s="146">
        <f t="shared" si="32"/>
        <v>112440</v>
      </c>
      <c r="AH7" s="142">
        <v>11556</v>
      </c>
      <c r="AI7" s="143">
        <f t="shared" si="33"/>
        <v>11556</v>
      </c>
      <c r="AJ7" s="144">
        <v>10104</v>
      </c>
      <c r="AK7" s="143">
        <f t="shared" si="33"/>
        <v>10104</v>
      </c>
      <c r="AL7" s="145">
        <v>16452</v>
      </c>
      <c r="AM7" s="146">
        <f t="shared" si="34"/>
        <v>16452</v>
      </c>
      <c r="AN7" s="145">
        <v>6432</v>
      </c>
      <c r="AO7" s="146">
        <f t="shared" si="35"/>
        <v>6432</v>
      </c>
      <c r="AP7" s="145">
        <v>13032</v>
      </c>
      <c r="AQ7" s="146">
        <f t="shared" si="36"/>
        <v>13032</v>
      </c>
      <c r="AR7" s="145">
        <v>10200</v>
      </c>
      <c r="AS7" s="146">
        <f t="shared" si="37"/>
        <v>10200</v>
      </c>
      <c r="AT7" s="145">
        <v>276</v>
      </c>
      <c r="AU7" s="146">
        <f t="shared" si="38"/>
        <v>276</v>
      </c>
      <c r="AV7" s="145"/>
      <c r="AW7" s="146">
        <f t="shared" si="39"/>
        <v>0</v>
      </c>
      <c r="AX7" s="145"/>
      <c r="AY7" s="146">
        <f t="shared" si="40"/>
        <v>0</v>
      </c>
      <c r="AZ7" s="145"/>
      <c r="BA7" s="146">
        <f t="shared" si="41"/>
        <v>0</v>
      </c>
      <c r="BB7" s="145"/>
      <c r="BC7" s="146">
        <f t="shared" si="42"/>
        <v>0</v>
      </c>
      <c r="BD7" s="145"/>
      <c r="BE7" s="146">
        <f t="shared" si="43"/>
        <v>0</v>
      </c>
      <c r="BF7" s="147">
        <f t="shared" si="15"/>
        <v>68052</v>
      </c>
      <c r="BG7" s="146">
        <f t="shared" si="15"/>
        <v>68052</v>
      </c>
      <c r="BH7" s="99"/>
      <c r="BI7" s="97">
        <f t="shared" si="44"/>
        <v>0</v>
      </c>
      <c r="BJ7" s="99"/>
      <c r="BK7" s="100">
        <v>0</v>
      </c>
      <c r="BL7" s="99"/>
      <c r="BM7" s="100">
        <f t="shared" si="45"/>
        <v>0</v>
      </c>
      <c r="BN7" s="99"/>
      <c r="BO7" s="100">
        <f t="shared" si="46"/>
        <v>0</v>
      </c>
      <c r="BP7" s="99"/>
      <c r="BQ7" s="100">
        <f t="shared" si="47"/>
        <v>0</v>
      </c>
      <c r="BR7" s="99"/>
      <c r="BS7" s="100">
        <f t="shared" si="48"/>
        <v>0</v>
      </c>
      <c r="BT7" s="99"/>
      <c r="BU7" s="100">
        <f t="shared" si="49"/>
        <v>0</v>
      </c>
      <c r="BV7" s="99"/>
      <c r="BW7" s="100">
        <f t="shared" si="50"/>
        <v>0</v>
      </c>
      <c r="BX7" s="99"/>
      <c r="BY7" s="100">
        <f t="shared" si="51"/>
        <v>0</v>
      </c>
      <c r="BZ7" s="99"/>
      <c r="CA7" s="100">
        <f t="shared" si="52"/>
        <v>0</v>
      </c>
      <c r="CB7" s="99"/>
      <c r="CC7" s="100">
        <f t="shared" si="53"/>
        <v>0</v>
      </c>
      <c r="CD7" s="99"/>
      <c r="CE7" s="100">
        <f t="shared" si="54"/>
        <v>0</v>
      </c>
      <c r="CF7" s="101">
        <f t="shared" si="55"/>
        <v>0</v>
      </c>
      <c r="CG7" s="100">
        <f t="shared" si="55"/>
        <v>0</v>
      </c>
    </row>
    <row r="8" spans="1:85" s="148" customFormat="1" ht="19.899999999999999" customHeight="1" x14ac:dyDescent="0.5">
      <c r="A8" s="94">
        <v>4</v>
      </c>
      <c r="B8" s="95" t="s">
        <v>79</v>
      </c>
      <c r="C8" s="95" t="s">
        <v>77</v>
      </c>
      <c r="D8" s="94">
        <f t="shared" si="18"/>
        <v>8</v>
      </c>
      <c r="E8" s="94">
        <v>0.6</v>
      </c>
      <c r="F8" s="94" t="s">
        <v>75</v>
      </c>
      <c r="G8" s="94">
        <v>1130</v>
      </c>
      <c r="H8" s="94">
        <v>492</v>
      </c>
      <c r="I8" s="143">
        <f t="shared" si="19"/>
        <v>295.2</v>
      </c>
      <c r="J8" s="94">
        <v>120</v>
      </c>
      <c r="K8" s="143">
        <f t="shared" si="20"/>
        <v>72</v>
      </c>
      <c r="L8" s="94">
        <v>504</v>
      </c>
      <c r="M8" s="143">
        <f t="shared" si="21"/>
        <v>302.39999999999998</v>
      </c>
      <c r="N8" s="94">
        <v>564</v>
      </c>
      <c r="O8" s="143">
        <f t="shared" si="22"/>
        <v>338.4</v>
      </c>
      <c r="P8" s="94">
        <v>348</v>
      </c>
      <c r="Q8" s="143">
        <f t="shared" si="23"/>
        <v>208.79999999999998</v>
      </c>
      <c r="R8" s="94">
        <v>948</v>
      </c>
      <c r="S8" s="143">
        <f t="shared" si="24"/>
        <v>568.79999999999995</v>
      </c>
      <c r="T8" s="94">
        <v>552</v>
      </c>
      <c r="U8" s="143">
        <f t="shared" si="25"/>
        <v>331.2</v>
      </c>
      <c r="V8" s="94">
        <f>240+26</f>
        <v>266</v>
      </c>
      <c r="W8" s="143">
        <f t="shared" si="26"/>
        <v>159.6</v>
      </c>
      <c r="X8" s="94">
        <v>552</v>
      </c>
      <c r="Y8" s="143">
        <f t="shared" si="27"/>
        <v>331.2</v>
      </c>
      <c r="Z8" s="94">
        <v>624</v>
      </c>
      <c r="AA8" s="143">
        <f t="shared" si="28"/>
        <v>374.4</v>
      </c>
      <c r="AB8" s="94">
        <v>744</v>
      </c>
      <c r="AC8" s="143">
        <f t="shared" si="29"/>
        <v>446.4</v>
      </c>
      <c r="AD8" s="94">
        <v>792</v>
      </c>
      <c r="AE8" s="143">
        <f t="shared" si="30"/>
        <v>475.2</v>
      </c>
      <c r="AF8" s="147">
        <f t="shared" si="31"/>
        <v>6506</v>
      </c>
      <c r="AG8" s="146">
        <f t="shared" si="32"/>
        <v>3903.5999999999995</v>
      </c>
      <c r="AH8" s="142">
        <v>1692</v>
      </c>
      <c r="AI8" s="143">
        <f t="shared" si="33"/>
        <v>1015.1999999999999</v>
      </c>
      <c r="AJ8" s="144">
        <v>636</v>
      </c>
      <c r="AK8" s="143">
        <f t="shared" si="33"/>
        <v>381.59999999999997</v>
      </c>
      <c r="AL8" s="145">
        <v>1788</v>
      </c>
      <c r="AM8" s="146">
        <f t="shared" si="34"/>
        <v>1072.8</v>
      </c>
      <c r="AN8" s="145">
        <v>408</v>
      </c>
      <c r="AO8" s="146">
        <f t="shared" si="35"/>
        <v>244.79999999999998</v>
      </c>
      <c r="AP8" s="145">
        <v>1200</v>
      </c>
      <c r="AQ8" s="146">
        <f t="shared" si="36"/>
        <v>720</v>
      </c>
      <c r="AR8" s="145">
        <v>840</v>
      </c>
      <c r="AS8" s="146">
        <f t="shared" si="37"/>
        <v>504</v>
      </c>
      <c r="AT8" s="145">
        <v>1176</v>
      </c>
      <c r="AU8" s="146">
        <f t="shared" si="38"/>
        <v>705.6</v>
      </c>
      <c r="AV8" s="145">
        <v>1356</v>
      </c>
      <c r="AW8" s="146">
        <f t="shared" si="39"/>
        <v>813.6</v>
      </c>
      <c r="AX8" s="145">
        <v>504</v>
      </c>
      <c r="AY8" s="146">
        <f t="shared" si="40"/>
        <v>302.39999999999998</v>
      </c>
      <c r="AZ8" s="145">
        <v>792</v>
      </c>
      <c r="BA8" s="146">
        <f t="shared" si="41"/>
        <v>475.2</v>
      </c>
      <c r="BB8" s="145">
        <v>1200</v>
      </c>
      <c r="BC8" s="146">
        <f t="shared" si="42"/>
        <v>720</v>
      </c>
      <c r="BD8" s="145">
        <v>348</v>
      </c>
      <c r="BE8" s="146">
        <f t="shared" si="43"/>
        <v>208.79999999999998</v>
      </c>
      <c r="BF8" s="147">
        <f t="shared" si="15"/>
        <v>11940</v>
      </c>
      <c r="BG8" s="146">
        <f t="shared" si="15"/>
        <v>7164</v>
      </c>
      <c r="BH8" s="96">
        <v>1536</v>
      </c>
      <c r="BI8" s="97">
        <f t="shared" si="44"/>
        <v>921.59999999999991</v>
      </c>
      <c r="BJ8" s="98">
        <v>984</v>
      </c>
      <c r="BK8" s="97">
        <f t="shared" si="44"/>
        <v>590.4</v>
      </c>
      <c r="BL8" s="99"/>
      <c r="BM8" s="100">
        <f t="shared" si="45"/>
        <v>0</v>
      </c>
      <c r="BN8" s="99"/>
      <c r="BO8" s="100">
        <f t="shared" si="46"/>
        <v>0</v>
      </c>
      <c r="BP8" s="99"/>
      <c r="BQ8" s="100">
        <f t="shared" si="47"/>
        <v>0</v>
      </c>
      <c r="BR8" s="99"/>
      <c r="BS8" s="100">
        <f t="shared" si="48"/>
        <v>0</v>
      </c>
      <c r="BT8" s="99"/>
      <c r="BU8" s="100">
        <f t="shared" si="49"/>
        <v>0</v>
      </c>
      <c r="BV8" s="99"/>
      <c r="BW8" s="100">
        <f t="shared" si="50"/>
        <v>0</v>
      </c>
      <c r="BX8" s="99"/>
      <c r="BY8" s="100">
        <f t="shared" si="51"/>
        <v>0</v>
      </c>
      <c r="BZ8" s="99"/>
      <c r="CA8" s="100">
        <f t="shared" si="52"/>
        <v>0</v>
      </c>
      <c r="CB8" s="99"/>
      <c r="CC8" s="100">
        <f t="shared" si="53"/>
        <v>0</v>
      </c>
      <c r="CD8" s="99"/>
      <c r="CE8" s="100">
        <f t="shared" si="54"/>
        <v>0</v>
      </c>
      <c r="CF8" s="101">
        <f t="shared" si="55"/>
        <v>2520</v>
      </c>
      <c r="CG8" s="100">
        <f t="shared" si="55"/>
        <v>1512</v>
      </c>
    </row>
    <row r="9" spans="1:85" s="148" customFormat="1" ht="19.899999999999999" customHeight="1" x14ac:dyDescent="0.5">
      <c r="A9" s="94">
        <v>5</v>
      </c>
      <c r="B9" s="95" t="s">
        <v>80</v>
      </c>
      <c r="C9" s="95" t="s">
        <v>77</v>
      </c>
      <c r="D9" s="94">
        <f t="shared" si="18"/>
        <v>3</v>
      </c>
      <c r="E9" s="94">
        <v>0.35</v>
      </c>
      <c r="F9" s="94" t="s">
        <v>81</v>
      </c>
      <c r="G9" s="94">
        <v>760</v>
      </c>
      <c r="H9" s="94">
        <v>4680</v>
      </c>
      <c r="I9" s="143">
        <f t="shared" si="19"/>
        <v>1638</v>
      </c>
      <c r="J9" s="94">
        <v>4720</v>
      </c>
      <c r="K9" s="143">
        <f t="shared" si="20"/>
        <v>1652</v>
      </c>
      <c r="L9" s="94">
        <v>4149</v>
      </c>
      <c r="M9" s="143">
        <f t="shared" si="21"/>
        <v>1452.1499999999999</v>
      </c>
      <c r="N9" s="94">
        <v>4480</v>
      </c>
      <c r="O9" s="143">
        <f t="shared" si="22"/>
        <v>1568</v>
      </c>
      <c r="P9" s="94">
        <v>5440</v>
      </c>
      <c r="Q9" s="143">
        <f t="shared" si="23"/>
        <v>1903.9999999999998</v>
      </c>
      <c r="R9" s="94">
        <v>4240</v>
      </c>
      <c r="S9" s="143">
        <f t="shared" si="24"/>
        <v>1484</v>
      </c>
      <c r="T9" s="94">
        <v>6120</v>
      </c>
      <c r="U9" s="143">
        <f t="shared" si="25"/>
        <v>2142</v>
      </c>
      <c r="V9" s="94">
        <f>6000+300</f>
        <v>6300</v>
      </c>
      <c r="W9" s="143">
        <f t="shared" si="26"/>
        <v>2205</v>
      </c>
      <c r="X9" s="94">
        <v>7520</v>
      </c>
      <c r="Y9" s="143">
        <f t="shared" si="27"/>
        <v>2632</v>
      </c>
      <c r="Z9" s="94">
        <v>5720</v>
      </c>
      <c r="AA9" s="143">
        <f t="shared" si="28"/>
        <v>2001.9999999999998</v>
      </c>
      <c r="AB9" s="94">
        <v>6400</v>
      </c>
      <c r="AC9" s="143">
        <f t="shared" si="29"/>
        <v>2240</v>
      </c>
      <c r="AD9" s="94">
        <v>5760</v>
      </c>
      <c r="AE9" s="143">
        <f t="shared" si="30"/>
        <v>2015.9999999999998</v>
      </c>
      <c r="AF9" s="147">
        <f t="shared" si="31"/>
        <v>65529</v>
      </c>
      <c r="AG9" s="146">
        <f t="shared" si="32"/>
        <v>22935.15</v>
      </c>
      <c r="AH9" s="142">
        <v>8853</v>
      </c>
      <c r="AI9" s="143">
        <f t="shared" si="33"/>
        <v>3098.5499999999997</v>
      </c>
      <c r="AJ9" s="144">
        <v>5160</v>
      </c>
      <c r="AK9" s="143">
        <f t="shared" si="33"/>
        <v>1805.9999999999998</v>
      </c>
      <c r="AL9" s="145">
        <v>9240</v>
      </c>
      <c r="AM9" s="146">
        <f t="shared" si="34"/>
        <v>3234</v>
      </c>
      <c r="AN9" s="145">
        <v>5240</v>
      </c>
      <c r="AO9" s="146">
        <f t="shared" si="35"/>
        <v>1833.9999999999998</v>
      </c>
      <c r="AP9" s="145">
        <v>6480</v>
      </c>
      <c r="AQ9" s="146">
        <f t="shared" si="36"/>
        <v>2268</v>
      </c>
      <c r="AR9" s="145">
        <v>6280</v>
      </c>
      <c r="AS9" s="146">
        <f t="shared" si="37"/>
        <v>2198</v>
      </c>
      <c r="AT9" s="145">
        <v>7360</v>
      </c>
      <c r="AU9" s="146">
        <f t="shared" si="38"/>
        <v>2576</v>
      </c>
      <c r="AV9" s="145">
        <v>8120</v>
      </c>
      <c r="AW9" s="146">
        <f t="shared" si="39"/>
        <v>2842</v>
      </c>
      <c r="AX9" s="145">
        <v>5280</v>
      </c>
      <c r="AY9" s="146">
        <f t="shared" si="40"/>
        <v>1847.9999999999998</v>
      </c>
      <c r="AZ9" s="145">
        <v>8920</v>
      </c>
      <c r="BA9" s="146">
        <f t="shared" si="41"/>
        <v>3122</v>
      </c>
      <c r="BB9" s="145">
        <v>6560</v>
      </c>
      <c r="BC9" s="146">
        <f t="shared" si="42"/>
        <v>2296</v>
      </c>
      <c r="BD9" s="145">
        <v>6200</v>
      </c>
      <c r="BE9" s="146">
        <f t="shared" si="43"/>
        <v>2170</v>
      </c>
      <c r="BF9" s="147">
        <f t="shared" si="15"/>
        <v>83693</v>
      </c>
      <c r="BG9" s="146">
        <f t="shared" si="15"/>
        <v>29292.55</v>
      </c>
      <c r="BH9" s="96">
        <v>6160</v>
      </c>
      <c r="BI9" s="97">
        <f t="shared" si="44"/>
        <v>2156</v>
      </c>
      <c r="BJ9" s="98">
        <v>6880</v>
      </c>
      <c r="BK9" s="97">
        <f t="shared" si="44"/>
        <v>2408</v>
      </c>
      <c r="BL9" s="99"/>
      <c r="BM9" s="100">
        <f t="shared" si="45"/>
        <v>0</v>
      </c>
      <c r="BN9" s="99"/>
      <c r="BO9" s="100">
        <f t="shared" si="46"/>
        <v>0</v>
      </c>
      <c r="BP9" s="99"/>
      <c r="BQ9" s="100">
        <f t="shared" si="47"/>
        <v>0</v>
      </c>
      <c r="BR9" s="99"/>
      <c r="BS9" s="100">
        <f t="shared" si="48"/>
        <v>0</v>
      </c>
      <c r="BT9" s="99"/>
      <c r="BU9" s="100">
        <f t="shared" si="49"/>
        <v>0</v>
      </c>
      <c r="BV9" s="99"/>
      <c r="BW9" s="100">
        <f t="shared" si="50"/>
        <v>0</v>
      </c>
      <c r="BX9" s="99"/>
      <c r="BY9" s="100">
        <f t="shared" si="51"/>
        <v>0</v>
      </c>
      <c r="BZ9" s="99"/>
      <c r="CA9" s="100">
        <f t="shared" si="52"/>
        <v>0</v>
      </c>
      <c r="CB9" s="99"/>
      <c r="CC9" s="100">
        <f t="shared" si="53"/>
        <v>0</v>
      </c>
      <c r="CD9" s="99"/>
      <c r="CE9" s="100">
        <f t="shared" si="54"/>
        <v>0</v>
      </c>
      <c r="CF9" s="101">
        <f t="shared" si="55"/>
        <v>13040</v>
      </c>
      <c r="CG9" s="100">
        <f t="shared" si="55"/>
        <v>4564</v>
      </c>
    </row>
    <row r="10" spans="1:85" s="148" customFormat="1" ht="19.899999999999999" customHeight="1" x14ac:dyDescent="0.5">
      <c r="A10" s="94">
        <v>6</v>
      </c>
      <c r="B10" s="95" t="s">
        <v>82</v>
      </c>
      <c r="C10" s="95" t="s">
        <v>74</v>
      </c>
      <c r="D10" s="94">
        <f t="shared" si="18"/>
        <v>19</v>
      </c>
      <c r="E10" s="94">
        <v>0.7</v>
      </c>
      <c r="F10" s="94" t="s">
        <v>83</v>
      </c>
      <c r="G10" s="94">
        <v>1850</v>
      </c>
      <c r="H10" s="94"/>
      <c r="I10" s="146">
        <f t="shared" si="19"/>
        <v>0</v>
      </c>
      <c r="J10" s="94"/>
      <c r="K10" s="146">
        <f t="shared" si="20"/>
        <v>0</v>
      </c>
      <c r="L10" s="94"/>
      <c r="M10" s="146">
        <f t="shared" si="21"/>
        <v>0</v>
      </c>
      <c r="N10" s="94"/>
      <c r="O10" s="146">
        <f t="shared" si="22"/>
        <v>0</v>
      </c>
      <c r="P10" s="94"/>
      <c r="Q10" s="146">
        <f t="shared" si="23"/>
        <v>0</v>
      </c>
      <c r="R10" s="94"/>
      <c r="S10" s="146">
        <f t="shared" si="24"/>
        <v>0</v>
      </c>
      <c r="T10" s="94"/>
      <c r="U10" s="146">
        <f t="shared" si="25"/>
        <v>0</v>
      </c>
      <c r="V10" s="94"/>
      <c r="W10" s="146">
        <f t="shared" si="26"/>
        <v>0</v>
      </c>
      <c r="X10" s="94"/>
      <c r="Y10" s="146">
        <f t="shared" si="27"/>
        <v>0</v>
      </c>
      <c r="Z10" s="94"/>
      <c r="AA10" s="146">
        <f t="shared" si="28"/>
        <v>0</v>
      </c>
      <c r="AB10" s="94"/>
      <c r="AC10" s="146">
        <f t="shared" si="29"/>
        <v>0</v>
      </c>
      <c r="AD10" s="94"/>
      <c r="AE10" s="146">
        <f t="shared" si="30"/>
        <v>0</v>
      </c>
      <c r="AF10" s="147">
        <f t="shared" si="31"/>
        <v>0</v>
      </c>
      <c r="AG10" s="146">
        <f t="shared" si="32"/>
        <v>0</v>
      </c>
      <c r="AH10" s="145"/>
      <c r="AI10" s="146">
        <f t="shared" si="33"/>
        <v>0</v>
      </c>
      <c r="AJ10" s="145"/>
      <c r="AK10" s="146">
        <f t="shared" si="34"/>
        <v>0</v>
      </c>
      <c r="AL10" s="145"/>
      <c r="AM10" s="146">
        <f t="shared" si="34"/>
        <v>0</v>
      </c>
      <c r="AN10" s="145"/>
      <c r="AO10" s="146">
        <f t="shared" si="35"/>
        <v>0</v>
      </c>
      <c r="AP10" s="145"/>
      <c r="AQ10" s="146">
        <f t="shared" si="36"/>
        <v>0</v>
      </c>
      <c r="AR10" s="145"/>
      <c r="AS10" s="146">
        <f t="shared" si="37"/>
        <v>0</v>
      </c>
      <c r="AT10" s="145"/>
      <c r="AU10" s="146">
        <f t="shared" si="38"/>
        <v>0</v>
      </c>
      <c r="AV10" s="145"/>
      <c r="AW10" s="146">
        <f t="shared" si="39"/>
        <v>0</v>
      </c>
      <c r="AX10" s="145"/>
      <c r="AY10" s="146">
        <f t="shared" si="40"/>
        <v>0</v>
      </c>
      <c r="AZ10" s="145"/>
      <c r="BA10" s="146">
        <f t="shared" si="41"/>
        <v>0</v>
      </c>
      <c r="BB10" s="145"/>
      <c r="BC10" s="146">
        <f t="shared" si="42"/>
        <v>0</v>
      </c>
      <c r="BD10" s="145"/>
      <c r="BE10" s="146">
        <f t="shared" si="43"/>
        <v>0</v>
      </c>
      <c r="BF10" s="147">
        <f t="shared" si="15"/>
        <v>0</v>
      </c>
      <c r="BG10" s="146">
        <f t="shared" si="15"/>
        <v>0</v>
      </c>
      <c r="BH10" s="99"/>
      <c r="BI10" s="100">
        <f t="shared" si="44"/>
        <v>0</v>
      </c>
      <c r="BJ10" s="99"/>
      <c r="BK10" s="100">
        <f t="shared" si="44"/>
        <v>0</v>
      </c>
      <c r="BL10" s="99"/>
      <c r="BM10" s="100">
        <f t="shared" si="45"/>
        <v>0</v>
      </c>
      <c r="BN10" s="99"/>
      <c r="BO10" s="100">
        <f t="shared" si="46"/>
        <v>0</v>
      </c>
      <c r="BP10" s="99"/>
      <c r="BQ10" s="100">
        <f t="shared" si="47"/>
        <v>0</v>
      </c>
      <c r="BR10" s="99"/>
      <c r="BS10" s="100">
        <f t="shared" si="48"/>
        <v>0</v>
      </c>
      <c r="BT10" s="99"/>
      <c r="BU10" s="100">
        <f t="shared" si="49"/>
        <v>0</v>
      </c>
      <c r="BV10" s="99"/>
      <c r="BW10" s="100">
        <f t="shared" si="50"/>
        <v>0</v>
      </c>
      <c r="BX10" s="99"/>
      <c r="BY10" s="100">
        <f t="shared" si="51"/>
        <v>0</v>
      </c>
      <c r="BZ10" s="99"/>
      <c r="CA10" s="100">
        <f t="shared" si="52"/>
        <v>0</v>
      </c>
      <c r="CB10" s="99"/>
      <c r="CC10" s="100">
        <f t="shared" si="53"/>
        <v>0</v>
      </c>
      <c r="CD10" s="99"/>
      <c r="CE10" s="100">
        <f t="shared" si="54"/>
        <v>0</v>
      </c>
      <c r="CF10" s="101">
        <f t="shared" si="55"/>
        <v>0</v>
      </c>
      <c r="CG10" s="100">
        <f t="shared" si="55"/>
        <v>0</v>
      </c>
    </row>
    <row r="11" spans="1:85" s="148" customFormat="1" ht="19.899999999999999" customHeight="1" x14ac:dyDescent="0.5">
      <c r="A11" s="94">
        <v>7</v>
      </c>
      <c r="B11" s="95" t="s">
        <v>84</v>
      </c>
      <c r="C11" s="95" t="s">
        <v>74</v>
      </c>
      <c r="D11" s="94">
        <f t="shared" si="18"/>
        <v>19</v>
      </c>
      <c r="E11" s="94">
        <v>0.64</v>
      </c>
      <c r="F11" s="94" t="s">
        <v>83</v>
      </c>
      <c r="G11" s="94">
        <v>1400</v>
      </c>
      <c r="H11" s="94"/>
      <c r="I11" s="143">
        <f t="shared" si="19"/>
        <v>0</v>
      </c>
      <c r="J11" s="94"/>
      <c r="K11" s="143">
        <f t="shared" si="20"/>
        <v>0</v>
      </c>
      <c r="L11" s="94"/>
      <c r="M11" s="143">
        <f t="shared" si="21"/>
        <v>0</v>
      </c>
      <c r="N11" s="94"/>
      <c r="O11" s="143">
        <f t="shared" si="22"/>
        <v>0</v>
      </c>
      <c r="P11" s="94"/>
      <c r="Q11" s="143">
        <f t="shared" si="23"/>
        <v>0</v>
      </c>
      <c r="R11" s="94"/>
      <c r="S11" s="143">
        <f t="shared" si="24"/>
        <v>0</v>
      </c>
      <c r="T11" s="94"/>
      <c r="U11" s="143">
        <f t="shared" si="25"/>
        <v>0</v>
      </c>
      <c r="V11" s="94"/>
      <c r="W11" s="143">
        <f t="shared" si="26"/>
        <v>0</v>
      </c>
      <c r="X11" s="94"/>
      <c r="Y11" s="143">
        <f t="shared" si="27"/>
        <v>0</v>
      </c>
      <c r="Z11" s="94"/>
      <c r="AA11" s="143">
        <f t="shared" si="28"/>
        <v>0</v>
      </c>
      <c r="AB11" s="94"/>
      <c r="AC11" s="143">
        <f t="shared" si="29"/>
        <v>0</v>
      </c>
      <c r="AD11" s="94"/>
      <c r="AE11" s="143">
        <f t="shared" si="30"/>
        <v>0</v>
      </c>
      <c r="AF11" s="147">
        <f t="shared" si="31"/>
        <v>0</v>
      </c>
      <c r="AG11" s="146">
        <f t="shared" si="32"/>
        <v>0</v>
      </c>
      <c r="AH11" s="142"/>
      <c r="AI11" s="143">
        <f t="shared" si="33"/>
        <v>0</v>
      </c>
      <c r="AJ11" s="144"/>
      <c r="AK11" s="143">
        <f t="shared" si="33"/>
        <v>0</v>
      </c>
      <c r="AL11" s="145"/>
      <c r="AM11" s="146">
        <f t="shared" si="34"/>
        <v>0</v>
      </c>
      <c r="AN11" s="145"/>
      <c r="AO11" s="146">
        <f t="shared" si="35"/>
        <v>0</v>
      </c>
      <c r="AP11" s="145"/>
      <c r="AQ11" s="146">
        <f t="shared" si="36"/>
        <v>0</v>
      </c>
      <c r="AR11" s="145"/>
      <c r="AS11" s="146">
        <f t="shared" si="37"/>
        <v>0</v>
      </c>
      <c r="AT11" s="145"/>
      <c r="AU11" s="146">
        <f t="shared" si="38"/>
        <v>0</v>
      </c>
      <c r="AV11" s="145"/>
      <c r="AW11" s="146">
        <f t="shared" si="39"/>
        <v>0</v>
      </c>
      <c r="AX11" s="145"/>
      <c r="AY11" s="146">
        <f t="shared" si="40"/>
        <v>0</v>
      </c>
      <c r="AZ11" s="145"/>
      <c r="BA11" s="146">
        <f t="shared" si="41"/>
        <v>0</v>
      </c>
      <c r="BB11" s="145"/>
      <c r="BC11" s="146">
        <f t="shared" si="42"/>
        <v>0</v>
      </c>
      <c r="BD11" s="145"/>
      <c r="BE11" s="146">
        <f t="shared" si="43"/>
        <v>0</v>
      </c>
      <c r="BF11" s="147">
        <f t="shared" si="15"/>
        <v>0</v>
      </c>
      <c r="BG11" s="146">
        <f t="shared" si="15"/>
        <v>0</v>
      </c>
      <c r="BH11" s="99"/>
      <c r="BI11" s="100">
        <f t="shared" si="44"/>
        <v>0</v>
      </c>
      <c r="BJ11" s="99"/>
      <c r="BK11" s="100">
        <f t="shared" si="44"/>
        <v>0</v>
      </c>
      <c r="BL11" s="99"/>
      <c r="BM11" s="100">
        <f t="shared" si="45"/>
        <v>0</v>
      </c>
      <c r="BN11" s="99"/>
      <c r="BO11" s="100">
        <f t="shared" si="46"/>
        <v>0</v>
      </c>
      <c r="BP11" s="99"/>
      <c r="BQ11" s="100">
        <f t="shared" si="47"/>
        <v>0</v>
      </c>
      <c r="BR11" s="99"/>
      <c r="BS11" s="100">
        <f t="shared" si="48"/>
        <v>0</v>
      </c>
      <c r="BT11" s="99"/>
      <c r="BU11" s="100">
        <f t="shared" si="49"/>
        <v>0</v>
      </c>
      <c r="BV11" s="99"/>
      <c r="BW11" s="100">
        <f t="shared" si="50"/>
        <v>0</v>
      </c>
      <c r="BX11" s="99"/>
      <c r="BY11" s="100">
        <f t="shared" si="51"/>
        <v>0</v>
      </c>
      <c r="BZ11" s="99"/>
      <c r="CA11" s="100">
        <f t="shared" si="52"/>
        <v>0</v>
      </c>
      <c r="CB11" s="99"/>
      <c r="CC11" s="100">
        <f t="shared" si="53"/>
        <v>0</v>
      </c>
      <c r="CD11" s="99"/>
      <c r="CE11" s="100">
        <f t="shared" si="54"/>
        <v>0</v>
      </c>
      <c r="CF11" s="101">
        <f t="shared" si="55"/>
        <v>0</v>
      </c>
      <c r="CG11" s="100">
        <f t="shared" si="55"/>
        <v>0</v>
      </c>
    </row>
    <row r="12" spans="1:85" s="148" customFormat="1" ht="19.899999999999999" customHeight="1" x14ac:dyDescent="0.5">
      <c r="A12" s="94">
        <v>8</v>
      </c>
      <c r="B12" s="95" t="s">
        <v>84</v>
      </c>
      <c r="C12" s="95" t="s">
        <v>74</v>
      </c>
      <c r="D12" s="94">
        <f t="shared" si="18"/>
        <v>2</v>
      </c>
      <c r="E12" s="94">
        <v>0.64</v>
      </c>
      <c r="F12" s="94" t="s">
        <v>85</v>
      </c>
      <c r="G12" s="94">
        <v>1400</v>
      </c>
      <c r="H12" s="94">
        <v>9100</v>
      </c>
      <c r="I12" s="143">
        <f t="shared" si="19"/>
        <v>5824</v>
      </c>
      <c r="J12" s="94">
        <v>7700</v>
      </c>
      <c r="K12" s="143">
        <f t="shared" si="20"/>
        <v>4928</v>
      </c>
      <c r="L12" s="94">
        <v>8680</v>
      </c>
      <c r="M12" s="143">
        <f t="shared" si="21"/>
        <v>5555.2</v>
      </c>
      <c r="N12" s="94">
        <v>6370</v>
      </c>
      <c r="O12" s="143">
        <f t="shared" si="22"/>
        <v>4076.8</v>
      </c>
      <c r="P12" s="94">
        <v>10710</v>
      </c>
      <c r="Q12" s="143">
        <f t="shared" si="23"/>
        <v>6854.4000000000005</v>
      </c>
      <c r="R12" s="94">
        <v>8875</v>
      </c>
      <c r="S12" s="143">
        <f t="shared" si="24"/>
        <v>5680</v>
      </c>
      <c r="T12" s="94">
        <v>11018</v>
      </c>
      <c r="U12" s="143">
        <f t="shared" si="25"/>
        <v>7051.52</v>
      </c>
      <c r="V12" s="94">
        <v>8610</v>
      </c>
      <c r="W12" s="143">
        <f t="shared" si="26"/>
        <v>5510.4000000000005</v>
      </c>
      <c r="X12" s="94">
        <v>7280</v>
      </c>
      <c r="Y12" s="143">
        <f t="shared" si="27"/>
        <v>4659.2</v>
      </c>
      <c r="Z12" s="94">
        <v>9450</v>
      </c>
      <c r="AA12" s="143">
        <f t="shared" si="28"/>
        <v>6048</v>
      </c>
      <c r="AB12" s="94">
        <v>5950</v>
      </c>
      <c r="AC12" s="143">
        <f t="shared" si="29"/>
        <v>3808</v>
      </c>
      <c r="AD12" s="94">
        <v>10842</v>
      </c>
      <c r="AE12" s="143">
        <f t="shared" si="30"/>
        <v>6938.88</v>
      </c>
      <c r="AF12" s="147">
        <f>SUM(H12,J12,L12,N12,P12,R12,T12,V12,X12,Z12,AB12,AD12)</f>
        <v>104585</v>
      </c>
      <c r="AG12" s="146">
        <f>SUM(I12,K12,M12,O12,Q12,S12,U12,W12,Y12,AA12,AC12,AE12)</f>
        <v>66934.399999999994</v>
      </c>
      <c r="AH12" s="142">
        <v>6090</v>
      </c>
      <c r="AI12" s="143">
        <f t="shared" si="33"/>
        <v>3897.6</v>
      </c>
      <c r="AJ12" s="144">
        <v>9730</v>
      </c>
      <c r="AK12" s="143">
        <f t="shared" si="33"/>
        <v>6227.2</v>
      </c>
      <c r="AL12" s="145">
        <v>17668</v>
      </c>
      <c r="AM12" s="146">
        <f>AL12*$E12</f>
        <v>11307.52</v>
      </c>
      <c r="AN12" s="145">
        <v>5110</v>
      </c>
      <c r="AO12" s="146">
        <f>AN12*$E12</f>
        <v>3270.4</v>
      </c>
      <c r="AP12" s="145">
        <v>9800</v>
      </c>
      <c r="AQ12" s="146">
        <f>AP12*$E12</f>
        <v>6272</v>
      </c>
      <c r="AR12" s="145">
        <v>6454</v>
      </c>
      <c r="AS12" s="146">
        <f>AR12*$E12</f>
        <v>4130.5600000000004</v>
      </c>
      <c r="AT12" s="145">
        <v>9142</v>
      </c>
      <c r="AU12" s="146">
        <f>AT12*$E12</f>
        <v>5850.88</v>
      </c>
      <c r="AV12" s="145">
        <v>7140</v>
      </c>
      <c r="AW12" s="146">
        <f>AV12*$E12</f>
        <v>4569.6000000000004</v>
      </c>
      <c r="AX12" s="145">
        <v>4746</v>
      </c>
      <c r="AY12" s="146">
        <f>AX12*$E12</f>
        <v>3037.44</v>
      </c>
      <c r="AZ12" s="145">
        <v>7868</v>
      </c>
      <c r="BA12" s="146">
        <f>AZ12*$E12</f>
        <v>5035.5200000000004</v>
      </c>
      <c r="BB12" s="145">
        <v>6202</v>
      </c>
      <c r="BC12" s="146">
        <f>BB12*$E12</f>
        <v>3969.28</v>
      </c>
      <c r="BD12" s="145">
        <v>8624</v>
      </c>
      <c r="BE12" s="146">
        <f>BD12*$E12</f>
        <v>5519.36</v>
      </c>
      <c r="BF12" s="147">
        <f>SUM(AH12,AJ12,AL12,AN12,AP12,AR12,AT12,AV12,AX12,AZ12,BB12,BD12)</f>
        <v>98574</v>
      </c>
      <c r="BG12" s="146">
        <f>SUM(AI12,AK12,AM12,AO12,AQ12,AS12,AU12,AW12,AY12,BA12,BC12,BE12)</f>
        <v>63087.360000000001</v>
      </c>
      <c r="BH12" s="96">
        <v>5222</v>
      </c>
      <c r="BI12" s="97">
        <f t="shared" si="44"/>
        <v>3342.08</v>
      </c>
      <c r="BJ12" s="98">
        <v>5278</v>
      </c>
      <c r="BK12" s="97">
        <f t="shared" si="44"/>
        <v>3377.92</v>
      </c>
      <c r="BL12" s="99"/>
      <c r="BM12" s="100">
        <f>BL12*$E12</f>
        <v>0</v>
      </c>
      <c r="BN12" s="99"/>
      <c r="BO12" s="100">
        <f>BN12*$E12</f>
        <v>0</v>
      </c>
      <c r="BP12" s="99"/>
      <c r="BQ12" s="100">
        <f>BP12*$E12</f>
        <v>0</v>
      </c>
      <c r="BR12" s="99"/>
      <c r="BS12" s="100">
        <f>BR12*$E12</f>
        <v>0</v>
      </c>
      <c r="BT12" s="99"/>
      <c r="BU12" s="100">
        <f>BT12*$E12</f>
        <v>0</v>
      </c>
      <c r="BV12" s="99"/>
      <c r="BW12" s="100">
        <f>BV12*$E12</f>
        <v>0</v>
      </c>
      <c r="BX12" s="99"/>
      <c r="BY12" s="100">
        <f>BX12*$E12</f>
        <v>0</v>
      </c>
      <c r="BZ12" s="99"/>
      <c r="CA12" s="100">
        <f>BZ12*$E12</f>
        <v>0</v>
      </c>
      <c r="CB12" s="99"/>
      <c r="CC12" s="100">
        <f>CB12*$E12</f>
        <v>0</v>
      </c>
      <c r="CD12" s="99"/>
      <c r="CE12" s="100">
        <f>CD12*$E12</f>
        <v>0</v>
      </c>
      <c r="CF12" s="101">
        <f>SUM(BH12,BJ12,BL12,BN12,BP12,BR12,BT12,BV12,BX12,BZ12,CB12,CD12)</f>
        <v>10500</v>
      </c>
      <c r="CG12" s="100">
        <f>SUM(BI12,BK12,BM12,BO12,BQ12,BS12,BU12,BW12,BY12,CA12,CC12,CE12)</f>
        <v>6720</v>
      </c>
    </row>
    <row r="13" spans="1:85" s="148" customFormat="1" ht="19.899999999999999" customHeight="1" x14ac:dyDescent="0.5">
      <c r="A13" s="94">
        <v>9</v>
      </c>
      <c r="B13" s="95" t="s">
        <v>84</v>
      </c>
      <c r="C13" s="95" t="s">
        <v>74</v>
      </c>
      <c r="D13" s="94">
        <f t="shared" si="18"/>
        <v>19</v>
      </c>
      <c r="E13" s="94">
        <v>0.64</v>
      </c>
      <c r="F13" s="94" t="s">
        <v>75</v>
      </c>
      <c r="G13" s="94">
        <v>1250</v>
      </c>
      <c r="H13" s="94"/>
      <c r="I13" s="143">
        <f t="shared" si="19"/>
        <v>0</v>
      </c>
      <c r="J13" s="94"/>
      <c r="K13" s="143">
        <f t="shared" si="20"/>
        <v>0</v>
      </c>
      <c r="L13" s="94"/>
      <c r="M13" s="143">
        <f t="shared" si="21"/>
        <v>0</v>
      </c>
      <c r="N13" s="94"/>
      <c r="O13" s="143">
        <f t="shared" si="22"/>
        <v>0</v>
      </c>
      <c r="P13" s="94"/>
      <c r="Q13" s="143">
        <f t="shared" si="23"/>
        <v>0</v>
      </c>
      <c r="R13" s="94"/>
      <c r="S13" s="143">
        <f t="shared" si="24"/>
        <v>0</v>
      </c>
      <c r="T13" s="94"/>
      <c r="U13" s="143">
        <f t="shared" si="25"/>
        <v>0</v>
      </c>
      <c r="V13" s="94"/>
      <c r="W13" s="143">
        <f t="shared" si="26"/>
        <v>0</v>
      </c>
      <c r="X13" s="94"/>
      <c r="Y13" s="143">
        <f t="shared" si="27"/>
        <v>0</v>
      </c>
      <c r="Z13" s="94"/>
      <c r="AA13" s="143">
        <f t="shared" si="28"/>
        <v>0</v>
      </c>
      <c r="AB13" s="94"/>
      <c r="AC13" s="143">
        <f t="shared" si="29"/>
        <v>0</v>
      </c>
      <c r="AD13" s="94"/>
      <c r="AE13" s="143">
        <f t="shared" si="30"/>
        <v>0</v>
      </c>
      <c r="AF13" s="147">
        <f t="shared" ref="AF13" si="56">SUM(H13,J13,L13,N13,P13,R13,T13,V13,X13,Z13,AB13,AD13)</f>
        <v>0</v>
      </c>
      <c r="AG13" s="146">
        <f t="shared" ref="AG13" si="57">SUM(I13,K13,M13,O13,Q13,S13,U13,W13,Y13,AA13,AC13,AE13)</f>
        <v>0</v>
      </c>
      <c r="AH13" s="142"/>
      <c r="AI13" s="143">
        <f t="shared" si="33"/>
        <v>0</v>
      </c>
      <c r="AJ13" s="144"/>
      <c r="AK13" s="143">
        <f t="shared" si="33"/>
        <v>0</v>
      </c>
      <c r="AL13" s="145"/>
      <c r="AM13" s="146">
        <f t="shared" si="34"/>
        <v>0</v>
      </c>
      <c r="AN13" s="145"/>
      <c r="AO13" s="146">
        <f t="shared" si="35"/>
        <v>0</v>
      </c>
      <c r="AP13" s="145"/>
      <c r="AQ13" s="146">
        <f t="shared" si="36"/>
        <v>0</v>
      </c>
      <c r="AR13" s="145"/>
      <c r="AS13" s="146">
        <f t="shared" si="37"/>
        <v>0</v>
      </c>
      <c r="AT13" s="145"/>
      <c r="AU13" s="146">
        <f t="shared" si="38"/>
        <v>0</v>
      </c>
      <c r="AV13" s="145"/>
      <c r="AW13" s="146">
        <f t="shared" si="39"/>
        <v>0</v>
      </c>
      <c r="AX13" s="145"/>
      <c r="AY13" s="146">
        <f t="shared" si="40"/>
        <v>0</v>
      </c>
      <c r="AZ13" s="145"/>
      <c r="BA13" s="146">
        <f t="shared" si="41"/>
        <v>0</v>
      </c>
      <c r="BB13" s="145"/>
      <c r="BC13" s="146">
        <f t="shared" si="42"/>
        <v>0</v>
      </c>
      <c r="BD13" s="145"/>
      <c r="BE13" s="146">
        <f t="shared" si="43"/>
        <v>0</v>
      </c>
      <c r="BF13" s="147">
        <f t="shared" si="15"/>
        <v>0</v>
      </c>
      <c r="BG13" s="146">
        <f t="shared" si="15"/>
        <v>0</v>
      </c>
      <c r="BH13" s="99"/>
      <c r="BI13" s="100">
        <f t="shared" si="44"/>
        <v>0</v>
      </c>
      <c r="BJ13" s="99"/>
      <c r="BK13" s="100">
        <f t="shared" si="44"/>
        <v>0</v>
      </c>
      <c r="BL13" s="99"/>
      <c r="BM13" s="100">
        <f t="shared" ref="BM13" si="58">BL13*$E13</f>
        <v>0</v>
      </c>
      <c r="BN13" s="99"/>
      <c r="BO13" s="100">
        <f t="shared" ref="BO13" si="59">BN13*$E13</f>
        <v>0</v>
      </c>
      <c r="BP13" s="99"/>
      <c r="BQ13" s="100">
        <f t="shared" ref="BQ13" si="60">BP13*$E13</f>
        <v>0</v>
      </c>
      <c r="BR13" s="99"/>
      <c r="BS13" s="100">
        <f t="shared" ref="BS13" si="61">BR13*$E13</f>
        <v>0</v>
      </c>
      <c r="BT13" s="99"/>
      <c r="BU13" s="100">
        <f t="shared" ref="BU13" si="62">BT13*$E13</f>
        <v>0</v>
      </c>
      <c r="BV13" s="99"/>
      <c r="BW13" s="100">
        <f t="shared" ref="BW13" si="63">BV13*$E13</f>
        <v>0</v>
      </c>
      <c r="BX13" s="99"/>
      <c r="BY13" s="100">
        <f t="shared" ref="BY13" si="64">BX13*$E13</f>
        <v>0</v>
      </c>
      <c r="BZ13" s="99"/>
      <c r="CA13" s="100">
        <f t="shared" ref="CA13" si="65">BZ13*$E13</f>
        <v>0</v>
      </c>
      <c r="CB13" s="99"/>
      <c r="CC13" s="100">
        <f t="shared" ref="CC13" si="66">CB13*$E13</f>
        <v>0</v>
      </c>
      <c r="CD13" s="99"/>
      <c r="CE13" s="100">
        <f t="shared" ref="CE13" si="67">CD13*$E13</f>
        <v>0</v>
      </c>
      <c r="CF13" s="101">
        <f t="shared" ref="CF13:CG13" si="68">SUM(BH13,BJ13,BL13,BN13,BP13,BR13,BT13,BV13,BX13,BZ13,CB13,CD13)</f>
        <v>0</v>
      </c>
      <c r="CG13" s="100">
        <f t="shared" si="68"/>
        <v>0</v>
      </c>
    </row>
    <row r="14" spans="1:85" s="148" customFormat="1" ht="19.899999999999999" customHeight="1" x14ac:dyDescent="0.5">
      <c r="A14" s="94">
        <v>10</v>
      </c>
      <c r="B14" s="95" t="s">
        <v>86</v>
      </c>
      <c r="C14" s="95" t="s">
        <v>74</v>
      </c>
      <c r="D14" s="94">
        <f t="shared" si="18"/>
        <v>19</v>
      </c>
      <c r="E14" s="94">
        <v>0.64</v>
      </c>
      <c r="F14" s="94" t="s">
        <v>85</v>
      </c>
      <c r="G14" s="94"/>
      <c r="H14" s="94"/>
      <c r="I14" s="146">
        <f>H14*$E14</f>
        <v>0</v>
      </c>
      <c r="J14" s="94"/>
      <c r="K14" s="146">
        <f>J14*$E14</f>
        <v>0</v>
      </c>
      <c r="L14" s="94"/>
      <c r="M14" s="146">
        <f>L14*$E14</f>
        <v>0</v>
      </c>
      <c r="N14" s="94"/>
      <c r="O14" s="146">
        <f>N14*$E14</f>
        <v>0</v>
      </c>
      <c r="P14" s="94"/>
      <c r="Q14" s="146">
        <f>P14*$E14</f>
        <v>0</v>
      </c>
      <c r="R14" s="94"/>
      <c r="S14" s="146">
        <f>R14*$E14</f>
        <v>0</v>
      </c>
      <c r="T14" s="94"/>
      <c r="U14" s="146">
        <f>T14*$E14</f>
        <v>0</v>
      </c>
      <c r="V14" s="94"/>
      <c r="W14" s="146">
        <f>V14*$E14</f>
        <v>0</v>
      </c>
      <c r="X14" s="94"/>
      <c r="Y14" s="146">
        <f>X14*$E14</f>
        <v>0</v>
      </c>
      <c r="Z14" s="94"/>
      <c r="AA14" s="146">
        <f>Z14*$E14</f>
        <v>0</v>
      </c>
      <c r="AB14" s="94"/>
      <c r="AC14" s="146">
        <f>AB14*$E14</f>
        <v>0</v>
      </c>
      <c r="AD14" s="94"/>
      <c r="AE14" s="146">
        <f>AD14*$E14</f>
        <v>0</v>
      </c>
      <c r="AF14" s="147">
        <f>SUM(H14,J14,L14,N14,P14,R14,T14,V14,X14,Z14,AB14,AD14)</f>
        <v>0</v>
      </c>
      <c r="AG14" s="146">
        <f>SUM(I14,K14,M14,O14,Q14,S14,U14,W14,Y14,AA14,AC14,AE14)</f>
        <v>0</v>
      </c>
      <c r="AH14" s="145"/>
      <c r="AI14" s="146">
        <f>AH14*$E14</f>
        <v>0</v>
      </c>
      <c r="AJ14" s="145"/>
      <c r="AK14" s="146">
        <f>AJ14*$E14</f>
        <v>0</v>
      </c>
      <c r="AL14" s="145"/>
      <c r="AM14" s="146">
        <f>AL14*$E14</f>
        <v>0</v>
      </c>
      <c r="AN14" s="145"/>
      <c r="AO14" s="146">
        <f>AN14*$E14</f>
        <v>0</v>
      </c>
      <c r="AP14" s="145"/>
      <c r="AQ14" s="146">
        <f>AP14*$E14</f>
        <v>0</v>
      </c>
      <c r="AR14" s="145"/>
      <c r="AS14" s="146">
        <f>AR14*$E14</f>
        <v>0</v>
      </c>
      <c r="AT14" s="145"/>
      <c r="AU14" s="146">
        <f>AT14*$E14</f>
        <v>0</v>
      </c>
      <c r="AV14" s="145"/>
      <c r="AW14" s="146">
        <f>AV14*$E14</f>
        <v>0</v>
      </c>
      <c r="AX14" s="145"/>
      <c r="AY14" s="146">
        <f>AX14*$E14</f>
        <v>0</v>
      </c>
      <c r="AZ14" s="145"/>
      <c r="BA14" s="146">
        <f>AZ14*$E14</f>
        <v>0</v>
      </c>
      <c r="BB14" s="145"/>
      <c r="BC14" s="146">
        <f>BB14*$E14</f>
        <v>0</v>
      </c>
      <c r="BD14" s="145"/>
      <c r="BE14" s="146">
        <f>BD14*$E14</f>
        <v>0</v>
      </c>
      <c r="BF14" s="147">
        <f>SUM(AH14,AJ14,AL14,AN14,AP14,AR14,AT14,AV14,AX14,AZ14,BB14,BD14)</f>
        <v>0</v>
      </c>
      <c r="BG14" s="146">
        <f>SUM(AI14,AK14,AM14,AO14,AQ14,AS14,AU14,AW14,AY14,BA14,BC14,BE14)</f>
        <v>0</v>
      </c>
      <c r="BH14" s="99"/>
      <c r="BI14" s="100">
        <f>BH14*$E14</f>
        <v>0</v>
      </c>
      <c r="BJ14" s="99"/>
      <c r="BK14" s="100">
        <f>BJ14*$E14</f>
        <v>0</v>
      </c>
      <c r="BL14" s="99"/>
      <c r="BM14" s="100">
        <f>BL14*$E14</f>
        <v>0</v>
      </c>
      <c r="BN14" s="99"/>
      <c r="BO14" s="100">
        <f>BN14*$E14</f>
        <v>0</v>
      </c>
      <c r="BP14" s="99"/>
      <c r="BQ14" s="100">
        <f>BP14*$E14</f>
        <v>0</v>
      </c>
      <c r="BR14" s="99"/>
      <c r="BS14" s="100">
        <f>BR14*$E14</f>
        <v>0</v>
      </c>
      <c r="BT14" s="99"/>
      <c r="BU14" s="100">
        <f>BT14*$E14</f>
        <v>0</v>
      </c>
      <c r="BV14" s="99"/>
      <c r="BW14" s="100">
        <f>BV14*$E14</f>
        <v>0</v>
      </c>
      <c r="BX14" s="99"/>
      <c r="BY14" s="100">
        <f>BX14*$E14</f>
        <v>0</v>
      </c>
      <c r="BZ14" s="99"/>
      <c r="CA14" s="100">
        <f>BZ14*$E14</f>
        <v>0</v>
      </c>
      <c r="CB14" s="99"/>
      <c r="CC14" s="100">
        <f>CB14*$E14</f>
        <v>0</v>
      </c>
      <c r="CD14" s="99"/>
      <c r="CE14" s="100">
        <f>CD14*$E14</f>
        <v>0</v>
      </c>
      <c r="CF14" s="101">
        <f>SUM(BH14,BJ14,BL14,BN14,BP14,BR14,BT14,BV14,BX14,BZ14,CB14,CD14)</f>
        <v>0</v>
      </c>
      <c r="CG14" s="100">
        <f>SUM(BI14,BK14,BM14,BO14,BQ14,BS14,BU14,BW14,BY14,CA14,CC14,CE14)</f>
        <v>0</v>
      </c>
    </row>
    <row r="15" spans="1:85" s="148" customFormat="1" ht="19.899999999999999" customHeight="1" x14ac:dyDescent="0.5">
      <c r="A15" s="94"/>
      <c r="B15" s="95"/>
      <c r="C15" s="95"/>
      <c r="D15" s="94"/>
      <c r="E15" s="94"/>
      <c r="F15" s="94"/>
      <c r="G15" s="94"/>
      <c r="H15" s="94"/>
      <c r="I15" s="146"/>
      <c r="J15" s="94"/>
      <c r="K15" s="146"/>
      <c r="L15" s="94"/>
      <c r="M15" s="146"/>
      <c r="N15" s="94"/>
      <c r="O15" s="146"/>
      <c r="P15" s="94"/>
      <c r="Q15" s="146"/>
      <c r="R15" s="94"/>
      <c r="S15" s="146"/>
      <c r="T15" s="94"/>
      <c r="U15" s="146"/>
      <c r="V15" s="94"/>
      <c r="W15" s="146"/>
      <c r="X15" s="94"/>
      <c r="Y15" s="146"/>
      <c r="Z15" s="94"/>
      <c r="AA15" s="146"/>
      <c r="AB15" s="94"/>
      <c r="AC15" s="146"/>
      <c r="AD15" s="94"/>
      <c r="AE15" s="146"/>
      <c r="AF15" s="147"/>
      <c r="AG15" s="146"/>
      <c r="AH15" s="145"/>
      <c r="AI15" s="146"/>
      <c r="AJ15" s="145"/>
      <c r="AK15" s="146"/>
      <c r="AL15" s="145"/>
      <c r="AM15" s="146"/>
      <c r="AN15" s="145"/>
      <c r="AO15" s="146"/>
      <c r="AP15" s="145"/>
      <c r="AQ15" s="146"/>
      <c r="AR15" s="145"/>
      <c r="AS15" s="146"/>
      <c r="AT15" s="145"/>
      <c r="AU15" s="146"/>
      <c r="AV15" s="145"/>
      <c r="AW15" s="146"/>
      <c r="AX15" s="145"/>
      <c r="AY15" s="146"/>
      <c r="AZ15" s="145"/>
      <c r="BA15" s="146"/>
      <c r="BB15" s="145"/>
      <c r="BC15" s="146"/>
      <c r="BD15" s="145"/>
      <c r="BE15" s="146"/>
      <c r="BF15" s="147"/>
      <c r="BG15" s="146"/>
      <c r="BH15" s="99"/>
      <c r="BI15" s="100"/>
      <c r="BJ15" s="99"/>
      <c r="BK15" s="100"/>
      <c r="BL15" s="99"/>
      <c r="BM15" s="100"/>
      <c r="BN15" s="99"/>
      <c r="BO15" s="100"/>
      <c r="BP15" s="99"/>
      <c r="BQ15" s="100"/>
      <c r="BR15" s="99"/>
      <c r="BS15" s="100"/>
      <c r="BT15" s="99"/>
      <c r="BU15" s="100"/>
      <c r="BV15" s="99"/>
      <c r="BW15" s="100"/>
      <c r="BX15" s="99"/>
      <c r="BY15" s="100"/>
      <c r="BZ15" s="99"/>
      <c r="CA15" s="100"/>
      <c r="CB15" s="99"/>
      <c r="CC15" s="100"/>
      <c r="CD15" s="99"/>
      <c r="CE15" s="100"/>
      <c r="CF15" s="101"/>
      <c r="CG15" s="100"/>
    </row>
    <row r="16" spans="1:85" s="148" customFormat="1" ht="19.899999999999999" customHeight="1" x14ac:dyDescent="0.5">
      <c r="A16" s="94">
        <v>11</v>
      </c>
      <c r="B16" s="95" t="s">
        <v>87</v>
      </c>
      <c r="C16" s="95" t="s">
        <v>77</v>
      </c>
      <c r="D16" s="94">
        <f t="shared" ref="D16:D24" si="69">RANK(BF16,$BF$4:$BF$147)</f>
        <v>12</v>
      </c>
      <c r="E16" s="94">
        <v>1</v>
      </c>
      <c r="F16" s="94" t="s">
        <v>75</v>
      </c>
      <c r="G16" s="94">
        <v>1500</v>
      </c>
      <c r="H16" s="94"/>
      <c r="I16" s="143">
        <f t="shared" ref="I16:I22" si="70">H16*$E16</f>
        <v>0</v>
      </c>
      <c r="J16" s="94"/>
      <c r="K16" s="143">
        <f t="shared" ref="K16:K22" si="71">J16*$E16</f>
        <v>0</v>
      </c>
      <c r="L16" s="94"/>
      <c r="M16" s="143">
        <f t="shared" ref="M16:M22" si="72">L16*$E16</f>
        <v>0</v>
      </c>
      <c r="N16" s="94"/>
      <c r="O16" s="143">
        <f t="shared" ref="O16:O22" si="73">N16*$E16</f>
        <v>0</v>
      </c>
      <c r="P16" s="94"/>
      <c r="Q16" s="143">
        <f t="shared" ref="Q16:Q22" si="74">P16*$E16</f>
        <v>0</v>
      </c>
      <c r="R16" s="94"/>
      <c r="S16" s="143">
        <f t="shared" ref="S16:S22" si="75">R16*$E16</f>
        <v>0</v>
      </c>
      <c r="T16" s="94"/>
      <c r="U16" s="143">
        <f t="shared" ref="U16:U22" si="76">T16*$E16</f>
        <v>0</v>
      </c>
      <c r="V16" s="94">
        <v>36</v>
      </c>
      <c r="W16" s="143">
        <f t="shared" ref="W16:W22" si="77">V16*$E16</f>
        <v>36</v>
      </c>
      <c r="X16" s="94">
        <v>84</v>
      </c>
      <c r="Y16" s="143">
        <f t="shared" ref="Y16:Y22" si="78">X16*$E16</f>
        <v>84</v>
      </c>
      <c r="Z16" s="94">
        <v>24</v>
      </c>
      <c r="AA16" s="143">
        <f t="shared" ref="AA16:AA22" si="79">Z16*$E16</f>
        <v>24</v>
      </c>
      <c r="AB16" s="94">
        <v>48</v>
      </c>
      <c r="AC16" s="143">
        <f t="shared" ref="AC16:AC22" si="80">AB16*$E16</f>
        <v>48</v>
      </c>
      <c r="AD16" s="94">
        <v>24</v>
      </c>
      <c r="AE16" s="143">
        <f t="shared" ref="AE16:AE22" si="81">AD16*$E16</f>
        <v>24</v>
      </c>
      <c r="AF16" s="147">
        <f t="shared" ref="AF16:AF24" si="82">SUM(H16,J16,L16,N16,P16,R16,T16,V16,X16,Z16,AB16,AD16)</f>
        <v>216</v>
      </c>
      <c r="AG16" s="146">
        <f t="shared" ref="AG16:AG24" si="83">SUM(I16,K16,M16,O16,Q16,S16,U16,W16,Y16,AA16,AC16,AE16)</f>
        <v>216</v>
      </c>
      <c r="AH16" s="142">
        <v>60</v>
      </c>
      <c r="AI16" s="143">
        <f t="shared" ref="AI16:AK22" si="84">AH16*$E16</f>
        <v>60</v>
      </c>
      <c r="AJ16" s="144"/>
      <c r="AK16" s="143">
        <f t="shared" si="84"/>
        <v>0</v>
      </c>
      <c r="AL16" s="145">
        <v>48</v>
      </c>
      <c r="AM16" s="146">
        <f t="shared" si="34"/>
        <v>48</v>
      </c>
      <c r="AN16" s="145">
        <v>24</v>
      </c>
      <c r="AO16" s="146">
        <f t="shared" si="35"/>
        <v>24</v>
      </c>
      <c r="AP16" s="145">
        <v>24</v>
      </c>
      <c r="AQ16" s="146">
        <f t="shared" si="36"/>
        <v>24</v>
      </c>
      <c r="AR16" s="145">
        <v>188</v>
      </c>
      <c r="AS16" s="146">
        <f t="shared" si="37"/>
        <v>188</v>
      </c>
      <c r="AT16" s="145">
        <v>236</v>
      </c>
      <c r="AU16" s="146">
        <f t="shared" si="38"/>
        <v>236</v>
      </c>
      <c r="AV16" s="145">
        <v>192</v>
      </c>
      <c r="AW16" s="146">
        <f t="shared" si="39"/>
        <v>192</v>
      </c>
      <c r="AX16" s="145">
        <v>84</v>
      </c>
      <c r="AY16" s="146">
        <f t="shared" si="40"/>
        <v>84</v>
      </c>
      <c r="AZ16" s="145">
        <v>60</v>
      </c>
      <c r="BA16" s="146">
        <f t="shared" si="41"/>
        <v>60</v>
      </c>
      <c r="BB16" s="145">
        <v>72</v>
      </c>
      <c r="BC16" s="146">
        <f t="shared" si="42"/>
        <v>72</v>
      </c>
      <c r="BD16" s="145">
        <v>96</v>
      </c>
      <c r="BE16" s="146">
        <f t="shared" si="43"/>
        <v>96</v>
      </c>
      <c r="BF16" s="147">
        <f t="shared" si="15"/>
        <v>1084</v>
      </c>
      <c r="BG16" s="146">
        <f t="shared" si="15"/>
        <v>1084</v>
      </c>
      <c r="BH16" s="99">
        <v>336</v>
      </c>
      <c r="BI16" s="100">
        <f t="shared" ref="BI16:BI22" si="85">BH16*$E16</f>
        <v>336</v>
      </c>
      <c r="BJ16" s="99">
        <v>24</v>
      </c>
      <c r="BK16" s="100">
        <f t="shared" ref="BK16:BK24" si="86">BJ16*$E16</f>
        <v>24</v>
      </c>
      <c r="BL16" s="99"/>
      <c r="BM16" s="100">
        <f t="shared" ref="BM16:BM24" si="87">BL16*$E16</f>
        <v>0</v>
      </c>
      <c r="BN16" s="99"/>
      <c r="BO16" s="100">
        <f t="shared" ref="BO16:BO24" si="88">BN16*$E16</f>
        <v>0</v>
      </c>
      <c r="BP16" s="99"/>
      <c r="BQ16" s="100">
        <f t="shared" ref="BQ16:BQ24" si="89">BP16*$E16</f>
        <v>0</v>
      </c>
      <c r="BR16" s="99"/>
      <c r="BS16" s="100">
        <f t="shared" ref="BS16:BS24" si="90">BR16*$E16</f>
        <v>0</v>
      </c>
      <c r="BT16" s="99"/>
      <c r="BU16" s="100">
        <f t="shared" ref="BU16:BU24" si="91">BT16*$E16</f>
        <v>0</v>
      </c>
      <c r="BV16" s="99"/>
      <c r="BW16" s="100">
        <f t="shared" ref="BW16:BW24" si="92">BV16*$E16</f>
        <v>0</v>
      </c>
      <c r="BX16" s="99"/>
      <c r="BY16" s="100">
        <f t="shared" ref="BY16:BY24" si="93">BX16*$E16</f>
        <v>0</v>
      </c>
      <c r="BZ16" s="99"/>
      <c r="CA16" s="100">
        <f t="shared" ref="CA16:CA24" si="94">BZ16*$E16</f>
        <v>0</v>
      </c>
      <c r="CB16" s="99"/>
      <c r="CC16" s="100">
        <f t="shared" ref="CC16:CC24" si="95">CB16*$E16</f>
        <v>0</v>
      </c>
      <c r="CD16" s="99"/>
      <c r="CE16" s="100">
        <f t="shared" ref="CE16:CE24" si="96">CD16*$E16</f>
        <v>0</v>
      </c>
      <c r="CF16" s="101">
        <f t="shared" ref="CF16:CG24" si="97">SUM(BH16,BJ16,BL16,BN16,BP16,BR16,BT16,BV16,BX16,BZ16,CB16,CD16)</f>
        <v>360</v>
      </c>
      <c r="CG16" s="100">
        <f t="shared" si="97"/>
        <v>360</v>
      </c>
    </row>
    <row r="17" spans="1:85" s="148" customFormat="1" ht="19.899999999999999" customHeight="1" x14ac:dyDescent="0.5">
      <c r="A17" s="94">
        <v>12</v>
      </c>
      <c r="B17" s="95" t="s">
        <v>88</v>
      </c>
      <c r="C17" s="95" t="s">
        <v>77</v>
      </c>
      <c r="D17" s="94">
        <f t="shared" si="69"/>
        <v>19</v>
      </c>
      <c r="E17" s="94">
        <v>1</v>
      </c>
      <c r="F17" s="94" t="s">
        <v>75</v>
      </c>
      <c r="G17" s="103">
        <v>1930</v>
      </c>
      <c r="H17" s="103"/>
      <c r="I17" s="143">
        <f t="shared" si="70"/>
        <v>0</v>
      </c>
      <c r="J17" s="103"/>
      <c r="K17" s="143">
        <f t="shared" si="71"/>
        <v>0</v>
      </c>
      <c r="L17" s="103"/>
      <c r="M17" s="143">
        <f t="shared" si="72"/>
        <v>0</v>
      </c>
      <c r="N17" s="103"/>
      <c r="O17" s="143">
        <f t="shared" si="73"/>
        <v>0</v>
      </c>
      <c r="P17" s="103"/>
      <c r="Q17" s="143">
        <f t="shared" si="74"/>
        <v>0</v>
      </c>
      <c r="R17" s="103"/>
      <c r="S17" s="143">
        <f t="shared" si="75"/>
        <v>0</v>
      </c>
      <c r="T17" s="103"/>
      <c r="U17" s="143">
        <f t="shared" si="76"/>
        <v>0</v>
      </c>
      <c r="V17" s="103"/>
      <c r="W17" s="143">
        <f t="shared" si="77"/>
        <v>0</v>
      </c>
      <c r="X17" s="103"/>
      <c r="Y17" s="143">
        <f t="shared" si="78"/>
        <v>0</v>
      </c>
      <c r="Z17" s="103"/>
      <c r="AA17" s="143">
        <f t="shared" si="79"/>
        <v>0</v>
      </c>
      <c r="AB17" s="103"/>
      <c r="AC17" s="143">
        <f t="shared" si="80"/>
        <v>0</v>
      </c>
      <c r="AD17" s="103"/>
      <c r="AE17" s="143">
        <f t="shared" si="81"/>
        <v>0</v>
      </c>
      <c r="AF17" s="147">
        <f t="shared" si="82"/>
        <v>0</v>
      </c>
      <c r="AG17" s="146">
        <f t="shared" si="83"/>
        <v>0</v>
      </c>
      <c r="AH17" s="142"/>
      <c r="AI17" s="143">
        <f t="shared" si="84"/>
        <v>0</v>
      </c>
      <c r="AJ17" s="144"/>
      <c r="AK17" s="143">
        <f t="shared" si="84"/>
        <v>0</v>
      </c>
      <c r="AL17" s="145"/>
      <c r="AM17" s="146">
        <f t="shared" si="34"/>
        <v>0</v>
      </c>
      <c r="AN17" s="145"/>
      <c r="AO17" s="146">
        <f t="shared" si="35"/>
        <v>0</v>
      </c>
      <c r="AP17" s="145"/>
      <c r="AQ17" s="146">
        <f t="shared" si="36"/>
        <v>0</v>
      </c>
      <c r="AR17" s="145"/>
      <c r="AS17" s="146">
        <f t="shared" si="37"/>
        <v>0</v>
      </c>
      <c r="AT17" s="145"/>
      <c r="AU17" s="146">
        <f t="shared" si="38"/>
        <v>0</v>
      </c>
      <c r="AV17" s="145"/>
      <c r="AW17" s="146">
        <f t="shared" si="39"/>
        <v>0</v>
      </c>
      <c r="AX17" s="145"/>
      <c r="AY17" s="146">
        <f t="shared" si="40"/>
        <v>0</v>
      </c>
      <c r="AZ17" s="145"/>
      <c r="BA17" s="146">
        <f t="shared" si="41"/>
        <v>0</v>
      </c>
      <c r="BB17" s="145"/>
      <c r="BC17" s="146">
        <f t="shared" si="42"/>
        <v>0</v>
      </c>
      <c r="BD17" s="145"/>
      <c r="BE17" s="146">
        <f t="shared" si="43"/>
        <v>0</v>
      </c>
      <c r="BF17" s="147">
        <f t="shared" si="15"/>
        <v>0</v>
      </c>
      <c r="BG17" s="146">
        <f t="shared" si="15"/>
        <v>0</v>
      </c>
      <c r="BH17" s="99"/>
      <c r="BI17" s="100">
        <f t="shared" si="85"/>
        <v>0</v>
      </c>
      <c r="BJ17" s="99"/>
      <c r="BK17" s="100">
        <f t="shared" si="86"/>
        <v>0</v>
      </c>
      <c r="BL17" s="99"/>
      <c r="BM17" s="100">
        <f t="shared" si="87"/>
        <v>0</v>
      </c>
      <c r="BN17" s="99"/>
      <c r="BO17" s="100">
        <f t="shared" si="88"/>
        <v>0</v>
      </c>
      <c r="BP17" s="99"/>
      <c r="BQ17" s="100">
        <f t="shared" si="89"/>
        <v>0</v>
      </c>
      <c r="BR17" s="99"/>
      <c r="BS17" s="100">
        <f t="shared" si="90"/>
        <v>0</v>
      </c>
      <c r="BT17" s="99"/>
      <c r="BU17" s="100">
        <f t="shared" si="91"/>
        <v>0</v>
      </c>
      <c r="BV17" s="99"/>
      <c r="BW17" s="100">
        <f t="shared" si="92"/>
        <v>0</v>
      </c>
      <c r="BX17" s="99"/>
      <c r="BY17" s="100">
        <f t="shared" si="93"/>
        <v>0</v>
      </c>
      <c r="BZ17" s="99"/>
      <c r="CA17" s="100">
        <f t="shared" si="94"/>
        <v>0</v>
      </c>
      <c r="CB17" s="99"/>
      <c r="CC17" s="100">
        <f t="shared" si="95"/>
        <v>0</v>
      </c>
      <c r="CD17" s="99"/>
      <c r="CE17" s="100">
        <f t="shared" si="96"/>
        <v>0</v>
      </c>
      <c r="CF17" s="101">
        <f t="shared" si="97"/>
        <v>0</v>
      </c>
      <c r="CG17" s="100">
        <f t="shared" si="97"/>
        <v>0</v>
      </c>
    </row>
    <row r="18" spans="1:85" s="148" customFormat="1" ht="19.899999999999999" customHeight="1" x14ac:dyDescent="0.5">
      <c r="A18" s="94">
        <v>13</v>
      </c>
      <c r="B18" s="95" t="s">
        <v>89</v>
      </c>
      <c r="C18" s="95" t="s">
        <v>77</v>
      </c>
      <c r="D18" s="94">
        <f t="shared" si="69"/>
        <v>19</v>
      </c>
      <c r="E18" s="94">
        <v>0.6</v>
      </c>
      <c r="F18" s="94" t="s">
        <v>75</v>
      </c>
      <c r="G18" s="94">
        <v>1060</v>
      </c>
      <c r="H18" s="94"/>
      <c r="I18" s="143">
        <f t="shared" si="70"/>
        <v>0</v>
      </c>
      <c r="J18" s="94"/>
      <c r="K18" s="143">
        <f t="shared" si="71"/>
        <v>0</v>
      </c>
      <c r="L18" s="94"/>
      <c r="M18" s="143">
        <f t="shared" si="72"/>
        <v>0</v>
      </c>
      <c r="N18" s="94"/>
      <c r="O18" s="143">
        <f t="shared" si="73"/>
        <v>0</v>
      </c>
      <c r="P18" s="94"/>
      <c r="Q18" s="143">
        <f t="shared" si="74"/>
        <v>0</v>
      </c>
      <c r="R18" s="94"/>
      <c r="S18" s="143">
        <f t="shared" si="75"/>
        <v>0</v>
      </c>
      <c r="T18" s="94"/>
      <c r="U18" s="143">
        <f t="shared" si="76"/>
        <v>0</v>
      </c>
      <c r="V18" s="94"/>
      <c r="W18" s="143">
        <f t="shared" si="77"/>
        <v>0</v>
      </c>
      <c r="X18" s="94"/>
      <c r="Y18" s="143">
        <f t="shared" si="78"/>
        <v>0</v>
      </c>
      <c r="Z18" s="94"/>
      <c r="AA18" s="143">
        <f t="shared" si="79"/>
        <v>0</v>
      </c>
      <c r="AB18" s="94"/>
      <c r="AC18" s="143">
        <f t="shared" si="80"/>
        <v>0</v>
      </c>
      <c r="AD18" s="94"/>
      <c r="AE18" s="143">
        <f t="shared" si="81"/>
        <v>0</v>
      </c>
      <c r="AF18" s="147">
        <f t="shared" si="82"/>
        <v>0</v>
      </c>
      <c r="AG18" s="146">
        <f t="shared" si="83"/>
        <v>0</v>
      </c>
      <c r="AH18" s="142"/>
      <c r="AI18" s="143">
        <f t="shared" si="84"/>
        <v>0</v>
      </c>
      <c r="AJ18" s="144"/>
      <c r="AK18" s="143">
        <f t="shared" si="84"/>
        <v>0</v>
      </c>
      <c r="AL18" s="145"/>
      <c r="AM18" s="146">
        <f t="shared" si="34"/>
        <v>0</v>
      </c>
      <c r="AN18" s="145"/>
      <c r="AO18" s="146">
        <f t="shared" si="35"/>
        <v>0</v>
      </c>
      <c r="AP18" s="145"/>
      <c r="AQ18" s="146">
        <f t="shared" si="36"/>
        <v>0</v>
      </c>
      <c r="AR18" s="145"/>
      <c r="AS18" s="146">
        <f t="shared" si="37"/>
        <v>0</v>
      </c>
      <c r="AT18" s="145"/>
      <c r="AU18" s="146">
        <f t="shared" si="38"/>
        <v>0</v>
      </c>
      <c r="AV18" s="145"/>
      <c r="AW18" s="146">
        <f t="shared" si="39"/>
        <v>0</v>
      </c>
      <c r="AX18" s="145"/>
      <c r="AY18" s="146">
        <f t="shared" si="40"/>
        <v>0</v>
      </c>
      <c r="AZ18" s="145"/>
      <c r="BA18" s="146">
        <f t="shared" si="41"/>
        <v>0</v>
      </c>
      <c r="BB18" s="145"/>
      <c r="BC18" s="146">
        <f t="shared" si="42"/>
        <v>0</v>
      </c>
      <c r="BD18" s="145"/>
      <c r="BE18" s="146">
        <f t="shared" si="43"/>
        <v>0</v>
      </c>
      <c r="BF18" s="147">
        <f t="shared" si="15"/>
        <v>0</v>
      </c>
      <c r="BG18" s="146">
        <f t="shared" si="15"/>
        <v>0</v>
      </c>
      <c r="BH18" s="99"/>
      <c r="BI18" s="100">
        <f t="shared" si="85"/>
        <v>0</v>
      </c>
      <c r="BJ18" s="99"/>
      <c r="BK18" s="100">
        <f t="shared" si="86"/>
        <v>0</v>
      </c>
      <c r="BL18" s="99"/>
      <c r="BM18" s="100">
        <f t="shared" si="87"/>
        <v>0</v>
      </c>
      <c r="BN18" s="99"/>
      <c r="BO18" s="100">
        <f t="shared" si="88"/>
        <v>0</v>
      </c>
      <c r="BP18" s="99"/>
      <c r="BQ18" s="100">
        <f t="shared" si="89"/>
        <v>0</v>
      </c>
      <c r="BR18" s="99"/>
      <c r="BS18" s="100">
        <f t="shared" si="90"/>
        <v>0</v>
      </c>
      <c r="BT18" s="99"/>
      <c r="BU18" s="100">
        <f t="shared" si="91"/>
        <v>0</v>
      </c>
      <c r="BV18" s="99"/>
      <c r="BW18" s="100">
        <f t="shared" si="92"/>
        <v>0</v>
      </c>
      <c r="BX18" s="99"/>
      <c r="BY18" s="100">
        <f t="shared" si="93"/>
        <v>0</v>
      </c>
      <c r="BZ18" s="99"/>
      <c r="CA18" s="100">
        <f t="shared" si="94"/>
        <v>0</v>
      </c>
      <c r="CB18" s="99"/>
      <c r="CC18" s="100">
        <f t="shared" si="95"/>
        <v>0</v>
      </c>
      <c r="CD18" s="99"/>
      <c r="CE18" s="100">
        <f t="shared" si="96"/>
        <v>0</v>
      </c>
      <c r="CF18" s="101">
        <f t="shared" si="97"/>
        <v>0</v>
      </c>
      <c r="CG18" s="100">
        <f t="shared" si="97"/>
        <v>0</v>
      </c>
    </row>
    <row r="19" spans="1:85" s="148" customFormat="1" ht="19.899999999999999" customHeight="1" x14ac:dyDescent="0.5">
      <c r="A19" s="94">
        <v>14</v>
      </c>
      <c r="B19" s="95" t="s">
        <v>90</v>
      </c>
      <c r="C19" s="95" t="s">
        <v>77</v>
      </c>
      <c r="D19" s="94">
        <f t="shared" si="69"/>
        <v>19</v>
      </c>
      <c r="E19" s="94">
        <v>0.6</v>
      </c>
      <c r="F19" s="94" t="s">
        <v>75</v>
      </c>
      <c r="G19" s="94">
        <v>1310</v>
      </c>
      <c r="H19" s="94"/>
      <c r="I19" s="143">
        <f t="shared" si="70"/>
        <v>0</v>
      </c>
      <c r="J19" s="94"/>
      <c r="K19" s="143">
        <f t="shared" si="71"/>
        <v>0</v>
      </c>
      <c r="L19" s="94"/>
      <c r="M19" s="143">
        <f t="shared" si="72"/>
        <v>0</v>
      </c>
      <c r="N19" s="94"/>
      <c r="O19" s="143">
        <f t="shared" si="73"/>
        <v>0</v>
      </c>
      <c r="P19" s="94"/>
      <c r="Q19" s="143">
        <f t="shared" si="74"/>
        <v>0</v>
      </c>
      <c r="R19" s="94"/>
      <c r="S19" s="143">
        <f t="shared" si="75"/>
        <v>0</v>
      </c>
      <c r="T19" s="94"/>
      <c r="U19" s="143">
        <f t="shared" si="76"/>
        <v>0</v>
      </c>
      <c r="V19" s="94"/>
      <c r="W19" s="143">
        <f t="shared" si="77"/>
        <v>0</v>
      </c>
      <c r="X19" s="94"/>
      <c r="Y19" s="143">
        <f t="shared" si="78"/>
        <v>0</v>
      </c>
      <c r="Z19" s="94"/>
      <c r="AA19" s="143">
        <f t="shared" si="79"/>
        <v>0</v>
      </c>
      <c r="AB19" s="94"/>
      <c r="AC19" s="143">
        <f t="shared" si="80"/>
        <v>0</v>
      </c>
      <c r="AD19" s="94"/>
      <c r="AE19" s="143">
        <f t="shared" si="81"/>
        <v>0</v>
      </c>
      <c r="AF19" s="147">
        <f t="shared" si="82"/>
        <v>0</v>
      </c>
      <c r="AG19" s="146">
        <f t="shared" si="83"/>
        <v>0</v>
      </c>
      <c r="AH19" s="142"/>
      <c r="AI19" s="143">
        <f t="shared" si="84"/>
        <v>0</v>
      </c>
      <c r="AJ19" s="144"/>
      <c r="AK19" s="143">
        <f t="shared" si="84"/>
        <v>0</v>
      </c>
      <c r="AL19" s="145"/>
      <c r="AM19" s="146">
        <f t="shared" si="34"/>
        <v>0</v>
      </c>
      <c r="AN19" s="145"/>
      <c r="AO19" s="146">
        <f t="shared" si="35"/>
        <v>0</v>
      </c>
      <c r="AP19" s="145"/>
      <c r="AQ19" s="146">
        <f t="shared" si="36"/>
        <v>0</v>
      </c>
      <c r="AR19" s="145"/>
      <c r="AS19" s="146">
        <f t="shared" si="37"/>
        <v>0</v>
      </c>
      <c r="AT19" s="145"/>
      <c r="AU19" s="146">
        <f t="shared" si="38"/>
        <v>0</v>
      </c>
      <c r="AV19" s="145"/>
      <c r="AW19" s="146">
        <f t="shared" si="39"/>
        <v>0</v>
      </c>
      <c r="AX19" s="145"/>
      <c r="AY19" s="146">
        <f t="shared" si="40"/>
        <v>0</v>
      </c>
      <c r="AZ19" s="145"/>
      <c r="BA19" s="146">
        <f t="shared" si="41"/>
        <v>0</v>
      </c>
      <c r="BB19" s="145"/>
      <c r="BC19" s="146">
        <f t="shared" si="42"/>
        <v>0</v>
      </c>
      <c r="BD19" s="145"/>
      <c r="BE19" s="146">
        <f t="shared" si="43"/>
        <v>0</v>
      </c>
      <c r="BF19" s="147">
        <f t="shared" si="15"/>
        <v>0</v>
      </c>
      <c r="BG19" s="146">
        <f t="shared" si="15"/>
        <v>0</v>
      </c>
      <c r="BH19" s="99"/>
      <c r="BI19" s="100">
        <f t="shared" si="85"/>
        <v>0</v>
      </c>
      <c r="BJ19" s="99"/>
      <c r="BK19" s="100">
        <f t="shared" si="86"/>
        <v>0</v>
      </c>
      <c r="BL19" s="99"/>
      <c r="BM19" s="100">
        <f t="shared" si="87"/>
        <v>0</v>
      </c>
      <c r="BN19" s="99"/>
      <c r="BO19" s="100">
        <f t="shared" si="88"/>
        <v>0</v>
      </c>
      <c r="BP19" s="99"/>
      <c r="BQ19" s="100">
        <f t="shared" si="89"/>
        <v>0</v>
      </c>
      <c r="BR19" s="99"/>
      <c r="BS19" s="100">
        <f t="shared" si="90"/>
        <v>0</v>
      </c>
      <c r="BT19" s="99"/>
      <c r="BU19" s="100">
        <f t="shared" si="91"/>
        <v>0</v>
      </c>
      <c r="BV19" s="99"/>
      <c r="BW19" s="100">
        <f t="shared" si="92"/>
        <v>0</v>
      </c>
      <c r="BX19" s="99"/>
      <c r="BY19" s="100">
        <f t="shared" si="93"/>
        <v>0</v>
      </c>
      <c r="BZ19" s="99"/>
      <c r="CA19" s="100">
        <f t="shared" si="94"/>
        <v>0</v>
      </c>
      <c r="CB19" s="99"/>
      <c r="CC19" s="100">
        <f t="shared" si="95"/>
        <v>0</v>
      </c>
      <c r="CD19" s="99"/>
      <c r="CE19" s="100">
        <f t="shared" si="96"/>
        <v>0</v>
      </c>
      <c r="CF19" s="101">
        <f t="shared" si="97"/>
        <v>0</v>
      </c>
      <c r="CG19" s="100">
        <f t="shared" si="97"/>
        <v>0</v>
      </c>
    </row>
    <row r="20" spans="1:85" s="148" customFormat="1" ht="19.899999999999999" customHeight="1" x14ac:dyDescent="0.5">
      <c r="A20" s="94">
        <v>15</v>
      </c>
      <c r="B20" s="95" t="s">
        <v>91</v>
      </c>
      <c r="C20" s="95" t="s">
        <v>77</v>
      </c>
      <c r="D20" s="94">
        <f t="shared" si="69"/>
        <v>19</v>
      </c>
      <c r="E20" s="94">
        <v>0.35</v>
      </c>
      <c r="F20" s="94" t="s">
        <v>81</v>
      </c>
      <c r="G20" s="94">
        <v>730</v>
      </c>
      <c r="H20" s="94"/>
      <c r="I20" s="143">
        <f t="shared" si="70"/>
        <v>0</v>
      </c>
      <c r="J20" s="94"/>
      <c r="K20" s="143">
        <f t="shared" si="71"/>
        <v>0</v>
      </c>
      <c r="L20" s="94"/>
      <c r="M20" s="143">
        <f t="shared" si="72"/>
        <v>0</v>
      </c>
      <c r="N20" s="94"/>
      <c r="O20" s="143">
        <f t="shared" si="73"/>
        <v>0</v>
      </c>
      <c r="P20" s="94"/>
      <c r="Q20" s="143">
        <f t="shared" si="74"/>
        <v>0</v>
      </c>
      <c r="R20" s="94"/>
      <c r="S20" s="143">
        <f t="shared" si="75"/>
        <v>0</v>
      </c>
      <c r="T20" s="94"/>
      <c r="U20" s="143">
        <f t="shared" si="76"/>
        <v>0</v>
      </c>
      <c r="V20" s="94"/>
      <c r="W20" s="143">
        <f t="shared" si="77"/>
        <v>0</v>
      </c>
      <c r="X20" s="94"/>
      <c r="Y20" s="143">
        <f t="shared" si="78"/>
        <v>0</v>
      </c>
      <c r="Z20" s="94"/>
      <c r="AA20" s="143">
        <f t="shared" si="79"/>
        <v>0</v>
      </c>
      <c r="AB20" s="94"/>
      <c r="AC20" s="143">
        <f t="shared" si="80"/>
        <v>0</v>
      </c>
      <c r="AD20" s="94"/>
      <c r="AE20" s="143">
        <f t="shared" si="81"/>
        <v>0</v>
      </c>
      <c r="AF20" s="147">
        <f t="shared" si="82"/>
        <v>0</v>
      </c>
      <c r="AG20" s="146">
        <f t="shared" si="83"/>
        <v>0</v>
      </c>
      <c r="AH20" s="142"/>
      <c r="AI20" s="143">
        <f t="shared" si="84"/>
        <v>0</v>
      </c>
      <c r="AJ20" s="144"/>
      <c r="AK20" s="143">
        <f t="shared" si="84"/>
        <v>0</v>
      </c>
      <c r="AL20" s="145"/>
      <c r="AM20" s="146">
        <f t="shared" si="34"/>
        <v>0</v>
      </c>
      <c r="AN20" s="145"/>
      <c r="AO20" s="146">
        <f t="shared" si="35"/>
        <v>0</v>
      </c>
      <c r="AP20" s="145"/>
      <c r="AQ20" s="146">
        <f t="shared" si="36"/>
        <v>0</v>
      </c>
      <c r="AR20" s="145"/>
      <c r="AS20" s="146">
        <f t="shared" si="37"/>
        <v>0</v>
      </c>
      <c r="AT20" s="145"/>
      <c r="AU20" s="146">
        <f t="shared" si="38"/>
        <v>0</v>
      </c>
      <c r="AV20" s="145"/>
      <c r="AW20" s="146">
        <f t="shared" si="39"/>
        <v>0</v>
      </c>
      <c r="AX20" s="145"/>
      <c r="AY20" s="146">
        <f t="shared" si="40"/>
        <v>0</v>
      </c>
      <c r="AZ20" s="145"/>
      <c r="BA20" s="146">
        <f t="shared" si="41"/>
        <v>0</v>
      </c>
      <c r="BB20" s="145"/>
      <c r="BC20" s="146">
        <f t="shared" si="42"/>
        <v>0</v>
      </c>
      <c r="BD20" s="145"/>
      <c r="BE20" s="146">
        <f t="shared" si="43"/>
        <v>0</v>
      </c>
      <c r="BF20" s="147">
        <f t="shared" si="15"/>
        <v>0</v>
      </c>
      <c r="BG20" s="146">
        <f t="shared" si="15"/>
        <v>0</v>
      </c>
      <c r="BH20" s="99"/>
      <c r="BI20" s="100">
        <f t="shared" si="85"/>
        <v>0</v>
      </c>
      <c r="BJ20" s="99"/>
      <c r="BK20" s="100">
        <f t="shared" si="86"/>
        <v>0</v>
      </c>
      <c r="BL20" s="99"/>
      <c r="BM20" s="100">
        <f t="shared" si="87"/>
        <v>0</v>
      </c>
      <c r="BN20" s="99"/>
      <c r="BO20" s="100">
        <f t="shared" si="88"/>
        <v>0</v>
      </c>
      <c r="BP20" s="99"/>
      <c r="BQ20" s="100">
        <f t="shared" si="89"/>
        <v>0</v>
      </c>
      <c r="BR20" s="99"/>
      <c r="BS20" s="100">
        <f t="shared" si="90"/>
        <v>0</v>
      </c>
      <c r="BT20" s="99"/>
      <c r="BU20" s="100">
        <f t="shared" si="91"/>
        <v>0</v>
      </c>
      <c r="BV20" s="99"/>
      <c r="BW20" s="100">
        <f t="shared" si="92"/>
        <v>0</v>
      </c>
      <c r="BX20" s="99"/>
      <c r="BY20" s="100">
        <f t="shared" si="93"/>
        <v>0</v>
      </c>
      <c r="BZ20" s="99"/>
      <c r="CA20" s="100">
        <f t="shared" si="94"/>
        <v>0</v>
      </c>
      <c r="CB20" s="99"/>
      <c r="CC20" s="100">
        <f t="shared" si="95"/>
        <v>0</v>
      </c>
      <c r="CD20" s="99"/>
      <c r="CE20" s="100">
        <f t="shared" si="96"/>
        <v>0</v>
      </c>
      <c r="CF20" s="101">
        <f t="shared" si="97"/>
        <v>0</v>
      </c>
      <c r="CG20" s="100">
        <f t="shared" si="97"/>
        <v>0</v>
      </c>
    </row>
    <row r="21" spans="1:85" s="148" customFormat="1" ht="19.899999999999999" customHeight="1" x14ac:dyDescent="0.5">
      <c r="A21" s="94">
        <v>16</v>
      </c>
      <c r="B21" s="95" t="s">
        <v>92</v>
      </c>
      <c r="C21" s="95" t="s">
        <v>77</v>
      </c>
      <c r="D21" s="94">
        <f t="shared" si="69"/>
        <v>19</v>
      </c>
      <c r="E21" s="94">
        <v>0.35</v>
      </c>
      <c r="F21" s="94" t="s">
        <v>81</v>
      </c>
      <c r="G21" s="94">
        <v>900</v>
      </c>
      <c r="H21" s="94"/>
      <c r="I21" s="143">
        <f t="shared" si="70"/>
        <v>0</v>
      </c>
      <c r="J21" s="94"/>
      <c r="K21" s="143">
        <f t="shared" si="71"/>
        <v>0</v>
      </c>
      <c r="L21" s="94"/>
      <c r="M21" s="143">
        <f t="shared" si="72"/>
        <v>0</v>
      </c>
      <c r="N21" s="94"/>
      <c r="O21" s="143">
        <f t="shared" si="73"/>
        <v>0</v>
      </c>
      <c r="P21" s="94"/>
      <c r="Q21" s="143">
        <f t="shared" si="74"/>
        <v>0</v>
      </c>
      <c r="R21" s="94"/>
      <c r="S21" s="143">
        <f t="shared" si="75"/>
        <v>0</v>
      </c>
      <c r="T21" s="94"/>
      <c r="U21" s="143">
        <f t="shared" si="76"/>
        <v>0</v>
      </c>
      <c r="V21" s="94"/>
      <c r="W21" s="143">
        <f t="shared" si="77"/>
        <v>0</v>
      </c>
      <c r="X21" s="94"/>
      <c r="Y21" s="143">
        <f t="shared" si="78"/>
        <v>0</v>
      </c>
      <c r="Z21" s="94"/>
      <c r="AA21" s="143">
        <f t="shared" si="79"/>
        <v>0</v>
      </c>
      <c r="AB21" s="94"/>
      <c r="AC21" s="143">
        <f t="shared" si="80"/>
        <v>0</v>
      </c>
      <c r="AD21" s="94"/>
      <c r="AE21" s="143">
        <f t="shared" si="81"/>
        <v>0</v>
      </c>
      <c r="AF21" s="147">
        <f t="shared" si="82"/>
        <v>0</v>
      </c>
      <c r="AG21" s="146">
        <f t="shared" si="83"/>
        <v>0</v>
      </c>
      <c r="AH21" s="142"/>
      <c r="AI21" s="143">
        <f t="shared" si="84"/>
        <v>0</v>
      </c>
      <c r="AJ21" s="144"/>
      <c r="AK21" s="143">
        <f t="shared" si="84"/>
        <v>0</v>
      </c>
      <c r="AL21" s="145"/>
      <c r="AM21" s="146">
        <f t="shared" si="34"/>
        <v>0</v>
      </c>
      <c r="AN21" s="145"/>
      <c r="AO21" s="146">
        <f t="shared" si="35"/>
        <v>0</v>
      </c>
      <c r="AP21" s="145"/>
      <c r="AQ21" s="146">
        <f t="shared" si="36"/>
        <v>0</v>
      </c>
      <c r="AR21" s="145"/>
      <c r="AS21" s="146">
        <f t="shared" si="37"/>
        <v>0</v>
      </c>
      <c r="AT21" s="145"/>
      <c r="AU21" s="146">
        <f t="shared" si="38"/>
        <v>0</v>
      </c>
      <c r="AV21" s="145"/>
      <c r="AW21" s="146">
        <f t="shared" si="39"/>
        <v>0</v>
      </c>
      <c r="AX21" s="145"/>
      <c r="AY21" s="146">
        <f t="shared" si="40"/>
        <v>0</v>
      </c>
      <c r="AZ21" s="145"/>
      <c r="BA21" s="146">
        <f t="shared" si="41"/>
        <v>0</v>
      </c>
      <c r="BB21" s="145"/>
      <c r="BC21" s="146">
        <f t="shared" si="42"/>
        <v>0</v>
      </c>
      <c r="BD21" s="145"/>
      <c r="BE21" s="146">
        <f t="shared" si="43"/>
        <v>0</v>
      </c>
      <c r="BF21" s="147">
        <f t="shared" ref="BF21:BG90" si="98">SUM(AH21,AJ21,AL21,AN21,AP21,AR21,AT21,AV21,AX21,AZ21,BB21,BD21)</f>
        <v>0</v>
      </c>
      <c r="BG21" s="146">
        <f t="shared" si="98"/>
        <v>0</v>
      </c>
      <c r="BH21" s="99"/>
      <c r="BI21" s="100">
        <f t="shared" si="85"/>
        <v>0</v>
      </c>
      <c r="BJ21" s="99"/>
      <c r="BK21" s="100">
        <f t="shared" si="86"/>
        <v>0</v>
      </c>
      <c r="BL21" s="99"/>
      <c r="BM21" s="100">
        <f t="shared" si="87"/>
        <v>0</v>
      </c>
      <c r="BN21" s="99"/>
      <c r="BO21" s="100">
        <f t="shared" si="88"/>
        <v>0</v>
      </c>
      <c r="BP21" s="99"/>
      <c r="BQ21" s="100">
        <f t="shared" si="89"/>
        <v>0</v>
      </c>
      <c r="BR21" s="99"/>
      <c r="BS21" s="100">
        <f t="shared" si="90"/>
        <v>0</v>
      </c>
      <c r="BT21" s="99"/>
      <c r="BU21" s="100">
        <f t="shared" si="91"/>
        <v>0</v>
      </c>
      <c r="BV21" s="99"/>
      <c r="BW21" s="100">
        <f t="shared" si="92"/>
        <v>0</v>
      </c>
      <c r="BX21" s="99"/>
      <c r="BY21" s="100">
        <f t="shared" si="93"/>
        <v>0</v>
      </c>
      <c r="BZ21" s="99"/>
      <c r="CA21" s="100">
        <f t="shared" si="94"/>
        <v>0</v>
      </c>
      <c r="CB21" s="99"/>
      <c r="CC21" s="100">
        <f t="shared" si="95"/>
        <v>0</v>
      </c>
      <c r="CD21" s="99"/>
      <c r="CE21" s="100">
        <f t="shared" si="96"/>
        <v>0</v>
      </c>
      <c r="CF21" s="101">
        <f t="shared" si="97"/>
        <v>0</v>
      </c>
      <c r="CG21" s="100">
        <f t="shared" si="97"/>
        <v>0</v>
      </c>
    </row>
    <row r="22" spans="1:85" s="148" customFormat="1" ht="19.899999999999999" customHeight="1" x14ac:dyDescent="0.5">
      <c r="A22" s="94">
        <v>17</v>
      </c>
      <c r="B22" s="95" t="s">
        <v>93</v>
      </c>
      <c r="C22" s="95" t="s">
        <v>74</v>
      </c>
      <c r="D22" s="94">
        <f t="shared" si="69"/>
        <v>19</v>
      </c>
      <c r="E22" s="94">
        <v>0.64</v>
      </c>
      <c r="F22" s="94" t="s">
        <v>85</v>
      </c>
      <c r="G22" s="94">
        <v>1350</v>
      </c>
      <c r="H22" s="94"/>
      <c r="I22" s="143">
        <f t="shared" si="70"/>
        <v>0</v>
      </c>
      <c r="J22" s="94"/>
      <c r="K22" s="143">
        <f t="shared" si="71"/>
        <v>0</v>
      </c>
      <c r="L22" s="94"/>
      <c r="M22" s="143">
        <f t="shared" si="72"/>
        <v>0</v>
      </c>
      <c r="N22" s="94"/>
      <c r="O22" s="143">
        <f t="shared" si="73"/>
        <v>0</v>
      </c>
      <c r="P22" s="94"/>
      <c r="Q22" s="143">
        <f t="shared" si="74"/>
        <v>0</v>
      </c>
      <c r="R22" s="94"/>
      <c r="S22" s="143">
        <f t="shared" si="75"/>
        <v>0</v>
      </c>
      <c r="T22" s="94"/>
      <c r="U22" s="143">
        <f t="shared" si="76"/>
        <v>0</v>
      </c>
      <c r="V22" s="94"/>
      <c r="W22" s="143">
        <f t="shared" si="77"/>
        <v>0</v>
      </c>
      <c r="X22" s="94"/>
      <c r="Y22" s="143">
        <f t="shared" si="78"/>
        <v>0</v>
      </c>
      <c r="Z22" s="94"/>
      <c r="AA22" s="143">
        <f t="shared" si="79"/>
        <v>0</v>
      </c>
      <c r="AB22" s="94"/>
      <c r="AC22" s="143">
        <f t="shared" si="80"/>
        <v>0</v>
      </c>
      <c r="AD22" s="94"/>
      <c r="AE22" s="143">
        <f t="shared" si="81"/>
        <v>0</v>
      </c>
      <c r="AF22" s="147">
        <f t="shared" si="82"/>
        <v>0</v>
      </c>
      <c r="AG22" s="146">
        <f t="shared" si="83"/>
        <v>0</v>
      </c>
      <c r="AH22" s="142"/>
      <c r="AI22" s="143">
        <f t="shared" si="84"/>
        <v>0</v>
      </c>
      <c r="AJ22" s="144"/>
      <c r="AK22" s="143">
        <f t="shared" si="84"/>
        <v>0</v>
      </c>
      <c r="AL22" s="145"/>
      <c r="AM22" s="146">
        <f t="shared" si="34"/>
        <v>0</v>
      </c>
      <c r="AN22" s="145"/>
      <c r="AO22" s="146">
        <f t="shared" si="35"/>
        <v>0</v>
      </c>
      <c r="AP22" s="145"/>
      <c r="AQ22" s="146">
        <f t="shared" si="36"/>
        <v>0</v>
      </c>
      <c r="AR22" s="145"/>
      <c r="AS22" s="146">
        <f t="shared" si="37"/>
        <v>0</v>
      </c>
      <c r="AT22" s="145"/>
      <c r="AU22" s="146">
        <f t="shared" si="38"/>
        <v>0</v>
      </c>
      <c r="AV22" s="145"/>
      <c r="AW22" s="146">
        <f t="shared" si="39"/>
        <v>0</v>
      </c>
      <c r="AX22" s="145"/>
      <c r="AY22" s="146">
        <f t="shared" si="40"/>
        <v>0</v>
      </c>
      <c r="AZ22" s="145"/>
      <c r="BA22" s="146">
        <f t="shared" si="41"/>
        <v>0</v>
      </c>
      <c r="BB22" s="145"/>
      <c r="BC22" s="146">
        <f t="shared" si="42"/>
        <v>0</v>
      </c>
      <c r="BD22" s="145"/>
      <c r="BE22" s="146">
        <f t="shared" si="43"/>
        <v>0</v>
      </c>
      <c r="BF22" s="147">
        <f t="shared" si="98"/>
        <v>0</v>
      </c>
      <c r="BG22" s="146">
        <f t="shared" si="98"/>
        <v>0</v>
      </c>
      <c r="BH22" s="99"/>
      <c r="BI22" s="100">
        <f t="shared" si="85"/>
        <v>0</v>
      </c>
      <c r="BJ22" s="99"/>
      <c r="BK22" s="100">
        <f t="shared" si="86"/>
        <v>0</v>
      </c>
      <c r="BL22" s="99"/>
      <c r="BM22" s="100">
        <f t="shared" si="87"/>
        <v>0</v>
      </c>
      <c r="BN22" s="99"/>
      <c r="BO22" s="100">
        <f t="shared" si="88"/>
        <v>0</v>
      </c>
      <c r="BP22" s="99"/>
      <c r="BQ22" s="100">
        <f t="shared" si="89"/>
        <v>0</v>
      </c>
      <c r="BR22" s="99"/>
      <c r="BS22" s="100">
        <f t="shared" si="90"/>
        <v>0</v>
      </c>
      <c r="BT22" s="99"/>
      <c r="BU22" s="100">
        <f t="shared" si="91"/>
        <v>0</v>
      </c>
      <c r="BV22" s="99"/>
      <c r="BW22" s="100">
        <f t="shared" si="92"/>
        <v>0</v>
      </c>
      <c r="BX22" s="99"/>
      <c r="BY22" s="100">
        <f t="shared" si="93"/>
        <v>0</v>
      </c>
      <c r="BZ22" s="99"/>
      <c r="CA22" s="100">
        <f t="shared" si="94"/>
        <v>0</v>
      </c>
      <c r="CB22" s="99"/>
      <c r="CC22" s="100">
        <f t="shared" si="95"/>
        <v>0</v>
      </c>
      <c r="CD22" s="99"/>
      <c r="CE22" s="100">
        <f t="shared" si="96"/>
        <v>0</v>
      </c>
      <c r="CF22" s="101">
        <f t="shared" si="97"/>
        <v>0</v>
      </c>
      <c r="CG22" s="100">
        <f t="shared" si="97"/>
        <v>0</v>
      </c>
    </row>
    <row r="23" spans="1:85" s="148" customFormat="1" ht="19.899999999999999" customHeight="1" x14ac:dyDescent="0.5">
      <c r="A23" s="94">
        <v>18</v>
      </c>
      <c r="B23" s="95" t="s">
        <v>94</v>
      </c>
      <c r="C23" s="95" t="s">
        <v>74</v>
      </c>
      <c r="D23" s="94">
        <f t="shared" si="69"/>
        <v>19</v>
      </c>
      <c r="E23" s="94">
        <v>0.64</v>
      </c>
      <c r="F23" s="94" t="s">
        <v>85</v>
      </c>
      <c r="G23" s="94"/>
      <c r="H23" s="94"/>
      <c r="I23" s="146">
        <f>H23*$E23</f>
        <v>0</v>
      </c>
      <c r="J23" s="94"/>
      <c r="K23" s="146">
        <f>J23*$E23</f>
        <v>0</v>
      </c>
      <c r="L23" s="94"/>
      <c r="M23" s="146">
        <f>L23*$E23</f>
        <v>0</v>
      </c>
      <c r="N23" s="94"/>
      <c r="O23" s="146">
        <f>N23*$E23</f>
        <v>0</v>
      </c>
      <c r="P23" s="94"/>
      <c r="Q23" s="146">
        <f>P23*$E23</f>
        <v>0</v>
      </c>
      <c r="R23" s="94"/>
      <c r="S23" s="146">
        <f>R23*$E23</f>
        <v>0</v>
      </c>
      <c r="T23" s="94"/>
      <c r="U23" s="146">
        <f>T23*$E23</f>
        <v>0</v>
      </c>
      <c r="V23" s="94"/>
      <c r="W23" s="146">
        <f>V23*$E23</f>
        <v>0</v>
      </c>
      <c r="X23" s="94"/>
      <c r="Y23" s="146">
        <f>X23*$E23</f>
        <v>0</v>
      </c>
      <c r="Z23" s="94"/>
      <c r="AA23" s="146">
        <f>Z23*$E23</f>
        <v>0</v>
      </c>
      <c r="AB23" s="94"/>
      <c r="AC23" s="146">
        <f>AB23*$E23</f>
        <v>0</v>
      </c>
      <c r="AD23" s="94"/>
      <c r="AE23" s="146">
        <f>AD23*$E23</f>
        <v>0</v>
      </c>
      <c r="AF23" s="147">
        <f t="shared" si="82"/>
        <v>0</v>
      </c>
      <c r="AG23" s="146">
        <f t="shared" si="83"/>
        <v>0</v>
      </c>
      <c r="AH23" s="145"/>
      <c r="AI23" s="146">
        <f>AH23*$E23</f>
        <v>0</v>
      </c>
      <c r="AJ23" s="145"/>
      <c r="AK23" s="146">
        <f t="shared" si="34"/>
        <v>0</v>
      </c>
      <c r="AL23" s="145"/>
      <c r="AM23" s="146">
        <f t="shared" si="34"/>
        <v>0</v>
      </c>
      <c r="AN23" s="145"/>
      <c r="AO23" s="146">
        <f t="shared" si="35"/>
        <v>0</v>
      </c>
      <c r="AP23" s="145"/>
      <c r="AQ23" s="146">
        <f t="shared" si="36"/>
        <v>0</v>
      </c>
      <c r="AR23" s="145"/>
      <c r="AS23" s="146">
        <f t="shared" si="37"/>
        <v>0</v>
      </c>
      <c r="AT23" s="145"/>
      <c r="AU23" s="146">
        <f t="shared" si="38"/>
        <v>0</v>
      </c>
      <c r="AV23" s="145"/>
      <c r="AW23" s="146">
        <f t="shared" si="39"/>
        <v>0</v>
      </c>
      <c r="AX23" s="145"/>
      <c r="AY23" s="146">
        <f t="shared" si="40"/>
        <v>0</v>
      </c>
      <c r="AZ23" s="145"/>
      <c r="BA23" s="146">
        <f t="shared" si="41"/>
        <v>0</v>
      </c>
      <c r="BB23" s="145"/>
      <c r="BC23" s="146">
        <f t="shared" si="42"/>
        <v>0</v>
      </c>
      <c r="BD23" s="145"/>
      <c r="BE23" s="146">
        <f t="shared" si="43"/>
        <v>0</v>
      </c>
      <c r="BF23" s="147">
        <f t="shared" si="98"/>
        <v>0</v>
      </c>
      <c r="BG23" s="146">
        <f t="shared" si="98"/>
        <v>0</v>
      </c>
      <c r="BH23" s="99"/>
      <c r="BI23" s="100">
        <f>BH23*$E23</f>
        <v>0</v>
      </c>
      <c r="BJ23" s="99"/>
      <c r="BK23" s="100">
        <f t="shared" si="86"/>
        <v>0</v>
      </c>
      <c r="BL23" s="99"/>
      <c r="BM23" s="100">
        <f t="shared" si="87"/>
        <v>0</v>
      </c>
      <c r="BN23" s="99"/>
      <c r="BO23" s="100">
        <f t="shared" si="88"/>
        <v>0</v>
      </c>
      <c r="BP23" s="99"/>
      <c r="BQ23" s="100">
        <f t="shared" si="89"/>
        <v>0</v>
      </c>
      <c r="BR23" s="99"/>
      <c r="BS23" s="100">
        <f t="shared" si="90"/>
        <v>0</v>
      </c>
      <c r="BT23" s="99"/>
      <c r="BU23" s="100">
        <f t="shared" si="91"/>
        <v>0</v>
      </c>
      <c r="BV23" s="99"/>
      <c r="BW23" s="100">
        <f t="shared" si="92"/>
        <v>0</v>
      </c>
      <c r="BX23" s="99"/>
      <c r="BY23" s="100">
        <f t="shared" si="93"/>
        <v>0</v>
      </c>
      <c r="BZ23" s="99"/>
      <c r="CA23" s="100">
        <f t="shared" si="94"/>
        <v>0</v>
      </c>
      <c r="CB23" s="99"/>
      <c r="CC23" s="100">
        <f t="shared" si="95"/>
        <v>0</v>
      </c>
      <c r="CD23" s="99"/>
      <c r="CE23" s="100">
        <f t="shared" si="96"/>
        <v>0</v>
      </c>
      <c r="CF23" s="101">
        <f t="shared" si="97"/>
        <v>0</v>
      </c>
      <c r="CG23" s="100">
        <f t="shared" si="97"/>
        <v>0</v>
      </c>
    </row>
    <row r="24" spans="1:85" s="148" customFormat="1" ht="19.899999999999999" customHeight="1" x14ac:dyDescent="0.5">
      <c r="A24" s="94">
        <v>19</v>
      </c>
      <c r="B24" s="95" t="s">
        <v>95</v>
      </c>
      <c r="C24" s="95" t="s">
        <v>74</v>
      </c>
      <c r="D24" s="94">
        <f t="shared" si="69"/>
        <v>19</v>
      </c>
      <c r="E24" s="94">
        <v>0.64</v>
      </c>
      <c r="F24" s="94" t="s">
        <v>85</v>
      </c>
      <c r="G24" s="94"/>
      <c r="H24" s="94"/>
      <c r="I24" s="146">
        <f t="shared" si="19"/>
        <v>0</v>
      </c>
      <c r="J24" s="94"/>
      <c r="K24" s="146">
        <f t="shared" si="20"/>
        <v>0</v>
      </c>
      <c r="L24" s="94"/>
      <c r="M24" s="146">
        <f t="shared" si="21"/>
        <v>0</v>
      </c>
      <c r="N24" s="94"/>
      <c r="O24" s="146">
        <f t="shared" si="22"/>
        <v>0</v>
      </c>
      <c r="P24" s="94"/>
      <c r="Q24" s="146">
        <f t="shared" si="23"/>
        <v>0</v>
      </c>
      <c r="R24" s="94"/>
      <c r="S24" s="146">
        <f t="shared" si="24"/>
        <v>0</v>
      </c>
      <c r="T24" s="94"/>
      <c r="U24" s="146">
        <f t="shared" si="25"/>
        <v>0</v>
      </c>
      <c r="V24" s="94"/>
      <c r="W24" s="146">
        <f t="shared" si="26"/>
        <v>0</v>
      </c>
      <c r="X24" s="94"/>
      <c r="Y24" s="146">
        <f t="shared" si="27"/>
        <v>0</v>
      </c>
      <c r="Z24" s="94"/>
      <c r="AA24" s="146">
        <f t="shared" si="28"/>
        <v>0</v>
      </c>
      <c r="AB24" s="94"/>
      <c r="AC24" s="146">
        <f t="shared" si="29"/>
        <v>0</v>
      </c>
      <c r="AD24" s="94"/>
      <c r="AE24" s="146">
        <f t="shared" si="30"/>
        <v>0</v>
      </c>
      <c r="AF24" s="147">
        <f t="shared" si="82"/>
        <v>0</v>
      </c>
      <c r="AG24" s="146">
        <f t="shared" si="83"/>
        <v>0</v>
      </c>
      <c r="AH24" s="145"/>
      <c r="AI24" s="146">
        <f t="shared" si="33"/>
        <v>0</v>
      </c>
      <c r="AJ24" s="145"/>
      <c r="AK24" s="146">
        <f t="shared" si="34"/>
        <v>0</v>
      </c>
      <c r="AL24" s="145"/>
      <c r="AM24" s="146">
        <f t="shared" si="34"/>
        <v>0</v>
      </c>
      <c r="AN24" s="145"/>
      <c r="AO24" s="146">
        <f t="shared" si="35"/>
        <v>0</v>
      </c>
      <c r="AP24" s="145"/>
      <c r="AQ24" s="146">
        <f t="shared" si="36"/>
        <v>0</v>
      </c>
      <c r="AR24" s="145"/>
      <c r="AS24" s="146">
        <f t="shared" si="37"/>
        <v>0</v>
      </c>
      <c r="AT24" s="145"/>
      <c r="AU24" s="146">
        <f t="shared" si="38"/>
        <v>0</v>
      </c>
      <c r="AV24" s="145"/>
      <c r="AW24" s="146">
        <f t="shared" si="39"/>
        <v>0</v>
      </c>
      <c r="AX24" s="145"/>
      <c r="AY24" s="146">
        <f t="shared" si="40"/>
        <v>0</v>
      </c>
      <c r="AZ24" s="145"/>
      <c r="BA24" s="146">
        <f t="shared" si="41"/>
        <v>0</v>
      </c>
      <c r="BB24" s="145"/>
      <c r="BC24" s="146">
        <f t="shared" si="42"/>
        <v>0</v>
      </c>
      <c r="BD24" s="145"/>
      <c r="BE24" s="146">
        <f t="shared" si="43"/>
        <v>0</v>
      </c>
      <c r="BF24" s="147">
        <f t="shared" si="98"/>
        <v>0</v>
      </c>
      <c r="BG24" s="146">
        <f t="shared" si="98"/>
        <v>0</v>
      </c>
      <c r="BH24" s="99"/>
      <c r="BI24" s="100">
        <f t="shared" ref="BI24" si="99">BH24*$E24</f>
        <v>0</v>
      </c>
      <c r="BJ24" s="99"/>
      <c r="BK24" s="100">
        <f t="shared" si="86"/>
        <v>0</v>
      </c>
      <c r="BL24" s="99"/>
      <c r="BM24" s="100">
        <f t="shared" si="87"/>
        <v>0</v>
      </c>
      <c r="BN24" s="99"/>
      <c r="BO24" s="100">
        <f t="shared" si="88"/>
        <v>0</v>
      </c>
      <c r="BP24" s="99"/>
      <c r="BQ24" s="100">
        <f t="shared" si="89"/>
        <v>0</v>
      </c>
      <c r="BR24" s="99"/>
      <c r="BS24" s="100">
        <f t="shared" si="90"/>
        <v>0</v>
      </c>
      <c r="BT24" s="99"/>
      <c r="BU24" s="100">
        <f t="shared" si="91"/>
        <v>0</v>
      </c>
      <c r="BV24" s="99"/>
      <c r="BW24" s="100">
        <f t="shared" si="92"/>
        <v>0</v>
      </c>
      <c r="BX24" s="99"/>
      <c r="BY24" s="100">
        <f t="shared" si="93"/>
        <v>0</v>
      </c>
      <c r="BZ24" s="99"/>
      <c r="CA24" s="100">
        <f t="shared" si="94"/>
        <v>0</v>
      </c>
      <c r="CB24" s="99"/>
      <c r="CC24" s="100">
        <f t="shared" si="95"/>
        <v>0</v>
      </c>
      <c r="CD24" s="99"/>
      <c r="CE24" s="100">
        <f t="shared" si="96"/>
        <v>0</v>
      </c>
      <c r="CF24" s="101">
        <f t="shared" si="97"/>
        <v>0</v>
      </c>
      <c r="CG24" s="100">
        <f t="shared" si="97"/>
        <v>0</v>
      </c>
    </row>
    <row r="25" spans="1:85" s="148" customFormat="1" ht="19.899999999999999" customHeight="1" x14ac:dyDescent="0.5">
      <c r="A25" s="94"/>
      <c r="B25" s="95"/>
      <c r="C25" s="95"/>
      <c r="D25" s="94"/>
      <c r="E25" s="94"/>
      <c r="F25" s="94"/>
      <c r="G25" s="94"/>
      <c r="H25" s="94"/>
      <c r="I25" s="146"/>
      <c r="J25" s="94"/>
      <c r="K25" s="146"/>
      <c r="L25" s="94"/>
      <c r="M25" s="146"/>
      <c r="N25" s="94"/>
      <c r="O25" s="146"/>
      <c r="P25" s="94"/>
      <c r="Q25" s="146"/>
      <c r="R25" s="94"/>
      <c r="S25" s="146"/>
      <c r="T25" s="94"/>
      <c r="U25" s="146"/>
      <c r="V25" s="94"/>
      <c r="W25" s="146"/>
      <c r="X25" s="94"/>
      <c r="Y25" s="146"/>
      <c r="Z25" s="94"/>
      <c r="AA25" s="146"/>
      <c r="AB25" s="94"/>
      <c r="AC25" s="146"/>
      <c r="AD25" s="94"/>
      <c r="AE25" s="146"/>
      <c r="AF25" s="147"/>
      <c r="AG25" s="146"/>
      <c r="AH25" s="145"/>
      <c r="AI25" s="146"/>
      <c r="AJ25" s="145"/>
      <c r="AK25" s="146"/>
      <c r="AL25" s="145"/>
      <c r="AM25" s="146"/>
      <c r="AN25" s="145"/>
      <c r="AO25" s="146"/>
      <c r="AP25" s="145"/>
      <c r="AQ25" s="146"/>
      <c r="AR25" s="145"/>
      <c r="AS25" s="146"/>
      <c r="AT25" s="145"/>
      <c r="AU25" s="146"/>
      <c r="AV25" s="145"/>
      <c r="AW25" s="146"/>
      <c r="AX25" s="145"/>
      <c r="AY25" s="146"/>
      <c r="AZ25" s="145"/>
      <c r="BA25" s="146"/>
      <c r="BB25" s="145"/>
      <c r="BC25" s="146"/>
      <c r="BD25" s="145"/>
      <c r="BE25" s="146"/>
      <c r="BF25" s="147"/>
      <c r="BG25" s="146"/>
      <c r="BH25" s="99"/>
      <c r="BI25" s="100"/>
      <c r="BJ25" s="99"/>
      <c r="BK25" s="100"/>
      <c r="BL25" s="99"/>
      <c r="BM25" s="100"/>
      <c r="BN25" s="99"/>
      <c r="BO25" s="100"/>
      <c r="BP25" s="99"/>
      <c r="BQ25" s="100"/>
      <c r="BR25" s="99"/>
      <c r="BS25" s="100"/>
      <c r="BT25" s="99"/>
      <c r="BU25" s="100"/>
      <c r="BV25" s="99"/>
      <c r="BW25" s="100"/>
      <c r="BX25" s="99"/>
      <c r="BY25" s="100"/>
      <c r="BZ25" s="99"/>
      <c r="CA25" s="100"/>
      <c r="CB25" s="99"/>
      <c r="CC25" s="100"/>
      <c r="CD25" s="99"/>
      <c r="CE25" s="100"/>
      <c r="CF25" s="101"/>
      <c r="CG25" s="100"/>
    </row>
    <row r="26" spans="1:85" s="148" customFormat="1" ht="19.899999999999999" customHeight="1" x14ac:dyDescent="0.5">
      <c r="A26" s="94">
        <v>20</v>
      </c>
      <c r="B26" s="95" t="s">
        <v>96</v>
      </c>
      <c r="C26" s="95" t="s">
        <v>77</v>
      </c>
      <c r="D26" s="94">
        <f>RANK(BF26,$BF$4:$BF$147)</f>
        <v>19</v>
      </c>
      <c r="E26" s="94">
        <v>1</v>
      </c>
      <c r="F26" s="94" t="s">
        <v>75</v>
      </c>
      <c r="G26" s="94"/>
      <c r="H26" s="94"/>
      <c r="I26" s="146">
        <f t="shared" si="19"/>
        <v>0</v>
      </c>
      <c r="J26" s="94"/>
      <c r="K26" s="146">
        <f t="shared" si="20"/>
        <v>0</v>
      </c>
      <c r="L26" s="94"/>
      <c r="M26" s="146">
        <f t="shared" si="21"/>
        <v>0</v>
      </c>
      <c r="N26" s="94"/>
      <c r="O26" s="146">
        <f t="shared" si="22"/>
        <v>0</v>
      </c>
      <c r="P26" s="94"/>
      <c r="Q26" s="146">
        <f t="shared" si="23"/>
        <v>0</v>
      </c>
      <c r="R26" s="94"/>
      <c r="S26" s="146">
        <f t="shared" si="24"/>
        <v>0</v>
      </c>
      <c r="T26" s="94"/>
      <c r="U26" s="146">
        <f t="shared" si="25"/>
        <v>0</v>
      </c>
      <c r="V26" s="94"/>
      <c r="W26" s="146">
        <f t="shared" si="26"/>
        <v>0</v>
      </c>
      <c r="X26" s="94"/>
      <c r="Y26" s="146">
        <f t="shared" si="27"/>
        <v>0</v>
      </c>
      <c r="Z26" s="94"/>
      <c r="AA26" s="146">
        <f t="shared" si="28"/>
        <v>0</v>
      </c>
      <c r="AB26" s="94"/>
      <c r="AC26" s="146">
        <f t="shared" si="29"/>
        <v>0</v>
      </c>
      <c r="AD26" s="94"/>
      <c r="AE26" s="146">
        <f t="shared" si="30"/>
        <v>0</v>
      </c>
      <c r="AF26" s="147">
        <f t="shared" ref="AF26:AF29" si="100">SUM(H26,J26,L26,N26,P26,R26,T26,V26,X26,Z26,AB26,AD26)</f>
        <v>0</v>
      </c>
      <c r="AG26" s="146">
        <f t="shared" ref="AG26:AG29" si="101">SUM(I26,K26,M26,O26,Q26,S26,U26,W26,Y26,AA26,AC26,AE26)</f>
        <v>0</v>
      </c>
      <c r="AH26" s="145"/>
      <c r="AI26" s="146">
        <f t="shared" si="33"/>
        <v>0</v>
      </c>
      <c r="AJ26" s="145"/>
      <c r="AK26" s="146">
        <f t="shared" si="34"/>
        <v>0</v>
      </c>
      <c r="AL26" s="145"/>
      <c r="AM26" s="146">
        <f t="shared" si="34"/>
        <v>0</v>
      </c>
      <c r="AN26" s="145"/>
      <c r="AO26" s="146">
        <f t="shared" si="35"/>
        <v>0</v>
      </c>
      <c r="AP26" s="145"/>
      <c r="AQ26" s="146">
        <f t="shared" si="36"/>
        <v>0</v>
      </c>
      <c r="AR26" s="145"/>
      <c r="AS26" s="146">
        <f t="shared" si="37"/>
        <v>0</v>
      </c>
      <c r="AT26" s="145"/>
      <c r="AU26" s="146">
        <f t="shared" si="38"/>
        <v>0</v>
      </c>
      <c r="AV26" s="145"/>
      <c r="AW26" s="146">
        <f t="shared" si="39"/>
        <v>0</v>
      </c>
      <c r="AX26" s="145"/>
      <c r="AY26" s="146">
        <f t="shared" si="40"/>
        <v>0</v>
      </c>
      <c r="AZ26" s="145"/>
      <c r="BA26" s="146">
        <f t="shared" si="41"/>
        <v>0</v>
      </c>
      <c r="BB26" s="145"/>
      <c r="BC26" s="146">
        <f t="shared" si="42"/>
        <v>0</v>
      </c>
      <c r="BD26" s="145"/>
      <c r="BE26" s="146">
        <f t="shared" si="43"/>
        <v>0</v>
      </c>
      <c r="BF26" s="147">
        <f t="shared" si="98"/>
        <v>0</v>
      </c>
      <c r="BG26" s="146">
        <f t="shared" si="98"/>
        <v>0</v>
      </c>
      <c r="BH26" s="99"/>
      <c r="BI26" s="100">
        <f t="shared" ref="BI26:BI29" si="102">BH26*$E26</f>
        <v>0</v>
      </c>
      <c r="BJ26" s="99"/>
      <c r="BK26" s="100">
        <f t="shared" ref="BK26:BK29" si="103">BJ26*$E26</f>
        <v>0</v>
      </c>
      <c r="BL26" s="99"/>
      <c r="BM26" s="100">
        <f t="shared" ref="BM26:BM29" si="104">BL26*$E26</f>
        <v>0</v>
      </c>
      <c r="BN26" s="99"/>
      <c r="BO26" s="100">
        <f t="shared" ref="BO26:BO29" si="105">BN26*$E26</f>
        <v>0</v>
      </c>
      <c r="BP26" s="99"/>
      <c r="BQ26" s="100">
        <f t="shared" ref="BQ26:BQ29" si="106">BP26*$E26</f>
        <v>0</v>
      </c>
      <c r="BR26" s="99"/>
      <c r="BS26" s="100">
        <f t="shared" ref="BS26:BS29" si="107">BR26*$E26</f>
        <v>0</v>
      </c>
      <c r="BT26" s="99"/>
      <c r="BU26" s="100">
        <f t="shared" ref="BU26:BU29" si="108">BT26*$E26</f>
        <v>0</v>
      </c>
      <c r="BV26" s="99"/>
      <c r="BW26" s="100">
        <f t="shared" ref="BW26:BW29" si="109">BV26*$E26</f>
        <v>0</v>
      </c>
      <c r="BX26" s="99"/>
      <c r="BY26" s="100">
        <f t="shared" ref="BY26:BY29" si="110">BX26*$E26</f>
        <v>0</v>
      </c>
      <c r="BZ26" s="99"/>
      <c r="CA26" s="100">
        <f t="shared" ref="CA26:CA29" si="111">BZ26*$E26</f>
        <v>0</v>
      </c>
      <c r="CB26" s="99"/>
      <c r="CC26" s="100">
        <f t="shared" ref="CC26:CC29" si="112">CB26*$E26</f>
        <v>0</v>
      </c>
      <c r="CD26" s="99"/>
      <c r="CE26" s="100">
        <f t="shared" ref="CE26:CE29" si="113">CD26*$E26</f>
        <v>0</v>
      </c>
      <c r="CF26" s="101">
        <f t="shared" ref="CF26:CG29" si="114">SUM(BH26,BJ26,BL26,BN26,BP26,BR26,BT26,BV26,BX26,BZ26,CB26,CD26)</f>
        <v>0</v>
      </c>
      <c r="CG26" s="100">
        <f t="shared" si="114"/>
        <v>0</v>
      </c>
    </row>
    <row r="27" spans="1:85" s="148" customFormat="1" ht="19.899999999999999" customHeight="1" x14ac:dyDescent="0.5">
      <c r="A27" s="94">
        <v>21</v>
      </c>
      <c r="B27" s="95" t="s">
        <v>97</v>
      </c>
      <c r="C27" s="95" t="s">
        <v>77</v>
      </c>
      <c r="D27" s="94">
        <f>RANK(BF27,$BF$4:$BF$147)</f>
        <v>19</v>
      </c>
      <c r="E27" s="94">
        <v>0.6</v>
      </c>
      <c r="F27" s="94" t="s">
        <v>98</v>
      </c>
      <c r="G27" s="94"/>
      <c r="H27" s="94"/>
      <c r="I27" s="146">
        <f t="shared" si="19"/>
        <v>0</v>
      </c>
      <c r="J27" s="94"/>
      <c r="K27" s="146">
        <f t="shared" si="20"/>
        <v>0</v>
      </c>
      <c r="L27" s="94"/>
      <c r="M27" s="146">
        <f t="shared" si="21"/>
        <v>0</v>
      </c>
      <c r="N27" s="94"/>
      <c r="O27" s="146">
        <f t="shared" si="22"/>
        <v>0</v>
      </c>
      <c r="P27" s="94"/>
      <c r="Q27" s="146">
        <f t="shared" si="23"/>
        <v>0</v>
      </c>
      <c r="R27" s="94"/>
      <c r="S27" s="146">
        <f t="shared" si="24"/>
        <v>0</v>
      </c>
      <c r="T27" s="94"/>
      <c r="U27" s="146">
        <f t="shared" si="25"/>
        <v>0</v>
      </c>
      <c r="V27" s="94"/>
      <c r="W27" s="146">
        <f t="shared" si="26"/>
        <v>0</v>
      </c>
      <c r="X27" s="94"/>
      <c r="Y27" s="146">
        <f t="shared" si="27"/>
        <v>0</v>
      </c>
      <c r="Z27" s="94"/>
      <c r="AA27" s="146">
        <f t="shared" si="28"/>
        <v>0</v>
      </c>
      <c r="AB27" s="94"/>
      <c r="AC27" s="146">
        <f t="shared" si="29"/>
        <v>0</v>
      </c>
      <c r="AD27" s="94"/>
      <c r="AE27" s="146">
        <f t="shared" si="30"/>
        <v>0</v>
      </c>
      <c r="AF27" s="147">
        <f t="shared" si="100"/>
        <v>0</v>
      </c>
      <c r="AG27" s="146">
        <f t="shared" si="101"/>
        <v>0</v>
      </c>
      <c r="AH27" s="99"/>
      <c r="AI27" s="146">
        <f t="shared" si="33"/>
        <v>0</v>
      </c>
      <c r="AJ27" s="145"/>
      <c r="AK27" s="146">
        <f t="shared" si="34"/>
        <v>0</v>
      </c>
      <c r="AL27" s="145"/>
      <c r="AM27" s="146">
        <f t="shared" si="34"/>
        <v>0</v>
      </c>
      <c r="AN27" s="145"/>
      <c r="AO27" s="146">
        <f t="shared" si="35"/>
        <v>0</v>
      </c>
      <c r="AP27" s="145"/>
      <c r="AQ27" s="146">
        <f t="shared" si="36"/>
        <v>0</v>
      </c>
      <c r="AR27" s="145"/>
      <c r="AS27" s="146">
        <f t="shared" si="37"/>
        <v>0</v>
      </c>
      <c r="AT27" s="145"/>
      <c r="AU27" s="146">
        <f t="shared" si="38"/>
        <v>0</v>
      </c>
      <c r="AV27" s="145"/>
      <c r="AW27" s="146">
        <f t="shared" si="39"/>
        <v>0</v>
      </c>
      <c r="AX27" s="145"/>
      <c r="AY27" s="146">
        <f t="shared" si="40"/>
        <v>0</v>
      </c>
      <c r="AZ27" s="145"/>
      <c r="BA27" s="146">
        <f t="shared" si="41"/>
        <v>0</v>
      </c>
      <c r="BB27" s="145"/>
      <c r="BC27" s="146">
        <f t="shared" si="42"/>
        <v>0</v>
      </c>
      <c r="BD27" s="145"/>
      <c r="BE27" s="146">
        <f t="shared" si="43"/>
        <v>0</v>
      </c>
      <c r="BF27" s="147">
        <f t="shared" si="98"/>
        <v>0</v>
      </c>
      <c r="BG27" s="146">
        <f t="shared" si="98"/>
        <v>0</v>
      </c>
      <c r="BH27" s="99"/>
      <c r="BI27" s="100">
        <f t="shared" si="102"/>
        <v>0</v>
      </c>
      <c r="BJ27" s="99"/>
      <c r="BK27" s="100">
        <f t="shared" si="103"/>
        <v>0</v>
      </c>
      <c r="BL27" s="99"/>
      <c r="BM27" s="100">
        <f t="shared" si="104"/>
        <v>0</v>
      </c>
      <c r="BN27" s="99"/>
      <c r="BO27" s="100">
        <f t="shared" si="105"/>
        <v>0</v>
      </c>
      <c r="BP27" s="99"/>
      <c r="BQ27" s="100">
        <f t="shared" si="106"/>
        <v>0</v>
      </c>
      <c r="BR27" s="99"/>
      <c r="BS27" s="100">
        <f t="shared" si="107"/>
        <v>0</v>
      </c>
      <c r="BT27" s="99"/>
      <c r="BU27" s="100">
        <f t="shared" si="108"/>
        <v>0</v>
      </c>
      <c r="BV27" s="99"/>
      <c r="BW27" s="100">
        <f t="shared" si="109"/>
        <v>0</v>
      </c>
      <c r="BX27" s="99"/>
      <c r="BY27" s="100">
        <f t="shared" si="110"/>
        <v>0</v>
      </c>
      <c r="BZ27" s="99"/>
      <c r="CA27" s="100">
        <f t="shared" si="111"/>
        <v>0</v>
      </c>
      <c r="CB27" s="99"/>
      <c r="CC27" s="100">
        <f t="shared" si="112"/>
        <v>0</v>
      </c>
      <c r="CD27" s="99"/>
      <c r="CE27" s="100">
        <f t="shared" si="113"/>
        <v>0</v>
      </c>
      <c r="CF27" s="101">
        <f t="shared" si="114"/>
        <v>0</v>
      </c>
      <c r="CG27" s="100">
        <f t="shared" si="114"/>
        <v>0</v>
      </c>
    </row>
    <row r="28" spans="1:85" s="148" customFormat="1" ht="19.899999999999999" customHeight="1" x14ac:dyDescent="0.5">
      <c r="A28" s="94">
        <v>22</v>
      </c>
      <c r="B28" s="95" t="s">
        <v>99</v>
      </c>
      <c r="C28" s="95" t="s">
        <v>74</v>
      </c>
      <c r="D28" s="94">
        <f>RANK(BF28,$BF$4:$BF$147)</f>
        <v>11</v>
      </c>
      <c r="E28" s="94">
        <v>0.64</v>
      </c>
      <c r="F28" s="94" t="s">
        <v>85</v>
      </c>
      <c r="G28" s="94">
        <v>1700</v>
      </c>
      <c r="H28" s="94">
        <v>294</v>
      </c>
      <c r="I28" s="143">
        <f t="shared" si="19"/>
        <v>188.16</v>
      </c>
      <c r="J28" s="94">
        <v>196</v>
      </c>
      <c r="K28" s="143">
        <f t="shared" si="20"/>
        <v>125.44</v>
      </c>
      <c r="L28" s="94">
        <v>140</v>
      </c>
      <c r="M28" s="143">
        <f t="shared" si="21"/>
        <v>89.600000000000009</v>
      </c>
      <c r="N28" s="94">
        <v>126</v>
      </c>
      <c r="O28" s="143">
        <f t="shared" si="22"/>
        <v>80.64</v>
      </c>
      <c r="P28" s="94">
        <v>252</v>
      </c>
      <c r="Q28" s="143">
        <f t="shared" si="23"/>
        <v>161.28</v>
      </c>
      <c r="R28" s="94">
        <v>238</v>
      </c>
      <c r="S28" s="143">
        <f t="shared" si="24"/>
        <v>152.32</v>
      </c>
      <c r="T28" s="94">
        <v>56</v>
      </c>
      <c r="U28" s="143">
        <f t="shared" si="25"/>
        <v>35.840000000000003</v>
      </c>
      <c r="V28" s="94">
        <v>182</v>
      </c>
      <c r="W28" s="143">
        <f t="shared" si="26"/>
        <v>116.48</v>
      </c>
      <c r="X28" s="94">
        <v>182</v>
      </c>
      <c r="Y28" s="143">
        <f t="shared" si="27"/>
        <v>116.48</v>
      </c>
      <c r="Z28" s="94">
        <v>28</v>
      </c>
      <c r="AA28" s="143">
        <f t="shared" si="28"/>
        <v>17.920000000000002</v>
      </c>
      <c r="AB28" s="94">
        <v>98</v>
      </c>
      <c r="AC28" s="143">
        <f t="shared" si="29"/>
        <v>62.72</v>
      </c>
      <c r="AD28" s="94">
        <v>146</v>
      </c>
      <c r="AE28" s="143">
        <f t="shared" si="30"/>
        <v>93.44</v>
      </c>
      <c r="AF28" s="147">
        <f t="shared" si="100"/>
        <v>1938</v>
      </c>
      <c r="AG28" s="146">
        <f t="shared" si="101"/>
        <v>1240.3200000000002</v>
      </c>
      <c r="AH28" s="142">
        <v>560</v>
      </c>
      <c r="AI28" s="143">
        <f t="shared" si="33"/>
        <v>358.40000000000003</v>
      </c>
      <c r="AJ28" s="144">
        <v>42</v>
      </c>
      <c r="AK28" s="143">
        <f t="shared" si="33"/>
        <v>26.88</v>
      </c>
      <c r="AL28" s="145">
        <v>84</v>
      </c>
      <c r="AM28" s="146">
        <f t="shared" si="34"/>
        <v>53.76</v>
      </c>
      <c r="AN28" s="145">
        <v>70</v>
      </c>
      <c r="AO28" s="146">
        <f t="shared" si="35"/>
        <v>44.800000000000004</v>
      </c>
      <c r="AP28" s="145">
        <v>70</v>
      </c>
      <c r="AQ28" s="146">
        <f t="shared" si="36"/>
        <v>44.800000000000004</v>
      </c>
      <c r="AR28" s="145">
        <v>14</v>
      </c>
      <c r="AS28" s="146">
        <f t="shared" si="37"/>
        <v>8.9600000000000009</v>
      </c>
      <c r="AT28" s="145">
        <v>210</v>
      </c>
      <c r="AU28" s="146">
        <f t="shared" si="38"/>
        <v>134.4</v>
      </c>
      <c r="AV28" s="145">
        <v>70</v>
      </c>
      <c r="AW28" s="146">
        <f t="shared" si="39"/>
        <v>44.800000000000004</v>
      </c>
      <c r="AX28" s="145">
        <v>140</v>
      </c>
      <c r="AY28" s="146">
        <f t="shared" si="40"/>
        <v>89.600000000000009</v>
      </c>
      <c r="AZ28" s="145">
        <v>140</v>
      </c>
      <c r="BA28" s="146">
        <f t="shared" si="41"/>
        <v>89.600000000000009</v>
      </c>
      <c r="BB28" s="145">
        <v>210</v>
      </c>
      <c r="BC28" s="146">
        <f t="shared" si="42"/>
        <v>134.4</v>
      </c>
      <c r="BD28" s="145"/>
      <c r="BE28" s="146">
        <f t="shared" si="43"/>
        <v>0</v>
      </c>
      <c r="BF28" s="147">
        <f t="shared" si="98"/>
        <v>1610</v>
      </c>
      <c r="BG28" s="146">
        <f t="shared" si="98"/>
        <v>1030.4000000000001</v>
      </c>
      <c r="BH28" s="99">
        <v>168</v>
      </c>
      <c r="BI28" s="97">
        <f t="shared" si="102"/>
        <v>107.52</v>
      </c>
      <c r="BJ28" s="99">
        <v>28</v>
      </c>
      <c r="BK28" s="97">
        <f t="shared" si="103"/>
        <v>17.920000000000002</v>
      </c>
      <c r="BL28" s="99"/>
      <c r="BM28" s="100">
        <f t="shared" si="104"/>
        <v>0</v>
      </c>
      <c r="BN28" s="99"/>
      <c r="BO28" s="100">
        <f t="shared" si="105"/>
        <v>0</v>
      </c>
      <c r="BP28" s="99"/>
      <c r="BQ28" s="100">
        <f t="shared" si="106"/>
        <v>0</v>
      </c>
      <c r="BR28" s="99"/>
      <c r="BS28" s="100">
        <f t="shared" si="107"/>
        <v>0</v>
      </c>
      <c r="BT28" s="99"/>
      <c r="BU28" s="100">
        <f t="shared" si="108"/>
        <v>0</v>
      </c>
      <c r="BV28" s="99"/>
      <c r="BW28" s="100">
        <f t="shared" si="109"/>
        <v>0</v>
      </c>
      <c r="BX28" s="99"/>
      <c r="BY28" s="100">
        <f t="shared" si="110"/>
        <v>0</v>
      </c>
      <c r="BZ28" s="99"/>
      <c r="CA28" s="100">
        <f t="shared" si="111"/>
        <v>0</v>
      </c>
      <c r="CB28" s="99"/>
      <c r="CC28" s="100">
        <f t="shared" si="112"/>
        <v>0</v>
      </c>
      <c r="CD28" s="99"/>
      <c r="CE28" s="100">
        <f t="shared" si="113"/>
        <v>0</v>
      </c>
      <c r="CF28" s="101">
        <f t="shared" si="114"/>
        <v>196</v>
      </c>
      <c r="CG28" s="100">
        <f t="shared" si="114"/>
        <v>125.44</v>
      </c>
    </row>
    <row r="29" spans="1:85" s="148" customFormat="1" ht="19.899999999999999" customHeight="1" x14ac:dyDescent="0.5">
      <c r="A29" s="94">
        <v>23</v>
      </c>
      <c r="B29" s="95" t="s">
        <v>100</v>
      </c>
      <c r="C29" s="95" t="s">
        <v>74</v>
      </c>
      <c r="D29" s="94">
        <f>RANK(BF29,$BF$4:$BF$147)</f>
        <v>19</v>
      </c>
      <c r="E29" s="94">
        <v>0.7</v>
      </c>
      <c r="F29" s="94" t="s">
        <v>85</v>
      </c>
      <c r="G29" s="94"/>
      <c r="H29" s="94"/>
      <c r="I29" s="146">
        <f t="shared" si="19"/>
        <v>0</v>
      </c>
      <c r="J29" s="94"/>
      <c r="K29" s="146">
        <f t="shared" si="20"/>
        <v>0</v>
      </c>
      <c r="L29" s="94"/>
      <c r="M29" s="146">
        <f t="shared" si="21"/>
        <v>0</v>
      </c>
      <c r="N29" s="94"/>
      <c r="O29" s="146">
        <f t="shared" si="22"/>
        <v>0</v>
      </c>
      <c r="P29" s="94"/>
      <c r="Q29" s="146">
        <f t="shared" si="23"/>
        <v>0</v>
      </c>
      <c r="R29" s="94"/>
      <c r="S29" s="146">
        <f t="shared" si="24"/>
        <v>0</v>
      </c>
      <c r="T29" s="94"/>
      <c r="U29" s="146">
        <f t="shared" si="25"/>
        <v>0</v>
      </c>
      <c r="V29" s="94"/>
      <c r="W29" s="146">
        <f t="shared" si="26"/>
        <v>0</v>
      </c>
      <c r="X29" s="94"/>
      <c r="Y29" s="146">
        <f t="shared" si="27"/>
        <v>0</v>
      </c>
      <c r="Z29" s="94"/>
      <c r="AA29" s="146">
        <f t="shared" si="28"/>
        <v>0</v>
      </c>
      <c r="AB29" s="94"/>
      <c r="AC29" s="146">
        <f t="shared" si="29"/>
        <v>0</v>
      </c>
      <c r="AD29" s="94"/>
      <c r="AE29" s="146">
        <f t="shared" si="30"/>
        <v>0</v>
      </c>
      <c r="AF29" s="147">
        <f t="shared" si="100"/>
        <v>0</v>
      </c>
      <c r="AG29" s="146">
        <f t="shared" si="101"/>
        <v>0</v>
      </c>
      <c r="AH29" s="145"/>
      <c r="AI29" s="146">
        <f t="shared" si="33"/>
        <v>0</v>
      </c>
      <c r="AJ29" s="145"/>
      <c r="AK29" s="146">
        <f t="shared" si="34"/>
        <v>0</v>
      </c>
      <c r="AL29" s="145"/>
      <c r="AM29" s="146">
        <f t="shared" si="34"/>
        <v>0</v>
      </c>
      <c r="AN29" s="145"/>
      <c r="AO29" s="146">
        <f t="shared" si="35"/>
        <v>0</v>
      </c>
      <c r="AP29" s="145"/>
      <c r="AQ29" s="146">
        <f t="shared" si="36"/>
        <v>0</v>
      </c>
      <c r="AR29" s="145"/>
      <c r="AS29" s="146">
        <f t="shared" si="37"/>
        <v>0</v>
      </c>
      <c r="AT29" s="145"/>
      <c r="AU29" s="146">
        <f t="shared" si="38"/>
        <v>0</v>
      </c>
      <c r="AV29" s="145"/>
      <c r="AW29" s="146">
        <f t="shared" si="39"/>
        <v>0</v>
      </c>
      <c r="AX29" s="145"/>
      <c r="AY29" s="146">
        <f t="shared" si="40"/>
        <v>0</v>
      </c>
      <c r="AZ29" s="145"/>
      <c r="BA29" s="146">
        <f t="shared" si="41"/>
        <v>0</v>
      </c>
      <c r="BB29" s="145"/>
      <c r="BC29" s="146">
        <f t="shared" si="42"/>
        <v>0</v>
      </c>
      <c r="BD29" s="145"/>
      <c r="BE29" s="146">
        <f t="shared" si="43"/>
        <v>0</v>
      </c>
      <c r="BF29" s="147">
        <f t="shared" si="98"/>
        <v>0</v>
      </c>
      <c r="BG29" s="146">
        <f t="shared" si="98"/>
        <v>0</v>
      </c>
      <c r="BH29" s="99"/>
      <c r="BI29" s="100">
        <f t="shared" si="102"/>
        <v>0</v>
      </c>
      <c r="BJ29" s="99"/>
      <c r="BK29" s="100">
        <f t="shared" si="103"/>
        <v>0</v>
      </c>
      <c r="BL29" s="99"/>
      <c r="BM29" s="100">
        <f t="shared" si="104"/>
        <v>0</v>
      </c>
      <c r="BN29" s="99"/>
      <c r="BO29" s="100">
        <f t="shared" si="105"/>
        <v>0</v>
      </c>
      <c r="BP29" s="99"/>
      <c r="BQ29" s="100">
        <f t="shared" si="106"/>
        <v>0</v>
      </c>
      <c r="BR29" s="99"/>
      <c r="BS29" s="100">
        <f t="shared" si="107"/>
        <v>0</v>
      </c>
      <c r="BT29" s="99"/>
      <c r="BU29" s="100">
        <f t="shared" si="108"/>
        <v>0</v>
      </c>
      <c r="BV29" s="99"/>
      <c r="BW29" s="100">
        <f t="shared" si="109"/>
        <v>0</v>
      </c>
      <c r="BX29" s="99"/>
      <c r="BY29" s="100">
        <f t="shared" si="110"/>
        <v>0</v>
      </c>
      <c r="BZ29" s="99"/>
      <c r="CA29" s="100">
        <f t="shared" si="111"/>
        <v>0</v>
      </c>
      <c r="CB29" s="99"/>
      <c r="CC29" s="100">
        <f t="shared" si="112"/>
        <v>0</v>
      </c>
      <c r="CD29" s="99"/>
      <c r="CE29" s="100">
        <f t="shared" si="113"/>
        <v>0</v>
      </c>
      <c r="CF29" s="101">
        <f t="shared" si="114"/>
        <v>0</v>
      </c>
      <c r="CG29" s="100">
        <f t="shared" si="114"/>
        <v>0</v>
      </c>
    </row>
    <row r="30" spans="1:85" s="148" customFormat="1" ht="19.899999999999999" customHeight="1" x14ac:dyDescent="0.5">
      <c r="A30" s="94"/>
      <c r="B30" s="95"/>
      <c r="C30" s="95"/>
      <c r="D30" s="94"/>
      <c r="E30" s="94"/>
      <c r="F30" s="94"/>
      <c r="G30" s="94"/>
      <c r="H30" s="94"/>
      <c r="I30" s="146"/>
      <c r="J30" s="94"/>
      <c r="K30" s="146"/>
      <c r="L30" s="94"/>
      <c r="M30" s="146"/>
      <c r="N30" s="94"/>
      <c r="O30" s="146"/>
      <c r="P30" s="94"/>
      <c r="Q30" s="146"/>
      <c r="R30" s="94"/>
      <c r="S30" s="146"/>
      <c r="T30" s="94"/>
      <c r="U30" s="146"/>
      <c r="V30" s="94"/>
      <c r="W30" s="146"/>
      <c r="X30" s="94"/>
      <c r="Y30" s="146"/>
      <c r="Z30" s="94"/>
      <c r="AA30" s="146"/>
      <c r="AB30" s="94"/>
      <c r="AC30" s="146"/>
      <c r="AD30" s="94"/>
      <c r="AE30" s="146"/>
      <c r="AF30" s="147"/>
      <c r="AG30" s="146"/>
      <c r="AH30" s="145"/>
      <c r="AI30" s="146"/>
      <c r="AJ30" s="145"/>
      <c r="AK30" s="146"/>
      <c r="AL30" s="145"/>
      <c r="AM30" s="146"/>
      <c r="AN30" s="145"/>
      <c r="AO30" s="146"/>
      <c r="AP30" s="145"/>
      <c r="AQ30" s="146"/>
      <c r="AR30" s="145"/>
      <c r="AS30" s="146"/>
      <c r="AT30" s="145"/>
      <c r="AU30" s="146"/>
      <c r="AV30" s="145"/>
      <c r="AW30" s="146"/>
      <c r="AX30" s="145"/>
      <c r="AY30" s="146"/>
      <c r="AZ30" s="145"/>
      <c r="BA30" s="146"/>
      <c r="BB30" s="145"/>
      <c r="BC30" s="146"/>
      <c r="BD30" s="145"/>
      <c r="BE30" s="146"/>
      <c r="BF30" s="147"/>
      <c r="BG30" s="146"/>
      <c r="BH30" s="99"/>
      <c r="BI30" s="100"/>
      <c r="BJ30" s="99"/>
      <c r="BK30" s="100"/>
      <c r="BL30" s="99"/>
      <c r="BM30" s="100"/>
      <c r="BN30" s="99"/>
      <c r="BO30" s="100"/>
      <c r="BP30" s="99"/>
      <c r="BQ30" s="100"/>
      <c r="BR30" s="99"/>
      <c r="BS30" s="100"/>
      <c r="BT30" s="99"/>
      <c r="BU30" s="100"/>
      <c r="BV30" s="99"/>
      <c r="BW30" s="100"/>
      <c r="BX30" s="99"/>
      <c r="BY30" s="100"/>
      <c r="BZ30" s="99"/>
      <c r="CA30" s="100"/>
      <c r="CB30" s="99"/>
      <c r="CC30" s="100"/>
      <c r="CD30" s="99"/>
      <c r="CE30" s="100"/>
      <c r="CF30" s="101"/>
      <c r="CG30" s="100"/>
    </row>
    <row r="31" spans="1:85" s="148" customFormat="1" ht="19.899999999999999" customHeight="1" x14ac:dyDescent="0.5">
      <c r="A31" s="94">
        <v>24</v>
      </c>
      <c r="B31" s="95" t="s">
        <v>101</v>
      </c>
      <c r="C31" s="95" t="s">
        <v>77</v>
      </c>
      <c r="D31" s="94">
        <f t="shared" ref="D31:D47" si="115">RANK(BF31,$BF$4:$BF$147)</f>
        <v>19</v>
      </c>
      <c r="E31" s="94">
        <v>1</v>
      </c>
      <c r="F31" s="94" t="s">
        <v>75</v>
      </c>
      <c r="G31" s="94">
        <v>1680</v>
      </c>
      <c r="H31" s="94"/>
      <c r="I31" s="146">
        <f t="shared" si="19"/>
        <v>0</v>
      </c>
      <c r="J31" s="94"/>
      <c r="K31" s="146">
        <f t="shared" si="20"/>
        <v>0</v>
      </c>
      <c r="L31" s="94"/>
      <c r="M31" s="146">
        <f t="shared" si="21"/>
        <v>0</v>
      </c>
      <c r="N31" s="94"/>
      <c r="O31" s="146">
        <f t="shared" si="22"/>
        <v>0</v>
      </c>
      <c r="P31" s="94"/>
      <c r="Q31" s="146">
        <f t="shared" si="23"/>
        <v>0</v>
      </c>
      <c r="R31" s="94"/>
      <c r="S31" s="146">
        <f t="shared" si="24"/>
        <v>0</v>
      </c>
      <c r="T31" s="94"/>
      <c r="U31" s="146">
        <f t="shared" si="25"/>
        <v>0</v>
      </c>
      <c r="V31" s="94"/>
      <c r="W31" s="146">
        <f t="shared" si="26"/>
        <v>0</v>
      </c>
      <c r="X31" s="94"/>
      <c r="Y31" s="146">
        <f t="shared" si="27"/>
        <v>0</v>
      </c>
      <c r="Z31" s="94"/>
      <c r="AA31" s="146">
        <f t="shared" si="28"/>
        <v>0</v>
      </c>
      <c r="AB31" s="94"/>
      <c r="AC31" s="146">
        <f t="shared" si="29"/>
        <v>0</v>
      </c>
      <c r="AD31" s="94"/>
      <c r="AE31" s="146">
        <f t="shared" si="30"/>
        <v>0</v>
      </c>
      <c r="AF31" s="147">
        <f t="shared" ref="AF31:AF47" si="116">SUM(H31,J31,L31,N31,P31,R31,T31,V31,X31,Z31,AB31,AD31)</f>
        <v>0</v>
      </c>
      <c r="AG31" s="146">
        <f t="shared" ref="AG31:AG47" si="117">SUM(I31,K31,M31,O31,Q31,S31,U31,W31,Y31,AA31,AC31,AE31)</f>
        <v>0</v>
      </c>
      <c r="AH31" s="145"/>
      <c r="AI31" s="146">
        <f t="shared" si="33"/>
        <v>0</v>
      </c>
      <c r="AJ31" s="145"/>
      <c r="AK31" s="146">
        <f t="shared" si="34"/>
        <v>0</v>
      </c>
      <c r="AL31" s="145"/>
      <c r="AM31" s="146">
        <f t="shared" si="34"/>
        <v>0</v>
      </c>
      <c r="AN31" s="145"/>
      <c r="AO31" s="146">
        <f t="shared" si="35"/>
        <v>0</v>
      </c>
      <c r="AP31" s="145"/>
      <c r="AQ31" s="146">
        <f t="shared" si="36"/>
        <v>0</v>
      </c>
      <c r="AR31" s="145"/>
      <c r="AS31" s="146">
        <f t="shared" si="37"/>
        <v>0</v>
      </c>
      <c r="AT31" s="145"/>
      <c r="AU31" s="146">
        <f t="shared" si="38"/>
        <v>0</v>
      </c>
      <c r="AV31" s="145"/>
      <c r="AW31" s="146">
        <f t="shared" si="39"/>
        <v>0</v>
      </c>
      <c r="AX31" s="145"/>
      <c r="AY31" s="146">
        <f t="shared" si="40"/>
        <v>0</v>
      </c>
      <c r="AZ31" s="145"/>
      <c r="BA31" s="146">
        <f t="shared" si="41"/>
        <v>0</v>
      </c>
      <c r="BB31" s="145"/>
      <c r="BC31" s="146">
        <f t="shared" si="42"/>
        <v>0</v>
      </c>
      <c r="BD31" s="145"/>
      <c r="BE31" s="146">
        <f t="shared" si="43"/>
        <v>0</v>
      </c>
      <c r="BF31" s="147">
        <f t="shared" si="98"/>
        <v>0</v>
      </c>
      <c r="BG31" s="146">
        <f t="shared" si="98"/>
        <v>0</v>
      </c>
      <c r="BH31" s="99"/>
      <c r="BI31" s="100">
        <f t="shared" ref="BI31:BI47" si="118">BH31*$E31</f>
        <v>0</v>
      </c>
      <c r="BJ31" s="99"/>
      <c r="BK31" s="100">
        <f t="shared" ref="BK31:BK47" si="119">BJ31*$E31</f>
        <v>0</v>
      </c>
      <c r="BL31" s="99"/>
      <c r="BM31" s="100">
        <f t="shared" ref="BM31:BM47" si="120">BL31*$E31</f>
        <v>0</v>
      </c>
      <c r="BN31" s="99"/>
      <c r="BO31" s="100">
        <f t="shared" ref="BO31:BO47" si="121">BN31*$E31</f>
        <v>0</v>
      </c>
      <c r="BP31" s="99"/>
      <c r="BQ31" s="100">
        <f t="shared" ref="BQ31:BQ47" si="122">BP31*$E31</f>
        <v>0</v>
      </c>
      <c r="BR31" s="99"/>
      <c r="BS31" s="100">
        <f t="shared" ref="BS31:BS47" si="123">BR31*$E31</f>
        <v>0</v>
      </c>
      <c r="BT31" s="99"/>
      <c r="BU31" s="100">
        <f t="shared" ref="BU31:BU47" si="124">BT31*$E31</f>
        <v>0</v>
      </c>
      <c r="BV31" s="99"/>
      <c r="BW31" s="100">
        <f t="shared" ref="BW31:BW47" si="125">BV31*$E31</f>
        <v>0</v>
      </c>
      <c r="BX31" s="99"/>
      <c r="BY31" s="100">
        <f t="shared" ref="BY31:BY47" si="126">BX31*$E31</f>
        <v>0</v>
      </c>
      <c r="BZ31" s="99"/>
      <c r="CA31" s="100">
        <f t="shared" ref="CA31:CA47" si="127">BZ31*$E31</f>
        <v>0</v>
      </c>
      <c r="CB31" s="99"/>
      <c r="CC31" s="100">
        <f t="shared" ref="CC31:CC47" si="128">CB31*$E31</f>
        <v>0</v>
      </c>
      <c r="CD31" s="99"/>
      <c r="CE31" s="100">
        <f t="shared" ref="CE31:CE47" si="129">CD31*$E31</f>
        <v>0</v>
      </c>
      <c r="CF31" s="101">
        <f t="shared" ref="CF31:CG47" si="130">SUM(BH31,BJ31,BL31,BN31,BP31,BR31,BT31,BV31,BX31,BZ31,CB31,CD31)</f>
        <v>0</v>
      </c>
      <c r="CG31" s="100">
        <f t="shared" si="130"/>
        <v>0</v>
      </c>
    </row>
    <row r="32" spans="1:85" s="148" customFormat="1" ht="19.899999999999999" customHeight="1" x14ac:dyDescent="0.5">
      <c r="A32" s="94">
        <v>25</v>
      </c>
      <c r="B32" s="95" t="s">
        <v>102</v>
      </c>
      <c r="C32" s="95" t="s">
        <v>77</v>
      </c>
      <c r="D32" s="94">
        <f t="shared" si="115"/>
        <v>19</v>
      </c>
      <c r="E32" s="94">
        <v>1</v>
      </c>
      <c r="F32" s="94" t="s">
        <v>75</v>
      </c>
      <c r="G32" s="94">
        <v>1930</v>
      </c>
      <c r="H32" s="94"/>
      <c r="I32" s="146">
        <f t="shared" si="19"/>
        <v>0</v>
      </c>
      <c r="J32" s="94"/>
      <c r="K32" s="146">
        <f t="shared" si="20"/>
        <v>0</v>
      </c>
      <c r="L32" s="94"/>
      <c r="M32" s="146">
        <f t="shared" si="21"/>
        <v>0</v>
      </c>
      <c r="N32" s="94"/>
      <c r="O32" s="146">
        <f t="shared" si="22"/>
        <v>0</v>
      </c>
      <c r="P32" s="94"/>
      <c r="Q32" s="146">
        <f t="shared" si="23"/>
        <v>0</v>
      </c>
      <c r="R32" s="94"/>
      <c r="S32" s="146">
        <f t="shared" si="24"/>
        <v>0</v>
      </c>
      <c r="T32" s="94"/>
      <c r="U32" s="146">
        <f t="shared" si="25"/>
        <v>0</v>
      </c>
      <c r="V32" s="94"/>
      <c r="W32" s="146">
        <f t="shared" si="26"/>
        <v>0</v>
      </c>
      <c r="X32" s="94"/>
      <c r="Y32" s="146">
        <f t="shared" si="27"/>
        <v>0</v>
      </c>
      <c r="Z32" s="94"/>
      <c r="AA32" s="146">
        <f t="shared" si="28"/>
        <v>0</v>
      </c>
      <c r="AB32" s="94"/>
      <c r="AC32" s="146">
        <f t="shared" si="29"/>
        <v>0</v>
      </c>
      <c r="AD32" s="94"/>
      <c r="AE32" s="146">
        <f t="shared" si="30"/>
        <v>0</v>
      </c>
      <c r="AF32" s="147">
        <f t="shared" si="116"/>
        <v>0</v>
      </c>
      <c r="AG32" s="146">
        <f t="shared" si="117"/>
        <v>0</v>
      </c>
      <c r="AH32" s="145"/>
      <c r="AI32" s="146">
        <f t="shared" si="33"/>
        <v>0</v>
      </c>
      <c r="AJ32" s="145"/>
      <c r="AK32" s="146">
        <f t="shared" si="34"/>
        <v>0</v>
      </c>
      <c r="AL32" s="145"/>
      <c r="AM32" s="146">
        <f t="shared" si="34"/>
        <v>0</v>
      </c>
      <c r="AN32" s="145"/>
      <c r="AO32" s="146">
        <f t="shared" si="35"/>
        <v>0</v>
      </c>
      <c r="AP32" s="145"/>
      <c r="AQ32" s="146">
        <f t="shared" si="36"/>
        <v>0</v>
      </c>
      <c r="AR32" s="145"/>
      <c r="AS32" s="146">
        <f t="shared" si="37"/>
        <v>0</v>
      </c>
      <c r="AT32" s="145"/>
      <c r="AU32" s="146">
        <f t="shared" si="38"/>
        <v>0</v>
      </c>
      <c r="AV32" s="145"/>
      <c r="AW32" s="146">
        <f t="shared" si="39"/>
        <v>0</v>
      </c>
      <c r="AX32" s="145"/>
      <c r="AY32" s="146">
        <f t="shared" si="40"/>
        <v>0</v>
      </c>
      <c r="AZ32" s="145"/>
      <c r="BA32" s="146">
        <f t="shared" si="41"/>
        <v>0</v>
      </c>
      <c r="BB32" s="145"/>
      <c r="BC32" s="146">
        <f t="shared" si="42"/>
        <v>0</v>
      </c>
      <c r="BD32" s="145"/>
      <c r="BE32" s="146">
        <f t="shared" si="43"/>
        <v>0</v>
      </c>
      <c r="BF32" s="147">
        <f t="shared" si="98"/>
        <v>0</v>
      </c>
      <c r="BG32" s="146">
        <f t="shared" si="98"/>
        <v>0</v>
      </c>
      <c r="BH32" s="99"/>
      <c r="BI32" s="100">
        <f t="shared" si="118"/>
        <v>0</v>
      </c>
      <c r="BJ32" s="99"/>
      <c r="BK32" s="100">
        <f t="shared" si="119"/>
        <v>0</v>
      </c>
      <c r="BL32" s="99"/>
      <c r="BM32" s="100">
        <f t="shared" si="120"/>
        <v>0</v>
      </c>
      <c r="BN32" s="99"/>
      <c r="BO32" s="100">
        <f t="shared" si="121"/>
        <v>0</v>
      </c>
      <c r="BP32" s="99"/>
      <c r="BQ32" s="100">
        <f t="shared" si="122"/>
        <v>0</v>
      </c>
      <c r="BR32" s="99"/>
      <c r="BS32" s="100">
        <f t="shared" si="123"/>
        <v>0</v>
      </c>
      <c r="BT32" s="99"/>
      <c r="BU32" s="100">
        <f t="shared" si="124"/>
        <v>0</v>
      </c>
      <c r="BV32" s="99"/>
      <c r="BW32" s="100">
        <f t="shared" si="125"/>
        <v>0</v>
      </c>
      <c r="BX32" s="99"/>
      <c r="BY32" s="100">
        <f t="shared" si="126"/>
        <v>0</v>
      </c>
      <c r="BZ32" s="99"/>
      <c r="CA32" s="100">
        <f t="shared" si="127"/>
        <v>0</v>
      </c>
      <c r="CB32" s="99"/>
      <c r="CC32" s="100">
        <f t="shared" si="128"/>
        <v>0</v>
      </c>
      <c r="CD32" s="99"/>
      <c r="CE32" s="100">
        <f t="shared" si="129"/>
        <v>0</v>
      </c>
      <c r="CF32" s="101">
        <f t="shared" si="130"/>
        <v>0</v>
      </c>
      <c r="CG32" s="100">
        <f t="shared" si="130"/>
        <v>0</v>
      </c>
    </row>
    <row r="33" spans="1:85" s="148" customFormat="1" ht="19.899999999999999" customHeight="1" x14ac:dyDescent="0.5">
      <c r="A33" s="94">
        <v>26</v>
      </c>
      <c r="B33" s="95" t="s">
        <v>103</v>
      </c>
      <c r="C33" s="95" t="s">
        <v>77</v>
      </c>
      <c r="D33" s="94">
        <f t="shared" si="115"/>
        <v>19</v>
      </c>
      <c r="E33" s="94">
        <v>0.6</v>
      </c>
      <c r="F33" s="94" t="s">
        <v>75</v>
      </c>
      <c r="G33" s="94">
        <v>1110</v>
      </c>
      <c r="H33" s="94"/>
      <c r="I33" s="146">
        <f t="shared" si="19"/>
        <v>0</v>
      </c>
      <c r="J33" s="94"/>
      <c r="K33" s="146">
        <f t="shared" si="20"/>
        <v>0</v>
      </c>
      <c r="L33" s="94"/>
      <c r="M33" s="146">
        <f t="shared" si="21"/>
        <v>0</v>
      </c>
      <c r="N33" s="94"/>
      <c r="O33" s="146">
        <f t="shared" si="22"/>
        <v>0</v>
      </c>
      <c r="P33" s="94"/>
      <c r="Q33" s="146">
        <f t="shared" si="23"/>
        <v>0</v>
      </c>
      <c r="R33" s="94"/>
      <c r="S33" s="146">
        <f t="shared" si="24"/>
        <v>0</v>
      </c>
      <c r="T33" s="94"/>
      <c r="U33" s="146">
        <f t="shared" si="25"/>
        <v>0</v>
      </c>
      <c r="V33" s="94"/>
      <c r="W33" s="146">
        <f t="shared" si="26"/>
        <v>0</v>
      </c>
      <c r="X33" s="94"/>
      <c r="Y33" s="146">
        <f t="shared" si="27"/>
        <v>0</v>
      </c>
      <c r="Z33" s="94"/>
      <c r="AA33" s="146">
        <f t="shared" si="28"/>
        <v>0</v>
      </c>
      <c r="AB33" s="94"/>
      <c r="AC33" s="146">
        <f t="shared" si="29"/>
        <v>0</v>
      </c>
      <c r="AD33" s="94"/>
      <c r="AE33" s="146">
        <f t="shared" si="30"/>
        <v>0</v>
      </c>
      <c r="AF33" s="147">
        <f t="shared" si="116"/>
        <v>0</v>
      </c>
      <c r="AG33" s="146">
        <f t="shared" si="117"/>
        <v>0</v>
      </c>
      <c r="AH33" s="145"/>
      <c r="AI33" s="146">
        <f t="shared" si="33"/>
        <v>0</v>
      </c>
      <c r="AJ33" s="145"/>
      <c r="AK33" s="146">
        <f t="shared" si="34"/>
        <v>0</v>
      </c>
      <c r="AL33" s="145"/>
      <c r="AM33" s="146">
        <f t="shared" si="34"/>
        <v>0</v>
      </c>
      <c r="AN33" s="145"/>
      <c r="AO33" s="146">
        <f t="shared" si="35"/>
        <v>0</v>
      </c>
      <c r="AP33" s="145"/>
      <c r="AQ33" s="146">
        <f t="shared" si="36"/>
        <v>0</v>
      </c>
      <c r="AR33" s="145"/>
      <c r="AS33" s="146">
        <f t="shared" si="37"/>
        <v>0</v>
      </c>
      <c r="AT33" s="145"/>
      <c r="AU33" s="146">
        <f t="shared" si="38"/>
        <v>0</v>
      </c>
      <c r="AV33" s="145"/>
      <c r="AW33" s="146">
        <f t="shared" si="39"/>
        <v>0</v>
      </c>
      <c r="AX33" s="145"/>
      <c r="AY33" s="146">
        <f t="shared" si="40"/>
        <v>0</v>
      </c>
      <c r="AZ33" s="145"/>
      <c r="BA33" s="146">
        <f t="shared" si="41"/>
        <v>0</v>
      </c>
      <c r="BB33" s="145"/>
      <c r="BC33" s="146">
        <f t="shared" si="42"/>
        <v>0</v>
      </c>
      <c r="BD33" s="145"/>
      <c r="BE33" s="146">
        <f t="shared" si="43"/>
        <v>0</v>
      </c>
      <c r="BF33" s="147">
        <f t="shared" si="98"/>
        <v>0</v>
      </c>
      <c r="BG33" s="146">
        <f t="shared" si="98"/>
        <v>0</v>
      </c>
      <c r="BH33" s="99"/>
      <c r="BI33" s="100">
        <f t="shared" si="118"/>
        <v>0</v>
      </c>
      <c r="BJ33" s="99"/>
      <c r="BK33" s="100">
        <f t="shared" si="119"/>
        <v>0</v>
      </c>
      <c r="BL33" s="99"/>
      <c r="BM33" s="100">
        <f t="shared" si="120"/>
        <v>0</v>
      </c>
      <c r="BN33" s="99"/>
      <c r="BO33" s="100">
        <f t="shared" si="121"/>
        <v>0</v>
      </c>
      <c r="BP33" s="99"/>
      <c r="BQ33" s="100">
        <f t="shared" si="122"/>
        <v>0</v>
      </c>
      <c r="BR33" s="99"/>
      <c r="BS33" s="100">
        <f t="shared" si="123"/>
        <v>0</v>
      </c>
      <c r="BT33" s="99"/>
      <c r="BU33" s="100">
        <f t="shared" si="124"/>
        <v>0</v>
      </c>
      <c r="BV33" s="99"/>
      <c r="BW33" s="100">
        <f t="shared" si="125"/>
        <v>0</v>
      </c>
      <c r="BX33" s="99"/>
      <c r="BY33" s="100">
        <f t="shared" si="126"/>
        <v>0</v>
      </c>
      <c r="BZ33" s="99"/>
      <c r="CA33" s="100">
        <f t="shared" si="127"/>
        <v>0</v>
      </c>
      <c r="CB33" s="99"/>
      <c r="CC33" s="100">
        <f t="shared" si="128"/>
        <v>0</v>
      </c>
      <c r="CD33" s="99"/>
      <c r="CE33" s="100">
        <f t="shared" si="129"/>
        <v>0</v>
      </c>
      <c r="CF33" s="101">
        <f t="shared" si="130"/>
        <v>0</v>
      </c>
      <c r="CG33" s="100">
        <f t="shared" si="130"/>
        <v>0</v>
      </c>
    </row>
    <row r="34" spans="1:85" s="148" customFormat="1" ht="19.899999999999999" customHeight="1" x14ac:dyDescent="0.5">
      <c r="A34" s="94">
        <v>27</v>
      </c>
      <c r="B34" s="95" t="s">
        <v>104</v>
      </c>
      <c r="C34" s="95" t="s">
        <v>77</v>
      </c>
      <c r="D34" s="94">
        <f t="shared" si="115"/>
        <v>19</v>
      </c>
      <c r="E34" s="94">
        <v>0.6</v>
      </c>
      <c r="F34" s="94" t="s">
        <v>75</v>
      </c>
      <c r="G34" s="94">
        <v>1330</v>
      </c>
      <c r="H34" s="94"/>
      <c r="I34" s="146">
        <f t="shared" si="19"/>
        <v>0</v>
      </c>
      <c r="J34" s="94"/>
      <c r="K34" s="146">
        <f t="shared" si="20"/>
        <v>0</v>
      </c>
      <c r="L34" s="94"/>
      <c r="M34" s="146">
        <f t="shared" si="21"/>
        <v>0</v>
      </c>
      <c r="N34" s="94"/>
      <c r="O34" s="146">
        <f t="shared" si="22"/>
        <v>0</v>
      </c>
      <c r="P34" s="94"/>
      <c r="Q34" s="146">
        <f t="shared" si="23"/>
        <v>0</v>
      </c>
      <c r="R34" s="94"/>
      <c r="S34" s="146">
        <f t="shared" si="24"/>
        <v>0</v>
      </c>
      <c r="T34" s="94"/>
      <c r="U34" s="146">
        <f t="shared" si="25"/>
        <v>0</v>
      </c>
      <c r="V34" s="94"/>
      <c r="W34" s="146">
        <f t="shared" si="26"/>
        <v>0</v>
      </c>
      <c r="X34" s="94"/>
      <c r="Y34" s="146">
        <f t="shared" si="27"/>
        <v>0</v>
      </c>
      <c r="Z34" s="94"/>
      <c r="AA34" s="146">
        <f t="shared" si="28"/>
        <v>0</v>
      </c>
      <c r="AB34" s="94"/>
      <c r="AC34" s="146">
        <f t="shared" si="29"/>
        <v>0</v>
      </c>
      <c r="AD34" s="94"/>
      <c r="AE34" s="146">
        <f t="shared" si="30"/>
        <v>0</v>
      </c>
      <c r="AF34" s="147">
        <f t="shared" si="116"/>
        <v>0</v>
      </c>
      <c r="AG34" s="146">
        <f t="shared" si="117"/>
        <v>0</v>
      </c>
      <c r="AH34" s="145"/>
      <c r="AI34" s="146">
        <f t="shared" si="33"/>
        <v>0</v>
      </c>
      <c r="AJ34" s="145"/>
      <c r="AK34" s="146">
        <f t="shared" si="34"/>
        <v>0</v>
      </c>
      <c r="AL34" s="145"/>
      <c r="AM34" s="146">
        <f t="shared" si="34"/>
        <v>0</v>
      </c>
      <c r="AN34" s="145"/>
      <c r="AO34" s="146">
        <f t="shared" si="35"/>
        <v>0</v>
      </c>
      <c r="AP34" s="145"/>
      <c r="AQ34" s="146">
        <f t="shared" si="36"/>
        <v>0</v>
      </c>
      <c r="AR34" s="145"/>
      <c r="AS34" s="146">
        <f t="shared" si="37"/>
        <v>0</v>
      </c>
      <c r="AT34" s="145"/>
      <c r="AU34" s="146">
        <f t="shared" si="38"/>
        <v>0</v>
      </c>
      <c r="AV34" s="145"/>
      <c r="AW34" s="146">
        <f t="shared" si="39"/>
        <v>0</v>
      </c>
      <c r="AX34" s="145"/>
      <c r="AY34" s="146">
        <f t="shared" si="40"/>
        <v>0</v>
      </c>
      <c r="AZ34" s="145"/>
      <c r="BA34" s="146">
        <f t="shared" si="41"/>
        <v>0</v>
      </c>
      <c r="BB34" s="145"/>
      <c r="BC34" s="146">
        <f t="shared" si="42"/>
        <v>0</v>
      </c>
      <c r="BD34" s="145"/>
      <c r="BE34" s="146">
        <f t="shared" si="43"/>
        <v>0</v>
      </c>
      <c r="BF34" s="147">
        <f t="shared" si="98"/>
        <v>0</v>
      </c>
      <c r="BG34" s="146">
        <f t="shared" si="98"/>
        <v>0</v>
      </c>
      <c r="BH34" s="99"/>
      <c r="BI34" s="100">
        <f t="shared" si="118"/>
        <v>0</v>
      </c>
      <c r="BJ34" s="99"/>
      <c r="BK34" s="100">
        <f t="shared" si="119"/>
        <v>0</v>
      </c>
      <c r="BL34" s="99"/>
      <c r="BM34" s="100">
        <f t="shared" si="120"/>
        <v>0</v>
      </c>
      <c r="BN34" s="99"/>
      <c r="BO34" s="100">
        <f t="shared" si="121"/>
        <v>0</v>
      </c>
      <c r="BP34" s="99"/>
      <c r="BQ34" s="100">
        <f t="shared" si="122"/>
        <v>0</v>
      </c>
      <c r="BR34" s="99"/>
      <c r="BS34" s="100">
        <f t="shared" si="123"/>
        <v>0</v>
      </c>
      <c r="BT34" s="99"/>
      <c r="BU34" s="100">
        <f t="shared" si="124"/>
        <v>0</v>
      </c>
      <c r="BV34" s="99"/>
      <c r="BW34" s="100">
        <f t="shared" si="125"/>
        <v>0</v>
      </c>
      <c r="BX34" s="99"/>
      <c r="BY34" s="100">
        <f t="shared" si="126"/>
        <v>0</v>
      </c>
      <c r="BZ34" s="99"/>
      <c r="CA34" s="100">
        <f t="shared" si="127"/>
        <v>0</v>
      </c>
      <c r="CB34" s="99"/>
      <c r="CC34" s="100">
        <f t="shared" si="128"/>
        <v>0</v>
      </c>
      <c r="CD34" s="99"/>
      <c r="CE34" s="100">
        <f t="shared" si="129"/>
        <v>0</v>
      </c>
      <c r="CF34" s="101">
        <f t="shared" si="130"/>
        <v>0</v>
      </c>
      <c r="CG34" s="100">
        <f t="shared" si="130"/>
        <v>0</v>
      </c>
    </row>
    <row r="35" spans="1:85" s="148" customFormat="1" ht="19.899999999999999" customHeight="1" x14ac:dyDescent="0.5">
      <c r="A35" s="94">
        <v>28</v>
      </c>
      <c r="B35" s="95" t="s">
        <v>105</v>
      </c>
      <c r="C35" s="95" t="s">
        <v>77</v>
      </c>
      <c r="D35" s="94">
        <f t="shared" si="115"/>
        <v>19</v>
      </c>
      <c r="E35" s="94">
        <v>0.35</v>
      </c>
      <c r="F35" s="94" t="s">
        <v>81</v>
      </c>
      <c r="G35" s="94">
        <v>900</v>
      </c>
      <c r="H35" s="94"/>
      <c r="I35" s="146">
        <f t="shared" si="19"/>
        <v>0</v>
      </c>
      <c r="J35" s="94"/>
      <c r="K35" s="146">
        <f t="shared" si="20"/>
        <v>0</v>
      </c>
      <c r="L35" s="94"/>
      <c r="M35" s="146">
        <f t="shared" si="21"/>
        <v>0</v>
      </c>
      <c r="N35" s="94"/>
      <c r="O35" s="146">
        <f t="shared" si="22"/>
        <v>0</v>
      </c>
      <c r="P35" s="94"/>
      <c r="Q35" s="146">
        <f t="shared" si="23"/>
        <v>0</v>
      </c>
      <c r="R35" s="94"/>
      <c r="S35" s="146">
        <f t="shared" si="24"/>
        <v>0</v>
      </c>
      <c r="T35" s="94"/>
      <c r="U35" s="146">
        <f t="shared" si="25"/>
        <v>0</v>
      </c>
      <c r="V35" s="94"/>
      <c r="W35" s="146">
        <f t="shared" si="26"/>
        <v>0</v>
      </c>
      <c r="X35" s="94"/>
      <c r="Y35" s="146">
        <f t="shared" si="27"/>
        <v>0</v>
      </c>
      <c r="Z35" s="94"/>
      <c r="AA35" s="146">
        <f t="shared" si="28"/>
        <v>0</v>
      </c>
      <c r="AB35" s="94"/>
      <c r="AC35" s="146">
        <f t="shared" si="29"/>
        <v>0</v>
      </c>
      <c r="AD35" s="94"/>
      <c r="AE35" s="146">
        <f t="shared" si="30"/>
        <v>0</v>
      </c>
      <c r="AF35" s="147">
        <f t="shared" si="116"/>
        <v>0</v>
      </c>
      <c r="AG35" s="146">
        <f t="shared" si="117"/>
        <v>0</v>
      </c>
      <c r="AH35" s="145"/>
      <c r="AI35" s="146">
        <f t="shared" si="33"/>
        <v>0</v>
      </c>
      <c r="AJ35" s="145"/>
      <c r="AK35" s="146">
        <f t="shared" si="34"/>
        <v>0</v>
      </c>
      <c r="AL35" s="145"/>
      <c r="AM35" s="146">
        <f t="shared" si="34"/>
        <v>0</v>
      </c>
      <c r="AN35" s="145"/>
      <c r="AO35" s="146">
        <f t="shared" si="35"/>
        <v>0</v>
      </c>
      <c r="AP35" s="145"/>
      <c r="AQ35" s="146">
        <f t="shared" si="36"/>
        <v>0</v>
      </c>
      <c r="AR35" s="145"/>
      <c r="AS35" s="146">
        <f t="shared" si="37"/>
        <v>0</v>
      </c>
      <c r="AT35" s="145"/>
      <c r="AU35" s="146">
        <f t="shared" si="38"/>
        <v>0</v>
      </c>
      <c r="AV35" s="145"/>
      <c r="AW35" s="146">
        <f t="shared" si="39"/>
        <v>0</v>
      </c>
      <c r="AX35" s="145"/>
      <c r="AY35" s="146">
        <f t="shared" si="40"/>
        <v>0</v>
      </c>
      <c r="AZ35" s="145"/>
      <c r="BA35" s="146">
        <f t="shared" si="41"/>
        <v>0</v>
      </c>
      <c r="BB35" s="145"/>
      <c r="BC35" s="146">
        <f t="shared" si="42"/>
        <v>0</v>
      </c>
      <c r="BD35" s="145"/>
      <c r="BE35" s="146">
        <f t="shared" si="43"/>
        <v>0</v>
      </c>
      <c r="BF35" s="147">
        <f t="shared" si="98"/>
        <v>0</v>
      </c>
      <c r="BG35" s="146">
        <f t="shared" si="98"/>
        <v>0</v>
      </c>
      <c r="BH35" s="99"/>
      <c r="BI35" s="100">
        <f t="shared" si="118"/>
        <v>0</v>
      </c>
      <c r="BJ35" s="99"/>
      <c r="BK35" s="100">
        <f t="shared" si="119"/>
        <v>0</v>
      </c>
      <c r="BL35" s="99"/>
      <c r="BM35" s="100">
        <f t="shared" si="120"/>
        <v>0</v>
      </c>
      <c r="BN35" s="99"/>
      <c r="BO35" s="100">
        <f t="shared" si="121"/>
        <v>0</v>
      </c>
      <c r="BP35" s="99"/>
      <c r="BQ35" s="100">
        <f t="shared" si="122"/>
        <v>0</v>
      </c>
      <c r="BR35" s="99"/>
      <c r="BS35" s="100">
        <f t="shared" si="123"/>
        <v>0</v>
      </c>
      <c r="BT35" s="99"/>
      <c r="BU35" s="100">
        <f t="shared" si="124"/>
        <v>0</v>
      </c>
      <c r="BV35" s="99"/>
      <c r="BW35" s="100">
        <f t="shared" si="125"/>
        <v>0</v>
      </c>
      <c r="BX35" s="99"/>
      <c r="BY35" s="100">
        <f t="shared" si="126"/>
        <v>0</v>
      </c>
      <c r="BZ35" s="99"/>
      <c r="CA35" s="100">
        <f t="shared" si="127"/>
        <v>0</v>
      </c>
      <c r="CB35" s="99"/>
      <c r="CC35" s="100">
        <f t="shared" si="128"/>
        <v>0</v>
      </c>
      <c r="CD35" s="99"/>
      <c r="CE35" s="100">
        <f t="shared" si="129"/>
        <v>0</v>
      </c>
      <c r="CF35" s="101">
        <f t="shared" si="130"/>
        <v>0</v>
      </c>
      <c r="CG35" s="100">
        <f t="shared" si="130"/>
        <v>0</v>
      </c>
    </row>
    <row r="36" spans="1:85" s="148" customFormat="1" ht="19.899999999999999" customHeight="1" x14ac:dyDescent="0.5">
      <c r="A36" s="94">
        <v>29</v>
      </c>
      <c r="B36" s="95" t="s">
        <v>106</v>
      </c>
      <c r="C36" s="95" t="s">
        <v>74</v>
      </c>
      <c r="D36" s="94">
        <f t="shared" si="115"/>
        <v>19</v>
      </c>
      <c r="E36" s="94">
        <v>0.7</v>
      </c>
      <c r="F36" s="94" t="s">
        <v>75</v>
      </c>
      <c r="G36" s="94"/>
      <c r="H36" s="94"/>
      <c r="I36" s="146">
        <f t="shared" si="19"/>
        <v>0</v>
      </c>
      <c r="J36" s="94"/>
      <c r="K36" s="146">
        <f t="shared" si="20"/>
        <v>0</v>
      </c>
      <c r="L36" s="94"/>
      <c r="M36" s="146">
        <f t="shared" si="21"/>
        <v>0</v>
      </c>
      <c r="N36" s="94"/>
      <c r="O36" s="146">
        <f t="shared" si="22"/>
        <v>0</v>
      </c>
      <c r="P36" s="94"/>
      <c r="Q36" s="146">
        <f t="shared" si="23"/>
        <v>0</v>
      </c>
      <c r="R36" s="94"/>
      <c r="S36" s="146">
        <f t="shared" si="24"/>
        <v>0</v>
      </c>
      <c r="T36" s="94"/>
      <c r="U36" s="146">
        <f t="shared" si="25"/>
        <v>0</v>
      </c>
      <c r="V36" s="94"/>
      <c r="W36" s="146">
        <f t="shared" si="26"/>
        <v>0</v>
      </c>
      <c r="X36" s="94"/>
      <c r="Y36" s="146">
        <f t="shared" si="27"/>
        <v>0</v>
      </c>
      <c r="Z36" s="94"/>
      <c r="AA36" s="146">
        <f t="shared" si="28"/>
        <v>0</v>
      </c>
      <c r="AB36" s="94"/>
      <c r="AC36" s="146">
        <f t="shared" si="29"/>
        <v>0</v>
      </c>
      <c r="AD36" s="94"/>
      <c r="AE36" s="146">
        <f t="shared" si="30"/>
        <v>0</v>
      </c>
      <c r="AF36" s="147">
        <f t="shared" si="116"/>
        <v>0</v>
      </c>
      <c r="AG36" s="146">
        <f t="shared" si="117"/>
        <v>0</v>
      </c>
      <c r="AH36" s="145"/>
      <c r="AI36" s="146">
        <f t="shared" si="33"/>
        <v>0</v>
      </c>
      <c r="AJ36" s="145"/>
      <c r="AK36" s="146">
        <f t="shared" si="34"/>
        <v>0</v>
      </c>
      <c r="AL36" s="145"/>
      <c r="AM36" s="146">
        <f t="shared" si="34"/>
        <v>0</v>
      </c>
      <c r="AN36" s="145"/>
      <c r="AO36" s="146">
        <f t="shared" si="35"/>
        <v>0</v>
      </c>
      <c r="AP36" s="145"/>
      <c r="AQ36" s="146">
        <f t="shared" si="36"/>
        <v>0</v>
      </c>
      <c r="AR36" s="145"/>
      <c r="AS36" s="146">
        <f t="shared" si="37"/>
        <v>0</v>
      </c>
      <c r="AT36" s="145"/>
      <c r="AU36" s="146">
        <f t="shared" si="38"/>
        <v>0</v>
      </c>
      <c r="AV36" s="145"/>
      <c r="AW36" s="146">
        <f t="shared" si="39"/>
        <v>0</v>
      </c>
      <c r="AX36" s="145"/>
      <c r="AY36" s="146">
        <f t="shared" si="40"/>
        <v>0</v>
      </c>
      <c r="AZ36" s="145"/>
      <c r="BA36" s="146">
        <f t="shared" si="41"/>
        <v>0</v>
      </c>
      <c r="BB36" s="145"/>
      <c r="BC36" s="146">
        <f t="shared" si="42"/>
        <v>0</v>
      </c>
      <c r="BD36" s="145"/>
      <c r="BE36" s="146">
        <f t="shared" si="43"/>
        <v>0</v>
      </c>
      <c r="BF36" s="147">
        <f t="shared" si="98"/>
        <v>0</v>
      </c>
      <c r="BG36" s="146">
        <f t="shared" si="98"/>
        <v>0</v>
      </c>
      <c r="BH36" s="99"/>
      <c r="BI36" s="100">
        <f t="shared" si="118"/>
        <v>0</v>
      </c>
      <c r="BJ36" s="99"/>
      <c r="BK36" s="100">
        <f t="shared" si="119"/>
        <v>0</v>
      </c>
      <c r="BL36" s="99"/>
      <c r="BM36" s="100">
        <f t="shared" si="120"/>
        <v>0</v>
      </c>
      <c r="BN36" s="99"/>
      <c r="BO36" s="100">
        <f t="shared" si="121"/>
        <v>0</v>
      </c>
      <c r="BP36" s="99"/>
      <c r="BQ36" s="100">
        <f t="shared" si="122"/>
        <v>0</v>
      </c>
      <c r="BR36" s="99"/>
      <c r="BS36" s="100">
        <f t="shared" si="123"/>
        <v>0</v>
      </c>
      <c r="BT36" s="99"/>
      <c r="BU36" s="100">
        <f t="shared" si="124"/>
        <v>0</v>
      </c>
      <c r="BV36" s="99"/>
      <c r="BW36" s="100">
        <f t="shared" si="125"/>
        <v>0</v>
      </c>
      <c r="BX36" s="99"/>
      <c r="BY36" s="100">
        <f t="shared" si="126"/>
        <v>0</v>
      </c>
      <c r="BZ36" s="99"/>
      <c r="CA36" s="100">
        <f t="shared" si="127"/>
        <v>0</v>
      </c>
      <c r="CB36" s="99"/>
      <c r="CC36" s="100">
        <f t="shared" si="128"/>
        <v>0</v>
      </c>
      <c r="CD36" s="99"/>
      <c r="CE36" s="100">
        <f t="shared" si="129"/>
        <v>0</v>
      </c>
      <c r="CF36" s="101">
        <f t="shared" si="130"/>
        <v>0</v>
      </c>
      <c r="CG36" s="100">
        <f t="shared" si="130"/>
        <v>0</v>
      </c>
    </row>
    <row r="37" spans="1:85" s="148" customFormat="1" ht="19.899999999999999" customHeight="1" x14ac:dyDescent="0.5">
      <c r="A37" s="94">
        <v>30</v>
      </c>
      <c r="B37" s="95" t="s">
        <v>107</v>
      </c>
      <c r="C37" s="95" t="s">
        <v>74</v>
      </c>
      <c r="D37" s="94">
        <f t="shared" si="115"/>
        <v>19</v>
      </c>
      <c r="E37" s="94">
        <v>0.7</v>
      </c>
      <c r="F37" s="94" t="s">
        <v>75</v>
      </c>
      <c r="G37" s="94"/>
      <c r="H37" s="94"/>
      <c r="I37" s="146">
        <f t="shared" si="19"/>
        <v>0</v>
      </c>
      <c r="J37" s="94"/>
      <c r="K37" s="146">
        <f t="shared" si="20"/>
        <v>0</v>
      </c>
      <c r="L37" s="94"/>
      <c r="M37" s="146">
        <f t="shared" si="21"/>
        <v>0</v>
      </c>
      <c r="N37" s="94"/>
      <c r="O37" s="146">
        <f t="shared" si="22"/>
        <v>0</v>
      </c>
      <c r="P37" s="94"/>
      <c r="Q37" s="146">
        <f t="shared" si="23"/>
        <v>0</v>
      </c>
      <c r="R37" s="94"/>
      <c r="S37" s="146">
        <f t="shared" si="24"/>
        <v>0</v>
      </c>
      <c r="T37" s="94"/>
      <c r="U37" s="146">
        <f t="shared" si="25"/>
        <v>0</v>
      </c>
      <c r="V37" s="94"/>
      <c r="W37" s="146">
        <f t="shared" si="26"/>
        <v>0</v>
      </c>
      <c r="X37" s="94"/>
      <c r="Y37" s="146">
        <f t="shared" si="27"/>
        <v>0</v>
      </c>
      <c r="Z37" s="94"/>
      <c r="AA37" s="146">
        <f t="shared" si="28"/>
        <v>0</v>
      </c>
      <c r="AB37" s="94"/>
      <c r="AC37" s="146">
        <f t="shared" si="29"/>
        <v>0</v>
      </c>
      <c r="AD37" s="94"/>
      <c r="AE37" s="146">
        <f t="shared" si="30"/>
        <v>0</v>
      </c>
      <c r="AF37" s="147">
        <f t="shared" si="116"/>
        <v>0</v>
      </c>
      <c r="AG37" s="146">
        <f t="shared" si="117"/>
        <v>0</v>
      </c>
      <c r="AH37" s="145"/>
      <c r="AI37" s="146">
        <f t="shared" si="33"/>
        <v>0</v>
      </c>
      <c r="AJ37" s="145"/>
      <c r="AK37" s="146">
        <f t="shared" si="34"/>
        <v>0</v>
      </c>
      <c r="AL37" s="145"/>
      <c r="AM37" s="146">
        <f t="shared" si="34"/>
        <v>0</v>
      </c>
      <c r="AN37" s="145"/>
      <c r="AO37" s="146">
        <f t="shared" si="35"/>
        <v>0</v>
      </c>
      <c r="AP37" s="145"/>
      <c r="AQ37" s="146">
        <f t="shared" si="36"/>
        <v>0</v>
      </c>
      <c r="AR37" s="145"/>
      <c r="AS37" s="146">
        <f t="shared" si="37"/>
        <v>0</v>
      </c>
      <c r="AT37" s="145"/>
      <c r="AU37" s="146">
        <f t="shared" si="38"/>
        <v>0</v>
      </c>
      <c r="AV37" s="145"/>
      <c r="AW37" s="146">
        <f t="shared" si="39"/>
        <v>0</v>
      </c>
      <c r="AX37" s="145"/>
      <c r="AY37" s="146">
        <f t="shared" si="40"/>
        <v>0</v>
      </c>
      <c r="AZ37" s="145"/>
      <c r="BA37" s="146">
        <f t="shared" si="41"/>
        <v>0</v>
      </c>
      <c r="BB37" s="145"/>
      <c r="BC37" s="146">
        <f t="shared" si="42"/>
        <v>0</v>
      </c>
      <c r="BD37" s="145"/>
      <c r="BE37" s="146">
        <f t="shared" si="43"/>
        <v>0</v>
      </c>
      <c r="BF37" s="147">
        <f t="shared" si="98"/>
        <v>0</v>
      </c>
      <c r="BG37" s="146">
        <f t="shared" si="98"/>
        <v>0</v>
      </c>
      <c r="BH37" s="99"/>
      <c r="BI37" s="100">
        <f t="shared" si="118"/>
        <v>0</v>
      </c>
      <c r="BJ37" s="99"/>
      <c r="BK37" s="100">
        <f t="shared" si="119"/>
        <v>0</v>
      </c>
      <c r="BL37" s="99"/>
      <c r="BM37" s="100">
        <f t="shared" si="120"/>
        <v>0</v>
      </c>
      <c r="BN37" s="99"/>
      <c r="BO37" s="100">
        <f t="shared" si="121"/>
        <v>0</v>
      </c>
      <c r="BP37" s="99"/>
      <c r="BQ37" s="100">
        <f t="shared" si="122"/>
        <v>0</v>
      </c>
      <c r="BR37" s="99"/>
      <c r="BS37" s="100">
        <f t="shared" si="123"/>
        <v>0</v>
      </c>
      <c r="BT37" s="99"/>
      <c r="BU37" s="100">
        <f t="shared" si="124"/>
        <v>0</v>
      </c>
      <c r="BV37" s="99"/>
      <c r="BW37" s="100">
        <f t="shared" si="125"/>
        <v>0</v>
      </c>
      <c r="BX37" s="99"/>
      <c r="BY37" s="100">
        <f t="shared" si="126"/>
        <v>0</v>
      </c>
      <c r="BZ37" s="99"/>
      <c r="CA37" s="100">
        <f t="shared" si="127"/>
        <v>0</v>
      </c>
      <c r="CB37" s="99"/>
      <c r="CC37" s="100">
        <f t="shared" si="128"/>
        <v>0</v>
      </c>
      <c r="CD37" s="99"/>
      <c r="CE37" s="100">
        <f t="shared" si="129"/>
        <v>0</v>
      </c>
      <c r="CF37" s="101">
        <f t="shared" si="130"/>
        <v>0</v>
      </c>
      <c r="CG37" s="100">
        <f t="shared" si="130"/>
        <v>0</v>
      </c>
    </row>
    <row r="38" spans="1:85" s="148" customFormat="1" ht="19.899999999999999" customHeight="1" x14ac:dyDescent="0.5">
      <c r="A38" s="94">
        <v>31</v>
      </c>
      <c r="B38" s="95" t="s">
        <v>108</v>
      </c>
      <c r="C38" s="95" t="s">
        <v>74</v>
      </c>
      <c r="D38" s="94">
        <f t="shared" si="115"/>
        <v>19</v>
      </c>
      <c r="E38" s="94">
        <v>0.68</v>
      </c>
      <c r="F38" s="94" t="s">
        <v>75</v>
      </c>
      <c r="G38" s="94">
        <v>1550</v>
      </c>
      <c r="H38" s="94"/>
      <c r="I38" s="146">
        <f t="shared" si="19"/>
        <v>0</v>
      </c>
      <c r="J38" s="94"/>
      <c r="K38" s="146">
        <f t="shared" si="20"/>
        <v>0</v>
      </c>
      <c r="L38" s="94"/>
      <c r="M38" s="146">
        <f t="shared" si="21"/>
        <v>0</v>
      </c>
      <c r="N38" s="94"/>
      <c r="O38" s="146">
        <f t="shared" si="22"/>
        <v>0</v>
      </c>
      <c r="P38" s="94"/>
      <c r="Q38" s="146">
        <f t="shared" si="23"/>
        <v>0</v>
      </c>
      <c r="R38" s="94"/>
      <c r="S38" s="146">
        <f t="shared" si="24"/>
        <v>0</v>
      </c>
      <c r="T38" s="94"/>
      <c r="U38" s="146">
        <f t="shared" si="25"/>
        <v>0</v>
      </c>
      <c r="V38" s="94"/>
      <c r="W38" s="146">
        <f t="shared" si="26"/>
        <v>0</v>
      </c>
      <c r="X38" s="94"/>
      <c r="Y38" s="146">
        <f t="shared" si="27"/>
        <v>0</v>
      </c>
      <c r="Z38" s="94"/>
      <c r="AA38" s="146">
        <f t="shared" si="28"/>
        <v>0</v>
      </c>
      <c r="AB38" s="94"/>
      <c r="AC38" s="146">
        <f t="shared" si="29"/>
        <v>0</v>
      </c>
      <c r="AD38" s="94"/>
      <c r="AE38" s="146">
        <f t="shared" si="30"/>
        <v>0</v>
      </c>
      <c r="AF38" s="147">
        <f t="shared" si="116"/>
        <v>0</v>
      </c>
      <c r="AG38" s="146">
        <f t="shared" si="117"/>
        <v>0</v>
      </c>
      <c r="AH38" s="145"/>
      <c r="AI38" s="146">
        <f t="shared" si="33"/>
        <v>0</v>
      </c>
      <c r="AJ38" s="145"/>
      <c r="AK38" s="146">
        <f t="shared" si="34"/>
        <v>0</v>
      </c>
      <c r="AL38" s="145"/>
      <c r="AM38" s="146">
        <f t="shared" si="34"/>
        <v>0</v>
      </c>
      <c r="AN38" s="145"/>
      <c r="AO38" s="146">
        <f t="shared" si="35"/>
        <v>0</v>
      </c>
      <c r="AP38" s="145"/>
      <c r="AQ38" s="146">
        <f t="shared" si="36"/>
        <v>0</v>
      </c>
      <c r="AR38" s="145"/>
      <c r="AS38" s="146">
        <f t="shared" si="37"/>
        <v>0</v>
      </c>
      <c r="AT38" s="145"/>
      <c r="AU38" s="146">
        <f t="shared" si="38"/>
        <v>0</v>
      </c>
      <c r="AV38" s="145"/>
      <c r="AW38" s="146">
        <f t="shared" si="39"/>
        <v>0</v>
      </c>
      <c r="AX38" s="145"/>
      <c r="AY38" s="146">
        <f t="shared" si="40"/>
        <v>0</v>
      </c>
      <c r="AZ38" s="145"/>
      <c r="BA38" s="146">
        <f t="shared" si="41"/>
        <v>0</v>
      </c>
      <c r="BB38" s="145"/>
      <c r="BC38" s="146">
        <f t="shared" si="42"/>
        <v>0</v>
      </c>
      <c r="BD38" s="145"/>
      <c r="BE38" s="146">
        <f t="shared" si="43"/>
        <v>0</v>
      </c>
      <c r="BF38" s="147">
        <f t="shared" si="98"/>
        <v>0</v>
      </c>
      <c r="BG38" s="146">
        <f t="shared" si="98"/>
        <v>0</v>
      </c>
      <c r="BH38" s="99"/>
      <c r="BI38" s="100">
        <f t="shared" si="118"/>
        <v>0</v>
      </c>
      <c r="BJ38" s="99"/>
      <c r="BK38" s="100">
        <f t="shared" si="119"/>
        <v>0</v>
      </c>
      <c r="BL38" s="99"/>
      <c r="BM38" s="100">
        <f t="shared" si="120"/>
        <v>0</v>
      </c>
      <c r="BN38" s="99"/>
      <c r="BO38" s="100">
        <f t="shared" si="121"/>
        <v>0</v>
      </c>
      <c r="BP38" s="99"/>
      <c r="BQ38" s="100">
        <f t="shared" si="122"/>
        <v>0</v>
      </c>
      <c r="BR38" s="99"/>
      <c r="BS38" s="100">
        <f t="shared" si="123"/>
        <v>0</v>
      </c>
      <c r="BT38" s="99"/>
      <c r="BU38" s="100">
        <f t="shared" si="124"/>
        <v>0</v>
      </c>
      <c r="BV38" s="99"/>
      <c r="BW38" s="100">
        <f t="shared" si="125"/>
        <v>0</v>
      </c>
      <c r="BX38" s="99"/>
      <c r="BY38" s="100">
        <f t="shared" si="126"/>
        <v>0</v>
      </c>
      <c r="BZ38" s="99"/>
      <c r="CA38" s="100">
        <f t="shared" si="127"/>
        <v>0</v>
      </c>
      <c r="CB38" s="99"/>
      <c r="CC38" s="100">
        <f t="shared" si="128"/>
        <v>0</v>
      </c>
      <c r="CD38" s="99"/>
      <c r="CE38" s="100">
        <f t="shared" si="129"/>
        <v>0</v>
      </c>
      <c r="CF38" s="101">
        <f t="shared" si="130"/>
        <v>0</v>
      </c>
      <c r="CG38" s="100">
        <f t="shared" si="130"/>
        <v>0</v>
      </c>
    </row>
    <row r="39" spans="1:85" s="148" customFormat="1" ht="19.899999999999999" customHeight="1" x14ac:dyDescent="0.5">
      <c r="A39" s="94">
        <v>32</v>
      </c>
      <c r="B39" s="95" t="s">
        <v>108</v>
      </c>
      <c r="C39" s="95" t="s">
        <v>74</v>
      </c>
      <c r="D39" s="94">
        <f t="shared" si="115"/>
        <v>19</v>
      </c>
      <c r="E39" s="94">
        <v>0.64</v>
      </c>
      <c r="F39" s="94" t="s">
        <v>75</v>
      </c>
      <c r="G39" s="94">
        <v>1500</v>
      </c>
      <c r="H39" s="94"/>
      <c r="I39" s="146">
        <f t="shared" si="19"/>
        <v>0</v>
      </c>
      <c r="J39" s="94"/>
      <c r="K39" s="146">
        <f t="shared" si="20"/>
        <v>0</v>
      </c>
      <c r="L39" s="94"/>
      <c r="M39" s="146">
        <f t="shared" si="21"/>
        <v>0</v>
      </c>
      <c r="N39" s="94"/>
      <c r="O39" s="146">
        <f t="shared" si="22"/>
        <v>0</v>
      </c>
      <c r="P39" s="94"/>
      <c r="Q39" s="146">
        <f t="shared" si="23"/>
        <v>0</v>
      </c>
      <c r="R39" s="94"/>
      <c r="S39" s="146">
        <f t="shared" si="24"/>
        <v>0</v>
      </c>
      <c r="T39" s="94"/>
      <c r="U39" s="146">
        <f t="shared" si="25"/>
        <v>0</v>
      </c>
      <c r="V39" s="94"/>
      <c r="W39" s="146">
        <f t="shared" si="26"/>
        <v>0</v>
      </c>
      <c r="X39" s="94"/>
      <c r="Y39" s="146">
        <f t="shared" si="27"/>
        <v>0</v>
      </c>
      <c r="Z39" s="94"/>
      <c r="AA39" s="146">
        <f t="shared" si="28"/>
        <v>0</v>
      </c>
      <c r="AB39" s="94"/>
      <c r="AC39" s="146">
        <f t="shared" si="29"/>
        <v>0</v>
      </c>
      <c r="AD39" s="94"/>
      <c r="AE39" s="146">
        <f t="shared" si="30"/>
        <v>0</v>
      </c>
      <c r="AF39" s="147">
        <f t="shared" si="116"/>
        <v>0</v>
      </c>
      <c r="AG39" s="146">
        <f t="shared" si="117"/>
        <v>0</v>
      </c>
      <c r="AH39" s="145"/>
      <c r="AI39" s="146">
        <f t="shared" si="33"/>
        <v>0</v>
      </c>
      <c r="AJ39" s="145"/>
      <c r="AK39" s="146">
        <f t="shared" si="34"/>
        <v>0</v>
      </c>
      <c r="AL39" s="145"/>
      <c r="AM39" s="146">
        <f t="shared" si="34"/>
        <v>0</v>
      </c>
      <c r="AN39" s="145"/>
      <c r="AO39" s="146">
        <f t="shared" si="35"/>
        <v>0</v>
      </c>
      <c r="AP39" s="145"/>
      <c r="AQ39" s="146">
        <f t="shared" si="36"/>
        <v>0</v>
      </c>
      <c r="AR39" s="145"/>
      <c r="AS39" s="146">
        <f t="shared" si="37"/>
        <v>0</v>
      </c>
      <c r="AT39" s="145"/>
      <c r="AU39" s="146">
        <f t="shared" si="38"/>
        <v>0</v>
      </c>
      <c r="AV39" s="145"/>
      <c r="AW39" s="146">
        <f t="shared" si="39"/>
        <v>0</v>
      </c>
      <c r="AX39" s="145"/>
      <c r="AY39" s="146">
        <f t="shared" si="40"/>
        <v>0</v>
      </c>
      <c r="AZ39" s="145"/>
      <c r="BA39" s="146">
        <f t="shared" si="41"/>
        <v>0</v>
      </c>
      <c r="BB39" s="145"/>
      <c r="BC39" s="146">
        <f t="shared" si="42"/>
        <v>0</v>
      </c>
      <c r="BD39" s="145"/>
      <c r="BE39" s="146">
        <f t="shared" si="43"/>
        <v>0</v>
      </c>
      <c r="BF39" s="147">
        <f t="shared" si="98"/>
        <v>0</v>
      </c>
      <c r="BG39" s="146">
        <f t="shared" si="98"/>
        <v>0</v>
      </c>
      <c r="BH39" s="99"/>
      <c r="BI39" s="100">
        <f t="shared" si="118"/>
        <v>0</v>
      </c>
      <c r="BJ39" s="99"/>
      <c r="BK39" s="100">
        <f t="shared" si="119"/>
        <v>0</v>
      </c>
      <c r="BL39" s="99"/>
      <c r="BM39" s="100">
        <f t="shared" si="120"/>
        <v>0</v>
      </c>
      <c r="BN39" s="99"/>
      <c r="BO39" s="100">
        <f t="shared" si="121"/>
        <v>0</v>
      </c>
      <c r="BP39" s="99"/>
      <c r="BQ39" s="100">
        <f t="shared" si="122"/>
        <v>0</v>
      </c>
      <c r="BR39" s="99"/>
      <c r="BS39" s="100">
        <f t="shared" si="123"/>
        <v>0</v>
      </c>
      <c r="BT39" s="99"/>
      <c r="BU39" s="100">
        <f t="shared" si="124"/>
        <v>0</v>
      </c>
      <c r="BV39" s="99"/>
      <c r="BW39" s="100">
        <f t="shared" si="125"/>
        <v>0</v>
      </c>
      <c r="BX39" s="99"/>
      <c r="BY39" s="100">
        <f t="shared" si="126"/>
        <v>0</v>
      </c>
      <c r="BZ39" s="99"/>
      <c r="CA39" s="100">
        <f t="shared" si="127"/>
        <v>0</v>
      </c>
      <c r="CB39" s="99"/>
      <c r="CC39" s="100">
        <f t="shared" si="128"/>
        <v>0</v>
      </c>
      <c r="CD39" s="99"/>
      <c r="CE39" s="100">
        <f t="shared" si="129"/>
        <v>0</v>
      </c>
      <c r="CF39" s="101">
        <f t="shared" si="130"/>
        <v>0</v>
      </c>
      <c r="CG39" s="100">
        <f t="shared" si="130"/>
        <v>0</v>
      </c>
    </row>
    <row r="40" spans="1:85" s="148" customFormat="1" ht="19.899999999999999" customHeight="1" x14ac:dyDescent="0.5">
      <c r="A40" s="94">
        <v>33</v>
      </c>
      <c r="B40" s="95" t="s">
        <v>109</v>
      </c>
      <c r="C40" s="95" t="s">
        <v>74</v>
      </c>
      <c r="D40" s="94">
        <f t="shared" si="115"/>
        <v>19</v>
      </c>
      <c r="E40" s="94">
        <v>0.64</v>
      </c>
      <c r="F40" s="94" t="s">
        <v>85</v>
      </c>
      <c r="G40" s="94"/>
      <c r="H40" s="94"/>
      <c r="I40" s="146">
        <f t="shared" si="19"/>
        <v>0</v>
      </c>
      <c r="J40" s="94"/>
      <c r="K40" s="146">
        <f t="shared" si="20"/>
        <v>0</v>
      </c>
      <c r="L40" s="94"/>
      <c r="M40" s="146">
        <f t="shared" si="21"/>
        <v>0</v>
      </c>
      <c r="N40" s="94"/>
      <c r="O40" s="146">
        <f t="shared" si="22"/>
        <v>0</v>
      </c>
      <c r="P40" s="94"/>
      <c r="Q40" s="146">
        <f t="shared" si="23"/>
        <v>0</v>
      </c>
      <c r="R40" s="94"/>
      <c r="S40" s="146">
        <f t="shared" si="24"/>
        <v>0</v>
      </c>
      <c r="T40" s="94"/>
      <c r="U40" s="146">
        <f t="shared" si="25"/>
        <v>0</v>
      </c>
      <c r="V40" s="94"/>
      <c r="W40" s="146">
        <f t="shared" si="26"/>
        <v>0</v>
      </c>
      <c r="X40" s="94"/>
      <c r="Y40" s="146">
        <f t="shared" si="27"/>
        <v>0</v>
      </c>
      <c r="Z40" s="94"/>
      <c r="AA40" s="146">
        <f t="shared" si="28"/>
        <v>0</v>
      </c>
      <c r="AB40" s="94"/>
      <c r="AC40" s="146">
        <f t="shared" si="29"/>
        <v>0</v>
      </c>
      <c r="AD40" s="94"/>
      <c r="AE40" s="146">
        <f t="shared" si="30"/>
        <v>0</v>
      </c>
      <c r="AF40" s="147">
        <f t="shared" si="116"/>
        <v>0</v>
      </c>
      <c r="AG40" s="146">
        <f t="shared" si="117"/>
        <v>0</v>
      </c>
      <c r="AH40" s="145"/>
      <c r="AI40" s="146">
        <f t="shared" si="33"/>
        <v>0</v>
      </c>
      <c r="AJ40" s="145"/>
      <c r="AK40" s="146">
        <f t="shared" si="34"/>
        <v>0</v>
      </c>
      <c r="AL40" s="145"/>
      <c r="AM40" s="146">
        <f t="shared" si="34"/>
        <v>0</v>
      </c>
      <c r="AN40" s="145"/>
      <c r="AO40" s="146">
        <f t="shared" si="35"/>
        <v>0</v>
      </c>
      <c r="AP40" s="145"/>
      <c r="AQ40" s="146">
        <f t="shared" si="36"/>
        <v>0</v>
      </c>
      <c r="AR40" s="145"/>
      <c r="AS40" s="146">
        <f t="shared" si="37"/>
        <v>0</v>
      </c>
      <c r="AT40" s="145"/>
      <c r="AU40" s="146">
        <f t="shared" si="38"/>
        <v>0</v>
      </c>
      <c r="AV40" s="145"/>
      <c r="AW40" s="146">
        <f t="shared" si="39"/>
        <v>0</v>
      </c>
      <c r="AX40" s="145"/>
      <c r="AY40" s="146">
        <f t="shared" si="40"/>
        <v>0</v>
      </c>
      <c r="AZ40" s="145"/>
      <c r="BA40" s="146">
        <f t="shared" si="41"/>
        <v>0</v>
      </c>
      <c r="BB40" s="145"/>
      <c r="BC40" s="146">
        <f t="shared" si="42"/>
        <v>0</v>
      </c>
      <c r="BD40" s="145"/>
      <c r="BE40" s="146">
        <f t="shared" si="43"/>
        <v>0</v>
      </c>
      <c r="BF40" s="147">
        <f t="shared" si="98"/>
        <v>0</v>
      </c>
      <c r="BG40" s="146">
        <f t="shared" si="98"/>
        <v>0</v>
      </c>
      <c r="BH40" s="99"/>
      <c r="BI40" s="100">
        <f t="shared" si="118"/>
        <v>0</v>
      </c>
      <c r="BJ40" s="99"/>
      <c r="BK40" s="100">
        <f t="shared" si="119"/>
        <v>0</v>
      </c>
      <c r="BL40" s="99"/>
      <c r="BM40" s="100">
        <f t="shared" si="120"/>
        <v>0</v>
      </c>
      <c r="BN40" s="99"/>
      <c r="BO40" s="100">
        <f t="shared" si="121"/>
        <v>0</v>
      </c>
      <c r="BP40" s="99"/>
      <c r="BQ40" s="100">
        <f t="shared" si="122"/>
        <v>0</v>
      </c>
      <c r="BR40" s="99"/>
      <c r="BS40" s="100">
        <f t="shared" si="123"/>
        <v>0</v>
      </c>
      <c r="BT40" s="99"/>
      <c r="BU40" s="100">
        <f t="shared" si="124"/>
        <v>0</v>
      </c>
      <c r="BV40" s="99"/>
      <c r="BW40" s="100">
        <f t="shared" si="125"/>
        <v>0</v>
      </c>
      <c r="BX40" s="99"/>
      <c r="BY40" s="100">
        <f t="shared" si="126"/>
        <v>0</v>
      </c>
      <c r="BZ40" s="99"/>
      <c r="CA40" s="100">
        <f t="shared" si="127"/>
        <v>0</v>
      </c>
      <c r="CB40" s="99"/>
      <c r="CC40" s="100">
        <f t="shared" si="128"/>
        <v>0</v>
      </c>
      <c r="CD40" s="99"/>
      <c r="CE40" s="100">
        <f t="shared" si="129"/>
        <v>0</v>
      </c>
      <c r="CF40" s="101">
        <f t="shared" si="130"/>
        <v>0</v>
      </c>
      <c r="CG40" s="100">
        <f t="shared" si="130"/>
        <v>0</v>
      </c>
    </row>
    <row r="41" spans="1:85" s="148" customFormat="1" ht="19.899999999999999" customHeight="1" x14ac:dyDescent="0.5">
      <c r="A41" s="94">
        <v>34</v>
      </c>
      <c r="B41" s="95" t="s">
        <v>107</v>
      </c>
      <c r="C41" s="95" t="s">
        <v>74</v>
      </c>
      <c r="D41" s="94">
        <f t="shared" si="115"/>
        <v>19</v>
      </c>
      <c r="E41" s="94">
        <v>0.64</v>
      </c>
      <c r="F41" s="94" t="s">
        <v>85</v>
      </c>
      <c r="G41" s="94">
        <v>1350</v>
      </c>
      <c r="H41" s="94"/>
      <c r="I41" s="146">
        <f t="shared" si="19"/>
        <v>0</v>
      </c>
      <c r="J41" s="94"/>
      <c r="K41" s="146">
        <f t="shared" si="20"/>
        <v>0</v>
      </c>
      <c r="L41" s="94"/>
      <c r="M41" s="146">
        <f t="shared" si="21"/>
        <v>0</v>
      </c>
      <c r="N41" s="94"/>
      <c r="O41" s="146">
        <f t="shared" si="22"/>
        <v>0</v>
      </c>
      <c r="P41" s="94"/>
      <c r="Q41" s="146">
        <f t="shared" si="23"/>
        <v>0</v>
      </c>
      <c r="R41" s="94"/>
      <c r="S41" s="146">
        <f t="shared" si="24"/>
        <v>0</v>
      </c>
      <c r="T41" s="94"/>
      <c r="U41" s="146">
        <f t="shared" si="25"/>
        <v>0</v>
      </c>
      <c r="V41" s="94"/>
      <c r="W41" s="146">
        <f t="shared" si="26"/>
        <v>0</v>
      </c>
      <c r="X41" s="94"/>
      <c r="Y41" s="146">
        <f t="shared" si="27"/>
        <v>0</v>
      </c>
      <c r="Z41" s="94"/>
      <c r="AA41" s="146">
        <f t="shared" si="28"/>
        <v>0</v>
      </c>
      <c r="AB41" s="94"/>
      <c r="AC41" s="146">
        <f t="shared" si="29"/>
        <v>0</v>
      </c>
      <c r="AD41" s="94"/>
      <c r="AE41" s="146">
        <f t="shared" si="30"/>
        <v>0</v>
      </c>
      <c r="AF41" s="147">
        <f t="shared" si="116"/>
        <v>0</v>
      </c>
      <c r="AG41" s="146">
        <f t="shared" si="117"/>
        <v>0</v>
      </c>
      <c r="AH41" s="145"/>
      <c r="AI41" s="146">
        <f t="shared" si="33"/>
        <v>0</v>
      </c>
      <c r="AJ41" s="145"/>
      <c r="AK41" s="146">
        <f t="shared" si="34"/>
        <v>0</v>
      </c>
      <c r="AL41" s="145"/>
      <c r="AM41" s="146">
        <f t="shared" si="34"/>
        <v>0</v>
      </c>
      <c r="AN41" s="145"/>
      <c r="AO41" s="146">
        <f t="shared" si="35"/>
        <v>0</v>
      </c>
      <c r="AP41" s="145"/>
      <c r="AQ41" s="146">
        <f t="shared" si="36"/>
        <v>0</v>
      </c>
      <c r="AR41" s="145"/>
      <c r="AS41" s="146">
        <f t="shared" si="37"/>
        <v>0</v>
      </c>
      <c r="AT41" s="145"/>
      <c r="AU41" s="146">
        <f t="shared" si="38"/>
        <v>0</v>
      </c>
      <c r="AV41" s="145"/>
      <c r="AW41" s="146">
        <f t="shared" si="39"/>
        <v>0</v>
      </c>
      <c r="AX41" s="145"/>
      <c r="AY41" s="146">
        <f t="shared" si="40"/>
        <v>0</v>
      </c>
      <c r="AZ41" s="145"/>
      <c r="BA41" s="146">
        <f t="shared" si="41"/>
        <v>0</v>
      </c>
      <c r="BB41" s="145"/>
      <c r="BC41" s="146">
        <f t="shared" si="42"/>
        <v>0</v>
      </c>
      <c r="BD41" s="145"/>
      <c r="BE41" s="146">
        <f t="shared" si="43"/>
        <v>0</v>
      </c>
      <c r="BF41" s="147">
        <f t="shared" si="98"/>
        <v>0</v>
      </c>
      <c r="BG41" s="146">
        <f t="shared" si="98"/>
        <v>0</v>
      </c>
      <c r="BH41" s="99"/>
      <c r="BI41" s="100">
        <f t="shared" si="118"/>
        <v>0</v>
      </c>
      <c r="BJ41" s="99"/>
      <c r="BK41" s="100">
        <f t="shared" si="119"/>
        <v>0</v>
      </c>
      <c r="BL41" s="99"/>
      <c r="BM41" s="100">
        <f t="shared" si="120"/>
        <v>0</v>
      </c>
      <c r="BN41" s="99"/>
      <c r="BO41" s="100">
        <f t="shared" si="121"/>
        <v>0</v>
      </c>
      <c r="BP41" s="99"/>
      <c r="BQ41" s="100">
        <f t="shared" si="122"/>
        <v>0</v>
      </c>
      <c r="BR41" s="99"/>
      <c r="BS41" s="100">
        <f t="shared" si="123"/>
        <v>0</v>
      </c>
      <c r="BT41" s="99"/>
      <c r="BU41" s="100">
        <f t="shared" si="124"/>
        <v>0</v>
      </c>
      <c r="BV41" s="99"/>
      <c r="BW41" s="100">
        <f t="shared" si="125"/>
        <v>0</v>
      </c>
      <c r="BX41" s="99"/>
      <c r="BY41" s="100">
        <f t="shared" si="126"/>
        <v>0</v>
      </c>
      <c r="BZ41" s="99"/>
      <c r="CA41" s="100">
        <f t="shared" si="127"/>
        <v>0</v>
      </c>
      <c r="CB41" s="99"/>
      <c r="CC41" s="100">
        <f t="shared" si="128"/>
        <v>0</v>
      </c>
      <c r="CD41" s="99"/>
      <c r="CE41" s="100">
        <f t="shared" si="129"/>
        <v>0</v>
      </c>
      <c r="CF41" s="101">
        <f t="shared" si="130"/>
        <v>0</v>
      </c>
      <c r="CG41" s="100">
        <f t="shared" si="130"/>
        <v>0</v>
      </c>
    </row>
    <row r="42" spans="1:85" s="148" customFormat="1" ht="19.899999999999999" customHeight="1" x14ac:dyDescent="0.5">
      <c r="A42" s="94">
        <v>35</v>
      </c>
      <c r="B42" s="95" t="s">
        <v>107</v>
      </c>
      <c r="C42" s="95" t="s">
        <v>74</v>
      </c>
      <c r="D42" s="94">
        <f t="shared" si="115"/>
        <v>19</v>
      </c>
      <c r="E42" s="94">
        <v>0.64</v>
      </c>
      <c r="F42" s="94" t="s">
        <v>83</v>
      </c>
      <c r="G42" s="94"/>
      <c r="H42" s="94"/>
      <c r="I42" s="146">
        <f t="shared" si="19"/>
        <v>0</v>
      </c>
      <c r="J42" s="94"/>
      <c r="K42" s="146">
        <f t="shared" si="20"/>
        <v>0</v>
      </c>
      <c r="L42" s="94"/>
      <c r="M42" s="146">
        <f t="shared" si="21"/>
        <v>0</v>
      </c>
      <c r="N42" s="94"/>
      <c r="O42" s="146">
        <f t="shared" si="22"/>
        <v>0</v>
      </c>
      <c r="P42" s="94"/>
      <c r="Q42" s="146">
        <f t="shared" si="23"/>
        <v>0</v>
      </c>
      <c r="R42" s="94"/>
      <c r="S42" s="146">
        <f t="shared" si="24"/>
        <v>0</v>
      </c>
      <c r="T42" s="94"/>
      <c r="U42" s="146">
        <f t="shared" si="25"/>
        <v>0</v>
      </c>
      <c r="V42" s="94"/>
      <c r="W42" s="146">
        <f t="shared" si="26"/>
        <v>0</v>
      </c>
      <c r="X42" s="94"/>
      <c r="Y42" s="146">
        <f t="shared" si="27"/>
        <v>0</v>
      </c>
      <c r="Z42" s="94"/>
      <c r="AA42" s="146">
        <f t="shared" si="28"/>
        <v>0</v>
      </c>
      <c r="AB42" s="94"/>
      <c r="AC42" s="146">
        <f t="shared" si="29"/>
        <v>0</v>
      </c>
      <c r="AD42" s="94"/>
      <c r="AE42" s="146">
        <f t="shared" si="30"/>
        <v>0</v>
      </c>
      <c r="AF42" s="147">
        <f t="shared" si="116"/>
        <v>0</v>
      </c>
      <c r="AG42" s="146">
        <f t="shared" si="117"/>
        <v>0</v>
      </c>
      <c r="AH42" s="145"/>
      <c r="AI42" s="146">
        <f t="shared" si="33"/>
        <v>0</v>
      </c>
      <c r="AJ42" s="145"/>
      <c r="AK42" s="146">
        <f t="shared" si="34"/>
        <v>0</v>
      </c>
      <c r="AL42" s="145"/>
      <c r="AM42" s="146">
        <f t="shared" si="34"/>
        <v>0</v>
      </c>
      <c r="AN42" s="145"/>
      <c r="AO42" s="146">
        <f t="shared" si="35"/>
        <v>0</v>
      </c>
      <c r="AP42" s="145"/>
      <c r="AQ42" s="146">
        <f t="shared" si="36"/>
        <v>0</v>
      </c>
      <c r="AR42" s="145"/>
      <c r="AS42" s="146">
        <f t="shared" si="37"/>
        <v>0</v>
      </c>
      <c r="AT42" s="145"/>
      <c r="AU42" s="146">
        <f t="shared" si="38"/>
        <v>0</v>
      </c>
      <c r="AV42" s="145"/>
      <c r="AW42" s="146">
        <f t="shared" si="39"/>
        <v>0</v>
      </c>
      <c r="AX42" s="145"/>
      <c r="AY42" s="146">
        <f t="shared" si="40"/>
        <v>0</v>
      </c>
      <c r="AZ42" s="145"/>
      <c r="BA42" s="146">
        <f t="shared" si="41"/>
        <v>0</v>
      </c>
      <c r="BB42" s="145"/>
      <c r="BC42" s="146">
        <f t="shared" si="42"/>
        <v>0</v>
      </c>
      <c r="BD42" s="145"/>
      <c r="BE42" s="146">
        <f t="shared" si="43"/>
        <v>0</v>
      </c>
      <c r="BF42" s="147">
        <f t="shared" si="98"/>
        <v>0</v>
      </c>
      <c r="BG42" s="146">
        <f t="shared" si="98"/>
        <v>0</v>
      </c>
      <c r="BH42" s="99"/>
      <c r="BI42" s="100">
        <f t="shared" si="118"/>
        <v>0</v>
      </c>
      <c r="BJ42" s="99"/>
      <c r="BK42" s="100">
        <f t="shared" si="119"/>
        <v>0</v>
      </c>
      <c r="BL42" s="99"/>
      <c r="BM42" s="100">
        <f t="shared" si="120"/>
        <v>0</v>
      </c>
      <c r="BN42" s="99"/>
      <c r="BO42" s="100">
        <f t="shared" si="121"/>
        <v>0</v>
      </c>
      <c r="BP42" s="99"/>
      <c r="BQ42" s="100">
        <f t="shared" si="122"/>
        <v>0</v>
      </c>
      <c r="BR42" s="99"/>
      <c r="BS42" s="100">
        <f t="shared" si="123"/>
        <v>0</v>
      </c>
      <c r="BT42" s="99"/>
      <c r="BU42" s="100">
        <f t="shared" si="124"/>
        <v>0</v>
      </c>
      <c r="BV42" s="99"/>
      <c r="BW42" s="100">
        <f t="shared" si="125"/>
        <v>0</v>
      </c>
      <c r="BX42" s="99"/>
      <c r="BY42" s="100">
        <f t="shared" si="126"/>
        <v>0</v>
      </c>
      <c r="BZ42" s="99"/>
      <c r="CA42" s="100">
        <f t="shared" si="127"/>
        <v>0</v>
      </c>
      <c r="CB42" s="99"/>
      <c r="CC42" s="100">
        <f t="shared" si="128"/>
        <v>0</v>
      </c>
      <c r="CD42" s="99"/>
      <c r="CE42" s="100">
        <f t="shared" si="129"/>
        <v>0</v>
      </c>
      <c r="CF42" s="101">
        <f t="shared" si="130"/>
        <v>0</v>
      </c>
      <c r="CG42" s="100">
        <f t="shared" si="130"/>
        <v>0</v>
      </c>
    </row>
    <row r="43" spans="1:85" s="148" customFormat="1" ht="19.899999999999999" customHeight="1" x14ac:dyDescent="0.5">
      <c r="A43" s="94">
        <v>36</v>
      </c>
      <c r="B43" s="95" t="s">
        <v>110</v>
      </c>
      <c r="C43" s="95" t="s">
        <v>74</v>
      </c>
      <c r="D43" s="94">
        <f t="shared" si="115"/>
        <v>19</v>
      </c>
      <c r="E43" s="94">
        <v>0.68</v>
      </c>
      <c r="F43" s="94" t="s">
        <v>111</v>
      </c>
      <c r="G43" s="94"/>
      <c r="H43" s="94"/>
      <c r="I43" s="146">
        <f t="shared" si="19"/>
        <v>0</v>
      </c>
      <c r="J43" s="94"/>
      <c r="K43" s="146">
        <f t="shared" si="20"/>
        <v>0</v>
      </c>
      <c r="L43" s="94"/>
      <c r="M43" s="146">
        <f t="shared" si="21"/>
        <v>0</v>
      </c>
      <c r="N43" s="94"/>
      <c r="O43" s="146">
        <f t="shared" si="22"/>
        <v>0</v>
      </c>
      <c r="P43" s="94"/>
      <c r="Q43" s="146">
        <f t="shared" si="23"/>
        <v>0</v>
      </c>
      <c r="R43" s="94"/>
      <c r="S43" s="146">
        <f t="shared" si="24"/>
        <v>0</v>
      </c>
      <c r="T43" s="94"/>
      <c r="U43" s="146">
        <f t="shared" si="25"/>
        <v>0</v>
      </c>
      <c r="V43" s="94"/>
      <c r="W43" s="146">
        <f t="shared" si="26"/>
        <v>0</v>
      </c>
      <c r="X43" s="94"/>
      <c r="Y43" s="146">
        <f t="shared" si="27"/>
        <v>0</v>
      </c>
      <c r="Z43" s="94"/>
      <c r="AA43" s="146">
        <f t="shared" si="28"/>
        <v>0</v>
      </c>
      <c r="AB43" s="94"/>
      <c r="AC43" s="146">
        <f t="shared" si="29"/>
        <v>0</v>
      </c>
      <c r="AD43" s="94"/>
      <c r="AE43" s="146">
        <f t="shared" si="30"/>
        <v>0</v>
      </c>
      <c r="AF43" s="147">
        <f t="shared" si="116"/>
        <v>0</v>
      </c>
      <c r="AG43" s="146">
        <f t="shared" si="117"/>
        <v>0</v>
      </c>
      <c r="AH43" s="145"/>
      <c r="AI43" s="146">
        <f t="shared" si="33"/>
        <v>0</v>
      </c>
      <c r="AJ43" s="145"/>
      <c r="AK43" s="146">
        <f t="shared" si="34"/>
        <v>0</v>
      </c>
      <c r="AL43" s="145"/>
      <c r="AM43" s="146">
        <f t="shared" si="34"/>
        <v>0</v>
      </c>
      <c r="AN43" s="145"/>
      <c r="AO43" s="146">
        <f t="shared" si="35"/>
        <v>0</v>
      </c>
      <c r="AP43" s="145"/>
      <c r="AQ43" s="146">
        <f t="shared" si="36"/>
        <v>0</v>
      </c>
      <c r="AR43" s="145"/>
      <c r="AS43" s="146">
        <f t="shared" si="37"/>
        <v>0</v>
      </c>
      <c r="AT43" s="145"/>
      <c r="AU43" s="146">
        <f t="shared" si="38"/>
        <v>0</v>
      </c>
      <c r="AV43" s="145"/>
      <c r="AW43" s="146">
        <f t="shared" si="39"/>
        <v>0</v>
      </c>
      <c r="AX43" s="145"/>
      <c r="AY43" s="146">
        <f t="shared" si="40"/>
        <v>0</v>
      </c>
      <c r="AZ43" s="145"/>
      <c r="BA43" s="146">
        <f t="shared" si="41"/>
        <v>0</v>
      </c>
      <c r="BB43" s="145"/>
      <c r="BC43" s="146">
        <f t="shared" si="42"/>
        <v>0</v>
      </c>
      <c r="BD43" s="145"/>
      <c r="BE43" s="146">
        <f t="shared" si="43"/>
        <v>0</v>
      </c>
      <c r="BF43" s="147">
        <f t="shared" si="98"/>
        <v>0</v>
      </c>
      <c r="BG43" s="146">
        <f t="shared" si="98"/>
        <v>0</v>
      </c>
      <c r="BH43" s="99"/>
      <c r="BI43" s="100">
        <f t="shared" si="118"/>
        <v>0</v>
      </c>
      <c r="BJ43" s="99"/>
      <c r="BK43" s="100">
        <f t="shared" si="119"/>
        <v>0</v>
      </c>
      <c r="BL43" s="99"/>
      <c r="BM43" s="100">
        <f t="shared" si="120"/>
        <v>0</v>
      </c>
      <c r="BN43" s="99"/>
      <c r="BO43" s="100">
        <f t="shared" si="121"/>
        <v>0</v>
      </c>
      <c r="BP43" s="99"/>
      <c r="BQ43" s="100">
        <f t="shared" si="122"/>
        <v>0</v>
      </c>
      <c r="BR43" s="99"/>
      <c r="BS43" s="100">
        <f t="shared" si="123"/>
        <v>0</v>
      </c>
      <c r="BT43" s="99"/>
      <c r="BU43" s="100">
        <f t="shared" si="124"/>
        <v>0</v>
      </c>
      <c r="BV43" s="99"/>
      <c r="BW43" s="100">
        <f t="shared" si="125"/>
        <v>0</v>
      </c>
      <c r="BX43" s="99"/>
      <c r="BY43" s="100">
        <f t="shared" si="126"/>
        <v>0</v>
      </c>
      <c r="BZ43" s="99"/>
      <c r="CA43" s="100">
        <f t="shared" si="127"/>
        <v>0</v>
      </c>
      <c r="CB43" s="99"/>
      <c r="CC43" s="100">
        <f t="shared" si="128"/>
        <v>0</v>
      </c>
      <c r="CD43" s="99"/>
      <c r="CE43" s="100">
        <f t="shared" si="129"/>
        <v>0</v>
      </c>
      <c r="CF43" s="101">
        <f t="shared" si="130"/>
        <v>0</v>
      </c>
      <c r="CG43" s="100">
        <f t="shared" si="130"/>
        <v>0</v>
      </c>
    </row>
    <row r="44" spans="1:85" s="148" customFormat="1" ht="19.899999999999999" customHeight="1" x14ac:dyDescent="0.5">
      <c r="A44" s="94">
        <v>37</v>
      </c>
      <c r="B44" s="95" t="s">
        <v>110</v>
      </c>
      <c r="C44" s="95" t="s">
        <v>74</v>
      </c>
      <c r="D44" s="94">
        <f t="shared" si="115"/>
        <v>19</v>
      </c>
      <c r="E44" s="94">
        <v>0.64</v>
      </c>
      <c r="F44" s="94" t="s">
        <v>85</v>
      </c>
      <c r="G44" s="94"/>
      <c r="H44" s="94"/>
      <c r="I44" s="146">
        <f t="shared" si="19"/>
        <v>0</v>
      </c>
      <c r="J44" s="94"/>
      <c r="K44" s="146">
        <f t="shared" si="20"/>
        <v>0</v>
      </c>
      <c r="L44" s="94"/>
      <c r="M44" s="146">
        <f t="shared" si="21"/>
        <v>0</v>
      </c>
      <c r="N44" s="94"/>
      <c r="O44" s="146">
        <f t="shared" si="22"/>
        <v>0</v>
      </c>
      <c r="P44" s="94"/>
      <c r="Q44" s="146">
        <f t="shared" si="23"/>
        <v>0</v>
      </c>
      <c r="R44" s="94"/>
      <c r="S44" s="146">
        <f t="shared" si="24"/>
        <v>0</v>
      </c>
      <c r="T44" s="94"/>
      <c r="U44" s="146">
        <f t="shared" si="25"/>
        <v>0</v>
      </c>
      <c r="V44" s="94"/>
      <c r="W44" s="146">
        <f t="shared" si="26"/>
        <v>0</v>
      </c>
      <c r="X44" s="94"/>
      <c r="Y44" s="146">
        <f t="shared" si="27"/>
        <v>0</v>
      </c>
      <c r="Z44" s="94"/>
      <c r="AA44" s="146">
        <f t="shared" si="28"/>
        <v>0</v>
      </c>
      <c r="AB44" s="94"/>
      <c r="AC44" s="146">
        <f t="shared" si="29"/>
        <v>0</v>
      </c>
      <c r="AD44" s="94"/>
      <c r="AE44" s="146">
        <f t="shared" si="30"/>
        <v>0</v>
      </c>
      <c r="AF44" s="147">
        <f t="shared" si="116"/>
        <v>0</v>
      </c>
      <c r="AG44" s="146">
        <f t="shared" si="117"/>
        <v>0</v>
      </c>
      <c r="AH44" s="145"/>
      <c r="AI44" s="146">
        <f t="shared" si="33"/>
        <v>0</v>
      </c>
      <c r="AJ44" s="145"/>
      <c r="AK44" s="146">
        <f t="shared" si="34"/>
        <v>0</v>
      </c>
      <c r="AL44" s="145"/>
      <c r="AM44" s="146">
        <f t="shared" si="34"/>
        <v>0</v>
      </c>
      <c r="AN44" s="145"/>
      <c r="AO44" s="146">
        <f t="shared" si="35"/>
        <v>0</v>
      </c>
      <c r="AP44" s="145"/>
      <c r="AQ44" s="146">
        <f t="shared" si="36"/>
        <v>0</v>
      </c>
      <c r="AR44" s="145"/>
      <c r="AS44" s="146">
        <f t="shared" si="37"/>
        <v>0</v>
      </c>
      <c r="AT44" s="145"/>
      <c r="AU44" s="146">
        <f t="shared" si="38"/>
        <v>0</v>
      </c>
      <c r="AV44" s="145"/>
      <c r="AW44" s="146">
        <f t="shared" si="39"/>
        <v>0</v>
      </c>
      <c r="AX44" s="145"/>
      <c r="AY44" s="146">
        <f t="shared" si="40"/>
        <v>0</v>
      </c>
      <c r="AZ44" s="145"/>
      <c r="BA44" s="146">
        <f t="shared" si="41"/>
        <v>0</v>
      </c>
      <c r="BB44" s="145"/>
      <c r="BC44" s="146">
        <f t="shared" si="42"/>
        <v>0</v>
      </c>
      <c r="BD44" s="145"/>
      <c r="BE44" s="146">
        <f t="shared" si="43"/>
        <v>0</v>
      </c>
      <c r="BF44" s="147">
        <f t="shared" si="98"/>
        <v>0</v>
      </c>
      <c r="BG44" s="146">
        <f t="shared" si="98"/>
        <v>0</v>
      </c>
      <c r="BH44" s="99"/>
      <c r="BI44" s="100">
        <f t="shared" si="118"/>
        <v>0</v>
      </c>
      <c r="BJ44" s="99"/>
      <c r="BK44" s="100">
        <f t="shared" si="119"/>
        <v>0</v>
      </c>
      <c r="BL44" s="99"/>
      <c r="BM44" s="100">
        <f t="shared" si="120"/>
        <v>0</v>
      </c>
      <c r="BN44" s="99"/>
      <c r="BO44" s="100">
        <f t="shared" si="121"/>
        <v>0</v>
      </c>
      <c r="BP44" s="99"/>
      <c r="BQ44" s="100">
        <f t="shared" si="122"/>
        <v>0</v>
      </c>
      <c r="BR44" s="99"/>
      <c r="BS44" s="100">
        <f t="shared" si="123"/>
        <v>0</v>
      </c>
      <c r="BT44" s="99"/>
      <c r="BU44" s="100">
        <f t="shared" si="124"/>
        <v>0</v>
      </c>
      <c r="BV44" s="99"/>
      <c r="BW44" s="100">
        <f t="shared" si="125"/>
        <v>0</v>
      </c>
      <c r="BX44" s="99"/>
      <c r="BY44" s="100">
        <f t="shared" si="126"/>
        <v>0</v>
      </c>
      <c r="BZ44" s="99"/>
      <c r="CA44" s="100">
        <f t="shared" si="127"/>
        <v>0</v>
      </c>
      <c r="CB44" s="99"/>
      <c r="CC44" s="100">
        <f t="shared" si="128"/>
        <v>0</v>
      </c>
      <c r="CD44" s="99"/>
      <c r="CE44" s="100">
        <f t="shared" si="129"/>
        <v>0</v>
      </c>
      <c r="CF44" s="101">
        <f t="shared" si="130"/>
        <v>0</v>
      </c>
      <c r="CG44" s="100">
        <f t="shared" si="130"/>
        <v>0</v>
      </c>
    </row>
    <row r="45" spans="1:85" s="148" customFormat="1" ht="19.899999999999999" customHeight="1" x14ac:dyDescent="0.5">
      <c r="A45" s="94">
        <v>38</v>
      </c>
      <c r="B45" s="95" t="s">
        <v>112</v>
      </c>
      <c r="C45" s="95" t="s">
        <v>74</v>
      </c>
      <c r="D45" s="94">
        <f t="shared" si="115"/>
        <v>19</v>
      </c>
      <c r="E45" s="94">
        <v>0.64</v>
      </c>
      <c r="F45" s="94" t="s">
        <v>85</v>
      </c>
      <c r="G45" s="94"/>
      <c r="H45" s="94"/>
      <c r="I45" s="146">
        <f t="shared" si="19"/>
        <v>0</v>
      </c>
      <c r="J45" s="94"/>
      <c r="K45" s="146">
        <f t="shared" si="20"/>
        <v>0</v>
      </c>
      <c r="L45" s="94"/>
      <c r="M45" s="146">
        <f t="shared" si="21"/>
        <v>0</v>
      </c>
      <c r="N45" s="94"/>
      <c r="O45" s="146">
        <f t="shared" si="22"/>
        <v>0</v>
      </c>
      <c r="P45" s="94"/>
      <c r="Q45" s="146">
        <f t="shared" si="23"/>
        <v>0</v>
      </c>
      <c r="R45" s="94"/>
      <c r="S45" s="146">
        <f t="shared" si="24"/>
        <v>0</v>
      </c>
      <c r="T45" s="94"/>
      <c r="U45" s="146">
        <f t="shared" si="25"/>
        <v>0</v>
      </c>
      <c r="V45" s="94"/>
      <c r="W45" s="146">
        <f t="shared" si="26"/>
        <v>0</v>
      </c>
      <c r="X45" s="94"/>
      <c r="Y45" s="146">
        <f t="shared" si="27"/>
        <v>0</v>
      </c>
      <c r="Z45" s="94"/>
      <c r="AA45" s="146">
        <f t="shared" si="28"/>
        <v>0</v>
      </c>
      <c r="AB45" s="94"/>
      <c r="AC45" s="146">
        <f t="shared" si="29"/>
        <v>0</v>
      </c>
      <c r="AD45" s="94"/>
      <c r="AE45" s="146">
        <f t="shared" si="30"/>
        <v>0</v>
      </c>
      <c r="AF45" s="147">
        <f t="shared" si="116"/>
        <v>0</v>
      </c>
      <c r="AG45" s="146">
        <f t="shared" si="117"/>
        <v>0</v>
      </c>
      <c r="AH45" s="145"/>
      <c r="AI45" s="146">
        <f t="shared" si="33"/>
        <v>0</v>
      </c>
      <c r="AJ45" s="145"/>
      <c r="AK45" s="146">
        <f t="shared" si="34"/>
        <v>0</v>
      </c>
      <c r="AL45" s="145"/>
      <c r="AM45" s="146">
        <f t="shared" si="34"/>
        <v>0</v>
      </c>
      <c r="AN45" s="145"/>
      <c r="AO45" s="146">
        <f t="shared" si="35"/>
        <v>0</v>
      </c>
      <c r="AP45" s="145"/>
      <c r="AQ45" s="146">
        <f t="shared" si="36"/>
        <v>0</v>
      </c>
      <c r="AR45" s="145"/>
      <c r="AS45" s="146">
        <f t="shared" si="37"/>
        <v>0</v>
      </c>
      <c r="AT45" s="145"/>
      <c r="AU45" s="146">
        <f t="shared" si="38"/>
        <v>0</v>
      </c>
      <c r="AV45" s="145"/>
      <c r="AW45" s="146">
        <f t="shared" si="39"/>
        <v>0</v>
      </c>
      <c r="AX45" s="145"/>
      <c r="AY45" s="146">
        <f t="shared" si="40"/>
        <v>0</v>
      </c>
      <c r="AZ45" s="145"/>
      <c r="BA45" s="146">
        <f t="shared" si="41"/>
        <v>0</v>
      </c>
      <c r="BB45" s="145"/>
      <c r="BC45" s="146">
        <f t="shared" si="42"/>
        <v>0</v>
      </c>
      <c r="BD45" s="145"/>
      <c r="BE45" s="146">
        <f t="shared" si="43"/>
        <v>0</v>
      </c>
      <c r="BF45" s="147">
        <f t="shared" si="98"/>
        <v>0</v>
      </c>
      <c r="BG45" s="146">
        <f t="shared" si="98"/>
        <v>0</v>
      </c>
      <c r="BH45" s="99"/>
      <c r="BI45" s="100">
        <f t="shared" si="118"/>
        <v>0</v>
      </c>
      <c r="BJ45" s="99"/>
      <c r="BK45" s="100">
        <f t="shared" si="119"/>
        <v>0</v>
      </c>
      <c r="BL45" s="99"/>
      <c r="BM45" s="100">
        <f t="shared" si="120"/>
        <v>0</v>
      </c>
      <c r="BN45" s="99"/>
      <c r="BO45" s="100">
        <f t="shared" si="121"/>
        <v>0</v>
      </c>
      <c r="BP45" s="99"/>
      <c r="BQ45" s="100">
        <f t="shared" si="122"/>
        <v>0</v>
      </c>
      <c r="BR45" s="99"/>
      <c r="BS45" s="100">
        <f t="shared" si="123"/>
        <v>0</v>
      </c>
      <c r="BT45" s="99"/>
      <c r="BU45" s="100">
        <f t="shared" si="124"/>
        <v>0</v>
      </c>
      <c r="BV45" s="99"/>
      <c r="BW45" s="100">
        <f t="shared" si="125"/>
        <v>0</v>
      </c>
      <c r="BX45" s="99"/>
      <c r="BY45" s="100">
        <f t="shared" si="126"/>
        <v>0</v>
      </c>
      <c r="BZ45" s="99"/>
      <c r="CA45" s="100">
        <f t="shared" si="127"/>
        <v>0</v>
      </c>
      <c r="CB45" s="99"/>
      <c r="CC45" s="100">
        <f t="shared" si="128"/>
        <v>0</v>
      </c>
      <c r="CD45" s="99"/>
      <c r="CE45" s="100">
        <f t="shared" si="129"/>
        <v>0</v>
      </c>
      <c r="CF45" s="101">
        <f t="shared" si="130"/>
        <v>0</v>
      </c>
      <c r="CG45" s="100">
        <f t="shared" si="130"/>
        <v>0</v>
      </c>
    </row>
    <row r="46" spans="1:85" s="148" customFormat="1" ht="19.899999999999999" customHeight="1" x14ac:dyDescent="0.5">
      <c r="A46" s="94">
        <v>39</v>
      </c>
      <c r="B46" s="95" t="s">
        <v>112</v>
      </c>
      <c r="C46" s="95" t="s">
        <v>74</v>
      </c>
      <c r="D46" s="94">
        <f t="shared" si="115"/>
        <v>19</v>
      </c>
      <c r="E46" s="94">
        <v>0.64</v>
      </c>
      <c r="F46" s="94" t="s">
        <v>85</v>
      </c>
      <c r="G46" s="94"/>
      <c r="H46" s="94"/>
      <c r="I46" s="146">
        <f t="shared" si="19"/>
        <v>0</v>
      </c>
      <c r="J46" s="94"/>
      <c r="K46" s="146">
        <f t="shared" si="20"/>
        <v>0</v>
      </c>
      <c r="L46" s="94"/>
      <c r="M46" s="146">
        <f t="shared" si="21"/>
        <v>0</v>
      </c>
      <c r="N46" s="94"/>
      <c r="O46" s="146">
        <f t="shared" si="22"/>
        <v>0</v>
      </c>
      <c r="P46" s="94"/>
      <c r="Q46" s="146">
        <f t="shared" si="23"/>
        <v>0</v>
      </c>
      <c r="R46" s="94"/>
      <c r="S46" s="146">
        <f t="shared" si="24"/>
        <v>0</v>
      </c>
      <c r="T46" s="94"/>
      <c r="U46" s="146">
        <f t="shared" si="25"/>
        <v>0</v>
      </c>
      <c r="V46" s="94"/>
      <c r="W46" s="146">
        <f t="shared" si="26"/>
        <v>0</v>
      </c>
      <c r="X46" s="94"/>
      <c r="Y46" s="146">
        <f t="shared" si="27"/>
        <v>0</v>
      </c>
      <c r="Z46" s="94"/>
      <c r="AA46" s="146">
        <f t="shared" si="28"/>
        <v>0</v>
      </c>
      <c r="AB46" s="94"/>
      <c r="AC46" s="146">
        <f t="shared" si="29"/>
        <v>0</v>
      </c>
      <c r="AD46" s="94"/>
      <c r="AE46" s="146">
        <f t="shared" si="30"/>
        <v>0</v>
      </c>
      <c r="AF46" s="147">
        <f t="shared" si="116"/>
        <v>0</v>
      </c>
      <c r="AG46" s="146">
        <f t="shared" si="117"/>
        <v>0</v>
      </c>
      <c r="AH46" s="145"/>
      <c r="AI46" s="146">
        <f t="shared" si="33"/>
        <v>0</v>
      </c>
      <c r="AJ46" s="145"/>
      <c r="AK46" s="146">
        <f t="shared" si="34"/>
        <v>0</v>
      </c>
      <c r="AL46" s="145"/>
      <c r="AM46" s="146">
        <f t="shared" si="34"/>
        <v>0</v>
      </c>
      <c r="AN46" s="145"/>
      <c r="AO46" s="146">
        <f t="shared" si="35"/>
        <v>0</v>
      </c>
      <c r="AP46" s="145"/>
      <c r="AQ46" s="146">
        <f t="shared" si="36"/>
        <v>0</v>
      </c>
      <c r="AR46" s="145"/>
      <c r="AS46" s="146">
        <f t="shared" si="37"/>
        <v>0</v>
      </c>
      <c r="AT46" s="145"/>
      <c r="AU46" s="146">
        <f t="shared" si="38"/>
        <v>0</v>
      </c>
      <c r="AV46" s="145"/>
      <c r="AW46" s="146">
        <f t="shared" si="39"/>
        <v>0</v>
      </c>
      <c r="AX46" s="145"/>
      <c r="AY46" s="146">
        <f t="shared" si="40"/>
        <v>0</v>
      </c>
      <c r="AZ46" s="145"/>
      <c r="BA46" s="146">
        <f t="shared" si="41"/>
        <v>0</v>
      </c>
      <c r="BB46" s="145"/>
      <c r="BC46" s="146">
        <f t="shared" si="42"/>
        <v>0</v>
      </c>
      <c r="BD46" s="145"/>
      <c r="BE46" s="146">
        <f t="shared" si="43"/>
        <v>0</v>
      </c>
      <c r="BF46" s="147">
        <f t="shared" si="98"/>
        <v>0</v>
      </c>
      <c r="BG46" s="146">
        <f t="shared" si="98"/>
        <v>0</v>
      </c>
      <c r="BH46" s="99"/>
      <c r="BI46" s="100">
        <f t="shared" si="118"/>
        <v>0</v>
      </c>
      <c r="BJ46" s="99"/>
      <c r="BK46" s="100">
        <f t="shared" si="119"/>
        <v>0</v>
      </c>
      <c r="BL46" s="99"/>
      <c r="BM46" s="100">
        <f t="shared" si="120"/>
        <v>0</v>
      </c>
      <c r="BN46" s="99"/>
      <c r="BO46" s="100">
        <f t="shared" si="121"/>
        <v>0</v>
      </c>
      <c r="BP46" s="99"/>
      <c r="BQ46" s="100">
        <f t="shared" si="122"/>
        <v>0</v>
      </c>
      <c r="BR46" s="99"/>
      <c r="BS46" s="100">
        <f t="shared" si="123"/>
        <v>0</v>
      </c>
      <c r="BT46" s="99"/>
      <c r="BU46" s="100">
        <f t="shared" si="124"/>
        <v>0</v>
      </c>
      <c r="BV46" s="99"/>
      <c r="BW46" s="100">
        <f t="shared" si="125"/>
        <v>0</v>
      </c>
      <c r="BX46" s="99"/>
      <c r="BY46" s="100">
        <f t="shared" si="126"/>
        <v>0</v>
      </c>
      <c r="BZ46" s="99"/>
      <c r="CA46" s="100">
        <f t="shared" si="127"/>
        <v>0</v>
      </c>
      <c r="CB46" s="99"/>
      <c r="CC46" s="100">
        <f t="shared" si="128"/>
        <v>0</v>
      </c>
      <c r="CD46" s="99"/>
      <c r="CE46" s="100">
        <f t="shared" si="129"/>
        <v>0</v>
      </c>
      <c r="CF46" s="101">
        <f t="shared" si="130"/>
        <v>0</v>
      </c>
      <c r="CG46" s="100">
        <f t="shared" si="130"/>
        <v>0</v>
      </c>
    </row>
    <row r="47" spans="1:85" s="148" customFormat="1" ht="19.899999999999999" customHeight="1" x14ac:dyDescent="0.5">
      <c r="A47" s="94">
        <v>40</v>
      </c>
      <c r="B47" s="95" t="s">
        <v>112</v>
      </c>
      <c r="C47" s="95" t="s">
        <v>74</v>
      </c>
      <c r="D47" s="94">
        <f t="shared" si="115"/>
        <v>19</v>
      </c>
      <c r="E47" s="94">
        <v>0.64</v>
      </c>
      <c r="F47" s="94" t="s">
        <v>85</v>
      </c>
      <c r="G47" s="94"/>
      <c r="H47" s="94"/>
      <c r="I47" s="146">
        <f t="shared" si="19"/>
        <v>0</v>
      </c>
      <c r="J47" s="94"/>
      <c r="K47" s="146">
        <f t="shared" si="20"/>
        <v>0</v>
      </c>
      <c r="L47" s="94"/>
      <c r="M47" s="146">
        <f t="shared" si="21"/>
        <v>0</v>
      </c>
      <c r="N47" s="94"/>
      <c r="O47" s="146">
        <f t="shared" si="22"/>
        <v>0</v>
      </c>
      <c r="P47" s="94"/>
      <c r="Q47" s="146">
        <f t="shared" si="23"/>
        <v>0</v>
      </c>
      <c r="R47" s="94"/>
      <c r="S47" s="146">
        <f t="shared" si="24"/>
        <v>0</v>
      </c>
      <c r="T47" s="94"/>
      <c r="U47" s="146">
        <f t="shared" si="25"/>
        <v>0</v>
      </c>
      <c r="V47" s="94"/>
      <c r="W47" s="146">
        <f t="shared" si="26"/>
        <v>0</v>
      </c>
      <c r="X47" s="94"/>
      <c r="Y47" s="146">
        <f t="shared" si="27"/>
        <v>0</v>
      </c>
      <c r="Z47" s="94"/>
      <c r="AA47" s="146">
        <f t="shared" si="28"/>
        <v>0</v>
      </c>
      <c r="AB47" s="94"/>
      <c r="AC47" s="146">
        <f t="shared" si="29"/>
        <v>0</v>
      </c>
      <c r="AD47" s="94"/>
      <c r="AE47" s="146">
        <f t="shared" si="30"/>
        <v>0</v>
      </c>
      <c r="AF47" s="147">
        <f t="shared" si="116"/>
        <v>0</v>
      </c>
      <c r="AG47" s="146">
        <f t="shared" si="117"/>
        <v>0</v>
      </c>
      <c r="AH47" s="145"/>
      <c r="AI47" s="146">
        <f t="shared" si="33"/>
        <v>0</v>
      </c>
      <c r="AJ47" s="145"/>
      <c r="AK47" s="146">
        <f t="shared" si="34"/>
        <v>0</v>
      </c>
      <c r="AL47" s="145"/>
      <c r="AM47" s="146">
        <f t="shared" si="34"/>
        <v>0</v>
      </c>
      <c r="AN47" s="145"/>
      <c r="AO47" s="146">
        <f t="shared" si="35"/>
        <v>0</v>
      </c>
      <c r="AP47" s="145"/>
      <c r="AQ47" s="146">
        <f t="shared" si="36"/>
        <v>0</v>
      </c>
      <c r="AR47" s="145"/>
      <c r="AS47" s="146">
        <f t="shared" si="37"/>
        <v>0</v>
      </c>
      <c r="AT47" s="145"/>
      <c r="AU47" s="146">
        <f t="shared" si="38"/>
        <v>0</v>
      </c>
      <c r="AV47" s="145"/>
      <c r="AW47" s="146">
        <f t="shared" si="39"/>
        <v>0</v>
      </c>
      <c r="AX47" s="145"/>
      <c r="AY47" s="146">
        <f t="shared" si="40"/>
        <v>0</v>
      </c>
      <c r="AZ47" s="145"/>
      <c r="BA47" s="146">
        <f t="shared" si="41"/>
        <v>0</v>
      </c>
      <c r="BB47" s="145"/>
      <c r="BC47" s="146">
        <f t="shared" si="42"/>
        <v>0</v>
      </c>
      <c r="BD47" s="145"/>
      <c r="BE47" s="146">
        <f t="shared" si="43"/>
        <v>0</v>
      </c>
      <c r="BF47" s="147">
        <f t="shared" si="98"/>
        <v>0</v>
      </c>
      <c r="BG47" s="146">
        <f t="shared" si="98"/>
        <v>0</v>
      </c>
      <c r="BH47" s="99"/>
      <c r="BI47" s="100">
        <f t="shared" si="118"/>
        <v>0</v>
      </c>
      <c r="BJ47" s="99"/>
      <c r="BK47" s="100">
        <f t="shared" si="119"/>
        <v>0</v>
      </c>
      <c r="BL47" s="99"/>
      <c r="BM47" s="100">
        <f t="shared" si="120"/>
        <v>0</v>
      </c>
      <c r="BN47" s="99"/>
      <c r="BO47" s="100">
        <f t="shared" si="121"/>
        <v>0</v>
      </c>
      <c r="BP47" s="99"/>
      <c r="BQ47" s="100">
        <f t="shared" si="122"/>
        <v>0</v>
      </c>
      <c r="BR47" s="99"/>
      <c r="BS47" s="100">
        <f t="shared" si="123"/>
        <v>0</v>
      </c>
      <c r="BT47" s="99"/>
      <c r="BU47" s="100">
        <f t="shared" si="124"/>
        <v>0</v>
      </c>
      <c r="BV47" s="99"/>
      <c r="BW47" s="100">
        <f t="shared" si="125"/>
        <v>0</v>
      </c>
      <c r="BX47" s="99"/>
      <c r="BY47" s="100">
        <f t="shared" si="126"/>
        <v>0</v>
      </c>
      <c r="BZ47" s="99"/>
      <c r="CA47" s="100">
        <f t="shared" si="127"/>
        <v>0</v>
      </c>
      <c r="CB47" s="99"/>
      <c r="CC47" s="100">
        <f t="shared" si="128"/>
        <v>0</v>
      </c>
      <c r="CD47" s="99"/>
      <c r="CE47" s="100">
        <f t="shared" si="129"/>
        <v>0</v>
      </c>
      <c r="CF47" s="101">
        <f t="shared" si="130"/>
        <v>0</v>
      </c>
      <c r="CG47" s="100">
        <f t="shared" si="130"/>
        <v>0</v>
      </c>
    </row>
    <row r="48" spans="1:85" s="148" customFormat="1" ht="19.899999999999999" customHeight="1" x14ac:dyDescent="0.5">
      <c r="A48" s="94"/>
      <c r="B48" s="95"/>
      <c r="C48" s="95"/>
      <c r="D48" s="94"/>
      <c r="E48" s="94"/>
      <c r="F48" s="94"/>
      <c r="G48" s="94"/>
      <c r="H48" s="94"/>
      <c r="I48" s="146"/>
      <c r="J48" s="94"/>
      <c r="K48" s="146"/>
      <c r="L48" s="94"/>
      <c r="M48" s="146"/>
      <c r="N48" s="94"/>
      <c r="O48" s="146"/>
      <c r="P48" s="94"/>
      <c r="Q48" s="146"/>
      <c r="R48" s="94"/>
      <c r="S48" s="146"/>
      <c r="T48" s="94"/>
      <c r="U48" s="146"/>
      <c r="V48" s="94"/>
      <c r="W48" s="146"/>
      <c r="X48" s="94"/>
      <c r="Y48" s="146"/>
      <c r="Z48" s="94"/>
      <c r="AA48" s="146"/>
      <c r="AB48" s="94"/>
      <c r="AC48" s="146"/>
      <c r="AD48" s="94"/>
      <c r="AE48" s="146"/>
      <c r="AF48" s="147"/>
      <c r="AG48" s="146"/>
      <c r="AH48" s="145"/>
      <c r="AI48" s="146"/>
      <c r="AJ48" s="145"/>
      <c r="AK48" s="146"/>
      <c r="AL48" s="145"/>
      <c r="AM48" s="146"/>
      <c r="AN48" s="145"/>
      <c r="AO48" s="146"/>
      <c r="AP48" s="145"/>
      <c r="AQ48" s="146"/>
      <c r="AR48" s="145"/>
      <c r="AS48" s="146"/>
      <c r="AT48" s="145"/>
      <c r="AU48" s="146"/>
      <c r="AV48" s="145"/>
      <c r="AW48" s="146"/>
      <c r="AX48" s="145"/>
      <c r="AY48" s="146"/>
      <c r="AZ48" s="145"/>
      <c r="BA48" s="146"/>
      <c r="BB48" s="145"/>
      <c r="BC48" s="146"/>
      <c r="BD48" s="145"/>
      <c r="BE48" s="146"/>
      <c r="BF48" s="147"/>
      <c r="BG48" s="146"/>
      <c r="BH48" s="99"/>
      <c r="BI48" s="100"/>
      <c r="BJ48" s="99"/>
      <c r="BK48" s="100"/>
      <c r="BL48" s="99"/>
      <c r="BM48" s="100"/>
      <c r="BN48" s="99"/>
      <c r="BO48" s="100"/>
      <c r="BP48" s="99"/>
      <c r="BQ48" s="100"/>
      <c r="BR48" s="99"/>
      <c r="BS48" s="100"/>
      <c r="BT48" s="99"/>
      <c r="BU48" s="100"/>
      <c r="BV48" s="99"/>
      <c r="BW48" s="100"/>
      <c r="BX48" s="99"/>
      <c r="BY48" s="100"/>
      <c r="BZ48" s="99"/>
      <c r="CA48" s="100"/>
      <c r="CB48" s="99"/>
      <c r="CC48" s="100"/>
      <c r="CD48" s="99"/>
      <c r="CE48" s="100"/>
      <c r="CF48" s="101"/>
      <c r="CG48" s="100"/>
    </row>
    <row r="49" spans="1:85" s="148" customFormat="1" ht="19.899999999999999" customHeight="1" x14ac:dyDescent="0.5">
      <c r="A49" s="94">
        <v>41</v>
      </c>
      <c r="B49" s="95" t="s">
        <v>113</v>
      </c>
      <c r="C49" s="95" t="s">
        <v>77</v>
      </c>
      <c r="D49" s="94">
        <f>RANK(BF49,$BF$4:$BF$147)</f>
        <v>19</v>
      </c>
      <c r="E49" s="94">
        <v>1</v>
      </c>
      <c r="F49" s="94" t="s">
        <v>75</v>
      </c>
      <c r="G49" s="94"/>
      <c r="H49" s="94"/>
      <c r="I49" s="146">
        <f t="shared" si="19"/>
        <v>0</v>
      </c>
      <c r="J49" s="94"/>
      <c r="K49" s="146">
        <f t="shared" si="20"/>
        <v>0</v>
      </c>
      <c r="L49" s="94"/>
      <c r="M49" s="146">
        <f t="shared" si="21"/>
        <v>0</v>
      </c>
      <c r="N49" s="94"/>
      <c r="O49" s="146">
        <f t="shared" si="22"/>
        <v>0</v>
      </c>
      <c r="P49" s="94"/>
      <c r="Q49" s="146">
        <f t="shared" si="23"/>
        <v>0</v>
      </c>
      <c r="R49" s="94"/>
      <c r="S49" s="146">
        <f t="shared" si="24"/>
        <v>0</v>
      </c>
      <c r="T49" s="94"/>
      <c r="U49" s="146">
        <f t="shared" si="25"/>
        <v>0</v>
      </c>
      <c r="V49" s="94"/>
      <c r="W49" s="146">
        <f t="shared" si="26"/>
        <v>0</v>
      </c>
      <c r="X49" s="94"/>
      <c r="Y49" s="146">
        <f t="shared" si="27"/>
        <v>0</v>
      </c>
      <c r="Z49" s="94"/>
      <c r="AA49" s="146">
        <f t="shared" si="28"/>
        <v>0</v>
      </c>
      <c r="AB49" s="94"/>
      <c r="AC49" s="146">
        <f t="shared" si="29"/>
        <v>0</v>
      </c>
      <c r="AD49" s="94"/>
      <c r="AE49" s="146">
        <f t="shared" si="30"/>
        <v>0</v>
      </c>
      <c r="AF49" s="147">
        <f t="shared" ref="AF49:AF52" si="131">SUM(H49,J49,L49,N49,P49,R49,T49,V49,X49,Z49,AB49,AD49)</f>
        <v>0</v>
      </c>
      <c r="AG49" s="146">
        <f t="shared" ref="AG49:AG52" si="132">SUM(I49,K49,M49,O49,Q49,S49,U49,W49,Y49,AA49,AC49,AE49)</f>
        <v>0</v>
      </c>
      <c r="AH49" s="145"/>
      <c r="AI49" s="146">
        <f t="shared" si="33"/>
        <v>0</v>
      </c>
      <c r="AJ49" s="145"/>
      <c r="AK49" s="146">
        <f t="shared" si="34"/>
        <v>0</v>
      </c>
      <c r="AL49" s="145"/>
      <c r="AM49" s="146">
        <f t="shared" si="34"/>
        <v>0</v>
      </c>
      <c r="AN49" s="145"/>
      <c r="AO49" s="146">
        <f t="shared" si="35"/>
        <v>0</v>
      </c>
      <c r="AP49" s="145"/>
      <c r="AQ49" s="146">
        <f t="shared" si="36"/>
        <v>0</v>
      </c>
      <c r="AR49" s="145"/>
      <c r="AS49" s="146">
        <f t="shared" si="37"/>
        <v>0</v>
      </c>
      <c r="AT49" s="145"/>
      <c r="AU49" s="146">
        <f t="shared" si="38"/>
        <v>0</v>
      </c>
      <c r="AV49" s="145"/>
      <c r="AW49" s="146">
        <f t="shared" si="39"/>
        <v>0</v>
      </c>
      <c r="AX49" s="145"/>
      <c r="AY49" s="146">
        <f t="shared" si="40"/>
        <v>0</v>
      </c>
      <c r="AZ49" s="145"/>
      <c r="BA49" s="146">
        <f t="shared" si="41"/>
        <v>0</v>
      </c>
      <c r="BB49" s="145"/>
      <c r="BC49" s="146">
        <f t="shared" si="42"/>
        <v>0</v>
      </c>
      <c r="BD49" s="145"/>
      <c r="BE49" s="146">
        <f t="shared" si="43"/>
        <v>0</v>
      </c>
      <c r="BF49" s="147">
        <f t="shared" si="98"/>
        <v>0</v>
      </c>
      <c r="BG49" s="146">
        <f t="shared" si="98"/>
        <v>0</v>
      </c>
      <c r="BH49" s="99"/>
      <c r="BI49" s="100">
        <f t="shared" ref="BI49:BI52" si="133">BH49*$E49</f>
        <v>0</v>
      </c>
      <c r="BJ49" s="99"/>
      <c r="BK49" s="100">
        <f t="shared" ref="BK49:BK52" si="134">BJ49*$E49</f>
        <v>0</v>
      </c>
      <c r="BL49" s="99"/>
      <c r="BM49" s="100">
        <f t="shared" ref="BM49:BM52" si="135">BL49*$E49</f>
        <v>0</v>
      </c>
      <c r="BN49" s="99"/>
      <c r="BO49" s="100">
        <f t="shared" ref="BO49:BO52" si="136">BN49*$E49</f>
        <v>0</v>
      </c>
      <c r="BP49" s="99"/>
      <c r="BQ49" s="100">
        <f t="shared" ref="BQ49:BQ52" si="137">BP49*$E49</f>
        <v>0</v>
      </c>
      <c r="BR49" s="99"/>
      <c r="BS49" s="100">
        <f t="shared" ref="BS49:BS52" si="138">BR49*$E49</f>
        <v>0</v>
      </c>
      <c r="BT49" s="99"/>
      <c r="BU49" s="100">
        <f t="shared" ref="BU49:BU52" si="139">BT49*$E49</f>
        <v>0</v>
      </c>
      <c r="BV49" s="99"/>
      <c r="BW49" s="100">
        <f t="shared" ref="BW49:BW52" si="140">BV49*$E49</f>
        <v>0</v>
      </c>
      <c r="BX49" s="99"/>
      <c r="BY49" s="100">
        <f t="shared" ref="BY49:BY52" si="141">BX49*$E49</f>
        <v>0</v>
      </c>
      <c r="BZ49" s="99"/>
      <c r="CA49" s="100">
        <f t="shared" ref="CA49:CA52" si="142">BZ49*$E49</f>
        <v>0</v>
      </c>
      <c r="CB49" s="99"/>
      <c r="CC49" s="100">
        <f t="shared" ref="CC49:CC52" si="143">CB49*$E49</f>
        <v>0</v>
      </c>
      <c r="CD49" s="99"/>
      <c r="CE49" s="100">
        <f t="shared" ref="CE49:CE52" si="144">CD49*$E49</f>
        <v>0</v>
      </c>
      <c r="CF49" s="101">
        <f t="shared" ref="CF49:CG52" si="145">SUM(BH49,BJ49,BL49,BN49,BP49,BR49,BT49,BV49,BX49,BZ49,CB49,CD49)</f>
        <v>0</v>
      </c>
      <c r="CG49" s="100">
        <f t="shared" si="145"/>
        <v>0</v>
      </c>
    </row>
    <row r="50" spans="1:85" s="148" customFormat="1" ht="19.899999999999999" customHeight="1" x14ac:dyDescent="0.5">
      <c r="A50" s="94">
        <v>42</v>
      </c>
      <c r="B50" s="95" t="s">
        <v>113</v>
      </c>
      <c r="C50" s="95" t="s">
        <v>77</v>
      </c>
      <c r="D50" s="94">
        <f>RANK(BF50,$BF$4:$BF$147)</f>
        <v>19</v>
      </c>
      <c r="E50" s="94">
        <v>1</v>
      </c>
      <c r="F50" s="94" t="s">
        <v>83</v>
      </c>
      <c r="G50" s="94"/>
      <c r="H50" s="94"/>
      <c r="I50" s="146">
        <f t="shared" si="19"/>
        <v>0</v>
      </c>
      <c r="J50" s="94"/>
      <c r="K50" s="146">
        <f t="shared" si="20"/>
        <v>0</v>
      </c>
      <c r="L50" s="94"/>
      <c r="M50" s="146">
        <f t="shared" si="21"/>
        <v>0</v>
      </c>
      <c r="N50" s="94"/>
      <c r="O50" s="146">
        <f t="shared" si="22"/>
        <v>0</v>
      </c>
      <c r="P50" s="94"/>
      <c r="Q50" s="146">
        <f t="shared" si="23"/>
        <v>0</v>
      </c>
      <c r="R50" s="94"/>
      <c r="S50" s="146">
        <f t="shared" si="24"/>
        <v>0</v>
      </c>
      <c r="T50" s="94"/>
      <c r="U50" s="146">
        <f t="shared" si="25"/>
        <v>0</v>
      </c>
      <c r="V50" s="94"/>
      <c r="W50" s="146">
        <f t="shared" si="26"/>
        <v>0</v>
      </c>
      <c r="X50" s="94"/>
      <c r="Y50" s="146">
        <f t="shared" si="27"/>
        <v>0</v>
      </c>
      <c r="Z50" s="94"/>
      <c r="AA50" s="146">
        <f t="shared" si="28"/>
        <v>0</v>
      </c>
      <c r="AB50" s="94"/>
      <c r="AC50" s="146">
        <f t="shared" si="29"/>
        <v>0</v>
      </c>
      <c r="AD50" s="94"/>
      <c r="AE50" s="146">
        <f t="shared" si="30"/>
        <v>0</v>
      </c>
      <c r="AF50" s="147">
        <f t="shared" si="131"/>
        <v>0</v>
      </c>
      <c r="AG50" s="146">
        <f t="shared" si="132"/>
        <v>0</v>
      </c>
      <c r="AH50" s="145"/>
      <c r="AI50" s="146">
        <f t="shared" si="33"/>
        <v>0</v>
      </c>
      <c r="AJ50" s="145"/>
      <c r="AK50" s="146">
        <f t="shared" si="34"/>
        <v>0</v>
      </c>
      <c r="AL50" s="145"/>
      <c r="AM50" s="146">
        <f t="shared" si="34"/>
        <v>0</v>
      </c>
      <c r="AN50" s="145"/>
      <c r="AO50" s="146">
        <f t="shared" si="35"/>
        <v>0</v>
      </c>
      <c r="AP50" s="145"/>
      <c r="AQ50" s="146">
        <f t="shared" si="36"/>
        <v>0</v>
      </c>
      <c r="AR50" s="145"/>
      <c r="AS50" s="146">
        <f t="shared" si="37"/>
        <v>0</v>
      </c>
      <c r="AT50" s="145"/>
      <c r="AU50" s="146">
        <f t="shared" si="38"/>
        <v>0</v>
      </c>
      <c r="AV50" s="145"/>
      <c r="AW50" s="146">
        <f t="shared" si="39"/>
        <v>0</v>
      </c>
      <c r="AX50" s="145"/>
      <c r="AY50" s="146">
        <f t="shared" si="40"/>
        <v>0</v>
      </c>
      <c r="AZ50" s="145"/>
      <c r="BA50" s="146">
        <f t="shared" si="41"/>
        <v>0</v>
      </c>
      <c r="BB50" s="145"/>
      <c r="BC50" s="146">
        <f t="shared" si="42"/>
        <v>0</v>
      </c>
      <c r="BD50" s="145"/>
      <c r="BE50" s="146">
        <f t="shared" si="43"/>
        <v>0</v>
      </c>
      <c r="BF50" s="147">
        <f t="shared" si="98"/>
        <v>0</v>
      </c>
      <c r="BG50" s="146">
        <f t="shared" si="98"/>
        <v>0</v>
      </c>
      <c r="BH50" s="99"/>
      <c r="BI50" s="100">
        <f t="shared" si="133"/>
        <v>0</v>
      </c>
      <c r="BJ50" s="99"/>
      <c r="BK50" s="100">
        <f t="shared" si="134"/>
        <v>0</v>
      </c>
      <c r="BL50" s="99"/>
      <c r="BM50" s="100">
        <f t="shared" si="135"/>
        <v>0</v>
      </c>
      <c r="BN50" s="99"/>
      <c r="BO50" s="100">
        <f t="shared" si="136"/>
        <v>0</v>
      </c>
      <c r="BP50" s="99"/>
      <c r="BQ50" s="100">
        <f t="shared" si="137"/>
        <v>0</v>
      </c>
      <c r="BR50" s="99"/>
      <c r="BS50" s="100">
        <f t="shared" si="138"/>
        <v>0</v>
      </c>
      <c r="BT50" s="99"/>
      <c r="BU50" s="100">
        <f t="shared" si="139"/>
        <v>0</v>
      </c>
      <c r="BV50" s="99"/>
      <c r="BW50" s="100">
        <f t="shared" si="140"/>
        <v>0</v>
      </c>
      <c r="BX50" s="99"/>
      <c r="BY50" s="100">
        <f t="shared" si="141"/>
        <v>0</v>
      </c>
      <c r="BZ50" s="99"/>
      <c r="CA50" s="100">
        <f t="shared" si="142"/>
        <v>0</v>
      </c>
      <c r="CB50" s="99"/>
      <c r="CC50" s="100">
        <f t="shared" si="143"/>
        <v>0</v>
      </c>
      <c r="CD50" s="99"/>
      <c r="CE50" s="100">
        <f t="shared" si="144"/>
        <v>0</v>
      </c>
      <c r="CF50" s="101">
        <f t="shared" si="145"/>
        <v>0</v>
      </c>
      <c r="CG50" s="100">
        <f t="shared" si="145"/>
        <v>0</v>
      </c>
    </row>
    <row r="51" spans="1:85" s="148" customFormat="1" ht="19.899999999999999" customHeight="1" x14ac:dyDescent="0.5">
      <c r="A51" s="94">
        <v>43</v>
      </c>
      <c r="B51" s="95" t="s">
        <v>114</v>
      </c>
      <c r="C51" s="95" t="s">
        <v>74</v>
      </c>
      <c r="D51" s="94">
        <f>RANK(BF51,$BF$4:$BF$147)</f>
        <v>19</v>
      </c>
      <c r="E51" s="94">
        <v>0.64</v>
      </c>
      <c r="F51" s="94" t="s">
        <v>85</v>
      </c>
      <c r="G51" s="94"/>
      <c r="H51" s="94"/>
      <c r="I51" s="146">
        <f t="shared" si="19"/>
        <v>0</v>
      </c>
      <c r="J51" s="94"/>
      <c r="K51" s="146">
        <f t="shared" si="20"/>
        <v>0</v>
      </c>
      <c r="L51" s="94"/>
      <c r="M51" s="146">
        <f t="shared" si="21"/>
        <v>0</v>
      </c>
      <c r="N51" s="94"/>
      <c r="O51" s="146">
        <f t="shared" si="22"/>
        <v>0</v>
      </c>
      <c r="P51" s="94"/>
      <c r="Q51" s="146">
        <f t="shared" si="23"/>
        <v>0</v>
      </c>
      <c r="R51" s="94"/>
      <c r="S51" s="146">
        <f t="shared" si="24"/>
        <v>0</v>
      </c>
      <c r="T51" s="94"/>
      <c r="U51" s="146">
        <f t="shared" si="25"/>
        <v>0</v>
      </c>
      <c r="V51" s="94"/>
      <c r="W51" s="146">
        <f t="shared" si="26"/>
        <v>0</v>
      </c>
      <c r="X51" s="94"/>
      <c r="Y51" s="146">
        <f t="shared" si="27"/>
        <v>0</v>
      </c>
      <c r="Z51" s="94"/>
      <c r="AA51" s="146">
        <f t="shared" si="28"/>
        <v>0</v>
      </c>
      <c r="AB51" s="94"/>
      <c r="AC51" s="146">
        <f t="shared" si="29"/>
        <v>0</v>
      </c>
      <c r="AD51" s="94"/>
      <c r="AE51" s="146">
        <f t="shared" si="30"/>
        <v>0</v>
      </c>
      <c r="AF51" s="147">
        <f t="shared" si="131"/>
        <v>0</v>
      </c>
      <c r="AG51" s="146">
        <f t="shared" si="132"/>
        <v>0</v>
      </c>
      <c r="AH51" s="145"/>
      <c r="AI51" s="146">
        <f t="shared" si="33"/>
        <v>0</v>
      </c>
      <c r="AJ51" s="145"/>
      <c r="AK51" s="146">
        <f t="shared" si="34"/>
        <v>0</v>
      </c>
      <c r="AL51" s="145"/>
      <c r="AM51" s="146">
        <f t="shared" si="34"/>
        <v>0</v>
      </c>
      <c r="AN51" s="145"/>
      <c r="AO51" s="146">
        <f t="shared" si="35"/>
        <v>0</v>
      </c>
      <c r="AP51" s="145"/>
      <c r="AQ51" s="146">
        <f t="shared" si="36"/>
        <v>0</v>
      </c>
      <c r="AR51" s="145"/>
      <c r="AS51" s="146">
        <f t="shared" si="37"/>
        <v>0</v>
      </c>
      <c r="AT51" s="145"/>
      <c r="AU51" s="146">
        <f t="shared" si="38"/>
        <v>0</v>
      </c>
      <c r="AV51" s="145"/>
      <c r="AW51" s="146">
        <f t="shared" si="39"/>
        <v>0</v>
      </c>
      <c r="AX51" s="145"/>
      <c r="AY51" s="146">
        <f t="shared" si="40"/>
        <v>0</v>
      </c>
      <c r="AZ51" s="145"/>
      <c r="BA51" s="146">
        <f t="shared" si="41"/>
        <v>0</v>
      </c>
      <c r="BB51" s="145"/>
      <c r="BC51" s="146">
        <f t="shared" si="42"/>
        <v>0</v>
      </c>
      <c r="BD51" s="145"/>
      <c r="BE51" s="146">
        <f t="shared" si="43"/>
        <v>0</v>
      </c>
      <c r="BF51" s="147">
        <f t="shared" si="98"/>
        <v>0</v>
      </c>
      <c r="BG51" s="146">
        <f t="shared" si="98"/>
        <v>0</v>
      </c>
      <c r="BH51" s="99"/>
      <c r="BI51" s="100">
        <f t="shared" si="133"/>
        <v>0</v>
      </c>
      <c r="BJ51" s="99"/>
      <c r="BK51" s="100">
        <f t="shared" si="134"/>
        <v>0</v>
      </c>
      <c r="BL51" s="99"/>
      <c r="BM51" s="100">
        <f t="shared" si="135"/>
        <v>0</v>
      </c>
      <c r="BN51" s="99"/>
      <c r="BO51" s="100">
        <f t="shared" si="136"/>
        <v>0</v>
      </c>
      <c r="BP51" s="99"/>
      <c r="BQ51" s="100">
        <f t="shared" si="137"/>
        <v>0</v>
      </c>
      <c r="BR51" s="99"/>
      <c r="BS51" s="100">
        <f t="shared" si="138"/>
        <v>0</v>
      </c>
      <c r="BT51" s="99"/>
      <c r="BU51" s="100">
        <f t="shared" si="139"/>
        <v>0</v>
      </c>
      <c r="BV51" s="99"/>
      <c r="BW51" s="100">
        <f t="shared" si="140"/>
        <v>0</v>
      </c>
      <c r="BX51" s="99"/>
      <c r="BY51" s="100">
        <f t="shared" si="141"/>
        <v>0</v>
      </c>
      <c r="BZ51" s="99"/>
      <c r="CA51" s="100">
        <f t="shared" si="142"/>
        <v>0</v>
      </c>
      <c r="CB51" s="99"/>
      <c r="CC51" s="100">
        <f t="shared" si="143"/>
        <v>0</v>
      </c>
      <c r="CD51" s="99"/>
      <c r="CE51" s="100">
        <f t="shared" si="144"/>
        <v>0</v>
      </c>
      <c r="CF51" s="101">
        <f t="shared" si="145"/>
        <v>0</v>
      </c>
      <c r="CG51" s="100">
        <f t="shared" si="145"/>
        <v>0</v>
      </c>
    </row>
    <row r="52" spans="1:85" s="148" customFormat="1" ht="19.899999999999999" customHeight="1" x14ac:dyDescent="0.5">
      <c r="A52" s="94">
        <v>44</v>
      </c>
      <c r="B52" s="95" t="s">
        <v>114</v>
      </c>
      <c r="C52" s="95" t="s">
        <v>74</v>
      </c>
      <c r="D52" s="94">
        <f>RANK(BF52,$BF$4:$BF$147)</f>
        <v>19</v>
      </c>
      <c r="E52" s="94">
        <v>0.64</v>
      </c>
      <c r="F52" s="94" t="s">
        <v>83</v>
      </c>
      <c r="G52" s="94"/>
      <c r="H52" s="94"/>
      <c r="I52" s="146">
        <f t="shared" si="19"/>
        <v>0</v>
      </c>
      <c r="J52" s="94"/>
      <c r="K52" s="146">
        <f t="shared" si="20"/>
        <v>0</v>
      </c>
      <c r="L52" s="94"/>
      <c r="M52" s="146">
        <f t="shared" si="21"/>
        <v>0</v>
      </c>
      <c r="N52" s="94"/>
      <c r="O52" s="146">
        <f t="shared" si="22"/>
        <v>0</v>
      </c>
      <c r="P52" s="94"/>
      <c r="Q52" s="146">
        <f t="shared" si="23"/>
        <v>0</v>
      </c>
      <c r="R52" s="94"/>
      <c r="S52" s="146">
        <f t="shared" si="24"/>
        <v>0</v>
      </c>
      <c r="T52" s="94"/>
      <c r="U52" s="146">
        <f t="shared" si="25"/>
        <v>0</v>
      </c>
      <c r="V52" s="94"/>
      <c r="W52" s="146">
        <f t="shared" si="26"/>
        <v>0</v>
      </c>
      <c r="X52" s="94"/>
      <c r="Y52" s="146">
        <f t="shared" si="27"/>
        <v>0</v>
      </c>
      <c r="Z52" s="94"/>
      <c r="AA52" s="146">
        <f t="shared" si="28"/>
        <v>0</v>
      </c>
      <c r="AB52" s="94"/>
      <c r="AC52" s="146">
        <f t="shared" si="29"/>
        <v>0</v>
      </c>
      <c r="AD52" s="94"/>
      <c r="AE52" s="146">
        <f t="shared" si="30"/>
        <v>0</v>
      </c>
      <c r="AF52" s="147">
        <f t="shared" si="131"/>
        <v>0</v>
      </c>
      <c r="AG52" s="146">
        <f t="shared" si="132"/>
        <v>0</v>
      </c>
      <c r="AH52" s="145"/>
      <c r="AI52" s="146">
        <f t="shared" si="33"/>
        <v>0</v>
      </c>
      <c r="AJ52" s="145"/>
      <c r="AK52" s="146">
        <f t="shared" si="34"/>
        <v>0</v>
      </c>
      <c r="AL52" s="145"/>
      <c r="AM52" s="146">
        <f t="shared" si="34"/>
        <v>0</v>
      </c>
      <c r="AN52" s="145"/>
      <c r="AO52" s="146">
        <f t="shared" si="35"/>
        <v>0</v>
      </c>
      <c r="AP52" s="145"/>
      <c r="AQ52" s="146">
        <f t="shared" si="36"/>
        <v>0</v>
      </c>
      <c r="AR52" s="145"/>
      <c r="AS52" s="146">
        <f t="shared" si="37"/>
        <v>0</v>
      </c>
      <c r="AT52" s="145"/>
      <c r="AU52" s="146">
        <f t="shared" si="38"/>
        <v>0</v>
      </c>
      <c r="AV52" s="145"/>
      <c r="AW52" s="146">
        <f t="shared" si="39"/>
        <v>0</v>
      </c>
      <c r="AX52" s="145"/>
      <c r="AY52" s="146">
        <f t="shared" si="40"/>
        <v>0</v>
      </c>
      <c r="AZ52" s="145"/>
      <c r="BA52" s="146">
        <f t="shared" si="41"/>
        <v>0</v>
      </c>
      <c r="BB52" s="145"/>
      <c r="BC52" s="146">
        <f t="shared" si="42"/>
        <v>0</v>
      </c>
      <c r="BD52" s="145"/>
      <c r="BE52" s="146">
        <f t="shared" si="43"/>
        <v>0</v>
      </c>
      <c r="BF52" s="147">
        <f t="shared" si="98"/>
        <v>0</v>
      </c>
      <c r="BG52" s="146">
        <f t="shared" si="98"/>
        <v>0</v>
      </c>
      <c r="BH52" s="99"/>
      <c r="BI52" s="100">
        <f t="shared" si="133"/>
        <v>0</v>
      </c>
      <c r="BJ52" s="99"/>
      <c r="BK52" s="100">
        <f t="shared" si="134"/>
        <v>0</v>
      </c>
      <c r="BL52" s="99"/>
      <c r="BM52" s="100">
        <f t="shared" si="135"/>
        <v>0</v>
      </c>
      <c r="BN52" s="99"/>
      <c r="BO52" s="100">
        <f t="shared" si="136"/>
        <v>0</v>
      </c>
      <c r="BP52" s="99"/>
      <c r="BQ52" s="100">
        <f t="shared" si="137"/>
        <v>0</v>
      </c>
      <c r="BR52" s="99"/>
      <c r="BS52" s="100">
        <f t="shared" si="138"/>
        <v>0</v>
      </c>
      <c r="BT52" s="99"/>
      <c r="BU52" s="100">
        <f t="shared" si="139"/>
        <v>0</v>
      </c>
      <c r="BV52" s="99"/>
      <c r="BW52" s="100">
        <f t="shared" si="140"/>
        <v>0</v>
      </c>
      <c r="BX52" s="99"/>
      <c r="BY52" s="100">
        <f t="shared" si="141"/>
        <v>0</v>
      </c>
      <c r="BZ52" s="99"/>
      <c r="CA52" s="100">
        <f t="shared" si="142"/>
        <v>0</v>
      </c>
      <c r="CB52" s="99"/>
      <c r="CC52" s="100">
        <f t="shared" si="143"/>
        <v>0</v>
      </c>
      <c r="CD52" s="99"/>
      <c r="CE52" s="100">
        <f t="shared" si="144"/>
        <v>0</v>
      </c>
      <c r="CF52" s="101">
        <f t="shared" si="145"/>
        <v>0</v>
      </c>
      <c r="CG52" s="100">
        <f t="shared" si="145"/>
        <v>0</v>
      </c>
    </row>
    <row r="53" spans="1:85" s="148" customFormat="1" ht="19.899999999999999" customHeight="1" x14ac:dyDescent="0.5">
      <c r="A53" s="94"/>
      <c r="B53" s="95"/>
      <c r="C53" s="95"/>
      <c r="D53" s="94"/>
      <c r="E53" s="94"/>
      <c r="F53" s="94"/>
      <c r="G53" s="94"/>
      <c r="H53" s="94"/>
      <c r="I53" s="146"/>
      <c r="J53" s="94"/>
      <c r="K53" s="146"/>
      <c r="L53" s="94"/>
      <c r="M53" s="146"/>
      <c r="N53" s="94"/>
      <c r="O53" s="146"/>
      <c r="P53" s="94"/>
      <c r="Q53" s="146"/>
      <c r="R53" s="94"/>
      <c r="S53" s="146"/>
      <c r="T53" s="94"/>
      <c r="U53" s="146"/>
      <c r="V53" s="94"/>
      <c r="W53" s="146"/>
      <c r="X53" s="94"/>
      <c r="Y53" s="146"/>
      <c r="Z53" s="94"/>
      <c r="AA53" s="146"/>
      <c r="AB53" s="94"/>
      <c r="AC53" s="146"/>
      <c r="AD53" s="94"/>
      <c r="AE53" s="146"/>
      <c r="AF53" s="147"/>
      <c r="AG53" s="146"/>
      <c r="AH53" s="145"/>
      <c r="AI53" s="146"/>
      <c r="AJ53" s="145"/>
      <c r="AK53" s="146"/>
      <c r="AL53" s="145"/>
      <c r="AM53" s="146"/>
      <c r="AN53" s="145"/>
      <c r="AO53" s="146"/>
      <c r="AP53" s="145"/>
      <c r="AQ53" s="146"/>
      <c r="AR53" s="145"/>
      <c r="AS53" s="146"/>
      <c r="AT53" s="145"/>
      <c r="AU53" s="146"/>
      <c r="AV53" s="145"/>
      <c r="AW53" s="146"/>
      <c r="AX53" s="145"/>
      <c r="AY53" s="146"/>
      <c r="AZ53" s="145"/>
      <c r="BA53" s="146"/>
      <c r="BB53" s="145"/>
      <c r="BC53" s="146"/>
      <c r="BD53" s="145"/>
      <c r="BE53" s="146"/>
      <c r="BF53" s="147"/>
      <c r="BG53" s="146"/>
      <c r="BH53" s="99"/>
      <c r="BI53" s="100"/>
      <c r="BJ53" s="99"/>
      <c r="BK53" s="100"/>
      <c r="BL53" s="99"/>
      <c r="BM53" s="100"/>
      <c r="BN53" s="99"/>
      <c r="BO53" s="100"/>
      <c r="BP53" s="99"/>
      <c r="BQ53" s="100"/>
      <c r="BR53" s="99"/>
      <c r="BS53" s="100"/>
      <c r="BT53" s="99"/>
      <c r="BU53" s="100"/>
      <c r="BV53" s="99"/>
      <c r="BW53" s="100"/>
      <c r="BX53" s="99"/>
      <c r="BY53" s="100"/>
      <c r="BZ53" s="99"/>
      <c r="CA53" s="100"/>
      <c r="CB53" s="99"/>
      <c r="CC53" s="100"/>
      <c r="CD53" s="99"/>
      <c r="CE53" s="100"/>
      <c r="CF53" s="101"/>
      <c r="CG53" s="100"/>
    </row>
    <row r="54" spans="1:85" s="148" customFormat="1" ht="19.899999999999999" customHeight="1" x14ac:dyDescent="0.5">
      <c r="A54" s="94"/>
      <c r="B54" s="95"/>
      <c r="C54" s="95"/>
      <c r="D54" s="94"/>
      <c r="E54" s="94"/>
      <c r="F54" s="94"/>
      <c r="G54" s="94"/>
      <c r="H54" s="94"/>
      <c r="I54" s="146"/>
      <c r="J54" s="94"/>
      <c r="K54" s="146"/>
      <c r="L54" s="94"/>
      <c r="M54" s="146"/>
      <c r="N54" s="94"/>
      <c r="O54" s="146"/>
      <c r="P54" s="94"/>
      <c r="Q54" s="146"/>
      <c r="R54" s="94"/>
      <c r="S54" s="146"/>
      <c r="T54" s="94"/>
      <c r="U54" s="146"/>
      <c r="V54" s="94"/>
      <c r="W54" s="146"/>
      <c r="X54" s="94"/>
      <c r="Y54" s="146"/>
      <c r="Z54" s="94"/>
      <c r="AA54" s="146"/>
      <c r="AB54" s="94"/>
      <c r="AC54" s="146"/>
      <c r="AD54" s="94"/>
      <c r="AE54" s="146"/>
      <c r="AF54" s="147"/>
      <c r="AG54" s="146"/>
      <c r="AH54" s="145"/>
      <c r="AI54" s="146"/>
      <c r="AJ54" s="145"/>
      <c r="AK54" s="146"/>
      <c r="AL54" s="145"/>
      <c r="AM54" s="146"/>
      <c r="AN54" s="145"/>
      <c r="AO54" s="146"/>
      <c r="AP54" s="145"/>
      <c r="AQ54" s="146"/>
      <c r="AR54" s="145"/>
      <c r="AS54" s="146"/>
      <c r="AT54" s="145"/>
      <c r="AU54" s="146"/>
      <c r="AV54" s="145"/>
      <c r="AW54" s="146"/>
      <c r="AX54" s="145"/>
      <c r="AY54" s="146"/>
      <c r="AZ54" s="145"/>
      <c r="BA54" s="146"/>
      <c r="BB54" s="145"/>
      <c r="BC54" s="146"/>
      <c r="BD54" s="145"/>
      <c r="BE54" s="146"/>
      <c r="BF54" s="147"/>
      <c r="BG54" s="146"/>
      <c r="BH54" s="99"/>
      <c r="BI54" s="100"/>
      <c r="BJ54" s="99"/>
      <c r="BK54" s="100"/>
      <c r="BL54" s="99"/>
      <c r="BM54" s="100"/>
      <c r="BN54" s="99"/>
      <c r="BO54" s="100"/>
      <c r="BP54" s="99"/>
      <c r="BQ54" s="100"/>
      <c r="BR54" s="99"/>
      <c r="BS54" s="100"/>
      <c r="BT54" s="99"/>
      <c r="BU54" s="100"/>
      <c r="BV54" s="99"/>
      <c r="BW54" s="100"/>
      <c r="BX54" s="99"/>
      <c r="BY54" s="100"/>
      <c r="BZ54" s="99"/>
      <c r="CA54" s="100"/>
      <c r="CB54" s="99"/>
      <c r="CC54" s="100"/>
      <c r="CD54" s="99"/>
      <c r="CE54" s="100"/>
      <c r="CF54" s="101"/>
      <c r="CG54" s="100"/>
    </row>
    <row r="55" spans="1:85" s="148" customFormat="1" ht="19.899999999999999" customHeight="1" x14ac:dyDescent="0.5">
      <c r="A55" s="94">
        <v>45</v>
      </c>
      <c r="B55" s="95" t="s">
        <v>115</v>
      </c>
      <c r="C55" s="95" t="s">
        <v>77</v>
      </c>
      <c r="D55" s="94">
        <f>RANK(BF55,$BF$4:$BF$147)</f>
        <v>19</v>
      </c>
      <c r="E55" s="94">
        <v>1</v>
      </c>
      <c r="F55" s="94" t="s">
        <v>75</v>
      </c>
      <c r="G55" s="94"/>
      <c r="H55" s="94"/>
      <c r="I55" s="146">
        <f t="shared" si="19"/>
        <v>0</v>
      </c>
      <c r="J55" s="94"/>
      <c r="K55" s="146">
        <f t="shared" si="20"/>
        <v>0</v>
      </c>
      <c r="L55" s="94"/>
      <c r="M55" s="146">
        <f t="shared" si="21"/>
        <v>0</v>
      </c>
      <c r="N55" s="94"/>
      <c r="O55" s="146">
        <f t="shared" si="22"/>
        <v>0</v>
      </c>
      <c r="P55" s="94"/>
      <c r="Q55" s="146">
        <f t="shared" si="23"/>
        <v>0</v>
      </c>
      <c r="R55" s="94"/>
      <c r="S55" s="146">
        <f t="shared" si="24"/>
        <v>0</v>
      </c>
      <c r="T55" s="94"/>
      <c r="U55" s="146">
        <f t="shared" si="25"/>
        <v>0</v>
      </c>
      <c r="V55" s="94"/>
      <c r="W55" s="146">
        <f t="shared" si="26"/>
        <v>0</v>
      </c>
      <c r="X55" s="94"/>
      <c r="Y55" s="146">
        <f t="shared" si="27"/>
        <v>0</v>
      </c>
      <c r="Z55" s="94"/>
      <c r="AA55" s="146">
        <f t="shared" si="28"/>
        <v>0</v>
      </c>
      <c r="AB55" s="94"/>
      <c r="AC55" s="146">
        <f t="shared" si="29"/>
        <v>0</v>
      </c>
      <c r="AD55" s="94"/>
      <c r="AE55" s="146">
        <f t="shared" si="30"/>
        <v>0</v>
      </c>
      <c r="AF55" s="147">
        <f t="shared" ref="AF55:AF58" si="146">SUM(H55,J55,L55,N55,P55,R55,T55,V55,X55,Z55,AB55,AD55)</f>
        <v>0</v>
      </c>
      <c r="AG55" s="146">
        <f t="shared" ref="AG55:AG58" si="147">SUM(I55,K55,M55,O55,Q55,S55,U55,W55,Y55,AA55,AC55,AE55)</f>
        <v>0</v>
      </c>
      <c r="AH55" s="145"/>
      <c r="AI55" s="146">
        <f t="shared" si="33"/>
        <v>0</v>
      </c>
      <c r="AJ55" s="145"/>
      <c r="AK55" s="146">
        <f t="shared" si="34"/>
        <v>0</v>
      </c>
      <c r="AL55" s="145"/>
      <c r="AM55" s="146">
        <f t="shared" si="34"/>
        <v>0</v>
      </c>
      <c r="AN55" s="145"/>
      <c r="AO55" s="146">
        <f t="shared" si="35"/>
        <v>0</v>
      </c>
      <c r="AP55" s="145"/>
      <c r="AQ55" s="146">
        <f t="shared" si="36"/>
        <v>0</v>
      </c>
      <c r="AR55" s="145"/>
      <c r="AS55" s="146">
        <f t="shared" si="37"/>
        <v>0</v>
      </c>
      <c r="AT55" s="145"/>
      <c r="AU55" s="146">
        <f t="shared" si="38"/>
        <v>0</v>
      </c>
      <c r="AV55" s="145"/>
      <c r="AW55" s="146">
        <f t="shared" si="39"/>
        <v>0</v>
      </c>
      <c r="AX55" s="145"/>
      <c r="AY55" s="146">
        <f t="shared" si="40"/>
        <v>0</v>
      </c>
      <c r="AZ55" s="145"/>
      <c r="BA55" s="146">
        <f t="shared" si="41"/>
        <v>0</v>
      </c>
      <c r="BB55" s="145"/>
      <c r="BC55" s="146">
        <f t="shared" si="42"/>
        <v>0</v>
      </c>
      <c r="BD55" s="145"/>
      <c r="BE55" s="146">
        <f t="shared" si="43"/>
        <v>0</v>
      </c>
      <c r="BF55" s="147">
        <f t="shared" si="98"/>
        <v>0</v>
      </c>
      <c r="BG55" s="146">
        <f t="shared" si="98"/>
        <v>0</v>
      </c>
      <c r="BH55" s="99"/>
      <c r="BI55" s="100">
        <f t="shared" ref="BI55:BI58" si="148">BH55*$E55</f>
        <v>0</v>
      </c>
      <c r="BJ55" s="99"/>
      <c r="BK55" s="100">
        <f t="shared" ref="BK55:BK58" si="149">BJ55*$E55</f>
        <v>0</v>
      </c>
      <c r="BL55" s="99"/>
      <c r="BM55" s="100">
        <f t="shared" ref="BM55:BM58" si="150">BL55*$E55</f>
        <v>0</v>
      </c>
      <c r="BN55" s="99"/>
      <c r="BO55" s="100">
        <f t="shared" ref="BO55:BO58" si="151">BN55*$E55</f>
        <v>0</v>
      </c>
      <c r="BP55" s="99"/>
      <c r="BQ55" s="100">
        <f t="shared" ref="BQ55:BQ58" si="152">BP55*$E55</f>
        <v>0</v>
      </c>
      <c r="BR55" s="99"/>
      <c r="BS55" s="100">
        <f t="shared" ref="BS55:BS58" si="153">BR55*$E55</f>
        <v>0</v>
      </c>
      <c r="BT55" s="99"/>
      <c r="BU55" s="100">
        <f t="shared" ref="BU55:BU58" si="154">BT55*$E55</f>
        <v>0</v>
      </c>
      <c r="BV55" s="99"/>
      <c r="BW55" s="100">
        <f t="shared" ref="BW55:BW58" si="155">BV55*$E55</f>
        <v>0</v>
      </c>
      <c r="BX55" s="99"/>
      <c r="BY55" s="100">
        <f t="shared" ref="BY55:BY58" si="156">BX55*$E55</f>
        <v>0</v>
      </c>
      <c r="BZ55" s="99"/>
      <c r="CA55" s="100">
        <f t="shared" ref="CA55:CA58" si="157">BZ55*$E55</f>
        <v>0</v>
      </c>
      <c r="CB55" s="99"/>
      <c r="CC55" s="100">
        <f t="shared" ref="CC55:CC58" si="158">CB55*$E55</f>
        <v>0</v>
      </c>
      <c r="CD55" s="99"/>
      <c r="CE55" s="100">
        <f t="shared" ref="CE55:CE58" si="159">CD55*$E55</f>
        <v>0</v>
      </c>
      <c r="CF55" s="101">
        <f t="shared" ref="CF55:CG58" si="160">SUM(BH55,BJ55,BL55,BN55,BP55,BR55,BT55,BV55,BX55,BZ55,CB55,CD55)</f>
        <v>0</v>
      </c>
      <c r="CG55" s="100">
        <f t="shared" si="160"/>
        <v>0</v>
      </c>
    </row>
    <row r="56" spans="1:85" s="148" customFormat="1" ht="19.899999999999999" customHeight="1" x14ac:dyDescent="0.5">
      <c r="A56" s="94">
        <v>46</v>
      </c>
      <c r="B56" s="95" t="s">
        <v>116</v>
      </c>
      <c r="C56" s="95" t="s">
        <v>77</v>
      </c>
      <c r="D56" s="94">
        <f>RANK(BF56,$BF$4:$BF$147)</f>
        <v>19</v>
      </c>
      <c r="E56" s="94">
        <v>0.6</v>
      </c>
      <c r="F56" s="94" t="s">
        <v>75</v>
      </c>
      <c r="G56" s="94"/>
      <c r="H56" s="94"/>
      <c r="I56" s="146">
        <f t="shared" si="19"/>
        <v>0</v>
      </c>
      <c r="J56" s="94"/>
      <c r="K56" s="146">
        <f t="shared" si="20"/>
        <v>0</v>
      </c>
      <c r="L56" s="94"/>
      <c r="M56" s="146">
        <f t="shared" si="21"/>
        <v>0</v>
      </c>
      <c r="N56" s="94"/>
      <c r="O56" s="146">
        <f t="shared" si="22"/>
        <v>0</v>
      </c>
      <c r="P56" s="94"/>
      <c r="Q56" s="146">
        <f t="shared" si="23"/>
        <v>0</v>
      </c>
      <c r="R56" s="94"/>
      <c r="S56" s="146">
        <f t="shared" si="24"/>
        <v>0</v>
      </c>
      <c r="T56" s="94"/>
      <c r="U56" s="146">
        <f t="shared" si="25"/>
        <v>0</v>
      </c>
      <c r="V56" s="94"/>
      <c r="W56" s="146">
        <f t="shared" si="26"/>
        <v>0</v>
      </c>
      <c r="X56" s="94"/>
      <c r="Y56" s="146">
        <f t="shared" si="27"/>
        <v>0</v>
      </c>
      <c r="Z56" s="94"/>
      <c r="AA56" s="146">
        <f t="shared" si="28"/>
        <v>0</v>
      </c>
      <c r="AB56" s="94"/>
      <c r="AC56" s="146">
        <f t="shared" si="29"/>
        <v>0</v>
      </c>
      <c r="AD56" s="94"/>
      <c r="AE56" s="146">
        <f t="shared" si="30"/>
        <v>0</v>
      </c>
      <c r="AF56" s="147">
        <f t="shared" si="146"/>
        <v>0</v>
      </c>
      <c r="AG56" s="146">
        <f t="shared" si="147"/>
        <v>0</v>
      </c>
      <c r="AH56" s="145"/>
      <c r="AI56" s="146">
        <f t="shared" si="33"/>
        <v>0</v>
      </c>
      <c r="AJ56" s="145"/>
      <c r="AK56" s="146">
        <f t="shared" si="34"/>
        <v>0</v>
      </c>
      <c r="AL56" s="145"/>
      <c r="AM56" s="146">
        <f t="shared" si="34"/>
        <v>0</v>
      </c>
      <c r="AN56" s="145"/>
      <c r="AO56" s="146">
        <f t="shared" si="35"/>
        <v>0</v>
      </c>
      <c r="AP56" s="145"/>
      <c r="AQ56" s="146">
        <f t="shared" si="36"/>
        <v>0</v>
      </c>
      <c r="AR56" s="145"/>
      <c r="AS56" s="146">
        <f t="shared" si="37"/>
        <v>0</v>
      </c>
      <c r="AT56" s="145"/>
      <c r="AU56" s="146">
        <f t="shared" si="38"/>
        <v>0</v>
      </c>
      <c r="AV56" s="145"/>
      <c r="AW56" s="146">
        <f t="shared" si="39"/>
        <v>0</v>
      </c>
      <c r="AX56" s="145"/>
      <c r="AY56" s="146">
        <f t="shared" si="40"/>
        <v>0</v>
      </c>
      <c r="AZ56" s="145"/>
      <c r="BA56" s="146">
        <f t="shared" si="41"/>
        <v>0</v>
      </c>
      <c r="BB56" s="145"/>
      <c r="BC56" s="146">
        <f t="shared" si="42"/>
        <v>0</v>
      </c>
      <c r="BD56" s="145"/>
      <c r="BE56" s="146">
        <f t="shared" si="43"/>
        <v>0</v>
      </c>
      <c r="BF56" s="147">
        <f t="shared" si="98"/>
        <v>0</v>
      </c>
      <c r="BG56" s="146">
        <f t="shared" si="98"/>
        <v>0</v>
      </c>
      <c r="BH56" s="99"/>
      <c r="BI56" s="100">
        <f t="shared" si="148"/>
        <v>0</v>
      </c>
      <c r="BJ56" s="99"/>
      <c r="BK56" s="100">
        <f t="shared" si="149"/>
        <v>0</v>
      </c>
      <c r="BL56" s="99"/>
      <c r="BM56" s="100">
        <f t="shared" si="150"/>
        <v>0</v>
      </c>
      <c r="BN56" s="99"/>
      <c r="BO56" s="100">
        <f t="shared" si="151"/>
        <v>0</v>
      </c>
      <c r="BP56" s="99"/>
      <c r="BQ56" s="100">
        <f t="shared" si="152"/>
        <v>0</v>
      </c>
      <c r="BR56" s="99"/>
      <c r="BS56" s="100">
        <f t="shared" si="153"/>
        <v>0</v>
      </c>
      <c r="BT56" s="99"/>
      <c r="BU56" s="100">
        <f t="shared" si="154"/>
        <v>0</v>
      </c>
      <c r="BV56" s="99"/>
      <c r="BW56" s="100">
        <f t="shared" si="155"/>
        <v>0</v>
      </c>
      <c r="BX56" s="99"/>
      <c r="BY56" s="100">
        <f t="shared" si="156"/>
        <v>0</v>
      </c>
      <c r="BZ56" s="99"/>
      <c r="CA56" s="100">
        <f t="shared" si="157"/>
        <v>0</v>
      </c>
      <c r="CB56" s="99"/>
      <c r="CC56" s="100">
        <f t="shared" si="158"/>
        <v>0</v>
      </c>
      <c r="CD56" s="99"/>
      <c r="CE56" s="100">
        <f t="shared" si="159"/>
        <v>0</v>
      </c>
      <c r="CF56" s="101">
        <f t="shared" si="160"/>
        <v>0</v>
      </c>
      <c r="CG56" s="100">
        <f t="shared" si="160"/>
        <v>0</v>
      </c>
    </row>
    <row r="57" spans="1:85" s="148" customFormat="1" ht="19.899999999999999" customHeight="1" x14ac:dyDescent="0.5">
      <c r="A57" s="94">
        <v>47</v>
      </c>
      <c r="B57" s="95" t="s">
        <v>117</v>
      </c>
      <c r="C57" s="95" t="s">
        <v>74</v>
      </c>
      <c r="D57" s="94">
        <f>RANK(BF57,$BF$4:$BF$147)</f>
        <v>19</v>
      </c>
      <c r="E57" s="94">
        <v>0.64</v>
      </c>
      <c r="F57" s="94" t="s">
        <v>85</v>
      </c>
      <c r="G57" s="94">
        <v>1350</v>
      </c>
      <c r="H57" s="94"/>
      <c r="I57" s="146">
        <f t="shared" si="19"/>
        <v>0</v>
      </c>
      <c r="J57" s="94"/>
      <c r="K57" s="146">
        <f t="shared" si="20"/>
        <v>0</v>
      </c>
      <c r="L57" s="94"/>
      <c r="M57" s="146">
        <f t="shared" si="21"/>
        <v>0</v>
      </c>
      <c r="N57" s="94"/>
      <c r="O57" s="146">
        <f t="shared" si="22"/>
        <v>0</v>
      </c>
      <c r="P57" s="94"/>
      <c r="Q57" s="146">
        <f t="shared" si="23"/>
        <v>0</v>
      </c>
      <c r="R57" s="94"/>
      <c r="S57" s="146">
        <f t="shared" si="24"/>
        <v>0</v>
      </c>
      <c r="T57" s="94"/>
      <c r="U57" s="146">
        <f t="shared" si="25"/>
        <v>0</v>
      </c>
      <c r="V57" s="94"/>
      <c r="W57" s="146">
        <f t="shared" si="26"/>
        <v>0</v>
      </c>
      <c r="X57" s="94"/>
      <c r="Y57" s="146">
        <f t="shared" si="27"/>
        <v>0</v>
      </c>
      <c r="Z57" s="94"/>
      <c r="AA57" s="146">
        <f t="shared" si="28"/>
        <v>0</v>
      </c>
      <c r="AB57" s="94"/>
      <c r="AC57" s="146">
        <f t="shared" si="29"/>
        <v>0</v>
      </c>
      <c r="AD57" s="94"/>
      <c r="AE57" s="146">
        <f t="shared" si="30"/>
        <v>0</v>
      </c>
      <c r="AF57" s="147">
        <f t="shared" si="146"/>
        <v>0</v>
      </c>
      <c r="AG57" s="146">
        <f t="shared" si="147"/>
        <v>0</v>
      </c>
      <c r="AH57" s="145"/>
      <c r="AI57" s="146">
        <f t="shared" si="33"/>
        <v>0</v>
      </c>
      <c r="AJ57" s="145"/>
      <c r="AK57" s="146">
        <f t="shared" si="34"/>
        <v>0</v>
      </c>
      <c r="AL57" s="145"/>
      <c r="AM57" s="146">
        <f t="shared" si="34"/>
        <v>0</v>
      </c>
      <c r="AN57" s="145"/>
      <c r="AO57" s="146">
        <f t="shared" si="35"/>
        <v>0</v>
      </c>
      <c r="AP57" s="145"/>
      <c r="AQ57" s="146">
        <f t="shared" si="36"/>
        <v>0</v>
      </c>
      <c r="AR57" s="145"/>
      <c r="AS57" s="146">
        <f t="shared" si="37"/>
        <v>0</v>
      </c>
      <c r="AT57" s="145"/>
      <c r="AU57" s="146">
        <f t="shared" si="38"/>
        <v>0</v>
      </c>
      <c r="AV57" s="145"/>
      <c r="AW57" s="146">
        <f t="shared" si="39"/>
        <v>0</v>
      </c>
      <c r="AX57" s="145"/>
      <c r="AY57" s="146">
        <f t="shared" si="40"/>
        <v>0</v>
      </c>
      <c r="AZ57" s="145"/>
      <c r="BA57" s="146">
        <f t="shared" si="41"/>
        <v>0</v>
      </c>
      <c r="BB57" s="145"/>
      <c r="BC57" s="146">
        <f t="shared" si="42"/>
        <v>0</v>
      </c>
      <c r="BD57" s="145"/>
      <c r="BE57" s="146">
        <f t="shared" si="43"/>
        <v>0</v>
      </c>
      <c r="BF57" s="147">
        <f t="shared" si="98"/>
        <v>0</v>
      </c>
      <c r="BG57" s="146">
        <f t="shared" si="98"/>
        <v>0</v>
      </c>
      <c r="BH57" s="99"/>
      <c r="BI57" s="100">
        <f t="shared" si="148"/>
        <v>0</v>
      </c>
      <c r="BJ57" s="99"/>
      <c r="BK57" s="100">
        <f t="shared" si="149"/>
        <v>0</v>
      </c>
      <c r="BL57" s="99"/>
      <c r="BM57" s="100">
        <f t="shared" si="150"/>
        <v>0</v>
      </c>
      <c r="BN57" s="99"/>
      <c r="BO57" s="100">
        <f t="shared" si="151"/>
        <v>0</v>
      </c>
      <c r="BP57" s="99"/>
      <c r="BQ57" s="100">
        <f t="shared" si="152"/>
        <v>0</v>
      </c>
      <c r="BR57" s="99"/>
      <c r="BS57" s="100">
        <f t="shared" si="153"/>
        <v>0</v>
      </c>
      <c r="BT57" s="99"/>
      <c r="BU57" s="100">
        <f t="shared" si="154"/>
        <v>0</v>
      </c>
      <c r="BV57" s="99"/>
      <c r="BW57" s="100">
        <f t="shared" si="155"/>
        <v>0</v>
      </c>
      <c r="BX57" s="99"/>
      <c r="BY57" s="100">
        <f t="shared" si="156"/>
        <v>0</v>
      </c>
      <c r="BZ57" s="99"/>
      <c r="CA57" s="100">
        <f t="shared" si="157"/>
        <v>0</v>
      </c>
      <c r="CB57" s="99"/>
      <c r="CC57" s="100">
        <f t="shared" si="158"/>
        <v>0</v>
      </c>
      <c r="CD57" s="99"/>
      <c r="CE57" s="100">
        <f t="shared" si="159"/>
        <v>0</v>
      </c>
      <c r="CF57" s="101">
        <f t="shared" si="160"/>
        <v>0</v>
      </c>
      <c r="CG57" s="100">
        <f t="shared" si="160"/>
        <v>0</v>
      </c>
    </row>
    <row r="58" spans="1:85" s="148" customFormat="1" ht="19.899999999999999" customHeight="1" x14ac:dyDescent="0.5">
      <c r="A58" s="94">
        <v>48</v>
      </c>
      <c r="B58" s="95" t="s">
        <v>117</v>
      </c>
      <c r="C58" s="95" t="s">
        <v>74</v>
      </c>
      <c r="D58" s="94">
        <f>RANK(BF58,$BF$4:$BF$147)</f>
        <v>19</v>
      </c>
      <c r="E58" s="94">
        <v>0.64</v>
      </c>
      <c r="F58" s="94" t="s">
        <v>83</v>
      </c>
      <c r="G58" s="94"/>
      <c r="H58" s="94"/>
      <c r="I58" s="146">
        <f t="shared" si="19"/>
        <v>0</v>
      </c>
      <c r="J58" s="94"/>
      <c r="K58" s="146">
        <f t="shared" si="20"/>
        <v>0</v>
      </c>
      <c r="L58" s="94"/>
      <c r="M58" s="146">
        <f t="shared" si="21"/>
        <v>0</v>
      </c>
      <c r="N58" s="94"/>
      <c r="O58" s="146">
        <f t="shared" si="22"/>
        <v>0</v>
      </c>
      <c r="P58" s="94"/>
      <c r="Q58" s="146">
        <f t="shared" si="23"/>
        <v>0</v>
      </c>
      <c r="R58" s="94"/>
      <c r="S58" s="146">
        <f t="shared" si="24"/>
        <v>0</v>
      </c>
      <c r="T58" s="94"/>
      <c r="U58" s="146">
        <f t="shared" si="25"/>
        <v>0</v>
      </c>
      <c r="V58" s="94"/>
      <c r="W58" s="146">
        <f t="shared" si="26"/>
        <v>0</v>
      </c>
      <c r="X58" s="94"/>
      <c r="Y58" s="146">
        <f t="shared" si="27"/>
        <v>0</v>
      </c>
      <c r="Z58" s="94"/>
      <c r="AA58" s="146">
        <f t="shared" si="28"/>
        <v>0</v>
      </c>
      <c r="AB58" s="94"/>
      <c r="AC58" s="146">
        <f t="shared" si="29"/>
        <v>0</v>
      </c>
      <c r="AD58" s="94"/>
      <c r="AE58" s="146">
        <f t="shared" si="30"/>
        <v>0</v>
      </c>
      <c r="AF58" s="147">
        <f t="shared" si="146"/>
        <v>0</v>
      </c>
      <c r="AG58" s="146">
        <f t="shared" si="147"/>
        <v>0</v>
      </c>
      <c r="AH58" s="145"/>
      <c r="AI58" s="146">
        <f t="shared" si="33"/>
        <v>0</v>
      </c>
      <c r="AJ58" s="145"/>
      <c r="AK58" s="146">
        <f t="shared" si="34"/>
        <v>0</v>
      </c>
      <c r="AL58" s="145"/>
      <c r="AM58" s="146">
        <f t="shared" si="34"/>
        <v>0</v>
      </c>
      <c r="AN58" s="145"/>
      <c r="AO58" s="146">
        <f t="shared" si="35"/>
        <v>0</v>
      </c>
      <c r="AP58" s="145"/>
      <c r="AQ58" s="146">
        <f t="shared" si="36"/>
        <v>0</v>
      </c>
      <c r="AR58" s="145"/>
      <c r="AS58" s="146">
        <f t="shared" si="37"/>
        <v>0</v>
      </c>
      <c r="AT58" s="145"/>
      <c r="AU58" s="146">
        <f t="shared" si="38"/>
        <v>0</v>
      </c>
      <c r="AV58" s="145"/>
      <c r="AW58" s="146">
        <f t="shared" si="39"/>
        <v>0</v>
      </c>
      <c r="AX58" s="145"/>
      <c r="AY58" s="146">
        <f t="shared" si="40"/>
        <v>0</v>
      </c>
      <c r="AZ58" s="145"/>
      <c r="BA58" s="146">
        <f t="shared" si="41"/>
        <v>0</v>
      </c>
      <c r="BB58" s="145"/>
      <c r="BC58" s="146">
        <f t="shared" si="42"/>
        <v>0</v>
      </c>
      <c r="BD58" s="145"/>
      <c r="BE58" s="146">
        <f t="shared" si="43"/>
        <v>0</v>
      </c>
      <c r="BF58" s="147">
        <f t="shared" si="98"/>
        <v>0</v>
      </c>
      <c r="BG58" s="146">
        <f t="shared" si="98"/>
        <v>0</v>
      </c>
      <c r="BH58" s="99"/>
      <c r="BI58" s="100">
        <f t="shared" si="148"/>
        <v>0</v>
      </c>
      <c r="BJ58" s="99"/>
      <c r="BK58" s="100">
        <f t="shared" si="149"/>
        <v>0</v>
      </c>
      <c r="BL58" s="99"/>
      <c r="BM58" s="100">
        <f t="shared" si="150"/>
        <v>0</v>
      </c>
      <c r="BN58" s="99"/>
      <c r="BO58" s="100">
        <f t="shared" si="151"/>
        <v>0</v>
      </c>
      <c r="BP58" s="99"/>
      <c r="BQ58" s="100">
        <f t="shared" si="152"/>
        <v>0</v>
      </c>
      <c r="BR58" s="99"/>
      <c r="BS58" s="100">
        <f t="shared" si="153"/>
        <v>0</v>
      </c>
      <c r="BT58" s="99"/>
      <c r="BU58" s="100">
        <f t="shared" si="154"/>
        <v>0</v>
      </c>
      <c r="BV58" s="99"/>
      <c r="BW58" s="100">
        <f t="shared" si="155"/>
        <v>0</v>
      </c>
      <c r="BX58" s="99"/>
      <c r="BY58" s="100">
        <f t="shared" si="156"/>
        <v>0</v>
      </c>
      <c r="BZ58" s="99"/>
      <c r="CA58" s="100">
        <f t="shared" si="157"/>
        <v>0</v>
      </c>
      <c r="CB58" s="99"/>
      <c r="CC58" s="100">
        <f t="shared" si="158"/>
        <v>0</v>
      </c>
      <c r="CD58" s="99"/>
      <c r="CE58" s="100">
        <f t="shared" si="159"/>
        <v>0</v>
      </c>
      <c r="CF58" s="101">
        <f t="shared" si="160"/>
        <v>0</v>
      </c>
      <c r="CG58" s="100">
        <f t="shared" si="160"/>
        <v>0</v>
      </c>
    </row>
    <row r="59" spans="1:85" s="148" customFormat="1" ht="19.899999999999999" customHeight="1" x14ac:dyDescent="0.5">
      <c r="A59" s="94"/>
      <c r="B59" s="95"/>
      <c r="C59" s="95"/>
      <c r="D59" s="94"/>
      <c r="E59" s="94"/>
      <c r="F59" s="94"/>
      <c r="G59" s="94"/>
      <c r="H59" s="94"/>
      <c r="I59" s="146"/>
      <c r="J59" s="94"/>
      <c r="K59" s="146"/>
      <c r="L59" s="94"/>
      <c r="M59" s="146"/>
      <c r="N59" s="94"/>
      <c r="O59" s="146"/>
      <c r="P59" s="94"/>
      <c r="Q59" s="146"/>
      <c r="R59" s="94"/>
      <c r="S59" s="146"/>
      <c r="T59" s="94"/>
      <c r="U59" s="146"/>
      <c r="V59" s="94"/>
      <c r="W59" s="146"/>
      <c r="X59" s="94"/>
      <c r="Y59" s="146"/>
      <c r="Z59" s="94"/>
      <c r="AA59" s="146"/>
      <c r="AB59" s="94"/>
      <c r="AC59" s="146"/>
      <c r="AD59" s="94"/>
      <c r="AE59" s="146"/>
      <c r="AF59" s="147"/>
      <c r="AG59" s="146"/>
      <c r="AH59" s="145"/>
      <c r="AI59" s="146"/>
      <c r="AJ59" s="145"/>
      <c r="AK59" s="146"/>
      <c r="AL59" s="145"/>
      <c r="AM59" s="146"/>
      <c r="AN59" s="145"/>
      <c r="AO59" s="146"/>
      <c r="AP59" s="145"/>
      <c r="AQ59" s="146"/>
      <c r="AR59" s="145"/>
      <c r="AS59" s="146"/>
      <c r="AT59" s="145"/>
      <c r="AU59" s="146"/>
      <c r="AV59" s="145"/>
      <c r="AW59" s="146"/>
      <c r="AX59" s="145"/>
      <c r="AY59" s="146"/>
      <c r="AZ59" s="145"/>
      <c r="BA59" s="146"/>
      <c r="BB59" s="145"/>
      <c r="BC59" s="146"/>
      <c r="BD59" s="145"/>
      <c r="BE59" s="146"/>
      <c r="BF59" s="147"/>
      <c r="BG59" s="146"/>
      <c r="BH59" s="99"/>
      <c r="BI59" s="100"/>
      <c r="BJ59" s="99"/>
      <c r="BK59" s="100"/>
      <c r="BL59" s="99"/>
      <c r="BM59" s="100"/>
      <c r="BN59" s="99"/>
      <c r="BO59" s="100"/>
      <c r="BP59" s="99"/>
      <c r="BQ59" s="100"/>
      <c r="BR59" s="99"/>
      <c r="BS59" s="100"/>
      <c r="BT59" s="99"/>
      <c r="BU59" s="100"/>
      <c r="BV59" s="99"/>
      <c r="BW59" s="100"/>
      <c r="BX59" s="99"/>
      <c r="BY59" s="100"/>
      <c r="BZ59" s="99"/>
      <c r="CA59" s="100"/>
      <c r="CB59" s="99"/>
      <c r="CC59" s="100"/>
      <c r="CD59" s="99"/>
      <c r="CE59" s="100"/>
      <c r="CF59" s="101"/>
      <c r="CG59" s="100"/>
    </row>
    <row r="60" spans="1:85" s="148" customFormat="1" ht="19.899999999999999" customHeight="1" x14ac:dyDescent="0.5">
      <c r="A60" s="94">
        <v>49</v>
      </c>
      <c r="B60" s="95" t="s">
        <v>118</v>
      </c>
      <c r="C60" s="95" t="s">
        <v>77</v>
      </c>
      <c r="D60" s="94">
        <f>RANK(BF60,$BF$4:$BF$147)</f>
        <v>1</v>
      </c>
      <c r="E60" s="94">
        <v>1</v>
      </c>
      <c r="F60" s="94" t="s">
        <v>75</v>
      </c>
      <c r="G60" s="94">
        <v>1550</v>
      </c>
      <c r="H60" s="94">
        <v>8724</v>
      </c>
      <c r="I60" s="143">
        <f t="shared" ref="I60:I64" si="161">H60*$E60</f>
        <v>8724</v>
      </c>
      <c r="J60" s="94">
        <v>5988</v>
      </c>
      <c r="K60" s="143">
        <f t="shared" ref="K60:K64" si="162">J60*$E60</f>
        <v>5988</v>
      </c>
      <c r="L60" s="94">
        <v>8388</v>
      </c>
      <c r="M60" s="143">
        <f t="shared" ref="M60:M64" si="163">L60*$E60</f>
        <v>8388</v>
      </c>
      <c r="N60" s="94">
        <v>6876</v>
      </c>
      <c r="O60" s="143">
        <f t="shared" ref="O60:O64" si="164">N60*$E60</f>
        <v>6876</v>
      </c>
      <c r="P60" s="94">
        <v>9720</v>
      </c>
      <c r="Q60" s="143">
        <f t="shared" ref="Q60:Q64" si="165">P60*$E60</f>
        <v>9720</v>
      </c>
      <c r="R60" s="94">
        <v>8196</v>
      </c>
      <c r="S60" s="143">
        <f t="shared" ref="S60:S64" si="166">R60*$E60</f>
        <v>8196</v>
      </c>
      <c r="T60" s="94">
        <v>10452</v>
      </c>
      <c r="U60" s="143">
        <f t="shared" ref="U60:U64" si="167">T60*$E60</f>
        <v>10452</v>
      </c>
      <c r="V60" s="94">
        <v>10284</v>
      </c>
      <c r="W60" s="143">
        <f t="shared" ref="W60:W64" si="168">V60*$E60</f>
        <v>10284</v>
      </c>
      <c r="X60" s="94">
        <v>9144</v>
      </c>
      <c r="Y60" s="143">
        <f t="shared" ref="Y60:Y64" si="169">X60*$E60</f>
        <v>9144</v>
      </c>
      <c r="Z60" s="94">
        <v>12216</v>
      </c>
      <c r="AA60" s="143">
        <f t="shared" ref="AA60:AA64" si="170">Z60*$E60</f>
        <v>12216</v>
      </c>
      <c r="AB60" s="94">
        <v>8796</v>
      </c>
      <c r="AC60" s="143">
        <f t="shared" ref="AC60:AC64" si="171">AB60*$E60</f>
        <v>8796</v>
      </c>
      <c r="AD60" s="94">
        <v>13704</v>
      </c>
      <c r="AE60" s="143">
        <f t="shared" ref="AE60:AE64" si="172">AD60*$E60</f>
        <v>13704</v>
      </c>
      <c r="AF60" s="147">
        <f t="shared" ref="AF60" si="173">SUM(H60,J60,L60,N60,P60,R60,T60,V60,X60,Z60,AB60,AD60)</f>
        <v>112488</v>
      </c>
      <c r="AG60" s="146">
        <f t="shared" ref="AG60" si="174">SUM(I60,K60,M60,O60,Q60,S60,U60,W60,Y60,AA60,AC60,AE60)</f>
        <v>112488</v>
      </c>
      <c r="AH60" s="142">
        <v>10920</v>
      </c>
      <c r="AI60" s="143">
        <f t="shared" ref="AI60:AK64" si="175">AH60*$E60</f>
        <v>10920</v>
      </c>
      <c r="AJ60" s="144">
        <v>12576</v>
      </c>
      <c r="AK60" s="143">
        <f t="shared" si="175"/>
        <v>12576</v>
      </c>
      <c r="AL60" s="145">
        <v>14940</v>
      </c>
      <c r="AM60" s="146">
        <f t="shared" si="34"/>
        <v>14940</v>
      </c>
      <c r="AN60" s="145">
        <v>6636</v>
      </c>
      <c r="AO60" s="146">
        <f t="shared" si="35"/>
        <v>6636</v>
      </c>
      <c r="AP60" s="145">
        <v>14472</v>
      </c>
      <c r="AQ60" s="146">
        <f t="shared" si="36"/>
        <v>14472</v>
      </c>
      <c r="AR60" s="145">
        <v>10668</v>
      </c>
      <c r="AS60" s="146">
        <f t="shared" si="37"/>
        <v>10668</v>
      </c>
      <c r="AT60" s="145">
        <v>13032</v>
      </c>
      <c r="AU60" s="146">
        <f t="shared" si="38"/>
        <v>13032</v>
      </c>
      <c r="AV60" s="145">
        <v>12210</v>
      </c>
      <c r="AW60" s="146">
        <f t="shared" si="39"/>
        <v>12210</v>
      </c>
      <c r="AX60" s="145">
        <v>9660</v>
      </c>
      <c r="AY60" s="146">
        <f t="shared" si="40"/>
        <v>9660</v>
      </c>
      <c r="AZ60" s="145">
        <v>13116</v>
      </c>
      <c r="BA60" s="146">
        <f t="shared" si="41"/>
        <v>13116</v>
      </c>
      <c r="BB60" s="145">
        <v>10956</v>
      </c>
      <c r="BC60" s="146">
        <f t="shared" si="42"/>
        <v>10956</v>
      </c>
      <c r="BD60" s="145">
        <v>12030</v>
      </c>
      <c r="BE60" s="146">
        <f t="shared" si="43"/>
        <v>12030</v>
      </c>
      <c r="BF60" s="147">
        <f t="shared" si="98"/>
        <v>141216</v>
      </c>
      <c r="BG60" s="146">
        <f t="shared" si="98"/>
        <v>141216</v>
      </c>
      <c r="BH60" s="96">
        <v>11736</v>
      </c>
      <c r="BI60" s="97">
        <f t="shared" ref="BI60" si="176">BH60*$E60</f>
        <v>11736</v>
      </c>
      <c r="BJ60" s="98">
        <v>8604</v>
      </c>
      <c r="BK60" s="100">
        <f t="shared" ref="BK60" si="177">BJ60*$E60</f>
        <v>8604</v>
      </c>
      <c r="BL60" s="99"/>
      <c r="BM60" s="100">
        <f t="shared" ref="BM60" si="178">BL60*$E60</f>
        <v>0</v>
      </c>
      <c r="BN60" s="99"/>
      <c r="BO60" s="100">
        <f t="shared" ref="BO60" si="179">BN60*$E60</f>
        <v>0</v>
      </c>
      <c r="BP60" s="99"/>
      <c r="BQ60" s="100">
        <f t="shared" ref="BQ60" si="180">BP60*$E60</f>
        <v>0</v>
      </c>
      <c r="BR60" s="99"/>
      <c r="BS60" s="100">
        <f t="shared" ref="BS60" si="181">BR60*$E60</f>
        <v>0</v>
      </c>
      <c r="BT60" s="99"/>
      <c r="BU60" s="100">
        <f t="shared" ref="BU60" si="182">BT60*$E60</f>
        <v>0</v>
      </c>
      <c r="BV60" s="99"/>
      <c r="BW60" s="100">
        <f t="shared" ref="BW60" si="183">BV60*$E60</f>
        <v>0</v>
      </c>
      <c r="BX60" s="99"/>
      <c r="BY60" s="100">
        <f t="shared" ref="BY60" si="184">BX60*$E60</f>
        <v>0</v>
      </c>
      <c r="BZ60" s="99"/>
      <c r="CA60" s="100">
        <f t="shared" ref="CA60" si="185">BZ60*$E60</f>
        <v>0</v>
      </c>
      <c r="CB60" s="99"/>
      <c r="CC60" s="100">
        <f t="shared" ref="CC60" si="186">CB60*$E60</f>
        <v>0</v>
      </c>
      <c r="CD60" s="99"/>
      <c r="CE60" s="100">
        <f t="shared" ref="CE60" si="187">CD60*$E60</f>
        <v>0</v>
      </c>
      <c r="CF60" s="101">
        <f t="shared" ref="CF60:CG60" si="188">SUM(BH60,BJ60,BL60,BN60,BP60,BR60,BT60,BV60,BX60,BZ60,CB60,CD60)</f>
        <v>20340</v>
      </c>
      <c r="CG60" s="100">
        <f t="shared" si="188"/>
        <v>20340</v>
      </c>
    </row>
    <row r="61" spans="1:85" s="148" customFormat="1" ht="19.899999999999999" customHeight="1" x14ac:dyDescent="0.5">
      <c r="A61" s="94">
        <v>50</v>
      </c>
      <c r="B61" s="95" t="s">
        <v>119</v>
      </c>
      <c r="C61" s="95"/>
      <c r="D61" s="94">
        <f>RANK(BF61,$BF$4:$BF$147)</f>
        <v>19</v>
      </c>
      <c r="E61" s="94">
        <v>0.6</v>
      </c>
      <c r="F61" s="94" t="s">
        <v>98</v>
      </c>
      <c r="G61" s="94">
        <v>1060</v>
      </c>
      <c r="H61" s="94"/>
      <c r="I61" s="143"/>
      <c r="J61" s="94"/>
      <c r="K61" s="143"/>
      <c r="L61" s="94"/>
      <c r="M61" s="143"/>
      <c r="N61" s="94"/>
      <c r="O61" s="143"/>
      <c r="P61" s="94"/>
      <c r="Q61" s="143"/>
      <c r="R61" s="94"/>
      <c r="S61" s="143"/>
      <c r="T61" s="94"/>
      <c r="U61" s="143"/>
      <c r="V61" s="94"/>
      <c r="W61" s="143"/>
      <c r="X61" s="94"/>
      <c r="Y61" s="143"/>
      <c r="Z61" s="94"/>
      <c r="AA61" s="143"/>
      <c r="AB61" s="94"/>
      <c r="AC61" s="143"/>
      <c r="AD61" s="94"/>
      <c r="AE61" s="143"/>
      <c r="AF61" s="147"/>
      <c r="AG61" s="146"/>
      <c r="AH61" s="142"/>
      <c r="AI61" s="143"/>
      <c r="AJ61" s="144"/>
      <c r="AK61" s="143"/>
      <c r="AL61" s="145"/>
      <c r="AM61" s="146"/>
      <c r="AN61" s="145"/>
      <c r="AO61" s="146"/>
      <c r="AP61" s="145"/>
      <c r="AQ61" s="146"/>
      <c r="AR61" s="145"/>
      <c r="AS61" s="146"/>
      <c r="AT61" s="145"/>
      <c r="AU61" s="146"/>
      <c r="AV61" s="145"/>
      <c r="AW61" s="146"/>
      <c r="AX61" s="145"/>
      <c r="AY61" s="146"/>
      <c r="AZ61" s="145"/>
      <c r="BA61" s="146"/>
      <c r="BB61" s="145"/>
      <c r="BC61" s="146"/>
      <c r="BD61" s="145"/>
      <c r="BE61" s="146"/>
      <c r="BF61" s="147"/>
      <c r="BG61" s="146"/>
      <c r="BH61" s="96"/>
      <c r="BI61" s="97"/>
      <c r="BJ61" s="98"/>
      <c r="BK61" s="100"/>
      <c r="BL61" s="99"/>
      <c r="BM61" s="100"/>
      <c r="BN61" s="99"/>
      <c r="BO61" s="100"/>
      <c r="BP61" s="99"/>
      <c r="BQ61" s="100"/>
      <c r="BR61" s="99"/>
      <c r="BS61" s="100"/>
      <c r="BT61" s="99"/>
      <c r="BU61" s="100"/>
      <c r="BV61" s="99"/>
      <c r="BW61" s="100"/>
      <c r="BX61" s="99"/>
      <c r="BY61" s="100"/>
      <c r="BZ61" s="99"/>
      <c r="CA61" s="100"/>
      <c r="CB61" s="99"/>
      <c r="CC61" s="100"/>
      <c r="CD61" s="99"/>
      <c r="CE61" s="100"/>
      <c r="CF61" s="101"/>
      <c r="CG61" s="100"/>
    </row>
    <row r="62" spans="1:85" s="148" customFormat="1" ht="19.899999999999999" customHeight="1" x14ac:dyDescent="0.5">
      <c r="A62" s="94">
        <v>51</v>
      </c>
      <c r="B62" s="95" t="s">
        <v>120</v>
      </c>
      <c r="C62" s="95" t="s">
        <v>77</v>
      </c>
      <c r="D62" s="94">
        <f>RANK(BF62,$BF$4:$BF$147)</f>
        <v>6</v>
      </c>
      <c r="E62" s="94">
        <v>0.35</v>
      </c>
      <c r="F62" s="94" t="s">
        <v>81</v>
      </c>
      <c r="G62" s="94">
        <v>700</v>
      </c>
      <c r="H62" s="94">
        <v>120</v>
      </c>
      <c r="I62" s="143">
        <f t="shared" si="161"/>
        <v>42</v>
      </c>
      <c r="J62" s="94">
        <v>40</v>
      </c>
      <c r="K62" s="143">
        <f t="shared" si="162"/>
        <v>14</v>
      </c>
      <c r="L62" s="94"/>
      <c r="M62" s="143">
        <f t="shared" si="163"/>
        <v>0</v>
      </c>
      <c r="N62" s="94">
        <v>40</v>
      </c>
      <c r="O62" s="143">
        <f t="shared" si="164"/>
        <v>14</v>
      </c>
      <c r="P62" s="94"/>
      <c r="Q62" s="143">
        <f t="shared" si="165"/>
        <v>0</v>
      </c>
      <c r="R62" s="94">
        <v>160</v>
      </c>
      <c r="S62" s="143">
        <f t="shared" si="166"/>
        <v>56</v>
      </c>
      <c r="T62" s="94">
        <v>280</v>
      </c>
      <c r="U62" s="143">
        <f t="shared" si="167"/>
        <v>98</v>
      </c>
      <c r="V62" s="94">
        <v>280</v>
      </c>
      <c r="W62" s="143">
        <f t="shared" si="168"/>
        <v>98</v>
      </c>
      <c r="X62" s="94">
        <v>1400</v>
      </c>
      <c r="Y62" s="143">
        <f t="shared" si="169"/>
        <v>489.99999999999994</v>
      </c>
      <c r="Z62" s="94">
        <v>640</v>
      </c>
      <c r="AA62" s="143">
        <f t="shared" si="170"/>
        <v>224</v>
      </c>
      <c r="AB62" s="94">
        <v>2300</v>
      </c>
      <c r="AC62" s="143">
        <f t="shared" si="171"/>
        <v>805</v>
      </c>
      <c r="AD62" s="94">
        <v>560</v>
      </c>
      <c r="AE62" s="143">
        <f t="shared" si="172"/>
        <v>196</v>
      </c>
      <c r="AF62" s="147">
        <f t="shared" ref="AF62:AF64" si="189">SUM(H62,J62,L62,N62,P62,R62,T62,V62,X62,Z62,AB62,AD62)</f>
        <v>5820</v>
      </c>
      <c r="AG62" s="146">
        <f t="shared" ref="AG62:AG64" si="190">SUM(I62,K62,M62,O62,Q62,S62,U62,W62,Y62,AA62,AC62,AE62)</f>
        <v>2037</v>
      </c>
      <c r="AH62" s="142">
        <v>1860</v>
      </c>
      <c r="AI62" s="143">
        <f t="shared" si="175"/>
        <v>651</v>
      </c>
      <c r="AJ62" s="144">
        <v>760</v>
      </c>
      <c r="AK62" s="143">
        <f t="shared" si="175"/>
        <v>266</v>
      </c>
      <c r="AL62" s="145">
        <v>4040</v>
      </c>
      <c r="AM62" s="146">
        <f t="shared" si="34"/>
        <v>1414</v>
      </c>
      <c r="AN62" s="145">
        <v>920</v>
      </c>
      <c r="AO62" s="146">
        <f t="shared" si="35"/>
        <v>322</v>
      </c>
      <c r="AP62" s="145">
        <v>4080</v>
      </c>
      <c r="AQ62" s="146">
        <f t="shared" si="36"/>
        <v>1428</v>
      </c>
      <c r="AR62" s="145">
        <v>4560</v>
      </c>
      <c r="AS62" s="146">
        <f t="shared" si="37"/>
        <v>1596</v>
      </c>
      <c r="AT62" s="145">
        <v>3960</v>
      </c>
      <c r="AU62" s="146">
        <f t="shared" si="38"/>
        <v>1386</v>
      </c>
      <c r="AV62" s="145">
        <v>2440</v>
      </c>
      <c r="AW62" s="146">
        <f t="shared" si="39"/>
        <v>854</v>
      </c>
      <c r="AX62" s="145">
        <v>2840</v>
      </c>
      <c r="AY62" s="146">
        <f t="shared" si="40"/>
        <v>993.99999999999989</v>
      </c>
      <c r="AZ62" s="145">
        <v>5200</v>
      </c>
      <c r="BA62" s="146">
        <f t="shared" si="41"/>
        <v>1819.9999999999998</v>
      </c>
      <c r="BB62" s="145">
        <v>3720</v>
      </c>
      <c r="BC62" s="146">
        <f t="shared" si="42"/>
        <v>1302</v>
      </c>
      <c r="BD62" s="145">
        <v>4560</v>
      </c>
      <c r="BE62" s="146">
        <f t="shared" si="43"/>
        <v>1596</v>
      </c>
      <c r="BF62" s="147">
        <f t="shared" si="98"/>
        <v>38940</v>
      </c>
      <c r="BG62" s="146">
        <f t="shared" si="98"/>
        <v>13629</v>
      </c>
      <c r="BH62" s="96">
        <v>6440</v>
      </c>
      <c r="BI62" s="97">
        <f t="shared" ref="BI62:BI64" si="191">BH62*$E62</f>
        <v>2254</v>
      </c>
      <c r="BJ62" s="98">
        <v>1600</v>
      </c>
      <c r="BK62" s="100">
        <f t="shared" ref="BK62:BK64" si="192">BJ62*$E62</f>
        <v>560</v>
      </c>
      <c r="BL62" s="99"/>
      <c r="BM62" s="100">
        <f t="shared" ref="BM62:BM64" si="193">BL62*$E62</f>
        <v>0</v>
      </c>
      <c r="BN62" s="99"/>
      <c r="BO62" s="100">
        <f t="shared" ref="BO62:BO64" si="194">BN62*$E62</f>
        <v>0</v>
      </c>
      <c r="BP62" s="99"/>
      <c r="BQ62" s="100">
        <f t="shared" ref="BQ62:BQ64" si="195">BP62*$E62</f>
        <v>0</v>
      </c>
      <c r="BR62" s="99"/>
      <c r="BS62" s="100">
        <f t="shared" ref="BS62:BS64" si="196">BR62*$E62</f>
        <v>0</v>
      </c>
      <c r="BT62" s="99"/>
      <c r="BU62" s="100">
        <f t="shared" ref="BU62:BU64" si="197">BT62*$E62</f>
        <v>0</v>
      </c>
      <c r="BV62" s="99"/>
      <c r="BW62" s="100">
        <f t="shared" ref="BW62:BW64" si="198">BV62*$E62</f>
        <v>0</v>
      </c>
      <c r="BX62" s="99"/>
      <c r="BY62" s="100">
        <f t="shared" ref="BY62:BY64" si="199">BX62*$E62</f>
        <v>0</v>
      </c>
      <c r="BZ62" s="99"/>
      <c r="CA62" s="100">
        <f t="shared" ref="CA62:CA64" si="200">BZ62*$E62</f>
        <v>0</v>
      </c>
      <c r="CB62" s="99"/>
      <c r="CC62" s="100">
        <f t="shared" ref="CC62:CC64" si="201">CB62*$E62</f>
        <v>0</v>
      </c>
      <c r="CD62" s="99"/>
      <c r="CE62" s="100">
        <f t="shared" ref="CE62:CE64" si="202">CD62*$E62</f>
        <v>0</v>
      </c>
      <c r="CF62" s="101">
        <f t="shared" ref="CF62:CG64" si="203">SUM(BH62,BJ62,BL62,BN62,BP62,BR62,BT62,BV62,BX62,BZ62,CB62,CD62)</f>
        <v>8040</v>
      </c>
      <c r="CG62" s="100">
        <f t="shared" si="203"/>
        <v>2814</v>
      </c>
    </row>
    <row r="63" spans="1:85" s="148" customFormat="1" ht="19.899999999999999" customHeight="1" x14ac:dyDescent="0.5">
      <c r="A63" s="94">
        <v>52</v>
      </c>
      <c r="B63" s="95" t="s">
        <v>121</v>
      </c>
      <c r="C63" s="95" t="s">
        <v>74</v>
      </c>
      <c r="D63" s="94">
        <f>RANK(BF63,$BF$4:$BF$147)</f>
        <v>19</v>
      </c>
      <c r="E63" s="94">
        <v>0.64</v>
      </c>
      <c r="F63" s="94" t="s">
        <v>85</v>
      </c>
      <c r="G63" s="94"/>
      <c r="H63" s="94"/>
      <c r="I63" s="143">
        <f t="shared" si="161"/>
        <v>0</v>
      </c>
      <c r="J63" s="94"/>
      <c r="K63" s="143">
        <f t="shared" si="162"/>
        <v>0</v>
      </c>
      <c r="L63" s="94"/>
      <c r="M63" s="143">
        <f t="shared" si="163"/>
        <v>0</v>
      </c>
      <c r="N63" s="94"/>
      <c r="O63" s="143">
        <f t="shared" si="164"/>
        <v>0</v>
      </c>
      <c r="P63" s="94"/>
      <c r="Q63" s="143">
        <f t="shared" si="165"/>
        <v>0</v>
      </c>
      <c r="R63" s="94"/>
      <c r="S63" s="143">
        <f t="shared" si="166"/>
        <v>0</v>
      </c>
      <c r="T63" s="94"/>
      <c r="U63" s="143">
        <f t="shared" si="167"/>
        <v>0</v>
      </c>
      <c r="V63" s="94"/>
      <c r="W63" s="143">
        <f t="shared" si="168"/>
        <v>0</v>
      </c>
      <c r="X63" s="94"/>
      <c r="Y63" s="143">
        <f t="shared" si="169"/>
        <v>0</v>
      </c>
      <c r="Z63" s="94"/>
      <c r="AA63" s="143">
        <f t="shared" si="170"/>
        <v>0</v>
      </c>
      <c r="AB63" s="94"/>
      <c r="AC63" s="143">
        <f t="shared" si="171"/>
        <v>0</v>
      </c>
      <c r="AD63" s="94"/>
      <c r="AE63" s="143">
        <f t="shared" si="172"/>
        <v>0</v>
      </c>
      <c r="AF63" s="147">
        <f t="shared" si="189"/>
        <v>0</v>
      </c>
      <c r="AG63" s="146">
        <f t="shared" si="190"/>
        <v>0</v>
      </c>
      <c r="AH63" s="142"/>
      <c r="AI63" s="143">
        <f t="shared" si="175"/>
        <v>0</v>
      </c>
      <c r="AJ63" s="144"/>
      <c r="AK63" s="143">
        <f t="shared" si="175"/>
        <v>0</v>
      </c>
      <c r="AL63" s="145"/>
      <c r="AM63" s="146">
        <f t="shared" si="34"/>
        <v>0</v>
      </c>
      <c r="AN63" s="145"/>
      <c r="AO63" s="146">
        <f t="shared" si="35"/>
        <v>0</v>
      </c>
      <c r="AP63" s="145"/>
      <c r="AQ63" s="146">
        <f t="shared" si="36"/>
        <v>0</v>
      </c>
      <c r="AR63" s="145"/>
      <c r="AS63" s="146">
        <f t="shared" si="37"/>
        <v>0</v>
      </c>
      <c r="AT63" s="145"/>
      <c r="AU63" s="146">
        <f t="shared" si="38"/>
        <v>0</v>
      </c>
      <c r="AV63" s="145"/>
      <c r="AW63" s="146">
        <f t="shared" si="39"/>
        <v>0</v>
      </c>
      <c r="AX63" s="145"/>
      <c r="AY63" s="146">
        <f t="shared" si="40"/>
        <v>0</v>
      </c>
      <c r="AZ63" s="145"/>
      <c r="BA63" s="146">
        <f t="shared" si="41"/>
        <v>0</v>
      </c>
      <c r="BB63" s="145"/>
      <c r="BC63" s="146">
        <f t="shared" si="42"/>
        <v>0</v>
      </c>
      <c r="BD63" s="145"/>
      <c r="BE63" s="146">
        <f t="shared" si="43"/>
        <v>0</v>
      </c>
      <c r="BF63" s="147">
        <f t="shared" si="98"/>
        <v>0</v>
      </c>
      <c r="BG63" s="146">
        <f t="shared" si="98"/>
        <v>0</v>
      </c>
      <c r="BH63" s="99"/>
      <c r="BI63" s="100">
        <f t="shared" si="191"/>
        <v>0</v>
      </c>
      <c r="BJ63" s="99"/>
      <c r="BK63" s="100">
        <f t="shared" si="192"/>
        <v>0</v>
      </c>
      <c r="BL63" s="99"/>
      <c r="BM63" s="100">
        <f t="shared" si="193"/>
        <v>0</v>
      </c>
      <c r="BN63" s="99"/>
      <c r="BO63" s="100">
        <f t="shared" si="194"/>
        <v>0</v>
      </c>
      <c r="BP63" s="99"/>
      <c r="BQ63" s="100">
        <f t="shared" si="195"/>
        <v>0</v>
      </c>
      <c r="BR63" s="99"/>
      <c r="BS63" s="100">
        <f t="shared" si="196"/>
        <v>0</v>
      </c>
      <c r="BT63" s="99"/>
      <c r="BU63" s="100">
        <f t="shared" si="197"/>
        <v>0</v>
      </c>
      <c r="BV63" s="99"/>
      <c r="BW63" s="100">
        <f t="shared" si="198"/>
        <v>0</v>
      </c>
      <c r="BX63" s="99"/>
      <c r="BY63" s="100">
        <f t="shared" si="199"/>
        <v>0</v>
      </c>
      <c r="BZ63" s="99"/>
      <c r="CA63" s="100">
        <f t="shared" si="200"/>
        <v>0</v>
      </c>
      <c r="CB63" s="99"/>
      <c r="CC63" s="100">
        <f t="shared" si="201"/>
        <v>0</v>
      </c>
      <c r="CD63" s="99"/>
      <c r="CE63" s="100">
        <f t="shared" si="202"/>
        <v>0</v>
      </c>
      <c r="CF63" s="101">
        <f t="shared" si="203"/>
        <v>0</v>
      </c>
      <c r="CG63" s="100">
        <f t="shared" si="203"/>
        <v>0</v>
      </c>
    </row>
    <row r="64" spans="1:85" s="148" customFormat="1" ht="19.899999999999999" customHeight="1" x14ac:dyDescent="0.5">
      <c r="A64" s="94">
        <v>53</v>
      </c>
      <c r="B64" s="95" t="s">
        <v>122</v>
      </c>
      <c r="C64" s="95" t="s">
        <v>74</v>
      </c>
      <c r="D64" s="94">
        <f>RANK(BF64,$BF$4:$BF$147)</f>
        <v>14</v>
      </c>
      <c r="E64" s="94">
        <v>0.64</v>
      </c>
      <c r="F64" s="94" t="s">
        <v>85</v>
      </c>
      <c r="G64" s="94">
        <v>1350</v>
      </c>
      <c r="H64" s="94"/>
      <c r="I64" s="143">
        <f t="shared" si="161"/>
        <v>0</v>
      </c>
      <c r="J64" s="94"/>
      <c r="K64" s="143">
        <f t="shared" si="162"/>
        <v>0</v>
      </c>
      <c r="L64" s="94"/>
      <c r="M64" s="143">
        <f t="shared" si="163"/>
        <v>0</v>
      </c>
      <c r="N64" s="94"/>
      <c r="O64" s="143">
        <f t="shared" si="164"/>
        <v>0</v>
      </c>
      <c r="P64" s="94"/>
      <c r="Q64" s="143">
        <f t="shared" si="165"/>
        <v>0</v>
      </c>
      <c r="R64" s="94"/>
      <c r="S64" s="143">
        <f t="shared" si="166"/>
        <v>0</v>
      </c>
      <c r="T64" s="94">
        <v>14</v>
      </c>
      <c r="U64" s="143">
        <f t="shared" si="167"/>
        <v>8.9600000000000009</v>
      </c>
      <c r="V64" s="94">
        <v>140</v>
      </c>
      <c r="W64" s="143">
        <f t="shared" si="168"/>
        <v>89.600000000000009</v>
      </c>
      <c r="X64" s="94">
        <v>70</v>
      </c>
      <c r="Y64" s="143">
        <f t="shared" si="169"/>
        <v>44.800000000000004</v>
      </c>
      <c r="Z64" s="94">
        <v>70</v>
      </c>
      <c r="AA64" s="143">
        <f t="shared" si="170"/>
        <v>44.800000000000004</v>
      </c>
      <c r="AB64" s="94"/>
      <c r="AC64" s="143">
        <f t="shared" si="171"/>
        <v>0</v>
      </c>
      <c r="AD64" s="94">
        <v>90</v>
      </c>
      <c r="AE64" s="143">
        <f t="shared" si="172"/>
        <v>57.6</v>
      </c>
      <c r="AF64" s="147">
        <f t="shared" si="189"/>
        <v>384</v>
      </c>
      <c r="AG64" s="146">
        <f t="shared" si="190"/>
        <v>245.76000000000002</v>
      </c>
      <c r="AH64" s="142">
        <v>70</v>
      </c>
      <c r="AI64" s="143">
        <f t="shared" si="175"/>
        <v>44.800000000000004</v>
      </c>
      <c r="AJ64" s="144">
        <v>84</v>
      </c>
      <c r="AK64" s="143">
        <f t="shared" si="175"/>
        <v>53.76</v>
      </c>
      <c r="AL64" s="145"/>
      <c r="AM64" s="146">
        <f t="shared" si="34"/>
        <v>0</v>
      </c>
      <c r="AN64" s="145"/>
      <c r="AO64" s="146">
        <f t="shared" si="35"/>
        <v>0</v>
      </c>
      <c r="AP64" s="145">
        <v>84</v>
      </c>
      <c r="AQ64" s="146">
        <f t="shared" si="36"/>
        <v>53.76</v>
      </c>
      <c r="AR64" s="145">
        <v>70</v>
      </c>
      <c r="AS64" s="146">
        <f t="shared" si="37"/>
        <v>44.800000000000004</v>
      </c>
      <c r="AT64" s="145">
        <v>42</v>
      </c>
      <c r="AU64" s="146">
        <f t="shared" si="38"/>
        <v>26.88</v>
      </c>
      <c r="AV64" s="145">
        <v>70</v>
      </c>
      <c r="AW64" s="146">
        <f t="shared" si="39"/>
        <v>44.800000000000004</v>
      </c>
      <c r="AX64" s="145">
        <v>28</v>
      </c>
      <c r="AY64" s="146">
        <f t="shared" si="40"/>
        <v>17.920000000000002</v>
      </c>
      <c r="AZ64" s="145">
        <v>70</v>
      </c>
      <c r="BA64" s="146">
        <f t="shared" si="41"/>
        <v>44.800000000000004</v>
      </c>
      <c r="BB64" s="145">
        <v>84</v>
      </c>
      <c r="BC64" s="146">
        <f t="shared" si="42"/>
        <v>53.76</v>
      </c>
      <c r="BD64" s="145">
        <v>70</v>
      </c>
      <c r="BE64" s="146">
        <f t="shared" si="43"/>
        <v>44.800000000000004</v>
      </c>
      <c r="BF64" s="147">
        <f t="shared" si="98"/>
        <v>672</v>
      </c>
      <c r="BG64" s="146">
        <f t="shared" si="98"/>
        <v>430.08000000000004</v>
      </c>
      <c r="BH64" s="99"/>
      <c r="BI64" s="100">
        <f t="shared" si="191"/>
        <v>0</v>
      </c>
      <c r="BJ64" s="99">
        <v>28</v>
      </c>
      <c r="BK64" s="100">
        <f t="shared" si="192"/>
        <v>17.920000000000002</v>
      </c>
      <c r="BL64" s="99"/>
      <c r="BM64" s="100">
        <f t="shared" si="193"/>
        <v>0</v>
      </c>
      <c r="BN64" s="99"/>
      <c r="BO64" s="100">
        <f t="shared" si="194"/>
        <v>0</v>
      </c>
      <c r="BP64" s="99"/>
      <c r="BQ64" s="100">
        <f t="shared" si="195"/>
        <v>0</v>
      </c>
      <c r="BR64" s="99"/>
      <c r="BS64" s="100">
        <f t="shared" si="196"/>
        <v>0</v>
      </c>
      <c r="BT64" s="99"/>
      <c r="BU64" s="100">
        <f t="shared" si="197"/>
        <v>0</v>
      </c>
      <c r="BV64" s="99"/>
      <c r="BW64" s="100">
        <f t="shared" si="198"/>
        <v>0</v>
      </c>
      <c r="BX64" s="99"/>
      <c r="BY64" s="100">
        <f t="shared" si="199"/>
        <v>0</v>
      </c>
      <c r="BZ64" s="99"/>
      <c r="CA64" s="100">
        <f t="shared" si="200"/>
        <v>0</v>
      </c>
      <c r="CB64" s="99"/>
      <c r="CC64" s="100">
        <f t="shared" si="201"/>
        <v>0</v>
      </c>
      <c r="CD64" s="99"/>
      <c r="CE64" s="100">
        <f t="shared" si="202"/>
        <v>0</v>
      </c>
      <c r="CF64" s="101">
        <f t="shared" si="203"/>
        <v>28</v>
      </c>
      <c r="CG64" s="100">
        <f t="shared" si="203"/>
        <v>17.920000000000002</v>
      </c>
    </row>
    <row r="65" spans="1:85" s="148" customFormat="1" ht="19.899999999999999" customHeight="1" x14ac:dyDescent="0.5">
      <c r="A65" s="94"/>
      <c r="B65" s="95"/>
      <c r="C65" s="95"/>
      <c r="D65" s="94"/>
      <c r="E65" s="94"/>
      <c r="F65" s="94"/>
      <c r="G65" s="94"/>
      <c r="H65" s="94"/>
      <c r="I65" s="146"/>
      <c r="J65" s="94"/>
      <c r="K65" s="146"/>
      <c r="L65" s="94"/>
      <c r="M65" s="146"/>
      <c r="N65" s="94"/>
      <c r="O65" s="146"/>
      <c r="P65" s="94"/>
      <c r="Q65" s="146"/>
      <c r="R65" s="94"/>
      <c r="S65" s="146"/>
      <c r="T65" s="94"/>
      <c r="U65" s="146"/>
      <c r="V65" s="94"/>
      <c r="W65" s="146"/>
      <c r="X65" s="94"/>
      <c r="Y65" s="146"/>
      <c r="Z65" s="94"/>
      <c r="AA65" s="146"/>
      <c r="AB65" s="94"/>
      <c r="AC65" s="146"/>
      <c r="AD65" s="94"/>
      <c r="AE65" s="146"/>
      <c r="AF65" s="147"/>
      <c r="AG65" s="146"/>
      <c r="AH65" s="145"/>
      <c r="AI65" s="146"/>
      <c r="AJ65" s="145"/>
      <c r="AK65" s="146"/>
      <c r="AL65" s="145"/>
      <c r="AM65" s="146"/>
      <c r="AN65" s="145"/>
      <c r="AO65" s="146"/>
      <c r="AP65" s="145"/>
      <c r="AQ65" s="146"/>
      <c r="AR65" s="145"/>
      <c r="AS65" s="146"/>
      <c r="AT65" s="145"/>
      <c r="AU65" s="146"/>
      <c r="AV65" s="145"/>
      <c r="AW65" s="146"/>
      <c r="AX65" s="145"/>
      <c r="AY65" s="146"/>
      <c r="AZ65" s="145"/>
      <c r="BA65" s="146"/>
      <c r="BB65" s="145"/>
      <c r="BC65" s="146"/>
      <c r="BD65" s="145"/>
      <c r="BE65" s="146"/>
      <c r="BF65" s="147"/>
      <c r="BG65" s="146"/>
      <c r="BH65" s="99"/>
      <c r="BI65" s="100"/>
      <c r="BJ65" s="99"/>
      <c r="BK65" s="100"/>
      <c r="BL65" s="99"/>
      <c r="BM65" s="100"/>
      <c r="BN65" s="99"/>
      <c r="BO65" s="100"/>
      <c r="BP65" s="99"/>
      <c r="BQ65" s="100"/>
      <c r="BR65" s="99"/>
      <c r="BS65" s="100"/>
      <c r="BT65" s="99"/>
      <c r="BU65" s="100"/>
      <c r="BV65" s="99"/>
      <c r="BW65" s="100"/>
      <c r="BX65" s="99"/>
      <c r="BY65" s="100"/>
      <c r="BZ65" s="99"/>
      <c r="CA65" s="100"/>
      <c r="CB65" s="99"/>
      <c r="CC65" s="100"/>
      <c r="CD65" s="99"/>
      <c r="CE65" s="100"/>
      <c r="CF65" s="101"/>
      <c r="CG65" s="100"/>
    </row>
    <row r="66" spans="1:85" s="148" customFormat="1" ht="19.899999999999999" customHeight="1" x14ac:dyDescent="0.5">
      <c r="A66" s="94">
        <v>54</v>
      </c>
      <c r="B66" s="95" t="s">
        <v>123</v>
      </c>
      <c r="C66" s="95" t="s">
        <v>77</v>
      </c>
      <c r="D66" s="94">
        <f>RANK(BF66,$BF$4:$BF$147)</f>
        <v>19</v>
      </c>
      <c r="E66" s="94">
        <v>1</v>
      </c>
      <c r="F66" s="94" t="s">
        <v>75</v>
      </c>
      <c r="G66" s="94"/>
      <c r="H66" s="94"/>
      <c r="I66" s="146">
        <f t="shared" si="19"/>
        <v>0</v>
      </c>
      <c r="J66" s="94"/>
      <c r="K66" s="146">
        <f t="shared" si="20"/>
        <v>0</v>
      </c>
      <c r="L66" s="94"/>
      <c r="M66" s="146">
        <f t="shared" si="21"/>
        <v>0</v>
      </c>
      <c r="N66" s="94"/>
      <c r="O66" s="146">
        <f t="shared" si="22"/>
        <v>0</v>
      </c>
      <c r="P66" s="94"/>
      <c r="Q66" s="146">
        <f t="shared" si="23"/>
        <v>0</v>
      </c>
      <c r="R66" s="94"/>
      <c r="S66" s="146">
        <f t="shared" si="24"/>
        <v>0</v>
      </c>
      <c r="T66" s="94"/>
      <c r="U66" s="146">
        <f t="shared" si="25"/>
        <v>0</v>
      </c>
      <c r="V66" s="94"/>
      <c r="W66" s="146">
        <f t="shared" si="26"/>
        <v>0</v>
      </c>
      <c r="X66" s="94"/>
      <c r="Y66" s="146">
        <f t="shared" si="27"/>
        <v>0</v>
      </c>
      <c r="Z66" s="94"/>
      <c r="AA66" s="146">
        <f t="shared" si="28"/>
        <v>0</v>
      </c>
      <c r="AB66" s="94"/>
      <c r="AC66" s="146">
        <f t="shared" si="29"/>
        <v>0</v>
      </c>
      <c r="AD66" s="94"/>
      <c r="AE66" s="146">
        <f t="shared" si="30"/>
        <v>0</v>
      </c>
      <c r="AF66" s="147">
        <f t="shared" ref="AF66:AF68" si="204">SUM(H66,J66,L66,N66,P66,R66,T66,V66,X66,Z66,AB66,AD66)</f>
        <v>0</v>
      </c>
      <c r="AG66" s="146">
        <f t="shared" ref="AG66:AG68" si="205">SUM(I66,K66,M66,O66,Q66,S66,U66,W66,Y66,AA66,AC66,AE66)</f>
        <v>0</v>
      </c>
      <c r="AH66" s="145"/>
      <c r="AI66" s="146">
        <f t="shared" si="33"/>
        <v>0</v>
      </c>
      <c r="AJ66" s="145"/>
      <c r="AK66" s="146">
        <f t="shared" si="34"/>
        <v>0</v>
      </c>
      <c r="AL66" s="145"/>
      <c r="AM66" s="146">
        <f t="shared" si="34"/>
        <v>0</v>
      </c>
      <c r="AN66" s="145"/>
      <c r="AO66" s="146">
        <f t="shared" si="35"/>
        <v>0</v>
      </c>
      <c r="AP66" s="145"/>
      <c r="AQ66" s="146">
        <f t="shared" si="36"/>
        <v>0</v>
      </c>
      <c r="AR66" s="145"/>
      <c r="AS66" s="146">
        <f t="shared" si="37"/>
        <v>0</v>
      </c>
      <c r="AT66" s="145"/>
      <c r="AU66" s="146">
        <f t="shared" si="38"/>
        <v>0</v>
      </c>
      <c r="AV66" s="145"/>
      <c r="AW66" s="146">
        <f t="shared" si="39"/>
        <v>0</v>
      </c>
      <c r="AX66" s="145"/>
      <c r="AY66" s="146">
        <f t="shared" si="40"/>
        <v>0</v>
      </c>
      <c r="AZ66" s="145"/>
      <c r="BA66" s="146">
        <f t="shared" si="41"/>
        <v>0</v>
      </c>
      <c r="BB66" s="145"/>
      <c r="BC66" s="146">
        <f t="shared" si="42"/>
        <v>0</v>
      </c>
      <c r="BD66" s="145"/>
      <c r="BE66" s="146">
        <f t="shared" si="43"/>
        <v>0</v>
      </c>
      <c r="BF66" s="147">
        <f t="shared" si="98"/>
        <v>0</v>
      </c>
      <c r="BG66" s="146">
        <f t="shared" si="98"/>
        <v>0</v>
      </c>
      <c r="BH66" s="99"/>
      <c r="BI66" s="100">
        <f t="shared" ref="BI66:BI68" si="206">BH66*$E66</f>
        <v>0</v>
      </c>
      <c r="BJ66" s="99"/>
      <c r="BK66" s="100">
        <f t="shared" ref="BK66:BK68" si="207">BJ66*$E66</f>
        <v>0</v>
      </c>
      <c r="BL66" s="99"/>
      <c r="BM66" s="100">
        <f t="shared" ref="BM66:BM68" si="208">BL66*$E66</f>
        <v>0</v>
      </c>
      <c r="BN66" s="99"/>
      <c r="BO66" s="100">
        <f t="shared" ref="BO66:BO68" si="209">BN66*$E66</f>
        <v>0</v>
      </c>
      <c r="BP66" s="99"/>
      <c r="BQ66" s="100">
        <f t="shared" ref="BQ66:BQ68" si="210">BP66*$E66</f>
        <v>0</v>
      </c>
      <c r="BR66" s="99"/>
      <c r="BS66" s="100">
        <f t="shared" ref="BS66:BS68" si="211">BR66*$E66</f>
        <v>0</v>
      </c>
      <c r="BT66" s="99"/>
      <c r="BU66" s="100">
        <f t="shared" ref="BU66:BU68" si="212">BT66*$E66</f>
        <v>0</v>
      </c>
      <c r="BV66" s="99"/>
      <c r="BW66" s="100">
        <f t="shared" ref="BW66:BW68" si="213">BV66*$E66</f>
        <v>0</v>
      </c>
      <c r="BX66" s="99"/>
      <c r="BY66" s="100">
        <f t="shared" ref="BY66:BY68" si="214">BX66*$E66</f>
        <v>0</v>
      </c>
      <c r="BZ66" s="99"/>
      <c r="CA66" s="100">
        <f t="shared" ref="CA66:CA68" si="215">BZ66*$E66</f>
        <v>0</v>
      </c>
      <c r="CB66" s="99"/>
      <c r="CC66" s="100">
        <f t="shared" ref="CC66:CC68" si="216">CB66*$E66</f>
        <v>0</v>
      </c>
      <c r="CD66" s="99"/>
      <c r="CE66" s="100">
        <f t="shared" ref="CE66:CE68" si="217">CD66*$E66</f>
        <v>0</v>
      </c>
      <c r="CF66" s="101">
        <f t="shared" ref="CF66:CG68" si="218">SUM(BH66,BJ66,BL66,BN66,BP66,BR66,BT66,BV66,BX66,BZ66,CB66,CD66)</f>
        <v>0</v>
      </c>
      <c r="CG66" s="100">
        <f t="shared" si="218"/>
        <v>0</v>
      </c>
    </row>
    <row r="67" spans="1:85" s="148" customFormat="1" ht="19.899999999999999" customHeight="1" x14ac:dyDescent="0.5">
      <c r="A67" s="94">
        <v>55</v>
      </c>
      <c r="B67" s="95" t="s">
        <v>124</v>
      </c>
      <c r="C67" s="95" t="s">
        <v>77</v>
      </c>
      <c r="D67" s="94">
        <f>RANK(BF67,$BF$4:$BF$147)</f>
        <v>19</v>
      </c>
      <c r="E67" s="94">
        <v>0.6</v>
      </c>
      <c r="F67" s="94" t="s">
        <v>75</v>
      </c>
      <c r="G67" s="94"/>
      <c r="H67" s="94"/>
      <c r="I67" s="146">
        <f t="shared" si="19"/>
        <v>0</v>
      </c>
      <c r="J67" s="94"/>
      <c r="K67" s="146">
        <f t="shared" si="20"/>
        <v>0</v>
      </c>
      <c r="L67" s="94"/>
      <c r="M67" s="146">
        <f t="shared" si="21"/>
        <v>0</v>
      </c>
      <c r="N67" s="94"/>
      <c r="O67" s="146">
        <f t="shared" si="22"/>
        <v>0</v>
      </c>
      <c r="P67" s="94"/>
      <c r="Q67" s="146">
        <f t="shared" si="23"/>
        <v>0</v>
      </c>
      <c r="R67" s="94"/>
      <c r="S67" s="146">
        <f t="shared" si="24"/>
        <v>0</v>
      </c>
      <c r="T67" s="94"/>
      <c r="U67" s="146">
        <f t="shared" si="25"/>
        <v>0</v>
      </c>
      <c r="V67" s="94"/>
      <c r="W67" s="146">
        <f t="shared" si="26"/>
        <v>0</v>
      </c>
      <c r="X67" s="94"/>
      <c r="Y67" s="146">
        <f t="shared" si="27"/>
        <v>0</v>
      </c>
      <c r="Z67" s="94"/>
      <c r="AA67" s="146">
        <f t="shared" si="28"/>
        <v>0</v>
      </c>
      <c r="AB67" s="94"/>
      <c r="AC67" s="146">
        <f t="shared" si="29"/>
        <v>0</v>
      </c>
      <c r="AD67" s="94"/>
      <c r="AE67" s="146">
        <f t="shared" si="30"/>
        <v>0</v>
      </c>
      <c r="AF67" s="147">
        <f t="shared" si="204"/>
        <v>0</v>
      </c>
      <c r="AG67" s="146">
        <f t="shared" si="205"/>
        <v>0</v>
      </c>
      <c r="AH67" s="145"/>
      <c r="AI67" s="146">
        <f t="shared" si="33"/>
        <v>0</v>
      </c>
      <c r="AJ67" s="145"/>
      <c r="AK67" s="146">
        <f t="shared" si="34"/>
        <v>0</v>
      </c>
      <c r="AL67" s="145"/>
      <c r="AM67" s="146">
        <f t="shared" si="34"/>
        <v>0</v>
      </c>
      <c r="AN67" s="145"/>
      <c r="AO67" s="146">
        <f t="shared" si="35"/>
        <v>0</v>
      </c>
      <c r="AP67" s="145"/>
      <c r="AQ67" s="146">
        <f t="shared" si="36"/>
        <v>0</v>
      </c>
      <c r="AR67" s="145"/>
      <c r="AS67" s="146">
        <f t="shared" si="37"/>
        <v>0</v>
      </c>
      <c r="AT67" s="145"/>
      <c r="AU67" s="146">
        <f t="shared" si="38"/>
        <v>0</v>
      </c>
      <c r="AV67" s="145"/>
      <c r="AW67" s="146">
        <f t="shared" si="39"/>
        <v>0</v>
      </c>
      <c r="AX67" s="145"/>
      <c r="AY67" s="146">
        <f t="shared" si="40"/>
        <v>0</v>
      </c>
      <c r="AZ67" s="145"/>
      <c r="BA67" s="146">
        <f t="shared" si="41"/>
        <v>0</v>
      </c>
      <c r="BB67" s="145"/>
      <c r="BC67" s="146">
        <f t="shared" si="42"/>
        <v>0</v>
      </c>
      <c r="BD67" s="145"/>
      <c r="BE67" s="146">
        <f t="shared" si="43"/>
        <v>0</v>
      </c>
      <c r="BF67" s="147">
        <f t="shared" si="98"/>
        <v>0</v>
      </c>
      <c r="BG67" s="146">
        <f t="shared" si="98"/>
        <v>0</v>
      </c>
      <c r="BH67" s="99"/>
      <c r="BI67" s="100">
        <f t="shared" si="206"/>
        <v>0</v>
      </c>
      <c r="BJ67" s="99"/>
      <c r="BK67" s="100">
        <f t="shared" si="207"/>
        <v>0</v>
      </c>
      <c r="BL67" s="99"/>
      <c r="BM67" s="100">
        <f t="shared" si="208"/>
        <v>0</v>
      </c>
      <c r="BN67" s="99"/>
      <c r="BO67" s="100">
        <f t="shared" si="209"/>
        <v>0</v>
      </c>
      <c r="BP67" s="99"/>
      <c r="BQ67" s="100">
        <f t="shared" si="210"/>
        <v>0</v>
      </c>
      <c r="BR67" s="99"/>
      <c r="BS67" s="100">
        <f t="shared" si="211"/>
        <v>0</v>
      </c>
      <c r="BT67" s="99"/>
      <c r="BU67" s="100">
        <f t="shared" si="212"/>
        <v>0</v>
      </c>
      <c r="BV67" s="99"/>
      <c r="BW67" s="100">
        <f t="shared" si="213"/>
        <v>0</v>
      </c>
      <c r="BX67" s="99"/>
      <c r="BY67" s="100">
        <f t="shared" si="214"/>
        <v>0</v>
      </c>
      <c r="BZ67" s="99"/>
      <c r="CA67" s="100">
        <f t="shared" si="215"/>
        <v>0</v>
      </c>
      <c r="CB67" s="99"/>
      <c r="CC67" s="100">
        <f t="shared" si="216"/>
        <v>0</v>
      </c>
      <c r="CD67" s="99"/>
      <c r="CE67" s="100">
        <f t="shared" si="217"/>
        <v>0</v>
      </c>
      <c r="CF67" s="101">
        <f t="shared" si="218"/>
        <v>0</v>
      </c>
      <c r="CG67" s="100">
        <f t="shared" si="218"/>
        <v>0</v>
      </c>
    </row>
    <row r="68" spans="1:85" s="148" customFormat="1" ht="19.899999999999999" customHeight="1" x14ac:dyDescent="0.5">
      <c r="A68" s="94">
        <v>56</v>
      </c>
      <c r="B68" s="95" t="s">
        <v>125</v>
      </c>
      <c r="C68" s="95" t="s">
        <v>74</v>
      </c>
      <c r="D68" s="94">
        <f>RANK(BF68,$BF$4:$BF$147)</f>
        <v>19</v>
      </c>
      <c r="E68" s="94">
        <v>0.64</v>
      </c>
      <c r="F68" s="94" t="s">
        <v>85</v>
      </c>
      <c r="G68" s="94"/>
      <c r="H68" s="94"/>
      <c r="I68" s="146">
        <f t="shared" si="19"/>
        <v>0</v>
      </c>
      <c r="J68" s="94"/>
      <c r="K68" s="146">
        <f t="shared" si="20"/>
        <v>0</v>
      </c>
      <c r="L68" s="94"/>
      <c r="M68" s="146">
        <f t="shared" si="21"/>
        <v>0</v>
      </c>
      <c r="N68" s="94"/>
      <c r="O68" s="146">
        <f t="shared" si="22"/>
        <v>0</v>
      </c>
      <c r="P68" s="94"/>
      <c r="Q68" s="146">
        <f t="shared" si="23"/>
        <v>0</v>
      </c>
      <c r="R68" s="94"/>
      <c r="S68" s="146">
        <f t="shared" si="24"/>
        <v>0</v>
      </c>
      <c r="T68" s="94"/>
      <c r="U68" s="146">
        <f t="shared" si="25"/>
        <v>0</v>
      </c>
      <c r="V68" s="94"/>
      <c r="W68" s="146">
        <f t="shared" si="26"/>
        <v>0</v>
      </c>
      <c r="X68" s="94"/>
      <c r="Y68" s="146">
        <f t="shared" si="27"/>
        <v>0</v>
      </c>
      <c r="Z68" s="94"/>
      <c r="AA68" s="146">
        <f t="shared" si="28"/>
        <v>0</v>
      </c>
      <c r="AB68" s="94"/>
      <c r="AC68" s="146">
        <f t="shared" si="29"/>
        <v>0</v>
      </c>
      <c r="AD68" s="94"/>
      <c r="AE68" s="146">
        <f t="shared" si="30"/>
        <v>0</v>
      </c>
      <c r="AF68" s="147">
        <f t="shared" si="204"/>
        <v>0</v>
      </c>
      <c r="AG68" s="146">
        <f t="shared" si="205"/>
        <v>0</v>
      </c>
      <c r="AH68" s="145"/>
      <c r="AI68" s="146">
        <f t="shared" si="33"/>
        <v>0</v>
      </c>
      <c r="AJ68" s="145"/>
      <c r="AK68" s="146">
        <f t="shared" si="34"/>
        <v>0</v>
      </c>
      <c r="AL68" s="145"/>
      <c r="AM68" s="146">
        <f t="shared" si="34"/>
        <v>0</v>
      </c>
      <c r="AN68" s="145"/>
      <c r="AO68" s="146">
        <f t="shared" si="35"/>
        <v>0</v>
      </c>
      <c r="AP68" s="145"/>
      <c r="AQ68" s="146">
        <f t="shared" si="36"/>
        <v>0</v>
      </c>
      <c r="AR68" s="145"/>
      <c r="AS68" s="146">
        <f t="shared" si="37"/>
        <v>0</v>
      </c>
      <c r="AT68" s="145"/>
      <c r="AU68" s="146">
        <f t="shared" si="38"/>
        <v>0</v>
      </c>
      <c r="AV68" s="145"/>
      <c r="AW68" s="146">
        <f t="shared" si="39"/>
        <v>0</v>
      </c>
      <c r="AX68" s="145"/>
      <c r="AY68" s="146">
        <f t="shared" si="40"/>
        <v>0</v>
      </c>
      <c r="AZ68" s="145"/>
      <c r="BA68" s="146">
        <f t="shared" si="41"/>
        <v>0</v>
      </c>
      <c r="BB68" s="145"/>
      <c r="BC68" s="146">
        <f t="shared" si="42"/>
        <v>0</v>
      </c>
      <c r="BD68" s="145"/>
      <c r="BE68" s="146">
        <f t="shared" si="43"/>
        <v>0</v>
      </c>
      <c r="BF68" s="147">
        <f t="shared" si="98"/>
        <v>0</v>
      </c>
      <c r="BG68" s="146">
        <f t="shared" si="98"/>
        <v>0</v>
      </c>
      <c r="BH68" s="99"/>
      <c r="BI68" s="100">
        <f t="shared" si="206"/>
        <v>0</v>
      </c>
      <c r="BJ68" s="99"/>
      <c r="BK68" s="100">
        <f t="shared" si="207"/>
        <v>0</v>
      </c>
      <c r="BL68" s="99"/>
      <c r="BM68" s="100">
        <f t="shared" si="208"/>
        <v>0</v>
      </c>
      <c r="BN68" s="99"/>
      <c r="BO68" s="100">
        <f t="shared" si="209"/>
        <v>0</v>
      </c>
      <c r="BP68" s="99"/>
      <c r="BQ68" s="100">
        <f t="shared" si="210"/>
        <v>0</v>
      </c>
      <c r="BR68" s="99"/>
      <c r="BS68" s="100">
        <f t="shared" si="211"/>
        <v>0</v>
      </c>
      <c r="BT68" s="99"/>
      <c r="BU68" s="100">
        <f t="shared" si="212"/>
        <v>0</v>
      </c>
      <c r="BV68" s="99"/>
      <c r="BW68" s="100">
        <f t="shared" si="213"/>
        <v>0</v>
      </c>
      <c r="BX68" s="99"/>
      <c r="BY68" s="100">
        <f t="shared" si="214"/>
        <v>0</v>
      </c>
      <c r="BZ68" s="99"/>
      <c r="CA68" s="100">
        <f t="shared" si="215"/>
        <v>0</v>
      </c>
      <c r="CB68" s="99"/>
      <c r="CC68" s="100">
        <f t="shared" si="216"/>
        <v>0</v>
      </c>
      <c r="CD68" s="99"/>
      <c r="CE68" s="100">
        <f t="shared" si="217"/>
        <v>0</v>
      </c>
      <c r="CF68" s="101">
        <f t="shared" si="218"/>
        <v>0</v>
      </c>
      <c r="CG68" s="100">
        <f t="shared" si="218"/>
        <v>0</v>
      </c>
    </row>
    <row r="69" spans="1:85" s="148" customFormat="1" ht="19.899999999999999" customHeight="1" x14ac:dyDescent="0.5">
      <c r="A69" s="94"/>
      <c r="B69" s="95"/>
      <c r="C69" s="95"/>
      <c r="D69" s="94"/>
      <c r="E69" s="94"/>
      <c r="F69" s="94"/>
      <c r="G69" s="94"/>
      <c r="H69" s="94"/>
      <c r="I69" s="146"/>
      <c r="J69" s="94"/>
      <c r="K69" s="146"/>
      <c r="L69" s="94"/>
      <c r="M69" s="146"/>
      <c r="N69" s="94"/>
      <c r="O69" s="146"/>
      <c r="P69" s="94"/>
      <c r="Q69" s="146"/>
      <c r="R69" s="94"/>
      <c r="S69" s="146"/>
      <c r="T69" s="94"/>
      <c r="U69" s="146"/>
      <c r="V69" s="94"/>
      <c r="W69" s="146"/>
      <c r="X69" s="94"/>
      <c r="Y69" s="146"/>
      <c r="Z69" s="94"/>
      <c r="AA69" s="146"/>
      <c r="AB69" s="94"/>
      <c r="AC69" s="146"/>
      <c r="AD69" s="94"/>
      <c r="AE69" s="146"/>
      <c r="AF69" s="147"/>
      <c r="AG69" s="146"/>
      <c r="AH69" s="145"/>
      <c r="AI69" s="146"/>
      <c r="AJ69" s="145"/>
      <c r="AK69" s="146"/>
      <c r="AL69" s="145"/>
      <c r="AM69" s="146"/>
      <c r="AN69" s="145"/>
      <c r="AO69" s="146"/>
      <c r="AP69" s="145"/>
      <c r="AQ69" s="146"/>
      <c r="AR69" s="145"/>
      <c r="AS69" s="146"/>
      <c r="AT69" s="145"/>
      <c r="AU69" s="146"/>
      <c r="AV69" s="145"/>
      <c r="AW69" s="146"/>
      <c r="AX69" s="145"/>
      <c r="AY69" s="146"/>
      <c r="AZ69" s="145"/>
      <c r="BA69" s="146"/>
      <c r="BB69" s="145"/>
      <c r="BC69" s="146"/>
      <c r="BD69" s="145"/>
      <c r="BE69" s="146"/>
      <c r="BF69" s="147"/>
      <c r="BG69" s="146"/>
      <c r="BH69" s="99"/>
      <c r="BI69" s="100"/>
      <c r="BJ69" s="99"/>
      <c r="BK69" s="100"/>
      <c r="BL69" s="99"/>
      <c r="BM69" s="100"/>
      <c r="BN69" s="99"/>
      <c r="BO69" s="100"/>
      <c r="BP69" s="99"/>
      <c r="BQ69" s="100"/>
      <c r="BR69" s="99"/>
      <c r="BS69" s="100"/>
      <c r="BT69" s="99"/>
      <c r="BU69" s="100"/>
      <c r="BV69" s="99"/>
      <c r="BW69" s="100"/>
      <c r="BX69" s="99"/>
      <c r="BY69" s="100"/>
      <c r="BZ69" s="99"/>
      <c r="CA69" s="100"/>
      <c r="CB69" s="99"/>
      <c r="CC69" s="100"/>
      <c r="CD69" s="99"/>
      <c r="CE69" s="100"/>
      <c r="CF69" s="101"/>
      <c r="CG69" s="100"/>
    </row>
    <row r="70" spans="1:85" s="148" customFormat="1" ht="19.899999999999999" customHeight="1" x14ac:dyDescent="0.5">
      <c r="A70" s="94">
        <v>57</v>
      </c>
      <c r="B70" s="95" t="s">
        <v>126</v>
      </c>
      <c r="C70" s="95" t="s">
        <v>77</v>
      </c>
      <c r="D70" s="94">
        <f>RANK(BF70,$BF$4:$BF$147)</f>
        <v>19</v>
      </c>
      <c r="E70" s="94">
        <v>1</v>
      </c>
      <c r="F70" s="94" t="s">
        <v>75</v>
      </c>
      <c r="G70" s="94"/>
      <c r="H70" s="94"/>
      <c r="I70" s="146">
        <f t="shared" si="19"/>
        <v>0</v>
      </c>
      <c r="J70" s="94"/>
      <c r="K70" s="146">
        <f t="shared" si="20"/>
        <v>0</v>
      </c>
      <c r="L70" s="94"/>
      <c r="M70" s="146">
        <f t="shared" si="21"/>
        <v>0</v>
      </c>
      <c r="N70" s="94"/>
      <c r="O70" s="146">
        <f t="shared" si="22"/>
        <v>0</v>
      </c>
      <c r="P70" s="94"/>
      <c r="Q70" s="146">
        <f t="shared" si="23"/>
        <v>0</v>
      </c>
      <c r="R70" s="94"/>
      <c r="S70" s="146">
        <f t="shared" si="24"/>
        <v>0</v>
      </c>
      <c r="T70" s="94"/>
      <c r="U70" s="146">
        <f t="shared" si="25"/>
        <v>0</v>
      </c>
      <c r="V70" s="94"/>
      <c r="W70" s="146">
        <f t="shared" si="26"/>
        <v>0</v>
      </c>
      <c r="X70" s="94"/>
      <c r="Y70" s="146">
        <f t="shared" si="27"/>
        <v>0</v>
      </c>
      <c r="Z70" s="94"/>
      <c r="AA70" s="146">
        <f t="shared" si="28"/>
        <v>0</v>
      </c>
      <c r="AB70" s="94"/>
      <c r="AC70" s="146">
        <f t="shared" si="29"/>
        <v>0</v>
      </c>
      <c r="AD70" s="94"/>
      <c r="AE70" s="146">
        <f t="shared" si="30"/>
        <v>0</v>
      </c>
      <c r="AF70" s="147">
        <f t="shared" ref="AF70:AF72" si="219">SUM(H70,J70,L70,N70,P70,R70,T70,V70,X70,Z70,AB70,AD70)</f>
        <v>0</v>
      </c>
      <c r="AG70" s="146">
        <f t="shared" ref="AG70:AG72" si="220">SUM(I70,K70,M70,O70,Q70,S70,U70,W70,Y70,AA70,AC70,AE70)</f>
        <v>0</v>
      </c>
      <c r="AH70" s="145"/>
      <c r="AI70" s="146">
        <f t="shared" si="33"/>
        <v>0</v>
      </c>
      <c r="AJ70" s="145"/>
      <c r="AK70" s="146">
        <f t="shared" si="34"/>
        <v>0</v>
      </c>
      <c r="AL70" s="145"/>
      <c r="AM70" s="146">
        <f t="shared" si="34"/>
        <v>0</v>
      </c>
      <c r="AN70" s="145"/>
      <c r="AO70" s="146">
        <f t="shared" si="35"/>
        <v>0</v>
      </c>
      <c r="AP70" s="145"/>
      <c r="AQ70" s="146">
        <f t="shared" si="36"/>
        <v>0</v>
      </c>
      <c r="AR70" s="145"/>
      <c r="AS70" s="146">
        <f t="shared" si="37"/>
        <v>0</v>
      </c>
      <c r="AT70" s="145"/>
      <c r="AU70" s="146">
        <f t="shared" si="38"/>
        <v>0</v>
      </c>
      <c r="AV70" s="145"/>
      <c r="AW70" s="146">
        <f t="shared" si="39"/>
        <v>0</v>
      </c>
      <c r="AX70" s="145"/>
      <c r="AY70" s="146">
        <f t="shared" si="40"/>
        <v>0</v>
      </c>
      <c r="AZ70" s="145"/>
      <c r="BA70" s="146">
        <f t="shared" si="41"/>
        <v>0</v>
      </c>
      <c r="BB70" s="145"/>
      <c r="BC70" s="146">
        <f t="shared" si="42"/>
        <v>0</v>
      </c>
      <c r="BD70" s="145"/>
      <c r="BE70" s="146">
        <f t="shared" si="43"/>
        <v>0</v>
      </c>
      <c r="BF70" s="147">
        <f t="shared" si="98"/>
        <v>0</v>
      </c>
      <c r="BG70" s="146">
        <f t="shared" si="98"/>
        <v>0</v>
      </c>
      <c r="BH70" s="99"/>
      <c r="BI70" s="100">
        <f t="shared" ref="BI70:BK114" si="221">BH70*$E70</f>
        <v>0</v>
      </c>
      <c r="BJ70" s="99"/>
      <c r="BK70" s="100">
        <f t="shared" ref="BK70:BK72" si="222">BJ70*$E70</f>
        <v>0</v>
      </c>
      <c r="BL70" s="99"/>
      <c r="BM70" s="100">
        <f t="shared" ref="BM70:BM72" si="223">BL70*$E70</f>
        <v>0</v>
      </c>
      <c r="BN70" s="99"/>
      <c r="BO70" s="100">
        <f t="shared" ref="BO70:BO72" si="224">BN70*$E70</f>
        <v>0</v>
      </c>
      <c r="BP70" s="99"/>
      <c r="BQ70" s="100">
        <f t="shared" ref="BQ70:BQ72" si="225">BP70*$E70</f>
        <v>0</v>
      </c>
      <c r="BR70" s="99"/>
      <c r="BS70" s="100">
        <f t="shared" ref="BS70:BS72" si="226">BR70*$E70</f>
        <v>0</v>
      </c>
      <c r="BT70" s="99"/>
      <c r="BU70" s="100">
        <f t="shared" ref="BU70:BU72" si="227">BT70*$E70</f>
        <v>0</v>
      </c>
      <c r="BV70" s="99"/>
      <c r="BW70" s="100">
        <f t="shared" ref="BW70:BW72" si="228">BV70*$E70</f>
        <v>0</v>
      </c>
      <c r="BX70" s="99"/>
      <c r="BY70" s="100">
        <f t="shared" ref="BY70:BY72" si="229">BX70*$E70</f>
        <v>0</v>
      </c>
      <c r="BZ70" s="99"/>
      <c r="CA70" s="100">
        <f t="shared" ref="CA70:CA72" si="230">BZ70*$E70</f>
        <v>0</v>
      </c>
      <c r="CB70" s="99"/>
      <c r="CC70" s="100">
        <f t="shared" ref="CC70:CC72" si="231">CB70*$E70</f>
        <v>0</v>
      </c>
      <c r="CD70" s="99"/>
      <c r="CE70" s="100">
        <f t="shared" ref="CE70:CE72" si="232">CD70*$E70</f>
        <v>0</v>
      </c>
      <c r="CF70" s="101">
        <f t="shared" ref="CF70:CG72" si="233">SUM(BH70,BJ70,BL70,BN70,BP70,BR70,BT70,BV70,BX70,BZ70,CB70,CD70)</f>
        <v>0</v>
      </c>
      <c r="CG70" s="100">
        <f t="shared" si="233"/>
        <v>0</v>
      </c>
    </row>
    <row r="71" spans="1:85" s="148" customFormat="1" ht="19.899999999999999" customHeight="1" x14ac:dyDescent="0.5">
      <c r="A71" s="94">
        <v>58</v>
      </c>
      <c r="B71" s="95" t="s">
        <v>127</v>
      </c>
      <c r="C71" s="95" t="s">
        <v>77</v>
      </c>
      <c r="D71" s="94">
        <f>RANK(BF71,$BF$4:$BF$147)</f>
        <v>19</v>
      </c>
      <c r="E71" s="94">
        <v>0.6</v>
      </c>
      <c r="F71" s="94" t="s">
        <v>75</v>
      </c>
      <c r="G71" s="94"/>
      <c r="H71" s="94"/>
      <c r="I71" s="146">
        <f t="shared" si="19"/>
        <v>0</v>
      </c>
      <c r="J71" s="94"/>
      <c r="K71" s="146">
        <f t="shared" si="20"/>
        <v>0</v>
      </c>
      <c r="L71" s="94"/>
      <c r="M71" s="146">
        <f t="shared" si="21"/>
        <v>0</v>
      </c>
      <c r="N71" s="94"/>
      <c r="O71" s="146">
        <f t="shared" si="22"/>
        <v>0</v>
      </c>
      <c r="P71" s="94"/>
      <c r="Q71" s="146">
        <f t="shared" si="23"/>
        <v>0</v>
      </c>
      <c r="R71" s="94"/>
      <c r="S71" s="146">
        <f t="shared" si="24"/>
        <v>0</v>
      </c>
      <c r="T71" s="94"/>
      <c r="U71" s="146">
        <f t="shared" si="25"/>
        <v>0</v>
      </c>
      <c r="V71" s="94"/>
      <c r="W71" s="146">
        <f t="shared" si="26"/>
        <v>0</v>
      </c>
      <c r="X71" s="94"/>
      <c r="Y71" s="146">
        <f t="shared" si="27"/>
        <v>0</v>
      </c>
      <c r="Z71" s="94"/>
      <c r="AA71" s="146">
        <f t="shared" si="28"/>
        <v>0</v>
      </c>
      <c r="AB71" s="94"/>
      <c r="AC71" s="146">
        <f t="shared" si="29"/>
        <v>0</v>
      </c>
      <c r="AD71" s="94"/>
      <c r="AE71" s="146">
        <f t="shared" si="30"/>
        <v>0</v>
      </c>
      <c r="AF71" s="147">
        <f t="shared" si="219"/>
        <v>0</v>
      </c>
      <c r="AG71" s="146">
        <f t="shared" si="220"/>
        <v>0</v>
      </c>
      <c r="AH71" s="145"/>
      <c r="AI71" s="146">
        <f t="shared" si="33"/>
        <v>0</v>
      </c>
      <c r="AJ71" s="145"/>
      <c r="AK71" s="146">
        <f t="shared" si="34"/>
        <v>0</v>
      </c>
      <c r="AL71" s="145"/>
      <c r="AM71" s="146">
        <f t="shared" si="34"/>
        <v>0</v>
      </c>
      <c r="AN71" s="145"/>
      <c r="AO71" s="146">
        <f t="shared" si="35"/>
        <v>0</v>
      </c>
      <c r="AP71" s="145"/>
      <c r="AQ71" s="146">
        <f t="shared" si="36"/>
        <v>0</v>
      </c>
      <c r="AR71" s="145"/>
      <c r="AS71" s="146">
        <f t="shared" si="37"/>
        <v>0</v>
      </c>
      <c r="AT71" s="145"/>
      <c r="AU71" s="146">
        <f t="shared" si="38"/>
        <v>0</v>
      </c>
      <c r="AV71" s="145"/>
      <c r="AW71" s="146">
        <f t="shared" si="39"/>
        <v>0</v>
      </c>
      <c r="AX71" s="145"/>
      <c r="AY71" s="146">
        <f t="shared" si="40"/>
        <v>0</v>
      </c>
      <c r="AZ71" s="145"/>
      <c r="BA71" s="146">
        <f t="shared" si="41"/>
        <v>0</v>
      </c>
      <c r="BB71" s="145"/>
      <c r="BC71" s="146">
        <f t="shared" si="42"/>
        <v>0</v>
      </c>
      <c r="BD71" s="145"/>
      <c r="BE71" s="146">
        <f t="shared" si="43"/>
        <v>0</v>
      </c>
      <c r="BF71" s="147">
        <f t="shared" si="98"/>
        <v>0</v>
      </c>
      <c r="BG71" s="146">
        <f t="shared" si="98"/>
        <v>0</v>
      </c>
      <c r="BH71" s="99"/>
      <c r="BI71" s="100">
        <f t="shared" si="221"/>
        <v>0</v>
      </c>
      <c r="BJ71" s="99"/>
      <c r="BK71" s="100">
        <f t="shared" si="222"/>
        <v>0</v>
      </c>
      <c r="BL71" s="99"/>
      <c r="BM71" s="100">
        <f t="shared" si="223"/>
        <v>0</v>
      </c>
      <c r="BN71" s="99"/>
      <c r="BO71" s="100">
        <f t="shared" si="224"/>
        <v>0</v>
      </c>
      <c r="BP71" s="99"/>
      <c r="BQ71" s="100">
        <f t="shared" si="225"/>
        <v>0</v>
      </c>
      <c r="BR71" s="99"/>
      <c r="BS71" s="100">
        <f t="shared" si="226"/>
        <v>0</v>
      </c>
      <c r="BT71" s="99"/>
      <c r="BU71" s="100">
        <f t="shared" si="227"/>
        <v>0</v>
      </c>
      <c r="BV71" s="99"/>
      <c r="BW71" s="100">
        <f t="shared" si="228"/>
        <v>0</v>
      </c>
      <c r="BX71" s="99"/>
      <c r="BY71" s="100">
        <f t="shared" si="229"/>
        <v>0</v>
      </c>
      <c r="BZ71" s="99"/>
      <c r="CA71" s="100">
        <f t="shared" si="230"/>
        <v>0</v>
      </c>
      <c r="CB71" s="99"/>
      <c r="CC71" s="100">
        <f t="shared" si="231"/>
        <v>0</v>
      </c>
      <c r="CD71" s="99"/>
      <c r="CE71" s="100">
        <f t="shared" si="232"/>
        <v>0</v>
      </c>
      <c r="CF71" s="101">
        <f t="shared" si="233"/>
        <v>0</v>
      </c>
      <c r="CG71" s="100">
        <f t="shared" si="233"/>
        <v>0</v>
      </c>
    </row>
    <row r="72" spans="1:85" s="148" customFormat="1" ht="19.899999999999999" customHeight="1" x14ac:dyDescent="0.5">
      <c r="A72" s="94">
        <v>59</v>
      </c>
      <c r="B72" s="95" t="s">
        <v>128</v>
      </c>
      <c r="C72" s="95" t="s">
        <v>74</v>
      </c>
      <c r="D72" s="94">
        <f>RANK(BF72,$BF$4:$BF$147)</f>
        <v>19</v>
      </c>
      <c r="E72" s="94">
        <v>0.64</v>
      </c>
      <c r="F72" s="94" t="s">
        <v>85</v>
      </c>
      <c r="G72" s="94"/>
      <c r="H72" s="94"/>
      <c r="I72" s="146">
        <f t="shared" si="19"/>
        <v>0</v>
      </c>
      <c r="J72" s="94"/>
      <c r="K72" s="146">
        <f t="shared" si="20"/>
        <v>0</v>
      </c>
      <c r="L72" s="94"/>
      <c r="M72" s="146">
        <f t="shared" si="21"/>
        <v>0</v>
      </c>
      <c r="N72" s="94"/>
      <c r="O72" s="146">
        <f t="shared" si="22"/>
        <v>0</v>
      </c>
      <c r="P72" s="94"/>
      <c r="Q72" s="146">
        <f t="shared" si="23"/>
        <v>0</v>
      </c>
      <c r="R72" s="94"/>
      <c r="S72" s="146">
        <f t="shared" si="24"/>
        <v>0</v>
      </c>
      <c r="T72" s="94"/>
      <c r="U72" s="146">
        <f t="shared" si="25"/>
        <v>0</v>
      </c>
      <c r="V72" s="94"/>
      <c r="W72" s="146">
        <f t="shared" si="26"/>
        <v>0</v>
      </c>
      <c r="X72" s="94"/>
      <c r="Y72" s="146">
        <f t="shared" si="27"/>
        <v>0</v>
      </c>
      <c r="Z72" s="94"/>
      <c r="AA72" s="146">
        <f t="shared" si="28"/>
        <v>0</v>
      </c>
      <c r="AB72" s="94"/>
      <c r="AC72" s="146">
        <f t="shared" si="29"/>
        <v>0</v>
      </c>
      <c r="AD72" s="94"/>
      <c r="AE72" s="146">
        <f t="shared" si="30"/>
        <v>0</v>
      </c>
      <c r="AF72" s="147">
        <f t="shared" si="219"/>
        <v>0</v>
      </c>
      <c r="AG72" s="146">
        <f t="shared" si="220"/>
        <v>0</v>
      </c>
      <c r="AH72" s="145"/>
      <c r="AI72" s="146">
        <f t="shared" si="33"/>
        <v>0</v>
      </c>
      <c r="AJ72" s="145"/>
      <c r="AK72" s="146">
        <f t="shared" si="34"/>
        <v>0</v>
      </c>
      <c r="AL72" s="145"/>
      <c r="AM72" s="146">
        <f t="shared" si="34"/>
        <v>0</v>
      </c>
      <c r="AN72" s="145"/>
      <c r="AO72" s="146">
        <f t="shared" si="35"/>
        <v>0</v>
      </c>
      <c r="AP72" s="145"/>
      <c r="AQ72" s="146">
        <f t="shared" si="36"/>
        <v>0</v>
      </c>
      <c r="AR72" s="145"/>
      <c r="AS72" s="146">
        <f t="shared" si="37"/>
        <v>0</v>
      </c>
      <c r="AT72" s="145"/>
      <c r="AU72" s="146">
        <f t="shared" si="38"/>
        <v>0</v>
      </c>
      <c r="AV72" s="145"/>
      <c r="AW72" s="146">
        <f t="shared" si="39"/>
        <v>0</v>
      </c>
      <c r="AX72" s="145"/>
      <c r="AY72" s="146">
        <f t="shared" si="40"/>
        <v>0</v>
      </c>
      <c r="AZ72" s="145"/>
      <c r="BA72" s="146">
        <f t="shared" si="41"/>
        <v>0</v>
      </c>
      <c r="BB72" s="145"/>
      <c r="BC72" s="146">
        <f t="shared" si="42"/>
        <v>0</v>
      </c>
      <c r="BD72" s="145"/>
      <c r="BE72" s="146">
        <f t="shared" si="43"/>
        <v>0</v>
      </c>
      <c r="BF72" s="147">
        <f t="shared" si="98"/>
        <v>0</v>
      </c>
      <c r="BG72" s="146">
        <f t="shared" si="98"/>
        <v>0</v>
      </c>
      <c r="BH72" s="99"/>
      <c r="BI72" s="100">
        <f t="shared" si="221"/>
        <v>0</v>
      </c>
      <c r="BJ72" s="99"/>
      <c r="BK72" s="100">
        <f t="shared" si="222"/>
        <v>0</v>
      </c>
      <c r="BL72" s="99"/>
      <c r="BM72" s="100">
        <f t="shared" si="223"/>
        <v>0</v>
      </c>
      <c r="BN72" s="99"/>
      <c r="BO72" s="100">
        <f t="shared" si="224"/>
        <v>0</v>
      </c>
      <c r="BP72" s="99"/>
      <c r="BQ72" s="100">
        <f t="shared" si="225"/>
        <v>0</v>
      </c>
      <c r="BR72" s="99"/>
      <c r="BS72" s="100">
        <f t="shared" si="226"/>
        <v>0</v>
      </c>
      <c r="BT72" s="99"/>
      <c r="BU72" s="100">
        <f t="shared" si="227"/>
        <v>0</v>
      </c>
      <c r="BV72" s="99"/>
      <c r="BW72" s="100">
        <f t="shared" si="228"/>
        <v>0</v>
      </c>
      <c r="BX72" s="99"/>
      <c r="BY72" s="100">
        <f t="shared" si="229"/>
        <v>0</v>
      </c>
      <c r="BZ72" s="99"/>
      <c r="CA72" s="100">
        <f t="shared" si="230"/>
        <v>0</v>
      </c>
      <c r="CB72" s="99"/>
      <c r="CC72" s="100">
        <f t="shared" si="231"/>
        <v>0</v>
      </c>
      <c r="CD72" s="99"/>
      <c r="CE72" s="100">
        <f t="shared" si="232"/>
        <v>0</v>
      </c>
      <c r="CF72" s="101">
        <f t="shared" si="233"/>
        <v>0</v>
      </c>
      <c r="CG72" s="100">
        <f t="shared" si="233"/>
        <v>0</v>
      </c>
    </row>
    <row r="73" spans="1:85" s="148" customFormat="1" ht="19.899999999999999" customHeight="1" x14ac:dyDescent="0.5">
      <c r="A73" s="94"/>
      <c r="B73" s="95"/>
      <c r="C73" s="95"/>
      <c r="D73" s="94"/>
      <c r="E73" s="94"/>
      <c r="F73" s="94"/>
      <c r="G73" s="94"/>
      <c r="H73" s="94"/>
      <c r="I73" s="146"/>
      <c r="J73" s="94"/>
      <c r="K73" s="146"/>
      <c r="L73" s="94"/>
      <c r="M73" s="146"/>
      <c r="N73" s="94"/>
      <c r="O73" s="146"/>
      <c r="P73" s="94"/>
      <c r="Q73" s="146"/>
      <c r="R73" s="94"/>
      <c r="S73" s="146"/>
      <c r="T73" s="94"/>
      <c r="U73" s="146"/>
      <c r="V73" s="94"/>
      <c r="W73" s="146"/>
      <c r="X73" s="94"/>
      <c r="Y73" s="146"/>
      <c r="Z73" s="94"/>
      <c r="AA73" s="146"/>
      <c r="AB73" s="94"/>
      <c r="AC73" s="146"/>
      <c r="AD73" s="94"/>
      <c r="AE73" s="146"/>
      <c r="AF73" s="147"/>
      <c r="AG73" s="146"/>
      <c r="AH73" s="145"/>
      <c r="AI73" s="146"/>
      <c r="AJ73" s="145"/>
      <c r="AK73" s="146"/>
      <c r="AL73" s="145"/>
      <c r="AM73" s="146"/>
      <c r="AN73" s="145"/>
      <c r="AO73" s="146"/>
      <c r="AP73" s="145"/>
      <c r="AQ73" s="146"/>
      <c r="AR73" s="145"/>
      <c r="AS73" s="146"/>
      <c r="AT73" s="145"/>
      <c r="AU73" s="146"/>
      <c r="AV73" s="145"/>
      <c r="AW73" s="146"/>
      <c r="AX73" s="145"/>
      <c r="AY73" s="146"/>
      <c r="AZ73" s="145"/>
      <c r="BA73" s="146"/>
      <c r="BB73" s="145"/>
      <c r="BC73" s="146"/>
      <c r="BD73" s="145"/>
      <c r="BE73" s="146"/>
      <c r="BF73" s="147"/>
      <c r="BG73" s="146"/>
      <c r="BH73" s="99"/>
      <c r="BI73" s="100"/>
      <c r="BJ73" s="99"/>
      <c r="BK73" s="100"/>
      <c r="BL73" s="99"/>
      <c r="BM73" s="100"/>
      <c r="BN73" s="99"/>
      <c r="BO73" s="100"/>
      <c r="BP73" s="99"/>
      <c r="BQ73" s="100"/>
      <c r="BR73" s="99"/>
      <c r="BS73" s="100"/>
      <c r="BT73" s="99"/>
      <c r="BU73" s="100"/>
      <c r="BV73" s="99"/>
      <c r="BW73" s="100"/>
      <c r="BX73" s="99"/>
      <c r="BY73" s="100"/>
      <c r="BZ73" s="99"/>
      <c r="CA73" s="100"/>
      <c r="CB73" s="99"/>
      <c r="CC73" s="100"/>
      <c r="CD73" s="99"/>
      <c r="CE73" s="100"/>
      <c r="CF73" s="101"/>
      <c r="CG73" s="100"/>
    </row>
    <row r="74" spans="1:85" s="148" customFormat="1" ht="19.899999999999999" customHeight="1" x14ac:dyDescent="0.5">
      <c r="A74" s="94">
        <v>60</v>
      </c>
      <c r="B74" s="95" t="s">
        <v>129</v>
      </c>
      <c r="C74" s="95" t="s">
        <v>74</v>
      </c>
      <c r="D74" s="94">
        <f>RANK(BF74,$BF$4:$BF$147)</f>
        <v>9</v>
      </c>
      <c r="E74" s="94">
        <v>0.64</v>
      </c>
      <c r="F74" s="94" t="s">
        <v>85</v>
      </c>
      <c r="G74" s="94">
        <v>1350</v>
      </c>
      <c r="H74" s="94">
        <v>560</v>
      </c>
      <c r="I74" s="143">
        <f t="shared" ref="I74:I139" si="234">H74*$E74</f>
        <v>358.40000000000003</v>
      </c>
      <c r="J74" s="94">
        <v>210</v>
      </c>
      <c r="K74" s="143">
        <f t="shared" ref="K74:K139" si="235">J74*$E74</f>
        <v>134.4</v>
      </c>
      <c r="L74" s="94">
        <v>210</v>
      </c>
      <c r="M74" s="143">
        <f t="shared" ref="M74:M139" si="236">L74*$E74</f>
        <v>134.4</v>
      </c>
      <c r="N74" s="94">
        <v>280</v>
      </c>
      <c r="O74" s="143">
        <f t="shared" ref="O74:O139" si="237">N74*$E74</f>
        <v>179.20000000000002</v>
      </c>
      <c r="P74" s="94">
        <v>210</v>
      </c>
      <c r="Q74" s="143">
        <f t="shared" ref="Q74:Q139" si="238">P74*$E74</f>
        <v>134.4</v>
      </c>
      <c r="R74" s="94">
        <v>560</v>
      </c>
      <c r="S74" s="143">
        <f t="shared" ref="S74:S139" si="239">R74*$E74</f>
        <v>358.40000000000003</v>
      </c>
      <c r="T74" s="94">
        <v>280</v>
      </c>
      <c r="U74" s="143">
        <f t="shared" ref="U74:U139" si="240">T74*$E74</f>
        <v>179.20000000000002</v>
      </c>
      <c r="V74" s="94">
        <v>490</v>
      </c>
      <c r="W74" s="143">
        <f t="shared" ref="W74:W139" si="241">V74*$E74</f>
        <v>313.60000000000002</v>
      </c>
      <c r="X74" s="94">
        <v>280</v>
      </c>
      <c r="Y74" s="143">
        <f t="shared" ref="Y74:Y139" si="242">X74*$E74</f>
        <v>179.20000000000002</v>
      </c>
      <c r="Z74" s="94">
        <v>490</v>
      </c>
      <c r="AA74" s="143">
        <f t="shared" ref="AA74:AA139" si="243">Z74*$E74</f>
        <v>313.60000000000002</v>
      </c>
      <c r="AB74" s="94">
        <v>140</v>
      </c>
      <c r="AC74" s="143">
        <f t="shared" ref="AC74:AC139" si="244">AB74*$E74</f>
        <v>89.600000000000009</v>
      </c>
      <c r="AD74" s="94">
        <v>770</v>
      </c>
      <c r="AE74" s="143">
        <f t="shared" ref="AE74:AE139" si="245">AD74*$E74</f>
        <v>492.8</v>
      </c>
      <c r="AF74" s="147">
        <f t="shared" ref="AF74:AF75" si="246">SUM(H74,J74,L74,N74,P74,R74,T74,V74,X74,Z74,AB74,AD74)</f>
        <v>4480</v>
      </c>
      <c r="AG74" s="146">
        <f t="shared" ref="AG74:AG75" si="247">SUM(I74,K74,M74,O74,Q74,S74,U74,W74,Y74,AA74,AC74,AE74)</f>
        <v>2867.2000000000003</v>
      </c>
      <c r="AH74" s="142">
        <v>280</v>
      </c>
      <c r="AI74" s="143">
        <f t="shared" ref="AI74:AI139" si="248">AH74*$E74</f>
        <v>179.20000000000002</v>
      </c>
      <c r="AJ74" s="144">
        <v>1050</v>
      </c>
      <c r="AK74" s="143">
        <f t="shared" ref="AK74" si="249">AJ74*$E74</f>
        <v>672</v>
      </c>
      <c r="AL74" s="145">
        <v>1540</v>
      </c>
      <c r="AM74" s="146">
        <f t="shared" ref="AK74:AM139" si="250">AL74*$E74</f>
        <v>985.6</v>
      </c>
      <c r="AN74" s="145">
        <v>560</v>
      </c>
      <c r="AO74" s="146">
        <f t="shared" ref="AO74:AO139" si="251">AN74*$E74</f>
        <v>358.40000000000003</v>
      </c>
      <c r="AP74" s="145">
        <v>770</v>
      </c>
      <c r="AQ74" s="146">
        <f t="shared" ref="AQ74:AQ139" si="252">AP74*$E74</f>
        <v>492.8</v>
      </c>
      <c r="AR74" s="145">
        <v>224</v>
      </c>
      <c r="AS74" s="146">
        <f t="shared" ref="AS74:AS139" si="253">AR74*$E74</f>
        <v>143.36000000000001</v>
      </c>
      <c r="AT74" s="145">
        <v>756</v>
      </c>
      <c r="AU74" s="146">
        <f t="shared" ref="AU74:AU139" si="254">AT74*$E74</f>
        <v>483.84000000000003</v>
      </c>
      <c r="AV74" s="145">
        <v>630</v>
      </c>
      <c r="AW74" s="146">
        <f t="shared" ref="AW74:AW139" si="255">AV74*$E74</f>
        <v>403.2</v>
      </c>
      <c r="AX74" s="145">
        <v>560</v>
      </c>
      <c r="AY74" s="146">
        <f t="shared" ref="AY74:AY139" si="256">AX74*$E74</f>
        <v>358.40000000000003</v>
      </c>
      <c r="AZ74" s="145">
        <v>1400</v>
      </c>
      <c r="BA74" s="146">
        <f t="shared" ref="BA74:BA139" si="257">AZ74*$E74</f>
        <v>896</v>
      </c>
      <c r="BB74" s="145">
        <v>280</v>
      </c>
      <c r="BC74" s="146">
        <f t="shared" ref="BC74:BC139" si="258">BB74*$E74</f>
        <v>179.20000000000002</v>
      </c>
      <c r="BD74" s="145">
        <v>644</v>
      </c>
      <c r="BE74" s="146">
        <f t="shared" ref="BE74:BE139" si="259">BD74*$E74</f>
        <v>412.16</v>
      </c>
      <c r="BF74" s="147">
        <f t="shared" si="98"/>
        <v>8694</v>
      </c>
      <c r="BG74" s="146">
        <f t="shared" si="98"/>
        <v>5564.1600000000008</v>
      </c>
      <c r="BH74" s="99">
        <v>1260</v>
      </c>
      <c r="BI74" s="100">
        <f t="shared" si="221"/>
        <v>806.4</v>
      </c>
      <c r="BJ74" s="99">
        <v>224</v>
      </c>
      <c r="BK74" s="100">
        <f t="shared" si="221"/>
        <v>143.36000000000001</v>
      </c>
      <c r="BL74" s="99"/>
      <c r="BM74" s="100">
        <f t="shared" ref="BM74:BM75" si="260">BL74*$E74</f>
        <v>0</v>
      </c>
      <c r="BN74" s="99"/>
      <c r="BO74" s="100">
        <f t="shared" ref="BO74:BO75" si="261">BN74*$E74</f>
        <v>0</v>
      </c>
      <c r="BP74" s="99"/>
      <c r="BQ74" s="100">
        <f t="shared" ref="BQ74:BQ75" si="262">BP74*$E74</f>
        <v>0</v>
      </c>
      <c r="BR74" s="99"/>
      <c r="BS74" s="100">
        <f t="shared" ref="BS74:BS75" si="263">BR74*$E74</f>
        <v>0</v>
      </c>
      <c r="BT74" s="99"/>
      <c r="BU74" s="100">
        <f t="shared" ref="BU74:BU75" si="264">BT74*$E74</f>
        <v>0</v>
      </c>
      <c r="BV74" s="99"/>
      <c r="BW74" s="100">
        <f t="shared" ref="BW74:BW75" si="265">BV74*$E74</f>
        <v>0</v>
      </c>
      <c r="BX74" s="99"/>
      <c r="BY74" s="100">
        <f t="shared" ref="BY74:BY75" si="266">BX74*$E74</f>
        <v>0</v>
      </c>
      <c r="BZ74" s="99"/>
      <c r="CA74" s="100">
        <f t="shared" ref="CA74:CA75" si="267">BZ74*$E74</f>
        <v>0</v>
      </c>
      <c r="CB74" s="99"/>
      <c r="CC74" s="100">
        <f t="shared" ref="CC74:CC75" si="268">CB74*$E74</f>
        <v>0</v>
      </c>
      <c r="CD74" s="99"/>
      <c r="CE74" s="100">
        <f t="shared" ref="CE74:CE75" si="269">CD74*$E74</f>
        <v>0</v>
      </c>
      <c r="CF74" s="101">
        <f t="shared" ref="CF74:CG75" si="270">SUM(BH74,BJ74,BL74,BN74,BP74,BR74,BT74,BV74,BX74,BZ74,CB74,CD74)</f>
        <v>1484</v>
      </c>
      <c r="CG74" s="100">
        <f t="shared" si="270"/>
        <v>949.76</v>
      </c>
    </row>
    <row r="75" spans="1:85" s="148" customFormat="1" ht="19.899999999999999" customHeight="1" x14ac:dyDescent="0.5">
      <c r="A75" s="94">
        <v>61</v>
      </c>
      <c r="B75" s="95" t="s">
        <v>129</v>
      </c>
      <c r="C75" s="95" t="s">
        <v>74</v>
      </c>
      <c r="D75" s="94">
        <f>RANK(BF75,$BF$4:$BF$147)</f>
        <v>19</v>
      </c>
      <c r="E75" s="94">
        <v>0.64</v>
      </c>
      <c r="F75" s="94" t="s">
        <v>83</v>
      </c>
      <c r="G75" s="94"/>
      <c r="H75" s="94"/>
      <c r="I75" s="146">
        <f t="shared" si="234"/>
        <v>0</v>
      </c>
      <c r="J75" s="94"/>
      <c r="K75" s="146">
        <f t="shared" si="235"/>
        <v>0</v>
      </c>
      <c r="L75" s="94"/>
      <c r="M75" s="146">
        <f t="shared" si="236"/>
        <v>0</v>
      </c>
      <c r="N75" s="94"/>
      <c r="O75" s="146">
        <f t="shared" si="237"/>
        <v>0</v>
      </c>
      <c r="P75" s="94"/>
      <c r="Q75" s="146">
        <f t="shared" si="238"/>
        <v>0</v>
      </c>
      <c r="R75" s="94"/>
      <c r="S75" s="146">
        <f t="shared" si="239"/>
        <v>0</v>
      </c>
      <c r="T75" s="94"/>
      <c r="U75" s="146">
        <f t="shared" si="240"/>
        <v>0</v>
      </c>
      <c r="V75" s="94"/>
      <c r="W75" s="146">
        <f t="shared" si="241"/>
        <v>0</v>
      </c>
      <c r="X75" s="94"/>
      <c r="Y75" s="146">
        <f t="shared" si="242"/>
        <v>0</v>
      </c>
      <c r="Z75" s="94"/>
      <c r="AA75" s="146">
        <f t="shared" si="243"/>
        <v>0</v>
      </c>
      <c r="AB75" s="94"/>
      <c r="AC75" s="146">
        <f t="shared" si="244"/>
        <v>0</v>
      </c>
      <c r="AD75" s="94"/>
      <c r="AE75" s="146">
        <f t="shared" si="245"/>
        <v>0</v>
      </c>
      <c r="AF75" s="147">
        <f t="shared" si="246"/>
        <v>0</v>
      </c>
      <c r="AG75" s="146">
        <f t="shared" si="247"/>
        <v>0</v>
      </c>
      <c r="AH75" s="145"/>
      <c r="AI75" s="146">
        <f t="shared" si="248"/>
        <v>0</v>
      </c>
      <c r="AJ75" s="145"/>
      <c r="AK75" s="146">
        <f t="shared" si="250"/>
        <v>0</v>
      </c>
      <c r="AL75" s="145"/>
      <c r="AM75" s="146">
        <f t="shared" si="250"/>
        <v>0</v>
      </c>
      <c r="AN75" s="145"/>
      <c r="AO75" s="146">
        <f t="shared" si="251"/>
        <v>0</v>
      </c>
      <c r="AP75" s="145"/>
      <c r="AQ75" s="146">
        <f t="shared" si="252"/>
        <v>0</v>
      </c>
      <c r="AR75" s="145"/>
      <c r="AS75" s="146">
        <f t="shared" si="253"/>
        <v>0</v>
      </c>
      <c r="AT75" s="145"/>
      <c r="AU75" s="146">
        <f t="shared" si="254"/>
        <v>0</v>
      </c>
      <c r="AV75" s="145"/>
      <c r="AW75" s="146">
        <f t="shared" si="255"/>
        <v>0</v>
      </c>
      <c r="AX75" s="145"/>
      <c r="AY75" s="146">
        <f t="shared" si="256"/>
        <v>0</v>
      </c>
      <c r="AZ75" s="145"/>
      <c r="BA75" s="146">
        <f t="shared" si="257"/>
        <v>0</v>
      </c>
      <c r="BB75" s="145"/>
      <c r="BC75" s="146">
        <f t="shared" si="258"/>
        <v>0</v>
      </c>
      <c r="BD75" s="145"/>
      <c r="BE75" s="146">
        <f t="shared" si="259"/>
        <v>0</v>
      </c>
      <c r="BF75" s="147">
        <f t="shared" si="98"/>
        <v>0</v>
      </c>
      <c r="BG75" s="146">
        <f t="shared" si="98"/>
        <v>0</v>
      </c>
      <c r="BH75" s="99"/>
      <c r="BI75" s="100">
        <f t="shared" si="221"/>
        <v>0</v>
      </c>
      <c r="BJ75" s="99"/>
      <c r="BK75" s="100">
        <f t="shared" si="221"/>
        <v>0</v>
      </c>
      <c r="BL75" s="99"/>
      <c r="BM75" s="100">
        <f t="shared" si="260"/>
        <v>0</v>
      </c>
      <c r="BN75" s="99"/>
      <c r="BO75" s="100">
        <f t="shared" si="261"/>
        <v>0</v>
      </c>
      <c r="BP75" s="99"/>
      <c r="BQ75" s="100">
        <f t="shared" si="262"/>
        <v>0</v>
      </c>
      <c r="BR75" s="99"/>
      <c r="BS75" s="100">
        <f t="shared" si="263"/>
        <v>0</v>
      </c>
      <c r="BT75" s="99"/>
      <c r="BU75" s="100">
        <f t="shared" si="264"/>
        <v>0</v>
      </c>
      <c r="BV75" s="99"/>
      <c r="BW75" s="100">
        <f t="shared" si="265"/>
        <v>0</v>
      </c>
      <c r="BX75" s="99"/>
      <c r="BY75" s="100">
        <f t="shared" si="266"/>
        <v>0</v>
      </c>
      <c r="BZ75" s="99"/>
      <c r="CA75" s="100">
        <f t="shared" si="267"/>
        <v>0</v>
      </c>
      <c r="CB75" s="99"/>
      <c r="CC75" s="100">
        <f t="shared" si="268"/>
        <v>0</v>
      </c>
      <c r="CD75" s="99"/>
      <c r="CE75" s="100">
        <f t="shared" si="269"/>
        <v>0</v>
      </c>
      <c r="CF75" s="101">
        <f t="shared" si="270"/>
        <v>0</v>
      </c>
      <c r="CG75" s="100">
        <f t="shared" si="270"/>
        <v>0</v>
      </c>
    </row>
    <row r="76" spans="1:85" s="148" customFormat="1" ht="19.899999999999999" customHeight="1" x14ac:dyDescent="0.5">
      <c r="A76" s="94"/>
      <c r="B76" s="95"/>
      <c r="C76" s="95"/>
      <c r="D76" s="94"/>
      <c r="E76" s="94"/>
      <c r="F76" s="94"/>
      <c r="G76" s="94"/>
      <c r="H76" s="94"/>
      <c r="I76" s="146"/>
      <c r="J76" s="94"/>
      <c r="K76" s="146"/>
      <c r="L76" s="94"/>
      <c r="M76" s="146"/>
      <c r="N76" s="94"/>
      <c r="O76" s="146"/>
      <c r="P76" s="94"/>
      <c r="Q76" s="146"/>
      <c r="R76" s="94"/>
      <c r="S76" s="146"/>
      <c r="T76" s="94"/>
      <c r="U76" s="146"/>
      <c r="V76" s="94"/>
      <c r="W76" s="146"/>
      <c r="X76" s="94"/>
      <c r="Y76" s="146"/>
      <c r="Z76" s="94"/>
      <c r="AA76" s="146"/>
      <c r="AB76" s="94"/>
      <c r="AC76" s="146"/>
      <c r="AD76" s="94"/>
      <c r="AE76" s="146"/>
      <c r="AF76" s="147"/>
      <c r="AG76" s="146"/>
      <c r="AH76" s="145"/>
      <c r="AI76" s="146"/>
      <c r="AJ76" s="145"/>
      <c r="AK76" s="146"/>
      <c r="AL76" s="145"/>
      <c r="AM76" s="146"/>
      <c r="AN76" s="145"/>
      <c r="AO76" s="146"/>
      <c r="AP76" s="145"/>
      <c r="AQ76" s="146"/>
      <c r="AR76" s="145"/>
      <c r="AS76" s="146"/>
      <c r="AT76" s="145"/>
      <c r="AU76" s="146"/>
      <c r="AV76" s="145"/>
      <c r="AW76" s="146"/>
      <c r="AX76" s="145"/>
      <c r="AY76" s="146"/>
      <c r="AZ76" s="145"/>
      <c r="BA76" s="146"/>
      <c r="BB76" s="145"/>
      <c r="BC76" s="146"/>
      <c r="BD76" s="145"/>
      <c r="BE76" s="146"/>
      <c r="BF76" s="147"/>
      <c r="BG76" s="146"/>
      <c r="BH76" s="99"/>
      <c r="BI76" s="100"/>
      <c r="BJ76" s="99"/>
      <c r="BK76" s="100"/>
      <c r="BL76" s="99"/>
      <c r="BM76" s="100"/>
      <c r="BN76" s="99"/>
      <c r="BO76" s="100"/>
      <c r="BP76" s="99"/>
      <c r="BQ76" s="100"/>
      <c r="BR76" s="99"/>
      <c r="BS76" s="100"/>
      <c r="BT76" s="99"/>
      <c r="BU76" s="100"/>
      <c r="BV76" s="99"/>
      <c r="BW76" s="100"/>
      <c r="BX76" s="99"/>
      <c r="BY76" s="100"/>
      <c r="BZ76" s="99"/>
      <c r="CA76" s="100"/>
      <c r="CB76" s="99"/>
      <c r="CC76" s="100"/>
      <c r="CD76" s="99"/>
      <c r="CE76" s="100"/>
      <c r="CF76" s="101"/>
      <c r="CG76" s="100"/>
    </row>
    <row r="77" spans="1:85" s="148" customFormat="1" ht="19.899999999999999" customHeight="1" x14ac:dyDescent="0.5">
      <c r="A77" s="94">
        <v>62</v>
      </c>
      <c r="B77" s="95" t="s">
        <v>130</v>
      </c>
      <c r="C77" s="95" t="s">
        <v>74</v>
      </c>
      <c r="D77" s="94">
        <f>RANK(BF77,$BF$4:$BF$147)</f>
        <v>7</v>
      </c>
      <c r="E77" s="94">
        <v>0.64</v>
      </c>
      <c r="F77" s="94" t="s">
        <v>85</v>
      </c>
      <c r="G77" s="94">
        <v>1350</v>
      </c>
      <c r="H77" s="94">
        <v>1260</v>
      </c>
      <c r="I77" s="143">
        <f t="shared" ref="I77" si="271">H77*$E77</f>
        <v>806.4</v>
      </c>
      <c r="J77" s="94">
        <v>1470</v>
      </c>
      <c r="K77" s="143">
        <f t="shared" ref="K77" si="272">J77*$E77</f>
        <v>940.80000000000007</v>
      </c>
      <c r="L77" s="94">
        <v>1050</v>
      </c>
      <c r="M77" s="143">
        <f t="shared" ref="M77" si="273">L77*$E77</f>
        <v>672</v>
      </c>
      <c r="N77" s="94">
        <v>910</v>
      </c>
      <c r="O77" s="143">
        <f t="shared" ref="O77" si="274">N77*$E77</f>
        <v>582.4</v>
      </c>
      <c r="P77" s="94">
        <v>1190</v>
      </c>
      <c r="Q77" s="143">
        <f t="shared" ref="Q77" si="275">P77*$E77</f>
        <v>761.6</v>
      </c>
      <c r="R77" s="94">
        <v>1260</v>
      </c>
      <c r="S77" s="143">
        <f t="shared" ref="S77" si="276">R77*$E77</f>
        <v>806.4</v>
      </c>
      <c r="T77" s="94">
        <v>1120</v>
      </c>
      <c r="U77" s="143">
        <f t="shared" ref="U77" si="277">T77*$E77</f>
        <v>716.80000000000007</v>
      </c>
      <c r="V77" s="94">
        <v>1260</v>
      </c>
      <c r="W77" s="143">
        <f t="shared" ref="W77" si="278">V77*$E77</f>
        <v>806.4</v>
      </c>
      <c r="X77" s="94">
        <v>840</v>
      </c>
      <c r="Y77" s="143">
        <f t="shared" ref="Y77" si="279">X77*$E77</f>
        <v>537.6</v>
      </c>
      <c r="Z77" s="94">
        <v>1190</v>
      </c>
      <c r="AA77" s="143">
        <f t="shared" ref="AA77" si="280">Z77*$E77</f>
        <v>761.6</v>
      </c>
      <c r="AB77" s="94">
        <v>1260</v>
      </c>
      <c r="AC77" s="143">
        <f t="shared" ref="AC77" si="281">AB77*$E77</f>
        <v>806.4</v>
      </c>
      <c r="AD77" s="94">
        <v>980</v>
      </c>
      <c r="AE77" s="143">
        <f t="shared" ref="AE77" si="282">AD77*$E77</f>
        <v>627.20000000000005</v>
      </c>
      <c r="AF77" s="147">
        <f t="shared" ref="AF77:AF78" si="283">SUM(H77,J77,L77,N77,P77,R77,T77,V77,X77,Z77,AB77,AD77)</f>
        <v>13790</v>
      </c>
      <c r="AG77" s="146">
        <f t="shared" ref="AG77:AG78" si="284">SUM(I77,K77,M77,O77,Q77,S77,U77,W77,Y77,AA77,AC77,AE77)</f>
        <v>8825.6</v>
      </c>
      <c r="AH77" s="142">
        <v>840</v>
      </c>
      <c r="AI77" s="143">
        <f t="shared" ref="AI77" si="285">AH77*$E77</f>
        <v>537.6</v>
      </c>
      <c r="AJ77" s="144">
        <v>966</v>
      </c>
      <c r="AK77" s="143">
        <f t="shared" ref="AK77" si="286">AJ77*$E77</f>
        <v>618.24</v>
      </c>
      <c r="AL77" s="145">
        <v>980</v>
      </c>
      <c r="AM77" s="146">
        <f t="shared" si="250"/>
        <v>627.20000000000005</v>
      </c>
      <c r="AN77" s="145">
        <v>1260</v>
      </c>
      <c r="AO77" s="146">
        <f t="shared" si="251"/>
        <v>806.4</v>
      </c>
      <c r="AP77" s="145">
        <v>1400</v>
      </c>
      <c r="AQ77" s="146">
        <f t="shared" si="252"/>
        <v>896</v>
      </c>
      <c r="AR77" s="145">
        <v>1120</v>
      </c>
      <c r="AS77" s="146">
        <f t="shared" si="253"/>
        <v>716.80000000000007</v>
      </c>
      <c r="AT77" s="145">
        <v>1260</v>
      </c>
      <c r="AU77" s="146">
        <f t="shared" si="254"/>
        <v>806.4</v>
      </c>
      <c r="AV77" s="145">
        <v>980</v>
      </c>
      <c r="AW77" s="146">
        <f t="shared" si="255"/>
        <v>627.20000000000005</v>
      </c>
      <c r="AX77" s="145">
        <v>1330</v>
      </c>
      <c r="AY77" s="146">
        <f t="shared" si="256"/>
        <v>851.2</v>
      </c>
      <c r="AZ77" s="145">
        <v>1120</v>
      </c>
      <c r="BA77" s="146">
        <f t="shared" si="257"/>
        <v>716.80000000000007</v>
      </c>
      <c r="BB77" s="145">
        <v>840</v>
      </c>
      <c r="BC77" s="146">
        <f t="shared" si="258"/>
        <v>537.6</v>
      </c>
      <c r="BD77" s="145">
        <v>1260</v>
      </c>
      <c r="BE77" s="146">
        <f t="shared" si="259"/>
        <v>806.4</v>
      </c>
      <c r="BF77" s="147">
        <f t="shared" si="98"/>
        <v>13356</v>
      </c>
      <c r="BG77" s="146">
        <f t="shared" si="98"/>
        <v>8547.84</v>
      </c>
      <c r="BH77" s="99">
        <v>1260</v>
      </c>
      <c r="BI77" s="100">
        <f t="shared" ref="BI77:BI78" si="287">BH77*$E77</f>
        <v>806.4</v>
      </c>
      <c r="BJ77" s="99">
        <v>1680</v>
      </c>
      <c r="BK77" s="100">
        <f t="shared" ref="BK77:BK78" si="288">BJ77*$E77</f>
        <v>1075.2</v>
      </c>
      <c r="BL77" s="99"/>
      <c r="BM77" s="100">
        <f t="shared" ref="BM77:BM78" si="289">BL77*$E77</f>
        <v>0</v>
      </c>
      <c r="BN77" s="99"/>
      <c r="BO77" s="100">
        <f t="shared" ref="BO77:BO78" si="290">BN77*$E77</f>
        <v>0</v>
      </c>
      <c r="BP77" s="99"/>
      <c r="BQ77" s="100">
        <f t="shared" ref="BQ77:BQ78" si="291">BP77*$E77</f>
        <v>0</v>
      </c>
      <c r="BR77" s="99"/>
      <c r="BS77" s="100">
        <f t="shared" ref="BS77:BS78" si="292">BR77*$E77</f>
        <v>0</v>
      </c>
      <c r="BT77" s="99"/>
      <c r="BU77" s="100">
        <f t="shared" ref="BU77:BU78" si="293">BT77*$E77</f>
        <v>0</v>
      </c>
      <c r="BV77" s="99"/>
      <c r="BW77" s="100">
        <f t="shared" ref="BW77:BW78" si="294">BV77*$E77</f>
        <v>0</v>
      </c>
      <c r="BX77" s="99"/>
      <c r="BY77" s="100">
        <f t="shared" ref="BY77:BY78" si="295">BX77*$E77</f>
        <v>0</v>
      </c>
      <c r="BZ77" s="99"/>
      <c r="CA77" s="100">
        <f t="shared" ref="CA77:CA78" si="296">BZ77*$E77</f>
        <v>0</v>
      </c>
      <c r="CB77" s="99"/>
      <c r="CC77" s="100">
        <f t="shared" ref="CC77:CC78" si="297">CB77*$E77</f>
        <v>0</v>
      </c>
      <c r="CD77" s="99"/>
      <c r="CE77" s="100">
        <f t="shared" ref="CE77:CE78" si="298">CD77*$E77</f>
        <v>0</v>
      </c>
      <c r="CF77" s="101">
        <f t="shared" ref="CF77:CG78" si="299">SUM(BH77,BJ77,BL77,BN77,BP77,BR77,BT77,BV77,BX77,BZ77,CB77,CD77)</f>
        <v>2940</v>
      </c>
      <c r="CG77" s="100">
        <f t="shared" si="299"/>
        <v>1881.6</v>
      </c>
    </row>
    <row r="78" spans="1:85" s="148" customFormat="1" ht="19.899999999999999" customHeight="1" x14ac:dyDescent="0.5">
      <c r="A78" s="94">
        <v>63</v>
      </c>
      <c r="B78" s="95" t="s">
        <v>130</v>
      </c>
      <c r="C78" s="95" t="s">
        <v>74</v>
      </c>
      <c r="D78" s="94">
        <f>RANK(BF78,$BF$4:$BF$147)</f>
        <v>19</v>
      </c>
      <c r="E78" s="94">
        <v>0.64</v>
      </c>
      <c r="F78" s="94" t="s">
        <v>83</v>
      </c>
      <c r="G78" s="94">
        <v>1250</v>
      </c>
      <c r="H78" s="94"/>
      <c r="I78" s="146">
        <f t="shared" si="234"/>
        <v>0</v>
      </c>
      <c r="J78" s="94"/>
      <c r="K78" s="146">
        <f t="shared" si="235"/>
        <v>0</v>
      </c>
      <c r="L78" s="94"/>
      <c r="M78" s="146">
        <f t="shared" si="236"/>
        <v>0</v>
      </c>
      <c r="N78" s="94"/>
      <c r="O78" s="146">
        <f t="shared" si="237"/>
        <v>0</v>
      </c>
      <c r="P78" s="94"/>
      <c r="Q78" s="146">
        <f t="shared" si="238"/>
        <v>0</v>
      </c>
      <c r="R78" s="94"/>
      <c r="S78" s="146">
        <f t="shared" si="239"/>
        <v>0</v>
      </c>
      <c r="T78" s="94"/>
      <c r="U78" s="146">
        <f t="shared" si="240"/>
        <v>0</v>
      </c>
      <c r="V78" s="94"/>
      <c r="W78" s="146">
        <f t="shared" si="241"/>
        <v>0</v>
      </c>
      <c r="X78" s="94"/>
      <c r="Y78" s="146">
        <f t="shared" si="242"/>
        <v>0</v>
      </c>
      <c r="Z78" s="94"/>
      <c r="AA78" s="146">
        <f t="shared" si="243"/>
        <v>0</v>
      </c>
      <c r="AB78" s="94"/>
      <c r="AC78" s="146">
        <f t="shared" si="244"/>
        <v>0</v>
      </c>
      <c r="AD78" s="94"/>
      <c r="AE78" s="146">
        <f t="shared" si="245"/>
        <v>0</v>
      </c>
      <c r="AF78" s="147">
        <f t="shared" si="283"/>
        <v>0</v>
      </c>
      <c r="AG78" s="146">
        <f t="shared" si="284"/>
        <v>0</v>
      </c>
      <c r="AH78" s="145"/>
      <c r="AI78" s="146">
        <f t="shared" si="248"/>
        <v>0</v>
      </c>
      <c r="AJ78" s="145"/>
      <c r="AK78" s="146">
        <f t="shared" si="250"/>
        <v>0</v>
      </c>
      <c r="AL78" s="145"/>
      <c r="AM78" s="146">
        <f t="shared" si="250"/>
        <v>0</v>
      </c>
      <c r="AN78" s="145"/>
      <c r="AO78" s="146">
        <f t="shared" si="251"/>
        <v>0</v>
      </c>
      <c r="AP78" s="145"/>
      <c r="AQ78" s="146">
        <f t="shared" si="252"/>
        <v>0</v>
      </c>
      <c r="AR78" s="145"/>
      <c r="AS78" s="146">
        <f t="shared" si="253"/>
        <v>0</v>
      </c>
      <c r="AT78" s="145"/>
      <c r="AU78" s="146">
        <f t="shared" si="254"/>
        <v>0</v>
      </c>
      <c r="AV78" s="145"/>
      <c r="AW78" s="146">
        <f t="shared" si="255"/>
        <v>0</v>
      </c>
      <c r="AX78" s="145"/>
      <c r="AY78" s="146">
        <f t="shared" si="256"/>
        <v>0</v>
      </c>
      <c r="AZ78" s="145"/>
      <c r="BA78" s="146">
        <f t="shared" si="257"/>
        <v>0</v>
      </c>
      <c r="BB78" s="145"/>
      <c r="BC78" s="146">
        <f t="shared" si="258"/>
        <v>0</v>
      </c>
      <c r="BD78" s="145"/>
      <c r="BE78" s="146">
        <f t="shared" si="259"/>
        <v>0</v>
      </c>
      <c r="BF78" s="147">
        <f t="shared" si="98"/>
        <v>0</v>
      </c>
      <c r="BG78" s="146">
        <f t="shared" si="98"/>
        <v>0</v>
      </c>
      <c r="BH78" s="99"/>
      <c r="BI78" s="100">
        <f t="shared" si="287"/>
        <v>0</v>
      </c>
      <c r="BJ78" s="99"/>
      <c r="BK78" s="100">
        <f t="shared" si="288"/>
        <v>0</v>
      </c>
      <c r="BL78" s="99"/>
      <c r="BM78" s="100">
        <f t="shared" si="289"/>
        <v>0</v>
      </c>
      <c r="BN78" s="99"/>
      <c r="BO78" s="100">
        <f t="shared" si="290"/>
        <v>0</v>
      </c>
      <c r="BP78" s="99"/>
      <c r="BQ78" s="100">
        <f t="shared" si="291"/>
        <v>0</v>
      </c>
      <c r="BR78" s="99"/>
      <c r="BS78" s="100">
        <f t="shared" si="292"/>
        <v>0</v>
      </c>
      <c r="BT78" s="99"/>
      <c r="BU78" s="100">
        <f t="shared" si="293"/>
        <v>0</v>
      </c>
      <c r="BV78" s="99"/>
      <c r="BW78" s="100">
        <f t="shared" si="294"/>
        <v>0</v>
      </c>
      <c r="BX78" s="99"/>
      <c r="BY78" s="100">
        <f t="shared" si="295"/>
        <v>0</v>
      </c>
      <c r="BZ78" s="99"/>
      <c r="CA78" s="100">
        <f t="shared" si="296"/>
        <v>0</v>
      </c>
      <c r="CB78" s="99"/>
      <c r="CC78" s="100">
        <f t="shared" si="297"/>
        <v>0</v>
      </c>
      <c r="CD78" s="99"/>
      <c r="CE78" s="100">
        <f t="shared" si="298"/>
        <v>0</v>
      </c>
      <c r="CF78" s="101">
        <f t="shared" si="299"/>
        <v>0</v>
      </c>
      <c r="CG78" s="100">
        <f t="shared" si="299"/>
        <v>0</v>
      </c>
    </row>
    <row r="79" spans="1:85" s="148" customFormat="1" ht="19.899999999999999" customHeight="1" x14ac:dyDescent="0.5">
      <c r="A79" s="94"/>
      <c r="B79" s="95"/>
      <c r="C79" s="95"/>
      <c r="D79" s="94"/>
      <c r="E79" s="94"/>
      <c r="F79" s="94"/>
      <c r="G79" s="94"/>
      <c r="H79" s="94"/>
      <c r="I79" s="146"/>
      <c r="J79" s="94"/>
      <c r="K79" s="146"/>
      <c r="L79" s="94"/>
      <c r="M79" s="146"/>
      <c r="N79" s="94"/>
      <c r="O79" s="146"/>
      <c r="P79" s="94"/>
      <c r="Q79" s="146"/>
      <c r="R79" s="94"/>
      <c r="S79" s="146"/>
      <c r="T79" s="94"/>
      <c r="U79" s="146"/>
      <c r="V79" s="94"/>
      <c r="W79" s="146"/>
      <c r="X79" s="94"/>
      <c r="Y79" s="146"/>
      <c r="Z79" s="94"/>
      <c r="AA79" s="146"/>
      <c r="AB79" s="94"/>
      <c r="AC79" s="146"/>
      <c r="AD79" s="94"/>
      <c r="AE79" s="146"/>
      <c r="AF79" s="147"/>
      <c r="AG79" s="146"/>
      <c r="AH79" s="145"/>
      <c r="AI79" s="146"/>
      <c r="AJ79" s="145"/>
      <c r="AK79" s="146"/>
      <c r="AL79" s="145"/>
      <c r="AM79" s="146"/>
      <c r="AN79" s="145"/>
      <c r="AO79" s="146"/>
      <c r="AP79" s="145"/>
      <c r="AQ79" s="146"/>
      <c r="AR79" s="145"/>
      <c r="AS79" s="146"/>
      <c r="AT79" s="145"/>
      <c r="AU79" s="146"/>
      <c r="AV79" s="145"/>
      <c r="AW79" s="146"/>
      <c r="AX79" s="145"/>
      <c r="AY79" s="146"/>
      <c r="AZ79" s="145"/>
      <c r="BA79" s="146"/>
      <c r="BB79" s="145"/>
      <c r="BC79" s="146"/>
      <c r="BD79" s="145"/>
      <c r="BE79" s="146"/>
      <c r="BF79" s="147"/>
      <c r="BG79" s="146"/>
      <c r="BH79" s="99"/>
      <c r="BI79" s="100"/>
      <c r="BJ79" s="99"/>
      <c r="BK79" s="100"/>
      <c r="BL79" s="99"/>
      <c r="BM79" s="100"/>
      <c r="BN79" s="99"/>
      <c r="BO79" s="100"/>
      <c r="BP79" s="99"/>
      <c r="BQ79" s="100"/>
      <c r="BR79" s="99"/>
      <c r="BS79" s="100"/>
      <c r="BT79" s="99"/>
      <c r="BU79" s="100"/>
      <c r="BV79" s="99"/>
      <c r="BW79" s="100"/>
      <c r="BX79" s="99"/>
      <c r="BY79" s="100"/>
      <c r="BZ79" s="99"/>
      <c r="CA79" s="100"/>
      <c r="CB79" s="99"/>
      <c r="CC79" s="100"/>
      <c r="CD79" s="99"/>
      <c r="CE79" s="100"/>
      <c r="CF79" s="101"/>
      <c r="CG79" s="100"/>
    </row>
    <row r="80" spans="1:85" s="148" customFormat="1" ht="19.899999999999999" customHeight="1" x14ac:dyDescent="0.5">
      <c r="A80" s="94">
        <v>64</v>
      </c>
      <c r="B80" s="95" t="s">
        <v>131</v>
      </c>
      <c r="C80" s="95" t="s">
        <v>74</v>
      </c>
      <c r="D80" s="94">
        <f>RANK(BF80,$BF$4:$BF$147)</f>
        <v>19</v>
      </c>
      <c r="E80" s="94">
        <v>0.64</v>
      </c>
      <c r="F80" s="94" t="s">
        <v>83</v>
      </c>
      <c r="G80" s="94"/>
      <c r="H80" s="94"/>
      <c r="I80" s="146">
        <f t="shared" si="234"/>
        <v>0</v>
      </c>
      <c r="J80" s="94"/>
      <c r="K80" s="146">
        <f t="shared" si="235"/>
        <v>0</v>
      </c>
      <c r="L80" s="94"/>
      <c r="M80" s="146">
        <f t="shared" si="236"/>
        <v>0</v>
      </c>
      <c r="N80" s="94"/>
      <c r="O80" s="146">
        <f t="shared" si="237"/>
        <v>0</v>
      </c>
      <c r="P80" s="94"/>
      <c r="Q80" s="146">
        <f t="shared" si="238"/>
        <v>0</v>
      </c>
      <c r="R80" s="94"/>
      <c r="S80" s="146">
        <f t="shared" si="239"/>
        <v>0</v>
      </c>
      <c r="T80" s="94"/>
      <c r="U80" s="146">
        <f t="shared" si="240"/>
        <v>0</v>
      </c>
      <c r="V80" s="94"/>
      <c r="W80" s="146">
        <f t="shared" si="241"/>
        <v>0</v>
      </c>
      <c r="X80" s="94"/>
      <c r="Y80" s="146">
        <f t="shared" si="242"/>
        <v>0</v>
      </c>
      <c r="Z80" s="94"/>
      <c r="AA80" s="146">
        <f t="shared" si="243"/>
        <v>0</v>
      </c>
      <c r="AB80" s="94"/>
      <c r="AC80" s="146">
        <f t="shared" si="244"/>
        <v>0</v>
      </c>
      <c r="AD80" s="94"/>
      <c r="AE80" s="146">
        <f t="shared" si="245"/>
        <v>0</v>
      </c>
      <c r="AF80" s="147">
        <f t="shared" ref="AF80:AF81" si="300">SUM(H80,J80,L80,N80,P80,R80,T80,V80,X80,Z80,AB80,AD80)</f>
        <v>0</v>
      </c>
      <c r="AG80" s="146">
        <f t="shared" ref="AG80:AG81" si="301">SUM(I80,K80,M80,O80,Q80,S80,U80,W80,Y80,AA80,AC80,AE80)</f>
        <v>0</v>
      </c>
      <c r="AH80" s="145"/>
      <c r="AI80" s="146">
        <f t="shared" si="248"/>
        <v>0</v>
      </c>
      <c r="AJ80" s="145"/>
      <c r="AK80" s="146">
        <f t="shared" si="250"/>
        <v>0</v>
      </c>
      <c r="AL80" s="145"/>
      <c r="AM80" s="146">
        <f t="shared" si="250"/>
        <v>0</v>
      </c>
      <c r="AN80" s="145"/>
      <c r="AO80" s="146">
        <f t="shared" si="251"/>
        <v>0</v>
      </c>
      <c r="AP80" s="145"/>
      <c r="AQ80" s="146">
        <f t="shared" si="252"/>
        <v>0</v>
      </c>
      <c r="AR80" s="145"/>
      <c r="AS80" s="146">
        <f t="shared" si="253"/>
        <v>0</v>
      </c>
      <c r="AT80" s="145"/>
      <c r="AU80" s="146">
        <f t="shared" si="254"/>
        <v>0</v>
      </c>
      <c r="AV80" s="145"/>
      <c r="AW80" s="146">
        <f t="shared" si="255"/>
        <v>0</v>
      </c>
      <c r="AX80" s="145"/>
      <c r="AY80" s="146">
        <f t="shared" si="256"/>
        <v>0</v>
      </c>
      <c r="AZ80" s="145"/>
      <c r="BA80" s="146">
        <f t="shared" si="257"/>
        <v>0</v>
      </c>
      <c r="BB80" s="145"/>
      <c r="BC80" s="146">
        <f t="shared" si="258"/>
        <v>0</v>
      </c>
      <c r="BD80" s="145"/>
      <c r="BE80" s="146">
        <f t="shared" si="259"/>
        <v>0</v>
      </c>
      <c r="BF80" s="147">
        <f t="shared" si="98"/>
        <v>0</v>
      </c>
      <c r="BG80" s="146">
        <f t="shared" si="98"/>
        <v>0</v>
      </c>
      <c r="BH80" s="99"/>
      <c r="BI80" s="100">
        <f t="shared" ref="BI80:BI81" si="302">BH80*$E80</f>
        <v>0</v>
      </c>
      <c r="BJ80" s="99"/>
      <c r="BK80" s="100">
        <f t="shared" ref="BK80:BK81" si="303">BJ80*$E80</f>
        <v>0</v>
      </c>
      <c r="BL80" s="99"/>
      <c r="BM80" s="100">
        <f t="shared" ref="BM80:BM81" si="304">BL80*$E80</f>
        <v>0</v>
      </c>
      <c r="BN80" s="99"/>
      <c r="BO80" s="100">
        <f t="shared" ref="BO80:BO81" si="305">BN80*$E80</f>
        <v>0</v>
      </c>
      <c r="BP80" s="99"/>
      <c r="BQ80" s="100">
        <f t="shared" ref="BQ80:BQ81" si="306">BP80*$E80</f>
        <v>0</v>
      </c>
      <c r="BR80" s="99"/>
      <c r="BS80" s="100">
        <f t="shared" ref="BS80:BS81" si="307">BR80*$E80</f>
        <v>0</v>
      </c>
      <c r="BT80" s="99"/>
      <c r="BU80" s="100">
        <f t="shared" ref="BU80:BU81" si="308">BT80*$E80</f>
        <v>0</v>
      </c>
      <c r="BV80" s="99"/>
      <c r="BW80" s="100">
        <f t="shared" ref="BW80:BW81" si="309">BV80*$E80</f>
        <v>0</v>
      </c>
      <c r="BX80" s="99"/>
      <c r="BY80" s="100">
        <f t="shared" ref="BY80:BY81" si="310">BX80*$E80</f>
        <v>0</v>
      </c>
      <c r="BZ80" s="99"/>
      <c r="CA80" s="100">
        <f t="shared" ref="CA80:CA81" si="311">BZ80*$E80</f>
        <v>0</v>
      </c>
      <c r="CB80" s="99"/>
      <c r="CC80" s="100">
        <f t="shared" ref="CC80:CC81" si="312">CB80*$E80</f>
        <v>0</v>
      </c>
      <c r="CD80" s="99"/>
      <c r="CE80" s="100">
        <f t="shared" ref="CE80:CE81" si="313">CD80*$E80</f>
        <v>0</v>
      </c>
      <c r="CF80" s="101">
        <f t="shared" ref="CF80:CG81" si="314">SUM(BH80,BJ80,BL80,BN80,BP80,BR80,BT80,BV80,BX80,BZ80,CB80,CD80)</f>
        <v>0</v>
      </c>
      <c r="CG80" s="100">
        <f t="shared" si="314"/>
        <v>0</v>
      </c>
    </row>
    <row r="81" spans="1:85" s="148" customFormat="1" ht="19.899999999999999" customHeight="1" x14ac:dyDescent="0.5">
      <c r="A81" s="94">
        <v>65</v>
      </c>
      <c r="B81" s="95" t="s">
        <v>132</v>
      </c>
      <c r="C81" s="95" t="s">
        <v>74</v>
      </c>
      <c r="D81" s="94">
        <f>RANK(BF81,$BF$4:$BF$147)</f>
        <v>19</v>
      </c>
      <c r="E81" s="94">
        <v>0.64</v>
      </c>
      <c r="F81" s="94" t="s">
        <v>75</v>
      </c>
      <c r="G81" s="94"/>
      <c r="H81" s="94"/>
      <c r="I81" s="146">
        <f t="shared" si="234"/>
        <v>0</v>
      </c>
      <c r="J81" s="94"/>
      <c r="K81" s="146">
        <f t="shared" si="235"/>
        <v>0</v>
      </c>
      <c r="L81" s="94"/>
      <c r="M81" s="146">
        <f t="shared" si="236"/>
        <v>0</v>
      </c>
      <c r="N81" s="94"/>
      <c r="O81" s="146">
        <f t="shared" si="237"/>
        <v>0</v>
      </c>
      <c r="P81" s="94"/>
      <c r="Q81" s="146">
        <f t="shared" si="238"/>
        <v>0</v>
      </c>
      <c r="R81" s="94"/>
      <c r="S81" s="146">
        <f t="shared" si="239"/>
        <v>0</v>
      </c>
      <c r="T81" s="94"/>
      <c r="U81" s="146">
        <f t="shared" si="240"/>
        <v>0</v>
      </c>
      <c r="V81" s="94"/>
      <c r="W81" s="146">
        <f t="shared" si="241"/>
        <v>0</v>
      </c>
      <c r="X81" s="94"/>
      <c r="Y81" s="146">
        <f t="shared" si="242"/>
        <v>0</v>
      </c>
      <c r="Z81" s="94"/>
      <c r="AA81" s="146">
        <f t="shared" si="243"/>
        <v>0</v>
      </c>
      <c r="AB81" s="94"/>
      <c r="AC81" s="146">
        <f t="shared" si="244"/>
        <v>0</v>
      </c>
      <c r="AD81" s="94"/>
      <c r="AE81" s="146">
        <f t="shared" si="245"/>
        <v>0</v>
      </c>
      <c r="AF81" s="147">
        <f t="shared" si="300"/>
        <v>0</v>
      </c>
      <c r="AG81" s="146">
        <f t="shared" si="301"/>
        <v>0</v>
      </c>
      <c r="AH81" s="145"/>
      <c r="AI81" s="146">
        <f t="shared" si="248"/>
        <v>0</v>
      </c>
      <c r="AJ81" s="145"/>
      <c r="AK81" s="146">
        <f t="shared" si="250"/>
        <v>0</v>
      </c>
      <c r="AL81" s="145"/>
      <c r="AM81" s="146">
        <f t="shared" si="250"/>
        <v>0</v>
      </c>
      <c r="AN81" s="145"/>
      <c r="AO81" s="146">
        <f t="shared" si="251"/>
        <v>0</v>
      </c>
      <c r="AP81" s="145"/>
      <c r="AQ81" s="146">
        <f t="shared" si="252"/>
        <v>0</v>
      </c>
      <c r="AR81" s="145"/>
      <c r="AS81" s="146">
        <f t="shared" si="253"/>
        <v>0</v>
      </c>
      <c r="AT81" s="145"/>
      <c r="AU81" s="146">
        <f t="shared" si="254"/>
        <v>0</v>
      </c>
      <c r="AV81" s="145"/>
      <c r="AW81" s="146">
        <f t="shared" si="255"/>
        <v>0</v>
      </c>
      <c r="AX81" s="145"/>
      <c r="AY81" s="146">
        <f t="shared" si="256"/>
        <v>0</v>
      </c>
      <c r="AZ81" s="145"/>
      <c r="BA81" s="146">
        <f t="shared" si="257"/>
        <v>0</v>
      </c>
      <c r="BB81" s="145"/>
      <c r="BC81" s="146">
        <f t="shared" si="258"/>
        <v>0</v>
      </c>
      <c r="BD81" s="145"/>
      <c r="BE81" s="146">
        <f t="shared" si="259"/>
        <v>0</v>
      </c>
      <c r="BF81" s="147">
        <f t="shared" si="98"/>
        <v>0</v>
      </c>
      <c r="BG81" s="146">
        <f t="shared" si="98"/>
        <v>0</v>
      </c>
      <c r="BH81" s="99"/>
      <c r="BI81" s="100">
        <f t="shared" si="302"/>
        <v>0</v>
      </c>
      <c r="BJ81" s="99"/>
      <c r="BK81" s="100">
        <f t="shared" si="303"/>
        <v>0</v>
      </c>
      <c r="BL81" s="99"/>
      <c r="BM81" s="100">
        <f t="shared" si="304"/>
        <v>0</v>
      </c>
      <c r="BN81" s="99"/>
      <c r="BO81" s="100">
        <f t="shared" si="305"/>
        <v>0</v>
      </c>
      <c r="BP81" s="99"/>
      <c r="BQ81" s="100">
        <f t="shared" si="306"/>
        <v>0</v>
      </c>
      <c r="BR81" s="99"/>
      <c r="BS81" s="100">
        <f t="shared" si="307"/>
        <v>0</v>
      </c>
      <c r="BT81" s="99"/>
      <c r="BU81" s="100">
        <f t="shared" si="308"/>
        <v>0</v>
      </c>
      <c r="BV81" s="99"/>
      <c r="BW81" s="100">
        <f t="shared" si="309"/>
        <v>0</v>
      </c>
      <c r="BX81" s="99"/>
      <c r="BY81" s="100">
        <f t="shared" si="310"/>
        <v>0</v>
      </c>
      <c r="BZ81" s="99"/>
      <c r="CA81" s="100">
        <f t="shared" si="311"/>
        <v>0</v>
      </c>
      <c r="CB81" s="99"/>
      <c r="CC81" s="100">
        <f t="shared" si="312"/>
        <v>0</v>
      </c>
      <c r="CD81" s="99"/>
      <c r="CE81" s="100">
        <f t="shared" si="313"/>
        <v>0</v>
      </c>
      <c r="CF81" s="101">
        <f t="shared" si="314"/>
        <v>0</v>
      </c>
      <c r="CG81" s="100">
        <f t="shared" si="314"/>
        <v>0</v>
      </c>
    </row>
    <row r="82" spans="1:85" s="148" customFormat="1" ht="19.899999999999999" customHeight="1" x14ac:dyDescent="0.5">
      <c r="A82" s="94">
        <v>66</v>
      </c>
      <c r="B82" s="95" t="s">
        <v>133</v>
      </c>
      <c r="C82" s="95" t="s">
        <v>74</v>
      </c>
      <c r="D82" s="94">
        <v>18</v>
      </c>
      <c r="E82" s="94">
        <v>0.64</v>
      </c>
      <c r="F82" s="94" t="s">
        <v>85</v>
      </c>
      <c r="G82" s="94"/>
      <c r="H82" s="94"/>
      <c r="I82" s="146"/>
      <c r="J82" s="94"/>
      <c r="K82" s="146"/>
      <c r="L82" s="94"/>
      <c r="M82" s="146"/>
      <c r="N82" s="94"/>
      <c r="O82" s="146"/>
      <c r="P82" s="94"/>
      <c r="Q82" s="146"/>
      <c r="R82" s="94"/>
      <c r="S82" s="146"/>
      <c r="T82" s="94"/>
      <c r="U82" s="146"/>
      <c r="V82" s="94"/>
      <c r="W82" s="146"/>
      <c r="X82" s="94"/>
      <c r="Y82" s="146"/>
      <c r="Z82" s="94"/>
      <c r="AA82" s="146"/>
      <c r="AB82" s="94"/>
      <c r="AC82" s="146"/>
      <c r="AD82" s="94"/>
      <c r="AE82" s="146"/>
      <c r="AF82" s="147"/>
      <c r="AG82" s="146"/>
      <c r="AH82" s="145"/>
      <c r="AI82" s="146"/>
      <c r="AJ82" s="145"/>
      <c r="AK82" s="146"/>
      <c r="AL82" s="145"/>
      <c r="AM82" s="146"/>
      <c r="AN82" s="145"/>
      <c r="AO82" s="146"/>
      <c r="AP82" s="145"/>
      <c r="AQ82" s="146"/>
      <c r="AR82" s="145"/>
      <c r="AS82" s="146"/>
      <c r="AT82" s="145"/>
      <c r="AU82" s="146"/>
      <c r="AV82" s="145"/>
      <c r="AW82" s="146"/>
      <c r="AX82" s="145"/>
      <c r="AY82" s="146"/>
      <c r="AZ82" s="145"/>
      <c r="BA82" s="146"/>
      <c r="BB82" s="145"/>
      <c r="BC82" s="146"/>
      <c r="BD82" s="145"/>
      <c r="BE82" s="146"/>
      <c r="BF82" s="147"/>
      <c r="BG82" s="146"/>
      <c r="BH82" s="99"/>
      <c r="BI82" s="100"/>
      <c r="BJ82" s="99"/>
      <c r="BK82" s="100"/>
      <c r="BL82" s="99"/>
      <c r="BM82" s="100"/>
      <c r="BN82" s="99"/>
      <c r="BO82" s="100"/>
      <c r="BP82" s="99"/>
      <c r="BQ82" s="100"/>
      <c r="BR82" s="99"/>
      <c r="BS82" s="100"/>
      <c r="BT82" s="99"/>
      <c r="BU82" s="100"/>
      <c r="BV82" s="99"/>
      <c r="BW82" s="100"/>
      <c r="BX82" s="99"/>
      <c r="BY82" s="100"/>
      <c r="BZ82" s="99"/>
      <c r="CA82" s="100"/>
      <c r="CB82" s="99"/>
      <c r="CC82" s="100"/>
      <c r="CD82" s="99"/>
      <c r="CE82" s="100"/>
      <c r="CF82" s="101"/>
      <c r="CG82" s="100"/>
    </row>
    <row r="83" spans="1:85" s="148" customFormat="1" ht="19.899999999999999" customHeight="1" x14ac:dyDescent="0.5">
      <c r="A83" s="94">
        <v>67</v>
      </c>
      <c r="B83" s="95" t="s">
        <v>133</v>
      </c>
      <c r="C83" s="95" t="s">
        <v>77</v>
      </c>
      <c r="D83" s="94">
        <v>18</v>
      </c>
      <c r="E83" s="94">
        <v>1</v>
      </c>
      <c r="F83" s="94" t="s">
        <v>75</v>
      </c>
      <c r="G83" s="94"/>
      <c r="H83" s="94"/>
      <c r="I83" s="146"/>
      <c r="J83" s="94"/>
      <c r="K83" s="146"/>
      <c r="L83" s="94"/>
      <c r="M83" s="146"/>
      <c r="N83" s="94"/>
      <c r="O83" s="146"/>
      <c r="P83" s="94"/>
      <c r="Q83" s="146"/>
      <c r="R83" s="94"/>
      <c r="S83" s="146"/>
      <c r="T83" s="94"/>
      <c r="U83" s="146"/>
      <c r="V83" s="94"/>
      <c r="W83" s="146"/>
      <c r="X83" s="94"/>
      <c r="Y83" s="146"/>
      <c r="Z83" s="94"/>
      <c r="AA83" s="146"/>
      <c r="AB83" s="94"/>
      <c r="AC83" s="146"/>
      <c r="AD83" s="94"/>
      <c r="AE83" s="146"/>
      <c r="AF83" s="147"/>
      <c r="AG83" s="146"/>
      <c r="AH83" s="145"/>
      <c r="AI83" s="146"/>
      <c r="AJ83" s="145"/>
      <c r="AK83" s="146"/>
      <c r="AL83" s="145"/>
      <c r="AM83" s="146"/>
      <c r="AN83" s="145"/>
      <c r="AO83" s="146"/>
      <c r="AP83" s="145"/>
      <c r="AQ83" s="146"/>
      <c r="AR83" s="145"/>
      <c r="AS83" s="146"/>
      <c r="AT83" s="145"/>
      <c r="AU83" s="146"/>
      <c r="AV83" s="145"/>
      <c r="AW83" s="146"/>
      <c r="AX83" s="145"/>
      <c r="AY83" s="146"/>
      <c r="AZ83" s="145"/>
      <c r="BA83" s="146"/>
      <c r="BB83" s="145"/>
      <c r="BC83" s="146"/>
      <c r="BD83" s="145"/>
      <c r="BE83" s="146"/>
      <c r="BF83" s="147"/>
      <c r="BG83" s="146"/>
      <c r="BH83" s="99"/>
      <c r="BI83" s="100"/>
      <c r="BJ83" s="99"/>
      <c r="BK83" s="100"/>
      <c r="BL83" s="99"/>
      <c r="BM83" s="100"/>
      <c r="BN83" s="99"/>
      <c r="BO83" s="100"/>
      <c r="BP83" s="99"/>
      <c r="BQ83" s="100"/>
      <c r="BR83" s="99"/>
      <c r="BS83" s="100"/>
      <c r="BT83" s="99"/>
      <c r="BU83" s="100"/>
      <c r="BV83" s="99"/>
      <c r="BW83" s="100"/>
      <c r="BX83" s="99"/>
      <c r="BY83" s="100"/>
      <c r="BZ83" s="99"/>
      <c r="CA83" s="100"/>
      <c r="CB83" s="99"/>
      <c r="CC83" s="100"/>
      <c r="CD83" s="99"/>
      <c r="CE83" s="100"/>
      <c r="CF83" s="101"/>
      <c r="CG83" s="100"/>
    </row>
    <row r="84" spans="1:85" s="148" customFormat="1" ht="19.899999999999999" customHeight="1" x14ac:dyDescent="0.5">
      <c r="A84" s="94">
        <v>68</v>
      </c>
      <c r="B84" s="95" t="s">
        <v>134</v>
      </c>
      <c r="C84" s="95" t="s">
        <v>77</v>
      </c>
      <c r="D84" s="94">
        <f>RANK(BF84,$BF$4:$BF$147)</f>
        <v>13</v>
      </c>
      <c r="E84" s="94">
        <v>1</v>
      </c>
      <c r="F84" s="94" t="s">
        <v>75</v>
      </c>
      <c r="G84" s="94">
        <v>2200</v>
      </c>
      <c r="H84" s="94"/>
      <c r="I84" s="143">
        <f t="shared" ref="I84" si="315">H84*$E84</f>
        <v>0</v>
      </c>
      <c r="J84" s="94"/>
      <c r="K84" s="143">
        <f t="shared" ref="K84" si="316">J84*$E84</f>
        <v>0</v>
      </c>
      <c r="L84" s="94">
        <v>12</v>
      </c>
      <c r="M84" s="143">
        <f t="shared" ref="M84" si="317">L84*$E84</f>
        <v>12</v>
      </c>
      <c r="N84" s="94"/>
      <c r="O84" s="143">
        <f t="shared" ref="O84" si="318">N84*$E84</f>
        <v>0</v>
      </c>
      <c r="P84" s="94">
        <v>12</v>
      </c>
      <c r="Q84" s="143">
        <f t="shared" ref="Q84" si="319">P84*$E84</f>
        <v>12</v>
      </c>
      <c r="R84" s="94"/>
      <c r="S84" s="143">
        <f t="shared" ref="S84" si="320">R84*$E84</f>
        <v>0</v>
      </c>
      <c r="T84" s="94">
        <v>24</v>
      </c>
      <c r="U84" s="143">
        <f t="shared" ref="U84" si="321">T84*$E84</f>
        <v>24</v>
      </c>
      <c r="V84" s="94">
        <v>132</v>
      </c>
      <c r="W84" s="143">
        <f t="shared" ref="W84" si="322">V84*$E84</f>
        <v>132</v>
      </c>
      <c r="X84" s="94">
        <v>84</v>
      </c>
      <c r="Y84" s="143">
        <f t="shared" ref="Y84" si="323">X84*$E84</f>
        <v>84</v>
      </c>
      <c r="Z84" s="94">
        <v>180</v>
      </c>
      <c r="AA84" s="143">
        <f t="shared" ref="AA84" si="324">Z84*$E84</f>
        <v>180</v>
      </c>
      <c r="AB84" s="94"/>
      <c r="AC84" s="143">
        <f t="shared" ref="AC84" si="325">AB84*$E84</f>
        <v>0</v>
      </c>
      <c r="AD84" s="94">
        <v>240</v>
      </c>
      <c r="AE84" s="143">
        <f t="shared" ref="AE84" si="326">AD84*$E84</f>
        <v>240</v>
      </c>
      <c r="AF84" s="147">
        <f t="shared" ref="AF84" si="327">SUM(H84,J84,L84,N84,P84,R84,T84,V84,X84,Z84,AB84,AD84)</f>
        <v>684</v>
      </c>
      <c r="AG84" s="146">
        <f t="shared" ref="AG84" si="328">SUM(I84,K84,M84,O84,Q84,S84,U84,W84,Y84,AA84,AC84,AE84)</f>
        <v>684</v>
      </c>
      <c r="AH84" s="142"/>
      <c r="AI84" s="143">
        <f t="shared" ref="AI84" si="329">AH84*$E84</f>
        <v>0</v>
      </c>
      <c r="AJ84" s="144">
        <v>132</v>
      </c>
      <c r="AK84" s="143">
        <f t="shared" ref="AK84" si="330">AJ84*$E84</f>
        <v>132</v>
      </c>
      <c r="AL84" s="145">
        <v>180</v>
      </c>
      <c r="AM84" s="146">
        <f t="shared" ref="AM84" si="331">AL84*$E84</f>
        <v>180</v>
      </c>
      <c r="AN84" s="145">
        <v>60</v>
      </c>
      <c r="AO84" s="146">
        <f t="shared" ref="AO84" si="332">AN84*$E84</f>
        <v>60</v>
      </c>
      <c r="AP84" s="145">
        <v>156</v>
      </c>
      <c r="AQ84" s="146">
        <f t="shared" ref="AQ84" si="333">AP84*$E84</f>
        <v>156</v>
      </c>
      <c r="AR84" s="145">
        <v>60</v>
      </c>
      <c r="AS84" s="146">
        <f t="shared" ref="AS84" si="334">AR84*$E84</f>
        <v>60</v>
      </c>
      <c r="AT84" s="145">
        <v>72</v>
      </c>
      <c r="AU84" s="146">
        <f t="shared" ref="AU84" si="335">AT84*$E84</f>
        <v>72</v>
      </c>
      <c r="AV84" s="145">
        <v>132</v>
      </c>
      <c r="AW84" s="146">
        <f t="shared" ref="AW84" si="336">AV84*$E84</f>
        <v>132</v>
      </c>
      <c r="AX84" s="145"/>
      <c r="AY84" s="146">
        <f t="shared" ref="AY84" si="337">AX84*$E84</f>
        <v>0</v>
      </c>
      <c r="AZ84" s="145">
        <v>12</v>
      </c>
      <c r="BA84" s="146">
        <f t="shared" ref="BA84" si="338">AZ84*$E84</f>
        <v>12</v>
      </c>
      <c r="BB84" s="145">
        <v>60</v>
      </c>
      <c r="BC84" s="146">
        <f t="shared" ref="BC84" si="339">BB84*$E84</f>
        <v>60</v>
      </c>
      <c r="BD84" s="145">
        <v>72</v>
      </c>
      <c r="BE84" s="146">
        <f t="shared" ref="BE84" si="340">BD84*$E84</f>
        <v>72</v>
      </c>
      <c r="BF84" s="147">
        <f t="shared" ref="BF84:BG84" si="341">SUM(AH84,AJ84,AL84,AN84,AP84,AR84,AT84,AV84,AX84,AZ84,BB84,BD84)</f>
        <v>936</v>
      </c>
      <c r="BG84" s="146">
        <f t="shared" si="341"/>
        <v>936</v>
      </c>
      <c r="BH84" s="99">
        <v>60</v>
      </c>
      <c r="BI84" s="100">
        <f t="shared" ref="BI84" si="342">BH84*$E84</f>
        <v>60</v>
      </c>
      <c r="BJ84" s="99"/>
      <c r="BK84" s="100">
        <f t="shared" ref="BK84" si="343">BJ84*$E84</f>
        <v>0</v>
      </c>
      <c r="BL84" s="99"/>
      <c r="BM84" s="100">
        <f t="shared" ref="BM84" si="344">BL84*$E84</f>
        <v>0</v>
      </c>
      <c r="BN84" s="99"/>
      <c r="BO84" s="100">
        <f t="shared" ref="BO84" si="345">BN84*$E84</f>
        <v>0</v>
      </c>
      <c r="BP84" s="99"/>
      <c r="BQ84" s="100">
        <f t="shared" ref="BQ84" si="346">BP84*$E84</f>
        <v>0</v>
      </c>
      <c r="BR84" s="99"/>
      <c r="BS84" s="100">
        <f t="shared" ref="BS84" si="347">BR84*$E84</f>
        <v>0</v>
      </c>
      <c r="BT84" s="99"/>
      <c r="BU84" s="100">
        <f t="shared" ref="BU84" si="348">BT84*$E84</f>
        <v>0</v>
      </c>
      <c r="BV84" s="99"/>
      <c r="BW84" s="100">
        <f t="shared" ref="BW84" si="349">BV84*$E84</f>
        <v>0</v>
      </c>
      <c r="BX84" s="99"/>
      <c r="BY84" s="100">
        <f t="shared" ref="BY84" si="350">BX84*$E84</f>
        <v>0</v>
      </c>
      <c r="BZ84" s="99"/>
      <c r="CA84" s="100">
        <f t="shared" ref="CA84" si="351">BZ84*$E84</f>
        <v>0</v>
      </c>
      <c r="CB84" s="99"/>
      <c r="CC84" s="100">
        <f t="shared" ref="CC84" si="352">CB84*$E84</f>
        <v>0</v>
      </c>
      <c r="CD84" s="99"/>
      <c r="CE84" s="100">
        <f t="shared" ref="CE84" si="353">CD84*$E84</f>
        <v>0</v>
      </c>
      <c r="CF84" s="101">
        <f t="shared" ref="CF84:CG84" si="354">SUM(BH84,BJ84,BL84,BN84,BP84,BR84,BT84,BV84,BX84,BZ84,CB84,CD84)</f>
        <v>60</v>
      </c>
      <c r="CG84" s="100">
        <f t="shared" si="354"/>
        <v>60</v>
      </c>
    </row>
    <row r="85" spans="1:85" s="148" customFormat="1" ht="19.899999999999999" customHeight="1" x14ac:dyDescent="0.5">
      <c r="A85" s="94"/>
      <c r="B85" s="95"/>
      <c r="C85" s="95"/>
      <c r="D85" s="94"/>
      <c r="E85" s="94"/>
      <c r="F85" s="94"/>
      <c r="G85" s="94"/>
      <c r="H85" s="94"/>
      <c r="I85" s="146"/>
      <c r="J85" s="94"/>
      <c r="K85" s="146"/>
      <c r="L85" s="94"/>
      <c r="M85" s="146"/>
      <c r="N85" s="94"/>
      <c r="O85" s="146"/>
      <c r="P85" s="94"/>
      <c r="Q85" s="146"/>
      <c r="R85" s="94"/>
      <c r="S85" s="146"/>
      <c r="T85" s="94"/>
      <c r="U85" s="146"/>
      <c r="V85" s="94"/>
      <c r="W85" s="146"/>
      <c r="X85" s="94"/>
      <c r="Y85" s="146"/>
      <c r="Z85" s="94"/>
      <c r="AA85" s="146"/>
      <c r="AB85" s="94"/>
      <c r="AC85" s="146"/>
      <c r="AD85" s="94"/>
      <c r="AE85" s="146"/>
      <c r="AF85" s="147"/>
      <c r="AG85" s="146"/>
      <c r="AH85" s="145"/>
      <c r="AI85" s="146"/>
      <c r="AJ85" s="145"/>
      <c r="AK85" s="146"/>
      <c r="AL85" s="145"/>
      <c r="AM85" s="146"/>
      <c r="AN85" s="145"/>
      <c r="AO85" s="146"/>
      <c r="AP85" s="145"/>
      <c r="AQ85" s="146"/>
      <c r="AR85" s="145"/>
      <c r="AS85" s="146"/>
      <c r="AT85" s="145"/>
      <c r="AU85" s="146"/>
      <c r="AV85" s="145"/>
      <c r="AW85" s="146"/>
      <c r="AX85" s="145"/>
      <c r="AY85" s="146"/>
      <c r="AZ85" s="145"/>
      <c r="BA85" s="146"/>
      <c r="BB85" s="145"/>
      <c r="BC85" s="146"/>
      <c r="BD85" s="145"/>
      <c r="BE85" s="146"/>
      <c r="BF85" s="147"/>
      <c r="BG85" s="146"/>
      <c r="BH85" s="99"/>
      <c r="BI85" s="100"/>
      <c r="BJ85" s="99"/>
      <c r="BK85" s="100"/>
      <c r="BL85" s="99"/>
      <c r="BM85" s="100"/>
      <c r="BN85" s="99"/>
      <c r="BO85" s="100"/>
      <c r="BP85" s="99"/>
      <c r="BQ85" s="100"/>
      <c r="BR85" s="99"/>
      <c r="BS85" s="100"/>
      <c r="BT85" s="99"/>
      <c r="BU85" s="100"/>
      <c r="BV85" s="99"/>
      <c r="BW85" s="100"/>
      <c r="BX85" s="99"/>
      <c r="BY85" s="100"/>
      <c r="BZ85" s="99"/>
      <c r="CA85" s="100"/>
      <c r="CB85" s="99"/>
      <c r="CC85" s="100"/>
      <c r="CD85" s="99"/>
      <c r="CE85" s="100"/>
      <c r="CF85" s="101"/>
      <c r="CG85" s="100"/>
    </row>
    <row r="86" spans="1:85" s="148" customFormat="1" ht="19.899999999999999" customHeight="1" x14ac:dyDescent="0.5">
      <c r="A86" s="94">
        <v>69</v>
      </c>
      <c r="B86" s="95" t="s">
        <v>135</v>
      </c>
      <c r="C86" s="95" t="s">
        <v>77</v>
      </c>
      <c r="D86" s="94">
        <f>RANK(BF86,$BF$4:$BF$147)</f>
        <v>19</v>
      </c>
      <c r="E86" s="94">
        <v>1</v>
      </c>
      <c r="F86" s="94" t="s">
        <v>83</v>
      </c>
      <c r="G86" s="94"/>
      <c r="H86" s="94"/>
      <c r="I86" s="146">
        <f t="shared" si="234"/>
        <v>0</v>
      </c>
      <c r="J86" s="94"/>
      <c r="K86" s="146">
        <f t="shared" si="235"/>
        <v>0</v>
      </c>
      <c r="L86" s="94"/>
      <c r="M86" s="146">
        <f t="shared" si="236"/>
        <v>0</v>
      </c>
      <c r="N86" s="94"/>
      <c r="O86" s="146">
        <f t="shared" si="237"/>
        <v>0</v>
      </c>
      <c r="P86" s="94"/>
      <c r="Q86" s="146">
        <f t="shared" si="238"/>
        <v>0</v>
      </c>
      <c r="R86" s="94"/>
      <c r="S86" s="146">
        <f t="shared" si="239"/>
        <v>0</v>
      </c>
      <c r="T86" s="94"/>
      <c r="U86" s="146">
        <f t="shared" si="240"/>
        <v>0</v>
      </c>
      <c r="V86" s="94"/>
      <c r="W86" s="146">
        <f t="shared" si="241"/>
        <v>0</v>
      </c>
      <c r="X86" s="94"/>
      <c r="Y86" s="146">
        <f t="shared" si="242"/>
        <v>0</v>
      </c>
      <c r="Z86" s="94"/>
      <c r="AA86" s="146">
        <f t="shared" si="243"/>
        <v>0</v>
      </c>
      <c r="AB86" s="94"/>
      <c r="AC86" s="146">
        <f t="shared" si="244"/>
        <v>0</v>
      </c>
      <c r="AD86" s="94"/>
      <c r="AE86" s="146">
        <f t="shared" si="245"/>
        <v>0</v>
      </c>
      <c r="AF86" s="147">
        <f t="shared" ref="AF86:AF90" si="355">SUM(H86,J86,L86,N86,P86,R86,T86,V86,X86,Z86,AB86,AD86)</f>
        <v>0</v>
      </c>
      <c r="AG86" s="146">
        <f t="shared" ref="AG86:AG90" si="356">SUM(I86,K86,M86,O86,Q86,S86,U86,W86,Y86,AA86,AC86,AE86)</f>
        <v>0</v>
      </c>
      <c r="AH86" s="145"/>
      <c r="AI86" s="146">
        <f t="shared" si="248"/>
        <v>0</v>
      </c>
      <c r="AJ86" s="145"/>
      <c r="AK86" s="146">
        <f t="shared" si="250"/>
        <v>0</v>
      </c>
      <c r="AL86" s="145"/>
      <c r="AM86" s="146">
        <f t="shared" si="250"/>
        <v>0</v>
      </c>
      <c r="AN86" s="145"/>
      <c r="AO86" s="146">
        <f t="shared" si="251"/>
        <v>0</v>
      </c>
      <c r="AP86" s="145"/>
      <c r="AQ86" s="146">
        <f t="shared" si="252"/>
        <v>0</v>
      </c>
      <c r="AR86" s="145"/>
      <c r="AS86" s="146">
        <f t="shared" si="253"/>
        <v>0</v>
      </c>
      <c r="AT86" s="145"/>
      <c r="AU86" s="146">
        <f t="shared" si="254"/>
        <v>0</v>
      </c>
      <c r="AV86" s="145"/>
      <c r="AW86" s="146">
        <f t="shared" si="255"/>
        <v>0</v>
      </c>
      <c r="AX86" s="145"/>
      <c r="AY86" s="146">
        <f t="shared" si="256"/>
        <v>0</v>
      </c>
      <c r="AZ86" s="145"/>
      <c r="BA86" s="146">
        <f t="shared" si="257"/>
        <v>0</v>
      </c>
      <c r="BB86" s="145"/>
      <c r="BC86" s="146">
        <f t="shared" si="258"/>
        <v>0</v>
      </c>
      <c r="BD86" s="145"/>
      <c r="BE86" s="146">
        <f t="shared" si="259"/>
        <v>0</v>
      </c>
      <c r="BF86" s="147">
        <f t="shared" si="98"/>
        <v>0</v>
      </c>
      <c r="BG86" s="146">
        <f t="shared" si="98"/>
        <v>0</v>
      </c>
      <c r="BH86" s="99"/>
      <c r="BI86" s="100">
        <f t="shared" ref="BI86:BI90" si="357">BH86*$E86</f>
        <v>0</v>
      </c>
      <c r="BJ86" s="99"/>
      <c r="BK86" s="100">
        <f t="shared" ref="BK86:BK90" si="358">BJ86*$E86</f>
        <v>0</v>
      </c>
      <c r="BL86" s="99"/>
      <c r="BM86" s="100">
        <f t="shared" ref="BM86:BM90" si="359">BL86*$E86</f>
        <v>0</v>
      </c>
      <c r="BN86" s="99"/>
      <c r="BO86" s="100">
        <f t="shared" ref="BO86:BO90" si="360">BN86*$E86</f>
        <v>0</v>
      </c>
      <c r="BP86" s="99"/>
      <c r="BQ86" s="100">
        <f t="shared" ref="BQ86:BQ90" si="361">BP86*$E86</f>
        <v>0</v>
      </c>
      <c r="BR86" s="99"/>
      <c r="BS86" s="100">
        <f t="shared" ref="BS86:BS90" si="362">BR86*$E86</f>
        <v>0</v>
      </c>
      <c r="BT86" s="99"/>
      <c r="BU86" s="100">
        <f t="shared" ref="BU86:BU90" si="363">BT86*$E86</f>
        <v>0</v>
      </c>
      <c r="BV86" s="99"/>
      <c r="BW86" s="100">
        <f t="shared" ref="BW86:BW90" si="364">BV86*$E86</f>
        <v>0</v>
      </c>
      <c r="BX86" s="99"/>
      <c r="BY86" s="100">
        <f t="shared" ref="BY86:BY90" si="365">BX86*$E86</f>
        <v>0</v>
      </c>
      <c r="BZ86" s="99"/>
      <c r="CA86" s="100">
        <f t="shared" ref="CA86:CA90" si="366">BZ86*$E86</f>
        <v>0</v>
      </c>
      <c r="CB86" s="99"/>
      <c r="CC86" s="100">
        <f t="shared" ref="CC86:CC90" si="367">CB86*$E86</f>
        <v>0</v>
      </c>
      <c r="CD86" s="99"/>
      <c r="CE86" s="100">
        <f t="shared" ref="CE86:CE90" si="368">CD86*$E86</f>
        <v>0</v>
      </c>
      <c r="CF86" s="101">
        <f t="shared" ref="CF86:CG90" si="369">SUM(BH86,BJ86,BL86,BN86,BP86,BR86,BT86,BV86,BX86,BZ86,CB86,CD86)</f>
        <v>0</v>
      </c>
      <c r="CG86" s="100">
        <f t="shared" si="369"/>
        <v>0</v>
      </c>
    </row>
    <row r="87" spans="1:85" s="148" customFormat="1" ht="19.899999999999999" customHeight="1" x14ac:dyDescent="0.5">
      <c r="A87" s="94">
        <v>70</v>
      </c>
      <c r="B87" s="95" t="s">
        <v>136</v>
      </c>
      <c r="C87" s="95" t="s">
        <v>77</v>
      </c>
      <c r="D87" s="94">
        <f>RANK(BF87,$BF$4:$BF$147)</f>
        <v>19</v>
      </c>
      <c r="E87" s="94">
        <v>1</v>
      </c>
      <c r="F87" s="94" t="s">
        <v>83</v>
      </c>
      <c r="G87" s="94"/>
      <c r="H87" s="94"/>
      <c r="I87" s="146">
        <f t="shared" si="234"/>
        <v>0</v>
      </c>
      <c r="J87" s="94"/>
      <c r="K87" s="146">
        <f t="shared" si="235"/>
        <v>0</v>
      </c>
      <c r="L87" s="94"/>
      <c r="M87" s="146">
        <f t="shared" si="236"/>
        <v>0</v>
      </c>
      <c r="N87" s="94"/>
      <c r="O87" s="146">
        <f t="shared" si="237"/>
        <v>0</v>
      </c>
      <c r="P87" s="94"/>
      <c r="Q87" s="146">
        <f t="shared" si="238"/>
        <v>0</v>
      </c>
      <c r="R87" s="94"/>
      <c r="S87" s="146">
        <f t="shared" si="239"/>
        <v>0</v>
      </c>
      <c r="T87" s="94"/>
      <c r="U87" s="146">
        <f t="shared" si="240"/>
        <v>0</v>
      </c>
      <c r="V87" s="94"/>
      <c r="W87" s="146">
        <f t="shared" si="241"/>
        <v>0</v>
      </c>
      <c r="X87" s="94"/>
      <c r="Y87" s="146">
        <f t="shared" si="242"/>
        <v>0</v>
      </c>
      <c r="Z87" s="94"/>
      <c r="AA87" s="146">
        <f t="shared" si="243"/>
        <v>0</v>
      </c>
      <c r="AB87" s="94"/>
      <c r="AC87" s="146">
        <f t="shared" si="244"/>
        <v>0</v>
      </c>
      <c r="AD87" s="94"/>
      <c r="AE87" s="146">
        <f t="shared" si="245"/>
        <v>0</v>
      </c>
      <c r="AF87" s="147">
        <f t="shared" si="355"/>
        <v>0</v>
      </c>
      <c r="AG87" s="146">
        <f t="shared" si="356"/>
        <v>0</v>
      </c>
      <c r="AH87" s="145"/>
      <c r="AI87" s="146">
        <f t="shared" si="248"/>
        <v>0</v>
      </c>
      <c r="AJ87" s="145"/>
      <c r="AK87" s="146">
        <f t="shared" si="250"/>
        <v>0</v>
      </c>
      <c r="AL87" s="145"/>
      <c r="AM87" s="146">
        <f t="shared" si="250"/>
        <v>0</v>
      </c>
      <c r="AN87" s="145"/>
      <c r="AO87" s="146">
        <f t="shared" si="251"/>
        <v>0</v>
      </c>
      <c r="AP87" s="145"/>
      <c r="AQ87" s="146">
        <f t="shared" si="252"/>
        <v>0</v>
      </c>
      <c r="AR87" s="145"/>
      <c r="AS87" s="146">
        <f t="shared" si="253"/>
        <v>0</v>
      </c>
      <c r="AT87" s="145"/>
      <c r="AU87" s="146">
        <f t="shared" si="254"/>
        <v>0</v>
      </c>
      <c r="AV87" s="145"/>
      <c r="AW87" s="146">
        <f t="shared" si="255"/>
        <v>0</v>
      </c>
      <c r="AX87" s="145"/>
      <c r="AY87" s="146">
        <f t="shared" si="256"/>
        <v>0</v>
      </c>
      <c r="AZ87" s="145"/>
      <c r="BA87" s="146">
        <f t="shared" si="257"/>
        <v>0</v>
      </c>
      <c r="BB87" s="145"/>
      <c r="BC87" s="146">
        <f t="shared" si="258"/>
        <v>0</v>
      </c>
      <c r="BD87" s="145"/>
      <c r="BE87" s="146">
        <f t="shared" si="259"/>
        <v>0</v>
      </c>
      <c r="BF87" s="147">
        <f t="shared" si="98"/>
        <v>0</v>
      </c>
      <c r="BG87" s="146">
        <f t="shared" si="98"/>
        <v>0</v>
      </c>
      <c r="BH87" s="99"/>
      <c r="BI87" s="100">
        <f t="shared" si="357"/>
        <v>0</v>
      </c>
      <c r="BJ87" s="99"/>
      <c r="BK87" s="100">
        <f t="shared" si="358"/>
        <v>0</v>
      </c>
      <c r="BL87" s="99"/>
      <c r="BM87" s="100">
        <f t="shared" si="359"/>
        <v>0</v>
      </c>
      <c r="BN87" s="99"/>
      <c r="BO87" s="100">
        <f t="shared" si="360"/>
        <v>0</v>
      </c>
      <c r="BP87" s="99"/>
      <c r="BQ87" s="100">
        <f t="shared" si="361"/>
        <v>0</v>
      </c>
      <c r="BR87" s="99"/>
      <c r="BS87" s="100">
        <f t="shared" si="362"/>
        <v>0</v>
      </c>
      <c r="BT87" s="99"/>
      <c r="BU87" s="100">
        <f t="shared" si="363"/>
        <v>0</v>
      </c>
      <c r="BV87" s="99"/>
      <c r="BW87" s="100">
        <f t="shared" si="364"/>
        <v>0</v>
      </c>
      <c r="BX87" s="99"/>
      <c r="BY87" s="100">
        <f t="shared" si="365"/>
        <v>0</v>
      </c>
      <c r="BZ87" s="99"/>
      <c r="CA87" s="100">
        <f t="shared" si="366"/>
        <v>0</v>
      </c>
      <c r="CB87" s="99"/>
      <c r="CC87" s="100">
        <f t="shared" si="367"/>
        <v>0</v>
      </c>
      <c r="CD87" s="99"/>
      <c r="CE87" s="100">
        <f t="shared" si="368"/>
        <v>0</v>
      </c>
      <c r="CF87" s="101">
        <f t="shared" si="369"/>
        <v>0</v>
      </c>
      <c r="CG87" s="100">
        <f t="shared" si="369"/>
        <v>0</v>
      </c>
    </row>
    <row r="88" spans="1:85" s="148" customFormat="1" ht="19.899999999999999" customHeight="1" x14ac:dyDescent="0.5">
      <c r="A88" s="94">
        <v>71</v>
      </c>
      <c r="B88" s="95" t="s">
        <v>137</v>
      </c>
      <c r="C88" s="95" t="s">
        <v>77</v>
      </c>
      <c r="D88" s="94">
        <f>RANK(BF88,$BF$4:$BF$147)</f>
        <v>19</v>
      </c>
      <c r="E88" s="94">
        <v>1</v>
      </c>
      <c r="F88" s="94" t="s">
        <v>75</v>
      </c>
      <c r="G88" s="94"/>
      <c r="H88" s="94"/>
      <c r="I88" s="146">
        <f t="shared" si="234"/>
        <v>0</v>
      </c>
      <c r="J88" s="94"/>
      <c r="K88" s="146">
        <f t="shared" si="235"/>
        <v>0</v>
      </c>
      <c r="L88" s="94"/>
      <c r="M88" s="146">
        <f t="shared" si="236"/>
        <v>0</v>
      </c>
      <c r="N88" s="94"/>
      <c r="O88" s="146">
        <f t="shared" si="237"/>
        <v>0</v>
      </c>
      <c r="P88" s="94"/>
      <c r="Q88" s="146">
        <f t="shared" si="238"/>
        <v>0</v>
      </c>
      <c r="R88" s="94"/>
      <c r="S88" s="146">
        <f t="shared" si="239"/>
        <v>0</v>
      </c>
      <c r="T88" s="94"/>
      <c r="U88" s="146">
        <f t="shared" si="240"/>
        <v>0</v>
      </c>
      <c r="V88" s="94"/>
      <c r="W88" s="146">
        <f t="shared" si="241"/>
        <v>0</v>
      </c>
      <c r="X88" s="94"/>
      <c r="Y88" s="146">
        <f t="shared" si="242"/>
        <v>0</v>
      </c>
      <c r="Z88" s="94"/>
      <c r="AA88" s="146">
        <f t="shared" si="243"/>
        <v>0</v>
      </c>
      <c r="AB88" s="94"/>
      <c r="AC88" s="146">
        <f t="shared" si="244"/>
        <v>0</v>
      </c>
      <c r="AD88" s="94"/>
      <c r="AE88" s="146">
        <f t="shared" si="245"/>
        <v>0</v>
      </c>
      <c r="AF88" s="147">
        <f t="shared" si="355"/>
        <v>0</v>
      </c>
      <c r="AG88" s="146">
        <f t="shared" si="356"/>
        <v>0</v>
      </c>
      <c r="AH88" s="145"/>
      <c r="AI88" s="146">
        <f t="shared" si="248"/>
        <v>0</v>
      </c>
      <c r="AJ88" s="145"/>
      <c r="AK88" s="146">
        <f t="shared" si="250"/>
        <v>0</v>
      </c>
      <c r="AL88" s="145"/>
      <c r="AM88" s="146">
        <f t="shared" si="250"/>
        <v>0</v>
      </c>
      <c r="AN88" s="145"/>
      <c r="AO88" s="146">
        <f t="shared" si="251"/>
        <v>0</v>
      </c>
      <c r="AP88" s="145"/>
      <c r="AQ88" s="146">
        <f t="shared" si="252"/>
        <v>0</v>
      </c>
      <c r="AR88" s="145"/>
      <c r="AS88" s="146">
        <f t="shared" si="253"/>
        <v>0</v>
      </c>
      <c r="AT88" s="145"/>
      <c r="AU88" s="146">
        <f t="shared" si="254"/>
        <v>0</v>
      </c>
      <c r="AV88" s="145"/>
      <c r="AW88" s="146">
        <f t="shared" si="255"/>
        <v>0</v>
      </c>
      <c r="AX88" s="145"/>
      <c r="AY88" s="146">
        <f t="shared" si="256"/>
        <v>0</v>
      </c>
      <c r="AZ88" s="145"/>
      <c r="BA88" s="146">
        <f t="shared" si="257"/>
        <v>0</v>
      </c>
      <c r="BB88" s="145"/>
      <c r="BC88" s="146">
        <f t="shared" si="258"/>
        <v>0</v>
      </c>
      <c r="BD88" s="145"/>
      <c r="BE88" s="146">
        <f t="shared" si="259"/>
        <v>0</v>
      </c>
      <c r="BF88" s="147">
        <f t="shared" si="98"/>
        <v>0</v>
      </c>
      <c r="BG88" s="146">
        <f t="shared" si="98"/>
        <v>0</v>
      </c>
      <c r="BH88" s="99"/>
      <c r="BI88" s="100">
        <f t="shared" si="357"/>
        <v>0</v>
      </c>
      <c r="BJ88" s="99"/>
      <c r="BK88" s="100">
        <f t="shared" si="358"/>
        <v>0</v>
      </c>
      <c r="BL88" s="99"/>
      <c r="BM88" s="100">
        <f t="shared" si="359"/>
        <v>0</v>
      </c>
      <c r="BN88" s="99"/>
      <c r="BO88" s="100">
        <f t="shared" si="360"/>
        <v>0</v>
      </c>
      <c r="BP88" s="99"/>
      <c r="BQ88" s="100">
        <f t="shared" si="361"/>
        <v>0</v>
      </c>
      <c r="BR88" s="99"/>
      <c r="BS88" s="100">
        <f t="shared" si="362"/>
        <v>0</v>
      </c>
      <c r="BT88" s="99"/>
      <c r="BU88" s="100">
        <f t="shared" si="363"/>
        <v>0</v>
      </c>
      <c r="BV88" s="99"/>
      <c r="BW88" s="100">
        <f t="shared" si="364"/>
        <v>0</v>
      </c>
      <c r="BX88" s="99"/>
      <c r="BY88" s="100">
        <f t="shared" si="365"/>
        <v>0</v>
      </c>
      <c r="BZ88" s="99"/>
      <c r="CA88" s="100">
        <f t="shared" si="366"/>
        <v>0</v>
      </c>
      <c r="CB88" s="99"/>
      <c r="CC88" s="100">
        <f t="shared" si="367"/>
        <v>0</v>
      </c>
      <c r="CD88" s="99"/>
      <c r="CE88" s="100">
        <f t="shared" si="368"/>
        <v>0</v>
      </c>
      <c r="CF88" s="101">
        <f t="shared" si="369"/>
        <v>0</v>
      </c>
      <c r="CG88" s="100">
        <f t="shared" si="369"/>
        <v>0</v>
      </c>
    </row>
    <row r="89" spans="1:85" s="148" customFormat="1" ht="19.899999999999999" customHeight="1" x14ac:dyDescent="0.5">
      <c r="A89" s="94">
        <v>72</v>
      </c>
      <c r="B89" s="95" t="s">
        <v>138</v>
      </c>
      <c r="C89" s="95" t="s">
        <v>77</v>
      </c>
      <c r="D89" s="94">
        <f>RANK(BF89,$BF$4:$BF$147)</f>
        <v>19</v>
      </c>
      <c r="E89" s="94">
        <v>0.6</v>
      </c>
      <c r="F89" s="94" t="s">
        <v>83</v>
      </c>
      <c r="G89" s="94"/>
      <c r="H89" s="94"/>
      <c r="I89" s="146">
        <f t="shared" si="234"/>
        <v>0</v>
      </c>
      <c r="J89" s="94"/>
      <c r="K89" s="146">
        <f t="shared" si="235"/>
        <v>0</v>
      </c>
      <c r="L89" s="94"/>
      <c r="M89" s="146">
        <f t="shared" si="236"/>
        <v>0</v>
      </c>
      <c r="N89" s="94"/>
      <c r="O89" s="146">
        <f t="shared" si="237"/>
        <v>0</v>
      </c>
      <c r="P89" s="94"/>
      <c r="Q89" s="146">
        <f t="shared" si="238"/>
        <v>0</v>
      </c>
      <c r="R89" s="94"/>
      <c r="S89" s="146">
        <f t="shared" si="239"/>
        <v>0</v>
      </c>
      <c r="T89" s="94"/>
      <c r="U89" s="146">
        <f t="shared" si="240"/>
        <v>0</v>
      </c>
      <c r="V89" s="94"/>
      <c r="W89" s="146">
        <f t="shared" si="241"/>
        <v>0</v>
      </c>
      <c r="X89" s="94"/>
      <c r="Y89" s="146">
        <f t="shared" si="242"/>
        <v>0</v>
      </c>
      <c r="Z89" s="94"/>
      <c r="AA89" s="146">
        <f t="shared" si="243"/>
        <v>0</v>
      </c>
      <c r="AB89" s="94"/>
      <c r="AC89" s="146">
        <f t="shared" si="244"/>
        <v>0</v>
      </c>
      <c r="AD89" s="94"/>
      <c r="AE89" s="146">
        <f t="shared" si="245"/>
        <v>0</v>
      </c>
      <c r="AF89" s="147">
        <f t="shared" si="355"/>
        <v>0</v>
      </c>
      <c r="AG89" s="146">
        <f t="shared" si="356"/>
        <v>0</v>
      </c>
      <c r="AH89" s="145"/>
      <c r="AI89" s="146">
        <f t="shared" si="248"/>
        <v>0</v>
      </c>
      <c r="AJ89" s="145"/>
      <c r="AK89" s="146">
        <f t="shared" si="250"/>
        <v>0</v>
      </c>
      <c r="AL89" s="145"/>
      <c r="AM89" s="146">
        <f t="shared" si="250"/>
        <v>0</v>
      </c>
      <c r="AN89" s="145"/>
      <c r="AO89" s="146">
        <f t="shared" si="251"/>
        <v>0</v>
      </c>
      <c r="AP89" s="145"/>
      <c r="AQ89" s="146">
        <f t="shared" si="252"/>
        <v>0</v>
      </c>
      <c r="AR89" s="145"/>
      <c r="AS89" s="146">
        <f t="shared" si="253"/>
        <v>0</v>
      </c>
      <c r="AT89" s="145"/>
      <c r="AU89" s="146">
        <f t="shared" si="254"/>
        <v>0</v>
      </c>
      <c r="AV89" s="145"/>
      <c r="AW89" s="146">
        <f t="shared" si="255"/>
        <v>0</v>
      </c>
      <c r="AX89" s="145"/>
      <c r="AY89" s="146">
        <f t="shared" si="256"/>
        <v>0</v>
      </c>
      <c r="AZ89" s="145"/>
      <c r="BA89" s="146">
        <f t="shared" si="257"/>
        <v>0</v>
      </c>
      <c r="BB89" s="145"/>
      <c r="BC89" s="146">
        <f t="shared" si="258"/>
        <v>0</v>
      </c>
      <c r="BD89" s="145"/>
      <c r="BE89" s="146">
        <f t="shared" si="259"/>
        <v>0</v>
      </c>
      <c r="BF89" s="147">
        <f t="shared" si="98"/>
        <v>0</v>
      </c>
      <c r="BG89" s="146">
        <f t="shared" si="98"/>
        <v>0</v>
      </c>
      <c r="BH89" s="99"/>
      <c r="BI89" s="100">
        <f t="shared" si="357"/>
        <v>0</v>
      </c>
      <c r="BJ89" s="99"/>
      <c r="BK89" s="100">
        <f t="shared" si="358"/>
        <v>0</v>
      </c>
      <c r="BL89" s="99"/>
      <c r="BM89" s="100">
        <f t="shared" si="359"/>
        <v>0</v>
      </c>
      <c r="BN89" s="99"/>
      <c r="BO89" s="100">
        <f t="shared" si="360"/>
        <v>0</v>
      </c>
      <c r="BP89" s="99"/>
      <c r="BQ89" s="100">
        <f t="shared" si="361"/>
        <v>0</v>
      </c>
      <c r="BR89" s="99"/>
      <c r="BS89" s="100">
        <f t="shared" si="362"/>
        <v>0</v>
      </c>
      <c r="BT89" s="99"/>
      <c r="BU89" s="100">
        <f t="shared" si="363"/>
        <v>0</v>
      </c>
      <c r="BV89" s="99"/>
      <c r="BW89" s="100">
        <f t="shared" si="364"/>
        <v>0</v>
      </c>
      <c r="BX89" s="99"/>
      <c r="BY89" s="100">
        <f t="shared" si="365"/>
        <v>0</v>
      </c>
      <c r="BZ89" s="99"/>
      <c r="CA89" s="100">
        <f t="shared" si="366"/>
        <v>0</v>
      </c>
      <c r="CB89" s="99"/>
      <c r="CC89" s="100">
        <f t="shared" si="367"/>
        <v>0</v>
      </c>
      <c r="CD89" s="99"/>
      <c r="CE89" s="100">
        <f t="shared" si="368"/>
        <v>0</v>
      </c>
      <c r="CF89" s="101">
        <f t="shared" si="369"/>
        <v>0</v>
      </c>
      <c r="CG89" s="100">
        <f t="shared" si="369"/>
        <v>0</v>
      </c>
    </row>
    <row r="90" spans="1:85" s="148" customFormat="1" ht="19.899999999999999" customHeight="1" x14ac:dyDescent="0.5">
      <c r="A90" s="94">
        <v>73</v>
      </c>
      <c r="B90" s="95" t="s">
        <v>139</v>
      </c>
      <c r="C90" s="95" t="s">
        <v>74</v>
      </c>
      <c r="D90" s="94">
        <f>RANK(BF90,$BF$4:$BF$147)</f>
        <v>19</v>
      </c>
      <c r="E90" s="94">
        <v>0.64</v>
      </c>
      <c r="F90" s="94" t="s">
        <v>85</v>
      </c>
      <c r="G90" s="94"/>
      <c r="H90" s="94"/>
      <c r="I90" s="146">
        <f t="shared" si="234"/>
        <v>0</v>
      </c>
      <c r="J90" s="94"/>
      <c r="K90" s="146">
        <f t="shared" si="235"/>
        <v>0</v>
      </c>
      <c r="L90" s="94"/>
      <c r="M90" s="146">
        <f t="shared" si="236"/>
        <v>0</v>
      </c>
      <c r="N90" s="94"/>
      <c r="O90" s="146">
        <f t="shared" si="237"/>
        <v>0</v>
      </c>
      <c r="P90" s="94"/>
      <c r="Q90" s="146">
        <f t="shared" si="238"/>
        <v>0</v>
      </c>
      <c r="R90" s="94"/>
      <c r="S90" s="146">
        <f t="shared" si="239"/>
        <v>0</v>
      </c>
      <c r="T90" s="94"/>
      <c r="U90" s="146">
        <f t="shared" si="240"/>
        <v>0</v>
      </c>
      <c r="V90" s="94"/>
      <c r="W90" s="146">
        <f t="shared" si="241"/>
        <v>0</v>
      </c>
      <c r="X90" s="94"/>
      <c r="Y90" s="146">
        <f t="shared" si="242"/>
        <v>0</v>
      </c>
      <c r="Z90" s="94"/>
      <c r="AA90" s="146">
        <f t="shared" si="243"/>
        <v>0</v>
      </c>
      <c r="AB90" s="94"/>
      <c r="AC90" s="146">
        <f t="shared" si="244"/>
        <v>0</v>
      </c>
      <c r="AD90" s="94"/>
      <c r="AE90" s="146">
        <f t="shared" si="245"/>
        <v>0</v>
      </c>
      <c r="AF90" s="147">
        <f t="shared" si="355"/>
        <v>0</v>
      </c>
      <c r="AG90" s="146">
        <f t="shared" si="356"/>
        <v>0</v>
      </c>
      <c r="AH90" s="145"/>
      <c r="AI90" s="146">
        <f t="shared" si="248"/>
        <v>0</v>
      </c>
      <c r="AJ90" s="145"/>
      <c r="AK90" s="146">
        <f t="shared" si="250"/>
        <v>0</v>
      </c>
      <c r="AL90" s="145"/>
      <c r="AM90" s="146">
        <f t="shared" si="250"/>
        <v>0</v>
      </c>
      <c r="AN90" s="145"/>
      <c r="AO90" s="146">
        <f t="shared" si="251"/>
        <v>0</v>
      </c>
      <c r="AP90" s="145"/>
      <c r="AQ90" s="146">
        <f t="shared" si="252"/>
        <v>0</v>
      </c>
      <c r="AR90" s="145"/>
      <c r="AS90" s="146">
        <f t="shared" si="253"/>
        <v>0</v>
      </c>
      <c r="AT90" s="145"/>
      <c r="AU90" s="146">
        <f t="shared" si="254"/>
        <v>0</v>
      </c>
      <c r="AV90" s="145"/>
      <c r="AW90" s="146">
        <f t="shared" si="255"/>
        <v>0</v>
      </c>
      <c r="AX90" s="145"/>
      <c r="AY90" s="146">
        <f t="shared" si="256"/>
        <v>0</v>
      </c>
      <c r="AZ90" s="145"/>
      <c r="BA90" s="146">
        <f t="shared" si="257"/>
        <v>0</v>
      </c>
      <c r="BB90" s="145"/>
      <c r="BC90" s="146">
        <f t="shared" si="258"/>
        <v>0</v>
      </c>
      <c r="BD90" s="145"/>
      <c r="BE90" s="146">
        <f t="shared" si="259"/>
        <v>0</v>
      </c>
      <c r="BF90" s="147">
        <f t="shared" si="98"/>
        <v>0</v>
      </c>
      <c r="BG90" s="146">
        <f t="shared" si="98"/>
        <v>0</v>
      </c>
      <c r="BH90" s="99"/>
      <c r="BI90" s="100">
        <f t="shared" si="357"/>
        <v>0</v>
      </c>
      <c r="BJ90" s="99"/>
      <c r="BK90" s="100">
        <f t="shared" si="358"/>
        <v>0</v>
      </c>
      <c r="BL90" s="99"/>
      <c r="BM90" s="100">
        <f t="shared" si="359"/>
        <v>0</v>
      </c>
      <c r="BN90" s="99"/>
      <c r="BO90" s="100">
        <f t="shared" si="360"/>
        <v>0</v>
      </c>
      <c r="BP90" s="99"/>
      <c r="BQ90" s="100">
        <f t="shared" si="361"/>
        <v>0</v>
      </c>
      <c r="BR90" s="99"/>
      <c r="BS90" s="100">
        <f t="shared" si="362"/>
        <v>0</v>
      </c>
      <c r="BT90" s="99"/>
      <c r="BU90" s="100">
        <f t="shared" si="363"/>
        <v>0</v>
      </c>
      <c r="BV90" s="99"/>
      <c r="BW90" s="100">
        <f t="shared" si="364"/>
        <v>0</v>
      </c>
      <c r="BX90" s="99"/>
      <c r="BY90" s="100">
        <f t="shared" si="365"/>
        <v>0</v>
      </c>
      <c r="BZ90" s="99"/>
      <c r="CA90" s="100">
        <f t="shared" si="366"/>
        <v>0</v>
      </c>
      <c r="CB90" s="99"/>
      <c r="CC90" s="100">
        <f t="shared" si="367"/>
        <v>0</v>
      </c>
      <c r="CD90" s="99"/>
      <c r="CE90" s="100">
        <f t="shared" si="368"/>
        <v>0</v>
      </c>
      <c r="CF90" s="101">
        <f t="shared" si="369"/>
        <v>0</v>
      </c>
      <c r="CG90" s="100">
        <f t="shared" si="369"/>
        <v>0</v>
      </c>
    </row>
    <row r="91" spans="1:85" s="148" customFormat="1" ht="19.899999999999999" customHeight="1" x14ac:dyDescent="0.5">
      <c r="A91" s="94"/>
      <c r="B91" s="95"/>
      <c r="C91" s="95"/>
      <c r="D91" s="94"/>
      <c r="E91" s="94"/>
      <c r="F91" s="94"/>
      <c r="G91" s="94"/>
      <c r="H91" s="94"/>
      <c r="I91" s="146"/>
      <c r="J91" s="94"/>
      <c r="K91" s="146"/>
      <c r="L91" s="94"/>
      <c r="M91" s="146"/>
      <c r="N91" s="94"/>
      <c r="O91" s="146"/>
      <c r="P91" s="94"/>
      <c r="Q91" s="146"/>
      <c r="R91" s="94"/>
      <c r="S91" s="146"/>
      <c r="T91" s="94"/>
      <c r="U91" s="146"/>
      <c r="V91" s="94"/>
      <c r="W91" s="146"/>
      <c r="X91" s="94"/>
      <c r="Y91" s="146"/>
      <c r="Z91" s="94"/>
      <c r="AA91" s="146"/>
      <c r="AB91" s="94"/>
      <c r="AC91" s="146"/>
      <c r="AD91" s="94"/>
      <c r="AE91" s="146"/>
      <c r="AF91" s="147"/>
      <c r="AG91" s="146"/>
      <c r="AH91" s="145"/>
      <c r="AI91" s="146"/>
      <c r="AJ91" s="145"/>
      <c r="AK91" s="146"/>
      <c r="AL91" s="145"/>
      <c r="AM91" s="146"/>
      <c r="AN91" s="145"/>
      <c r="AO91" s="146"/>
      <c r="AP91" s="145"/>
      <c r="AQ91" s="146"/>
      <c r="AR91" s="145"/>
      <c r="AS91" s="146"/>
      <c r="AT91" s="145"/>
      <c r="AU91" s="146"/>
      <c r="AV91" s="145"/>
      <c r="AW91" s="146"/>
      <c r="AX91" s="145"/>
      <c r="AY91" s="146"/>
      <c r="AZ91" s="145"/>
      <c r="BA91" s="146"/>
      <c r="BB91" s="145"/>
      <c r="BC91" s="146"/>
      <c r="BD91" s="145"/>
      <c r="BE91" s="146"/>
      <c r="BF91" s="147"/>
      <c r="BG91" s="146"/>
      <c r="BH91" s="99"/>
      <c r="BI91" s="100"/>
      <c r="BJ91" s="99"/>
      <c r="BK91" s="100"/>
      <c r="BL91" s="99"/>
      <c r="BM91" s="100"/>
      <c r="BN91" s="99"/>
      <c r="BO91" s="100"/>
      <c r="BP91" s="99"/>
      <c r="BQ91" s="100"/>
      <c r="BR91" s="99"/>
      <c r="BS91" s="100"/>
      <c r="BT91" s="99"/>
      <c r="BU91" s="100"/>
      <c r="BV91" s="99"/>
      <c r="BW91" s="100"/>
      <c r="BX91" s="99"/>
      <c r="BY91" s="100"/>
      <c r="BZ91" s="99"/>
      <c r="CA91" s="100"/>
      <c r="CB91" s="99"/>
      <c r="CC91" s="100"/>
      <c r="CD91" s="99"/>
      <c r="CE91" s="100"/>
      <c r="CF91" s="101"/>
      <c r="CG91" s="100"/>
    </row>
    <row r="92" spans="1:85" s="148" customFormat="1" ht="19.899999999999999" customHeight="1" x14ac:dyDescent="0.5">
      <c r="A92" s="94">
        <v>74</v>
      </c>
      <c r="B92" s="95" t="s">
        <v>140</v>
      </c>
      <c r="C92" s="95" t="s">
        <v>77</v>
      </c>
      <c r="D92" s="94">
        <f>RANK(BF92,$BF$4:$BF$147)</f>
        <v>19</v>
      </c>
      <c r="E92" s="94">
        <v>1</v>
      </c>
      <c r="F92" s="94" t="s">
        <v>83</v>
      </c>
      <c r="G92" s="94"/>
      <c r="H92" s="94"/>
      <c r="I92" s="146">
        <f t="shared" si="234"/>
        <v>0</v>
      </c>
      <c r="J92" s="94"/>
      <c r="K92" s="146">
        <f t="shared" si="235"/>
        <v>0</v>
      </c>
      <c r="L92" s="94"/>
      <c r="M92" s="146">
        <f t="shared" si="236"/>
        <v>0</v>
      </c>
      <c r="N92" s="94"/>
      <c r="O92" s="146">
        <f t="shared" si="237"/>
        <v>0</v>
      </c>
      <c r="P92" s="94"/>
      <c r="Q92" s="146">
        <f t="shared" si="238"/>
        <v>0</v>
      </c>
      <c r="R92" s="94"/>
      <c r="S92" s="146">
        <f t="shared" si="239"/>
        <v>0</v>
      </c>
      <c r="T92" s="94"/>
      <c r="U92" s="146">
        <f t="shared" si="240"/>
        <v>0</v>
      </c>
      <c r="V92" s="94"/>
      <c r="W92" s="146">
        <f t="shared" si="241"/>
        <v>0</v>
      </c>
      <c r="X92" s="94"/>
      <c r="Y92" s="146">
        <f t="shared" si="242"/>
        <v>0</v>
      </c>
      <c r="Z92" s="94"/>
      <c r="AA92" s="146">
        <f t="shared" si="243"/>
        <v>0</v>
      </c>
      <c r="AB92" s="94"/>
      <c r="AC92" s="146">
        <f t="shared" si="244"/>
        <v>0</v>
      </c>
      <c r="AD92" s="94"/>
      <c r="AE92" s="146">
        <f t="shared" si="245"/>
        <v>0</v>
      </c>
      <c r="AF92" s="147">
        <f t="shared" ref="AF92:AF95" si="370">SUM(H92,J92,L92,N92,P92,R92,T92,V92,X92,Z92,AB92,AD92)</f>
        <v>0</v>
      </c>
      <c r="AG92" s="146">
        <f t="shared" ref="AG92:AG95" si="371">SUM(I92,K92,M92,O92,Q92,S92,U92,W92,Y92,AA92,AC92,AE92)</f>
        <v>0</v>
      </c>
      <c r="AH92" s="145"/>
      <c r="AI92" s="146">
        <f t="shared" si="248"/>
        <v>0</v>
      </c>
      <c r="AJ92" s="145"/>
      <c r="AK92" s="146">
        <f t="shared" si="250"/>
        <v>0</v>
      </c>
      <c r="AL92" s="145"/>
      <c r="AM92" s="146">
        <f t="shared" si="250"/>
        <v>0</v>
      </c>
      <c r="AN92" s="145"/>
      <c r="AO92" s="146">
        <f t="shared" si="251"/>
        <v>0</v>
      </c>
      <c r="AP92" s="145"/>
      <c r="AQ92" s="146">
        <f t="shared" si="252"/>
        <v>0</v>
      </c>
      <c r="AR92" s="145"/>
      <c r="AS92" s="146">
        <f t="shared" si="253"/>
        <v>0</v>
      </c>
      <c r="AT92" s="145"/>
      <c r="AU92" s="146">
        <f t="shared" si="254"/>
        <v>0</v>
      </c>
      <c r="AV92" s="145"/>
      <c r="AW92" s="146">
        <f t="shared" si="255"/>
        <v>0</v>
      </c>
      <c r="AX92" s="145"/>
      <c r="AY92" s="146">
        <f t="shared" si="256"/>
        <v>0</v>
      </c>
      <c r="AZ92" s="145"/>
      <c r="BA92" s="146">
        <f t="shared" si="257"/>
        <v>0</v>
      </c>
      <c r="BB92" s="145"/>
      <c r="BC92" s="146">
        <f t="shared" si="258"/>
        <v>0</v>
      </c>
      <c r="BD92" s="145"/>
      <c r="BE92" s="146">
        <f t="shared" si="259"/>
        <v>0</v>
      </c>
      <c r="BF92" s="147">
        <f t="shared" ref="BF92:BG139" si="372">SUM(AH92,AJ92,AL92,AN92,AP92,AR92,AT92,AV92,AX92,AZ92,BB92,BD92)</f>
        <v>0</v>
      </c>
      <c r="BG92" s="146">
        <f t="shared" si="372"/>
        <v>0</v>
      </c>
      <c r="BH92" s="99"/>
      <c r="BI92" s="100">
        <f t="shared" ref="BI92:BI95" si="373">BH92*$E92</f>
        <v>0</v>
      </c>
      <c r="BJ92" s="99"/>
      <c r="BK92" s="100">
        <f t="shared" ref="BK92:BK95" si="374">BJ92*$E92</f>
        <v>0</v>
      </c>
      <c r="BL92" s="99"/>
      <c r="BM92" s="100">
        <f t="shared" ref="BM92:BM95" si="375">BL92*$E92</f>
        <v>0</v>
      </c>
      <c r="BN92" s="99"/>
      <c r="BO92" s="100">
        <f t="shared" ref="BO92:BO95" si="376">BN92*$E92</f>
        <v>0</v>
      </c>
      <c r="BP92" s="99"/>
      <c r="BQ92" s="100">
        <f t="shared" ref="BQ92:BQ95" si="377">BP92*$E92</f>
        <v>0</v>
      </c>
      <c r="BR92" s="99"/>
      <c r="BS92" s="100">
        <f t="shared" ref="BS92:BS95" si="378">BR92*$E92</f>
        <v>0</v>
      </c>
      <c r="BT92" s="99"/>
      <c r="BU92" s="100">
        <f t="shared" ref="BU92:BU95" si="379">BT92*$E92</f>
        <v>0</v>
      </c>
      <c r="BV92" s="99"/>
      <c r="BW92" s="100">
        <f t="shared" ref="BW92:BW95" si="380">BV92*$E92</f>
        <v>0</v>
      </c>
      <c r="BX92" s="99"/>
      <c r="BY92" s="100">
        <f t="shared" ref="BY92:BY95" si="381">BX92*$E92</f>
        <v>0</v>
      </c>
      <c r="BZ92" s="99"/>
      <c r="CA92" s="100">
        <f t="shared" ref="CA92:CA95" si="382">BZ92*$E92</f>
        <v>0</v>
      </c>
      <c r="CB92" s="99"/>
      <c r="CC92" s="100">
        <f t="shared" ref="CC92:CC95" si="383">CB92*$E92</f>
        <v>0</v>
      </c>
      <c r="CD92" s="99"/>
      <c r="CE92" s="100">
        <f t="shared" ref="CE92:CE95" si="384">CD92*$E92</f>
        <v>0</v>
      </c>
      <c r="CF92" s="101">
        <f t="shared" ref="CF92:CG118" si="385">SUM(BH92,BJ92,BL92,BN92,BP92,BR92,BT92,BV92,BX92,BZ92,CB92,CD92)</f>
        <v>0</v>
      </c>
      <c r="CG92" s="100">
        <f t="shared" si="385"/>
        <v>0</v>
      </c>
    </row>
    <row r="93" spans="1:85" s="148" customFormat="1" ht="19.899999999999999" customHeight="1" x14ac:dyDescent="0.5">
      <c r="A93" s="94">
        <v>75</v>
      </c>
      <c r="B93" s="95" t="s">
        <v>140</v>
      </c>
      <c r="C93" s="95" t="s">
        <v>77</v>
      </c>
      <c r="D93" s="94">
        <f>RANK(BF93,$BF$4:$BF$147)</f>
        <v>19</v>
      </c>
      <c r="E93" s="94">
        <v>1</v>
      </c>
      <c r="F93" s="94" t="s">
        <v>75</v>
      </c>
      <c r="G93" s="94"/>
      <c r="H93" s="94"/>
      <c r="I93" s="146">
        <f t="shared" si="234"/>
        <v>0</v>
      </c>
      <c r="J93" s="94"/>
      <c r="K93" s="146">
        <f t="shared" si="235"/>
        <v>0</v>
      </c>
      <c r="L93" s="94"/>
      <c r="M93" s="146">
        <f t="shared" si="236"/>
        <v>0</v>
      </c>
      <c r="N93" s="94"/>
      <c r="O93" s="146">
        <f t="shared" si="237"/>
        <v>0</v>
      </c>
      <c r="P93" s="94"/>
      <c r="Q93" s="146">
        <f t="shared" si="238"/>
        <v>0</v>
      </c>
      <c r="R93" s="94"/>
      <c r="S93" s="146">
        <f t="shared" si="239"/>
        <v>0</v>
      </c>
      <c r="T93" s="94"/>
      <c r="U93" s="146">
        <f t="shared" si="240"/>
        <v>0</v>
      </c>
      <c r="V93" s="94"/>
      <c r="W93" s="146">
        <f t="shared" si="241"/>
        <v>0</v>
      </c>
      <c r="X93" s="94"/>
      <c r="Y93" s="146">
        <f t="shared" si="242"/>
        <v>0</v>
      </c>
      <c r="Z93" s="94"/>
      <c r="AA93" s="146">
        <f t="shared" si="243"/>
        <v>0</v>
      </c>
      <c r="AB93" s="94"/>
      <c r="AC93" s="146">
        <f t="shared" si="244"/>
        <v>0</v>
      </c>
      <c r="AD93" s="94"/>
      <c r="AE93" s="146">
        <f t="shared" si="245"/>
        <v>0</v>
      </c>
      <c r="AF93" s="147">
        <f t="shared" si="370"/>
        <v>0</v>
      </c>
      <c r="AG93" s="146">
        <f t="shared" si="371"/>
        <v>0</v>
      </c>
      <c r="AH93" s="145"/>
      <c r="AI93" s="146">
        <f t="shared" si="248"/>
        <v>0</v>
      </c>
      <c r="AJ93" s="145"/>
      <c r="AK93" s="146">
        <f t="shared" si="250"/>
        <v>0</v>
      </c>
      <c r="AL93" s="145"/>
      <c r="AM93" s="146">
        <f t="shared" si="250"/>
        <v>0</v>
      </c>
      <c r="AN93" s="145"/>
      <c r="AO93" s="146">
        <f t="shared" si="251"/>
        <v>0</v>
      </c>
      <c r="AP93" s="145"/>
      <c r="AQ93" s="146">
        <f t="shared" si="252"/>
        <v>0</v>
      </c>
      <c r="AR93" s="145"/>
      <c r="AS93" s="146">
        <f t="shared" si="253"/>
        <v>0</v>
      </c>
      <c r="AT93" s="145"/>
      <c r="AU93" s="146">
        <f t="shared" si="254"/>
        <v>0</v>
      </c>
      <c r="AV93" s="145"/>
      <c r="AW93" s="146">
        <f t="shared" si="255"/>
        <v>0</v>
      </c>
      <c r="AX93" s="145"/>
      <c r="AY93" s="146">
        <f t="shared" si="256"/>
        <v>0</v>
      </c>
      <c r="AZ93" s="145"/>
      <c r="BA93" s="146">
        <f t="shared" si="257"/>
        <v>0</v>
      </c>
      <c r="BB93" s="145"/>
      <c r="BC93" s="146">
        <f t="shared" si="258"/>
        <v>0</v>
      </c>
      <c r="BD93" s="145"/>
      <c r="BE93" s="146">
        <f t="shared" si="259"/>
        <v>0</v>
      </c>
      <c r="BF93" s="147">
        <f t="shared" si="372"/>
        <v>0</v>
      </c>
      <c r="BG93" s="146">
        <f t="shared" si="372"/>
        <v>0</v>
      </c>
      <c r="BH93" s="99"/>
      <c r="BI93" s="100">
        <f t="shared" si="373"/>
        <v>0</v>
      </c>
      <c r="BJ93" s="99"/>
      <c r="BK93" s="100">
        <f t="shared" si="374"/>
        <v>0</v>
      </c>
      <c r="BL93" s="99"/>
      <c r="BM93" s="100">
        <f t="shared" si="375"/>
        <v>0</v>
      </c>
      <c r="BN93" s="99"/>
      <c r="BO93" s="100">
        <f t="shared" si="376"/>
        <v>0</v>
      </c>
      <c r="BP93" s="99"/>
      <c r="BQ93" s="100">
        <f t="shared" si="377"/>
        <v>0</v>
      </c>
      <c r="BR93" s="99"/>
      <c r="BS93" s="100">
        <f t="shared" si="378"/>
        <v>0</v>
      </c>
      <c r="BT93" s="99"/>
      <c r="BU93" s="100">
        <f t="shared" si="379"/>
        <v>0</v>
      </c>
      <c r="BV93" s="99"/>
      <c r="BW93" s="100">
        <f t="shared" si="380"/>
        <v>0</v>
      </c>
      <c r="BX93" s="99"/>
      <c r="BY93" s="100">
        <f t="shared" si="381"/>
        <v>0</v>
      </c>
      <c r="BZ93" s="99"/>
      <c r="CA93" s="100">
        <f t="shared" si="382"/>
        <v>0</v>
      </c>
      <c r="CB93" s="99"/>
      <c r="CC93" s="100">
        <f t="shared" si="383"/>
        <v>0</v>
      </c>
      <c r="CD93" s="99"/>
      <c r="CE93" s="100">
        <f t="shared" si="384"/>
        <v>0</v>
      </c>
      <c r="CF93" s="101">
        <f t="shared" si="385"/>
        <v>0</v>
      </c>
      <c r="CG93" s="100">
        <f t="shared" si="385"/>
        <v>0</v>
      </c>
    </row>
    <row r="94" spans="1:85" s="148" customFormat="1" ht="19.899999999999999" customHeight="1" x14ac:dyDescent="0.5">
      <c r="A94" s="94">
        <v>76</v>
      </c>
      <c r="B94" s="95" t="s">
        <v>141</v>
      </c>
      <c r="C94" s="95" t="s">
        <v>77</v>
      </c>
      <c r="D94" s="94">
        <f>RANK(BF94,$BF$4:$BF$147)</f>
        <v>19</v>
      </c>
      <c r="E94" s="94">
        <v>0.6</v>
      </c>
      <c r="F94" s="94" t="s">
        <v>83</v>
      </c>
      <c r="G94" s="94"/>
      <c r="H94" s="94"/>
      <c r="I94" s="146">
        <f t="shared" si="234"/>
        <v>0</v>
      </c>
      <c r="J94" s="94"/>
      <c r="K94" s="146">
        <f t="shared" si="235"/>
        <v>0</v>
      </c>
      <c r="L94" s="94"/>
      <c r="M94" s="146">
        <f t="shared" si="236"/>
        <v>0</v>
      </c>
      <c r="N94" s="94"/>
      <c r="O94" s="146">
        <f t="shared" si="237"/>
        <v>0</v>
      </c>
      <c r="P94" s="94"/>
      <c r="Q94" s="146">
        <f t="shared" si="238"/>
        <v>0</v>
      </c>
      <c r="R94" s="94"/>
      <c r="S94" s="146">
        <f t="shared" si="239"/>
        <v>0</v>
      </c>
      <c r="T94" s="94"/>
      <c r="U94" s="146">
        <f t="shared" si="240"/>
        <v>0</v>
      </c>
      <c r="V94" s="94"/>
      <c r="W94" s="146">
        <f t="shared" si="241"/>
        <v>0</v>
      </c>
      <c r="X94" s="94"/>
      <c r="Y94" s="146">
        <f t="shared" si="242"/>
        <v>0</v>
      </c>
      <c r="Z94" s="94"/>
      <c r="AA94" s="146">
        <f t="shared" si="243"/>
        <v>0</v>
      </c>
      <c r="AB94" s="94"/>
      <c r="AC94" s="146">
        <f t="shared" si="244"/>
        <v>0</v>
      </c>
      <c r="AD94" s="94"/>
      <c r="AE94" s="146">
        <f t="shared" si="245"/>
        <v>0</v>
      </c>
      <c r="AF94" s="147">
        <f t="shared" si="370"/>
        <v>0</v>
      </c>
      <c r="AG94" s="146">
        <f t="shared" si="371"/>
        <v>0</v>
      </c>
      <c r="AH94" s="145"/>
      <c r="AI94" s="146">
        <f t="shared" si="248"/>
        <v>0</v>
      </c>
      <c r="AJ94" s="145"/>
      <c r="AK94" s="146">
        <f t="shared" si="250"/>
        <v>0</v>
      </c>
      <c r="AL94" s="145"/>
      <c r="AM94" s="146">
        <f t="shared" si="250"/>
        <v>0</v>
      </c>
      <c r="AN94" s="145"/>
      <c r="AO94" s="146">
        <f t="shared" si="251"/>
        <v>0</v>
      </c>
      <c r="AP94" s="145"/>
      <c r="AQ94" s="146">
        <f t="shared" si="252"/>
        <v>0</v>
      </c>
      <c r="AR94" s="145"/>
      <c r="AS94" s="146">
        <f t="shared" si="253"/>
        <v>0</v>
      </c>
      <c r="AT94" s="145"/>
      <c r="AU94" s="146">
        <f t="shared" si="254"/>
        <v>0</v>
      </c>
      <c r="AV94" s="145"/>
      <c r="AW94" s="146">
        <f t="shared" si="255"/>
        <v>0</v>
      </c>
      <c r="AX94" s="145"/>
      <c r="AY94" s="146">
        <f t="shared" si="256"/>
        <v>0</v>
      </c>
      <c r="AZ94" s="145"/>
      <c r="BA94" s="146">
        <f t="shared" si="257"/>
        <v>0</v>
      </c>
      <c r="BB94" s="145"/>
      <c r="BC94" s="146">
        <f t="shared" si="258"/>
        <v>0</v>
      </c>
      <c r="BD94" s="145"/>
      <c r="BE94" s="146">
        <f t="shared" si="259"/>
        <v>0</v>
      </c>
      <c r="BF94" s="147">
        <f t="shared" si="372"/>
        <v>0</v>
      </c>
      <c r="BG94" s="146">
        <f t="shared" si="372"/>
        <v>0</v>
      </c>
      <c r="BH94" s="99"/>
      <c r="BI94" s="100">
        <f t="shared" si="373"/>
        <v>0</v>
      </c>
      <c r="BJ94" s="99"/>
      <c r="BK94" s="100">
        <f t="shared" si="374"/>
        <v>0</v>
      </c>
      <c r="BL94" s="99"/>
      <c r="BM94" s="100">
        <f t="shared" si="375"/>
        <v>0</v>
      </c>
      <c r="BN94" s="99"/>
      <c r="BO94" s="100">
        <f t="shared" si="376"/>
        <v>0</v>
      </c>
      <c r="BP94" s="99"/>
      <c r="BQ94" s="100">
        <f t="shared" si="377"/>
        <v>0</v>
      </c>
      <c r="BR94" s="99"/>
      <c r="BS94" s="100">
        <f t="shared" si="378"/>
        <v>0</v>
      </c>
      <c r="BT94" s="99"/>
      <c r="BU94" s="100">
        <f t="shared" si="379"/>
        <v>0</v>
      </c>
      <c r="BV94" s="99"/>
      <c r="BW94" s="100">
        <f t="shared" si="380"/>
        <v>0</v>
      </c>
      <c r="BX94" s="99"/>
      <c r="BY94" s="100">
        <f t="shared" si="381"/>
        <v>0</v>
      </c>
      <c r="BZ94" s="99"/>
      <c r="CA94" s="100">
        <f t="shared" si="382"/>
        <v>0</v>
      </c>
      <c r="CB94" s="99"/>
      <c r="CC94" s="100">
        <f t="shared" si="383"/>
        <v>0</v>
      </c>
      <c r="CD94" s="99"/>
      <c r="CE94" s="100">
        <f t="shared" si="384"/>
        <v>0</v>
      </c>
      <c r="CF94" s="101">
        <f t="shared" si="385"/>
        <v>0</v>
      </c>
      <c r="CG94" s="100">
        <f t="shared" si="385"/>
        <v>0</v>
      </c>
    </row>
    <row r="95" spans="1:85" s="148" customFormat="1" ht="19.899999999999999" customHeight="1" x14ac:dyDescent="0.5">
      <c r="A95" s="94">
        <v>77</v>
      </c>
      <c r="B95" s="95" t="s">
        <v>142</v>
      </c>
      <c r="C95" s="95" t="s">
        <v>74</v>
      </c>
      <c r="D95" s="94">
        <f>RANK(BF95,$BF$4:$BF$147)</f>
        <v>19</v>
      </c>
      <c r="E95" s="94">
        <v>0.64</v>
      </c>
      <c r="F95" s="94" t="s">
        <v>85</v>
      </c>
      <c r="G95" s="94"/>
      <c r="H95" s="94"/>
      <c r="I95" s="146">
        <f t="shared" si="234"/>
        <v>0</v>
      </c>
      <c r="J95" s="94"/>
      <c r="K95" s="146">
        <f t="shared" si="235"/>
        <v>0</v>
      </c>
      <c r="L95" s="94"/>
      <c r="M95" s="146">
        <f t="shared" si="236"/>
        <v>0</v>
      </c>
      <c r="N95" s="94"/>
      <c r="O95" s="146">
        <f t="shared" si="237"/>
        <v>0</v>
      </c>
      <c r="P95" s="94"/>
      <c r="Q95" s="146">
        <f t="shared" si="238"/>
        <v>0</v>
      </c>
      <c r="R95" s="94"/>
      <c r="S95" s="146">
        <f t="shared" si="239"/>
        <v>0</v>
      </c>
      <c r="T95" s="94"/>
      <c r="U95" s="146">
        <f t="shared" si="240"/>
        <v>0</v>
      </c>
      <c r="V95" s="94"/>
      <c r="W95" s="146">
        <f t="shared" si="241"/>
        <v>0</v>
      </c>
      <c r="X95" s="94"/>
      <c r="Y95" s="146">
        <f t="shared" si="242"/>
        <v>0</v>
      </c>
      <c r="Z95" s="94"/>
      <c r="AA95" s="146">
        <f t="shared" si="243"/>
        <v>0</v>
      </c>
      <c r="AB95" s="94"/>
      <c r="AC95" s="146">
        <f t="shared" si="244"/>
        <v>0</v>
      </c>
      <c r="AD95" s="94"/>
      <c r="AE95" s="146">
        <f t="shared" si="245"/>
        <v>0</v>
      </c>
      <c r="AF95" s="147">
        <f t="shared" si="370"/>
        <v>0</v>
      </c>
      <c r="AG95" s="146">
        <f t="shared" si="371"/>
        <v>0</v>
      </c>
      <c r="AH95" s="145"/>
      <c r="AI95" s="146">
        <f t="shared" si="248"/>
        <v>0</v>
      </c>
      <c r="AJ95" s="145"/>
      <c r="AK95" s="146">
        <f t="shared" si="250"/>
        <v>0</v>
      </c>
      <c r="AL95" s="145"/>
      <c r="AM95" s="146">
        <f t="shared" si="250"/>
        <v>0</v>
      </c>
      <c r="AN95" s="145"/>
      <c r="AO95" s="146">
        <f t="shared" si="251"/>
        <v>0</v>
      </c>
      <c r="AP95" s="145"/>
      <c r="AQ95" s="146">
        <f t="shared" si="252"/>
        <v>0</v>
      </c>
      <c r="AR95" s="145"/>
      <c r="AS95" s="146">
        <f t="shared" si="253"/>
        <v>0</v>
      </c>
      <c r="AT95" s="145"/>
      <c r="AU95" s="146">
        <f t="shared" si="254"/>
        <v>0</v>
      </c>
      <c r="AV95" s="145"/>
      <c r="AW95" s="146">
        <f t="shared" si="255"/>
        <v>0</v>
      </c>
      <c r="AX95" s="145"/>
      <c r="AY95" s="146">
        <f t="shared" si="256"/>
        <v>0</v>
      </c>
      <c r="AZ95" s="145"/>
      <c r="BA95" s="146">
        <f t="shared" si="257"/>
        <v>0</v>
      </c>
      <c r="BB95" s="145"/>
      <c r="BC95" s="146">
        <f t="shared" si="258"/>
        <v>0</v>
      </c>
      <c r="BD95" s="145"/>
      <c r="BE95" s="146">
        <f t="shared" si="259"/>
        <v>0</v>
      </c>
      <c r="BF95" s="147">
        <f t="shared" si="372"/>
        <v>0</v>
      </c>
      <c r="BG95" s="146">
        <f t="shared" si="372"/>
        <v>0</v>
      </c>
      <c r="BH95" s="99"/>
      <c r="BI95" s="100">
        <f t="shared" si="373"/>
        <v>0</v>
      </c>
      <c r="BJ95" s="99"/>
      <c r="BK95" s="100">
        <f t="shared" si="374"/>
        <v>0</v>
      </c>
      <c r="BL95" s="99"/>
      <c r="BM95" s="100">
        <f t="shared" si="375"/>
        <v>0</v>
      </c>
      <c r="BN95" s="99"/>
      <c r="BO95" s="100">
        <f t="shared" si="376"/>
        <v>0</v>
      </c>
      <c r="BP95" s="99"/>
      <c r="BQ95" s="100">
        <f t="shared" si="377"/>
        <v>0</v>
      </c>
      <c r="BR95" s="99"/>
      <c r="BS95" s="100">
        <f t="shared" si="378"/>
        <v>0</v>
      </c>
      <c r="BT95" s="99"/>
      <c r="BU95" s="100">
        <f t="shared" si="379"/>
        <v>0</v>
      </c>
      <c r="BV95" s="99"/>
      <c r="BW95" s="100">
        <f t="shared" si="380"/>
        <v>0</v>
      </c>
      <c r="BX95" s="99"/>
      <c r="BY95" s="100">
        <f t="shared" si="381"/>
        <v>0</v>
      </c>
      <c r="BZ95" s="99"/>
      <c r="CA95" s="100">
        <f t="shared" si="382"/>
        <v>0</v>
      </c>
      <c r="CB95" s="99"/>
      <c r="CC95" s="100">
        <f t="shared" si="383"/>
        <v>0</v>
      </c>
      <c r="CD95" s="99"/>
      <c r="CE95" s="100">
        <f t="shared" si="384"/>
        <v>0</v>
      </c>
      <c r="CF95" s="101">
        <f t="shared" si="385"/>
        <v>0</v>
      </c>
      <c r="CG95" s="100">
        <f t="shared" si="385"/>
        <v>0</v>
      </c>
    </row>
    <row r="96" spans="1:85" s="148" customFormat="1" ht="19.899999999999999" customHeight="1" x14ac:dyDescent="0.5">
      <c r="A96" s="94"/>
      <c r="B96" s="95"/>
      <c r="C96" s="95"/>
      <c r="D96" s="94"/>
      <c r="E96" s="94"/>
      <c r="F96" s="94"/>
      <c r="G96" s="94"/>
      <c r="H96" s="94"/>
      <c r="I96" s="146"/>
      <c r="J96" s="94"/>
      <c r="K96" s="146"/>
      <c r="L96" s="94"/>
      <c r="M96" s="146"/>
      <c r="N96" s="94"/>
      <c r="O96" s="146"/>
      <c r="P96" s="94"/>
      <c r="Q96" s="146"/>
      <c r="R96" s="94"/>
      <c r="S96" s="146"/>
      <c r="T96" s="94"/>
      <c r="U96" s="146"/>
      <c r="V96" s="94"/>
      <c r="W96" s="146"/>
      <c r="X96" s="94"/>
      <c r="Y96" s="146"/>
      <c r="Z96" s="94"/>
      <c r="AA96" s="146"/>
      <c r="AB96" s="94"/>
      <c r="AC96" s="146"/>
      <c r="AD96" s="94"/>
      <c r="AE96" s="146"/>
      <c r="AF96" s="147"/>
      <c r="AG96" s="146"/>
      <c r="AH96" s="145"/>
      <c r="AI96" s="146"/>
      <c r="AJ96" s="145"/>
      <c r="AK96" s="146"/>
      <c r="AL96" s="145"/>
      <c r="AM96" s="146"/>
      <c r="AN96" s="145"/>
      <c r="AO96" s="146"/>
      <c r="AP96" s="145"/>
      <c r="AQ96" s="146"/>
      <c r="AR96" s="145"/>
      <c r="AS96" s="146"/>
      <c r="AT96" s="145"/>
      <c r="AU96" s="146"/>
      <c r="AV96" s="145"/>
      <c r="AW96" s="146"/>
      <c r="AX96" s="145"/>
      <c r="AY96" s="146"/>
      <c r="AZ96" s="145"/>
      <c r="BA96" s="146"/>
      <c r="BB96" s="145"/>
      <c r="BC96" s="146"/>
      <c r="BD96" s="145"/>
      <c r="BE96" s="146"/>
      <c r="BF96" s="147"/>
      <c r="BG96" s="146"/>
      <c r="BH96" s="99"/>
      <c r="BI96" s="100"/>
      <c r="BJ96" s="99"/>
      <c r="BK96" s="100"/>
      <c r="BL96" s="99"/>
      <c r="BM96" s="100"/>
      <c r="BN96" s="99"/>
      <c r="BO96" s="100"/>
      <c r="BP96" s="99"/>
      <c r="BQ96" s="100"/>
      <c r="BR96" s="99"/>
      <c r="BS96" s="100"/>
      <c r="BT96" s="99"/>
      <c r="BU96" s="100"/>
      <c r="BV96" s="99"/>
      <c r="BW96" s="100"/>
      <c r="BX96" s="99"/>
      <c r="BY96" s="100"/>
      <c r="BZ96" s="99"/>
      <c r="CA96" s="100"/>
      <c r="CB96" s="99"/>
      <c r="CC96" s="100"/>
      <c r="CD96" s="99"/>
      <c r="CE96" s="100"/>
      <c r="CF96" s="101">
        <f t="shared" si="385"/>
        <v>0</v>
      </c>
      <c r="CG96" s="100">
        <f t="shared" si="385"/>
        <v>0</v>
      </c>
    </row>
    <row r="97" spans="1:85" s="148" customFormat="1" ht="19.899999999999999" customHeight="1" x14ac:dyDescent="0.5">
      <c r="A97" s="94">
        <v>78</v>
      </c>
      <c r="B97" s="95" t="s">
        <v>143</v>
      </c>
      <c r="C97" s="95" t="s">
        <v>77</v>
      </c>
      <c r="D97" s="94">
        <v>14</v>
      </c>
      <c r="E97" s="94">
        <v>0.75</v>
      </c>
      <c r="F97" s="94"/>
      <c r="G97" s="94"/>
      <c r="H97" s="94"/>
      <c r="I97" s="146"/>
      <c r="J97" s="94"/>
      <c r="K97" s="146"/>
      <c r="L97" s="94"/>
      <c r="M97" s="146"/>
      <c r="N97" s="94"/>
      <c r="O97" s="146"/>
      <c r="P97" s="94"/>
      <c r="Q97" s="146"/>
      <c r="R97" s="94"/>
      <c r="S97" s="146"/>
      <c r="T97" s="94"/>
      <c r="U97" s="146"/>
      <c r="V97" s="94"/>
      <c r="W97" s="146"/>
      <c r="X97" s="94"/>
      <c r="Y97" s="146"/>
      <c r="Z97" s="94"/>
      <c r="AA97" s="146"/>
      <c r="AB97" s="94"/>
      <c r="AC97" s="146"/>
      <c r="AD97" s="94"/>
      <c r="AE97" s="146"/>
      <c r="AF97" s="147"/>
      <c r="AG97" s="146"/>
      <c r="AH97" s="145"/>
      <c r="AI97" s="146"/>
      <c r="AJ97" s="145"/>
      <c r="AK97" s="146"/>
      <c r="AL97" s="145"/>
      <c r="AM97" s="146"/>
      <c r="AN97" s="145"/>
      <c r="AO97" s="146"/>
      <c r="AP97" s="145"/>
      <c r="AQ97" s="146"/>
      <c r="AR97" s="145"/>
      <c r="AS97" s="146"/>
      <c r="AT97" s="145"/>
      <c r="AU97" s="146"/>
      <c r="AV97" s="145"/>
      <c r="AW97" s="146"/>
      <c r="AX97" s="145"/>
      <c r="AY97" s="146"/>
      <c r="AZ97" s="145"/>
      <c r="BA97" s="146"/>
      <c r="BB97" s="145"/>
      <c r="BC97" s="146"/>
      <c r="BD97" s="145"/>
      <c r="BE97" s="146"/>
      <c r="BF97" s="147"/>
      <c r="BG97" s="146"/>
      <c r="BH97" s="99"/>
      <c r="BI97" s="100"/>
      <c r="BJ97" s="99"/>
      <c r="BK97" s="100"/>
      <c r="BL97" s="99"/>
      <c r="BM97" s="100"/>
      <c r="BN97" s="99"/>
      <c r="BO97" s="100"/>
      <c r="BP97" s="99"/>
      <c r="BQ97" s="100"/>
      <c r="BR97" s="99"/>
      <c r="BS97" s="100"/>
      <c r="BT97" s="99"/>
      <c r="BU97" s="100"/>
      <c r="BV97" s="99"/>
      <c r="BW97" s="100"/>
      <c r="BX97" s="99"/>
      <c r="BY97" s="100"/>
      <c r="BZ97" s="99"/>
      <c r="CA97" s="100"/>
      <c r="CB97" s="99"/>
      <c r="CC97" s="100"/>
      <c r="CD97" s="99"/>
      <c r="CE97" s="100"/>
      <c r="CF97" s="101">
        <f t="shared" si="385"/>
        <v>0</v>
      </c>
      <c r="CG97" s="100">
        <f t="shared" si="385"/>
        <v>0</v>
      </c>
    </row>
    <row r="98" spans="1:85" s="148" customFormat="1" ht="19.899999999999999" customHeight="1" x14ac:dyDescent="0.5">
      <c r="A98" s="94">
        <v>79</v>
      </c>
      <c r="B98" s="95" t="s">
        <v>143</v>
      </c>
      <c r="C98" s="95" t="s">
        <v>74</v>
      </c>
      <c r="D98" s="94">
        <v>14</v>
      </c>
      <c r="E98" s="94">
        <v>0.6</v>
      </c>
      <c r="F98" s="94"/>
      <c r="G98" s="94"/>
      <c r="H98" s="94"/>
      <c r="I98" s="146"/>
      <c r="J98" s="94"/>
      <c r="K98" s="146"/>
      <c r="L98" s="94"/>
      <c r="M98" s="146"/>
      <c r="N98" s="94"/>
      <c r="O98" s="146"/>
      <c r="P98" s="94"/>
      <c r="Q98" s="146"/>
      <c r="R98" s="94"/>
      <c r="S98" s="146"/>
      <c r="T98" s="94"/>
      <c r="U98" s="146"/>
      <c r="V98" s="94"/>
      <c r="W98" s="146"/>
      <c r="X98" s="94"/>
      <c r="Y98" s="146"/>
      <c r="Z98" s="94"/>
      <c r="AA98" s="146"/>
      <c r="AB98" s="94"/>
      <c r="AC98" s="146"/>
      <c r="AD98" s="94"/>
      <c r="AE98" s="146"/>
      <c r="AF98" s="147"/>
      <c r="AG98" s="146"/>
      <c r="AH98" s="145"/>
      <c r="AI98" s="146"/>
      <c r="AJ98" s="145"/>
      <c r="AK98" s="146"/>
      <c r="AL98" s="145"/>
      <c r="AM98" s="146"/>
      <c r="AN98" s="145"/>
      <c r="AO98" s="146"/>
      <c r="AP98" s="145"/>
      <c r="AQ98" s="146"/>
      <c r="AR98" s="145"/>
      <c r="AS98" s="146"/>
      <c r="AT98" s="145"/>
      <c r="AU98" s="146"/>
      <c r="AV98" s="145"/>
      <c r="AW98" s="146"/>
      <c r="AX98" s="145"/>
      <c r="AY98" s="146"/>
      <c r="AZ98" s="145"/>
      <c r="BA98" s="146"/>
      <c r="BB98" s="145"/>
      <c r="BC98" s="146"/>
      <c r="BD98" s="145"/>
      <c r="BE98" s="146"/>
      <c r="BF98" s="147"/>
      <c r="BG98" s="146"/>
      <c r="BH98" s="99"/>
      <c r="BI98" s="100"/>
      <c r="BJ98" s="99"/>
      <c r="BK98" s="100"/>
      <c r="BL98" s="99"/>
      <c r="BM98" s="100"/>
      <c r="BN98" s="99"/>
      <c r="BO98" s="100"/>
      <c r="BP98" s="99"/>
      <c r="BQ98" s="100"/>
      <c r="BR98" s="99"/>
      <c r="BS98" s="100"/>
      <c r="BT98" s="99"/>
      <c r="BU98" s="100"/>
      <c r="BV98" s="99"/>
      <c r="BW98" s="100"/>
      <c r="BX98" s="99"/>
      <c r="BY98" s="100"/>
      <c r="BZ98" s="99"/>
      <c r="CA98" s="100"/>
      <c r="CB98" s="99"/>
      <c r="CC98" s="100"/>
      <c r="CD98" s="99"/>
      <c r="CE98" s="100"/>
      <c r="CF98" s="101">
        <f t="shared" si="385"/>
        <v>0</v>
      </c>
      <c r="CG98" s="100">
        <f t="shared" si="385"/>
        <v>0</v>
      </c>
    </row>
    <row r="99" spans="1:85" s="148" customFormat="1" ht="19.899999999999999" customHeight="1" x14ac:dyDescent="0.5">
      <c r="A99" s="94">
        <v>80</v>
      </c>
      <c r="B99" s="95" t="s">
        <v>143</v>
      </c>
      <c r="C99" s="95" t="s">
        <v>74</v>
      </c>
      <c r="D99" s="94">
        <v>14</v>
      </c>
      <c r="E99" s="94">
        <v>0.64</v>
      </c>
      <c r="F99" s="94" t="s">
        <v>85</v>
      </c>
      <c r="G99" s="94">
        <v>600</v>
      </c>
      <c r="H99" s="94"/>
      <c r="I99" s="146"/>
      <c r="J99" s="94"/>
      <c r="K99" s="146"/>
      <c r="L99" s="94"/>
      <c r="M99" s="146"/>
      <c r="N99" s="94"/>
      <c r="O99" s="146"/>
      <c r="P99" s="94"/>
      <c r="Q99" s="146"/>
      <c r="R99" s="94"/>
      <c r="S99" s="146"/>
      <c r="T99" s="94"/>
      <c r="U99" s="146"/>
      <c r="V99" s="94"/>
      <c r="W99" s="146"/>
      <c r="X99" s="94"/>
      <c r="Y99" s="146"/>
      <c r="Z99" s="94"/>
      <c r="AA99" s="146"/>
      <c r="AB99" s="94"/>
      <c r="AC99" s="146"/>
      <c r="AD99" s="94"/>
      <c r="AE99" s="146"/>
      <c r="AF99" s="147"/>
      <c r="AG99" s="146"/>
      <c r="AH99" s="145"/>
      <c r="AI99" s="146"/>
      <c r="AJ99" s="145"/>
      <c r="AK99" s="146"/>
      <c r="AL99" s="145"/>
      <c r="AM99" s="146"/>
      <c r="AN99" s="145"/>
      <c r="AO99" s="146"/>
      <c r="AP99" s="145"/>
      <c r="AQ99" s="146"/>
      <c r="AR99" s="145"/>
      <c r="AS99" s="146"/>
      <c r="AT99" s="145"/>
      <c r="AU99" s="146"/>
      <c r="AV99" s="145"/>
      <c r="AW99" s="146"/>
      <c r="AX99" s="145"/>
      <c r="AY99" s="146"/>
      <c r="AZ99" s="145"/>
      <c r="BA99" s="146"/>
      <c r="BB99" s="145"/>
      <c r="BC99" s="146"/>
      <c r="BD99" s="145"/>
      <c r="BE99" s="146"/>
      <c r="BF99" s="147"/>
      <c r="BG99" s="146"/>
      <c r="BH99" s="99"/>
      <c r="BI99" s="100"/>
      <c r="BJ99" s="99"/>
      <c r="BK99" s="100"/>
      <c r="BL99" s="99"/>
      <c r="BM99" s="100"/>
      <c r="BN99" s="99"/>
      <c r="BO99" s="100"/>
      <c r="BP99" s="99"/>
      <c r="BQ99" s="100"/>
      <c r="BR99" s="99"/>
      <c r="BS99" s="100"/>
      <c r="BT99" s="99"/>
      <c r="BU99" s="100"/>
      <c r="BV99" s="99"/>
      <c r="BW99" s="100"/>
      <c r="BX99" s="99"/>
      <c r="BY99" s="100"/>
      <c r="BZ99" s="99"/>
      <c r="CA99" s="100"/>
      <c r="CB99" s="99"/>
      <c r="CC99" s="100"/>
      <c r="CD99" s="99"/>
      <c r="CE99" s="100"/>
      <c r="CF99" s="101">
        <f t="shared" si="385"/>
        <v>0</v>
      </c>
      <c r="CG99" s="100">
        <f t="shared" si="385"/>
        <v>0</v>
      </c>
    </row>
    <row r="100" spans="1:85" s="148" customFormat="1" ht="19.899999999999999" customHeight="1" x14ac:dyDescent="0.5">
      <c r="A100" s="94"/>
      <c r="B100" s="95"/>
      <c r="C100" s="95"/>
      <c r="D100" s="94"/>
      <c r="E100" s="94"/>
      <c r="F100" s="94"/>
      <c r="G100" s="94"/>
      <c r="H100" s="94"/>
      <c r="I100" s="146"/>
      <c r="J100" s="94"/>
      <c r="K100" s="146"/>
      <c r="L100" s="94"/>
      <c r="M100" s="146"/>
      <c r="N100" s="94"/>
      <c r="O100" s="146"/>
      <c r="P100" s="94"/>
      <c r="Q100" s="146"/>
      <c r="R100" s="94"/>
      <c r="S100" s="146"/>
      <c r="T100" s="94"/>
      <c r="U100" s="146"/>
      <c r="V100" s="94"/>
      <c r="W100" s="146"/>
      <c r="X100" s="94"/>
      <c r="Y100" s="146"/>
      <c r="Z100" s="94"/>
      <c r="AA100" s="146"/>
      <c r="AB100" s="94"/>
      <c r="AC100" s="146"/>
      <c r="AD100" s="94"/>
      <c r="AE100" s="146"/>
      <c r="AF100" s="147"/>
      <c r="AG100" s="146"/>
      <c r="AH100" s="145"/>
      <c r="AI100" s="146"/>
      <c r="AJ100" s="145"/>
      <c r="AK100" s="146"/>
      <c r="AL100" s="145"/>
      <c r="AM100" s="146"/>
      <c r="AN100" s="145"/>
      <c r="AO100" s="146"/>
      <c r="AP100" s="145"/>
      <c r="AQ100" s="146"/>
      <c r="AR100" s="145"/>
      <c r="AS100" s="146"/>
      <c r="AT100" s="145"/>
      <c r="AU100" s="146"/>
      <c r="AV100" s="145"/>
      <c r="AW100" s="146"/>
      <c r="AX100" s="145"/>
      <c r="AY100" s="146"/>
      <c r="AZ100" s="145"/>
      <c r="BA100" s="146"/>
      <c r="BB100" s="145"/>
      <c r="BC100" s="146"/>
      <c r="BD100" s="145"/>
      <c r="BE100" s="146"/>
      <c r="BF100" s="147"/>
      <c r="BG100" s="146"/>
      <c r="BH100" s="99"/>
      <c r="BI100" s="100"/>
      <c r="BJ100" s="99"/>
      <c r="BK100" s="100"/>
      <c r="BL100" s="99"/>
      <c r="BM100" s="100"/>
      <c r="BN100" s="99"/>
      <c r="BO100" s="100"/>
      <c r="BP100" s="99"/>
      <c r="BQ100" s="100"/>
      <c r="BR100" s="99"/>
      <c r="BS100" s="100"/>
      <c r="BT100" s="99"/>
      <c r="BU100" s="100"/>
      <c r="BV100" s="99"/>
      <c r="BW100" s="100"/>
      <c r="BX100" s="99"/>
      <c r="BY100" s="100"/>
      <c r="BZ100" s="99"/>
      <c r="CA100" s="100"/>
      <c r="CB100" s="99"/>
      <c r="CC100" s="100"/>
      <c r="CD100" s="99"/>
      <c r="CE100" s="100"/>
      <c r="CF100" s="101">
        <f t="shared" si="385"/>
        <v>0</v>
      </c>
      <c r="CG100" s="100">
        <f t="shared" si="385"/>
        <v>0</v>
      </c>
    </row>
    <row r="101" spans="1:85" s="148" customFormat="1" ht="19.899999999999999" customHeight="1" x14ac:dyDescent="0.5">
      <c r="A101" s="94">
        <v>81</v>
      </c>
      <c r="B101" s="95" t="s">
        <v>144</v>
      </c>
      <c r="C101" s="95" t="s">
        <v>74</v>
      </c>
      <c r="D101" s="94">
        <v>14</v>
      </c>
      <c r="E101" s="94">
        <v>0.64</v>
      </c>
      <c r="F101" s="94" t="s">
        <v>145</v>
      </c>
      <c r="G101" s="94"/>
      <c r="H101" s="94"/>
      <c r="I101" s="146"/>
      <c r="J101" s="94"/>
      <c r="K101" s="146"/>
      <c r="L101" s="94"/>
      <c r="M101" s="146"/>
      <c r="N101" s="94"/>
      <c r="O101" s="146"/>
      <c r="P101" s="94"/>
      <c r="Q101" s="146"/>
      <c r="R101" s="94"/>
      <c r="S101" s="146"/>
      <c r="T101" s="94"/>
      <c r="U101" s="146"/>
      <c r="V101" s="94"/>
      <c r="W101" s="146"/>
      <c r="X101" s="94"/>
      <c r="Y101" s="146"/>
      <c r="Z101" s="94"/>
      <c r="AA101" s="146"/>
      <c r="AB101" s="94"/>
      <c r="AC101" s="146"/>
      <c r="AD101" s="94"/>
      <c r="AE101" s="146"/>
      <c r="AF101" s="147"/>
      <c r="AG101" s="146"/>
      <c r="AH101" s="145"/>
      <c r="AI101" s="146"/>
      <c r="AJ101" s="145"/>
      <c r="AK101" s="146"/>
      <c r="AL101" s="145"/>
      <c r="AM101" s="146"/>
      <c r="AN101" s="145"/>
      <c r="AO101" s="146"/>
      <c r="AP101" s="145"/>
      <c r="AQ101" s="146"/>
      <c r="AR101" s="145"/>
      <c r="AS101" s="146"/>
      <c r="AT101" s="145"/>
      <c r="AU101" s="146"/>
      <c r="AV101" s="145"/>
      <c r="AW101" s="146"/>
      <c r="AX101" s="145"/>
      <c r="AY101" s="146"/>
      <c r="AZ101" s="145"/>
      <c r="BA101" s="146"/>
      <c r="BB101" s="145"/>
      <c r="BC101" s="146"/>
      <c r="BD101" s="145"/>
      <c r="BE101" s="146"/>
      <c r="BF101" s="147"/>
      <c r="BG101" s="146"/>
      <c r="BH101" s="99"/>
      <c r="BI101" s="100"/>
      <c r="BJ101" s="99"/>
      <c r="BK101" s="100"/>
      <c r="BL101" s="99"/>
      <c r="BM101" s="100"/>
      <c r="BN101" s="99"/>
      <c r="BO101" s="100"/>
      <c r="BP101" s="99"/>
      <c r="BQ101" s="100"/>
      <c r="BR101" s="99"/>
      <c r="BS101" s="100"/>
      <c r="BT101" s="99"/>
      <c r="BU101" s="100"/>
      <c r="BV101" s="99"/>
      <c r="BW101" s="100"/>
      <c r="BX101" s="99"/>
      <c r="BY101" s="100"/>
      <c r="BZ101" s="99"/>
      <c r="CA101" s="100"/>
      <c r="CB101" s="99"/>
      <c r="CC101" s="100"/>
      <c r="CD101" s="99"/>
      <c r="CE101" s="100"/>
      <c r="CF101" s="101">
        <f t="shared" si="385"/>
        <v>0</v>
      </c>
      <c r="CG101" s="100">
        <f t="shared" si="385"/>
        <v>0</v>
      </c>
    </row>
    <row r="102" spans="1:85" s="148" customFormat="1" ht="19.899999999999999" customHeight="1" x14ac:dyDescent="0.5">
      <c r="A102" s="94">
        <v>82</v>
      </c>
      <c r="B102" s="95" t="s">
        <v>146</v>
      </c>
      <c r="C102" s="95" t="s">
        <v>77</v>
      </c>
      <c r="D102" s="94">
        <v>14</v>
      </c>
      <c r="E102" s="94">
        <v>1</v>
      </c>
      <c r="F102" s="94" t="s">
        <v>98</v>
      </c>
      <c r="G102" s="94"/>
      <c r="H102" s="94"/>
      <c r="I102" s="146"/>
      <c r="J102" s="94"/>
      <c r="K102" s="146"/>
      <c r="L102" s="94"/>
      <c r="M102" s="146"/>
      <c r="N102" s="94"/>
      <c r="O102" s="146"/>
      <c r="P102" s="94"/>
      <c r="Q102" s="146"/>
      <c r="R102" s="94"/>
      <c r="S102" s="146"/>
      <c r="T102" s="94"/>
      <c r="U102" s="146"/>
      <c r="V102" s="94"/>
      <c r="W102" s="146"/>
      <c r="X102" s="94"/>
      <c r="Y102" s="146"/>
      <c r="Z102" s="94"/>
      <c r="AA102" s="146"/>
      <c r="AB102" s="94"/>
      <c r="AC102" s="146"/>
      <c r="AD102" s="94"/>
      <c r="AE102" s="146"/>
      <c r="AF102" s="147"/>
      <c r="AG102" s="146"/>
      <c r="AH102" s="145"/>
      <c r="AI102" s="146"/>
      <c r="AJ102" s="145"/>
      <c r="AK102" s="146"/>
      <c r="AL102" s="145"/>
      <c r="AM102" s="146"/>
      <c r="AN102" s="145"/>
      <c r="AO102" s="146"/>
      <c r="AP102" s="145"/>
      <c r="AQ102" s="146"/>
      <c r="AR102" s="145"/>
      <c r="AS102" s="146"/>
      <c r="AT102" s="145"/>
      <c r="AU102" s="146"/>
      <c r="AV102" s="145"/>
      <c r="AW102" s="146"/>
      <c r="AX102" s="145"/>
      <c r="AY102" s="146"/>
      <c r="AZ102" s="145"/>
      <c r="BA102" s="146"/>
      <c r="BB102" s="145"/>
      <c r="BC102" s="146"/>
      <c r="BD102" s="145"/>
      <c r="BE102" s="146"/>
      <c r="BF102" s="147"/>
      <c r="BG102" s="146"/>
      <c r="BH102" s="99"/>
      <c r="BI102" s="100"/>
      <c r="BJ102" s="99"/>
      <c r="BK102" s="100"/>
      <c r="BL102" s="99"/>
      <c r="BM102" s="100"/>
      <c r="BN102" s="99"/>
      <c r="BO102" s="100"/>
      <c r="BP102" s="99"/>
      <c r="BQ102" s="100"/>
      <c r="BR102" s="99"/>
      <c r="BS102" s="100"/>
      <c r="BT102" s="99"/>
      <c r="BU102" s="100"/>
      <c r="BV102" s="99"/>
      <c r="BW102" s="100"/>
      <c r="BX102" s="99"/>
      <c r="BY102" s="100"/>
      <c r="BZ102" s="99"/>
      <c r="CA102" s="100"/>
      <c r="CB102" s="99"/>
      <c r="CC102" s="100"/>
      <c r="CD102" s="99"/>
      <c r="CE102" s="100"/>
      <c r="CF102" s="101">
        <f t="shared" si="385"/>
        <v>0</v>
      </c>
      <c r="CG102" s="100">
        <f t="shared" si="385"/>
        <v>0</v>
      </c>
    </row>
    <row r="103" spans="1:85" s="148" customFormat="1" ht="19.899999999999999" customHeight="1" x14ac:dyDescent="0.5">
      <c r="A103" s="94">
        <v>83</v>
      </c>
      <c r="B103" s="95" t="s">
        <v>146</v>
      </c>
      <c r="C103" s="95" t="s">
        <v>77</v>
      </c>
      <c r="D103" s="94">
        <v>14</v>
      </c>
      <c r="E103" s="94">
        <v>0.6</v>
      </c>
      <c r="F103" s="94" t="s">
        <v>98</v>
      </c>
      <c r="G103" s="94"/>
      <c r="H103" s="94"/>
      <c r="I103" s="146"/>
      <c r="J103" s="94"/>
      <c r="K103" s="146"/>
      <c r="L103" s="94"/>
      <c r="M103" s="146"/>
      <c r="N103" s="94"/>
      <c r="O103" s="146"/>
      <c r="P103" s="94"/>
      <c r="Q103" s="146"/>
      <c r="R103" s="94"/>
      <c r="S103" s="146"/>
      <c r="T103" s="94"/>
      <c r="U103" s="146"/>
      <c r="V103" s="94"/>
      <c r="W103" s="146"/>
      <c r="X103" s="94"/>
      <c r="Y103" s="146"/>
      <c r="Z103" s="94"/>
      <c r="AA103" s="146"/>
      <c r="AB103" s="94"/>
      <c r="AC103" s="146"/>
      <c r="AD103" s="94"/>
      <c r="AE103" s="146"/>
      <c r="AF103" s="147"/>
      <c r="AG103" s="146"/>
      <c r="AH103" s="145"/>
      <c r="AI103" s="146"/>
      <c r="AJ103" s="145"/>
      <c r="AK103" s="146"/>
      <c r="AL103" s="145"/>
      <c r="AM103" s="146"/>
      <c r="AN103" s="145"/>
      <c r="AO103" s="146"/>
      <c r="AP103" s="145"/>
      <c r="AQ103" s="146"/>
      <c r="AR103" s="145"/>
      <c r="AS103" s="146"/>
      <c r="AT103" s="145"/>
      <c r="AU103" s="146"/>
      <c r="AV103" s="145"/>
      <c r="AW103" s="146"/>
      <c r="AX103" s="145"/>
      <c r="AY103" s="146"/>
      <c r="AZ103" s="145"/>
      <c r="BA103" s="146"/>
      <c r="BB103" s="145"/>
      <c r="BC103" s="146"/>
      <c r="BD103" s="145"/>
      <c r="BE103" s="146"/>
      <c r="BF103" s="147"/>
      <c r="BG103" s="146"/>
      <c r="BH103" s="99"/>
      <c r="BI103" s="100"/>
      <c r="BJ103" s="99"/>
      <c r="BK103" s="100"/>
      <c r="BL103" s="99"/>
      <c r="BM103" s="100"/>
      <c r="BN103" s="99"/>
      <c r="BO103" s="100"/>
      <c r="BP103" s="99"/>
      <c r="BQ103" s="100"/>
      <c r="BR103" s="99"/>
      <c r="BS103" s="100"/>
      <c r="BT103" s="99"/>
      <c r="BU103" s="100"/>
      <c r="BV103" s="99"/>
      <c r="BW103" s="100"/>
      <c r="BX103" s="99"/>
      <c r="BY103" s="100"/>
      <c r="BZ103" s="99"/>
      <c r="CA103" s="100"/>
      <c r="CB103" s="99"/>
      <c r="CC103" s="100"/>
      <c r="CD103" s="99"/>
      <c r="CE103" s="100"/>
      <c r="CF103" s="101">
        <f t="shared" si="385"/>
        <v>0</v>
      </c>
      <c r="CG103" s="100">
        <f t="shared" si="385"/>
        <v>0</v>
      </c>
    </row>
    <row r="104" spans="1:85" s="148" customFormat="1" ht="19.899999999999999" customHeight="1" x14ac:dyDescent="0.5">
      <c r="A104" s="94"/>
      <c r="B104" s="95"/>
      <c r="C104" s="95"/>
      <c r="D104" s="94"/>
      <c r="E104" s="94"/>
      <c r="F104" s="94"/>
      <c r="G104" s="94"/>
      <c r="H104" s="94"/>
      <c r="I104" s="146"/>
      <c r="J104" s="94"/>
      <c r="K104" s="146"/>
      <c r="L104" s="94"/>
      <c r="M104" s="146"/>
      <c r="N104" s="94"/>
      <c r="O104" s="146"/>
      <c r="P104" s="94"/>
      <c r="Q104" s="146"/>
      <c r="R104" s="94"/>
      <c r="S104" s="146"/>
      <c r="T104" s="94"/>
      <c r="U104" s="146"/>
      <c r="V104" s="94"/>
      <c r="W104" s="146"/>
      <c r="X104" s="94"/>
      <c r="Y104" s="146"/>
      <c r="Z104" s="94"/>
      <c r="AA104" s="146"/>
      <c r="AB104" s="94"/>
      <c r="AC104" s="146"/>
      <c r="AD104" s="94"/>
      <c r="AE104" s="146"/>
      <c r="AF104" s="147"/>
      <c r="AG104" s="146"/>
      <c r="AH104" s="145"/>
      <c r="AI104" s="146"/>
      <c r="AJ104" s="145"/>
      <c r="AK104" s="146"/>
      <c r="AL104" s="145"/>
      <c r="AM104" s="146"/>
      <c r="AN104" s="145"/>
      <c r="AO104" s="146"/>
      <c r="AP104" s="145"/>
      <c r="AQ104" s="146"/>
      <c r="AR104" s="145"/>
      <c r="AS104" s="146"/>
      <c r="AT104" s="145"/>
      <c r="AU104" s="146"/>
      <c r="AV104" s="145"/>
      <c r="AW104" s="146"/>
      <c r="AX104" s="145"/>
      <c r="AY104" s="146"/>
      <c r="AZ104" s="145"/>
      <c r="BA104" s="146"/>
      <c r="BB104" s="145"/>
      <c r="BC104" s="146"/>
      <c r="BD104" s="145"/>
      <c r="BE104" s="146"/>
      <c r="BF104" s="147"/>
      <c r="BG104" s="146"/>
      <c r="BH104" s="99"/>
      <c r="BI104" s="100"/>
      <c r="BJ104" s="99"/>
      <c r="BK104" s="100"/>
      <c r="BL104" s="99"/>
      <c r="BM104" s="100"/>
      <c r="BN104" s="99"/>
      <c r="BO104" s="100"/>
      <c r="BP104" s="99"/>
      <c r="BQ104" s="100"/>
      <c r="BR104" s="99"/>
      <c r="BS104" s="100"/>
      <c r="BT104" s="99"/>
      <c r="BU104" s="100"/>
      <c r="BV104" s="99"/>
      <c r="BW104" s="100"/>
      <c r="BX104" s="99"/>
      <c r="BY104" s="100"/>
      <c r="BZ104" s="99"/>
      <c r="CA104" s="100"/>
      <c r="CB104" s="99"/>
      <c r="CC104" s="100"/>
      <c r="CD104" s="99"/>
      <c r="CE104" s="100"/>
      <c r="CF104" s="101">
        <f t="shared" si="385"/>
        <v>0</v>
      </c>
      <c r="CG104" s="100">
        <f t="shared" si="385"/>
        <v>0</v>
      </c>
    </row>
    <row r="105" spans="1:85" s="148" customFormat="1" ht="19.899999999999999" customHeight="1" x14ac:dyDescent="0.5">
      <c r="A105" s="94">
        <v>84</v>
      </c>
      <c r="B105" s="95" t="s">
        <v>147</v>
      </c>
      <c r="C105" s="95" t="s">
        <v>74</v>
      </c>
      <c r="D105" s="94">
        <v>14</v>
      </c>
      <c r="E105" s="94">
        <v>0.64</v>
      </c>
      <c r="F105" s="94" t="s">
        <v>85</v>
      </c>
      <c r="G105" s="94"/>
      <c r="H105" s="94"/>
      <c r="I105" s="146"/>
      <c r="J105" s="94"/>
      <c r="K105" s="146"/>
      <c r="L105" s="94"/>
      <c r="M105" s="146"/>
      <c r="N105" s="94"/>
      <c r="O105" s="146"/>
      <c r="P105" s="94"/>
      <c r="Q105" s="146"/>
      <c r="R105" s="94"/>
      <c r="S105" s="146"/>
      <c r="T105" s="94"/>
      <c r="U105" s="146"/>
      <c r="V105" s="94"/>
      <c r="W105" s="146"/>
      <c r="X105" s="94"/>
      <c r="Y105" s="146"/>
      <c r="Z105" s="94"/>
      <c r="AA105" s="146"/>
      <c r="AB105" s="94"/>
      <c r="AC105" s="146"/>
      <c r="AD105" s="94"/>
      <c r="AE105" s="146"/>
      <c r="AF105" s="147"/>
      <c r="AG105" s="146"/>
      <c r="AH105" s="145"/>
      <c r="AI105" s="146"/>
      <c r="AJ105" s="145"/>
      <c r="AK105" s="146"/>
      <c r="AL105" s="145"/>
      <c r="AM105" s="146"/>
      <c r="AN105" s="145"/>
      <c r="AO105" s="146"/>
      <c r="AP105" s="145"/>
      <c r="AQ105" s="146"/>
      <c r="AR105" s="145"/>
      <c r="AS105" s="146"/>
      <c r="AT105" s="145"/>
      <c r="AU105" s="146"/>
      <c r="AV105" s="145"/>
      <c r="AW105" s="146"/>
      <c r="AX105" s="145"/>
      <c r="AY105" s="146"/>
      <c r="AZ105" s="145"/>
      <c r="BA105" s="146"/>
      <c r="BB105" s="145"/>
      <c r="BC105" s="146"/>
      <c r="BD105" s="145"/>
      <c r="BE105" s="146"/>
      <c r="BF105" s="147"/>
      <c r="BG105" s="146"/>
      <c r="BH105" s="99"/>
      <c r="BI105" s="100"/>
      <c r="BJ105" s="99"/>
      <c r="BK105" s="100"/>
      <c r="BL105" s="99"/>
      <c r="BM105" s="100"/>
      <c r="BN105" s="99"/>
      <c r="BO105" s="100"/>
      <c r="BP105" s="99"/>
      <c r="BQ105" s="100"/>
      <c r="BR105" s="99"/>
      <c r="BS105" s="100"/>
      <c r="BT105" s="99"/>
      <c r="BU105" s="100"/>
      <c r="BV105" s="99"/>
      <c r="BW105" s="100"/>
      <c r="BX105" s="99"/>
      <c r="BY105" s="100"/>
      <c r="BZ105" s="99"/>
      <c r="CA105" s="100"/>
      <c r="CB105" s="99"/>
      <c r="CC105" s="100"/>
      <c r="CD105" s="99"/>
      <c r="CE105" s="100"/>
      <c r="CF105" s="101">
        <f t="shared" si="385"/>
        <v>0</v>
      </c>
      <c r="CG105" s="100">
        <f t="shared" si="385"/>
        <v>0</v>
      </c>
    </row>
    <row r="106" spans="1:85" s="148" customFormat="1" ht="19.899999999999999" customHeight="1" x14ac:dyDescent="0.5">
      <c r="A106" s="94">
        <v>85</v>
      </c>
      <c r="B106" s="95" t="s">
        <v>147</v>
      </c>
      <c r="C106" s="95" t="s">
        <v>77</v>
      </c>
      <c r="D106" s="94">
        <v>14</v>
      </c>
      <c r="E106" s="94">
        <v>0.6</v>
      </c>
      <c r="F106" s="94"/>
      <c r="G106" s="94"/>
      <c r="H106" s="94"/>
      <c r="I106" s="146"/>
      <c r="J106" s="94"/>
      <c r="K106" s="146"/>
      <c r="L106" s="94"/>
      <c r="M106" s="146"/>
      <c r="N106" s="94"/>
      <c r="O106" s="146"/>
      <c r="P106" s="94"/>
      <c r="Q106" s="146"/>
      <c r="R106" s="94"/>
      <c r="S106" s="146"/>
      <c r="T106" s="94"/>
      <c r="U106" s="146"/>
      <c r="V106" s="94"/>
      <c r="W106" s="146"/>
      <c r="X106" s="94"/>
      <c r="Y106" s="146"/>
      <c r="Z106" s="94"/>
      <c r="AA106" s="146"/>
      <c r="AB106" s="94"/>
      <c r="AC106" s="146"/>
      <c r="AD106" s="94"/>
      <c r="AE106" s="146"/>
      <c r="AF106" s="147"/>
      <c r="AG106" s="146"/>
      <c r="AH106" s="145"/>
      <c r="AI106" s="146"/>
      <c r="AJ106" s="145"/>
      <c r="AK106" s="146"/>
      <c r="AL106" s="145"/>
      <c r="AM106" s="146"/>
      <c r="AN106" s="145"/>
      <c r="AO106" s="146"/>
      <c r="AP106" s="145"/>
      <c r="AQ106" s="146"/>
      <c r="AR106" s="145"/>
      <c r="AS106" s="146"/>
      <c r="AT106" s="145"/>
      <c r="AU106" s="146"/>
      <c r="AV106" s="145"/>
      <c r="AW106" s="146"/>
      <c r="AX106" s="145"/>
      <c r="AY106" s="146"/>
      <c r="AZ106" s="145"/>
      <c r="BA106" s="146"/>
      <c r="BB106" s="145"/>
      <c r="BC106" s="146"/>
      <c r="BD106" s="145"/>
      <c r="BE106" s="146"/>
      <c r="BF106" s="147"/>
      <c r="BG106" s="146"/>
      <c r="BH106" s="99"/>
      <c r="BI106" s="100"/>
      <c r="BJ106" s="99"/>
      <c r="BK106" s="100"/>
      <c r="BL106" s="99"/>
      <c r="BM106" s="100"/>
      <c r="BN106" s="99"/>
      <c r="BO106" s="100"/>
      <c r="BP106" s="99"/>
      <c r="BQ106" s="100"/>
      <c r="BR106" s="99"/>
      <c r="BS106" s="100"/>
      <c r="BT106" s="99"/>
      <c r="BU106" s="100"/>
      <c r="BV106" s="99"/>
      <c r="BW106" s="100"/>
      <c r="BX106" s="99"/>
      <c r="BY106" s="100"/>
      <c r="BZ106" s="99"/>
      <c r="CA106" s="100"/>
      <c r="CB106" s="99"/>
      <c r="CC106" s="100"/>
      <c r="CD106" s="99"/>
      <c r="CE106" s="100"/>
      <c r="CF106" s="101">
        <f t="shared" si="385"/>
        <v>0</v>
      </c>
      <c r="CG106" s="100">
        <f t="shared" si="385"/>
        <v>0</v>
      </c>
    </row>
    <row r="107" spans="1:85" s="102" customFormat="1" ht="19.899999999999999" customHeight="1" x14ac:dyDescent="0.25">
      <c r="A107" s="94">
        <v>86</v>
      </c>
      <c r="B107" s="95" t="s">
        <v>147</v>
      </c>
      <c r="C107" s="95" t="s">
        <v>77</v>
      </c>
      <c r="D107" s="94"/>
      <c r="E107" s="94">
        <v>0.6</v>
      </c>
      <c r="F107" s="94" t="s">
        <v>98</v>
      </c>
      <c r="G107" s="94"/>
      <c r="H107" s="94"/>
      <c r="I107" s="100"/>
      <c r="J107" s="94"/>
      <c r="K107" s="100"/>
      <c r="L107" s="94"/>
      <c r="M107" s="100"/>
      <c r="N107" s="94"/>
      <c r="O107" s="100"/>
      <c r="P107" s="94"/>
      <c r="Q107" s="100"/>
      <c r="R107" s="94"/>
      <c r="S107" s="100"/>
      <c r="T107" s="94"/>
      <c r="U107" s="100"/>
      <c r="V107" s="94"/>
      <c r="W107" s="100"/>
      <c r="X107" s="94"/>
      <c r="Y107" s="100"/>
      <c r="Z107" s="94"/>
      <c r="AA107" s="100"/>
      <c r="AB107" s="94"/>
      <c r="AC107" s="100"/>
      <c r="AD107" s="94"/>
      <c r="AE107" s="100"/>
      <c r="AF107" s="101"/>
      <c r="AG107" s="100"/>
      <c r="AH107" s="99"/>
      <c r="AI107" s="100"/>
      <c r="AJ107" s="99"/>
      <c r="AK107" s="100"/>
      <c r="AL107" s="99"/>
      <c r="AM107" s="100"/>
      <c r="AN107" s="99"/>
      <c r="AO107" s="100"/>
      <c r="AP107" s="99"/>
      <c r="AQ107" s="100"/>
      <c r="AR107" s="99"/>
      <c r="AS107" s="100"/>
      <c r="AT107" s="99"/>
      <c r="AU107" s="100"/>
      <c r="AV107" s="99"/>
      <c r="AW107" s="100"/>
      <c r="AX107" s="99"/>
      <c r="AY107" s="100"/>
      <c r="AZ107" s="99"/>
      <c r="BA107" s="100"/>
      <c r="BB107" s="99"/>
      <c r="BC107" s="100"/>
      <c r="BD107" s="99"/>
      <c r="BE107" s="100"/>
      <c r="BF107" s="101"/>
      <c r="BG107" s="100"/>
      <c r="BH107" s="99"/>
      <c r="BI107" s="100"/>
      <c r="BJ107" s="99"/>
      <c r="BK107" s="100"/>
      <c r="BL107" s="99"/>
      <c r="BM107" s="100"/>
      <c r="BN107" s="99"/>
      <c r="BO107" s="100"/>
      <c r="BP107" s="99"/>
      <c r="BQ107" s="100"/>
      <c r="BR107" s="99"/>
      <c r="BS107" s="100"/>
      <c r="BT107" s="99"/>
      <c r="BU107" s="100"/>
      <c r="BV107" s="99"/>
      <c r="BW107" s="100"/>
      <c r="BX107" s="99"/>
      <c r="BY107" s="100"/>
      <c r="BZ107" s="99"/>
      <c r="CA107" s="100"/>
      <c r="CB107" s="99"/>
      <c r="CC107" s="100"/>
      <c r="CD107" s="99"/>
      <c r="CE107" s="100"/>
      <c r="CF107" s="101">
        <f t="shared" si="385"/>
        <v>0</v>
      </c>
      <c r="CG107" s="100">
        <f t="shared" si="385"/>
        <v>0</v>
      </c>
    </row>
    <row r="108" spans="1:85" s="148" customFormat="1" ht="19.899999999999999" customHeight="1" x14ac:dyDescent="0.5">
      <c r="A108" s="94"/>
      <c r="B108" s="95"/>
      <c r="C108" s="95"/>
      <c r="D108" s="94"/>
      <c r="E108" s="94"/>
      <c r="F108" s="94"/>
      <c r="G108" s="94"/>
      <c r="H108" s="94"/>
      <c r="I108" s="146"/>
      <c r="J108" s="94"/>
      <c r="K108" s="146"/>
      <c r="L108" s="94"/>
      <c r="M108" s="146"/>
      <c r="N108" s="94"/>
      <c r="O108" s="146"/>
      <c r="P108" s="94"/>
      <c r="Q108" s="146"/>
      <c r="R108" s="94"/>
      <c r="S108" s="146"/>
      <c r="T108" s="94"/>
      <c r="U108" s="146"/>
      <c r="V108" s="94"/>
      <c r="W108" s="146"/>
      <c r="X108" s="94"/>
      <c r="Y108" s="146"/>
      <c r="Z108" s="94"/>
      <c r="AA108" s="146"/>
      <c r="AB108" s="94"/>
      <c r="AC108" s="146"/>
      <c r="AD108" s="94"/>
      <c r="AE108" s="146"/>
      <c r="AF108" s="147"/>
      <c r="AG108" s="146"/>
      <c r="AH108" s="145"/>
      <c r="AI108" s="146"/>
      <c r="AJ108" s="145"/>
      <c r="AK108" s="146"/>
      <c r="AL108" s="145"/>
      <c r="AM108" s="146"/>
      <c r="AN108" s="145"/>
      <c r="AO108" s="146"/>
      <c r="AP108" s="145"/>
      <c r="AQ108" s="146"/>
      <c r="AR108" s="145"/>
      <c r="AS108" s="146"/>
      <c r="AT108" s="145"/>
      <c r="AU108" s="146"/>
      <c r="AV108" s="145"/>
      <c r="AW108" s="146"/>
      <c r="AX108" s="145"/>
      <c r="AY108" s="146"/>
      <c r="AZ108" s="145"/>
      <c r="BA108" s="146"/>
      <c r="BB108" s="145"/>
      <c r="BC108" s="146"/>
      <c r="BD108" s="145"/>
      <c r="BE108" s="146"/>
      <c r="BF108" s="147"/>
      <c r="BG108" s="146"/>
      <c r="BH108" s="99"/>
      <c r="BI108" s="100"/>
      <c r="BJ108" s="99"/>
      <c r="BK108" s="100"/>
      <c r="BL108" s="99"/>
      <c r="BM108" s="100"/>
      <c r="BN108" s="99"/>
      <c r="BO108" s="100"/>
      <c r="BP108" s="99"/>
      <c r="BQ108" s="100"/>
      <c r="BR108" s="99"/>
      <c r="BS108" s="100"/>
      <c r="BT108" s="99"/>
      <c r="BU108" s="100"/>
      <c r="BV108" s="99"/>
      <c r="BW108" s="100"/>
      <c r="BX108" s="99"/>
      <c r="BY108" s="100"/>
      <c r="BZ108" s="99"/>
      <c r="CA108" s="100"/>
      <c r="CB108" s="99"/>
      <c r="CC108" s="100"/>
      <c r="CD108" s="99"/>
      <c r="CE108" s="100"/>
      <c r="CF108" s="101">
        <f t="shared" si="385"/>
        <v>0</v>
      </c>
      <c r="CG108" s="100">
        <f t="shared" si="385"/>
        <v>0</v>
      </c>
    </row>
    <row r="109" spans="1:85" s="148" customFormat="1" ht="19.899999999999999" customHeight="1" x14ac:dyDescent="0.5">
      <c r="A109" s="94">
        <v>87</v>
      </c>
      <c r="B109" s="95" t="s">
        <v>148</v>
      </c>
      <c r="C109" s="95" t="s">
        <v>77</v>
      </c>
      <c r="D109" s="94">
        <v>14</v>
      </c>
      <c r="E109" s="94">
        <v>1</v>
      </c>
      <c r="F109" s="94"/>
      <c r="G109" s="94"/>
      <c r="H109" s="94"/>
      <c r="I109" s="146"/>
      <c r="J109" s="94"/>
      <c r="K109" s="146"/>
      <c r="L109" s="94"/>
      <c r="M109" s="146"/>
      <c r="N109" s="94"/>
      <c r="O109" s="146"/>
      <c r="P109" s="94"/>
      <c r="Q109" s="146"/>
      <c r="R109" s="94"/>
      <c r="S109" s="146"/>
      <c r="T109" s="94"/>
      <c r="U109" s="146"/>
      <c r="V109" s="94"/>
      <c r="W109" s="146"/>
      <c r="X109" s="94"/>
      <c r="Y109" s="146"/>
      <c r="Z109" s="94"/>
      <c r="AA109" s="146"/>
      <c r="AB109" s="94"/>
      <c r="AC109" s="146"/>
      <c r="AD109" s="94"/>
      <c r="AE109" s="146"/>
      <c r="AF109" s="147"/>
      <c r="AG109" s="146"/>
      <c r="AH109" s="145"/>
      <c r="AI109" s="146"/>
      <c r="AJ109" s="145"/>
      <c r="AK109" s="146"/>
      <c r="AL109" s="145"/>
      <c r="AM109" s="146"/>
      <c r="AN109" s="145"/>
      <c r="AO109" s="146"/>
      <c r="AP109" s="145"/>
      <c r="AQ109" s="146"/>
      <c r="AR109" s="145"/>
      <c r="AS109" s="146"/>
      <c r="AT109" s="145"/>
      <c r="AU109" s="146"/>
      <c r="AV109" s="145"/>
      <c r="AW109" s="146"/>
      <c r="AX109" s="145"/>
      <c r="AY109" s="146"/>
      <c r="AZ109" s="145"/>
      <c r="BA109" s="146"/>
      <c r="BB109" s="145"/>
      <c r="BC109" s="146"/>
      <c r="BD109" s="145"/>
      <c r="BE109" s="146"/>
      <c r="BF109" s="147"/>
      <c r="BG109" s="146"/>
      <c r="BH109" s="99"/>
      <c r="BI109" s="100"/>
      <c r="BJ109" s="99"/>
      <c r="BK109" s="100"/>
      <c r="BL109" s="99"/>
      <c r="BM109" s="100"/>
      <c r="BN109" s="99"/>
      <c r="BO109" s="100"/>
      <c r="BP109" s="99"/>
      <c r="BQ109" s="100"/>
      <c r="BR109" s="99"/>
      <c r="BS109" s="100"/>
      <c r="BT109" s="99"/>
      <c r="BU109" s="100"/>
      <c r="BV109" s="99"/>
      <c r="BW109" s="100"/>
      <c r="BX109" s="99"/>
      <c r="BY109" s="100"/>
      <c r="BZ109" s="99"/>
      <c r="CA109" s="100"/>
      <c r="CB109" s="99"/>
      <c r="CC109" s="100"/>
      <c r="CD109" s="99"/>
      <c r="CE109" s="100"/>
      <c r="CF109" s="101">
        <f t="shared" si="385"/>
        <v>0</v>
      </c>
      <c r="CG109" s="100">
        <f t="shared" si="385"/>
        <v>0</v>
      </c>
    </row>
    <row r="110" spans="1:85" s="148" customFormat="1" ht="19.899999999999999" customHeight="1" x14ac:dyDescent="0.5">
      <c r="A110" s="94">
        <v>88</v>
      </c>
      <c r="B110" s="95" t="s">
        <v>148</v>
      </c>
      <c r="C110" s="95" t="s">
        <v>74</v>
      </c>
      <c r="D110" s="94">
        <v>14</v>
      </c>
      <c r="E110" s="94">
        <v>0.64</v>
      </c>
      <c r="F110" s="94" t="s">
        <v>85</v>
      </c>
      <c r="G110" s="94"/>
      <c r="H110" s="94"/>
      <c r="I110" s="146"/>
      <c r="J110" s="94"/>
      <c r="K110" s="146"/>
      <c r="L110" s="94"/>
      <c r="M110" s="146"/>
      <c r="N110" s="94"/>
      <c r="O110" s="146"/>
      <c r="P110" s="94"/>
      <c r="Q110" s="146"/>
      <c r="R110" s="94"/>
      <c r="S110" s="146"/>
      <c r="T110" s="94"/>
      <c r="U110" s="146"/>
      <c r="V110" s="94"/>
      <c r="W110" s="146"/>
      <c r="X110" s="94"/>
      <c r="Y110" s="146"/>
      <c r="Z110" s="94"/>
      <c r="AA110" s="146"/>
      <c r="AB110" s="94"/>
      <c r="AC110" s="146"/>
      <c r="AD110" s="94"/>
      <c r="AE110" s="146"/>
      <c r="AF110" s="147"/>
      <c r="AG110" s="146"/>
      <c r="AH110" s="145"/>
      <c r="AI110" s="146"/>
      <c r="AJ110" s="145"/>
      <c r="AK110" s="146"/>
      <c r="AL110" s="145"/>
      <c r="AM110" s="146"/>
      <c r="AN110" s="145"/>
      <c r="AO110" s="146"/>
      <c r="AP110" s="145"/>
      <c r="AQ110" s="146"/>
      <c r="AR110" s="145"/>
      <c r="AS110" s="146"/>
      <c r="AT110" s="145"/>
      <c r="AU110" s="146"/>
      <c r="AV110" s="145"/>
      <c r="AW110" s="146"/>
      <c r="AX110" s="145"/>
      <c r="AY110" s="146"/>
      <c r="AZ110" s="145"/>
      <c r="BA110" s="146"/>
      <c r="BB110" s="145"/>
      <c r="BC110" s="146"/>
      <c r="BD110" s="145"/>
      <c r="BE110" s="146"/>
      <c r="BF110" s="147"/>
      <c r="BG110" s="146"/>
      <c r="BH110" s="99"/>
      <c r="BI110" s="100"/>
      <c r="BJ110" s="99"/>
      <c r="BK110" s="100"/>
      <c r="BL110" s="99"/>
      <c r="BM110" s="100"/>
      <c r="BN110" s="99"/>
      <c r="BO110" s="100"/>
      <c r="BP110" s="99"/>
      <c r="BQ110" s="100"/>
      <c r="BR110" s="99"/>
      <c r="BS110" s="100"/>
      <c r="BT110" s="99"/>
      <c r="BU110" s="100"/>
      <c r="BV110" s="99"/>
      <c r="BW110" s="100"/>
      <c r="BX110" s="99"/>
      <c r="BY110" s="100"/>
      <c r="BZ110" s="99"/>
      <c r="CA110" s="100"/>
      <c r="CB110" s="99"/>
      <c r="CC110" s="100"/>
      <c r="CD110" s="99"/>
      <c r="CE110" s="100"/>
      <c r="CF110" s="101">
        <f t="shared" si="385"/>
        <v>0</v>
      </c>
      <c r="CG110" s="100">
        <f t="shared" si="385"/>
        <v>0</v>
      </c>
    </row>
    <row r="111" spans="1:85" s="102" customFormat="1" ht="19.899999999999999" customHeight="1" x14ac:dyDescent="0.25">
      <c r="A111" s="94">
        <v>89</v>
      </c>
      <c r="B111" s="95" t="s">
        <v>148</v>
      </c>
      <c r="C111" s="95" t="s">
        <v>74</v>
      </c>
      <c r="D111" s="94"/>
      <c r="E111" s="94">
        <v>0.64</v>
      </c>
      <c r="F111" s="94" t="s">
        <v>85</v>
      </c>
      <c r="G111" s="94"/>
      <c r="H111" s="94"/>
      <c r="I111" s="100"/>
      <c r="J111" s="94"/>
      <c r="K111" s="100"/>
      <c r="L111" s="94"/>
      <c r="M111" s="100"/>
      <c r="N111" s="94"/>
      <c r="O111" s="100"/>
      <c r="P111" s="94"/>
      <c r="Q111" s="100"/>
      <c r="R111" s="94"/>
      <c r="S111" s="100"/>
      <c r="T111" s="94"/>
      <c r="U111" s="100"/>
      <c r="V111" s="94"/>
      <c r="W111" s="100"/>
      <c r="X111" s="94"/>
      <c r="Y111" s="100"/>
      <c r="Z111" s="94"/>
      <c r="AA111" s="100"/>
      <c r="AB111" s="94"/>
      <c r="AC111" s="100"/>
      <c r="AD111" s="94"/>
      <c r="AE111" s="100"/>
      <c r="AF111" s="101"/>
      <c r="AG111" s="100"/>
      <c r="AH111" s="99"/>
      <c r="AI111" s="100"/>
      <c r="AJ111" s="99"/>
      <c r="AK111" s="100"/>
      <c r="AL111" s="99"/>
      <c r="AM111" s="100"/>
      <c r="AN111" s="99"/>
      <c r="AO111" s="100"/>
      <c r="AP111" s="99"/>
      <c r="AQ111" s="100"/>
      <c r="AR111" s="99"/>
      <c r="AS111" s="100"/>
      <c r="AT111" s="99"/>
      <c r="AU111" s="100"/>
      <c r="AV111" s="99"/>
      <c r="AW111" s="100"/>
      <c r="AX111" s="99"/>
      <c r="AY111" s="100"/>
      <c r="AZ111" s="99"/>
      <c r="BA111" s="100"/>
      <c r="BB111" s="99"/>
      <c r="BC111" s="100"/>
      <c r="BD111" s="99"/>
      <c r="BE111" s="100"/>
      <c r="BF111" s="101"/>
      <c r="BG111" s="100"/>
      <c r="BH111" s="99"/>
      <c r="BI111" s="100"/>
      <c r="BJ111" s="99"/>
      <c r="BK111" s="100"/>
      <c r="BL111" s="99"/>
      <c r="BM111" s="100"/>
      <c r="BN111" s="99"/>
      <c r="BO111" s="100"/>
      <c r="BP111" s="99"/>
      <c r="BQ111" s="100"/>
      <c r="BR111" s="99"/>
      <c r="BS111" s="100"/>
      <c r="BT111" s="99"/>
      <c r="BU111" s="100"/>
      <c r="BV111" s="99"/>
      <c r="BW111" s="100"/>
      <c r="BX111" s="99"/>
      <c r="BY111" s="100"/>
      <c r="BZ111" s="99"/>
      <c r="CA111" s="100"/>
      <c r="CB111" s="99"/>
      <c r="CC111" s="100"/>
      <c r="CD111" s="99"/>
      <c r="CE111" s="100"/>
      <c r="CF111" s="101">
        <f t="shared" si="385"/>
        <v>0</v>
      </c>
      <c r="CG111" s="100">
        <f t="shared" si="385"/>
        <v>0</v>
      </c>
    </row>
    <row r="112" spans="1:85" s="148" customFormat="1" ht="19.899999999999999" customHeight="1" x14ac:dyDescent="0.5">
      <c r="A112" s="94"/>
      <c r="B112" s="95"/>
      <c r="C112" s="95"/>
      <c r="D112" s="94"/>
      <c r="E112" s="94"/>
      <c r="F112" s="94"/>
      <c r="G112" s="94"/>
      <c r="H112" s="94"/>
      <c r="I112" s="146"/>
      <c r="J112" s="94"/>
      <c r="K112" s="146"/>
      <c r="L112" s="94"/>
      <c r="M112" s="146"/>
      <c r="N112" s="94"/>
      <c r="O112" s="146"/>
      <c r="P112" s="94"/>
      <c r="Q112" s="146"/>
      <c r="R112" s="94"/>
      <c r="S112" s="146"/>
      <c r="T112" s="94"/>
      <c r="U112" s="146"/>
      <c r="V112" s="94"/>
      <c r="W112" s="146"/>
      <c r="X112" s="94"/>
      <c r="Y112" s="146"/>
      <c r="Z112" s="94"/>
      <c r="AA112" s="146"/>
      <c r="AB112" s="94"/>
      <c r="AC112" s="146"/>
      <c r="AD112" s="94"/>
      <c r="AE112" s="146"/>
      <c r="AF112" s="147"/>
      <c r="AG112" s="146"/>
      <c r="AH112" s="145"/>
      <c r="AI112" s="146"/>
      <c r="AJ112" s="145"/>
      <c r="AK112" s="146"/>
      <c r="AL112" s="145"/>
      <c r="AM112" s="146"/>
      <c r="AN112" s="145"/>
      <c r="AO112" s="146"/>
      <c r="AP112" s="145"/>
      <c r="AQ112" s="146"/>
      <c r="AR112" s="145"/>
      <c r="AS112" s="146"/>
      <c r="AT112" s="145"/>
      <c r="AU112" s="146"/>
      <c r="AV112" s="145"/>
      <c r="AW112" s="146"/>
      <c r="AX112" s="145"/>
      <c r="AY112" s="146"/>
      <c r="AZ112" s="145"/>
      <c r="BA112" s="146"/>
      <c r="BB112" s="145"/>
      <c r="BC112" s="146"/>
      <c r="BD112" s="145"/>
      <c r="BE112" s="146"/>
      <c r="BF112" s="147"/>
      <c r="BG112" s="146"/>
      <c r="BH112" s="99"/>
      <c r="BI112" s="100"/>
      <c r="BJ112" s="99"/>
      <c r="BK112" s="100"/>
      <c r="BL112" s="99"/>
      <c r="BM112" s="100"/>
      <c r="BN112" s="99"/>
      <c r="BO112" s="100"/>
      <c r="BP112" s="99"/>
      <c r="BQ112" s="100"/>
      <c r="BR112" s="99"/>
      <c r="BS112" s="100"/>
      <c r="BT112" s="99"/>
      <c r="BU112" s="100"/>
      <c r="BV112" s="99"/>
      <c r="BW112" s="100"/>
      <c r="BX112" s="99"/>
      <c r="BY112" s="100"/>
      <c r="BZ112" s="99"/>
      <c r="CA112" s="100"/>
      <c r="CB112" s="99"/>
      <c r="CC112" s="100"/>
      <c r="CD112" s="99"/>
      <c r="CE112" s="100"/>
      <c r="CF112" s="101">
        <f t="shared" si="385"/>
        <v>0</v>
      </c>
      <c r="CG112" s="100">
        <f t="shared" si="385"/>
        <v>0</v>
      </c>
    </row>
    <row r="113" spans="1:85" s="148" customFormat="1" ht="19.899999999999999" customHeight="1" x14ac:dyDescent="0.5">
      <c r="A113" s="94">
        <v>90</v>
      </c>
      <c r="B113" s="95" t="s">
        <v>149</v>
      </c>
      <c r="C113" s="95" t="s">
        <v>74</v>
      </c>
      <c r="D113" s="94">
        <f>RANK(BF113,$BF$4:$BF$147)</f>
        <v>18</v>
      </c>
      <c r="E113" s="94">
        <v>0.7</v>
      </c>
      <c r="F113" s="94" t="s">
        <v>75</v>
      </c>
      <c r="G113" s="94">
        <v>3600</v>
      </c>
      <c r="H113" s="94"/>
      <c r="I113" s="152">
        <f t="shared" ref="I113:I114" si="386">H113*$E113</f>
        <v>0</v>
      </c>
      <c r="J113" s="94"/>
      <c r="K113" s="152">
        <f t="shared" ref="K113:K114" si="387">J113*$E113</f>
        <v>0</v>
      </c>
      <c r="L113" s="94">
        <v>24</v>
      </c>
      <c r="M113" s="143">
        <f t="shared" ref="M113:M114" si="388">L113*$E113</f>
        <v>16.799999999999997</v>
      </c>
      <c r="N113" s="94"/>
      <c r="O113" s="152">
        <f t="shared" ref="O113:O114" si="389">N113*$E113</f>
        <v>0</v>
      </c>
      <c r="P113" s="94"/>
      <c r="Q113" s="152">
        <f t="shared" ref="Q113:Q114" si="390">P113*$E113</f>
        <v>0</v>
      </c>
      <c r="R113" s="94"/>
      <c r="S113" s="152">
        <f t="shared" ref="S113:S114" si="391">R113*$E113</f>
        <v>0</v>
      </c>
      <c r="T113" s="94"/>
      <c r="U113" s="152">
        <f t="shared" ref="U113:U114" si="392">T113*$E113</f>
        <v>0</v>
      </c>
      <c r="V113" s="94"/>
      <c r="W113" s="152">
        <f t="shared" ref="W113:W114" si="393">V113*$E113</f>
        <v>0</v>
      </c>
      <c r="X113" s="94">
        <v>36</v>
      </c>
      <c r="Y113" s="143">
        <f t="shared" ref="Y113:Y114" si="394">X113*$E113</f>
        <v>25.2</v>
      </c>
      <c r="Z113" s="94"/>
      <c r="AA113" s="152">
        <f t="shared" ref="AA113:AA114" si="395">Z113*$E113</f>
        <v>0</v>
      </c>
      <c r="AB113" s="94"/>
      <c r="AC113" s="152">
        <f t="shared" ref="AC113:AC114" si="396">AB113*$E113</f>
        <v>0</v>
      </c>
      <c r="AD113" s="94">
        <v>6</v>
      </c>
      <c r="AE113" s="143">
        <f t="shared" ref="AE113:AE114" si="397">AD113*$E113</f>
        <v>4.1999999999999993</v>
      </c>
      <c r="AF113" s="147">
        <f>SUM(H113,J113,L113,N113,P113,R113,T113,V113,X113,Z113,AB113,AD113)</f>
        <v>66</v>
      </c>
      <c r="AG113" s="146">
        <f>SUM(I113,K113,M113,O113,Q113,S113,U113,W113,Y113,AA113,AC113,AE113)</f>
        <v>46.2</v>
      </c>
      <c r="AH113" s="142"/>
      <c r="AI113" s="152">
        <f t="shared" ref="AI113:AI114" si="398">AH113*$E113</f>
        <v>0</v>
      </c>
      <c r="AJ113" s="144">
        <v>7</v>
      </c>
      <c r="AK113" s="143">
        <f t="shared" ref="AK113:AK114" si="399">AJ113*$E113</f>
        <v>4.8999999999999995</v>
      </c>
      <c r="AL113" s="145"/>
      <c r="AM113" s="146">
        <f>AL113*$E113</f>
        <v>0</v>
      </c>
      <c r="AN113" s="145"/>
      <c r="AO113" s="146">
        <f>AN113*$E113</f>
        <v>0</v>
      </c>
      <c r="AP113" s="145"/>
      <c r="AQ113" s="146">
        <f>AP113*$E113</f>
        <v>0</v>
      </c>
      <c r="AR113" s="145"/>
      <c r="AS113" s="146">
        <f>AR113*$E113</f>
        <v>0</v>
      </c>
      <c r="AT113" s="145"/>
      <c r="AU113" s="146">
        <f>AT113*$E113</f>
        <v>0</v>
      </c>
      <c r="AV113" s="145"/>
      <c r="AW113" s="146">
        <f>AV113*$E113</f>
        <v>0</v>
      </c>
      <c r="AX113" s="145"/>
      <c r="AY113" s="146">
        <f>AX113*$E113</f>
        <v>0</v>
      </c>
      <c r="AZ113" s="145"/>
      <c r="BA113" s="146">
        <f>AZ113*$E113</f>
        <v>0</v>
      </c>
      <c r="BB113" s="145"/>
      <c r="BC113" s="146">
        <f>BB113*$E113</f>
        <v>0</v>
      </c>
      <c r="BD113" s="145"/>
      <c r="BE113" s="146">
        <f>BD113*$E113</f>
        <v>0</v>
      </c>
      <c r="BF113" s="147">
        <f>SUM(AH113,AJ113,AL113,AN113,AP113,AR113,AT113,AV113,AX113,AZ113,BB113,BD113)</f>
        <v>7</v>
      </c>
      <c r="BG113" s="146">
        <f>SUM(AI113,AK113,AM113,AO113,AQ113,AS113,AU113,AW113,AY113,BA113,BC113,BE113)</f>
        <v>4.8999999999999995</v>
      </c>
      <c r="BH113" s="96"/>
      <c r="BI113" s="104">
        <f t="shared" ref="BI113:BI114" si="400">BH113*$E113</f>
        <v>0</v>
      </c>
      <c r="BJ113" s="98"/>
      <c r="BK113" s="100">
        <f t="shared" si="221"/>
        <v>0</v>
      </c>
      <c r="BL113" s="99"/>
      <c r="BM113" s="100">
        <f>BL113*$E113</f>
        <v>0</v>
      </c>
      <c r="BN113" s="99"/>
      <c r="BO113" s="100">
        <f>BN113*$E113</f>
        <v>0</v>
      </c>
      <c r="BP113" s="99"/>
      <c r="BQ113" s="100">
        <f>BP113*$E113</f>
        <v>0</v>
      </c>
      <c r="BR113" s="99"/>
      <c r="BS113" s="100">
        <f>BR113*$E113</f>
        <v>0</v>
      </c>
      <c r="BT113" s="99"/>
      <c r="BU113" s="100">
        <f>BT113*$E113</f>
        <v>0</v>
      </c>
      <c r="BV113" s="99"/>
      <c r="BW113" s="100">
        <f>BV113*$E113</f>
        <v>0</v>
      </c>
      <c r="BX113" s="99"/>
      <c r="BY113" s="100">
        <f>BX113*$E113</f>
        <v>0</v>
      </c>
      <c r="BZ113" s="99"/>
      <c r="CA113" s="100">
        <f>BZ113*$E113</f>
        <v>0</v>
      </c>
      <c r="CB113" s="99"/>
      <c r="CC113" s="100">
        <f>CB113*$E113</f>
        <v>0</v>
      </c>
      <c r="CD113" s="99"/>
      <c r="CE113" s="100">
        <f>CD113*$E113</f>
        <v>0</v>
      </c>
      <c r="CF113" s="101">
        <f t="shared" si="385"/>
        <v>0</v>
      </c>
      <c r="CG113" s="100">
        <f t="shared" si="385"/>
        <v>0</v>
      </c>
    </row>
    <row r="114" spans="1:85" s="148" customFormat="1" ht="19.899999999999999" customHeight="1" x14ac:dyDescent="0.5">
      <c r="A114" s="94">
        <v>91</v>
      </c>
      <c r="B114" s="95" t="s">
        <v>150</v>
      </c>
      <c r="C114" s="95" t="s">
        <v>74</v>
      </c>
      <c r="D114" s="94">
        <f>RANK(BF114,$BF$4:$BF$147)</f>
        <v>16</v>
      </c>
      <c r="E114" s="94">
        <v>0.35</v>
      </c>
      <c r="F114" s="94" t="s">
        <v>83</v>
      </c>
      <c r="G114" s="94">
        <v>2100</v>
      </c>
      <c r="H114" s="94"/>
      <c r="I114" s="152">
        <f t="shared" si="386"/>
        <v>0</v>
      </c>
      <c r="J114" s="94"/>
      <c r="K114" s="152">
        <f t="shared" si="387"/>
        <v>0</v>
      </c>
      <c r="L114" s="94">
        <v>72</v>
      </c>
      <c r="M114" s="143">
        <f t="shared" si="388"/>
        <v>25.2</v>
      </c>
      <c r="N114" s="94">
        <v>96</v>
      </c>
      <c r="O114" s="143">
        <f t="shared" si="389"/>
        <v>33.599999999999994</v>
      </c>
      <c r="P114" s="94"/>
      <c r="Q114" s="152">
        <f t="shared" si="390"/>
        <v>0</v>
      </c>
      <c r="R114" s="94">
        <v>24</v>
      </c>
      <c r="S114" s="143">
        <f t="shared" si="391"/>
        <v>8.3999999999999986</v>
      </c>
      <c r="T114" s="94">
        <v>24</v>
      </c>
      <c r="U114" s="143">
        <f t="shared" si="392"/>
        <v>8.3999999999999986</v>
      </c>
      <c r="V114" s="94">
        <v>300</v>
      </c>
      <c r="W114" s="143">
        <f t="shared" si="393"/>
        <v>105</v>
      </c>
      <c r="X114" s="94"/>
      <c r="Y114" s="152">
        <f t="shared" si="394"/>
        <v>0</v>
      </c>
      <c r="Z114" s="94"/>
      <c r="AA114" s="152">
        <f t="shared" si="395"/>
        <v>0</v>
      </c>
      <c r="AB114" s="94"/>
      <c r="AC114" s="152">
        <f t="shared" si="396"/>
        <v>0</v>
      </c>
      <c r="AD114" s="94">
        <v>6</v>
      </c>
      <c r="AE114" s="143">
        <f t="shared" si="397"/>
        <v>2.0999999999999996</v>
      </c>
      <c r="AF114" s="147">
        <f>SUM(H114,J114,L114,N114,P114,R114,T114,V114,X114,Z114,AB114,AD114)</f>
        <v>522</v>
      </c>
      <c r="AG114" s="146">
        <f>SUM(I114,K114,M114,O114,Q114,S114,U114,W114,Y114,AA114,AC114,AE114)</f>
        <v>182.7</v>
      </c>
      <c r="AH114" s="142"/>
      <c r="AI114" s="152">
        <f t="shared" si="398"/>
        <v>0</v>
      </c>
      <c r="AJ114" s="144">
        <v>72</v>
      </c>
      <c r="AK114" s="143">
        <f t="shared" si="399"/>
        <v>25.2</v>
      </c>
      <c r="AL114" s="145"/>
      <c r="AM114" s="146">
        <f>AL114*$E114</f>
        <v>0</v>
      </c>
      <c r="AN114" s="145"/>
      <c r="AO114" s="146">
        <f>AN114*$E114</f>
        <v>0</v>
      </c>
      <c r="AP114" s="145"/>
      <c r="AQ114" s="146">
        <f>AP114*$E114</f>
        <v>0</v>
      </c>
      <c r="AR114" s="145"/>
      <c r="AS114" s="146">
        <f>AR114*$E114</f>
        <v>0</v>
      </c>
      <c r="AT114" s="145"/>
      <c r="AU114" s="146">
        <f>AT114*$E114</f>
        <v>0</v>
      </c>
      <c r="AV114" s="145"/>
      <c r="AW114" s="146">
        <f>AV114*$E114</f>
        <v>0</v>
      </c>
      <c r="AX114" s="145"/>
      <c r="AY114" s="146">
        <f>AX114*$E114</f>
        <v>0</v>
      </c>
      <c r="AZ114" s="145"/>
      <c r="BA114" s="146">
        <f>AZ114*$E114</f>
        <v>0</v>
      </c>
      <c r="BB114" s="145"/>
      <c r="BC114" s="146">
        <f>BB114*$E114</f>
        <v>0</v>
      </c>
      <c r="BD114" s="145">
        <v>24</v>
      </c>
      <c r="BE114" s="146">
        <f>BD114*$E114</f>
        <v>8.3999999999999986</v>
      </c>
      <c r="BF114" s="147">
        <f>SUM(AH114,AJ114,AL114,AN114,AP114,AR114,AT114,AV114,AX114,AZ114,BB114,BD114)</f>
        <v>96</v>
      </c>
      <c r="BG114" s="146">
        <f>SUM(AI114,AK114,AM114,AO114,AQ114,AS114,AU114,AW114,AY114,BA114,BC114,BE114)</f>
        <v>33.599999999999994</v>
      </c>
      <c r="BH114" s="96"/>
      <c r="BI114" s="97">
        <f t="shared" si="400"/>
        <v>0</v>
      </c>
      <c r="BJ114" s="98">
        <v>24</v>
      </c>
      <c r="BK114" s="100">
        <f t="shared" si="221"/>
        <v>8.3999999999999986</v>
      </c>
      <c r="BL114" s="99"/>
      <c r="BM114" s="100">
        <f>BL114*$E114</f>
        <v>0</v>
      </c>
      <c r="BN114" s="99"/>
      <c r="BO114" s="100">
        <f>BN114*$E114</f>
        <v>0</v>
      </c>
      <c r="BP114" s="99"/>
      <c r="BQ114" s="100">
        <f>BP114*$E114</f>
        <v>0</v>
      </c>
      <c r="BR114" s="99"/>
      <c r="BS114" s="100">
        <f>BR114*$E114</f>
        <v>0</v>
      </c>
      <c r="BT114" s="99"/>
      <c r="BU114" s="100">
        <f>BT114*$E114</f>
        <v>0</v>
      </c>
      <c r="BV114" s="99"/>
      <c r="BW114" s="100">
        <f>BV114*$E114</f>
        <v>0</v>
      </c>
      <c r="BX114" s="99"/>
      <c r="BY114" s="100">
        <f>BX114*$E114</f>
        <v>0</v>
      </c>
      <c r="BZ114" s="99"/>
      <c r="CA114" s="100">
        <f>BZ114*$E114</f>
        <v>0</v>
      </c>
      <c r="CB114" s="99"/>
      <c r="CC114" s="100">
        <f>CB114*$E114</f>
        <v>0</v>
      </c>
      <c r="CD114" s="99"/>
      <c r="CE114" s="100">
        <f>CD114*$E114</f>
        <v>0</v>
      </c>
      <c r="CF114" s="101">
        <f t="shared" si="385"/>
        <v>24</v>
      </c>
      <c r="CG114" s="100">
        <f t="shared" si="385"/>
        <v>8.3999999999999986</v>
      </c>
    </row>
    <row r="115" spans="1:85" s="148" customFormat="1" ht="19.899999999999999" customHeight="1" x14ac:dyDescent="0.5">
      <c r="A115" s="94"/>
      <c r="B115" s="95"/>
      <c r="C115" s="95"/>
      <c r="D115" s="94"/>
      <c r="E115" s="94"/>
      <c r="F115" s="94"/>
      <c r="G115" s="94"/>
      <c r="H115" s="94"/>
      <c r="I115" s="146"/>
      <c r="J115" s="94"/>
      <c r="K115" s="146"/>
      <c r="L115" s="94"/>
      <c r="M115" s="146"/>
      <c r="N115" s="94"/>
      <c r="O115" s="146"/>
      <c r="P115" s="94"/>
      <c r="Q115" s="146"/>
      <c r="R115" s="94"/>
      <c r="S115" s="146"/>
      <c r="T115" s="94"/>
      <c r="U115" s="146"/>
      <c r="V115" s="94"/>
      <c r="W115" s="146"/>
      <c r="X115" s="94"/>
      <c r="Y115" s="146"/>
      <c r="Z115" s="94"/>
      <c r="AA115" s="146"/>
      <c r="AB115" s="94"/>
      <c r="AC115" s="146"/>
      <c r="AD115" s="94"/>
      <c r="AE115" s="146"/>
      <c r="AF115" s="147"/>
      <c r="AG115" s="146"/>
      <c r="AH115" s="145"/>
      <c r="AI115" s="146"/>
      <c r="AJ115" s="145"/>
      <c r="AK115" s="146"/>
      <c r="AL115" s="145"/>
      <c r="AM115" s="146"/>
      <c r="AN115" s="145"/>
      <c r="AO115" s="146"/>
      <c r="AP115" s="145"/>
      <c r="AQ115" s="146"/>
      <c r="AR115" s="145"/>
      <c r="AS115" s="146"/>
      <c r="AT115" s="145"/>
      <c r="AU115" s="146"/>
      <c r="AV115" s="145"/>
      <c r="AW115" s="146"/>
      <c r="AX115" s="145"/>
      <c r="AY115" s="146"/>
      <c r="AZ115" s="145"/>
      <c r="BA115" s="146"/>
      <c r="BB115" s="145"/>
      <c r="BC115" s="146"/>
      <c r="BD115" s="145"/>
      <c r="BE115" s="146"/>
      <c r="BF115" s="147"/>
      <c r="BG115" s="146"/>
      <c r="BH115" s="99"/>
      <c r="BI115" s="100"/>
      <c r="BJ115" s="99"/>
      <c r="BK115" s="100"/>
      <c r="BL115" s="99"/>
      <c r="BM115" s="100"/>
      <c r="BN115" s="99"/>
      <c r="BO115" s="100"/>
      <c r="BP115" s="99"/>
      <c r="BQ115" s="100"/>
      <c r="BR115" s="99"/>
      <c r="BS115" s="100"/>
      <c r="BT115" s="99"/>
      <c r="BU115" s="100"/>
      <c r="BV115" s="99"/>
      <c r="BW115" s="100"/>
      <c r="BX115" s="99"/>
      <c r="BY115" s="100"/>
      <c r="BZ115" s="99"/>
      <c r="CA115" s="100"/>
      <c r="CB115" s="99"/>
      <c r="CC115" s="100"/>
      <c r="CD115" s="99"/>
      <c r="CE115" s="100"/>
      <c r="CF115" s="101">
        <f t="shared" si="385"/>
        <v>0</v>
      </c>
      <c r="CG115" s="100">
        <f t="shared" si="385"/>
        <v>0</v>
      </c>
    </row>
    <row r="116" spans="1:85" s="102" customFormat="1" ht="19.899999999999999" customHeight="1" x14ac:dyDescent="0.25">
      <c r="A116" s="94">
        <v>92</v>
      </c>
      <c r="B116" s="95" t="s">
        <v>204</v>
      </c>
      <c r="C116" s="95" t="s">
        <v>77</v>
      </c>
      <c r="D116" s="94">
        <f>RANK(BF116,$BF$4:$BF$147)</f>
        <v>19</v>
      </c>
      <c r="E116" s="94">
        <v>0.75</v>
      </c>
      <c r="F116" s="94" t="s">
        <v>75</v>
      </c>
      <c r="G116" s="94"/>
      <c r="H116" s="94"/>
      <c r="I116" s="100"/>
      <c r="J116" s="94"/>
      <c r="K116" s="100"/>
      <c r="L116" s="94"/>
      <c r="M116" s="100"/>
      <c r="N116" s="94"/>
      <c r="O116" s="100"/>
      <c r="P116" s="94"/>
      <c r="Q116" s="100"/>
      <c r="R116" s="94"/>
      <c r="S116" s="100"/>
      <c r="T116" s="94"/>
      <c r="U116" s="100"/>
      <c r="V116" s="94"/>
      <c r="W116" s="100"/>
      <c r="X116" s="94"/>
      <c r="Y116" s="100"/>
      <c r="Z116" s="94"/>
      <c r="AA116" s="100"/>
      <c r="AB116" s="94"/>
      <c r="AC116" s="100"/>
      <c r="AD116" s="94"/>
      <c r="AE116" s="100"/>
      <c r="AF116" s="101"/>
      <c r="AG116" s="100"/>
      <c r="AH116" s="99"/>
      <c r="AI116" s="100"/>
      <c r="AJ116" s="99"/>
      <c r="AK116" s="100"/>
      <c r="AL116" s="99"/>
      <c r="AM116" s="100"/>
      <c r="AN116" s="99"/>
      <c r="AO116" s="100"/>
      <c r="AP116" s="99"/>
      <c r="AQ116" s="100"/>
      <c r="AR116" s="99"/>
      <c r="AS116" s="100"/>
      <c r="AT116" s="99"/>
      <c r="AU116" s="100"/>
      <c r="AV116" s="99"/>
      <c r="AW116" s="100"/>
      <c r="AX116" s="99"/>
      <c r="AY116" s="100"/>
      <c r="AZ116" s="99"/>
      <c r="BA116" s="100"/>
      <c r="BB116" s="99"/>
      <c r="BC116" s="100"/>
      <c r="BD116" s="99"/>
      <c r="BE116" s="100"/>
      <c r="BF116" s="101"/>
      <c r="BG116" s="100"/>
      <c r="BH116" s="99"/>
      <c r="BI116" s="100"/>
      <c r="BJ116" s="99"/>
      <c r="BK116" s="100"/>
      <c r="BL116" s="99"/>
      <c r="BM116" s="100"/>
      <c r="BN116" s="99"/>
      <c r="BO116" s="100"/>
      <c r="BP116" s="99"/>
      <c r="BQ116" s="100"/>
      <c r="BR116" s="99"/>
      <c r="BS116" s="100"/>
      <c r="BT116" s="99"/>
      <c r="BU116" s="100"/>
      <c r="BV116" s="99"/>
      <c r="BW116" s="100"/>
      <c r="BX116" s="99"/>
      <c r="BY116" s="100"/>
      <c r="BZ116" s="99"/>
      <c r="CA116" s="100"/>
      <c r="CB116" s="99"/>
      <c r="CC116" s="100"/>
      <c r="CD116" s="99"/>
      <c r="CE116" s="100"/>
      <c r="CF116" s="101">
        <f t="shared" si="385"/>
        <v>0</v>
      </c>
      <c r="CG116" s="100">
        <f t="shared" si="385"/>
        <v>0</v>
      </c>
    </row>
    <row r="117" spans="1:85" s="102" customFormat="1" ht="19.899999999999999" customHeight="1" x14ac:dyDescent="0.25">
      <c r="A117" s="94">
        <v>93</v>
      </c>
      <c r="B117" s="95" t="s">
        <v>204</v>
      </c>
      <c r="C117" s="95" t="s">
        <v>205</v>
      </c>
      <c r="D117" s="94">
        <f>RANK(BF117,$BF$4:$BF$147)</f>
        <v>19</v>
      </c>
      <c r="E117" s="94">
        <v>0.6</v>
      </c>
      <c r="F117" s="94" t="s">
        <v>75</v>
      </c>
      <c r="G117" s="94">
        <v>835</v>
      </c>
      <c r="H117" s="94"/>
      <c r="I117" s="100"/>
      <c r="J117" s="94"/>
      <c r="K117" s="100"/>
      <c r="L117" s="94"/>
      <c r="M117" s="100"/>
      <c r="N117" s="94"/>
      <c r="O117" s="100"/>
      <c r="P117" s="94"/>
      <c r="Q117" s="100"/>
      <c r="R117" s="94"/>
      <c r="S117" s="100"/>
      <c r="T117" s="94"/>
      <c r="U117" s="100"/>
      <c r="V117" s="94"/>
      <c r="W117" s="100"/>
      <c r="X117" s="94"/>
      <c r="Y117" s="100"/>
      <c r="Z117" s="94"/>
      <c r="AA117" s="100"/>
      <c r="AB117" s="94"/>
      <c r="AC117" s="100"/>
      <c r="AD117" s="94"/>
      <c r="AE117" s="100"/>
      <c r="AF117" s="101"/>
      <c r="AG117" s="100"/>
      <c r="AH117" s="99"/>
      <c r="AI117" s="100"/>
      <c r="AJ117" s="99"/>
      <c r="AK117" s="100"/>
      <c r="AL117" s="99"/>
      <c r="AM117" s="100"/>
      <c r="AN117" s="99"/>
      <c r="AO117" s="100"/>
      <c r="AP117" s="99"/>
      <c r="AQ117" s="100"/>
      <c r="AR117" s="99"/>
      <c r="AS117" s="100"/>
      <c r="AT117" s="99"/>
      <c r="AU117" s="100"/>
      <c r="AV117" s="99"/>
      <c r="AW117" s="100"/>
      <c r="AX117" s="99"/>
      <c r="AY117" s="100"/>
      <c r="AZ117" s="99"/>
      <c r="BA117" s="100"/>
      <c r="BB117" s="99"/>
      <c r="BC117" s="100"/>
      <c r="BD117" s="99"/>
      <c r="BE117" s="100"/>
      <c r="BF117" s="101"/>
      <c r="BG117" s="100"/>
      <c r="BH117" s="99"/>
      <c r="BI117" s="100"/>
      <c r="BJ117" s="99"/>
      <c r="BK117" s="100"/>
      <c r="BL117" s="99"/>
      <c r="BM117" s="100"/>
      <c r="BN117" s="99"/>
      <c r="BO117" s="100"/>
      <c r="BP117" s="99"/>
      <c r="BQ117" s="100"/>
      <c r="BR117" s="99"/>
      <c r="BS117" s="100"/>
      <c r="BT117" s="99"/>
      <c r="BU117" s="100"/>
      <c r="BV117" s="99"/>
      <c r="BW117" s="100"/>
      <c r="BX117" s="99"/>
      <c r="BY117" s="100"/>
      <c r="BZ117" s="99"/>
      <c r="CA117" s="100"/>
      <c r="CB117" s="99"/>
      <c r="CC117" s="100"/>
      <c r="CD117" s="99"/>
      <c r="CE117" s="100"/>
      <c r="CF117" s="101">
        <f t="shared" si="385"/>
        <v>0</v>
      </c>
      <c r="CG117" s="100">
        <f t="shared" si="385"/>
        <v>0</v>
      </c>
    </row>
    <row r="118" spans="1:85" s="102" customFormat="1" ht="19.899999999999999" customHeight="1" x14ac:dyDescent="0.25">
      <c r="A118" s="94">
        <v>94</v>
      </c>
      <c r="B118" s="95" t="s">
        <v>204</v>
      </c>
      <c r="C118" s="95" t="s">
        <v>74</v>
      </c>
      <c r="D118" s="94">
        <f>RANK(BF118,$BF$4:$BF$147)</f>
        <v>19</v>
      </c>
      <c r="E118" s="94">
        <v>0.64</v>
      </c>
      <c r="F118" s="94" t="s">
        <v>206</v>
      </c>
      <c r="G118" s="94"/>
      <c r="H118" s="94"/>
      <c r="I118" s="100"/>
      <c r="J118" s="94"/>
      <c r="K118" s="100"/>
      <c r="L118" s="94"/>
      <c r="M118" s="100"/>
      <c r="N118" s="94"/>
      <c r="O118" s="100"/>
      <c r="P118" s="94"/>
      <c r="Q118" s="100"/>
      <c r="R118" s="94"/>
      <c r="S118" s="100"/>
      <c r="T118" s="94"/>
      <c r="U118" s="100"/>
      <c r="V118" s="94"/>
      <c r="W118" s="100"/>
      <c r="X118" s="94"/>
      <c r="Y118" s="100"/>
      <c r="Z118" s="94"/>
      <c r="AA118" s="100"/>
      <c r="AB118" s="94"/>
      <c r="AC118" s="100"/>
      <c r="AD118" s="94"/>
      <c r="AE118" s="100"/>
      <c r="AF118" s="101"/>
      <c r="AG118" s="100"/>
      <c r="AH118" s="99"/>
      <c r="AI118" s="100"/>
      <c r="AJ118" s="99"/>
      <c r="AK118" s="100"/>
      <c r="AL118" s="99"/>
      <c r="AM118" s="100"/>
      <c r="AN118" s="99"/>
      <c r="AO118" s="100"/>
      <c r="AP118" s="99"/>
      <c r="AQ118" s="100"/>
      <c r="AR118" s="99"/>
      <c r="AS118" s="100"/>
      <c r="AT118" s="99"/>
      <c r="AU118" s="100"/>
      <c r="AV118" s="99"/>
      <c r="AW118" s="100"/>
      <c r="AX118" s="99"/>
      <c r="AY118" s="100"/>
      <c r="AZ118" s="99"/>
      <c r="BA118" s="100"/>
      <c r="BB118" s="99"/>
      <c r="BC118" s="100"/>
      <c r="BD118" s="99"/>
      <c r="BE118" s="100"/>
      <c r="BF118" s="101"/>
      <c r="BG118" s="100"/>
      <c r="BH118" s="99"/>
      <c r="BI118" s="100"/>
      <c r="BJ118" s="99"/>
      <c r="BK118" s="100"/>
      <c r="BL118" s="99"/>
      <c r="BM118" s="100"/>
      <c r="BN118" s="99"/>
      <c r="BO118" s="100"/>
      <c r="BP118" s="99"/>
      <c r="BQ118" s="100"/>
      <c r="BR118" s="99"/>
      <c r="BS118" s="100"/>
      <c r="BT118" s="99"/>
      <c r="BU118" s="100"/>
      <c r="BV118" s="99"/>
      <c r="BW118" s="100"/>
      <c r="BX118" s="99"/>
      <c r="BY118" s="100"/>
      <c r="BZ118" s="99"/>
      <c r="CA118" s="100"/>
      <c r="CB118" s="99"/>
      <c r="CC118" s="100"/>
      <c r="CD118" s="99"/>
      <c r="CE118" s="100"/>
      <c r="CF118" s="101">
        <f t="shared" si="385"/>
        <v>0</v>
      </c>
      <c r="CG118" s="100">
        <f t="shared" si="385"/>
        <v>0</v>
      </c>
    </row>
    <row r="119" spans="1:85" s="148" customFormat="1" ht="19.899999999999999" customHeight="1" x14ac:dyDescent="0.5">
      <c r="A119" s="94"/>
      <c r="B119" s="95"/>
      <c r="C119" s="95"/>
      <c r="D119" s="94"/>
      <c r="E119" s="94"/>
      <c r="F119" s="94"/>
      <c r="G119" s="94"/>
      <c r="H119" s="94"/>
      <c r="I119" s="146"/>
      <c r="J119" s="94"/>
      <c r="K119" s="146"/>
      <c r="L119" s="94"/>
      <c r="M119" s="146"/>
      <c r="N119" s="94"/>
      <c r="O119" s="146"/>
      <c r="P119" s="94"/>
      <c r="Q119" s="146"/>
      <c r="R119" s="94"/>
      <c r="S119" s="146"/>
      <c r="T119" s="94"/>
      <c r="U119" s="146"/>
      <c r="V119" s="94"/>
      <c r="W119" s="146"/>
      <c r="X119" s="94"/>
      <c r="Y119" s="146"/>
      <c r="Z119" s="94"/>
      <c r="AA119" s="146"/>
      <c r="AB119" s="94"/>
      <c r="AC119" s="146"/>
      <c r="AD119" s="94"/>
      <c r="AE119" s="146"/>
      <c r="AF119" s="147"/>
      <c r="AG119" s="146"/>
      <c r="AH119" s="145"/>
      <c r="AI119" s="146"/>
      <c r="AJ119" s="145"/>
      <c r="AK119" s="146"/>
      <c r="AL119" s="145"/>
      <c r="AM119" s="146"/>
      <c r="AN119" s="145"/>
      <c r="AO119" s="146"/>
      <c r="AP119" s="145"/>
      <c r="AQ119" s="146"/>
      <c r="AR119" s="145"/>
      <c r="AS119" s="146"/>
      <c r="AT119" s="145"/>
      <c r="AU119" s="146"/>
      <c r="AV119" s="145"/>
      <c r="AW119" s="146"/>
      <c r="AX119" s="145"/>
      <c r="AY119" s="146"/>
      <c r="AZ119" s="145"/>
      <c r="BA119" s="146"/>
      <c r="BB119" s="145"/>
      <c r="BC119" s="146"/>
      <c r="BD119" s="145"/>
      <c r="BE119" s="146"/>
      <c r="BF119" s="147"/>
      <c r="BG119" s="146"/>
      <c r="BH119" s="99"/>
      <c r="BI119" s="100"/>
      <c r="BJ119" s="99"/>
      <c r="BK119" s="100"/>
      <c r="BL119" s="99"/>
      <c r="BM119" s="100"/>
      <c r="BN119" s="99"/>
      <c r="BO119" s="100"/>
      <c r="BP119" s="99"/>
      <c r="BQ119" s="100"/>
      <c r="BR119" s="99"/>
      <c r="BS119" s="100"/>
      <c r="BT119" s="99"/>
      <c r="BU119" s="100"/>
      <c r="BV119" s="99"/>
      <c r="BW119" s="100"/>
      <c r="BX119" s="99"/>
      <c r="BY119" s="100"/>
      <c r="BZ119" s="99"/>
      <c r="CA119" s="100"/>
      <c r="CB119" s="99"/>
      <c r="CC119" s="100"/>
      <c r="CD119" s="99"/>
      <c r="CE119" s="100"/>
      <c r="CF119" s="101"/>
      <c r="CG119" s="100"/>
    </row>
    <row r="120" spans="1:85" s="148" customFormat="1" ht="19.899999999999999" customHeight="1" x14ac:dyDescent="0.5">
      <c r="A120" s="94">
        <v>95</v>
      </c>
      <c r="B120" s="95" t="s">
        <v>155</v>
      </c>
      <c r="C120" s="95" t="s">
        <v>74</v>
      </c>
      <c r="D120" s="94">
        <f>RANK(BF120,$BF$4:$BF$147)</f>
        <v>19</v>
      </c>
      <c r="E120" s="94">
        <v>0.64</v>
      </c>
      <c r="F120" s="94" t="s">
        <v>85</v>
      </c>
      <c r="G120" s="94">
        <v>1350</v>
      </c>
      <c r="H120" s="94"/>
      <c r="I120" s="146">
        <f>H120*$E120</f>
        <v>0</v>
      </c>
      <c r="J120" s="94"/>
      <c r="K120" s="146">
        <f>J120*$E120</f>
        <v>0</v>
      </c>
      <c r="L120" s="94"/>
      <c r="M120" s="146">
        <f>L120*$E120</f>
        <v>0</v>
      </c>
      <c r="N120" s="94"/>
      <c r="O120" s="146">
        <f>N120*$E120</f>
        <v>0</v>
      </c>
      <c r="P120" s="94"/>
      <c r="Q120" s="146">
        <f>P120*$E120</f>
        <v>0</v>
      </c>
      <c r="R120" s="94"/>
      <c r="S120" s="146">
        <f>R120*$E120</f>
        <v>0</v>
      </c>
      <c r="T120" s="94"/>
      <c r="U120" s="146">
        <f>T120*$E120</f>
        <v>0</v>
      </c>
      <c r="V120" s="94"/>
      <c r="W120" s="146">
        <f>V120*$E120</f>
        <v>0</v>
      </c>
      <c r="X120" s="94"/>
      <c r="Y120" s="146">
        <f>X120*$E120</f>
        <v>0</v>
      </c>
      <c r="Z120" s="94"/>
      <c r="AA120" s="146">
        <f>Z120*$E120</f>
        <v>0</v>
      </c>
      <c r="AB120" s="94"/>
      <c r="AC120" s="146">
        <f>AB120*$E120</f>
        <v>0</v>
      </c>
      <c r="AD120" s="94"/>
      <c r="AE120" s="146">
        <f>AD120*$E120</f>
        <v>0</v>
      </c>
      <c r="AF120" s="147">
        <f>SUM(H120,J120,L120,N120,P120,R120,T120,V120,X120,Z120,AB120,AD120)</f>
        <v>0</v>
      </c>
      <c r="AG120" s="146">
        <f>SUM(I120,K120,M120,O120,Q120,S120,U120,W120,Y120,AA120,AC120,AE120)</f>
        <v>0</v>
      </c>
      <c r="AH120" s="145"/>
      <c r="AI120" s="146">
        <f>AH120*$E120</f>
        <v>0</v>
      </c>
      <c r="AJ120" s="145"/>
      <c r="AK120" s="146">
        <f>AJ120*$E120</f>
        <v>0</v>
      </c>
      <c r="AL120" s="145"/>
      <c r="AM120" s="146">
        <f>AL120*$E120</f>
        <v>0</v>
      </c>
      <c r="AN120" s="145"/>
      <c r="AO120" s="146">
        <f>AN120*$E120</f>
        <v>0</v>
      </c>
      <c r="AP120" s="145"/>
      <c r="AQ120" s="146">
        <f>AP120*$E120</f>
        <v>0</v>
      </c>
      <c r="AR120" s="145"/>
      <c r="AS120" s="146">
        <f>AR120*$E120</f>
        <v>0</v>
      </c>
      <c r="AT120" s="145"/>
      <c r="AU120" s="146">
        <f>AT120*$E120</f>
        <v>0</v>
      </c>
      <c r="AV120" s="145"/>
      <c r="AW120" s="146">
        <f>AV120*$E120</f>
        <v>0</v>
      </c>
      <c r="AX120" s="145"/>
      <c r="AY120" s="146">
        <f>AX120*$E120</f>
        <v>0</v>
      </c>
      <c r="AZ120" s="145"/>
      <c r="BA120" s="146">
        <f>AZ120*$E120</f>
        <v>0</v>
      </c>
      <c r="BB120" s="145"/>
      <c r="BC120" s="146">
        <f>BB120*$E120</f>
        <v>0</v>
      </c>
      <c r="BD120" s="145"/>
      <c r="BE120" s="146">
        <f>BD120*$E120</f>
        <v>0</v>
      </c>
      <c r="BF120" s="147">
        <f>SUM(AH120,AJ120,AL120,AN120,AP120,AR120,AT120,AV120,AX120,AZ120,BB120,BD120)</f>
        <v>0</v>
      </c>
      <c r="BG120" s="146">
        <f>SUM(AI120,AK120,AM120,AO120,AQ120,AS120,AU120,AW120,AY120,BA120,BC120,BE120)</f>
        <v>0</v>
      </c>
      <c r="BH120" s="99"/>
      <c r="BI120" s="100">
        <f>BH120*$E120</f>
        <v>0</v>
      </c>
      <c r="BJ120" s="99"/>
      <c r="BK120" s="100">
        <f>BJ120*$E120</f>
        <v>0</v>
      </c>
      <c r="BL120" s="99"/>
      <c r="BM120" s="100">
        <f>BL120*$E120</f>
        <v>0</v>
      </c>
      <c r="BN120" s="99"/>
      <c r="BO120" s="100">
        <f>BN120*$E120</f>
        <v>0</v>
      </c>
      <c r="BP120" s="99"/>
      <c r="BQ120" s="100">
        <f>BP120*$E120</f>
        <v>0</v>
      </c>
      <c r="BR120" s="99"/>
      <c r="BS120" s="100">
        <f>BR120*$E120</f>
        <v>0</v>
      </c>
      <c r="BT120" s="99"/>
      <c r="BU120" s="100">
        <f>BT120*$E120</f>
        <v>0</v>
      </c>
      <c r="BV120" s="99"/>
      <c r="BW120" s="100">
        <f>BV120*$E120</f>
        <v>0</v>
      </c>
      <c r="BX120" s="99"/>
      <c r="BY120" s="100">
        <f>BX120*$E120</f>
        <v>0</v>
      </c>
      <c r="BZ120" s="99"/>
      <c r="CA120" s="100">
        <f>BZ120*$E120</f>
        <v>0</v>
      </c>
      <c r="CB120" s="99"/>
      <c r="CC120" s="100">
        <f>CB120*$E120</f>
        <v>0</v>
      </c>
      <c r="CD120" s="99"/>
      <c r="CE120" s="100">
        <f>CD120*$E120</f>
        <v>0</v>
      </c>
      <c r="CF120" s="101">
        <f>SUM(BH120,BJ120,BL120,BN120,BP120,BR120,BT120,BV120,BX120,BZ120,CB120,CD120)</f>
        <v>0</v>
      </c>
      <c r="CG120" s="100">
        <f>SUM(BI120,BK120,BM120,BO120,BQ120,BS120,BU120,BW120,BY120,CA120,CC120,CE120)</f>
        <v>0</v>
      </c>
    </row>
    <row r="121" spans="1:85" s="148" customFormat="1" ht="19.899999999999999" customHeight="1" x14ac:dyDescent="0.5">
      <c r="A121" s="94">
        <v>96</v>
      </c>
      <c r="B121" s="95" t="s">
        <v>155</v>
      </c>
      <c r="C121" s="95" t="s">
        <v>205</v>
      </c>
      <c r="D121" s="94">
        <v>19</v>
      </c>
      <c r="E121" s="94">
        <v>1</v>
      </c>
      <c r="F121" s="94" t="s">
        <v>98</v>
      </c>
      <c r="G121" s="94"/>
      <c r="H121" s="94"/>
      <c r="I121" s="146"/>
      <c r="J121" s="94"/>
      <c r="K121" s="146"/>
      <c r="L121" s="94"/>
      <c r="M121" s="146"/>
      <c r="N121" s="94"/>
      <c r="O121" s="146"/>
      <c r="P121" s="94"/>
      <c r="Q121" s="146"/>
      <c r="R121" s="94"/>
      <c r="S121" s="146"/>
      <c r="T121" s="94"/>
      <c r="U121" s="146"/>
      <c r="V121" s="94"/>
      <c r="W121" s="146"/>
      <c r="X121" s="94"/>
      <c r="Y121" s="146"/>
      <c r="Z121" s="94"/>
      <c r="AA121" s="146"/>
      <c r="AB121" s="94"/>
      <c r="AC121" s="146"/>
      <c r="AD121" s="94"/>
      <c r="AE121" s="146"/>
      <c r="AF121" s="147"/>
      <c r="AG121" s="146"/>
      <c r="AH121" s="145"/>
      <c r="AI121" s="146"/>
      <c r="AJ121" s="145"/>
      <c r="AK121" s="146"/>
      <c r="AL121" s="145"/>
      <c r="AM121" s="146"/>
      <c r="AN121" s="145"/>
      <c r="AO121" s="146"/>
      <c r="AP121" s="145"/>
      <c r="AQ121" s="146"/>
      <c r="AR121" s="145"/>
      <c r="AS121" s="146"/>
      <c r="AT121" s="145"/>
      <c r="AU121" s="146"/>
      <c r="AV121" s="145"/>
      <c r="AW121" s="146"/>
      <c r="AX121" s="145"/>
      <c r="AY121" s="146"/>
      <c r="AZ121" s="145"/>
      <c r="BA121" s="146"/>
      <c r="BB121" s="145"/>
      <c r="BC121" s="146"/>
      <c r="BD121" s="145"/>
      <c r="BE121" s="146"/>
      <c r="BF121" s="147"/>
      <c r="BG121" s="146"/>
      <c r="BH121" s="99"/>
      <c r="BI121" s="100"/>
      <c r="BJ121" s="99"/>
      <c r="BK121" s="100"/>
      <c r="BL121" s="99"/>
      <c r="BM121" s="100"/>
      <c r="BN121" s="99"/>
      <c r="BO121" s="100"/>
      <c r="BP121" s="99"/>
      <c r="BQ121" s="100"/>
      <c r="BR121" s="99"/>
      <c r="BS121" s="100"/>
      <c r="BT121" s="99"/>
      <c r="BU121" s="100"/>
      <c r="BV121" s="99"/>
      <c r="BW121" s="100"/>
      <c r="BX121" s="99"/>
      <c r="BY121" s="100"/>
      <c r="BZ121" s="99"/>
      <c r="CA121" s="100"/>
      <c r="CB121" s="99"/>
      <c r="CC121" s="100"/>
      <c r="CD121" s="99"/>
      <c r="CE121" s="100"/>
      <c r="CF121" s="101"/>
      <c r="CG121" s="100"/>
    </row>
    <row r="122" spans="1:85" s="148" customFormat="1" ht="19.899999999999999" customHeight="1" x14ac:dyDescent="0.5">
      <c r="A122" s="94"/>
      <c r="B122" s="95"/>
      <c r="C122" s="95"/>
      <c r="D122" s="94"/>
      <c r="E122" s="94"/>
      <c r="F122" s="94"/>
      <c r="G122" s="94"/>
      <c r="H122" s="94"/>
      <c r="I122" s="146"/>
      <c r="J122" s="94"/>
      <c r="K122" s="146"/>
      <c r="L122" s="94"/>
      <c r="M122" s="146"/>
      <c r="N122" s="94"/>
      <c r="O122" s="146"/>
      <c r="P122" s="94"/>
      <c r="Q122" s="146"/>
      <c r="R122" s="94"/>
      <c r="S122" s="146"/>
      <c r="T122" s="94"/>
      <c r="U122" s="146"/>
      <c r="V122" s="94"/>
      <c r="W122" s="146"/>
      <c r="X122" s="94"/>
      <c r="Y122" s="146"/>
      <c r="Z122" s="94"/>
      <c r="AA122" s="146"/>
      <c r="AB122" s="94"/>
      <c r="AC122" s="146"/>
      <c r="AD122" s="94"/>
      <c r="AE122" s="146"/>
      <c r="AF122" s="147"/>
      <c r="AG122" s="146"/>
      <c r="AH122" s="145"/>
      <c r="AI122" s="146"/>
      <c r="AJ122" s="145"/>
      <c r="AK122" s="146"/>
      <c r="AL122" s="145"/>
      <c r="AM122" s="146"/>
      <c r="AN122" s="145"/>
      <c r="AO122" s="146"/>
      <c r="AP122" s="145"/>
      <c r="AQ122" s="146"/>
      <c r="AR122" s="145"/>
      <c r="AS122" s="146"/>
      <c r="AT122" s="145"/>
      <c r="AU122" s="146"/>
      <c r="AV122" s="145"/>
      <c r="AW122" s="146"/>
      <c r="AX122" s="145"/>
      <c r="AY122" s="146"/>
      <c r="AZ122" s="145"/>
      <c r="BA122" s="146"/>
      <c r="BB122" s="145"/>
      <c r="BC122" s="146"/>
      <c r="BD122" s="145"/>
      <c r="BE122" s="146"/>
      <c r="BF122" s="147"/>
      <c r="BG122" s="146"/>
      <c r="BH122" s="99"/>
      <c r="BI122" s="100"/>
      <c r="BJ122" s="99"/>
      <c r="BK122" s="100"/>
      <c r="BL122" s="99"/>
      <c r="BM122" s="100"/>
      <c r="BN122" s="99"/>
      <c r="BO122" s="100"/>
      <c r="BP122" s="99"/>
      <c r="BQ122" s="100"/>
      <c r="BR122" s="99"/>
      <c r="BS122" s="100"/>
      <c r="BT122" s="99"/>
      <c r="BU122" s="100"/>
      <c r="BV122" s="99"/>
      <c r="BW122" s="100"/>
      <c r="BX122" s="99"/>
      <c r="BY122" s="100"/>
      <c r="BZ122" s="99"/>
      <c r="CA122" s="100"/>
      <c r="CB122" s="99"/>
      <c r="CC122" s="100"/>
      <c r="CD122" s="99"/>
      <c r="CE122" s="100"/>
      <c r="CF122" s="101"/>
      <c r="CG122" s="100"/>
    </row>
    <row r="123" spans="1:85" s="148" customFormat="1" ht="19.899999999999999" customHeight="1" x14ac:dyDescent="0.5">
      <c r="A123" s="94">
        <v>97</v>
      </c>
      <c r="B123" s="95" t="s">
        <v>207</v>
      </c>
      <c r="C123" s="95" t="s">
        <v>74</v>
      </c>
      <c r="D123" s="94">
        <f t="shared" ref="D123:D128" si="401">RANK(BF123,$BF$4:$BF$147)</f>
        <v>19</v>
      </c>
      <c r="E123" s="94">
        <v>1</v>
      </c>
      <c r="F123" s="94" t="s">
        <v>208</v>
      </c>
      <c r="G123" s="94">
        <v>2170</v>
      </c>
      <c r="H123" s="94"/>
      <c r="I123" s="146"/>
      <c r="J123" s="94"/>
      <c r="K123" s="146"/>
      <c r="L123" s="94"/>
      <c r="M123" s="146"/>
      <c r="N123" s="94"/>
      <c r="O123" s="146"/>
      <c r="P123" s="94"/>
      <c r="Q123" s="146"/>
      <c r="R123" s="94"/>
      <c r="S123" s="146"/>
      <c r="T123" s="94"/>
      <c r="U123" s="146"/>
      <c r="V123" s="94"/>
      <c r="W123" s="146"/>
      <c r="X123" s="94"/>
      <c r="Y123" s="146"/>
      <c r="Z123" s="94"/>
      <c r="AA123" s="146"/>
      <c r="AB123" s="94"/>
      <c r="AC123" s="146"/>
      <c r="AD123" s="94"/>
      <c r="AE123" s="146"/>
      <c r="AF123" s="147"/>
      <c r="AG123" s="146"/>
      <c r="AH123" s="145"/>
      <c r="AI123" s="146"/>
      <c r="AJ123" s="145"/>
      <c r="AK123" s="146"/>
      <c r="AL123" s="145"/>
      <c r="AM123" s="146"/>
      <c r="AN123" s="145"/>
      <c r="AO123" s="146"/>
      <c r="AP123" s="145"/>
      <c r="AQ123" s="146"/>
      <c r="AR123" s="145"/>
      <c r="AS123" s="146"/>
      <c r="AT123" s="145"/>
      <c r="AU123" s="146"/>
      <c r="AV123" s="145"/>
      <c r="AW123" s="146">
        <f t="shared" ref="AW123:AW128" si="402">AV123*$E123</f>
        <v>0</v>
      </c>
      <c r="AX123" s="145"/>
      <c r="AY123" s="146">
        <f t="shared" ref="AY123:AY128" si="403">AX123*$E123</f>
        <v>0</v>
      </c>
      <c r="AZ123" s="145"/>
      <c r="BA123" s="146">
        <f t="shared" ref="BA123:BA128" si="404">AZ123*$E123</f>
        <v>0</v>
      </c>
      <c r="BB123" s="145"/>
      <c r="BC123" s="146">
        <f t="shared" ref="BC123:BC128" si="405">BB123*$E123</f>
        <v>0</v>
      </c>
      <c r="BD123" s="145"/>
      <c r="BE123" s="146">
        <f t="shared" ref="BE123:BE128" si="406">BD123*$E123</f>
        <v>0</v>
      </c>
      <c r="BF123" s="147">
        <f t="shared" ref="BF123:BF128" si="407">SUM(AH123,AJ123,AL123,AN123,AP123,AR123,AT123,AV123,AX123,AZ123,BB123,BD123)</f>
        <v>0</v>
      </c>
      <c r="BG123" s="146">
        <f t="shared" ref="BG123:BG128" si="408">SUM(AI123,AK123,AM123,AO123,AQ123,AS123,AU123,AW123,AY123,BA123,BC123,BE123)</f>
        <v>0</v>
      </c>
      <c r="BH123" s="99"/>
      <c r="BI123" s="100"/>
      <c r="BJ123" s="99"/>
      <c r="BK123" s="100"/>
      <c r="BL123" s="99"/>
      <c r="BM123" s="100"/>
      <c r="BN123" s="99"/>
      <c r="BO123" s="100"/>
      <c r="BP123" s="99"/>
      <c r="BQ123" s="100"/>
      <c r="BR123" s="99"/>
      <c r="BS123" s="100"/>
      <c r="BT123" s="99"/>
      <c r="BU123" s="100"/>
      <c r="BV123" s="99"/>
      <c r="BW123" s="100">
        <f t="shared" ref="BW123:BW128" si="409">BV123*$E123</f>
        <v>0</v>
      </c>
      <c r="BX123" s="99"/>
      <c r="BY123" s="100"/>
      <c r="BZ123" s="99"/>
      <c r="CA123" s="100"/>
      <c r="CB123" s="99"/>
      <c r="CC123" s="100"/>
      <c r="CD123" s="99"/>
      <c r="CE123" s="100"/>
      <c r="CF123" s="101">
        <f t="shared" ref="CF123:CG146" si="410">SUM(BH123,BJ123,BL123,BN123,BP123,BR123,BT123,BV123,BX123,BZ123,CB123,CD123)</f>
        <v>0</v>
      </c>
      <c r="CG123" s="100">
        <f t="shared" si="410"/>
        <v>0</v>
      </c>
    </row>
    <row r="124" spans="1:85" s="148" customFormat="1" ht="19.899999999999999" customHeight="1" x14ac:dyDescent="0.5">
      <c r="A124" s="94">
        <v>98</v>
      </c>
      <c r="B124" s="95" t="s">
        <v>211</v>
      </c>
      <c r="C124" s="95" t="s">
        <v>205</v>
      </c>
      <c r="D124" s="94">
        <f t="shared" si="401"/>
        <v>19</v>
      </c>
      <c r="E124" s="94">
        <v>1</v>
      </c>
      <c r="F124" s="94" t="s">
        <v>208</v>
      </c>
      <c r="G124" s="94"/>
      <c r="H124" s="94"/>
      <c r="I124" s="146"/>
      <c r="J124" s="94"/>
      <c r="K124" s="146"/>
      <c r="L124" s="94"/>
      <c r="M124" s="146"/>
      <c r="N124" s="94"/>
      <c r="O124" s="146"/>
      <c r="P124" s="94"/>
      <c r="Q124" s="146"/>
      <c r="R124" s="94"/>
      <c r="S124" s="146"/>
      <c r="T124" s="94"/>
      <c r="U124" s="146"/>
      <c r="V124" s="94"/>
      <c r="W124" s="146"/>
      <c r="X124" s="94"/>
      <c r="Y124" s="146"/>
      <c r="Z124" s="94"/>
      <c r="AA124" s="146"/>
      <c r="AB124" s="94"/>
      <c r="AC124" s="146"/>
      <c r="AD124" s="94"/>
      <c r="AE124" s="146"/>
      <c r="AF124" s="147"/>
      <c r="AG124" s="146"/>
      <c r="AH124" s="145"/>
      <c r="AI124" s="146"/>
      <c r="AJ124" s="145"/>
      <c r="AK124" s="146"/>
      <c r="AL124" s="145"/>
      <c r="AM124" s="146"/>
      <c r="AN124" s="145"/>
      <c r="AO124" s="146"/>
      <c r="AP124" s="145"/>
      <c r="AQ124" s="146"/>
      <c r="AR124" s="145"/>
      <c r="AS124" s="146"/>
      <c r="AT124" s="145"/>
      <c r="AU124" s="146"/>
      <c r="AV124" s="145"/>
      <c r="AW124" s="146">
        <f t="shared" si="402"/>
        <v>0</v>
      </c>
      <c r="AX124" s="145"/>
      <c r="AY124" s="146">
        <f t="shared" si="403"/>
        <v>0</v>
      </c>
      <c r="AZ124" s="145"/>
      <c r="BA124" s="146">
        <f t="shared" si="404"/>
        <v>0</v>
      </c>
      <c r="BB124" s="145"/>
      <c r="BC124" s="146">
        <f t="shared" si="405"/>
        <v>0</v>
      </c>
      <c r="BD124" s="145"/>
      <c r="BE124" s="146">
        <f t="shared" si="406"/>
        <v>0</v>
      </c>
      <c r="BF124" s="147">
        <f t="shared" si="407"/>
        <v>0</v>
      </c>
      <c r="BG124" s="146">
        <f t="shared" si="408"/>
        <v>0</v>
      </c>
      <c r="BH124" s="99"/>
      <c r="BI124" s="100"/>
      <c r="BJ124" s="99"/>
      <c r="BK124" s="100"/>
      <c r="BL124" s="99"/>
      <c r="BM124" s="100"/>
      <c r="BN124" s="99"/>
      <c r="BO124" s="100"/>
      <c r="BP124" s="99"/>
      <c r="BQ124" s="100"/>
      <c r="BR124" s="99"/>
      <c r="BS124" s="100"/>
      <c r="BT124" s="99"/>
      <c r="BU124" s="100"/>
      <c r="BV124" s="99"/>
      <c r="BW124" s="100">
        <f t="shared" si="409"/>
        <v>0</v>
      </c>
      <c r="BX124" s="99"/>
      <c r="BY124" s="100"/>
      <c r="BZ124" s="99"/>
      <c r="CA124" s="100"/>
      <c r="CB124" s="99"/>
      <c r="CC124" s="100"/>
      <c r="CD124" s="99"/>
      <c r="CE124" s="100"/>
      <c r="CF124" s="101">
        <f t="shared" si="410"/>
        <v>0</v>
      </c>
      <c r="CG124" s="100">
        <f t="shared" si="410"/>
        <v>0</v>
      </c>
    </row>
    <row r="125" spans="1:85" s="148" customFormat="1" ht="19.899999999999999" customHeight="1" x14ac:dyDescent="0.5">
      <c r="A125" s="94">
        <v>99</v>
      </c>
      <c r="B125" s="95" t="s">
        <v>226</v>
      </c>
      <c r="C125" s="95"/>
      <c r="D125" s="94">
        <f t="shared" si="401"/>
        <v>19</v>
      </c>
      <c r="E125" s="94"/>
      <c r="F125" s="94"/>
      <c r="G125" s="94"/>
      <c r="H125" s="94"/>
      <c r="I125" s="146"/>
      <c r="J125" s="94"/>
      <c r="K125" s="146"/>
      <c r="L125" s="94"/>
      <c r="M125" s="146"/>
      <c r="N125" s="94"/>
      <c r="O125" s="146"/>
      <c r="P125" s="94"/>
      <c r="Q125" s="146"/>
      <c r="R125" s="94"/>
      <c r="S125" s="146"/>
      <c r="T125" s="94"/>
      <c r="U125" s="146"/>
      <c r="V125" s="94"/>
      <c r="W125" s="146"/>
      <c r="X125" s="94"/>
      <c r="Y125" s="146"/>
      <c r="Z125" s="94"/>
      <c r="AA125" s="146"/>
      <c r="AB125" s="94"/>
      <c r="AC125" s="146"/>
      <c r="AD125" s="94"/>
      <c r="AE125" s="146"/>
      <c r="AF125" s="147"/>
      <c r="AG125" s="146"/>
      <c r="AH125" s="145"/>
      <c r="AI125" s="146"/>
      <c r="AJ125" s="145"/>
      <c r="AK125" s="146"/>
      <c r="AL125" s="145"/>
      <c r="AM125" s="146"/>
      <c r="AN125" s="145"/>
      <c r="AO125" s="146"/>
      <c r="AP125" s="145"/>
      <c r="AQ125" s="146"/>
      <c r="AR125" s="145"/>
      <c r="AS125" s="146"/>
      <c r="AT125" s="145"/>
      <c r="AU125" s="146"/>
      <c r="AV125" s="145"/>
      <c r="AW125" s="146"/>
      <c r="AX125" s="145"/>
      <c r="AY125" s="146"/>
      <c r="AZ125" s="145"/>
      <c r="BA125" s="146"/>
      <c r="BB125" s="145"/>
      <c r="BC125" s="146"/>
      <c r="BD125" s="145"/>
      <c r="BE125" s="146"/>
      <c r="BF125" s="147"/>
      <c r="BG125" s="146"/>
      <c r="BH125" s="99"/>
      <c r="BI125" s="100"/>
      <c r="BJ125" s="99"/>
      <c r="BK125" s="100"/>
      <c r="BL125" s="99"/>
      <c r="BM125" s="100"/>
      <c r="BN125" s="99"/>
      <c r="BO125" s="100"/>
      <c r="BP125" s="99"/>
      <c r="BQ125" s="100"/>
      <c r="BR125" s="99"/>
      <c r="BS125" s="100"/>
      <c r="BT125" s="99"/>
      <c r="BU125" s="100"/>
      <c r="BV125" s="99"/>
      <c r="BW125" s="100"/>
      <c r="BX125" s="99"/>
      <c r="BY125" s="100"/>
      <c r="BZ125" s="99"/>
      <c r="CA125" s="100"/>
      <c r="CB125" s="99"/>
      <c r="CC125" s="100"/>
      <c r="CD125" s="99"/>
      <c r="CE125" s="100"/>
      <c r="CF125" s="101"/>
      <c r="CG125" s="100"/>
    </row>
    <row r="126" spans="1:85" s="148" customFormat="1" ht="19.899999999999999" customHeight="1" x14ac:dyDescent="0.5">
      <c r="A126" s="94">
        <v>100</v>
      </c>
      <c r="B126" s="95" t="s">
        <v>227</v>
      </c>
      <c r="C126" s="95"/>
      <c r="D126" s="94">
        <f t="shared" si="401"/>
        <v>19</v>
      </c>
      <c r="E126" s="94"/>
      <c r="F126" s="94"/>
      <c r="G126" s="94"/>
      <c r="H126" s="94"/>
      <c r="I126" s="146"/>
      <c r="J126" s="94"/>
      <c r="K126" s="146"/>
      <c r="L126" s="94"/>
      <c r="M126" s="146"/>
      <c r="N126" s="94"/>
      <c r="O126" s="146"/>
      <c r="P126" s="94"/>
      <c r="Q126" s="146"/>
      <c r="R126" s="94"/>
      <c r="S126" s="146"/>
      <c r="T126" s="94"/>
      <c r="U126" s="146"/>
      <c r="V126" s="94"/>
      <c r="W126" s="146"/>
      <c r="X126" s="94"/>
      <c r="Y126" s="146"/>
      <c r="Z126" s="94"/>
      <c r="AA126" s="146"/>
      <c r="AB126" s="94"/>
      <c r="AC126" s="146"/>
      <c r="AD126" s="94"/>
      <c r="AE126" s="146"/>
      <c r="AF126" s="147"/>
      <c r="AG126" s="146"/>
      <c r="AH126" s="145"/>
      <c r="AI126" s="146"/>
      <c r="AJ126" s="145"/>
      <c r="AK126" s="146"/>
      <c r="AL126" s="145"/>
      <c r="AM126" s="146"/>
      <c r="AN126" s="145"/>
      <c r="AO126" s="146"/>
      <c r="AP126" s="145"/>
      <c r="AQ126" s="146"/>
      <c r="AR126" s="145"/>
      <c r="AS126" s="146"/>
      <c r="AT126" s="145"/>
      <c r="AU126" s="146"/>
      <c r="AV126" s="145"/>
      <c r="AW126" s="146"/>
      <c r="AX126" s="145"/>
      <c r="AY126" s="146"/>
      <c r="AZ126" s="145"/>
      <c r="BA126" s="146"/>
      <c r="BB126" s="145"/>
      <c r="BC126" s="146"/>
      <c r="BD126" s="145"/>
      <c r="BE126" s="146"/>
      <c r="BF126" s="147"/>
      <c r="BG126" s="146"/>
      <c r="BH126" s="99"/>
      <c r="BI126" s="100"/>
      <c r="BJ126" s="99"/>
      <c r="BK126" s="100"/>
      <c r="BL126" s="99"/>
      <c r="BM126" s="100"/>
      <c r="BN126" s="99"/>
      <c r="BO126" s="100"/>
      <c r="BP126" s="99"/>
      <c r="BQ126" s="100"/>
      <c r="BR126" s="99"/>
      <c r="BS126" s="100"/>
      <c r="BT126" s="99"/>
      <c r="BU126" s="100"/>
      <c r="BV126" s="99"/>
      <c r="BW126" s="100"/>
      <c r="BX126" s="99"/>
      <c r="BY126" s="100"/>
      <c r="BZ126" s="99"/>
      <c r="CA126" s="100"/>
      <c r="CB126" s="99"/>
      <c r="CC126" s="100"/>
      <c r="CD126" s="99"/>
      <c r="CE126" s="100"/>
      <c r="CF126" s="101"/>
      <c r="CG126" s="100"/>
    </row>
    <row r="127" spans="1:85" s="148" customFormat="1" ht="19.899999999999999" customHeight="1" x14ac:dyDescent="0.5">
      <c r="A127" s="94">
        <v>101</v>
      </c>
      <c r="B127" s="95" t="s">
        <v>209</v>
      </c>
      <c r="C127" s="95" t="s">
        <v>205</v>
      </c>
      <c r="D127" s="94">
        <f t="shared" si="401"/>
        <v>17</v>
      </c>
      <c r="E127" s="94">
        <v>1</v>
      </c>
      <c r="F127" s="94" t="s">
        <v>210</v>
      </c>
      <c r="G127" s="94">
        <v>1850</v>
      </c>
      <c r="H127" s="94"/>
      <c r="I127" s="146"/>
      <c r="J127" s="94"/>
      <c r="K127" s="146"/>
      <c r="L127" s="94"/>
      <c r="M127" s="146"/>
      <c r="N127" s="94"/>
      <c r="O127" s="146"/>
      <c r="P127" s="94"/>
      <c r="Q127" s="146"/>
      <c r="R127" s="94"/>
      <c r="S127" s="146"/>
      <c r="T127" s="94"/>
      <c r="U127" s="146"/>
      <c r="V127" s="94"/>
      <c r="W127" s="146"/>
      <c r="X127" s="94"/>
      <c r="Y127" s="146"/>
      <c r="Z127" s="94"/>
      <c r="AA127" s="146"/>
      <c r="AB127" s="94"/>
      <c r="AC127" s="146"/>
      <c r="AD127" s="94"/>
      <c r="AE127" s="146"/>
      <c r="AF127" s="147"/>
      <c r="AG127" s="146"/>
      <c r="AH127" s="145"/>
      <c r="AI127" s="146"/>
      <c r="AJ127" s="145"/>
      <c r="AK127" s="146"/>
      <c r="AL127" s="145"/>
      <c r="AM127" s="146"/>
      <c r="AN127" s="145"/>
      <c r="AO127" s="146"/>
      <c r="AP127" s="145"/>
      <c r="AQ127" s="146"/>
      <c r="AR127" s="145"/>
      <c r="AS127" s="146"/>
      <c r="AT127" s="145"/>
      <c r="AU127" s="146"/>
      <c r="AV127" s="145"/>
      <c r="AW127" s="146">
        <f t="shared" si="402"/>
        <v>0</v>
      </c>
      <c r="AX127" s="145"/>
      <c r="AY127" s="146">
        <f t="shared" si="403"/>
        <v>0</v>
      </c>
      <c r="AZ127" s="145"/>
      <c r="BA127" s="146">
        <f t="shared" si="404"/>
        <v>0</v>
      </c>
      <c r="BB127" s="145">
        <v>12</v>
      </c>
      <c r="BC127" s="146">
        <f t="shared" si="405"/>
        <v>12</v>
      </c>
      <c r="BD127" s="145"/>
      <c r="BE127" s="146">
        <f t="shared" si="406"/>
        <v>0</v>
      </c>
      <c r="BF127" s="147">
        <f t="shared" si="407"/>
        <v>12</v>
      </c>
      <c r="BG127" s="146">
        <f t="shared" si="408"/>
        <v>12</v>
      </c>
      <c r="BH127" s="99"/>
      <c r="BI127" s="100"/>
      <c r="BJ127" s="99"/>
      <c r="BK127" s="100"/>
      <c r="BL127" s="99"/>
      <c r="BM127" s="100"/>
      <c r="BN127" s="99"/>
      <c r="BO127" s="100"/>
      <c r="BP127" s="99"/>
      <c r="BQ127" s="100"/>
      <c r="BR127" s="99"/>
      <c r="BS127" s="100"/>
      <c r="BT127" s="99"/>
      <c r="BU127" s="100"/>
      <c r="BV127" s="99"/>
      <c r="BW127" s="100">
        <f t="shared" si="409"/>
        <v>0</v>
      </c>
      <c r="BX127" s="99"/>
      <c r="BY127" s="100"/>
      <c r="BZ127" s="99"/>
      <c r="CA127" s="100"/>
      <c r="CB127" s="99"/>
      <c r="CC127" s="100"/>
      <c r="CD127" s="99"/>
      <c r="CE127" s="100"/>
      <c r="CF127" s="101">
        <f t="shared" si="410"/>
        <v>0</v>
      </c>
      <c r="CG127" s="100">
        <f t="shared" si="410"/>
        <v>0</v>
      </c>
    </row>
    <row r="128" spans="1:85" s="148" customFormat="1" ht="19.899999999999999" customHeight="1" x14ac:dyDescent="0.5">
      <c r="A128" s="94">
        <v>102</v>
      </c>
      <c r="B128" s="95" t="s">
        <v>209</v>
      </c>
      <c r="C128" s="95" t="s">
        <v>74</v>
      </c>
      <c r="D128" s="94">
        <f t="shared" si="401"/>
        <v>15</v>
      </c>
      <c r="E128" s="94">
        <v>0.68</v>
      </c>
      <c r="F128" s="94" t="s">
        <v>210</v>
      </c>
      <c r="G128" s="94">
        <v>1800</v>
      </c>
      <c r="H128" s="94"/>
      <c r="I128" s="146"/>
      <c r="J128" s="94"/>
      <c r="K128" s="146"/>
      <c r="L128" s="94"/>
      <c r="M128" s="146"/>
      <c r="N128" s="94"/>
      <c r="O128" s="146"/>
      <c r="P128" s="94"/>
      <c r="Q128" s="146"/>
      <c r="R128" s="94"/>
      <c r="S128" s="146"/>
      <c r="T128" s="94"/>
      <c r="U128" s="146"/>
      <c r="V128" s="94"/>
      <c r="W128" s="146"/>
      <c r="X128" s="94"/>
      <c r="Y128" s="146"/>
      <c r="Z128" s="94"/>
      <c r="AA128" s="146"/>
      <c r="AB128" s="94"/>
      <c r="AC128" s="146"/>
      <c r="AD128" s="94"/>
      <c r="AE128" s="146"/>
      <c r="AF128" s="147"/>
      <c r="AG128" s="146"/>
      <c r="AH128" s="145"/>
      <c r="AI128" s="146"/>
      <c r="AJ128" s="145"/>
      <c r="AK128" s="146"/>
      <c r="AL128" s="145"/>
      <c r="AM128" s="146"/>
      <c r="AN128" s="145"/>
      <c r="AO128" s="146"/>
      <c r="AP128" s="145"/>
      <c r="AQ128" s="146"/>
      <c r="AR128" s="145"/>
      <c r="AS128" s="146"/>
      <c r="AT128" s="145"/>
      <c r="AU128" s="146"/>
      <c r="AV128" s="145">
        <v>266</v>
      </c>
      <c r="AW128" s="146">
        <f t="shared" si="402"/>
        <v>180.88000000000002</v>
      </c>
      <c r="AX128" s="145">
        <v>115</v>
      </c>
      <c r="AY128" s="146">
        <f t="shared" si="403"/>
        <v>78.2</v>
      </c>
      <c r="AZ128" s="145">
        <v>72</v>
      </c>
      <c r="BA128" s="146">
        <f t="shared" si="404"/>
        <v>48.96</v>
      </c>
      <c r="BB128" s="145">
        <v>18</v>
      </c>
      <c r="BC128" s="146">
        <f t="shared" si="405"/>
        <v>12.24</v>
      </c>
      <c r="BD128" s="145">
        <v>54</v>
      </c>
      <c r="BE128" s="146">
        <f t="shared" si="406"/>
        <v>36.720000000000006</v>
      </c>
      <c r="BF128" s="147">
        <f t="shared" si="407"/>
        <v>525</v>
      </c>
      <c r="BG128" s="146">
        <f t="shared" si="408"/>
        <v>357.00000000000006</v>
      </c>
      <c r="BH128" s="99"/>
      <c r="BI128" s="100"/>
      <c r="BJ128" s="99"/>
      <c r="BK128" s="100"/>
      <c r="BL128" s="99"/>
      <c r="BM128" s="100"/>
      <c r="BN128" s="99"/>
      <c r="BO128" s="100"/>
      <c r="BP128" s="99"/>
      <c r="BQ128" s="100"/>
      <c r="BR128" s="99"/>
      <c r="BS128" s="100"/>
      <c r="BT128" s="99"/>
      <c r="BU128" s="100"/>
      <c r="BV128" s="99"/>
      <c r="BW128" s="100">
        <f t="shared" si="409"/>
        <v>0</v>
      </c>
      <c r="BX128" s="99"/>
      <c r="BY128" s="100">
        <f t="shared" ref="BY128" si="411">BX128*$E128</f>
        <v>0</v>
      </c>
      <c r="BZ128" s="99"/>
      <c r="CA128" s="100">
        <f t="shared" ref="CA128" si="412">BZ128*$E128</f>
        <v>0</v>
      </c>
      <c r="CB128" s="99"/>
      <c r="CC128" s="100"/>
      <c r="CD128" s="99"/>
      <c r="CE128" s="100"/>
      <c r="CF128" s="101">
        <f t="shared" si="410"/>
        <v>0</v>
      </c>
      <c r="CG128" s="100">
        <f t="shared" si="410"/>
        <v>0</v>
      </c>
    </row>
    <row r="129" spans="1:85" s="148" customFormat="1" ht="19.899999999999999" customHeight="1" x14ac:dyDescent="0.5">
      <c r="A129" s="94">
        <v>103</v>
      </c>
      <c r="B129" s="95" t="s">
        <v>209</v>
      </c>
      <c r="C129" s="95" t="s">
        <v>74</v>
      </c>
      <c r="D129" s="94">
        <v>18</v>
      </c>
      <c r="E129" s="94">
        <v>0.64</v>
      </c>
      <c r="F129" s="94" t="s">
        <v>206</v>
      </c>
      <c r="G129" s="94">
        <v>1800</v>
      </c>
      <c r="H129" s="94"/>
      <c r="I129" s="146"/>
      <c r="J129" s="94"/>
      <c r="K129" s="146"/>
      <c r="L129" s="94"/>
      <c r="M129" s="146"/>
      <c r="N129" s="94"/>
      <c r="O129" s="146"/>
      <c r="P129" s="94"/>
      <c r="Q129" s="146"/>
      <c r="R129" s="94"/>
      <c r="S129" s="146"/>
      <c r="T129" s="94"/>
      <c r="U129" s="146"/>
      <c r="V129" s="94"/>
      <c r="W129" s="146"/>
      <c r="X129" s="94"/>
      <c r="Y129" s="146"/>
      <c r="Z129" s="94"/>
      <c r="AA129" s="146"/>
      <c r="AB129" s="94"/>
      <c r="AC129" s="146"/>
      <c r="AD129" s="94"/>
      <c r="AE129" s="146"/>
      <c r="AF129" s="147"/>
      <c r="AG129" s="146"/>
      <c r="AH129" s="145"/>
      <c r="AI129" s="146"/>
      <c r="AJ129" s="145"/>
      <c r="AK129" s="146"/>
      <c r="AL129" s="145"/>
      <c r="AM129" s="146"/>
      <c r="AN129" s="145"/>
      <c r="AO129" s="146"/>
      <c r="AP129" s="145"/>
      <c r="AQ129" s="146"/>
      <c r="AR129" s="145"/>
      <c r="AS129" s="146"/>
      <c r="AT129" s="145"/>
      <c r="AU129" s="146"/>
      <c r="AV129" s="145"/>
      <c r="AW129" s="146"/>
      <c r="AX129" s="145"/>
      <c r="AY129" s="146"/>
      <c r="AZ129" s="145"/>
      <c r="BA129" s="146"/>
      <c r="BB129" s="145"/>
      <c r="BC129" s="146"/>
      <c r="BD129" s="145"/>
      <c r="BE129" s="146"/>
      <c r="BF129" s="147"/>
      <c r="BG129" s="146"/>
      <c r="BH129" s="99"/>
      <c r="BI129" s="100"/>
      <c r="BJ129" s="99"/>
      <c r="BK129" s="100"/>
      <c r="BL129" s="99"/>
      <c r="BM129" s="100"/>
      <c r="BN129" s="99"/>
      <c r="BO129" s="100"/>
      <c r="BP129" s="99"/>
      <c r="BQ129" s="100"/>
      <c r="BR129" s="99"/>
      <c r="BS129" s="100"/>
      <c r="BT129" s="99"/>
      <c r="BU129" s="100"/>
      <c r="BV129" s="99"/>
      <c r="BW129" s="100"/>
      <c r="BX129" s="99"/>
      <c r="BY129" s="100"/>
      <c r="BZ129" s="99"/>
      <c r="CA129" s="100"/>
      <c r="CB129" s="99"/>
      <c r="CC129" s="100"/>
      <c r="CD129" s="99"/>
      <c r="CE129" s="100"/>
      <c r="CF129" s="101">
        <f t="shared" si="410"/>
        <v>0</v>
      </c>
      <c r="CG129" s="100">
        <f t="shared" si="410"/>
        <v>0</v>
      </c>
    </row>
    <row r="130" spans="1:85" s="148" customFormat="1" ht="19.899999999999999" customHeight="1" x14ac:dyDescent="0.5">
      <c r="A130" s="94">
        <v>104</v>
      </c>
      <c r="B130" s="95" t="s">
        <v>151</v>
      </c>
      <c r="C130" s="95" t="s">
        <v>77</v>
      </c>
      <c r="D130" s="94">
        <f t="shared" ref="D130:D139" si="413">RANK(BF130,$BF$4:$BF$147)</f>
        <v>19</v>
      </c>
      <c r="E130" s="94">
        <v>1</v>
      </c>
      <c r="F130" s="94" t="s">
        <v>152</v>
      </c>
      <c r="G130" s="94">
        <v>2100</v>
      </c>
      <c r="H130" s="94"/>
      <c r="I130" s="143">
        <f t="shared" ref="I130" si="414">H130*$E130</f>
        <v>0</v>
      </c>
      <c r="J130" s="94"/>
      <c r="K130" s="143">
        <f t="shared" ref="K130" si="415">J130*$E130</f>
        <v>0</v>
      </c>
      <c r="L130" s="94"/>
      <c r="M130" s="143">
        <f t="shared" ref="M130" si="416">L130*$E130</f>
        <v>0</v>
      </c>
      <c r="N130" s="94"/>
      <c r="O130" s="143">
        <f t="shared" ref="O130" si="417">N130*$E130</f>
        <v>0</v>
      </c>
      <c r="P130" s="94"/>
      <c r="Q130" s="143">
        <f t="shared" ref="Q130" si="418">P130*$E130</f>
        <v>0</v>
      </c>
      <c r="R130" s="94"/>
      <c r="S130" s="143">
        <f t="shared" ref="S130" si="419">R130*$E130</f>
        <v>0</v>
      </c>
      <c r="T130" s="94"/>
      <c r="U130" s="143">
        <f t="shared" ref="U130" si="420">T130*$E130</f>
        <v>0</v>
      </c>
      <c r="V130" s="94"/>
      <c r="W130" s="143">
        <f t="shared" ref="W130" si="421">V130*$E130</f>
        <v>0</v>
      </c>
      <c r="X130" s="94"/>
      <c r="Y130" s="143">
        <f t="shared" ref="Y130" si="422">X130*$E130</f>
        <v>0</v>
      </c>
      <c r="Z130" s="94"/>
      <c r="AA130" s="143">
        <f t="shared" ref="AA130" si="423">Z130*$E130</f>
        <v>0</v>
      </c>
      <c r="AB130" s="94"/>
      <c r="AC130" s="143">
        <f t="shared" ref="AC130" si="424">AB130*$E130</f>
        <v>0</v>
      </c>
      <c r="AD130" s="94"/>
      <c r="AE130" s="143">
        <f t="shared" ref="AE130" si="425">AD130*$E130</f>
        <v>0</v>
      </c>
      <c r="AF130" s="147">
        <f t="shared" ref="AF130:AF137" si="426">SUM(H130,J130,L130,N130,P130,R130,T130,V130,X130,Z130,AB130,AD130)</f>
        <v>0</v>
      </c>
      <c r="AG130" s="146">
        <f t="shared" ref="AG130:AG137" si="427">SUM(I130,K130,M130,O130,Q130,S130,U130,W130,Y130,AA130,AC130,AE130)</f>
        <v>0</v>
      </c>
      <c r="AH130" s="142"/>
      <c r="AI130" s="143">
        <f t="shared" ref="AI130" si="428">AH130*$E130</f>
        <v>0</v>
      </c>
      <c r="AJ130" s="144"/>
      <c r="AK130" s="143">
        <f t="shared" ref="AK130" si="429">AJ130*$E130</f>
        <v>0</v>
      </c>
      <c r="AL130" s="145"/>
      <c r="AM130" s="146">
        <f t="shared" si="250"/>
        <v>0</v>
      </c>
      <c r="AN130" s="145"/>
      <c r="AO130" s="146">
        <f t="shared" si="251"/>
        <v>0</v>
      </c>
      <c r="AP130" s="145"/>
      <c r="AQ130" s="146">
        <f t="shared" si="252"/>
        <v>0</v>
      </c>
      <c r="AR130" s="145"/>
      <c r="AS130" s="146">
        <f t="shared" si="253"/>
        <v>0</v>
      </c>
      <c r="AT130" s="145"/>
      <c r="AU130" s="146">
        <f t="shared" si="254"/>
        <v>0</v>
      </c>
      <c r="AV130" s="145"/>
      <c r="AW130" s="146">
        <f t="shared" si="255"/>
        <v>0</v>
      </c>
      <c r="AX130" s="145"/>
      <c r="AY130" s="146">
        <f t="shared" si="256"/>
        <v>0</v>
      </c>
      <c r="AZ130" s="145"/>
      <c r="BA130" s="146">
        <f t="shared" si="257"/>
        <v>0</v>
      </c>
      <c r="BB130" s="145"/>
      <c r="BC130" s="146">
        <f t="shared" si="258"/>
        <v>0</v>
      </c>
      <c r="BD130" s="145"/>
      <c r="BE130" s="146">
        <f t="shared" si="259"/>
        <v>0</v>
      </c>
      <c r="BF130" s="147">
        <f t="shared" si="372"/>
        <v>0</v>
      </c>
      <c r="BG130" s="146">
        <f t="shared" si="372"/>
        <v>0</v>
      </c>
      <c r="BH130" s="96"/>
      <c r="BI130" s="97">
        <f t="shared" ref="BI130:BI137" si="430">BH130*$E130</f>
        <v>0</v>
      </c>
      <c r="BJ130" s="99"/>
      <c r="BK130" s="100">
        <f t="shared" ref="BK130:BK137" si="431">BJ130*$E130</f>
        <v>0</v>
      </c>
      <c r="BL130" s="99"/>
      <c r="BM130" s="100">
        <f t="shared" ref="BM130:BM137" si="432">BL130*$E130</f>
        <v>0</v>
      </c>
      <c r="BN130" s="99"/>
      <c r="BO130" s="100">
        <f t="shared" ref="BO130:BO137" si="433">BN130*$E130</f>
        <v>0</v>
      </c>
      <c r="BP130" s="99"/>
      <c r="BQ130" s="100">
        <f t="shared" ref="BQ130:BQ137" si="434">BP130*$E130</f>
        <v>0</v>
      </c>
      <c r="BR130" s="99"/>
      <c r="BS130" s="100">
        <f t="shared" ref="BS130:BS137" si="435">BR130*$E130</f>
        <v>0</v>
      </c>
      <c r="BT130" s="99"/>
      <c r="BU130" s="100">
        <f t="shared" ref="BU130:BU137" si="436">BT130*$E130</f>
        <v>0</v>
      </c>
      <c r="BV130" s="99"/>
      <c r="BW130" s="100">
        <f t="shared" ref="BW130:BW137" si="437">BV130*$E130</f>
        <v>0</v>
      </c>
      <c r="BX130" s="99"/>
      <c r="BY130" s="100">
        <f t="shared" ref="BY130:BY137" si="438">BX130*$E130</f>
        <v>0</v>
      </c>
      <c r="BZ130" s="99"/>
      <c r="CA130" s="100">
        <f t="shared" ref="CA130:CA137" si="439">BZ130*$E130</f>
        <v>0</v>
      </c>
      <c r="CB130" s="99"/>
      <c r="CC130" s="100">
        <f t="shared" ref="CC130:CC137" si="440">CB130*$E130</f>
        <v>0</v>
      </c>
      <c r="CD130" s="99"/>
      <c r="CE130" s="100">
        <f t="shared" ref="CE130:CE137" si="441">CD130*$E130</f>
        <v>0</v>
      </c>
      <c r="CF130" s="101">
        <f t="shared" si="410"/>
        <v>0</v>
      </c>
      <c r="CG130" s="100">
        <f t="shared" si="410"/>
        <v>0</v>
      </c>
    </row>
    <row r="131" spans="1:85" s="148" customFormat="1" ht="19.899999999999999" customHeight="1" x14ac:dyDescent="0.5">
      <c r="A131" s="94">
        <v>105</v>
      </c>
      <c r="B131" s="95" t="s">
        <v>153</v>
      </c>
      <c r="C131" s="95" t="s">
        <v>77</v>
      </c>
      <c r="D131" s="94">
        <f t="shared" si="413"/>
        <v>19</v>
      </c>
      <c r="E131" s="94">
        <v>1</v>
      </c>
      <c r="F131" s="94" t="s">
        <v>83</v>
      </c>
      <c r="G131" s="94"/>
      <c r="H131" s="94"/>
      <c r="I131" s="146">
        <f t="shared" si="234"/>
        <v>0</v>
      </c>
      <c r="J131" s="94"/>
      <c r="K131" s="146">
        <f t="shared" si="235"/>
        <v>0</v>
      </c>
      <c r="L131" s="94"/>
      <c r="M131" s="146">
        <f t="shared" si="236"/>
        <v>0</v>
      </c>
      <c r="N131" s="94"/>
      <c r="O131" s="146">
        <f t="shared" si="237"/>
        <v>0</v>
      </c>
      <c r="P131" s="94"/>
      <c r="Q131" s="146">
        <f t="shared" si="238"/>
        <v>0</v>
      </c>
      <c r="R131" s="94"/>
      <c r="S131" s="146">
        <f t="shared" si="239"/>
        <v>0</v>
      </c>
      <c r="T131" s="94"/>
      <c r="U131" s="146">
        <f t="shared" si="240"/>
        <v>0</v>
      </c>
      <c r="V131" s="94"/>
      <c r="W131" s="146">
        <f t="shared" si="241"/>
        <v>0</v>
      </c>
      <c r="X131" s="94"/>
      <c r="Y131" s="146">
        <f t="shared" si="242"/>
        <v>0</v>
      </c>
      <c r="Z131" s="94"/>
      <c r="AA131" s="146">
        <f t="shared" si="243"/>
        <v>0</v>
      </c>
      <c r="AB131" s="94"/>
      <c r="AC131" s="146">
        <f t="shared" si="244"/>
        <v>0</v>
      </c>
      <c r="AD131" s="94"/>
      <c r="AE131" s="146">
        <f t="shared" si="245"/>
        <v>0</v>
      </c>
      <c r="AF131" s="147">
        <f t="shared" si="426"/>
        <v>0</v>
      </c>
      <c r="AG131" s="146">
        <f t="shared" si="427"/>
        <v>0</v>
      </c>
      <c r="AH131" s="145"/>
      <c r="AI131" s="146">
        <f t="shared" si="248"/>
        <v>0</v>
      </c>
      <c r="AJ131" s="145"/>
      <c r="AK131" s="146">
        <f t="shared" si="250"/>
        <v>0</v>
      </c>
      <c r="AL131" s="145"/>
      <c r="AM131" s="146">
        <f t="shared" si="250"/>
        <v>0</v>
      </c>
      <c r="AN131" s="145"/>
      <c r="AO131" s="146">
        <f t="shared" si="251"/>
        <v>0</v>
      </c>
      <c r="AP131" s="145"/>
      <c r="AQ131" s="146">
        <f t="shared" si="252"/>
        <v>0</v>
      </c>
      <c r="AR131" s="145"/>
      <c r="AS131" s="146">
        <f t="shared" si="253"/>
        <v>0</v>
      </c>
      <c r="AT131" s="145"/>
      <c r="AU131" s="146">
        <f t="shared" si="254"/>
        <v>0</v>
      </c>
      <c r="AV131" s="145"/>
      <c r="AW131" s="146">
        <f t="shared" si="255"/>
        <v>0</v>
      </c>
      <c r="AX131" s="145"/>
      <c r="AY131" s="146">
        <f t="shared" si="256"/>
        <v>0</v>
      </c>
      <c r="AZ131" s="145"/>
      <c r="BA131" s="146">
        <f t="shared" si="257"/>
        <v>0</v>
      </c>
      <c r="BB131" s="145"/>
      <c r="BC131" s="146">
        <f t="shared" si="258"/>
        <v>0</v>
      </c>
      <c r="BD131" s="145"/>
      <c r="BE131" s="146">
        <f t="shared" si="259"/>
        <v>0</v>
      </c>
      <c r="BF131" s="147">
        <f t="shared" si="372"/>
        <v>0</v>
      </c>
      <c r="BG131" s="146">
        <f t="shared" si="372"/>
        <v>0</v>
      </c>
      <c r="BH131" s="99"/>
      <c r="BI131" s="100">
        <f t="shared" si="430"/>
        <v>0</v>
      </c>
      <c r="BJ131" s="99"/>
      <c r="BK131" s="100">
        <f t="shared" si="431"/>
        <v>0</v>
      </c>
      <c r="BL131" s="99"/>
      <c r="BM131" s="100">
        <f t="shared" si="432"/>
        <v>0</v>
      </c>
      <c r="BN131" s="99"/>
      <c r="BO131" s="100">
        <f t="shared" si="433"/>
        <v>0</v>
      </c>
      <c r="BP131" s="99"/>
      <c r="BQ131" s="100">
        <f t="shared" si="434"/>
        <v>0</v>
      </c>
      <c r="BR131" s="99"/>
      <c r="BS131" s="100">
        <f t="shared" si="435"/>
        <v>0</v>
      </c>
      <c r="BT131" s="99"/>
      <c r="BU131" s="100">
        <f t="shared" si="436"/>
        <v>0</v>
      </c>
      <c r="BV131" s="99"/>
      <c r="BW131" s="100">
        <f t="shared" si="437"/>
        <v>0</v>
      </c>
      <c r="BX131" s="99"/>
      <c r="BY131" s="100">
        <f t="shared" si="438"/>
        <v>0</v>
      </c>
      <c r="BZ131" s="99"/>
      <c r="CA131" s="100">
        <f t="shared" si="439"/>
        <v>0</v>
      </c>
      <c r="CB131" s="99"/>
      <c r="CC131" s="100">
        <f t="shared" si="440"/>
        <v>0</v>
      </c>
      <c r="CD131" s="99"/>
      <c r="CE131" s="100">
        <f t="shared" si="441"/>
        <v>0</v>
      </c>
      <c r="CF131" s="101">
        <f t="shared" si="410"/>
        <v>0</v>
      </c>
      <c r="CG131" s="100">
        <f t="shared" si="410"/>
        <v>0</v>
      </c>
    </row>
    <row r="132" spans="1:85" s="148" customFormat="1" ht="19.899999999999999" customHeight="1" x14ac:dyDescent="0.5">
      <c r="A132" s="94">
        <v>106</v>
      </c>
      <c r="B132" s="95" t="s">
        <v>154</v>
      </c>
      <c r="C132" s="95" t="s">
        <v>74</v>
      </c>
      <c r="D132" s="94">
        <f t="shared" si="413"/>
        <v>19</v>
      </c>
      <c r="E132" s="94">
        <v>0.64</v>
      </c>
      <c r="F132" s="94" t="s">
        <v>85</v>
      </c>
      <c r="G132" s="94">
        <v>1350</v>
      </c>
      <c r="H132" s="94"/>
      <c r="I132" s="146">
        <f t="shared" si="234"/>
        <v>0</v>
      </c>
      <c r="J132" s="94"/>
      <c r="K132" s="146">
        <f t="shared" si="235"/>
        <v>0</v>
      </c>
      <c r="L132" s="94"/>
      <c r="M132" s="146">
        <f t="shared" si="236"/>
        <v>0</v>
      </c>
      <c r="N132" s="94"/>
      <c r="O132" s="146">
        <f t="shared" si="237"/>
        <v>0</v>
      </c>
      <c r="P132" s="94"/>
      <c r="Q132" s="146">
        <f t="shared" si="238"/>
        <v>0</v>
      </c>
      <c r="R132" s="94"/>
      <c r="S132" s="146">
        <f t="shared" si="239"/>
        <v>0</v>
      </c>
      <c r="T132" s="94"/>
      <c r="U132" s="146">
        <f t="shared" si="240"/>
        <v>0</v>
      </c>
      <c r="V132" s="94"/>
      <c r="W132" s="146">
        <f t="shared" si="241"/>
        <v>0</v>
      </c>
      <c r="X132" s="94"/>
      <c r="Y132" s="146">
        <f t="shared" si="242"/>
        <v>0</v>
      </c>
      <c r="Z132" s="94"/>
      <c r="AA132" s="146">
        <f t="shared" si="243"/>
        <v>0</v>
      </c>
      <c r="AB132" s="94"/>
      <c r="AC132" s="146">
        <f t="shared" si="244"/>
        <v>0</v>
      </c>
      <c r="AD132" s="94"/>
      <c r="AE132" s="146">
        <f t="shared" si="245"/>
        <v>0</v>
      </c>
      <c r="AF132" s="147">
        <f t="shared" si="426"/>
        <v>0</v>
      </c>
      <c r="AG132" s="146">
        <f t="shared" si="427"/>
        <v>0</v>
      </c>
      <c r="AH132" s="145"/>
      <c r="AI132" s="146">
        <f t="shared" si="248"/>
        <v>0</v>
      </c>
      <c r="AJ132" s="145"/>
      <c r="AK132" s="146">
        <f t="shared" si="250"/>
        <v>0</v>
      </c>
      <c r="AL132" s="145"/>
      <c r="AM132" s="146">
        <f t="shared" si="250"/>
        <v>0</v>
      </c>
      <c r="AN132" s="145"/>
      <c r="AO132" s="146">
        <f t="shared" si="251"/>
        <v>0</v>
      </c>
      <c r="AP132" s="145"/>
      <c r="AQ132" s="146">
        <f t="shared" si="252"/>
        <v>0</v>
      </c>
      <c r="AR132" s="145"/>
      <c r="AS132" s="146">
        <f t="shared" si="253"/>
        <v>0</v>
      </c>
      <c r="AT132" s="145"/>
      <c r="AU132" s="146">
        <f t="shared" si="254"/>
        <v>0</v>
      </c>
      <c r="AV132" s="145"/>
      <c r="AW132" s="146">
        <f t="shared" si="255"/>
        <v>0</v>
      </c>
      <c r="AX132" s="145"/>
      <c r="AY132" s="146">
        <f t="shared" si="256"/>
        <v>0</v>
      </c>
      <c r="AZ132" s="145"/>
      <c r="BA132" s="146">
        <f t="shared" si="257"/>
        <v>0</v>
      </c>
      <c r="BB132" s="145"/>
      <c r="BC132" s="146">
        <f t="shared" si="258"/>
        <v>0</v>
      </c>
      <c r="BD132" s="145"/>
      <c r="BE132" s="146">
        <f t="shared" si="259"/>
        <v>0</v>
      </c>
      <c r="BF132" s="147">
        <f t="shared" si="372"/>
        <v>0</v>
      </c>
      <c r="BG132" s="146">
        <f t="shared" si="372"/>
        <v>0</v>
      </c>
      <c r="BH132" s="99"/>
      <c r="BI132" s="100">
        <f t="shared" si="430"/>
        <v>0</v>
      </c>
      <c r="BJ132" s="99"/>
      <c r="BK132" s="100">
        <f t="shared" si="431"/>
        <v>0</v>
      </c>
      <c r="BL132" s="99"/>
      <c r="BM132" s="100">
        <f t="shared" si="432"/>
        <v>0</v>
      </c>
      <c r="BN132" s="99"/>
      <c r="BO132" s="100">
        <f t="shared" si="433"/>
        <v>0</v>
      </c>
      <c r="BP132" s="99"/>
      <c r="BQ132" s="100">
        <f t="shared" si="434"/>
        <v>0</v>
      </c>
      <c r="BR132" s="99"/>
      <c r="BS132" s="100">
        <f t="shared" si="435"/>
        <v>0</v>
      </c>
      <c r="BT132" s="99"/>
      <c r="BU132" s="100">
        <f t="shared" si="436"/>
        <v>0</v>
      </c>
      <c r="BV132" s="99"/>
      <c r="BW132" s="100">
        <f t="shared" si="437"/>
        <v>0</v>
      </c>
      <c r="BX132" s="99"/>
      <c r="BY132" s="100">
        <f t="shared" si="438"/>
        <v>0</v>
      </c>
      <c r="BZ132" s="99"/>
      <c r="CA132" s="100">
        <f t="shared" si="439"/>
        <v>0</v>
      </c>
      <c r="CB132" s="99"/>
      <c r="CC132" s="100">
        <f t="shared" si="440"/>
        <v>0</v>
      </c>
      <c r="CD132" s="99"/>
      <c r="CE132" s="100">
        <f t="shared" si="441"/>
        <v>0</v>
      </c>
      <c r="CF132" s="101">
        <f t="shared" si="410"/>
        <v>0</v>
      </c>
      <c r="CG132" s="100">
        <f t="shared" si="410"/>
        <v>0</v>
      </c>
    </row>
    <row r="133" spans="1:85" s="148" customFormat="1" ht="19.899999999999999" customHeight="1" x14ac:dyDescent="0.5">
      <c r="A133" s="94">
        <v>107</v>
      </c>
      <c r="B133" s="95" t="s">
        <v>156</v>
      </c>
      <c r="C133" s="95" t="s">
        <v>74</v>
      </c>
      <c r="D133" s="94">
        <f t="shared" si="413"/>
        <v>19</v>
      </c>
      <c r="E133" s="94">
        <v>0.64</v>
      </c>
      <c r="F133" s="94" t="s">
        <v>85</v>
      </c>
      <c r="G133" s="94"/>
      <c r="H133" s="94"/>
      <c r="I133" s="146">
        <f t="shared" si="234"/>
        <v>0</v>
      </c>
      <c r="J133" s="94"/>
      <c r="K133" s="146">
        <f t="shared" si="235"/>
        <v>0</v>
      </c>
      <c r="L133" s="94"/>
      <c r="M133" s="146">
        <f t="shared" si="236"/>
        <v>0</v>
      </c>
      <c r="N133" s="94"/>
      <c r="O133" s="146">
        <f t="shared" si="237"/>
        <v>0</v>
      </c>
      <c r="P133" s="94"/>
      <c r="Q133" s="146">
        <f t="shared" si="238"/>
        <v>0</v>
      </c>
      <c r="R133" s="94"/>
      <c r="S133" s="146">
        <f t="shared" si="239"/>
        <v>0</v>
      </c>
      <c r="T133" s="94"/>
      <c r="U133" s="146">
        <f t="shared" si="240"/>
        <v>0</v>
      </c>
      <c r="V133" s="94"/>
      <c r="W133" s="146">
        <f t="shared" si="241"/>
        <v>0</v>
      </c>
      <c r="X133" s="94"/>
      <c r="Y133" s="146">
        <f t="shared" si="242"/>
        <v>0</v>
      </c>
      <c r="Z133" s="94"/>
      <c r="AA133" s="146">
        <f t="shared" si="243"/>
        <v>0</v>
      </c>
      <c r="AB133" s="94"/>
      <c r="AC133" s="146">
        <f t="shared" si="244"/>
        <v>0</v>
      </c>
      <c r="AD133" s="94"/>
      <c r="AE133" s="146">
        <f t="shared" si="245"/>
        <v>0</v>
      </c>
      <c r="AF133" s="147">
        <f t="shared" si="426"/>
        <v>0</v>
      </c>
      <c r="AG133" s="146">
        <f t="shared" si="427"/>
        <v>0</v>
      </c>
      <c r="AH133" s="145"/>
      <c r="AI133" s="146">
        <f t="shared" si="248"/>
        <v>0</v>
      </c>
      <c r="AJ133" s="145"/>
      <c r="AK133" s="146">
        <f t="shared" si="250"/>
        <v>0</v>
      </c>
      <c r="AL133" s="145"/>
      <c r="AM133" s="146">
        <f t="shared" si="250"/>
        <v>0</v>
      </c>
      <c r="AN133" s="145"/>
      <c r="AO133" s="146">
        <f t="shared" si="251"/>
        <v>0</v>
      </c>
      <c r="AP133" s="145"/>
      <c r="AQ133" s="146">
        <f t="shared" si="252"/>
        <v>0</v>
      </c>
      <c r="AR133" s="145"/>
      <c r="AS133" s="146">
        <f t="shared" si="253"/>
        <v>0</v>
      </c>
      <c r="AT133" s="145"/>
      <c r="AU133" s="146">
        <f t="shared" si="254"/>
        <v>0</v>
      </c>
      <c r="AV133" s="145"/>
      <c r="AW133" s="146">
        <f t="shared" si="255"/>
        <v>0</v>
      </c>
      <c r="AX133" s="145"/>
      <c r="AY133" s="146">
        <f t="shared" si="256"/>
        <v>0</v>
      </c>
      <c r="AZ133" s="145"/>
      <c r="BA133" s="146">
        <f t="shared" si="257"/>
        <v>0</v>
      </c>
      <c r="BB133" s="145"/>
      <c r="BC133" s="146">
        <f t="shared" si="258"/>
        <v>0</v>
      </c>
      <c r="BD133" s="145"/>
      <c r="BE133" s="146">
        <f t="shared" si="259"/>
        <v>0</v>
      </c>
      <c r="BF133" s="147">
        <f t="shared" si="372"/>
        <v>0</v>
      </c>
      <c r="BG133" s="146">
        <f t="shared" si="372"/>
        <v>0</v>
      </c>
      <c r="BH133" s="99"/>
      <c r="BI133" s="100">
        <f t="shared" si="430"/>
        <v>0</v>
      </c>
      <c r="BJ133" s="99"/>
      <c r="BK133" s="100">
        <f t="shared" si="431"/>
        <v>0</v>
      </c>
      <c r="BL133" s="99"/>
      <c r="BM133" s="100">
        <f t="shared" si="432"/>
        <v>0</v>
      </c>
      <c r="BN133" s="99"/>
      <c r="BO133" s="100">
        <f t="shared" si="433"/>
        <v>0</v>
      </c>
      <c r="BP133" s="99"/>
      <c r="BQ133" s="100">
        <f t="shared" si="434"/>
        <v>0</v>
      </c>
      <c r="BR133" s="99"/>
      <c r="BS133" s="100">
        <f t="shared" si="435"/>
        <v>0</v>
      </c>
      <c r="BT133" s="99"/>
      <c r="BU133" s="100">
        <f t="shared" si="436"/>
        <v>0</v>
      </c>
      <c r="BV133" s="99"/>
      <c r="BW133" s="100">
        <f t="shared" si="437"/>
        <v>0</v>
      </c>
      <c r="BX133" s="99"/>
      <c r="BY133" s="100">
        <f t="shared" si="438"/>
        <v>0</v>
      </c>
      <c r="BZ133" s="99"/>
      <c r="CA133" s="100">
        <f t="shared" si="439"/>
        <v>0</v>
      </c>
      <c r="CB133" s="99"/>
      <c r="CC133" s="100">
        <f t="shared" si="440"/>
        <v>0</v>
      </c>
      <c r="CD133" s="99"/>
      <c r="CE133" s="100">
        <f t="shared" si="441"/>
        <v>0</v>
      </c>
      <c r="CF133" s="101">
        <f t="shared" si="410"/>
        <v>0</v>
      </c>
      <c r="CG133" s="100">
        <f t="shared" si="410"/>
        <v>0</v>
      </c>
    </row>
    <row r="134" spans="1:85" s="148" customFormat="1" ht="19.899999999999999" customHeight="1" x14ac:dyDescent="0.5">
      <c r="A134" s="94">
        <v>108</v>
      </c>
      <c r="B134" s="95" t="s">
        <v>157</v>
      </c>
      <c r="C134" s="95" t="s">
        <v>74</v>
      </c>
      <c r="D134" s="94">
        <f t="shared" si="413"/>
        <v>19</v>
      </c>
      <c r="E134" s="94">
        <v>0.64</v>
      </c>
      <c r="F134" s="94" t="s">
        <v>85</v>
      </c>
      <c r="G134" s="94"/>
      <c r="H134" s="94"/>
      <c r="I134" s="146">
        <f t="shared" si="234"/>
        <v>0</v>
      </c>
      <c r="J134" s="94"/>
      <c r="K134" s="146">
        <f t="shared" si="235"/>
        <v>0</v>
      </c>
      <c r="L134" s="94"/>
      <c r="M134" s="146">
        <f t="shared" si="236"/>
        <v>0</v>
      </c>
      <c r="N134" s="94"/>
      <c r="O134" s="146">
        <f t="shared" si="237"/>
        <v>0</v>
      </c>
      <c r="P134" s="94"/>
      <c r="Q134" s="146">
        <f t="shared" si="238"/>
        <v>0</v>
      </c>
      <c r="R134" s="94"/>
      <c r="S134" s="146">
        <f t="shared" si="239"/>
        <v>0</v>
      </c>
      <c r="T134" s="94"/>
      <c r="U134" s="146">
        <f t="shared" si="240"/>
        <v>0</v>
      </c>
      <c r="V134" s="94"/>
      <c r="W134" s="146">
        <f t="shared" si="241"/>
        <v>0</v>
      </c>
      <c r="X134" s="94"/>
      <c r="Y134" s="146">
        <f t="shared" si="242"/>
        <v>0</v>
      </c>
      <c r="Z134" s="94"/>
      <c r="AA134" s="146">
        <f t="shared" si="243"/>
        <v>0</v>
      </c>
      <c r="AB134" s="94"/>
      <c r="AC134" s="146">
        <f t="shared" si="244"/>
        <v>0</v>
      </c>
      <c r="AD134" s="94"/>
      <c r="AE134" s="146">
        <f t="shared" si="245"/>
        <v>0</v>
      </c>
      <c r="AF134" s="147">
        <f t="shared" si="426"/>
        <v>0</v>
      </c>
      <c r="AG134" s="146">
        <f t="shared" si="427"/>
        <v>0</v>
      </c>
      <c r="AH134" s="145"/>
      <c r="AI134" s="146">
        <f t="shared" si="248"/>
        <v>0</v>
      </c>
      <c r="AJ134" s="145"/>
      <c r="AK134" s="146">
        <f t="shared" si="250"/>
        <v>0</v>
      </c>
      <c r="AL134" s="145"/>
      <c r="AM134" s="146">
        <f t="shared" si="250"/>
        <v>0</v>
      </c>
      <c r="AN134" s="145"/>
      <c r="AO134" s="146">
        <f t="shared" si="251"/>
        <v>0</v>
      </c>
      <c r="AP134" s="145"/>
      <c r="AQ134" s="146">
        <f t="shared" si="252"/>
        <v>0</v>
      </c>
      <c r="AR134" s="145"/>
      <c r="AS134" s="146">
        <f t="shared" si="253"/>
        <v>0</v>
      </c>
      <c r="AT134" s="145"/>
      <c r="AU134" s="146">
        <f t="shared" si="254"/>
        <v>0</v>
      </c>
      <c r="AV134" s="145"/>
      <c r="AW134" s="146">
        <f t="shared" si="255"/>
        <v>0</v>
      </c>
      <c r="AX134" s="145"/>
      <c r="AY134" s="146">
        <f t="shared" si="256"/>
        <v>0</v>
      </c>
      <c r="AZ134" s="145"/>
      <c r="BA134" s="146">
        <f t="shared" si="257"/>
        <v>0</v>
      </c>
      <c r="BB134" s="145"/>
      <c r="BC134" s="146">
        <f t="shared" si="258"/>
        <v>0</v>
      </c>
      <c r="BD134" s="145"/>
      <c r="BE134" s="146">
        <f t="shared" si="259"/>
        <v>0</v>
      </c>
      <c r="BF134" s="147">
        <f t="shared" si="372"/>
        <v>0</v>
      </c>
      <c r="BG134" s="146">
        <f t="shared" si="372"/>
        <v>0</v>
      </c>
      <c r="BH134" s="99"/>
      <c r="BI134" s="100">
        <f t="shared" si="430"/>
        <v>0</v>
      </c>
      <c r="BJ134" s="99"/>
      <c r="BK134" s="100">
        <f t="shared" si="431"/>
        <v>0</v>
      </c>
      <c r="BL134" s="99"/>
      <c r="BM134" s="100">
        <f t="shared" si="432"/>
        <v>0</v>
      </c>
      <c r="BN134" s="99"/>
      <c r="BO134" s="100">
        <f t="shared" si="433"/>
        <v>0</v>
      </c>
      <c r="BP134" s="99"/>
      <c r="BQ134" s="100">
        <f t="shared" si="434"/>
        <v>0</v>
      </c>
      <c r="BR134" s="99"/>
      <c r="BS134" s="100">
        <f t="shared" si="435"/>
        <v>0</v>
      </c>
      <c r="BT134" s="99"/>
      <c r="BU134" s="100">
        <f t="shared" si="436"/>
        <v>0</v>
      </c>
      <c r="BV134" s="99"/>
      <c r="BW134" s="100">
        <f t="shared" si="437"/>
        <v>0</v>
      </c>
      <c r="BX134" s="99"/>
      <c r="BY134" s="100">
        <f t="shared" si="438"/>
        <v>0</v>
      </c>
      <c r="BZ134" s="99"/>
      <c r="CA134" s="100">
        <f t="shared" si="439"/>
        <v>0</v>
      </c>
      <c r="CB134" s="99"/>
      <c r="CC134" s="100">
        <f t="shared" si="440"/>
        <v>0</v>
      </c>
      <c r="CD134" s="99"/>
      <c r="CE134" s="100">
        <f t="shared" si="441"/>
        <v>0</v>
      </c>
      <c r="CF134" s="101">
        <f t="shared" si="410"/>
        <v>0</v>
      </c>
      <c r="CG134" s="100">
        <f t="shared" si="410"/>
        <v>0</v>
      </c>
    </row>
    <row r="135" spans="1:85" s="148" customFormat="1" ht="19.899999999999999" customHeight="1" x14ac:dyDescent="0.5">
      <c r="A135" s="94">
        <v>109</v>
      </c>
      <c r="B135" s="95" t="s">
        <v>158</v>
      </c>
      <c r="C135" s="95" t="s">
        <v>74</v>
      </c>
      <c r="D135" s="94">
        <f t="shared" si="413"/>
        <v>19</v>
      </c>
      <c r="E135" s="94">
        <v>0.64</v>
      </c>
      <c r="F135" s="94" t="s">
        <v>85</v>
      </c>
      <c r="G135" s="94">
        <v>1900</v>
      </c>
      <c r="H135" s="94"/>
      <c r="I135" s="146">
        <f t="shared" si="234"/>
        <v>0</v>
      </c>
      <c r="J135" s="94"/>
      <c r="K135" s="146">
        <f t="shared" si="235"/>
        <v>0</v>
      </c>
      <c r="L135" s="94"/>
      <c r="M135" s="146">
        <f t="shared" si="236"/>
        <v>0</v>
      </c>
      <c r="N135" s="94"/>
      <c r="O135" s="146">
        <f t="shared" si="237"/>
        <v>0</v>
      </c>
      <c r="P135" s="94"/>
      <c r="Q135" s="146">
        <f t="shared" si="238"/>
        <v>0</v>
      </c>
      <c r="R135" s="94"/>
      <c r="S135" s="146">
        <f t="shared" si="239"/>
        <v>0</v>
      </c>
      <c r="T135" s="94"/>
      <c r="U135" s="146">
        <f t="shared" si="240"/>
        <v>0</v>
      </c>
      <c r="V135" s="94">
        <v>14</v>
      </c>
      <c r="W135" s="146">
        <f t="shared" si="241"/>
        <v>8.9600000000000009</v>
      </c>
      <c r="X135" s="94"/>
      <c r="Y135" s="146">
        <f t="shared" si="242"/>
        <v>0</v>
      </c>
      <c r="Z135" s="94"/>
      <c r="AA135" s="146">
        <f t="shared" si="243"/>
        <v>0</v>
      </c>
      <c r="AB135" s="94"/>
      <c r="AC135" s="146">
        <f t="shared" si="244"/>
        <v>0</v>
      </c>
      <c r="AD135" s="94"/>
      <c r="AE135" s="146">
        <f t="shared" si="245"/>
        <v>0</v>
      </c>
      <c r="AF135" s="147">
        <f t="shared" si="426"/>
        <v>14</v>
      </c>
      <c r="AG135" s="146">
        <f t="shared" si="427"/>
        <v>8.9600000000000009</v>
      </c>
      <c r="AH135" s="145"/>
      <c r="AI135" s="146">
        <f t="shared" si="248"/>
        <v>0</v>
      </c>
      <c r="AJ135" s="145"/>
      <c r="AK135" s="146">
        <f t="shared" si="250"/>
        <v>0</v>
      </c>
      <c r="AL135" s="145"/>
      <c r="AM135" s="146">
        <f t="shared" si="250"/>
        <v>0</v>
      </c>
      <c r="AN135" s="145"/>
      <c r="AO135" s="146">
        <f t="shared" si="251"/>
        <v>0</v>
      </c>
      <c r="AP135" s="145"/>
      <c r="AQ135" s="146">
        <f t="shared" si="252"/>
        <v>0</v>
      </c>
      <c r="AR135" s="145"/>
      <c r="AS135" s="146">
        <f t="shared" si="253"/>
        <v>0</v>
      </c>
      <c r="AT135" s="145"/>
      <c r="AU135" s="146">
        <f t="shared" si="254"/>
        <v>0</v>
      </c>
      <c r="AV135" s="145"/>
      <c r="AW135" s="146">
        <f t="shared" si="255"/>
        <v>0</v>
      </c>
      <c r="AX135" s="145"/>
      <c r="AY135" s="146">
        <f t="shared" si="256"/>
        <v>0</v>
      </c>
      <c r="AZ135" s="145"/>
      <c r="BA135" s="146">
        <f t="shared" si="257"/>
        <v>0</v>
      </c>
      <c r="BB135" s="145"/>
      <c r="BC135" s="146">
        <f t="shared" si="258"/>
        <v>0</v>
      </c>
      <c r="BD135" s="145"/>
      <c r="BE135" s="146">
        <f t="shared" si="259"/>
        <v>0</v>
      </c>
      <c r="BF135" s="147">
        <f t="shared" si="372"/>
        <v>0</v>
      </c>
      <c r="BG135" s="146">
        <f t="shared" si="372"/>
        <v>0</v>
      </c>
      <c r="BH135" s="99"/>
      <c r="BI135" s="100">
        <f t="shared" si="430"/>
        <v>0</v>
      </c>
      <c r="BJ135" s="99"/>
      <c r="BK135" s="100">
        <f t="shared" si="431"/>
        <v>0</v>
      </c>
      <c r="BL135" s="99"/>
      <c r="BM135" s="100">
        <f t="shared" si="432"/>
        <v>0</v>
      </c>
      <c r="BN135" s="99"/>
      <c r="BO135" s="100">
        <f t="shared" si="433"/>
        <v>0</v>
      </c>
      <c r="BP135" s="99"/>
      <c r="BQ135" s="100">
        <f t="shared" si="434"/>
        <v>0</v>
      </c>
      <c r="BR135" s="99"/>
      <c r="BS135" s="100">
        <f t="shared" si="435"/>
        <v>0</v>
      </c>
      <c r="BT135" s="99"/>
      <c r="BU135" s="100">
        <f t="shared" si="436"/>
        <v>0</v>
      </c>
      <c r="BV135" s="99"/>
      <c r="BW135" s="100">
        <f t="shared" si="437"/>
        <v>0</v>
      </c>
      <c r="BX135" s="99"/>
      <c r="BY135" s="100">
        <f t="shared" si="438"/>
        <v>0</v>
      </c>
      <c r="BZ135" s="99"/>
      <c r="CA135" s="100">
        <f t="shared" si="439"/>
        <v>0</v>
      </c>
      <c r="CB135" s="99"/>
      <c r="CC135" s="100">
        <f t="shared" si="440"/>
        <v>0</v>
      </c>
      <c r="CD135" s="99"/>
      <c r="CE135" s="100">
        <f t="shared" si="441"/>
        <v>0</v>
      </c>
      <c r="CF135" s="101">
        <f t="shared" si="410"/>
        <v>0</v>
      </c>
      <c r="CG135" s="100">
        <f t="shared" si="410"/>
        <v>0</v>
      </c>
    </row>
    <row r="136" spans="1:85" s="148" customFormat="1" ht="19.899999999999999" customHeight="1" x14ac:dyDescent="0.5">
      <c r="A136" s="94">
        <v>110</v>
      </c>
      <c r="B136" s="95" t="s">
        <v>159</v>
      </c>
      <c r="C136" s="95" t="s">
        <v>74</v>
      </c>
      <c r="D136" s="94">
        <f t="shared" si="413"/>
        <v>19</v>
      </c>
      <c r="E136" s="94">
        <v>0.64</v>
      </c>
      <c r="F136" s="94" t="s">
        <v>85</v>
      </c>
      <c r="G136" s="94">
        <v>1850</v>
      </c>
      <c r="H136" s="94"/>
      <c r="I136" s="146">
        <f t="shared" si="234"/>
        <v>0</v>
      </c>
      <c r="J136" s="94"/>
      <c r="K136" s="146">
        <f t="shared" si="235"/>
        <v>0</v>
      </c>
      <c r="L136" s="94"/>
      <c r="M136" s="146">
        <f t="shared" si="236"/>
        <v>0</v>
      </c>
      <c r="N136" s="94"/>
      <c r="O136" s="146">
        <f t="shared" si="237"/>
        <v>0</v>
      </c>
      <c r="P136" s="94"/>
      <c r="Q136" s="146">
        <f t="shared" si="238"/>
        <v>0</v>
      </c>
      <c r="R136" s="94"/>
      <c r="S136" s="146">
        <f t="shared" si="239"/>
        <v>0</v>
      </c>
      <c r="T136" s="94"/>
      <c r="U136" s="146">
        <f t="shared" si="240"/>
        <v>0</v>
      </c>
      <c r="V136" s="94"/>
      <c r="W136" s="146">
        <f t="shared" si="241"/>
        <v>0</v>
      </c>
      <c r="X136" s="94"/>
      <c r="Y136" s="146">
        <f t="shared" si="242"/>
        <v>0</v>
      </c>
      <c r="Z136" s="94"/>
      <c r="AA136" s="146">
        <f t="shared" si="243"/>
        <v>0</v>
      </c>
      <c r="AB136" s="94"/>
      <c r="AC136" s="146">
        <f t="shared" si="244"/>
        <v>0</v>
      </c>
      <c r="AD136" s="94"/>
      <c r="AE136" s="146">
        <f t="shared" si="245"/>
        <v>0</v>
      </c>
      <c r="AF136" s="147">
        <f t="shared" si="426"/>
        <v>0</v>
      </c>
      <c r="AG136" s="146">
        <f t="shared" si="427"/>
        <v>0</v>
      </c>
      <c r="AH136" s="145"/>
      <c r="AI136" s="146">
        <f t="shared" si="248"/>
        <v>0</v>
      </c>
      <c r="AJ136" s="145"/>
      <c r="AK136" s="146">
        <f t="shared" si="250"/>
        <v>0</v>
      </c>
      <c r="AL136" s="145"/>
      <c r="AM136" s="146">
        <f t="shared" si="250"/>
        <v>0</v>
      </c>
      <c r="AN136" s="145"/>
      <c r="AO136" s="146">
        <f t="shared" si="251"/>
        <v>0</v>
      </c>
      <c r="AP136" s="145"/>
      <c r="AQ136" s="146">
        <f t="shared" si="252"/>
        <v>0</v>
      </c>
      <c r="AR136" s="145"/>
      <c r="AS136" s="146">
        <f t="shared" si="253"/>
        <v>0</v>
      </c>
      <c r="AT136" s="145"/>
      <c r="AU136" s="146">
        <f t="shared" si="254"/>
        <v>0</v>
      </c>
      <c r="AV136" s="145"/>
      <c r="AW136" s="146">
        <f t="shared" si="255"/>
        <v>0</v>
      </c>
      <c r="AX136" s="145"/>
      <c r="AY136" s="146">
        <f t="shared" si="256"/>
        <v>0</v>
      </c>
      <c r="AZ136" s="145"/>
      <c r="BA136" s="146">
        <f t="shared" si="257"/>
        <v>0</v>
      </c>
      <c r="BB136" s="145"/>
      <c r="BC136" s="146">
        <f t="shared" si="258"/>
        <v>0</v>
      </c>
      <c r="BD136" s="145"/>
      <c r="BE136" s="146">
        <f t="shared" si="259"/>
        <v>0</v>
      </c>
      <c r="BF136" s="147">
        <f t="shared" si="372"/>
        <v>0</v>
      </c>
      <c r="BG136" s="146">
        <f t="shared" si="372"/>
        <v>0</v>
      </c>
      <c r="BH136" s="99"/>
      <c r="BI136" s="100">
        <f t="shared" si="430"/>
        <v>0</v>
      </c>
      <c r="BJ136" s="99"/>
      <c r="BK136" s="100">
        <f t="shared" si="431"/>
        <v>0</v>
      </c>
      <c r="BL136" s="99"/>
      <c r="BM136" s="100">
        <f t="shared" si="432"/>
        <v>0</v>
      </c>
      <c r="BN136" s="99"/>
      <c r="BO136" s="100">
        <f t="shared" si="433"/>
        <v>0</v>
      </c>
      <c r="BP136" s="99"/>
      <c r="BQ136" s="100">
        <f t="shared" si="434"/>
        <v>0</v>
      </c>
      <c r="BR136" s="99"/>
      <c r="BS136" s="100">
        <f t="shared" si="435"/>
        <v>0</v>
      </c>
      <c r="BT136" s="99"/>
      <c r="BU136" s="100">
        <f t="shared" si="436"/>
        <v>0</v>
      </c>
      <c r="BV136" s="99"/>
      <c r="BW136" s="100">
        <f t="shared" si="437"/>
        <v>0</v>
      </c>
      <c r="BX136" s="99"/>
      <c r="BY136" s="100">
        <f t="shared" si="438"/>
        <v>0</v>
      </c>
      <c r="BZ136" s="99"/>
      <c r="CA136" s="100">
        <f t="shared" si="439"/>
        <v>0</v>
      </c>
      <c r="CB136" s="99"/>
      <c r="CC136" s="100">
        <f t="shared" si="440"/>
        <v>0</v>
      </c>
      <c r="CD136" s="99"/>
      <c r="CE136" s="100">
        <f t="shared" si="441"/>
        <v>0</v>
      </c>
      <c r="CF136" s="101">
        <f t="shared" si="410"/>
        <v>0</v>
      </c>
      <c r="CG136" s="100">
        <f t="shared" si="410"/>
        <v>0</v>
      </c>
    </row>
    <row r="137" spans="1:85" s="148" customFormat="1" ht="19.899999999999999" customHeight="1" x14ac:dyDescent="0.5">
      <c r="A137" s="94">
        <v>111</v>
      </c>
      <c r="B137" s="95" t="s">
        <v>160</v>
      </c>
      <c r="C137" s="95" t="s">
        <v>74</v>
      </c>
      <c r="D137" s="94">
        <f t="shared" si="413"/>
        <v>19</v>
      </c>
      <c r="E137" s="94">
        <v>0.64</v>
      </c>
      <c r="F137" s="94" t="s">
        <v>83</v>
      </c>
      <c r="G137" s="94"/>
      <c r="H137" s="94"/>
      <c r="I137" s="146">
        <f t="shared" si="234"/>
        <v>0</v>
      </c>
      <c r="J137" s="94"/>
      <c r="K137" s="146">
        <f t="shared" si="235"/>
        <v>0</v>
      </c>
      <c r="L137" s="94"/>
      <c r="M137" s="146">
        <f t="shared" si="236"/>
        <v>0</v>
      </c>
      <c r="N137" s="94"/>
      <c r="O137" s="146">
        <f t="shared" si="237"/>
        <v>0</v>
      </c>
      <c r="P137" s="94"/>
      <c r="Q137" s="146">
        <f t="shared" si="238"/>
        <v>0</v>
      </c>
      <c r="R137" s="94"/>
      <c r="S137" s="146">
        <f t="shared" si="239"/>
        <v>0</v>
      </c>
      <c r="T137" s="94"/>
      <c r="U137" s="146">
        <f t="shared" si="240"/>
        <v>0</v>
      </c>
      <c r="V137" s="94"/>
      <c r="W137" s="146">
        <f t="shared" si="241"/>
        <v>0</v>
      </c>
      <c r="X137" s="94"/>
      <c r="Y137" s="146">
        <f t="shared" si="242"/>
        <v>0</v>
      </c>
      <c r="Z137" s="94"/>
      <c r="AA137" s="146">
        <f t="shared" si="243"/>
        <v>0</v>
      </c>
      <c r="AB137" s="94"/>
      <c r="AC137" s="146">
        <f t="shared" si="244"/>
        <v>0</v>
      </c>
      <c r="AD137" s="94"/>
      <c r="AE137" s="146">
        <f t="shared" si="245"/>
        <v>0</v>
      </c>
      <c r="AF137" s="147">
        <f t="shared" si="426"/>
        <v>0</v>
      </c>
      <c r="AG137" s="146">
        <f t="shared" si="427"/>
        <v>0</v>
      </c>
      <c r="AH137" s="145"/>
      <c r="AI137" s="146">
        <f t="shared" si="248"/>
        <v>0</v>
      </c>
      <c r="AJ137" s="145"/>
      <c r="AK137" s="146">
        <f t="shared" si="250"/>
        <v>0</v>
      </c>
      <c r="AL137" s="145"/>
      <c r="AM137" s="146">
        <f t="shared" si="250"/>
        <v>0</v>
      </c>
      <c r="AN137" s="145"/>
      <c r="AO137" s="146">
        <f t="shared" si="251"/>
        <v>0</v>
      </c>
      <c r="AP137" s="145"/>
      <c r="AQ137" s="146">
        <f t="shared" si="252"/>
        <v>0</v>
      </c>
      <c r="AR137" s="145"/>
      <c r="AS137" s="146">
        <f t="shared" si="253"/>
        <v>0</v>
      </c>
      <c r="AT137" s="145"/>
      <c r="AU137" s="146">
        <f t="shared" si="254"/>
        <v>0</v>
      </c>
      <c r="AV137" s="145"/>
      <c r="AW137" s="146">
        <f t="shared" si="255"/>
        <v>0</v>
      </c>
      <c r="AX137" s="145"/>
      <c r="AY137" s="146">
        <f t="shared" si="256"/>
        <v>0</v>
      </c>
      <c r="AZ137" s="145"/>
      <c r="BA137" s="146">
        <f t="shared" si="257"/>
        <v>0</v>
      </c>
      <c r="BB137" s="145"/>
      <c r="BC137" s="146">
        <f t="shared" si="258"/>
        <v>0</v>
      </c>
      <c r="BD137" s="145"/>
      <c r="BE137" s="146">
        <f t="shared" si="259"/>
        <v>0</v>
      </c>
      <c r="BF137" s="147">
        <f t="shared" si="372"/>
        <v>0</v>
      </c>
      <c r="BG137" s="146">
        <f t="shared" si="372"/>
        <v>0</v>
      </c>
      <c r="BH137" s="99"/>
      <c r="BI137" s="100">
        <f t="shared" si="430"/>
        <v>0</v>
      </c>
      <c r="BJ137" s="99"/>
      <c r="BK137" s="100">
        <f t="shared" si="431"/>
        <v>0</v>
      </c>
      <c r="BL137" s="99"/>
      <c r="BM137" s="100">
        <f t="shared" si="432"/>
        <v>0</v>
      </c>
      <c r="BN137" s="99"/>
      <c r="BO137" s="100">
        <f t="shared" si="433"/>
        <v>0</v>
      </c>
      <c r="BP137" s="99"/>
      <c r="BQ137" s="100">
        <f t="shared" si="434"/>
        <v>0</v>
      </c>
      <c r="BR137" s="99"/>
      <c r="BS137" s="100">
        <f t="shared" si="435"/>
        <v>0</v>
      </c>
      <c r="BT137" s="99"/>
      <c r="BU137" s="100">
        <f t="shared" si="436"/>
        <v>0</v>
      </c>
      <c r="BV137" s="99"/>
      <c r="BW137" s="100">
        <f t="shared" si="437"/>
        <v>0</v>
      </c>
      <c r="BX137" s="99"/>
      <c r="BY137" s="100">
        <f t="shared" si="438"/>
        <v>0</v>
      </c>
      <c r="BZ137" s="99"/>
      <c r="CA137" s="100">
        <f t="shared" si="439"/>
        <v>0</v>
      </c>
      <c r="CB137" s="99"/>
      <c r="CC137" s="100">
        <f t="shared" si="440"/>
        <v>0</v>
      </c>
      <c r="CD137" s="99"/>
      <c r="CE137" s="100">
        <f t="shared" si="441"/>
        <v>0</v>
      </c>
      <c r="CF137" s="101">
        <f t="shared" si="410"/>
        <v>0</v>
      </c>
      <c r="CG137" s="100">
        <f t="shared" si="410"/>
        <v>0</v>
      </c>
    </row>
    <row r="138" spans="1:85" s="148" customFormat="1" ht="19.899999999999999" customHeight="1" x14ac:dyDescent="0.5">
      <c r="A138" s="94">
        <v>112</v>
      </c>
      <c r="B138" s="95" t="s">
        <v>161</v>
      </c>
      <c r="C138" s="95"/>
      <c r="D138" s="94">
        <f t="shared" si="413"/>
        <v>19</v>
      </c>
      <c r="E138" s="94">
        <v>0.64</v>
      </c>
      <c r="F138" s="94"/>
      <c r="G138" s="94"/>
      <c r="H138" s="94"/>
      <c r="I138" s="146"/>
      <c r="J138" s="94"/>
      <c r="K138" s="146"/>
      <c r="L138" s="94"/>
      <c r="M138" s="146"/>
      <c r="N138" s="94"/>
      <c r="O138" s="146"/>
      <c r="P138" s="94"/>
      <c r="Q138" s="146"/>
      <c r="R138" s="94"/>
      <c r="S138" s="146"/>
      <c r="T138" s="94"/>
      <c r="U138" s="146"/>
      <c r="V138" s="94"/>
      <c r="W138" s="146"/>
      <c r="X138" s="94"/>
      <c r="Y138" s="146"/>
      <c r="Z138" s="94"/>
      <c r="AA138" s="146"/>
      <c r="AB138" s="94"/>
      <c r="AC138" s="146"/>
      <c r="AD138" s="94"/>
      <c r="AE138" s="146"/>
      <c r="AF138" s="147"/>
      <c r="AG138" s="146"/>
      <c r="AH138" s="145"/>
      <c r="AI138" s="146"/>
      <c r="AJ138" s="145"/>
      <c r="AK138" s="146"/>
      <c r="AL138" s="145"/>
      <c r="AM138" s="146"/>
      <c r="AN138" s="145"/>
      <c r="AO138" s="146"/>
      <c r="AP138" s="145"/>
      <c r="AQ138" s="146"/>
      <c r="AR138" s="145"/>
      <c r="AS138" s="146"/>
      <c r="AT138" s="145"/>
      <c r="AU138" s="146"/>
      <c r="AV138" s="145"/>
      <c r="AW138" s="146"/>
      <c r="AX138" s="145"/>
      <c r="AY138" s="146"/>
      <c r="AZ138" s="145"/>
      <c r="BA138" s="146"/>
      <c r="BB138" s="145"/>
      <c r="BC138" s="146"/>
      <c r="BD138" s="145"/>
      <c r="BE138" s="146"/>
      <c r="BF138" s="147"/>
      <c r="BG138" s="146"/>
      <c r="BH138" s="99"/>
      <c r="BI138" s="100"/>
      <c r="BJ138" s="99"/>
      <c r="BK138" s="100"/>
      <c r="BL138" s="99"/>
      <c r="BM138" s="100"/>
      <c r="BN138" s="99"/>
      <c r="BO138" s="100"/>
      <c r="BP138" s="99"/>
      <c r="BQ138" s="100"/>
      <c r="BR138" s="99"/>
      <c r="BS138" s="100"/>
      <c r="BT138" s="99"/>
      <c r="BU138" s="100"/>
      <c r="BV138" s="99"/>
      <c r="BW138" s="100"/>
      <c r="BX138" s="99"/>
      <c r="BY138" s="100"/>
      <c r="BZ138" s="99"/>
      <c r="CA138" s="100"/>
      <c r="CB138" s="99"/>
      <c r="CC138" s="100"/>
      <c r="CD138" s="99"/>
      <c r="CE138" s="100"/>
      <c r="CF138" s="101">
        <f t="shared" si="410"/>
        <v>0</v>
      </c>
      <c r="CG138" s="100">
        <f t="shared" si="410"/>
        <v>0</v>
      </c>
    </row>
    <row r="139" spans="1:85" s="148" customFormat="1" ht="19.899999999999999" customHeight="1" x14ac:dyDescent="0.5">
      <c r="A139" s="94">
        <v>113</v>
      </c>
      <c r="B139" s="95" t="s">
        <v>162</v>
      </c>
      <c r="C139" s="95"/>
      <c r="D139" s="94">
        <f t="shared" si="413"/>
        <v>19</v>
      </c>
      <c r="E139" s="94">
        <v>0.64</v>
      </c>
      <c r="F139" s="94" t="s">
        <v>163</v>
      </c>
      <c r="G139" s="94"/>
      <c r="H139" s="94"/>
      <c r="I139" s="146">
        <f t="shared" si="234"/>
        <v>0</v>
      </c>
      <c r="J139" s="94"/>
      <c r="K139" s="146">
        <f t="shared" si="235"/>
        <v>0</v>
      </c>
      <c r="L139" s="94"/>
      <c r="M139" s="146">
        <f t="shared" si="236"/>
        <v>0</v>
      </c>
      <c r="N139" s="94"/>
      <c r="O139" s="146">
        <f t="shared" si="237"/>
        <v>0</v>
      </c>
      <c r="P139" s="94"/>
      <c r="Q139" s="146">
        <f t="shared" si="238"/>
        <v>0</v>
      </c>
      <c r="R139" s="94"/>
      <c r="S139" s="146">
        <f t="shared" si="239"/>
        <v>0</v>
      </c>
      <c r="T139" s="94"/>
      <c r="U139" s="146">
        <f t="shared" si="240"/>
        <v>0</v>
      </c>
      <c r="V139" s="94"/>
      <c r="W139" s="146">
        <f t="shared" si="241"/>
        <v>0</v>
      </c>
      <c r="X139" s="94"/>
      <c r="Y139" s="146">
        <f t="shared" si="242"/>
        <v>0</v>
      </c>
      <c r="Z139" s="94"/>
      <c r="AA139" s="146">
        <f t="shared" si="243"/>
        <v>0</v>
      </c>
      <c r="AB139" s="94"/>
      <c r="AC139" s="146">
        <f t="shared" si="244"/>
        <v>0</v>
      </c>
      <c r="AD139" s="94"/>
      <c r="AE139" s="146">
        <f t="shared" si="245"/>
        <v>0</v>
      </c>
      <c r="AF139" s="147">
        <f t="shared" ref="AF139" si="442">SUM(H139,J139,L139,N139,P139,R139,T139,V139,X139,Z139,AB139,AD139)</f>
        <v>0</v>
      </c>
      <c r="AG139" s="146">
        <f t="shared" ref="AG139" si="443">SUM(I139,K139,M139,O139,Q139,S139,U139,W139,Y139,AA139,AC139,AE139)</f>
        <v>0</v>
      </c>
      <c r="AH139" s="99"/>
      <c r="AI139" s="146">
        <f t="shared" si="248"/>
        <v>0</v>
      </c>
      <c r="AJ139" s="145"/>
      <c r="AK139" s="146">
        <f t="shared" si="250"/>
        <v>0</v>
      </c>
      <c r="AL139" s="145"/>
      <c r="AM139" s="146">
        <f t="shared" si="250"/>
        <v>0</v>
      </c>
      <c r="AN139" s="145"/>
      <c r="AO139" s="146">
        <f t="shared" si="251"/>
        <v>0</v>
      </c>
      <c r="AP139" s="145"/>
      <c r="AQ139" s="146">
        <f t="shared" si="252"/>
        <v>0</v>
      </c>
      <c r="AR139" s="145"/>
      <c r="AS139" s="146">
        <f t="shared" si="253"/>
        <v>0</v>
      </c>
      <c r="AT139" s="145"/>
      <c r="AU139" s="146">
        <f t="shared" si="254"/>
        <v>0</v>
      </c>
      <c r="AV139" s="145"/>
      <c r="AW139" s="146">
        <f t="shared" si="255"/>
        <v>0</v>
      </c>
      <c r="AX139" s="145"/>
      <c r="AY139" s="146">
        <f t="shared" si="256"/>
        <v>0</v>
      </c>
      <c r="AZ139" s="145"/>
      <c r="BA139" s="146">
        <f t="shared" si="257"/>
        <v>0</v>
      </c>
      <c r="BB139" s="145"/>
      <c r="BC139" s="146">
        <f t="shared" si="258"/>
        <v>0</v>
      </c>
      <c r="BD139" s="145"/>
      <c r="BE139" s="146">
        <f t="shared" si="259"/>
        <v>0</v>
      </c>
      <c r="BF139" s="147">
        <f t="shared" si="372"/>
        <v>0</v>
      </c>
      <c r="BG139" s="146">
        <f t="shared" si="372"/>
        <v>0</v>
      </c>
      <c r="BH139" s="99"/>
      <c r="BI139" s="100">
        <f t="shared" ref="BI139" si="444">BH139*$E139</f>
        <v>0</v>
      </c>
      <c r="BJ139" s="99"/>
      <c r="BK139" s="100">
        <f t="shared" ref="BK139" si="445">BJ139*$E139</f>
        <v>0</v>
      </c>
      <c r="BL139" s="99"/>
      <c r="BM139" s="100">
        <f t="shared" ref="BM139" si="446">BL139*$E139</f>
        <v>0</v>
      </c>
      <c r="BN139" s="99"/>
      <c r="BO139" s="100">
        <f t="shared" ref="BO139" si="447">BN139*$E139</f>
        <v>0</v>
      </c>
      <c r="BP139" s="99"/>
      <c r="BQ139" s="100">
        <f t="shared" ref="BQ139" si="448">BP139*$E139</f>
        <v>0</v>
      </c>
      <c r="BR139" s="99"/>
      <c r="BS139" s="100">
        <f t="shared" ref="BS139" si="449">BR139*$E139</f>
        <v>0</v>
      </c>
      <c r="BT139" s="99"/>
      <c r="BU139" s="100">
        <f t="shared" ref="BU139" si="450">BT139*$E139</f>
        <v>0</v>
      </c>
      <c r="BV139" s="99"/>
      <c r="BW139" s="100">
        <f t="shared" ref="BW139" si="451">BV139*$E139</f>
        <v>0</v>
      </c>
      <c r="BX139" s="99"/>
      <c r="BY139" s="100">
        <f t="shared" ref="BY139" si="452">BX139*$E139</f>
        <v>0</v>
      </c>
      <c r="BZ139" s="99"/>
      <c r="CA139" s="100">
        <f t="shared" ref="CA139" si="453">BZ139*$E139</f>
        <v>0</v>
      </c>
      <c r="CB139" s="99"/>
      <c r="CC139" s="100">
        <f t="shared" ref="CC139" si="454">CB139*$E139</f>
        <v>0</v>
      </c>
      <c r="CD139" s="99"/>
      <c r="CE139" s="100">
        <f t="shared" ref="CE139" si="455">CD139*$E139</f>
        <v>0</v>
      </c>
      <c r="CF139" s="101">
        <f t="shared" si="410"/>
        <v>0</v>
      </c>
      <c r="CG139" s="100">
        <f t="shared" si="410"/>
        <v>0</v>
      </c>
    </row>
    <row r="140" spans="1:85" s="148" customFormat="1" ht="19.899999999999999" customHeight="1" x14ac:dyDescent="0.5">
      <c r="A140" s="94">
        <v>114</v>
      </c>
      <c r="B140" s="95" t="s">
        <v>228</v>
      </c>
      <c r="C140" s="95"/>
      <c r="D140" s="94">
        <f t="shared" ref="D140:D141" si="456">RANK(BF140,$BF$4:$BF$147)</f>
        <v>19</v>
      </c>
      <c r="E140" s="94"/>
      <c r="F140" s="94"/>
      <c r="G140" s="94"/>
      <c r="H140" s="94"/>
      <c r="I140" s="146"/>
      <c r="J140" s="94"/>
      <c r="K140" s="146"/>
      <c r="L140" s="94"/>
      <c r="M140" s="146"/>
      <c r="N140" s="94"/>
      <c r="O140" s="146"/>
      <c r="P140" s="94"/>
      <c r="Q140" s="146"/>
      <c r="R140" s="94"/>
      <c r="S140" s="146"/>
      <c r="T140" s="94"/>
      <c r="U140" s="146"/>
      <c r="V140" s="94"/>
      <c r="W140" s="146"/>
      <c r="X140" s="94"/>
      <c r="Y140" s="146"/>
      <c r="Z140" s="94"/>
      <c r="AA140" s="146"/>
      <c r="AB140" s="94"/>
      <c r="AC140" s="146"/>
      <c r="AD140" s="94"/>
      <c r="AE140" s="146"/>
      <c r="AF140" s="147"/>
      <c r="AG140" s="146"/>
      <c r="AH140" s="99"/>
      <c r="AI140" s="146"/>
      <c r="AJ140" s="145"/>
      <c r="AK140" s="146"/>
      <c r="AL140" s="145"/>
      <c r="AM140" s="146"/>
      <c r="AN140" s="145"/>
      <c r="AO140" s="146"/>
      <c r="AP140" s="145"/>
      <c r="AQ140" s="146"/>
      <c r="AR140" s="145"/>
      <c r="AS140" s="146"/>
      <c r="AT140" s="145"/>
      <c r="AU140" s="146"/>
      <c r="AV140" s="145"/>
      <c r="AW140" s="146"/>
      <c r="AX140" s="145"/>
      <c r="AY140" s="146"/>
      <c r="AZ140" s="145"/>
      <c r="BA140" s="146"/>
      <c r="BB140" s="145"/>
      <c r="BC140" s="146"/>
      <c r="BD140" s="145"/>
      <c r="BE140" s="146"/>
      <c r="BF140" s="147"/>
      <c r="BG140" s="146"/>
      <c r="BH140" s="99"/>
      <c r="BI140" s="100"/>
      <c r="BJ140" s="99"/>
      <c r="BK140" s="100"/>
      <c r="BL140" s="99"/>
      <c r="BM140" s="100"/>
      <c r="BN140" s="99"/>
      <c r="BO140" s="100"/>
      <c r="BP140" s="99"/>
      <c r="BQ140" s="100"/>
      <c r="BR140" s="99"/>
      <c r="BS140" s="100"/>
      <c r="BT140" s="99"/>
      <c r="BU140" s="100"/>
      <c r="BV140" s="99"/>
      <c r="BW140" s="100"/>
      <c r="BX140" s="99"/>
      <c r="BY140" s="100"/>
      <c r="BZ140" s="99"/>
      <c r="CA140" s="100"/>
      <c r="CB140" s="99"/>
      <c r="CC140" s="100"/>
      <c r="CD140" s="99"/>
      <c r="CE140" s="100"/>
      <c r="CF140" s="101"/>
      <c r="CG140" s="100"/>
    </row>
    <row r="141" spans="1:85" s="148" customFormat="1" ht="19.899999999999999" customHeight="1" x14ac:dyDescent="0.5">
      <c r="A141" s="94">
        <v>115</v>
      </c>
      <c r="B141" s="95" t="s">
        <v>229</v>
      </c>
      <c r="C141" s="95"/>
      <c r="D141" s="94">
        <f t="shared" si="456"/>
        <v>19</v>
      </c>
      <c r="E141" s="94"/>
      <c r="F141" s="94"/>
      <c r="G141" s="94"/>
      <c r="H141" s="94"/>
      <c r="I141" s="146"/>
      <c r="J141" s="94"/>
      <c r="K141" s="146"/>
      <c r="L141" s="94"/>
      <c r="M141" s="146"/>
      <c r="N141" s="94"/>
      <c r="O141" s="146"/>
      <c r="P141" s="94"/>
      <c r="Q141" s="146"/>
      <c r="R141" s="94"/>
      <c r="S141" s="146"/>
      <c r="T141" s="94"/>
      <c r="U141" s="146"/>
      <c r="V141" s="94"/>
      <c r="W141" s="146"/>
      <c r="X141" s="94"/>
      <c r="Y141" s="146"/>
      <c r="Z141" s="94"/>
      <c r="AA141" s="146"/>
      <c r="AB141" s="94"/>
      <c r="AC141" s="146"/>
      <c r="AD141" s="94"/>
      <c r="AE141" s="146"/>
      <c r="AF141" s="147"/>
      <c r="AG141" s="146"/>
      <c r="AH141" s="99"/>
      <c r="AI141" s="146"/>
      <c r="AJ141" s="145"/>
      <c r="AK141" s="146"/>
      <c r="AL141" s="145"/>
      <c r="AM141" s="146"/>
      <c r="AN141" s="145"/>
      <c r="AO141" s="146"/>
      <c r="AP141" s="145"/>
      <c r="AQ141" s="146"/>
      <c r="AR141" s="145"/>
      <c r="AS141" s="146"/>
      <c r="AT141" s="145"/>
      <c r="AU141" s="146"/>
      <c r="AV141" s="145"/>
      <c r="AW141" s="146"/>
      <c r="AX141" s="145"/>
      <c r="AY141" s="146"/>
      <c r="AZ141" s="145"/>
      <c r="BA141" s="146"/>
      <c r="BB141" s="145"/>
      <c r="BC141" s="146"/>
      <c r="BD141" s="145"/>
      <c r="BE141" s="146"/>
      <c r="BF141" s="147"/>
      <c r="BG141" s="146"/>
      <c r="BH141" s="99"/>
      <c r="BI141" s="100"/>
      <c r="BJ141" s="99"/>
      <c r="BK141" s="100"/>
      <c r="BL141" s="99"/>
      <c r="BM141" s="100"/>
      <c r="BN141" s="99"/>
      <c r="BO141" s="100"/>
      <c r="BP141" s="99"/>
      <c r="BQ141" s="100"/>
      <c r="BR141" s="99"/>
      <c r="BS141" s="100"/>
      <c r="BT141" s="99"/>
      <c r="BU141" s="100"/>
      <c r="BV141" s="99"/>
      <c r="BW141" s="100"/>
      <c r="BX141" s="99"/>
      <c r="BY141" s="100"/>
      <c r="BZ141" s="99"/>
      <c r="CA141" s="100"/>
      <c r="CB141" s="99"/>
      <c r="CC141" s="100"/>
      <c r="CD141" s="99"/>
      <c r="CE141" s="100"/>
      <c r="CF141" s="101"/>
      <c r="CG141" s="100"/>
    </row>
    <row r="142" spans="1:85" s="148" customFormat="1" ht="19.899999999999999" customHeight="1" x14ac:dyDescent="0.5">
      <c r="A142" s="94"/>
      <c r="B142" s="95"/>
      <c r="C142" s="95"/>
      <c r="D142" s="94"/>
      <c r="E142" s="94"/>
      <c r="F142" s="94"/>
      <c r="G142" s="94"/>
      <c r="H142" s="94"/>
      <c r="I142" s="146"/>
      <c r="J142" s="94"/>
      <c r="K142" s="146"/>
      <c r="L142" s="94"/>
      <c r="M142" s="146"/>
      <c r="N142" s="94"/>
      <c r="O142" s="146"/>
      <c r="P142" s="94"/>
      <c r="Q142" s="146"/>
      <c r="R142" s="94"/>
      <c r="S142" s="146"/>
      <c r="T142" s="94"/>
      <c r="U142" s="146"/>
      <c r="V142" s="94"/>
      <c r="W142" s="146"/>
      <c r="X142" s="94"/>
      <c r="Y142" s="146"/>
      <c r="Z142" s="94"/>
      <c r="AA142" s="146"/>
      <c r="AB142" s="94"/>
      <c r="AC142" s="146"/>
      <c r="AD142" s="94"/>
      <c r="AE142" s="146"/>
      <c r="AF142" s="147"/>
      <c r="AG142" s="146"/>
      <c r="AH142" s="99"/>
      <c r="AI142" s="146"/>
      <c r="AJ142" s="145"/>
      <c r="AK142" s="146"/>
      <c r="AL142" s="145"/>
      <c r="AM142" s="146"/>
      <c r="AN142" s="145"/>
      <c r="AO142" s="146"/>
      <c r="AP142" s="145"/>
      <c r="AQ142" s="146"/>
      <c r="AR142" s="145"/>
      <c r="AS142" s="146"/>
      <c r="AT142" s="145"/>
      <c r="AU142" s="146"/>
      <c r="AV142" s="145"/>
      <c r="AW142" s="146"/>
      <c r="AX142" s="145"/>
      <c r="AY142" s="146"/>
      <c r="AZ142" s="145"/>
      <c r="BA142" s="146"/>
      <c r="BB142" s="145"/>
      <c r="BC142" s="146"/>
      <c r="BD142" s="145"/>
      <c r="BE142" s="146"/>
      <c r="BF142" s="147"/>
      <c r="BG142" s="146"/>
      <c r="BH142" s="99"/>
      <c r="BI142" s="100"/>
      <c r="BJ142" s="99"/>
      <c r="BK142" s="100"/>
      <c r="BL142" s="99"/>
      <c r="BM142" s="100"/>
      <c r="BN142" s="99"/>
      <c r="BO142" s="100"/>
      <c r="BP142" s="99"/>
      <c r="BQ142" s="100"/>
      <c r="BR142" s="99"/>
      <c r="BS142" s="100"/>
      <c r="BT142" s="99"/>
      <c r="BU142" s="100"/>
      <c r="BV142" s="99"/>
      <c r="BW142" s="100"/>
      <c r="BX142" s="99"/>
      <c r="BY142" s="100"/>
      <c r="BZ142" s="99"/>
      <c r="CA142" s="100"/>
      <c r="CB142" s="99"/>
      <c r="CC142" s="100"/>
      <c r="CD142" s="99"/>
      <c r="CE142" s="100"/>
      <c r="CF142" s="101">
        <f t="shared" si="410"/>
        <v>0</v>
      </c>
      <c r="CG142" s="100">
        <f t="shared" si="410"/>
        <v>0</v>
      </c>
    </row>
    <row r="143" spans="1:85" s="148" customFormat="1" ht="19.899999999999999" customHeight="1" x14ac:dyDescent="0.5">
      <c r="A143" s="94">
        <v>116</v>
      </c>
      <c r="B143" s="95" t="s">
        <v>164</v>
      </c>
      <c r="C143" s="95" t="s">
        <v>74</v>
      </c>
      <c r="D143" s="94">
        <f>RANK(BF143,$BF$4:$BF$147)</f>
        <v>19</v>
      </c>
      <c r="E143" s="94">
        <v>0.7</v>
      </c>
      <c r="F143" s="94" t="s">
        <v>75</v>
      </c>
      <c r="G143" s="94"/>
      <c r="H143" s="94"/>
      <c r="I143" s="146">
        <f t="shared" ref="I143:I144" si="457">H143*$E143</f>
        <v>0</v>
      </c>
      <c r="J143" s="94"/>
      <c r="K143" s="146">
        <f t="shared" ref="K143:K144" si="458">J143*$E143</f>
        <v>0</v>
      </c>
      <c r="L143" s="94"/>
      <c r="M143" s="146">
        <f t="shared" ref="M143:M144" si="459">L143*$E143</f>
        <v>0</v>
      </c>
      <c r="N143" s="94"/>
      <c r="O143" s="146">
        <f t="shared" ref="O143:O144" si="460">N143*$E143</f>
        <v>0</v>
      </c>
      <c r="P143" s="94"/>
      <c r="Q143" s="146">
        <f t="shared" ref="Q143:Q144" si="461">P143*$E143</f>
        <v>0</v>
      </c>
      <c r="R143" s="94"/>
      <c r="S143" s="146">
        <f t="shared" ref="S143:S144" si="462">R143*$E143</f>
        <v>0</v>
      </c>
      <c r="T143" s="94"/>
      <c r="U143" s="146">
        <f t="shared" ref="U143:U144" si="463">T143*$E143</f>
        <v>0</v>
      </c>
      <c r="V143" s="94"/>
      <c r="W143" s="146">
        <f t="shared" ref="W143:W144" si="464">V143*$E143</f>
        <v>0</v>
      </c>
      <c r="X143" s="94"/>
      <c r="Y143" s="146">
        <f t="shared" ref="Y143:Y144" si="465">X143*$E143</f>
        <v>0</v>
      </c>
      <c r="Z143" s="94"/>
      <c r="AA143" s="146">
        <f t="shared" ref="AA143:AA144" si="466">Z143*$E143</f>
        <v>0</v>
      </c>
      <c r="AB143" s="94"/>
      <c r="AC143" s="146">
        <f t="shared" ref="AC143:AC144" si="467">AB143*$E143</f>
        <v>0</v>
      </c>
      <c r="AD143" s="94"/>
      <c r="AE143" s="146">
        <f t="shared" ref="AE143:AE144" si="468">AD143*$E143</f>
        <v>0</v>
      </c>
      <c r="AF143" s="147">
        <f t="shared" ref="AF143:AF144" si="469">SUM(H143,J143,L143,N143,P143,R143,T143,V143,X143,Z143,AB143,AD143)</f>
        <v>0</v>
      </c>
      <c r="AG143" s="146">
        <f t="shared" ref="AG143:AG144" si="470">SUM(I143,K143,M143,O143,Q143,S143,U143,W143,Y143,AA143,AC143,AE143)</f>
        <v>0</v>
      </c>
      <c r="AH143" s="99"/>
      <c r="AI143" s="146">
        <f t="shared" ref="AI143:AI144" si="471">AH143*$E143</f>
        <v>0</v>
      </c>
      <c r="AJ143" s="145"/>
      <c r="AK143" s="146">
        <f t="shared" ref="AK143:AK144" si="472">AJ143*$E143</f>
        <v>0</v>
      </c>
      <c r="AL143" s="145"/>
      <c r="AM143" s="146">
        <f t="shared" ref="AM143:AM144" si="473">AL143*$E143</f>
        <v>0</v>
      </c>
      <c r="AN143" s="145"/>
      <c r="AO143" s="146">
        <f t="shared" ref="AO143:AO144" si="474">AN143*$E143</f>
        <v>0</v>
      </c>
      <c r="AP143" s="145"/>
      <c r="AQ143" s="146">
        <f t="shared" ref="AQ143:AQ144" si="475">AP143*$E143</f>
        <v>0</v>
      </c>
      <c r="AR143" s="145"/>
      <c r="AS143" s="146">
        <f t="shared" ref="AS143:AS144" si="476">AR143*$E143</f>
        <v>0</v>
      </c>
      <c r="AT143" s="145"/>
      <c r="AU143" s="146">
        <f t="shared" ref="AU143:AU144" si="477">AT143*$E143</f>
        <v>0</v>
      </c>
      <c r="AV143" s="145"/>
      <c r="AW143" s="146">
        <f t="shared" ref="AW143:AW144" si="478">AV143*$E143</f>
        <v>0</v>
      </c>
      <c r="AX143" s="145"/>
      <c r="AY143" s="146">
        <f t="shared" ref="AY143:AY144" si="479">AX143*$E143</f>
        <v>0</v>
      </c>
      <c r="AZ143" s="145"/>
      <c r="BA143" s="146">
        <f t="shared" ref="BA143:BA144" si="480">AZ143*$E143</f>
        <v>0</v>
      </c>
      <c r="BB143" s="145"/>
      <c r="BC143" s="146">
        <f t="shared" ref="BC143:BC144" si="481">BB143*$E143</f>
        <v>0</v>
      </c>
      <c r="BD143" s="145"/>
      <c r="BE143" s="146">
        <f t="shared" ref="BE143:BE144" si="482">BD143*$E143</f>
        <v>0</v>
      </c>
      <c r="BF143" s="147">
        <f t="shared" ref="BF143:BG144" si="483">SUM(AH143,AJ143,AL143,AN143,AP143,AR143,AT143,AV143,AX143,AZ143,BB143,BD143)</f>
        <v>0</v>
      </c>
      <c r="BG143" s="146">
        <f t="shared" si="483"/>
        <v>0</v>
      </c>
      <c r="BH143" s="99"/>
      <c r="BI143" s="100">
        <f t="shared" ref="BI143:BI144" si="484">BH143*$E143</f>
        <v>0</v>
      </c>
      <c r="BJ143" s="99"/>
      <c r="BK143" s="100">
        <f t="shared" ref="BK143:BK144" si="485">BJ143*$E143</f>
        <v>0</v>
      </c>
      <c r="BL143" s="99"/>
      <c r="BM143" s="100">
        <f t="shared" ref="BM143:BM144" si="486">BL143*$E143</f>
        <v>0</v>
      </c>
      <c r="BN143" s="99"/>
      <c r="BO143" s="100">
        <f t="shared" ref="BO143:BO144" si="487">BN143*$E143</f>
        <v>0</v>
      </c>
      <c r="BP143" s="99"/>
      <c r="BQ143" s="100">
        <f t="shared" ref="BQ143:BQ144" si="488">BP143*$E143</f>
        <v>0</v>
      </c>
      <c r="BR143" s="99"/>
      <c r="BS143" s="100">
        <f t="shared" ref="BS143:BS144" si="489">BR143*$E143</f>
        <v>0</v>
      </c>
      <c r="BT143" s="99"/>
      <c r="BU143" s="100">
        <f t="shared" ref="BU143:BU144" si="490">BT143*$E143</f>
        <v>0</v>
      </c>
      <c r="BV143" s="99"/>
      <c r="BW143" s="100">
        <f t="shared" ref="BW143:BW144" si="491">BV143*$E143</f>
        <v>0</v>
      </c>
      <c r="BX143" s="99"/>
      <c r="BY143" s="100">
        <f t="shared" ref="BY143:BY144" si="492">BX143*$E143</f>
        <v>0</v>
      </c>
      <c r="BZ143" s="99"/>
      <c r="CA143" s="100">
        <f t="shared" ref="CA143:CA144" si="493">BZ143*$E143</f>
        <v>0</v>
      </c>
      <c r="CB143" s="99"/>
      <c r="CC143" s="100">
        <f t="shared" ref="CC143:CC144" si="494">CB143*$E143</f>
        <v>0</v>
      </c>
      <c r="CD143" s="99"/>
      <c r="CE143" s="100">
        <f t="shared" ref="CE143:CE144" si="495">CD143*$E143</f>
        <v>0</v>
      </c>
      <c r="CF143" s="101">
        <f t="shared" si="410"/>
        <v>0</v>
      </c>
      <c r="CG143" s="100">
        <f t="shared" si="410"/>
        <v>0</v>
      </c>
    </row>
    <row r="144" spans="1:85" s="148" customFormat="1" ht="19.899999999999999" customHeight="1" x14ac:dyDescent="0.5">
      <c r="A144" s="94">
        <v>117</v>
      </c>
      <c r="B144" s="95" t="s">
        <v>165</v>
      </c>
      <c r="C144" s="95"/>
      <c r="D144" s="94">
        <f>RANK(BF144,$BF$4:$BF$147)</f>
        <v>19</v>
      </c>
      <c r="E144" s="94">
        <v>20</v>
      </c>
      <c r="F144" s="94">
        <v>1</v>
      </c>
      <c r="G144" s="94"/>
      <c r="H144" s="94"/>
      <c r="I144" s="146">
        <f t="shared" si="457"/>
        <v>0</v>
      </c>
      <c r="J144" s="94"/>
      <c r="K144" s="146">
        <f t="shared" si="458"/>
        <v>0</v>
      </c>
      <c r="L144" s="94"/>
      <c r="M144" s="146">
        <f t="shared" si="459"/>
        <v>0</v>
      </c>
      <c r="N144" s="94"/>
      <c r="O144" s="146">
        <f t="shared" si="460"/>
        <v>0</v>
      </c>
      <c r="P144" s="94"/>
      <c r="Q144" s="146">
        <f t="shared" si="461"/>
        <v>0</v>
      </c>
      <c r="R144" s="94"/>
      <c r="S144" s="146">
        <f t="shared" si="462"/>
        <v>0</v>
      </c>
      <c r="T144" s="94"/>
      <c r="U144" s="146">
        <f t="shared" si="463"/>
        <v>0</v>
      </c>
      <c r="V144" s="94"/>
      <c r="W144" s="146">
        <f t="shared" si="464"/>
        <v>0</v>
      </c>
      <c r="X144" s="94"/>
      <c r="Y144" s="146">
        <f t="shared" si="465"/>
        <v>0</v>
      </c>
      <c r="Z144" s="94"/>
      <c r="AA144" s="146">
        <f t="shared" si="466"/>
        <v>0</v>
      </c>
      <c r="AB144" s="94"/>
      <c r="AC144" s="146">
        <f t="shared" si="467"/>
        <v>0</v>
      </c>
      <c r="AD144" s="94"/>
      <c r="AE144" s="146">
        <f t="shared" si="468"/>
        <v>0</v>
      </c>
      <c r="AF144" s="147">
        <f t="shared" si="469"/>
        <v>0</v>
      </c>
      <c r="AG144" s="146">
        <f t="shared" si="470"/>
        <v>0</v>
      </c>
      <c r="AH144" s="99"/>
      <c r="AI144" s="146">
        <f t="shared" si="471"/>
        <v>0</v>
      </c>
      <c r="AJ144" s="145"/>
      <c r="AK144" s="146">
        <f t="shared" si="472"/>
        <v>0</v>
      </c>
      <c r="AL144" s="145"/>
      <c r="AM144" s="146">
        <f t="shared" si="473"/>
        <v>0</v>
      </c>
      <c r="AN144" s="145"/>
      <c r="AO144" s="146">
        <f t="shared" si="474"/>
        <v>0</v>
      </c>
      <c r="AP144" s="145"/>
      <c r="AQ144" s="146">
        <f t="shared" si="475"/>
        <v>0</v>
      </c>
      <c r="AR144" s="145"/>
      <c r="AS144" s="146">
        <f t="shared" si="476"/>
        <v>0</v>
      </c>
      <c r="AT144" s="145"/>
      <c r="AU144" s="146">
        <f t="shared" si="477"/>
        <v>0</v>
      </c>
      <c r="AV144" s="145"/>
      <c r="AW144" s="146">
        <f t="shared" si="478"/>
        <v>0</v>
      </c>
      <c r="AX144" s="145"/>
      <c r="AY144" s="146">
        <f t="shared" si="479"/>
        <v>0</v>
      </c>
      <c r="AZ144" s="145"/>
      <c r="BA144" s="146">
        <f t="shared" si="480"/>
        <v>0</v>
      </c>
      <c r="BB144" s="145"/>
      <c r="BC144" s="146">
        <f t="shared" si="481"/>
        <v>0</v>
      </c>
      <c r="BD144" s="145"/>
      <c r="BE144" s="146">
        <f t="shared" si="482"/>
        <v>0</v>
      </c>
      <c r="BF144" s="147">
        <f t="shared" si="483"/>
        <v>0</v>
      </c>
      <c r="BG144" s="146">
        <f t="shared" si="483"/>
        <v>0</v>
      </c>
      <c r="BH144" s="99"/>
      <c r="BI144" s="100">
        <f t="shared" si="484"/>
        <v>0</v>
      </c>
      <c r="BJ144" s="99"/>
      <c r="BK144" s="100">
        <f t="shared" si="485"/>
        <v>0</v>
      </c>
      <c r="BL144" s="99"/>
      <c r="BM144" s="100">
        <f t="shared" si="486"/>
        <v>0</v>
      </c>
      <c r="BN144" s="99"/>
      <c r="BO144" s="100">
        <f t="shared" si="487"/>
        <v>0</v>
      </c>
      <c r="BP144" s="99"/>
      <c r="BQ144" s="100">
        <f t="shared" si="488"/>
        <v>0</v>
      </c>
      <c r="BR144" s="99"/>
      <c r="BS144" s="100">
        <f t="shared" si="489"/>
        <v>0</v>
      </c>
      <c r="BT144" s="99"/>
      <c r="BU144" s="100">
        <f t="shared" si="490"/>
        <v>0</v>
      </c>
      <c r="BV144" s="99"/>
      <c r="BW144" s="100">
        <f t="shared" si="491"/>
        <v>0</v>
      </c>
      <c r="BX144" s="99"/>
      <c r="BY144" s="100">
        <f t="shared" si="492"/>
        <v>0</v>
      </c>
      <c r="BZ144" s="99"/>
      <c r="CA144" s="100">
        <f t="shared" si="493"/>
        <v>0</v>
      </c>
      <c r="CB144" s="99"/>
      <c r="CC144" s="100">
        <f t="shared" si="494"/>
        <v>0</v>
      </c>
      <c r="CD144" s="99"/>
      <c r="CE144" s="100">
        <f t="shared" si="495"/>
        <v>0</v>
      </c>
      <c r="CF144" s="101">
        <f t="shared" si="410"/>
        <v>0</v>
      </c>
      <c r="CG144" s="100">
        <f t="shared" si="410"/>
        <v>0</v>
      </c>
    </row>
    <row r="145" spans="1:85" s="148" customFormat="1" ht="19.899999999999999" customHeight="1" x14ac:dyDescent="0.5">
      <c r="A145" s="94">
        <v>118</v>
      </c>
      <c r="B145" s="95" t="s">
        <v>225</v>
      </c>
      <c r="C145" s="95"/>
      <c r="D145" s="94"/>
      <c r="E145" s="94"/>
      <c r="F145" s="94"/>
      <c r="G145" s="94"/>
      <c r="H145" s="94"/>
      <c r="I145" s="146"/>
      <c r="J145" s="94"/>
      <c r="K145" s="146"/>
      <c r="L145" s="94"/>
      <c r="M145" s="146"/>
      <c r="N145" s="94"/>
      <c r="O145" s="146"/>
      <c r="P145" s="94"/>
      <c r="Q145" s="146"/>
      <c r="R145" s="94"/>
      <c r="S145" s="146">
        <v>0</v>
      </c>
      <c r="T145" s="94"/>
      <c r="U145" s="146"/>
      <c r="V145" s="94"/>
      <c r="W145" s="146"/>
      <c r="X145" s="94"/>
      <c r="Y145" s="146"/>
      <c r="Z145" s="94"/>
      <c r="AA145" s="146"/>
      <c r="AB145" s="94"/>
      <c r="AC145" s="146"/>
      <c r="AD145" s="94"/>
      <c r="AE145" s="146"/>
      <c r="AF145" s="147"/>
      <c r="AG145" s="146"/>
      <c r="AH145" s="99"/>
      <c r="AI145" s="146"/>
      <c r="AJ145" s="145"/>
      <c r="AK145" s="146"/>
      <c r="AL145" s="145"/>
      <c r="AM145" s="146"/>
      <c r="AN145" s="145"/>
      <c r="AO145" s="146"/>
      <c r="AP145" s="145"/>
      <c r="AQ145" s="146"/>
      <c r="AR145" s="145"/>
      <c r="AS145" s="146"/>
      <c r="AT145" s="145"/>
      <c r="AU145" s="146"/>
      <c r="AV145" s="145"/>
      <c r="AW145" s="146"/>
      <c r="AX145" s="145"/>
      <c r="AY145" s="146"/>
      <c r="AZ145" s="145"/>
      <c r="BA145" s="146"/>
      <c r="BB145" s="145"/>
      <c r="BC145" s="146"/>
      <c r="BD145" s="145"/>
      <c r="BE145" s="146"/>
      <c r="BF145" s="147"/>
      <c r="BG145" s="146"/>
      <c r="BH145" s="99"/>
      <c r="BI145" s="100"/>
      <c r="BJ145" s="99"/>
      <c r="BK145" s="100"/>
      <c r="BL145" s="99"/>
      <c r="BM145" s="100"/>
      <c r="BN145" s="99"/>
      <c r="BO145" s="100"/>
      <c r="BP145" s="99"/>
      <c r="BQ145" s="100"/>
      <c r="BR145" s="99"/>
      <c r="BS145" s="100"/>
      <c r="BT145" s="99"/>
      <c r="BU145" s="100"/>
      <c r="BV145" s="99"/>
      <c r="BW145" s="100"/>
      <c r="BX145" s="99"/>
      <c r="BY145" s="100"/>
      <c r="BZ145" s="99"/>
      <c r="CA145" s="100"/>
      <c r="CB145" s="99"/>
      <c r="CC145" s="100"/>
      <c r="CD145" s="99"/>
      <c r="CE145" s="100"/>
      <c r="CF145" s="101"/>
      <c r="CG145" s="100"/>
    </row>
    <row r="146" spans="1:85" s="148" customFormat="1" ht="19.899999999999999" customHeight="1" x14ac:dyDescent="0.5">
      <c r="A146" s="94"/>
      <c r="B146" s="95"/>
      <c r="C146" s="95"/>
      <c r="D146" s="94"/>
      <c r="E146" s="94"/>
      <c r="F146" s="94"/>
      <c r="G146" s="94"/>
      <c r="H146" s="94"/>
      <c r="I146" s="146"/>
      <c r="J146" s="94"/>
      <c r="K146" s="146"/>
      <c r="L146" s="94"/>
      <c r="M146" s="146"/>
      <c r="N146" s="94"/>
      <c r="O146" s="146"/>
      <c r="P146" s="94"/>
      <c r="Q146" s="146"/>
      <c r="R146" s="94"/>
      <c r="S146" s="146"/>
      <c r="T146" s="94"/>
      <c r="U146" s="146"/>
      <c r="V146" s="94"/>
      <c r="W146" s="146"/>
      <c r="X146" s="94"/>
      <c r="Y146" s="146"/>
      <c r="Z146" s="94"/>
      <c r="AA146" s="146"/>
      <c r="AB146" s="94"/>
      <c r="AC146" s="146"/>
      <c r="AD146" s="94"/>
      <c r="AE146" s="146"/>
      <c r="AF146" s="147"/>
      <c r="AG146" s="146"/>
      <c r="AH146" s="99"/>
      <c r="AI146" s="146"/>
      <c r="AJ146" s="145"/>
      <c r="AK146" s="146"/>
      <c r="AL146" s="145"/>
      <c r="AM146" s="146"/>
      <c r="AN146" s="145"/>
      <c r="AO146" s="146"/>
      <c r="AP146" s="145"/>
      <c r="AQ146" s="146"/>
      <c r="AR146" s="145"/>
      <c r="AS146" s="146"/>
      <c r="AT146" s="145"/>
      <c r="AU146" s="146"/>
      <c r="AV146" s="145"/>
      <c r="AW146" s="146"/>
      <c r="AX146" s="145"/>
      <c r="AY146" s="146"/>
      <c r="AZ146" s="145"/>
      <c r="BA146" s="146"/>
      <c r="BB146" s="145"/>
      <c r="BC146" s="146"/>
      <c r="BD146" s="145"/>
      <c r="BE146" s="146"/>
      <c r="BF146" s="147"/>
      <c r="BG146" s="146"/>
      <c r="BH146" s="99"/>
      <c r="BI146" s="100"/>
      <c r="BJ146" s="99"/>
      <c r="BK146" s="100"/>
      <c r="BL146" s="99"/>
      <c r="BM146" s="100"/>
      <c r="BN146" s="99"/>
      <c r="BO146" s="100"/>
      <c r="BP146" s="99"/>
      <c r="BQ146" s="100"/>
      <c r="BR146" s="99"/>
      <c r="BS146" s="100"/>
      <c r="BT146" s="99"/>
      <c r="BU146" s="100"/>
      <c r="BV146" s="99"/>
      <c r="BW146" s="100"/>
      <c r="BX146" s="99"/>
      <c r="BY146" s="100"/>
      <c r="BZ146" s="99"/>
      <c r="CA146" s="100"/>
      <c r="CB146" s="99"/>
      <c r="CC146" s="100"/>
      <c r="CD146" s="99"/>
      <c r="CE146" s="100"/>
      <c r="CF146" s="101">
        <f t="shared" si="410"/>
        <v>0</v>
      </c>
      <c r="CG146" s="100">
        <f t="shared" si="410"/>
        <v>0</v>
      </c>
    </row>
    <row r="147" spans="1:85" s="148" customFormat="1" ht="19.899999999999999" customHeight="1" x14ac:dyDescent="0.5">
      <c r="A147" s="94"/>
      <c r="B147" s="105"/>
      <c r="C147" s="105"/>
      <c r="D147" s="94"/>
      <c r="E147" s="94"/>
      <c r="F147" s="106"/>
      <c r="G147" s="94"/>
      <c r="H147" s="106"/>
      <c r="I147" s="146"/>
      <c r="J147" s="106"/>
      <c r="K147" s="146"/>
      <c r="L147" s="106"/>
      <c r="M147" s="146"/>
      <c r="N147" s="106"/>
      <c r="O147" s="146"/>
      <c r="P147" s="106"/>
      <c r="Q147" s="146"/>
      <c r="R147" s="106"/>
      <c r="S147" s="146"/>
      <c r="T147" s="106"/>
      <c r="U147" s="146"/>
      <c r="V147" s="106"/>
      <c r="W147" s="146"/>
      <c r="X147" s="106"/>
      <c r="Y147" s="146"/>
      <c r="Z147" s="106"/>
      <c r="AA147" s="146"/>
      <c r="AB147" s="106"/>
      <c r="AC147" s="146"/>
      <c r="AD147" s="106"/>
      <c r="AE147" s="146"/>
      <c r="AF147" s="147"/>
      <c r="AG147" s="146"/>
      <c r="AH147" s="145"/>
      <c r="AI147" s="146"/>
      <c r="AJ147" s="145"/>
      <c r="AK147" s="146"/>
      <c r="AL147" s="145"/>
      <c r="AM147" s="146"/>
      <c r="AN147" s="145"/>
      <c r="AO147" s="146"/>
      <c r="AP147" s="145"/>
      <c r="AQ147" s="146"/>
      <c r="AR147" s="145"/>
      <c r="AS147" s="146"/>
      <c r="AT147" s="145"/>
      <c r="AU147" s="146"/>
      <c r="AV147" s="145"/>
      <c r="AW147" s="146"/>
      <c r="AX147" s="145"/>
      <c r="AY147" s="146"/>
      <c r="AZ147" s="145"/>
      <c r="BA147" s="146"/>
      <c r="BB147" s="145"/>
      <c r="BC147" s="146"/>
      <c r="BD147" s="145"/>
      <c r="BE147" s="146"/>
      <c r="BF147" s="147"/>
      <c r="BG147" s="146"/>
      <c r="BH147" s="99"/>
      <c r="BI147" s="100"/>
      <c r="BJ147" s="99"/>
      <c r="BK147" s="100"/>
      <c r="BL147" s="99"/>
      <c r="BM147" s="100"/>
      <c r="BN147" s="99"/>
      <c r="BO147" s="100"/>
      <c r="BP147" s="99"/>
      <c r="BQ147" s="100"/>
      <c r="BR147" s="99"/>
      <c r="BS147" s="100"/>
      <c r="BT147" s="99"/>
      <c r="BU147" s="100"/>
      <c r="BV147" s="99"/>
      <c r="BW147" s="100"/>
      <c r="BX147" s="99"/>
      <c r="BY147" s="100"/>
      <c r="BZ147" s="99"/>
      <c r="CA147" s="100"/>
      <c r="CB147" s="99"/>
      <c r="CC147" s="100"/>
      <c r="CD147" s="99"/>
      <c r="CE147" s="100"/>
      <c r="CF147" s="101"/>
      <c r="CG147" s="100"/>
    </row>
    <row r="148" spans="1:85" s="151" customFormat="1" ht="19.899999999999999" customHeight="1" x14ac:dyDescent="0.6">
      <c r="A148" s="107"/>
      <c r="B148" s="108" t="s">
        <v>166</v>
      </c>
      <c r="C148" s="108"/>
      <c r="D148" s="108"/>
      <c r="E148" s="109"/>
      <c r="F148" s="110"/>
      <c r="G148" s="110"/>
      <c r="H148" s="149">
        <f t="shared" ref="H148:AM148" si="496">SUM(H4:H147)</f>
        <v>35010</v>
      </c>
      <c r="I148" s="150">
        <f t="shared" si="496"/>
        <v>27418.560000000001</v>
      </c>
      <c r="J148" s="149">
        <f t="shared" si="496"/>
        <v>28448</v>
      </c>
      <c r="K148" s="150">
        <f t="shared" si="496"/>
        <v>21718.240000000002</v>
      </c>
      <c r="L148" s="149">
        <f t="shared" si="496"/>
        <v>33933</v>
      </c>
      <c r="M148" s="150">
        <f t="shared" si="496"/>
        <v>27103.35</v>
      </c>
      <c r="N148" s="149">
        <f t="shared" si="496"/>
        <v>27890</v>
      </c>
      <c r="O148" s="150">
        <f t="shared" si="496"/>
        <v>21623.439999999999</v>
      </c>
      <c r="P148" s="149">
        <f t="shared" si="496"/>
        <v>36018</v>
      </c>
      <c r="Q148" s="150">
        <f t="shared" si="496"/>
        <v>27626.079999999998</v>
      </c>
      <c r="R148" s="149">
        <f t="shared" si="496"/>
        <v>36093</v>
      </c>
      <c r="S148" s="150">
        <f t="shared" si="496"/>
        <v>28553.120000000003</v>
      </c>
      <c r="T148" s="149">
        <f t="shared" si="496"/>
        <v>41748</v>
      </c>
      <c r="U148" s="150">
        <f t="shared" si="496"/>
        <v>32755.120000000003</v>
      </c>
      <c r="V148" s="149">
        <f t="shared" si="496"/>
        <v>40414</v>
      </c>
      <c r="W148" s="150">
        <f t="shared" si="496"/>
        <v>31747.439999999999</v>
      </c>
      <c r="X148" s="149">
        <f t="shared" si="496"/>
        <v>37696</v>
      </c>
      <c r="Y148" s="150">
        <f t="shared" si="496"/>
        <v>28443.68</v>
      </c>
      <c r="Z148" s="149">
        <f t="shared" si="496"/>
        <v>42908</v>
      </c>
      <c r="AA148" s="150">
        <f t="shared" si="496"/>
        <v>34309.519999999997</v>
      </c>
      <c r="AB148" s="149">
        <f t="shared" si="496"/>
        <v>34040</v>
      </c>
      <c r="AC148" s="150">
        <f t="shared" si="496"/>
        <v>25298.12</v>
      </c>
      <c r="AD148" s="149">
        <f t="shared" si="496"/>
        <v>44408</v>
      </c>
      <c r="AE148" s="150">
        <f t="shared" si="496"/>
        <v>35168.619999999995</v>
      </c>
      <c r="AF148" s="149">
        <f t="shared" si="496"/>
        <v>438606</v>
      </c>
      <c r="AG148" s="150">
        <f t="shared" si="496"/>
        <v>341765.29000000004</v>
      </c>
      <c r="AH148" s="149">
        <f t="shared" si="496"/>
        <v>43345</v>
      </c>
      <c r="AI148" s="150">
        <f t="shared" si="496"/>
        <v>32713.149999999998</v>
      </c>
      <c r="AJ148" s="149">
        <f t="shared" si="496"/>
        <v>41871</v>
      </c>
      <c r="AK148" s="150">
        <f t="shared" si="496"/>
        <v>33280.18</v>
      </c>
      <c r="AL148" s="149">
        <f t="shared" si="496"/>
        <v>67692</v>
      </c>
      <c r="AM148" s="150">
        <f t="shared" si="496"/>
        <v>50827.279999999992</v>
      </c>
      <c r="AN148" s="149">
        <f t="shared" ref="AN148:BS148" si="497">SUM(AN4:AN147)</f>
        <v>27164</v>
      </c>
      <c r="AO148" s="150">
        <f t="shared" si="497"/>
        <v>20343.600000000002</v>
      </c>
      <c r="AP148" s="149">
        <f t="shared" si="497"/>
        <v>52348</v>
      </c>
      <c r="AQ148" s="150">
        <f t="shared" si="497"/>
        <v>40405.360000000008</v>
      </c>
      <c r="AR148" s="149">
        <f t="shared" si="497"/>
        <v>40966</v>
      </c>
      <c r="AS148" s="150">
        <f t="shared" si="497"/>
        <v>30660.079999999998</v>
      </c>
      <c r="AT148" s="149">
        <f t="shared" si="497"/>
        <v>49762</v>
      </c>
      <c r="AU148" s="150">
        <f t="shared" si="497"/>
        <v>37710.799999999996</v>
      </c>
      <c r="AV148" s="149">
        <f t="shared" si="497"/>
        <v>46458</v>
      </c>
      <c r="AW148" s="150">
        <f t="shared" si="497"/>
        <v>35618.479999999989</v>
      </c>
      <c r="AX148" s="149">
        <f t="shared" si="497"/>
        <v>34695</v>
      </c>
      <c r="AY148" s="150">
        <f t="shared" si="497"/>
        <v>26671.56</v>
      </c>
      <c r="AZ148" s="149">
        <f t="shared" si="497"/>
        <v>52306</v>
      </c>
      <c r="BA148" s="150">
        <f t="shared" si="497"/>
        <v>38850.480000000003</v>
      </c>
      <c r="BB148" s="149">
        <f t="shared" si="497"/>
        <v>41830</v>
      </c>
      <c r="BC148" s="150">
        <f t="shared" si="497"/>
        <v>31646.880000000001</v>
      </c>
      <c r="BD148" s="149">
        <f t="shared" si="497"/>
        <v>45490</v>
      </c>
      <c r="BE148" s="150">
        <f t="shared" si="497"/>
        <v>34364.640000000014</v>
      </c>
      <c r="BF148" s="149">
        <f t="shared" si="497"/>
        <v>543927</v>
      </c>
      <c r="BG148" s="150">
        <f t="shared" si="497"/>
        <v>413092.49000000005</v>
      </c>
      <c r="BH148" s="111">
        <f t="shared" si="497"/>
        <v>45482</v>
      </c>
      <c r="BI148" s="112">
        <f t="shared" si="497"/>
        <v>33729.200000000004</v>
      </c>
      <c r="BJ148" s="111">
        <f t="shared" si="497"/>
        <v>38230</v>
      </c>
      <c r="BK148" s="112">
        <f t="shared" si="497"/>
        <v>29685.119999999999</v>
      </c>
      <c r="BL148" s="111">
        <f t="shared" si="497"/>
        <v>0</v>
      </c>
      <c r="BM148" s="112">
        <f t="shared" si="497"/>
        <v>0</v>
      </c>
      <c r="BN148" s="111">
        <f t="shared" si="497"/>
        <v>0</v>
      </c>
      <c r="BO148" s="112">
        <f t="shared" si="497"/>
        <v>0</v>
      </c>
      <c r="BP148" s="111">
        <f t="shared" si="497"/>
        <v>0</v>
      </c>
      <c r="BQ148" s="112">
        <f t="shared" si="497"/>
        <v>0</v>
      </c>
      <c r="BR148" s="111">
        <f t="shared" si="497"/>
        <v>0</v>
      </c>
      <c r="BS148" s="112">
        <f t="shared" si="497"/>
        <v>0</v>
      </c>
      <c r="BT148" s="111">
        <f t="shared" ref="BT148:CG148" si="498">SUM(BT4:BT147)</f>
        <v>0</v>
      </c>
      <c r="BU148" s="112">
        <f t="shared" si="498"/>
        <v>0</v>
      </c>
      <c r="BV148" s="111">
        <f t="shared" si="498"/>
        <v>0</v>
      </c>
      <c r="BW148" s="112">
        <f t="shared" si="498"/>
        <v>0</v>
      </c>
      <c r="BX148" s="111">
        <f t="shared" si="498"/>
        <v>0</v>
      </c>
      <c r="BY148" s="112">
        <f t="shared" si="498"/>
        <v>0</v>
      </c>
      <c r="BZ148" s="111">
        <f t="shared" si="498"/>
        <v>0</v>
      </c>
      <c r="CA148" s="112">
        <f t="shared" si="498"/>
        <v>0</v>
      </c>
      <c r="CB148" s="111">
        <f t="shared" si="498"/>
        <v>0</v>
      </c>
      <c r="CC148" s="112">
        <f t="shared" si="498"/>
        <v>0</v>
      </c>
      <c r="CD148" s="111">
        <f t="shared" si="498"/>
        <v>0</v>
      </c>
      <c r="CE148" s="112">
        <f t="shared" si="498"/>
        <v>0</v>
      </c>
      <c r="CF148" s="111">
        <f t="shared" si="498"/>
        <v>83712</v>
      </c>
      <c r="CG148" s="112">
        <f t="shared" si="498"/>
        <v>63414.32</v>
      </c>
    </row>
    <row r="149" spans="1:85" s="148" customFormat="1" ht="19.899999999999999" customHeight="1" x14ac:dyDescent="0.5">
      <c r="A149" s="113"/>
      <c r="B149" s="105"/>
      <c r="C149" s="105"/>
      <c r="D149" s="105"/>
      <c r="E149" s="105"/>
      <c r="F149" s="106"/>
      <c r="G149" s="106"/>
      <c r="H149" s="106"/>
      <c r="I149" s="146"/>
      <c r="J149" s="106"/>
      <c r="K149" s="146"/>
      <c r="L149" s="106"/>
      <c r="M149" s="146"/>
      <c r="N149" s="106"/>
      <c r="O149" s="146"/>
      <c r="P149" s="106"/>
      <c r="Q149" s="146"/>
      <c r="R149" s="106"/>
      <c r="S149" s="146"/>
      <c r="T149" s="106"/>
      <c r="U149" s="146"/>
      <c r="V149" s="106"/>
      <c r="W149" s="146"/>
      <c r="X149" s="106"/>
      <c r="Y149" s="146"/>
      <c r="Z149" s="106"/>
      <c r="AA149" s="146"/>
      <c r="AB149" s="106"/>
      <c r="AC149" s="146"/>
      <c r="AD149" s="106"/>
      <c r="AE149" s="146"/>
      <c r="AF149" s="147"/>
      <c r="AG149" s="146"/>
      <c r="AH149" s="145"/>
      <c r="AI149" s="146"/>
      <c r="AJ149" s="145"/>
      <c r="AK149" s="146"/>
      <c r="AL149" s="145"/>
      <c r="AM149" s="146"/>
      <c r="AN149" s="145"/>
      <c r="AO149" s="146"/>
      <c r="AP149" s="145"/>
      <c r="AQ149" s="146"/>
      <c r="AR149" s="145"/>
      <c r="AS149" s="146"/>
      <c r="AT149" s="145"/>
      <c r="AU149" s="146"/>
      <c r="AV149" s="145"/>
      <c r="AW149" s="146"/>
      <c r="AX149" s="145"/>
      <c r="AY149" s="146"/>
      <c r="AZ149" s="145"/>
      <c r="BA149" s="146"/>
      <c r="BB149" s="145"/>
      <c r="BC149" s="146"/>
      <c r="BD149" s="145"/>
      <c r="BE149" s="146"/>
      <c r="BF149" s="147"/>
      <c r="BG149" s="146"/>
      <c r="BH149" s="99"/>
      <c r="BI149" s="100"/>
      <c r="BJ149" s="99"/>
      <c r="BK149" s="100"/>
      <c r="BL149" s="99"/>
      <c r="BM149" s="100"/>
      <c r="BN149" s="99"/>
      <c r="BO149" s="100"/>
      <c r="BP149" s="99"/>
      <c r="BQ149" s="100"/>
      <c r="BR149" s="99"/>
      <c r="BS149" s="100"/>
      <c r="BT149" s="99"/>
      <c r="BU149" s="100"/>
      <c r="BV149" s="99"/>
      <c r="BW149" s="100"/>
      <c r="BX149" s="99"/>
      <c r="BY149" s="100"/>
      <c r="BZ149" s="99"/>
      <c r="CA149" s="100"/>
      <c r="CB149" s="99"/>
      <c r="CC149" s="100"/>
      <c r="CD149" s="99"/>
      <c r="CE149" s="100"/>
      <c r="CF149" s="101"/>
      <c r="CG149" s="100"/>
    </row>
    <row r="150" spans="1:85" s="148" customFormat="1" ht="19.899999999999999" customHeight="1" x14ac:dyDescent="0.5">
      <c r="A150" s="94">
        <v>119</v>
      </c>
      <c r="B150" s="95" t="s">
        <v>167</v>
      </c>
      <c r="C150" s="95" t="s">
        <v>74</v>
      </c>
      <c r="D150" s="94">
        <f t="shared" ref="D150:D157" si="499">RANK(BF150,$BF$149:$BF$164)</f>
        <v>3</v>
      </c>
      <c r="E150" s="94">
        <v>0.7</v>
      </c>
      <c r="F150" s="94" t="s">
        <v>75</v>
      </c>
      <c r="G150" s="94">
        <v>4500</v>
      </c>
      <c r="H150" s="94"/>
      <c r="I150" s="152">
        <f t="shared" ref="I150:I163" si="500">H150*$E150</f>
        <v>0</v>
      </c>
      <c r="J150" s="94"/>
      <c r="K150" s="152">
        <f t="shared" ref="K150:K163" si="501">J150*$E150</f>
        <v>0</v>
      </c>
      <c r="L150" s="94"/>
      <c r="M150" s="152">
        <f t="shared" ref="M150:M163" si="502">L150*$E150</f>
        <v>0</v>
      </c>
      <c r="N150" s="94"/>
      <c r="O150" s="152">
        <f t="shared" ref="O150:O163" si="503">N150*$E150</f>
        <v>0</v>
      </c>
      <c r="P150" s="94"/>
      <c r="Q150" s="152">
        <f t="shared" ref="Q150:Q163" si="504">P150*$E150</f>
        <v>0</v>
      </c>
      <c r="R150" s="94">
        <v>96</v>
      </c>
      <c r="S150" s="152">
        <f t="shared" ref="S150:S163" si="505">R150*$E150</f>
        <v>67.199999999999989</v>
      </c>
      <c r="T150" s="94"/>
      <c r="U150" s="152">
        <f t="shared" ref="U150:U163" si="506">T150*$E150</f>
        <v>0</v>
      </c>
      <c r="V150" s="94">
        <v>12</v>
      </c>
      <c r="W150" s="152">
        <f t="shared" ref="W150:W163" si="507">V150*$E150</f>
        <v>8.3999999999999986</v>
      </c>
      <c r="X150" s="94"/>
      <c r="Y150" s="152">
        <f t="shared" ref="Y150:Y163" si="508">X150*$E150</f>
        <v>0</v>
      </c>
      <c r="Z150" s="94">
        <v>12</v>
      </c>
      <c r="AA150" s="152">
        <f t="shared" ref="AA150:AA163" si="509">Z150*$E150</f>
        <v>8.3999999999999986</v>
      </c>
      <c r="AB150" s="94"/>
      <c r="AC150" s="152">
        <f t="shared" ref="AC150:AC163" si="510">AB150*$E150</f>
        <v>0</v>
      </c>
      <c r="AD150" s="94">
        <v>12</v>
      </c>
      <c r="AE150" s="152">
        <f t="shared" ref="AE150:AE163" si="511">AD150*$E150</f>
        <v>8.3999999999999986</v>
      </c>
      <c r="AF150" s="147">
        <f t="shared" ref="AF150:AF163" si="512">SUM(H150,J150,L150,N150,P150,R150,T150,V150,X150,Z150,AB150,AD150)</f>
        <v>132</v>
      </c>
      <c r="AG150" s="146">
        <f t="shared" ref="AG150:AG163" si="513">SUM(I150,K150,M150,O150,Q150,S150,U150,W150,Y150,AA150,AC150,AE150)</f>
        <v>92.4</v>
      </c>
      <c r="AH150" s="142">
        <v>24</v>
      </c>
      <c r="AI150" s="152">
        <f t="shared" ref="AI150:AI163" si="514">AH150*$E150</f>
        <v>16.799999999999997</v>
      </c>
      <c r="AJ150" s="144">
        <v>24</v>
      </c>
      <c r="AK150" s="143">
        <f t="shared" ref="AK150:AK163" si="515">AJ150*$E150</f>
        <v>16.799999999999997</v>
      </c>
      <c r="AL150" s="145"/>
      <c r="AM150" s="146">
        <f t="shared" ref="AM150:AM163" si="516">AL150*$E150</f>
        <v>0</v>
      </c>
      <c r="AN150" s="145"/>
      <c r="AO150" s="146">
        <f t="shared" ref="AO150:AQ163" si="517">AN150*$E150</f>
        <v>0</v>
      </c>
      <c r="AP150" s="145"/>
      <c r="AQ150" s="146">
        <f t="shared" si="517"/>
        <v>0</v>
      </c>
      <c r="AR150" s="145"/>
      <c r="AS150" s="146">
        <f t="shared" ref="AS150:AS163" si="518">AR150*$E150</f>
        <v>0</v>
      </c>
      <c r="AT150" s="145"/>
      <c r="AU150" s="146">
        <f t="shared" ref="AU150:AU163" si="519">AT150*$E150</f>
        <v>0</v>
      </c>
      <c r="AV150" s="145"/>
      <c r="AW150" s="146">
        <f t="shared" ref="AW150:AW163" si="520">AV150*$E150</f>
        <v>0</v>
      </c>
      <c r="AX150" s="145"/>
      <c r="AY150" s="146">
        <f t="shared" ref="AY150:AY163" si="521">AX150*$E150</f>
        <v>0</v>
      </c>
      <c r="AZ150" s="145"/>
      <c r="BA150" s="146">
        <f t="shared" ref="BA150:BA163" si="522">AZ150*$E150</f>
        <v>0</v>
      </c>
      <c r="BB150" s="145">
        <v>24</v>
      </c>
      <c r="BC150" s="146">
        <f t="shared" ref="BC150:BC163" si="523">BB150*$E150</f>
        <v>16.799999999999997</v>
      </c>
      <c r="BD150" s="145"/>
      <c r="BE150" s="146">
        <f t="shared" ref="BE150:BE163" si="524">BD150*$E150</f>
        <v>0</v>
      </c>
      <c r="BF150" s="147">
        <f t="shared" ref="BF150:BG163" si="525">SUM(AH150,AJ150,AL150,AN150,AP150,AR150,AT150,AV150,AX150,AZ150,BB150,BD150)</f>
        <v>72</v>
      </c>
      <c r="BG150" s="146">
        <f t="shared" si="525"/>
        <v>50.399999999999991</v>
      </c>
      <c r="BH150" s="99"/>
      <c r="BI150" s="100">
        <f t="shared" ref="BI150:BI156" si="526">BH150*$E150</f>
        <v>0</v>
      </c>
      <c r="BJ150" s="99"/>
      <c r="BK150" s="100">
        <f t="shared" ref="BK150:BK156" si="527">BJ150*$E150</f>
        <v>0</v>
      </c>
      <c r="BL150" s="99"/>
      <c r="BM150" s="100">
        <f t="shared" ref="BM150:BM156" si="528">BL150*$E150</f>
        <v>0</v>
      </c>
      <c r="BN150" s="99"/>
      <c r="BO150" s="100">
        <f t="shared" ref="BO150:BO156" si="529">BN150*$E150</f>
        <v>0</v>
      </c>
      <c r="BP150" s="99"/>
      <c r="BQ150" s="100">
        <f t="shared" ref="BQ150:BQ156" si="530">BP150*$E150</f>
        <v>0</v>
      </c>
      <c r="BR150" s="99"/>
      <c r="BS150" s="100">
        <f t="shared" ref="BS150:BS156" si="531">BR150*$E150</f>
        <v>0</v>
      </c>
      <c r="BT150" s="99"/>
      <c r="BU150" s="100">
        <f t="shared" ref="BU150:BU156" si="532">BT150*$E150</f>
        <v>0</v>
      </c>
      <c r="BV150" s="99"/>
      <c r="BW150" s="100">
        <f t="shared" ref="BW150:BW156" si="533">BV150*$E150</f>
        <v>0</v>
      </c>
      <c r="BX150" s="99"/>
      <c r="BY150" s="100">
        <f t="shared" ref="BY150:BY156" si="534">BX150*$E150</f>
        <v>0</v>
      </c>
      <c r="BZ150" s="99"/>
      <c r="CA150" s="100">
        <f t="shared" ref="CA150:CA156" si="535">BZ150*$E150</f>
        <v>0</v>
      </c>
      <c r="CB150" s="99"/>
      <c r="CC150" s="100">
        <f t="shared" ref="CC150:CC156" si="536">CB150*$E150</f>
        <v>0</v>
      </c>
      <c r="CD150" s="99"/>
      <c r="CE150" s="100">
        <f t="shared" ref="CE150:CE156" si="537">CD150*$E150</f>
        <v>0</v>
      </c>
      <c r="CF150" s="101">
        <f t="shared" ref="CF150:CG156" si="538">SUM(BH150,BJ150,BL150,BN150,BP150,BR150,BT150,BV150,BX150,BZ150,CB150,CD150)</f>
        <v>0</v>
      </c>
      <c r="CG150" s="100">
        <f t="shared" si="538"/>
        <v>0</v>
      </c>
    </row>
    <row r="151" spans="1:85" s="148" customFormat="1" ht="19.899999999999999" customHeight="1" x14ac:dyDescent="0.5">
      <c r="A151" s="94">
        <v>120</v>
      </c>
      <c r="B151" s="95" t="s">
        <v>168</v>
      </c>
      <c r="C151" s="95" t="s">
        <v>74</v>
      </c>
      <c r="D151" s="94">
        <f t="shared" si="499"/>
        <v>2</v>
      </c>
      <c r="E151" s="94">
        <v>0.35</v>
      </c>
      <c r="F151" s="94" t="s">
        <v>83</v>
      </c>
      <c r="G151" s="94">
        <v>2300</v>
      </c>
      <c r="H151" s="94"/>
      <c r="I151" s="152">
        <f t="shared" si="500"/>
        <v>0</v>
      </c>
      <c r="J151" s="94"/>
      <c r="K151" s="152">
        <f t="shared" si="501"/>
        <v>0</v>
      </c>
      <c r="L151" s="94"/>
      <c r="M151" s="152">
        <f t="shared" si="502"/>
        <v>0</v>
      </c>
      <c r="N151" s="94"/>
      <c r="O151" s="152">
        <f t="shared" si="503"/>
        <v>0</v>
      </c>
      <c r="P151" s="94"/>
      <c r="Q151" s="152">
        <f t="shared" si="504"/>
        <v>0</v>
      </c>
      <c r="R151" s="94"/>
      <c r="S151" s="152">
        <f t="shared" si="505"/>
        <v>0</v>
      </c>
      <c r="T151" s="94"/>
      <c r="U151" s="152">
        <f t="shared" si="506"/>
        <v>0</v>
      </c>
      <c r="V151" s="94"/>
      <c r="W151" s="152">
        <f t="shared" si="507"/>
        <v>0</v>
      </c>
      <c r="X151" s="94"/>
      <c r="Y151" s="152">
        <f t="shared" si="508"/>
        <v>0</v>
      </c>
      <c r="Z151" s="94"/>
      <c r="AA151" s="152">
        <f t="shared" si="509"/>
        <v>0</v>
      </c>
      <c r="AB151" s="94"/>
      <c r="AC151" s="152">
        <f t="shared" si="510"/>
        <v>0</v>
      </c>
      <c r="AD151" s="94"/>
      <c r="AE151" s="152">
        <f t="shared" si="511"/>
        <v>0</v>
      </c>
      <c r="AF151" s="147">
        <f t="shared" si="512"/>
        <v>0</v>
      </c>
      <c r="AG151" s="146">
        <f t="shared" si="513"/>
        <v>0</v>
      </c>
      <c r="AH151" s="142">
        <v>48</v>
      </c>
      <c r="AI151" s="152">
        <f t="shared" si="514"/>
        <v>16.799999999999997</v>
      </c>
      <c r="AJ151" s="144"/>
      <c r="AK151" s="143">
        <f t="shared" si="515"/>
        <v>0</v>
      </c>
      <c r="AL151" s="145"/>
      <c r="AM151" s="146">
        <f t="shared" si="516"/>
        <v>0</v>
      </c>
      <c r="AN151" s="145"/>
      <c r="AO151" s="146">
        <f t="shared" si="517"/>
        <v>0</v>
      </c>
      <c r="AP151" s="145"/>
      <c r="AQ151" s="146">
        <f t="shared" si="517"/>
        <v>0</v>
      </c>
      <c r="AR151" s="145">
        <v>24</v>
      </c>
      <c r="AS151" s="146">
        <f t="shared" si="518"/>
        <v>8.3999999999999986</v>
      </c>
      <c r="AT151" s="145"/>
      <c r="AU151" s="146">
        <f t="shared" si="519"/>
        <v>0</v>
      </c>
      <c r="AV151" s="145"/>
      <c r="AW151" s="146">
        <f t="shared" si="520"/>
        <v>0</v>
      </c>
      <c r="AX151" s="145"/>
      <c r="AY151" s="146">
        <f t="shared" si="521"/>
        <v>0</v>
      </c>
      <c r="AZ151" s="145"/>
      <c r="BA151" s="146">
        <f t="shared" si="522"/>
        <v>0</v>
      </c>
      <c r="BB151" s="145">
        <v>144</v>
      </c>
      <c r="BC151" s="146">
        <f t="shared" si="523"/>
        <v>50.4</v>
      </c>
      <c r="BD151" s="145"/>
      <c r="BE151" s="146">
        <f t="shared" si="524"/>
        <v>0</v>
      </c>
      <c r="BF151" s="147">
        <f t="shared" si="525"/>
        <v>216</v>
      </c>
      <c r="BG151" s="146">
        <f t="shared" si="525"/>
        <v>75.599999999999994</v>
      </c>
      <c r="BH151" s="99"/>
      <c r="BI151" s="100">
        <f t="shared" si="526"/>
        <v>0</v>
      </c>
      <c r="BJ151" s="99"/>
      <c r="BK151" s="100">
        <f t="shared" si="527"/>
        <v>0</v>
      </c>
      <c r="BL151" s="99"/>
      <c r="BM151" s="100">
        <f t="shared" si="528"/>
        <v>0</v>
      </c>
      <c r="BN151" s="99"/>
      <c r="BO151" s="100">
        <f t="shared" si="529"/>
        <v>0</v>
      </c>
      <c r="BP151" s="99"/>
      <c r="BQ151" s="100">
        <f t="shared" si="530"/>
        <v>0</v>
      </c>
      <c r="BR151" s="99"/>
      <c r="BS151" s="100">
        <f t="shared" si="531"/>
        <v>0</v>
      </c>
      <c r="BT151" s="99"/>
      <c r="BU151" s="100">
        <f t="shared" si="532"/>
        <v>0</v>
      </c>
      <c r="BV151" s="99"/>
      <c r="BW151" s="100">
        <f t="shared" si="533"/>
        <v>0</v>
      </c>
      <c r="BX151" s="99"/>
      <c r="BY151" s="100">
        <f t="shared" si="534"/>
        <v>0</v>
      </c>
      <c r="BZ151" s="99"/>
      <c r="CA151" s="100">
        <f t="shared" si="535"/>
        <v>0</v>
      </c>
      <c r="CB151" s="99"/>
      <c r="CC151" s="100">
        <f t="shared" si="536"/>
        <v>0</v>
      </c>
      <c r="CD151" s="99"/>
      <c r="CE151" s="100">
        <f t="shared" si="537"/>
        <v>0</v>
      </c>
      <c r="CF151" s="101">
        <f t="shared" si="538"/>
        <v>0</v>
      </c>
      <c r="CG151" s="100">
        <f t="shared" si="538"/>
        <v>0</v>
      </c>
    </row>
    <row r="152" spans="1:85" s="148" customFormat="1" ht="19.899999999999999" customHeight="1" x14ac:dyDescent="0.5">
      <c r="A152" s="94">
        <v>121</v>
      </c>
      <c r="B152" s="95" t="s">
        <v>169</v>
      </c>
      <c r="C152" s="95" t="s">
        <v>74</v>
      </c>
      <c r="D152" s="94">
        <f t="shared" si="499"/>
        <v>6</v>
      </c>
      <c r="E152" s="94">
        <v>0.17499999999999999</v>
      </c>
      <c r="F152" s="94" t="s">
        <v>170</v>
      </c>
      <c r="G152" s="94">
        <v>1300</v>
      </c>
      <c r="H152" s="94"/>
      <c r="I152" s="152">
        <f t="shared" si="500"/>
        <v>0</v>
      </c>
      <c r="J152" s="94"/>
      <c r="K152" s="152">
        <f t="shared" si="501"/>
        <v>0</v>
      </c>
      <c r="L152" s="94"/>
      <c r="M152" s="152">
        <f t="shared" si="502"/>
        <v>0</v>
      </c>
      <c r="N152" s="94"/>
      <c r="O152" s="152">
        <f t="shared" si="503"/>
        <v>0</v>
      </c>
      <c r="P152" s="94"/>
      <c r="Q152" s="152">
        <f t="shared" si="504"/>
        <v>0</v>
      </c>
      <c r="R152" s="94"/>
      <c r="S152" s="152">
        <f t="shared" si="505"/>
        <v>0</v>
      </c>
      <c r="T152" s="94"/>
      <c r="U152" s="152">
        <f t="shared" si="506"/>
        <v>0</v>
      </c>
      <c r="V152" s="94"/>
      <c r="W152" s="152">
        <f t="shared" si="507"/>
        <v>0</v>
      </c>
      <c r="X152" s="94"/>
      <c r="Y152" s="152">
        <f t="shared" si="508"/>
        <v>0</v>
      </c>
      <c r="Z152" s="94"/>
      <c r="AA152" s="152">
        <f t="shared" si="509"/>
        <v>0</v>
      </c>
      <c r="AB152" s="94"/>
      <c r="AC152" s="152">
        <f t="shared" si="510"/>
        <v>0</v>
      </c>
      <c r="AD152" s="94"/>
      <c r="AE152" s="152">
        <f t="shared" si="511"/>
        <v>0</v>
      </c>
      <c r="AF152" s="147">
        <f t="shared" si="512"/>
        <v>0</v>
      </c>
      <c r="AG152" s="146">
        <f t="shared" si="513"/>
        <v>0</v>
      </c>
      <c r="AH152" s="142"/>
      <c r="AI152" s="152">
        <f t="shared" si="514"/>
        <v>0</v>
      </c>
      <c r="AJ152" s="144"/>
      <c r="AK152" s="143">
        <f t="shared" si="515"/>
        <v>0</v>
      </c>
      <c r="AL152" s="145"/>
      <c r="AM152" s="146">
        <f t="shared" si="516"/>
        <v>0</v>
      </c>
      <c r="AN152" s="145"/>
      <c r="AO152" s="146">
        <f t="shared" si="517"/>
        <v>0</v>
      </c>
      <c r="AP152" s="145"/>
      <c r="AQ152" s="146">
        <f t="shared" si="517"/>
        <v>0</v>
      </c>
      <c r="AR152" s="145"/>
      <c r="AS152" s="146">
        <f t="shared" si="518"/>
        <v>0</v>
      </c>
      <c r="AT152" s="145"/>
      <c r="AU152" s="146">
        <f t="shared" si="519"/>
        <v>0</v>
      </c>
      <c r="AV152" s="145"/>
      <c r="AW152" s="146">
        <f t="shared" si="520"/>
        <v>0</v>
      </c>
      <c r="AX152" s="145"/>
      <c r="AY152" s="146">
        <f t="shared" si="521"/>
        <v>0</v>
      </c>
      <c r="AZ152" s="145"/>
      <c r="BA152" s="146">
        <f t="shared" si="522"/>
        <v>0</v>
      </c>
      <c r="BB152" s="145"/>
      <c r="BC152" s="146">
        <f t="shared" si="523"/>
        <v>0</v>
      </c>
      <c r="BD152" s="145"/>
      <c r="BE152" s="146">
        <f t="shared" si="524"/>
        <v>0</v>
      </c>
      <c r="BF152" s="147">
        <f t="shared" si="525"/>
        <v>0</v>
      </c>
      <c r="BG152" s="146">
        <f t="shared" si="525"/>
        <v>0</v>
      </c>
      <c r="BH152" s="99"/>
      <c r="BI152" s="100">
        <f t="shared" si="526"/>
        <v>0</v>
      </c>
      <c r="BJ152" s="99"/>
      <c r="BK152" s="100">
        <f t="shared" si="527"/>
        <v>0</v>
      </c>
      <c r="BL152" s="99"/>
      <c r="BM152" s="100">
        <f t="shared" si="528"/>
        <v>0</v>
      </c>
      <c r="BN152" s="99"/>
      <c r="BO152" s="100">
        <f t="shared" si="529"/>
        <v>0</v>
      </c>
      <c r="BP152" s="99"/>
      <c r="BQ152" s="100">
        <f t="shared" si="530"/>
        <v>0</v>
      </c>
      <c r="BR152" s="99"/>
      <c r="BS152" s="100">
        <f t="shared" si="531"/>
        <v>0</v>
      </c>
      <c r="BT152" s="99"/>
      <c r="BU152" s="100">
        <f t="shared" si="532"/>
        <v>0</v>
      </c>
      <c r="BV152" s="99"/>
      <c r="BW152" s="100">
        <f t="shared" si="533"/>
        <v>0</v>
      </c>
      <c r="BX152" s="99"/>
      <c r="BY152" s="100">
        <f t="shared" si="534"/>
        <v>0</v>
      </c>
      <c r="BZ152" s="99"/>
      <c r="CA152" s="100">
        <f t="shared" si="535"/>
        <v>0</v>
      </c>
      <c r="CB152" s="99"/>
      <c r="CC152" s="100">
        <f t="shared" si="536"/>
        <v>0</v>
      </c>
      <c r="CD152" s="99"/>
      <c r="CE152" s="100">
        <f t="shared" si="537"/>
        <v>0</v>
      </c>
      <c r="CF152" s="101">
        <f t="shared" si="538"/>
        <v>0</v>
      </c>
      <c r="CG152" s="100">
        <f t="shared" si="538"/>
        <v>0</v>
      </c>
    </row>
    <row r="153" spans="1:85" s="148" customFormat="1" ht="19.899999999999999" customHeight="1" x14ac:dyDescent="0.5">
      <c r="A153" s="94">
        <v>122</v>
      </c>
      <c r="B153" s="95" t="s">
        <v>171</v>
      </c>
      <c r="C153" s="95" t="s">
        <v>74</v>
      </c>
      <c r="D153" s="94">
        <f t="shared" si="499"/>
        <v>4</v>
      </c>
      <c r="E153" s="94">
        <v>0.7</v>
      </c>
      <c r="F153" s="94" t="s">
        <v>75</v>
      </c>
      <c r="G153" s="94">
        <v>5200</v>
      </c>
      <c r="H153" s="94">
        <v>154</v>
      </c>
      <c r="I153" s="152">
        <f t="shared" si="500"/>
        <v>107.8</v>
      </c>
      <c r="J153" s="94">
        <v>132</v>
      </c>
      <c r="K153" s="152">
        <f t="shared" si="501"/>
        <v>92.399999999999991</v>
      </c>
      <c r="L153" s="94">
        <v>390</v>
      </c>
      <c r="M153" s="152">
        <f t="shared" si="502"/>
        <v>273</v>
      </c>
      <c r="N153" s="94"/>
      <c r="O153" s="152">
        <f t="shared" si="503"/>
        <v>0</v>
      </c>
      <c r="P153" s="94">
        <v>76</v>
      </c>
      <c r="Q153" s="152">
        <f t="shared" si="504"/>
        <v>53.199999999999996</v>
      </c>
      <c r="R153" s="94">
        <v>24</v>
      </c>
      <c r="S153" s="152">
        <f t="shared" si="505"/>
        <v>16.799999999999997</v>
      </c>
      <c r="T153" s="94">
        <v>64</v>
      </c>
      <c r="U153" s="152">
        <f t="shared" si="506"/>
        <v>44.8</v>
      </c>
      <c r="V153" s="94">
        <v>96</v>
      </c>
      <c r="W153" s="152">
        <f t="shared" si="507"/>
        <v>67.199999999999989</v>
      </c>
      <c r="X153" s="94">
        <v>24</v>
      </c>
      <c r="Y153" s="152">
        <f t="shared" si="508"/>
        <v>16.799999999999997</v>
      </c>
      <c r="Z153" s="94">
        <v>48</v>
      </c>
      <c r="AA153" s="152">
        <f t="shared" si="509"/>
        <v>33.599999999999994</v>
      </c>
      <c r="AB153" s="94"/>
      <c r="AC153" s="152">
        <f t="shared" si="510"/>
        <v>0</v>
      </c>
      <c r="AD153" s="94">
        <v>24</v>
      </c>
      <c r="AE153" s="152">
        <f t="shared" si="511"/>
        <v>16.799999999999997</v>
      </c>
      <c r="AF153" s="147">
        <f t="shared" si="512"/>
        <v>1032</v>
      </c>
      <c r="AG153" s="146">
        <f t="shared" si="513"/>
        <v>722.39999999999975</v>
      </c>
      <c r="AH153" s="142"/>
      <c r="AI153" s="152">
        <f t="shared" si="514"/>
        <v>0</v>
      </c>
      <c r="AJ153" s="144">
        <v>30</v>
      </c>
      <c r="AK153" s="143">
        <f t="shared" si="515"/>
        <v>21</v>
      </c>
      <c r="AL153" s="145">
        <v>12</v>
      </c>
      <c r="AM153" s="146">
        <f t="shared" si="516"/>
        <v>8.3999999999999986</v>
      </c>
      <c r="AN153" s="145"/>
      <c r="AO153" s="146">
        <f t="shared" si="517"/>
        <v>0</v>
      </c>
      <c r="AP153" s="145"/>
      <c r="AQ153" s="146">
        <f t="shared" si="517"/>
        <v>0</v>
      </c>
      <c r="AR153" s="145"/>
      <c r="AS153" s="146">
        <f t="shared" si="518"/>
        <v>0</v>
      </c>
      <c r="AT153" s="145"/>
      <c r="AU153" s="146">
        <f t="shared" si="519"/>
        <v>0</v>
      </c>
      <c r="AV153" s="145"/>
      <c r="AW153" s="146">
        <f t="shared" si="520"/>
        <v>0</v>
      </c>
      <c r="AX153" s="145"/>
      <c r="AY153" s="146">
        <f t="shared" si="521"/>
        <v>0</v>
      </c>
      <c r="AZ153" s="145"/>
      <c r="BA153" s="146">
        <f t="shared" si="522"/>
        <v>0</v>
      </c>
      <c r="BB153" s="145"/>
      <c r="BC153" s="146">
        <f t="shared" si="523"/>
        <v>0</v>
      </c>
      <c r="BD153" s="145"/>
      <c r="BE153" s="146">
        <f t="shared" si="524"/>
        <v>0</v>
      </c>
      <c r="BF153" s="147">
        <f t="shared" si="525"/>
        <v>42</v>
      </c>
      <c r="BG153" s="146">
        <f t="shared" si="525"/>
        <v>29.4</v>
      </c>
      <c r="BH153" s="96"/>
      <c r="BI153" s="104">
        <f t="shared" si="526"/>
        <v>0</v>
      </c>
      <c r="BJ153" s="98"/>
      <c r="BK153" s="104">
        <f t="shared" si="527"/>
        <v>0</v>
      </c>
      <c r="BL153" s="99"/>
      <c r="BM153" s="100">
        <f t="shared" si="528"/>
        <v>0</v>
      </c>
      <c r="BN153" s="99"/>
      <c r="BO153" s="100">
        <f t="shared" si="529"/>
        <v>0</v>
      </c>
      <c r="BP153" s="99"/>
      <c r="BQ153" s="100">
        <f t="shared" si="530"/>
        <v>0</v>
      </c>
      <c r="BR153" s="99"/>
      <c r="BS153" s="100">
        <f t="shared" si="531"/>
        <v>0</v>
      </c>
      <c r="BT153" s="99"/>
      <c r="BU153" s="100">
        <f t="shared" si="532"/>
        <v>0</v>
      </c>
      <c r="BV153" s="99"/>
      <c r="BW153" s="100">
        <f t="shared" si="533"/>
        <v>0</v>
      </c>
      <c r="BX153" s="99"/>
      <c r="BY153" s="100">
        <f t="shared" si="534"/>
        <v>0</v>
      </c>
      <c r="BZ153" s="99"/>
      <c r="CA153" s="100">
        <f t="shared" si="535"/>
        <v>0</v>
      </c>
      <c r="CB153" s="99"/>
      <c r="CC153" s="100">
        <f t="shared" si="536"/>
        <v>0</v>
      </c>
      <c r="CD153" s="99"/>
      <c r="CE153" s="100">
        <f t="shared" si="537"/>
        <v>0</v>
      </c>
      <c r="CF153" s="101">
        <f t="shared" si="538"/>
        <v>0</v>
      </c>
      <c r="CG153" s="100">
        <f t="shared" si="538"/>
        <v>0</v>
      </c>
    </row>
    <row r="154" spans="1:85" s="148" customFormat="1" ht="19.899999999999999" customHeight="1" x14ac:dyDescent="0.5">
      <c r="A154" s="94">
        <v>123</v>
      </c>
      <c r="B154" s="95" t="s">
        <v>172</v>
      </c>
      <c r="C154" s="95" t="s">
        <v>74</v>
      </c>
      <c r="D154" s="94">
        <f t="shared" si="499"/>
        <v>1</v>
      </c>
      <c r="E154" s="94">
        <v>0.35</v>
      </c>
      <c r="F154" s="94" t="s">
        <v>83</v>
      </c>
      <c r="G154" s="94">
        <v>2600</v>
      </c>
      <c r="H154" s="94">
        <v>420</v>
      </c>
      <c r="I154" s="152">
        <f t="shared" si="500"/>
        <v>147</v>
      </c>
      <c r="J154" s="94">
        <v>240</v>
      </c>
      <c r="K154" s="152">
        <f t="shared" si="501"/>
        <v>84</v>
      </c>
      <c r="L154" s="94">
        <v>1131</v>
      </c>
      <c r="M154" s="152">
        <f t="shared" si="502"/>
        <v>395.84999999999997</v>
      </c>
      <c r="N154" s="94"/>
      <c r="O154" s="152">
        <f t="shared" si="503"/>
        <v>0</v>
      </c>
      <c r="P154" s="94">
        <v>84</v>
      </c>
      <c r="Q154" s="152">
        <f t="shared" si="504"/>
        <v>29.4</v>
      </c>
      <c r="R154" s="94">
        <v>29</v>
      </c>
      <c r="S154" s="152">
        <f t="shared" si="505"/>
        <v>10.149999999999999</v>
      </c>
      <c r="T154" s="94"/>
      <c r="U154" s="152">
        <f t="shared" si="506"/>
        <v>0</v>
      </c>
      <c r="V154" s="94">
        <v>24</v>
      </c>
      <c r="W154" s="152">
        <f t="shared" si="507"/>
        <v>8.3999999999999986</v>
      </c>
      <c r="X154" s="94">
        <v>120</v>
      </c>
      <c r="Y154" s="152">
        <f t="shared" si="508"/>
        <v>42</v>
      </c>
      <c r="Z154" s="94">
        <v>24</v>
      </c>
      <c r="AA154" s="152">
        <f t="shared" si="509"/>
        <v>8.3999999999999986</v>
      </c>
      <c r="AB154" s="94"/>
      <c r="AC154" s="152">
        <f t="shared" si="510"/>
        <v>0</v>
      </c>
      <c r="AD154" s="94">
        <v>72</v>
      </c>
      <c r="AE154" s="152">
        <f t="shared" si="511"/>
        <v>25.2</v>
      </c>
      <c r="AF154" s="147">
        <f t="shared" si="512"/>
        <v>2144</v>
      </c>
      <c r="AG154" s="146">
        <f t="shared" si="513"/>
        <v>750.39999999999986</v>
      </c>
      <c r="AH154" s="142">
        <v>48</v>
      </c>
      <c r="AI154" s="152">
        <f t="shared" si="514"/>
        <v>16.799999999999997</v>
      </c>
      <c r="AJ154" s="144">
        <v>173</v>
      </c>
      <c r="AK154" s="143">
        <f t="shared" si="515"/>
        <v>60.55</v>
      </c>
      <c r="AL154" s="145">
        <v>24</v>
      </c>
      <c r="AM154" s="146">
        <f t="shared" si="516"/>
        <v>8.3999999999999986</v>
      </c>
      <c r="AN154" s="145">
        <v>72</v>
      </c>
      <c r="AO154" s="146">
        <f t="shared" si="517"/>
        <v>25.2</v>
      </c>
      <c r="AP154" s="145"/>
      <c r="AQ154" s="146">
        <f t="shared" si="517"/>
        <v>0</v>
      </c>
      <c r="AR154" s="145">
        <v>48</v>
      </c>
      <c r="AS154" s="146">
        <f t="shared" si="518"/>
        <v>16.799999999999997</v>
      </c>
      <c r="AT154" s="145">
        <v>24</v>
      </c>
      <c r="AU154" s="146">
        <f t="shared" si="519"/>
        <v>8.3999999999999986</v>
      </c>
      <c r="AV154" s="145">
        <v>24</v>
      </c>
      <c r="AW154" s="146">
        <f t="shared" si="520"/>
        <v>8.3999999999999986</v>
      </c>
      <c r="AX154" s="145"/>
      <c r="AY154" s="146">
        <f t="shared" si="521"/>
        <v>0</v>
      </c>
      <c r="AZ154" s="145"/>
      <c r="BA154" s="146">
        <f t="shared" si="522"/>
        <v>0</v>
      </c>
      <c r="BB154" s="145"/>
      <c r="BC154" s="146">
        <f t="shared" si="523"/>
        <v>0</v>
      </c>
      <c r="BD154" s="145"/>
      <c r="BE154" s="146">
        <f t="shared" si="524"/>
        <v>0</v>
      </c>
      <c r="BF154" s="147">
        <f t="shared" si="525"/>
        <v>413</v>
      </c>
      <c r="BG154" s="146">
        <f t="shared" si="525"/>
        <v>144.55000000000001</v>
      </c>
      <c r="BH154" s="96"/>
      <c r="BI154" s="104">
        <f t="shared" si="526"/>
        <v>0</v>
      </c>
      <c r="BJ154" s="98"/>
      <c r="BK154" s="104">
        <f t="shared" si="527"/>
        <v>0</v>
      </c>
      <c r="BL154" s="99"/>
      <c r="BM154" s="100">
        <f t="shared" si="528"/>
        <v>0</v>
      </c>
      <c r="BN154" s="99"/>
      <c r="BO154" s="100">
        <f t="shared" si="529"/>
        <v>0</v>
      </c>
      <c r="BP154" s="99"/>
      <c r="BQ154" s="100">
        <f t="shared" si="530"/>
        <v>0</v>
      </c>
      <c r="BR154" s="99"/>
      <c r="BS154" s="100">
        <f t="shared" si="531"/>
        <v>0</v>
      </c>
      <c r="BT154" s="99"/>
      <c r="BU154" s="100">
        <f t="shared" si="532"/>
        <v>0</v>
      </c>
      <c r="BV154" s="99"/>
      <c r="BW154" s="100">
        <f t="shared" si="533"/>
        <v>0</v>
      </c>
      <c r="BX154" s="99"/>
      <c r="BY154" s="100">
        <f t="shared" si="534"/>
        <v>0</v>
      </c>
      <c r="BZ154" s="99"/>
      <c r="CA154" s="100">
        <f t="shared" si="535"/>
        <v>0</v>
      </c>
      <c r="CB154" s="99"/>
      <c r="CC154" s="100">
        <f t="shared" si="536"/>
        <v>0</v>
      </c>
      <c r="CD154" s="99"/>
      <c r="CE154" s="100">
        <f t="shared" si="537"/>
        <v>0</v>
      </c>
      <c r="CF154" s="101">
        <f t="shared" si="538"/>
        <v>0</v>
      </c>
      <c r="CG154" s="100">
        <f t="shared" si="538"/>
        <v>0</v>
      </c>
    </row>
    <row r="155" spans="1:85" s="148" customFormat="1" ht="19.899999999999999" customHeight="1" x14ac:dyDescent="0.5">
      <c r="A155" s="94">
        <v>124</v>
      </c>
      <c r="B155" s="95" t="s">
        <v>173</v>
      </c>
      <c r="C155" s="95" t="s">
        <v>74</v>
      </c>
      <c r="D155" s="94">
        <f t="shared" si="499"/>
        <v>5</v>
      </c>
      <c r="E155" s="94">
        <v>0.17499999999999999</v>
      </c>
      <c r="F155" s="94" t="s">
        <v>170</v>
      </c>
      <c r="G155" s="94">
        <v>1450</v>
      </c>
      <c r="H155" s="94">
        <v>264</v>
      </c>
      <c r="I155" s="152">
        <f t="shared" si="500"/>
        <v>46.199999999999996</v>
      </c>
      <c r="J155" s="94">
        <v>313</v>
      </c>
      <c r="K155" s="152">
        <f t="shared" si="501"/>
        <v>54.774999999999999</v>
      </c>
      <c r="L155" s="94">
        <v>552</v>
      </c>
      <c r="M155" s="152">
        <f t="shared" si="502"/>
        <v>96.6</v>
      </c>
      <c r="N155" s="94"/>
      <c r="O155" s="152">
        <f t="shared" si="503"/>
        <v>0</v>
      </c>
      <c r="P155" s="94">
        <v>74</v>
      </c>
      <c r="Q155" s="152">
        <f t="shared" si="504"/>
        <v>12.95</v>
      </c>
      <c r="R155" s="94">
        <v>96</v>
      </c>
      <c r="S155" s="152">
        <f t="shared" si="505"/>
        <v>16.799999999999997</v>
      </c>
      <c r="T155" s="94">
        <v>43</v>
      </c>
      <c r="U155" s="152">
        <f t="shared" si="506"/>
        <v>7.5249999999999995</v>
      </c>
      <c r="V155" s="94">
        <v>48</v>
      </c>
      <c r="W155" s="152">
        <f t="shared" si="507"/>
        <v>8.3999999999999986</v>
      </c>
      <c r="X155" s="94"/>
      <c r="Y155" s="152">
        <f t="shared" si="508"/>
        <v>0</v>
      </c>
      <c r="Z155" s="94">
        <v>48</v>
      </c>
      <c r="AA155" s="152">
        <f t="shared" si="509"/>
        <v>8.3999999999999986</v>
      </c>
      <c r="AB155" s="94"/>
      <c r="AC155" s="152">
        <f t="shared" si="510"/>
        <v>0</v>
      </c>
      <c r="AD155" s="94"/>
      <c r="AE155" s="152">
        <f t="shared" si="511"/>
        <v>0</v>
      </c>
      <c r="AF155" s="147">
        <f t="shared" si="512"/>
        <v>1438</v>
      </c>
      <c r="AG155" s="146">
        <f t="shared" si="513"/>
        <v>251.65</v>
      </c>
      <c r="AH155" s="142"/>
      <c r="AI155" s="152">
        <f t="shared" si="514"/>
        <v>0</v>
      </c>
      <c r="AJ155" s="144">
        <v>22</v>
      </c>
      <c r="AK155" s="143">
        <f t="shared" si="515"/>
        <v>3.8499999999999996</v>
      </c>
      <c r="AL155" s="145"/>
      <c r="AM155" s="146">
        <f t="shared" si="516"/>
        <v>0</v>
      </c>
      <c r="AN155" s="145"/>
      <c r="AO155" s="146">
        <f t="shared" si="517"/>
        <v>0</v>
      </c>
      <c r="AP155" s="145"/>
      <c r="AQ155" s="146">
        <f t="shared" si="517"/>
        <v>0</v>
      </c>
      <c r="AR155" s="145"/>
      <c r="AS155" s="146">
        <f t="shared" si="518"/>
        <v>0</v>
      </c>
      <c r="AT155" s="145"/>
      <c r="AU155" s="146">
        <f t="shared" si="519"/>
        <v>0</v>
      </c>
      <c r="AV155" s="145"/>
      <c r="AW155" s="146">
        <f t="shared" si="520"/>
        <v>0</v>
      </c>
      <c r="AX155" s="145"/>
      <c r="AY155" s="146">
        <f t="shared" si="521"/>
        <v>0</v>
      </c>
      <c r="AZ155" s="145"/>
      <c r="BA155" s="146">
        <f t="shared" si="522"/>
        <v>0</v>
      </c>
      <c r="BB155" s="145"/>
      <c r="BC155" s="146">
        <f t="shared" si="523"/>
        <v>0</v>
      </c>
      <c r="BD155" s="145"/>
      <c r="BE155" s="146">
        <f t="shared" si="524"/>
        <v>0</v>
      </c>
      <c r="BF155" s="147">
        <f t="shared" si="525"/>
        <v>22</v>
      </c>
      <c r="BG155" s="146">
        <f t="shared" si="525"/>
        <v>3.8499999999999996</v>
      </c>
      <c r="BH155" s="96"/>
      <c r="BI155" s="104">
        <f t="shared" si="526"/>
        <v>0</v>
      </c>
      <c r="BJ155" s="98"/>
      <c r="BK155" s="104">
        <f t="shared" si="527"/>
        <v>0</v>
      </c>
      <c r="BL155" s="99"/>
      <c r="BM155" s="100">
        <f t="shared" si="528"/>
        <v>0</v>
      </c>
      <c r="BN155" s="99"/>
      <c r="BO155" s="100">
        <f t="shared" si="529"/>
        <v>0</v>
      </c>
      <c r="BP155" s="99"/>
      <c r="BQ155" s="100">
        <f t="shared" si="530"/>
        <v>0</v>
      </c>
      <c r="BR155" s="99"/>
      <c r="BS155" s="100">
        <f t="shared" si="531"/>
        <v>0</v>
      </c>
      <c r="BT155" s="99"/>
      <c r="BU155" s="100">
        <f t="shared" si="532"/>
        <v>0</v>
      </c>
      <c r="BV155" s="99"/>
      <c r="BW155" s="100">
        <f t="shared" si="533"/>
        <v>0</v>
      </c>
      <c r="BX155" s="99"/>
      <c r="BY155" s="100">
        <f t="shared" si="534"/>
        <v>0</v>
      </c>
      <c r="BZ155" s="99"/>
      <c r="CA155" s="100">
        <f t="shared" si="535"/>
        <v>0</v>
      </c>
      <c r="CB155" s="99"/>
      <c r="CC155" s="100">
        <f t="shared" si="536"/>
        <v>0</v>
      </c>
      <c r="CD155" s="99"/>
      <c r="CE155" s="100">
        <f t="shared" si="537"/>
        <v>0</v>
      </c>
      <c r="CF155" s="101">
        <f t="shared" si="538"/>
        <v>0</v>
      </c>
      <c r="CG155" s="100">
        <f t="shared" si="538"/>
        <v>0</v>
      </c>
    </row>
    <row r="156" spans="1:85" s="148" customFormat="1" ht="19.899999999999999" customHeight="1" x14ac:dyDescent="0.5">
      <c r="A156" s="94">
        <v>125</v>
      </c>
      <c r="B156" s="95" t="s">
        <v>174</v>
      </c>
      <c r="C156" s="95" t="s">
        <v>74</v>
      </c>
      <c r="D156" s="94">
        <f t="shared" si="499"/>
        <v>6</v>
      </c>
      <c r="E156" s="94">
        <v>0.7</v>
      </c>
      <c r="F156" s="94" t="s">
        <v>75</v>
      </c>
      <c r="G156" s="94">
        <v>1650</v>
      </c>
      <c r="H156" s="94"/>
      <c r="I156" s="146">
        <f t="shared" si="500"/>
        <v>0</v>
      </c>
      <c r="J156" s="94"/>
      <c r="K156" s="146">
        <f t="shared" si="501"/>
        <v>0</v>
      </c>
      <c r="L156" s="94"/>
      <c r="M156" s="146">
        <f t="shared" si="502"/>
        <v>0</v>
      </c>
      <c r="N156" s="94"/>
      <c r="O156" s="146">
        <f t="shared" si="503"/>
        <v>0</v>
      </c>
      <c r="P156" s="94"/>
      <c r="Q156" s="146">
        <f t="shared" si="504"/>
        <v>0</v>
      </c>
      <c r="R156" s="94"/>
      <c r="S156" s="146">
        <f t="shared" si="505"/>
        <v>0</v>
      </c>
      <c r="T156" s="94"/>
      <c r="U156" s="146">
        <f t="shared" si="506"/>
        <v>0</v>
      </c>
      <c r="V156" s="94"/>
      <c r="W156" s="146">
        <f t="shared" si="507"/>
        <v>0</v>
      </c>
      <c r="X156" s="94"/>
      <c r="Y156" s="146">
        <f t="shared" si="508"/>
        <v>0</v>
      </c>
      <c r="Z156" s="94"/>
      <c r="AA156" s="146">
        <f t="shared" si="509"/>
        <v>0</v>
      </c>
      <c r="AB156" s="94"/>
      <c r="AC156" s="146">
        <f t="shared" si="510"/>
        <v>0</v>
      </c>
      <c r="AD156" s="94"/>
      <c r="AE156" s="146">
        <f t="shared" si="511"/>
        <v>0</v>
      </c>
      <c r="AF156" s="147">
        <f t="shared" si="512"/>
        <v>0</v>
      </c>
      <c r="AG156" s="146">
        <f t="shared" si="513"/>
        <v>0</v>
      </c>
      <c r="AH156" s="145"/>
      <c r="AI156" s="146">
        <f t="shared" si="514"/>
        <v>0</v>
      </c>
      <c r="AJ156" s="145"/>
      <c r="AK156" s="146">
        <f t="shared" si="515"/>
        <v>0</v>
      </c>
      <c r="AL156" s="145"/>
      <c r="AM156" s="146">
        <f t="shared" si="516"/>
        <v>0</v>
      </c>
      <c r="AN156" s="145"/>
      <c r="AO156" s="146">
        <f t="shared" si="517"/>
        <v>0</v>
      </c>
      <c r="AP156" s="145"/>
      <c r="AQ156" s="146">
        <f t="shared" si="517"/>
        <v>0</v>
      </c>
      <c r="AR156" s="145"/>
      <c r="AS156" s="146">
        <f t="shared" si="518"/>
        <v>0</v>
      </c>
      <c r="AT156" s="145"/>
      <c r="AU156" s="146">
        <f t="shared" si="519"/>
        <v>0</v>
      </c>
      <c r="AV156" s="145"/>
      <c r="AW156" s="146">
        <f t="shared" si="520"/>
        <v>0</v>
      </c>
      <c r="AX156" s="145"/>
      <c r="AY156" s="146">
        <f t="shared" si="521"/>
        <v>0</v>
      </c>
      <c r="AZ156" s="145"/>
      <c r="BA156" s="146">
        <f t="shared" si="522"/>
        <v>0</v>
      </c>
      <c r="BB156" s="145"/>
      <c r="BC156" s="146">
        <f t="shared" si="523"/>
        <v>0</v>
      </c>
      <c r="BD156" s="145"/>
      <c r="BE156" s="146">
        <f t="shared" si="524"/>
        <v>0</v>
      </c>
      <c r="BF156" s="147">
        <f t="shared" si="525"/>
        <v>0</v>
      </c>
      <c r="BG156" s="146">
        <f t="shared" si="525"/>
        <v>0</v>
      </c>
      <c r="BH156" s="99"/>
      <c r="BI156" s="100">
        <f t="shared" si="526"/>
        <v>0</v>
      </c>
      <c r="BJ156" s="99"/>
      <c r="BK156" s="100">
        <f t="shared" si="527"/>
        <v>0</v>
      </c>
      <c r="BL156" s="99"/>
      <c r="BM156" s="100">
        <f t="shared" si="528"/>
        <v>0</v>
      </c>
      <c r="BN156" s="99"/>
      <c r="BO156" s="100">
        <f t="shared" si="529"/>
        <v>0</v>
      </c>
      <c r="BP156" s="99"/>
      <c r="BQ156" s="100">
        <f t="shared" si="530"/>
        <v>0</v>
      </c>
      <c r="BR156" s="99"/>
      <c r="BS156" s="100">
        <f t="shared" si="531"/>
        <v>0</v>
      </c>
      <c r="BT156" s="99"/>
      <c r="BU156" s="100">
        <f t="shared" si="532"/>
        <v>0</v>
      </c>
      <c r="BV156" s="99"/>
      <c r="BW156" s="100">
        <f t="shared" si="533"/>
        <v>0</v>
      </c>
      <c r="BX156" s="99"/>
      <c r="BY156" s="100">
        <f t="shared" si="534"/>
        <v>0</v>
      </c>
      <c r="BZ156" s="99"/>
      <c r="CA156" s="100">
        <f t="shared" si="535"/>
        <v>0</v>
      </c>
      <c r="CB156" s="99"/>
      <c r="CC156" s="100">
        <f t="shared" si="536"/>
        <v>0</v>
      </c>
      <c r="CD156" s="99"/>
      <c r="CE156" s="100">
        <f t="shared" si="537"/>
        <v>0</v>
      </c>
      <c r="CF156" s="101">
        <f t="shared" si="538"/>
        <v>0</v>
      </c>
      <c r="CG156" s="100">
        <f t="shared" si="538"/>
        <v>0</v>
      </c>
    </row>
    <row r="157" spans="1:85" s="102" customFormat="1" ht="19.899999999999999" customHeight="1" x14ac:dyDescent="0.25">
      <c r="A157" s="94">
        <v>126</v>
      </c>
      <c r="B157" s="95" t="s">
        <v>203</v>
      </c>
      <c r="C157" s="95" t="s">
        <v>74</v>
      </c>
      <c r="D157" s="94">
        <f t="shared" si="499"/>
        <v>6</v>
      </c>
      <c r="E157" s="94">
        <v>0.7</v>
      </c>
      <c r="F157" s="94" t="s">
        <v>75</v>
      </c>
      <c r="G157" s="94"/>
      <c r="H157" s="94"/>
      <c r="I157" s="100"/>
      <c r="J157" s="94"/>
      <c r="K157" s="100"/>
      <c r="L157" s="94"/>
      <c r="M157" s="100"/>
      <c r="N157" s="94"/>
      <c r="O157" s="100"/>
      <c r="P157" s="94"/>
      <c r="Q157" s="100"/>
      <c r="R157" s="94"/>
      <c r="S157" s="100"/>
      <c r="T157" s="94"/>
      <c r="U157" s="100"/>
      <c r="V157" s="94"/>
      <c r="W157" s="100"/>
      <c r="X157" s="94"/>
      <c r="Y157" s="100"/>
      <c r="Z157" s="94"/>
      <c r="AA157" s="100"/>
      <c r="AB157" s="94"/>
      <c r="AC157" s="100"/>
      <c r="AD157" s="94"/>
      <c r="AE157" s="100"/>
      <c r="AF157" s="101"/>
      <c r="AG157" s="100"/>
      <c r="AH157" s="99"/>
      <c r="AI157" s="100"/>
      <c r="AJ157" s="99"/>
      <c r="AK157" s="100"/>
      <c r="AL157" s="99"/>
      <c r="AM157" s="100"/>
      <c r="AN157" s="99"/>
      <c r="AO157" s="100"/>
      <c r="AP157" s="99"/>
      <c r="AQ157" s="100"/>
      <c r="AR157" s="99"/>
      <c r="AS157" s="100"/>
      <c r="AT157" s="99"/>
      <c r="AU157" s="100"/>
      <c r="AV157" s="99"/>
      <c r="AW157" s="100"/>
      <c r="AX157" s="99"/>
      <c r="AY157" s="100"/>
      <c r="AZ157" s="99"/>
      <c r="BA157" s="100"/>
      <c r="BB157" s="99"/>
      <c r="BC157" s="100"/>
      <c r="BD157" s="99"/>
      <c r="BE157" s="100"/>
      <c r="BF157" s="101"/>
      <c r="BG157" s="100"/>
      <c r="BH157" s="99"/>
      <c r="BI157" s="100"/>
      <c r="BJ157" s="99"/>
      <c r="BK157" s="100"/>
      <c r="BL157" s="99"/>
      <c r="BM157" s="100"/>
      <c r="BN157" s="99"/>
      <c r="BO157" s="100"/>
      <c r="BP157" s="99"/>
      <c r="BQ157" s="100"/>
      <c r="BR157" s="99"/>
      <c r="BS157" s="100"/>
      <c r="BT157" s="99"/>
      <c r="BU157" s="100"/>
      <c r="BV157" s="99"/>
      <c r="BW157" s="100"/>
      <c r="BX157" s="99"/>
      <c r="BY157" s="100"/>
      <c r="BZ157" s="99"/>
      <c r="CA157" s="100"/>
      <c r="CB157" s="99"/>
      <c r="CC157" s="100"/>
      <c r="CD157" s="99"/>
      <c r="CE157" s="100"/>
      <c r="CF157" s="101"/>
      <c r="CG157" s="100"/>
    </row>
    <row r="158" spans="1:85" s="102" customFormat="1" ht="19.899999999999999" customHeight="1" x14ac:dyDescent="0.25">
      <c r="A158" s="94">
        <v>127</v>
      </c>
      <c r="B158" s="95" t="s">
        <v>212</v>
      </c>
      <c r="C158" s="95"/>
      <c r="D158" s="94"/>
      <c r="E158" s="94"/>
      <c r="F158" s="94"/>
      <c r="G158" s="94"/>
      <c r="H158" s="94"/>
      <c r="I158" s="100"/>
      <c r="J158" s="94"/>
      <c r="K158" s="100"/>
      <c r="L158" s="94"/>
      <c r="M158" s="100"/>
      <c r="N158" s="94"/>
      <c r="O158" s="100"/>
      <c r="P158" s="94"/>
      <c r="Q158" s="100"/>
      <c r="R158" s="94"/>
      <c r="S158" s="100"/>
      <c r="T158" s="94"/>
      <c r="U158" s="100"/>
      <c r="V158" s="94"/>
      <c r="W158" s="100"/>
      <c r="X158" s="94"/>
      <c r="Y158" s="100"/>
      <c r="Z158" s="94"/>
      <c r="AA158" s="100"/>
      <c r="AB158" s="94"/>
      <c r="AC158" s="100"/>
      <c r="AD158" s="94"/>
      <c r="AE158" s="100"/>
      <c r="AF158" s="101"/>
      <c r="AG158" s="100"/>
      <c r="AH158" s="99"/>
      <c r="AI158" s="100"/>
      <c r="AJ158" s="99"/>
      <c r="AK158" s="100"/>
      <c r="AL158" s="99"/>
      <c r="AM158" s="100"/>
      <c r="AN158" s="99"/>
      <c r="AO158" s="100"/>
      <c r="AP158" s="99"/>
      <c r="AQ158" s="100"/>
      <c r="AR158" s="99"/>
      <c r="AS158" s="100"/>
      <c r="AT158" s="99"/>
      <c r="AU158" s="100"/>
      <c r="AV158" s="99"/>
      <c r="AW158" s="100"/>
      <c r="AX158" s="99"/>
      <c r="AY158" s="100"/>
      <c r="AZ158" s="99"/>
      <c r="BA158" s="100"/>
      <c r="BB158" s="99"/>
      <c r="BC158" s="100"/>
      <c r="BD158" s="99"/>
      <c r="BE158" s="100"/>
      <c r="BF158" s="101"/>
      <c r="BG158" s="100"/>
      <c r="BH158" s="99"/>
      <c r="BI158" s="100"/>
      <c r="BJ158" s="99"/>
      <c r="BK158" s="100"/>
      <c r="BL158" s="99"/>
      <c r="BM158" s="100"/>
      <c r="BN158" s="99"/>
      <c r="BO158" s="100"/>
      <c r="BP158" s="99"/>
      <c r="BQ158" s="100"/>
      <c r="BR158" s="99"/>
      <c r="BS158" s="100"/>
      <c r="BT158" s="99"/>
      <c r="BU158" s="100"/>
      <c r="BV158" s="99"/>
      <c r="BW158" s="100"/>
      <c r="BX158" s="99"/>
      <c r="BY158" s="100"/>
      <c r="BZ158" s="99"/>
      <c r="CA158" s="100"/>
      <c r="CB158" s="99"/>
      <c r="CC158" s="100"/>
      <c r="CD158" s="99"/>
      <c r="CE158" s="100"/>
      <c r="CF158" s="101"/>
      <c r="CG158" s="100"/>
    </row>
    <row r="159" spans="1:85" s="148" customFormat="1" ht="19.899999999999999" customHeight="1" x14ac:dyDescent="0.5">
      <c r="A159" s="94">
        <v>128</v>
      </c>
      <c r="B159" s="95" t="s">
        <v>175</v>
      </c>
      <c r="C159" s="95" t="s">
        <v>74</v>
      </c>
      <c r="D159" s="94">
        <f>RANK(BF159,$BF$149:$BF$164)</f>
        <v>6</v>
      </c>
      <c r="E159" s="94">
        <v>0.7</v>
      </c>
      <c r="F159" s="94" t="s">
        <v>75</v>
      </c>
      <c r="G159" s="94"/>
      <c r="H159" s="94"/>
      <c r="I159" s="146">
        <f t="shared" si="500"/>
        <v>0</v>
      </c>
      <c r="J159" s="94"/>
      <c r="K159" s="146">
        <f t="shared" si="501"/>
        <v>0</v>
      </c>
      <c r="L159" s="94"/>
      <c r="M159" s="146">
        <f t="shared" si="502"/>
        <v>0</v>
      </c>
      <c r="N159" s="94"/>
      <c r="O159" s="146">
        <f t="shared" si="503"/>
        <v>0</v>
      </c>
      <c r="P159" s="94"/>
      <c r="Q159" s="146">
        <f t="shared" si="504"/>
        <v>0</v>
      </c>
      <c r="R159" s="94"/>
      <c r="S159" s="146">
        <f t="shared" si="505"/>
        <v>0</v>
      </c>
      <c r="T159" s="94"/>
      <c r="U159" s="146">
        <f t="shared" si="506"/>
        <v>0</v>
      </c>
      <c r="V159" s="94"/>
      <c r="W159" s="146">
        <f t="shared" si="507"/>
        <v>0</v>
      </c>
      <c r="X159" s="94"/>
      <c r="Y159" s="146">
        <f t="shared" si="508"/>
        <v>0</v>
      </c>
      <c r="Z159" s="94"/>
      <c r="AA159" s="146">
        <f t="shared" si="509"/>
        <v>0</v>
      </c>
      <c r="AB159" s="94"/>
      <c r="AC159" s="146">
        <f t="shared" si="510"/>
        <v>0</v>
      </c>
      <c r="AD159" s="94"/>
      <c r="AE159" s="146">
        <f t="shared" si="511"/>
        <v>0</v>
      </c>
      <c r="AF159" s="147">
        <f t="shared" si="512"/>
        <v>0</v>
      </c>
      <c r="AG159" s="146">
        <f t="shared" si="513"/>
        <v>0</v>
      </c>
      <c r="AH159" s="145"/>
      <c r="AI159" s="146">
        <f t="shared" si="514"/>
        <v>0</v>
      </c>
      <c r="AJ159" s="145"/>
      <c r="AK159" s="146">
        <f t="shared" si="515"/>
        <v>0</v>
      </c>
      <c r="AL159" s="145"/>
      <c r="AM159" s="146">
        <f t="shared" si="516"/>
        <v>0</v>
      </c>
      <c r="AN159" s="145"/>
      <c r="AO159" s="146">
        <f t="shared" si="517"/>
        <v>0</v>
      </c>
      <c r="AP159" s="145"/>
      <c r="AQ159" s="146">
        <f t="shared" si="517"/>
        <v>0</v>
      </c>
      <c r="AR159" s="145"/>
      <c r="AS159" s="146">
        <f t="shared" si="518"/>
        <v>0</v>
      </c>
      <c r="AT159" s="145"/>
      <c r="AU159" s="146">
        <f t="shared" si="519"/>
        <v>0</v>
      </c>
      <c r="AV159" s="145"/>
      <c r="AW159" s="146">
        <f t="shared" si="520"/>
        <v>0</v>
      </c>
      <c r="AX159" s="145"/>
      <c r="AY159" s="146">
        <f t="shared" si="521"/>
        <v>0</v>
      </c>
      <c r="AZ159" s="145"/>
      <c r="BA159" s="146">
        <f t="shared" si="522"/>
        <v>0</v>
      </c>
      <c r="BB159" s="145"/>
      <c r="BC159" s="146">
        <f t="shared" si="523"/>
        <v>0</v>
      </c>
      <c r="BD159" s="145"/>
      <c r="BE159" s="146">
        <f t="shared" si="524"/>
        <v>0</v>
      </c>
      <c r="BF159" s="147">
        <f t="shared" si="525"/>
        <v>0</v>
      </c>
      <c r="BG159" s="146">
        <f t="shared" si="525"/>
        <v>0</v>
      </c>
      <c r="BH159" s="99"/>
      <c r="BI159" s="100">
        <f t="shared" ref="BI159:BI163" si="539">BH159*$E159</f>
        <v>0</v>
      </c>
      <c r="BJ159" s="99"/>
      <c r="BK159" s="100">
        <f t="shared" ref="BK159:BK163" si="540">BJ159*$E159</f>
        <v>0</v>
      </c>
      <c r="BL159" s="99"/>
      <c r="BM159" s="100">
        <f t="shared" ref="BM159:BM163" si="541">BL159*$E159</f>
        <v>0</v>
      </c>
      <c r="BN159" s="99"/>
      <c r="BO159" s="100">
        <f t="shared" ref="BO159:BO163" si="542">BN159*$E159</f>
        <v>0</v>
      </c>
      <c r="BP159" s="99"/>
      <c r="BQ159" s="100">
        <f t="shared" ref="BQ159:BQ163" si="543">BP159*$E159</f>
        <v>0</v>
      </c>
      <c r="BR159" s="99"/>
      <c r="BS159" s="100">
        <f t="shared" ref="BS159:BS163" si="544">BR159*$E159</f>
        <v>0</v>
      </c>
      <c r="BT159" s="99"/>
      <c r="BU159" s="100">
        <f t="shared" ref="BU159:BU163" si="545">BT159*$E159</f>
        <v>0</v>
      </c>
      <c r="BV159" s="99"/>
      <c r="BW159" s="100">
        <f t="shared" ref="BW159:BW163" si="546">BV159*$E159</f>
        <v>0</v>
      </c>
      <c r="BX159" s="99"/>
      <c r="BY159" s="100">
        <f t="shared" ref="BY159:BY163" si="547">BX159*$E159</f>
        <v>0</v>
      </c>
      <c r="BZ159" s="99"/>
      <c r="CA159" s="100">
        <f t="shared" ref="CA159:CA163" si="548">BZ159*$E159</f>
        <v>0</v>
      </c>
      <c r="CB159" s="99"/>
      <c r="CC159" s="100">
        <f t="shared" ref="CC159:CC163" si="549">CB159*$E159</f>
        <v>0</v>
      </c>
      <c r="CD159" s="99"/>
      <c r="CE159" s="100">
        <f t="shared" ref="CE159:CE163" si="550">CD159*$E159</f>
        <v>0</v>
      </c>
      <c r="CF159" s="101">
        <f t="shared" ref="CF159:CG163" si="551">SUM(BH159,BJ159,BL159,BN159,BP159,BR159,BT159,BV159,BX159,BZ159,CB159,CD159)</f>
        <v>0</v>
      </c>
      <c r="CG159" s="100">
        <f t="shared" si="551"/>
        <v>0</v>
      </c>
    </row>
    <row r="160" spans="1:85" s="148" customFormat="1" ht="19.899999999999999" customHeight="1" x14ac:dyDescent="0.5">
      <c r="A160" s="94">
        <v>129</v>
      </c>
      <c r="B160" s="95" t="s">
        <v>176</v>
      </c>
      <c r="C160" s="95" t="s">
        <v>74</v>
      </c>
      <c r="D160" s="94">
        <f>RANK(BF160,$BF$149:$BF$164)</f>
        <v>6</v>
      </c>
      <c r="E160" s="94">
        <v>0.35</v>
      </c>
      <c r="F160" s="94" t="s">
        <v>83</v>
      </c>
      <c r="G160" s="94"/>
      <c r="H160" s="94"/>
      <c r="I160" s="146">
        <f t="shared" si="500"/>
        <v>0</v>
      </c>
      <c r="J160" s="94"/>
      <c r="K160" s="146">
        <f t="shared" si="501"/>
        <v>0</v>
      </c>
      <c r="L160" s="94"/>
      <c r="M160" s="146">
        <f t="shared" si="502"/>
        <v>0</v>
      </c>
      <c r="N160" s="94"/>
      <c r="O160" s="146">
        <f t="shared" si="503"/>
        <v>0</v>
      </c>
      <c r="P160" s="94"/>
      <c r="Q160" s="146">
        <f t="shared" si="504"/>
        <v>0</v>
      </c>
      <c r="R160" s="94"/>
      <c r="S160" s="146">
        <f t="shared" si="505"/>
        <v>0</v>
      </c>
      <c r="T160" s="94"/>
      <c r="U160" s="146">
        <f t="shared" si="506"/>
        <v>0</v>
      </c>
      <c r="V160" s="94"/>
      <c r="W160" s="146">
        <f t="shared" si="507"/>
        <v>0</v>
      </c>
      <c r="X160" s="94"/>
      <c r="Y160" s="146">
        <f t="shared" si="508"/>
        <v>0</v>
      </c>
      <c r="Z160" s="94"/>
      <c r="AA160" s="146">
        <f t="shared" si="509"/>
        <v>0</v>
      </c>
      <c r="AB160" s="94"/>
      <c r="AC160" s="146">
        <f t="shared" si="510"/>
        <v>0</v>
      </c>
      <c r="AD160" s="94"/>
      <c r="AE160" s="146">
        <f t="shared" si="511"/>
        <v>0</v>
      </c>
      <c r="AF160" s="147">
        <f t="shared" si="512"/>
        <v>0</v>
      </c>
      <c r="AG160" s="146">
        <f t="shared" si="513"/>
        <v>0</v>
      </c>
      <c r="AH160" s="145"/>
      <c r="AI160" s="146">
        <f t="shared" si="514"/>
        <v>0</v>
      </c>
      <c r="AJ160" s="145"/>
      <c r="AK160" s="146">
        <f t="shared" si="515"/>
        <v>0</v>
      </c>
      <c r="AL160" s="145"/>
      <c r="AM160" s="146">
        <f t="shared" si="516"/>
        <v>0</v>
      </c>
      <c r="AN160" s="145"/>
      <c r="AO160" s="146">
        <f t="shared" si="517"/>
        <v>0</v>
      </c>
      <c r="AP160" s="145"/>
      <c r="AQ160" s="146">
        <f t="shared" si="517"/>
        <v>0</v>
      </c>
      <c r="AR160" s="145"/>
      <c r="AS160" s="146">
        <f t="shared" si="518"/>
        <v>0</v>
      </c>
      <c r="AT160" s="145"/>
      <c r="AU160" s="146">
        <f t="shared" si="519"/>
        <v>0</v>
      </c>
      <c r="AV160" s="145"/>
      <c r="AW160" s="146">
        <f t="shared" si="520"/>
        <v>0</v>
      </c>
      <c r="AX160" s="145"/>
      <c r="AY160" s="146">
        <f t="shared" si="521"/>
        <v>0</v>
      </c>
      <c r="AZ160" s="145"/>
      <c r="BA160" s="146">
        <f t="shared" si="522"/>
        <v>0</v>
      </c>
      <c r="BB160" s="145"/>
      <c r="BC160" s="146">
        <f t="shared" si="523"/>
        <v>0</v>
      </c>
      <c r="BD160" s="145"/>
      <c r="BE160" s="146">
        <f t="shared" si="524"/>
        <v>0</v>
      </c>
      <c r="BF160" s="147">
        <f t="shared" si="525"/>
        <v>0</v>
      </c>
      <c r="BG160" s="146">
        <f t="shared" si="525"/>
        <v>0</v>
      </c>
      <c r="BH160" s="99"/>
      <c r="BI160" s="100">
        <f t="shared" si="539"/>
        <v>0</v>
      </c>
      <c r="BJ160" s="99"/>
      <c r="BK160" s="100">
        <f t="shared" si="540"/>
        <v>0</v>
      </c>
      <c r="BL160" s="99"/>
      <c r="BM160" s="100">
        <f t="shared" si="541"/>
        <v>0</v>
      </c>
      <c r="BN160" s="99"/>
      <c r="BO160" s="100">
        <f t="shared" si="542"/>
        <v>0</v>
      </c>
      <c r="BP160" s="99"/>
      <c r="BQ160" s="100">
        <f t="shared" si="543"/>
        <v>0</v>
      </c>
      <c r="BR160" s="99"/>
      <c r="BS160" s="100">
        <f t="shared" si="544"/>
        <v>0</v>
      </c>
      <c r="BT160" s="99"/>
      <c r="BU160" s="100">
        <f t="shared" si="545"/>
        <v>0</v>
      </c>
      <c r="BV160" s="99"/>
      <c r="BW160" s="100">
        <f t="shared" si="546"/>
        <v>0</v>
      </c>
      <c r="BX160" s="99"/>
      <c r="BY160" s="100">
        <f t="shared" si="547"/>
        <v>0</v>
      </c>
      <c r="BZ160" s="99"/>
      <c r="CA160" s="100">
        <f t="shared" si="548"/>
        <v>0</v>
      </c>
      <c r="CB160" s="99"/>
      <c r="CC160" s="100">
        <f t="shared" si="549"/>
        <v>0</v>
      </c>
      <c r="CD160" s="99"/>
      <c r="CE160" s="100">
        <f t="shared" si="550"/>
        <v>0</v>
      </c>
      <c r="CF160" s="101">
        <f t="shared" si="551"/>
        <v>0</v>
      </c>
      <c r="CG160" s="100">
        <f t="shared" si="551"/>
        <v>0</v>
      </c>
    </row>
    <row r="161" spans="1:85" s="148" customFormat="1" ht="19.899999999999999" customHeight="1" x14ac:dyDescent="0.5">
      <c r="A161" s="94">
        <v>130</v>
      </c>
      <c r="B161" s="95" t="s">
        <v>177</v>
      </c>
      <c r="C161" s="95" t="s">
        <v>74</v>
      </c>
      <c r="D161" s="94">
        <f>RANK(BF161,$BF$149:$BF$164)</f>
        <v>6</v>
      </c>
      <c r="E161" s="94">
        <v>0.7</v>
      </c>
      <c r="F161" s="94" t="s">
        <v>75</v>
      </c>
      <c r="G161" s="94"/>
      <c r="H161" s="94"/>
      <c r="I161" s="146">
        <f t="shared" si="500"/>
        <v>0</v>
      </c>
      <c r="J161" s="94"/>
      <c r="K161" s="146">
        <f t="shared" si="501"/>
        <v>0</v>
      </c>
      <c r="L161" s="94"/>
      <c r="M161" s="146">
        <f t="shared" si="502"/>
        <v>0</v>
      </c>
      <c r="N161" s="94"/>
      <c r="O161" s="146">
        <f t="shared" si="503"/>
        <v>0</v>
      </c>
      <c r="P161" s="94"/>
      <c r="Q161" s="146">
        <f t="shared" si="504"/>
        <v>0</v>
      </c>
      <c r="R161" s="94"/>
      <c r="S161" s="146">
        <f t="shared" si="505"/>
        <v>0</v>
      </c>
      <c r="T161" s="94"/>
      <c r="U161" s="146">
        <f t="shared" si="506"/>
        <v>0</v>
      </c>
      <c r="V161" s="94"/>
      <c r="W161" s="146">
        <f t="shared" si="507"/>
        <v>0</v>
      </c>
      <c r="X161" s="94"/>
      <c r="Y161" s="146">
        <f t="shared" si="508"/>
        <v>0</v>
      </c>
      <c r="Z161" s="94"/>
      <c r="AA161" s="146">
        <f t="shared" si="509"/>
        <v>0</v>
      </c>
      <c r="AB161" s="94"/>
      <c r="AC161" s="146">
        <f t="shared" si="510"/>
        <v>0</v>
      </c>
      <c r="AD161" s="94"/>
      <c r="AE161" s="146">
        <f t="shared" si="511"/>
        <v>0</v>
      </c>
      <c r="AF161" s="147">
        <f t="shared" si="512"/>
        <v>0</v>
      </c>
      <c r="AG161" s="146">
        <f t="shared" si="513"/>
        <v>0</v>
      </c>
      <c r="AH161" s="145"/>
      <c r="AI161" s="146">
        <f t="shared" si="514"/>
        <v>0</v>
      </c>
      <c r="AJ161" s="145"/>
      <c r="AK161" s="146">
        <f t="shared" si="515"/>
        <v>0</v>
      </c>
      <c r="AL161" s="145"/>
      <c r="AM161" s="146">
        <f t="shared" si="516"/>
        <v>0</v>
      </c>
      <c r="AN161" s="145"/>
      <c r="AO161" s="146">
        <f t="shared" si="517"/>
        <v>0</v>
      </c>
      <c r="AP161" s="145"/>
      <c r="AQ161" s="146">
        <f t="shared" si="517"/>
        <v>0</v>
      </c>
      <c r="AR161" s="145"/>
      <c r="AS161" s="146">
        <f t="shared" si="518"/>
        <v>0</v>
      </c>
      <c r="AT161" s="145"/>
      <c r="AU161" s="146">
        <f t="shared" si="519"/>
        <v>0</v>
      </c>
      <c r="AV161" s="145"/>
      <c r="AW161" s="146">
        <f t="shared" si="520"/>
        <v>0</v>
      </c>
      <c r="AX161" s="145"/>
      <c r="AY161" s="146">
        <f t="shared" si="521"/>
        <v>0</v>
      </c>
      <c r="AZ161" s="145"/>
      <c r="BA161" s="146">
        <f t="shared" si="522"/>
        <v>0</v>
      </c>
      <c r="BB161" s="145"/>
      <c r="BC161" s="146">
        <f t="shared" si="523"/>
        <v>0</v>
      </c>
      <c r="BD161" s="145"/>
      <c r="BE161" s="146">
        <f t="shared" si="524"/>
        <v>0</v>
      </c>
      <c r="BF161" s="147">
        <f t="shared" si="525"/>
        <v>0</v>
      </c>
      <c r="BG161" s="146">
        <f t="shared" si="525"/>
        <v>0</v>
      </c>
      <c r="BH161" s="99"/>
      <c r="BI161" s="100">
        <f t="shared" si="539"/>
        <v>0</v>
      </c>
      <c r="BJ161" s="99"/>
      <c r="BK161" s="100">
        <f t="shared" si="540"/>
        <v>0</v>
      </c>
      <c r="BL161" s="99"/>
      <c r="BM161" s="100">
        <f t="shared" si="541"/>
        <v>0</v>
      </c>
      <c r="BN161" s="99"/>
      <c r="BO161" s="100">
        <f t="shared" si="542"/>
        <v>0</v>
      </c>
      <c r="BP161" s="99"/>
      <c r="BQ161" s="100">
        <f t="shared" si="543"/>
        <v>0</v>
      </c>
      <c r="BR161" s="99"/>
      <c r="BS161" s="100">
        <f t="shared" si="544"/>
        <v>0</v>
      </c>
      <c r="BT161" s="99"/>
      <c r="BU161" s="100">
        <f t="shared" si="545"/>
        <v>0</v>
      </c>
      <c r="BV161" s="99"/>
      <c r="BW161" s="100">
        <f t="shared" si="546"/>
        <v>0</v>
      </c>
      <c r="BX161" s="99"/>
      <c r="BY161" s="100">
        <f t="shared" si="547"/>
        <v>0</v>
      </c>
      <c r="BZ161" s="99"/>
      <c r="CA161" s="100">
        <f t="shared" si="548"/>
        <v>0</v>
      </c>
      <c r="CB161" s="99"/>
      <c r="CC161" s="100">
        <f t="shared" si="549"/>
        <v>0</v>
      </c>
      <c r="CD161" s="99"/>
      <c r="CE161" s="100">
        <f t="shared" si="550"/>
        <v>0</v>
      </c>
      <c r="CF161" s="101">
        <f t="shared" si="551"/>
        <v>0</v>
      </c>
      <c r="CG161" s="100">
        <f t="shared" si="551"/>
        <v>0</v>
      </c>
    </row>
    <row r="162" spans="1:85" s="148" customFormat="1" ht="19.899999999999999" customHeight="1" x14ac:dyDescent="0.5">
      <c r="A162" s="94">
        <v>131</v>
      </c>
      <c r="B162" s="95" t="s">
        <v>178</v>
      </c>
      <c r="C162" s="95" t="s">
        <v>74</v>
      </c>
      <c r="D162" s="94">
        <f>RANK(BF162,$BF$149:$BF$164)</f>
        <v>6</v>
      </c>
      <c r="E162" s="94">
        <v>0.35</v>
      </c>
      <c r="F162" s="94" t="s">
        <v>83</v>
      </c>
      <c r="G162" s="94"/>
      <c r="H162" s="94"/>
      <c r="I162" s="146">
        <f t="shared" si="500"/>
        <v>0</v>
      </c>
      <c r="J162" s="94"/>
      <c r="K162" s="146">
        <f t="shared" si="501"/>
        <v>0</v>
      </c>
      <c r="L162" s="94"/>
      <c r="M162" s="146">
        <f t="shared" si="502"/>
        <v>0</v>
      </c>
      <c r="N162" s="94"/>
      <c r="O162" s="146">
        <f t="shared" si="503"/>
        <v>0</v>
      </c>
      <c r="P162" s="94"/>
      <c r="Q162" s="146">
        <f t="shared" si="504"/>
        <v>0</v>
      </c>
      <c r="R162" s="94"/>
      <c r="S162" s="146">
        <f t="shared" si="505"/>
        <v>0</v>
      </c>
      <c r="T162" s="94"/>
      <c r="U162" s="146">
        <f t="shared" si="506"/>
        <v>0</v>
      </c>
      <c r="V162" s="94"/>
      <c r="W162" s="146">
        <f t="shared" si="507"/>
        <v>0</v>
      </c>
      <c r="X162" s="94"/>
      <c r="Y162" s="146">
        <f t="shared" si="508"/>
        <v>0</v>
      </c>
      <c r="Z162" s="94"/>
      <c r="AA162" s="146">
        <f t="shared" si="509"/>
        <v>0</v>
      </c>
      <c r="AB162" s="94"/>
      <c r="AC162" s="146">
        <f t="shared" si="510"/>
        <v>0</v>
      </c>
      <c r="AD162" s="94"/>
      <c r="AE162" s="146">
        <f t="shared" si="511"/>
        <v>0</v>
      </c>
      <c r="AF162" s="147">
        <f t="shared" si="512"/>
        <v>0</v>
      </c>
      <c r="AG162" s="146">
        <f t="shared" si="513"/>
        <v>0</v>
      </c>
      <c r="AH162" s="145"/>
      <c r="AI162" s="146">
        <f t="shared" si="514"/>
        <v>0</v>
      </c>
      <c r="AJ162" s="145"/>
      <c r="AK162" s="146">
        <f t="shared" si="515"/>
        <v>0</v>
      </c>
      <c r="AL162" s="145"/>
      <c r="AM162" s="146">
        <f t="shared" si="516"/>
        <v>0</v>
      </c>
      <c r="AN162" s="145"/>
      <c r="AO162" s="146">
        <f t="shared" si="517"/>
        <v>0</v>
      </c>
      <c r="AP162" s="145"/>
      <c r="AQ162" s="146">
        <f t="shared" si="517"/>
        <v>0</v>
      </c>
      <c r="AR162" s="145"/>
      <c r="AS162" s="146">
        <f t="shared" si="518"/>
        <v>0</v>
      </c>
      <c r="AT162" s="145"/>
      <c r="AU162" s="146">
        <f t="shared" si="519"/>
        <v>0</v>
      </c>
      <c r="AV162" s="145"/>
      <c r="AW162" s="146">
        <f t="shared" si="520"/>
        <v>0</v>
      </c>
      <c r="AX162" s="145"/>
      <c r="AY162" s="146">
        <f t="shared" si="521"/>
        <v>0</v>
      </c>
      <c r="AZ162" s="145"/>
      <c r="BA162" s="146">
        <f t="shared" si="522"/>
        <v>0</v>
      </c>
      <c r="BB162" s="145"/>
      <c r="BC162" s="146">
        <f t="shared" si="523"/>
        <v>0</v>
      </c>
      <c r="BD162" s="145"/>
      <c r="BE162" s="146">
        <f t="shared" si="524"/>
        <v>0</v>
      </c>
      <c r="BF162" s="147">
        <f t="shared" si="525"/>
        <v>0</v>
      </c>
      <c r="BG162" s="146">
        <f t="shared" si="525"/>
        <v>0</v>
      </c>
      <c r="BH162" s="99"/>
      <c r="BI162" s="100">
        <f t="shared" si="539"/>
        <v>0</v>
      </c>
      <c r="BJ162" s="99"/>
      <c r="BK162" s="100">
        <f t="shared" si="540"/>
        <v>0</v>
      </c>
      <c r="BL162" s="99"/>
      <c r="BM162" s="100">
        <f t="shared" si="541"/>
        <v>0</v>
      </c>
      <c r="BN162" s="99"/>
      <c r="BO162" s="100">
        <f t="shared" si="542"/>
        <v>0</v>
      </c>
      <c r="BP162" s="99"/>
      <c r="BQ162" s="100">
        <f t="shared" si="543"/>
        <v>0</v>
      </c>
      <c r="BR162" s="99"/>
      <c r="BS162" s="100">
        <f t="shared" si="544"/>
        <v>0</v>
      </c>
      <c r="BT162" s="99"/>
      <c r="BU162" s="100">
        <f t="shared" si="545"/>
        <v>0</v>
      </c>
      <c r="BV162" s="99"/>
      <c r="BW162" s="100">
        <f t="shared" si="546"/>
        <v>0</v>
      </c>
      <c r="BX162" s="99"/>
      <c r="BY162" s="100">
        <f t="shared" si="547"/>
        <v>0</v>
      </c>
      <c r="BZ162" s="99"/>
      <c r="CA162" s="100">
        <f t="shared" si="548"/>
        <v>0</v>
      </c>
      <c r="CB162" s="99"/>
      <c r="CC162" s="100">
        <f t="shared" si="549"/>
        <v>0</v>
      </c>
      <c r="CD162" s="99"/>
      <c r="CE162" s="100">
        <f t="shared" si="550"/>
        <v>0</v>
      </c>
      <c r="CF162" s="101">
        <f t="shared" si="551"/>
        <v>0</v>
      </c>
      <c r="CG162" s="100">
        <f t="shared" si="551"/>
        <v>0</v>
      </c>
    </row>
    <row r="163" spans="1:85" s="148" customFormat="1" ht="19.899999999999999" customHeight="1" x14ac:dyDescent="0.5">
      <c r="A163" s="94">
        <v>132</v>
      </c>
      <c r="B163" s="105" t="s">
        <v>179</v>
      </c>
      <c r="C163" s="105" t="s">
        <v>74</v>
      </c>
      <c r="D163" s="94">
        <f>RANK(BF163,$BF$149:$BF$164)</f>
        <v>6</v>
      </c>
      <c r="E163" s="94">
        <v>0.7</v>
      </c>
      <c r="F163" s="106" t="s">
        <v>180</v>
      </c>
      <c r="G163" s="94">
        <v>25000</v>
      </c>
      <c r="H163" s="106"/>
      <c r="I163" s="146">
        <f t="shared" si="500"/>
        <v>0</v>
      </c>
      <c r="J163" s="106"/>
      <c r="K163" s="146">
        <f t="shared" si="501"/>
        <v>0</v>
      </c>
      <c r="L163" s="106"/>
      <c r="M163" s="146">
        <f t="shared" si="502"/>
        <v>0</v>
      </c>
      <c r="N163" s="106"/>
      <c r="O163" s="146">
        <f t="shared" si="503"/>
        <v>0</v>
      </c>
      <c r="P163" s="106"/>
      <c r="Q163" s="146">
        <f t="shared" si="504"/>
        <v>0</v>
      </c>
      <c r="R163" s="106"/>
      <c r="S163" s="146">
        <f t="shared" si="505"/>
        <v>0</v>
      </c>
      <c r="T163" s="106"/>
      <c r="U163" s="146">
        <f t="shared" si="506"/>
        <v>0</v>
      </c>
      <c r="V163" s="106"/>
      <c r="W163" s="146">
        <f t="shared" si="507"/>
        <v>0</v>
      </c>
      <c r="X163" s="106"/>
      <c r="Y163" s="146">
        <f t="shared" si="508"/>
        <v>0</v>
      </c>
      <c r="Z163" s="106"/>
      <c r="AA163" s="146">
        <f t="shared" si="509"/>
        <v>0</v>
      </c>
      <c r="AB163" s="106"/>
      <c r="AC163" s="146">
        <f t="shared" si="510"/>
        <v>0</v>
      </c>
      <c r="AD163" s="106"/>
      <c r="AE163" s="146">
        <f t="shared" si="511"/>
        <v>0</v>
      </c>
      <c r="AF163" s="147">
        <f t="shared" si="512"/>
        <v>0</v>
      </c>
      <c r="AG163" s="146">
        <f t="shared" si="513"/>
        <v>0</v>
      </c>
      <c r="AH163" s="145"/>
      <c r="AI163" s="146">
        <f t="shared" si="514"/>
        <v>0</v>
      </c>
      <c r="AJ163" s="145"/>
      <c r="AK163" s="146">
        <f t="shared" si="515"/>
        <v>0</v>
      </c>
      <c r="AL163" s="145"/>
      <c r="AM163" s="146">
        <f t="shared" si="516"/>
        <v>0</v>
      </c>
      <c r="AN163" s="145"/>
      <c r="AO163" s="146">
        <f t="shared" si="517"/>
        <v>0</v>
      </c>
      <c r="AP163" s="145"/>
      <c r="AQ163" s="146">
        <f t="shared" si="517"/>
        <v>0</v>
      </c>
      <c r="AR163" s="145"/>
      <c r="AS163" s="146">
        <f t="shared" si="518"/>
        <v>0</v>
      </c>
      <c r="AT163" s="145"/>
      <c r="AU163" s="146">
        <f t="shared" si="519"/>
        <v>0</v>
      </c>
      <c r="AV163" s="145"/>
      <c r="AW163" s="146">
        <f t="shared" si="520"/>
        <v>0</v>
      </c>
      <c r="AX163" s="145"/>
      <c r="AY163" s="146">
        <f t="shared" si="521"/>
        <v>0</v>
      </c>
      <c r="AZ163" s="145"/>
      <c r="BA163" s="146">
        <f t="shared" si="522"/>
        <v>0</v>
      </c>
      <c r="BB163" s="145"/>
      <c r="BC163" s="146">
        <f t="shared" si="523"/>
        <v>0</v>
      </c>
      <c r="BD163" s="145"/>
      <c r="BE163" s="146">
        <f t="shared" si="524"/>
        <v>0</v>
      </c>
      <c r="BF163" s="147">
        <f t="shared" si="525"/>
        <v>0</v>
      </c>
      <c r="BG163" s="146">
        <f t="shared" si="525"/>
        <v>0</v>
      </c>
      <c r="BH163" s="99"/>
      <c r="BI163" s="100">
        <f t="shared" si="539"/>
        <v>0</v>
      </c>
      <c r="BJ163" s="99"/>
      <c r="BK163" s="100">
        <f t="shared" si="540"/>
        <v>0</v>
      </c>
      <c r="BL163" s="99"/>
      <c r="BM163" s="100">
        <f t="shared" si="541"/>
        <v>0</v>
      </c>
      <c r="BN163" s="99"/>
      <c r="BO163" s="100">
        <f t="shared" si="542"/>
        <v>0</v>
      </c>
      <c r="BP163" s="99"/>
      <c r="BQ163" s="100">
        <f t="shared" si="543"/>
        <v>0</v>
      </c>
      <c r="BR163" s="99"/>
      <c r="BS163" s="100">
        <f t="shared" si="544"/>
        <v>0</v>
      </c>
      <c r="BT163" s="99"/>
      <c r="BU163" s="100">
        <f t="shared" si="545"/>
        <v>0</v>
      </c>
      <c r="BV163" s="99"/>
      <c r="BW163" s="100">
        <f t="shared" si="546"/>
        <v>0</v>
      </c>
      <c r="BX163" s="99"/>
      <c r="BY163" s="100">
        <f t="shared" si="547"/>
        <v>0</v>
      </c>
      <c r="BZ163" s="99"/>
      <c r="CA163" s="100">
        <f t="shared" si="548"/>
        <v>0</v>
      </c>
      <c r="CB163" s="99"/>
      <c r="CC163" s="100">
        <f t="shared" si="549"/>
        <v>0</v>
      </c>
      <c r="CD163" s="99"/>
      <c r="CE163" s="100">
        <f t="shared" si="550"/>
        <v>0</v>
      </c>
      <c r="CF163" s="101">
        <f t="shared" si="551"/>
        <v>0</v>
      </c>
      <c r="CG163" s="100">
        <f t="shared" si="551"/>
        <v>0</v>
      </c>
    </row>
    <row r="164" spans="1:85" s="148" customFormat="1" ht="19.899999999999999" customHeight="1" x14ac:dyDescent="0.5">
      <c r="A164" s="114"/>
      <c r="B164" s="115"/>
      <c r="C164" s="115"/>
      <c r="D164" s="115"/>
      <c r="E164" s="115"/>
      <c r="F164" s="153"/>
      <c r="G164" s="116"/>
      <c r="H164" s="153"/>
      <c r="I164" s="146"/>
      <c r="J164" s="153"/>
      <c r="K164" s="146"/>
      <c r="L164" s="153"/>
      <c r="M164" s="146"/>
      <c r="N164" s="153"/>
      <c r="O164" s="146"/>
      <c r="P164" s="153"/>
      <c r="Q164" s="146"/>
      <c r="R164" s="153"/>
      <c r="S164" s="146"/>
      <c r="T164" s="153"/>
      <c r="U164" s="146"/>
      <c r="V164" s="153"/>
      <c r="W164" s="146"/>
      <c r="X164" s="153"/>
      <c r="Y164" s="146"/>
      <c r="Z164" s="153"/>
      <c r="AA164" s="146"/>
      <c r="AB164" s="153"/>
      <c r="AC164" s="146"/>
      <c r="AD164" s="153"/>
      <c r="AE164" s="146"/>
      <c r="AF164" s="147"/>
      <c r="AG164" s="146"/>
      <c r="AH164" s="145"/>
      <c r="AI164" s="146"/>
      <c r="AJ164" s="145"/>
      <c r="AK164" s="146"/>
      <c r="AL164" s="145"/>
      <c r="AM164" s="146"/>
      <c r="AN164" s="145"/>
      <c r="AO164" s="146"/>
      <c r="AP164" s="145"/>
      <c r="AQ164" s="146"/>
      <c r="AR164" s="145"/>
      <c r="AS164" s="146"/>
      <c r="AT164" s="145"/>
      <c r="AU164" s="146"/>
      <c r="AV164" s="145"/>
      <c r="AW164" s="146"/>
      <c r="AX164" s="145"/>
      <c r="AY164" s="146"/>
      <c r="AZ164" s="145"/>
      <c r="BA164" s="146"/>
      <c r="BB164" s="145"/>
      <c r="BC164" s="146"/>
      <c r="BD164" s="145"/>
      <c r="BE164" s="146"/>
      <c r="BF164" s="147"/>
      <c r="BG164" s="146"/>
      <c r="BH164" s="99"/>
      <c r="BI164" s="100"/>
      <c r="BJ164" s="99"/>
      <c r="BK164" s="100"/>
      <c r="BL164" s="99"/>
      <c r="BM164" s="100"/>
      <c r="BN164" s="99"/>
      <c r="BO164" s="100"/>
      <c r="BP164" s="99"/>
      <c r="BQ164" s="100"/>
      <c r="BR164" s="99"/>
      <c r="BS164" s="100"/>
      <c r="BT164" s="99"/>
      <c r="BU164" s="100"/>
      <c r="BV164" s="99"/>
      <c r="BW164" s="100"/>
      <c r="BX164" s="99"/>
      <c r="BY164" s="100"/>
      <c r="BZ164" s="99"/>
      <c r="CA164" s="100"/>
      <c r="CB164" s="99"/>
      <c r="CC164" s="100"/>
      <c r="CD164" s="99"/>
      <c r="CE164" s="100"/>
      <c r="CF164" s="101"/>
      <c r="CG164" s="100"/>
    </row>
    <row r="165" spans="1:85" s="151" customFormat="1" ht="19.899999999999999" customHeight="1" x14ac:dyDescent="0.6">
      <c r="A165" s="117"/>
      <c r="B165" s="108" t="s">
        <v>181</v>
      </c>
      <c r="C165" s="108"/>
      <c r="D165" s="108"/>
      <c r="E165" s="108"/>
      <c r="F165" s="110"/>
      <c r="G165" s="110"/>
      <c r="H165" s="149">
        <f t="shared" ref="H165" si="552">SUM(H149:H164)</f>
        <v>838</v>
      </c>
      <c r="I165" s="150">
        <f t="shared" ref="I165:J165" si="553">SUM(I149:I164)</f>
        <v>301</v>
      </c>
      <c r="J165" s="149">
        <f t="shared" si="553"/>
        <v>685</v>
      </c>
      <c r="K165" s="150">
        <f t="shared" ref="K165:L165" si="554">SUM(K149:K164)</f>
        <v>231.17499999999998</v>
      </c>
      <c r="L165" s="149">
        <f t="shared" si="554"/>
        <v>2073</v>
      </c>
      <c r="M165" s="150">
        <f t="shared" ref="M165:N165" si="555">SUM(M149:M164)</f>
        <v>765.44999999999993</v>
      </c>
      <c r="N165" s="149">
        <f t="shared" si="555"/>
        <v>0</v>
      </c>
      <c r="O165" s="150">
        <f t="shared" ref="O165:P165" si="556">SUM(O149:O164)</f>
        <v>0</v>
      </c>
      <c r="P165" s="149">
        <f t="shared" si="556"/>
        <v>234</v>
      </c>
      <c r="Q165" s="150">
        <f t="shared" ref="Q165:R165" si="557">SUM(Q149:Q164)</f>
        <v>95.55</v>
      </c>
      <c r="R165" s="149">
        <f t="shared" si="557"/>
        <v>245</v>
      </c>
      <c r="S165" s="150">
        <f t="shared" ref="S165:T165" si="558">SUM(S149:S164)</f>
        <v>110.94999999999997</v>
      </c>
      <c r="T165" s="149">
        <f t="shared" si="558"/>
        <v>107</v>
      </c>
      <c r="U165" s="150">
        <f t="shared" ref="U165:V165" si="559">SUM(U149:U164)</f>
        <v>52.324999999999996</v>
      </c>
      <c r="V165" s="149">
        <f t="shared" si="559"/>
        <v>180</v>
      </c>
      <c r="W165" s="150">
        <f t="shared" ref="W165:X165" si="560">SUM(W149:W164)</f>
        <v>92.4</v>
      </c>
      <c r="X165" s="149">
        <f t="shared" si="560"/>
        <v>144</v>
      </c>
      <c r="Y165" s="150">
        <f t="shared" ref="Y165:Z165" si="561">SUM(Y149:Y164)</f>
        <v>58.8</v>
      </c>
      <c r="Z165" s="149">
        <f t="shared" si="561"/>
        <v>132</v>
      </c>
      <c r="AA165" s="150">
        <f t="shared" ref="AA165:AB165" si="562">SUM(AA149:AA164)</f>
        <v>58.79999999999999</v>
      </c>
      <c r="AB165" s="149">
        <f t="shared" si="562"/>
        <v>0</v>
      </c>
      <c r="AC165" s="150">
        <f t="shared" ref="AC165:AD165" si="563">SUM(AC149:AC164)</f>
        <v>0</v>
      </c>
      <c r="AD165" s="149">
        <f t="shared" si="563"/>
        <v>108</v>
      </c>
      <c r="AE165" s="150">
        <f t="shared" ref="AE165" si="564">SUM(AE149:AE164)</f>
        <v>50.399999999999991</v>
      </c>
      <c r="AF165" s="149">
        <f>SUM(AF149:AF164)</f>
        <v>4746</v>
      </c>
      <c r="AG165" s="150">
        <f t="shared" ref="AG165" si="565">SUM(AG149:AG164)</f>
        <v>1816.8499999999997</v>
      </c>
      <c r="AH165" s="149">
        <f t="shared" ref="AH165:BG165" si="566">SUM(AH149:AH164)</f>
        <v>120</v>
      </c>
      <c r="AI165" s="150">
        <f t="shared" si="566"/>
        <v>50.399999999999991</v>
      </c>
      <c r="AJ165" s="149">
        <f t="shared" si="566"/>
        <v>249</v>
      </c>
      <c r="AK165" s="150">
        <f t="shared" si="566"/>
        <v>102.19999999999999</v>
      </c>
      <c r="AL165" s="149">
        <f t="shared" si="566"/>
        <v>36</v>
      </c>
      <c r="AM165" s="150">
        <f t="shared" si="566"/>
        <v>16.799999999999997</v>
      </c>
      <c r="AN165" s="149">
        <f t="shared" si="566"/>
        <v>72</v>
      </c>
      <c r="AO165" s="150">
        <f t="shared" si="566"/>
        <v>25.2</v>
      </c>
      <c r="AP165" s="149">
        <f t="shared" si="566"/>
        <v>0</v>
      </c>
      <c r="AQ165" s="150">
        <f t="shared" si="566"/>
        <v>0</v>
      </c>
      <c r="AR165" s="149">
        <f t="shared" si="566"/>
        <v>72</v>
      </c>
      <c r="AS165" s="150">
        <f t="shared" si="566"/>
        <v>25.199999999999996</v>
      </c>
      <c r="AT165" s="149">
        <f t="shared" si="566"/>
        <v>24</v>
      </c>
      <c r="AU165" s="150">
        <f t="shared" si="566"/>
        <v>8.3999999999999986</v>
      </c>
      <c r="AV165" s="149">
        <f t="shared" si="566"/>
        <v>24</v>
      </c>
      <c r="AW165" s="150">
        <f t="shared" si="566"/>
        <v>8.3999999999999986</v>
      </c>
      <c r="AX165" s="149">
        <f t="shared" si="566"/>
        <v>0</v>
      </c>
      <c r="AY165" s="150">
        <f t="shared" si="566"/>
        <v>0</v>
      </c>
      <c r="AZ165" s="149">
        <f t="shared" si="566"/>
        <v>0</v>
      </c>
      <c r="BA165" s="150">
        <f t="shared" si="566"/>
        <v>0</v>
      </c>
      <c r="BB165" s="149">
        <f t="shared" si="566"/>
        <v>168</v>
      </c>
      <c r="BC165" s="150">
        <f t="shared" si="566"/>
        <v>67.199999999999989</v>
      </c>
      <c r="BD165" s="149">
        <f t="shared" si="566"/>
        <v>0</v>
      </c>
      <c r="BE165" s="150">
        <f t="shared" si="566"/>
        <v>0</v>
      </c>
      <c r="BF165" s="149">
        <f t="shared" si="566"/>
        <v>765</v>
      </c>
      <c r="BG165" s="150">
        <f t="shared" si="566"/>
        <v>303.8</v>
      </c>
      <c r="BH165" s="111">
        <f t="shared" ref="BH165:BM165" si="567">SUM(BH149:BH164)</f>
        <v>0</v>
      </c>
      <c r="BI165" s="112">
        <f t="shared" si="567"/>
        <v>0</v>
      </c>
      <c r="BJ165" s="111">
        <f t="shared" si="567"/>
        <v>0</v>
      </c>
      <c r="BK165" s="112">
        <f t="shared" si="567"/>
        <v>0</v>
      </c>
      <c r="BL165" s="111">
        <f t="shared" si="567"/>
        <v>0</v>
      </c>
      <c r="BM165" s="112">
        <f t="shared" si="567"/>
        <v>0</v>
      </c>
      <c r="BN165" s="111">
        <f t="shared" ref="BN165:CG165" si="568">SUM(BN149:BN164)</f>
        <v>0</v>
      </c>
      <c r="BO165" s="112">
        <f t="shared" si="568"/>
        <v>0</v>
      </c>
      <c r="BP165" s="111">
        <f t="shared" si="568"/>
        <v>0</v>
      </c>
      <c r="BQ165" s="112">
        <f t="shared" si="568"/>
        <v>0</v>
      </c>
      <c r="BR165" s="111">
        <f t="shared" si="568"/>
        <v>0</v>
      </c>
      <c r="BS165" s="112">
        <f t="shared" si="568"/>
        <v>0</v>
      </c>
      <c r="BT165" s="111">
        <f t="shared" si="568"/>
        <v>0</v>
      </c>
      <c r="BU165" s="112">
        <f t="shared" si="568"/>
        <v>0</v>
      </c>
      <c r="BV165" s="111">
        <f t="shared" si="568"/>
        <v>0</v>
      </c>
      <c r="BW165" s="112">
        <f t="shared" si="568"/>
        <v>0</v>
      </c>
      <c r="BX165" s="111">
        <f t="shared" si="568"/>
        <v>0</v>
      </c>
      <c r="BY165" s="112">
        <f t="shared" si="568"/>
        <v>0</v>
      </c>
      <c r="BZ165" s="111">
        <f t="shared" si="568"/>
        <v>0</v>
      </c>
      <c r="CA165" s="112">
        <f t="shared" si="568"/>
        <v>0</v>
      </c>
      <c r="CB165" s="111">
        <f t="shared" si="568"/>
        <v>0</v>
      </c>
      <c r="CC165" s="112">
        <f t="shared" si="568"/>
        <v>0</v>
      </c>
      <c r="CD165" s="111">
        <f t="shared" si="568"/>
        <v>0</v>
      </c>
      <c r="CE165" s="112">
        <f t="shared" si="568"/>
        <v>0</v>
      </c>
      <c r="CF165" s="111">
        <f t="shared" si="568"/>
        <v>0</v>
      </c>
      <c r="CG165" s="112">
        <f t="shared" si="568"/>
        <v>0</v>
      </c>
    </row>
    <row r="166" spans="1:85" s="151" customFormat="1" ht="19.899999999999999" customHeight="1" x14ac:dyDescent="0.6">
      <c r="A166" s="118"/>
      <c r="B166" s="119" t="s">
        <v>182</v>
      </c>
      <c r="C166" s="119"/>
      <c r="D166" s="119"/>
      <c r="E166" s="119"/>
      <c r="F166" s="119"/>
      <c r="G166" s="119"/>
      <c r="H166" s="154">
        <f t="shared" ref="H166" si="569">+H148+H165</f>
        <v>35848</v>
      </c>
      <c r="I166" s="155">
        <f t="shared" ref="I166:J166" si="570">+I148+I165</f>
        <v>27719.56</v>
      </c>
      <c r="J166" s="154">
        <f t="shared" si="570"/>
        <v>29133</v>
      </c>
      <c r="K166" s="155">
        <f t="shared" ref="K166:L166" si="571">+K148+K165</f>
        <v>21949.415000000001</v>
      </c>
      <c r="L166" s="154">
        <f t="shared" si="571"/>
        <v>36006</v>
      </c>
      <c r="M166" s="155">
        <f t="shared" ref="M166:N166" si="572">+M148+M165</f>
        <v>27868.799999999999</v>
      </c>
      <c r="N166" s="154">
        <f t="shared" si="572"/>
        <v>27890</v>
      </c>
      <c r="O166" s="155">
        <f t="shared" ref="O166:P166" si="573">+O148+O165</f>
        <v>21623.439999999999</v>
      </c>
      <c r="P166" s="154">
        <f t="shared" si="573"/>
        <v>36252</v>
      </c>
      <c r="Q166" s="155">
        <f t="shared" ref="Q166:R166" si="574">+Q148+Q165</f>
        <v>27721.629999999997</v>
      </c>
      <c r="R166" s="154">
        <f t="shared" si="574"/>
        <v>36338</v>
      </c>
      <c r="S166" s="155">
        <f t="shared" ref="S166:T166" si="575">+S148+S165</f>
        <v>28664.070000000003</v>
      </c>
      <c r="T166" s="154">
        <f t="shared" si="575"/>
        <v>41855</v>
      </c>
      <c r="U166" s="155">
        <f t="shared" ref="U166:V166" si="576">+U148+U165</f>
        <v>32807.445</v>
      </c>
      <c r="V166" s="154">
        <f t="shared" si="576"/>
        <v>40594</v>
      </c>
      <c r="W166" s="155">
        <f t="shared" ref="W166:X166" si="577">+W148+W165</f>
        <v>31839.84</v>
      </c>
      <c r="X166" s="154">
        <f t="shared" si="577"/>
        <v>37840</v>
      </c>
      <c r="Y166" s="155">
        <f t="shared" ref="Y166:Z166" si="578">+Y148+Y165</f>
        <v>28502.48</v>
      </c>
      <c r="Z166" s="154">
        <f t="shared" si="578"/>
        <v>43040</v>
      </c>
      <c r="AA166" s="155">
        <f t="shared" ref="AA166:AB166" si="579">+AA148+AA165</f>
        <v>34368.32</v>
      </c>
      <c r="AB166" s="154">
        <f t="shared" si="579"/>
        <v>34040</v>
      </c>
      <c r="AC166" s="155">
        <f t="shared" ref="AC166:AD166" si="580">+AC148+AC165</f>
        <v>25298.12</v>
      </c>
      <c r="AD166" s="154">
        <f t="shared" si="580"/>
        <v>44516</v>
      </c>
      <c r="AE166" s="155">
        <f t="shared" ref="AE166" si="581">+AE148+AE165</f>
        <v>35219.019999999997</v>
      </c>
      <c r="AF166" s="154">
        <f>+AF148+AF165</f>
        <v>443352</v>
      </c>
      <c r="AG166" s="155">
        <f t="shared" ref="AG166" si="582">+AG148+AG165</f>
        <v>343582.14</v>
      </c>
      <c r="AH166" s="154">
        <f t="shared" ref="AH166:CG166" si="583">+AH148+AH165</f>
        <v>43465</v>
      </c>
      <c r="AI166" s="155">
        <f t="shared" si="583"/>
        <v>32763.55</v>
      </c>
      <c r="AJ166" s="154">
        <f t="shared" si="583"/>
        <v>42120</v>
      </c>
      <c r="AK166" s="155">
        <f t="shared" si="583"/>
        <v>33382.379999999997</v>
      </c>
      <c r="AL166" s="154">
        <f t="shared" si="583"/>
        <v>67728</v>
      </c>
      <c r="AM166" s="155">
        <f t="shared" si="583"/>
        <v>50844.079999999994</v>
      </c>
      <c r="AN166" s="154">
        <f t="shared" si="583"/>
        <v>27236</v>
      </c>
      <c r="AO166" s="155">
        <f t="shared" si="583"/>
        <v>20368.800000000003</v>
      </c>
      <c r="AP166" s="154">
        <f t="shared" si="583"/>
        <v>52348</v>
      </c>
      <c r="AQ166" s="155">
        <f t="shared" si="583"/>
        <v>40405.360000000008</v>
      </c>
      <c r="AR166" s="154">
        <f t="shared" si="583"/>
        <v>41038</v>
      </c>
      <c r="AS166" s="155">
        <f t="shared" si="583"/>
        <v>30685.279999999999</v>
      </c>
      <c r="AT166" s="154">
        <f t="shared" si="583"/>
        <v>49786</v>
      </c>
      <c r="AU166" s="155">
        <f t="shared" si="583"/>
        <v>37719.199999999997</v>
      </c>
      <c r="AV166" s="154">
        <f t="shared" si="583"/>
        <v>46482</v>
      </c>
      <c r="AW166" s="155">
        <f t="shared" si="583"/>
        <v>35626.87999999999</v>
      </c>
      <c r="AX166" s="154">
        <f t="shared" si="583"/>
        <v>34695</v>
      </c>
      <c r="AY166" s="155">
        <f t="shared" si="583"/>
        <v>26671.56</v>
      </c>
      <c r="AZ166" s="154">
        <f t="shared" si="583"/>
        <v>52306</v>
      </c>
      <c r="BA166" s="155">
        <f t="shared" si="583"/>
        <v>38850.480000000003</v>
      </c>
      <c r="BB166" s="154">
        <f t="shared" si="583"/>
        <v>41998</v>
      </c>
      <c r="BC166" s="155">
        <f t="shared" si="583"/>
        <v>31714.080000000002</v>
      </c>
      <c r="BD166" s="154">
        <f t="shared" si="583"/>
        <v>45490</v>
      </c>
      <c r="BE166" s="155">
        <f t="shared" si="583"/>
        <v>34364.640000000014</v>
      </c>
      <c r="BF166" s="154">
        <f t="shared" si="583"/>
        <v>544692</v>
      </c>
      <c r="BG166" s="155">
        <f t="shared" si="583"/>
        <v>413396.29000000004</v>
      </c>
      <c r="BH166" s="120">
        <f t="shared" si="583"/>
        <v>45482</v>
      </c>
      <c r="BI166" s="121">
        <f t="shared" si="583"/>
        <v>33729.200000000004</v>
      </c>
      <c r="BJ166" s="120">
        <f t="shared" si="583"/>
        <v>38230</v>
      </c>
      <c r="BK166" s="121">
        <f t="shared" si="583"/>
        <v>29685.119999999999</v>
      </c>
      <c r="BL166" s="120">
        <f t="shared" si="583"/>
        <v>0</v>
      </c>
      <c r="BM166" s="121">
        <f t="shared" si="583"/>
        <v>0</v>
      </c>
      <c r="BN166" s="120">
        <f t="shared" si="583"/>
        <v>0</v>
      </c>
      <c r="BO166" s="121">
        <f t="shared" si="583"/>
        <v>0</v>
      </c>
      <c r="BP166" s="120">
        <f t="shared" si="583"/>
        <v>0</v>
      </c>
      <c r="BQ166" s="121">
        <f t="shared" si="583"/>
        <v>0</v>
      </c>
      <c r="BR166" s="120">
        <f t="shared" si="583"/>
        <v>0</v>
      </c>
      <c r="BS166" s="121">
        <f t="shared" si="583"/>
        <v>0</v>
      </c>
      <c r="BT166" s="120">
        <f t="shared" si="583"/>
        <v>0</v>
      </c>
      <c r="BU166" s="121">
        <f t="shared" si="583"/>
        <v>0</v>
      </c>
      <c r="BV166" s="120">
        <f t="shared" si="583"/>
        <v>0</v>
      </c>
      <c r="BW166" s="121">
        <f t="shared" si="583"/>
        <v>0</v>
      </c>
      <c r="BX166" s="120">
        <f t="shared" si="583"/>
        <v>0</v>
      </c>
      <c r="BY166" s="121">
        <f t="shared" si="583"/>
        <v>0</v>
      </c>
      <c r="BZ166" s="120">
        <f t="shared" si="583"/>
        <v>0</v>
      </c>
      <c r="CA166" s="121">
        <f t="shared" si="583"/>
        <v>0</v>
      </c>
      <c r="CB166" s="120">
        <f t="shared" si="583"/>
        <v>0</v>
      </c>
      <c r="CC166" s="121">
        <f t="shared" si="583"/>
        <v>0</v>
      </c>
      <c r="CD166" s="120">
        <f t="shared" si="583"/>
        <v>0</v>
      </c>
      <c r="CE166" s="121">
        <f t="shared" si="583"/>
        <v>0</v>
      </c>
      <c r="CF166" s="120">
        <f t="shared" si="583"/>
        <v>83712</v>
      </c>
      <c r="CG166" s="121">
        <f t="shared" si="583"/>
        <v>63414.32</v>
      </c>
    </row>
  </sheetData>
  <mergeCells count="47">
    <mergeCell ref="CB2:CC2"/>
    <mergeCell ref="CD2:CE2"/>
    <mergeCell ref="CF2:CG2"/>
    <mergeCell ref="BR2:BS2"/>
    <mergeCell ref="BT2:BU2"/>
    <mergeCell ref="BV2:BW2"/>
    <mergeCell ref="BX2:BY2"/>
    <mergeCell ref="BZ2:CA2"/>
    <mergeCell ref="BH2:BI2"/>
    <mergeCell ref="BJ2:BK2"/>
    <mergeCell ref="BL2:BM2"/>
    <mergeCell ref="BN2:BO2"/>
    <mergeCell ref="BP2:BQ2"/>
    <mergeCell ref="AD2:AE2"/>
    <mergeCell ref="AF2:AG2"/>
    <mergeCell ref="R2:S2"/>
    <mergeCell ref="T2:U2"/>
    <mergeCell ref="V2:W2"/>
    <mergeCell ref="X2:Y2"/>
    <mergeCell ref="Z2:AA2"/>
    <mergeCell ref="AB2:AC2"/>
    <mergeCell ref="AX2:AY2"/>
    <mergeCell ref="AZ2:BA2"/>
    <mergeCell ref="BB2:BC2"/>
    <mergeCell ref="BD2:BE2"/>
    <mergeCell ref="BF2:BG2"/>
    <mergeCell ref="H2:I2"/>
    <mergeCell ref="J2:K2"/>
    <mergeCell ref="L2:M2"/>
    <mergeCell ref="N2:O2"/>
    <mergeCell ref="P2:Q2"/>
    <mergeCell ref="AV2:AW2"/>
    <mergeCell ref="A1:BG1"/>
    <mergeCell ref="A2:A3"/>
    <mergeCell ref="B2:B3"/>
    <mergeCell ref="C2:C3"/>
    <mergeCell ref="D2:D3"/>
    <mergeCell ref="E2:E3"/>
    <mergeCell ref="F2:F3"/>
    <mergeCell ref="G2:G3"/>
    <mergeCell ref="AH2:AI2"/>
    <mergeCell ref="AJ2:AK2"/>
    <mergeCell ref="AL2:AM2"/>
    <mergeCell ref="AN2:AO2"/>
    <mergeCell ref="AP2:AQ2"/>
    <mergeCell ref="AR2:AS2"/>
    <mergeCell ref="AT2:AU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5910-03AD-41B8-8DB5-9576F4763939}">
  <dimension ref="A1:CG166"/>
  <sheetViews>
    <sheetView workbookViewId="0">
      <pane xSplit="7" ySplit="3" topLeftCell="AF137" activePane="bottomRight" state="frozen"/>
      <selection pane="topRight" activeCell="H1" sqref="H1"/>
      <selection pane="bottomLeft" activeCell="A4" sqref="A4"/>
      <selection pane="bottomRight" activeCell="BJ127" sqref="BJ127"/>
    </sheetView>
  </sheetViews>
  <sheetFormatPr defaultColWidth="9.140625" defaultRowHeight="21.75" x14ac:dyDescent="0.25"/>
  <cols>
    <col min="1" max="1" width="5.28515625" style="156" customWidth="1"/>
    <col min="2" max="2" width="29.7109375" style="157" customWidth="1"/>
    <col min="3" max="3" width="10.85546875" style="157" customWidth="1"/>
    <col min="4" max="4" width="8.7109375" style="156" customWidth="1"/>
    <col min="5" max="5" width="6.28515625" style="156" customWidth="1"/>
    <col min="6" max="6" width="8.28515625" style="156" customWidth="1"/>
    <col min="7" max="7" width="10.42578125" style="156" customWidth="1"/>
    <col min="8" max="8" width="10.42578125" style="156" hidden="1" customWidth="1"/>
    <col min="9" max="9" width="9.140625" style="156" hidden="1" customWidth="1"/>
    <col min="10" max="10" width="10.42578125" style="156" hidden="1" customWidth="1"/>
    <col min="11" max="11" width="9.140625" style="156" hidden="1" customWidth="1"/>
    <col min="12" max="12" width="10.42578125" style="156" hidden="1" customWidth="1"/>
    <col min="13" max="13" width="9.140625" style="156" hidden="1" customWidth="1"/>
    <col min="14" max="14" width="10.42578125" style="156" hidden="1" customWidth="1"/>
    <col min="15" max="15" width="9.140625" style="156" hidden="1" customWidth="1"/>
    <col min="16" max="16" width="10.42578125" style="156" hidden="1" customWidth="1"/>
    <col min="17" max="17" width="9.140625" style="156" hidden="1" customWidth="1"/>
    <col min="18" max="18" width="10.42578125" style="156" hidden="1" customWidth="1"/>
    <col min="19" max="19" width="9.140625" style="156" hidden="1" customWidth="1"/>
    <col min="20" max="20" width="10.42578125" style="156" hidden="1" customWidth="1"/>
    <col min="21" max="21" width="9.140625" style="156" hidden="1" customWidth="1"/>
    <col min="22" max="22" width="10.42578125" style="156" hidden="1" customWidth="1"/>
    <col min="23" max="23" width="9.140625" style="156" hidden="1" customWidth="1"/>
    <col min="24" max="24" width="9.5703125" style="156" hidden="1" customWidth="1"/>
    <col min="25" max="25" width="9.140625" style="156" hidden="1" customWidth="1"/>
    <col min="26" max="26" width="10.42578125" style="156" hidden="1" customWidth="1"/>
    <col min="27" max="27" width="9.140625" style="156" hidden="1" customWidth="1"/>
    <col min="28" max="28" width="10.42578125" style="156" hidden="1" customWidth="1"/>
    <col min="29" max="29" width="9.140625" style="156" hidden="1" customWidth="1"/>
    <col min="30" max="30" width="8.28515625" style="156" hidden="1" customWidth="1"/>
    <col min="31" max="31" width="9.140625" style="156" hidden="1" customWidth="1"/>
    <col min="32" max="33" width="9.140625" style="156" customWidth="1"/>
    <col min="34" max="36" width="9.140625" style="156" hidden="1" customWidth="1"/>
    <col min="37" max="37" width="13.28515625" style="156" hidden="1" customWidth="1"/>
    <col min="38" max="38" width="9.140625" style="156" hidden="1" customWidth="1"/>
    <col min="39" max="39" width="13.140625" style="156" hidden="1" customWidth="1"/>
    <col min="40" max="42" width="9.140625" style="156" hidden="1" customWidth="1"/>
    <col min="43" max="43" width="12.140625" style="156" hidden="1" customWidth="1"/>
    <col min="44" max="44" width="9.140625" style="156" hidden="1" customWidth="1"/>
    <col min="45" max="45" width="12.5703125" style="156" hidden="1" customWidth="1"/>
    <col min="46" max="47" width="9.140625" style="156" hidden="1" customWidth="1"/>
    <col min="48" max="48" width="9.7109375" style="156" hidden="1" customWidth="1"/>
    <col min="49" max="49" width="12.28515625" style="156" hidden="1" customWidth="1"/>
    <col min="50" max="50" width="9.140625" style="156" hidden="1" customWidth="1"/>
    <col min="51" max="51" width="12.140625" style="156" hidden="1" customWidth="1"/>
    <col min="52" max="52" width="9.5703125" style="156" hidden="1" customWidth="1"/>
    <col min="53" max="57" width="9.140625" style="156" hidden="1" customWidth="1"/>
    <col min="58" max="59" width="9.140625" style="156"/>
    <col min="60" max="60" width="9.140625" style="123"/>
    <col min="61" max="61" width="9.140625" style="90"/>
    <col min="62" max="62" width="9.140625" style="90" customWidth="1"/>
    <col min="63" max="63" width="10.5703125" style="90" customWidth="1"/>
    <col min="64" max="64" width="9.140625" style="90" hidden="1" customWidth="1"/>
    <col min="65" max="65" width="10.42578125" style="90" hidden="1" customWidth="1"/>
    <col min="66" max="66" width="9.140625" style="90" hidden="1" customWidth="1"/>
    <col min="67" max="67" width="11.28515625" style="90" hidden="1" customWidth="1"/>
    <col min="68" max="68" width="9.140625" style="90" hidden="1" customWidth="1"/>
    <col min="69" max="69" width="11.7109375" style="90" hidden="1" customWidth="1"/>
    <col min="70" max="70" width="9.140625" style="90" hidden="1" customWidth="1"/>
    <col min="71" max="71" width="10.28515625" style="90" hidden="1" customWidth="1"/>
    <col min="72" max="72" width="9.140625" style="90" hidden="1" customWidth="1"/>
    <col min="73" max="73" width="9.7109375" style="90" hidden="1" customWidth="1"/>
    <col min="74" max="75" width="9.140625" style="90" hidden="1" customWidth="1"/>
    <col min="76" max="76" width="9.28515625" style="90" hidden="1" customWidth="1"/>
    <col min="77" max="83" width="9.140625" style="90" hidden="1" customWidth="1"/>
    <col min="84" max="85" width="9.140625" style="90"/>
    <col min="86" max="16384" width="9.140625" style="156"/>
  </cols>
  <sheetData>
    <row r="1" spans="1:85" s="54" customFormat="1" ht="30" customHeight="1" x14ac:dyDescent="0.25">
      <c r="A1" s="299" t="s">
        <v>191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299"/>
      <c r="BF1" s="299"/>
      <c r="BG1" s="299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</row>
    <row r="2" spans="1:85" s="168" customFormat="1" ht="19.899999999999999" customHeight="1" x14ac:dyDescent="0.25">
      <c r="A2" s="300" t="s">
        <v>64</v>
      </c>
      <c r="B2" s="310" t="s">
        <v>65</v>
      </c>
      <c r="C2" s="310"/>
      <c r="D2" s="302" t="s">
        <v>66</v>
      </c>
      <c r="E2" s="302" t="s">
        <v>67</v>
      </c>
      <c r="F2" s="302" t="s">
        <v>68</v>
      </c>
      <c r="G2" s="302" t="s">
        <v>69</v>
      </c>
      <c r="H2" s="297">
        <v>45292</v>
      </c>
      <c r="I2" s="298"/>
      <c r="J2" s="297">
        <v>45323</v>
      </c>
      <c r="K2" s="298"/>
      <c r="L2" s="297">
        <v>45352</v>
      </c>
      <c r="M2" s="298"/>
      <c r="N2" s="297">
        <v>45383</v>
      </c>
      <c r="O2" s="298"/>
      <c r="P2" s="297">
        <v>45413</v>
      </c>
      <c r="Q2" s="298"/>
      <c r="R2" s="297">
        <v>45444</v>
      </c>
      <c r="S2" s="298"/>
      <c r="T2" s="297">
        <v>45474</v>
      </c>
      <c r="U2" s="298"/>
      <c r="V2" s="297">
        <v>45505</v>
      </c>
      <c r="W2" s="298"/>
      <c r="X2" s="297">
        <v>45536</v>
      </c>
      <c r="Y2" s="298"/>
      <c r="Z2" s="297">
        <v>45566</v>
      </c>
      <c r="AA2" s="298"/>
      <c r="AB2" s="297">
        <v>45597</v>
      </c>
      <c r="AC2" s="298"/>
      <c r="AD2" s="297">
        <v>45627</v>
      </c>
      <c r="AE2" s="298"/>
      <c r="AF2" s="304" t="s">
        <v>55</v>
      </c>
      <c r="AG2" s="305"/>
      <c r="AH2" s="297">
        <v>45658</v>
      </c>
      <c r="AI2" s="298"/>
      <c r="AJ2" s="297">
        <v>45689</v>
      </c>
      <c r="AK2" s="298"/>
      <c r="AL2" s="297">
        <v>45717</v>
      </c>
      <c r="AM2" s="298"/>
      <c r="AN2" s="297">
        <v>45748</v>
      </c>
      <c r="AO2" s="298"/>
      <c r="AP2" s="297">
        <v>45778</v>
      </c>
      <c r="AQ2" s="298"/>
      <c r="AR2" s="297">
        <v>45809</v>
      </c>
      <c r="AS2" s="298"/>
      <c r="AT2" s="297">
        <v>45839</v>
      </c>
      <c r="AU2" s="298"/>
      <c r="AV2" s="297">
        <v>45870</v>
      </c>
      <c r="AW2" s="298"/>
      <c r="AX2" s="297">
        <v>45901</v>
      </c>
      <c r="AY2" s="298"/>
      <c r="AZ2" s="297">
        <v>45931</v>
      </c>
      <c r="BA2" s="298"/>
      <c r="BB2" s="297">
        <v>45962</v>
      </c>
      <c r="BC2" s="298"/>
      <c r="BD2" s="297">
        <v>45992</v>
      </c>
      <c r="BE2" s="298"/>
      <c r="BF2" s="304" t="s">
        <v>70</v>
      </c>
      <c r="BG2" s="305"/>
      <c r="BH2" s="297">
        <v>46023</v>
      </c>
      <c r="BI2" s="298"/>
      <c r="BJ2" s="297">
        <v>46054</v>
      </c>
      <c r="BK2" s="298"/>
      <c r="BL2" s="297">
        <v>46082</v>
      </c>
      <c r="BM2" s="298"/>
      <c r="BN2" s="297">
        <v>46113</v>
      </c>
      <c r="BO2" s="298"/>
      <c r="BP2" s="297">
        <v>46143</v>
      </c>
      <c r="BQ2" s="298"/>
      <c r="BR2" s="297">
        <v>46174</v>
      </c>
      <c r="BS2" s="298"/>
      <c r="BT2" s="297">
        <v>46204</v>
      </c>
      <c r="BU2" s="298"/>
      <c r="BV2" s="297">
        <v>46235</v>
      </c>
      <c r="BW2" s="298"/>
      <c r="BX2" s="297">
        <v>46266</v>
      </c>
      <c r="BY2" s="298"/>
      <c r="BZ2" s="297">
        <v>46296</v>
      </c>
      <c r="CA2" s="298"/>
      <c r="CB2" s="297">
        <v>46327</v>
      </c>
      <c r="CC2" s="298"/>
      <c r="CD2" s="297">
        <v>46357</v>
      </c>
      <c r="CE2" s="298"/>
      <c r="CF2" s="304" t="s">
        <v>224</v>
      </c>
      <c r="CG2" s="305"/>
    </row>
    <row r="3" spans="1:85" s="168" customFormat="1" ht="19.899999999999999" customHeight="1" x14ac:dyDescent="0.25">
      <c r="A3" s="301"/>
      <c r="B3" s="311"/>
      <c r="C3" s="311"/>
      <c r="D3" s="303"/>
      <c r="E3" s="303"/>
      <c r="F3" s="303"/>
      <c r="G3" s="303"/>
      <c r="H3" s="92" t="s">
        <v>71</v>
      </c>
      <c r="I3" s="93" t="s">
        <v>72</v>
      </c>
      <c r="J3" s="92" t="s">
        <v>71</v>
      </c>
      <c r="K3" s="93" t="s">
        <v>72</v>
      </c>
      <c r="L3" s="92" t="s">
        <v>71</v>
      </c>
      <c r="M3" s="93" t="s">
        <v>72</v>
      </c>
      <c r="N3" s="92" t="s">
        <v>71</v>
      </c>
      <c r="O3" s="93" t="s">
        <v>72</v>
      </c>
      <c r="P3" s="92" t="s">
        <v>71</v>
      </c>
      <c r="Q3" s="93" t="s">
        <v>72</v>
      </c>
      <c r="R3" s="92" t="s">
        <v>71</v>
      </c>
      <c r="S3" s="93" t="s">
        <v>72</v>
      </c>
      <c r="T3" s="92" t="s">
        <v>71</v>
      </c>
      <c r="U3" s="93" t="s">
        <v>72</v>
      </c>
      <c r="V3" s="92" t="s">
        <v>71</v>
      </c>
      <c r="W3" s="93" t="s">
        <v>72</v>
      </c>
      <c r="X3" s="92" t="s">
        <v>71</v>
      </c>
      <c r="Y3" s="93" t="s">
        <v>72</v>
      </c>
      <c r="Z3" s="92" t="s">
        <v>71</v>
      </c>
      <c r="AA3" s="93" t="s">
        <v>72</v>
      </c>
      <c r="AB3" s="92" t="s">
        <v>71</v>
      </c>
      <c r="AC3" s="93" t="s">
        <v>72</v>
      </c>
      <c r="AD3" s="92" t="s">
        <v>71</v>
      </c>
      <c r="AE3" s="93" t="s">
        <v>72</v>
      </c>
      <c r="AF3" s="92" t="s">
        <v>71</v>
      </c>
      <c r="AG3" s="93" t="s">
        <v>72</v>
      </c>
      <c r="AH3" s="92" t="s">
        <v>71</v>
      </c>
      <c r="AI3" s="93" t="s">
        <v>72</v>
      </c>
      <c r="AJ3" s="92" t="s">
        <v>71</v>
      </c>
      <c r="AK3" s="93" t="s">
        <v>72</v>
      </c>
      <c r="AL3" s="92" t="s">
        <v>71</v>
      </c>
      <c r="AM3" s="93" t="s">
        <v>72</v>
      </c>
      <c r="AN3" s="92" t="s">
        <v>71</v>
      </c>
      <c r="AO3" s="93" t="s">
        <v>72</v>
      </c>
      <c r="AP3" s="92" t="s">
        <v>71</v>
      </c>
      <c r="AQ3" s="93" t="s">
        <v>72</v>
      </c>
      <c r="AR3" s="92" t="s">
        <v>71</v>
      </c>
      <c r="AS3" s="93" t="s">
        <v>72</v>
      </c>
      <c r="AT3" s="92" t="s">
        <v>71</v>
      </c>
      <c r="AU3" s="93" t="s">
        <v>72</v>
      </c>
      <c r="AV3" s="92" t="s">
        <v>71</v>
      </c>
      <c r="AW3" s="93" t="s">
        <v>72</v>
      </c>
      <c r="AX3" s="92" t="s">
        <v>71</v>
      </c>
      <c r="AY3" s="93" t="s">
        <v>72</v>
      </c>
      <c r="AZ3" s="92" t="s">
        <v>71</v>
      </c>
      <c r="BA3" s="93" t="s">
        <v>72</v>
      </c>
      <c r="BB3" s="92" t="s">
        <v>71</v>
      </c>
      <c r="BC3" s="93" t="s">
        <v>72</v>
      </c>
      <c r="BD3" s="92" t="s">
        <v>71</v>
      </c>
      <c r="BE3" s="93" t="s">
        <v>72</v>
      </c>
      <c r="BF3" s="92" t="s">
        <v>71</v>
      </c>
      <c r="BG3" s="93" t="s">
        <v>72</v>
      </c>
      <c r="BH3" s="92" t="s">
        <v>71</v>
      </c>
      <c r="BI3" s="93" t="s">
        <v>72</v>
      </c>
      <c r="BJ3" s="92" t="s">
        <v>71</v>
      </c>
      <c r="BK3" s="93" t="s">
        <v>72</v>
      </c>
      <c r="BL3" s="92" t="s">
        <v>71</v>
      </c>
      <c r="BM3" s="93" t="s">
        <v>72</v>
      </c>
      <c r="BN3" s="92" t="s">
        <v>71</v>
      </c>
      <c r="BO3" s="93" t="s">
        <v>72</v>
      </c>
      <c r="BP3" s="92" t="s">
        <v>71</v>
      </c>
      <c r="BQ3" s="93" t="s">
        <v>72</v>
      </c>
      <c r="BR3" s="92" t="s">
        <v>71</v>
      </c>
      <c r="BS3" s="93" t="s">
        <v>72</v>
      </c>
      <c r="BT3" s="92" t="s">
        <v>71</v>
      </c>
      <c r="BU3" s="93" t="s">
        <v>72</v>
      </c>
      <c r="BV3" s="92" t="s">
        <v>71</v>
      </c>
      <c r="BW3" s="93" t="s">
        <v>72</v>
      </c>
      <c r="BX3" s="92" t="s">
        <v>71</v>
      </c>
      <c r="BY3" s="93" t="s">
        <v>72</v>
      </c>
      <c r="BZ3" s="92" t="s">
        <v>71</v>
      </c>
      <c r="CA3" s="93" t="s">
        <v>72</v>
      </c>
      <c r="CB3" s="92" t="s">
        <v>71</v>
      </c>
      <c r="CC3" s="93" t="s">
        <v>72</v>
      </c>
      <c r="CD3" s="92" t="s">
        <v>71</v>
      </c>
      <c r="CE3" s="93" t="s">
        <v>72</v>
      </c>
      <c r="CF3" s="92" t="s">
        <v>71</v>
      </c>
      <c r="CG3" s="93" t="s">
        <v>72</v>
      </c>
    </row>
    <row r="4" spans="1:85" s="172" customFormat="1" ht="19.899999999999999" customHeight="1" x14ac:dyDescent="0.25">
      <c r="A4" s="94">
        <v>1</v>
      </c>
      <c r="B4" s="95" t="s">
        <v>73</v>
      </c>
      <c r="C4" s="95" t="s">
        <v>74</v>
      </c>
      <c r="D4" s="94">
        <f>RANK(BF4,$BF$4:$BF$147)</f>
        <v>9</v>
      </c>
      <c r="E4" s="94">
        <v>0.7</v>
      </c>
      <c r="F4" s="94" t="s">
        <v>75</v>
      </c>
      <c r="G4" s="94">
        <v>2000</v>
      </c>
      <c r="H4" s="94">
        <v>180</v>
      </c>
      <c r="I4" s="143">
        <f t="shared" ref="I4" si="0">H4*$E4</f>
        <v>125.99999999999999</v>
      </c>
      <c r="J4" s="94">
        <v>216</v>
      </c>
      <c r="K4" s="143">
        <f t="shared" ref="K4" si="1">J4*$E4</f>
        <v>151.19999999999999</v>
      </c>
      <c r="L4" s="94">
        <v>192</v>
      </c>
      <c r="M4" s="143">
        <f t="shared" ref="M4" si="2">L4*$E4</f>
        <v>134.39999999999998</v>
      </c>
      <c r="N4" s="94">
        <v>156</v>
      </c>
      <c r="O4" s="143">
        <f t="shared" ref="O4" si="3">N4*$E4</f>
        <v>109.19999999999999</v>
      </c>
      <c r="P4" s="94"/>
      <c r="Q4" s="143">
        <f t="shared" ref="Q4" si="4">P4*$E4</f>
        <v>0</v>
      </c>
      <c r="R4" s="94">
        <v>120</v>
      </c>
      <c r="S4" s="143">
        <f t="shared" ref="S4" si="5">R4*$E4</f>
        <v>84</v>
      </c>
      <c r="T4" s="94">
        <v>72</v>
      </c>
      <c r="U4" s="143">
        <f t="shared" ref="U4" si="6">T4*$E4</f>
        <v>50.4</v>
      </c>
      <c r="V4" s="94">
        <v>132</v>
      </c>
      <c r="W4" s="143">
        <f t="shared" ref="W4" si="7">V4*$E4</f>
        <v>92.399999999999991</v>
      </c>
      <c r="X4" s="94">
        <v>288</v>
      </c>
      <c r="Y4" s="143">
        <f t="shared" ref="Y4" si="8">X4*$E4</f>
        <v>201.6</v>
      </c>
      <c r="Z4" s="94">
        <v>24</v>
      </c>
      <c r="AA4" s="143">
        <f t="shared" ref="AA4" si="9">Z4*$E4</f>
        <v>16.799999999999997</v>
      </c>
      <c r="AB4" s="94">
        <v>24</v>
      </c>
      <c r="AC4" s="143">
        <f t="shared" ref="AC4" si="10">AB4*$E4</f>
        <v>16.799999999999997</v>
      </c>
      <c r="AD4" s="94">
        <v>384</v>
      </c>
      <c r="AE4" s="143">
        <f t="shared" ref="AE4" si="11">AD4*$E4</f>
        <v>268.79999999999995</v>
      </c>
      <c r="AF4" s="171">
        <f t="shared" ref="AF4" si="12">SUM(H4,J4,L4,N4,P4,R4,T4,V4,X4,Z4,AB4,AD4)</f>
        <v>1788</v>
      </c>
      <c r="AG4" s="170">
        <f t="shared" ref="AG4" si="13">SUM(I4,K4,M4,O4,Q4,S4,U4,W4,Y4,AA4,AC4,AE4)</f>
        <v>1251.5999999999999</v>
      </c>
      <c r="AH4" s="142">
        <v>192</v>
      </c>
      <c r="AI4" s="143">
        <f t="shared" ref="AI4:AK4" si="14">AH4*$E4</f>
        <v>134.39999999999998</v>
      </c>
      <c r="AJ4" s="144">
        <v>96</v>
      </c>
      <c r="AK4" s="143">
        <f t="shared" si="14"/>
        <v>67.199999999999989</v>
      </c>
      <c r="AL4" s="169">
        <v>276</v>
      </c>
      <c r="AM4" s="170">
        <f>AL4*$E4</f>
        <v>193.2</v>
      </c>
      <c r="AN4" s="169">
        <v>252</v>
      </c>
      <c r="AO4" s="170">
        <f>AN4*$E4</f>
        <v>176.39999999999998</v>
      </c>
      <c r="AP4" s="169">
        <v>252</v>
      </c>
      <c r="AQ4" s="170">
        <f>AP4*$E4</f>
        <v>176.39999999999998</v>
      </c>
      <c r="AR4" s="169">
        <v>240</v>
      </c>
      <c r="AS4" s="170">
        <f>AR4*$E4</f>
        <v>168</v>
      </c>
      <c r="AT4" s="169">
        <v>156</v>
      </c>
      <c r="AU4" s="170">
        <f>AT4*$E4</f>
        <v>109.19999999999999</v>
      </c>
      <c r="AV4" s="169">
        <v>288</v>
      </c>
      <c r="AW4" s="170">
        <f>AV4*$E4</f>
        <v>201.6</v>
      </c>
      <c r="AX4" s="169">
        <v>336</v>
      </c>
      <c r="AY4" s="170">
        <f>AX4*$E4</f>
        <v>235.2</v>
      </c>
      <c r="AZ4" s="169">
        <v>144</v>
      </c>
      <c r="BA4" s="170">
        <f>AZ4*$E4</f>
        <v>100.8</v>
      </c>
      <c r="BB4" s="169">
        <v>276</v>
      </c>
      <c r="BC4" s="170">
        <f>BB4*$E4</f>
        <v>193.2</v>
      </c>
      <c r="BD4" s="169">
        <v>252</v>
      </c>
      <c r="BE4" s="170">
        <f>BD4*$E4</f>
        <v>176.39999999999998</v>
      </c>
      <c r="BF4" s="171">
        <f t="shared" ref="BF4:BG20" si="15">SUM(AH4,AJ4,AL4,AN4,AP4,AR4,AT4,AV4,AX4,AZ4,BB4,BD4)</f>
        <v>2760</v>
      </c>
      <c r="BG4" s="170">
        <f t="shared" si="15"/>
        <v>1932</v>
      </c>
      <c r="BH4" s="96">
        <v>192</v>
      </c>
      <c r="BI4" s="97">
        <f t="shared" ref="BI4" si="16">BH4*$E4</f>
        <v>134.39999999999998</v>
      </c>
      <c r="BJ4" s="98">
        <v>48</v>
      </c>
      <c r="BK4" s="97">
        <f>BJ4*$E4</f>
        <v>33.599999999999994</v>
      </c>
      <c r="BL4" s="99"/>
      <c r="BM4" s="100">
        <f>BL4*$E4</f>
        <v>0</v>
      </c>
      <c r="BN4" s="99"/>
      <c r="BO4" s="100">
        <f>BN4*$E4</f>
        <v>0</v>
      </c>
      <c r="BP4" s="99"/>
      <c r="BQ4" s="100">
        <f>BP4*$E4</f>
        <v>0</v>
      </c>
      <c r="BR4" s="99"/>
      <c r="BS4" s="100">
        <f>BR4*$E4</f>
        <v>0</v>
      </c>
      <c r="BT4" s="99"/>
      <c r="BU4" s="100">
        <f>BT4*$E4</f>
        <v>0</v>
      </c>
      <c r="BV4" s="99"/>
      <c r="BW4" s="100">
        <f>BV4*$E4</f>
        <v>0</v>
      </c>
      <c r="BX4" s="99"/>
      <c r="BY4" s="100">
        <f>BX4*$E4</f>
        <v>0</v>
      </c>
      <c r="BZ4" s="99"/>
      <c r="CA4" s="100">
        <f>BZ4*$E4</f>
        <v>0</v>
      </c>
      <c r="CB4" s="99"/>
      <c r="CC4" s="100">
        <f>CB4*$E4</f>
        <v>0</v>
      </c>
      <c r="CD4" s="99"/>
      <c r="CE4" s="100">
        <f>CD4*$E4</f>
        <v>0</v>
      </c>
      <c r="CF4" s="101">
        <f>SUM(BH4,BJ4,BL4,BN4,BP4,BR4,BT4,BV4,BX4,BZ4,CB4,CD4)</f>
        <v>240</v>
      </c>
      <c r="CG4" s="100">
        <f t="shared" ref="CG4" si="17">SUM(BI4,BK4,BM4,BO4,BQ4,BS4,BU4,BW4,BY4,CA4,CC4,CE4)</f>
        <v>167.99999999999997</v>
      </c>
    </row>
    <row r="5" spans="1:85" s="172" customFormat="1" ht="19.899999999999999" customHeight="1" x14ac:dyDescent="0.25">
      <c r="A5" s="94"/>
      <c r="B5" s="95"/>
      <c r="C5" s="95"/>
      <c r="D5" s="94"/>
      <c r="E5" s="94"/>
      <c r="F5" s="94"/>
      <c r="G5" s="94"/>
      <c r="H5" s="94"/>
      <c r="I5" s="170"/>
      <c r="J5" s="94"/>
      <c r="K5" s="170"/>
      <c r="L5" s="94"/>
      <c r="M5" s="170"/>
      <c r="N5" s="94"/>
      <c r="O5" s="170"/>
      <c r="P5" s="94"/>
      <c r="Q5" s="170"/>
      <c r="R5" s="94"/>
      <c r="S5" s="170"/>
      <c r="T5" s="94"/>
      <c r="U5" s="170"/>
      <c r="V5" s="94"/>
      <c r="W5" s="170"/>
      <c r="X5" s="94"/>
      <c r="Y5" s="170"/>
      <c r="Z5" s="94"/>
      <c r="AA5" s="170"/>
      <c r="AB5" s="94"/>
      <c r="AC5" s="170"/>
      <c r="AD5" s="94"/>
      <c r="AE5" s="170"/>
      <c r="AF5" s="171"/>
      <c r="AG5" s="170"/>
      <c r="AH5" s="169"/>
      <c r="AI5" s="170"/>
      <c r="AJ5" s="169"/>
      <c r="AK5" s="170"/>
      <c r="AL5" s="169"/>
      <c r="AM5" s="170"/>
      <c r="AN5" s="169"/>
      <c r="AO5" s="170"/>
      <c r="AP5" s="169"/>
      <c r="AQ5" s="170"/>
      <c r="AR5" s="169"/>
      <c r="AS5" s="170"/>
      <c r="AT5" s="169"/>
      <c r="AU5" s="170"/>
      <c r="AV5" s="169"/>
      <c r="AW5" s="170"/>
      <c r="AX5" s="169"/>
      <c r="AY5" s="170"/>
      <c r="AZ5" s="169"/>
      <c r="BA5" s="170"/>
      <c r="BB5" s="169"/>
      <c r="BC5" s="170"/>
      <c r="BD5" s="169"/>
      <c r="BE5" s="170"/>
      <c r="BF5" s="171"/>
      <c r="BG5" s="170"/>
      <c r="BH5" s="99"/>
      <c r="BI5" s="100"/>
      <c r="BJ5" s="99"/>
      <c r="BK5" s="100"/>
      <c r="BL5" s="99"/>
      <c r="BM5" s="100"/>
      <c r="BN5" s="99"/>
      <c r="BO5" s="100"/>
      <c r="BP5" s="99"/>
      <c r="BQ5" s="100"/>
      <c r="BR5" s="99"/>
      <c r="BS5" s="100"/>
      <c r="BT5" s="99"/>
      <c r="BU5" s="100"/>
      <c r="BV5" s="99"/>
      <c r="BW5" s="100"/>
      <c r="BX5" s="99"/>
      <c r="BY5" s="100"/>
      <c r="BZ5" s="99"/>
      <c r="CA5" s="100"/>
      <c r="CB5" s="99"/>
      <c r="CC5" s="100"/>
      <c r="CD5" s="99"/>
      <c r="CE5" s="100"/>
      <c r="CF5" s="101"/>
      <c r="CG5" s="100"/>
    </row>
    <row r="6" spans="1:85" s="172" customFormat="1" ht="19.899999999999999" customHeight="1" x14ac:dyDescent="0.25">
      <c r="A6" s="94">
        <v>2</v>
      </c>
      <c r="B6" s="95" t="s">
        <v>76</v>
      </c>
      <c r="C6" s="95" t="s">
        <v>77</v>
      </c>
      <c r="D6" s="94">
        <f t="shared" ref="D6:D14" si="18">RANK(BF6,$BF$4:$BF$147)</f>
        <v>5</v>
      </c>
      <c r="E6" s="94">
        <v>1</v>
      </c>
      <c r="F6" s="94" t="s">
        <v>75</v>
      </c>
      <c r="G6" s="94">
        <v>1650</v>
      </c>
      <c r="H6" s="94"/>
      <c r="I6" s="170">
        <f t="shared" ref="I6:I72" si="19">H6*$E6</f>
        <v>0</v>
      </c>
      <c r="J6" s="94"/>
      <c r="K6" s="170">
        <f t="shared" ref="K6:K72" si="20">J6*$E6</f>
        <v>0</v>
      </c>
      <c r="L6" s="94"/>
      <c r="M6" s="170">
        <f t="shared" ref="M6:M72" si="21">L6*$E6</f>
        <v>0</v>
      </c>
      <c r="N6" s="94"/>
      <c r="O6" s="170">
        <f t="shared" ref="O6:O72" si="22">N6*$E6</f>
        <v>0</v>
      </c>
      <c r="P6" s="94"/>
      <c r="Q6" s="170">
        <f t="shared" ref="Q6:Q72" si="23">P6*$E6</f>
        <v>0</v>
      </c>
      <c r="R6" s="94"/>
      <c r="S6" s="170">
        <f t="shared" ref="S6:S72" si="24">R6*$E6</f>
        <v>0</v>
      </c>
      <c r="T6" s="94"/>
      <c r="U6" s="170">
        <f t="shared" ref="U6:U72" si="25">T6*$E6</f>
        <v>0</v>
      </c>
      <c r="V6" s="94"/>
      <c r="W6" s="170">
        <f t="shared" ref="W6:W72" si="26">V6*$E6</f>
        <v>0</v>
      </c>
      <c r="X6" s="94"/>
      <c r="Y6" s="170">
        <f t="shared" ref="Y6:Y72" si="27">X6*$E6</f>
        <v>0</v>
      </c>
      <c r="Z6" s="94"/>
      <c r="AA6" s="170">
        <f t="shared" ref="AA6:AA72" si="28">Z6*$E6</f>
        <v>0</v>
      </c>
      <c r="AB6" s="94"/>
      <c r="AC6" s="170">
        <f t="shared" ref="AC6:AC72" si="29">AB6*$E6</f>
        <v>0</v>
      </c>
      <c r="AD6" s="94"/>
      <c r="AE6" s="170">
        <f t="shared" ref="AE6:AE72" si="30">AD6*$E6</f>
        <v>0</v>
      </c>
      <c r="AF6" s="171">
        <f t="shared" ref="AF6:AF11" si="31">SUM(H6,J6,L6,N6,P6,R6,T6,V6,X6,Z6,AB6,AD6)</f>
        <v>0</v>
      </c>
      <c r="AG6" s="170">
        <f t="shared" ref="AG6:AG11" si="32">SUM(I6,K6,M6,O6,Q6,S6,U6,W6,Y6,AA6,AC6,AE6)</f>
        <v>0</v>
      </c>
      <c r="AH6" s="169"/>
      <c r="AI6" s="170">
        <f t="shared" ref="AI6:AK72" si="33">AH6*$E6</f>
        <v>0</v>
      </c>
      <c r="AJ6" s="169"/>
      <c r="AK6" s="170">
        <f t="shared" ref="AK6:AM72" si="34">AJ6*$E6</f>
        <v>0</v>
      </c>
      <c r="AL6" s="169"/>
      <c r="AM6" s="170">
        <f t="shared" si="34"/>
        <v>0</v>
      </c>
      <c r="AN6" s="169"/>
      <c r="AO6" s="170">
        <f t="shared" ref="AO6:AO72" si="35">AN6*$E6</f>
        <v>0</v>
      </c>
      <c r="AP6" s="169"/>
      <c r="AQ6" s="170">
        <f t="shared" ref="AQ6:AQ72" si="36">AP6*$E6</f>
        <v>0</v>
      </c>
      <c r="AR6" s="169"/>
      <c r="AS6" s="170">
        <f t="shared" ref="AS6:AS72" si="37">AR6*$E6</f>
        <v>0</v>
      </c>
      <c r="AT6" s="169">
        <v>5088</v>
      </c>
      <c r="AU6" s="170">
        <f t="shared" ref="AU6:AU72" si="38">AT6*$E6</f>
        <v>5088</v>
      </c>
      <c r="AV6" s="169">
        <v>5124</v>
      </c>
      <c r="AW6" s="170">
        <f t="shared" ref="AW6:AW72" si="39">AV6*$E6</f>
        <v>5124</v>
      </c>
      <c r="AX6" s="169">
        <v>5208</v>
      </c>
      <c r="AY6" s="170">
        <f t="shared" ref="AY6:AY72" si="40">AX6*$E6</f>
        <v>5208</v>
      </c>
      <c r="AZ6" s="169">
        <v>3720</v>
      </c>
      <c r="BA6" s="170">
        <f t="shared" ref="BA6:BA72" si="41">AZ6*$E6</f>
        <v>3720</v>
      </c>
      <c r="BB6" s="169">
        <v>8304</v>
      </c>
      <c r="BC6" s="170">
        <f t="shared" ref="BC6:BC72" si="42">BB6*$E6</f>
        <v>8304</v>
      </c>
      <c r="BD6" s="169">
        <v>5268</v>
      </c>
      <c r="BE6" s="170">
        <f t="shared" ref="BE6:BE72" si="43">BD6*$E6</f>
        <v>5268</v>
      </c>
      <c r="BF6" s="171">
        <f t="shared" si="15"/>
        <v>32712</v>
      </c>
      <c r="BG6" s="170">
        <f t="shared" si="15"/>
        <v>32712</v>
      </c>
      <c r="BH6" s="96">
        <v>4992</v>
      </c>
      <c r="BI6" s="97">
        <f t="shared" ref="BI6:BK13" si="44">BH6*$E6</f>
        <v>4992</v>
      </c>
      <c r="BJ6" s="98">
        <v>4548</v>
      </c>
      <c r="BK6" s="97">
        <f t="shared" si="44"/>
        <v>4548</v>
      </c>
      <c r="BL6" s="99"/>
      <c r="BM6" s="100">
        <f t="shared" ref="BM6:BM11" si="45">BL6*$E6</f>
        <v>0</v>
      </c>
      <c r="BN6" s="99"/>
      <c r="BO6" s="100">
        <f t="shared" ref="BO6:BO11" si="46">BN6*$E6</f>
        <v>0</v>
      </c>
      <c r="BP6" s="99"/>
      <c r="BQ6" s="100">
        <f t="shared" ref="BQ6:BQ11" si="47">BP6*$E6</f>
        <v>0</v>
      </c>
      <c r="BR6" s="99"/>
      <c r="BS6" s="100">
        <f t="shared" ref="BS6:BS11" si="48">BR6*$E6</f>
        <v>0</v>
      </c>
      <c r="BT6" s="99"/>
      <c r="BU6" s="100">
        <f t="shared" ref="BU6:BU11" si="49">BT6*$E6</f>
        <v>0</v>
      </c>
      <c r="BV6" s="99"/>
      <c r="BW6" s="100">
        <f t="shared" ref="BW6:BW11" si="50">BV6*$E6</f>
        <v>0</v>
      </c>
      <c r="BX6" s="99"/>
      <c r="BY6" s="100">
        <f t="shared" ref="BY6:BY11" si="51">BX6*$E6</f>
        <v>0</v>
      </c>
      <c r="BZ6" s="99"/>
      <c r="CA6" s="100">
        <f t="shared" ref="CA6:CA11" si="52">BZ6*$E6</f>
        <v>0</v>
      </c>
      <c r="CB6" s="99"/>
      <c r="CC6" s="100">
        <f t="shared" ref="CC6:CC11" si="53">CB6*$E6</f>
        <v>0</v>
      </c>
      <c r="CD6" s="99"/>
      <c r="CE6" s="100">
        <f t="shared" ref="CE6:CE11" si="54">CD6*$E6</f>
        <v>0</v>
      </c>
      <c r="CF6" s="101">
        <f t="shared" ref="CF6:CG11" si="55">SUM(BH6,BJ6,BL6,BN6,BP6,BR6,BT6,BV6,BX6,BZ6,CB6,CD6)</f>
        <v>9540</v>
      </c>
      <c r="CG6" s="100">
        <f t="shared" si="55"/>
        <v>9540</v>
      </c>
    </row>
    <row r="7" spans="1:85" s="172" customFormat="1" ht="19.899999999999999" customHeight="1" x14ac:dyDescent="0.25">
      <c r="A7" s="94">
        <v>3</v>
      </c>
      <c r="B7" s="95" t="s">
        <v>78</v>
      </c>
      <c r="C7" s="95" t="s">
        <v>77</v>
      </c>
      <c r="D7" s="94">
        <f t="shared" si="18"/>
        <v>3</v>
      </c>
      <c r="E7" s="94">
        <v>1</v>
      </c>
      <c r="F7" s="94" t="s">
        <v>75</v>
      </c>
      <c r="G7" s="94">
        <v>1650</v>
      </c>
      <c r="H7" s="94">
        <v>492</v>
      </c>
      <c r="I7" s="143">
        <f t="shared" si="19"/>
        <v>492</v>
      </c>
      <c r="J7" s="94">
        <v>600</v>
      </c>
      <c r="K7" s="143">
        <f t="shared" si="20"/>
        <v>600</v>
      </c>
      <c r="L7" s="94">
        <v>828</v>
      </c>
      <c r="M7" s="143">
        <f t="shared" si="21"/>
        <v>828</v>
      </c>
      <c r="N7" s="94">
        <v>456</v>
      </c>
      <c r="O7" s="143">
        <f t="shared" si="22"/>
        <v>456</v>
      </c>
      <c r="P7" s="94">
        <v>576</v>
      </c>
      <c r="Q7" s="143">
        <f t="shared" si="23"/>
        <v>576</v>
      </c>
      <c r="R7" s="94">
        <v>1056</v>
      </c>
      <c r="S7" s="143">
        <f t="shared" si="24"/>
        <v>1056</v>
      </c>
      <c r="T7" s="94">
        <v>2820</v>
      </c>
      <c r="U7" s="143">
        <f t="shared" si="25"/>
        <v>2820</v>
      </c>
      <c r="V7" s="94">
        <v>2820</v>
      </c>
      <c r="W7" s="143">
        <f t="shared" si="26"/>
        <v>2820</v>
      </c>
      <c r="X7" s="94">
        <v>3900</v>
      </c>
      <c r="Y7" s="143">
        <f t="shared" si="27"/>
        <v>3900</v>
      </c>
      <c r="Z7" s="94">
        <v>13836</v>
      </c>
      <c r="AA7" s="143">
        <f t="shared" si="28"/>
        <v>13836</v>
      </c>
      <c r="AB7" s="94">
        <v>2952</v>
      </c>
      <c r="AC7" s="143">
        <f t="shared" si="29"/>
        <v>2952</v>
      </c>
      <c r="AD7" s="94">
        <v>3576</v>
      </c>
      <c r="AE7" s="143">
        <f t="shared" si="30"/>
        <v>3576</v>
      </c>
      <c r="AF7" s="171">
        <f t="shared" si="31"/>
        <v>33912</v>
      </c>
      <c r="AG7" s="170">
        <f t="shared" si="32"/>
        <v>33912</v>
      </c>
      <c r="AH7" s="142">
        <v>6048</v>
      </c>
      <c r="AI7" s="143">
        <f t="shared" si="33"/>
        <v>6048</v>
      </c>
      <c r="AJ7" s="144">
        <v>9000</v>
      </c>
      <c r="AK7" s="143">
        <f t="shared" si="33"/>
        <v>9000</v>
      </c>
      <c r="AL7" s="169">
        <v>8268</v>
      </c>
      <c r="AM7" s="170">
        <f t="shared" si="34"/>
        <v>8268</v>
      </c>
      <c r="AN7" s="169">
        <v>7308</v>
      </c>
      <c r="AO7" s="170">
        <f t="shared" si="35"/>
        <v>7308</v>
      </c>
      <c r="AP7" s="169">
        <v>4284</v>
      </c>
      <c r="AQ7" s="170">
        <f t="shared" si="36"/>
        <v>4284</v>
      </c>
      <c r="AR7" s="169">
        <v>7284</v>
      </c>
      <c r="AS7" s="170">
        <f t="shared" si="37"/>
        <v>7284</v>
      </c>
      <c r="AT7" s="169">
        <v>1332</v>
      </c>
      <c r="AU7" s="170">
        <f t="shared" si="38"/>
        <v>1332</v>
      </c>
      <c r="AV7" s="169"/>
      <c r="AW7" s="170">
        <f t="shared" si="39"/>
        <v>0</v>
      </c>
      <c r="AX7" s="169"/>
      <c r="AY7" s="170">
        <f t="shared" si="40"/>
        <v>0</v>
      </c>
      <c r="AZ7" s="169"/>
      <c r="BA7" s="170">
        <f t="shared" si="41"/>
        <v>0</v>
      </c>
      <c r="BB7" s="169"/>
      <c r="BC7" s="170">
        <f t="shared" si="42"/>
        <v>0</v>
      </c>
      <c r="BD7" s="169"/>
      <c r="BE7" s="170">
        <f t="shared" si="43"/>
        <v>0</v>
      </c>
      <c r="BF7" s="171">
        <f t="shared" si="15"/>
        <v>43524</v>
      </c>
      <c r="BG7" s="170">
        <f t="shared" si="15"/>
        <v>43524</v>
      </c>
      <c r="BH7" s="99"/>
      <c r="BI7" s="97">
        <f t="shared" si="44"/>
        <v>0</v>
      </c>
      <c r="BJ7" s="99"/>
      <c r="BK7" s="100">
        <v>0</v>
      </c>
      <c r="BL7" s="99"/>
      <c r="BM7" s="100">
        <f t="shared" si="45"/>
        <v>0</v>
      </c>
      <c r="BN7" s="99"/>
      <c r="BO7" s="100">
        <f t="shared" si="46"/>
        <v>0</v>
      </c>
      <c r="BP7" s="99"/>
      <c r="BQ7" s="100">
        <f t="shared" si="47"/>
        <v>0</v>
      </c>
      <c r="BR7" s="99"/>
      <c r="BS7" s="100">
        <f t="shared" si="48"/>
        <v>0</v>
      </c>
      <c r="BT7" s="99"/>
      <c r="BU7" s="100">
        <f t="shared" si="49"/>
        <v>0</v>
      </c>
      <c r="BV7" s="99"/>
      <c r="BW7" s="100">
        <f t="shared" si="50"/>
        <v>0</v>
      </c>
      <c r="BX7" s="99"/>
      <c r="BY7" s="100">
        <f t="shared" si="51"/>
        <v>0</v>
      </c>
      <c r="BZ7" s="99"/>
      <c r="CA7" s="100">
        <f t="shared" si="52"/>
        <v>0</v>
      </c>
      <c r="CB7" s="99"/>
      <c r="CC7" s="100">
        <f t="shared" si="53"/>
        <v>0</v>
      </c>
      <c r="CD7" s="99"/>
      <c r="CE7" s="100">
        <f t="shared" si="54"/>
        <v>0</v>
      </c>
      <c r="CF7" s="101">
        <f t="shared" si="55"/>
        <v>0</v>
      </c>
      <c r="CG7" s="100">
        <f t="shared" si="55"/>
        <v>0</v>
      </c>
    </row>
    <row r="8" spans="1:85" s="172" customFormat="1" ht="19.899999999999999" customHeight="1" x14ac:dyDescent="0.25">
      <c r="A8" s="94">
        <v>4</v>
      </c>
      <c r="B8" s="95" t="s">
        <v>79</v>
      </c>
      <c r="C8" s="95" t="s">
        <v>77</v>
      </c>
      <c r="D8" s="94">
        <f t="shared" si="18"/>
        <v>11</v>
      </c>
      <c r="E8" s="94">
        <v>0.6</v>
      </c>
      <c r="F8" s="94" t="s">
        <v>75</v>
      </c>
      <c r="G8" s="94">
        <v>1130</v>
      </c>
      <c r="H8" s="94">
        <v>12</v>
      </c>
      <c r="I8" s="143">
        <f t="shared" si="19"/>
        <v>7.1999999999999993</v>
      </c>
      <c r="J8" s="94">
        <v>36</v>
      </c>
      <c r="K8" s="143">
        <f t="shared" si="20"/>
        <v>21.599999999999998</v>
      </c>
      <c r="L8" s="94"/>
      <c r="M8" s="143">
        <f t="shared" si="21"/>
        <v>0</v>
      </c>
      <c r="N8" s="94"/>
      <c r="O8" s="143">
        <f t="shared" si="22"/>
        <v>0</v>
      </c>
      <c r="P8" s="94"/>
      <c r="Q8" s="143">
        <f t="shared" si="23"/>
        <v>0</v>
      </c>
      <c r="R8" s="94"/>
      <c r="S8" s="143">
        <f t="shared" si="24"/>
        <v>0</v>
      </c>
      <c r="T8" s="94">
        <v>240</v>
      </c>
      <c r="U8" s="143">
        <f t="shared" si="25"/>
        <v>144</v>
      </c>
      <c r="V8" s="94">
        <v>120</v>
      </c>
      <c r="W8" s="143">
        <f t="shared" si="26"/>
        <v>72</v>
      </c>
      <c r="X8" s="189">
        <f>516+72</f>
        <v>588</v>
      </c>
      <c r="Y8" s="143">
        <f t="shared" si="27"/>
        <v>352.8</v>
      </c>
      <c r="Z8" s="94">
        <v>24</v>
      </c>
      <c r="AA8" s="143">
        <f t="shared" si="28"/>
        <v>14.399999999999999</v>
      </c>
      <c r="AB8" s="94">
        <v>300</v>
      </c>
      <c r="AC8" s="143">
        <f t="shared" si="29"/>
        <v>180</v>
      </c>
      <c r="AD8" s="94">
        <v>252</v>
      </c>
      <c r="AE8" s="143">
        <f t="shared" si="30"/>
        <v>151.19999999999999</v>
      </c>
      <c r="AF8" s="171">
        <f t="shared" si="31"/>
        <v>1572</v>
      </c>
      <c r="AG8" s="170">
        <f t="shared" si="32"/>
        <v>943.2</v>
      </c>
      <c r="AH8" s="142">
        <v>192</v>
      </c>
      <c r="AI8" s="143">
        <f t="shared" si="33"/>
        <v>115.19999999999999</v>
      </c>
      <c r="AJ8" s="144">
        <v>144</v>
      </c>
      <c r="AK8" s="143">
        <f t="shared" si="33"/>
        <v>86.399999999999991</v>
      </c>
      <c r="AL8" s="169">
        <v>336</v>
      </c>
      <c r="AM8" s="170">
        <f t="shared" si="34"/>
        <v>201.6</v>
      </c>
      <c r="AN8" s="169">
        <v>216</v>
      </c>
      <c r="AO8" s="170">
        <f t="shared" si="35"/>
        <v>129.6</v>
      </c>
      <c r="AP8" s="169">
        <v>96</v>
      </c>
      <c r="AQ8" s="170">
        <f t="shared" si="36"/>
        <v>57.599999999999994</v>
      </c>
      <c r="AR8" s="169">
        <v>144</v>
      </c>
      <c r="AS8" s="170">
        <f t="shared" si="37"/>
        <v>86.399999999999991</v>
      </c>
      <c r="AT8" s="169">
        <v>180</v>
      </c>
      <c r="AU8" s="170">
        <f t="shared" si="38"/>
        <v>108</v>
      </c>
      <c r="AV8" s="169">
        <v>192</v>
      </c>
      <c r="AW8" s="170">
        <f t="shared" si="39"/>
        <v>115.19999999999999</v>
      </c>
      <c r="AX8" s="169">
        <v>144</v>
      </c>
      <c r="AY8" s="170">
        <f t="shared" si="40"/>
        <v>86.399999999999991</v>
      </c>
      <c r="AZ8" s="169">
        <v>84</v>
      </c>
      <c r="BA8" s="170">
        <f t="shared" si="41"/>
        <v>50.4</v>
      </c>
      <c r="BB8" s="169">
        <v>108</v>
      </c>
      <c r="BC8" s="170">
        <f t="shared" si="42"/>
        <v>64.8</v>
      </c>
      <c r="BD8" s="169">
        <v>132</v>
      </c>
      <c r="BE8" s="170">
        <f t="shared" si="43"/>
        <v>79.2</v>
      </c>
      <c r="BF8" s="171">
        <f t="shared" si="15"/>
        <v>1968</v>
      </c>
      <c r="BG8" s="170">
        <f t="shared" si="15"/>
        <v>1180.8</v>
      </c>
      <c r="BH8" s="96">
        <v>156</v>
      </c>
      <c r="BI8" s="97">
        <f t="shared" si="44"/>
        <v>93.6</v>
      </c>
      <c r="BJ8" s="98">
        <v>108</v>
      </c>
      <c r="BK8" s="97">
        <f t="shared" si="44"/>
        <v>64.8</v>
      </c>
      <c r="BL8" s="99"/>
      <c r="BM8" s="100">
        <f t="shared" si="45"/>
        <v>0</v>
      </c>
      <c r="BN8" s="99"/>
      <c r="BO8" s="100">
        <f t="shared" si="46"/>
        <v>0</v>
      </c>
      <c r="BP8" s="99"/>
      <c r="BQ8" s="100">
        <f t="shared" si="47"/>
        <v>0</v>
      </c>
      <c r="BR8" s="99"/>
      <c r="BS8" s="100">
        <f t="shared" si="48"/>
        <v>0</v>
      </c>
      <c r="BT8" s="99"/>
      <c r="BU8" s="100">
        <f t="shared" si="49"/>
        <v>0</v>
      </c>
      <c r="BV8" s="99"/>
      <c r="BW8" s="100">
        <f t="shared" si="50"/>
        <v>0</v>
      </c>
      <c r="BX8" s="99"/>
      <c r="BY8" s="100">
        <f t="shared" si="51"/>
        <v>0</v>
      </c>
      <c r="BZ8" s="99"/>
      <c r="CA8" s="100">
        <f t="shared" si="52"/>
        <v>0</v>
      </c>
      <c r="CB8" s="99"/>
      <c r="CC8" s="100">
        <f t="shared" si="53"/>
        <v>0</v>
      </c>
      <c r="CD8" s="99"/>
      <c r="CE8" s="100">
        <f t="shared" si="54"/>
        <v>0</v>
      </c>
      <c r="CF8" s="101">
        <f t="shared" si="55"/>
        <v>264</v>
      </c>
      <c r="CG8" s="100">
        <f t="shared" si="55"/>
        <v>158.39999999999998</v>
      </c>
    </row>
    <row r="9" spans="1:85" s="172" customFormat="1" ht="19.899999999999999" customHeight="1" x14ac:dyDescent="0.25">
      <c r="A9" s="94">
        <v>5</v>
      </c>
      <c r="B9" s="95" t="s">
        <v>80</v>
      </c>
      <c r="C9" s="95" t="s">
        <v>77</v>
      </c>
      <c r="D9" s="94">
        <f t="shared" si="18"/>
        <v>2</v>
      </c>
      <c r="E9" s="94">
        <v>0.35</v>
      </c>
      <c r="F9" s="94" t="s">
        <v>81</v>
      </c>
      <c r="G9" s="94">
        <v>760</v>
      </c>
      <c r="H9" s="94">
        <v>280</v>
      </c>
      <c r="I9" s="143">
        <f t="shared" si="19"/>
        <v>98</v>
      </c>
      <c r="J9" s="94">
        <v>280</v>
      </c>
      <c r="K9" s="143">
        <f t="shared" si="20"/>
        <v>98</v>
      </c>
      <c r="L9" s="94">
        <v>320</v>
      </c>
      <c r="M9" s="143">
        <f t="shared" si="21"/>
        <v>112</v>
      </c>
      <c r="N9" s="94">
        <v>160</v>
      </c>
      <c r="O9" s="143">
        <f t="shared" si="22"/>
        <v>56</v>
      </c>
      <c r="P9" s="94">
        <v>240</v>
      </c>
      <c r="Q9" s="143">
        <f t="shared" si="23"/>
        <v>84</v>
      </c>
      <c r="R9" s="94">
        <v>440</v>
      </c>
      <c r="S9" s="143">
        <f t="shared" si="24"/>
        <v>154</v>
      </c>
      <c r="T9" s="94">
        <v>1760</v>
      </c>
      <c r="U9" s="143">
        <f t="shared" si="25"/>
        <v>616</v>
      </c>
      <c r="V9" s="94">
        <v>3080</v>
      </c>
      <c r="W9" s="143">
        <f t="shared" si="26"/>
        <v>1078</v>
      </c>
      <c r="X9" s="189">
        <f>3640+200</f>
        <v>3840</v>
      </c>
      <c r="Y9" s="143">
        <f t="shared" si="27"/>
        <v>1344</v>
      </c>
      <c r="Z9" s="94">
        <v>1920</v>
      </c>
      <c r="AA9" s="143">
        <f t="shared" si="28"/>
        <v>672</v>
      </c>
      <c r="AB9" s="94">
        <v>2400</v>
      </c>
      <c r="AC9" s="143">
        <f t="shared" si="29"/>
        <v>840</v>
      </c>
      <c r="AD9" s="94">
        <v>2960</v>
      </c>
      <c r="AE9" s="143">
        <f t="shared" si="30"/>
        <v>1036</v>
      </c>
      <c r="AF9" s="171">
        <f t="shared" si="31"/>
        <v>17680</v>
      </c>
      <c r="AG9" s="170">
        <f t="shared" si="32"/>
        <v>6188</v>
      </c>
      <c r="AH9" s="142">
        <v>2840</v>
      </c>
      <c r="AI9" s="143">
        <f t="shared" si="33"/>
        <v>993.99999999999989</v>
      </c>
      <c r="AJ9" s="144">
        <v>6080</v>
      </c>
      <c r="AK9" s="143">
        <f t="shared" si="33"/>
        <v>2128</v>
      </c>
      <c r="AL9" s="169">
        <v>5080</v>
      </c>
      <c r="AM9" s="170">
        <f t="shared" si="34"/>
        <v>1778</v>
      </c>
      <c r="AN9" s="169">
        <v>2880</v>
      </c>
      <c r="AO9" s="170">
        <f t="shared" si="35"/>
        <v>1007.9999999999999</v>
      </c>
      <c r="AP9" s="169">
        <v>3920</v>
      </c>
      <c r="AQ9" s="170">
        <f t="shared" si="36"/>
        <v>1372</v>
      </c>
      <c r="AR9" s="169">
        <v>3320</v>
      </c>
      <c r="AS9" s="170">
        <f t="shared" si="37"/>
        <v>1162</v>
      </c>
      <c r="AT9" s="169">
        <v>3080</v>
      </c>
      <c r="AU9" s="170">
        <f t="shared" si="38"/>
        <v>1078</v>
      </c>
      <c r="AV9" s="169">
        <v>4720</v>
      </c>
      <c r="AW9" s="170">
        <f t="shared" si="39"/>
        <v>1652</v>
      </c>
      <c r="AX9" s="169">
        <v>2840</v>
      </c>
      <c r="AY9" s="170">
        <f t="shared" si="40"/>
        <v>993.99999999999989</v>
      </c>
      <c r="AZ9" s="169">
        <v>2960</v>
      </c>
      <c r="BA9" s="170">
        <f t="shared" si="41"/>
        <v>1036</v>
      </c>
      <c r="BB9" s="169">
        <v>3120</v>
      </c>
      <c r="BC9" s="170">
        <f t="shared" si="42"/>
        <v>1092</v>
      </c>
      <c r="BD9" s="169">
        <v>3280</v>
      </c>
      <c r="BE9" s="170">
        <f t="shared" si="43"/>
        <v>1148</v>
      </c>
      <c r="BF9" s="171">
        <f t="shared" si="15"/>
        <v>44120</v>
      </c>
      <c r="BG9" s="170">
        <f t="shared" si="15"/>
        <v>15442</v>
      </c>
      <c r="BH9" s="96">
        <v>2680</v>
      </c>
      <c r="BI9" s="97">
        <f t="shared" si="44"/>
        <v>937.99999999999989</v>
      </c>
      <c r="BJ9" s="98">
        <v>2920</v>
      </c>
      <c r="BK9" s="97">
        <f t="shared" si="44"/>
        <v>1021.9999999999999</v>
      </c>
      <c r="BL9" s="99"/>
      <c r="BM9" s="100">
        <f t="shared" si="45"/>
        <v>0</v>
      </c>
      <c r="BN9" s="99"/>
      <c r="BO9" s="100">
        <f t="shared" si="46"/>
        <v>0</v>
      </c>
      <c r="BP9" s="99"/>
      <c r="BQ9" s="100">
        <f t="shared" si="47"/>
        <v>0</v>
      </c>
      <c r="BR9" s="99"/>
      <c r="BS9" s="100">
        <f t="shared" si="48"/>
        <v>0</v>
      </c>
      <c r="BT9" s="99"/>
      <c r="BU9" s="100">
        <f t="shared" si="49"/>
        <v>0</v>
      </c>
      <c r="BV9" s="99"/>
      <c r="BW9" s="100">
        <f t="shared" si="50"/>
        <v>0</v>
      </c>
      <c r="BX9" s="99"/>
      <c r="BY9" s="100">
        <f t="shared" si="51"/>
        <v>0</v>
      </c>
      <c r="BZ9" s="99"/>
      <c r="CA9" s="100">
        <f t="shared" si="52"/>
        <v>0</v>
      </c>
      <c r="CB9" s="99"/>
      <c r="CC9" s="100">
        <f t="shared" si="53"/>
        <v>0</v>
      </c>
      <c r="CD9" s="99"/>
      <c r="CE9" s="100">
        <f t="shared" si="54"/>
        <v>0</v>
      </c>
      <c r="CF9" s="101">
        <f t="shared" si="55"/>
        <v>5600</v>
      </c>
      <c r="CG9" s="100">
        <f t="shared" si="55"/>
        <v>1959.9999999999998</v>
      </c>
    </row>
    <row r="10" spans="1:85" s="172" customFormat="1" ht="19.899999999999999" customHeight="1" x14ac:dyDescent="0.25">
      <c r="A10" s="94">
        <v>6</v>
      </c>
      <c r="B10" s="95" t="s">
        <v>82</v>
      </c>
      <c r="C10" s="95" t="s">
        <v>74</v>
      </c>
      <c r="D10" s="94">
        <f t="shared" si="18"/>
        <v>19</v>
      </c>
      <c r="E10" s="94">
        <v>0.7</v>
      </c>
      <c r="F10" s="94" t="s">
        <v>83</v>
      </c>
      <c r="G10" s="94">
        <v>1850</v>
      </c>
      <c r="H10" s="94"/>
      <c r="I10" s="170">
        <f t="shared" si="19"/>
        <v>0</v>
      </c>
      <c r="J10" s="94"/>
      <c r="K10" s="170">
        <f t="shared" si="20"/>
        <v>0</v>
      </c>
      <c r="L10" s="94"/>
      <c r="M10" s="170">
        <f t="shared" si="21"/>
        <v>0</v>
      </c>
      <c r="N10" s="94"/>
      <c r="O10" s="170">
        <f t="shared" si="22"/>
        <v>0</v>
      </c>
      <c r="P10" s="94"/>
      <c r="Q10" s="170">
        <f t="shared" si="23"/>
        <v>0</v>
      </c>
      <c r="R10" s="94"/>
      <c r="S10" s="170">
        <f t="shared" si="24"/>
        <v>0</v>
      </c>
      <c r="T10" s="94"/>
      <c r="U10" s="170">
        <f t="shared" si="25"/>
        <v>0</v>
      </c>
      <c r="V10" s="94"/>
      <c r="W10" s="170">
        <f t="shared" si="26"/>
        <v>0</v>
      </c>
      <c r="X10" s="94"/>
      <c r="Y10" s="170">
        <f t="shared" si="27"/>
        <v>0</v>
      </c>
      <c r="Z10" s="94"/>
      <c r="AA10" s="170">
        <f t="shared" si="28"/>
        <v>0</v>
      </c>
      <c r="AB10" s="94"/>
      <c r="AC10" s="170">
        <f t="shared" si="29"/>
        <v>0</v>
      </c>
      <c r="AD10" s="94"/>
      <c r="AE10" s="170">
        <f t="shared" si="30"/>
        <v>0</v>
      </c>
      <c r="AF10" s="171">
        <f t="shared" si="31"/>
        <v>0</v>
      </c>
      <c r="AG10" s="170">
        <f t="shared" si="32"/>
        <v>0</v>
      </c>
      <c r="AH10" s="169"/>
      <c r="AI10" s="170">
        <f t="shared" si="33"/>
        <v>0</v>
      </c>
      <c r="AJ10" s="169"/>
      <c r="AK10" s="170">
        <f t="shared" si="34"/>
        <v>0</v>
      </c>
      <c r="AL10" s="169"/>
      <c r="AM10" s="170">
        <f t="shared" si="34"/>
        <v>0</v>
      </c>
      <c r="AN10" s="169"/>
      <c r="AO10" s="170">
        <f t="shared" si="35"/>
        <v>0</v>
      </c>
      <c r="AP10" s="169"/>
      <c r="AQ10" s="170">
        <f t="shared" si="36"/>
        <v>0</v>
      </c>
      <c r="AR10" s="169"/>
      <c r="AS10" s="170">
        <f t="shared" si="37"/>
        <v>0</v>
      </c>
      <c r="AT10" s="169"/>
      <c r="AU10" s="170">
        <f t="shared" si="38"/>
        <v>0</v>
      </c>
      <c r="AV10" s="169"/>
      <c r="AW10" s="170">
        <f t="shared" si="39"/>
        <v>0</v>
      </c>
      <c r="AX10" s="169"/>
      <c r="AY10" s="170">
        <f t="shared" si="40"/>
        <v>0</v>
      </c>
      <c r="AZ10" s="169"/>
      <c r="BA10" s="170">
        <f t="shared" si="41"/>
        <v>0</v>
      </c>
      <c r="BB10" s="169"/>
      <c r="BC10" s="170">
        <f t="shared" si="42"/>
        <v>0</v>
      </c>
      <c r="BD10" s="169"/>
      <c r="BE10" s="170">
        <f t="shared" si="43"/>
        <v>0</v>
      </c>
      <c r="BF10" s="171">
        <f t="shared" si="15"/>
        <v>0</v>
      </c>
      <c r="BG10" s="170">
        <f t="shared" si="15"/>
        <v>0</v>
      </c>
      <c r="BH10" s="99"/>
      <c r="BI10" s="100">
        <f t="shared" si="44"/>
        <v>0</v>
      </c>
      <c r="BJ10" s="99"/>
      <c r="BK10" s="100">
        <f t="shared" si="44"/>
        <v>0</v>
      </c>
      <c r="BL10" s="99"/>
      <c r="BM10" s="100">
        <f t="shared" si="45"/>
        <v>0</v>
      </c>
      <c r="BN10" s="99"/>
      <c r="BO10" s="100">
        <f t="shared" si="46"/>
        <v>0</v>
      </c>
      <c r="BP10" s="99"/>
      <c r="BQ10" s="100">
        <f t="shared" si="47"/>
        <v>0</v>
      </c>
      <c r="BR10" s="99"/>
      <c r="BS10" s="100">
        <f t="shared" si="48"/>
        <v>0</v>
      </c>
      <c r="BT10" s="99"/>
      <c r="BU10" s="100">
        <f t="shared" si="49"/>
        <v>0</v>
      </c>
      <c r="BV10" s="99"/>
      <c r="BW10" s="100">
        <f t="shared" si="50"/>
        <v>0</v>
      </c>
      <c r="BX10" s="99"/>
      <c r="BY10" s="100">
        <f t="shared" si="51"/>
        <v>0</v>
      </c>
      <c r="BZ10" s="99"/>
      <c r="CA10" s="100">
        <f t="shared" si="52"/>
        <v>0</v>
      </c>
      <c r="CB10" s="99"/>
      <c r="CC10" s="100">
        <f t="shared" si="53"/>
        <v>0</v>
      </c>
      <c r="CD10" s="99"/>
      <c r="CE10" s="100">
        <f t="shared" si="54"/>
        <v>0</v>
      </c>
      <c r="CF10" s="101">
        <f t="shared" si="55"/>
        <v>0</v>
      </c>
      <c r="CG10" s="100">
        <f t="shared" si="55"/>
        <v>0</v>
      </c>
    </row>
    <row r="11" spans="1:85" s="172" customFormat="1" ht="19.899999999999999" customHeight="1" x14ac:dyDescent="0.25">
      <c r="A11" s="94">
        <v>7</v>
      </c>
      <c r="B11" s="95" t="s">
        <v>84</v>
      </c>
      <c r="C11" s="95" t="s">
        <v>74</v>
      </c>
      <c r="D11" s="94">
        <f t="shared" si="18"/>
        <v>19</v>
      </c>
      <c r="E11" s="94">
        <v>0.64</v>
      </c>
      <c r="F11" s="94" t="s">
        <v>83</v>
      </c>
      <c r="G11" s="94">
        <v>1400</v>
      </c>
      <c r="H11" s="94"/>
      <c r="I11" s="143">
        <f t="shared" si="19"/>
        <v>0</v>
      </c>
      <c r="J11" s="94"/>
      <c r="K11" s="143">
        <f t="shared" si="20"/>
        <v>0</v>
      </c>
      <c r="L11" s="94"/>
      <c r="M11" s="143">
        <f t="shared" si="21"/>
        <v>0</v>
      </c>
      <c r="N11" s="94"/>
      <c r="O11" s="143">
        <f t="shared" si="22"/>
        <v>0</v>
      </c>
      <c r="P11" s="94"/>
      <c r="Q11" s="143">
        <f t="shared" si="23"/>
        <v>0</v>
      </c>
      <c r="R11" s="94"/>
      <c r="S11" s="143">
        <f t="shared" si="24"/>
        <v>0</v>
      </c>
      <c r="T11" s="94"/>
      <c r="U11" s="143">
        <f t="shared" si="25"/>
        <v>0</v>
      </c>
      <c r="V11" s="94"/>
      <c r="W11" s="143">
        <f t="shared" si="26"/>
        <v>0</v>
      </c>
      <c r="X11" s="94"/>
      <c r="Y11" s="143">
        <f t="shared" si="27"/>
        <v>0</v>
      </c>
      <c r="Z11" s="94"/>
      <c r="AA11" s="143">
        <f t="shared" si="28"/>
        <v>0</v>
      </c>
      <c r="AB11" s="94"/>
      <c r="AC11" s="143">
        <f t="shared" si="29"/>
        <v>0</v>
      </c>
      <c r="AD11" s="94"/>
      <c r="AE11" s="143">
        <f t="shared" si="30"/>
        <v>0</v>
      </c>
      <c r="AF11" s="171">
        <f t="shared" si="31"/>
        <v>0</v>
      </c>
      <c r="AG11" s="170">
        <f t="shared" si="32"/>
        <v>0</v>
      </c>
      <c r="AH11" s="142"/>
      <c r="AI11" s="143">
        <f t="shared" si="33"/>
        <v>0</v>
      </c>
      <c r="AJ11" s="144"/>
      <c r="AK11" s="143">
        <f t="shared" si="33"/>
        <v>0</v>
      </c>
      <c r="AL11" s="169"/>
      <c r="AM11" s="170">
        <f t="shared" si="34"/>
        <v>0</v>
      </c>
      <c r="AN11" s="169"/>
      <c r="AO11" s="170">
        <f t="shared" si="35"/>
        <v>0</v>
      </c>
      <c r="AP11" s="169"/>
      <c r="AQ11" s="170">
        <f t="shared" si="36"/>
        <v>0</v>
      </c>
      <c r="AR11" s="169"/>
      <c r="AS11" s="170">
        <f t="shared" si="37"/>
        <v>0</v>
      </c>
      <c r="AT11" s="169"/>
      <c r="AU11" s="170">
        <f t="shared" si="38"/>
        <v>0</v>
      </c>
      <c r="AV11" s="169"/>
      <c r="AW11" s="170">
        <f t="shared" si="39"/>
        <v>0</v>
      </c>
      <c r="AX11" s="169"/>
      <c r="AY11" s="170">
        <f t="shared" si="40"/>
        <v>0</v>
      </c>
      <c r="AZ11" s="169"/>
      <c r="BA11" s="170">
        <f t="shared" si="41"/>
        <v>0</v>
      </c>
      <c r="BB11" s="169"/>
      <c r="BC11" s="170">
        <f t="shared" si="42"/>
        <v>0</v>
      </c>
      <c r="BD11" s="169"/>
      <c r="BE11" s="170">
        <f t="shared" si="43"/>
        <v>0</v>
      </c>
      <c r="BF11" s="171">
        <f t="shared" si="15"/>
        <v>0</v>
      </c>
      <c r="BG11" s="170">
        <f t="shared" si="15"/>
        <v>0</v>
      </c>
      <c r="BH11" s="99"/>
      <c r="BI11" s="100">
        <f t="shared" si="44"/>
        <v>0</v>
      </c>
      <c r="BJ11" s="99"/>
      <c r="BK11" s="100">
        <f t="shared" si="44"/>
        <v>0</v>
      </c>
      <c r="BL11" s="99"/>
      <c r="BM11" s="100">
        <f t="shared" si="45"/>
        <v>0</v>
      </c>
      <c r="BN11" s="99"/>
      <c r="BO11" s="100">
        <f t="shared" si="46"/>
        <v>0</v>
      </c>
      <c r="BP11" s="99"/>
      <c r="BQ11" s="100">
        <f t="shared" si="47"/>
        <v>0</v>
      </c>
      <c r="BR11" s="99"/>
      <c r="BS11" s="100">
        <f t="shared" si="48"/>
        <v>0</v>
      </c>
      <c r="BT11" s="99"/>
      <c r="BU11" s="100">
        <f t="shared" si="49"/>
        <v>0</v>
      </c>
      <c r="BV11" s="99"/>
      <c r="BW11" s="100">
        <f t="shared" si="50"/>
        <v>0</v>
      </c>
      <c r="BX11" s="99"/>
      <c r="BY11" s="100">
        <f t="shared" si="51"/>
        <v>0</v>
      </c>
      <c r="BZ11" s="99"/>
      <c r="CA11" s="100">
        <f t="shared" si="52"/>
        <v>0</v>
      </c>
      <c r="CB11" s="99"/>
      <c r="CC11" s="100">
        <f t="shared" si="53"/>
        <v>0</v>
      </c>
      <c r="CD11" s="99"/>
      <c r="CE11" s="100">
        <f t="shared" si="54"/>
        <v>0</v>
      </c>
      <c r="CF11" s="101">
        <f t="shared" si="55"/>
        <v>0</v>
      </c>
      <c r="CG11" s="100">
        <f t="shared" si="55"/>
        <v>0</v>
      </c>
    </row>
    <row r="12" spans="1:85" s="172" customFormat="1" ht="19.899999999999999" customHeight="1" x14ac:dyDescent="0.25">
      <c r="A12" s="94">
        <v>8</v>
      </c>
      <c r="B12" s="95" t="s">
        <v>84</v>
      </c>
      <c r="C12" s="95" t="s">
        <v>74</v>
      </c>
      <c r="D12" s="94">
        <f t="shared" si="18"/>
        <v>6</v>
      </c>
      <c r="E12" s="94">
        <v>0.64</v>
      </c>
      <c r="F12" s="94" t="s">
        <v>85</v>
      </c>
      <c r="G12" s="94">
        <v>1400</v>
      </c>
      <c r="H12" s="94"/>
      <c r="I12" s="143">
        <f t="shared" si="19"/>
        <v>0</v>
      </c>
      <c r="J12" s="94"/>
      <c r="K12" s="143">
        <f t="shared" si="20"/>
        <v>0</v>
      </c>
      <c r="L12" s="94"/>
      <c r="M12" s="143">
        <f t="shared" si="21"/>
        <v>0</v>
      </c>
      <c r="N12" s="94"/>
      <c r="O12" s="143">
        <f t="shared" si="22"/>
        <v>0</v>
      </c>
      <c r="P12" s="94"/>
      <c r="Q12" s="143">
        <f t="shared" si="23"/>
        <v>0</v>
      </c>
      <c r="R12" s="94"/>
      <c r="S12" s="143">
        <f t="shared" si="24"/>
        <v>0</v>
      </c>
      <c r="T12" s="94">
        <v>1414</v>
      </c>
      <c r="U12" s="143">
        <f t="shared" si="25"/>
        <v>904.96</v>
      </c>
      <c r="V12" s="94">
        <v>14</v>
      </c>
      <c r="W12" s="143">
        <f t="shared" si="26"/>
        <v>8.9600000000000009</v>
      </c>
      <c r="X12" s="94"/>
      <c r="Y12" s="143">
        <f t="shared" si="27"/>
        <v>0</v>
      </c>
      <c r="Z12" s="94">
        <v>10290</v>
      </c>
      <c r="AA12" s="143">
        <f t="shared" si="28"/>
        <v>6585.6</v>
      </c>
      <c r="AB12" s="94">
        <v>700</v>
      </c>
      <c r="AC12" s="143">
        <f t="shared" si="29"/>
        <v>448</v>
      </c>
      <c r="AD12" s="94">
        <v>1120</v>
      </c>
      <c r="AE12" s="143">
        <f t="shared" si="30"/>
        <v>716.80000000000007</v>
      </c>
      <c r="AF12" s="171">
        <f>SUM(H12,J12,L12,N12,P12,R12,T12,V12,X12,Z12,AB12,AD12)</f>
        <v>13538</v>
      </c>
      <c r="AG12" s="170">
        <f>SUM(I12,K12,M12,O12,Q12,S12,U12,W12,Y12,AA12,AC12,AE12)</f>
        <v>8664.32</v>
      </c>
      <c r="AH12" s="142">
        <v>700</v>
      </c>
      <c r="AI12" s="143">
        <f t="shared" si="33"/>
        <v>448</v>
      </c>
      <c r="AJ12" s="144">
        <v>1904</v>
      </c>
      <c r="AK12" s="143">
        <f t="shared" si="33"/>
        <v>1218.56</v>
      </c>
      <c r="AL12" s="169">
        <v>980</v>
      </c>
      <c r="AM12" s="170">
        <f>AL12*$E12</f>
        <v>627.20000000000005</v>
      </c>
      <c r="AN12" s="169">
        <v>644</v>
      </c>
      <c r="AO12" s="170">
        <f>AN12*$E12</f>
        <v>412.16</v>
      </c>
      <c r="AP12" s="169">
        <v>1288</v>
      </c>
      <c r="AQ12" s="170">
        <f>AP12*$E12</f>
        <v>824.32</v>
      </c>
      <c r="AR12" s="169">
        <v>994</v>
      </c>
      <c r="AS12" s="170">
        <f>AR12*$E12</f>
        <v>636.16</v>
      </c>
      <c r="AT12" s="169">
        <v>1778</v>
      </c>
      <c r="AU12" s="170">
        <f>AT12*$E12</f>
        <v>1137.92</v>
      </c>
      <c r="AV12" s="169">
        <v>1890</v>
      </c>
      <c r="AW12" s="170">
        <f>AV12*$E12</f>
        <v>1209.6000000000001</v>
      </c>
      <c r="AX12" s="169">
        <v>1624</v>
      </c>
      <c r="AY12" s="170">
        <f>AX12*$E12</f>
        <v>1039.3600000000001</v>
      </c>
      <c r="AZ12" s="169">
        <v>1218</v>
      </c>
      <c r="BA12" s="170">
        <f>AZ12*$E12</f>
        <v>779.52</v>
      </c>
      <c r="BB12" s="169">
        <v>2674</v>
      </c>
      <c r="BC12" s="170">
        <f>BB12*$E12</f>
        <v>1711.3600000000001</v>
      </c>
      <c r="BD12" s="169">
        <v>1372</v>
      </c>
      <c r="BE12" s="170">
        <f>BD12*$E12</f>
        <v>878.08</v>
      </c>
      <c r="BF12" s="171">
        <f>SUM(AH12,AJ12,AL12,AN12,AP12,AR12,AT12,AV12,AX12,AZ12,BB12,BD12)</f>
        <v>17066</v>
      </c>
      <c r="BG12" s="170">
        <f>SUM(AI12,AK12,AM12,AO12,AQ12,AS12,AU12,AW12,AY12,BA12,BC12,BE12)</f>
        <v>10922.240000000002</v>
      </c>
      <c r="BH12" s="96">
        <v>1288</v>
      </c>
      <c r="BI12" s="97">
        <f t="shared" si="44"/>
        <v>824.32</v>
      </c>
      <c r="BJ12" s="98">
        <v>1190</v>
      </c>
      <c r="BK12" s="97">
        <f t="shared" si="44"/>
        <v>761.6</v>
      </c>
      <c r="BL12" s="99"/>
      <c r="BM12" s="100">
        <f>BL12*$E12</f>
        <v>0</v>
      </c>
      <c r="BN12" s="99"/>
      <c r="BO12" s="100">
        <f>BN12*$E12</f>
        <v>0</v>
      </c>
      <c r="BP12" s="99"/>
      <c r="BQ12" s="100">
        <f>BP12*$E12</f>
        <v>0</v>
      </c>
      <c r="BR12" s="99"/>
      <c r="BS12" s="100">
        <f>BR12*$E12</f>
        <v>0</v>
      </c>
      <c r="BT12" s="99"/>
      <c r="BU12" s="100">
        <f>BT12*$E12</f>
        <v>0</v>
      </c>
      <c r="BV12" s="99"/>
      <c r="BW12" s="100">
        <f>BV12*$E12</f>
        <v>0</v>
      </c>
      <c r="BX12" s="99"/>
      <c r="BY12" s="100">
        <f>BX12*$E12</f>
        <v>0</v>
      </c>
      <c r="BZ12" s="99"/>
      <c r="CA12" s="100">
        <f>BZ12*$E12</f>
        <v>0</v>
      </c>
      <c r="CB12" s="99"/>
      <c r="CC12" s="100">
        <f>CB12*$E12</f>
        <v>0</v>
      </c>
      <c r="CD12" s="99"/>
      <c r="CE12" s="100">
        <f>CD12*$E12</f>
        <v>0</v>
      </c>
      <c r="CF12" s="101">
        <f>SUM(BH12,BJ12,BL12,BN12,BP12,BR12,BT12,BV12,BX12,BZ12,CB12,CD12)</f>
        <v>2478</v>
      </c>
      <c r="CG12" s="100">
        <f>SUM(BI12,BK12,BM12,BO12,BQ12,BS12,BU12,BW12,BY12,CA12,CC12,CE12)</f>
        <v>1585.92</v>
      </c>
    </row>
    <row r="13" spans="1:85" s="172" customFormat="1" ht="19.899999999999999" customHeight="1" x14ac:dyDescent="0.25">
      <c r="A13" s="94">
        <v>9</v>
      </c>
      <c r="B13" s="95" t="s">
        <v>84</v>
      </c>
      <c r="C13" s="95" t="s">
        <v>74</v>
      </c>
      <c r="D13" s="94">
        <f t="shared" si="18"/>
        <v>19</v>
      </c>
      <c r="E13" s="94">
        <v>0.64</v>
      </c>
      <c r="F13" s="94" t="s">
        <v>75</v>
      </c>
      <c r="G13" s="94">
        <v>1250</v>
      </c>
      <c r="H13" s="94"/>
      <c r="I13" s="143">
        <f t="shared" si="19"/>
        <v>0</v>
      </c>
      <c r="J13" s="94"/>
      <c r="K13" s="143">
        <f t="shared" si="20"/>
        <v>0</v>
      </c>
      <c r="L13" s="94"/>
      <c r="M13" s="143">
        <f t="shared" si="21"/>
        <v>0</v>
      </c>
      <c r="N13" s="94"/>
      <c r="O13" s="143">
        <f t="shared" si="22"/>
        <v>0</v>
      </c>
      <c r="P13" s="94"/>
      <c r="Q13" s="143">
        <f t="shared" si="23"/>
        <v>0</v>
      </c>
      <c r="R13" s="94"/>
      <c r="S13" s="143">
        <f t="shared" si="24"/>
        <v>0</v>
      </c>
      <c r="T13" s="94"/>
      <c r="U13" s="143">
        <f t="shared" si="25"/>
        <v>0</v>
      </c>
      <c r="V13" s="94"/>
      <c r="W13" s="143">
        <f t="shared" si="26"/>
        <v>0</v>
      </c>
      <c r="X13" s="94"/>
      <c r="Y13" s="143">
        <f t="shared" si="27"/>
        <v>0</v>
      </c>
      <c r="Z13" s="94"/>
      <c r="AA13" s="143">
        <f t="shared" si="28"/>
        <v>0</v>
      </c>
      <c r="AB13" s="94"/>
      <c r="AC13" s="143">
        <f t="shared" si="29"/>
        <v>0</v>
      </c>
      <c r="AD13" s="94"/>
      <c r="AE13" s="143">
        <f t="shared" si="30"/>
        <v>0</v>
      </c>
      <c r="AF13" s="171">
        <f t="shared" ref="AF13" si="56">SUM(H13,J13,L13,N13,P13,R13,T13,V13,X13,Z13,AB13,AD13)</f>
        <v>0</v>
      </c>
      <c r="AG13" s="170">
        <f t="shared" ref="AG13" si="57">SUM(I13,K13,M13,O13,Q13,S13,U13,W13,Y13,AA13,AC13,AE13)</f>
        <v>0</v>
      </c>
      <c r="AH13" s="142"/>
      <c r="AI13" s="143">
        <f t="shared" si="33"/>
        <v>0</v>
      </c>
      <c r="AJ13" s="144"/>
      <c r="AK13" s="143">
        <f t="shared" si="33"/>
        <v>0</v>
      </c>
      <c r="AL13" s="169"/>
      <c r="AM13" s="170">
        <f t="shared" si="34"/>
        <v>0</v>
      </c>
      <c r="AN13" s="169"/>
      <c r="AO13" s="170">
        <f t="shared" si="35"/>
        <v>0</v>
      </c>
      <c r="AP13" s="169"/>
      <c r="AQ13" s="170">
        <f t="shared" si="36"/>
        <v>0</v>
      </c>
      <c r="AR13" s="169"/>
      <c r="AS13" s="170">
        <f t="shared" si="37"/>
        <v>0</v>
      </c>
      <c r="AT13" s="169"/>
      <c r="AU13" s="170">
        <f t="shared" si="38"/>
        <v>0</v>
      </c>
      <c r="AV13" s="169"/>
      <c r="AW13" s="170">
        <f t="shared" si="39"/>
        <v>0</v>
      </c>
      <c r="AX13" s="169"/>
      <c r="AY13" s="170">
        <f t="shared" si="40"/>
        <v>0</v>
      </c>
      <c r="AZ13" s="169"/>
      <c r="BA13" s="170">
        <f t="shared" si="41"/>
        <v>0</v>
      </c>
      <c r="BB13" s="169"/>
      <c r="BC13" s="170">
        <f t="shared" si="42"/>
        <v>0</v>
      </c>
      <c r="BD13" s="169"/>
      <c r="BE13" s="170">
        <f t="shared" si="43"/>
        <v>0</v>
      </c>
      <c r="BF13" s="171">
        <f t="shared" si="15"/>
        <v>0</v>
      </c>
      <c r="BG13" s="170">
        <f t="shared" si="15"/>
        <v>0</v>
      </c>
      <c r="BH13" s="99"/>
      <c r="BI13" s="100">
        <f t="shared" si="44"/>
        <v>0</v>
      </c>
      <c r="BJ13" s="99"/>
      <c r="BK13" s="100">
        <f t="shared" si="44"/>
        <v>0</v>
      </c>
      <c r="BL13" s="99"/>
      <c r="BM13" s="100">
        <f t="shared" ref="BM13" si="58">BL13*$E13</f>
        <v>0</v>
      </c>
      <c r="BN13" s="99"/>
      <c r="BO13" s="100">
        <f t="shared" ref="BO13" si="59">BN13*$E13</f>
        <v>0</v>
      </c>
      <c r="BP13" s="99"/>
      <c r="BQ13" s="100">
        <f t="shared" ref="BQ13" si="60">BP13*$E13</f>
        <v>0</v>
      </c>
      <c r="BR13" s="99"/>
      <c r="BS13" s="100">
        <f t="shared" ref="BS13" si="61">BR13*$E13</f>
        <v>0</v>
      </c>
      <c r="BT13" s="99"/>
      <c r="BU13" s="100">
        <f t="shared" ref="BU13" si="62">BT13*$E13</f>
        <v>0</v>
      </c>
      <c r="BV13" s="99"/>
      <c r="BW13" s="100">
        <f t="shared" ref="BW13" si="63">BV13*$E13</f>
        <v>0</v>
      </c>
      <c r="BX13" s="99"/>
      <c r="BY13" s="100">
        <f t="shared" ref="BY13" si="64">BX13*$E13</f>
        <v>0</v>
      </c>
      <c r="BZ13" s="99"/>
      <c r="CA13" s="100">
        <f t="shared" ref="CA13" si="65">BZ13*$E13</f>
        <v>0</v>
      </c>
      <c r="CB13" s="99"/>
      <c r="CC13" s="100">
        <f t="shared" ref="CC13" si="66">CB13*$E13</f>
        <v>0</v>
      </c>
      <c r="CD13" s="99"/>
      <c r="CE13" s="100">
        <f t="shared" ref="CE13" si="67">CD13*$E13</f>
        <v>0</v>
      </c>
      <c r="CF13" s="101">
        <f t="shared" ref="CF13:CG13" si="68">SUM(BH13,BJ13,BL13,BN13,BP13,BR13,BT13,BV13,BX13,BZ13,CB13,CD13)</f>
        <v>0</v>
      </c>
      <c r="CG13" s="100">
        <f t="shared" si="68"/>
        <v>0</v>
      </c>
    </row>
    <row r="14" spans="1:85" s="172" customFormat="1" ht="19.899999999999999" customHeight="1" x14ac:dyDescent="0.25">
      <c r="A14" s="94">
        <v>10</v>
      </c>
      <c r="B14" s="95" t="s">
        <v>86</v>
      </c>
      <c r="C14" s="95" t="s">
        <v>74</v>
      </c>
      <c r="D14" s="94">
        <f t="shared" si="18"/>
        <v>19</v>
      </c>
      <c r="E14" s="94">
        <v>0.64</v>
      </c>
      <c r="F14" s="94" t="s">
        <v>85</v>
      </c>
      <c r="G14" s="94"/>
      <c r="H14" s="94"/>
      <c r="I14" s="170">
        <f>H14*$E14</f>
        <v>0</v>
      </c>
      <c r="J14" s="94"/>
      <c r="K14" s="170">
        <f>J14*$E14</f>
        <v>0</v>
      </c>
      <c r="L14" s="94"/>
      <c r="M14" s="170">
        <f>L14*$E14</f>
        <v>0</v>
      </c>
      <c r="N14" s="94"/>
      <c r="O14" s="170">
        <f>N14*$E14</f>
        <v>0</v>
      </c>
      <c r="P14" s="94"/>
      <c r="Q14" s="170">
        <f>P14*$E14</f>
        <v>0</v>
      </c>
      <c r="R14" s="94"/>
      <c r="S14" s="170">
        <f>R14*$E14</f>
        <v>0</v>
      </c>
      <c r="T14" s="94"/>
      <c r="U14" s="170">
        <f>T14*$E14</f>
        <v>0</v>
      </c>
      <c r="V14" s="94"/>
      <c r="W14" s="170">
        <f>V14*$E14</f>
        <v>0</v>
      </c>
      <c r="X14" s="94"/>
      <c r="Y14" s="170">
        <f>X14*$E14</f>
        <v>0</v>
      </c>
      <c r="Z14" s="94"/>
      <c r="AA14" s="170">
        <f>Z14*$E14</f>
        <v>0</v>
      </c>
      <c r="AB14" s="94"/>
      <c r="AC14" s="170">
        <f>AB14*$E14</f>
        <v>0</v>
      </c>
      <c r="AD14" s="94"/>
      <c r="AE14" s="170">
        <f>AD14*$E14</f>
        <v>0</v>
      </c>
      <c r="AF14" s="171">
        <f>SUM(H14,J14,L14,N14,P14,R14,T14,V14,X14,Z14,AB14,AD14)</f>
        <v>0</v>
      </c>
      <c r="AG14" s="170">
        <f>SUM(I14,K14,M14,O14,Q14,S14,U14,W14,Y14,AA14,AC14,AE14)</f>
        <v>0</v>
      </c>
      <c r="AH14" s="169"/>
      <c r="AI14" s="170">
        <f>AH14*$E14</f>
        <v>0</v>
      </c>
      <c r="AJ14" s="169"/>
      <c r="AK14" s="170">
        <f>AJ14*$E14</f>
        <v>0</v>
      </c>
      <c r="AL14" s="169"/>
      <c r="AM14" s="170">
        <f>AL14*$E14</f>
        <v>0</v>
      </c>
      <c r="AN14" s="169"/>
      <c r="AO14" s="170">
        <f>AN14*$E14</f>
        <v>0</v>
      </c>
      <c r="AP14" s="169"/>
      <c r="AQ14" s="170">
        <f>AP14*$E14</f>
        <v>0</v>
      </c>
      <c r="AR14" s="169"/>
      <c r="AS14" s="170">
        <f>AR14*$E14</f>
        <v>0</v>
      </c>
      <c r="AT14" s="169"/>
      <c r="AU14" s="170">
        <f>AT14*$E14</f>
        <v>0</v>
      </c>
      <c r="AV14" s="169"/>
      <c r="AW14" s="170">
        <f>AV14*$E14</f>
        <v>0</v>
      </c>
      <c r="AX14" s="169"/>
      <c r="AY14" s="170">
        <f>AX14*$E14</f>
        <v>0</v>
      </c>
      <c r="AZ14" s="169"/>
      <c r="BA14" s="170">
        <f>AZ14*$E14</f>
        <v>0</v>
      </c>
      <c r="BB14" s="169"/>
      <c r="BC14" s="170">
        <f>BB14*$E14</f>
        <v>0</v>
      </c>
      <c r="BD14" s="169"/>
      <c r="BE14" s="170">
        <f>BD14*$E14</f>
        <v>0</v>
      </c>
      <c r="BF14" s="171">
        <f>SUM(AH14,AJ14,AL14,AN14,AP14,AR14,AT14,AV14,AX14,AZ14,BB14,BD14)</f>
        <v>0</v>
      </c>
      <c r="BG14" s="170">
        <f>SUM(AI14,AK14,AM14,AO14,AQ14,AS14,AU14,AW14,AY14,BA14,BC14,BE14)</f>
        <v>0</v>
      </c>
      <c r="BH14" s="99"/>
      <c r="BI14" s="100">
        <f>BH14*$E14</f>
        <v>0</v>
      </c>
      <c r="BJ14" s="99"/>
      <c r="BK14" s="100">
        <f>BJ14*$E14</f>
        <v>0</v>
      </c>
      <c r="BL14" s="99"/>
      <c r="BM14" s="100">
        <f>BL14*$E14</f>
        <v>0</v>
      </c>
      <c r="BN14" s="99"/>
      <c r="BO14" s="100">
        <f>BN14*$E14</f>
        <v>0</v>
      </c>
      <c r="BP14" s="99"/>
      <c r="BQ14" s="100">
        <f>BP14*$E14</f>
        <v>0</v>
      </c>
      <c r="BR14" s="99"/>
      <c r="BS14" s="100">
        <f>BR14*$E14</f>
        <v>0</v>
      </c>
      <c r="BT14" s="99"/>
      <c r="BU14" s="100">
        <f>BT14*$E14</f>
        <v>0</v>
      </c>
      <c r="BV14" s="99"/>
      <c r="BW14" s="100">
        <f>BV14*$E14</f>
        <v>0</v>
      </c>
      <c r="BX14" s="99"/>
      <c r="BY14" s="100">
        <f>BX14*$E14</f>
        <v>0</v>
      </c>
      <c r="BZ14" s="99"/>
      <c r="CA14" s="100">
        <f>BZ14*$E14</f>
        <v>0</v>
      </c>
      <c r="CB14" s="99"/>
      <c r="CC14" s="100">
        <f>CB14*$E14</f>
        <v>0</v>
      </c>
      <c r="CD14" s="99"/>
      <c r="CE14" s="100">
        <f>CD14*$E14</f>
        <v>0</v>
      </c>
      <c r="CF14" s="101">
        <f>SUM(BH14,BJ14,BL14,BN14,BP14,BR14,BT14,BV14,BX14,BZ14,CB14,CD14)</f>
        <v>0</v>
      </c>
      <c r="CG14" s="100">
        <f>SUM(BI14,BK14,BM14,BO14,BQ14,BS14,BU14,BW14,BY14,CA14,CC14,CE14)</f>
        <v>0</v>
      </c>
    </row>
    <row r="15" spans="1:85" s="172" customFormat="1" ht="19.899999999999999" customHeight="1" x14ac:dyDescent="0.25">
      <c r="A15" s="94"/>
      <c r="B15" s="95"/>
      <c r="C15" s="95"/>
      <c r="D15" s="94"/>
      <c r="E15" s="94"/>
      <c r="F15" s="94"/>
      <c r="G15" s="94"/>
      <c r="H15" s="94"/>
      <c r="I15" s="170"/>
      <c r="J15" s="94"/>
      <c r="K15" s="170"/>
      <c r="L15" s="94"/>
      <c r="M15" s="170"/>
      <c r="N15" s="94"/>
      <c r="O15" s="170"/>
      <c r="P15" s="94"/>
      <c r="Q15" s="170"/>
      <c r="R15" s="94"/>
      <c r="S15" s="170"/>
      <c r="T15" s="94"/>
      <c r="U15" s="170"/>
      <c r="V15" s="94"/>
      <c r="W15" s="170"/>
      <c r="X15" s="94"/>
      <c r="Y15" s="170"/>
      <c r="Z15" s="94"/>
      <c r="AA15" s="170"/>
      <c r="AB15" s="94"/>
      <c r="AC15" s="170"/>
      <c r="AD15" s="94"/>
      <c r="AE15" s="170"/>
      <c r="AF15" s="171"/>
      <c r="AG15" s="170"/>
      <c r="AH15" s="169"/>
      <c r="AI15" s="170"/>
      <c r="AJ15" s="169"/>
      <c r="AK15" s="170"/>
      <c r="AL15" s="169"/>
      <c r="AM15" s="170"/>
      <c r="AN15" s="169"/>
      <c r="AO15" s="170"/>
      <c r="AP15" s="169"/>
      <c r="AQ15" s="170"/>
      <c r="AR15" s="169"/>
      <c r="AS15" s="170"/>
      <c r="AT15" s="169"/>
      <c r="AU15" s="170"/>
      <c r="AV15" s="169"/>
      <c r="AW15" s="170"/>
      <c r="AX15" s="169"/>
      <c r="AY15" s="170"/>
      <c r="AZ15" s="169"/>
      <c r="BA15" s="170"/>
      <c r="BB15" s="169"/>
      <c r="BC15" s="170"/>
      <c r="BD15" s="169"/>
      <c r="BE15" s="170"/>
      <c r="BF15" s="171"/>
      <c r="BG15" s="170"/>
      <c r="BH15" s="99"/>
      <c r="BI15" s="100"/>
      <c r="BJ15" s="99"/>
      <c r="BK15" s="100"/>
      <c r="BL15" s="99"/>
      <c r="BM15" s="100"/>
      <c r="BN15" s="99"/>
      <c r="BO15" s="100"/>
      <c r="BP15" s="99"/>
      <c r="BQ15" s="100"/>
      <c r="BR15" s="99"/>
      <c r="BS15" s="100"/>
      <c r="BT15" s="99"/>
      <c r="BU15" s="100"/>
      <c r="BV15" s="99"/>
      <c r="BW15" s="100"/>
      <c r="BX15" s="99"/>
      <c r="BY15" s="100"/>
      <c r="BZ15" s="99"/>
      <c r="CA15" s="100"/>
      <c r="CB15" s="99"/>
      <c r="CC15" s="100"/>
      <c r="CD15" s="99"/>
      <c r="CE15" s="100"/>
      <c r="CF15" s="101"/>
      <c r="CG15" s="100"/>
    </row>
    <row r="16" spans="1:85" s="172" customFormat="1" ht="19.899999999999999" customHeight="1" x14ac:dyDescent="0.25">
      <c r="A16" s="94">
        <v>11</v>
      </c>
      <c r="B16" s="95" t="s">
        <v>87</v>
      </c>
      <c r="C16" s="95" t="s">
        <v>77</v>
      </c>
      <c r="D16" s="94">
        <f t="shared" ref="D16:D24" si="69">RANK(BF16,$BF$4:$BF$147)</f>
        <v>8</v>
      </c>
      <c r="E16" s="94">
        <v>1</v>
      </c>
      <c r="F16" s="94" t="s">
        <v>75</v>
      </c>
      <c r="G16" s="94">
        <v>1500</v>
      </c>
      <c r="H16" s="94"/>
      <c r="I16" s="170">
        <f t="shared" si="19"/>
        <v>0</v>
      </c>
      <c r="J16" s="94"/>
      <c r="K16" s="170">
        <f t="shared" si="20"/>
        <v>0</v>
      </c>
      <c r="L16" s="94"/>
      <c r="M16" s="170">
        <f t="shared" si="21"/>
        <v>0</v>
      </c>
      <c r="N16" s="94"/>
      <c r="O16" s="170">
        <f t="shared" si="22"/>
        <v>0</v>
      </c>
      <c r="P16" s="94"/>
      <c r="Q16" s="170">
        <f t="shared" si="23"/>
        <v>0</v>
      </c>
      <c r="R16" s="94"/>
      <c r="S16" s="170">
        <f t="shared" si="24"/>
        <v>0</v>
      </c>
      <c r="T16" s="94"/>
      <c r="U16" s="170">
        <f t="shared" si="25"/>
        <v>0</v>
      </c>
      <c r="V16" s="94"/>
      <c r="W16" s="170">
        <f t="shared" si="26"/>
        <v>0</v>
      </c>
      <c r="X16" s="94"/>
      <c r="Y16" s="170">
        <f t="shared" si="27"/>
        <v>0</v>
      </c>
      <c r="Z16" s="94"/>
      <c r="AA16" s="170">
        <f t="shared" si="28"/>
        <v>0</v>
      </c>
      <c r="AB16" s="94"/>
      <c r="AC16" s="170">
        <f t="shared" si="29"/>
        <v>0</v>
      </c>
      <c r="AD16" s="94"/>
      <c r="AE16" s="170">
        <f t="shared" si="30"/>
        <v>0</v>
      </c>
      <c r="AF16" s="171">
        <f t="shared" ref="AF16:AF24" si="70">SUM(H16,J16,L16,N16,P16,R16,T16,V16,X16,Z16,AB16,AD16)</f>
        <v>0</v>
      </c>
      <c r="AG16" s="170">
        <f t="shared" ref="AG16:AG24" si="71">SUM(I16,K16,M16,O16,Q16,S16,U16,W16,Y16,AA16,AC16,AE16)</f>
        <v>0</v>
      </c>
      <c r="AH16" s="169"/>
      <c r="AI16" s="170">
        <f t="shared" si="33"/>
        <v>0</v>
      </c>
      <c r="AJ16" s="169"/>
      <c r="AK16" s="170">
        <f t="shared" si="34"/>
        <v>0</v>
      </c>
      <c r="AL16" s="169"/>
      <c r="AM16" s="170">
        <f t="shared" si="34"/>
        <v>0</v>
      </c>
      <c r="AN16" s="169"/>
      <c r="AO16" s="170">
        <f t="shared" si="35"/>
        <v>0</v>
      </c>
      <c r="AP16" s="169"/>
      <c r="AQ16" s="170">
        <f t="shared" si="36"/>
        <v>0</v>
      </c>
      <c r="AR16" s="169">
        <v>536</v>
      </c>
      <c r="AS16" s="170">
        <f t="shared" si="37"/>
        <v>536</v>
      </c>
      <c r="AT16" s="169">
        <v>669</v>
      </c>
      <c r="AU16" s="170">
        <f t="shared" si="38"/>
        <v>669</v>
      </c>
      <c r="AV16" s="169">
        <v>648</v>
      </c>
      <c r="AW16" s="170">
        <f t="shared" si="39"/>
        <v>648</v>
      </c>
      <c r="AX16" s="169">
        <v>504</v>
      </c>
      <c r="AY16" s="170">
        <f t="shared" si="40"/>
        <v>504</v>
      </c>
      <c r="AZ16" s="169">
        <v>228</v>
      </c>
      <c r="BA16" s="170">
        <f t="shared" si="41"/>
        <v>228</v>
      </c>
      <c r="BB16" s="169">
        <v>108</v>
      </c>
      <c r="BC16" s="170">
        <f t="shared" si="42"/>
        <v>108</v>
      </c>
      <c r="BD16" s="169">
        <v>156</v>
      </c>
      <c r="BE16" s="170">
        <f t="shared" si="43"/>
        <v>156</v>
      </c>
      <c r="BF16" s="171">
        <f t="shared" si="15"/>
        <v>2849</v>
      </c>
      <c r="BG16" s="170">
        <f t="shared" si="15"/>
        <v>2849</v>
      </c>
      <c r="BH16" s="99">
        <v>240</v>
      </c>
      <c r="BI16" s="100">
        <f t="shared" ref="BI16:BI22" si="72">BH16*$E16</f>
        <v>240</v>
      </c>
      <c r="BJ16" s="99">
        <v>22</v>
      </c>
      <c r="BK16" s="100">
        <f t="shared" ref="BK16:BK24" si="73">BJ16*$E16</f>
        <v>22</v>
      </c>
      <c r="BL16" s="99"/>
      <c r="BM16" s="100">
        <f t="shared" ref="BM16:BM24" si="74">BL16*$E16</f>
        <v>0</v>
      </c>
      <c r="BN16" s="99"/>
      <c r="BO16" s="100">
        <f t="shared" ref="BO16:BO24" si="75">BN16*$E16</f>
        <v>0</v>
      </c>
      <c r="BP16" s="99"/>
      <c r="BQ16" s="100">
        <f t="shared" ref="BQ16:BQ24" si="76">BP16*$E16</f>
        <v>0</v>
      </c>
      <c r="BR16" s="99"/>
      <c r="BS16" s="100">
        <f t="shared" ref="BS16:BS24" si="77">BR16*$E16</f>
        <v>0</v>
      </c>
      <c r="BT16" s="99"/>
      <c r="BU16" s="100">
        <f t="shared" ref="BU16:BU24" si="78">BT16*$E16</f>
        <v>0</v>
      </c>
      <c r="BV16" s="99"/>
      <c r="BW16" s="100">
        <f t="shared" ref="BW16:BW24" si="79">BV16*$E16</f>
        <v>0</v>
      </c>
      <c r="BX16" s="99"/>
      <c r="BY16" s="100">
        <f t="shared" ref="BY16:BY24" si="80">BX16*$E16</f>
        <v>0</v>
      </c>
      <c r="BZ16" s="99"/>
      <c r="CA16" s="100">
        <f t="shared" ref="CA16:CA24" si="81">BZ16*$E16</f>
        <v>0</v>
      </c>
      <c r="CB16" s="99"/>
      <c r="CC16" s="100">
        <f t="shared" ref="CC16:CC24" si="82">CB16*$E16</f>
        <v>0</v>
      </c>
      <c r="CD16" s="99"/>
      <c r="CE16" s="100">
        <f t="shared" ref="CE16:CE24" si="83">CD16*$E16</f>
        <v>0</v>
      </c>
      <c r="CF16" s="101">
        <f t="shared" ref="CF16:CG24" si="84">SUM(BH16,BJ16,BL16,BN16,BP16,BR16,BT16,BV16,BX16,BZ16,CB16,CD16)</f>
        <v>262</v>
      </c>
      <c r="CG16" s="100">
        <f t="shared" si="84"/>
        <v>262</v>
      </c>
    </row>
    <row r="17" spans="1:85" s="172" customFormat="1" ht="19.899999999999999" customHeight="1" x14ac:dyDescent="0.25">
      <c r="A17" s="94">
        <v>12</v>
      </c>
      <c r="B17" s="95" t="s">
        <v>88</v>
      </c>
      <c r="C17" s="95" t="s">
        <v>77</v>
      </c>
      <c r="D17" s="94">
        <f t="shared" si="69"/>
        <v>19</v>
      </c>
      <c r="E17" s="94">
        <v>1</v>
      </c>
      <c r="F17" s="94" t="s">
        <v>75</v>
      </c>
      <c r="G17" s="103">
        <v>1930</v>
      </c>
      <c r="H17" s="103"/>
      <c r="I17" s="170">
        <f t="shared" si="19"/>
        <v>0</v>
      </c>
      <c r="J17" s="103"/>
      <c r="K17" s="170">
        <f t="shared" si="20"/>
        <v>0</v>
      </c>
      <c r="L17" s="103"/>
      <c r="M17" s="170">
        <f t="shared" si="21"/>
        <v>0</v>
      </c>
      <c r="N17" s="103"/>
      <c r="O17" s="170">
        <f t="shared" si="22"/>
        <v>0</v>
      </c>
      <c r="P17" s="103"/>
      <c r="Q17" s="170">
        <f t="shared" si="23"/>
        <v>0</v>
      </c>
      <c r="R17" s="103"/>
      <c r="S17" s="170">
        <f t="shared" si="24"/>
        <v>0</v>
      </c>
      <c r="T17" s="103"/>
      <c r="U17" s="170">
        <f t="shared" si="25"/>
        <v>0</v>
      </c>
      <c r="V17" s="103"/>
      <c r="W17" s="170">
        <f t="shared" si="26"/>
        <v>0</v>
      </c>
      <c r="X17" s="103"/>
      <c r="Y17" s="170">
        <f t="shared" si="27"/>
        <v>0</v>
      </c>
      <c r="Z17" s="103"/>
      <c r="AA17" s="170">
        <f t="shared" si="28"/>
        <v>0</v>
      </c>
      <c r="AB17" s="103"/>
      <c r="AC17" s="170">
        <f t="shared" si="29"/>
        <v>0</v>
      </c>
      <c r="AD17" s="103"/>
      <c r="AE17" s="170">
        <f t="shared" si="30"/>
        <v>0</v>
      </c>
      <c r="AF17" s="171"/>
      <c r="AG17" s="170">
        <f t="shared" si="71"/>
        <v>0</v>
      </c>
      <c r="AH17" s="169"/>
      <c r="AI17" s="170">
        <f t="shared" si="33"/>
        <v>0</v>
      </c>
      <c r="AJ17" s="169"/>
      <c r="AK17" s="170">
        <f t="shared" si="34"/>
        <v>0</v>
      </c>
      <c r="AL17" s="169"/>
      <c r="AM17" s="170">
        <f t="shared" si="34"/>
        <v>0</v>
      </c>
      <c r="AN17" s="169"/>
      <c r="AO17" s="170">
        <f t="shared" si="35"/>
        <v>0</v>
      </c>
      <c r="AP17" s="169"/>
      <c r="AQ17" s="170">
        <f t="shared" si="36"/>
        <v>0</v>
      </c>
      <c r="AR17" s="169"/>
      <c r="AS17" s="170">
        <f t="shared" si="37"/>
        <v>0</v>
      </c>
      <c r="AT17" s="169"/>
      <c r="AU17" s="170">
        <f t="shared" si="38"/>
        <v>0</v>
      </c>
      <c r="AV17" s="169"/>
      <c r="AW17" s="170">
        <f t="shared" si="39"/>
        <v>0</v>
      </c>
      <c r="AX17" s="169"/>
      <c r="AY17" s="170">
        <f t="shared" si="40"/>
        <v>0</v>
      </c>
      <c r="AZ17" s="169"/>
      <c r="BA17" s="170">
        <f t="shared" si="41"/>
        <v>0</v>
      </c>
      <c r="BB17" s="169"/>
      <c r="BC17" s="170">
        <f t="shared" si="42"/>
        <v>0</v>
      </c>
      <c r="BD17" s="169"/>
      <c r="BE17" s="170">
        <f t="shared" si="43"/>
        <v>0</v>
      </c>
      <c r="BF17" s="171">
        <f t="shared" si="15"/>
        <v>0</v>
      </c>
      <c r="BG17" s="170">
        <f t="shared" si="15"/>
        <v>0</v>
      </c>
      <c r="BH17" s="99"/>
      <c r="BI17" s="100">
        <f t="shared" si="72"/>
        <v>0</v>
      </c>
      <c r="BJ17" s="99"/>
      <c r="BK17" s="100">
        <f t="shared" si="73"/>
        <v>0</v>
      </c>
      <c r="BL17" s="99"/>
      <c r="BM17" s="100">
        <f t="shared" si="74"/>
        <v>0</v>
      </c>
      <c r="BN17" s="99"/>
      <c r="BO17" s="100">
        <f t="shared" si="75"/>
        <v>0</v>
      </c>
      <c r="BP17" s="99"/>
      <c r="BQ17" s="100">
        <f t="shared" si="76"/>
        <v>0</v>
      </c>
      <c r="BR17" s="99"/>
      <c r="BS17" s="100">
        <f t="shared" si="77"/>
        <v>0</v>
      </c>
      <c r="BT17" s="99"/>
      <c r="BU17" s="100">
        <f t="shared" si="78"/>
        <v>0</v>
      </c>
      <c r="BV17" s="99"/>
      <c r="BW17" s="100">
        <f t="shared" si="79"/>
        <v>0</v>
      </c>
      <c r="BX17" s="99"/>
      <c r="BY17" s="100">
        <f t="shared" si="80"/>
        <v>0</v>
      </c>
      <c r="BZ17" s="99"/>
      <c r="CA17" s="100">
        <f t="shared" si="81"/>
        <v>0</v>
      </c>
      <c r="CB17" s="99"/>
      <c r="CC17" s="100">
        <f t="shared" si="82"/>
        <v>0</v>
      </c>
      <c r="CD17" s="99"/>
      <c r="CE17" s="100">
        <f t="shared" si="83"/>
        <v>0</v>
      </c>
      <c r="CF17" s="101">
        <f t="shared" si="84"/>
        <v>0</v>
      </c>
      <c r="CG17" s="100">
        <f t="shared" si="84"/>
        <v>0</v>
      </c>
    </row>
    <row r="18" spans="1:85" s="172" customFormat="1" ht="19.899999999999999" customHeight="1" x14ac:dyDescent="0.25">
      <c r="A18" s="94">
        <v>13</v>
      </c>
      <c r="B18" s="95" t="s">
        <v>89</v>
      </c>
      <c r="C18" s="95" t="s">
        <v>77</v>
      </c>
      <c r="D18" s="94">
        <f t="shared" si="69"/>
        <v>19</v>
      </c>
      <c r="E18" s="94">
        <v>0.6</v>
      </c>
      <c r="F18" s="94" t="s">
        <v>75</v>
      </c>
      <c r="G18" s="94">
        <v>1060</v>
      </c>
      <c r="H18" s="94"/>
      <c r="I18" s="170">
        <f t="shared" si="19"/>
        <v>0</v>
      </c>
      <c r="J18" s="94"/>
      <c r="K18" s="170">
        <f t="shared" si="20"/>
        <v>0</v>
      </c>
      <c r="L18" s="94"/>
      <c r="M18" s="170">
        <f t="shared" si="21"/>
        <v>0</v>
      </c>
      <c r="N18" s="94"/>
      <c r="O18" s="170">
        <f t="shared" si="22"/>
        <v>0</v>
      </c>
      <c r="P18" s="94"/>
      <c r="Q18" s="170">
        <f t="shared" si="23"/>
        <v>0</v>
      </c>
      <c r="R18" s="94"/>
      <c r="S18" s="170">
        <f t="shared" si="24"/>
        <v>0</v>
      </c>
      <c r="T18" s="94"/>
      <c r="U18" s="170">
        <f t="shared" si="25"/>
        <v>0</v>
      </c>
      <c r="V18" s="94"/>
      <c r="W18" s="170">
        <f t="shared" si="26"/>
        <v>0</v>
      </c>
      <c r="X18" s="94"/>
      <c r="Y18" s="170">
        <f t="shared" si="27"/>
        <v>0</v>
      </c>
      <c r="Z18" s="94"/>
      <c r="AA18" s="170">
        <f t="shared" si="28"/>
        <v>0</v>
      </c>
      <c r="AB18" s="94"/>
      <c r="AC18" s="170">
        <f t="shared" si="29"/>
        <v>0</v>
      </c>
      <c r="AD18" s="94"/>
      <c r="AE18" s="170">
        <f t="shared" si="30"/>
        <v>0</v>
      </c>
      <c r="AF18" s="171">
        <f t="shared" si="70"/>
        <v>0</v>
      </c>
      <c r="AG18" s="170">
        <f t="shared" si="71"/>
        <v>0</v>
      </c>
      <c r="AH18" s="169"/>
      <c r="AI18" s="170">
        <f t="shared" si="33"/>
        <v>0</v>
      </c>
      <c r="AJ18" s="169"/>
      <c r="AK18" s="170">
        <f t="shared" si="34"/>
        <v>0</v>
      </c>
      <c r="AL18" s="169"/>
      <c r="AM18" s="170">
        <f t="shared" si="34"/>
        <v>0</v>
      </c>
      <c r="AN18" s="169"/>
      <c r="AO18" s="170">
        <f t="shared" si="35"/>
        <v>0</v>
      </c>
      <c r="AP18" s="169"/>
      <c r="AQ18" s="170">
        <f t="shared" si="36"/>
        <v>0</v>
      </c>
      <c r="AR18" s="169"/>
      <c r="AS18" s="170">
        <f t="shared" si="37"/>
        <v>0</v>
      </c>
      <c r="AT18" s="169"/>
      <c r="AU18" s="170">
        <f t="shared" si="38"/>
        <v>0</v>
      </c>
      <c r="AV18" s="169"/>
      <c r="AW18" s="170">
        <f t="shared" si="39"/>
        <v>0</v>
      </c>
      <c r="AX18" s="169"/>
      <c r="AY18" s="170">
        <f t="shared" si="40"/>
        <v>0</v>
      </c>
      <c r="AZ18" s="169"/>
      <c r="BA18" s="170">
        <f t="shared" si="41"/>
        <v>0</v>
      </c>
      <c r="BB18" s="169"/>
      <c r="BC18" s="170">
        <f t="shared" si="42"/>
        <v>0</v>
      </c>
      <c r="BD18" s="169"/>
      <c r="BE18" s="170">
        <f t="shared" si="43"/>
        <v>0</v>
      </c>
      <c r="BF18" s="171">
        <f t="shared" si="15"/>
        <v>0</v>
      </c>
      <c r="BG18" s="170">
        <f t="shared" si="15"/>
        <v>0</v>
      </c>
      <c r="BH18" s="99"/>
      <c r="BI18" s="100">
        <f t="shared" si="72"/>
        <v>0</v>
      </c>
      <c r="BJ18" s="99"/>
      <c r="BK18" s="100">
        <f t="shared" si="73"/>
        <v>0</v>
      </c>
      <c r="BL18" s="99"/>
      <c r="BM18" s="100">
        <f t="shared" si="74"/>
        <v>0</v>
      </c>
      <c r="BN18" s="99"/>
      <c r="BO18" s="100">
        <f t="shared" si="75"/>
        <v>0</v>
      </c>
      <c r="BP18" s="99"/>
      <c r="BQ18" s="100">
        <f t="shared" si="76"/>
        <v>0</v>
      </c>
      <c r="BR18" s="99"/>
      <c r="BS18" s="100">
        <f t="shared" si="77"/>
        <v>0</v>
      </c>
      <c r="BT18" s="99"/>
      <c r="BU18" s="100">
        <f t="shared" si="78"/>
        <v>0</v>
      </c>
      <c r="BV18" s="99"/>
      <c r="BW18" s="100">
        <f t="shared" si="79"/>
        <v>0</v>
      </c>
      <c r="BX18" s="99"/>
      <c r="BY18" s="100">
        <f t="shared" si="80"/>
        <v>0</v>
      </c>
      <c r="BZ18" s="99"/>
      <c r="CA18" s="100">
        <f t="shared" si="81"/>
        <v>0</v>
      </c>
      <c r="CB18" s="99"/>
      <c r="CC18" s="100">
        <f t="shared" si="82"/>
        <v>0</v>
      </c>
      <c r="CD18" s="99"/>
      <c r="CE18" s="100">
        <f t="shared" si="83"/>
        <v>0</v>
      </c>
      <c r="CF18" s="101">
        <f t="shared" si="84"/>
        <v>0</v>
      </c>
      <c r="CG18" s="100">
        <f t="shared" si="84"/>
        <v>0</v>
      </c>
    </row>
    <row r="19" spans="1:85" s="172" customFormat="1" ht="19.899999999999999" customHeight="1" x14ac:dyDescent="0.25">
      <c r="A19" s="94">
        <v>14</v>
      </c>
      <c r="B19" s="95" t="s">
        <v>90</v>
      </c>
      <c r="C19" s="95" t="s">
        <v>77</v>
      </c>
      <c r="D19" s="94">
        <f t="shared" si="69"/>
        <v>19</v>
      </c>
      <c r="E19" s="94">
        <v>0.6</v>
      </c>
      <c r="F19" s="94" t="s">
        <v>75</v>
      </c>
      <c r="G19" s="94">
        <v>1310</v>
      </c>
      <c r="H19" s="94"/>
      <c r="I19" s="170">
        <f t="shared" si="19"/>
        <v>0</v>
      </c>
      <c r="J19" s="94"/>
      <c r="K19" s="170">
        <f t="shared" si="20"/>
        <v>0</v>
      </c>
      <c r="L19" s="94"/>
      <c r="M19" s="170">
        <f t="shared" si="21"/>
        <v>0</v>
      </c>
      <c r="N19" s="94"/>
      <c r="O19" s="170">
        <f t="shared" si="22"/>
        <v>0</v>
      </c>
      <c r="P19" s="94"/>
      <c r="Q19" s="170">
        <f t="shared" si="23"/>
        <v>0</v>
      </c>
      <c r="R19" s="94"/>
      <c r="S19" s="170">
        <f t="shared" si="24"/>
        <v>0</v>
      </c>
      <c r="T19" s="94"/>
      <c r="U19" s="170">
        <f t="shared" si="25"/>
        <v>0</v>
      </c>
      <c r="V19" s="94"/>
      <c r="W19" s="170">
        <f t="shared" si="26"/>
        <v>0</v>
      </c>
      <c r="X19" s="94"/>
      <c r="Y19" s="170">
        <f t="shared" si="27"/>
        <v>0</v>
      </c>
      <c r="Z19" s="94"/>
      <c r="AA19" s="170">
        <f t="shared" si="28"/>
        <v>0</v>
      </c>
      <c r="AB19" s="94"/>
      <c r="AC19" s="170">
        <f t="shared" si="29"/>
        <v>0</v>
      </c>
      <c r="AD19" s="94"/>
      <c r="AE19" s="170">
        <f t="shared" si="30"/>
        <v>0</v>
      </c>
      <c r="AF19" s="171">
        <f t="shared" si="70"/>
        <v>0</v>
      </c>
      <c r="AG19" s="170">
        <f t="shared" si="71"/>
        <v>0</v>
      </c>
      <c r="AH19" s="169"/>
      <c r="AI19" s="170">
        <f t="shared" si="33"/>
        <v>0</v>
      </c>
      <c r="AJ19" s="169"/>
      <c r="AK19" s="170">
        <f t="shared" si="34"/>
        <v>0</v>
      </c>
      <c r="AL19" s="169"/>
      <c r="AM19" s="170">
        <f t="shared" si="34"/>
        <v>0</v>
      </c>
      <c r="AN19" s="169"/>
      <c r="AO19" s="170">
        <f t="shared" si="35"/>
        <v>0</v>
      </c>
      <c r="AP19" s="169"/>
      <c r="AQ19" s="170">
        <f t="shared" si="36"/>
        <v>0</v>
      </c>
      <c r="AR19" s="169"/>
      <c r="AS19" s="170">
        <f t="shared" si="37"/>
        <v>0</v>
      </c>
      <c r="AT19" s="169"/>
      <c r="AU19" s="170">
        <f t="shared" si="38"/>
        <v>0</v>
      </c>
      <c r="AV19" s="169"/>
      <c r="AW19" s="170">
        <f t="shared" si="39"/>
        <v>0</v>
      </c>
      <c r="AX19" s="169"/>
      <c r="AY19" s="170">
        <f t="shared" si="40"/>
        <v>0</v>
      </c>
      <c r="AZ19" s="169"/>
      <c r="BA19" s="170">
        <f t="shared" si="41"/>
        <v>0</v>
      </c>
      <c r="BB19" s="169"/>
      <c r="BC19" s="170">
        <f t="shared" si="42"/>
        <v>0</v>
      </c>
      <c r="BD19" s="169"/>
      <c r="BE19" s="170">
        <f t="shared" si="43"/>
        <v>0</v>
      </c>
      <c r="BF19" s="171">
        <f t="shared" si="15"/>
        <v>0</v>
      </c>
      <c r="BG19" s="170">
        <f t="shared" si="15"/>
        <v>0</v>
      </c>
      <c r="BH19" s="99"/>
      <c r="BI19" s="100">
        <f t="shared" si="72"/>
        <v>0</v>
      </c>
      <c r="BJ19" s="99"/>
      <c r="BK19" s="100">
        <f t="shared" si="73"/>
        <v>0</v>
      </c>
      <c r="BL19" s="99"/>
      <c r="BM19" s="100">
        <f t="shared" si="74"/>
        <v>0</v>
      </c>
      <c r="BN19" s="99"/>
      <c r="BO19" s="100">
        <f t="shared" si="75"/>
        <v>0</v>
      </c>
      <c r="BP19" s="99"/>
      <c r="BQ19" s="100">
        <f t="shared" si="76"/>
        <v>0</v>
      </c>
      <c r="BR19" s="99"/>
      <c r="BS19" s="100">
        <f t="shared" si="77"/>
        <v>0</v>
      </c>
      <c r="BT19" s="99"/>
      <c r="BU19" s="100">
        <f t="shared" si="78"/>
        <v>0</v>
      </c>
      <c r="BV19" s="99"/>
      <c r="BW19" s="100">
        <f t="shared" si="79"/>
        <v>0</v>
      </c>
      <c r="BX19" s="99"/>
      <c r="BY19" s="100">
        <f t="shared" si="80"/>
        <v>0</v>
      </c>
      <c r="BZ19" s="99"/>
      <c r="CA19" s="100">
        <f t="shared" si="81"/>
        <v>0</v>
      </c>
      <c r="CB19" s="99"/>
      <c r="CC19" s="100">
        <f t="shared" si="82"/>
        <v>0</v>
      </c>
      <c r="CD19" s="99"/>
      <c r="CE19" s="100">
        <f t="shared" si="83"/>
        <v>0</v>
      </c>
      <c r="CF19" s="101">
        <f t="shared" si="84"/>
        <v>0</v>
      </c>
      <c r="CG19" s="100">
        <f t="shared" si="84"/>
        <v>0</v>
      </c>
    </row>
    <row r="20" spans="1:85" s="172" customFormat="1" ht="19.899999999999999" customHeight="1" x14ac:dyDescent="0.25">
      <c r="A20" s="94">
        <v>15</v>
      </c>
      <c r="B20" s="95" t="s">
        <v>91</v>
      </c>
      <c r="C20" s="95" t="s">
        <v>77</v>
      </c>
      <c r="D20" s="94">
        <f t="shared" si="69"/>
        <v>19</v>
      </c>
      <c r="E20" s="94">
        <v>0.35</v>
      </c>
      <c r="F20" s="94" t="s">
        <v>81</v>
      </c>
      <c r="G20" s="94">
        <v>730</v>
      </c>
      <c r="H20" s="94"/>
      <c r="I20" s="170">
        <f t="shared" si="19"/>
        <v>0</v>
      </c>
      <c r="J20" s="94"/>
      <c r="K20" s="170">
        <f t="shared" si="20"/>
        <v>0</v>
      </c>
      <c r="L20" s="94"/>
      <c r="M20" s="170">
        <f t="shared" si="21"/>
        <v>0</v>
      </c>
      <c r="N20" s="94"/>
      <c r="O20" s="170">
        <f t="shared" si="22"/>
        <v>0</v>
      </c>
      <c r="P20" s="94"/>
      <c r="Q20" s="170">
        <f t="shared" si="23"/>
        <v>0</v>
      </c>
      <c r="R20" s="94"/>
      <c r="S20" s="170">
        <f t="shared" si="24"/>
        <v>0</v>
      </c>
      <c r="T20" s="94"/>
      <c r="U20" s="170">
        <f t="shared" si="25"/>
        <v>0</v>
      </c>
      <c r="V20" s="94"/>
      <c r="W20" s="170">
        <f t="shared" si="26"/>
        <v>0</v>
      </c>
      <c r="X20" s="94"/>
      <c r="Y20" s="170">
        <f t="shared" si="27"/>
        <v>0</v>
      </c>
      <c r="Z20" s="94"/>
      <c r="AA20" s="170">
        <f t="shared" si="28"/>
        <v>0</v>
      </c>
      <c r="AB20" s="94"/>
      <c r="AC20" s="170">
        <f t="shared" si="29"/>
        <v>0</v>
      </c>
      <c r="AD20" s="94"/>
      <c r="AE20" s="170">
        <f t="shared" si="30"/>
        <v>0</v>
      </c>
      <c r="AF20" s="171">
        <f t="shared" si="70"/>
        <v>0</v>
      </c>
      <c r="AG20" s="170">
        <f t="shared" si="71"/>
        <v>0</v>
      </c>
      <c r="AH20" s="169"/>
      <c r="AI20" s="170">
        <f t="shared" si="33"/>
        <v>0</v>
      </c>
      <c r="AJ20" s="169"/>
      <c r="AK20" s="170">
        <f t="shared" si="34"/>
        <v>0</v>
      </c>
      <c r="AL20" s="169"/>
      <c r="AM20" s="170">
        <f t="shared" si="34"/>
        <v>0</v>
      </c>
      <c r="AN20" s="169"/>
      <c r="AO20" s="170">
        <f t="shared" si="35"/>
        <v>0</v>
      </c>
      <c r="AP20" s="169"/>
      <c r="AQ20" s="170">
        <f t="shared" si="36"/>
        <v>0</v>
      </c>
      <c r="AR20" s="169"/>
      <c r="AS20" s="170">
        <f t="shared" si="37"/>
        <v>0</v>
      </c>
      <c r="AT20" s="169"/>
      <c r="AU20" s="170">
        <f t="shared" si="38"/>
        <v>0</v>
      </c>
      <c r="AV20" s="169"/>
      <c r="AW20" s="170">
        <f t="shared" si="39"/>
        <v>0</v>
      </c>
      <c r="AX20" s="169"/>
      <c r="AY20" s="170">
        <f t="shared" si="40"/>
        <v>0</v>
      </c>
      <c r="AZ20" s="169"/>
      <c r="BA20" s="170">
        <f t="shared" si="41"/>
        <v>0</v>
      </c>
      <c r="BB20" s="169"/>
      <c r="BC20" s="170">
        <f t="shared" si="42"/>
        <v>0</v>
      </c>
      <c r="BD20" s="169"/>
      <c r="BE20" s="170">
        <f t="shared" si="43"/>
        <v>0</v>
      </c>
      <c r="BF20" s="171">
        <f t="shared" si="15"/>
        <v>0</v>
      </c>
      <c r="BG20" s="170">
        <f t="shared" si="15"/>
        <v>0</v>
      </c>
      <c r="BH20" s="99"/>
      <c r="BI20" s="100">
        <f t="shared" si="72"/>
        <v>0</v>
      </c>
      <c r="BJ20" s="99"/>
      <c r="BK20" s="100">
        <f t="shared" si="73"/>
        <v>0</v>
      </c>
      <c r="BL20" s="99"/>
      <c r="BM20" s="100">
        <f t="shared" si="74"/>
        <v>0</v>
      </c>
      <c r="BN20" s="99"/>
      <c r="BO20" s="100">
        <f t="shared" si="75"/>
        <v>0</v>
      </c>
      <c r="BP20" s="99"/>
      <c r="BQ20" s="100">
        <f t="shared" si="76"/>
        <v>0</v>
      </c>
      <c r="BR20" s="99"/>
      <c r="BS20" s="100">
        <f t="shared" si="77"/>
        <v>0</v>
      </c>
      <c r="BT20" s="99"/>
      <c r="BU20" s="100">
        <f t="shared" si="78"/>
        <v>0</v>
      </c>
      <c r="BV20" s="99"/>
      <c r="BW20" s="100">
        <f t="shared" si="79"/>
        <v>0</v>
      </c>
      <c r="BX20" s="99"/>
      <c r="BY20" s="100">
        <f t="shared" si="80"/>
        <v>0</v>
      </c>
      <c r="BZ20" s="99"/>
      <c r="CA20" s="100">
        <f t="shared" si="81"/>
        <v>0</v>
      </c>
      <c r="CB20" s="99"/>
      <c r="CC20" s="100">
        <f t="shared" si="82"/>
        <v>0</v>
      </c>
      <c r="CD20" s="99"/>
      <c r="CE20" s="100">
        <f t="shared" si="83"/>
        <v>0</v>
      </c>
      <c r="CF20" s="101">
        <f t="shared" si="84"/>
        <v>0</v>
      </c>
      <c r="CG20" s="100">
        <f t="shared" si="84"/>
        <v>0</v>
      </c>
    </row>
    <row r="21" spans="1:85" s="172" customFormat="1" ht="19.899999999999999" customHeight="1" x14ac:dyDescent="0.25">
      <c r="A21" s="94">
        <v>16</v>
      </c>
      <c r="B21" s="95" t="s">
        <v>92</v>
      </c>
      <c r="C21" s="95" t="s">
        <v>77</v>
      </c>
      <c r="D21" s="94">
        <f t="shared" si="69"/>
        <v>19</v>
      </c>
      <c r="E21" s="94">
        <v>0.35</v>
      </c>
      <c r="F21" s="94" t="s">
        <v>81</v>
      </c>
      <c r="G21" s="94">
        <v>900</v>
      </c>
      <c r="H21" s="94"/>
      <c r="I21" s="170">
        <f t="shared" si="19"/>
        <v>0</v>
      </c>
      <c r="J21" s="94"/>
      <c r="K21" s="170">
        <f t="shared" si="20"/>
        <v>0</v>
      </c>
      <c r="L21" s="94"/>
      <c r="M21" s="170">
        <f t="shared" si="21"/>
        <v>0</v>
      </c>
      <c r="N21" s="94"/>
      <c r="O21" s="170">
        <f t="shared" si="22"/>
        <v>0</v>
      </c>
      <c r="P21" s="94"/>
      <c r="Q21" s="170">
        <f t="shared" si="23"/>
        <v>0</v>
      </c>
      <c r="R21" s="94"/>
      <c r="S21" s="170">
        <f t="shared" si="24"/>
        <v>0</v>
      </c>
      <c r="T21" s="94"/>
      <c r="U21" s="170">
        <f t="shared" si="25"/>
        <v>0</v>
      </c>
      <c r="V21" s="94"/>
      <c r="W21" s="170">
        <f t="shared" si="26"/>
        <v>0</v>
      </c>
      <c r="X21" s="94"/>
      <c r="Y21" s="170">
        <f t="shared" si="27"/>
        <v>0</v>
      </c>
      <c r="Z21" s="94"/>
      <c r="AA21" s="170">
        <f t="shared" si="28"/>
        <v>0</v>
      </c>
      <c r="AB21" s="94"/>
      <c r="AC21" s="170">
        <f t="shared" si="29"/>
        <v>0</v>
      </c>
      <c r="AD21" s="94"/>
      <c r="AE21" s="170">
        <f t="shared" si="30"/>
        <v>0</v>
      </c>
      <c r="AF21" s="171">
        <f t="shared" si="70"/>
        <v>0</v>
      </c>
      <c r="AG21" s="170">
        <f t="shared" si="71"/>
        <v>0</v>
      </c>
      <c r="AH21" s="169"/>
      <c r="AI21" s="170">
        <f t="shared" si="33"/>
        <v>0</v>
      </c>
      <c r="AJ21" s="169"/>
      <c r="AK21" s="170">
        <f t="shared" si="34"/>
        <v>0</v>
      </c>
      <c r="AL21" s="169"/>
      <c r="AM21" s="170">
        <f t="shared" si="34"/>
        <v>0</v>
      </c>
      <c r="AN21" s="169"/>
      <c r="AO21" s="170">
        <f t="shared" si="35"/>
        <v>0</v>
      </c>
      <c r="AP21" s="169"/>
      <c r="AQ21" s="170">
        <f t="shared" si="36"/>
        <v>0</v>
      </c>
      <c r="AR21" s="169"/>
      <c r="AS21" s="170">
        <f t="shared" si="37"/>
        <v>0</v>
      </c>
      <c r="AT21" s="169"/>
      <c r="AU21" s="170">
        <f t="shared" si="38"/>
        <v>0</v>
      </c>
      <c r="AV21" s="169"/>
      <c r="AW21" s="170">
        <f t="shared" si="39"/>
        <v>0</v>
      </c>
      <c r="AX21" s="169"/>
      <c r="AY21" s="170">
        <f t="shared" si="40"/>
        <v>0</v>
      </c>
      <c r="AZ21" s="169"/>
      <c r="BA21" s="170">
        <f t="shared" si="41"/>
        <v>0</v>
      </c>
      <c r="BB21" s="169"/>
      <c r="BC21" s="170">
        <f t="shared" si="42"/>
        <v>0</v>
      </c>
      <c r="BD21" s="169"/>
      <c r="BE21" s="170">
        <f t="shared" si="43"/>
        <v>0</v>
      </c>
      <c r="BF21" s="171">
        <f t="shared" ref="BF21:BG90" si="85">SUM(AH21,AJ21,AL21,AN21,AP21,AR21,AT21,AV21,AX21,AZ21,BB21,BD21)</f>
        <v>0</v>
      </c>
      <c r="BG21" s="170">
        <f t="shared" si="85"/>
        <v>0</v>
      </c>
      <c r="BH21" s="99"/>
      <c r="BI21" s="100">
        <f t="shared" si="72"/>
        <v>0</v>
      </c>
      <c r="BJ21" s="99"/>
      <c r="BK21" s="100">
        <f t="shared" si="73"/>
        <v>0</v>
      </c>
      <c r="BL21" s="99"/>
      <c r="BM21" s="100">
        <f t="shared" si="74"/>
        <v>0</v>
      </c>
      <c r="BN21" s="99"/>
      <c r="BO21" s="100">
        <f t="shared" si="75"/>
        <v>0</v>
      </c>
      <c r="BP21" s="99"/>
      <c r="BQ21" s="100">
        <f t="shared" si="76"/>
        <v>0</v>
      </c>
      <c r="BR21" s="99"/>
      <c r="BS21" s="100">
        <f t="shared" si="77"/>
        <v>0</v>
      </c>
      <c r="BT21" s="99"/>
      <c r="BU21" s="100">
        <f t="shared" si="78"/>
        <v>0</v>
      </c>
      <c r="BV21" s="99"/>
      <c r="BW21" s="100">
        <f t="shared" si="79"/>
        <v>0</v>
      </c>
      <c r="BX21" s="99"/>
      <c r="BY21" s="100">
        <f t="shared" si="80"/>
        <v>0</v>
      </c>
      <c r="BZ21" s="99"/>
      <c r="CA21" s="100">
        <f t="shared" si="81"/>
        <v>0</v>
      </c>
      <c r="CB21" s="99"/>
      <c r="CC21" s="100">
        <f t="shared" si="82"/>
        <v>0</v>
      </c>
      <c r="CD21" s="99"/>
      <c r="CE21" s="100">
        <f t="shared" si="83"/>
        <v>0</v>
      </c>
      <c r="CF21" s="101">
        <f t="shared" si="84"/>
        <v>0</v>
      </c>
      <c r="CG21" s="100">
        <f t="shared" si="84"/>
        <v>0</v>
      </c>
    </row>
    <row r="22" spans="1:85" s="172" customFormat="1" ht="19.899999999999999" customHeight="1" x14ac:dyDescent="0.25">
      <c r="A22" s="94">
        <v>17</v>
      </c>
      <c r="B22" s="95" t="s">
        <v>93</v>
      </c>
      <c r="C22" s="95" t="s">
        <v>74</v>
      </c>
      <c r="D22" s="94">
        <f t="shared" si="69"/>
        <v>19</v>
      </c>
      <c r="E22" s="94">
        <v>0.64</v>
      </c>
      <c r="F22" s="94" t="s">
        <v>85</v>
      </c>
      <c r="G22" s="94">
        <v>1350</v>
      </c>
      <c r="H22" s="94"/>
      <c r="I22" s="170">
        <f t="shared" si="19"/>
        <v>0</v>
      </c>
      <c r="J22" s="94"/>
      <c r="K22" s="170">
        <f t="shared" si="20"/>
        <v>0</v>
      </c>
      <c r="L22" s="94"/>
      <c r="M22" s="170">
        <f t="shared" si="21"/>
        <v>0</v>
      </c>
      <c r="N22" s="94"/>
      <c r="O22" s="170">
        <f t="shared" si="22"/>
        <v>0</v>
      </c>
      <c r="P22" s="94"/>
      <c r="Q22" s="170">
        <f t="shared" si="23"/>
        <v>0</v>
      </c>
      <c r="R22" s="94"/>
      <c r="S22" s="170">
        <f t="shared" si="24"/>
        <v>0</v>
      </c>
      <c r="T22" s="94"/>
      <c r="U22" s="170">
        <f t="shared" si="25"/>
        <v>0</v>
      </c>
      <c r="V22" s="94"/>
      <c r="W22" s="170">
        <f t="shared" si="26"/>
        <v>0</v>
      </c>
      <c r="X22" s="94"/>
      <c r="Y22" s="170">
        <f t="shared" si="27"/>
        <v>0</v>
      </c>
      <c r="Z22" s="94"/>
      <c r="AA22" s="170">
        <f t="shared" si="28"/>
        <v>0</v>
      </c>
      <c r="AB22" s="94"/>
      <c r="AC22" s="170">
        <f t="shared" si="29"/>
        <v>0</v>
      </c>
      <c r="AD22" s="94"/>
      <c r="AE22" s="170">
        <f t="shared" si="30"/>
        <v>0</v>
      </c>
      <c r="AF22" s="171">
        <f t="shared" si="70"/>
        <v>0</v>
      </c>
      <c r="AG22" s="170">
        <f t="shared" si="71"/>
        <v>0</v>
      </c>
      <c r="AH22" s="169"/>
      <c r="AI22" s="170">
        <f t="shared" si="33"/>
        <v>0</v>
      </c>
      <c r="AJ22" s="169"/>
      <c r="AK22" s="170">
        <f t="shared" si="34"/>
        <v>0</v>
      </c>
      <c r="AL22" s="169"/>
      <c r="AM22" s="170">
        <f t="shared" si="34"/>
        <v>0</v>
      </c>
      <c r="AN22" s="169"/>
      <c r="AO22" s="170">
        <f t="shared" si="35"/>
        <v>0</v>
      </c>
      <c r="AP22" s="169"/>
      <c r="AQ22" s="170">
        <f t="shared" si="36"/>
        <v>0</v>
      </c>
      <c r="AR22" s="169"/>
      <c r="AS22" s="170">
        <f t="shared" si="37"/>
        <v>0</v>
      </c>
      <c r="AT22" s="169"/>
      <c r="AU22" s="170">
        <f t="shared" si="38"/>
        <v>0</v>
      </c>
      <c r="AV22" s="169"/>
      <c r="AW22" s="170">
        <f t="shared" si="39"/>
        <v>0</v>
      </c>
      <c r="AX22" s="169"/>
      <c r="AY22" s="170">
        <f t="shared" si="40"/>
        <v>0</v>
      </c>
      <c r="AZ22" s="169"/>
      <c r="BA22" s="170">
        <f t="shared" si="41"/>
        <v>0</v>
      </c>
      <c r="BB22" s="169"/>
      <c r="BC22" s="170">
        <f t="shared" si="42"/>
        <v>0</v>
      </c>
      <c r="BD22" s="169"/>
      <c r="BE22" s="170">
        <f t="shared" si="43"/>
        <v>0</v>
      </c>
      <c r="BF22" s="171">
        <f t="shared" si="85"/>
        <v>0</v>
      </c>
      <c r="BG22" s="170">
        <f t="shared" si="85"/>
        <v>0</v>
      </c>
      <c r="BH22" s="99"/>
      <c r="BI22" s="100">
        <f t="shared" si="72"/>
        <v>0</v>
      </c>
      <c r="BJ22" s="99"/>
      <c r="BK22" s="100">
        <f t="shared" si="73"/>
        <v>0</v>
      </c>
      <c r="BL22" s="99"/>
      <c r="BM22" s="100">
        <f t="shared" si="74"/>
        <v>0</v>
      </c>
      <c r="BN22" s="99"/>
      <c r="BO22" s="100">
        <f t="shared" si="75"/>
        <v>0</v>
      </c>
      <c r="BP22" s="99"/>
      <c r="BQ22" s="100">
        <f t="shared" si="76"/>
        <v>0</v>
      </c>
      <c r="BR22" s="99"/>
      <c r="BS22" s="100">
        <f t="shared" si="77"/>
        <v>0</v>
      </c>
      <c r="BT22" s="99"/>
      <c r="BU22" s="100">
        <f t="shared" si="78"/>
        <v>0</v>
      </c>
      <c r="BV22" s="99"/>
      <c r="BW22" s="100">
        <f t="shared" si="79"/>
        <v>0</v>
      </c>
      <c r="BX22" s="99"/>
      <c r="BY22" s="100">
        <f t="shared" si="80"/>
        <v>0</v>
      </c>
      <c r="BZ22" s="99"/>
      <c r="CA22" s="100">
        <f t="shared" si="81"/>
        <v>0</v>
      </c>
      <c r="CB22" s="99"/>
      <c r="CC22" s="100">
        <f t="shared" si="82"/>
        <v>0</v>
      </c>
      <c r="CD22" s="99"/>
      <c r="CE22" s="100">
        <f t="shared" si="83"/>
        <v>0</v>
      </c>
      <c r="CF22" s="101">
        <f t="shared" si="84"/>
        <v>0</v>
      </c>
      <c r="CG22" s="100">
        <f t="shared" si="84"/>
        <v>0</v>
      </c>
    </row>
    <row r="23" spans="1:85" s="172" customFormat="1" ht="19.899999999999999" customHeight="1" x14ac:dyDescent="0.25">
      <c r="A23" s="94">
        <v>18</v>
      </c>
      <c r="B23" s="95" t="s">
        <v>94</v>
      </c>
      <c r="C23" s="95" t="s">
        <v>74</v>
      </c>
      <c r="D23" s="94">
        <f t="shared" si="69"/>
        <v>19</v>
      </c>
      <c r="E23" s="94">
        <v>0.64</v>
      </c>
      <c r="F23" s="94" t="s">
        <v>85</v>
      </c>
      <c r="G23" s="94"/>
      <c r="H23" s="94"/>
      <c r="I23" s="170">
        <f>H23*$E23</f>
        <v>0</v>
      </c>
      <c r="J23" s="94"/>
      <c r="K23" s="170">
        <f>J23*$E23</f>
        <v>0</v>
      </c>
      <c r="L23" s="94"/>
      <c r="M23" s="170">
        <f>L23*$E23</f>
        <v>0</v>
      </c>
      <c r="N23" s="94"/>
      <c r="O23" s="170">
        <f>N23*$E23</f>
        <v>0</v>
      </c>
      <c r="P23" s="94"/>
      <c r="Q23" s="170">
        <f>P23*$E23</f>
        <v>0</v>
      </c>
      <c r="R23" s="94"/>
      <c r="S23" s="170">
        <f>R23*$E23</f>
        <v>0</v>
      </c>
      <c r="T23" s="94"/>
      <c r="U23" s="170">
        <f>T23*$E23</f>
        <v>0</v>
      </c>
      <c r="V23" s="94"/>
      <c r="W23" s="170">
        <f>V23*$E23</f>
        <v>0</v>
      </c>
      <c r="X23" s="94"/>
      <c r="Y23" s="170">
        <f>X23*$E23</f>
        <v>0</v>
      </c>
      <c r="Z23" s="94"/>
      <c r="AA23" s="170">
        <f>Z23*$E23</f>
        <v>0</v>
      </c>
      <c r="AB23" s="94"/>
      <c r="AC23" s="170">
        <f>AB23*$E23</f>
        <v>0</v>
      </c>
      <c r="AD23" s="94"/>
      <c r="AE23" s="170">
        <f>AD23*$E23</f>
        <v>0</v>
      </c>
      <c r="AF23" s="171">
        <f t="shared" si="70"/>
        <v>0</v>
      </c>
      <c r="AG23" s="170">
        <f t="shared" si="71"/>
        <v>0</v>
      </c>
      <c r="AH23" s="169"/>
      <c r="AI23" s="170">
        <f>AH23*$E23</f>
        <v>0</v>
      </c>
      <c r="AJ23" s="169"/>
      <c r="AK23" s="170">
        <f t="shared" si="34"/>
        <v>0</v>
      </c>
      <c r="AL23" s="169"/>
      <c r="AM23" s="170">
        <f t="shared" si="34"/>
        <v>0</v>
      </c>
      <c r="AN23" s="169"/>
      <c r="AO23" s="170">
        <f t="shared" si="35"/>
        <v>0</v>
      </c>
      <c r="AP23" s="169"/>
      <c r="AQ23" s="170">
        <f t="shared" si="36"/>
        <v>0</v>
      </c>
      <c r="AR23" s="169"/>
      <c r="AS23" s="170">
        <f t="shared" si="37"/>
        <v>0</v>
      </c>
      <c r="AT23" s="169"/>
      <c r="AU23" s="170">
        <f t="shared" si="38"/>
        <v>0</v>
      </c>
      <c r="AV23" s="169"/>
      <c r="AW23" s="170">
        <f t="shared" si="39"/>
        <v>0</v>
      </c>
      <c r="AX23" s="169"/>
      <c r="AY23" s="170">
        <f t="shared" si="40"/>
        <v>0</v>
      </c>
      <c r="AZ23" s="169"/>
      <c r="BA23" s="170">
        <f t="shared" si="41"/>
        <v>0</v>
      </c>
      <c r="BB23" s="169"/>
      <c r="BC23" s="170">
        <f t="shared" si="42"/>
        <v>0</v>
      </c>
      <c r="BD23" s="169"/>
      <c r="BE23" s="170">
        <f t="shared" si="43"/>
        <v>0</v>
      </c>
      <c r="BF23" s="171">
        <f t="shared" si="85"/>
        <v>0</v>
      </c>
      <c r="BG23" s="170">
        <f t="shared" si="85"/>
        <v>0</v>
      </c>
      <c r="BH23" s="99"/>
      <c r="BI23" s="100">
        <f>BH23*$E23</f>
        <v>0</v>
      </c>
      <c r="BJ23" s="99"/>
      <c r="BK23" s="100">
        <f t="shared" si="73"/>
        <v>0</v>
      </c>
      <c r="BL23" s="99"/>
      <c r="BM23" s="100">
        <f t="shared" si="74"/>
        <v>0</v>
      </c>
      <c r="BN23" s="99"/>
      <c r="BO23" s="100">
        <f t="shared" si="75"/>
        <v>0</v>
      </c>
      <c r="BP23" s="99"/>
      <c r="BQ23" s="100">
        <f t="shared" si="76"/>
        <v>0</v>
      </c>
      <c r="BR23" s="99"/>
      <c r="BS23" s="100">
        <f t="shared" si="77"/>
        <v>0</v>
      </c>
      <c r="BT23" s="99"/>
      <c r="BU23" s="100">
        <f t="shared" si="78"/>
        <v>0</v>
      </c>
      <c r="BV23" s="99"/>
      <c r="BW23" s="100">
        <f t="shared" si="79"/>
        <v>0</v>
      </c>
      <c r="BX23" s="99"/>
      <c r="BY23" s="100">
        <f t="shared" si="80"/>
        <v>0</v>
      </c>
      <c r="BZ23" s="99"/>
      <c r="CA23" s="100">
        <f t="shared" si="81"/>
        <v>0</v>
      </c>
      <c r="CB23" s="99"/>
      <c r="CC23" s="100">
        <f t="shared" si="82"/>
        <v>0</v>
      </c>
      <c r="CD23" s="99"/>
      <c r="CE23" s="100">
        <f t="shared" si="83"/>
        <v>0</v>
      </c>
      <c r="CF23" s="101">
        <f t="shared" si="84"/>
        <v>0</v>
      </c>
      <c r="CG23" s="100">
        <f t="shared" si="84"/>
        <v>0</v>
      </c>
    </row>
    <row r="24" spans="1:85" s="172" customFormat="1" ht="19.899999999999999" customHeight="1" x14ac:dyDescent="0.25">
      <c r="A24" s="94">
        <v>19</v>
      </c>
      <c r="B24" s="95" t="s">
        <v>95</v>
      </c>
      <c r="C24" s="95" t="s">
        <v>74</v>
      </c>
      <c r="D24" s="94">
        <f t="shared" si="69"/>
        <v>19</v>
      </c>
      <c r="E24" s="94">
        <v>0.64</v>
      </c>
      <c r="F24" s="94" t="s">
        <v>85</v>
      </c>
      <c r="G24" s="94"/>
      <c r="H24" s="94"/>
      <c r="I24" s="170">
        <f t="shared" si="19"/>
        <v>0</v>
      </c>
      <c r="J24" s="94"/>
      <c r="K24" s="170">
        <f t="shared" si="20"/>
        <v>0</v>
      </c>
      <c r="L24" s="94"/>
      <c r="M24" s="170">
        <f t="shared" si="21"/>
        <v>0</v>
      </c>
      <c r="N24" s="94"/>
      <c r="O24" s="170">
        <f t="shared" si="22"/>
        <v>0</v>
      </c>
      <c r="P24" s="94"/>
      <c r="Q24" s="170">
        <f t="shared" si="23"/>
        <v>0</v>
      </c>
      <c r="R24" s="94"/>
      <c r="S24" s="170">
        <f t="shared" si="24"/>
        <v>0</v>
      </c>
      <c r="T24" s="94"/>
      <c r="U24" s="170">
        <f t="shared" si="25"/>
        <v>0</v>
      </c>
      <c r="V24" s="94"/>
      <c r="W24" s="170">
        <f t="shared" si="26"/>
        <v>0</v>
      </c>
      <c r="X24" s="94"/>
      <c r="Y24" s="170">
        <f t="shared" si="27"/>
        <v>0</v>
      </c>
      <c r="Z24" s="94"/>
      <c r="AA24" s="170">
        <f t="shared" si="28"/>
        <v>0</v>
      </c>
      <c r="AB24" s="94"/>
      <c r="AC24" s="170">
        <f t="shared" si="29"/>
        <v>0</v>
      </c>
      <c r="AD24" s="94"/>
      <c r="AE24" s="170">
        <f t="shared" si="30"/>
        <v>0</v>
      </c>
      <c r="AF24" s="171">
        <f t="shared" si="70"/>
        <v>0</v>
      </c>
      <c r="AG24" s="170">
        <f t="shared" si="71"/>
        <v>0</v>
      </c>
      <c r="AH24" s="169"/>
      <c r="AI24" s="170">
        <f t="shared" si="33"/>
        <v>0</v>
      </c>
      <c r="AJ24" s="169"/>
      <c r="AK24" s="170">
        <f t="shared" si="34"/>
        <v>0</v>
      </c>
      <c r="AL24" s="169"/>
      <c r="AM24" s="170">
        <f t="shared" si="34"/>
        <v>0</v>
      </c>
      <c r="AN24" s="169"/>
      <c r="AO24" s="170">
        <f t="shared" si="35"/>
        <v>0</v>
      </c>
      <c r="AP24" s="169"/>
      <c r="AQ24" s="170">
        <f t="shared" si="36"/>
        <v>0</v>
      </c>
      <c r="AR24" s="169"/>
      <c r="AS24" s="170">
        <f t="shared" si="37"/>
        <v>0</v>
      </c>
      <c r="AT24" s="169"/>
      <c r="AU24" s="170">
        <f t="shared" si="38"/>
        <v>0</v>
      </c>
      <c r="AV24" s="169"/>
      <c r="AW24" s="170">
        <f t="shared" si="39"/>
        <v>0</v>
      </c>
      <c r="AX24" s="169"/>
      <c r="AY24" s="170">
        <f t="shared" si="40"/>
        <v>0</v>
      </c>
      <c r="AZ24" s="169"/>
      <c r="BA24" s="170">
        <f t="shared" si="41"/>
        <v>0</v>
      </c>
      <c r="BB24" s="169"/>
      <c r="BC24" s="170">
        <f t="shared" si="42"/>
        <v>0</v>
      </c>
      <c r="BD24" s="169"/>
      <c r="BE24" s="170">
        <f t="shared" si="43"/>
        <v>0</v>
      </c>
      <c r="BF24" s="171">
        <f t="shared" si="85"/>
        <v>0</v>
      </c>
      <c r="BG24" s="170">
        <f t="shared" si="85"/>
        <v>0</v>
      </c>
      <c r="BH24" s="99"/>
      <c r="BI24" s="100">
        <f t="shared" ref="BI24" si="86">BH24*$E24</f>
        <v>0</v>
      </c>
      <c r="BJ24" s="99"/>
      <c r="BK24" s="100">
        <f t="shared" si="73"/>
        <v>0</v>
      </c>
      <c r="BL24" s="99"/>
      <c r="BM24" s="100">
        <f t="shared" si="74"/>
        <v>0</v>
      </c>
      <c r="BN24" s="99"/>
      <c r="BO24" s="100">
        <f t="shared" si="75"/>
        <v>0</v>
      </c>
      <c r="BP24" s="99"/>
      <c r="BQ24" s="100">
        <f t="shared" si="76"/>
        <v>0</v>
      </c>
      <c r="BR24" s="99"/>
      <c r="BS24" s="100">
        <f t="shared" si="77"/>
        <v>0</v>
      </c>
      <c r="BT24" s="99"/>
      <c r="BU24" s="100">
        <f t="shared" si="78"/>
        <v>0</v>
      </c>
      <c r="BV24" s="99"/>
      <c r="BW24" s="100">
        <f t="shared" si="79"/>
        <v>0</v>
      </c>
      <c r="BX24" s="99"/>
      <c r="BY24" s="100">
        <f t="shared" si="80"/>
        <v>0</v>
      </c>
      <c r="BZ24" s="99"/>
      <c r="CA24" s="100">
        <f t="shared" si="81"/>
        <v>0</v>
      </c>
      <c r="CB24" s="99"/>
      <c r="CC24" s="100">
        <f t="shared" si="82"/>
        <v>0</v>
      </c>
      <c r="CD24" s="99"/>
      <c r="CE24" s="100">
        <f t="shared" si="83"/>
        <v>0</v>
      </c>
      <c r="CF24" s="101">
        <f t="shared" si="84"/>
        <v>0</v>
      </c>
      <c r="CG24" s="100">
        <f t="shared" si="84"/>
        <v>0</v>
      </c>
    </row>
    <row r="25" spans="1:85" s="172" customFormat="1" ht="19.899999999999999" customHeight="1" x14ac:dyDescent="0.25">
      <c r="A25" s="94"/>
      <c r="B25" s="95"/>
      <c r="C25" s="95"/>
      <c r="D25" s="94"/>
      <c r="E25" s="94"/>
      <c r="F25" s="94"/>
      <c r="G25" s="94"/>
      <c r="H25" s="94"/>
      <c r="I25" s="170"/>
      <c r="J25" s="94"/>
      <c r="K25" s="170"/>
      <c r="L25" s="94"/>
      <c r="M25" s="170"/>
      <c r="N25" s="94"/>
      <c r="O25" s="170"/>
      <c r="P25" s="94"/>
      <c r="Q25" s="170"/>
      <c r="R25" s="94"/>
      <c r="S25" s="170"/>
      <c r="T25" s="94"/>
      <c r="U25" s="170"/>
      <c r="V25" s="94"/>
      <c r="W25" s="170"/>
      <c r="X25" s="94"/>
      <c r="Y25" s="170"/>
      <c r="Z25" s="94"/>
      <c r="AA25" s="170"/>
      <c r="AB25" s="94"/>
      <c r="AC25" s="170"/>
      <c r="AD25" s="94"/>
      <c r="AE25" s="170"/>
      <c r="AF25" s="171"/>
      <c r="AG25" s="170"/>
      <c r="AH25" s="169"/>
      <c r="AI25" s="170"/>
      <c r="AJ25" s="169"/>
      <c r="AK25" s="170"/>
      <c r="AL25" s="169"/>
      <c r="AM25" s="170"/>
      <c r="AN25" s="169"/>
      <c r="AO25" s="170"/>
      <c r="AP25" s="169"/>
      <c r="AQ25" s="170"/>
      <c r="AR25" s="169"/>
      <c r="AS25" s="170"/>
      <c r="AT25" s="169"/>
      <c r="AU25" s="170"/>
      <c r="AV25" s="169"/>
      <c r="AW25" s="170"/>
      <c r="AX25" s="169"/>
      <c r="AY25" s="170"/>
      <c r="AZ25" s="169"/>
      <c r="BA25" s="170"/>
      <c r="BB25" s="169"/>
      <c r="BC25" s="170"/>
      <c r="BD25" s="169"/>
      <c r="BE25" s="170"/>
      <c r="BF25" s="171"/>
      <c r="BG25" s="170"/>
      <c r="BH25" s="99"/>
      <c r="BI25" s="100"/>
      <c r="BJ25" s="99"/>
      <c r="BK25" s="100"/>
      <c r="BL25" s="99"/>
      <c r="BM25" s="100"/>
      <c r="BN25" s="99"/>
      <c r="BO25" s="100"/>
      <c r="BP25" s="99"/>
      <c r="BQ25" s="100"/>
      <c r="BR25" s="99"/>
      <c r="BS25" s="100"/>
      <c r="BT25" s="99"/>
      <c r="BU25" s="100"/>
      <c r="BV25" s="99"/>
      <c r="BW25" s="100"/>
      <c r="BX25" s="99"/>
      <c r="BY25" s="100"/>
      <c r="BZ25" s="99"/>
      <c r="CA25" s="100"/>
      <c r="CB25" s="99"/>
      <c r="CC25" s="100"/>
      <c r="CD25" s="99"/>
      <c r="CE25" s="100"/>
      <c r="CF25" s="101"/>
      <c r="CG25" s="100"/>
    </row>
    <row r="26" spans="1:85" s="172" customFormat="1" ht="19.899999999999999" customHeight="1" x14ac:dyDescent="0.25">
      <c r="A26" s="94">
        <v>20</v>
      </c>
      <c r="B26" s="95" t="s">
        <v>96</v>
      </c>
      <c r="C26" s="95" t="s">
        <v>77</v>
      </c>
      <c r="D26" s="94">
        <f>RANK(BF26,$BF$4:$BF$147)</f>
        <v>19</v>
      </c>
      <c r="E26" s="94">
        <v>1</v>
      </c>
      <c r="F26" s="94" t="s">
        <v>75</v>
      </c>
      <c r="G26" s="94"/>
      <c r="H26" s="94"/>
      <c r="I26" s="170">
        <f t="shared" si="19"/>
        <v>0</v>
      </c>
      <c r="J26" s="94"/>
      <c r="K26" s="170">
        <f t="shared" si="20"/>
        <v>0</v>
      </c>
      <c r="L26" s="94"/>
      <c r="M26" s="170">
        <f t="shared" si="21"/>
        <v>0</v>
      </c>
      <c r="N26" s="94"/>
      <c r="O26" s="170">
        <f t="shared" si="22"/>
        <v>0</v>
      </c>
      <c r="P26" s="94"/>
      <c r="Q26" s="170">
        <f t="shared" si="23"/>
        <v>0</v>
      </c>
      <c r="R26" s="94"/>
      <c r="S26" s="170">
        <f t="shared" si="24"/>
        <v>0</v>
      </c>
      <c r="T26" s="94"/>
      <c r="U26" s="170">
        <f t="shared" si="25"/>
        <v>0</v>
      </c>
      <c r="V26" s="94"/>
      <c r="W26" s="170">
        <f t="shared" si="26"/>
        <v>0</v>
      </c>
      <c r="X26" s="94"/>
      <c r="Y26" s="170">
        <f t="shared" si="27"/>
        <v>0</v>
      </c>
      <c r="Z26" s="94"/>
      <c r="AA26" s="170">
        <f t="shared" si="28"/>
        <v>0</v>
      </c>
      <c r="AB26" s="94"/>
      <c r="AC26" s="170">
        <f t="shared" si="29"/>
        <v>0</v>
      </c>
      <c r="AD26" s="94"/>
      <c r="AE26" s="170">
        <f t="shared" si="30"/>
        <v>0</v>
      </c>
      <c r="AF26" s="171">
        <f t="shared" ref="AF26:AF29" si="87">SUM(H26,J26,L26,N26,P26,R26,T26,V26,X26,Z26,AB26,AD26)</f>
        <v>0</v>
      </c>
      <c r="AG26" s="170">
        <f t="shared" ref="AG26:AG29" si="88">SUM(I26,K26,M26,O26,Q26,S26,U26,W26,Y26,AA26,AC26,AE26)</f>
        <v>0</v>
      </c>
      <c r="AH26" s="169"/>
      <c r="AI26" s="170">
        <f t="shared" si="33"/>
        <v>0</v>
      </c>
      <c r="AJ26" s="169"/>
      <c r="AK26" s="170">
        <f t="shared" si="34"/>
        <v>0</v>
      </c>
      <c r="AL26" s="169"/>
      <c r="AM26" s="170">
        <f t="shared" si="34"/>
        <v>0</v>
      </c>
      <c r="AN26" s="169"/>
      <c r="AO26" s="170">
        <f t="shared" si="35"/>
        <v>0</v>
      </c>
      <c r="AP26" s="169"/>
      <c r="AQ26" s="170">
        <f t="shared" si="36"/>
        <v>0</v>
      </c>
      <c r="AR26" s="169"/>
      <c r="AS26" s="170">
        <f t="shared" si="37"/>
        <v>0</v>
      </c>
      <c r="AT26" s="169"/>
      <c r="AU26" s="170">
        <f t="shared" si="38"/>
        <v>0</v>
      </c>
      <c r="AV26" s="169"/>
      <c r="AW26" s="170">
        <f t="shared" si="39"/>
        <v>0</v>
      </c>
      <c r="AX26" s="169"/>
      <c r="AY26" s="170">
        <f t="shared" si="40"/>
        <v>0</v>
      </c>
      <c r="AZ26" s="169"/>
      <c r="BA26" s="170">
        <f t="shared" si="41"/>
        <v>0</v>
      </c>
      <c r="BB26" s="169"/>
      <c r="BC26" s="170">
        <f t="shared" si="42"/>
        <v>0</v>
      </c>
      <c r="BD26" s="169"/>
      <c r="BE26" s="170">
        <f t="shared" si="43"/>
        <v>0</v>
      </c>
      <c r="BF26" s="171">
        <f t="shared" si="85"/>
        <v>0</v>
      </c>
      <c r="BG26" s="170">
        <f t="shared" si="85"/>
        <v>0</v>
      </c>
      <c r="BH26" s="99"/>
      <c r="BI26" s="100">
        <f t="shared" ref="BI26:BI29" si="89">BH26*$E26</f>
        <v>0</v>
      </c>
      <c r="BJ26" s="99"/>
      <c r="BK26" s="100">
        <f t="shared" ref="BK26:BK29" si="90">BJ26*$E26</f>
        <v>0</v>
      </c>
      <c r="BL26" s="99"/>
      <c r="BM26" s="100">
        <f t="shared" ref="BM26:BM29" si="91">BL26*$E26</f>
        <v>0</v>
      </c>
      <c r="BN26" s="99"/>
      <c r="BO26" s="100">
        <f t="shared" ref="BO26:BO29" si="92">BN26*$E26</f>
        <v>0</v>
      </c>
      <c r="BP26" s="99"/>
      <c r="BQ26" s="100">
        <f t="shared" ref="BQ26:BQ29" si="93">BP26*$E26</f>
        <v>0</v>
      </c>
      <c r="BR26" s="99"/>
      <c r="BS26" s="100">
        <f t="shared" ref="BS26:BS29" si="94">BR26*$E26</f>
        <v>0</v>
      </c>
      <c r="BT26" s="99"/>
      <c r="BU26" s="100">
        <f t="shared" ref="BU26:BU29" si="95">BT26*$E26</f>
        <v>0</v>
      </c>
      <c r="BV26" s="99"/>
      <c r="BW26" s="100">
        <f t="shared" ref="BW26:BW29" si="96">BV26*$E26</f>
        <v>0</v>
      </c>
      <c r="BX26" s="99"/>
      <c r="BY26" s="100">
        <f t="shared" ref="BY26:BY29" si="97">BX26*$E26</f>
        <v>0</v>
      </c>
      <c r="BZ26" s="99"/>
      <c r="CA26" s="100">
        <f t="shared" ref="CA26:CA29" si="98">BZ26*$E26</f>
        <v>0</v>
      </c>
      <c r="CB26" s="99"/>
      <c r="CC26" s="100">
        <f t="shared" ref="CC26:CC29" si="99">CB26*$E26</f>
        <v>0</v>
      </c>
      <c r="CD26" s="99"/>
      <c r="CE26" s="100">
        <f t="shared" ref="CE26:CE29" si="100">CD26*$E26</f>
        <v>0</v>
      </c>
      <c r="CF26" s="101">
        <f t="shared" ref="CF26:CG29" si="101">SUM(BH26,BJ26,BL26,BN26,BP26,BR26,BT26,BV26,BX26,BZ26,CB26,CD26)</f>
        <v>0</v>
      </c>
      <c r="CG26" s="100">
        <f t="shared" si="101"/>
        <v>0</v>
      </c>
    </row>
    <row r="27" spans="1:85" s="172" customFormat="1" ht="19.899999999999999" customHeight="1" x14ac:dyDescent="0.25">
      <c r="A27" s="94">
        <v>21</v>
      </c>
      <c r="B27" s="95" t="s">
        <v>97</v>
      </c>
      <c r="C27" s="95" t="s">
        <v>77</v>
      </c>
      <c r="D27" s="94">
        <f>RANK(BF27,$BF$4:$BF$147)</f>
        <v>19</v>
      </c>
      <c r="E27" s="94">
        <v>0.6</v>
      </c>
      <c r="F27" s="94" t="s">
        <v>98</v>
      </c>
      <c r="G27" s="94"/>
      <c r="H27" s="94"/>
      <c r="I27" s="170">
        <f t="shared" si="19"/>
        <v>0</v>
      </c>
      <c r="J27" s="94"/>
      <c r="K27" s="170">
        <f t="shared" si="20"/>
        <v>0</v>
      </c>
      <c r="L27" s="94"/>
      <c r="M27" s="170">
        <f t="shared" si="21"/>
        <v>0</v>
      </c>
      <c r="N27" s="94"/>
      <c r="O27" s="170">
        <f t="shared" si="22"/>
        <v>0</v>
      </c>
      <c r="P27" s="94"/>
      <c r="Q27" s="170">
        <f t="shared" si="23"/>
        <v>0</v>
      </c>
      <c r="R27" s="94"/>
      <c r="S27" s="170">
        <f t="shared" si="24"/>
        <v>0</v>
      </c>
      <c r="T27" s="94"/>
      <c r="U27" s="170">
        <f t="shared" si="25"/>
        <v>0</v>
      </c>
      <c r="V27" s="94"/>
      <c r="W27" s="170">
        <f t="shared" si="26"/>
        <v>0</v>
      </c>
      <c r="X27" s="94"/>
      <c r="Y27" s="170">
        <f t="shared" si="27"/>
        <v>0</v>
      </c>
      <c r="Z27" s="94"/>
      <c r="AA27" s="170">
        <f t="shared" si="28"/>
        <v>0</v>
      </c>
      <c r="AB27" s="94"/>
      <c r="AC27" s="170">
        <f t="shared" si="29"/>
        <v>0</v>
      </c>
      <c r="AD27" s="94"/>
      <c r="AE27" s="170">
        <f t="shared" si="30"/>
        <v>0</v>
      </c>
      <c r="AF27" s="171">
        <f t="shared" si="87"/>
        <v>0</v>
      </c>
      <c r="AG27" s="170">
        <f t="shared" si="88"/>
        <v>0</v>
      </c>
      <c r="AH27" s="169"/>
      <c r="AI27" s="170">
        <f t="shared" si="33"/>
        <v>0</v>
      </c>
      <c r="AJ27" s="169"/>
      <c r="AK27" s="170">
        <f t="shared" si="34"/>
        <v>0</v>
      </c>
      <c r="AL27" s="169"/>
      <c r="AM27" s="170">
        <f t="shared" si="34"/>
        <v>0</v>
      </c>
      <c r="AN27" s="169"/>
      <c r="AO27" s="170">
        <f t="shared" si="35"/>
        <v>0</v>
      </c>
      <c r="AP27" s="169"/>
      <c r="AQ27" s="170">
        <f t="shared" si="36"/>
        <v>0</v>
      </c>
      <c r="AR27" s="169"/>
      <c r="AS27" s="170">
        <f t="shared" si="37"/>
        <v>0</v>
      </c>
      <c r="AT27" s="169"/>
      <c r="AU27" s="170">
        <f t="shared" si="38"/>
        <v>0</v>
      </c>
      <c r="AV27" s="169"/>
      <c r="AW27" s="170">
        <f t="shared" si="39"/>
        <v>0</v>
      </c>
      <c r="AX27" s="169"/>
      <c r="AY27" s="170">
        <f t="shared" si="40"/>
        <v>0</v>
      </c>
      <c r="AZ27" s="169"/>
      <c r="BA27" s="170">
        <f t="shared" si="41"/>
        <v>0</v>
      </c>
      <c r="BB27" s="169"/>
      <c r="BC27" s="170">
        <f t="shared" si="42"/>
        <v>0</v>
      </c>
      <c r="BD27" s="169"/>
      <c r="BE27" s="170">
        <f t="shared" si="43"/>
        <v>0</v>
      </c>
      <c r="BF27" s="171">
        <f t="shared" si="85"/>
        <v>0</v>
      </c>
      <c r="BG27" s="170">
        <f t="shared" si="85"/>
        <v>0</v>
      </c>
      <c r="BH27" s="99"/>
      <c r="BI27" s="100">
        <f t="shared" si="89"/>
        <v>0</v>
      </c>
      <c r="BJ27" s="99"/>
      <c r="BK27" s="100">
        <f t="shared" si="90"/>
        <v>0</v>
      </c>
      <c r="BL27" s="99"/>
      <c r="BM27" s="100">
        <f t="shared" si="91"/>
        <v>0</v>
      </c>
      <c r="BN27" s="99"/>
      <c r="BO27" s="100">
        <f t="shared" si="92"/>
        <v>0</v>
      </c>
      <c r="BP27" s="99"/>
      <c r="BQ27" s="100">
        <f t="shared" si="93"/>
        <v>0</v>
      </c>
      <c r="BR27" s="99"/>
      <c r="BS27" s="100">
        <f t="shared" si="94"/>
        <v>0</v>
      </c>
      <c r="BT27" s="99"/>
      <c r="BU27" s="100">
        <f t="shared" si="95"/>
        <v>0</v>
      </c>
      <c r="BV27" s="99"/>
      <c r="BW27" s="100">
        <f t="shared" si="96"/>
        <v>0</v>
      </c>
      <c r="BX27" s="99"/>
      <c r="BY27" s="100">
        <f t="shared" si="97"/>
        <v>0</v>
      </c>
      <c r="BZ27" s="99"/>
      <c r="CA27" s="100">
        <f t="shared" si="98"/>
        <v>0</v>
      </c>
      <c r="CB27" s="99"/>
      <c r="CC27" s="100">
        <f t="shared" si="99"/>
        <v>0</v>
      </c>
      <c r="CD27" s="99"/>
      <c r="CE27" s="100">
        <f t="shared" si="100"/>
        <v>0</v>
      </c>
      <c r="CF27" s="101">
        <f t="shared" si="101"/>
        <v>0</v>
      </c>
      <c r="CG27" s="100">
        <f t="shared" si="101"/>
        <v>0</v>
      </c>
    </row>
    <row r="28" spans="1:85" s="172" customFormat="1" ht="19.899999999999999" customHeight="1" x14ac:dyDescent="0.25">
      <c r="A28" s="94">
        <v>22</v>
      </c>
      <c r="B28" s="95" t="s">
        <v>99</v>
      </c>
      <c r="C28" s="95" t="s">
        <v>74</v>
      </c>
      <c r="D28" s="94">
        <f>RANK(BF28,$BF$4:$BF$147)</f>
        <v>15</v>
      </c>
      <c r="E28" s="94">
        <v>0.64</v>
      </c>
      <c r="F28" s="94" t="s">
        <v>85</v>
      </c>
      <c r="G28" s="94">
        <v>1700</v>
      </c>
      <c r="H28" s="94">
        <v>154</v>
      </c>
      <c r="I28" s="143">
        <f t="shared" si="19"/>
        <v>98.56</v>
      </c>
      <c r="J28" s="94">
        <v>168</v>
      </c>
      <c r="K28" s="143">
        <f t="shared" si="20"/>
        <v>107.52</v>
      </c>
      <c r="L28" s="94">
        <v>126</v>
      </c>
      <c r="M28" s="143">
        <f t="shared" si="21"/>
        <v>80.64</v>
      </c>
      <c r="N28" s="94">
        <v>112</v>
      </c>
      <c r="O28" s="143">
        <f t="shared" si="22"/>
        <v>71.680000000000007</v>
      </c>
      <c r="P28" s="94">
        <v>28</v>
      </c>
      <c r="Q28" s="143">
        <f t="shared" si="23"/>
        <v>17.920000000000002</v>
      </c>
      <c r="R28" s="94"/>
      <c r="S28" s="143">
        <f t="shared" si="24"/>
        <v>0</v>
      </c>
      <c r="T28" s="94">
        <v>168</v>
      </c>
      <c r="U28" s="143">
        <f t="shared" si="25"/>
        <v>107.52</v>
      </c>
      <c r="V28" s="94">
        <v>70</v>
      </c>
      <c r="W28" s="143">
        <f t="shared" si="26"/>
        <v>44.800000000000004</v>
      </c>
      <c r="X28" s="94">
        <v>70</v>
      </c>
      <c r="Y28" s="143">
        <f t="shared" si="27"/>
        <v>44.800000000000004</v>
      </c>
      <c r="Z28" s="94">
        <v>56</v>
      </c>
      <c r="AA28" s="143">
        <f t="shared" si="28"/>
        <v>35.840000000000003</v>
      </c>
      <c r="AB28" s="94">
        <v>196</v>
      </c>
      <c r="AC28" s="143">
        <f t="shared" si="29"/>
        <v>125.44</v>
      </c>
      <c r="AD28" s="94">
        <v>98</v>
      </c>
      <c r="AE28" s="143">
        <f t="shared" si="30"/>
        <v>62.72</v>
      </c>
      <c r="AF28" s="171">
        <f t="shared" si="87"/>
        <v>1246</v>
      </c>
      <c r="AG28" s="170">
        <f t="shared" si="88"/>
        <v>797.44</v>
      </c>
      <c r="AH28" s="142">
        <v>98</v>
      </c>
      <c r="AI28" s="143">
        <f t="shared" si="33"/>
        <v>62.72</v>
      </c>
      <c r="AJ28" s="144">
        <v>168</v>
      </c>
      <c r="AK28" s="143">
        <f t="shared" si="33"/>
        <v>107.52</v>
      </c>
      <c r="AL28" s="169">
        <v>238</v>
      </c>
      <c r="AM28" s="170">
        <f t="shared" si="34"/>
        <v>152.32</v>
      </c>
      <c r="AN28" s="169">
        <v>84</v>
      </c>
      <c r="AO28" s="170">
        <f t="shared" si="35"/>
        <v>53.76</v>
      </c>
      <c r="AP28" s="169">
        <v>42</v>
      </c>
      <c r="AQ28" s="170">
        <f t="shared" si="36"/>
        <v>26.88</v>
      </c>
      <c r="AR28" s="169">
        <v>42</v>
      </c>
      <c r="AS28" s="170">
        <f t="shared" si="37"/>
        <v>26.88</v>
      </c>
      <c r="AT28" s="169">
        <v>70</v>
      </c>
      <c r="AU28" s="170">
        <f t="shared" si="38"/>
        <v>44.800000000000004</v>
      </c>
      <c r="AV28" s="169"/>
      <c r="AW28" s="170">
        <f t="shared" si="39"/>
        <v>0</v>
      </c>
      <c r="AX28" s="169">
        <v>70</v>
      </c>
      <c r="AY28" s="170">
        <f t="shared" si="40"/>
        <v>44.800000000000004</v>
      </c>
      <c r="AZ28" s="169">
        <v>28</v>
      </c>
      <c r="BA28" s="170">
        <f t="shared" si="41"/>
        <v>17.920000000000002</v>
      </c>
      <c r="BB28" s="169"/>
      <c r="BC28" s="170">
        <f t="shared" si="42"/>
        <v>0</v>
      </c>
      <c r="BD28" s="169"/>
      <c r="BE28" s="170">
        <f t="shared" si="43"/>
        <v>0</v>
      </c>
      <c r="BF28" s="171">
        <f t="shared" si="85"/>
        <v>840</v>
      </c>
      <c r="BG28" s="170">
        <f t="shared" si="85"/>
        <v>537.59999999999991</v>
      </c>
      <c r="BH28" s="99">
        <v>42</v>
      </c>
      <c r="BI28" s="97">
        <f t="shared" si="89"/>
        <v>26.88</v>
      </c>
      <c r="BJ28" s="99"/>
      <c r="BK28" s="97">
        <f t="shared" si="90"/>
        <v>0</v>
      </c>
      <c r="BL28" s="99"/>
      <c r="BM28" s="100">
        <f t="shared" si="91"/>
        <v>0</v>
      </c>
      <c r="BN28" s="99"/>
      <c r="BO28" s="100">
        <f t="shared" si="92"/>
        <v>0</v>
      </c>
      <c r="BP28" s="99"/>
      <c r="BQ28" s="100">
        <f t="shared" si="93"/>
        <v>0</v>
      </c>
      <c r="BR28" s="99"/>
      <c r="BS28" s="100">
        <f t="shared" si="94"/>
        <v>0</v>
      </c>
      <c r="BT28" s="99"/>
      <c r="BU28" s="100">
        <f t="shared" si="95"/>
        <v>0</v>
      </c>
      <c r="BV28" s="99"/>
      <c r="BW28" s="100">
        <f t="shared" si="96"/>
        <v>0</v>
      </c>
      <c r="BX28" s="99"/>
      <c r="BY28" s="100">
        <f t="shared" si="97"/>
        <v>0</v>
      </c>
      <c r="BZ28" s="99"/>
      <c r="CA28" s="100">
        <f t="shared" si="98"/>
        <v>0</v>
      </c>
      <c r="CB28" s="99"/>
      <c r="CC28" s="100">
        <f t="shared" si="99"/>
        <v>0</v>
      </c>
      <c r="CD28" s="99"/>
      <c r="CE28" s="100">
        <f t="shared" si="100"/>
        <v>0</v>
      </c>
      <c r="CF28" s="101">
        <f t="shared" si="101"/>
        <v>42</v>
      </c>
      <c r="CG28" s="100">
        <f t="shared" si="101"/>
        <v>26.88</v>
      </c>
    </row>
    <row r="29" spans="1:85" s="172" customFormat="1" ht="19.899999999999999" customHeight="1" x14ac:dyDescent="0.25">
      <c r="A29" s="94">
        <v>23</v>
      </c>
      <c r="B29" s="95" t="s">
        <v>100</v>
      </c>
      <c r="C29" s="95" t="s">
        <v>74</v>
      </c>
      <c r="D29" s="94">
        <f>RANK(BF29,$BF$4:$BF$147)</f>
        <v>19</v>
      </c>
      <c r="E29" s="94">
        <v>0.7</v>
      </c>
      <c r="F29" s="94" t="s">
        <v>85</v>
      </c>
      <c r="G29" s="94"/>
      <c r="H29" s="94"/>
      <c r="I29" s="170">
        <f t="shared" si="19"/>
        <v>0</v>
      </c>
      <c r="J29" s="94"/>
      <c r="K29" s="170">
        <f t="shared" si="20"/>
        <v>0</v>
      </c>
      <c r="L29" s="94"/>
      <c r="M29" s="170">
        <f t="shared" si="21"/>
        <v>0</v>
      </c>
      <c r="N29" s="94"/>
      <c r="O29" s="170">
        <f t="shared" si="22"/>
        <v>0</v>
      </c>
      <c r="P29" s="94"/>
      <c r="Q29" s="170">
        <f t="shared" si="23"/>
        <v>0</v>
      </c>
      <c r="R29" s="94"/>
      <c r="S29" s="170">
        <f t="shared" si="24"/>
        <v>0</v>
      </c>
      <c r="T29" s="94"/>
      <c r="U29" s="170">
        <f t="shared" si="25"/>
        <v>0</v>
      </c>
      <c r="V29" s="94"/>
      <c r="W29" s="170">
        <f t="shared" si="26"/>
        <v>0</v>
      </c>
      <c r="X29" s="94"/>
      <c r="Y29" s="170">
        <f t="shared" si="27"/>
        <v>0</v>
      </c>
      <c r="Z29" s="94"/>
      <c r="AA29" s="170">
        <f t="shared" si="28"/>
        <v>0</v>
      </c>
      <c r="AB29" s="94"/>
      <c r="AC29" s="170">
        <f t="shared" si="29"/>
        <v>0</v>
      </c>
      <c r="AD29" s="94"/>
      <c r="AE29" s="170">
        <f t="shared" si="30"/>
        <v>0</v>
      </c>
      <c r="AF29" s="171">
        <f t="shared" si="87"/>
        <v>0</v>
      </c>
      <c r="AG29" s="170">
        <f t="shared" si="88"/>
        <v>0</v>
      </c>
      <c r="AH29" s="169"/>
      <c r="AI29" s="170">
        <f t="shared" si="33"/>
        <v>0</v>
      </c>
      <c r="AJ29" s="169"/>
      <c r="AK29" s="170">
        <f t="shared" si="34"/>
        <v>0</v>
      </c>
      <c r="AL29" s="169"/>
      <c r="AM29" s="170">
        <f t="shared" si="34"/>
        <v>0</v>
      </c>
      <c r="AN29" s="169"/>
      <c r="AO29" s="170">
        <f t="shared" si="35"/>
        <v>0</v>
      </c>
      <c r="AP29" s="169"/>
      <c r="AQ29" s="170">
        <f t="shared" si="36"/>
        <v>0</v>
      </c>
      <c r="AR29" s="169"/>
      <c r="AS29" s="170">
        <f t="shared" si="37"/>
        <v>0</v>
      </c>
      <c r="AT29" s="169"/>
      <c r="AU29" s="170">
        <f t="shared" si="38"/>
        <v>0</v>
      </c>
      <c r="AV29" s="169"/>
      <c r="AW29" s="170">
        <f t="shared" si="39"/>
        <v>0</v>
      </c>
      <c r="AX29" s="169"/>
      <c r="AY29" s="170">
        <f t="shared" si="40"/>
        <v>0</v>
      </c>
      <c r="AZ29" s="169"/>
      <c r="BA29" s="170">
        <f t="shared" si="41"/>
        <v>0</v>
      </c>
      <c r="BB29" s="169"/>
      <c r="BC29" s="170">
        <f t="shared" si="42"/>
        <v>0</v>
      </c>
      <c r="BD29" s="169"/>
      <c r="BE29" s="170">
        <f t="shared" si="43"/>
        <v>0</v>
      </c>
      <c r="BF29" s="171">
        <f t="shared" si="85"/>
        <v>0</v>
      </c>
      <c r="BG29" s="170">
        <f t="shared" si="85"/>
        <v>0</v>
      </c>
      <c r="BH29" s="99"/>
      <c r="BI29" s="100">
        <f t="shared" si="89"/>
        <v>0</v>
      </c>
      <c r="BJ29" s="99"/>
      <c r="BK29" s="100">
        <f t="shared" si="90"/>
        <v>0</v>
      </c>
      <c r="BL29" s="99"/>
      <c r="BM29" s="100">
        <f t="shared" si="91"/>
        <v>0</v>
      </c>
      <c r="BN29" s="99"/>
      <c r="BO29" s="100">
        <f t="shared" si="92"/>
        <v>0</v>
      </c>
      <c r="BP29" s="99"/>
      <c r="BQ29" s="100">
        <f t="shared" si="93"/>
        <v>0</v>
      </c>
      <c r="BR29" s="99"/>
      <c r="BS29" s="100">
        <f t="shared" si="94"/>
        <v>0</v>
      </c>
      <c r="BT29" s="99"/>
      <c r="BU29" s="100">
        <f t="shared" si="95"/>
        <v>0</v>
      </c>
      <c r="BV29" s="99"/>
      <c r="BW29" s="100">
        <f t="shared" si="96"/>
        <v>0</v>
      </c>
      <c r="BX29" s="99"/>
      <c r="BY29" s="100">
        <f t="shared" si="97"/>
        <v>0</v>
      </c>
      <c r="BZ29" s="99"/>
      <c r="CA29" s="100">
        <f t="shared" si="98"/>
        <v>0</v>
      </c>
      <c r="CB29" s="99"/>
      <c r="CC29" s="100">
        <f t="shared" si="99"/>
        <v>0</v>
      </c>
      <c r="CD29" s="99"/>
      <c r="CE29" s="100">
        <f t="shared" si="100"/>
        <v>0</v>
      </c>
      <c r="CF29" s="101">
        <f t="shared" si="101"/>
        <v>0</v>
      </c>
      <c r="CG29" s="100">
        <f t="shared" si="101"/>
        <v>0</v>
      </c>
    </row>
    <row r="30" spans="1:85" s="172" customFormat="1" ht="19.899999999999999" customHeight="1" x14ac:dyDescent="0.25">
      <c r="A30" s="94"/>
      <c r="B30" s="95"/>
      <c r="C30" s="95"/>
      <c r="D30" s="94"/>
      <c r="E30" s="94"/>
      <c r="F30" s="94"/>
      <c r="G30" s="94"/>
      <c r="H30" s="94"/>
      <c r="I30" s="170"/>
      <c r="J30" s="94"/>
      <c r="K30" s="170"/>
      <c r="L30" s="94"/>
      <c r="M30" s="170"/>
      <c r="N30" s="94"/>
      <c r="O30" s="170"/>
      <c r="P30" s="94"/>
      <c r="Q30" s="170"/>
      <c r="R30" s="94"/>
      <c r="S30" s="170"/>
      <c r="T30" s="94"/>
      <c r="U30" s="170"/>
      <c r="V30" s="94"/>
      <c r="W30" s="170"/>
      <c r="X30" s="94"/>
      <c r="Y30" s="170"/>
      <c r="Z30" s="94"/>
      <c r="AA30" s="170"/>
      <c r="AB30" s="94"/>
      <c r="AC30" s="170"/>
      <c r="AD30" s="94"/>
      <c r="AE30" s="170"/>
      <c r="AF30" s="171"/>
      <c r="AG30" s="170"/>
      <c r="AH30" s="169"/>
      <c r="AI30" s="170"/>
      <c r="AJ30" s="169"/>
      <c r="AK30" s="170"/>
      <c r="AL30" s="169"/>
      <c r="AM30" s="170"/>
      <c r="AN30" s="169"/>
      <c r="AO30" s="170"/>
      <c r="AP30" s="169"/>
      <c r="AQ30" s="170"/>
      <c r="AR30" s="169"/>
      <c r="AS30" s="170"/>
      <c r="AT30" s="169"/>
      <c r="AU30" s="170"/>
      <c r="AV30" s="169"/>
      <c r="AW30" s="170"/>
      <c r="AX30" s="169"/>
      <c r="AY30" s="170"/>
      <c r="AZ30" s="169"/>
      <c r="BA30" s="170"/>
      <c r="BB30" s="169"/>
      <c r="BC30" s="170"/>
      <c r="BD30" s="169"/>
      <c r="BE30" s="170"/>
      <c r="BF30" s="171"/>
      <c r="BG30" s="170"/>
      <c r="BH30" s="99"/>
      <c r="BI30" s="100"/>
      <c r="BJ30" s="99"/>
      <c r="BK30" s="100"/>
      <c r="BL30" s="99"/>
      <c r="BM30" s="100"/>
      <c r="BN30" s="99"/>
      <c r="BO30" s="100"/>
      <c r="BP30" s="99"/>
      <c r="BQ30" s="100"/>
      <c r="BR30" s="99"/>
      <c r="BS30" s="100"/>
      <c r="BT30" s="99"/>
      <c r="BU30" s="100"/>
      <c r="BV30" s="99"/>
      <c r="BW30" s="100"/>
      <c r="BX30" s="99"/>
      <c r="BY30" s="100"/>
      <c r="BZ30" s="99"/>
      <c r="CA30" s="100"/>
      <c r="CB30" s="99"/>
      <c r="CC30" s="100"/>
      <c r="CD30" s="99"/>
      <c r="CE30" s="100"/>
      <c r="CF30" s="101"/>
      <c r="CG30" s="100"/>
    </row>
    <row r="31" spans="1:85" s="172" customFormat="1" ht="19.899999999999999" customHeight="1" x14ac:dyDescent="0.25">
      <c r="A31" s="94">
        <v>24</v>
      </c>
      <c r="B31" s="95" t="s">
        <v>101</v>
      </c>
      <c r="C31" s="95" t="s">
        <v>77</v>
      </c>
      <c r="D31" s="94">
        <f t="shared" ref="D31:D47" si="102">RANK(BF31,$BF$4:$BF$147)</f>
        <v>19</v>
      </c>
      <c r="E31" s="94">
        <v>1</v>
      </c>
      <c r="F31" s="94" t="s">
        <v>75</v>
      </c>
      <c r="G31" s="94">
        <v>1680</v>
      </c>
      <c r="H31" s="94"/>
      <c r="I31" s="143">
        <f t="shared" ref="I31:I35" si="103">H31*$E31</f>
        <v>0</v>
      </c>
      <c r="J31" s="94"/>
      <c r="K31" s="143">
        <f t="shared" ref="K31:K35" si="104">J31*$E31</f>
        <v>0</v>
      </c>
      <c r="L31" s="94"/>
      <c r="M31" s="143">
        <f t="shared" ref="M31:M35" si="105">L31*$E31</f>
        <v>0</v>
      </c>
      <c r="N31" s="94"/>
      <c r="O31" s="143">
        <f t="shared" ref="O31:O35" si="106">N31*$E31</f>
        <v>0</v>
      </c>
      <c r="P31" s="94"/>
      <c r="Q31" s="143">
        <f t="shared" ref="Q31:Q35" si="107">P31*$E31</f>
        <v>0</v>
      </c>
      <c r="R31" s="94"/>
      <c r="S31" s="143">
        <f t="shared" ref="S31:S35" si="108">R31*$E31</f>
        <v>0</v>
      </c>
      <c r="T31" s="94"/>
      <c r="U31" s="143">
        <f t="shared" ref="U31:U35" si="109">T31*$E31</f>
        <v>0</v>
      </c>
      <c r="V31" s="94"/>
      <c r="W31" s="143">
        <f t="shared" ref="W31:W35" si="110">V31*$E31</f>
        <v>0</v>
      </c>
      <c r="X31" s="94"/>
      <c r="Y31" s="143">
        <f t="shared" ref="Y31:Y35" si="111">X31*$E31</f>
        <v>0</v>
      </c>
      <c r="Z31" s="94"/>
      <c r="AA31" s="143">
        <f t="shared" ref="AA31:AA35" si="112">Z31*$E31</f>
        <v>0</v>
      </c>
      <c r="AB31" s="94"/>
      <c r="AC31" s="143">
        <f t="shared" ref="AC31:AC35" si="113">AB31*$E31</f>
        <v>0</v>
      </c>
      <c r="AD31" s="94"/>
      <c r="AE31" s="143">
        <f t="shared" ref="AE31:AE35" si="114">AD31*$E31</f>
        <v>0</v>
      </c>
      <c r="AF31" s="171">
        <f t="shared" ref="AF31:AF47" si="115">SUM(H31,J31,L31,N31,P31,R31,T31,V31,X31,Z31,AB31,AD31)</f>
        <v>0</v>
      </c>
      <c r="AG31" s="170">
        <f t="shared" ref="AG31:AG47" si="116">SUM(I31,K31,M31,O31,Q31,S31,U31,W31,Y31,AA31,AC31,AE31)</f>
        <v>0</v>
      </c>
      <c r="AH31" s="142"/>
      <c r="AI31" s="143">
        <f t="shared" ref="AI31:AK35" si="117">AH31*$E31</f>
        <v>0</v>
      </c>
      <c r="AJ31" s="144"/>
      <c r="AK31" s="143">
        <f t="shared" si="117"/>
        <v>0</v>
      </c>
      <c r="AL31" s="169"/>
      <c r="AM31" s="170">
        <f t="shared" si="34"/>
        <v>0</v>
      </c>
      <c r="AN31" s="169"/>
      <c r="AO31" s="170">
        <f t="shared" si="35"/>
        <v>0</v>
      </c>
      <c r="AP31" s="169"/>
      <c r="AQ31" s="170">
        <f t="shared" si="36"/>
        <v>0</v>
      </c>
      <c r="AR31" s="169"/>
      <c r="AS31" s="170">
        <f t="shared" si="37"/>
        <v>0</v>
      </c>
      <c r="AT31" s="169"/>
      <c r="AU31" s="170">
        <f t="shared" si="38"/>
        <v>0</v>
      </c>
      <c r="AV31" s="169"/>
      <c r="AW31" s="170">
        <f t="shared" si="39"/>
        <v>0</v>
      </c>
      <c r="AX31" s="169"/>
      <c r="AY31" s="170">
        <f t="shared" si="40"/>
        <v>0</v>
      </c>
      <c r="AZ31" s="169"/>
      <c r="BA31" s="170">
        <f t="shared" si="41"/>
        <v>0</v>
      </c>
      <c r="BB31" s="169"/>
      <c r="BC31" s="170">
        <f t="shared" si="42"/>
        <v>0</v>
      </c>
      <c r="BD31" s="169"/>
      <c r="BE31" s="170">
        <f t="shared" si="43"/>
        <v>0</v>
      </c>
      <c r="BF31" s="171">
        <f t="shared" si="85"/>
        <v>0</v>
      </c>
      <c r="BG31" s="170">
        <f t="shared" si="85"/>
        <v>0</v>
      </c>
      <c r="BH31" s="99"/>
      <c r="BI31" s="100">
        <f t="shared" ref="BI31:BI47" si="118">BH31*$E31</f>
        <v>0</v>
      </c>
      <c r="BJ31" s="99"/>
      <c r="BK31" s="100">
        <f t="shared" ref="BK31:BK47" si="119">BJ31*$E31</f>
        <v>0</v>
      </c>
      <c r="BL31" s="99"/>
      <c r="BM31" s="100">
        <f t="shared" ref="BM31:BM47" si="120">BL31*$E31</f>
        <v>0</v>
      </c>
      <c r="BN31" s="99"/>
      <c r="BO31" s="100">
        <f t="shared" ref="BO31:BO47" si="121">BN31*$E31</f>
        <v>0</v>
      </c>
      <c r="BP31" s="99"/>
      <c r="BQ31" s="100">
        <f t="shared" ref="BQ31:BQ47" si="122">BP31*$E31</f>
        <v>0</v>
      </c>
      <c r="BR31" s="99"/>
      <c r="BS31" s="100">
        <f t="shared" ref="BS31:BS47" si="123">BR31*$E31</f>
        <v>0</v>
      </c>
      <c r="BT31" s="99"/>
      <c r="BU31" s="100">
        <f t="shared" ref="BU31:BU47" si="124">BT31*$E31</f>
        <v>0</v>
      </c>
      <c r="BV31" s="99"/>
      <c r="BW31" s="100">
        <f t="shared" ref="BW31:BW47" si="125">BV31*$E31</f>
        <v>0</v>
      </c>
      <c r="BX31" s="99"/>
      <c r="BY31" s="100">
        <f t="shared" ref="BY31:BY47" si="126">BX31*$E31</f>
        <v>0</v>
      </c>
      <c r="BZ31" s="99"/>
      <c r="CA31" s="100">
        <f t="shared" ref="CA31:CA47" si="127">BZ31*$E31</f>
        <v>0</v>
      </c>
      <c r="CB31" s="99"/>
      <c r="CC31" s="100">
        <f t="shared" ref="CC31:CC47" si="128">CB31*$E31</f>
        <v>0</v>
      </c>
      <c r="CD31" s="99"/>
      <c r="CE31" s="100">
        <f t="shared" ref="CE31:CE47" si="129">CD31*$E31</f>
        <v>0</v>
      </c>
      <c r="CF31" s="101">
        <f t="shared" ref="CF31:CG47" si="130">SUM(BH31,BJ31,BL31,BN31,BP31,BR31,BT31,BV31,BX31,BZ31,CB31,CD31)</f>
        <v>0</v>
      </c>
      <c r="CG31" s="100">
        <f t="shared" si="130"/>
        <v>0</v>
      </c>
    </row>
    <row r="32" spans="1:85" s="172" customFormat="1" ht="19.899999999999999" customHeight="1" x14ac:dyDescent="0.25">
      <c r="A32" s="94">
        <v>25</v>
      </c>
      <c r="B32" s="95" t="s">
        <v>102</v>
      </c>
      <c r="C32" s="95" t="s">
        <v>77</v>
      </c>
      <c r="D32" s="94">
        <f t="shared" si="102"/>
        <v>7</v>
      </c>
      <c r="E32" s="94">
        <v>1</v>
      </c>
      <c r="F32" s="94" t="s">
        <v>75</v>
      </c>
      <c r="G32" s="94">
        <v>1930</v>
      </c>
      <c r="H32" s="94"/>
      <c r="I32" s="143">
        <f t="shared" si="103"/>
        <v>0</v>
      </c>
      <c r="J32" s="94"/>
      <c r="K32" s="143">
        <f t="shared" si="104"/>
        <v>0</v>
      </c>
      <c r="L32" s="94"/>
      <c r="M32" s="143">
        <f t="shared" si="105"/>
        <v>0</v>
      </c>
      <c r="N32" s="94"/>
      <c r="O32" s="143">
        <f t="shared" si="106"/>
        <v>0</v>
      </c>
      <c r="P32" s="94"/>
      <c r="Q32" s="143">
        <f t="shared" si="107"/>
        <v>0</v>
      </c>
      <c r="R32" s="94"/>
      <c r="S32" s="143">
        <f t="shared" si="108"/>
        <v>0</v>
      </c>
      <c r="T32" s="94"/>
      <c r="U32" s="143">
        <f t="shared" si="109"/>
        <v>0</v>
      </c>
      <c r="V32" s="94"/>
      <c r="W32" s="143">
        <f t="shared" si="110"/>
        <v>0</v>
      </c>
      <c r="X32" s="94"/>
      <c r="Y32" s="143">
        <f t="shared" si="111"/>
        <v>0</v>
      </c>
      <c r="Z32" s="94"/>
      <c r="AA32" s="143">
        <f t="shared" si="112"/>
        <v>0</v>
      </c>
      <c r="AB32" s="94"/>
      <c r="AC32" s="143">
        <f t="shared" si="113"/>
        <v>0</v>
      </c>
      <c r="AD32" s="94"/>
      <c r="AE32" s="143">
        <f t="shared" si="114"/>
        <v>0</v>
      </c>
      <c r="AF32" s="171">
        <f t="shared" si="115"/>
        <v>0</v>
      </c>
      <c r="AG32" s="170">
        <f t="shared" si="116"/>
        <v>0</v>
      </c>
      <c r="AH32" s="142">
        <v>360</v>
      </c>
      <c r="AI32" s="143">
        <f t="shared" si="117"/>
        <v>360</v>
      </c>
      <c r="AJ32" s="144">
        <v>300</v>
      </c>
      <c r="AK32" s="143">
        <f t="shared" si="117"/>
        <v>300</v>
      </c>
      <c r="AL32" s="169">
        <v>540</v>
      </c>
      <c r="AM32" s="170">
        <f t="shared" si="34"/>
        <v>540</v>
      </c>
      <c r="AN32" s="169">
        <v>120</v>
      </c>
      <c r="AO32" s="170">
        <f t="shared" si="35"/>
        <v>120</v>
      </c>
      <c r="AP32" s="169">
        <v>540</v>
      </c>
      <c r="AQ32" s="170">
        <f t="shared" si="36"/>
        <v>540</v>
      </c>
      <c r="AR32" s="169">
        <v>312</v>
      </c>
      <c r="AS32" s="170">
        <f t="shared" si="37"/>
        <v>312</v>
      </c>
      <c r="AT32" s="169">
        <v>300</v>
      </c>
      <c r="AU32" s="170">
        <f t="shared" si="38"/>
        <v>300</v>
      </c>
      <c r="AV32" s="169">
        <v>360</v>
      </c>
      <c r="AW32" s="170">
        <f t="shared" si="39"/>
        <v>360</v>
      </c>
      <c r="AX32" s="169">
        <v>348</v>
      </c>
      <c r="AY32" s="170">
        <f t="shared" si="40"/>
        <v>348</v>
      </c>
      <c r="AZ32" s="169">
        <v>264</v>
      </c>
      <c r="BA32" s="170">
        <f t="shared" si="41"/>
        <v>264</v>
      </c>
      <c r="BB32" s="169">
        <v>360</v>
      </c>
      <c r="BC32" s="170">
        <f t="shared" si="42"/>
        <v>360</v>
      </c>
      <c r="BD32" s="169">
        <v>276</v>
      </c>
      <c r="BE32" s="170">
        <f t="shared" si="43"/>
        <v>276</v>
      </c>
      <c r="BF32" s="171">
        <f t="shared" si="85"/>
        <v>4080</v>
      </c>
      <c r="BG32" s="170">
        <f t="shared" si="85"/>
        <v>4080</v>
      </c>
      <c r="BH32" s="99">
        <v>324</v>
      </c>
      <c r="BI32" s="100">
        <f t="shared" si="118"/>
        <v>324</v>
      </c>
      <c r="BJ32" s="99">
        <v>240</v>
      </c>
      <c r="BK32" s="100">
        <f t="shared" si="119"/>
        <v>240</v>
      </c>
      <c r="BL32" s="99"/>
      <c r="BM32" s="100">
        <f t="shared" si="120"/>
        <v>0</v>
      </c>
      <c r="BN32" s="99"/>
      <c r="BO32" s="100">
        <f t="shared" si="121"/>
        <v>0</v>
      </c>
      <c r="BP32" s="99"/>
      <c r="BQ32" s="100">
        <f t="shared" si="122"/>
        <v>0</v>
      </c>
      <c r="BR32" s="99"/>
      <c r="BS32" s="100">
        <f t="shared" si="123"/>
        <v>0</v>
      </c>
      <c r="BT32" s="99"/>
      <c r="BU32" s="100">
        <f t="shared" si="124"/>
        <v>0</v>
      </c>
      <c r="BV32" s="99"/>
      <c r="BW32" s="100">
        <f t="shared" si="125"/>
        <v>0</v>
      </c>
      <c r="BX32" s="99"/>
      <c r="BY32" s="100">
        <f t="shared" si="126"/>
        <v>0</v>
      </c>
      <c r="BZ32" s="99"/>
      <c r="CA32" s="100">
        <f t="shared" si="127"/>
        <v>0</v>
      </c>
      <c r="CB32" s="99"/>
      <c r="CC32" s="100">
        <f t="shared" si="128"/>
        <v>0</v>
      </c>
      <c r="CD32" s="99"/>
      <c r="CE32" s="100">
        <f t="shared" si="129"/>
        <v>0</v>
      </c>
      <c r="CF32" s="101">
        <f t="shared" si="130"/>
        <v>564</v>
      </c>
      <c r="CG32" s="100">
        <f t="shared" si="130"/>
        <v>564</v>
      </c>
    </row>
    <row r="33" spans="1:85" s="172" customFormat="1" ht="19.899999999999999" customHeight="1" x14ac:dyDescent="0.25">
      <c r="A33" s="94">
        <v>26</v>
      </c>
      <c r="B33" s="95" t="s">
        <v>103</v>
      </c>
      <c r="C33" s="95" t="s">
        <v>77</v>
      </c>
      <c r="D33" s="94">
        <f t="shared" si="102"/>
        <v>19</v>
      </c>
      <c r="E33" s="94">
        <v>0.6</v>
      </c>
      <c r="F33" s="94" t="s">
        <v>75</v>
      </c>
      <c r="G33" s="94">
        <v>1110</v>
      </c>
      <c r="H33" s="94"/>
      <c r="I33" s="143">
        <f t="shared" si="103"/>
        <v>0</v>
      </c>
      <c r="J33" s="94"/>
      <c r="K33" s="143">
        <f t="shared" si="104"/>
        <v>0</v>
      </c>
      <c r="L33" s="94"/>
      <c r="M33" s="143">
        <f t="shared" si="105"/>
        <v>0</v>
      </c>
      <c r="N33" s="94"/>
      <c r="O33" s="143">
        <f t="shared" si="106"/>
        <v>0</v>
      </c>
      <c r="P33" s="94"/>
      <c r="Q33" s="143">
        <f t="shared" si="107"/>
        <v>0</v>
      </c>
      <c r="R33" s="94"/>
      <c r="S33" s="143">
        <f t="shared" si="108"/>
        <v>0</v>
      </c>
      <c r="T33" s="94"/>
      <c r="U33" s="143">
        <f t="shared" si="109"/>
        <v>0</v>
      </c>
      <c r="V33" s="94"/>
      <c r="W33" s="143">
        <f t="shared" si="110"/>
        <v>0</v>
      </c>
      <c r="X33" s="94"/>
      <c r="Y33" s="143">
        <f t="shared" si="111"/>
        <v>0</v>
      </c>
      <c r="Z33" s="94"/>
      <c r="AA33" s="143">
        <f t="shared" si="112"/>
        <v>0</v>
      </c>
      <c r="AB33" s="94"/>
      <c r="AC33" s="143">
        <f t="shared" si="113"/>
        <v>0</v>
      </c>
      <c r="AD33" s="94"/>
      <c r="AE33" s="143">
        <f t="shared" si="114"/>
        <v>0</v>
      </c>
      <c r="AF33" s="171">
        <f t="shared" si="115"/>
        <v>0</v>
      </c>
      <c r="AG33" s="170">
        <f t="shared" si="116"/>
        <v>0</v>
      </c>
      <c r="AH33" s="142"/>
      <c r="AI33" s="143">
        <f t="shared" si="117"/>
        <v>0</v>
      </c>
      <c r="AJ33" s="144"/>
      <c r="AK33" s="143">
        <f t="shared" si="117"/>
        <v>0</v>
      </c>
      <c r="AL33" s="169"/>
      <c r="AM33" s="170">
        <f t="shared" si="34"/>
        <v>0</v>
      </c>
      <c r="AN33" s="169"/>
      <c r="AO33" s="170">
        <f t="shared" si="35"/>
        <v>0</v>
      </c>
      <c r="AP33" s="169"/>
      <c r="AQ33" s="170">
        <f t="shared" si="36"/>
        <v>0</v>
      </c>
      <c r="AR33" s="169"/>
      <c r="AS33" s="170">
        <f t="shared" si="37"/>
        <v>0</v>
      </c>
      <c r="AT33" s="169"/>
      <c r="AU33" s="170">
        <f t="shared" si="38"/>
        <v>0</v>
      </c>
      <c r="AV33" s="169"/>
      <c r="AW33" s="170">
        <f t="shared" si="39"/>
        <v>0</v>
      </c>
      <c r="AX33" s="169"/>
      <c r="AY33" s="170">
        <f t="shared" si="40"/>
        <v>0</v>
      </c>
      <c r="AZ33" s="169"/>
      <c r="BA33" s="170">
        <f t="shared" si="41"/>
        <v>0</v>
      </c>
      <c r="BB33" s="169"/>
      <c r="BC33" s="170">
        <f t="shared" si="42"/>
        <v>0</v>
      </c>
      <c r="BD33" s="169"/>
      <c r="BE33" s="170">
        <f t="shared" si="43"/>
        <v>0</v>
      </c>
      <c r="BF33" s="171">
        <f t="shared" si="85"/>
        <v>0</v>
      </c>
      <c r="BG33" s="170">
        <f t="shared" si="85"/>
        <v>0</v>
      </c>
      <c r="BH33" s="99"/>
      <c r="BI33" s="100">
        <f t="shared" si="118"/>
        <v>0</v>
      </c>
      <c r="BJ33" s="99"/>
      <c r="BK33" s="100">
        <f t="shared" si="119"/>
        <v>0</v>
      </c>
      <c r="BL33" s="99"/>
      <c r="BM33" s="100">
        <f t="shared" si="120"/>
        <v>0</v>
      </c>
      <c r="BN33" s="99"/>
      <c r="BO33" s="100">
        <f t="shared" si="121"/>
        <v>0</v>
      </c>
      <c r="BP33" s="99"/>
      <c r="BQ33" s="100">
        <f t="shared" si="122"/>
        <v>0</v>
      </c>
      <c r="BR33" s="99"/>
      <c r="BS33" s="100">
        <f t="shared" si="123"/>
        <v>0</v>
      </c>
      <c r="BT33" s="99"/>
      <c r="BU33" s="100">
        <f t="shared" si="124"/>
        <v>0</v>
      </c>
      <c r="BV33" s="99"/>
      <c r="BW33" s="100">
        <f t="shared" si="125"/>
        <v>0</v>
      </c>
      <c r="BX33" s="99"/>
      <c r="BY33" s="100">
        <f t="shared" si="126"/>
        <v>0</v>
      </c>
      <c r="BZ33" s="99"/>
      <c r="CA33" s="100">
        <f t="shared" si="127"/>
        <v>0</v>
      </c>
      <c r="CB33" s="99"/>
      <c r="CC33" s="100">
        <f t="shared" si="128"/>
        <v>0</v>
      </c>
      <c r="CD33" s="99"/>
      <c r="CE33" s="100">
        <f t="shared" si="129"/>
        <v>0</v>
      </c>
      <c r="CF33" s="101">
        <f t="shared" si="130"/>
        <v>0</v>
      </c>
      <c r="CG33" s="100">
        <f t="shared" si="130"/>
        <v>0</v>
      </c>
    </row>
    <row r="34" spans="1:85" s="172" customFormat="1" ht="19.899999999999999" customHeight="1" x14ac:dyDescent="0.25">
      <c r="A34" s="94">
        <v>27</v>
      </c>
      <c r="B34" s="95" t="s">
        <v>104</v>
      </c>
      <c r="C34" s="95" t="s">
        <v>77</v>
      </c>
      <c r="D34" s="94">
        <f t="shared" si="102"/>
        <v>19</v>
      </c>
      <c r="E34" s="94">
        <v>0.6</v>
      </c>
      <c r="F34" s="94" t="s">
        <v>75</v>
      </c>
      <c r="G34" s="94">
        <v>1330</v>
      </c>
      <c r="H34" s="94"/>
      <c r="I34" s="143">
        <f t="shared" si="103"/>
        <v>0</v>
      </c>
      <c r="J34" s="94"/>
      <c r="K34" s="143">
        <f t="shared" si="104"/>
        <v>0</v>
      </c>
      <c r="L34" s="94"/>
      <c r="M34" s="143">
        <f t="shared" si="105"/>
        <v>0</v>
      </c>
      <c r="N34" s="94"/>
      <c r="O34" s="143">
        <f t="shared" si="106"/>
        <v>0</v>
      </c>
      <c r="P34" s="94"/>
      <c r="Q34" s="143">
        <f t="shared" si="107"/>
        <v>0</v>
      </c>
      <c r="R34" s="94"/>
      <c r="S34" s="143">
        <f t="shared" si="108"/>
        <v>0</v>
      </c>
      <c r="T34" s="94"/>
      <c r="U34" s="143">
        <f t="shared" si="109"/>
        <v>0</v>
      </c>
      <c r="V34" s="94"/>
      <c r="W34" s="143">
        <f t="shared" si="110"/>
        <v>0</v>
      </c>
      <c r="X34" s="94"/>
      <c r="Y34" s="143">
        <f t="shared" si="111"/>
        <v>0</v>
      </c>
      <c r="Z34" s="94"/>
      <c r="AA34" s="143">
        <f t="shared" si="112"/>
        <v>0</v>
      </c>
      <c r="AB34" s="94"/>
      <c r="AC34" s="143">
        <f t="shared" si="113"/>
        <v>0</v>
      </c>
      <c r="AD34" s="94"/>
      <c r="AE34" s="143">
        <f t="shared" si="114"/>
        <v>0</v>
      </c>
      <c r="AF34" s="171">
        <f t="shared" si="115"/>
        <v>0</v>
      </c>
      <c r="AG34" s="170">
        <f t="shared" si="116"/>
        <v>0</v>
      </c>
      <c r="AH34" s="142"/>
      <c r="AI34" s="143">
        <f t="shared" si="117"/>
        <v>0</v>
      </c>
      <c r="AJ34" s="144"/>
      <c r="AK34" s="143">
        <f t="shared" si="117"/>
        <v>0</v>
      </c>
      <c r="AL34" s="169"/>
      <c r="AM34" s="170">
        <f t="shared" si="34"/>
        <v>0</v>
      </c>
      <c r="AN34" s="169"/>
      <c r="AO34" s="170">
        <f t="shared" si="35"/>
        <v>0</v>
      </c>
      <c r="AP34" s="169"/>
      <c r="AQ34" s="170">
        <f t="shared" si="36"/>
        <v>0</v>
      </c>
      <c r="AR34" s="169"/>
      <c r="AS34" s="170">
        <f t="shared" si="37"/>
        <v>0</v>
      </c>
      <c r="AT34" s="169"/>
      <c r="AU34" s="170">
        <f t="shared" si="38"/>
        <v>0</v>
      </c>
      <c r="AV34" s="169"/>
      <c r="AW34" s="170">
        <f t="shared" si="39"/>
        <v>0</v>
      </c>
      <c r="AX34" s="169"/>
      <c r="AY34" s="170">
        <f t="shared" si="40"/>
        <v>0</v>
      </c>
      <c r="AZ34" s="169"/>
      <c r="BA34" s="170">
        <f t="shared" si="41"/>
        <v>0</v>
      </c>
      <c r="BB34" s="169"/>
      <c r="BC34" s="170">
        <f t="shared" si="42"/>
        <v>0</v>
      </c>
      <c r="BD34" s="169"/>
      <c r="BE34" s="170">
        <f t="shared" si="43"/>
        <v>0</v>
      </c>
      <c r="BF34" s="171">
        <f t="shared" si="85"/>
        <v>0</v>
      </c>
      <c r="BG34" s="170">
        <f t="shared" si="85"/>
        <v>0</v>
      </c>
      <c r="BH34" s="99"/>
      <c r="BI34" s="100">
        <f t="shared" si="118"/>
        <v>0</v>
      </c>
      <c r="BJ34" s="99"/>
      <c r="BK34" s="100">
        <f t="shared" si="119"/>
        <v>0</v>
      </c>
      <c r="BL34" s="99"/>
      <c r="BM34" s="100">
        <f t="shared" si="120"/>
        <v>0</v>
      </c>
      <c r="BN34" s="99"/>
      <c r="BO34" s="100">
        <f t="shared" si="121"/>
        <v>0</v>
      </c>
      <c r="BP34" s="99"/>
      <c r="BQ34" s="100">
        <f t="shared" si="122"/>
        <v>0</v>
      </c>
      <c r="BR34" s="99"/>
      <c r="BS34" s="100">
        <f t="shared" si="123"/>
        <v>0</v>
      </c>
      <c r="BT34" s="99"/>
      <c r="BU34" s="100">
        <f t="shared" si="124"/>
        <v>0</v>
      </c>
      <c r="BV34" s="99"/>
      <c r="BW34" s="100">
        <f t="shared" si="125"/>
        <v>0</v>
      </c>
      <c r="BX34" s="99"/>
      <c r="BY34" s="100">
        <f t="shared" si="126"/>
        <v>0</v>
      </c>
      <c r="BZ34" s="99"/>
      <c r="CA34" s="100">
        <f t="shared" si="127"/>
        <v>0</v>
      </c>
      <c r="CB34" s="99"/>
      <c r="CC34" s="100">
        <f t="shared" si="128"/>
        <v>0</v>
      </c>
      <c r="CD34" s="99"/>
      <c r="CE34" s="100">
        <f t="shared" si="129"/>
        <v>0</v>
      </c>
      <c r="CF34" s="101">
        <f t="shared" si="130"/>
        <v>0</v>
      </c>
      <c r="CG34" s="100">
        <f t="shared" si="130"/>
        <v>0</v>
      </c>
    </row>
    <row r="35" spans="1:85" s="172" customFormat="1" ht="19.899999999999999" customHeight="1" x14ac:dyDescent="0.25">
      <c r="A35" s="94">
        <v>28</v>
      </c>
      <c r="B35" s="95" t="s">
        <v>105</v>
      </c>
      <c r="C35" s="95" t="s">
        <v>77</v>
      </c>
      <c r="D35" s="94">
        <f t="shared" si="102"/>
        <v>19</v>
      </c>
      <c r="E35" s="94">
        <v>0.35</v>
      </c>
      <c r="F35" s="94" t="s">
        <v>81</v>
      </c>
      <c r="G35" s="94">
        <v>900</v>
      </c>
      <c r="H35" s="94"/>
      <c r="I35" s="143">
        <f t="shared" si="103"/>
        <v>0</v>
      </c>
      <c r="J35" s="94"/>
      <c r="K35" s="143">
        <f t="shared" si="104"/>
        <v>0</v>
      </c>
      <c r="L35" s="94"/>
      <c r="M35" s="143">
        <f t="shared" si="105"/>
        <v>0</v>
      </c>
      <c r="N35" s="94"/>
      <c r="O35" s="143">
        <f t="shared" si="106"/>
        <v>0</v>
      </c>
      <c r="P35" s="94"/>
      <c r="Q35" s="143">
        <f t="shared" si="107"/>
        <v>0</v>
      </c>
      <c r="R35" s="94"/>
      <c r="S35" s="143">
        <f t="shared" si="108"/>
        <v>0</v>
      </c>
      <c r="T35" s="94"/>
      <c r="U35" s="143">
        <f t="shared" si="109"/>
        <v>0</v>
      </c>
      <c r="V35" s="94"/>
      <c r="W35" s="143">
        <f t="shared" si="110"/>
        <v>0</v>
      </c>
      <c r="X35" s="94"/>
      <c r="Y35" s="143">
        <f t="shared" si="111"/>
        <v>0</v>
      </c>
      <c r="Z35" s="94"/>
      <c r="AA35" s="143">
        <f t="shared" si="112"/>
        <v>0</v>
      </c>
      <c r="AB35" s="94"/>
      <c r="AC35" s="143">
        <f t="shared" si="113"/>
        <v>0</v>
      </c>
      <c r="AD35" s="94"/>
      <c r="AE35" s="143">
        <f t="shared" si="114"/>
        <v>0</v>
      </c>
      <c r="AF35" s="171">
        <f t="shared" si="115"/>
        <v>0</v>
      </c>
      <c r="AG35" s="170">
        <f t="shared" si="116"/>
        <v>0</v>
      </c>
      <c r="AH35" s="142"/>
      <c r="AI35" s="143">
        <f t="shared" si="117"/>
        <v>0</v>
      </c>
      <c r="AJ35" s="144"/>
      <c r="AK35" s="143">
        <f t="shared" si="117"/>
        <v>0</v>
      </c>
      <c r="AL35" s="169"/>
      <c r="AM35" s="170">
        <f t="shared" si="34"/>
        <v>0</v>
      </c>
      <c r="AN35" s="169"/>
      <c r="AO35" s="170">
        <f t="shared" si="35"/>
        <v>0</v>
      </c>
      <c r="AP35" s="169"/>
      <c r="AQ35" s="170">
        <f t="shared" si="36"/>
        <v>0</v>
      </c>
      <c r="AR35" s="169"/>
      <c r="AS35" s="170">
        <f t="shared" si="37"/>
        <v>0</v>
      </c>
      <c r="AT35" s="169"/>
      <c r="AU35" s="170">
        <f t="shared" si="38"/>
        <v>0</v>
      </c>
      <c r="AV35" s="169"/>
      <c r="AW35" s="170">
        <f t="shared" si="39"/>
        <v>0</v>
      </c>
      <c r="AX35" s="169"/>
      <c r="AY35" s="170">
        <f t="shared" si="40"/>
        <v>0</v>
      </c>
      <c r="AZ35" s="169"/>
      <c r="BA35" s="170">
        <f t="shared" si="41"/>
        <v>0</v>
      </c>
      <c r="BB35" s="169"/>
      <c r="BC35" s="170">
        <f t="shared" si="42"/>
        <v>0</v>
      </c>
      <c r="BD35" s="169"/>
      <c r="BE35" s="170">
        <f t="shared" si="43"/>
        <v>0</v>
      </c>
      <c r="BF35" s="171">
        <f t="shared" si="85"/>
        <v>0</v>
      </c>
      <c r="BG35" s="170">
        <f t="shared" si="85"/>
        <v>0</v>
      </c>
      <c r="BH35" s="99"/>
      <c r="BI35" s="100">
        <f t="shared" si="118"/>
        <v>0</v>
      </c>
      <c r="BJ35" s="99"/>
      <c r="BK35" s="100">
        <f t="shared" si="119"/>
        <v>0</v>
      </c>
      <c r="BL35" s="99"/>
      <c r="BM35" s="100">
        <f t="shared" si="120"/>
        <v>0</v>
      </c>
      <c r="BN35" s="99"/>
      <c r="BO35" s="100">
        <f t="shared" si="121"/>
        <v>0</v>
      </c>
      <c r="BP35" s="99"/>
      <c r="BQ35" s="100">
        <f t="shared" si="122"/>
        <v>0</v>
      </c>
      <c r="BR35" s="99"/>
      <c r="BS35" s="100">
        <f t="shared" si="123"/>
        <v>0</v>
      </c>
      <c r="BT35" s="99"/>
      <c r="BU35" s="100">
        <f t="shared" si="124"/>
        <v>0</v>
      </c>
      <c r="BV35" s="99"/>
      <c r="BW35" s="100">
        <f t="shared" si="125"/>
        <v>0</v>
      </c>
      <c r="BX35" s="99"/>
      <c r="BY35" s="100">
        <f t="shared" si="126"/>
        <v>0</v>
      </c>
      <c r="BZ35" s="99"/>
      <c r="CA35" s="100">
        <f t="shared" si="127"/>
        <v>0</v>
      </c>
      <c r="CB35" s="99"/>
      <c r="CC35" s="100">
        <f t="shared" si="128"/>
        <v>0</v>
      </c>
      <c r="CD35" s="99"/>
      <c r="CE35" s="100">
        <f t="shared" si="129"/>
        <v>0</v>
      </c>
      <c r="CF35" s="101">
        <f t="shared" si="130"/>
        <v>0</v>
      </c>
      <c r="CG35" s="100">
        <f t="shared" si="130"/>
        <v>0</v>
      </c>
    </row>
    <row r="36" spans="1:85" s="172" customFormat="1" ht="19.899999999999999" customHeight="1" x14ac:dyDescent="0.25">
      <c r="A36" s="94">
        <v>29</v>
      </c>
      <c r="B36" s="95" t="s">
        <v>106</v>
      </c>
      <c r="C36" s="95" t="s">
        <v>74</v>
      </c>
      <c r="D36" s="94">
        <f t="shared" si="102"/>
        <v>19</v>
      </c>
      <c r="E36" s="94">
        <v>0.7</v>
      </c>
      <c r="F36" s="94" t="s">
        <v>75</v>
      </c>
      <c r="G36" s="94"/>
      <c r="H36" s="94"/>
      <c r="I36" s="170">
        <f t="shared" si="19"/>
        <v>0</v>
      </c>
      <c r="J36" s="94"/>
      <c r="K36" s="170">
        <f t="shared" si="20"/>
        <v>0</v>
      </c>
      <c r="L36" s="94"/>
      <c r="M36" s="170">
        <f t="shared" si="21"/>
        <v>0</v>
      </c>
      <c r="N36" s="94"/>
      <c r="O36" s="170">
        <f t="shared" si="22"/>
        <v>0</v>
      </c>
      <c r="P36" s="94"/>
      <c r="Q36" s="170">
        <f t="shared" si="23"/>
        <v>0</v>
      </c>
      <c r="R36" s="94"/>
      <c r="S36" s="170">
        <f t="shared" si="24"/>
        <v>0</v>
      </c>
      <c r="T36" s="94"/>
      <c r="U36" s="170">
        <f t="shared" si="25"/>
        <v>0</v>
      </c>
      <c r="V36" s="94"/>
      <c r="W36" s="170">
        <f t="shared" si="26"/>
        <v>0</v>
      </c>
      <c r="X36" s="94"/>
      <c r="Y36" s="170">
        <f t="shared" si="27"/>
        <v>0</v>
      </c>
      <c r="Z36" s="94"/>
      <c r="AA36" s="170">
        <f t="shared" si="28"/>
        <v>0</v>
      </c>
      <c r="AB36" s="94"/>
      <c r="AC36" s="170">
        <f t="shared" si="29"/>
        <v>0</v>
      </c>
      <c r="AD36" s="94"/>
      <c r="AE36" s="170">
        <f t="shared" si="30"/>
        <v>0</v>
      </c>
      <c r="AF36" s="171">
        <f t="shared" si="115"/>
        <v>0</v>
      </c>
      <c r="AG36" s="170">
        <f t="shared" si="116"/>
        <v>0</v>
      </c>
      <c r="AH36" s="169"/>
      <c r="AI36" s="170">
        <f t="shared" si="33"/>
        <v>0</v>
      </c>
      <c r="AJ36" s="169"/>
      <c r="AK36" s="170">
        <f t="shared" si="34"/>
        <v>0</v>
      </c>
      <c r="AL36" s="169"/>
      <c r="AM36" s="170">
        <f t="shared" si="34"/>
        <v>0</v>
      </c>
      <c r="AN36" s="169"/>
      <c r="AO36" s="170">
        <f t="shared" si="35"/>
        <v>0</v>
      </c>
      <c r="AP36" s="169"/>
      <c r="AQ36" s="170">
        <f t="shared" si="36"/>
        <v>0</v>
      </c>
      <c r="AR36" s="169"/>
      <c r="AS36" s="170">
        <f t="shared" si="37"/>
        <v>0</v>
      </c>
      <c r="AT36" s="169"/>
      <c r="AU36" s="170">
        <f t="shared" si="38"/>
        <v>0</v>
      </c>
      <c r="AV36" s="169"/>
      <c r="AW36" s="170">
        <f t="shared" si="39"/>
        <v>0</v>
      </c>
      <c r="AX36" s="169"/>
      <c r="AY36" s="170">
        <f t="shared" si="40"/>
        <v>0</v>
      </c>
      <c r="AZ36" s="169"/>
      <c r="BA36" s="170">
        <f t="shared" si="41"/>
        <v>0</v>
      </c>
      <c r="BB36" s="169"/>
      <c r="BC36" s="170">
        <f t="shared" si="42"/>
        <v>0</v>
      </c>
      <c r="BD36" s="169"/>
      <c r="BE36" s="170">
        <f t="shared" si="43"/>
        <v>0</v>
      </c>
      <c r="BF36" s="171">
        <f t="shared" si="85"/>
        <v>0</v>
      </c>
      <c r="BG36" s="170">
        <f t="shared" si="85"/>
        <v>0</v>
      </c>
      <c r="BH36" s="99"/>
      <c r="BI36" s="100">
        <f t="shared" si="118"/>
        <v>0</v>
      </c>
      <c r="BJ36" s="99"/>
      <c r="BK36" s="100">
        <f t="shared" si="119"/>
        <v>0</v>
      </c>
      <c r="BL36" s="99"/>
      <c r="BM36" s="100">
        <f t="shared" si="120"/>
        <v>0</v>
      </c>
      <c r="BN36" s="99"/>
      <c r="BO36" s="100">
        <f t="shared" si="121"/>
        <v>0</v>
      </c>
      <c r="BP36" s="99"/>
      <c r="BQ36" s="100">
        <f t="shared" si="122"/>
        <v>0</v>
      </c>
      <c r="BR36" s="99"/>
      <c r="BS36" s="100">
        <f t="shared" si="123"/>
        <v>0</v>
      </c>
      <c r="BT36" s="99"/>
      <c r="BU36" s="100">
        <f t="shared" si="124"/>
        <v>0</v>
      </c>
      <c r="BV36" s="99"/>
      <c r="BW36" s="100">
        <f t="shared" si="125"/>
        <v>0</v>
      </c>
      <c r="BX36" s="99"/>
      <c r="BY36" s="100">
        <f t="shared" si="126"/>
        <v>0</v>
      </c>
      <c r="BZ36" s="99"/>
      <c r="CA36" s="100">
        <f t="shared" si="127"/>
        <v>0</v>
      </c>
      <c r="CB36" s="99"/>
      <c r="CC36" s="100">
        <f t="shared" si="128"/>
        <v>0</v>
      </c>
      <c r="CD36" s="99"/>
      <c r="CE36" s="100">
        <f t="shared" si="129"/>
        <v>0</v>
      </c>
      <c r="CF36" s="101">
        <f t="shared" si="130"/>
        <v>0</v>
      </c>
      <c r="CG36" s="100">
        <f t="shared" si="130"/>
        <v>0</v>
      </c>
    </row>
    <row r="37" spans="1:85" s="172" customFormat="1" ht="19.899999999999999" customHeight="1" x14ac:dyDescent="0.25">
      <c r="A37" s="94">
        <v>30</v>
      </c>
      <c r="B37" s="95" t="s">
        <v>107</v>
      </c>
      <c r="C37" s="95" t="s">
        <v>74</v>
      </c>
      <c r="D37" s="94">
        <f t="shared" si="102"/>
        <v>19</v>
      </c>
      <c r="E37" s="94">
        <v>0.7</v>
      </c>
      <c r="F37" s="94" t="s">
        <v>75</v>
      </c>
      <c r="G37" s="94"/>
      <c r="H37" s="94"/>
      <c r="I37" s="170">
        <f t="shared" si="19"/>
        <v>0</v>
      </c>
      <c r="J37" s="94"/>
      <c r="K37" s="170">
        <f t="shared" si="20"/>
        <v>0</v>
      </c>
      <c r="L37" s="94"/>
      <c r="M37" s="170">
        <f t="shared" si="21"/>
        <v>0</v>
      </c>
      <c r="N37" s="94"/>
      <c r="O37" s="170">
        <f t="shared" si="22"/>
        <v>0</v>
      </c>
      <c r="P37" s="94"/>
      <c r="Q37" s="170">
        <f t="shared" si="23"/>
        <v>0</v>
      </c>
      <c r="R37" s="94"/>
      <c r="S37" s="170">
        <f t="shared" si="24"/>
        <v>0</v>
      </c>
      <c r="T37" s="94"/>
      <c r="U37" s="170">
        <f t="shared" si="25"/>
        <v>0</v>
      </c>
      <c r="V37" s="94"/>
      <c r="W37" s="170">
        <f t="shared" si="26"/>
        <v>0</v>
      </c>
      <c r="X37" s="94"/>
      <c r="Y37" s="170">
        <f t="shared" si="27"/>
        <v>0</v>
      </c>
      <c r="Z37" s="94"/>
      <c r="AA37" s="170">
        <f t="shared" si="28"/>
        <v>0</v>
      </c>
      <c r="AB37" s="94"/>
      <c r="AC37" s="170">
        <f t="shared" si="29"/>
        <v>0</v>
      </c>
      <c r="AD37" s="94"/>
      <c r="AE37" s="170">
        <f t="shared" si="30"/>
        <v>0</v>
      </c>
      <c r="AF37" s="171">
        <f t="shared" si="115"/>
        <v>0</v>
      </c>
      <c r="AG37" s="170">
        <f t="shared" si="116"/>
        <v>0</v>
      </c>
      <c r="AH37" s="169"/>
      <c r="AI37" s="170">
        <f t="shared" si="33"/>
        <v>0</v>
      </c>
      <c r="AJ37" s="169"/>
      <c r="AK37" s="170">
        <f t="shared" si="34"/>
        <v>0</v>
      </c>
      <c r="AL37" s="169"/>
      <c r="AM37" s="170">
        <f t="shared" si="34"/>
        <v>0</v>
      </c>
      <c r="AN37" s="169"/>
      <c r="AO37" s="170">
        <f t="shared" si="35"/>
        <v>0</v>
      </c>
      <c r="AP37" s="169"/>
      <c r="AQ37" s="170">
        <f t="shared" si="36"/>
        <v>0</v>
      </c>
      <c r="AR37" s="169"/>
      <c r="AS37" s="170">
        <f t="shared" si="37"/>
        <v>0</v>
      </c>
      <c r="AT37" s="169"/>
      <c r="AU37" s="170">
        <f t="shared" si="38"/>
        <v>0</v>
      </c>
      <c r="AV37" s="169"/>
      <c r="AW37" s="170">
        <f t="shared" si="39"/>
        <v>0</v>
      </c>
      <c r="AX37" s="169"/>
      <c r="AY37" s="170">
        <f t="shared" si="40"/>
        <v>0</v>
      </c>
      <c r="AZ37" s="169"/>
      <c r="BA37" s="170">
        <f t="shared" si="41"/>
        <v>0</v>
      </c>
      <c r="BB37" s="169"/>
      <c r="BC37" s="170">
        <f t="shared" si="42"/>
        <v>0</v>
      </c>
      <c r="BD37" s="169"/>
      <c r="BE37" s="170">
        <f t="shared" si="43"/>
        <v>0</v>
      </c>
      <c r="BF37" s="171">
        <f t="shared" si="85"/>
        <v>0</v>
      </c>
      <c r="BG37" s="170">
        <f t="shared" si="85"/>
        <v>0</v>
      </c>
      <c r="BH37" s="99"/>
      <c r="BI37" s="100">
        <f t="shared" si="118"/>
        <v>0</v>
      </c>
      <c r="BJ37" s="99"/>
      <c r="BK37" s="100">
        <f t="shared" si="119"/>
        <v>0</v>
      </c>
      <c r="BL37" s="99"/>
      <c r="BM37" s="100">
        <f t="shared" si="120"/>
        <v>0</v>
      </c>
      <c r="BN37" s="99"/>
      <c r="BO37" s="100">
        <f t="shared" si="121"/>
        <v>0</v>
      </c>
      <c r="BP37" s="99"/>
      <c r="BQ37" s="100">
        <f t="shared" si="122"/>
        <v>0</v>
      </c>
      <c r="BR37" s="99"/>
      <c r="BS37" s="100">
        <f t="shared" si="123"/>
        <v>0</v>
      </c>
      <c r="BT37" s="99"/>
      <c r="BU37" s="100">
        <f t="shared" si="124"/>
        <v>0</v>
      </c>
      <c r="BV37" s="99"/>
      <c r="BW37" s="100">
        <f t="shared" si="125"/>
        <v>0</v>
      </c>
      <c r="BX37" s="99"/>
      <c r="BY37" s="100">
        <f t="shared" si="126"/>
        <v>0</v>
      </c>
      <c r="BZ37" s="99"/>
      <c r="CA37" s="100">
        <f t="shared" si="127"/>
        <v>0</v>
      </c>
      <c r="CB37" s="99"/>
      <c r="CC37" s="100">
        <f t="shared" si="128"/>
        <v>0</v>
      </c>
      <c r="CD37" s="99"/>
      <c r="CE37" s="100">
        <f t="shared" si="129"/>
        <v>0</v>
      </c>
      <c r="CF37" s="101">
        <f t="shared" si="130"/>
        <v>0</v>
      </c>
      <c r="CG37" s="100">
        <f t="shared" si="130"/>
        <v>0</v>
      </c>
    </row>
    <row r="38" spans="1:85" s="172" customFormat="1" ht="19.899999999999999" customHeight="1" x14ac:dyDescent="0.25">
      <c r="A38" s="94">
        <v>31</v>
      </c>
      <c r="B38" s="95" t="s">
        <v>108</v>
      </c>
      <c r="C38" s="95" t="s">
        <v>74</v>
      </c>
      <c r="D38" s="94">
        <f t="shared" si="102"/>
        <v>19</v>
      </c>
      <c r="E38" s="94">
        <v>0.68</v>
      </c>
      <c r="F38" s="94" t="s">
        <v>75</v>
      </c>
      <c r="G38" s="94">
        <v>1550</v>
      </c>
      <c r="H38" s="94"/>
      <c r="I38" s="170">
        <f t="shared" si="19"/>
        <v>0</v>
      </c>
      <c r="J38" s="94"/>
      <c r="K38" s="170">
        <f t="shared" si="20"/>
        <v>0</v>
      </c>
      <c r="L38" s="94"/>
      <c r="M38" s="170">
        <f t="shared" si="21"/>
        <v>0</v>
      </c>
      <c r="N38" s="94"/>
      <c r="O38" s="170">
        <f t="shared" si="22"/>
        <v>0</v>
      </c>
      <c r="P38" s="94"/>
      <c r="Q38" s="170">
        <f t="shared" si="23"/>
        <v>0</v>
      </c>
      <c r="R38" s="94"/>
      <c r="S38" s="170">
        <f t="shared" si="24"/>
        <v>0</v>
      </c>
      <c r="T38" s="94"/>
      <c r="U38" s="170">
        <f t="shared" si="25"/>
        <v>0</v>
      </c>
      <c r="V38" s="94"/>
      <c r="W38" s="170">
        <f t="shared" si="26"/>
        <v>0</v>
      </c>
      <c r="X38" s="94"/>
      <c r="Y38" s="170">
        <f t="shared" si="27"/>
        <v>0</v>
      </c>
      <c r="Z38" s="94"/>
      <c r="AA38" s="170">
        <f t="shared" si="28"/>
        <v>0</v>
      </c>
      <c r="AB38" s="94"/>
      <c r="AC38" s="170">
        <f t="shared" si="29"/>
        <v>0</v>
      </c>
      <c r="AD38" s="94"/>
      <c r="AE38" s="170">
        <f t="shared" si="30"/>
        <v>0</v>
      </c>
      <c r="AF38" s="171">
        <f t="shared" si="115"/>
        <v>0</v>
      </c>
      <c r="AG38" s="170">
        <f t="shared" si="116"/>
        <v>0</v>
      </c>
      <c r="AH38" s="169"/>
      <c r="AI38" s="170">
        <f t="shared" si="33"/>
        <v>0</v>
      </c>
      <c r="AJ38" s="169"/>
      <c r="AK38" s="170">
        <f t="shared" si="34"/>
        <v>0</v>
      </c>
      <c r="AL38" s="169"/>
      <c r="AM38" s="170">
        <f t="shared" si="34"/>
        <v>0</v>
      </c>
      <c r="AN38" s="169"/>
      <c r="AO38" s="170">
        <f t="shared" si="35"/>
        <v>0</v>
      </c>
      <c r="AP38" s="169"/>
      <c r="AQ38" s="170">
        <f t="shared" si="36"/>
        <v>0</v>
      </c>
      <c r="AR38" s="169"/>
      <c r="AS38" s="170">
        <f t="shared" si="37"/>
        <v>0</v>
      </c>
      <c r="AT38" s="169"/>
      <c r="AU38" s="170">
        <f t="shared" si="38"/>
        <v>0</v>
      </c>
      <c r="AV38" s="169"/>
      <c r="AW38" s="170">
        <f t="shared" si="39"/>
        <v>0</v>
      </c>
      <c r="AX38" s="169"/>
      <c r="AY38" s="170">
        <f t="shared" si="40"/>
        <v>0</v>
      </c>
      <c r="AZ38" s="169"/>
      <c r="BA38" s="170">
        <f t="shared" si="41"/>
        <v>0</v>
      </c>
      <c r="BB38" s="169"/>
      <c r="BC38" s="170">
        <f t="shared" si="42"/>
        <v>0</v>
      </c>
      <c r="BD38" s="169"/>
      <c r="BE38" s="170">
        <f t="shared" si="43"/>
        <v>0</v>
      </c>
      <c r="BF38" s="171">
        <f t="shared" si="85"/>
        <v>0</v>
      </c>
      <c r="BG38" s="170">
        <f t="shared" si="85"/>
        <v>0</v>
      </c>
      <c r="BH38" s="99"/>
      <c r="BI38" s="100">
        <f t="shared" si="118"/>
        <v>0</v>
      </c>
      <c r="BJ38" s="99"/>
      <c r="BK38" s="100">
        <f t="shared" si="119"/>
        <v>0</v>
      </c>
      <c r="BL38" s="99"/>
      <c r="BM38" s="100">
        <f t="shared" si="120"/>
        <v>0</v>
      </c>
      <c r="BN38" s="99"/>
      <c r="BO38" s="100">
        <f t="shared" si="121"/>
        <v>0</v>
      </c>
      <c r="BP38" s="99"/>
      <c r="BQ38" s="100">
        <f t="shared" si="122"/>
        <v>0</v>
      </c>
      <c r="BR38" s="99"/>
      <c r="BS38" s="100">
        <f t="shared" si="123"/>
        <v>0</v>
      </c>
      <c r="BT38" s="99"/>
      <c r="BU38" s="100">
        <f t="shared" si="124"/>
        <v>0</v>
      </c>
      <c r="BV38" s="99"/>
      <c r="BW38" s="100">
        <f t="shared" si="125"/>
        <v>0</v>
      </c>
      <c r="BX38" s="99"/>
      <c r="BY38" s="100">
        <f t="shared" si="126"/>
        <v>0</v>
      </c>
      <c r="BZ38" s="99"/>
      <c r="CA38" s="100">
        <f t="shared" si="127"/>
        <v>0</v>
      </c>
      <c r="CB38" s="99"/>
      <c r="CC38" s="100">
        <f t="shared" si="128"/>
        <v>0</v>
      </c>
      <c r="CD38" s="99"/>
      <c r="CE38" s="100">
        <f t="shared" si="129"/>
        <v>0</v>
      </c>
      <c r="CF38" s="101">
        <f t="shared" si="130"/>
        <v>0</v>
      </c>
      <c r="CG38" s="100">
        <f t="shared" si="130"/>
        <v>0</v>
      </c>
    </row>
    <row r="39" spans="1:85" s="172" customFormat="1" ht="19.899999999999999" customHeight="1" x14ac:dyDescent="0.25">
      <c r="A39" s="94">
        <v>32</v>
      </c>
      <c r="B39" s="95" t="s">
        <v>108</v>
      </c>
      <c r="C39" s="95" t="s">
        <v>74</v>
      </c>
      <c r="D39" s="94">
        <f t="shared" si="102"/>
        <v>19</v>
      </c>
      <c r="E39" s="94">
        <v>0.64</v>
      </c>
      <c r="F39" s="94" t="s">
        <v>75</v>
      </c>
      <c r="G39" s="94">
        <v>1500</v>
      </c>
      <c r="H39" s="94"/>
      <c r="I39" s="170">
        <f t="shared" si="19"/>
        <v>0</v>
      </c>
      <c r="J39" s="94"/>
      <c r="K39" s="170">
        <f t="shared" si="20"/>
        <v>0</v>
      </c>
      <c r="L39" s="94"/>
      <c r="M39" s="170">
        <f t="shared" si="21"/>
        <v>0</v>
      </c>
      <c r="N39" s="94"/>
      <c r="O39" s="170">
        <f t="shared" si="22"/>
        <v>0</v>
      </c>
      <c r="P39" s="94"/>
      <c r="Q39" s="170">
        <f t="shared" si="23"/>
        <v>0</v>
      </c>
      <c r="R39" s="94"/>
      <c r="S39" s="170">
        <f t="shared" si="24"/>
        <v>0</v>
      </c>
      <c r="T39" s="94"/>
      <c r="U39" s="170">
        <f t="shared" si="25"/>
        <v>0</v>
      </c>
      <c r="V39" s="94"/>
      <c r="W39" s="170">
        <f t="shared" si="26"/>
        <v>0</v>
      </c>
      <c r="X39" s="94"/>
      <c r="Y39" s="170">
        <f t="shared" si="27"/>
        <v>0</v>
      </c>
      <c r="Z39" s="94"/>
      <c r="AA39" s="170">
        <f t="shared" si="28"/>
        <v>0</v>
      </c>
      <c r="AB39" s="94"/>
      <c r="AC39" s="170">
        <f t="shared" si="29"/>
        <v>0</v>
      </c>
      <c r="AD39" s="94"/>
      <c r="AE39" s="170">
        <f t="shared" si="30"/>
        <v>0</v>
      </c>
      <c r="AF39" s="171">
        <f t="shared" si="115"/>
        <v>0</v>
      </c>
      <c r="AG39" s="170">
        <f t="shared" si="116"/>
        <v>0</v>
      </c>
      <c r="AH39" s="169"/>
      <c r="AI39" s="170">
        <f t="shared" si="33"/>
        <v>0</v>
      </c>
      <c r="AJ39" s="169"/>
      <c r="AK39" s="170">
        <f t="shared" si="34"/>
        <v>0</v>
      </c>
      <c r="AL39" s="169"/>
      <c r="AM39" s="170">
        <f t="shared" si="34"/>
        <v>0</v>
      </c>
      <c r="AN39" s="169"/>
      <c r="AO39" s="170">
        <f t="shared" si="35"/>
        <v>0</v>
      </c>
      <c r="AP39" s="169"/>
      <c r="AQ39" s="170">
        <f t="shared" si="36"/>
        <v>0</v>
      </c>
      <c r="AR39" s="169"/>
      <c r="AS39" s="170">
        <f t="shared" si="37"/>
        <v>0</v>
      </c>
      <c r="AT39" s="169"/>
      <c r="AU39" s="170">
        <f t="shared" si="38"/>
        <v>0</v>
      </c>
      <c r="AV39" s="169"/>
      <c r="AW39" s="170">
        <f t="shared" si="39"/>
        <v>0</v>
      </c>
      <c r="AX39" s="169"/>
      <c r="AY39" s="170">
        <f t="shared" si="40"/>
        <v>0</v>
      </c>
      <c r="AZ39" s="169"/>
      <c r="BA39" s="170">
        <f t="shared" si="41"/>
        <v>0</v>
      </c>
      <c r="BB39" s="169"/>
      <c r="BC39" s="170">
        <f t="shared" si="42"/>
        <v>0</v>
      </c>
      <c r="BD39" s="169"/>
      <c r="BE39" s="170">
        <f t="shared" si="43"/>
        <v>0</v>
      </c>
      <c r="BF39" s="171">
        <f t="shared" si="85"/>
        <v>0</v>
      </c>
      <c r="BG39" s="170">
        <f t="shared" si="85"/>
        <v>0</v>
      </c>
      <c r="BH39" s="99"/>
      <c r="BI39" s="100">
        <f t="shared" si="118"/>
        <v>0</v>
      </c>
      <c r="BJ39" s="99"/>
      <c r="BK39" s="100">
        <f t="shared" si="119"/>
        <v>0</v>
      </c>
      <c r="BL39" s="99"/>
      <c r="BM39" s="100">
        <f t="shared" si="120"/>
        <v>0</v>
      </c>
      <c r="BN39" s="99"/>
      <c r="BO39" s="100">
        <f t="shared" si="121"/>
        <v>0</v>
      </c>
      <c r="BP39" s="99"/>
      <c r="BQ39" s="100">
        <f t="shared" si="122"/>
        <v>0</v>
      </c>
      <c r="BR39" s="99"/>
      <c r="BS39" s="100">
        <f t="shared" si="123"/>
        <v>0</v>
      </c>
      <c r="BT39" s="99"/>
      <c r="BU39" s="100">
        <f t="shared" si="124"/>
        <v>0</v>
      </c>
      <c r="BV39" s="99"/>
      <c r="BW39" s="100">
        <f t="shared" si="125"/>
        <v>0</v>
      </c>
      <c r="BX39" s="99"/>
      <c r="BY39" s="100">
        <f t="shared" si="126"/>
        <v>0</v>
      </c>
      <c r="BZ39" s="99"/>
      <c r="CA39" s="100">
        <f t="shared" si="127"/>
        <v>0</v>
      </c>
      <c r="CB39" s="99"/>
      <c r="CC39" s="100">
        <f t="shared" si="128"/>
        <v>0</v>
      </c>
      <c r="CD39" s="99"/>
      <c r="CE39" s="100">
        <f t="shared" si="129"/>
        <v>0</v>
      </c>
      <c r="CF39" s="101">
        <f t="shared" si="130"/>
        <v>0</v>
      </c>
      <c r="CG39" s="100">
        <f t="shared" si="130"/>
        <v>0</v>
      </c>
    </row>
    <row r="40" spans="1:85" s="172" customFormat="1" ht="19.899999999999999" customHeight="1" x14ac:dyDescent="0.25">
      <c r="A40" s="94">
        <v>33</v>
      </c>
      <c r="B40" s="95" t="s">
        <v>109</v>
      </c>
      <c r="C40" s="95" t="s">
        <v>74</v>
      </c>
      <c r="D40" s="94">
        <f t="shared" si="102"/>
        <v>19</v>
      </c>
      <c r="E40" s="94">
        <v>0.64</v>
      </c>
      <c r="F40" s="94" t="s">
        <v>85</v>
      </c>
      <c r="G40" s="94"/>
      <c r="H40" s="94"/>
      <c r="I40" s="170">
        <f t="shared" si="19"/>
        <v>0</v>
      </c>
      <c r="J40" s="94"/>
      <c r="K40" s="170">
        <f t="shared" si="20"/>
        <v>0</v>
      </c>
      <c r="L40" s="94"/>
      <c r="M40" s="170">
        <f t="shared" si="21"/>
        <v>0</v>
      </c>
      <c r="N40" s="94"/>
      <c r="O40" s="170">
        <f t="shared" si="22"/>
        <v>0</v>
      </c>
      <c r="P40" s="94"/>
      <c r="Q40" s="170">
        <f t="shared" si="23"/>
        <v>0</v>
      </c>
      <c r="R40" s="94"/>
      <c r="S40" s="170">
        <f t="shared" si="24"/>
        <v>0</v>
      </c>
      <c r="T40" s="94"/>
      <c r="U40" s="170">
        <f t="shared" si="25"/>
        <v>0</v>
      </c>
      <c r="V40" s="94"/>
      <c r="W40" s="170">
        <f t="shared" si="26"/>
        <v>0</v>
      </c>
      <c r="X40" s="94"/>
      <c r="Y40" s="170">
        <f t="shared" si="27"/>
        <v>0</v>
      </c>
      <c r="Z40" s="94"/>
      <c r="AA40" s="170">
        <f t="shared" si="28"/>
        <v>0</v>
      </c>
      <c r="AB40" s="94"/>
      <c r="AC40" s="170">
        <f t="shared" si="29"/>
        <v>0</v>
      </c>
      <c r="AD40" s="94"/>
      <c r="AE40" s="170">
        <f t="shared" si="30"/>
        <v>0</v>
      </c>
      <c r="AF40" s="171">
        <f t="shared" si="115"/>
        <v>0</v>
      </c>
      <c r="AG40" s="170">
        <f t="shared" si="116"/>
        <v>0</v>
      </c>
      <c r="AH40" s="169"/>
      <c r="AI40" s="170">
        <f t="shared" si="33"/>
        <v>0</v>
      </c>
      <c r="AJ40" s="169"/>
      <c r="AK40" s="170">
        <f t="shared" si="34"/>
        <v>0</v>
      </c>
      <c r="AL40" s="169"/>
      <c r="AM40" s="170">
        <f t="shared" si="34"/>
        <v>0</v>
      </c>
      <c r="AN40" s="169"/>
      <c r="AO40" s="170">
        <f t="shared" si="35"/>
        <v>0</v>
      </c>
      <c r="AP40" s="169"/>
      <c r="AQ40" s="170">
        <f t="shared" si="36"/>
        <v>0</v>
      </c>
      <c r="AR40" s="169"/>
      <c r="AS40" s="170">
        <f t="shared" si="37"/>
        <v>0</v>
      </c>
      <c r="AT40" s="169"/>
      <c r="AU40" s="170">
        <f t="shared" si="38"/>
        <v>0</v>
      </c>
      <c r="AV40" s="169"/>
      <c r="AW40" s="170">
        <f t="shared" si="39"/>
        <v>0</v>
      </c>
      <c r="AX40" s="169"/>
      <c r="AY40" s="170">
        <f t="shared" si="40"/>
        <v>0</v>
      </c>
      <c r="AZ40" s="169"/>
      <c r="BA40" s="170">
        <f t="shared" si="41"/>
        <v>0</v>
      </c>
      <c r="BB40" s="169"/>
      <c r="BC40" s="170">
        <f t="shared" si="42"/>
        <v>0</v>
      </c>
      <c r="BD40" s="169"/>
      <c r="BE40" s="170">
        <f t="shared" si="43"/>
        <v>0</v>
      </c>
      <c r="BF40" s="171">
        <f t="shared" si="85"/>
        <v>0</v>
      </c>
      <c r="BG40" s="170">
        <f t="shared" si="85"/>
        <v>0</v>
      </c>
      <c r="BH40" s="99"/>
      <c r="BI40" s="100">
        <f t="shared" si="118"/>
        <v>0</v>
      </c>
      <c r="BJ40" s="99"/>
      <c r="BK40" s="100">
        <f t="shared" si="119"/>
        <v>0</v>
      </c>
      <c r="BL40" s="99"/>
      <c r="BM40" s="100">
        <f t="shared" si="120"/>
        <v>0</v>
      </c>
      <c r="BN40" s="99"/>
      <c r="BO40" s="100">
        <f t="shared" si="121"/>
        <v>0</v>
      </c>
      <c r="BP40" s="99"/>
      <c r="BQ40" s="100">
        <f t="shared" si="122"/>
        <v>0</v>
      </c>
      <c r="BR40" s="99"/>
      <c r="BS40" s="100">
        <f t="shared" si="123"/>
        <v>0</v>
      </c>
      <c r="BT40" s="99"/>
      <c r="BU40" s="100">
        <f t="shared" si="124"/>
        <v>0</v>
      </c>
      <c r="BV40" s="99"/>
      <c r="BW40" s="100">
        <f t="shared" si="125"/>
        <v>0</v>
      </c>
      <c r="BX40" s="99"/>
      <c r="BY40" s="100">
        <f t="shared" si="126"/>
        <v>0</v>
      </c>
      <c r="BZ40" s="99"/>
      <c r="CA40" s="100">
        <f t="shared" si="127"/>
        <v>0</v>
      </c>
      <c r="CB40" s="99"/>
      <c r="CC40" s="100">
        <f t="shared" si="128"/>
        <v>0</v>
      </c>
      <c r="CD40" s="99"/>
      <c r="CE40" s="100">
        <f t="shared" si="129"/>
        <v>0</v>
      </c>
      <c r="CF40" s="101">
        <f t="shared" si="130"/>
        <v>0</v>
      </c>
      <c r="CG40" s="100">
        <f t="shared" si="130"/>
        <v>0</v>
      </c>
    </row>
    <row r="41" spans="1:85" s="172" customFormat="1" ht="19.899999999999999" customHeight="1" x14ac:dyDescent="0.25">
      <c r="A41" s="94">
        <v>34</v>
      </c>
      <c r="B41" s="95" t="s">
        <v>107</v>
      </c>
      <c r="C41" s="95" t="s">
        <v>74</v>
      </c>
      <c r="D41" s="94">
        <f t="shared" si="102"/>
        <v>19</v>
      </c>
      <c r="E41" s="94">
        <v>0.64</v>
      </c>
      <c r="F41" s="94" t="s">
        <v>85</v>
      </c>
      <c r="G41" s="94">
        <v>1350</v>
      </c>
      <c r="H41" s="94"/>
      <c r="I41" s="170">
        <f t="shared" si="19"/>
        <v>0</v>
      </c>
      <c r="J41" s="94"/>
      <c r="K41" s="170">
        <f t="shared" si="20"/>
        <v>0</v>
      </c>
      <c r="L41" s="94"/>
      <c r="M41" s="170">
        <f t="shared" si="21"/>
        <v>0</v>
      </c>
      <c r="N41" s="94"/>
      <c r="O41" s="170">
        <f t="shared" si="22"/>
        <v>0</v>
      </c>
      <c r="P41" s="94"/>
      <c r="Q41" s="170">
        <f t="shared" si="23"/>
        <v>0</v>
      </c>
      <c r="R41" s="94"/>
      <c r="S41" s="170">
        <f t="shared" si="24"/>
        <v>0</v>
      </c>
      <c r="T41" s="94"/>
      <c r="U41" s="170">
        <f t="shared" si="25"/>
        <v>0</v>
      </c>
      <c r="V41" s="94"/>
      <c r="W41" s="170">
        <f t="shared" si="26"/>
        <v>0</v>
      </c>
      <c r="X41" s="94"/>
      <c r="Y41" s="170">
        <f t="shared" si="27"/>
        <v>0</v>
      </c>
      <c r="Z41" s="94"/>
      <c r="AA41" s="170">
        <f t="shared" si="28"/>
        <v>0</v>
      </c>
      <c r="AB41" s="94"/>
      <c r="AC41" s="170">
        <f t="shared" si="29"/>
        <v>0</v>
      </c>
      <c r="AD41" s="94"/>
      <c r="AE41" s="170">
        <f t="shared" si="30"/>
        <v>0</v>
      </c>
      <c r="AF41" s="171">
        <f t="shared" si="115"/>
        <v>0</v>
      </c>
      <c r="AG41" s="170">
        <f t="shared" si="116"/>
        <v>0</v>
      </c>
      <c r="AH41" s="169"/>
      <c r="AI41" s="170">
        <f t="shared" si="33"/>
        <v>0</v>
      </c>
      <c r="AJ41" s="169"/>
      <c r="AK41" s="170">
        <f t="shared" si="34"/>
        <v>0</v>
      </c>
      <c r="AL41" s="169"/>
      <c r="AM41" s="170">
        <f t="shared" si="34"/>
        <v>0</v>
      </c>
      <c r="AN41" s="169"/>
      <c r="AO41" s="170">
        <f t="shared" si="35"/>
        <v>0</v>
      </c>
      <c r="AP41" s="169"/>
      <c r="AQ41" s="170">
        <f t="shared" si="36"/>
        <v>0</v>
      </c>
      <c r="AR41" s="169"/>
      <c r="AS41" s="170">
        <f t="shared" si="37"/>
        <v>0</v>
      </c>
      <c r="AT41" s="169"/>
      <c r="AU41" s="170">
        <f t="shared" si="38"/>
        <v>0</v>
      </c>
      <c r="AV41" s="169"/>
      <c r="AW41" s="170">
        <f t="shared" si="39"/>
        <v>0</v>
      </c>
      <c r="AX41" s="169"/>
      <c r="AY41" s="170">
        <f t="shared" si="40"/>
        <v>0</v>
      </c>
      <c r="AZ41" s="169"/>
      <c r="BA41" s="170">
        <f t="shared" si="41"/>
        <v>0</v>
      </c>
      <c r="BB41" s="169"/>
      <c r="BC41" s="170">
        <f t="shared" si="42"/>
        <v>0</v>
      </c>
      <c r="BD41" s="169"/>
      <c r="BE41" s="170">
        <f t="shared" si="43"/>
        <v>0</v>
      </c>
      <c r="BF41" s="171">
        <f t="shared" si="85"/>
        <v>0</v>
      </c>
      <c r="BG41" s="170">
        <f t="shared" si="85"/>
        <v>0</v>
      </c>
      <c r="BH41" s="99"/>
      <c r="BI41" s="100">
        <f t="shared" si="118"/>
        <v>0</v>
      </c>
      <c r="BJ41" s="99"/>
      <c r="BK41" s="100">
        <f t="shared" si="119"/>
        <v>0</v>
      </c>
      <c r="BL41" s="99"/>
      <c r="BM41" s="100">
        <f t="shared" si="120"/>
        <v>0</v>
      </c>
      <c r="BN41" s="99"/>
      <c r="BO41" s="100">
        <f t="shared" si="121"/>
        <v>0</v>
      </c>
      <c r="BP41" s="99"/>
      <c r="BQ41" s="100">
        <f t="shared" si="122"/>
        <v>0</v>
      </c>
      <c r="BR41" s="99"/>
      <c r="BS41" s="100">
        <f t="shared" si="123"/>
        <v>0</v>
      </c>
      <c r="BT41" s="99"/>
      <c r="BU41" s="100">
        <f t="shared" si="124"/>
        <v>0</v>
      </c>
      <c r="BV41" s="99"/>
      <c r="BW41" s="100">
        <f t="shared" si="125"/>
        <v>0</v>
      </c>
      <c r="BX41" s="99"/>
      <c r="BY41" s="100">
        <f t="shared" si="126"/>
        <v>0</v>
      </c>
      <c r="BZ41" s="99"/>
      <c r="CA41" s="100">
        <f t="shared" si="127"/>
        <v>0</v>
      </c>
      <c r="CB41" s="99"/>
      <c r="CC41" s="100">
        <f t="shared" si="128"/>
        <v>0</v>
      </c>
      <c r="CD41" s="99"/>
      <c r="CE41" s="100">
        <f t="shared" si="129"/>
        <v>0</v>
      </c>
      <c r="CF41" s="101">
        <f t="shared" si="130"/>
        <v>0</v>
      </c>
      <c r="CG41" s="100">
        <f t="shared" si="130"/>
        <v>0</v>
      </c>
    </row>
    <row r="42" spans="1:85" s="172" customFormat="1" ht="19.899999999999999" customHeight="1" x14ac:dyDescent="0.25">
      <c r="A42" s="94">
        <v>35</v>
      </c>
      <c r="B42" s="95" t="s">
        <v>107</v>
      </c>
      <c r="C42" s="95" t="s">
        <v>74</v>
      </c>
      <c r="D42" s="94">
        <f t="shared" si="102"/>
        <v>19</v>
      </c>
      <c r="E42" s="94">
        <v>0.64</v>
      </c>
      <c r="F42" s="94" t="s">
        <v>83</v>
      </c>
      <c r="G42" s="94"/>
      <c r="H42" s="94"/>
      <c r="I42" s="170">
        <f t="shared" si="19"/>
        <v>0</v>
      </c>
      <c r="J42" s="94"/>
      <c r="K42" s="170">
        <f t="shared" si="20"/>
        <v>0</v>
      </c>
      <c r="L42" s="94"/>
      <c r="M42" s="170">
        <f t="shared" si="21"/>
        <v>0</v>
      </c>
      <c r="N42" s="94"/>
      <c r="O42" s="170">
        <f t="shared" si="22"/>
        <v>0</v>
      </c>
      <c r="P42" s="94"/>
      <c r="Q42" s="170">
        <f t="shared" si="23"/>
        <v>0</v>
      </c>
      <c r="R42" s="94"/>
      <c r="S42" s="170">
        <f t="shared" si="24"/>
        <v>0</v>
      </c>
      <c r="T42" s="94"/>
      <c r="U42" s="170">
        <f t="shared" si="25"/>
        <v>0</v>
      </c>
      <c r="V42" s="94"/>
      <c r="W42" s="170">
        <f t="shared" si="26"/>
        <v>0</v>
      </c>
      <c r="X42" s="94"/>
      <c r="Y42" s="170">
        <f t="shared" si="27"/>
        <v>0</v>
      </c>
      <c r="Z42" s="94"/>
      <c r="AA42" s="170">
        <f t="shared" si="28"/>
        <v>0</v>
      </c>
      <c r="AB42" s="94"/>
      <c r="AC42" s="170">
        <f t="shared" si="29"/>
        <v>0</v>
      </c>
      <c r="AD42" s="94"/>
      <c r="AE42" s="170">
        <f t="shared" si="30"/>
        <v>0</v>
      </c>
      <c r="AF42" s="171">
        <f t="shared" si="115"/>
        <v>0</v>
      </c>
      <c r="AG42" s="170">
        <f t="shared" si="116"/>
        <v>0</v>
      </c>
      <c r="AH42" s="169"/>
      <c r="AI42" s="170">
        <f t="shared" si="33"/>
        <v>0</v>
      </c>
      <c r="AJ42" s="169"/>
      <c r="AK42" s="170">
        <f t="shared" si="34"/>
        <v>0</v>
      </c>
      <c r="AL42" s="169"/>
      <c r="AM42" s="170">
        <f t="shared" si="34"/>
        <v>0</v>
      </c>
      <c r="AN42" s="169"/>
      <c r="AO42" s="170">
        <f t="shared" si="35"/>
        <v>0</v>
      </c>
      <c r="AP42" s="169"/>
      <c r="AQ42" s="170">
        <f t="shared" si="36"/>
        <v>0</v>
      </c>
      <c r="AR42" s="169"/>
      <c r="AS42" s="170">
        <f t="shared" si="37"/>
        <v>0</v>
      </c>
      <c r="AT42" s="169"/>
      <c r="AU42" s="170">
        <f t="shared" si="38"/>
        <v>0</v>
      </c>
      <c r="AV42" s="169"/>
      <c r="AW42" s="170">
        <f t="shared" si="39"/>
        <v>0</v>
      </c>
      <c r="AX42" s="169"/>
      <c r="AY42" s="170">
        <f t="shared" si="40"/>
        <v>0</v>
      </c>
      <c r="AZ42" s="169"/>
      <c r="BA42" s="170">
        <f t="shared" si="41"/>
        <v>0</v>
      </c>
      <c r="BB42" s="169"/>
      <c r="BC42" s="170">
        <f t="shared" si="42"/>
        <v>0</v>
      </c>
      <c r="BD42" s="169"/>
      <c r="BE42" s="170">
        <f t="shared" si="43"/>
        <v>0</v>
      </c>
      <c r="BF42" s="171">
        <f t="shared" si="85"/>
        <v>0</v>
      </c>
      <c r="BG42" s="170">
        <f t="shared" si="85"/>
        <v>0</v>
      </c>
      <c r="BH42" s="99"/>
      <c r="BI42" s="100">
        <f t="shared" si="118"/>
        <v>0</v>
      </c>
      <c r="BJ42" s="99"/>
      <c r="BK42" s="100">
        <f t="shared" si="119"/>
        <v>0</v>
      </c>
      <c r="BL42" s="99"/>
      <c r="BM42" s="100">
        <f t="shared" si="120"/>
        <v>0</v>
      </c>
      <c r="BN42" s="99"/>
      <c r="BO42" s="100">
        <f t="shared" si="121"/>
        <v>0</v>
      </c>
      <c r="BP42" s="99"/>
      <c r="BQ42" s="100">
        <f t="shared" si="122"/>
        <v>0</v>
      </c>
      <c r="BR42" s="99"/>
      <c r="BS42" s="100">
        <f t="shared" si="123"/>
        <v>0</v>
      </c>
      <c r="BT42" s="99"/>
      <c r="BU42" s="100">
        <f t="shared" si="124"/>
        <v>0</v>
      </c>
      <c r="BV42" s="99"/>
      <c r="BW42" s="100">
        <f t="shared" si="125"/>
        <v>0</v>
      </c>
      <c r="BX42" s="99"/>
      <c r="BY42" s="100">
        <f t="shared" si="126"/>
        <v>0</v>
      </c>
      <c r="BZ42" s="99"/>
      <c r="CA42" s="100">
        <f t="shared" si="127"/>
        <v>0</v>
      </c>
      <c r="CB42" s="99"/>
      <c r="CC42" s="100">
        <f t="shared" si="128"/>
        <v>0</v>
      </c>
      <c r="CD42" s="99"/>
      <c r="CE42" s="100">
        <f t="shared" si="129"/>
        <v>0</v>
      </c>
      <c r="CF42" s="101">
        <f t="shared" si="130"/>
        <v>0</v>
      </c>
      <c r="CG42" s="100">
        <f t="shared" si="130"/>
        <v>0</v>
      </c>
    </row>
    <row r="43" spans="1:85" s="172" customFormat="1" ht="19.899999999999999" customHeight="1" x14ac:dyDescent="0.25">
      <c r="A43" s="94">
        <v>36</v>
      </c>
      <c r="B43" s="95" t="s">
        <v>110</v>
      </c>
      <c r="C43" s="95" t="s">
        <v>74</v>
      </c>
      <c r="D43" s="94">
        <f t="shared" si="102"/>
        <v>19</v>
      </c>
      <c r="E43" s="94">
        <v>0.68</v>
      </c>
      <c r="F43" s="94" t="s">
        <v>111</v>
      </c>
      <c r="G43" s="94"/>
      <c r="H43" s="94"/>
      <c r="I43" s="170">
        <f t="shared" si="19"/>
        <v>0</v>
      </c>
      <c r="J43" s="94"/>
      <c r="K43" s="170">
        <f t="shared" si="20"/>
        <v>0</v>
      </c>
      <c r="L43" s="94"/>
      <c r="M43" s="170">
        <f t="shared" si="21"/>
        <v>0</v>
      </c>
      <c r="N43" s="94"/>
      <c r="O43" s="170">
        <f t="shared" si="22"/>
        <v>0</v>
      </c>
      <c r="P43" s="94"/>
      <c r="Q43" s="170">
        <f t="shared" si="23"/>
        <v>0</v>
      </c>
      <c r="R43" s="94"/>
      <c r="S43" s="170">
        <f t="shared" si="24"/>
        <v>0</v>
      </c>
      <c r="T43" s="94"/>
      <c r="U43" s="170">
        <f t="shared" si="25"/>
        <v>0</v>
      </c>
      <c r="V43" s="94"/>
      <c r="W43" s="170">
        <f t="shared" si="26"/>
        <v>0</v>
      </c>
      <c r="X43" s="94"/>
      <c r="Y43" s="170">
        <f t="shared" si="27"/>
        <v>0</v>
      </c>
      <c r="Z43" s="94"/>
      <c r="AA43" s="170">
        <f t="shared" si="28"/>
        <v>0</v>
      </c>
      <c r="AB43" s="94"/>
      <c r="AC43" s="170">
        <f t="shared" si="29"/>
        <v>0</v>
      </c>
      <c r="AD43" s="94"/>
      <c r="AE43" s="170">
        <f t="shared" si="30"/>
        <v>0</v>
      </c>
      <c r="AF43" s="171">
        <f t="shared" si="115"/>
        <v>0</v>
      </c>
      <c r="AG43" s="170">
        <f t="shared" si="116"/>
        <v>0</v>
      </c>
      <c r="AH43" s="169"/>
      <c r="AI43" s="170">
        <f t="shared" si="33"/>
        <v>0</v>
      </c>
      <c r="AJ43" s="169"/>
      <c r="AK43" s="170">
        <f t="shared" si="34"/>
        <v>0</v>
      </c>
      <c r="AL43" s="169"/>
      <c r="AM43" s="170">
        <f t="shared" si="34"/>
        <v>0</v>
      </c>
      <c r="AN43" s="169"/>
      <c r="AO43" s="170">
        <f t="shared" si="35"/>
        <v>0</v>
      </c>
      <c r="AP43" s="169"/>
      <c r="AQ43" s="170">
        <f t="shared" si="36"/>
        <v>0</v>
      </c>
      <c r="AR43" s="169"/>
      <c r="AS43" s="170">
        <f t="shared" si="37"/>
        <v>0</v>
      </c>
      <c r="AT43" s="169"/>
      <c r="AU43" s="170">
        <f t="shared" si="38"/>
        <v>0</v>
      </c>
      <c r="AV43" s="169"/>
      <c r="AW43" s="170">
        <f t="shared" si="39"/>
        <v>0</v>
      </c>
      <c r="AX43" s="169"/>
      <c r="AY43" s="170">
        <f t="shared" si="40"/>
        <v>0</v>
      </c>
      <c r="AZ43" s="169"/>
      <c r="BA43" s="170">
        <f t="shared" si="41"/>
        <v>0</v>
      </c>
      <c r="BB43" s="169"/>
      <c r="BC43" s="170">
        <f t="shared" si="42"/>
        <v>0</v>
      </c>
      <c r="BD43" s="169"/>
      <c r="BE43" s="170">
        <f t="shared" si="43"/>
        <v>0</v>
      </c>
      <c r="BF43" s="171">
        <f t="shared" si="85"/>
        <v>0</v>
      </c>
      <c r="BG43" s="170">
        <f t="shared" si="85"/>
        <v>0</v>
      </c>
      <c r="BH43" s="99"/>
      <c r="BI43" s="100">
        <f t="shared" si="118"/>
        <v>0</v>
      </c>
      <c r="BJ43" s="99"/>
      <c r="BK43" s="100">
        <f t="shared" si="119"/>
        <v>0</v>
      </c>
      <c r="BL43" s="99"/>
      <c r="BM43" s="100">
        <f t="shared" si="120"/>
        <v>0</v>
      </c>
      <c r="BN43" s="99"/>
      <c r="BO43" s="100">
        <f t="shared" si="121"/>
        <v>0</v>
      </c>
      <c r="BP43" s="99"/>
      <c r="BQ43" s="100">
        <f t="shared" si="122"/>
        <v>0</v>
      </c>
      <c r="BR43" s="99"/>
      <c r="BS43" s="100">
        <f t="shared" si="123"/>
        <v>0</v>
      </c>
      <c r="BT43" s="99"/>
      <c r="BU43" s="100">
        <f t="shared" si="124"/>
        <v>0</v>
      </c>
      <c r="BV43" s="99"/>
      <c r="BW43" s="100">
        <f t="shared" si="125"/>
        <v>0</v>
      </c>
      <c r="BX43" s="99"/>
      <c r="BY43" s="100">
        <f t="shared" si="126"/>
        <v>0</v>
      </c>
      <c r="BZ43" s="99"/>
      <c r="CA43" s="100">
        <f t="shared" si="127"/>
        <v>0</v>
      </c>
      <c r="CB43" s="99"/>
      <c r="CC43" s="100">
        <f t="shared" si="128"/>
        <v>0</v>
      </c>
      <c r="CD43" s="99"/>
      <c r="CE43" s="100">
        <f t="shared" si="129"/>
        <v>0</v>
      </c>
      <c r="CF43" s="101">
        <f t="shared" si="130"/>
        <v>0</v>
      </c>
      <c r="CG43" s="100">
        <f t="shared" si="130"/>
        <v>0</v>
      </c>
    </row>
    <row r="44" spans="1:85" s="172" customFormat="1" ht="19.899999999999999" customHeight="1" x14ac:dyDescent="0.25">
      <c r="A44" s="94">
        <v>37</v>
      </c>
      <c r="B44" s="95" t="s">
        <v>110</v>
      </c>
      <c r="C44" s="95" t="s">
        <v>74</v>
      </c>
      <c r="D44" s="94">
        <f t="shared" si="102"/>
        <v>19</v>
      </c>
      <c r="E44" s="94">
        <v>0.64</v>
      </c>
      <c r="F44" s="94" t="s">
        <v>85</v>
      </c>
      <c r="G44" s="94"/>
      <c r="H44" s="94"/>
      <c r="I44" s="170">
        <f t="shared" si="19"/>
        <v>0</v>
      </c>
      <c r="J44" s="94"/>
      <c r="K44" s="170">
        <f t="shared" si="20"/>
        <v>0</v>
      </c>
      <c r="L44" s="94"/>
      <c r="M44" s="170">
        <f t="shared" si="21"/>
        <v>0</v>
      </c>
      <c r="N44" s="94"/>
      <c r="O44" s="170">
        <f t="shared" si="22"/>
        <v>0</v>
      </c>
      <c r="P44" s="94"/>
      <c r="Q44" s="170">
        <f t="shared" si="23"/>
        <v>0</v>
      </c>
      <c r="R44" s="94"/>
      <c r="S44" s="170">
        <f t="shared" si="24"/>
        <v>0</v>
      </c>
      <c r="T44" s="94"/>
      <c r="U44" s="170">
        <f t="shared" si="25"/>
        <v>0</v>
      </c>
      <c r="V44" s="94"/>
      <c r="W44" s="170">
        <f t="shared" si="26"/>
        <v>0</v>
      </c>
      <c r="X44" s="94"/>
      <c r="Y44" s="170">
        <f t="shared" si="27"/>
        <v>0</v>
      </c>
      <c r="Z44" s="94"/>
      <c r="AA44" s="170">
        <f t="shared" si="28"/>
        <v>0</v>
      </c>
      <c r="AB44" s="94"/>
      <c r="AC44" s="170">
        <f t="shared" si="29"/>
        <v>0</v>
      </c>
      <c r="AD44" s="94"/>
      <c r="AE44" s="170">
        <f t="shared" si="30"/>
        <v>0</v>
      </c>
      <c r="AF44" s="171">
        <f t="shared" si="115"/>
        <v>0</v>
      </c>
      <c r="AG44" s="170">
        <f t="shared" si="116"/>
        <v>0</v>
      </c>
      <c r="AH44" s="169"/>
      <c r="AI44" s="170">
        <f t="shared" si="33"/>
        <v>0</v>
      </c>
      <c r="AJ44" s="169"/>
      <c r="AK44" s="170">
        <f t="shared" si="34"/>
        <v>0</v>
      </c>
      <c r="AL44" s="169"/>
      <c r="AM44" s="170">
        <f t="shared" si="34"/>
        <v>0</v>
      </c>
      <c r="AN44" s="169"/>
      <c r="AO44" s="170">
        <f t="shared" si="35"/>
        <v>0</v>
      </c>
      <c r="AP44" s="169"/>
      <c r="AQ44" s="170">
        <f t="shared" si="36"/>
        <v>0</v>
      </c>
      <c r="AR44" s="169"/>
      <c r="AS44" s="170">
        <f t="shared" si="37"/>
        <v>0</v>
      </c>
      <c r="AT44" s="169"/>
      <c r="AU44" s="170">
        <f t="shared" si="38"/>
        <v>0</v>
      </c>
      <c r="AV44" s="169"/>
      <c r="AW44" s="170">
        <f t="shared" si="39"/>
        <v>0</v>
      </c>
      <c r="AX44" s="169"/>
      <c r="AY44" s="170">
        <f t="shared" si="40"/>
        <v>0</v>
      </c>
      <c r="AZ44" s="169"/>
      <c r="BA44" s="170">
        <f t="shared" si="41"/>
        <v>0</v>
      </c>
      <c r="BB44" s="169"/>
      <c r="BC44" s="170">
        <f t="shared" si="42"/>
        <v>0</v>
      </c>
      <c r="BD44" s="169"/>
      <c r="BE44" s="170">
        <f t="shared" si="43"/>
        <v>0</v>
      </c>
      <c r="BF44" s="171">
        <f t="shared" si="85"/>
        <v>0</v>
      </c>
      <c r="BG44" s="170">
        <f t="shared" si="85"/>
        <v>0</v>
      </c>
      <c r="BH44" s="99"/>
      <c r="BI44" s="100">
        <f t="shared" si="118"/>
        <v>0</v>
      </c>
      <c r="BJ44" s="99"/>
      <c r="BK44" s="100">
        <f t="shared" si="119"/>
        <v>0</v>
      </c>
      <c r="BL44" s="99"/>
      <c r="BM44" s="100">
        <f t="shared" si="120"/>
        <v>0</v>
      </c>
      <c r="BN44" s="99"/>
      <c r="BO44" s="100">
        <f t="shared" si="121"/>
        <v>0</v>
      </c>
      <c r="BP44" s="99"/>
      <c r="BQ44" s="100">
        <f t="shared" si="122"/>
        <v>0</v>
      </c>
      <c r="BR44" s="99"/>
      <c r="BS44" s="100">
        <f t="shared" si="123"/>
        <v>0</v>
      </c>
      <c r="BT44" s="99"/>
      <c r="BU44" s="100">
        <f t="shared" si="124"/>
        <v>0</v>
      </c>
      <c r="BV44" s="99"/>
      <c r="BW44" s="100">
        <f t="shared" si="125"/>
        <v>0</v>
      </c>
      <c r="BX44" s="99"/>
      <c r="BY44" s="100">
        <f t="shared" si="126"/>
        <v>0</v>
      </c>
      <c r="BZ44" s="99"/>
      <c r="CA44" s="100">
        <f t="shared" si="127"/>
        <v>0</v>
      </c>
      <c r="CB44" s="99"/>
      <c r="CC44" s="100">
        <f t="shared" si="128"/>
        <v>0</v>
      </c>
      <c r="CD44" s="99"/>
      <c r="CE44" s="100">
        <f t="shared" si="129"/>
        <v>0</v>
      </c>
      <c r="CF44" s="101">
        <f t="shared" si="130"/>
        <v>0</v>
      </c>
      <c r="CG44" s="100">
        <f t="shared" si="130"/>
        <v>0</v>
      </c>
    </row>
    <row r="45" spans="1:85" s="172" customFormat="1" ht="19.899999999999999" customHeight="1" x14ac:dyDescent="0.25">
      <c r="A45" s="94">
        <v>38</v>
      </c>
      <c r="B45" s="95" t="s">
        <v>112</v>
      </c>
      <c r="C45" s="95" t="s">
        <v>74</v>
      </c>
      <c r="D45" s="94">
        <f t="shared" si="102"/>
        <v>19</v>
      </c>
      <c r="E45" s="94">
        <v>0.64</v>
      </c>
      <c r="F45" s="94" t="s">
        <v>85</v>
      </c>
      <c r="G45" s="94"/>
      <c r="H45" s="94"/>
      <c r="I45" s="170">
        <f t="shared" si="19"/>
        <v>0</v>
      </c>
      <c r="J45" s="94"/>
      <c r="K45" s="170">
        <f t="shared" si="20"/>
        <v>0</v>
      </c>
      <c r="L45" s="94"/>
      <c r="M45" s="170">
        <f t="shared" si="21"/>
        <v>0</v>
      </c>
      <c r="N45" s="94"/>
      <c r="O45" s="170">
        <f t="shared" si="22"/>
        <v>0</v>
      </c>
      <c r="P45" s="94"/>
      <c r="Q45" s="170">
        <f t="shared" si="23"/>
        <v>0</v>
      </c>
      <c r="R45" s="94"/>
      <c r="S45" s="170">
        <f t="shared" si="24"/>
        <v>0</v>
      </c>
      <c r="T45" s="94"/>
      <c r="U45" s="170">
        <f t="shared" si="25"/>
        <v>0</v>
      </c>
      <c r="V45" s="94"/>
      <c r="W45" s="170">
        <f t="shared" si="26"/>
        <v>0</v>
      </c>
      <c r="X45" s="94"/>
      <c r="Y45" s="170">
        <f t="shared" si="27"/>
        <v>0</v>
      </c>
      <c r="Z45" s="94"/>
      <c r="AA45" s="170">
        <f t="shared" si="28"/>
        <v>0</v>
      </c>
      <c r="AB45" s="94"/>
      <c r="AC45" s="170">
        <f t="shared" si="29"/>
        <v>0</v>
      </c>
      <c r="AD45" s="94"/>
      <c r="AE45" s="170">
        <f t="shared" si="30"/>
        <v>0</v>
      </c>
      <c r="AF45" s="171">
        <f t="shared" si="115"/>
        <v>0</v>
      </c>
      <c r="AG45" s="170">
        <f t="shared" si="116"/>
        <v>0</v>
      </c>
      <c r="AH45" s="169"/>
      <c r="AI45" s="170">
        <f t="shared" si="33"/>
        <v>0</v>
      </c>
      <c r="AJ45" s="169"/>
      <c r="AK45" s="170">
        <f t="shared" si="34"/>
        <v>0</v>
      </c>
      <c r="AL45" s="169"/>
      <c r="AM45" s="170">
        <f t="shared" si="34"/>
        <v>0</v>
      </c>
      <c r="AN45" s="169"/>
      <c r="AO45" s="170">
        <f t="shared" si="35"/>
        <v>0</v>
      </c>
      <c r="AP45" s="169"/>
      <c r="AQ45" s="170">
        <f t="shared" si="36"/>
        <v>0</v>
      </c>
      <c r="AR45" s="169"/>
      <c r="AS45" s="170">
        <f t="shared" si="37"/>
        <v>0</v>
      </c>
      <c r="AT45" s="169"/>
      <c r="AU45" s="170">
        <f t="shared" si="38"/>
        <v>0</v>
      </c>
      <c r="AV45" s="169"/>
      <c r="AW45" s="170">
        <f t="shared" si="39"/>
        <v>0</v>
      </c>
      <c r="AX45" s="169"/>
      <c r="AY45" s="170">
        <f t="shared" si="40"/>
        <v>0</v>
      </c>
      <c r="AZ45" s="169"/>
      <c r="BA45" s="170">
        <f t="shared" si="41"/>
        <v>0</v>
      </c>
      <c r="BB45" s="169"/>
      <c r="BC45" s="170">
        <f t="shared" si="42"/>
        <v>0</v>
      </c>
      <c r="BD45" s="169"/>
      <c r="BE45" s="170">
        <f t="shared" si="43"/>
        <v>0</v>
      </c>
      <c r="BF45" s="171">
        <f t="shared" si="85"/>
        <v>0</v>
      </c>
      <c r="BG45" s="170">
        <f t="shared" si="85"/>
        <v>0</v>
      </c>
      <c r="BH45" s="99"/>
      <c r="BI45" s="100">
        <f t="shared" si="118"/>
        <v>0</v>
      </c>
      <c r="BJ45" s="99"/>
      <c r="BK45" s="100">
        <f t="shared" si="119"/>
        <v>0</v>
      </c>
      <c r="BL45" s="99"/>
      <c r="BM45" s="100">
        <f t="shared" si="120"/>
        <v>0</v>
      </c>
      <c r="BN45" s="99"/>
      <c r="BO45" s="100">
        <f t="shared" si="121"/>
        <v>0</v>
      </c>
      <c r="BP45" s="99"/>
      <c r="BQ45" s="100">
        <f t="shared" si="122"/>
        <v>0</v>
      </c>
      <c r="BR45" s="99"/>
      <c r="BS45" s="100">
        <f t="shared" si="123"/>
        <v>0</v>
      </c>
      <c r="BT45" s="99"/>
      <c r="BU45" s="100">
        <f t="shared" si="124"/>
        <v>0</v>
      </c>
      <c r="BV45" s="99"/>
      <c r="BW45" s="100">
        <f t="shared" si="125"/>
        <v>0</v>
      </c>
      <c r="BX45" s="99"/>
      <c r="BY45" s="100">
        <f t="shared" si="126"/>
        <v>0</v>
      </c>
      <c r="BZ45" s="99"/>
      <c r="CA45" s="100">
        <f t="shared" si="127"/>
        <v>0</v>
      </c>
      <c r="CB45" s="99"/>
      <c r="CC45" s="100">
        <f t="shared" si="128"/>
        <v>0</v>
      </c>
      <c r="CD45" s="99"/>
      <c r="CE45" s="100">
        <f t="shared" si="129"/>
        <v>0</v>
      </c>
      <c r="CF45" s="101">
        <f t="shared" si="130"/>
        <v>0</v>
      </c>
      <c r="CG45" s="100">
        <f t="shared" si="130"/>
        <v>0</v>
      </c>
    </row>
    <row r="46" spans="1:85" s="172" customFormat="1" ht="19.899999999999999" customHeight="1" x14ac:dyDescent="0.25">
      <c r="A46" s="94">
        <v>39</v>
      </c>
      <c r="B46" s="95" t="s">
        <v>112</v>
      </c>
      <c r="C46" s="95" t="s">
        <v>74</v>
      </c>
      <c r="D46" s="94">
        <f t="shared" si="102"/>
        <v>19</v>
      </c>
      <c r="E46" s="94">
        <v>0.64</v>
      </c>
      <c r="F46" s="94" t="s">
        <v>85</v>
      </c>
      <c r="G46" s="94"/>
      <c r="H46" s="94"/>
      <c r="I46" s="170">
        <f t="shared" si="19"/>
        <v>0</v>
      </c>
      <c r="J46" s="94"/>
      <c r="K46" s="170">
        <f t="shared" si="20"/>
        <v>0</v>
      </c>
      <c r="L46" s="94"/>
      <c r="M46" s="170">
        <f t="shared" si="21"/>
        <v>0</v>
      </c>
      <c r="N46" s="94"/>
      <c r="O46" s="170">
        <f t="shared" si="22"/>
        <v>0</v>
      </c>
      <c r="P46" s="94"/>
      <c r="Q46" s="170">
        <f t="shared" si="23"/>
        <v>0</v>
      </c>
      <c r="R46" s="94"/>
      <c r="S46" s="170">
        <f t="shared" si="24"/>
        <v>0</v>
      </c>
      <c r="T46" s="94"/>
      <c r="U46" s="170">
        <f t="shared" si="25"/>
        <v>0</v>
      </c>
      <c r="V46" s="94"/>
      <c r="W46" s="170">
        <f t="shared" si="26"/>
        <v>0</v>
      </c>
      <c r="X46" s="94"/>
      <c r="Y46" s="170">
        <f t="shared" si="27"/>
        <v>0</v>
      </c>
      <c r="Z46" s="94"/>
      <c r="AA46" s="170">
        <f t="shared" si="28"/>
        <v>0</v>
      </c>
      <c r="AB46" s="94"/>
      <c r="AC46" s="170">
        <f t="shared" si="29"/>
        <v>0</v>
      </c>
      <c r="AD46" s="94"/>
      <c r="AE46" s="170">
        <f t="shared" si="30"/>
        <v>0</v>
      </c>
      <c r="AF46" s="171">
        <f t="shared" si="115"/>
        <v>0</v>
      </c>
      <c r="AG46" s="170">
        <f t="shared" si="116"/>
        <v>0</v>
      </c>
      <c r="AH46" s="169"/>
      <c r="AI46" s="170">
        <f t="shared" si="33"/>
        <v>0</v>
      </c>
      <c r="AJ46" s="169"/>
      <c r="AK46" s="170">
        <f t="shared" si="34"/>
        <v>0</v>
      </c>
      <c r="AL46" s="169"/>
      <c r="AM46" s="170">
        <f t="shared" si="34"/>
        <v>0</v>
      </c>
      <c r="AN46" s="169"/>
      <c r="AO46" s="170">
        <f t="shared" si="35"/>
        <v>0</v>
      </c>
      <c r="AP46" s="169"/>
      <c r="AQ46" s="170">
        <f t="shared" si="36"/>
        <v>0</v>
      </c>
      <c r="AR46" s="169"/>
      <c r="AS46" s="170">
        <f t="shared" si="37"/>
        <v>0</v>
      </c>
      <c r="AT46" s="169"/>
      <c r="AU46" s="170">
        <f t="shared" si="38"/>
        <v>0</v>
      </c>
      <c r="AV46" s="169"/>
      <c r="AW46" s="170">
        <f t="shared" si="39"/>
        <v>0</v>
      </c>
      <c r="AX46" s="169"/>
      <c r="AY46" s="170">
        <f t="shared" si="40"/>
        <v>0</v>
      </c>
      <c r="AZ46" s="169"/>
      <c r="BA46" s="170">
        <f t="shared" si="41"/>
        <v>0</v>
      </c>
      <c r="BB46" s="169"/>
      <c r="BC46" s="170">
        <f t="shared" si="42"/>
        <v>0</v>
      </c>
      <c r="BD46" s="169"/>
      <c r="BE46" s="170">
        <f t="shared" si="43"/>
        <v>0</v>
      </c>
      <c r="BF46" s="171">
        <f t="shared" si="85"/>
        <v>0</v>
      </c>
      <c r="BG46" s="170">
        <f t="shared" si="85"/>
        <v>0</v>
      </c>
      <c r="BH46" s="99"/>
      <c r="BI46" s="100">
        <f t="shared" si="118"/>
        <v>0</v>
      </c>
      <c r="BJ46" s="99"/>
      <c r="BK46" s="100">
        <f t="shared" si="119"/>
        <v>0</v>
      </c>
      <c r="BL46" s="99"/>
      <c r="BM46" s="100">
        <f t="shared" si="120"/>
        <v>0</v>
      </c>
      <c r="BN46" s="99"/>
      <c r="BO46" s="100">
        <f t="shared" si="121"/>
        <v>0</v>
      </c>
      <c r="BP46" s="99"/>
      <c r="BQ46" s="100">
        <f t="shared" si="122"/>
        <v>0</v>
      </c>
      <c r="BR46" s="99"/>
      <c r="BS46" s="100">
        <f t="shared" si="123"/>
        <v>0</v>
      </c>
      <c r="BT46" s="99"/>
      <c r="BU46" s="100">
        <f t="shared" si="124"/>
        <v>0</v>
      </c>
      <c r="BV46" s="99"/>
      <c r="BW46" s="100">
        <f t="shared" si="125"/>
        <v>0</v>
      </c>
      <c r="BX46" s="99"/>
      <c r="BY46" s="100">
        <f t="shared" si="126"/>
        <v>0</v>
      </c>
      <c r="BZ46" s="99"/>
      <c r="CA46" s="100">
        <f t="shared" si="127"/>
        <v>0</v>
      </c>
      <c r="CB46" s="99"/>
      <c r="CC46" s="100">
        <f t="shared" si="128"/>
        <v>0</v>
      </c>
      <c r="CD46" s="99"/>
      <c r="CE46" s="100">
        <f t="shared" si="129"/>
        <v>0</v>
      </c>
      <c r="CF46" s="101">
        <f t="shared" si="130"/>
        <v>0</v>
      </c>
      <c r="CG46" s="100">
        <f t="shared" si="130"/>
        <v>0</v>
      </c>
    </row>
    <row r="47" spans="1:85" s="172" customFormat="1" ht="19.899999999999999" customHeight="1" x14ac:dyDescent="0.25">
      <c r="A47" s="94">
        <v>40</v>
      </c>
      <c r="B47" s="95" t="s">
        <v>112</v>
      </c>
      <c r="C47" s="95" t="s">
        <v>74</v>
      </c>
      <c r="D47" s="94">
        <f t="shared" si="102"/>
        <v>19</v>
      </c>
      <c r="E47" s="94">
        <v>0.64</v>
      </c>
      <c r="F47" s="94" t="s">
        <v>85</v>
      </c>
      <c r="G47" s="94"/>
      <c r="H47" s="94"/>
      <c r="I47" s="170">
        <f t="shared" si="19"/>
        <v>0</v>
      </c>
      <c r="J47" s="94"/>
      <c r="K47" s="170">
        <f t="shared" si="20"/>
        <v>0</v>
      </c>
      <c r="L47" s="94"/>
      <c r="M47" s="170">
        <f t="shared" si="21"/>
        <v>0</v>
      </c>
      <c r="N47" s="94"/>
      <c r="O47" s="170">
        <f t="shared" si="22"/>
        <v>0</v>
      </c>
      <c r="P47" s="94"/>
      <c r="Q47" s="170">
        <f t="shared" si="23"/>
        <v>0</v>
      </c>
      <c r="R47" s="94"/>
      <c r="S47" s="170">
        <f t="shared" si="24"/>
        <v>0</v>
      </c>
      <c r="T47" s="94"/>
      <c r="U47" s="170">
        <f t="shared" si="25"/>
        <v>0</v>
      </c>
      <c r="V47" s="94"/>
      <c r="W47" s="170">
        <f t="shared" si="26"/>
        <v>0</v>
      </c>
      <c r="X47" s="94"/>
      <c r="Y47" s="170">
        <f t="shared" si="27"/>
        <v>0</v>
      </c>
      <c r="Z47" s="94"/>
      <c r="AA47" s="170">
        <f t="shared" si="28"/>
        <v>0</v>
      </c>
      <c r="AB47" s="94"/>
      <c r="AC47" s="170">
        <f t="shared" si="29"/>
        <v>0</v>
      </c>
      <c r="AD47" s="94"/>
      <c r="AE47" s="170">
        <f t="shared" si="30"/>
        <v>0</v>
      </c>
      <c r="AF47" s="171">
        <f t="shared" si="115"/>
        <v>0</v>
      </c>
      <c r="AG47" s="170">
        <f t="shared" si="116"/>
        <v>0</v>
      </c>
      <c r="AH47" s="169"/>
      <c r="AI47" s="170">
        <f t="shared" si="33"/>
        <v>0</v>
      </c>
      <c r="AJ47" s="169"/>
      <c r="AK47" s="170">
        <f t="shared" si="34"/>
        <v>0</v>
      </c>
      <c r="AL47" s="169"/>
      <c r="AM47" s="170">
        <f t="shared" si="34"/>
        <v>0</v>
      </c>
      <c r="AN47" s="169"/>
      <c r="AO47" s="170">
        <f t="shared" si="35"/>
        <v>0</v>
      </c>
      <c r="AP47" s="169"/>
      <c r="AQ47" s="170">
        <f t="shared" si="36"/>
        <v>0</v>
      </c>
      <c r="AR47" s="169"/>
      <c r="AS47" s="170">
        <f t="shared" si="37"/>
        <v>0</v>
      </c>
      <c r="AT47" s="169"/>
      <c r="AU47" s="170">
        <f t="shared" si="38"/>
        <v>0</v>
      </c>
      <c r="AV47" s="169"/>
      <c r="AW47" s="170">
        <f t="shared" si="39"/>
        <v>0</v>
      </c>
      <c r="AX47" s="169"/>
      <c r="AY47" s="170">
        <f t="shared" si="40"/>
        <v>0</v>
      </c>
      <c r="AZ47" s="169"/>
      <c r="BA47" s="170">
        <f t="shared" si="41"/>
        <v>0</v>
      </c>
      <c r="BB47" s="169"/>
      <c r="BC47" s="170">
        <f t="shared" si="42"/>
        <v>0</v>
      </c>
      <c r="BD47" s="169"/>
      <c r="BE47" s="170">
        <f t="shared" si="43"/>
        <v>0</v>
      </c>
      <c r="BF47" s="171">
        <f t="shared" si="85"/>
        <v>0</v>
      </c>
      <c r="BG47" s="170">
        <f t="shared" si="85"/>
        <v>0</v>
      </c>
      <c r="BH47" s="99"/>
      <c r="BI47" s="100">
        <f t="shared" si="118"/>
        <v>0</v>
      </c>
      <c r="BJ47" s="99"/>
      <c r="BK47" s="100">
        <f t="shared" si="119"/>
        <v>0</v>
      </c>
      <c r="BL47" s="99"/>
      <c r="BM47" s="100">
        <f t="shared" si="120"/>
        <v>0</v>
      </c>
      <c r="BN47" s="99"/>
      <c r="BO47" s="100">
        <f t="shared" si="121"/>
        <v>0</v>
      </c>
      <c r="BP47" s="99"/>
      <c r="BQ47" s="100">
        <f t="shared" si="122"/>
        <v>0</v>
      </c>
      <c r="BR47" s="99"/>
      <c r="BS47" s="100">
        <f t="shared" si="123"/>
        <v>0</v>
      </c>
      <c r="BT47" s="99"/>
      <c r="BU47" s="100">
        <f t="shared" si="124"/>
        <v>0</v>
      </c>
      <c r="BV47" s="99"/>
      <c r="BW47" s="100">
        <f t="shared" si="125"/>
        <v>0</v>
      </c>
      <c r="BX47" s="99"/>
      <c r="BY47" s="100">
        <f t="shared" si="126"/>
        <v>0</v>
      </c>
      <c r="BZ47" s="99"/>
      <c r="CA47" s="100">
        <f t="shared" si="127"/>
        <v>0</v>
      </c>
      <c r="CB47" s="99"/>
      <c r="CC47" s="100">
        <f t="shared" si="128"/>
        <v>0</v>
      </c>
      <c r="CD47" s="99"/>
      <c r="CE47" s="100">
        <f t="shared" si="129"/>
        <v>0</v>
      </c>
      <c r="CF47" s="101">
        <f t="shared" si="130"/>
        <v>0</v>
      </c>
      <c r="CG47" s="100">
        <f t="shared" si="130"/>
        <v>0</v>
      </c>
    </row>
    <row r="48" spans="1:85" s="172" customFormat="1" ht="19.899999999999999" customHeight="1" x14ac:dyDescent="0.25">
      <c r="A48" s="94"/>
      <c r="B48" s="95"/>
      <c r="C48" s="95"/>
      <c r="D48" s="94"/>
      <c r="E48" s="94"/>
      <c r="F48" s="94"/>
      <c r="G48" s="94"/>
      <c r="H48" s="94"/>
      <c r="I48" s="170"/>
      <c r="J48" s="94"/>
      <c r="K48" s="170"/>
      <c r="L48" s="94"/>
      <c r="M48" s="170"/>
      <c r="N48" s="94"/>
      <c r="O48" s="170"/>
      <c r="P48" s="94"/>
      <c r="Q48" s="170"/>
      <c r="R48" s="94"/>
      <c r="S48" s="170"/>
      <c r="T48" s="94"/>
      <c r="U48" s="170"/>
      <c r="V48" s="94"/>
      <c r="W48" s="170"/>
      <c r="X48" s="94"/>
      <c r="Y48" s="170"/>
      <c r="Z48" s="94"/>
      <c r="AA48" s="170"/>
      <c r="AB48" s="94"/>
      <c r="AC48" s="170"/>
      <c r="AD48" s="94"/>
      <c r="AE48" s="170"/>
      <c r="AF48" s="171"/>
      <c r="AG48" s="170"/>
      <c r="AH48" s="169"/>
      <c r="AI48" s="170"/>
      <c r="AJ48" s="169"/>
      <c r="AK48" s="170"/>
      <c r="AL48" s="169"/>
      <c r="AM48" s="170"/>
      <c r="AN48" s="169"/>
      <c r="AO48" s="170"/>
      <c r="AP48" s="169"/>
      <c r="AQ48" s="170"/>
      <c r="AR48" s="169"/>
      <c r="AS48" s="170"/>
      <c r="AT48" s="169"/>
      <c r="AU48" s="170"/>
      <c r="AV48" s="169"/>
      <c r="AW48" s="170"/>
      <c r="AX48" s="169"/>
      <c r="AY48" s="170"/>
      <c r="AZ48" s="169"/>
      <c r="BA48" s="170"/>
      <c r="BB48" s="169"/>
      <c r="BC48" s="170"/>
      <c r="BD48" s="169"/>
      <c r="BE48" s="170"/>
      <c r="BF48" s="171"/>
      <c r="BG48" s="170"/>
      <c r="BH48" s="99"/>
      <c r="BI48" s="100"/>
      <c r="BJ48" s="99"/>
      <c r="BK48" s="100"/>
      <c r="BL48" s="99"/>
      <c r="BM48" s="100"/>
      <c r="BN48" s="99"/>
      <c r="BO48" s="100"/>
      <c r="BP48" s="99"/>
      <c r="BQ48" s="100"/>
      <c r="BR48" s="99"/>
      <c r="BS48" s="100"/>
      <c r="BT48" s="99"/>
      <c r="BU48" s="100"/>
      <c r="BV48" s="99"/>
      <c r="BW48" s="100"/>
      <c r="BX48" s="99"/>
      <c r="BY48" s="100"/>
      <c r="BZ48" s="99"/>
      <c r="CA48" s="100"/>
      <c r="CB48" s="99"/>
      <c r="CC48" s="100"/>
      <c r="CD48" s="99"/>
      <c r="CE48" s="100"/>
      <c r="CF48" s="101"/>
      <c r="CG48" s="100"/>
    </row>
    <row r="49" spans="1:85" s="172" customFormat="1" ht="19.899999999999999" customHeight="1" x14ac:dyDescent="0.25">
      <c r="A49" s="94">
        <v>41</v>
      </c>
      <c r="B49" s="95" t="s">
        <v>113</v>
      </c>
      <c r="C49" s="95" t="s">
        <v>77</v>
      </c>
      <c r="D49" s="94">
        <f>RANK(BF49,$BF$4:$BF$147)</f>
        <v>19</v>
      </c>
      <c r="E49" s="94">
        <v>1</v>
      </c>
      <c r="F49" s="94" t="s">
        <v>75</v>
      </c>
      <c r="G49" s="94"/>
      <c r="H49" s="94"/>
      <c r="I49" s="170">
        <f t="shared" si="19"/>
        <v>0</v>
      </c>
      <c r="J49" s="94"/>
      <c r="K49" s="170">
        <f t="shared" si="20"/>
        <v>0</v>
      </c>
      <c r="L49" s="94"/>
      <c r="M49" s="170">
        <f t="shared" si="21"/>
        <v>0</v>
      </c>
      <c r="N49" s="94"/>
      <c r="O49" s="170">
        <f t="shared" si="22"/>
        <v>0</v>
      </c>
      <c r="P49" s="94"/>
      <c r="Q49" s="170">
        <f t="shared" si="23"/>
        <v>0</v>
      </c>
      <c r="R49" s="94"/>
      <c r="S49" s="170">
        <f t="shared" si="24"/>
        <v>0</v>
      </c>
      <c r="T49" s="94"/>
      <c r="U49" s="170">
        <f t="shared" si="25"/>
        <v>0</v>
      </c>
      <c r="V49" s="94"/>
      <c r="W49" s="170">
        <f t="shared" si="26"/>
        <v>0</v>
      </c>
      <c r="X49" s="94"/>
      <c r="Y49" s="170">
        <f t="shared" si="27"/>
        <v>0</v>
      </c>
      <c r="Z49" s="94"/>
      <c r="AA49" s="170">
        <f t="shared" si="28"/>
        <v>0</v>
      </c>
      <c r="AB49" s="94"/>
      <c r="AC49" s="170">
        <f t="shared" si="29"/>
        <v>0</v>
      </c>
      <c r="AD49" s="94"/>
      <c r="AE49" s="170">
        <f t="shared" si="30"/>
        <v>0</v>
      </c>
      <c r="AF49" s="171">
        <f t="shared" ref="AF49:AF52" si="131">SUM(H49,J49,L49,N49,P49,R49,T49,V49,X49,Z49,AB49,AD49)</f>
        <v>0</v>
      </c>
      <c r="AG49" s="170">
        <f t="shared" ref="AG49:AG52" si="132">SUM(I49,K49,M49,O49,Q49,S49,U49,W49,Y49,AA49,AC49,AE49)</f>
        <v>0</v>
      </c>
      <c r="AH49" s="169"/>
      <c r="AI49" s="170">
        <f t="shared" si="33"/>
        <v>0</v>
      </c>
      <c r="AJ49" s="169"/>
      <c r="AK49" s="170">
        <f t="shared" si="34"/>
        <v>0</v>
      </c>
      <c r="AL49" s="169"/>
      <c r="AM49" s="170">
        <f t="shared" si="34"/>
        <v>0</v>
      </c>
      <c r="AN49" s="169"/>
      <c r="AO49" s="170">
        <f t="shared" si="35"/>
        <v>0</v>
      </c>
      <c r="AP49" s="169"/>
      <c r="AQ49" s="170">
        <f t="shared" si="36"/>
        <v>0</v>
      </c>
      <c r="AR49" s="169"/>
      <c r="AS49" s="170">
        <f t="shared" si="37"/>
        <v>0</v>
      </c>
      <c r="AT49" s="169"/>
      <c r="AU49" s="170">
        <f t="shared" si="38"/>
        <v>0</v>
      </c>
      <c r="AV49" s="169"/>
      <c r="AW49" s="170">
        <f t="shared" si="39"/>
        <v>0</v>
      </c>
      <c r="AX49" s="169"/>
      <c r="AY49" s="170">
        <f t="shared" si="40"/>
        <v>0</v>
      </c>
      <c r="AZ49" s="169"/>
      <c r="BA49" s="170">
        <f t="shared" si="41"/>
        <v>0</v>
      </c>
      <c r="BB49" s="169"/>
      <c r="BC49" s="170">
        <f t="shared" si="42"/>
        <v>0</v>
      </c>
      <c r="BD49" s="169"/>
      <c r="BE49" s="170">
        <f t="shared" si="43"/>
        <v>0</v>
      </c>
      <c r="BF49" s="171">
        <f t="shared" si="85"/>
        <v>0</v>
      </c>
      <c r="BG49" s="170">
        <f t="shared" si="85"/>
        <v>0</v>
      </c>
      <c r="BH49" s="99"/>
      <c r="BI49" s="100">
        <f t="shared" ref="BI49:BI52" si="133">BH49*$E49</f>
        <v>0</v>
      </c>
      <c r="BJ49" s="99"/>
      <c r="BK49" s="100">
        <f t="shared" ref="BK49:BK52" si="134">BJ49*$E49</f>
        <v>0</v>
      </c>
      <c r="BL49" s="99"/>
      <c r="BM49" s="100">
        <f t="shared" ref="BM49:BM52" si="135">BL49*$E49</f>
        <v>0</v>
      </c>
      <c r="BN49" s="99"/>
      <c r="BO49" s="100">
        <f t="shared" ref="BO49:BO52" si="136">BN49*$E49</f>
        <v>0</v>
      </c>
      <c r="BP49" s="99"/>
      <c r="BQ49" s="100">
        <f t="shared" ref="BQ49:BQ52" si="137">BP49*$E49</f>
        <v>0</v>
      </c>
      <c r="BR49" s="99"/>
      <c r="BS49" s="100">
        <f t="shared" ref="BS49:BS52" si="138">BR49*$E49</f>
        <v>0</v>
      </c>
      <c r="BT49" s="99"/>
      <c r="BU49" s="100">
        <f t="shared" ref="BU49:BU52" si="139">BT49*$E49</f>
        <v>0</v>
      </c>
      <c r="BV49" s="99"/>
      <c r="BW49" s="100">
        <f t="shared" ref="BW49:BW52" si="140">BV49*$E49</f>
        <v>0</v>
      </c>
      <c r="BX49" s="99"/>
      <c r="BY49" s="100">
        <f t="shared" ref="BY49:BY52" si="141">BX49*$E49</f>
        <v>0</v>
      </c>
      <c r="BZ49" s="99"/>
      <c r="CA49" s="100">
        <f t="shared" ref="CA49:CA52" si="142">BZ49*$E49</f>
        <v>0</v>
      </c>
      <c r="CB49" s="99"/>
      <c r="CC49" s="100">
        <f t="shared" ref="CC49:CC52" si="143">CB49*$E49</f>
        <v>0</v>
      </c>
      <c r="CD49" s="99"/>
      <c r="CE49" s="100">
        <f t="shared" ref="CE49:CE52" si="144">CD49*$E49</f>
        <v>0</v>
      </c>
      <c r="CF49" s="101">
        <f t="shared" ref="CF49:CG52" si="145">SUM(BH49,BJ49,BL49,BN49,BP49,BR49,BT49,BV49,BX49,BZ49,CB49,CD49)</f>
        <v>0</v>
      </c>
      <c r="CG49" s="100">
        <f t="shared" si="145"/>
        <v>0</v>
      </c>
    </row>
    <row r="50" spans="1:85" s="172" customFormat="1" ht="19.899999999999999" customHeight="1" x14ac:dyDescent="0.25">
      <c r="A50" s="94">
        <v>42</v>
      </c>
      <c r="B50" s="95" t="s">
        <v>113</v>
      </c>
      <c r="C50" s="95" t="s">
        <v>77</v>
      </c>
      <c r="D50" s="94">
        <f>RANK(BF50,$BF$4:$BF$147)</f>
        <v>19</v>
      </c>
      <c r="E50" s="94">
        <v>1</v>
      </c>
      <c r="F50" s="94" t="s">
        <v>83</v>
      </c>
      <c r="G50" s="94"/>
      <c r="H50" s="94"/>
      <c r="I50" s="170">
        <f t="shared" si="19"/>
        <v>0</v>
      </c>
      <c r="J50" s="94"/>
      <c r="K50" s="170">
        <f t="shared" si="20"/>
        <v>0</v>
      </c>
      <c r="L50" s="94"/>
      <c r="M50" s="170">
        <f t="shared" si="21"/>
        <v>0</v>
      </c>
      <c r="N50" s="94"/>
      <c r="O50" s="170">
        <f t="shared" si="22"/>
        <v>0</v>
      </c>
      <c r="P50" s="94"/>
      <c r="Q50" s="170">
        <f t="shared" si="23"/>
        <v>0</v>
      </c>
      <c r="R50" s="94"/>
      <c r="S50" s="170">
        <f t="shared" si="24"/>
        <v>0</v>
      </c>
      <c r="T50" s="94"/>
      <c r="U50" s="170">
        <f t="shared" si="25"/>
        <v>0</v>
      </c>
      <c r="V50" s="94"/>
      <c r="W50" s="170">
        <f t="shared" si="26"/>
        <v>0</v>
      </c>
      <c r="X50" s="94"/>
      <c r="Y50" s="170">
        <f t="shared" si="27"/>
        <v>0</v>
      </c>
      <c r="Z50" s="94"/>
      <c r="AA50" s="170">
        <f t="shared" si="28"/>
        <v>0</v>
      </c>
      <c r="AB50" s="94"/>
      <c r="AC50" s="170">
        <f t="shared" si="29"/>
        <v>0</v>
      </c>
      <c r="AD50" s="94"/>
      <c r="AE50" s="170">
        <f t="shared" si="30"/>
        <v>0</v>
      </c>
      <c r="AF50" s="171">
        <f t="shared" si="131"/>
        <v>0</v>
      </c>
      <c r="AG50" s="170">
        <f t="shared" si="132"/>
        <v>0</v>
      </c>
      <c r="AH50" s="169"/>
      <c r="AI50" s="170">
        <f t="shared" si="33"/>
        <v>0</v>
      </c>
      <c r="AJ50" s="169"/>
      <c r="AK50" s="170">
        <f t="shared" si="34"/>
        <v>0</v>
      </c>
      <c r="AL50" s="169"/>
      <c r="AM50" s="170">
        <f t="shared" si="34"/>
        <v>0</v>
      </c>
      <c r="AN50" s="169"/>
      <c r="AO50" s="170">
        <f t="shared" si="35"/>
        <v>0</v>
      </c>
      <c r="AP50" s="169"/>
      <c r="AQ50" s="170">
        <f t="shared" si="36"/>
        <v>0</v>
      </c>
      <c r="AR50" s="169"/>
      <c r="AS50" s="170">
        <f t="shared" si="37"/>
        <v>0</v>
      </c>
      <c r="AT50" s="169"/>
      <c r="AU50" s="170">
        <f t="shared" si="38"/>
        <v>0</v>
      </c>
      <c r="AV50" s="169"/>
      <c r="AW50" s="170">
        <f t="shared" si="39"/>
        <v>0</v>
      </c>
      <c r="AX50" s="169"/>
      <c r="AY50" s="170">
        <f t="shared" si="40"/>
        <v>0</v>
      </c>
      <c r="AZ50" s="169"/>
      <c r="BA50" s="170">
        <f t="shared" si="41"/>
        <v>0</v>
      </c>
      <c r="BB50" s="169"/>
      <c r="BC50" s="170">
        <f t="shared" si="42"/>
        <v>0</v>
      </c>
      <c r="BD50" s="169"/>
      <c r="BE50" s="170">
        <f t="shared" si="43"/>
        <v>0</v>
      </c>
      <c r="BF50" s="171">
        <f t="shared" si="85"/>
        <v>0</v>
      </c>
      <c r="BG50" s="170">
        <f t="shared" si="85"/>
        <v>0</v>
      </c>
      <c r="BH50" s="99"/>
      <c r="BI50" s="100">
        <f t="shared" si="133"/>
        <v>0</v>
      </c>
      <c r="BJ50" s="99"/>
      <c r="BK50" s="100">
        <f t="shared" si="134"/>
        <v>0</v>
      </c>
      <c r="BL50" s="99"/>
      <c r="BM50" s="100">
        <f t="shared" si="135"/>
        <v>0</v>
      </c>
      <c r="BN50" s="99"/>
      <c r="BO50" s="100">
        <f t="shared" si="136"/>
        <v>0</v>
      </c>
      <c r="BP50" s="99"/>
      <c r="BQ50" s="100">
        <f t="shared" si="137"/>
        <v>0</v>
      </c>
      <c r="BR50" s="99"/>
      <c r="BS50" s="100">
        <f t="shared" si="138"/>
        <v>0</v>
      </c>
      <c r="BT50" s="99"/>
      <c r="BU50" s="100">
        <f t="shared" si="139"/>
        <v>0</v>
      </c>
      <c r="BV50" s="99"/>
      <c r="BW50" s="100">
        <f t="shared" si="140"/>
        <v>0</v>
      </c>
      <c r="BX50" s="99"/>
      <c r="BY50" s="100">
        <f t="shared" si="141"/>
        <v>0</v>
      </c>
      <c r="BZ50" s="99"/>
      <c r="CA50" s="100">
        <f t="shared" si="142"/>
        <v>0</v>
      </c>
      <c r="CB50" s="99"/>
      <c r="CC50" s="100">
        <f t="shared" si="143"/>
        <v>0</v>
      </c>
      <c r="CD50" s="99"/>
      <c r="CE50" s="100">
        <f t="shared" si="144"/>
        <v>0</v>
      </c>
      <c r="CF50" s="101">
        <f t="shared" si="145"/>
        <v>0</v>
      </c>
      <c r="CG50" s="100">
        <f t="shared" si="145"/>
        <v>0</v>
      </c>
    </row>
    <row r="51" spans="1:85" s="172" customFormat="1" ht="19.899999999999999" customHeight="1" x14ac:dyDescent="0.25">
      <c r="A51" s="94">
        <v>43</v>
      </c>
      <c r="B51" s="95" t="s">
        <v>114</v>
      </c>
      <c r="C51" s="95" t="s">
        <v>74</v>
      </c>
      <c r="D51" s="94">
        <f>RANK(BF51,$BF$4:$BF$147)</f>
        <v>19</v>
      </c>
      <c r="E51" s="94">
        <v>0.64</v>
      </c>
      <c r="F51" s="94" t="s">
        <v>85</v>
      </c>
      <c r="G51" s="94"/>
      <c r="H51" s="94"/>
      <c r="I51" s="170">
        <f t="shared" si="19"/>
        <v>0</v>
      </c>
      <c r="J51" s="94"/>
      <c r="K51" s="170">
        <f t="shared" si="20"/>
        <v>0</v>
      </c>
      <c r="L51" s="94"/>
      <c r="M51" s="170">
        <f t="shared" si="21"/>
        <v>0</v>
      </c>
      <c r="N51" s="94"/>
      <c r="O51" s="170">
        <f t="shared" si="22"/>
        <v>0</v>
      </c>
      <c r="P51" s="94"/>
      <c r="Q51" s="170">
        <f t="shared" si="23"/>
        <v>0</v>
      </c>
      <c r="R51" s="94"/>
      <c r="S51" s="170">
        <f t="shared" si="24"/>
        <v>0</v>
      </c>
      <c r="T51" s="94"/>
      <c r="U51" s="170">
        <f t="shared" si="25"/>
        <v>0</v>
      </c>
      <c r="V51" s="94"/>
      <c r="W51" s="170">
        <f t="shared" si="26"/>
        <v>0</v>
      </c>
      <c r="X51" s="94"/>
      <c r="Y51" s="170">
        <f t="shared" si="27"/>
        <v>0</v>
      </c>
      <c r="Z51" s="94"/>
      <c r="AA51" s="170">
        <f t="shared" si="28"/>
        <v>0</v>
      </c>
      <c r="AB51" s="94"/>
      <c r="AC51" s="170">
        <f t="shared" si="29"/>
        <v>0</v>
      </c>
      <c r="AD51" s="94"/>
      <c r="AE51" s="170">
        <f t="shared" si="30"/>
        <v>0</v>
      </c>
      <c r="AF51" s="171">
        <f t="shared" si="131"/>
        <v>0</v>
      </c>
      <c r="AG51" s="170">
        <f t="shared" si="132"/>
        <v>0</v>
      </c>
      <c r="AH51" s="169"/>
      <c r="AI51" s="170">
        <f t="shared" si="33"/>
        <v>0</v>
      </c>
      <c r="AJ51" s="169"/>
      <c r="AK51" s="170">
        <f t="shared" si="34"/>
        <v>0</v>
      </c>
      <c r="AL51" s="169"/>
      <c r="AM51" s="170">
        <f t="shared" si="34"/>
        <v>0</v>
      </c>
      <c r="AN51" s="169"/>
      <c r="AO51" s="170">
        <f t="shared" si="35"/>
        <v>0</v>
      </c>
      <c r="AP51" s="169"/>
      <c r="AQ51" s="170">
        <f t="shared" si="36"/>
        <v>0</v>
      </c>
      <c r="AR51" s="169"/>
      <c r="AS51" s="170">
        <f t="shared" si="37"/>
        <v>0</v>
      </c>
      <c r="AT51" s="169"/>
      <c r="AU51" s="170">
        <f t="shared" si="38"/>
        <v>0</v>
      </c>
      <c r="AV51" s="169"/>
      <c r="AW51" s="170">
        <f t="shared" si="39"/>
        <v>0</v>
      </c>
      <c r="AX51" s="169"/>
      <c r="AY51" s="170">
        <f t="shared" si="40"/>
        <v>0</v>
      </c>
      <c r="AZ51" s="169"/>
      <c r="BA51" s="170">
        <f t="shared" si="41"/>
        <v>0</v>
      </c>
      <c r="BB51" s="169"/>
      <c r="BC51" s="170">
        <f t="shared" si="42"/>
        <v>0</v>
      </c>
      <c r="BD51" s="169"/>
      <c r="BE51" s="170">
        <f t="shared" si="43"/>
        <v>0</v>
      </c>
      <c r="BF51" s="171">
        <f t="shared" si="85"/>
        <v>0</v>
      </c>
      <c r="BG51" s="170">
        <f t="shared" si="85"/>
        <v>0</v>
      </c>
      <c r="BH51" s="99"/>
      <c r="BI51" s="100">
        <f t="shared" si="133"/>
        <v>0</v>
      </c>
      <c r="BJ51" s="99"/>
      <c r="BK51" s="100">
        <f t="shared" si="134"/>
        <v>0</v>
      </c>
      <c r="BL51" s="99"/>
      <c r="BM51" s="100">
        <f t="shared" si="135"/>
        <v>0</v>
      </c>
      <c r="BN51" s="99"/>
      <c r="BO51" s="100">
        <f t="shared" si="136"/>
        <v>0</v>
      </c>
      <c r="BP51" s="99"/>
      <c r="BQ51" s="100">
        <f t="shared" si="137"/>
        <v>0</v>
      </c>
      <c r="BR51" s="99"/>
      <c r="BS51" s="100">
        <f t="shared" si="138"/>
        <v>0</v>
      </c>
      <c r="BT51" s="99"/>
      <c r="BU51" s="100">
        <f t="shared" si="139"/>
        <v>0</v>
      </c>
      <c r="BV51" s="99"/>
      <c r="BW51" s="100">
        <f t="shared" si="140"/>
        <v>0</v>
      </c>
      <c r="BX51" s="99"/>
      <c r="BY51" s="100">
        <f t="shared" si="141"/>
        <v>0</v>
      </c>
      <c r="BZ51" s="99"/>
      <c r="CA51" s="100">
        <f t="shared" si="142"/>
        <v>0</v>
      </c>
      <c r="CB51" s="99"/>
      <c r="CC51" s="100">
        <f t="shared" si="143"/>
        <v>0</v>
      </c>
      <c r="CD51" s="99"/>
      <c r="CE51" s="100">
        <f t="shared" si="144"/>
        <v>0</v>
      </c>
      <c r="CF51" s="101">
        <f t="shared" si="145"/>
        <v>0</v>
      </c>
      <c r="CG51" s="100">
        <f t="shared" si="145"/>
        <v>0</v>
      </c>
    </row>
    <row r="52" spans="1:85" s="172" customFormat="1" ht="19.899999999999999" customHeight="1" x14ac:dyDescent="0.25">
      <c r="A52" s="94">
        <v>44</v>
      </c>
      <c r="B52" s="95" t="s">
        <v>114</v>
      </c>
      <c r="C52" s="95" t="s">
        <v>74</v>
      </c>
      <c r="D52" s="94">
        <f>RANK(BF52,$BF$4:$BF$147)</f>
        <v>19</v>
      </c>
      <c r="E52" s="94">
        <v>0.64</v>
      </c>
      <c r="F52" s="94" t="s">
        <v>83</v>
      </c>
      <c r="G52" s="94"/>
      <c r="H52" s="94"/>
      <c r="I52" s="170">
        <f t="shared" si="19"/>
        <v>0</v>
      </c>
      <c r="J52" s="94"/>
      <c r="K52" s="170">
        <f t="shared" si="20"/>
        <v>0</v>
      </c>
      <c r="L52" s="94"/>
      <c r="M52" s="170">
        <f t="shared" si="21"/>
        <v>0</v>
      </c>
      <c r="N52" s="94"/>
      <c r="O52" s="170">
        <f t="shared" si="22"/>
        <v>0</v>
      </c>
      <c r="P52" s="94"/>
      <c r="Q52" s="170">
        <f t="shared" si="23"/>
        <v>0</v>
      </c>
      <c r="R52" s="94"/>
      <c r="S52" s="170">
        <f t="shared" si="24"/>
        <v>0</v>
      </c>
      <c r="T52" s="94"/>
      <c r="U52" s="170">
        <f t="shared" si="25"/>
        <v>0</v>
      </c>
      <c r="V52" s="94"/>
      <c r="W52" s="170">
        <f t="shared" si="26"/>
        <v>0</v>
      </c>
      <c r="X52" s="94"/>
      <c r="Y52" s="170">
        <f t="shared" si="27"/>
        <v>0</v>
      </c>
      <c r="Z52" s="94"/>
      <c r="AA52" s="170">
        <f t="shared" si="28"/>
        <v>0</v>
      </c>
      <c r="AB52" s="94"/>
      <c r="AC52" s="170">
        <f t="shared" si="29"/>
        <v>0</v>
      </c>
      <c r="AD52" s="94"/>
      <c r="AE52" s="170">
        <f t="shared" si="30"/>
        <v>0</v>
      </c>
      <c r="AF52" s="171">
        <f t="shared" si="131"/>
        <v>0</v>
      </c>
      <c r="AG52" s="170">
        <f t="shared" si="132"/>
        <v>0</v>
      </c>
      <c r="AH52" s="169"/>
      <c r="AI52" s="170">
        <f t="shared" si="33"/>
        <v>0</v>
      </c>
      <c r="AJ52" s="169"/>
      <c r="AK52" s="170">
        <f t="shared" si="34"/>
        <v>0</v>
      </c>
      <c r="AL52" s="169"/>
      <c r="AM52" s="170">
        <f t="shared" si="34"/>
        <v>0</v>
      </c>
      <c r="AN52" s="169"/>
      <c r="AO52" s="170">
        <f t="shared" si="35"/>
        <v>0</v>
      </c>
      <c r="AP52" s="169"/>
      <c r="AQ52" s="170">
        <f t="shared" si="36"/>
        <v>0</v>
      </c>
      <c r="AR52" s="169"/>
      <c r="AS52" s="170">
        <f t="shared" si="37"/>
        <v>0</v>
      </c>
      <c r="AT52" s="169"/>
      <c r="AU52" s="170">
        <f t="shared" si="38"/>
        <v>0</v>
      </c>
      <c r="AV52" s="169"/>
      <c r="AW52" s="170">
        <f t="shared" si="39"/>
        <v>0</v>
      </c>
      <c r="AX52" s="169"/>
      <c r="AY52" s="170">
        <f t="shared" si="40"/>
        <v>0</v>
      </c>
      <c r="AZ52" s="169"/>
      <c r="BA52" s="170">
        <f t="shared" si="41"/>
        <v>0</v>
      </c>
      <c r="BB52" s="169"/>
      <c r="BC52" s="170">
        <f t="shared" si="42"/>
        <v>0</v>
      </c>
      <c r="BD52" s="169"/>
      <c r="BE52" s="170">
        <f t="shared" si="43"/>
        <v>0</v>
      </c>
      <c r="BF52" s="171">
        <f t="shared" si="85"/>
        <v>0</v>
      </c>
      <c r="BG52" s="170">
        <f t="shared" si="85"/>
        <v>0</v>
      </c>
      <c r="BH52" s="99"/>
      <c r="BI52" s="100">
        <f t="shared" si="133"/>
        <v>0</v>
      </c>
      <c r="BJ52" s="99"/>
      <c r="BK52" s="100">
        <f t="shared" si="134"/>
        <v>0</v>
      </c>
      <c r="BL52" s="99"/>
      <c r="BM52" s="100">
        <f t="shared" si="135"/>
        <v>0</v>
      </c>
      <c r="BN52" s="99"/>
      <c r="BO52" s="100">
        <f t="shared" si="136"/>
        <v>0</v>
      </c>
      <c r="BP52" s="99"/>
      <c r="BQ52" s="100">
        <f t="shared" si="137"/>
        <v>0</v>
      </c>
      <c r="BR52" s="99"/>
      <c r="BS52" s="100">
        <f t="shared" si="138"/>
        <v>0</v>
      </c>
      <c r="BT52" s="99"/>
      <c r="BU52" s="100">
        <f t="shared" si="139"/>
        <v>0</v>
      </c>
      <c r="BV52" s="99"/>
      <c r="BW52" s="100">
        <f t="shared" si="140"/>
        <v>0</v>
      </c>
      <c r="BX52" s="99"/>
      <c r="BY52" s="100">
        <f t="shared" si="141"/>
        <v>0</v>
      </c>
      <c r="BZ52" s="99"/>
      <c r="CA52" s="100">
        <f t="shared" si="142"/>
        <v>0</v>
      </c>
      <c r="CB52" s="99"/>
      <c r="CC52" s="100">
        <f t="shared" si="143"/>
        <v>0</v>
      </c>
      <c r="CD52" s="99"/>
      <c r="CE52" s="100">
        <f t="shared" si="144"/>
        <v>0</v>
      </c>
      <c r="CF52" s="101">
        <f t="shared" si="145"/>
        <v>0</v>
      </c>
      <c r="CG52" s="100">
        <f t="shared" si="145"/>
        <v>0</v>
      </c>
    </row>
    <row r="53" spans="1:85" s="172" customFormat="1" ht="19.899999999999999" customHeight="1" x14ac:dyDescent="0.25">
      <c r="A53" s="94"/>
      <c r="B53" s="95"/>
      <c r="C53" s="95"/>
      <c r="D53" s="94"/>
      <c r="E53" s="94"/>
      <c r="F53" s="94"/>
      <c r="G53" s="94"/>
      <c r="H53" s="94"/>
      <c r="I53" s="170"/>
      <c r="J53" s="94"/>
      <c r="K53" s="170"/>
      <c r="L53" s="94"/>
      <c r="M53" s="170"/>
      <c r="N53" s="94"/>
      <c r="O53" s="170"/>
      <c r="P53" s="94"/>
      <c r="Q53" s="170"/>
      <c r="R53" s="94"/>
      <c r="S53" s="170"/>
      <c r="T53" s="94"/>
      <c r="U53" s="170"/>
      <c r="V53" s="94"/>
      <c r="W53" s="170"/>
      <c r="X53" s="94"/>
      <c r="Y53" s="170"/>
      <c r="Z53" s="94"/>
      <c r="AA53" s="170"/>
      <c r="AB53" s="94"/>
      <c r="AC53" s="170"/>
      <c r="AD53" s="94"/>
      <c r="AE53" s="170"/>
      <c r="AF53" s="171"/>
      <c r="AG53" s="170"/>
      <c r="AH53" s="169"/>
      <c r="AI53" s="170"/>
      <c r="AJ53" s="169"/>
      <c r="AK53" s="170"/>
      <c r="AL53" s="169"/>
      <c r="AM53" s="170"/>
      <c r="AN53" s="169"/>
      <c r="AO53" s="170"/>
      <c r="AP53" s="169"/>
      <c r="AQ53" s="170"/>
      <c r="AR53" s="169"/>
      <c r="AS53" s="170"/>
      <c r="AT53" s="169"/>
      <c r="AU53" s="170"/>
      <c r="AV53" s="169"/>
      <c r="AW53" s="170"/>
      <c r="AX53" s="169"/>
      <c r="AY53" s="170"/>
      <c r="AZ53" s="169"/>
      <c r="BA53" s="170"/>
      <c r="BB53" s="169"/>
      <c r="BC53" s="170"/>
      <c r="BD53" s="169"/>
      <c r="BE53" s="170"/>
      <c r="BF53" s="171"/>
      <c r="BG53" s="170"/>
      <c r="BH53" s="99"/>
      <c r="BI53" s="100"/>
      <c r="BJ53" s="99"/>
      <c r="BK53" s="100"/>
      <c r="BL53" s="99"/>
      <c r="BM53" s="100"/>
      <c r="BN53" s="99"/>
      <c r="BO53" s="100"/>
      <c r="BP53" s="99"/>
      <c r="BQ53" s="100"/>
      <c r="BR53" s="99"/>
      <c r="BS53" s="100"/>
      <c r="BT53" s="99"/>
      <c r="BU53" s="100"/>
      <c r="BV53" s="99"/>
      <c r="BW53" s="100"/>
      <c r="BX53" s="99"/>
      <c r="BY53" s="100"/>
      <c r="BZ53" s="99"/>
      <c r="CA53" s="100"/>
      <c r="CB53" s="99"/>
      <c r="CC53" s="100"/>
      <c r="CD53" s="99"/>
      <c r="CE53" s="100"/>
      <c r="CF53" s="101"/>
      <c r="CG53" s="100"/>
    </row>
    <row r="54" spans="1:85" s="172" customFormat="1" ht="19.899999999999999" customHeight="1" x14ac:dyDescent="0.25">
      <c r="A54" s="94"/>
      <c r="B54" s="95"/>
      <c r="C54" s="95"/>
      <c r="D54" s="94"/>
      <c r="E54" s="94"/>
      <c r="F54" s="94"/>
      <c r="G54" s="94"/>
      <c r="H54" s="94"/>
      <c r="I54" s="170"/>
      <c r="J54" s="94"/>
      <c r="K54" s="170"/>
      <c r="L54" s="94"/>
      <c r="M54" s="170"/>
      <c r="N54" s="94"/>
      <c r="O54" s="170"/>
      <c r="P54" s="94"/>
      <c r="Q54" s="170"/>
      <c r="R54" s="94"/>
      <c r="S54" s="170"/>
      <c r="T54" s="94"/>
      <c r="U54" s="170"/>
      <c r="V54" s="94"/>
      <c r="W54" s="170"/>
      <c r="X54" s="94"/>
      <c r="Y54" s="170"/>
      <c r="Z54" s="94"/>
      <c r="AA54" s="170"/>
      <c r="AB54" s="94"/>
      <c r="AC54" s="170"/>
      <c r="AD54" s="94"/>
      <c r="AE54" s="170"/>
      <c r="AF54" s="171"/>
      <c r="AG54" s="170"/>
      <c r="AH54" s="169"/>
      <c r="AI54" s="170"/>
      <c r="AJ54" s="169"/>
      <c r="AK54" s="170"/>
      <c r="AL54" s="169"/>
      <c r="AM54" s="170"/>
      <c r="AN54" s="169"/>
      <c r="AO54" s="170"/>
      <c r="AP54" s="169"/>
      <c r="AQ54" s="170"/>
      <c r="AR54" s="169"/>
      <c r="AS54" s="170"/>
      <c r="AT54" s="169"/>
      <c r="AU54" s="170"/>
      <c r="AV54" s="169"/>
      <c r="AW54" s="170"/>
      <c r="AX54" s="169"/>
      <c r="AY54" s="170"/>
      <c r="AZ54" s="169"/>
      <c r="BA54" s="170"/>
      <c r="BB54" s="169"/>
      <c r="BC54" s="170"/>
      <c r="BD54" s="169"/>
      <c r="BE54" s="170"/>
      <c r="BF54" s="171"/>
      <c r="BG54" s="170"/>
      <c r="BH54" s="99"/>
      <c r="BI54" s="100"/>
      <c r="BJ54" s="99"/>
      <c r="BK54" s="100"/>
      <c r="BL54" s="99"/>
      <c r="BM54" s="100"/>
      <c r="BN54" s="99"/>
      <c r="BO54" s="100"/>
      <c r="BP54" s="99"/>
      <c r="BQ54" s="100"/>
      <c r="BR54" s="99"/>
      <c r="BS54" s="100"/>
      <c r="BT54" s="99"/>
      <c r="BU54" s="100"/>
      <c r="BV54" s="99"/>
      <c r="BW54" s="100"/>
      <c r="BX54" s="99"/>
      <c r="BY54" s="100"/>
      <c r="BZ54" s="99"/>
      <c r="CA54" s="100"/>
      <c r="CB54" s="99"/>
      <c r="CC54" s="100"/>
      <c r="CD54" s="99"/>
      <c r="CE54" s="100"/>
      <c r="CF54" s="101"/>
      <c r="CG54" s="100"/>
    </row>
    <row r="55" spans="1:85" s="172" customFormat="1" ht="19.899999999999999" customHeight="1" x14ac:dyDescent="0.25">
      <c r="A55" s="94">
        <v>45</v>
      </c>
      <c r="B55" s="95" t="s">
        <v>115</v>
      </c>
      <c r="C55" s="95" t="s">
        <v>77</v>
      </c>
      <c r="D55" s="94">
        <f>RANK(BF55,$BF$4:$BF$147)</f>
        <v>19</v>
      </c>
      <c r="E55" s="94">
        <v>1</v>
      </c>
      <c r="F55" s="94" t="s">
        <v>75</v>
      </c>
      <c r="G55" s="94"/>
      <c r="H55" s="94"/>
      <c r="I55" s="170">
        <f t="shared" si="19"/>
        <v>0</v>
      </c>
      <c r="J55" s="94"/>
      <c r="K55" s="170">
        <f t="shared" si="20"/>
        <v>0</v>
      </c>
      <c r="L55" s="94"/>
      <c r="M55" s="170">
        <f t="shared" si="21"/>
        <v>0</v>
      </c>
      <c r="N55" s="94"/>
      <c r="O55" s="170">
        <f t="shared" si="22"/>
        <v>0</v>
      </c>
      <c r="P55" s="94"/>
      <c r="Q55" s="170">
        <f t="shared" si="23"/>
        <v>0</v>
      </c>
      <c r="R55" s="94"/>
      <c r="S55" s="170">
        <f t="shared" si="24"/>
        <v>0</v>
      </c>
      <c r="T55" s="94"/>
      <c r="U55" s="170">
        <f t="shared" si="25"/>
        <v>0</v>
      </c>
      <c r="V55" s="94"/>
      <c r="W55" s="170">
        <f t="shared" si="26"/>
        <v>0</v>
      </c>
      <c r="X55" s="94"/>
      <c r="Y55" s="170">
        <f t="shared" si="27"/>
        <v>0</v>
      </c>
      <c r="Z55" s="94"/>
      <c r="AA55" s="170">
        <f t="shared" si="28"/>
        <v>0</v>
      </c>
      <c r="AB55" s="94"/>
      <c r="AC55" s="170">
        <f t="shared" si="29"/>
        <v>0</v>
      </c>
      <c r="AD55" s="94"/>
      <c r="AE55" s="170">
        <f t="shared" si="30"/>
        <v>0</v>
      </c>
      <c r="AF55" s="171">
        <f t="shared" ref="AF55:AF58" si="146">SUM(H55,J55,L55,N55,P55,R55,T55,V55,X55,Z55,AB55,AD55)</f>
        <v>0</v>
      </c>
      <c r="AG55" s="170">
        <f t="shared" ref="AG55:AG58" si="147">SUM(I55,K55,M55,O55,Q55,S55,U55,W55,Y55,AA55,AC55,AE55)</f>
        <v>0</v>
      </c>
      <c r="AH55" s="169"/>
      <c r="AI55" s="170">
        <f t="shared" si="33"/>
        <v>0</v>
      </c>
      <c r="AJ55" s="169"/>
      <c r="AK55" s="170">
        <f t="shared" si="34"/>
        <v>0</v>
      </c>
      <c r="AL55" s="169"/>
      <c r="AM55" s="170">
        <f t="shared" si="34"/>
        <v>0</v>
      </c>
      <c r="AN55" s="169"/>
      <c r="AO55" s="170">
        <f t="shared" si="35"/>
        <v>0</v>
      </c>
      <c r="AP55" s="169"/>
      <c r="AQ55" s="170">
        <f t="shared" si="36"/>
        <v>0</v>
      </c>
      <c r="AR55" s="169"/>
      <c r="AS55" s="170">
        <f t="shared" si="37"/>
        <v>0</v>
      </c>
      <c r="AT55" s="169"/>
      <c r="AU55" s="170">
        <f t="shared" si="38"/>
        <v>0</v>
      </c>
      <c r="AV55" s="169"/>
      <c r="AW55" s="170">
        <f t="shared" si="39"/>
        <v>0</v>
      </c>
      <c r="AX55" s="169"/>
      <c r="AY55" s="170">
        <f t="shared" si="40"/>
        <v>0</v>
      </c>
      <c r="AZ55" s="169"/>
      <c r="BA55" s="170">
        <f t="shared" si="41"/>
        <v>0</v>
      </c>
      <c r="BB55" s="169"/>
      <c r="BC55" s="170">
        <f t="shared" si="42"/>
        <v>0</v>
      </c>
      <c r="BD55" s="169"/>
      <c r="BE55" s="170">
        <f t="shared" si="43"/>
        <v>0</v>
      </c>
      <c r="BF55" s="171">
        <f t="shared" si="85"/>
        <v>0</v>
      </c>
      <c r="BG55" s="170">
        <f t="shared" si="85"/>
        <v>0</v>
      </c>
      <c r="BH55" s="99"/>
      <c r="BI55" s="100">
        <f t="shared" ref="BI55:BI58" si="148">BH55*$E55</f>
        <v>0</v>
      </c>
      <c r="BJ55" s="99"/>
      <c r="BK55" s="100">
        <f t="shared" ref="BK55:BK58" si="149">BJ55*$E55</f>
        <v>0</v>
      </c>
      <c r="BL55" s="99"/>
      <c r="BM55" s="100">
        <f t="shared" ref="BM55:BM58" si="150">BL55*$E55</f>
        <v>0</v>
      </c>
      <c r="BN55" s="99"/>
      <c r="BO55" s="100">
        <f t="shared" ref="BO55:BO58" si="151">BN55*$E55</f>
        <v>0</v>
      </c>
      <c r="BP55" s="99"/>
      <c r="BQ55" s="100">
        <f t="shared" ref="BQ55:BQ58" si="152">BP55*$E55</f>
        <v>0</v>
      </c>
      <c r="BR55" s="99"/>
      <c r="BS55" s="100">
        <f t="shared" ref="BS55:BS58" si="153">BR55*$E55</f>
        <v>0</v>
      </c>
      <c r="BT55" s="99"/>
      <c r="BU55" s="100">
        <f t="shared" ref="BU55:BU58" si="154">BT55*$E55</f>
        <v>0</v>
      </c>
      <c r="BV55" s="99"/>
      <c r="BW55" s="100">
        <f t="shared" ref="BW55:BW58" si="155">BV55*$E55</f>
        <v>0</v>
      </c>
      <c r="BX55" s="99"/>
      <c r="BY55" s="100">
        <f t="shared" ref="BY55:BY58" si="156">BX55*$E55</f>
        <v>0</v>
      </c>
      <c r="BZ55" s="99"/>
      <c r="CA55" s="100">
        <f t="shared" ref="CA55:CA58" si="157">BZ55*$E55</f>
        <v>0</v>
      </c>
      <c r="CB55" s="99"/>
      <c r="CC55" s="100">
        <f t="shared" ref="CC55:CC58" si="158">CB55*$E55</f>
        <v>0</v>
      </c>
      <c r="CD55" s="99"/>
      <c r="CE55" s="100">
        <f t="shared" ref="CE55:CE58" si="159">CD55*$E55</f>
        <v>0</v>
      </c>
      <c r="CF55" s="101">
        <f t="shared" ref="CF55:CG58" si="160">SUM(BH55,BJ55,BL55,BN55,BP55,BR55,BT55,BV55,BX55,BZ55,CB55,CD55)</f>
        <v>0</v>
      </c>
      <c r="CG55" s="100">
        <f t="shared" si="160"/>
        <v>0</v>
      </c>
    </row>
    <row r="56" spans="1:85" s="172" customFormat="1" ht="19.899999999999999" customHeight="1" x14ac:dyDescent="0.25">
      <c r="A56" s="94">
        <v>46</v>
      </c>
      <c r="B56" s="95" t="s">
        <v>116</v>
      </c>
      <c r="C56" s="95" t="s">
        <v>77</v>
      </c>
      <c r="D56" s="94">
        <f>RANK(BF56,$BF$4:$BF$147)</f>
        <v>19</v>
      </c>
      <c r="E56" s="94">
        <v>0.6</v>
      </c>
      <c r="F56" s="94" t="s">
        <v>75</v>
      </c>
      <c r="G56" s="94"/>
      <c r="H56" s="94"/>
      <c r="I56" s="170">
        <f t="shared" si="19"/>
        <v>0</v>
      </c>
      <c r="J56" s="94"/>
      <c r="K56" s="170">
        <f t="shared" si="20"/>
        <v>0</v>
      </c>
      <c r="L56" s="94"/>
      <c r="M56" s="170">
        <f t="shared" si="21"/>
        <v>0</v>
      </c>
      <c r="N56" s="94"/>
      <c r="O56" s="170">
        <f t="shared" si="22"/>
        <v>0</v>
      </c>
      <c r="P56" s="94"/>
      <c r="Q56" s="170">
        <f t="shared" si="23"/>
        <v>0</v>
      </c>
      <c r="R56" s="94"/>
      <c r="S56" s="170">
        <f t="shared" si="24"/>
        <v>0</v>
      </c>
      <c r="T56" s="94"/>
      <c r="U56" s="170">
        <f t="shared" si="25"/>
        <v>0</v>
      </c>
      <c r="V56" s="94"/>
      <c r="W56" s="170">
        <f t="shared" si="26"/>
        <v>0</v>
      </c>
      <c r="X56" s="94"/>
      <c r="Y56" s="170">
        <f t="shared" si="27"/>
        <v>0</v>
      </c>
      <c r="Z56" s="94"/>
      <c r="AA56" s="170">
        <f t="shared" si="28"/>
        <v>0</v>
      </c>
      <c r="AB56" s="94"/>
      <c r="AC56" s="170">
        <f t="shared" si="29"/>
        <v>0</v>
      </c>
      <c r="AD56" s="94"/>
      <c r="AE56" s="170">
        <f t="shared" si="30"/>
        <v>0</v>
      </c>
      <c r="AF56" s="171">
        <f t="shared" si="146"/>
        <v>0</v>
      </c>
      <c r="AG56" s="170">
        <f t="shared" si="147"/>
        <v>0</v>
      </c>
      <c r="AH56" s="169"/>
      <c r="AI56" s="170">
        <f t="shared" si="33"/>
        <v>0</v>
      </c>
      <c r="AJ56" s="169"/>
      <c r="AK56" s="170">
        <f t="shared" si="34"/>
        <v>0</v>
      </c>
      <c r="AL56" s="169"/>
      <c r="AM56" s="170">
        <f t="shared" si="34"/>
        <v>0</v>
      </c>
      <c r="AN56" s="169"/>
      <c r="AO56" s="170">
        <f t="shared" si="35"/>
        <v>0</v>
      </c>
      <c r="AP56" s="169"/>
      <c r="AQ56" s="170">
        <f t="shared" si="36"/>
        <v>0</v>
      </c>
      <c r="AR56" s="169"/>
      <c r="AS56" s="170">
        <f t="shared" si="37"/>
        <v>0</v>
      </c>
      <c r="AT56" s="169"/>
      <c r="AU56" s="170">
        <f t="shared" si="38"/>
        <v>0</v>
      </c>
      <c r="AV56" s="169"/>
      <c r="AW56" s="170">
        <f t="shared" si="39"/>
        <v>0</v>
      </c>
      <c r="AX56" s="169"/>
      <c r="AY56" s="170">
        <f t="shared" si="40"/>
        <v>0</v>
      </c>
      <c r="AZ56" s="169"/>
      <c r="BA56" s="170">
        <f t="shared" si="41"/>
        <v>0</v>
      </c>
      <c r="BB56" s="169"/>
      <c r="BC56" s="170">
        <f t="shared" si="42"/>
        <v>0</v>
      </c>
      <c r="BD56" s="169"/>
      <c r="BE56" s="170">
        <f t="shared" si="43"/>
        <v>0</v>
      </c>
      <c r="BF56" s="171">
        <f t="shared" si="85"/>
        <v>0</v>
      </c>
      <c r="BG56" s="170">
        <f t="shared" si="85"/>
        <v>0</v>
      </c>
      <c r="BH56" s="99"/>
      <c r="BI56" s="100">
        <f t="shared" si="148"/>
        <v>0</v>
      </c>
      <c r="BJ56" s="99"/>
      <c r="BK56" s="100">
        <f t="shared" si="149"/>
        <v>0</v>
      </c>
      <c r="BL56" s="99"/>
      <c r="BM56" s="100">
        <f t="shared" si="150"/>
        <v>0</v>
      </c>
      <c r="BN56" s="99"/>
      <c r="BO56" s="100">
        <f t="shared" si="151"/>
        <v>0</v>
      </c>
      <c r="BP56" s="99"/>
      <c r="BQ56" s="100">
        <f t="shared" si="152"/>
        <v>0</v>
      </c>
      <c r="BR56" s="99"/>
      <c r="BS56" s="100">
        <f t="shared" si="153"/>
        <v>0</v>
      </c>
      <c r="BT56" s="99"/>
      <c r="BU56" s="100">
        <f t="shared" si="154"/>
        <v>0</v>
      </c>
      <c r="BV56" s="99"/>
      <c r="BW56" s="100">
        <f t="shared" si="155"/>
        <v>0</v>
      </c>
      <c r="BX56" s="99"/>
      <c r="BY56" s="100">
        <f t="shared" si="156"/>
        <v>0</v>
      </c>
      <c r="BZ56" s="99"/>
      <c r="CA56" s="100">
        <f t="shared" si="157"/>
        <v>0</v>
      </c>
      <c r="CB56" s="99"/>
      <c r="CC56" s="100">
        <f t="shared" si="158"/>
        <v>0</v>
      </c>
      <c r="CD56" s="99"/>
      <c r="CE56" s="100">
        <f t="shared" si="159"/>
        <v>0</v>
      </c>
      <c r="CF56" s="101">
        <f t="shared" si="160"/>
        <v>0</v>
      </c>
      <c r="CG56" s="100">
        <f t="shared" si="160"/>
        <v>0</v>
      </c>
    </row>
    <row r="57" spans="1:85" s="172" customFormat="1" ht="19.899999999999999" customHeight="1" x14ac:dyDescent="0.25">
      <c r="A57" s="94">
        <v>47</v>
      </c>
      <c r="B57" s="95" t="s">
        <v>117</v>
      </c>
      <c r="C57" s="95" t="s">
        <v>74</v>
      </c>
      <c r="D57" s="94">
        <f>RANK(BF57,$BF$4:$BF$147)</f>
        <v>19</v>
      </c>
      <c r="E57" s="94">
        <v>0.64</v>
      </c>
      <c r="F57" s="94" t="s">
        <v>85</v>
      </c>
      <c r="G57" s="94">
        <v>1350</v>
      </c>
      <c r="H57" s="94"/>
      <c r="I57" s="170">
        <f t="shared" si="19"/>
        <v>0</v>
      </c>
      <c r="J57" s="94"/>
      <c r="K57" s="170">
        <f t="shared" si="20"/>
        <v>0</v>
      </c>
      <c r="L57" s="94"/>
      <c r="M57" s="170">
        <f t="shared" si="21"/>
        <v>0</v>
      </c>
      <c r="N57" s="94"/>
      <c r="O57" s="170">
        <f t="shared" si="22"/>
        <v>0</v>
      </c>
      <c r="P57" s="94"/>
      <c r="Q57" s="170">
        <f t="shared" si="23"/>
        <v>0</v>
      </c>
      <c r="R57" s="94"/>
      <c r="S57" s="170">
        <f t="shared" si="24"/>
        <v>0</v>
      </c>
      <c r="T57" s="94"/>
      <c r="U57" s="170">
        <f t="shared" si="25"/>
        <v>0</v>
      </c>
      <c r="V57" s="94"/>
      <c r="W57" s="170">
        <f t="shared" si="26"/>
        <v>0</v>
      </c>
      <c r="X57" s="94"/>
      <c r="Y57" s="170">
        <f t="shared" si="27"/>
        <v>0</v>
      </c>
      <c r="Z57" s="94"/>
      <c r="AA57" s="170">
        <f t="shared" si="28"/>
        <v>0</v>
      </c>
      <c r="AB57" s="94"/>
      <c r="AC57" s="170">
        <f t="shared" si="29"/>
        <v>0</v>
      </c>
      <c r="AD57" s="94"/>
      <c r="AE57" s="170">
        <f t="shared" si="30"/>
        <v>0</v>
      </c>
      <c r="AF57" s="171">
        <f t="shared" si="146"/>
        <v>0</v>
      </c>
      <c r="AG57" s="170">
        <f t="shared" si="147"/>
        <v>0</v>
      </c>
      <c r="AH57" s="169"/>
      <c r="AI57" s="170">
        <f t="shared" si="33"/>
        <v>0</v>
      </c>
      <c r="AJ57" s="169"/>
      <c r="AK57" s="170">
        <f t="shared" si="34"/>
        <v>0</v>
      </c>
      <c r="AL57" s="169"/>
      <c r="AM57" s="170">
        <f t="shared" si="34"/>
        <v>0</v>
      </c>
      <c r="AN57" s="169"/>
      <c r="AO57" s="170">
        <f t="shared" si="35"/>
        <v>0</v>
      </c>
      <c r="AP57" s="169"/>
      <c r="AQ57" s="170">
        <f t="shared" si="36"/>
        <v>0</v>
      </c>
      <c r="AR57" s="169"/>
      <c r="AS57" s="170">
        <f t="shared" si="37"/>
        <v>0</v>
      </c>
      <c r="AT57" s="169"/>
      <c r="AU57" s="170">
        <f t="shared" si="38"/>
        <v>0</v>
      </c>
      <c r="AV57" s="169"/>
      <c r="AW57" s="170">
        <f t="shared" si="39"/>
        <v>0</v>
      </c>
      <c r="AX57" s="169"/>
      <c r="AY57" s="170">
        <f t="shared" si="40"/>
        <v>0</v>
      </c>
      <c r="AZ57" s="169"/>
      <c r="BA57" s="170">
        <f t="shared" si="41"/>
        <v>0</v>
      </c>
      <c r="BB57" s="169"/>
      <c r="BC57" s="170">
        <f t="shared" si="42"/>
        <v>0</v>
      </c>
      <c r="BD57" s="169"/>
      <c r="BE57" s="170">
        <f t="shared" si="43"/>
        <v>0</v>
      </c>
      <c r="BF57" s="171">
        <f t="shared" si="85"/>
        <v>0</v>
      </c>
      <c r="BG57" s="170">
        <f t="shared" si="85"/>
        <v>0</v>
      </c>
      <c r="BH57" s="99"/>
      <c r="BI57" s="100">
        <f t="shared" si="148"/>
        <v>0</v>
      </c>
      <c r="BJ57" s="99"/>
      <c r="BK57" s="100">
        <f t="shared" si="149"/>
        <v>0</v>
      </c>
      <c r="BL57" s="99"/>
      <c r="BM57" s="100">
        <f t="shared" si="150"/>
        <v>0</v>
      </c>
      <c r="BN57" s="99"/>
      <c r="BO57" s="100">
        <f t="shared" si="151"/>
        <v>0</v>
      </c>
      <c r="BP57" s="99"/>
      <c r="BQ57" s="100">
        <f t="shared" si="152"/>
        <v>0</v>
      </c>
      <c r="BR57" s="99"/>
      <c r="BS57" s="100">
        <f t="shared" si="153"/>
        <v>0</v>
      </c>
      <c r="BT57" s="99"/>
      <c r="BU57" s="100">
        <f t="shared" si="154"/>
        <v>0</v>
      </c>
      <c r="BV57" s="99"/>
      <c r="BW57" s="100">
        <f t="shared" si="155"/>
        <v>0</v>
      </c>
      <c r="BX57" s="99"/>
      <c r="BY57" s="100">
        <f t="shared" si="156"/>
        <v>0</v>
      </c>
      <c r="BZ57" s="99"/>
      <c r="CA57" s="100">
        <f t="shared" si="157"/>
        <v>0</v>
      </c>
      <c r="CB57" s="99"/>
      <c r="CC57" s="100">
        <f t="shared" si="158"/>
        <v>0</v>
      </c>
      <c r="CD57" s="99"/>
      <c r="CE57" s="100">
        <f t="shared" si="159"/>
        <v>0</v>
      </c>
      <c r="CF57" s="101">
        <f t="shared" si="160"/>
        <v>0</v>
      </c>
      <c r="CG57" s="100">
        <f t="shared" si="160"/>
        <v>0</v>
      </c>
    </row>
    <row r="58" spans="1:85" s="172" customFormat="1" ht="19.899999999999999" customHeight="1" x14ac:dyDescent="0.25">
      <c r="A58" s="94">
        <v>48</v>
      </c>
      <c r="B58" s="95" t="s">
        <v>117</v>
      </c>
      <c r="C58" s="95" t="s">
        <v>74</v>
      </c>
      <c r="D58" s="94">
        <f>RANK(BF58,$BF$4:$BF$147)</f>
        <v>19</v>
      </c>
      <c r="E58" s="94">
        <v>0.64</v>
      </c>
      <c r="F58" s="94" t="s">
        <v>83</v>
      </c>
      <c r="G58" s="94"/>
      <c r="H58" s="94"/>
      <c r="I58" s="170">
        <f t="shared" si="19"/>
        <v>0</v>
      </c>
      <c r="J58" s="94"/>
      <c r="K58" s="170">
        <f t="shared" si="20"/>
        <v>0</v>
      </c>
      <c r="L58" s="94"/>
      <c r="M58" s="170">
        <f t="shared" si="21"/>
        <v>0</v>
      </c>
      <c r="N58" s="94"/>
      <c r="O58" s="170">
        <f t="shared" si="22"/>
        <v>0</v>
      </c>
      <c r="P58" s="94"/>
      <c r="Q58" s="170">
        <f t="shared" si="23"/>
        <v>0</v>
      </c>
      <c r="R58" s="94"/>
      <c r="S58" s="170">
        <f t="shared" si="24"/>
        <v>0</v>
      </c>
      <c r="T58" s="94"/>
      <c r="U58" s="170">
        <f t="shared" si="25"/>
        <v>0</v>
      </c>
      <c r="V58" s="94"/>
      <c r="W58" s="170">
        <f t="shared" si="26"/>
        <v>0</v>
      </c>
      <c r="X58" s="94"/>
      <c r="Y58" s="170">
        <f t="shared" si="27"/>
        <v>0</v>
      </c>
      <c r="Z58" s="94"/>
      <c r="AA58" s="170">
        <f t="shared" si="28"/>
        <v>0</v>
      </c>
      <c r="AB58" s="94"/>
      <c r="AC58" s="170">
        <f t="shared" si="29"/>
        <v>0</v>
      </c>
      <c r="AD58" s="94"/>
      <c r="AE58" s="170">
        <f t="shared" si="30"/>
        <v>0</v>
      </c>
      <c r="AF58" s="171">
        <f t="shared" si="146"/>
        <v>0</v>
      </c>
      <c r="AG58" s="170">
        <f t="shared" si="147"/>
        <v>0</v>
      </c>
      <c r="AH58" s="169"/>
      <c r="AI58" s="170">
        <f t="shared" si="33"/>
        <v>0</v>
      </c>
      <c r="AJ58" s="169"/>
      <c r="AK58" s="170">
        <f t="shared" si="34"/>
        <v>0</v>
      </c>
      <c r="AL58" s="169"/>
      <c r="AM58" s="170">
        <f t="shared" si="34"/>
        <v>0</v>
      </c>
      <c r="AN58" s="169"/>
      <c r="AO58" s="170">
        <f t="shared" si="35"/>
        <v>0</v>
      </c>
      <c r="AP58" s="169"/>
      <c r="AQ58" s="170">
        <f t="shared" si="36"/>
        <v>0</v>
      </c>
      <c r="AR58" s="169"/>
      <c r="AS58" s="170">
        <f t="shared" si="37"/>
        <v>0</v>
      </c>
      <c r="AT58" s="169"/>
      <c r="AU58" s="170">
        <f t="shared" si="38"/>
        <v>0</v>
      </c>
      <c r="AV58" s="169"/>
      <c r="AW58" s="170">
        <f t="shared" si="39"/>
        <v>0</v>
      </c>
      <c r="AX58" s="169"/>
      <c r="AY58" s="170">
        <f t="shared" si="40"/>
        <v>0</v>
      </c>
      <c r="AZ58" s="169"/>
      <c r="BA58" s="170">
        <f t="shared" si="41"/>
        <v>0</v>
      </c>
      <c r="BB58" s="169"/>
      <c r="BC58" s="170">
        <f t="shared" si="42"/>
        <v>0</v>
      </c>
      <c r="BD58" s="169"/>
      <c r="BE58" s="170">
        <f t="shared" si="43"/>
        <v>0</v>
      </c>
      <c r="BF58" s="171">
        <f t="shared" si="85"/>
        <v>0</v>
      </c>
      <c r="BG58" s="170">
        <f t="shared" si="85"/>
        <v>0</v>
      </c>
      <c r="BH58" s="99"/>
      <c r="BI58" s="100">
        <f t="shared" si="148"/>
        <v>0</v>
      </c>
      <c r="BJ58" s="99"/>
      <c r="BK58" s="100">
        <f t="shared" si="149"/>
        <v>0</v>
      </c>
      <c r="BL58" s="99"/>
      <c r="BM58" s="100">
        <f t="shared" si="150"/>
        <v>0</v>
      </c>
      <c r="BN58" s="99"/>
      <c r="BO58" s="100">
        <f t="shared" si="151"/>
        <v>0</v>
      </c>
      <c r="BP58" s="99"/>
      <c r="BQ58" s="100">
        <f t="shared" si="152"/>
        <v>0</v>
      </c>
      <c r="BR58" s="99"/>
      <c r="BS58" s="100">
        <f t="shared" si="153"/>
        <v>0</v>
      </c>
      <c r="BT58" s="99"/>
      <c r="BU58" s="100">
        <f t="shared" si="154"/>
        <v>0</v>
      </c>
      <c r="BV58" s="99"/>
      <c r="BW58" s="100">
        <f t="shared" si="155"/>
        <v>0</v>
      </c>
      <c r="BX58" s="99"/>
      <c r="BY58" s="100">
        <f t="shared" si="156"/>
        <v>0</v>
      </c>
      <c r="BZ58" s="99"/>
      <c r="CA58" s="100">
        <f t="shared" si="157"/>
        <v>0</v>
      </c>
      <c r="CB58" s="99"/>
      <c r="CC58" s="100">
        <f t="shared" si="158"/>
        <v>0</v>
      </c>
      <c r="CD58" s="99"/>
      <c r="CE58" s="100">
        <f t="shared" si="159"/>
        <v>0</v>
      </c>
      <c r="CF58" s="101">
        <f t="shared" si="160"/>
        <v>0</v>
      </c>
      <c r="CG58" s="100">
        <f t="shared" si="160"/>
        <v>0</v>
      </c>
    </row>
    <row r="59" spans="1:85" s="172" customFormat="1" ht="19.899999999999999" customHeight="1" x14ac:dyDescent="0.25">
      <c r="A59" s="94"/>
      <c r="B59" s="95"/>
      <c r="C59" s="95"/>
      <c r="D59" s="94"/>
      <c r="E59" s="94"/>
      <c r="F59" s="94"/>
      <c r="G59" s="94"/>
      <c r="H59" s="94"/>
      <c r="I59" s="170"/>
      <c r="J59" s="94"/>
      <c r="K59" s="170"/>
      <c r="L59" s="94"/>
      <c r="M59" s="170"/>
      <c r="N59" s="94"/>
      <c r="O59" s="170"/>
      <c r="P59" s="94"/>
      <c r="Q59" s="170"/>
      <c r="R59" s="94"/>
      <c r="S59" s="170"/>
      <c r="T59" s="94"/>
      <c r="U59" s="170"/>
      <c r="V59" s="94"/>
      <c r="W59" s="170"/>
      <c r="X59" s="94"/>
      <c r="Y59" s="170"/>
      <c r="Z59" s="94"/>
      <c r="AA59" s="170"/>
      <c r="AB59" s="94"/>
      <c r="AC59" s="170"/>
      <c r="AD59" s="94"/>
      <c r="AE59" s="170"/>
      <c r="AF59" s="171"/>
      <c r="AG59" s="170"/>
      <c r="AH59" s="169"/>
      <c r="AI59" s="170"/>
      <c r="AJ59" s="169"/>
      <c r="AK59" s="170"/>
      <c r="AL59" s="169"/>
      <c r="AM59" s="170"/>
      <c r="AN59" s="169"/>
      <c r="AO59" s="170"/>
      <c r="AP59" s="169"/>
      <c r="AQ59" s="170"/>
      <c r="AR59" s="169"/>
      <c r="AS59" s="170"/>
      <c r="AT59" s="169"/>
      <c r="AU59" s="170"/>
      <c r="AV59" s="169"/>
      <c r="AW59" s="170"/>
      <c r="AX59" s="169"/>
      <c r="AY59" s="170"/>
      <c r="AZ59" s="169"/>
      <c r="BA59" s="170"/>
      <c r="BB59" s="169"/>
      <c r="BC59" s="170"/>
      <c r="BD59" s="169"/>
      <c r="BE59" s="170"/>
      <c r="BF59" s="171"/>
      <c r="BG59" s="170"/>
      <c r="BH59" s="99"/>
      <c r="BI59" s="100"/>
      <c r="BJ59" s="99"/>
      <c r="BK59" s="100"/>
      <c r="BL59" s="99"/>
      <c r="BM59" s="100"/>
      <c r="BN59" s="99"/>
      <c r="BO59" s="100"/>
      <c r="BP59" s="99"/>
      <c r="BQ59" s="100"/>
      <c r="BR59" s="99"/>
      <c r="BS59" s="100"/>
      <c r="BT59" s="99"/>
      <c r="BU59" s="100"/>
      <c r="BV59" s="99"/>
      <c r="BW59" s="100"/>
      <c r="BX59" s="99"/>
      <c r="BY59" s="100"/>
      <c r="BZ59" s="99"/>
      <c r="CA59" s="100"/>
      <c r="CB59" s="99"/>
      <c r="CC59" s="100"/>
      <c r="CD59" s="99"/>
      <c r="CE59" s="100"/>
      <c r="CF59" s="101"/>
      <c r="CG59" s="100"/>
    </row>
    <row r="60" spans="1:85" s="172" customFormat="1" ht="19.899999999999999" customHeight="1" x14ac:dyDescent="0.25">
      <c r="A60" s="94">
        <v>49</v>
      </c>
      <c r="B60" s="95" t="s">
        <v>118</v>
      </c>
      <c r="C60" s="95" t="s">
        <v>77</v>
      </c>
      <c r="D60" s="94">
        <f>RANK(BF60,$BF$4:$BF$147)</f>
        <v>1</v>
      </c>
      <c r="E60" s="94">
        <v>1</v>
      </c>
      <c r="F60" s="94" t="s">
        <v>75</v>
      </c>
      <c r="G60" s="94">
        <v>1550</v>
      </c>
      <c r="H60" s="94">
        <v>600</v>
      </c>
      <c r="I60" s="143">
        <f t="shared" ref="I60:I64" si="161">H60*$E60</f>
        <v>600</v>
      </c>
      <c r="J60" s="94">
        <v>932</v>
      </c>
      <c r="K60" s="143">
        <f t="shared" ref="K60:K64" si="162">J60*$E60</f>
        <v>932</v>
      </c>
      <c r="L60" s="94">
        <v>1104</v>
      </c>
      <c r="M60" s="143">
        <f t="shared" ref="M60:M64" si="163">L60*$E60</f>
        <v>1104</v>
      </c>
      <c r="N60" s="94">
        <v>552</v>
      </c>
      <c r="O60" s="143">
        <f t="shared" ref="O60:O64" si="164">N60*$E60</f>
        <v>552</v>
      </c>
      <c r="P60" s="94">
        <v>1956</v>
      </c>
      <c r="Q60" s="143">
        <f t="shared" ref="Q60:Q64" si="165">P60*$E60</f>
        <v>1956</v>
      </c>
      <c r="R60" s="94">
        <v>2088</v>
      </c>
      <c r="S60" s="143">
        <f t="shared" ref="S60:S64" si="166">R60*$E60</f>
        <v>2088</v>
      </c>
      <c r="T60" s="94">
        <v>1284</v>
      </c>
      <c r="U60" s="143">
        <f t="shared" ref="U60:U64" si="167">T60*$E60</f>
        <v>1284</v>
      </c>
      <c r="V60" s="94">
        <v>1884</v>
      </c>
      <c r="W60" s="143">
        <f t="shared" ref="W60:W64" si="168">V60*$E60</f>
        <v>1884</v>
      </c>
      <c r="X60" s="94">
        <v>2460</v>
      </c>
      <c r="Y60" s="143">
        <f t="shared" ref="Y60:Y64" si="169">X60*$E60</f>
        <v>2460</v>
      </c>
      <c r="Z60" s="94">
        <v>2244</v>
      </c>
      <c r="AA60" s="143">
        <f t="shared" ref="AA60:AA64" si="170">Z60*$E60</f>
        <v>2244</v>
      </c>
      <c r="AB60" s="94">
        <v>1788</v>
      </c>
      <c r="AC60" s="143">
        <f t="shared" ref="AC60:AC64" si="171">AB60*$E60</f>
        <v>1788</v>
      </c>
      <c r="AD60" s="94">
        <v>4716</v>
      </c>
      <c r="AE60" s="143">
        <f t="shared" ref="AE60:AE64" si="172">AD60*$E60</f>
        <v>4716</v>
      </c>
      <c r="AF60" s="171">
        <f t="shared" ref="AF60" si="173">SUM(H60,J60,L60,N60,P60,R60,T60,V60,X60,Z60,AB60,AD60)</f>
        <v>21608</v>
      </c>
      <c r="AG60" s="170">
        <f t="shared" ref="AG60" si="174">SUM(I60,K60,M60,O60,Q60,S60,U60,W60,Y60,AA60,AC60,AE60)</f>
        <v>21608</v>
      </c>
      <c r="AH60" s="142">
        <v>5688</v>
      </c>
      <c r="AI60" s="143">
        <f t="shared" ref="AI60:AK64" si="175">AH60*$E60</f>
        <v>5688</v>
      </c>
      <c r="AJ60" s="144">
        <v>4428</v>
      </c>
      <c r="AK60" s="143">
        <f t="shared" si="175"/>
        <v>4428</v>
      </c>
      <c r="AL60" s="169">
        <v>9816</v>
      </c>
      <c r="AM60" s="170">
        <f t="shared" si="34"/>
        <v>9816</v>
      </c>
      <c r="AN60" s="169">
        <v>3900</v>
      </c>
      <c r="AO60" s="170">
        <f t="shared" si="35"/>
        <v>3900</v>
      </c>
      <c r="AP60" s="169">
        <v>5436</v>
      </c>
      <c r="AQ60" s="170">
        <f t="shared" si="36"/>
        <v>5436</v>
      </c>
      <c r="AR60" s="169">
        <v>8436</v>
      </c>
      <c r="AS60" s="170">
        <f t="shared" si="37"/>
        <v>8436</v>
      </c>
      <c r="AT60" s="169">
        <v>8743</v>
      </c>
      <c r="AU60" s="170">
        <f t="shared" si="38"/>
        <v>8743</v>
      </c>
      <c r="AV60" s="169">
        <v>6360</v>
      </c>
      <c r="AW60" s="170">
        <f t="shared" si="39"/>
        <v>6360</v>
      </c>
      <c r="AX60" s="169">
        <v>6552</v>
      </c>
      <c r="AY60" s="170">
        <f t="shared" si="40"/>
        <v>6552</v>
      </c>
      <c r="AZ60" s="169">
        <v>6220</v>
      </c>
      <c r="BA60" s="170">
        <f t="shared" si="41"/>
        <v>6220</v>
      </c>
      <c r="BB60" s="169">
        <v>6066</v>
      </c>
      <c r="BC60" s="170">
        <f t="shared" si="42"/>
        <v>6066</v>
      </c>
      <c r="BD60" s="169">
        <v>6786</v>
      </c>
      <c r="BE60" s="170">
        <f t="shared" si="43"/>
        <v>6786</v>
      </c>
      <c r="BF60" s="171">
        <f t="shared" si="85"/>
        <v>78431</v>
      </c>
      <c r="BG60" s="170">
        <f t="shared" si="85"/>
        <v>78431</v>
      </c>
      <c r="BH60" s="96">
        <v>6144</v>
      </c>
      <c r="BI60" s="97">
        <f t="shared" ref="BI60" si="176">BH60*$E60</f>
        <v>6144</v>
      </c>
      <c r="BJ60" s="98">
        <v>5808</v>
      </c>
      <c r="BK60" s="100">
        <f t="shared" ref="BK60" si="177">BJ60*$E60</f>
        <v>5808</v>
      </c>
      <c r="BL60" s="99"/>
      <c r="BM60" s="100">
        <f t="shared" ref="BM60" si="178">BL60*$E60</f>
        <v>0</v>
      </c>
      <c r="BN60" s="99"/>
      <c r="BO60" s="100">
        <f t="shared" ref="BO60" si="179">BN60*$E60</f>
        <v>0</v>
      </c>
      <c r="BP60" s="99"/>
      <c r="BQ60" s="100">
        <f t="shared" ref="BQ60" si="180">BP60*$E60</f>
        <v>0</v>
      </c>
      <c r="BR60" s="99"/>
      <c r="BS60" s="100">
        <f t="shared" ref="BS60" si="181">BR60*$E60</f>
        <v>0</v>
      </c>
      <c r="BT60" s="99"/>
      <c r="BU60" s="100">
        <f t="shared" ref="BU60" si="182">BT60*$E60</f>
        <v>0</v>
      </c>
      <c r="BV60" s="99"/>
      <c r="BW60" s="100">
        <f t="shared" ref="BW60" si="183">BV60*$E60</f>
        <v>0</v>
      </c>
      <c r="BX60" s="99"/>
      <c r="BY60" s="100">
        <f t="shared" ref="BY60" si="184">BX60*$E60</f>
        <v>0</v>
      </c>
      <c r="BZ60" s="99"/>
      <c r="CA60" s="100">
        <f t="shared" ref="CA60" si="185">BZ60*$E60</f>
        <v>0</v>
      </c>
      <c r="CB60" s="99"/>
      <c r="CC60" s="100">
        <f t="shared" ref="CC60" si="186">CB60*$E60</f>
        <v>0</v>
      </c>
      <c r="CD60" s="99"/>
      <c r="CE60" s="100">
        <f t="shared" ref="CE60" si="187">CD60*$E60</f>
        <v>0</v>
      </c>
      <c r="CF60" s="101">
        <f t="shared" ref="CF60:CG60" si="188">SUM(BH60,BJ60,BL60,BN60,BP60,BR60,BT60,BV60,BX60,BZ60,CB60,CD60)</f>
        <v>11952</v>
      </c>
      <c r="CG60" s="100">
        <f t="shared" si="188"/>
        <v>11952</v>
      </c>
    </row>
    <row r="61" spans="1:85" s="172" customFormat="1" ht="19.899999999999999" customHeight="1" x14ac:dyDescent="0.25">
      <c r="A61" s="94">
        <v>50</v>
      </c>
      <c r="B61" s="95" t="s">
        <v>119</v>
      </c>
      <c r="C61" s="95"/>
      <c r="D61" s="94"/>
      <c r="E61" s="94">
        <v>0.6</v>
      </c>
      <c r="F61" s="94" t="s">
        <v>98</v>
      </c>
      <c r="G61" s="94">
        <v>1060</v>
      </c>
      <c r="H61" s="94"/>
      <c r="I61" s="143"/>
      <c r="J61" s="94"/>
      <c r="K61" s="143"/>
      <c r="L61" s="94"/>
      <c r="M61" s="143"/>
      <c r="N61" s="94"/>
      <c r="O61" s="143"/>
      <c r="P61" s="94"/>
      <c r="Q61" s="143"/>
      <c r="R61" s="94"/>
      <c r="S61" s="143"/>
      <c r="T61" s="94"/>
      <c r="U61" s="143"/>
      <c r="V61" s="94"/>
      <c r="W61" s="143"/>
      <c r="X61" s="94"/>
      <c r="Y61" s="143"/>
      <c r="Z61" s="94"/>
      <c r="AA61" s="143"/>
      <c r="AB61" s="94"/>
      <c r="AC61" s="143"/>
      <c r="AD61" s="94"/>
      <c r="AE61" s="143"/>
      <c r="AF61" s="171"/>
      <c r="AG61" s="170"/>
      <c r="AH61" s="142"/>
      <c r="AI61" s="143"/>
      <c r="AJ61" s="144"/>
      <c r="AK61" s="143"/>
      <c r="AL61" s="169"/>
      <c r="AM61" s="170"/>
      <c r="AN61" s="169"/>
      <c r="AO61" s="170"/>
      <c r="AP61" s="169"/>
      <c r="AQ61" s="170"/>
      <c r="AR61" s="169"/>
      <c r="AS61" s="170"/>
      <c r="AT61" s="169"/>
      <c r="AU61" s="170"/>
      <c r="AV61" s="169"/>
      <c r="AW61" s="170"/>
      <c r="AX61" s="169"/>
      <c r="AY61" s="170"/>
      <c r="AZ61" s="169"/>
      <c r="BA61" s="170"/>
      <c r="BB61" s="169"/>
      <c r="BC61" s="170"/>
      <c r="BD61" s="169"/>
      <c r="BE61" s="170"/>
      <c r="BF61" s="171"/>
      <c r="BG61" s="170"/>
      <c r="BH61" s="96"/>
      <c r="BI61" s="97"/>
      <c r="BJ61" s="98"/>
      <c r="BK61" s="100"/>
      <c r="BL61" s="99"/>
      <c r="BM61" s="100"/>
      <c r="BN61" s="99"/>
      <c r="BO61" s="100"/>
      <c r="BP61" s="99"/>
      <c r="BQ61" s="100"/>
      <c r="BR61" s="99"/>
      <c r="BS61" s="100"/>
      <c r="BT61" s="99"/>
      <c r="BU61" s="100"/>
      <c r="BV61" s="99"/>
      <c r="BW61" s="100"/>
      <c r="BX61" s="99"/>
      <c r="BY61" s="100"/>
      <c r="BZ61" s="99"/>
      <c r="CA61" s="100"/>
      <c r="CB61" s="99"/>
      <c r="CC61" s="100"/>
      <c r="CD61" s="99"/>
      <c r="CE61" s="100"/>
      <c r="CF61" s="101"/>
      <c r="CG61" s="100"/>
    </row>
    <row r="62" spans="1:85" s="172" customFormat="1" ht="19.899999999999999" customHeight="1" x14ac:dyDescent="0.25">
      <c r="A62" s="94">
        <v>51</v>
      </c>
      <c r="B62" s="95" t="s">
        <v>120</v>
      </c>
      <c r="C62" s="95" t="s">
        <v>77</v>
      </c>
      <c r="D62" s="94">
        <f>RANK(BF62,$BF$4:$BF$147)</f>
        <v>4</v>
      </c>
      <c r="E62" s="94">
        <v>0.35</v>
      </c>
      <c r="F62" s="94" t="s">
        <v>81</v>
      </c>
      <c r="G62" s="94">
        <v>700</v>
      </c>
      <c r="H62" s="94"/>
      <c r="I62" s="143">
        <f t="shared" si="161"/>
        <v>0</v>
      </c>
      <c r="J62" s="94"/>
      <c r="K62" s="143">
        <f t="shared" si="162"/>
        <v>0</v>
      </c>
      <c r="L62" s="94"/>
      <c r="M62" s="143">
        <f t="shared" si="163"/>
        <v>0</v>
      </c>
      <c r="N62" s="94">
        <v>80</v>
      </c>
      <c r="O62" s="143">
        <f t="shared" si="164"/>
        <v>28</v>
      </c>
      <c r="P62" s="94"/>
      <c r="Q62" s="143">
        <f t="shared" si="165"/>
        <v>0</v>
      </c>
      <c r="R62" s="94">
        <v>120</v>
      </c>
      <c r="S62" s="143">
        <f t="shared" si="166"/>
        <v>42</v>
      </c>
      <c r="T62" s="94">
        <v>80</v>
      </c>
      <c r="U62" s="143">
        <f t="shared" si="167"/>
        <v>28</v>
      </c>
      <c r="V62" s="94">
        <v>40</v>
      </c>
      <c r="W62" s="143">
        <f t="shared" si="168"/>
        <v>14</v>
      </c>
      <c r="X62" s="94">
        <v>280</v>
      </c>
      <c r="Y62" s="143">
        <f t="shared" si="169"/>
        <v>98</v>
      </c>
      <c r="Z62" s="94"/>
      <c r="AA62" s="143">
        <f t="shared" si="170"/>
        <v>0</v>
      </c>
      <c r="AB62" s="94">
        <v>320</v>
      </c>
      <c r="AC62" s="143">
        <f t="shared" si="171"/>
        <v>112</v>
      </c>
      <c r="AD62" s="94">
        <v>2375</v>
      </c>
      <c r="AE62" s="143">
        <f t="shared" si="172"/>
        <v>831.25</v>
      </c>
      <c r="AF62" s="171">
        <f t="shared" ref="AF62:AF64" si="189">SUM(H62,J62,L62,N62,P62,R62,T62,V62,X62,Z62,AB62,AD62)</f>
        <v>3295</v>
      </c>
      <c r="AG62" s="170">
        <f t="shared" ref="AG62:AG64" si="190">SUM(I62,K62,M62,O62,Q62,S62,U62,W62,Y62,AA62,AC62,AE62)</f>
        <v>1153.25</v>
      </c>
      <c r="AH62" s="142">
        <v>1700</v>
      </c>
      <c r="AI62" s="143">
        <f t="shared" si="175"/>
        <v>595</v>
      </c>
      <c r="AJ62" s="144">
        <v>2240</v>
      </c>
      <c r="AK62" s="143">
        <f t="shared" si="175"/>
        <v>784</v>
      </c>
      <c r="AL62" s="169">
        <v>2800</v>
      </c>
      <c r="AM62" s="170">
        <f t="shared" si="34"/>
        <v>979.99999999999989</v>
      </c>
      <c r="AN62" s="169">
        <v>1880</v>
      </c>
      <c r="AO62" s="170">
        <f t="shared" si="35"/>
        <v>658</v>
      </c>
      <c r="AP62" s="169">
        <v>2666</v>
      </c>
      <c r="AQ62" s="170">
        <f t="shared" si="36"/>
        <v>933.09999999999991</v>
      </c>
      <c r="AR62" s="169">
        <v>2980</v>
      </c>
      <c r="AS62" s="170">
        <f t="shared" si="37"/>
        <v>1043</v>
      </c>
      <c r="AT62" s="169">
        <v>2520</v>
      </c>
      <c r="AU62" s="170">
        <f t="shared" si="38"/>
        <v>882</v>
      </c>
      <c r="AV62" s="169">
        <v>2720</v>
      </c>
      <c r="AW62" s="170">
        <f t="shared" si="39"/>
        <v>951.99999999999989</v>
      </c>
      <c r="AX62" s="169">
        <v>3280</v>
      </c>
      <c r="AY62" s="170">
        <f t="shared" si="40"/>
        <v>1148</v>
      </c>
      <c r="AZ62" s="169">
        <v>3360</v>
      </c>
      <c r="BA62" s="170">
        <f t="shared" si="41"/>
        <v>1176</v>
      </c>
      <c r="BB62" s="169">
        <v>3280</v>
      </c>
      <c r="BC62" s="170">
        <f t="shared" si="42"/>
        <v>1148</v>
      </c>
      <c r="BD62" s="169">
        <v>3640</v>
      </c>
      <c r="BE62" s="170">
        <f t="shared" si="43"/>
        <v>1274</v>
      </c>
      <c r="BF62" s="171">
        <f t="shared" si="85"/>
        <v>33066</v>
      </c>
      <c r="BG62" s="170">
        <f t="shared" si="85"/>
        <v>11573.1</v>
      </c>
      <c r="BH62" s="96">
        <v>3240</v>
      </c>
      <c r="BI62" s="97">
        <f t="shared" ref="BI62:BI64" si="191">BH62*$E62</f>
        <v>1134</v>
      </c>
      <c r="BJ62" s="98">
        <v>2000</v>
      </c>
      <c r="BK62" s="100">
        <f t="shared" ref="BK62:BK64" si="192">BJ62*$E62</f>
        <v>700</v>
      </c>
      <c r="BL62" s="99"/>
      <c r="BM62" s="100">
        <f t="shared" ref="BM62:BM64" si="193">BL62*$E62</f>
        <v>0</v>
      </c>
      <c r="BN62" s="99"/>
      <c r="BO62" s="100">
        <f t="shared" ref="BO62:BO64" si="194">BN62*$E62</f>
        <v>0</v>
      </c>
      <c r="BP62" s="99"/>
      <c r="BQ62" s="100">
        <f t="shared" ref="BQ62:BQ64" si="195">BP62*$E62</f>
        <v>0</v>
      </c>
      <c r="BR62" s="99"/>
      <c r="BS62" s="100">
        <f t="shared" ref="BS62:BS64" si="196">BR62*$E62</f>
        <v>0</v>
      </c>
      <c r="BT62" s="99"/>
      <c r="BU62" s="100">
        <f t="shared" ref="BU62:BU64" si="197">BT62*$E62</f>
        <v>0</v>
      </c>
      <c r="BV62" s="99"/>
      <c r="BW62" s="100">
        <f t="shared" ref="BW62:BW64" si="198">BV62*$E62</f>
        <v>0</v>
      </c>
      <c r="BX62" s="99"/>
      <c r="BY62" s="100">
        <f t="shared" ref="BY62:BY64" si="199">BX62*$E62</f>
        <v>0</v>
      </c>
      <c r="BZ62" s="99"/>
      <c r="CA62" s="100">
        <f t="shared" ref="CA62:CA64" si="200">BZ62*$E62</f>
        <v>0</v>
      </c>
      <c r="CB62" s="99"/>
      <c r="CC62" s="100">
        <f t="shared" ref="CC62:CC64" si="201">CB62*$E62</f>
        <v>0</v>
      </c>
      <c r="CD62" s="99"/>
      <c r="CE62" s="100">
        <f t="shared" ref="CE62:CE64" si="202">CD62*$E62</f>
        <v>0</v>
      </c>
      <c r="CF62" s="101">
        <f t="shared" ref="CF62:CG64" si="203">SUM(BH62,BJ62,BL62,BN62,BP62,BR62,BT62,BV62,BX62,BZ62,CB62,CD62)</f>
        <v>5240</v>
      </c>
      <c r="CG62" s="100">
        <f t="shared" si="203"/>
        <v>1834</v>
      </c>
    </row>
    <row r="63" spans="1:85" s="172" customFormat="1" ht="19.899999999999999" customHeight="1" x14ac:dyDescent="0.25">
      <c r="A63" s="94">
        <v>52</v>
      </c>
      <c r="B63" s="95" t="s">
        <v>121</v>
      </c>
      <c r="C63" s="95" t="s">
        <v>74</v>
      </c>
      <c r="D63" s="94">
        <f>RANK(BF63,$BF$4:$BF$147)</f>
        <v>19</v>
      </c>
      <c r="E63" s="94">
        <v>0.64</v>
      </c>
      <c r="F63" s="94" t="s">
        <v>85</v>
      </c>
      <c r="G63" s="94"/>
      <c r="H63" s="94"/>
      <c r="I63" s="143">
        <f t="shared" si="161"/>
        <v>0</v>
      </c>
      <c r="J63" s="94"/>
      <c r="K63" s="143">
        <f t="shared" si="162"/>
        <v>0</v>
      </c>
      <c r="L63" s="94"/>
      <c r="M63" s="143">
        <f t="shared" si="163"/>
        <v>0</v>
      </c>
      <c r="N63" s="94"/>
      <c r="O63" s="143">
        <f t="shared" si="164"/>
        <v>0</v>
      </c>
      <c r="P63" s="94"/>
      <c r="Q63" s="143">
        <f t="shared" si="165"/>
        <v>0</v>
      </c>
      <c r="R63" s="94"/>
      <c r="S63" s="143">
        <f t="shared" si="166"/>
        <v>0</v>
      </c>
      <c r="T63" s="94"/>
      <c r="U63" s="143">
        <f t="shared" si="167"/>
        <v>0</v>
      </c>
      <c r="V63" s="94"/>
      <c r="W63" s="143">
        <f t="shared" si="168"/>
        <v>0</v>
      </c>
      <c r="X63" s="94"/>
      <c r="Y63" s="143">
        <f t="shared" si="169"/>
        <v>0</v>
      </c>
      <c r="Z63" s="94"/>
      <c r="AA63" s="143">
        <f t="shared" si="170"/>
        <v>0</v>
      </c>
      <c r="AB63" s="94"/>
      <c r="AC63" s="143">
        <f t="shared" si="171"/>
        <v>0</v>
      </c>
      <c r="AD63" s="94"/>
      <c r="AE63" s="143">
        <f t="shared" si="172"/>
        <v>0</v>
      </c>
      <c r="AF63" s="171">
        <f t="shared" si="189"/>
        <v>0</v>
      </c>
      <c r="AG63" s="170">
        <f t="shared" si="190"/>
        <v>0</v>
      </c>
      <c r="AH63" s="142"/>
      <c r="AI63" s="143">
        <f t="shared" si="175"/>
        <v>0</v>
      </c>
      <c r="AJ63" s="144"/>
      <c r="AK63" s="143">
        <f t="shared" si="175"/>
        <v>0</v>
      </c>
      <c r="AL63" s="169"/>
      <c r="AM63" s="170">
        <f t="shared" si="34"/>
        <v>0</v>
      </c>
      <c r="AN63" s="169"/>
      <c r="AO63" s="170">
        <f t="shared" si="35"/>
        <v>0</v>
      </c>
      <c r="AP63" s="169"/>
      <c r="AQ63" s="170">
        <f t="shared" si="36"/>
        <v>0</v>
      </c>
      <c r="AR63" s="169"/>
      <c r="AS63" s="170">
        <f t="shared" si="37"/>
        <v>0</v>
      </c>
      <c r="AT63" s="169"/>
      <c r="AU63" s="170">
        <f t="shared" si="38"/>
        <v>0</v>
      </c>
      <c r="AV63" s="169"/>
      <c r="AW63" s="170">
        <f t="shared" si="39"/>
        <v>0</v>
      </c>
      <c r="AX63" s="169"/>
      <c r="AY63" s="170">
        <f t="shared" si="40"/>
        <v>0</v>
      </c>
      <c r="AZ63" s="169"/>
      <c r="BA63" s="170">
        <f t="shared" si="41"/>
        <v>0</v>
      </c>
      <c r="BB63" s="169"/>
      <c r="BC63" s="170">
        <f t="shared" si="42"/>
        <v>0</v>
      </c>
      <c r="BD63" s="169"/>
      <c r="BE63" s="170">
        <f t="shared" si="43"/>
        <v>0</v>
      </c>
      <c r="BF63" s="171">
        <f t="shared" si="85"/>
        <v>0</v>
      </c>
      <c r="BG63" s="170">
        <f t="shared" si="85"/>
        <v>0</v>
      </c>
      <c r="BH63" s="99"/>
      <c r="BI63" s="100">
        <f t="shared" si="191"/>
        <v>0</v>
      </c>
      <c r="BJ63" s="99"/>
      <c r="BK63" s="100">
        <f t="shared" si="192"/>
        <v>0</v>
      </c>
      <c r="BL63" s="99"/>
      <c r="BM63" s="100">
        <f t="shared" si="193"/>
        <v>0</v>
      </c>
      <c r="BN63" s="99"/>
      <c r="BO63" s="100">
        <f t="shared" si="194"/>
        <v>0</v>
      </c>
      <c r="BP63" s="99"/>
      <c r="BQ63" s="100">
        <f t="shared" si="195"/>
        <v>0</v>
      </c>
      <c r="BR63" s="99"/>
      <c r="BS63" s="100">
        <f t="shared" si="196"/>
        <v>0</v>
      </c>
      <c r="BT63" s="99"/>
      <c r="BU63" s="100">
        <f t="shared" si="197"/>
        <v>0</v>
      </c>
      <c r="BV63" s="99"/>
      <c r="BW63" s="100">
        <f t="shared" si="198"/>
        <v>0</v>
      </c>
      <c r="BX63" s="99"/>
      <c r="BY63" s="100">
        <f t="shared" si="199"/>
        <v>0</v>
      </c>
      <c r="BZ63" s="99"/>
      <c r="CA63" s="100">
        <f t="shared" si="200"/>
        <v>0</v>
      </c>
      <c r="CB63" s="99"/>
      <c r="CC63" s="100">
        <f t="shared" si="201"/>
        <v>0</v>
      </c>
      <c r="CD63" s="99"/>
      <c r="CE63" s="100">
        <f t="shared" si="202"/>
        <v>0</v>
      </c>
      <c r="CF63" s="101">
        <f t="shared" si="203"/>
        <v>0</v>
      </c>
      <c r="CG63" s="100">
        <f t="shared" si="203"/>
        <v>0</v>
      </c>
    </row>
    <row r="64" spans="1:85" s="172" customFormat="1" ht="19.899999999999999" customHeight="1" x14ac:dyDescent="0.25">
      <c r="A64" s="94">
        <v>53</v>
      </c>
      <c r="B64" s="95" t="s">
        <v>122</v>
      </c>
      <c r="C64" s="95" t="s">
        <v>74</v>
      </c>
      <c r="D64" s="94">
        <f>RANK(BF64,$BF$4:$BF$147)</f>
        <v>18</v>
      </c>
      <c r="E64" s="94">
        <v>0.64</v>
      </c>
      <c r="F64" s="94" t="s">
        <v>85</v>
      </c>
      <c r="G64" s="94">
        <v>1350</v>
      </c>
      <c r="H64" s="94"/>
      <c r="I64" s="143">
        <f t="shared" si="161"/>
        <v>0</v>
      </c>
      <c r="J64" s="94"/>
      <c r="K64" s="143">
        <f t="shared" si="162"/>
        <v>0</v>
      </c>
      <c r="L64" s="94"/>
      <c r="M64" s="143">
        <f t="shared" si="163"/>
        <v>0</v>
      </c>
      <c r="N64" s="94"/>
      <c r="O64" s="143">
        <f t="shared" si="164"/>
        <v>0</v>
      </c>
      <c r="P64" s="94"/>
      <c r="Q64" s="143">
        <f t="shared" si="165"/>
        <v>0</v>
      </c>
      <c r="R64" s="94"/>
      <c r="S64" s="143">
        <f t="shared" si="166"/>
        <v>0</v>
      </c>
      <c r="T64" s="94"/>
      <c r="U64" s="143">
        <f t="shared" si="167"/>
        <v>0</v>
      </c>
      <c r="V64" s="94"/>
      <c r="W64" s="143">
        <f t="shared" si="168"/>
        <v>0</v>
      </c>
      <c r="X64" s="94"/>
      <c r="Y64" s="143">
        <f t="shared" si="169"/>
        <v>0</v>
      </c>
      <c r="Z64" s="94"/>
      <c r="AA64" s="143">
        <f t="shared" si="170"/>
        <v>0</v>
      </c>
      <c r="AB64" s="94"/>
      <c r="AC64" s="143">
        <f t="shared" si="171"/>
        <v>0</v>
      </c>
      <c r="AD64" s="94"/>
      <c r="AE64" s="143">
        <f t="shared" si="172"/>
        <v>0</v>
      </c>
      <c r="AF64" s="171">
        <f t="shared" si="189"/>
        <v>0</v>
      </c>
      <c r="AG64" s="170">
        <f t="shared" si="190"/>
        <v>0</v>
      </c>
      <c r="AH64" s="142"/>
      <c r="AI64" s="143">
        <f t="shared" si="175"/>
        <v>0</v>
      </c>
      <c r="AJ64" s="144"/>
      <c r="AK64" s="143">
        <f t="shared" si="175"/>
        <v>0</v>
      </c>
      <c r="AL64" s="169">
        <v>70</v>
      </c>
      <c r="AM64" s="170">
        <f t="shared" si="34"/>
        <v>44.800000000000004</v>
      </c>
      <c r="AN64" s="169"/>
      <c r="AO64" s="170">
        <f t="shared" si="35"/>
        <v>0</v>
      </c>
      <c r="AP64" s="169"/>
      <c r="AQ64" s="170">
        <f t="shared" si="36"/>
        <v>0</v>
      </c>
      <c r="AR64" s="169"/>
      <c r="AS64" s="170">
        <f t="shared" si="37"/>
        <v>0</v>
      </c>
      <c r="AT64" s="169"/>
      <c r="AU64" s="170">
        <f t="shared" si="38"/>
        <v>0</v>
      </c>
      <c r="AV64" s="169">
        <v>14</v>
      </c>
      <c r="AW64" s="170">
        <f t="shared" si="39"/>
        <v>8.9600000000000009</v>
      </c>
      <c r="AX64" s="169"/>
      <c r="AY64" s="170">
        <f t="shared" si="40"/>
        <v>0</v>
      </c>
      <c r="AZ64" s="169"/>
      <c r="BA64" s="170">
        <f t="shared" si="41"/>
        <v>0</v>
      </c>
      <c r="BB64" s="169"/>
      <c r="BC64" s="170">
        <f t="shared" si="42"/>
        <v>0</v>
      </c>
      <c r="BD64" s="169"/>
      <c r="BE64" s="170">
        <f t="shared" si="43"/>
        <v>0</v>
      </c>
      <c r="BF64" s="171">
        <f t="shared" si="85"/>
        <v>84</v>
      </c>
      <c r="BG64" s="170">
        <f t="shared" si="85"/>
        <v>53.760000000000005</v>
      </c>
      <c r="BH64" s="99"/>
      <c r="BI64" s="100">
        <f t="shared" si="191"/>
        <v>0</v>
      </c>
      <c r="BJ64" s="99">
        <v>14</v>
      </c>
      <c r="BK64" s="100">
        <f t="shared" si="192"/>
        <v>8.9600000000000009</v>
      </c>
      <c r="BL64" s="99"/>
      <c r="BM64" s="100">
        <f t="shared" si="193"/>
        <v>0</v>
      </c>
      <c r="BN64" s="99"/>
      <c r="BO64" s="100">
        <f t="shared" si="194"/>
        <v>0</v>
      </c>
      <c r="BP64" s="99"/>
      <c r="BQ64" s="100">
        <f t="shared" si="195"/>
        <v>0</v>
      </c>
      <c r="BR64" s="99"/>
      <c r="BS64" s="100">
        <f t="shared" si="196"/>
        <v>0</v>
      </c>
      <c r="BT64" s="99"/>
      <c r="BU64" s="100">
        <f t="shared" si="197"/>
        <v>0</v>
      </c>
      <c r="BV64" s="99"/>
      <c r="BW64" s="100">
        <f t="shared" si="198"/>
        <v>0</v>
      </c>
      <c r="BX64" s="99"/>
      <c r="BY64" s="100">
        <f t="shared" si="199"/>
        <v>0</v>
      </c>
      <c r="BZ64" s="99"/>
      <c r="CA64" s="100">
        <f t="shared" si="200"/>
        <v>0</v>
      </c>
      <c r="CB64" s="99"/>
      <c r="CC64" s="100">
        <f t="shared" si="201"/>
        <v>0</v>
      </c>
      <c r="CD64" s="99"/>
      <c r="CE64" s="100">
        <f t="shared" si="202"/>
        <v>0</v>
      </c>
      <c r="CF64" s="101">
        <f t="shared" si="203"/>
        <v>14</v>
      </c>
      <c r="CG64" s="100">
        <f t="shared" si="203"/>
        <v>8.9600000000000009</v>
      </c>
    </row>
    <row r="65" spans="1:85" s="172" customFormat="1" ht="19.899999999999999" customHeight="1" x14ac:dyDescent="0.25">
      <c r="A65" s="94"/>
      <c r="B65" s="95"/>
      <c r="C65" s="95"/>
      <c r="D65" s="94"/>
      <c r="E65" s="94"/>
      <c r="F65" s="94"/>
      <c r="G65" s="94"/>
      <c r="H65" s="94"/>
      <c r="I65" s="170"/>
      <c r="J65" s="94"/>
      <c r="K65" s="170"/>
      <c r="L65" s="94"/>
      <c r="M65" s="170"/>
      <c r="N65" s="94"/>
      <c r="O65" s="170"/>
      <c r="P65" s="94"/>
      <c r="Q65" s="170"/>
      <c r="R65" s="94"/>
      <c r="S65" s="170"/>
      <c r="T65" s="94"/>
      <c r="U65" s="170"/>
      <c r="V65" s="94"/>
      <c r="W65" s="170"/>
      <c r="X65" s="94"/>
      <c r="Y65" s="170"/>
      <c r="Z65" s="94"/>
      <c r="AA65" s="170"/>
      <c r="AB65" s="94"/>
      <c r="AC65" s="170"/>
      <c r="AD65" s="94"/>
      <c r="AE65" s="170"/>
      <c r="AF65" s="171"/>
      <c r="AG65" s="170"/>
      <c r="AH65" s="169"/>
      <c r="AI65" s="170"/>
      <c r="AJ65" s="169"/>
      <c r="AK65" s="170"/>
      <c r="AL65" s="169"/>
      <c r="AM65" s="170"/>
      <c r="AN65" s="169"/>
      <c r="AO65" s="170"/>
      <c r="AP65" s="169"/>
      <c r="AQ65" s="170"/>
      <c r="AR65" s="169"/>
      <c r="AS65" s="170"/>
      <c r="AT65" s="169"/>
      <c r="AU65" s="170"/>
      <c r="AV65" s="169"/>
      <c r="AW65" s="170"/>
      <c r="AX65" s="169"/>
      <c r="AY65" s="170"/>
      <c r="AZ65" s="169"/>
      <c r="BA65" s="170"/>
      <c r="BB65" s="169"/>
      <c r="BC65" s="170"/>
      <c r="BD65" s="169"/>
      <c r="BE65" s="170"/>
      <c r="BF65" s="171"/>
      <c r="BG65" s="170"/>
      <c r="BH65" s="99"/>
      <c r="BI65" s="100"/>
      <c r="BJ65" s="99"/>
      <c r="BK65" s="100"/>
      <c r="BL65" s="99"/>
      <c r="BM65" s="100"/>
      <c r="BN65" s="99"/>
      <c r="BO65" s="100"/>
      <c r="BP65" s="99"/>
      <c r="BQ65" s="100"/>
      <c r="BR65" s="99"/>
      <c r="BS65" s="100"/>
      <c r="BT65" s="99"/>
      <c r="BU65" s="100"/>
      <c r="BV65" s="99"/>
      <c r="BW65" s="100"/>
      <c r="BX65" s="99"/>
      <c r="BY65" s="100"/>
      <c r="BZ65" s="99"/>
      <c r="CA65" s="100"/>
      <c r="CB65" s="99"/>
      <c r="CC65" s="100"/>
      <c r="CD65" s="99"/>
      <c r="CE65" s="100"/>
      <c r="CF65" s="101"/>
      <c r="CG65" s="100"/>
    </row>
    <row r="66" spans="1:85" s="172" customFormat="1" ht="19.899999999999999" customHeight="1" x14ac:dyDescent="0.25">
      <c r="A66" s="94">
        <v>54</v>
      </c>
      <c r="B66" s="95" t="s">
        <v>123</v>
      </c>
      <c r="C66" s="95" t="s">
        <v>77</v>
      </c>
      <c r="D66" s="94">
        <f>RANK(BF66,$BF$4:$BF$147)</f>
        <v>19</v>
      </c>
      <c r="E66" s="94">
        <v>1</v>
      </c>
      <c r="F66" s="94" t="s">
        <v>75</v>
      </c>
      <c r="G66" s="94"/>
      <c r="H66" s="94"/>
      <c r="I66" s="170">
        <f t="shared" si="19"/>
        <v>0</v>
      </c>
      <c r="J66" s="94"/>
      <c r="K66" s="170">
        <f t="shared" si="20"/>
        <v>0</v>
      </c>
      <c r="L66" s="94"/>
      <c r="M66" s="170">
        <f t="shared" si="21"/>
        <v>0</v>
      </c>
      <c r="N66" s="94"/>
      <c r="O66" s="170">
        <f t="shared" si="22"/>
        <v>0</v>
      </c>
      <c r="P66" s="94"/>
      <c r="Q66" s="170">
        <f t="shared" si="23"/>
        <v>0</v>
      </c>
      <c r="R66" s="94"/>
      <c r="S66" s="170">
        <f t="shared" si="24"/>
        <v>0</v>
      </c>
      <c r="T66" s="94"/>
      <c r="U66" s="170">
        <f t="shared" si="25"/>
        <v>0</v>
      </c>
      <c r="V66" s="94"/>
      <c r="W66" s="170">
        <f t="shared" si="26"/>
        <v>0</v>
      </c>
      <c r="X66" s="94"/>
      <c r="Y66" s="170">
        <f t="shared" si="27"/>
        <v>0</v>
      </c>
      <c r="Z66" s="94"/>
      <c r="AA66" s="170">
        <f t="shared" si="28"/>
        <v>0</v>
      </c>
      <c r="AB66" s="94"/>
      <c r="AC66" s="170">
        <f t="shared" si="29"/>
        <v>0</v>
      </c>
      <c r="AD66" s="94"/>
      <c r="AE66" s="170">
        <f t="shared" si="30"/>
        <v>0</v>
      </c>
      <c r="AF66" s="171">
        <f t="shared" ref="AF66:AF68" si="204">SUM(H66,J66,L66,N66,P66,R66,T66,V66,X66,Z66,AB66,AD66)</f>
        <v>0</v>
      </c>
      <c r="AG66" s="170">
        <f t="shared" ref="AG66:AG68" si="205">SUM(I66,K66,M66,O66,Q66,S66,U66,W66,Y66,AA66,AC66,AE66)</f>
        <v>0</v>
      </c>
      <c r="AH66" s="169"/>
      <c r="AI66" s="170">
        <f t="shared" si="33"/>
        <v>0</v>
      </c>
      <c r="AJ66" s="169"/>
      <c r="AK66" s="170">
        <f t="shared" si="34"/>
        <v>0</v>
      </c>
      <c r="AL66" s="169"/>
      <c r="AM66" s="170">
        <f t="shared" si="34"/>
        <v>0</v>
      </c>
      <c r="AN66" s="169"/>
      <c r="AO66" s="170">
        <f t="shared" si="35"/>
        <v>0</v>
      </c>
      <c r="AP66" s="169"/>
      <c r="AQ66" s="170">
        <f t="shared" si="36"/>
        <v>0</v>
      </c>
      <c r="AR66" s="169"/>
      <c r="AS66" s="170">
        <f t="shared" si="37"/>
        <v>0</v>
      </c>
      <c r="AT66" s="169"/>
      <c r="AU66" s="170">
        <f t="shared" si="38"/>
        <v>0</v>
      </c>
      <c r="AV66" s="169"/>
      <c r="AW66" s="170">
        <f t="shared" si="39"/>
        <v>0</v>
      </c>
      <c r="AX66" s="169"/>
      <c r="AY66" s="170">
        <f t="shared" si="40"/>
        <v>0</v>
      </c>
      <c r="AZ66" s="169"/>
      <c r="BA66" s="170">
        <f t="shared" si="41"/>
        <v>0</v>
      </c>
      <c r="BB66" s="169"/>
      <c r="BC66" s="170">
        <f t="shared" si="42"/>
        <v>0</v>
      </c>
      <c r="BD66" s="169"/>
      <c r="BE66" s="170">
        <f t="shared" si="43"/>
        <v>0</v>
      </c>
      <c r="BF66" s="171">
        <f t="shared" si="85"/>
        <v>0</v>
      </c>
      <c r="BG66" s="170">
        <f t="shared" si="85"/>
        <v>0</v>
      </c>
      <c r="BH66" s="99"/>
      <c r="BI66" s="100">
        <f t="shared" ref="BI66:BI68" si="206">BH66*$E66</f>
        <v>0</v>
      </c>
      <c r="BJ66" s="99"/>
      <c r="BK66" s="100">
        <f t="shared" ref="BK66:BK68" si="207">BJ66*$E66</f>
        <v>0</v>
      </c>
      <c r="BL66" s="99"/>
      <c r="BM66" s="100">
        <f t="shared" ref="BM66:BM68" si="208">BL66*$E66</f>
        <v>0</v>
      </c>
      <c r="BN66" s="99"/>
      <c r="BO66" s="100">
        <f t="shared" ref="BO66:BO68" si="209">BN66*$E66</f>
        <v>0</v>
      </c>
      <c r="BP66" s="99"/>
      <c r="BQ66" s="100">
        <f t="shared" ref="BQ66:BQ68" si="210">BP66*$E66</f>
        <v>0</v>
      </c>
      <c r="BR66" s="99"/>
      <c r="BS66" s="100">
        <f t="shared" ref="BS66:BS68" si="211">BR66*$E66</f>
        <v>0</v>
      </c>
      <c r="BT66" s="99"/>
      <c r="BU66" s="100">
        <f t="shared" ref="BU66:BU68" si="212">BT66*$E66</f>
        <v>0</v>
      </c>
      <c r="BV66" s="99"/>
      <c r="BW66" s="100">
        <f t="shared" ref="BW66:BW68" si="213">BV66*$E66</f>
        <v>0</v>
      </c>
      <c r="BX66" s="99"/>
      <c r="BY66" s="100">
        <f t="shared" ref="BY66:BY68" si="214">BX66*$E66</f>
        <v>0</v>
      </c>
      <c r="BZ66" s="99"/>
      <c r="CA66" s="100">
        <f t="shared" ref="CA66:CA68" si="215">BZ66*$E66</f>
        <v>0</v>
      </c>
      <c r="CB66" s="99"/>
      <c r="CC66" s="100">
        <f t="shared" ref="CC66:CC68" si="216">CB66*$E66</f>
        <v>0</v>
      </c>
      <c r="CD66" s="99"/>
      <c r="CE66" s="100">
        <f t="shared" ref="CE66:CE68" si="217">CD66*$E66</f>
        <v>0</v>
      </c>
      <c r="CF66" s="101">
        <f t="shared" ref="CF66:CG68" si="218">SUM(BH66,BJ66,BL66,BN66,BP66,BR66,BT66,BV66,BX66,BZ66,CB66,CD66)</f>
        <v>0</v>
      </c>
      <c r="CG66" s="100">
        <f t="shared" si="218"/>
        <v>0</v>
      </c>
    </row>
    <row r="67" spans="1:85" s="172" customFormat="1" ht="19.899999999999999" customHeight="1" x14ac:dyDescent="0.25">
      <c r="A67" s="94">
        <v>55</v>
      </c>
      <c r="B67" s="95" t="s">
        <v>124</v>
      </c>
      <c r="C67" s="95" t="s">
        <v>77</v>
      </c>
      <c r="D67" s="94">
        <f>RANK(BF67,$BF$4:$BF$147)</f>
        <v>19</v>
      </c>
      <c r="E67" s="94">
        <v>0.6</v>
      </c>
      <c r="F67" s="94" t="s">
        <v>75</v>
      </c>
      <c r="G67" s="94"/>
      <c r="H67" s="94"/>
      <c r="I67" s="170">
        <f t="shared" si="19"/>
        <v>0</v>
      </c>
      <c r="J67" s="94"/>
      <c r="K67" s="170">
        <f t="shared" si="20"/>
        <v>0</v>
      </c>
      <c r="L67" s="94"/>
      <c r="M67" s="170">
        <f t="shared" si="21"/>
        <v>0</v>
      </c>
      <c r="N67" s="94"/>
      <c r="O67" s="170">
        <f t="shared" si="22"/>
        <v>0</v>
      </c>
      <c r="P67" s="94"/>
      <c r="Q67" s="170">
        <f t="shared" si="23"/>
        <v>0</v>
      </c>
      <c r="R67" s="94"/>
      <c r="S67" s="170">
        <f t="shared" si="24"/>
        <v>0</v>
      </c>
      <c r="T67" s="94"/>
      <c r="U67" s="170">
        <f t="shared" si="25"/>
        <v>0</v>
      </c>
      <c r="V67" s="94"/>
      <c r="W67" s="170">
        <f t="shared" si="26"/>
        <v>0</v>
      </c>
      <c r="X67" s="94"/>
      <c r="Y67" s="170">
        <f t="shared" si="27"/>
        <v>0</v>
      </c>
      <c r="Z67" s="94"/>
      <c r="AA67" s="170">
        <f t="shared" si="28"/>
        <v>0</v>
      </c>
      <c r="AB67" s="94"/>
      <c r="AC67" s="170">
        <f t="shared" si="29"/>
        <v>0</v>
      </c>
      <c r="AD67" s="94"/>
      <c r="AE67" s="170">
        <f t="shared" si="30"/>
        <v>0</v>
      </c>
      <c r="AF67" s="171">
        <f t="shared" si="204"/>
        <v>0</v>
      </c>
      <c r="AG67" s="170">
        <f t="shared" si="205"/>
        <v>0</v>
      </c>
      <c r="AH67" s="169"/>
      <c r="AI67" s="170">
        <f t="shared" si="33"/>
        <v>0</v>
      </c>
      <c r="AJ67" s="169"/>
      <c r="AK67" s="170">
        <f t="shared" si="34"/>
        <v>0</v>
      </c>
      <c r="AL67" s="169"/>
      <c r="AM67" s="170">
        <f t="shared" si="34"/>
        <v>0</v>
      </c>
      <c r="AN67" s="169"/>
      <c r="AO67" s="170">
        <f t="shared" si="35"/>
        <v>0</v>
      </c>
      <c r="AP67" s="169"/>
      <c r="AQ67" s="170">
        <f t="shared" si="36"/>
        <v>0</v>
      </c>
      <c r="AR67" s="169"/>
      <c r="AS67" s="170">
        <f t="shared" si="37"/>
        <v>0</v>
      </c>
      <c r="AT67" s="169"/>
      <c r="AU67" s="170">
        <f t="shared" si="38"/>
        <v>0</v>
      </c>
      <c r="AV67" s="169"/>
      <c r="AW67" s="170">
        <f t="shared" si="39"/>
        <v>0</v>
      </c>
      <c r="AX67" s="169"/>
      <c r="AY67" s="170">
        <f t="shared" si="40"/>
        <v>0</v>
      </c>
      <c r="AZ67" s="169"/>
      <c r="BA67" s="170">
        <f t="shared" si="41"/>
        <v>0</v>
      </c>
      <c r="BB67" s="169"/>
      <c r="BC67" s="170">
        <f t="shared" si="42"/>
        <v>0</v>
      </c>
      <c r="BD67" s="169"/>
      <c r="BE67" s="170">
        <f t="shared" si="43"/>
        <v>0</v>
      </c>
      <c r="BF67" s="171">
        <f t="shared" si="85"/>
        <v>0</v>
      </c>
      <c r="BG67" s="170">
        <f t="shared" si="85"/>
        <v>0</v>
      </c>
      <c r="BH67" s="99"/>
      <c r="BI67" s="100">
        <f t="shared" si="206"/>
        <v>0</v>
      </c>
      <c r="BJ67" s="99"/>
      <c r="BK67" s="100">
        <f t="shared" si="207"/>
        <v>0</v>
      </c>
      <c r="BL67" s="99"/>
      <c r="BM67" s="100">
        <f t="shared" si="208"/>
        <v>0</v>
      </c>
      <c r="BN67" s="99"/>
      <c r="BO67" s="100">
        <f t="shared" si="209"/>
        <v>0</v>
      </c>
      <c r="BP67" s="99"/>
      <c r="BQ67" s="100">
        <f t="shared" si="210"/>
        <v>0</v>
      </c>
      <c r="BR67" s="99"/>
      <c r="BS67" s="100">
        <f t="shared" si="211"/>
        <v>0</v>
      </c>
      <c r="BT67" s="99"/>
      <c r="BU67" s="100">
        <f t="shared" si="212"/>
        <v>0</v>
      </c>
      <c r="BV67" s="99"/>
      <c r="BW67" s="100">
        <f t="shared" si="213"/>
        <v>0</v>
      </c>
      <c r="BX67" s="99"/>
      <c r="BY67" s="100">
        <f t="shared" si="214"/>
        <v>0</v>
      </c>
      <c r="BZ67" s="99"/>
      <c r="CA67" s="100">
        <f t="shared" si="215"/>
        <v>0</v>
      </c>
      <c r="CB67" s="99"/>
      <c r="CC67" s="100">
        <f t="shared" si="216"/>
        <v>0</v>
      </c>
      <c r="CD67" s="99"/>
      <c r="CE67" s="100">
        <f t="shared" si="217"/>
        <v>0</v>
      </c>
      <c r="CF67" s="101">
        <f t="shared" si="218"/>
        <v>0</v>
      </c>
      <c r="CG67" s="100">
        <f t="shared" si="218"/>
        <v>0</v>
      </c>
    </row>
    <row r="68" spans="1:85" s="172" customFormat="1" ht="19.899999999999999" customHeight="1" x14ac:dyDescent="0.25">
      <c r="A68" s="94">
        <v>56</v>
      </c>
      <c r="B68" s="95" t="s">
        <v>125</v>
      </c>
      <c r="C68" s="95" t="s">
        <v>74</v>
      </c>
      <c r="D68" s="94">
        <f>RANK(BF68,$BF$4:$BF$147)</f>
        <v>19</v>
      </c>
      <c r="E68" s="94">
        <v>0.64</v>
      </c>
      <c r="F68" s="94" t="s">
        <v>85</v>
      </c>
      <c r="G68" s="94"/>
      <c r="H68" s="94"/>
      <c r="I68" s="170">
        <f t="shared" si="19"/>
        <v>0</v>
      </c>
      <c r="J68" s="94"/>
      <c r="K68" s="170">
        <f t="shared" si="20"/>
        <v>0</v>
      </c>
      <c r="L68" s="94"/>
      <c r="M68" s="170">
        <f t="shared" si="21"/>
        <v>0</v>
      </c>
      <c r="N68" s="94"/>
      <c r="O68" s="170">
        <f t="shared" si="22"/>
        <v>0</v>
      </c>
      <c r="P68" s="94"/>
      <c r="Q68" s="170">
        <f t="shared" si="23"/>
        <v>0</v>
      </c>
      <c r="R68" s="94"/>
      <c r="S68" s="170">
        <f t="shared" si="24"/>
        <v>0</v>
      </c>
      <c r="T68" s="94"/>
      <c r="U68" s="170">
        <f t="shared" si="25"/>
        <v>0</v>
      </c>
      <c r="V68" s="94"/>
      <c r="W68" s="170">
        <f t="shared" si="26"/>
        <v>0</v>
      </c>
      <c r="X68" s="94"/>
      <c r="Y68" s="170">
        <f t="shared" si="27"/>
        <v>0</v>
      </c>
      <c r="Z68" s="94"/>
      <c r="AA68" s="170">
        <f t="shared" si="28"/>
        <v>0</v>
      </c>
      <c r="AB68" s="94"/>
      <c r="AC68" s="170">
        <f t="shared" si="29"/>
        <v>0</v>
      </c>
      <c r="AD68" s="94"/>
      <c r="AE68" s="170">
        <f t="shared" si="30"/>
        <v>0</v>
      </c>
      <c r="AF68" s="171">
        <f t="shared" si="204"/>
        <v>0</v>
      </c>
      <c r="AG68" s="170">
        <f t="shared" si="205"/>
        <v>0</v>
      </c>
      <c r="AH68" s="169"/>
      <c r="AI68" s="170">
        <f t="shared" si="33"/>
        <v>0</v>
      </c>
      <c r="AJ68" s="169"/>
      <c r="AK68" s="170">
        <f t="shared" si="34"/>
        <v>0</v>
      </c>
      <c r="AL68" s="169"/>
      <c r="AM68" s="170">
        <f t="shared" si="34"/>
        <v>0</v>
      </c>
      <c r="AN68" s="169"/>
      <c r="AO68" s="170">
        <f t="shared" si="35"/>
        <v>0</v>
      </c>
      <c r="AP68" s="169"/>
      <c r="AQ68" s="170">
        <f t="shared" si="36"/>
        <v>0</v>
      </c>
      <c r="AR68" s="169"/>
      <c r="AS68" s="170">
        <f t="shared" si="37"/>
        <v>0</v>
      </c>
      <c r="AT68" s="169"/>
      <c r="AU68" s="170">
        <f t="shared" si="38"/>
        <v>0</v>
      </c>
      <c r="AV68" s="169"/>
      <c r="AW68" s="170">
        <f t="shared" si="39"/>
        <v>0</v>
      </c>
      <c r="AX68" s="169"/>
      <c r="AY68" s="170">
        <f t="shared" si="40"/>
        <v>0</v>
      </c>
      <c r="AZ68" s="169"/>
      <c r="BA68" s="170">
        <f t="shared" si="41"/>
        <v>0</v>
      </c>
      <c r="BB68" s="169"/>
      <c r="BC68" s="170">
        <f t="shared" si="42"/>
        <v>0</v>
      </c>
      <c r="BD68" s="169"/>
      <c r="BE68" s="170">
        <f t="shared" si="43"/>
        <v>0</v>
      </c>
      <c r="BF68" s="171">
        <f t="shared" si="85"/>
        <v>0</v>
      </c>
      <c r="BG68" s="170">
        <f t="shared" si="85"/>
        <v>0</v>
      </c>
      <c r="BH68" s="99"/>
      <c r="BI68" s="100">
        <f t="shared" si="206"/>
        <v>0</v>
      </c>
      <c r="BJ68" s="99"/>
      <c r="BK68" s="100">
        <f t="shared" si="207"/>
        <v>0</v>
      </c>
      <c r="BL68" s="99"/>
      <c r="BM68" s="100">
        <f t="shared" si="208"/>
        <v>0</v>
      </c>
      <c r="BN68" s="99"/>
      <c r="BO68" s="100">
        <f t="shared" si="209"/>
        <v>0</v>
      </c>
      <c r="BP68" s="99"/>
      <c r="BQ68" s="100">
        <f t="shared" si="210"/>
        <v>0</v>
      </c>
      <c r="BR68" s="99"/>
      <c r="BS68" s="100">
        <f t="shared" si="211"/>
        <v>0</v>
      </c>
      <c r="BT68" s="99"/>
      <c r="BU68" s="100">
        <f t="shared" si="212"/>
        <v>0</v>
      </c>
      <c r="BV68" s="99"/>
      <c r="BW68" s="100">
        <f t="shared" si="213"/>
        <v>0</v>
      </c>
      <c r="BX68" s="99"/>
      <c r="BY68" s="100">
        <f t="shared" si="214"/>
        <v>0</v>
      </c>
      <c r="BZ68" s="99"/>
      <c r="CA68" s="100">
        <f t="shared" si="215"/>
        <v>0</v>
      </c>
      <c r="CB68" s="99"/>
      <c r="CC68" s="100">
        <f t="shared" si="216"/>
        <v>0</v>
      </c>
      <c r="CD68" s="99"/>
      <c r="CE68" s="100">
        <f t="shared" si="217"/>
        <v>0</v>
      </c>
      <c r="CF68" s="101">
        <f t="shared" si="218"/>
        <v>0</v>
      </c>
      <c r="CG68" s="100">
        <f t="shared" si="218"/>
        <v>0</v>
      </c>
    </row>
    <row r="69" spans="1:85" s="172" customFormat="1" ht="19.899999999999999" customHeight="1" x14ac:dyDescent="0.25">
      <c r="A69" s="94"/>
      <c r="B69" s="95"/>
      <c r="C69" s="95"/>
      <c r="D69" s="94"/>
      <c r="E69" s="94"/>
      <c r="F69" s="94"/>
      <c r="G69" s="94"/>
      <c r="H69" s="94"/>
      <c r="I69" s="170"/>
      <c r="J69" s="94"/>
      <c r="K69" s="170"/>
      <c r="L69" s="94"/>
      <c r="M69" s="170"/>
      <c r="N69" s="94"/>
      <c r="O69" s="170"/>
      <c r="P69" s="94"/>
      <c r="Q69" s="170"/>
      <c r="R69" s="94"/>
      <c r="S69" s="170"/>
      <c r="T69" s="94"/>
      <c r="U69" s="170"/>
      <c r="V69" s="94"/>
      <c r="W69" s="170"/>
      <c r="X69" s="94"/>
      <c r="Y69" s="170"/>
      <c r="Z69" s="94"/>
      <c r="AA69" s="170"/>
      <c r="AB69" s="94"/>
      <c r="AC69" s="170"/>
      <c r="AD69" s="94"/>
      <c r="AE69" s="170"/>
      <c r="AF69" s="171"/>
      <c r="AG69" s="170"/>
      <c r="AH69" s="169"/>
      <c r="AI69" s="170"/>
      <c r="AJ69" s="169"/>
      <c r="AK69" s="170"/>
      <c r="AL69" s="169"/>
      <c r="AM69" s="170"/>
      <c r="AN69" s="169"/>
      <c r="AO69" s="170"/>
      <c r="AP69" s="169"/>
      <c r="AQ69" s="170"/>
      <c r="AR69" s="169"/>
      <c r="AS69" s="170"/>
      <c r="AT69" s="169"/>
      <c r="AU69" s="170"/>
      <c r="AV69" s="169"/>
      <c r="AW69" s="170"/>
      <c r="AX69" s="169"/>
      <c r="AY69" s="170"/>
      <c r="AZ69" s="169"/>
      <c r="BA69" s="170"/>
      <c r="BB69" s="169"/>
      <c r="BC69" s="170"/>
      <c r="BD69" s="169"/>
      <c r="BE69" s="170"/>
      <c r="BF69" s="171"/>
      <c r="BG69" s="170"/>
      <c r="BH69" s="99"/>
      <c r="BI69" s="100"/>
      <c r="BJ69" s="99"/>
      <c r="BK69" s="100"/>
      <c r="BL69" s="99"/>
      <c r="BM69" s="100"/>
      <c r="BN69" s="99"/>
      <c r="BO69" s="100"/>
      <c r="BP69" s="99"/>
      <c r="BQ69" s="100"/>
      <c r="BR69" s="99"/>
      <c r="BS69" s="100"/>
      <c r="BT69" s="99"/>
      <c r="BU69" s="100"/>
      <c r="BV69" s="99"/>
      <c r="BW69" s="100"/>
      <c r="BX69" s="99"/>
      <c r="BY69" s="100"/>
      <c r="BZ69" s="99"/>
      <c r="CA69" s="100"/>
      <c r="CB69" s="99"/>
      <c r="CC69" s="100"/>
      <c r="CD69" s="99"/>
      <c r="CE69" s="100"/>
      <c r="CF69" s="101"/>
      <c r="CG69" s="100"/>
    </row>
    <row r="70" spans="1:85" s="172" customFormat="1" ht="19.899999999999999" customHeight="1" x14ac:dyDescent="0.25">
      <c r="A70" s="94">
        <v>57</v>
      </c>
      <c r="B70" s="95" t="s">
        <v>126</v>
      </c>
      <c r="C70" s="95" t="s">
        <v>77</v>
      </c>
      <c r="D70" s="94">
        <f>RANK(BF70,$BF$4:$BF$147)</f>
        <v>19</v>
      </c>
      <c r="E70" s="94">
        <v>1</v>
      </c>
      <c r="F70" s="94" t="s">
        <v>75</v>
      </c>
      <c r="G70" s="94"/>
      <c r="H70" s="94"/>
      <c r="I70" s="170">
        <f t="shared" si="19"/>
        <v>0</v>
      </c>
      <c r="J70" s="94"/>
      <c r="K70" s="170">
        <f t="shared" si="20"/>
        <v>0</v>
      </c>
      <c r="L70" s="94"/>
      <c r="M70" s="170">
        <f t="shared" si="21"/>
        <v>0</v>
      </c>
      <c r="N70" s="94"/>
      <c r="O70" s="170">
        <f t="shared" si="22"/>
        <v>0</v>
      </c>
      <c r="P70" s="94"/>
      <c r="Q70" s="170">
        <f t="shared" si="23"/>
        <v>0</v>
      </c>
      <c r="R70" s="94"/>
      <c r="S70" s="170">
        <f t="shared" si="24"/>
        <v>0</v>
      </c>
      <c r="T70" s="94"/>
      <c r="U70" s="170">
        <f t="shared" si="25"/>
        <v>0</v>
      </c>
      <c r="V70" s="94"/>
      <c r="W70" s="170">
        <f t="shared" si="26"/>
        <v>0</v>
      </c>
      <c r="X70" s="94"/>
      <c r="Y70" s="170">
        <f t="shared" si="27"/>
        <v>0</v>
      </c>
      <c r="Z70" s="94"/>
      <c r="AA70" s="170">
        <f t="shared" si="28"/>
        <v>0</v>
      </c>
      <c r="AB70" s="94"/>
      <c r="AC70" s="170">
        <f t="shared" si="29"/>
        <v>0</v>
      </c>
      <c r="AD70" s="94"/>
      <c r="AE70" s="170">
        <f t="shared" si="30"/>
        <v>0</v>
      </c>
      <c r="AF70" s="171">
        <f t="shared" ref="AF70:AF72" si="219">SUM(H70,J70,L70,N70,P70,R70,T70,V70,X70,Z70,AB70,AD70)</f>
        <v>0</v>
      </c>
      <c r="AG70" s="170">
        <f t="shared" ref="AG70:AG72" si="220">SUM(I70,K70,M70,O70,Q70,S70,U70,W70,Y70,AA70,AC70,AE70)</f>
        <v>0</v>
      </c>
      <c r="AH70" s="169"/>
      <c r="AI70" s="170">
        <f t="shared" si="33"/>
        <v>0</v>
      </c>
      <c r="AJ70" s="169"/>
      <c r="AK70" s="170">
        <f t="shared" si="34"/>
        <v>0</v>
      </c>
      <c r="AL70" s="169"/>
      <c r="AM70" s="170">
        <f t="shared" si="34"/>
        <v>0</v>
      </c>
      <c r="AN70" s="169"/>
      <c r="AO70" s="170">
        <f t="shared" si="35"/>
        <v>0</v>
      </c>
      <c r="AP70" s="169"/>
      <c r="AQ70" s="170">
        <f t="shared" si="36"/>
        <v>0</v>
      </c>
      <c r="AR70" s="169"/>
      <c r="AS70" s="170">
        <f t="shared" si="37"/>
        <v>0</v>
      </c>
      <c r="AT70" s="169"/>
      <c r="AU70" s="170">
        <f t="shared" si="38"/>
        <v>0</v>
      </c>
      <c r="AV70" s="169"/>
      <c r="AW70" s="170">
        <f t="shared" si="39"/>
        <v>0</v>
      </c>
      <c r="AX70" s="169"/>
      <c r="AY70" s="170">
        <f t="shared" si="40"/>
        <v>0</v>
      </c>
      <c r="AZ70" s="169"/>
      <c r="BA70" s="170">
        <f t="shared" si="41"/>
        <v>0</v>
      </c>
      <c r="BB70" s="169"/>
      <c r="BC70" s="170">
        <f t="shared" si="42"/>
        <v>0</v>
      </c>
      <c r="BD70" s="169"/>
      <c r="BE70" s="170">
        <f t="shared" si="43"/>
        <v>0</v>
      </c>
      <c r="BF70" s="171">
        <f t="shared" si="85"/>
        <v>0</v>
      </c>
      <c r="BG70" s="170">
        <f t="shared" si="85"/>
        <v>0</v>
      </c>
      <c r="BH70" s="99"/>
      <c r="BI70" s="100">
        <f t="shared" ref="BI70:BK114" si="221">BH70*$E70</f>
        <v>0</v>
      </c>
      <c r="BJ70" s="99"/>
      <c r="BK70" s="100">
        <f t="shared" ref="BK70:BK72" si="222">BJ70*$E70</f>
        <v>0</v>
      </c>
      <c r="BL70" s="99"/>
      <c r="BM70" s="100">
        <f t="shared" ref="BM70:BM72" si="223">BL70*$E70</f>
        <v>0</v>
      </c>
      <c r="BN70" s="99"/>
      <c r="BO70" s="100">
        <f t="shared" ref="BO70:BO72" si="224">BN70*$E70</f>
        <v>0</v>
      </c>
      <c r="BP70" s="99"/>
      <c r="BQ70" s="100">
        <f t="shared" ref="BQ70:BQ72" si="225">BP70*$E70</f>
        <v>0</v>
      </c>
      <c r="BR70" s="99"/>
      <c r="BS70" s="100">
        <f t="shared" ref="BS70:BS72" si="226">BR70*$E70</f>
        <v>0</v>
      </c>
      <c r="BT70" s="99"/>
      <c r="BU70" s="100">
        <f t="shared" ref="BU70:BU72" si="227">BT70*$E70</f>
        <v>0</v>
      </c>
      <c r="BV70" s="99"/>
      <c r="BW70" s="100">
        <f t="shared" ref="BW70:BW72" si="228">BV70*$E70</f>
        <v>0</v>
      </c>
      <c r="BX70" s="99"/>
      <c r="BY70" s="100">
        <f t="shared" ref="BY70:BY72" si="229">BX70*$E70</f>
        <v>0</v>
      </c>
      <c r="BZ70" s="99"/>
      <c r="CA70" s="100">
        <f t="shared" ref="CA70:CA72" si="230">BZ70*$E70</f>
        <v>0</v>
      </c>
      <c r="CB70" s="99"/>
      <c r="CC70" s="100">
        <f t="shared" ref="CC70:CC72" si="231">CB70*$E70</f>
        <v>0</v>
      </c>
      <c r="CD70" s="99"/>
      <c r="CE70" s="100">
        <f t="shared" ref="CE70:CE72" si="232">CD70*$E70</f>
        <v>0</v>
      </c>
      <c r="CF70" s="101">
        <f t="shared" ref="CF70:CG72" si="233">SUM(BH70,BJ70,BL70,BN70,BP70,BR70,BT70,BV70,BX70,BZ70,CB70,CD70)</f>
        <v>0</v>
      </c>
      <c r="CG70" s="100">
        <f t="shared" si="233"/>
        <v>0</v>
      </c>
    </row>
    <row r="71" spans="1:85" s="172" customFormat="1" ht="19.899999999999999" customHeight="1" x14ac:dyDescent="0.25">
      <c r="A71" s="94">
        <v>58</v>
      </c>
      <c r="B71" s="95" t="s">
        <v>127</v>
      </c>
      <c r="C71" s="95" t="s">
        <v>77</v>
      </c>
      <c r="D71" s="94">
        <f>RANK(BF71,$BF$4:$BF$147)</f>
        <v>19</v>
      </c>
      <c r="E71" s="94">
        <v>0.6</v>
      </c>
      <c r="F71" s="94" t="s">
        <v>75</v>
      </c>
      <c r="G71" s="94"/>
      <c r="H71" s="94"/>
      <c r="I71" s="170">
        <f t="shared" si="19"/>
        <v>0</v>
      </c>
      <c r="J71" s="94"/>
      <c r="K71" s="170">
        <f t="shared" si="20"/>
        <v>0</v>
      </c>
      <c r="L71" s="94"/>
      <c r="M71" s="170">
        <f t="shared" si="21"/>
        <v>0</v>
      </c>
      <c r="N71" s="94"/>
      <c r="O71" s="170">
        <f t="shared" si="22"/>
        <v>0</v>
      </c>
      <c r="P71" s="94"/>
      <c r="Q71" s="170">
        <f t="shared" si="23"/>
        <v>0</v>
      </c>
      <c r="R71" s="94"/>
      <c r="S71" s="170">
        <f t="shared" si="24"/>
        <v>0</v>
      </c>
      <c r="T71" s="94"/>
      <c r="U71" s="170">
        <f t="shared" si="25"/>
        <v>0</v>
      </c>
      <c r="V71" s="94"/>
      <c r="W71" s="170">
        <f t="shared" si="26"/>
        <v>0</v>
      </c>
      <c r="X71" s="94"/>
      <c r="Y71" s="170">
        <f t="shared" si="27"/>
        <v>0</v>
      </c>
      <c r="Z71" s="94"/>
      <c r="AA71" s="170">
        <f t="shared" si="28"/>
        <v>0</v>
      </c>
      <c r="AB71" s="94"/>
      <c r="AC71" s="170">
        <f t="shared" si="29"/>
        <v>0</v>
      </c>
      <c r="AD71" s="94"/>
      <c r="AE71" s="170">
        <f t="shared" si="30"/>
        <v>0</v>
      </c>
      <c r="AF71" s="171">
        <f t="shared" si="219"/>
        <v>0</v>
      </c>
      <c r="AG71" s="170">
        <f t="shared" si="220"/>
        <v>0</v>
      </c>
      <c r="AH71" s="169"/>
      <c r="AI71" s="170">
        <f t="shared" si="33"/>
        <v>0</v>
      </c>
      <c r="AJ71" s="169"/>
      <c r="AK71" s="170">
        <f t="shared" si="34"/>
        <v>0</v>
      </c>
      <c r="AL71" s="169"/>
      <c r="AM71" s="170">
        <f t="shared" si="34"/>
        <v>0</v>
      </c>
      <c r="AN71" s="169"/>
      <c r="AO71" s="170">
        <f t="shared" si="35"/>
        <v>0</v>
      </c>
      <c r="AP71" s="169"/>
      <c r="AQ71" s="170">
        <f t="shared" si="36"/>
        <v>0</v>
      </c>
      <c r="AR71" s="169"/>
      <c r="AS71" s="170">
        <f t="shared" si="37"/>
        <v>0</v>
      </c>
      <c r="AT71" s="169"/>
      <c r="AU71" s="170">
        <f t="shared" si="38"/>
        <v>0</v>
      </c>
      <c r="AV71" s="169"/>
      <c r="AW71" s="170">
        <f t="shared" si="39"/>
        <v>0</v>
      </c>
      <c r="AX71" s="169"/>
      <c r="AY71" s="170">
        <f t="shared" si="40"/>
        <v>0</v>
      </c>
      <c r="AZ71" s="169"/>
      <c r="BA71" s="170">
        <f t="shared" si="41"/>
        <v>0</v>
      </c>
      <c r="BB71" s="169"/>
      <c r="BC71" s="170">
        <f t="shared" si="42"/>
        <v>0</v>
      </c>
      <c r="BD71" s="169"/>
      <c r="BE71" s="170">
        <f t="shared" si="43"/>
        <v>0</v>
      </c>
      <c r="BF71" s="171">
        <f t="shared" si="85"/>
        <v>0</v>
      </c>
      <c r="BG71" s="170">
        <f t="shared" si="85"/>
        <v>0</v>
      </c>
      <c r="BH71" s="99"/>
      <c r="BI71" s="100">
        <f t="shared" si="221"/>
        <v>0</v>
      </c>
      <c r="BJ71" s="99"/>
      <c r="BK71" s="100">
        <f t="shared" si="222"/>
        <v>0</v>
      </c>
      <c r="BL71" s="99"/>
      <c r="BM71" s="100">
        <f t="shared" si="223"/>
        <v>0</v>
      </c>
      <c r="BN71" s="99"/>
      <c r="BO71" s="100">
        <f t="shared" si="224"/>
        <v>0</v>
      </c>
      <c r="BP71" s="99"/>
      <c r="BQ71" s="100">
        <f t="shared" si="225"/>
        <v>0</v>
      </c>
      <c r="BR71" s="99"/>
      <c r="BS71" s="100">
        <f t="shared" si="226"/>
        <v>0</v>
      </c>
      <c r="BT71" s="99"/>
      <c r="BU71" s="100">
        <f t="shared" si="227"/>
        <v>0</v>
      </c>
      <c r="BV71" s="99"/>
      <c r="BW71" s="100">
        <f t="shared" si="228"/>
        <v>0</v>
      </c>
      <c r="BX71" s="99"/>
      <c r="BY71" s="100">
        <f t="shared" si="229"/>
        <v>0</v>
      </c>
      <c r="BZ71" s="99"/>
      <c r="CA71" s="100">
        <f t="shared" si="230"/>
        <v>0</v>
      </c>
      <c r="CB71" s="99"/>
      <c r="CC71" s="100">
        <f t="shared" si="231"/>
        <v>0</v>
      </c>
      <c r="CD71" s="99"/>
      <c r="CE71" s="100">
        <f t="shared" si="232"/>
        <v>0</v>
      </c>
      <c r="CF71" s="101">
        <f t="shared" si="233"/>
        <v>0</v>
      </c>
      <c r="CG71" s="100">
        <f t="shared" si="233"/>
        <v>0</v>
      </c>
    </row>
    <row r="72" spans="1:85" s="172" customFormat="1" ht="19.899999999999999" customHeight="1" x14ac:dyDescent="0.25">
      <c r="A72" s="94">
        <v>59</v>
      </c>
      <c r="B72" s="95" t="s">
        <v>128</v>
      </c>
      <c r="C72" s="95" t="s">
        <v>74</v>
      </c>
      <c r="D72" s="94">
        <f>RANK(BF72,$BF$4:$BF$147)</f>
        <v>19</v>
      </c>
      <c r="E72" s="94">
        <v>0.64</v>
      </c>
      <c r="F72" s="94" t="s">
        <v>85</v>
      </c>
      <c r="G72" s="94"/>
      <c r="H72" s="94"/>
      <c r="I72" s="170">
        <f t="shared" si="19"/>
        <v>0</v>
      </c>
      <c r="J72" s="94"/>
      <c r="K72" s="170">
        <f t="shared" si="20"/>
        <v>0</v>
      </c>
      <c r="L72" s="94"/>
      <c r="M72" s="170">
        <f t="shared" si="21"/>
        <v>0</v>
      </c>
      <c r="N72" s="94"/>
      <c r="O72" s="170">
        <f t="shared" si="22"/>
        <v>0</v>
      </c>
      <c r="P72" s="94"/>
      <c r="Q72" s="170">
        <f t="shared" si="23"/>
        <v>0</v>
      </c>
      <c r="R72" s="94"/>
      <c r="S72" s="170">
        <f t="shared" si="24"/>
        <v>0</v>
      </c>
      <c r="T72" s="94"/>
      <c r="U72" s="170">
        <f t="shared" si="25"/>
        <v>0</v>
      </c>
      <c r="V72" s="94"/>
      <c r="W72" s="170">
        <f t="shared" si="26"/>
        <v>0</v>
      </c>
      <c r="X72" s="94"/>
      <c r="Y72" s="170">
        <f t="shared" si="27"/>
        <v>0</v>
      </c>
      <c r="Z72" s="94"/>
      <c r="AA72" s="170">
        <f t="shared" si="28"/>
        <v>0</v>
      </c>
      <c r="AB72" s="94"/>
      <c r="AC72" s="170">
        <f t="shared" si="29"/>
        <v>0</v>
      </c>
      <c r="AD72" s="94"/>
      <c r="AE72" s="170">
        <f t="shared" si="30"/>
        <v>0</v>
      </c>
      <c r="AF72" s="171">
        <f t="shared" si="219"/>
        <v>0</v>
      </c>
      <c r="AG72" s="170">
        <f t="shared" si="220"/>
        <v>0</v>
      </c>
      <c r="AH72" s="169"/>
      <c r="AI72" s="170">
        <f t="shared" si="33"/>
        <v>0</v>
      </c>
      <c r="AJ72" s="169"/>
      <c r="AK72" s="170">
        <f t="shared" si="34"/>
        <v>0</v>
      </c>
      <c r="AL72" s="169"/>
      <c r="AM72" s="170">
        <f t="shared" si="34"/>
        <v>0</v>
      </c>
      <c r="AN72" s="169"/>
      <c r="AO72" s="170">
        <f t="shared" si="35"/>
        <v>0</v>
      </c>
      <c r="AP72" s="169"/>
      <c r="AQ72" s="170">
        <f t="shared" si="36"/>
        <v>0</v>
      </c>
      <c r="AR72" s="169"/>
      <c r="AS72" s="170">
        <f t="shared" si="37"/>
        <v>0</v>
      </c>
      <c r="AT72" s="169"/>
      <c r="AU72" s="170">
        <f t="shared" si="38"/>
        <v>0</v>
      </c>
      <c r="AV72" s="169"/>
      <c r="AW72" s="170">
        <f t="shared" si="39"/>
        <v>0</v>
      </c>
      <c r="AX72" s="169"/>
      <c r="AY72" s="170">
        <f t="shared" si="40"/>
        <v>0</v>
      </c>
      <c r="AZ72" s="169"/>
      <c r="BA72" s="170">
        <f t="shared" si="41"/>
        <v>0</v>
      </c>
      <c r="BB72" s="169"/>
      <c r="BC72" s="170">
        <f t="shared" si="42"/>
        <v>0</v>
      </c>
      <c r="BD72" s="169"/>
      <c r="BE72" s="170">
        <f t="shared" si="43"/>
        <v>0</v>
      </c>
      <c r="BF72" s="171">
        <f t="shared" si="85"/>
        <v>0</v>
      </c>
      <c r="BG72" s="170">
        <f t="shared" si="85"/>
        <v>0</v>
      </c>
      <c r="BH72" s="99"/>
      <c r="BI72" s="100">
        <f t="shared" si="221"/>
        <v>0</v>
      </c>
      <c r="BJ72" s="99"/>
      <c r="BK72" s="100">
        <f t="shared" si="222"/>
        <v>0</v>
      </c>
      <c r="BL72" s="99"/>
      <c r="BM72" s="100">
        <f t="shared" si="223"/>
        <v>0</v>
      </c>
      <c r="BN72" s="99"/>
      <c r="BO72" s="100">
        <f t="shared" si="224"/>
        <v>0</v>
      </c>
      <c r="BP72" s="99"/>
      <c r="BQ72" s="100">
        <f t="shared" si="225"/>
        <v>0</v>
      </c>
      <c r="BR72" s="99"/>
      <c r="BS72" s="100">
        <f t="shared" si="226"/>
        <v>0</v>
      </c>
      <c r="BT72" s="99"/>
      <c r="BU72" s="100">
        <f t="shared" si="227"/>
        <v>0</v>
      </c>
      <c r="BV72" s="99"/>
      <c r="BW72" s="100">
        <f t="shared" si="228"/>
        <v>0</v>
      </c>
      <c r="BX72" s="99"/>
      <c r="BY72" s="100">
        <f t="shared" si="229"/>
        <v>0</v>
      </c>
      <c r="BZ72" s="99"/>
      <c r="CA72" s="100">
        <f t="shared" si="230"/>
        <v>0</v>
      </c>
      <c r="CB72" s="99"/>
      <c r="CC72" s="100">
        <f t="shared" si="231"/>
        <v>0</v>
      </c>
      <c r="CD72" s="99"/>
      <c r="CE72" s="100">
        <f t="shared" si="232"/>
        <v>0</v>
      </c>
      <c r="CF72" s="101">
        <f t="shared" si="233"/>
        <v>0</v>
      </c>
      <c r="CG72" s="100">
        <f t="shared" si="233"/>
        <v>0</v>
      </c>
    </row>
    <row r="73" spans="1:85" s="172" customFormat="1" ht="19.899999999999999" customHeight="1" x14ac:dyDescent="0.25">
      <c r="A73" s="94"/>
      <c r="B73" s="95"/>
      <c r="C73" s="95"/>
      <c r="D73" s="94"/>
      <c r="E73" s="94"/>
      <c r="F73" s="94"/>
      <c r="G73" s="94"/>
      <c r="H73" s="94"/>
      <c r="I73" s="170"/>
      <c r="J73" s="94"/>
      <c r="K73" s="170"/>
      <c r="L73" s="94"/>
      <c r="M73" s="170"/>
      <c r="N73" s="94"/>
      <c r="O73" s="170"/>
      <c r="P73" s="94"/>
      <c r="Q73" s="170"/>
      <c r="R73" s="94"/>
      <c r="S73" s="170"/>
      <c r="T73" s="94"/>
      <c r="U73" s="170"/>
      <c r="V73" s="94"/>
      <c r="W73" s="170"/>
      <c r="X73" s="94"/>
      <c r="Y73" s="170"/>
      <c r="Z73" s="94"/>
      <c r="AA73" s="170"/>
      <c r="AB73" s="94"/>
      <c r="AC73" s="170"/>
      <c r="AD73" s="94"/>
      <c r="AE73" s="170"/>
      <c r="AF73" s="171"/>
      <c r="AG73" s="170"/>
      <c r="AH73" s="169"/>
      <c r="AI73" s="170"/>
      <c r="AJ73" s="169"/>
      <c r="AK73" s="170"/>
      <c r="AL73" s="169"/>
      <c r="AM73" s="170"/>
      <c r="AN73" s="169"/>
      <c r="AO73" s="170"/>
      <c r="AP73" s="169"/>
      <c r="AQ73" s="170"/>
      <c r="AR73" s="169"/>
      <c r="AS73" s="170"/>
      <c r="AT73" s="169"/>
      <c r="AU73" s="170"/>
      <c r="AV73" s="169"/>
      <c r="AW73" s="170"/>
      <c r="AX73" s="169"/>
      <c r="AY73" s="170"/>
      <c r="AZ73" s="169"/>
      <c r="BA73" s="170"/>
      <c r="BB73" s="169"/>
      <c r="BC73" s="170"/>
      <c r="BD73" s="169"/>
      <c r="BE73" s="170"/>
      <c r="BF73" s="171"/>
      <c r="BG73" s="170"/>
      <c r="BH73" s="99"/>
      <c r="BI73" s="100"/>
      <c r="BJ73" s="99"/>
      <c r="BK73" s="100"/>
      <c r="BL73" s="99"/>
      <c r="BM73" s="100"/>
      <c r="BN73" s="99"/>
      <c r="BO73" s="100"/>
      <c r="BP73" s="99"/>
      <c r="BQ73" s="100"/>
      <c r="BR73" s="99"/>
      <c r="BS73" s="100"/>
      <c r="BT73" s="99"/>
      <c r="BU73" s="100"/>
      <c r="BV73" s="99"/>
      <c r="BW73" s="100"/>
      <c r="BX73" s="99"/>
      <c r="BY73" s="100"/>
      <c r="BZ73" s="99"/>
      <c r="CA73" s="100"/>
      <c r="CB73" s="99"/>
      <c r="CC73" s="100"/>
      <c r="CD73" s="99"/>
      <c r="CE73" s="100"/>
      <c r="CF73" s="101"/>
      <c r="CG73" s="100"/>
    </row>
    <row r="74" spans="1:85" s="172" customFormat="1" ht="19.899999999999999" customHeight="1" x14ac:dyDescent="0.25">
      <c r="A74" s="94">
        <v>60</v>
      </c>
      <c r="B74" s="95" t="s">
        <v>129</v>
      </c>
      <c r="C74" s="95" t="s">
        <v>74</v>
      </c>
      <c r="D74" s="94">
        <f>RANK(BF74,$BF$4:$BF$147)</f>
        <v>10</v>
      </c>
      <c r="E74" s="94">
        <v>0.64</v>
      </c>
      <c r="F74" s="94" t="s">
        <v>85</v>
      </c>
      <c r="G74" s="94">
        <v>1350</v>
      </c>
      <c r="H74" s="94"/>
      <c r="I74" s="143">
        <f t="shared" ref="I74:I139" si="234">H74*$E74</f>
        <v>0</v>
      </c>
      <c r="J74" s="94"/>
      <c r="K74" s="143">
        <f t="shared" ref="K74:K139" si="235">J74*$E74</f>
        <v>0</v>
      </c>
      <c r="L74" s="94"/>
      <c r="M74" s="143">
        <f t="shared" ref="M74:M139" si="236">L74*$E74</f>
        <v>0</v>
      </c>
      <c r="N74" s="94"/>
      <c r="O74" s="143">
        <f t="shared" ref="O74:O139" si="237">N74*$E74</f>
        <v>0</v>
      </c>
      <c r="P74" s="94"/>
      <c r="Q74" s="143">
        <f t="shared" ref="Q74:Q139" si="238">P74*$E74</f>
        <v>0</v>
      </c>
      <c r="R74" s="94"/>
      <c r="S74" s="143">
        <f t="shared" ref="S74:S139" si="239">R74*$E74</f>
        <v>0</v>
      </c>
      <c r="T74" s="94"/>
      <c r="U74" s="143">
        <f t="shared" ref="U74:U139" si="240">T74*$E74</f>
        <v>0</v>
      </c>
      <c r="V74" s="94"/>
      <c r="W74" s="143">
        <f t="shared" ref="W74:W139" si="241">V74*$E74</f>
        <v>0</v>
      </c>
      <c r="X74" s="94"/>
      <c r="Y74" s="143">
        <f t="shared" ref="Y74:Y139" si="242">X74*$E74</f>
        <v>0</v>
      </c>
      <c r="Z74" s="94"/>
      <c r="AA74" s="143">
        <f t="shared" ref="AA74:AA139" si="243">Z74*$E74</f>
        <v>0</v>
      </c>
      <c r="AB74" s="94"/>
      <c r="AC74" s="143">
        <f t="shared" ref="AC74:AC139" si="244">AB74*$E74</f>
        <v>0</v>
      </c>
      <c r="AD74" s="94">
        <v>700</v>
      </c>
      <c r="AE74" s="143">
        <f t="shared" ref="AE74:AE139" si="245">AD74*$E74</f>
        <v>448</v>
      </c>
      <c r="AF74" s="171">
        <f t="shared" ref="AF74:AF75" si="246">SUM(H74,J74,L74,N74,P74,R74,T74,V74,X74,Z74,AB74,AD74)</f>
        <v>700</v>
      </c>
      <c r="AG74" s="170">
        <f t="shared" ref="AG74:AG75" si="247">SUM(I74,K74,M74,O74,Q74,S74,U74,W74,Y74,AA74,AC74,AE74)</f>
        <v>448</v>
      </c>
      <c r="AH74" s="142">
        <v>70</v>
      </c>
      <c r="AI74" s="143">
        <f t="shared" ref="AI74:AI139" si="248">AH74*$E74</f>
        <v>44.800000000000004</v>
      </c>
      <c r="AJ74" s="144">
        <v>210</v>
      </c>
      <c r="AK74" s="143">
        <f t="shared" ref="AK74" si="249">AJ74*$E74</f>
        <v>134.4</v>
      </c>
      <c r="AL74" s="169">
        <v>420</v>
      </c>
      <c r="AM74" s="170">
        <f t="shared" ref="AK74:AM139" si="250">AL74*$E74</f>
        <v>268.8</v>
      </c>
      <c r="AN74" s="169">
        <v>70</v>
      </c>
      <c r="AO74" s="170">
        <f t="shared" ref="AO74:AO139" si="251">AN74*$E74</f>
        <v>44.800000000000004</v>
      </c>
      <c r="AP74" s="169">
        <v>210</v>
      </c>
      <c r="AQ74" s="170">
        <f t="shared" ref="AQ74:AQ139" si="252">AP74*$E74</f>
        <v>134.4</v>
      </c>
      <c r="AR74" s="169">
        <v>140</v>
      </c>
      <c r="AS74" s="170">
        <f t="shared" ref="AS74:AS139" si="253">AR74*$E74</f>
        <v>89.600000000000009</v>
      </c>
      <c r="AT74" s="169">
        <v>504</v>
      </c>
      <c r="AU74" s="170">
        <f t="shared" ref="AU74:AU139" si="254">AT74*$E74</f>
        <v>322.56</v>
      </c>
      <c r="AV74" s="169">
        <v>140</v>
      </c>
      <c r="AW74" s="170">
        <f t="shared" ref="AW74:AW139" si="255">AV74*$E74</f>
        <v>89.600000000000009</v>
      </c>
      <c r="AX74" s="169">
        <v>210</v>
      </c>
      <c r="AY74" s="170">
        <f t="shared" ref="AY74:AY139" si="256">AX74*$E74</f>
        <v>134.4</v>
      </c>
      <c r="AZ74" s="169">
        <v>140</v>
      </c>
      <c r="BA74" s="170">
        <f t="shared" ref="BA74:BA139" si="257">AZ74*$E74</f>
        <v>89.600000000000009</v>
      </c>
      <c r="BB74" s="169">
        <v>98</v>
      </c>
      <c r="BC74" s="170">
        <f t="shared" ref="BC74:BC139" si="258">BB74*$E74</f>
        <v>62.72</v>
      </c>
      <c r="BD74" s="169">
        <v>210</v>
      </c>
      <c r="BE74" s="170">
        <f t="shared" ref="BE74:BE139" si="259">BD74*$E74</f>
        <v>134.4</v>
      </c>
      <c r="BF74" s="171">
        <f t="shared" si="85"/>
        <v>2422</v>
      </c>
      <c r="BG74" s="170">
        <f t="shared" si="85"/>
        <v>1550.0800000000002</v>
      </c>
      <c r="BH74" s="99">
        <v>140</v>
      </c>
      <c r="BI74" s="100">
        <f t="shared" si="221"/>
        <v>89.600000000000009</v>
      </c>
      <c r="BJ74" s="99">
        <v>350</v>
      </c>
      <c r="BK74" s="100">
        <f t="shared" si="221"/>
        <v>224</v>
      </c>
      <c r="BL74" s="99"/>
      <c r="BM74" s="100">
        <f t="shared" ref="BM74:BM75" si="260">BL74*$E74</f>
        <v>0</v>
      </c>
      <c r="BN74" s="99"/>
      <c r="BO74" s="100">
        <f t="shared" ref="BO74:BO75" si="261">BN74*$E74</f>
        <v>0</v>
      </c>
      <c r="BP74" s="99"/>
      <c r="BQ74" s="100">
        <f t="shared" ref="BQ74:BQ75" si="262">BP74*$E74</f>
        <v>0</v>
      </c>
      <c r="BR74" s="99"/>
      <c r="BS74" s="100">
        <f t="shared" ref="BS74:BS75" si="263">BR74*$E74</f>
        <v>0</v>
      </c>
      <c r="BT74" s="99"/>
      <c r="BU74" s="100">
        <f t="shared" ref="BU74:BU75" si="264">BT74*$E74</f>
        <v>0</v>
      </c>
      <c r="BV74" s="99"/>
      <c r="BW74" s="100">
        <f t="shared" ref="BW74:BW75" si="265">BV74*$E74</f>
        <v>0</v>
      </c>
      <c r="BX74" s="99"/>
      <c r="BY74" s="100">
        <f t="shared" ref="BY74:BY75" si="266">BX74*$E74</f>
        <v>0</v>
      </c>
      <c r="BZ74" s="99"/>
      <c r="CA74" s="100">
        <f t="shared" ref="CA74:CA75" si="267">BZ74*$E74</f>
        <v>0</v>
      </c>
      <c r="CB74" s="99"/>
      <c r="CC74" s="100">
        <f t="shared" ref="CC74:CC75" si="268">CB74*$E74</f>
        <v>0</v>
      </c>
      <c r="CD74" s="99"/>
      <c r="CE74" s="100">
        <f t="shared" ref="CE74:CE75" si="269">CD74*$E74</f>
        <v>0</v>
      </c>
      <c r="CF74" s="101">
        <f t="shared" ref="CF74:CG75" si="270">SUM(BH74,BJ74,BL74,BN74,BP74,BR74,BT74,BV74,BX74,BZ74,CB74,CD74)</f>
        <v>490</v>
      </c>
      <c r="CG74" s="100">
        <f t="shared" si="270"/>
        <v>313.60000000000002</v>
      </c>
    </row>
    <row r="75" spans="1:85" s="172" customFormat="1" ht="19.899999999999999" customHeight="1" x14ac:dyDescent="0.25">
      <c r="A75" s="94">
        <v>61</v>
      </c>
      <c r="B75" s="95" t="s">
        <v>129</v>
      </c>
      <c r="C75" s="95" t="s">
        <v>74</v>
      </c>
      <c r="D75" s="94">
        <f>RANK(BF75,$BF$4:$BF$147)</f>
        <v>19</v>
      </c>
      <c r="E75" s="94">
        <v>0.64</v>
      </c>
      <c r="F75" s="94" t="s">
        <v>83</v>
      </c>
      <c r="G75" s="94"/>
      <c r="H75" s="94"/>
      <c r="I75" s="170">
        <f t="shared" si="234"/>
        <v>0</v>
      </c>
      <c r="J75" s="94"/>
      <c r="K75" s="170">
        <f t="shared" si="235"/>
        <v>0</v>
      </c>
      <c r="L75" s="94"/>
      <c r="M75" s="170">
        <f t="shared" si="236"/>
        <v>0</v>
      </c>
      <c r="N75" s="94"/>
      <c r="O75" s="170">
        <f t="shared" si="237"/>
        <v>0</v>
      </c>
      <c r="P75" s="94"/>
      <c r="Q75" s="170">
        <f t="shared" si="238"/>
        <v>0</v>
      </c>
      <c r="R75" s="94"/>
      <c r="S75" s="170">
        <f t="shared" si="239"/>
        <v>0</v>
      </c>
      <c r="T75" s="94"/>
      <c r="U75" s="170">
        <f t="shared" si="240"/>
        <v>0</v>
      </c>
      <c r="V75" s="94"/>
      <c r="W75" s="170">
        <f t="shared" si="241"/>
        <v>0</v>
      </c>
      <c r="X75" s="94"/>
      <c r="Y75" s="170">
        <f t="shared" si="242"/>
        <v>0</v>
      </c>
      <c r="Z75" s="94"/>
      <c r="AA75" s="170">
        <f t="shared" si="243"/>
        <v>0</v>
      </c>
      <c r="AB75" s="94"/>
      <c r="AC75" s="170">
        <f t="shared" si="244"/>
        <v>0</v>
      </c>
      <c r="AD75" s="94"/>
      <c r="AE75" s="170">
        <f t="shared" si="245"/>
        <v>0</v>
      </c>
      <c r="AF75" s="171">
        <f t="shared" si="246"/>
        <v>0</v>
      </c>
      <c r="AG75" s="170">
        <f t="shared" si="247"/>
        <v>0</v>
      </c>
      <c r="AH75" s="169"/>
      <c r="AI75" s="170">
        <f t="shared" si="248"/>
        <v>0</v>
      </c>
      <c r="AJ75" s="169"/>
      <c r="AK75" s="170">
        <f t="shared" si="250"/>
        <v>0</v>
      </c>
      <c r="AL75" s="169"/>
      <c r="AM75" s="170">
        <f t="shared" si="250"/>
        <v>0</v>
      </c>
      <c r="AN75" s="169"/>
      <c r="AO75" s="170">
        <f t="shared" si="251"/>
        <v>0</v>
      </c>
      <c r="AP75" s="169"/>
      <c r="AQ75" s="170">
        <f t="shared" si="252"/>
        <v>0</v>
      </c>
      <c r="AR75" s="169"/>
      <c r="AS75" s="170">
        <f t="shared" si="253"/>
        <v>0</v>
      </c>
      <c r="AT75" s="169"/>
      <c r="AU75" s="170">
        <f t="shared" si="254"/>
        <v>0</v>
      </c>
      <c r="AV75" s="169"/>
      <c r="AW75" s="170">
        <f t="shared" si="255"/>
        <v>0</v>
      </c>
      <c r="AX75" s="169"/>
      <c r="AY75" s="170">
        <f t="shared" si="256"/>
        <v>0</v>
      </c>
      <c r="AZ75" s="169"/>
      <c r="BA75" s="170">
        <f t="shared" si="257"/>
        <v>0</v>
      </c>
      <c r="BB75" s="169"/>
      <c r="BC75" s="170">
        <f t="shared" si="258"/>
        <v>0</v>
      </c>
      <c r="BD75" s="169"/>
      <c r="BE75" s="170">
        <f t="shared" si="259"/>
        <v>0</v>
      </c>
      <c r="BF75" s="171">
        <f t="shared" si="85"/>
        <v>0</v>
      </c>
      <c r="BG75" s="170">
        <f t="shared" si="85"/>
        <v>0</v>
      </c>
      <c r="BH75" s="99"/>
      <c r="BI75" s="100">
        <f t="shared" si="221"/>
        <v>0</v>
      </c>
      <c r="BJ75" s="99"/>
      <c r="BK75" s="100">
        <f t="shared" si="221"/>
        <v>0</v>
      </c>
      <c r="BL75" s="99"/>
      <c r="BM75" s="100">
        <f t="shared" si="260"/>
        <v>0</v>
      </c>
      <c r="BN75" s="99"/>
      <c r="BO75" s="100">
        <f t="shared" si="261"/>
        <v>0</v>
      </c>
      <c r="BP75" s="99"/>
      <c r="BQ75" s="100">
        <f t="shared" si="262"/>
        <v>0</v>
      </c>
      <c r="BR75" s="99"/>
      <c r="BS75" s="100">
        <f t="shared" si="263"/>
        <v>0</v>
      </c>
      <c r="BT75" s="99"/>
      <c r="BU75" s="100">
        <f t="shared" si="264"/>
        <v>0</v>
      </c>
      <c r="BV75" s="99"/>
      <c r="BW75" s="100">
        <f t="shared" si="265"/>
        <v>0</v>
      </c>
      <c r="BX75" s="99"/>
      <c r="BY75" s="100">
        <f t="shared" si="266"/>
        <v>0</v>
      </c>
      <c r="BZ75" s="99"/>
      <c r="CA75" s="100">
        <f t="shared" si="267"/>
        <v>0</v>
      </c>
      <c r="CB75" s="99"/>
      <c r="CC75" s="100">
        <f t="shared" si="268"/>
        <v>0</v>
      </c>
      <c r="CD75" s="99"/>
      <c r="CE75" s="100">
        <f t="shared" si="269"/>
        <v>0</v>
      </c>
      <c r="CF75" s="101">
        <f t="shared" si="270"/>
        <v>0</v>
      </c>
      <c r="CG75" s="100">
        <f t="shared" si="270"/>
        <v>0</v>
      </c>
    </row>
    <row r="76" spans="1:85" s="172" customFormat="1" ht="19.899999999999999" customHeight="1" x14ac:dyDescent="0.25">
      <c r="A76" s="94"/>
      <c r="B76" s="95"/>
      <c r="C76" s="95"/>
      <c r="D76" s="94"/>
      <c r="E76" s="94"/>
      <c r="F76" s="94"/>
      <c r="G76" s="94"/>
      <c r="H76" s="94"/>
      <c r="I76" s="170"/>
      <c r="J76" s="94"/>
      <c r="K76" s="170"/>
      <c r="L76" s="94"/>
      <c r="M76" s="170"/>
      <c r="N76" s="94"/>
      <c r="O76" s="170"/>
      <c r="P76" s="94"/>
      <c r="Q76" s="170"/>
      <c r="R76" s="94"/>
      <c r="S76" s="170"/>
      <c r="T76" s="94"/>
      <c r="U76" s="170"/>
      <c r="V76" s="94"/>
      <c r="W76" s="170"/>
      <c r="X76" s="94"/>
      <c r="Y76" s="170"/>
      <c r="Z76" s="94"/>
      <c r="AA76" s="170"/>
      <c r="AB76" s="94"/>
      <c r="AC76" s="170"/>
      <c r="AD76" s="94"/>
      <c r="AE76" s="170"/>
      <c r="AF76" s="171"/>
      <c r="AG76" s="170"/>
      <c r="AH76" s="169"/>
      <c r="AI76" s="170"/>
      <c r="AJ76" s="169"/>
      <c r="AK76" s="170"/>
      <c r="AL76" s="169"/>
      <c r="AM76" s="170"/>
      <c r="AN76" s="169"/>
      <c r="AO76" s="170"/>
      <c r="AP76" s="169"/>
      <c r="AQ76" s="170"/>
      <c r="AR76" s="169"/>
      <c r="AS76" s="170"/>
      <c r="AT76" s="169"/>
      <c r="AU76" s="170"/>
      <c r="AV76" s="169"/>
      <c r="AW76" s="170"/>
      <c r="AX76" s="169"/>
      <c r="AY76" s="170"/>
      <c r="AZ76" s="169"/>
      <c r="BA76" s="170"/>
      <c r="BB76" s="169"/>
      <c r="BC76" s="170"/>
      <c r="BD76" s="169"/>
      <c r="BE76" s="170"/>
      <c r="BF76" s="171"/>
      <c r="BG76" s="170"/>
      <c r="BH76" s="99"/>
      <c r="BI76" s="100"/>
      <c r="BJ76" s="99"/>
      <c r="BK76" s="100"/>
      <c r="BL76" s="99"/>
      <c r="BM76" s="100"/>
      <c r="BN76" s="99"/>
      <c r="BO76" s="100"/>
      <c r="BP76" s="99"/>
      <c r="BQ76" s="100"/>
      <c r="BR76" s="99"/>
      <c r="BS76" s="100"/>
      <c r="BT76" s="99"/>
      <c r="BU76" s="100"/>
      <c r="BV76" s="99"/>
      <c r="BW76" s="100"/>
      <c r="BX76" s="99"/>
      <c r="BY76" s="100"/>
      <c r="BZ76" s="99"/>
      <c r="CA76" s="100"/>
      <c r="CB76" s="99"/>
      <c r="CC76" s="100"/>
      <c r="CD76" s="99"/>
      <c r="CE76" s="100"/>
      <c r="CF76" s="101"/>
      <c r="CG76" s="100"/>
    </row>
    <row r="77" spans="1:85" s="172" customFormat="1" ht="19.899999999999999" customHeight="1" x14ac:dyDescent="0.25">
      <c r="A77" s="94">
        <v>62</v>
      </c>
      <c r="B77" s="95" t="s">
        <v>130</v>
      </c>
      <c r="C77" s="95" t="s">
        <v>74</v>
      </c>
      <c r="D77" s="94">
        <f>RANK(BF77,$BF$4:$BF$147)</f>
        <v>19</v>
      </c>
      <c r="E77" s="94">
        <v>0.64</v>
      </c>
      <c r="F77" s="94" t="s">
        <v>85</v>
      </c>
      <c r="G77" s="94">
        <v>1350</v>
      </c>
      <c r="H77" s="94"/>
      <c r="I77" s="170">
        <f t="shared" si="234"/>
        <v>0</v>
      </c>
      <c r="J77" s="94"/>
      <c r="K77" s="170">
        <f t="shared" si="235"/>
        <v>0</v>
      </c>
      <c r="L77" s="94"/>
      <c r="M77" s="170">
        <f t="shared" si="236"/>
        <v>0</v>
      </c>
      <c r="N77" s="94"/>
      <c r="O77" s="170">
        <f t="shared" si="237"/>
        <v>0</v>
      </c>
      <c r="P77" s="94"/>
      <c r="Q77" s="170">
        <f t="shared" si="238"/>
        <v>0</v>
      </c>
      <c r="R77" s="94"/>
      <c r="S77" s="170">
        <f t="shared" si="239"/>
        <v>0</v>
      </c>
      <c r="T77" s="94"/>
      <c r="U77" s="170">
        <f t="shared" si="240"/>
        <v>0</v>
      </c>
      <c r="V77" s="94"/>
      <c r="W77" s="170">
        <f t="shared" si="241"/>
        <v>0</v>
      </c>
      <c r="X77" s="94"/>
      <c r="Y77" s="170">
        <f t="shared" si="242"/>
        <v>0</v>
      </c>
      <c r="Z77" s="94"/>
      <c r="AA77" s="170">
        <f t="shared" si="243"/>
        <v>0</v>
      </c>
      <c r="AB77" s="94"/>
      <c r="AC77" s="170">
        <f t="shared" si="244"/>
        <v>0</v>
      </c>
      <c r="AD77" s="94"/>
      <c r="AE77" s="170">
        <f t="shared" si="245"/>
        <v>0</v>
      </c>
      <c r="AF77" s="171">
        <f t="shared" ref="AF77:AF78" si="271">SUM(H77,J77,L77,N77,P77,R77,T77,V77,X77,Z77,AB77,AD77)</f>
        <v>0</v>
      </c>
      <c r="AG77" s="170">
        <f t="shared" ref="AG77:AG78" si="272">SUM(I77,K77,M77,O77,Q77,S77,U77,W77,Y77,AA77,AC77,AE77)</f>
        <v>0</v>
      </c>
      <c r="AH77" s="169"/>
      <c r="AI77" s="170">
        <f t="shared" si="248"/>
        <v>0</v>
      </c>
      <c r="AJ77" s="169"/>
      <c r="AK77" s="170">
        <f t="shared" si="250"/>
        <v>0</v>
      </c>
      <c r="AL77" s="169"/>
      <c r="AM77" s="170">
        <f t="shared" si="250"/>
        <v>0</v>
      </c>
      <c r="AN77" s="169"/>
      <c r="AO77" s="170">
        <f t="shared" si="251"/>
        <v>0</v>
      </c>
      <c r="AP77" s="169"/>
      <c r="AQ77" s="170">
        <f t="shared" si="252"/>
        <v>0</v>
      </c>
      <c r="AR77" s="169"/>
      <c r="AS77" s="170">
        <f t="shared" si="253"/>
        <v>0</v>
      </c>
      <c r="AT77" s="169"/>
      <c r="AU77" s="170">
        <f t="shared" si="254"/>
        <v>0</v>
      </c>
      <c r="AV77" s="169"/>
      <c r="AW77" s="170">
        <f t="shared" si="255"/>
        <v>0</v>
      </c>
      <c r="AX77" s="169"/>
      <c r="AY77" s="170">
        <f t="shared" si="256"/>
        <v>0</v>
      </c>
      <c r="AZ77" s="169"/>
      <c r="BA77" s="170">
        <f t="shared" si="257"/>
        <v>0</v>
      </c>
      <c r="BB77" s="169"/>
      <c r="BC77" s="170">
        <f t="shared" si="258"/>
        <v>0</v>
      </c>
      <c r="BD77" s="169"/>
      <c r="BE77" s="170">
        <f t="shared" si="259"/>
        <v>0</v>
      </c>
      <c r="BF77" s="171">
        <f t="shared" si="85"/>
        <v>0</v>
      </c>
      <c r="BG77" s="170">
        <f t="shared" si="85"/>
        <v>0</v>
      </c>
      <c r="BH77" s="99"/>
      <c r="BI77" s="100">
        <f t="shared" ref="BI77:BI78" si="273">BH77*$E77</f>
        <v>0</v>
      </c>
      <c r="BJ77" s="99"/>
      <c r="BK77" s="100">
        <f t="shared" ref="BK77:BK78" si="274">BJ77*$E77</f>
        <v>0</v>
      </c>
      <c r="BL77" s="99"/>
      <c r="BM77" s="100">
        <f t="shared" ref="BM77:BM78" si="275">BL77*$E77</f>
        <v>0</v>
      </c>
      <c r="BN77" s="99"/>
      <c r="BO77" s="100">
        <f t="shared" ref="BO77:BO78" si="276">BN77*$E77</f>
        <v>0</v>
      </c>
      <c r="BP77" s="99"/>
      <c r="BQ77" s="100">
        <f t="shared" ref="BQ77:BQ78" si="277">BP77*$E77</f>
        <v>0</v>
      </c>
      <c r="BR77" s="99"/>
      <c r="BS77" s="100">
        <f t="shared" ref="BS77:BS78" si="278">BR77*$E77</f>
        <v>0</v>
      </c>
      <c r="BT77" s="99"/>
      <c r="BU77" s="100">
        <f t="shared" ref="BU77:BU78" si="279">BT77*$E77</f>
        <v>0</v>
      </c>
      <c r="BV77" s="99"/>
      <c r="BW77" s="100">
        <f t="shared" ref="BW77:BW78" si="280">BV77*$E77</f>
        <v>0</v>
      </c>
      <c r="BX77" s="99"/>
      <c r="BY77" s="100">
        <f t="shared" ref="BY77:BY78" si="281">BX77*$E77</f>
        <v>0</v>
      </c>
      <c r="BZ77" s="99"/>
      <c r="CA77" s="100">
        <f t="shared" ref="CA77:CA78" si="282">BZ77*$E77</f>
        <v>0</v>
      </c>
      <c r="CB77" s="99"/>
      <c r="CC77" s="100">
        <f t="shared" ref="CC77:CC78" si="283">CB77*$E77</f>
        <v>0</v>
      </c>
      <c r="CD77" s="99"/>
      <c r="CE77" s="100">
        <f t="shared" ref="CE77:CE78" si="284">CD77*$E77</f>
        <v>0</v>
      </c>
      <c r="CF77" s="101">
        <f t="shared" ref="CF77:CG78" si="285">SUM(BH77,BJ77,BL77,BN77,BP77,BR77,BT77,BV77,BX77,BZ77,CB77,CD77)</f>
        <v>0</v>
      </c>
      <c r="CG77" s="100">
        <f t="shared" si="285"/>
        <v>0</v>
      </c>
    </row>
    <row r="78" spans="1:85" s="172" customFormat="1" ht="19.899999999999999" customHeight="1" x14ac:dyDescent="0.25">
      <c r="A78" s="94">
        <v>63</v>
      </c>
      <c r="B78" s="95" t="s">
        <v>130</v>
      </c>
      <c r="C78" s="95" t="s">
        <v>74</v>
      </c>
      <c r="D78" s="94">
        <f>RANK(BF78,$BF$4:$BF$147)</f>
        <v>19</v>
      </c>
      <c r="E78" s="94">
        <v>0.64</v>
      </c>
      <c r="F78" s="94" t="s">
        <v>83</v>
      </c>
      <c r="G78" s="94">
        <v>1250</v>
      </c>
      <c r="H78" s="94"/>
      <c r="I78" s="170">
        <f t="shared" si="234"/>
        <v>0</v>
      </c>
      <c r="J78" s="94"/>
      <c r="K78" s="170">
        <f t="shared" si="235"/>
        <v>0</v>
      </c>
      <c r="L78" s="94"/>
      <c r="M78" s="170">
        <f t="shared" si="236"/>
        <v>0</v>
      </c>
      <c r="N78" s="94"/>
      <c r="O78" s="170">
        <f t="shared" si="237"/>
        <v>0</v>
      </c>
      <c r="P78" s="94"/>
      <c r="Q78" s="170">
        <f t="shared" si="238"/>
        <v>0</v>
      </c>
      <c r="R78" s="94"/>
      <c r="S78" s="170">
        <f t="shared" si="239"/>
        <v>0</v>
      </c>
      <c r="T78" s="94"/>
      <c r="U78" s="170">
        <f t="shared" si="240"/>
        <v>0</v>
      </c>
      <c r="V78" s="94"/>
      <c r="W78" s="170">
        <f t="shared" si="241"/>
        <v>0</v>
      </c>
      <c r="X78" s="94"/>
      <c r="Y78" s="170">
        <f t="shared" si="242"/>
        <v>0</v>
      </c>
      <c r="Z78" s="94"/>
      <c r="AA78" s="170">
        <f t="shared" si="243"/>
        <v>0</v>
      </c>
      <c r="AB78" s="94"/>
      <c r="AC78" s="170">
        <f t="shared" si="244"/>
        <v>0</v>
      </c>
      <c r="AD78" s="94"/>
      <c r="AE78" s="170">
        <f t="shared" si="245"/>
        <v>0</v>
      </c>
      <c r="AF78" s="171">
        <f t="shared" si="271"/>
        <v>0</v>
      </c>
      <c r="AG78" s="170">
        <f t="shared" si="272"/>
        <v>0</v>
      </c>
      <c r="AH78" s="169"/>
      <c r="AI78" s="170">
        <f t="shared" si="248"/>
        <v>0</v>
      </c>
      <c r="AJ78" s="169"/>
      <c r="AK78" s="170">
        <f t="shared" si="250"/>
        <v>0</v>
      </c>
      <c r="AL78" s="169"/>
      <c r="AM78" s="170">
        <f t="shared" si="250"/>
        <v>0</v>
      </c>
      <c r="AN78" s="169"/>
      <c r="AO78" s="170">
        <f t="shared" si="251"/>
        <v>0</v>
      </c>
      <c r="AP78" s="169"/>
      <c r="AQ78" s="170">
        <f t="shared" si="252"/>
        <v>0</v>
      </c>
      <c r="AR78" s="169"/>
      <c r="AS78" s="170">
        <f t="shared" si="253"/>
        <v>0</v>
      </c>
      <c r="AT78" s="169"/>
      <c r="AU78" s="170">
        <f t="shared" si="254"/>
        <v>0</v>
      </c>
      <c r="AV78" s="169"/>
      <c r="AW78" s="170">
        <f t="shared" si="255"/>
        <v>0</v>
      </c>
      <c r="AX78" s="169"/>
      <c r="AY78" s="170">
        <f t="shared" si="256"/>
        <v>0</v>
      </c>
      <c r="AZ78" s="169"/>
      <c r="BA78" s="170">
        <f t="shared" si="257"/>
        <v>0</v>
      </c>
      <c r="BB78" s="169"/>
      <c r="BC78" s="170">
        <f t="shared" si="258"/>
        <v>0</v>
      </c>
      <c r="BD78" s="169"/>
      <c r="BE78" s="170">
        <f t="shared" si="259"/>
        <v>0</v>
      </c>
      <c r="BF78" s="171">
        <f t="shared" si="85"/>
        <v>0</v>
      </c>
      <c r="BG78" s="170">
        <f t="shared" si="85"/>
        <v>0</v>
      </c>
      <c r="BH78" s="99"/>
      <c r="BI78" s="100">
        <f t="shared" si="273"/>
        <v>0</v>
      </c>
      <c r="BJ78" s="99"/>
      <c r="BK78" s="100">
        <f t="shared" si="274"/>
        <v>0</v>
      </c>
      <c r="BL78" s="99"/>
      <c r="BM78" s="100">
        <f t="shared" si="275"/>
        <v>0</v>
      </c>
      <c r="BN78" s="99"/>
      <c r="BO78" s="100">
        <f t="shared" si="276"/>
        <v>0</v>
      </c>
      <c r="BP78" s="99"/>
      <c r="BQ78" s="100">
        <f t="shared" si="277"/>
        <v>0</v>
      </c>
      <c r="BR78" s="99"/>
      <c r="BS78" s="100">
        <f t="shared" si="278"/>
        <v>0</v>
      </c>
      <c r="BT78" s="99"/>
      <c r="BU78" s="100">
        <f t="shared" si="279"/>
        <v>0</v>
      </c>
      <c r="BV78" s="99"/>
      <c r="BW78" s="100">
        <f t="shared" si="280"/>
        <v>0</v>
      </c>
      <c r="BX78" s="99"/>
      <c r="BY78" s="100">
        <f t="shared" si="281"/>
        <v>0</v>
      </c>
      <c r="BZ78" s="99"/>
      <c r="CA78" s="100">
        <f t="shared" si="282"/>
        <v>0</v>
      </c>
      <c r="CB78" s="99"/>
      <c r="CC78" s="100">
        <f t="shared" si="283"/>
        <v>0</v>
      </c>
      <c r="CD78" s="99"/>
      <c r="CE78" s="100">
        <f t="shared" si="284"/>
        <v>0</v>
      </c>
      <c r="CF78" s="101">
        <f t="shared" si="285"/>
        <v>0</v>
      </c>
      <c r="CG78" s="100">
        <f t="shared" si="285"/>
        <v>0</v>
      </c>
    </row>
    <row r="79" spans="1:85" s="172" customFormat="1" ht="19.899999999999999" customHeight="1" x14ac:dyDescent="0.25">
      <c r="A79" s="94"/>
      <c r="B79" s="95"/>
      <c r="C79" s="95"/>
      <c r="D79" s="94"/>
      <c r="E79" s="94"/>
      <c r="F79" s="94"/>
      <c r="G79" s="94"/>
      <c r="H79" s="94"/>
      <c r="I79" s="170"/>
      <c r="J79" s="94"/>
      <c r="K79" s="170"/>
      <c r="L79" s="94"/>
      <c r="M79" s="170"/>
      <c r="N79" s="94"/>
      <c r="O79" s="170"/>
      <c r="P79" s="94"/>
      <c r="Q79" s="170"/>
      <c r="R79" s="94"/>
      <c r="S79" s="170"/>
      <c r="T79" s="94"/>
      <c r="U79" s="170"/>
      <c r="V79" s="94"/>
      <c r="W79" s="170"/>
      <c r="X79" s="94"/>
      <c r="Y79" s="170"/>
      <c r="Z79" s="94"/>
      <c r="AA79" s="170"/>
      <c r="AB79" s="94"/>
      <c r="AC79" s="170"/>
      <c r="AD79" s="94"/>
      <c r="AE79" s="170"/>
      <c r="AF79" s="171"/>
      <c r="AG79" s="170"/>
      <c r="AH79" s="169"/>
      <c r="AI79" s="170"/>
      <c r="AJ79" s="169"/>
      <c r="AK79" s="170"/>
      <c r="AL79" s="169"/>
      <c r="AM79" s="170"/>
      <c r="AN79" s="169"/>
      <c r="AO79" s="170"/>
      <c r="AP79" s="169"/>
      <c r="AQ79" s="170"/>
      <c r="AR79" s="169"/>
      <c r="AS79" s="170"/>
      <c r="AT79" s="169"/>
      <c r="AU79" s="170"/>
      <c r="AV79" s="169"/>
      <c r="AW79" s="170"/>
      <c r="AX79" s="169"/>
      <c r="AY79" s="170"/>
      <c r="AZ79" s="169"/>
      <c r="BA79" s="170"/>
      <c r="BB79" s="169"/>
      <c r="BC79" s="170"/>
      <c r="BD79" s="169"/>
      <c r="BE79" s="170"/>
      <c r="BF79" s="171"/>
      <c r="BG79" s="170"/>
      <c r="BH79" s="99"/>
      <c r="BI79" s="100"/>
      <c r="BJ79" s="99"/>
      <c r="BK79" s="100"/>
      <c r="BL79" s="99"/>
      <c r="BM79" s="100"/>
      <c r="BN79" s="99"/>
      <c r="BO79" s="100"/>
      <c r="BP79" s="99"/>
      <c r="BQ79" s="100"/>
      <c r="BR79" s="99"/>
      <c r="BS79" s="100"/>
      <c r="BT79" s="99"/>
      <c r="BU79" s="100"/>
      <c r="BV79" s="99"/>
      <c r="BW79" s="100"/>
      <c r="BX79" s="99"/>
      <c r="BY79" s="100"/>
      <c r="BZ79" s="99"/>
      <c r="CA79" s="100"/>
      <c r="CB79" s="99"/>
      <c r="CC79" s="100"/>
      <c r="CD79" s="99"/>
      <c r="CE79" s="100"/>
      <c r="CF79" s="101"/>
      <c r="CG79" s="100"/>
    </row>
    <row r="80" spans="1:85" s="172" customFormat="1" ht="19.899999999999999" customHeight="1" x14ac:dyDescent="0.25">
      <c r="A80" s="94">
        <v>64</v>
      </c>
      <c r="B80" s="95" t="s">
        <v>131</v>
      </c>
      <c r="C80" s="95" t="s">
        <v>74</v>
      </c>
      <c r="D80" s="94">
        <f>RANK(BF80,$BF$4:$BF$147)</f>
        <v>19</v>
      </c>
      <c r="E80" s="94">
        <v>0.64</v>
      </c>
      <c r="F80" s="94" t="s">
        <v>83</v>
      </c>
      <c r="G80" s="94"/>
      <c r="H80" s="94"/>
      <c r="I80" s="170">
        <f t="shared" si="234"/>
        <v>0</v>
      </c>
      <c r="J80" s="94"/>
      <c r="K80" s="170">
        <f t="shared" si="235"/>
        <v>0</v>
      </c>
      <c r="L80" s="94"/>
      <c r="M80" s="170">
        <f t="shared" si="236"/>
        <v>0</v>
      </c>
      <c r="N80" s="94"/>
      <c r="O80" s="170">
        <f t="shared" si="237"/>
        <v>0</v>
      </c>
      <c r="P80" s="94"/>
      <c r="Q80" s="170">
        <f t="shared" si="238"/>
        <v>0</v>
      </c>
      <c r="R80" s="94"/>
      <c r="S80" s="170">
        <f t="shared" si="239"/>
        <v>0</v>
      </c>
      <c r="T80" s="94"/>
      <c r="U80" s="170">
        <f t="shared" si="240"/>
        <v>0</v>
      </c>
      <c r="V80" s="94"/>
      <c r="W80" s="170">
        <f t="shared" si="241"/>
        <v>0</v>
      </c>
      <c r="X80" s="94"/>
      <c r="Y80" s="170">
        <f t="shared" si="242"/>
        <v>0</v>
      </c>
      <c r="Z80" s="94"/>
      <c r="AA80" s="170">
        <f t="shared" si="243"/>
        <v>0</v>
      </c>
      <c r="AB80" s="94"/>
      <c r="AC80" s="170">
        <f t="shared" si="244"/>
        <v>0</v>
      </c>
      <c r="AD80" s="94"/>
      <c r="AE80" s="170">
        <f t="shared" si="245"/>
        <v>0</v>
      </c>
      <c r="AF80" s="171">
        <f t="shared" ref="AF80:AF81" si="286">SUM(H80,J80,L80,N80,P80,R80,T80,V80,X80,Z80,AB80,AD80)</f>
        <v>0</v>
      </c>
      <c r="AG80" s="170">
        <f t="shared" ref="AG80:AG81" si="287">SUM(I80,K80,M80,O80,Q80,S80,U80,W80,Y80,AA80,AC80,AE80)</f>
        <v>0</v>
      </c>
      <c r="AH80" s="169"/>
      <c r="AI80" s="170">
        <f t="shared" si="248"/>
        <v>0</v>
      </c>
      <c r="AJ80" s="169"/>
      <c r="AK80" s="170">
        <f t="shared" si="250"/>
        <v>0</v>
      </c>
      <c r="AL80" s="169"/>
      <c r="AM80" s="170">
        <f t="shared" si="250"/>
        <v>0</v>
      </c>
      <c r="AN80" s="169"/>
      <c r="AO80" s="170">
        <f t="shared" si="251"/>
        <v>0</v>
      </c>
      <c r="AP80" s="169"/>
      <c r="AQ80" s="170">
        <f t="shared" si="252"/>
        <v>0</v>
      </c>
      <c r="AR80" s="169"/>
      <c r="AS80" s="170">
        <f t="shared" si="253"/>
        <v>0</v>
      </c>
      <c r="AT80" s="169"/>
      <c r="AU80" s="170">
        <f t="shared" si="254"/>
        <v>0</v>
      </c>
      <c r="AV80" s="169"/>
      <c r="AW80" s="170">
        <f t="shared" si="255"/>
        <v>0</v>
      </c>
      <c r="AX80" s="169"/>
      <c r="AY80" s="170">
        <f t="shared" si="256"/>
        <v>0</v>
      </c>
      <c r="AZ80" s="169"/>
      <c r="BA80" s="170">
        <f t="shared" si="257"/>
        <v>0</v>
      </c>
      <c r="BB80" s="169"/>
      <c r="BC80" s="170">
        <f t="shared" si="258"/>
        <v>0</v>
      </c>
      <c r="BD80" s="169"/>
      <c r="BE80" s="170">
        <f t="shared" si="259"/>
        <v>0</v>
      </c>
      <c r="BF80" s="171">
        <f t="shared" si="85"/>
        <v>0</v>
      </c>
      <c r="BG80" s="170">
        <f t="shared" si="85"/>
        <v>0</v>
      </c>
      <c r="BH80" s="99"/>
      <c r="BI80" s="100">
        <f t="shared" ref="BI80:BI81" si="288">BH80*$E80</f>
        <v>0</v>
      </c>
      <c r="BJ80" s="99"/>
      <c r="BK80" s="100">
        <f t="shared" ref="BK80:BK81" si="289">BJ80*$E80</f>
        <v>0</v>
      </c>
      <c r="BL80" s="99"/>
      <c r="BM80" s="100">
        <f t="shared" ref="BM80:BM81" si="290">BL80*$E80</f>
        <v>0</v>
      </c>
      <c r="BN80" s="99"/>
      <c r="BO80" s="100">
        <f t="shared" ref="BO80:BO81" si="291">BN80*$E80</f>
        <v>0</v>
      </c>
      <c r="BP80" s="99"/>
      <c r="BQ80" s="100">
        <f t="shared" ref="BQ80:BQ81" si="292">BP80*$E80</f>
        <v>0</v>
      </c>
      <c r="BR80" s="99"/>
      <c r="BS80" s="100">
        <f t="shared" ref="BS80:BS81" si="293">BR80*$E80</f>
        <v>0</v>
      </c>
      <c r="BT80" s="99"/>
      <c r="BU80" s="100">
        <f t="shared" ref="BU80:BU81" si="294">BT80*$E80</f>
        <v>0</v>
      </c>
      <c r="BV80" s="99"/>
      <c r="BW80" s="100">
        <f t="shared" ref="BW80:BW81" si="295">BV80*$E80</f>
        <v>0</v>
      </c>
      <c r="BX80" s="99"/>
      <c r="BY80" s="100">
        <f t="shared" ref="BY80:BY81" si="296">BX80*$E80</f>
        <v>0</v>
      </c>
      <c r="BZ80" s="99"/>
      <c r="CA80" s="100">
        <f t="shared" ref="CA80:CA81" si="297">BZ80*$E80</f>
        <v>0</v>
      </c>
      <c r="CB80" s="99"/>
      <c r="CC80" s="100">
        <f t="shared" ref="CC80:CC81" si="298">CB80*$E80</f>
        <v>0</v>
      </c>
      <c r="CD80" s="99"/>
      <c r="CE80" s="100">
        <f t="shared" ref="CE80:CE81" si="299">CD80*$E80</f>
        <v>0</v>
      </c>
      <c r="CF80" s="101">
        <f t="shared" ref="CF80:CG81" si="300">SUM(BH80,BJ80,BL80,BN80,BP80,BR80,BT80,BV80,BX80,BZ80,CB80,CD80)</f>
        <v>0</v>
      </c>
      <c r="CG80" s="100">
        <f t="shared" si="300"/>
        <v>0</v>
      </c>
    </row>
    <row r="81" spans="1:85" s="172" customFormat="1" ht="19.899999999999999" customHeight="1" x14ac:dyDescent="0.25">
      <c r="A81" s="94">
        <v>65</v>
      </c>
      <c r="B81" s="95" t="s">
        <v>132</v>
      </c>
      <c r="C81" s="95" t="s">
        <v>74</v>
      </c>
      <c r="D81" s="94">
        <f>RANK(BF81,$BF$4:$BF$147)</f>
        <v>19</v>
      </c>
      <c r="E81" s="94">
        <v>0.64</v>
      </c>
      <c r="F81" s="94" t="s">
        <v>75</v>
      </c>
      <c r="G81" s="94"/>
      <c r="H81" s="94"/>
      <c r="I81" s="170">
        <f t="shared" si="234"/>
        <v>0</v>
      </c>
      <c r="J81" s="94"/>
      <c r="K81" s="170">
        <f t="shared" si="235"/>
        <v>0</v>
      </c>
      <c r="L81" s="94"/>
      <c r="M81" s="170">
        <f t="shared" si="236"/>
        <v>0</v>
      </c>
      <c r="N81" s="94"/>
      <c r="O81" s="170">
        <f t="shared" si="237"/>
        <v>0</v>
      </c>
      <c r="P81" s="94"/>
      <c r="Q81" s="170">
        <f t="shared" si="238"/>
        <v>0</v>
      </c>
      <c r="R81" s="94"/>
      <c r="S81" s="170">
        <f t="shared" si="239"/>
        <v>0</v>
      </c>
      <c r="T81" s="94"/>
      <c r="U81" s="170">
        <f t="shared" si="240"/>
        <v>0</v>
      </c>
      <c r="V81" s="94"/>
      <c r="W81" s="170">
        <f t="shared" si="241"/>
        <v>0</v>
      </c>
      <c r="X81" s="94"/>
      <c r="Y81" s="170">
        <f t="shared" si="242"/>
        <v>0</v>
      </c>
      <c r="Z81" s="94"/>
      <c r="AA81" s="170">
        <f t="shared" si="243"/>
        <v>0</v>
      </c>
      <c r="AB81" s="94"/>
      <c r="AC81" s="170">
        <f t="shared" si="244"/>
        <v>0</v>
      </c>
      <c r="AD81" s="94"/>
      <c r="AE81" s="170">
        <f t="shared" si="245"/>
        <v>0</v>
      </c>
      <c r="AF81" s="171">
        <f t="shared" si="286"/>
        <v>0</v>
      </c>
      <c r="AG81" s="170">
        <f t="shared" si="287"/>
        <v>0</v>
      </c>
      <c r="AH81" s="169"/>
      <c r="AI81" s="170">
        <f t="shared" si="248"/>
        <v>0</v>
      </c>
      <c r="AJ81" s="169"/>
      <c r="AK81" s="170">
        <f t="shared" si="250"/>
        <v>0</v>
      </c>
      <c r="AL81" s="169"/>
      <c r="AM81" s="170">
        <f t="shared" si="250"/>
        <v>0</v>
      </c>
      <c r="AN81" s="169"/>
      <c r="AO81" s="170">
        <f t="shared" si="251"/>
        <v>0</v>
      </c>
      <c r="AP81" s="169"/>
      <c r="AQ81" s="170">
        <f t="shared" si="252"/>
        <v>0</v>
      </c>
      <c r="AR81" s="169"/>
      <c r="AS81" s="170">
        <f t="shared" si="253"/>
        <v>0</v>
      </c>
      <c r="AT81" s="169"/>
      <c r="AU81" s="170">
        <f t="shared" si="254"/>
        <v>0</v>
      </c>
      <c r="AV81" s="169"/>
      <c r="AW81" s="170">
        <f t="shared" si="255"/>
        <v>0</v>
      </c>
      <c r="AX81" s="169"/>
      <c r="AY81" s="170">
        <f t="shared" si="256"/>
        <v>0</v>
      </c>
      <c r="AZ81" s="169"/>
      <c r="BA81" s="170">
        <f t="shared" si="257"/>
        <v>0</v>
      </c>
      <c r="BB81" s="169"/>
      <c r="BC81" s="170">
        <f t="shared" si="258"/>
        <v>0</v>
      </c>
      <c r="BD81" s="169"/>
      <c r="BE81" s="170">
        <f t="shared" si="259"/>
        <v>0</v>
      </c>
      <c r="BF81" s="171">
        <f t="shared" si="85"/>
        <v>0</v>
      </c>
      <c r="BG81" s="170">
        <f t="shared" si="85"/>
        <v>0</v>
      </c>
      <c r="BH81" s="99"/>
      <c r="BI81" s="100">
        <f t="shared" si="288"/>
        <v>0</v>
      </c>
      <c r="BJ81" s="99"/>
      <c r="BK81" s="100">
        <f t="shared" si="289"/>
        <v>0</v>
      </c>
      <c r="BL81" s="99"/>
      <c r="BM81" s="100">
        <f t="shared" si="290"/>
        <v>0</v>
      </c>
      <c r="BN81" s="99"/>
      <c r="BO81" s="100">
        <f t="shared" si="291"/>
        <v>0</v>
      </c>
      <c r="BP81" s="99"/>
      <c r="BQ81" s="100">
        <f t="shared" si="292"/>
        <v>0</v>
      </c>
      <c r="BR81" s="99"/>
      <c r="BS81" s="100">
        <f t="shared" si="293"/>
        <v>0</v>
      </c>
      <c r="BT81" s="99"/>
      <c r="BU81" s="100">
        <f t="shared" si="294"/>
        <v>0</v>
      </c>
      <c r="BV81" s="99"/>
      <c r="BW81" s="100">
        <f t="shared" si="295"/>
        <v>0</v>
      </c>
      <c r="BX81" s="99"/>
      <c r="BY81" s="100">
        <f t="shared" si="296"/>
        <v>0</v>
      </c>
      <c r="BZ81" s="99"/>
      <c r="CA81" s="100">
        <f t="shared" si="297"/>
        <v>0</v>
      </c>
      <c r="CB81" s="99"/>
      <c r="CC81" s="100">
        <f t="shared" si="298"/>
        <v>0</v>
      </c>
      <c r="CD81" s="99"/>
      <c r="CE81" s="100">
        <f t="shared" si="299"/>
        <v>0</v>
      </c>
      <c r="CF81" s="101">
        <f t="shared" si="300"/>
        <v>0</v>
      </c>
      <c r="CG81" s="100">
        <f t="shared" si="300"/>
        <v>0</v>
      </c>
    </row>
    <row r="82" spans="1:85" s="148" customFormat="1" ht="19.899999999999999" customHeight="1" x14ac:dyDescent="0.5">
      <c r="A82" s="94">
        <v>66</v>
      </c>
      <c r="B82" s="95" t="s">
        <v>133</v>
      </c>
      <c r="C82" s="95" t="s">
        <v>74</v>
      </c>
      <c r="D82" s="94">
        <v>18</v>
      </c>
      <c r="E82" s="94">
        <v>0.64</v>
      </c>
      <c r="F82" s="94" t="s">
        <v>85</v>
      </c>
      <c r="G82" s="94"/>
      <c r="H82" s="94"/>
      <c r="I82" s="146"/>
      <c r="J82" s="94"/>
      <c r="K82" s="146"/>
      <c r="L82" s="94"/>
      <c r="M82" s="146"/>
      <c r="N82" s="94"/>
      <c r="O82" s="146"/>
      <c r="P82" s="94"/>
      <c r="Q82" s="146"/>
      <c r="R82" s="94"/>
      <c r="S82" s="146"/>
      <c r="T82" s="94"/>
      <c r="U82" s="146"/>
      <c r="V82" s="94"/>
      <c r="W82" s="146"/>
      <c r="X82" s="94"/>
      <c r="Y82" s="146"/>
      <c r="Z82" s="94"/>
      <c r="AA82" s="146"/>
      <c r="AB82" s="94"/>
      <c r="AC82" s="146"/>
      <c r="AD82" s="94"/>
      <c r="AE82" s="146"/>
      <c r="AF82" s="147"/>
      <c r="AG82" s="146"/>
      <c r="AH82" s="145"/>
      <c r="AI82" s="146"/>
      <c r="AJ82" s="145"/>
      <c r="AK82" s="146"/>
      <c r="AL82" s="145"/>
      <c r="AM82" s="146"/>
      <c r="AN82" s="145"/>
      <c r="AO82" s="146"/>
      <c r="AP82" s="145"/>
      <c r="AQ82" s="146"/>
      <c r="AR82" s="145"/>
      <c r="AS82" s="146"/>
      <c r="AT82" s="145"/>
      <c r="AU82" s="146"/>
      <c r="AV82" s="145"/>
      <c r="AW82" s="146"/>
      <c r="AX82" s="145"/>
      <c r="AY82" s="146"/>
      <c r="AZ82" s="145"/>
      <c r="BA82" s="146"/>
      <c r="BB82" s="145"/>
      <c r="BC82" s="146"/>
      <c r="BD82" s="145"/>
      <c r="BE82" s="146"/>
      <c r="BF82" s="147"/>
      <c r="BG82" s="146"/>
      <c r="BH82" s="99"/>
      <c r="BI82" s="100"/>
      <c r="BJ82" s="99"/>
      <c r="BK82" s="100"/>
      <c r="BL82" s="99"/>
      <c r="BM82" s="100"/>
      <c r="BN82" s="99"/>
      <c r="BO82" s="100"/>
      <c r="BP82" s="99"/>
      <c r="BQ82" s="100"/>
      <c r="BR82" s="99"/>
      <c r="BS82" s="100"/>
      <c r="BT82" s="99"/>
      <c r="BU82" s="100"/>
      <c r="BV82" s="99"/>
      <c r="BW82" s="100"/>
      <c r="BX82" s="99"/>
      <c r="BY82" s="100"/>
      <c r="BZ82" s="99"/>
      <c r="CA82" s="100"/>
      <c r="CB82" s="99"/>
      <c r="CC82" s="100"/>
      <c r="CD82" s="99"/>
      <c r="CE82" s="100"/>
      <c r="CF82" s="101"/>
      <c r="CG82" s="100"/>
    </row>
    <row r="83" spans="1:85" s="148" customFormat="1" ht="19.899999999999999" customHeight="1" x14ac:dyDescent="0.5">
      <c r="A83" s="94">
        <v>67</v>
      </c>
      <c r="B83" s="95" t="s">
        <v>133</v>
      </c>
      <c r="C83" s="95" t="s">
        <v>77</v>
      </c>
      <c r="D83" s="94">
        <v>18</v>
      </c>
      <c r="E83" s="94">
        <v>1</v>
      </c>
      <c r="F83" s="94" t="s">
        <v>75</v>
      </c>
      <c r="G83" s="94"/>
      <c r="H83" s="94"/>
      <c r="I83" s="146"/>
      <c r="J83" s="94"/>
      <c r="K83" s="146"/>
      <c r="L83" s="94"/>
      <c r="M83" s="146"/>
      <c r="N83" s="94"/>
      <c r="O83" s="146"/>
      <c r="P83" s="94"/>
      <c r="Q83" s="146"/>
      <c r="R83" s="94"/>
      <c r="S83" s="146"/>
      <c r="T83" s="94"/>
      <c r="U83" s="146"/>
      <c r="V83" s="94"/>
      <c r="W83" s="146"/>
      <c r="X83" s="94"/>
      <c r="Y83" s="146"/>
      <c r="Z83" s="94"/>
      <c r="AA83" s="146"/>
      <c r="AB83" s="94"/>
      <c r="AC83" s="146"/>
      <c r="AD83" s="94"/>
      <c r="AE83" s="146"/>
      <c r="AF83" s="147"/>
      <c r="AG83" s="146"/>
      <c r="AH83" s="145"/>
      <c r="AI83" s="146"/>
      <c r="AJ83" s="145"/>
      <c r="AK83" s="146"/>
      <c r="AL83" s="145"/>
      <c r="AM83" s="146"/>
      <c r="AN83" s="145"/>
      <c r="AO83" s="146"/>
      <c r="AP83" s="145"/>
      <c r="AQ83" s="146"/>
      <c r="AR83" s="145"/>
      <c r="AS83" s="146"/>
      <c r="AT83" s="145"/>
      <c r="AU83" s="146"/>
      <c r="AV83" s="145"/>
      <c r="AW83" s="146"/>
      <c r="AX83" s="145"/>
      <c r="AY83" s="146"/>
      <c r="AZ83" s="145"/>
      <c r="BA83" s="146"/>
      <c r="BB83" s="145"/>
      <c r="BC83" s="146"/>
      <c r="BD83" s="145"/>
      <c r="BE83" s="146"/>
      <c r="BF83" s="147"/>
      <c r="BG83" s="146"/>
      <c r="BH83" s="99"/>
      <c r="BI83" s="100"/>
      <c r="BJ83" s="99"/>
      <c r="BK83" s="100"/>
      <c r="BL83" s="99"/>
      <c r="BM83" s="100"/>
      <c r="BN83" s="99"/>
      <c r="BO83" s="100"/>
      <c r="BP83" s="99"/>
      <c r="BQ83" s="100"/>
      <c r="BR83" s="99"/>
      <c r="BS83" s="100"/>
      <c r="BT83" s="99"/>
      <c r="BU83" s="100"/>
      <c r="BV83" s="99"/>
      <c r="BW83" s="100"/>
      <c r="BX83" s="99"/>
      <c r="BY83" s="100"/>
      <c r="BZ83" s="99"/>
      <c r="CA83" s="100"/>
      <c r="CB83" s="99"/>
      <c r="CC83" s="100"/>
      <c r="CD83" s="99"/>
      <c r="CE83" s="100"/>
      <c r="CF83" s="101"/>
      <c r="CG83" s="100"/>
    </row>
    <row r="84" spans="1:85" s="172" customFormat="1" ht="19.899999999999999" customHeight="1" x14ac:dyDescent="0.25">
      <c r="A84" s="94">
        <v>68</v>
      </c>
      <c r="B84" s="95" t="s">
        <v>134</v>
      </c>
      <c r="C84" s="95" t="s">
        <v>77</v>
      </c>
      <c r="D84" s="94">
        <f>RANK(BF84,$BF$4:$BF$147)</f>
        <v>13</v>
      </c>
      <c r="E84" s="94">
        <v>1</v>
      </c>
      <c r="F84" s="94" t="s">
        <v>75</v>
      </c>
      <c r="G84" s="94">
        <v>2200</v>
      </c>
      <c r="H84" s="94"/>
      <c r="I84" s="143">
        <f t="shared" ref="I84" si="301">H84*$E84</f>
        <v>0</v>
      </c>
      <c r="J84" s="94"/>
      <c r="K84" s="143">
        <f t="shared" ref="K84" si="302">J84*$E84</f>
        <v>0</v>
      </c>
      <c r="L84" s="94"/>
      <c r="M84" s="143">
        <f t="shared" ref="M84" si="303">L84*$E84</f>
        <v>0</v>
      </c>
      <c r="N84" s="94"/>
      <c r="O84" s="143">
        <f t="shared" ref="O84" si="304">N84*$E84</f>
        <v>0</v>
      </c>
      <c r="P84" s="94"/>
      <c r="Q84" s="143">
        <f t="shared" ref="Q84" si="305">P84*$E84</f>
        <v>0</v>
      </c>
      <c r="R84" s="94"/>
      <c r="S84" s="143">
        <f t="shared" ref="S84" si="306">R84*$E84</f>
        <v>0</v>
      </c>
      <c r="T84" s="94"/>
      <c r="U84" s="143">
        <f t="shared" ref="U84" si="307">T84*$E84</f>
        <v>0</v>
      </c>
      <c r="V84" s="94"/>
      <c r="W84" s="143">
        <f t="shared" ref="W84" si="308">V84*$E84</f>
        <v>0</v>
      </c>
      <c r="X84" s="94"/>
      <c r="Y84" s="143">
        <f t="shared" ref="Y84" si="309">X84*$E84</f>
        <v>0</v>
      </c>
      <c r="Z84" s="94"/>
      <c r="AA84" s="143">
        <f t="shared" ref="AA84" si="310">Z84*$E84</f>
        <v>0</v>
      </c>
      <c r="AB84" s="94"/>
      <c r="AC84" s="143">
        <f t="shared" ref="AC84" si="311">AB84*$E84</f>
        <v>0</v>
      </c>
      <c r="AD84" s="94"/>
      <c r="AE84" s="143">
        <f t="shared" ref="AE84" si="312">AD84*$E84</f>
        <v>0</v>
      </c>
      <c r="AF84" s="171">
        <f t="shared" ref="AF84" si="313">SUM(H84,J84,L84,N84,P84,R84,T84,V84,X84,Z84,AB84,AD84)</f>
        <v>0</v>
      </c>
      <c r="AG84" s="170">
        <f t="shared" ref="AG84" si="314">SUM(I84,K84,M84,O84,Q84,S84,U84,W84,Y84,AA84,AC84,AE84)</f>
        <v>0</v>
      </c>
      <c r="AH84" s="142"/>
      <c r="AI84" s="143">
        <f t="shared" ref="AI84" si="315">AH84*$E84</f>
        <v>0</v>
      </c>
      <c r="AJ84" s="144"/>
      <c r="AK84" s="143">
        <f t="shared" ref="AK84" si="316">AJ84*$E84</f>
        <v>0</v>
      </c>
      <c r="AL84" s="169"/>
      <c r="AM84" s="170">
        <f t="shared" ref="AM84" si="317">AL84*$E84</f>
        <v>0</v>
      </c>
      <c r="AN84" s="169"/>
      <c r="AO84" s="170">
        <f t="shared" ref="AO84" si="318">AN84*$E84</f>
        <v>0</v>
      </c>
      <c r="AP84" s="169"/>
      <c r="AQ84" s="170">
        <f t="shared" ref="AQ84" si="319">AP84*$E84</f>
        <v>0</v>
      </c>
      <c r="AR84" s="169"/>
      <c r="AS84" s="170">
        <f t="shared" ref="AS84" si="320">AR84*$E84</f>
        <v>0</v>
      </c>
      <c r="AT84" s="169">
        <v>156</v>
      </c>
      <c r="AU84" s="170">
        <f t="shared" ref="AU84" si="321">AT84*$E84</f>
        <v>156</v>
      </c>
      <c r="AV84" s="169">
        <v>132</v>
      </c>
      <c r="AW84" s="170">
        <f t="shared" ref="AW84" si="322">AV84*$E84</f>
        <v>132</v>
      </c>
      <c r="AX84" s="169">
        <v>240</v>
      </c>
      <c r="AY84" s="170">
        <f t="shared" ref="AY84" si="323">AX84*$E84</f>
        <v>240</v>
      </c>
      <c r="AZ84" s="169">
        <v>240</v>
      </c>
      <c r="BA84" s="170">
        <f t="shared" ref="BA84" si="324">AZ84*$E84</f>
        <v>240</v>
      </c>
      <c r="BB84" s="169">
        <v>240</v>
      </c>
      <c r="BC84" s="170">
        <f t="shared" ref="BC84" si="325">BB84*$E84</f>
        <v>240</v>
      </c>
      <c r="BD84" s="169">
        <v>372</v>
      </c>
      <c r="BE84" s="170">
        <f t="shared" ref="BE84" si="326">BD84*$E84</f>
        <v>372</v>
      </c>
      <c r="BF84" s="171">
        <f t="shared" ref="BF84:BG84" si="327">SUM(AH84,AJ84,AL84,AN84,AP84,AR84,AT84,AV84,AX84,AZ84,BB84,BD84)</f>
        <v>1380</v>
      </c>
      <c r="BG84" s="170">
        <f t="shared" si="327"/>
        <v>1380</v>
      </c>
      <c r="BH84" s="99">
        <v>480</v>
      </c>
      <c r="BI84" s="100">
        <f t="shared" ref="BI84" si="328">BH84*$E84</f>
        <v>480</v>
      </c>
      <c r="BJ84" s="99">
        <v>648</v>
      </c>
      <c r="BK84" s="100">
        <f t="shared" ref="BK84" si="329">BJ84*$E84</f>
        <v>648</v>
      </c>
      <c r="BL84" s="99"/>
      <c r="BM84" s="100">
        <f t="shared" ref="BM84" si="330">BL84*$E84</f>
        <v>0</v>
      </c>
      <c r="BN84" s="99"/>
      <c r="BO84" s="100">
        <f t="shared" ref="BO84" si="331">BN84*$E84</f>
        <v>0</v>
      </c>
      <c r="BP84" s="99"/>
      <c r="BQ84" s="100">
        <f t="shared" ref="BQ84" si="332">BP84*$E84</f>
        <v>0</v>
      </c>
      <c r="BR84" s="99"/>
      <c r="BS84" s="100">
        <f t="shared" ref="BS84" si="333">BR84*$E84</f>
        <v>0</v>
      </c>
      <c r="BT84" s="99"/>
      <c r="BU84" s="100">
        <f t="shared" ref="BU84" si="334">BT84*$E84</f>
        <v>0</v>
      </c>
      <c r="BV84" s="99"/>
      <c r="BW84" s="100">
        <f t="shared" ref="BW84" si="335">BV84*$E84</f>
        <v>0</v>
      </c>
      <c r="BX84" s="99"/>
      <c r="BY84" s="100">
        <f t="shared" ref="BY84" si="336">BX84*$E84</f>
        <v>0</v>
      </c>
      <c r="BZ84" s="99"/>
      <c r="CA84" s="100">
        <f t="shared" ref="CA84" si="337">BZ84*$E84</f>
        <v>0</v>
      </c>
      <c r="CB84" s="99"/>
      <c r="CC84" s="100">
        <f t="shared" ref="CC84" si="338">CB84*$E84</f>
        <v>0</v>
      </c>
      <c r="CD84" s="99"/>
      <c r="CE84" s="100">
        <f t="shared" ref="CE84" si="339">CD84*$E84</f>
        <v>0</v>
      </c>
      <c r="CF84" s="101">
        <f t="shared" ref="CF84:CG84" si="340">SUM(BH84,BJ84,BL84,BN84,BP84,BR84,BT84,BV84,BX84,BZ84,CB84,CD84)</f>
        <v>1128</v>
      </c>
      <c r="CG84" s="100">
        <f t="shared" si="340"/>
        <v>1128</v>
      </c>
    </row>
    <row r="85" spans="1:85" s="172" customFormat="1" ht="19.899999999999999" customHeight="1" x14ac:dyDescent="0.25">
      <c r="A85" s="94"/>
      <c r="B85" s="95"/>
      <c r="C85" s="95"/>
      <c r="D85" s="94"/>
      <c r="E85" s="94"/>
      <c r="F85" s="94"/>
      <c r="G85" s="94"/>
      <c r="H85" s="94"/>
      <c r="I85" s="170"/>
      <c r="J85" s="94"/>
      <c r="K85" s="170"/>
      <c r="L85" s="94"/>
      <c r="M85" s="170"/>
      <c r="N85" s="94"/>
      <c r="O85" s="170"/>
      <c r="P85" s="94"/>
      <c r="Q85" s="170"/>
      <c r="R85" s="94"/>
      <c r="S85" s="170"/>
      <c r="T85" s="94"/>
      <c r="U85" s="170"/>
      <c r="V85" s="94"/>
      <c r="W85" s="170"/>
      <c r="X85" s="94"/>
      <c r="Y85" s="170"/>
      <c r="Z85" s="94"/>
      <c r="AA85" s="170"/>
      <c r="AB85" s="94"/>
      <c r="AC85" s="170"/>
      <c r="AD85" s="94"/>
      <c r="AE85" s="170"/>
      <c r="AF85" s="171"/>
      <c r="AG85" s="170"/>
      <c r="AH85" s="169"/>
      <c r="AI85" s="170"/>
      <c r="AJ85" s="169"/>
      <c r="AK85" s="170"/>
      <c r="AL85" s="169"/>
      <c r="AM85" s="170"/>
      <c r="AN85" s="169"/>
      <c r="AO85" s="170"/>
      <c r="AP85" s="169"/>
      <c r="AQ85" s="170"/>
      <c r="AR85" s="169"/>
      <c r="AS85" s="170"/>
      <c r="AT85" s="169"/>
      <c r="AU85" s="170"/>
      <c r="AV85" s="169"/>
      <c r="AW85" s="170"/>
      <c r="AX85" s="169"/>
      <c r="AY85" s="170"/>
      <c r="AZ85" s="169"/>
      <c r="BA85" s="170"/>
      <c r="BB85" s="169"/>
      <c r="BC85" s="170"/>
      <c r="BD85" s="169"/>
      <c r="BE85" s="170"/>
      <c r="BF85" s="171"/>
      <c r="BG85" s="170"/>
      <c r="BH85" s="99"/>
      <c r="BI85" s="100"/>
      <c r="BJ85" s="99"/>
      <c r="BK85" s="100"/>
      <c r="BL85" s="99"/>
      <c r="BM85" s="100"/>
      <c r="BN85" s="99"/>
      <c r="BO85" s="100"/>
      <c r="BP85" s="99"/>
      <c r="BQ85" s="100"/>
      <c r="BR85" s="99"/>
      <c r="BS85" s="100"/>
      <c r="BT85" s="99"/>
      <c r="BU85" s="100"/>
      <c r="BV85" s="99"/>
      <c r="BW85" s="100"/>
      <c r="BX85" s="99"/>
      <c r="BY85" s="100"/>
      <c r="BZ85" s="99"/>
      <c r="CA85" s="100"/>
      <c r="CB85" s="99"/>
      <c r="CC85" s="100"/>
      <c r="CD85" s="99"/>
      <c r="CE85" s="100"/>
      <c r="CF85" s="101"/>
      <c r="CG85" s="100"/>
    </row>
    <row r="86" spans="1:85" s="172" customFormat="1" ht="19.899999999999999" customHeight="1" x14ac:dyDescent="0.25">
      <c r="A86" s="94">
        <v>69</v>
      </c>
      <c r="B86" s="95" t="s">
        <v>135</v>
      </c>
      <c r="C86" s="95" t="s">
        <v>77</v>
      </c>
      <c r="D86" s="94">
        <f>RANK(BF86,$BF$4:$BF$147)</f>
        <v>19</v>
      </c>
      <c r="E86" s="94">
        <v>1</v>
      </c>
      <c r="F86" s="94" t="s">
        <v>83</v>
      </c>
      <c r="G86" s="94"/>
      <c r="H86" s="94"/>
      <c r="I86" s="170">
        <f t="shared" si="234"/>
        <v>0</v>
      </c>
      <c r="J86" s="94"/>
      <c r="K86" s="170">
        <f t="shared" si="235"/>
        <v>0</v>
      </c>
      <c r="L86" s="94"/>
      <c r="M86" s="170">
        <f t="shared" si="236"/>
        <v>0</v>
      </c>
      <c r="N86" s="94"/>
      <c r="O86" s="170">
        <f t="shared" si="237"/>
        <v>0</v>
      </c>
      <c r="P86" s="94"/>
      <c r="Q86" s="170">
        <f t="shared" si="238"/>
        <v>0</v>
      </c>
      <c r="R86" s="94"/>
      <c r="S86" s="170">
        <f t="shared" si="239"/>
        <v>0</v>
      </c>
      <c r="T86" s="94"/>
      <c r="U86" s="170">
        <f t="shared" si="240"/>
        <v>0</v>
      </c>
      <c r="V86" s="94"/>
      <c r="W86" s="170">
        <f t="shared" si="241"/>
        <v>0</v>
      </c>
      <c r="X86" s="94"/>
      <c r="Y86" s="170">
        <f t="shared" si="242"/>
        <v>0</v>
      </c>
      <c r="Z86" s="94"/>
      <c r="AA86" s="170">
        <f t="shared" si="243"/>
        <v>0</v>
      </c>
      <c r="AB86" s="94"/>
      <c r="AC86" s="170">
        <f t="shared" si="244"/>
        <v>0</v>
      </c>
      <c r="AD86" s="94"/>
      <c r="AE86" s="170">
        <f t="shared" si="245"/>
        <v>0</v>
      </c>
      <c r="AF86" s="171">
        <f t="shared" ref="AF86:AF90" si="341">SUM(H86,J86,L86,N86,P86,R86,T86,V86,X86,Z86,AB86,AD86)</f>
        <v>0</v>
      </c>
      <c r="AG86" s="170">
        <f t="shared" ref="AG86:AG90" si="342">SUM(I86,K86,M86,O86,Q86,S86,U86,W86,Y86,AA86,AC86,AE86)</f>
        <v>0</v>
      </c>
      <c r="AH86" s="169"/>
      <c r="AI86" s="170">
        <f t="shared" si="248"/>
        <v>0</v>
      </c>
      <c r="AJ86" s="169"/>
      <c r="AK86" s="170">
        <f t="shared" si="250"/>
        <v>0</v>
      </c>
      <c r="AL86" s="169"/>
      <c r="AM86" s="170">
        <f t="shared" si="250"/>
        <v>0</v>
      </c>
      <c r="AN86" s="169"/>
      <c r="AO86" s="170">
        <f t="shared" si="251"/>
        <v>0</v>
      </c>
      <c r="AP86" s="169"/>
      <c r="AQ86" s="170">
        <f t="shared" si="252"/>
        <v>0</v>
      </c>
      <c r="AR86" s="169"/>
      <c r="AS86" s="170">
        <f t="shared" si="253"/>
        <v>0</v>
      </c>
      <c r="AT86" s="169"/>
      <c r="AU86" s="170">
        <f t="shared" si="254"/>
        <v>0</v>
      </c>
      <c r="AV86" s="169"/>
      <c r="AW86" s="170">
        <f t="shared" si="255"/>
        <v>0</v>
      </c>
      <c r="AX86" s="169"/>
      <c r="AY86" s="170">
        <f t="shared" si="256"/>
        <v>0</v>
      </c>
      <c r="AZ86" s="169"/>
      <c r="BA86" s="170">
        <f t="shared" si="257"/>
        <v>0</v>
      </c>
      <c r="BB86" s="169"/>
      <c r="BC86" s="170">
        <f t="shared" si="258"/>
        <v>0</v>
      </c>
      <c r="BD86" s="169"/>
      <c r="BE86" s="170">
        <f t="shared" si="259"/>
        <v>0</v>
      </c>
      <c r="BF86" s="171">
        <f t="shared" si="85"/>
        <v>0</v>
      </c>
      <c r="BG86" s="170">
        <f t="shared" si="85"/>
        <v>0</v>
      </c>
      <c r="BH86" s="99"/>
      <c r="BI86" s="100">
        <f t="shared" ref="BI86:BI90" si="343">BH86*$E86</f>
        <v>0</v>
      </c>
      <c r="BJ86" s="99"/>
      <c r="BK86" s="100">
        <f t="shared" ref="BK86:BK90" si="344">BJ86*$E86</f>
        <v>0</v>
      </c>
      <c r="BL86" s="99"/>
      <c r="BM86" s="100">
        <f t="shared" ref="BM86:BM90" si="345">BL86*$E86</f>
        <v>0</v>
      </c>
      <c r="BN86" s="99"/>
      <c r="BO86" s="100">
        <f t="shared" ref="BO86:BO90" si="346">BN86*$E86</f>
        <v>0</v>
      </c>
      <c r="BP86" s="99"/>
      <c r="BQ86" s="100">
        <f t="shared" ref="BQ86:BQ90" si="347">BP86*$E86</f>
        <v>0</v>
      </c>
      <c r="BR86" s="99"/>
      <c r="BS86" s="100">
        <f t="shared" ref="BS86:BS90" si="348">BR86*$E86</f>
        <v>0</v>
      </c>
      <c r="BT86" s="99"/>
      <c r="BU86" s="100">
        <f t="shared" ref="BU86:BU90" si="349">BT86*$E86</f>
        <v>0</v>
      </c>
      <c r="BV86" s="99"/>
      <c r="BW86" s="100">
        <f t="shared" ref="BW86:BW90" si="350">BV86*$E86</f>
        <v>0</v>
      </c>
      <c r="BX86" s="99"/>
      <c r="BY86" s="100">
        <f t="shared" ref="BY86:BY90" si="351">BX86*$E86</f>
        <v>0</v>
      </c>
      <c r="BZ86" s="99"/>
      <c r="CA86" s="100">
        <f t="shared" ref="CA86:CA90" si="352">BZ86*$E86</f>
        <v>0</v>
      </c>
      <c r="CB86" s="99"/>
      <c r="CC86" s="100">
        <f t="shared" ref="CC86:CC90" si="353">CB86*$E86</f>
        <v>0</v>
      </c>
      <c r="CD86" s="99"/>
      <c r="CE86" s="100">
        <f t="shared" ref="CE86:CE90" si="354">CD86*$E86</f>
        <v>0</v>
      </c>
      <c r="CF86" s="101">
        <f t="shared" ref="CF86:CG90" si="355">SUM(BH86,BJ86,BL86,BN86,BP86,BR86,BT86,BV86,BX86,BZ86,CB86,CD86)</f>
        <v>0</v>
      </c>
      <c r="CG86" s="100">
        <f t="shared" si="355"/>
        <v>0</v>
      </c>
    </row>
    <row r="87" spans="1:85" s="172" customFormat="1" ht="19.899999999999999" customHeight="1" x14ac:dyDescent="0.25">
      <c r="A87" s="94">
        <v>70</v>
      </c>
      <c r="B87" s="95" t="s">
        <v>136</v>
      </c>
      <c r="C87" s="95" t="s">
        <v>77</v>
      </c>
      <c r="D87" s="94">
        <f>RANK(BF87,$BF$4:$BF$147)</f>
        <v>19</v>
      </c>
      <c r="E87" s="94">
        <v>1</v>
      </c>
      <c r="F87" s="94" t="s">
        <v>83</v>
      </c>
      <c r="G87" s="94"/>
      <c r="H87" s="94"/>
      <c r="I87" s="170">
        <f t="shared" si="234"/>
        <v>0</v>
      </c>
      <c r="J87" s="94"/>
      <c r="K87" s="170">
        <f t="shared" si="235"/>
        <v>0</v>
      </c>
      <c r="L87" s="94"/>
      <c r="M87" s="170">
        <f t="shared" si="236"/>
        <v>0</v>
      </c>
      <c r="N87" s="94"/>
      <c r="O87" s="170">
        <f t="shared" si="237"/>
        <v>0</v>
      </c>
      <c r="P87" s="94"/>
      <c r="Q87" s="170">
        <f t="shared" si="238"/>
        <v>0</v>
      </c>
      <c r="R87" s="94"/>
      <c r="S87" s="170">
        <f t="shared" si="239"/>
        <v>0</v>
      </c>
      <c r="T87" s="94"/>
      <c r="U87" s="170">
        <f t="shared" si="240"/>
        <v>0</v>
      </c>
      <c r="V87" s="94"/>
      <c r="W87" s="170">
        <f t="shared" si="241"/>
        <v>0</v>
      </c>
      <c r="X87" s="94"/>
      <c r="Y87" s="170">
        <f t="shared" si="242"/>
        <v>0</v>
      </c>
      <c r="Z87" s="94"/>
      <c r="AA87" s="170">
        <f t="shared" si="243"/>
        <v>0</v>
      </c>
      <c r="AB87" s="94"/>
      <c r="AC87" s="170">
        <f t="shared" si="244"/>
        <v>0</v>
      </c>
      <c r="AD87" s="94"/>
      <c r="AE87" s="170">
        <f t="shared" si="245"/>
        <v>0</v>
      </c>
      <c r="AF87" s="171">
        <f t="shared" si="341"/>
        <v>0</v>
      </c>
      <c r="AG87" s="170">
        <f t="shared" si="342"/>
        <v>0</v>
      </c>
      <c r="AH87" s="169"/>
      <c r="AI87" s="170">
        <f t="shared" si="248"/>
        <v>0</v>
      </c>
      <c r="AJ87" s="169"/>
      <c r="AK87" s="170">
        <f t="shared" si="250"/>
        <v>0</v>
      </c>
      <c r="AL87" s="169"/>
      <c r="AM87" s="170">
        <f t="shared" si="250"/>
        <v>0</v>
      </c>
      <c r="AN87" s="169"/>
      <c r="AO87" s="170">
        <f t="shared" si="251"/>
        <v>0</v>
      </c>
      <c r="AP87" s="169"/>
      <c r="AQ87" s="170">
        <f t="shared" si="252"/>
        <v>0</v>
      </c>
      <c r="AR87" s="169"/>
      <c r="AS87" s="170">
        <f t="shared" si="253"/>
        <v>0</v>
      </c>
      <c r="AT87" s="169"/>
      <c r="AU87" s="170">
        <f t="shared" si="254"/>
        <v>0</v>
      </c>
      <c r="AV87" s="169"/>
      <c r="AW87" s="170">
        <f t="shared" si="255"/>
        <v>0</v>
      </c>
      <c r="AX87" s="169"/>
      <c r="AY87" s="170">
        <f t="shared" si="256"/>
        <v>0</v>
      </c>
      <c r="AZ87" s="169"/>
      <c r="BA87" s="170">
        <f t="shared" si="257"/>
        <v>0</v>
      </c>
      <c r="BB87" s="169"/>
      <c r="BC87" s="170">
        <f t="shared" si="258"/>
        <v>0</v>
      </c>
      <c r="BD87" s="169"/>
      <c r="BE87" s="170">
        <f t="shared" si="259"/>
        <v>0</v>
      </c>
      <c r="BF87" s="171">
        <f t="shared" si="85"/>
        <v>0</v>
      </c>
      <c r="BG87" s="170">
        <f t="shared" si="85"/>
        <v>0</v>
      </c>
      <c r="BH87" s="99"/>
      <c r="BI87" s="100">
        <f t="shared" si="343"/>
        <v>0</v>
      </c>
      <c r="BJ87" s="99"/>
      <c r="BK87" s="100">
        <f t="shared" si="344"/>
        <v>0</v>
      </c>
      <c r="BL87" s="99"/>
      <c r="BM87" s="100">
        <f t="shared" si="345"/>
        <v>0</v>
      </c>
      <c r="BN87" s="99"/>
      <c r="BO87" s="100">
        <f t="shared" si="346"/>
        <v>0</v>
      </c>
      <c r="BP87" s="99"/>
      <c r="BQ87" s="100">
        <f t="shared" si="347"/>
        <v>0</v>
      </c>
      <c r="BR87" s="99"/>
      <c r="BS87" s="100">
        <f t="shared" si="348"/>
        <v>0</v>
      </c>
      <c r="BT87" s="99"/>
      <c r="BU87" s="100">
        <f t="shared" si="349"/>
        <v>0</v>
      </c>
      <c r="BV87" s="99"/>
      <c r="BW87" s="100">
        <f t="shared" si="350"/>
        <v>0</v>
      </c>
      <c r="BX87" s="99"/>
      <c r="BY87" s="100">
        <f t="shared" si="351"/>
        <v>0</v>
      </c>
      <c r="BZ87" s="99"/>
      <c r="CA87" s="100">
        <f t="shared" si="352"/>
        <v>0</v>
      </c>
      <c r="CB87" s="99"/>
      <c r="CC87" s="100">
        <f t="shared" si="353"/>
        <v>0</v>
      </c>
      <c r="CD87" s="99"/>
      <c r="CE87" s="100">
        <f t="shared" si="354"/>
        <v>0</v>
      </c>
      <c r="CF87" s="101">
        <f t="shared" si="355"/>
        <v>0</v>
      </c>
      <c r="CG87" s="100">
        <f t="shared" si="355"/>
        <v>0</v>
      </c>
    </row>
    <row r="88" spans="1:85" s="172" customFormat="1" ht="19.899999999999999" customHeight="1" x14ac:dyDescent="0.25">
      <c r="A88" s="94">
        <v>71</v>
      </c>
      <c r="B88" s="95" t="s">
        <v>137</v>
      </c>
      <c r="C88" s="95" t="s">
        <v>77</v>
      </c>
      <c r="D88" s="94">
        <f>RANK(BF88,$BF$4:$BF$147)</f>
        <v>19</v>
      </c>
      <c r="E88" s="94">
        <v>1</v>
      </c>
      <c r="F88" s="94" t="s">
        <v>75</v>
      </c>
      <c r="G88" s="94"/>
      <c r="H88" s="94"/>
      <c r="I88" s="170">
        <f t="shared" si="234"/>
        <v>0</v>
      </c>
      <c r="J88" s="94"/>
      <c r="K88" s="170">
        <f t="shared" si="235"/>
        <v>0</v>
      </c>
      <c r="L88" s="94"/>
      <c r="M88" s="170">
        <f t="shared" si="236"/>
        <v>0</v>
      </c>
      <c r="N88" s="94"/>
      <c r="O88" s="170">
        <f t="shared" si="237"/>
        <v>0</v>
      </c>
      <c r="P88" s="94"/>
      <c r="Q88" s="170">
        <f t="shared" si="238"/>
        <v>0</v>
      </c>
      <c r="R88" s="94"/>
      <c r="S88" s="170">
        <f t="shared" si="239"/>
        <v>0</v>
      </c>
      <c r="T88" s="94"/>
      <c r="U88" s="170">
        <f t="shared" si="240"/>
        <v>0</v>
      </c>
      <c r="V88" s="94"/>
      <c r="W88" s="170">
        <f t="shared" si="241"/>
        <v>0</v>
      </c>
      <c r="X88" s="94"/>
      <c r="Y88" s="170">
        <f t="shared" si="242"/>
        <v>0</v>
      </c>
      <c r="Z88" s="94"/>
      <c r="AA88" s="170">
        <f t="shared" si="243"/>
        <v>0</v>
      </c>
      <c r="AB88" s="94"/>
      <c r="AC88" s="170">
        <f t="shared" si="244"/>
        <v>0</v>
      </c>
      <c r="AD88" s="94"/>
      <c r="AE88" s="170">
        <f t="shared" si="245"/>
        <v>0</v>
      </c>
      <c r="AF88" s="171">
        <f t="shared" si="341"/>
        <v>0</v>
      </c>
      <c r="AG88" s="170">
        <f t="shared" si="342"/>
        <v>0</v>
      </c>
      <c r="AH88" s="169"/>
      <c r="AI88" s="170">
        <f t="shared" si="248"/>
        <v>0</v>
      </c>
      <c r="AJ88" s="169"/>
      <c r="AK88" s="170">
        <f t="shared" si="250"/>
        <v>0</v>
      </c>
      <c r="AL88" s="169"/>
      <c r="AM88" s="170">
        <f t="shared" si="250"/>
        <v>0</v>
      </c>
      <c r="AN88" s="169"/>
      <c r="AO88" s="170">
        <f t="shared" si="251"/>
        <v>0</v>
      </c>
      <c r="AP88" s="169"/>
      <c r="AQ88" s="170">
        <f t="shared" si="252"/>
        <v>0</v>
      </c>
      <c r="AR88" s="169"/>
      <c r="AS88" s="170">
        <f t="shared" si="253"/>
        <v>0</v>
      </c>
      <c r="AT88" s="169"/>
      <c r="AU88" s="170">
        <f t="shared" si="254"/>
        <v>0</v>
      </c>
      <c r="AV88" s="169"/>
      <c r="AW88" s="170">
        <f t="shared" si="255"/>
        <v>0</v>
      </c>
      <c r="AX88" s="169"/>
      <c r="AY88" s="170">
        <f t="shared" si="256"/>
        <v>0</v>
      </c>
      <c r="AZ88" s="169"/>
      <c r="BA88" s="170">
        <f t="shared" si="257"/>
        <v>0</v>
      </c>
      <c r="BB88" s="169"/>
      <c r="BC88" s="170">
        <f t="shared" si="258"/>
        <v>0</v>
      </c>
      <c r="BD88" s="169"/>
      <c r="BE88" s="170">
        <f t="shared" si="259"/>
        <v>0</v>
      </c>
      <c r="BF88" s="171">
        <f t="shared" si="85"/>
        <v>0</v>
      </c>
      <c r="BG88" s="170">
        <f t="shared" si="85"/>
        <v>0</v>
      </c>
      <c r="BH88" s="99"/>
      <c r="BI88" s="100">
        <f t="shared" si="343"/>
        <v>0</v>
      </c>
      <c r="BJ88" s="99"/>
      <c r="BK88" s="100">
        <f t="shared" si="344"/>
        <v>0</v>
      </c>
      <c r="BL88" s="99"/>
      <c r="BM88" s="100">
        <f t="shared" si="345"/>
        <v>0</v>
      </c>
      <c r="BN88" s="99"/>
      <c r="BO88" s="100">
        <f t="shared" si="346"/>
        <v>0</v>
      </c>
      <c r="BP88" s="99"/>
      <c r="BQ88" s="100">
        <f t="shared" si="347"/>
        <v>0</v>
      </c>
      <c r="BR88" s="99"/>
      <c r="BS88" s="100">
        <f t="shared" si="348"/>
        <v>0</v>
      </c>
      <c r="BT88" s="99"/>
      <c r="BU88" s="100">
        <f t="shared" si="349"/>
        <v>0</v>
      </c>
      <c r="BV88" s="99"/>
      <c r="BW88" s="100">
        <f t="shared" si="350"/>
        <v>0</v>
      </c>
      <c r="BX88" s="99"/>
      <c r="BY88" s="100">
        <f t="shared" si="351"/>
        <v>0</v>
      </c>
      <c r="BZ88" s="99"/>
      <c r="CA88" s="100">
        <f t="shared" si="352"/>
        <v>0</v>
      </c>
      <c r="CB88" s="99"/>
      <c r="CC88" s="100">
        <f t="shared" si="353"/>
        <v>0</v>
      </c>
      <c r="CD88" s="99"/>
      <c r="CE88" s="100">
        <f t="shared" si="354"/>
        <v>0</v>
      </c>
      <c r="CF88" s="101">
        <f t="shared" si="355"/>
        <v>0</v>
      </c>
      <c r="CG88" s="100">
        <f t="shared" si="355"/>
        <v>0</v>
      </c>
    </row>
    <row r="89" spans="1:85" s="172" customFormat="1" ht="19.899999999999999" customHeight="1" x14ac:dyDescent="0.25">
      <c r="A89" s="94">
        <v>72</v>
      </c>
      <c r="B89" s="95" t="s">
        <v>138</v>
      </c>
      <c r="C89" s="95" t="s">
        <v>77</v>
      </c>
      <c r="D89" s="94">
        <f>RANK(BF89,$BF$4:$BF$147)</f>
        <v>19</v>
      </c>
      <c r="E89" s="94">
        <v>0.6</v>
      </c>
      <c r="F89" s="94" t="s">
        <v>83</v>
      </c>
      <c r="G89" s="94"/>
      <c r="H89" s="94"/>
      <c r="I89" s="170">
        <f t="shared" si="234"/>
        <v>0</v>
      </c>
      <c r="J89" s="94"/>
      <c r="K89" s="170">
        <f t="shared" si="235"/>
        <v>0</v>
      </c>
      <c r="L89" s="94"/>
      <c r="M89" s="170">
        <f t="shared" si="236"/>
        <v>0</v>
      </c>
      <c r="N89" s="94"/>
      <c r="O89" s="170">
        <f t="shared" si="237"/>
        <v>0</v>
      </c>
      <c r="P89" s="94"/>
      <c r="Q89" s="170">
        <f t="shared" si="238"/>
        <v>0</v>
      </c>
      <c r="R89" s="94"/>
      <c r="S89" s="170">
        <f t="shared" si="239"/>
        <v>0</v>
      </c>
      <c r="T89" s="94"/>
      <c r="U89" s="170">
        <f t="shared" si="240"/>
        <v>0</v>
      </c>
      <c r="V89" s="94"/>
      <c r="W89" s="170">
        <f t="shared" si="241"/>
        <v>0</v>
      </c>
      <c r="X89" s="94"/>
      <c r="Y89" s="170">
        <f t="shared" si="242"/>
        <v>0</v>
      </c>
      <c r="Z89" s="94"/>
      <c r="AA89" s="170">
        <f t="shared" si="243"/>
        <v>0</v>
      </c>
      <c r="AB89" s="94"/>
      <c r="AC89" s="170">
        <f t="shared" si="244"/>
        <v>0</v>
      </c>
      <c r="AD89" s="94"/>
      <c r="AE89" s="170">
        <f t="shared" si="245"/>
        <v>0</v>
      </c>
      <c r="AF89" s="171">
        <f t="shared" si="341"/>
        <v>0</v>
      </c>
      <c r="AG89" s="170">
        <f t="shared" si="342"/>
        <v>0</v>
      </c>
      <c r="AH89" s="169"/>
      <c r="AI89" s="170">
        <f t="shared" si="248"/>
        <v>0</v>
      </c>
      <c r="AJ89" s="169"/>
      <c r="AK89" s="170">
        <f t="shared" si="250"/>
        <v>0</v>
      </c>
      <c r="AL89" s="169"/>
      <c r="AM89" s="170">
        <f t="shared" si="250"/>
        <v>0</v>
      </c>
      <c r="AN89" s="169"/>
      <c r="AO89" s="170">
        <f t="shared" si="251"/>
        <v>0</v>
      </c>
      <c r="AP89" s="169"/>
      <c r="AQ89" s="170">
        <f t="shared" si="252"/>
        <v>0</v>
      </c>
      <c r="AR89" s="169"/>
      <c r="AS89" s="170">
        <f t="shared" si="253"/>
        <v>0</v>
      </c>
      <c r="AT89" s="169"/>
      <c r="AU89" s="170">
        <f t="shared" si="254"/>
        <v>0</v>
      </c>
      <c r="AV89" s="169"/>
      <c r="AW89" s="170">
        <f t="shared" si="255"/>
        <v>0</v>
      </c>
      <c r="AX89" s="169"/>
      <c r="AY89" s="170">
        <f t="shared" si="256"/>
        <v>0</v>
      </c>
      <c r="AZ89" s="169"/>
      <c r="BA89" s="170">
        <f t="shared" si="257"/>
        <v>0</v>
      </c>
      <c r="BB89" s="169"/>
      <c r="BC89" s="170">
        <f t="shared" si="258"/>
        <v>0</v>
      </c>
      <c r="BD89" s="169"/>
      <c r="BE89" s="170">
        <f t="shared" si="259"/>
        <v>0</v>
      </c>
      <c r="BF89" s="171">
        <f t="shared" si="85"/>
        <v>0</v>
      </c>
      <c r="BG89" s="170">
        <f t="shared" si="85"/>
        <v>0</v>
      </c>
      <c r="BH89" s="99"/>
      <c r="BI89" s="100">
        <f t="shared" si="343"/>
        <v>0</v>
      </c>
      <c r="BJ89" s="99"/>
      <c r="BK89" s="100">
        <f t="shared" si="344"/>
        <v>0</v>
      </c>
      <c r="BL89" s="99"/>
      <c r="BM89" s="100">
        <f t="shared" si="345"/>
        <v>0</v>
      </c>
      <c r="BN89" s="99"/>
      <c r="BO89" s="100">
        <f t="shared" si="346"/>
        <v>0</v>
      </c>
      <c r="BP89" s="99"/>
      <c r="BQ89" s="100">
        <f t="shared" si="347"/>
        <v>0</v>
      </c>
      <c r="BR89" s="99"/>
      <c r="BS89" s="100">
        <f t="shared" si="348"/>
        <v>0</v>
      </c>
      <c r="BT89" s="99"/>
      <c r="BU89" s="100">
        <f t="shared" si="349"/>
        <v>0</v>
      </c>
      <c r="BV89" s="99"/>
      <c r="BW89" s="100">
        <f t="shared" si="350"/>
        <v>0</v>
      </c>
      <c r="BX89" s="99"/>
      <c r="BY89" s="100">
        <f t="shared" si="351"/>
        <v>0</v>
      </c>
      <c r="BZ89" s="99"/>
      <c r="CA89" s="100">
        <f t="shared" si="352"/>
        <v>0</v>
      </c>
      <c r="CB89" s="99"/>
      <c r="CC89" s="100">
        <f t="shared" si="353"/>
        <v>0</v>
      </c>
      <c r="CD89" s="99"/>
      <c r="CE89" s="100">
        <f t="shared" si="354"/>
        <v>0</v>
      </c>
      <c r="CF89" s="101">
        <f t="shared" si="355"/>
        <v>0</v>
      </c>
      <c r="CG89" s="100">
        <f t="shared" si="355"/>
        <v>0</v>
      </c>
    </row>
    <row r="90" spans="1:85" s="172" customFormat="1" ht="19.899999999999999" customHeight="1" x14ac:dyDescent="0.25">
      <c r="A90" s="94">
        <v>73</v>
      </c>
      <c r="B90" s="95" t="s">
        <v>139</v>
      </c>
      <c r="C90" s="95" t="s">
        <v>74</v>
      </c>
      <c r="D90" s="94">
        <f>RANK(BF90,$BF$4:$BF$147)</f>
        <v>19</v>
      </c>
      <c r="E90" s="94">
        <v>0.64</v>
      </c>
      <c r="F90" s="94" t="s">
        <v>85</v>
      </c>
      <c r="G90" s="94"/>
      <c r="H90" s="94"/>
      <c r="I90" s="170">
        <f t="shared" si="234"/>
        <v>0</v>
      </c>
      <c r="J90" s="94"/>
      <c r="K90" s="170">
        <f t="shared" si="235"/>
        <v>0</v>
      </c>
      <c r="L90" s="94"/>
      <c r="M90" s="170">
        <f t="shared" si="236"/>
        <v>0</v>
      </c>
      <c r="N90" s="94"/>
      <c r="O90" s="170">
        <f t="shared" si="237"/>
        <v>0</v>
      </c>
      <c r="P90" s="94"/>
      <c r="Q90" s="170">
        <f t="shared" si="238"/>
        <v>0</v>
      </c>
      <c r="R90" s="94"/>
      <c r="S90" s="170">
        <f t="shared" si="239"/>
        <v>0</v>
      </c>
      <c r="T90" s="94"/>
      <c r="U90" s="170">
        <f t="shared" si="240"/>
        <v>0</v>
      </c>
      <c r="V90" s="94"/>
      <c r="W90" s="170">
        <f t="shared" si="241"/>
        <v>0</v>
      </c>
      <c r="X90" s="94"/>
      <c r="Y90" s="170">
        <f t="shared" si="242"/>
        <v>0</v>
      </c>
      <c r="Z90" s="94"/>
      <c r="AA90" s="170">
        <f t="shared" si="243"/>
        <v>0</v>
      </c>
      <c r="AB90" s="94"/>
      <c r="AC90" s="170">
        <f t="shared" si="244"/>
        <v>0</v>
      </c>
      <c r="AD90" s="94"/>
      <c r="AE90" s="170">
        <f t="shared" si="245"/>
        <v>0</v>
      </c>
      <c r="AF90" s="171">
        <f t="shared" si="341"/>
        <v>0</v>
      </c>
      <c r="AG90" s="170">
        <f t="shared" si="342"/>
        <v>0</v>
      </c>
      <c r="AH90" s="169"/>
      <c r="AI90" s="170">
        <f t="shared" si="248"/>
        <v>0</v>
      </c>
      <c r="AJ90" s="169"/>
      <c r="AK90" s="170">
        <f t="shared" si="250"/>
        <v>0</v>
      </c>
      <c r="AL90" s="169"/>
      <c r="AM90" s="170">
        <f t="shared" si="250"/>
        <v>0</v>
      </c>
      <c r="AN90" s="169"/>
      <c r="AO90" s="170">
        <f t="shared" si="251"/>
        <v>0</v>
      </c>
      <c r="AP90" s="169"/>
      <c r="AQ90" s="170">
        <f t="shared" si="252"/>
        <v>0</v>
      </c>
      <c r="AR90" s="169"/>
      <c r="AS90" s="170">
        <f t="shared" si="253"/>
        <v>0</v>
      </c>
      <c r="AT90" s="169"/>
      <c r="AU90" s="170">
        <f t="shared" si="254"/>
        <v>0</v>
      </c>
      <c r="AV90" s="169"/>
      <c r="AW90" s="170">
        <f t="shared" si="255"/>
        <v>0</v>
      </c>
      <c r="AX90" s="169"/>
      <c r="AY90" s="170">
        <f t="shared" si="256"/>
        <v>0</v>
      </c>
      <c r="AZ90" s="169"/>
      <c r="BA90" s="170">
        <f t="shared" si="257"/>
        <v>0</v>
      </c>
      <c r="BB90" s="169"/>
      <c r="BC90" s="170">
        <f t="shared" si="258"/>
        <v>0</v>
      </c>
      <c r="BD90" s="169"/>
      <c r="BE90" s="170">
        <f t="shared" si="259"/>
        <v>0</v>
      </c>
      <c r="BF90" s="171">
        <f t="shared" si="85"/>
        <v>0</v>
      </c>
      <c r="BG90" s="170">
        <f t="shared" si="85"/>
        <v>0</v>
      </c>
      <c r="BH90" s="99"/>
      <c r="BI90" s="100">
        <f t="shared" si="343"/>
        <v>0</v>
      </c>
      <c r="BJ90" s="99"/>
      <c r="BK90" s="100">
        <f t="shared" si="344"/>
        <v>0</v>
      </c>
      <c r="BL90" s="99"/>
      <c r="BM90" s="100">
        <f t="shared" si="345"/>
        <v>0</v>
      </c>
      <c r="BN90" s="99"/>
      <c r="BO90" s="100">
        <f t="shared" si="346"/>
        <v>0</v>
      </c>
      <c r="BP90" s="99"/>
      <c r="BQ90" s="100">
        <f t="shared" si="347"/>
        <v>0</v>
      </c>
      <c r="BR90" s="99"/>
      <c r="BS90" s="100">
        <f t="shared" si="348"/>
        <v>0</v>
      </c>
      <c r="BT90" s="99"/>
      <c r="BU90" s="100">
        <f t="shared" si="349"/>
        <v>0</v>
      </c>
      <c r="BV90" s="99"/>
      <c r="BW90" s="100">
        <f t="shared" si="350"/>
        <v>0</v>
      </c>
      <c r="BX90" s="99"/>
      <c r="BY90" s="100">
        <f t="shared" si="351"/>
        <v>0</v>
      </c>
      <c r="BZ90" s="99"/>
      <c r="CA90" s="100">
        <f t="shared" si="352"/>
        <v>0</v>
      </c>
      <c r="CB90" s="99"/>
      <c r="CC90" s="100">
        <f t="shared" si="353"/>
        <v>0</v>
      </c>
      <c r="CD90" s="99"/>
      <c r="CE90" s="100">
        <f t="shared" si="354"/>
        <v>0</v>
      </c>
      <c r="CF90" s="101">
        <f t="shared" si="355"/>
        <v>0</v>
      </c>
      <c r="CG90" s="100">
        <f t="shared" si="355"/>
        <v>0</v>
      </c>
    </row>
    <row r="91" spans="1:85" s="172" customFormat="1" ht="19.899999999999999" customHeight="1" x14ac:dyDescent="0.25">
      <c r="A91" s="94"/>
      <c r="B91" s="95"/>
      <c r="C91" s="95"/>
      <c r="D91" s="94"/>
      <c r="E91" s="94"/>
      <c r="F91" s="94"/>
      <c r="G91" s="94"/>
      <c r="H91" s="94"/>
      <c r="I91" s="170"/>
      <c r="J91" s="94"/>
      <c r="K91" s="170"/>
      <c r="L91" s="94"/>
      <c r="M91" s="170"/>
      <c r="N91" s="94"/>
      <c r="O91" s="170"/>
      <c r="P91" s="94"/>
      <c r="Q91" s="170"/>
      <c r="R91" s="94"/>
      <c r="S91" s="170"/>
      <c r="T91" s="94"/>
      <c r="U91" s="170"/>
      <c r="V91" s="94"/>
      <c r="W91" s="170"/>
      <c r="X91" s="94"/>
      <c r="Y91" s="170"/>
      <c r="Z91" s="94"/>
      <c r="AA91" s="170"/>
      <c r="AB91" s="94"/>
      <c r="AC91" s="170"/>
      <c r="AD91" s="94"/>
      <c r="AE91" s="170"/>
      <c r="AF91" s="171"/>
      <c r="AG91" s="170"/>
      <c r="AH91" s="169"/>
      <c r="AI91" s="170"/>
      <c r="AJ91" s="169"/>
      <c r="AK91" s="170"/>
      <c r="AL91" s="169"/>
      <c r="AM91" s="170"/>
      <c r="AN91" s="169"/>
      <c r="AO91" s="170"/>
      <c r="AP91" s="169"/>
      <c r="AQ91" s="170"/>
      <c r="AR91" s="169"/>
      <c r="AS91" s="170"/>
      <c r="AT91" s="169"/>
      <c r="AU91" s="170"/>
      <c r="AV91" s="169"/>
      <c r="AW91" s="170"/>
      <c r="AX91" s="169"/>
      <c r="AY91" s="170"/>
      <c r="AZ91" s="169"/>
      <c r="BA91" s="170"/>
      <c r="BB91" s="169"/>
      <c r="BC91" s="170"/>
      <c r="BD91" s="169"/>
      <c r="BE91" s="170"/>
      <c r="BF91" s="171"/>
      <c r="BG91" s="170"/>
      <c r="BH91" s="99"/>
      <c r="BI91" s="100"/>
      <c r="BJ91" s="99"/>
      <c r="BK91" s="100"/>
      <c r="BL91" s="99"/>
      <c r="BM91" s="100"/>
      <c r="BN91" s="99"/>
      <c r="BO91" s="100"/>
      <c r="BP91" s="99"/>
      <c r="BQ91" s="100"/>
      <c r="BR91" s="99"/>
      <c r="BS91" s="100"/>
      <c r="BT91" s="99"/>
      <c r="BU91" s="100"/>
      <c r="BV91" s="99"/>
      <c r="BW91" s="100"/>
      <c r="BX91" s="99"/>
      <c r="BY91" s="100"/>
      <c r="BZ91" s="99"/>
      <c r="CA91" s="100"/>
      <c r="CB91" s="99"/>
      <c r="CC91" s="100"/>
      <c r="CD91" s="99"/>
      <c r="CE91" s="100"/>
      <c r="CF91" s="101"/>
      <c r="CG91" s="100"/>
    </row>
    <row r="92" spans="1:85" s="172" customFormat="1" ht="19.899999999999999" customHeight="1" x14ac:dyDescent="0.25">
      <c r="A92" s="94">
        <v>74</v>
      </c>
      <c r="B92" s="95" t="s">
        <v>140</v>
      </c>
      <c r="C92" s="95" t="s">
        <v>77</v>
      </c>
      <c r="D92" s="94">
        <f>RANK(BF92,$BF$4:$BF$147)</f>
        <v>19</v>
      </c>
      <c r="E92" s="94">
        <v>1</v>
      </c>
      <c r="F92" s="94" t="s">
        <v>83</v>
      </c>
      <c r="G92" s="94"/>
      <c r="H92" s="94"/>
      <c r="I92" s="170">
        <f t="shared" si="234"/>
        <v>0</v>
      </c>
      <c r="J92" s="94"/>
      <c r="K92" s="170">
        <f t="shared" si="235"/>
        <v>0</v>
      </c>
      <c r="L92" s="94"/>
      <c r="M92" s="170">
        <f t="shared" si="236"/>
        <v>0</v>
      </c>
      <c r="N92" s="94"/>
      <c r="O92" s="170">
        <f t="shared" si="237"/>
        <v>0</v>
      </c>
      <c r="P92" s="94"/>
      <c r="Q92" s="170">
        <f t="shared" si="238"/>
        <v>0</v>
      </c>
      <c r="R92" s="94"/>
      <c r="S92" s="170">
        <f t="shared" si="239"/>
        <v>0</v>
      </c>
      <c r="T92" s="94"/>
      <c r="U92" s="170">
        <f t="shared" si="240"/>
        <v>0</v>
      </c>
      <c r="V92" s="94"/>
      <c r="W92" s="170">
        <f t="shared" si="241"/>
        <v>0</v>
      </c>
      <c r="X92" s="94"/>
      <c r="Y92" s="170">
        <f t="shared" si="242"/>
        <v>0</v>
      </c>
      <c r="Z92" s="94"/>
      <c r="AA92" s="170">
        <f t="shared" si="243"/>
        <v>0</v>
      </c>
      <c r="AB92" s="94"/>
      <c r="AC92" s="170">
        <f t="shared" si="244"/>
        <v>0</v>
      </c>
      <c r="AD92" s="94"/>
      <c r="AE92" s="170">
        <f t="shared" si="245"/>
        <v>0</v>
      </c>
      <c r="AF92" s="171">
        <f t="shared" ref="AF92:AF95" si="356">SUM(H92,J92,L92,N92,P92,R92,T92,V92,X92,Z92,AB92,AD92)</f>
        <v>0</v>
      </c>
      <c r="AG92" s="170">
        <f t="shared" ref="AG92:AG95" si="357">SUM(I92,K92,M92,O92,Q92,S92,U92,W92,Y92,AA92,AC92,AE92)</f>
        <v>0</v>
      </c>
      <c r="AH92" s="169"/>
      <c r="AI92" s="170">
        <f t="shared" si="248"/>
        <v>0</v>
      </c>
      <c r="AJ92" s="169"/>
      <c r="AK92" s="170">
        <f t="shared" si="250"/>
        <v>0</v>
      </c>
      <c r="AL92" s="169"/>
      <c r="AM92" s="170">
        <f t="shared" si="250"/>
        <v>0</v>
      </c>
      <c r="AN92" s="169"/>
      <c r="AO92" s="170">
        <f t="shared" si="251"/>
        <v>0</v>
      </c>
      <c r="AP92" s="169"/>
      <c r="AQ92" s="170">
        <f t="shared" si="252"/>
        <v>0</v>
      </c>
      <c r="AR92" s="169"/>
      <c r="AS92" s="170">
        <f t="shared" si="253"/>
        <v>0</v>
      </c>
      <c r="AT92" s="169"/>
      <c r="AU92" s="170">
        <f t="shared" si="254"/>
        <v>0</v>
      </c>
      <c r="AV92" s="169"/>
      <c r="AW92" s="170">
        <f t="shared" si="255"/>
        <v>0</v>
      </c>
      <c r="AX92" s="169"/>
      <c r="AY92" s="170">
        <f t="shared" si="256"/>
        <v>0</v>
      </c>
      <c r="AZ92" s="169"/>
      <c r="BA92" s="170">
        <f t="shared" si="257"/>
        <v>0</v>
      </c>
      <c r="BB92" s="169"/>
      <c r="BC92" s="170">
        <f t="shared" si="258"/>
        <v>0</v>
      </c>
      <c r="BD92" s="169"/>
      <c r="BE92" s="170">
        <f t="shared" si="259"/>
        <v>0</v>
      </c>
      <c r="BF92" s="171">
        <f t="shared" ref="BF92:BG139" si="358">SUM(AH92,AJ92,AL92,AN92,AP92,AR92,AT92,AV92,AX92,AZ92,BB92,BD92)</f>
        <v>0</v>
      </c>
      <c r="BG92" s="170">
        <f t="shared" si="358"/>
        <v>0</v>
      </c>
      <c r="BH92" s="99"/>
      <c r="BI92" s="100">
        <f t="shared" ref="BI92:BI95" si="359">BH92*$E92</f>
        <v>0</v>
      </c>
      <c r="BJ92" s="99"/>
      <c r="BK92" s="100">
        <f t="shared" ref="BK92:BK95" si="360">BJ92*$E92</f>
        <v>0</v>
      </c>
      <c r="BL92" s="99"/>
      <c r="BM92" s="100">
        <f t="shared" ref="BM92:BM95" si="361">BL92*$E92</f>
        <v>0</v>
      </c>
      <c r="BN92" s="99"/>
      <c r="BO92" s="100">
        <f t="shared" ref="BO92:BO95" si="362">BN92*$E92</f>
        <v>0</v>
      </c>
      <c r="BP92" s="99"/>
      <c r="BQ92" s="100">
        <f t="shared" ref="BQ92:BQ95" si="363">BP92*$E92</f>
        <v>0</v>
      </c>
      <c r="BR92" s="99"/>
      <c r="BS92" s="100">
        <f t="shared" ref="BS92:BS95" si="364">BR92*$E92</f>
        <v>0</v>
      </c>
      <c r="BT92" s="99"/>
      <c r="BU92" s="100">
        <f t="shared" ref="BU92:BU95" si="365">BT92*$E92</f>
        <v>0</v>
      </c>
      <c r="BV92" s="99"/>
      <c r="BW92" s="100">
        <f t="shared" ref="BW92:BW95" si="366">BV92*$E92</f>
        <v>0</v>
      </c>
      <c r="BX92" s="99"/>
      <c r="BY92" s="100">
        <f t="shared" ref="BY92:BY95" si="367">BX92*$E92</f>
        <v>0</v>
      </c>
      <c r="BZ92" s="99"/>
      <c r="CA92" s="100">
        <f t="shared" ref="CA92:CA95" si="368">BZ92*$E92</f>
        <v>0</v>
      </c>
      <c r="CB92" s="99"/>
      <c r="CC92" s="100">
        <f t="shared" ref="CC92:CC95" si="369">CB92*$E92</f>
        <v>0</v>
      </c>
      <c r="CD92" s="99"/>
      <c r="CE92" s="100">
        <f t="shared" ref="CE92:CE95" si="370">CD92*$E92</f>
        <v>0</v>
      </c>
      <c r="CF92" s="101">
        <f t="shared" ref="CF92:CG118" si="371">SUM(BH92,BJ92,BL92,BN92,BP92,BR92,BT92,BV92,BX92,BZ92,CB92,CD92)</f>
        <v>0</v>
      </c>
      <c r="CG92" s="100">
        <f t="shared" si="371"/>
        <v>0</v>
      </c>
    </row>
    <row r="93" spans="1:85" s="172" customFormat="1" ht="19.899999999999999" customHeight="1" x14ac:dyDescent="0.25">
      <c r="A93" s="94">
        <v>75</v>
      </c>
      <c r="B93" s="95" t="s">
        <v>140</v>
      </c>
      <c r="C93" s="95" t="s">
        <v>77</v>
      </c>
      <c r="D93" s="94">
        <f>RANK(BF93,$BF$4:$BF$147)</f>
        <v>19</v>
      </c>
      <c r="E93" s="94">
        <v>1</v>
      </c>
      <c r="F93" s="94" t="s">
        <v>75</v>
      </c>
      <c r="G93" s="94"/>
      <c r="H93" s="94"/>
      <c r="I93" s="170">
        <f t="shared" si="234"/>
        <v>0</v>
      </c>
      <c r="J93" s="94"/>
      <c r="K93" s="170">
        <f t="shared" si="235"/>
        <v>0</v>
      </c>
      <c r="L93" s="94"/>
      <c r="M93" s="170">
        <f t="shared" si="236"/>
        <v>0</v>
      </c>
      <c r="N93" s="94"/>
      <c r="O93" s="170">
        <f t="shared" si="237"/>
        <v>0</v>
      </c>
      <c r="P93" s="94"/>
      <c r="Q93" s="170">
        <f t="shared" si="238"/>
        <v>0</v>
      </c>
      <c r="R93" s="94"/>
      <c r="S93" s="170">
        <f t="shared" si="239"/>
        <v>0</v>
      </c>
      <c r="T93" s="94"/>
      <c r="U93" s="170">
        <f t="shared" si="240"/>
        <v>0</v>
      </c>
      <c r="V93" s="94"/>
      <c r="W93" s="170">
        <f t="shared" si="241"/>
        <v>0</v>
      </c>
      <c r="X93" s="94"/>
      <c r="Y93" s="170">
        <f t="shared" si="242"/>
        <v>0</v>
      </c>
      <c r="Z93" s="94"/>
      <c r="AA93" s="170">
        <f t="shared" si="243"/>
        <v>0</v>
      </c>
      <c r="AB93" s="94"/>
      <c r="AC93" s="170">
        <f t="shared" si="244"/>
        <v>0</v>
      </c>
      <c r="AD93" s="94"/>
      <c r="AE93" s="170">
        <f t="shared" si="245"/>
        <v>0</v>
      </c>
      <c r="AF93" s="171">
        <f t="shared" si="356"/>
        <v>0</v>
      </c>
      <c r="AG93" s="170">
        <f t="shared" si="357"/>
        <v>0</v>
      </c>
      <c r="AH93" s="169"/>
      <c r="AI93" s="170">
        <f t="shared" si="248"/>
        <v>0</v>
      </c>
      <c r="AJ93" s="169"/>
      <c r="AK93" s="170">
        <f t="shared" si="250"/>
        <v>0</v>
      </c>
      <c r="AL93" s="169"/>
      <c r="AM93" s="170">
        <f t="shared" si="250"/>
        <v>0</v>
      </c>
      <c r="AN93" s="169"/>
      <c r="AO93" s="170">
        <f t="shared" si="251"/>
        <v>0</v>
      </c>
      <c r="AP93" s="169"/>
      <c r="AQ93" s="170">
        <f t="shared" si="252"/>
        <v>0</v>
      </c>
      <c r="AR93" s="169"/>
      <c r="AS93" s="170">
        <f t="shared" si="253"/>
        <v>0</v>
      </c>
      <c r="AT93" s="169"/>
      <c r="AU93" s="170">
        <f t="shared" si="254"/>
        <v>0</v>
      </c>
      <c r="AV93" s="169"/>
      <c r="AW93" s="170">
        <f t="shared" si="255"/>
        <v>0</v>
      </c>
      <c r="AX93" s="169"/>
      <c r="AY93" s="170">
        <f t="shared" si="256"/>
        <v>0</v>
      </c>
      <c r="AZ93" s="169"/>
      <c r="BA93" s="170">
        <f t="shared" si="257"/>
        <v>0</v>
      </c>
      <c r="BB93" s="169"/>
      <c r="BC93" s="170">
        <f t="shared" si="258"/>
        <v>0</v>
      </c>
      <c r="BD93" s="169"/>
      <c r="BE93" s="170">
        <f t="shared" si="259"/>
        <v>0</v>
      </c>
      <c r="BF93" s="171">
        <f t="shared" si="358"/>
        <v>0</v>
      </c>
      <c r="BG93" s="170">
        <f t="shared" si="358"/>
        <v>0</v>
      </c>
      <c r="BH93" s="99"/>
      <c r="BI93" s="100">
        <f t="shared" si="359"/>
        <v>0</v>
      </c>
      <c r="BJ93" s="99"/>
      <c r="BK93" s="100">
        <f t="shared" si="360"/>
        <v>0</v>
      </c>
      <c r="BL93" s="99"/>
      <c r="BM93" s="100">
        <f t="shared" si="361"/>
        <v>0</v>
      </c>
      <c r="BN93" s="99"/>
      <c r="BO93" s="100">
        <f t="shared" si="362"/>
        <v>0</v>
      </c>
      <c r="BP93" s="99"/>
      <c r="BQ93" s="100">
        <f t="shared" si="363"/>
        <v>0</v>
      </c>
      <c r="BR93" s="99"/>
      <c r="BS93" s="100">
        <f t="shared" si="364"/>
        <v>0</v>
      </c>
      <c r="BT93" s="99"/>
      <c r="BU93" s="100">
        <f t="shared" si="365"/>
        <v>0</v>
      </c>
      <c r="BV93" s="99"/>
      <c r="BW93" s="100">
        <f t="shared" si="366"/>
        <v>0</v>
      </c>
      <c r="BX93" s="99"/>
      <c r="BY93" s="100">
        <f t="shared" si="367"/>
        <v>0</v>
      </c>
      <c r="BZ93" s="99"/>
      <c r="CA93" s="100">
        <f t="shared" si="368"/>
        <v>0</v>
      </c>
      <c r="CB93" s="99"/>
      <c r="CC93" s="100">
        <f t="shared" si="369"/>
        <v>0</v>
      </c>
      <c r="CD93" s="99"/>
      <c r="CE93" s="100">
        <f t="shared" si="370"/>
        <v>0</v>
      </c>
      <c r="CF93" s="101">
        <f t="shared" si="371"/>
        <v>0</v>
      </c>
      <c r="CG93" s="100">
        <f t="shared" si="371"/>
        <v>0</v>
      </c>
    </row>
    <row r="94" spans="1:85" s="172" customFormat="1" ht="19.899999999999999" customHeight="1" x14ac:dyDescent="0.25">
      <c r="A94" s="94">
        <v>76</v>
      </c>
      <c r="B94" s="95" t="s">
        <v>141</v>
      </c>
      <c r="C94" s="95" t="s">
        <v>77</v>
      </c>
      <c r="D94" s="94">
        <f>RANK(BF94,$BF$4:$BF$147)</f>
        <v>19</v>
      </c>
      <c r="E94" s="94">
        <v>0.6</v>
      </c>
      <c r="F94" s="94" t="s">
        <v>83</v>
      </c>
      <c r="G94" s="94"/>
      <c r="H94" s="94"/>
      <c r="I94" s="170">
        <f t="shared" si="234"/>
        <v>0</v>
      </c>
      <c r="J94" s="94"/>
      <c r="K94" s="170">
        <f t="shared" si="235"/>
        <v>0</v>
      </c>
      <c r="L94" s="94"/>
      <c r="M94" s="170">
        <f t="shared" si="236"/>
        <v>0</v>
      </c>
      <c r="N94" s="94"/>
      <c r="O94" s="170">
        <f t="shared" si="237"/>
        <v>0</v>
      </c>
      <c r="P94" s="94"/>
      <c r="Q94" s="170">
        <f t="shared" si="238"/>
        <v>0</v>
      </c>
      <c r="R94" s="94"/>
      <c r="S94" s="170">
        <f t="shared" si="239"/>
        <v>0</v>
      </c>
      <c r="T94" s="94"/>
      <c r="U94" s="170">
        <f t="shared" si="240"/>
        <v>0</v>
      </c>
      <c r="V94" s="94"/>
      <c r="W94" s="170">
        <f t="shared" si="241"/>
        <v>0</v>
      </c>
      <c r="X94" s="94"/>
      <c r="Y94" s="170">
        <f t="shared" si="242"/>
        <v>0</v>
      </c>
      <c r="Z94" s="94"/>
      <c r="AA94" s="170">
        <f t="shared" si="243"/>
        <v>0</v>
      </c>
      <c r="AB94" s="94"/>
      <c r="AC94" s="170">
        <f t="shared" si="244"/>
        <v>0</v>
      </c>
      <c r="AD94" s="94"/>
      <c r="AE94" s="170">
        <f t="shared" si="245"/>
        <v>0</v>
      </c>
      <c r="AF94" s="171">
        <f t="shared" si="356"/>
        <v>0</v>
      </c>
      <c r="AG94" s="170">
        <f t="shared" si="357"/>
        <v>0</v>
      </c>
      <c r="AH94" s="169"/>
      <c r="AI94" s="170">
        <f t="shared" si="248"/>
        <v>0</v>
      </c>
      <c r="AJ94" s="169"/>
      <c r="AK94" s="170">
        <f t="shared" si="250"/>
        <v>0</v>
      </c>
      <c r="AL94" s="169"/>
      <c r="AM94" s="170">
        <f t="shared" si="250"/>
        <v>0</v>
      </c>
      <c r="AN94" s="169"/>
      <c r="AO94" s="170">
        <f t="shared" si="251"/>
        <v>0</v>
      </c>
      <c r="AP94" s="169"/>
      <c r="AQ94" s="170">
        <f t="shared" si="252"/>
        <v>0</v>
      </c>
      <c r="AR94" s="169"/>
      <c r="AS94" s="170">
        <f t="shared" si="253"/>
        <v>0</v>
      </c>
      <c r="AT94" s="169"/>
      <c r="AU94" s="170">
        <f t="shared" si="254"/>
        <v>0</v>
      </c>
      <c r="AV94" s="169"/>
      <c r="AW94" s="170">
        <f t="shared" si="255"/>
        <v>0</v>
      </c>
      <c r="AX94" s="169"/>
      <c r="AY94" s="170">
        <f t="shared" si="256"/>
        <v>0</v>
      </c>
      <c r="AZ94" s="169"/>
      <c r="BA94" s="170">
        <f t="shared" si="257"/>
        <v>0</v>
      </c>
      <c r="BB94" s="169"/>
      <c r="BC94" s="170">
        <f t="shared" si="258"/>
        <v>0</v>
      </c>
      <c r="BD94" s="169"/>
      <c r="BE94" s="170">
        <f t="shared" si="259"/>
        <v>0</v>
      </c>
      <c r="BF94" s="171">
        <f t="shared" si="358"/>
        <v>0</v>
      </c>
      <c r="BG94" s="170">
        <f t="shared" si="358"/>
        <v>0</v>
      </c>
      <c r="BH94" s="99"/>
      <c r="BI94" s="100">
        <f t="shared" si="359"/>
        <v>0</v>
      </c>
      <c r="BJ94" s="99"/>
      <c r="BK94" s="100">
        <f t="shared" si="360"/>
        <v>0</v>
      </c>
      <c r="BL94" s="99"/>
      <c r="BM94" s="100">
        <f t="shared" si="361"/>
        <v>0</v>
      </c>
      <c r="BN94" s="99"/>
      <c r="BO94" s="100">
        <f t="shared" si="362"/>
        <v>0</v>
      </c>
      <c r="BP94" s="99"/>
      <c r="BQ94" s="100">
        <f t="shared" si="363"/>
        <v>0</v>
      </c>
      <c r="BR94" s="99"/>
      <c r="BS94" s="100">
        <f t="shared" si="364"/>
        <v>0</v>
      </c>
      <c r="BT94" s="99"/>
      <c r="BU94" s="100">
        <f t="shared" si="365"/>
        <v>0</v>
      </c>
      <c r="BV94" s="99"/>
      <c r="BW94" s="100">
        <f t="shared" si="366"/>
        <v>0</v>
      </c>
      <c r="BX94" s="99"/>
      <c r="BY94" s="100">
        <f t="shared" si="367"/>
        <v>0</v>
      </c>
      <c r="BZ94" s="99"/>
      <c r="CA94" s="100">
        <f t="shared" si="368"/>
        <v>0</v>
      </c>
      <c r="CB94" s="99"/>
      <c r="CC94" s="100">
        <f t="shared" si="369"/>
        <v>0</v>
      </c>
      <c r="CD94" s="99"/>
      <c r="CE94" s="100">
        <f t="shared" si="370"/>
        <v>0</v>
      </c>
      <c r="CF94" s="101">
        <f t="shared" si="371"/>
        <v>0</v>
      </c>
      <c r="CG94" s="100">
        <f t="shared" si="371"/>
        <v>0</v>
      </c>
    </row>
    <row r="95" spans="1:85" s="172" customFormat="1" ht="19.899999999999999" customHeight="1" x14ac:dyDescent="0.25">
      <c r="A95" s="94">
        <v>77</v>
      </c>
      <c r="B95" s="95" t="s">
        <v>142</v>
      </c>
      <c r="C95" s="95" t="s">
        <v>74</v>
      </c>
      <c r="D95" s="94">
        <f>RANK(BF95,$BF$4:$BF$147)</f>
        <v>19</v>
      </c>
      <c r="E95" s="94">
        <v>0.64</v>
      </c>
      <c r="F95" s="94" t="s">
        <v>85</v>
      </c>
      <c r="G95" s="94"/>
      <c r="H95" s="94"/>
      <c r="I95" s="170">
        <f t="shared" si="234"/>
        <v>0</v>
      </c>
      <c r="J95" s="94"/>
      <c r="K95" s="170">
        <f t="shared" si="235"/>
        <v>0</v>
      </c>
      <c r="L95" s="94"/>
      <c r="M95" s="170">
        <f t="shared" si="236"/>
        <v>0</v>
      </c>
      <c r="N95" s="94"/>
      <c r="O95" s="170">
        <f t="shared" si="237"/>
        <v>0</v>
      </c>
      <c r="P95" s="94"/>
      <c r="Q95" s="170">
        <f t="shared" si="238"/>
        <v>0</v>
      </c>
      <c r="R95" s="94"/>
      <c r="S95" s="170">
        <f t="shared" si="239"/>
        <v>0</v>
      </c>
      <c r="T95" s="94"/>
      <c r="U95" s="170">
        <f t="shared" si="240"/>
        <v>0</v>
      </c>
      <c r="V95" s="94"/>
      <c r="W95" s="170">
        <f t="shared" si="241"/>
        <v>0</v>
      </c>
      <c r="X95" s="94"/>
      <c r="Y95" s="170">
        <f t="shared" si="242"/>
        <v>0</v>
      </c>
      <c r="Z95" s="94"/>
      <c r="AA95" s="170">
        <f t="shared" si="243"/>
        <v>0</v>
      </c>
      <c r="AB95" s="94"/>
      <c r="AC95" s="170">
        <f t="shared" si="244"/>
        <v>0</v>
      </c>
      <c r="AD95" s="94"/>
      <c r="AE95" s="170">
        <f t="shared" si="245"/>
        <v>0</v>
      </c>
      <c r="AF95" s="171">
        <f t="shared" si="356"/>
        <v>0</v>
      </c>
      <c r="AG95" s="170">
        <f t="shared" si="357"/>
        <v>0</v>
      </c>
      <c r="AH95" s="169"/>
      <c r="AI95" s="170">
        <f t="shared" si="248"/>
        <v>0</v>
      </c>
      <c r="AJ95" s="169"/>
      <c r="AK95" s="170">
        <f t="shared" si="250"/>
        <v>0</v>
      </c>
      <c r="AL95" s="169"/>
      <c r="AM95" s="170">
        <f t="shared" si="250"/>
        <v>0</v>
      </c>
      <c r="AN95" s="169"/>
      <c r="AO95" s="170">
        <f t="shared" si="251"/>
        <v>0</v>
      </c>
      <c r="AP95" s="169"/>
      <c r="AQ95" s="170">
        <f t="shared" si="252"/>
        <v>0</v>
      </c>
      <c r="AR95" s="169"/>
      <c r="AS95" s="170">
        <f t="shared" si="253"/>
        <v>0</v>
      </c>
      <c r="AT95" s="169"/>
      <c r="AU95" s="170">
        <f t="shared" si="254"/>
        <v>0</v>
      </c>
      <c r="AV95" s="169"/>
      <c r="AW95" s="170">
        <f t="shared" si="255"/>
        <v>0</v>
      </c>
      <c r="AX95" s="169"/>
      <c r="AY95" s="170">
        <f t="shared" si="256"/>
        <v>0</v>
      </c>
      <c r="AZ95" s="169"/>
      <c r="BA95" s="170">
        <f t="shared" si="257"/>
        <v>0</v>
      </c>
      <c r="BB95" s="169"/>
      <c r="BC95" s="170">
        <f t="shared" si="258"/>
        <v>0</v>
      </c>
      <c r="BD95" s="169"/>
      <c r="BE95" s="170">
        <f t="shared" si="259"/>
        <v>0</v>
      </c>
      <c r="BF95" s="171">
        <f t="shared" si="358"/>
        <v>0</v>
      </c>
      <c r="BG95" s="170">
        <f t="shared" si="358"/>
        <v>0</v>
      </c>
      <c r="BH95" s="99"/>
      <c r="BI95" s="100">
        <f t="shared" si="359"/>
        <v>0</v>
      </c>
      <c r="BJ95" s="99"/>
      <c r="BK95" s="100">
        <f t="shared" si="360"/>
        <v>0</v>
      </c>
      <c r="BL95" s="99"/>
      <c r="BM95" s="100">
        <f t="shared" si="361"/>
        <v>0</v>
      </c>
      <c r="BN95" s="99"/>
      <c r="BO95" s="100">
        <f t="shared" si="362"/>
        <v>0</v>
      </c>
      <c r="BP95" s="99"/>
      <c r="BQ95" s="100">
        <f t="shared" si="363"/>
        <v>0</v>
      </c>
      <c r="BR95" s="99"/>
      <c r="BS95" s="100">
        <f t="shared" si="364"/>
        <v>0</v>
      </c>
      <c r="BT95" s="99"/>
      <c r="BU95" s="100">
        <f t="shared" si="365"/>
        <v>0</v>
      </c>
      <c r="BV95" s="99"/>
      <c r="BW95" s="100">
        <f t="shared" si="366"/>
        <v>0</v>
      </c>
      <c r="BX95" s="99"/>
      <c r="BY95" s="100">
        <f t="shared" si="367"/>
        <v>0</v>
      </c>
      <c r="BZ95" s="99"/>
      <c r="CA95" s="100">
        <f t="shared" si="368"/>
        <v>0</v>
      </c>
      <c r="CB95" s="99"/>
      <c r="CC95" s="100">
        <f t="shared" si="369"/>
        <v>0</v>
      </c>
      <c r="CD95" s="99"/>
      <c r="CE95" s="100">
        <f t="shared" si="370"/>
        <v>0</v>
      </c>
      <c r="CF95" s="101">
        <f t="shared" si="371"/>
        <v>0</v>
      </c>
      <c r="CG95" s="100">
        <f t="shared" si="371"/>
        <v>0</v>
      </c>
    </row>
    <row r="96" spans="1:85" s="172" customFormat="1" ht="19.899999999999999" customHeight="1" x14ac:dyDescent="0.25">
      <c r="A96" s="94"/>
      <c r="B96" s="95"/>
      <c r="C96" s="95"/>
      <c r="D96" s="94"/>
      <c r="E96" s="94"/>
      <c r="F96" s="94"/>
      <c r="G96" s="94"/>
      <c r="H96" s="94"/>
      <c r="I96" s="170"/>
      <c r="J96" s="94"/>
      <c r="K96" s="170"/>
      <c r="L96" s="94"/>
      <c r="M96" s="170"/>
      <c r="N96" s="94"/>
      <c r="O96" s="170"/>
      <c r="P96" s="94"/>
      <c r="Q96" s="170"/>
      <c r="R96" s="94"/>
      <c r="S96" s="170"/>
      <c r="T96" s="94"/>
      <c r="U96" s="170"/>
      <c r="V96" s="94"/>
      <c r="W96" s="170"/>
      <c r="X96" s="94"/>
      <c r="Y96" s="170"/>
      <c r="Z96" s="94"/>
      <c r="AA96" s="170"/>
      <c r="AB96" s="94"/>
      <c r="AC96" s="170"/>
      <c r="AD96" s="94"/>
      <c r="AE96" s="170"/>
      <c r="AF96" s="171"/>
      <c r="AG96" s="170"/>
      <c r="AH96" s="169"/>
      <c r="AI96" s="170"/>
      <c r="AJ96" s="169"/>
      <c r="AK96" s="170"/>
      <c r="AL96" s="169"/>
      <c r="AM96" s="170"/>
      <c r="AN96" s="169"/>
      <c r="AO96" s="170"/>
      <c r="AP96" s="169"/>
      <c r="AQ96" s="170"/>
      <c r="AR96" s="169"/>
      <c r="AS96" s="170"/>
      <c r="AT96" s="169"/>
      <c r="AU96" s="170"/>
      <c r="AV96" s="169"/>
      <c r="AW96" s="170"/>
      <c r="AX96" s="169"/>
      <c r="AY96" s="170"/>
      <c r="AZ96" s="169"/>
      <c r="BA96" s="170"/>
      <c r="BB96" s="169"/>
      <c r="BC96" s="170"/>
      <c r="BD96" s="169"/>
      <c r="BE96" s="170"/>
      <c r="BF96" s="171"/>
      <c r="BG96" s="170"/>
      <c r="BH96" s="99"/>
      <c r="BI96" s="100"/>
      <c r="BJ96" s="99"/>
      <c r="BK96" s="100"/>
      <c r="BL96" s="99"/>
      <c r="BM96" s="100"/>
      <c r="BN96" s="99"/>
      <c r="BO96" s="100"/>
      <c r="BP96" s="99"/>
      <c r="BQ96" s="100"/>
      <c r="BR96" s="99"/>
      <c r="BS96" s="100"/>
      <c r="BT96" s="99"/>
      <c r="BU96" s="100"/>
      <c r="BV96" s="99"/>
      <c r="BW96" s="100"/>
      <c r="BX96" s="99"/>
      <c r="BY96" s="100"/>
      <c r="BZ96" s="99"/>
      <c r="CA96" s="100"/>
      <c r="CB96" s="99"/>
      <c r="CC96" s="100"/>
      <c r="CD96" s="99"/>
      <c r="CE96" s="100"/>
      <c r="CF96" s="101">
        <f t="shared" si="371"/>
        <v>0</v>
      </c>
      <c r="CG96" s="100">
        <f t="shared" si="371"/>
        <v>0</v>
      </c>
    </row>
    <row r="97" spans="1:85" s="172" customFormat="1" ht="19.899999999999999" customHeight="1" x14ac:dyDescent="0.25">
      <c r="A97" s="94">
        <v>78</v>
      </c>
      <c r="B97" s="95" t="s">
        <v>143</v>
      </c>
      <c r="C97" s="95" t="s">
        <v>77</v>
      </c>
      <c r="D97" s="94">
        <v>14</v>
      </c>
      <c r="E97" s="94">
        <v>0.75</v>
      </c>
      <c r="F97" s="94"/>
      <c r="G97" s="94"/>
      <c r="H97" s="94"/>
      <c r="I97" s="170"/>
      <c r="J97" s="94"/>
      <c r="K97" s="170"/>
      <c r="L97" s="94"/>
      <c r="M97" s="170"/>
      <c r="N97" s="94"/>
      <c r="O97" s="170"/>
      <c r="P97" s="94"/>
      <c r="Q97" s="170"/>
      <c r="R97" s="94"/>
      <c r="S97" s="170"/>
      <c r="T97" s="94"/>
      <c r="U97" s="170"/>
      <c r="V97" s="94"/>
      <c r="W97" s="170"/>
      <c r="X97" s="94"/>
      <c r="Y97" s="170"/>
      <c r="Z97" s="94"/>
      <c r="AA97" s="170"/>
      <c r="AB97" s="94"/>
      <c r="AC97" s="170"/>
      <c r="AD97" s="94"/>
      <c r="AE97" s="170"/>
      <c r="AF97" s="171"/>
      <c r="AG97" s="170"/>
      <c r="AH97" s="169"/>
      <c r="AI97" s="170"/>
      <c r="AJ97" s="169"/>
      <c r="AK97" s="170"/>
      <c r="AL97" s="169"/>
      <c r="AM97" s="170"/>
      <c r="AN97" s="169"/>
      <c r="AO97" s="170"/>
      <c r="AP97" s="169"/>
      <c r="AQ97" s="170"/>
      <c r="AR97" s="169"/>
      <c r="AS97" s="170"/>
      <c r="AT97" s="169"/>
      <c r="AU97" s="170"/>
      <c r="AV97" s="169"/>
      <c r="AW97" s="170"/>
      <c r="AX97" s="169"/>
      <c r="AY97" s="170"/>
      <c r="AZ97" s="169"/>
      <c r="BA97" s="170"/>
      <c r="BB97" s="169"/>
      <c r="BC97" s="170"/>
      <c r="BD97" s="169"/>
      <c r="BE97" s="170"/>
      <c r="BF97" s="171"/>
      <c r="BG97" s="170"/>
      <c r="BH97" s="99"/>
      <c r="BI97" s="100"/>
      <c r="BJ97" s="99"/>
      <c r="BK97" s="100"/>
      <c r="BL97" s="99"/>
      <c r="BM97" s="100"/>
      <c r="BN97" s="99"/>
      <c r="BO97" s="100"/>
      <c r="BP97" s="99"/>
      <c r="BQ97" s="100"/>
      <c r="BR97" s="99"/>
      <c r="BS97" s="100"/>
      <c r="BT97" s="99"/>
      <c r="BU97" s="100"/>
      <c r="BV97" s="99"/>
      <c r="BW97" s="100"/>
      <c r="BX97" s="99"/>
      <c r="BY97" s="100"/>
      <c r="BZ97" s="99"/>
      <c r="CA97" s="100"/>
      <c r="CB97" s="99"/>
      <c r="CC97" s="100"/>
      <c r="CD97" s="99"/>
      <c r="CE97" s="100"/>
      <c r="CF97" s="101">
        <f t="shared" si="371"/>
        <v>0</v>
      </c>
      <c r="CG97" s="100">
        <f t="shared" si="371"/>
        <v>0</v>
      </c>
    </row>
    <row r="98" spans="1:85" s="172" customFormat="1" ht="19.899999999999999" customHeight="1" x14ac:dyDescent="0.25">
      <c r="A98" s="94">
        <v>79</v>
      </c>
      <c r="B98" s="95" t="s">
        <v>143</v>
      </c>
      <c r="C98" s="95" t="s">
        <v>74</v>
      </c>
      <c r="D98" s="94">
        <v>14</v>
      </c>
      <c r="E98" s="94">
        <v>0.6</v>
      </c>
      <c r="F98" s="94"/>
      <c r="G98" s="94"/>
      <c r="H98" s="94"/>
      <c r="I98" s="170"/>
      <c r="J98" s="94"/>
      <c r="K98" s="170"/>
      <c r="L98" s="94"/>
      <c r="M98" s="170"/>
      <c r="N98" s="94"/>
      <c r="O98" s="170"/>
      <c r="P98" s="94"/>
      <c r="Q98" s="170"/>
      <c r="R98" s="94"/>
      <c r="S98" s="170"/>
      <c r="T98" s="94"/>
      <c r="U98" s="170"/>
      <c r="V98" s="94"/>
      <c r="W98" s="170"/>
      <c r="X98" s="94"/>
      <c r="Y98" s="170"/>
      <c r="Z98" s="94"/>
      <c r="AA98" s="170"/>
      <c r="AB98" s="94"/>
      <c r="AC98" s="170"/>
      <c r="AD98" s="94"/>
      <c r="AE98" s="170"/>
      <c r="AF98" s="171"/>
      <c r="AG98" s="170"/>
      <c r="AH98" s="169"/>
      <c r="AI98" s="170"/>
      <c r="AJ98" s="169"/>
      <c r="AK98" s="170"/>
      <c r="AL98" s="169"/>
      <c r="AM98" s="170"/>
      <c r="AN98" s="169"/>
      <c r="AO98" s="170"/>
      <c r="AP98" s="169"/>
      <c r="AQ98" s="170"/>
      <c r="AR98" s="169"/>
      <c r="AS98" s="170"/>
      <c r="AT98" s="169"/>
      <c r="AU98" s="170"/>
      <c r="AV98" s="169"/>
      <c r="AW98" s="170"/>
      <c r="AX98" s="169"/>
      <c r="AY98" s="170"/>
      <c r="AZ98" s="169"/>
      <c r="BA98" s="170"/>
      <c r="BB98" s="169"/>
      <c r="BC98" s="170"/>
      <c r="BD98" s="169"/>
      <c r="BE98" s="170"/>
      <c r="BF98" s="171"/>
      <c r="BG98" s="170"/>
      <c r="BH98" s="99"/>
      <c r="BI98" s="100"/>
      <c r="BJ98" s="99"/>
      <c r="BK98" s="100"/>
      <c r="BL98" s="99"/>
      <c r="BM98" s="100"/>
      <c r="BN98" s="99"/>
      <c r="BO98" s="100"/>
      <c r="BP98" s="99"/>
      <c r="BQ98" s="100"/>
      <c r="BR98" s="99"/>
      <c r="BS98" s="100"/>
      <c r="BT98" s="99"/>
      <c r="BU98" s="100"/>
      <c r="BV98" s="99"/>
      <c r="BW98" s="100"/>
      <c r="BX98" s="99"/>
      <c r="BY98" s="100"/>
      <c r="BZ98" s="99"/>
      <c r="CA98" s="100"/>
      <c r="CB98" s="99"/>
      <c r="CC98" s="100"/>
      <c r="CD98" s="99"/>
      <c r="CE98" s="100"/>
      <c r="CF98" s="101">
        <f t="shared" si="371"/>
        <v>0</v>
      </c>
      <c r="CG98" s="100">
        <f t="shared" si="371"/>
        <v>0</v>
      </c>
    </row>
    <row r="99" spans="1:85" s="172" customFormat="1" ht="19.899999999999999" customHeight="1" x14ac:dyDescent="0.25">
      <c r="A99" s="94">
        <v>80</v>
      </c>
      <c r="B99" s="95" t="s">
        <v>143</v>
      </c>
      <c r="C99" s="95" t="s">
        <v>74</v>
      </c>
      <c r="D99" s="94">
        <v>14</v>
      </c>
      <c r="E99" s="94">
        <v>0.64</v>
      </c>
      <c r="F99" s="94" t="s">
        <v>85</v>
      </c>
      <c r="G99" s="94">
        <v>600</v>
      </c>
      <c r="H99" s="94"/>
      <c r="I99" s="170"/>
      <c r="J99" s="94"/>
      <c r="K99" s="170"/>
      <c r="L99" s="94"/>
      <c r="M99" s="170"/>
      <c r="N99" s="94"/>
      <c r="O99" s="170"/>
      <c r="P99" s="94"/>
      <c r="Q99" s="170"/>
      <c r="R99" s="94"/>
      <c r="S99" s="170"/>
      <c r="T99" s="94"/>
      <c r="U99" s="170"/>
      <c r="V99" s="94"/>
      <c r="W99" s="170"/>
      <c r="X99" s="94"/>
      <c r="Y99" s="170"/>
      <c r="Z99" s="94"/>
      <c r="AA99" s="170"/>
      <c r="AB99" s="94"/>
      <c r="AC99" s="170"/>
      <c r="AD99" s="94"/>
      <c r="AE99" s="170"/>
      <c r="AF99" s="171"/>
      <c r="AG99" s="170"/>
      <c r="AH99" s="169"/>
      <c r="AI99" s="170"/>
      <c r="AJ99" s="169"/>
      <c r="AK99" s="170"/>
      <c r="AL99" s="169"/>
      <c r="AM99" s="170"/>
      <c r="AN99" s="169"/>
      <c r="AO99" s="170"/>
      <c r="AP99" s="169"/>
      <c r="AQ99" s="170"/>
      <c r="AR99" s="169"/>
      <c r="AS99" s="170"/>
      <c r="AT99" s="169"/>
      <c r="AU99" s="170"/>
      <c r="AV99" s="169"/>
      <c r="AW99" s="170"/>
      <c r="AX99" s="169"/>
      <c r="AY99" s="170"/>
      <c r="AZ99" s="169"/>
      <c r="BA99" s="170"/>
      <c r="BB99" s="169"/>
      <c r="BC99" s="170"/>
      <c r="BD99" s="169"/>
      <c r="BE99" s="170"/>
      <c r="BF99" s="171"/>
      <c r="BG99" s="170"/>
      <c r="BH99" s="99"/>
      <c r="BI99" s="100"/>
      <c r="BJ99" s="99"/>
      <c r="BK99" s="100"/>
      <c r="BL99" s="99"/>
      <c r="BM99" s="100"/>
      <c r="BN99" s="99"/>
      <c r="BO99" s="100"/>
      <c r="BP99" s="99"/>
      <c r="BQ99" s="100"/>
      <c r="BR99" s="99"/>
      <c r="BS99" s="100"/>
      <c r="BT99" s="99"/>
      <c r="BU99" s="100"/>
      <c r="BV99" s="99"/>
      <c r="BW99" s="100"/>
      <c r="BX99" s="99"/>
      <c r="BY99" s="100"/>
      <c r="BZ99" s="99"/>
      <c r="CA99" s="100"/>
      <c r="CB99" s="99"/>
      <c r="CC99" s="100"/>
      <c r="CD99" s="99"/>
      <c r="CE99" s="100"/>
      <c r="CF99" s="101">
        <f t="shared" si="371"/>
        <v>0</v>
      </c>
      <c r="CG99" s="100">
        <f t="shared" si="371"/>
        <v>0</v>
      </c>
    </row>
    <row r="100" spans="1:85" s="172" customFormat="1" ht="19.899999999999999" customHeight="1" x14ac:dyDescent="0.25">
      <c r="A100" s="94"/>
      <c r="B100" s="95"/>
      <c r="C100" s="95"/>
      <c r="D100" s="94"/>
      <c r="E100" s="94"/>
      <c r="F100" s="94"/>
      <c r="G100" s="94"/>
      <c r="H100" s="94"/>
      <c r="I100" s="170"/>
      <c r="J100" s="94"/>
      <c r="K100" s="170"/>
      <c r="L100" s="94"/>
      <c r="M100" s="170"/>
      <c r="N100" s="94"/>
      <c r="O100" s="170"/>
      <c r="P100" s="94"/>
      <c r="Q100" s="170"/>
      <c r="R100" s="94"/>
      <c r="S100" s="170"/>
      <c r="T100" s="94"/>
      <c r="U100" s="170"/>
      <c r="V100" s="94"/>
      <c r="W100" s="170"/>
      <c r="X100" s="94"/>
      <c r="Y100" s="170"/>
      <c r="Z100" s="94"/>
      <c r="AA100" s="170"/>
      <c r="AB100" s="94"/>
      <c r="AC100" s="170"/>
      <c r="AD100" s="94"/>
      <c r="AE100" s="170"/>
      <c r="AF100" s="171"/>
      <c r="AG100" s="170"/>
      <c r="AH100" s="169"/>
      <c r="AI100" s="170"/>
      <c r="AJ100" s="169"/>
      <c r="AK100" s="170"/>
      <c r="AL100" s="169"/>
      <c r="AM100" s="170"/>
      <c r="AN100" s="169"/>
      <c r="AO100" s="170"/>
      <c r="AP100" s="169"/>
      <c r="AQ100" s="170"/>
      <c r="AR100" s="169"/>
      <c r="AS100" s="170"/>
      <c r="AT100" s="169"/>
      <c r="AU100" s="170"/>
      <c r="AV100" s="169"/>
      <c r="AW100" s="170"/>
      <c r="AX100" s="169"/>
      <c r="AY100" s="170"/>
      <c r="AZ100" s="169"/>
      <c r="BA100" s="170"/>
      <c r="BB100" s="169"/>
      <c r="BC100" s="170"/>
      <c r="BD100" s="169"/>
      <c r="BE100" s="170"/>
      <c r="BF100" s="171"/>
      <c r="BG100" s="170"/>
      <c r="BH100" s="99"/>
      <c r="BI100" s="100"/>
      <c r="BJ100" s="99"/>
      <c r="BK100" s="100"/>
      <c r="BL100" s="99"/>
      <c r="BM100" s="100"/>
      <c r="BN100" s="99"/>
      <c r="BO100" s="100"/>
      <c r="BP100" s="99"/>
      <c r="BQ100" s="100"/>
      <c r="BR100" s="99"/>
      <c r="BS100" s="100"/>
      <c r="BT100" s="99"/>
      <c r="BU100" s="100"/>
      <c r="BV100" s="99"/>
      <c r="BW100" s="100"/>
      <c r="BX100" s="99"/>
      <c r="BY100" s="100"/>
      <c r="BZ100" s="99"/>
      <c r="CA100" s="100"/>
      <c r="CB100" s="99"/>
      <c r="CC100" s="100"/>
      <c r="CD100" s="99"/>
      <c r="CE100" s="100"/>
      <c r="CF100" s="101">
        <f t="shared" si="371"/>
        <v>0</v>
      </c>
      <c r="CG100" s="100">
        <f t="shared" si="371"/>
        <v>0</v>
      </c>
    </row>
    <row r="101" spans="1:85" s="172" customFormat="1" ht="19.899999999999999" customHeight="1" x14ac:dyDescent="0.25">
      <c r="A101" s="94">
        <v>81</v>
      </c>
      <c r="B101" s="95" t="s">
        <v>144</v>
      </c>
      <c r="C101" s="95" t="s">
        <v>74</v>
      </c>
      <c r="D101" s="94">
        <v>14</v>
      </c>
      <c r="E101" s="94">
        <v>0.64</v>
      </c>
      <c r="F101" s="94" t="s">
        <v>145</v>
      </c>
      <c r="G101" s="94"/>
      <c r="H101" s="94"/>
      <c r="I101" s="170"/>
      <c r="J101" s="94"/>
      <c r="K101" s="170"/>
      <c r="L101" s="94"/>
      <c r="M101" s="170"/>
      <c r="N101" s="94"/>
      <c r="O101" s="170"/>
      <c r="P101" s="94"/>
      <c r="Q101" s="170"/>
      <c r="R101" s="94"/>
      <c r="S101" s="170"/>
      <c r="T101" s="94"/>
      <c r="U101" s="170"/>
      <c r="V101" s="94"/>
      <c r="W101" s="170"/>
      <c r="X101" s="94"/>
      <c r="Y101" s="170"/>
      <c r="Z101" s="94"/>
      <c r="AA101" s="170"/>
      <c r="AB101" s="94"/>
      <c r="AC101" s="170"/>
      <c r="AD101" s="94"/>
      <c r="AE101" s="170"/>
      <c r="AF101" s="171"/>
      <c r="AG101" s="170"/>
      <c r="AH101" s="169"/>
      <c r="AI101" s="170"/>
      <c r="AJ101" s="169"/>
      <c r="AK101" s="170"/>
      <c r="AL101" s="169"/>
      <c r="AM101" s="170"/>
      <c r="AN101" s="169"/>
      <c r="AO101" s="170"/>
      <c r="AP101" s="169"/>
      <c r="AQ101" s="170"/>
      <c r="AR101" s="169"/>
      <c r="AS101" s="170"/>
      <c r="AT101" s="169"/>
      <c r="AU101" s="170"/>
      <c r="AV101" s="169"/>
      <c r="AW101" s="170"/>
      <c r="AX101" s="169"/>
      <c r="AY101" s="170"/>
      <c r="AZ101" s="169"/>
      <c r="BA101" s="170"/>
      <c r="BB101" s="169"/>
      <c r="BC101" s="170"/>
      <c r="BD101" s="169"/>
      <c r="BE101" s="170"/>
      <c r="BF101" s="171"/>
      <c r="BG101" s="170"/>
      <c r="BH101" s="99"/>
      <c r="BI101" s="100"/>
      <c r="BJ101" s="99"/>
      <c r="BK101" s="100"/>
      <c r="BL101" s="99"/>
      <c r="BM101" s="100"/>
      <c r="BN101" s="99"/>
      <c r="BO101" s="100"/>
      <c r="BP101" s="99"/>
      <c r="BQ101" s="100"/>
      <c r="BR101" s="99"/>
      <c r="BS101" s="100"/>
      <c r="BT101" s="99"/>
      <c r="BU101" s="100"/>
      <c r="BV101" s="99"/>
      <c r="BW101" s="100"/>
      <c r="BX101" s="99"/>
      <c r="BY101" s="100"/>
      <c r="BZ101" s="99"/>
      <c r="CA101" s="100"/>
      <c r="CB101" s="99"/>
      <c r="CC101" s="100"/>
      <c r="CD101" s="99"/>
      <c r="CE101" s="100"/>
      <c r="CF101" s="101">
        <f t="shared" si="371"/>
        <v>0</v>
      </c>
      <c r="CG101" s="100">
        <f t="shared" si="371"/>
        <v>0</v>
      </c>
    </row>
    <row r="102" spans="1:85" s="172" customFormat="1" ht="19.899999999999999" customHeight="1" x14ac:dyDescent="0.25">
      <c r="A102" s="94">
        <v>82</v>
      </c>
      <c r="B102" s="95" t="s">
        <v>146</v>
      </c>
      <c r="C102" s="95" t="s">
        <v>77</v>
      </c>
      <c r="D102" s="94">
        <v>14</v>
      </c>
      <c r="E102" s="94">
        <v>1</v>
      </c>
      <c r="F102" s="94" t="s">
        <v>98</v>
      </c>
      <c r="G102" s="94"/>
      <c r="H102" s="94"/>
      <c r="I102" s="170"/>
      <c r="J102" s="94"/>
      <c r="K102" s="170"/>
      <c r="L102" s="94"/>
      <c r="M102" s="170"/>
      <c r="N102" s="94"/>
      <c r="O102" s="170"/>
      <c r="P102" s="94"/>
      <c r="Q102" s="170"/>
      <c r="R102" s="94"/>
      <c r="S102" s="170"/>
      <c r="T102" s="94"/>
      <c r="U102" s="170"/>
      <c r="V102" s="94"/>
      <c r="W102" s="170"/>
      <c r="X102" s="94"/>
      <c r="Y102" s="170"/>
      <c r="Z102" s="94"/>
      <c r="AA102" s="170"/>
      <c r="AB102" s="94"/>
      <c r="AC102" s="170"/>
      <c r="AD102" s="94"/>
      <c r="AE102" s="170"/>
      <c r="AF102" s="171"/>
      <c r="AG102" s="170"/>
      <c r="AH102" s="169"/>
      <c r="AI102" s="170"/>
      <c r="AJ102" s="169"/>
      <c r="AK102" s="170"/>
      <c r="AL102" s="169"/>
      <c r="AM102" s="170"/>
      <c r="AN102" s="169"/>
      <c r="AO102" s="170"/>
      <c r="AP102" s="169"/>
      <c r="AQ102" s="170"/>
      <c r="AR102" s="169"/>
      <c r="AS102" s="170"/>
      <c r="AT102" s="169"/>
      <c r="AU102" s="170"/>
      <c r="AV102" s="169"/>
      <c r="AW102" s="170"/>
      <c r="AX102" s="169"/>
      <c r="AY102" s="170"/>
      <c r="AZ102" s="169"/>
      <c r="BA102" s="170"/>
      <c r="BB102" s="169"/>
      <c r="BC102" s="170"/>
      <c r="BD102" s="169"/>
      <c r="BE102" s="170"/>
      <c r="BF102" s="171"/>
      <c r="BG102" s="170"/>
      <c r="BH102" s="99"/>
      <c r="BI102" s="100"/>
      <c r="BJ102" s="99"/>
      <c r="BK102" s="100"/>
      <c r="BL102" s="99"/>
      <c r="BM102" s="100"/>
      <c r="BN102" s="99"/>
      <c r="BO102" s="100"/>
      <c r="BP102" s="99"/>
      <c r="BQ102" s="100"/>
      <c r="BR102" s="99"/>
      <c r="BS102" s="100"/>
      <c r="BT102" s="99"/>
      <c r="BU102" s="100"/>
      <c r="BV102" s="99"/>
      <c r="BW102" s="100"/>
      <c r="BX102" s="99"/>
      <c r="BY102" s="100"/>
      <c r="BZ102" s="99"/>
      <c r="CA102" s="100"/>
      <c r="CB102" s="99"/>
      <c r="CC102" s="100"/>
      <c r="CD102" s="99"/>
      <c r="CE102" s="100"/>
      <c r="CF102" s="101">
        <f t="shared" si="371"/>
        <v>0</v>
      </c>
      <c r="CG102" s="100">
        <f t="shared" si="371"/>
        <v>0</v>
      </c>
    </row>
    <row r="103" spans="1:85" s="172" customFormat="1" ht="19.899999999999999" customHeight="1" x14ac:dyDescent="0.25">
      <c r="A103" s="94">
        <v>83</v>
      </c>
      <c r="B103" s="95" t="s">
        <v>146</v>
      </c>
      <c r="C103" s="95" t="s">
        <v>77</v>
      </c>
      <c r="D103" s="94">
        <v>14</v>
      </c>
      <c r="E103" s="94">
        <v>0.6</v>
      </c>
      <c r="F103" s="94" t="s">
        <v>98</v>
      </c>
      <c r="G103" s="94"/>
      <c r="H103" s="94"/>
      <c r="I103" s="170"/>
      <c r="J103" s="94"/>
      <c r="K103" s="170"/>
      <c r="L103" s="94"/>
      <c r="M103" s="170"/>
      <c r="N103" s="94"/>
      <c r="O103" s="170"/>
      <c r="P103" s="94"/>
      <c r="Q103" s="170"/>
      <c r="R103" s="94"/>
      <c r="S103" s="170"/>
      <c r="T103" s="94"/>
      <c r="U103" s="170"/>
      <c r="V103" s="94"/>
      <c r="W103" s="170"/>
      <c r="X103" s="94"/>
      <c r="Y103" s="170"/>
      <c r="Z103" s="94"/>
      <c r="AA103" s="170"/>
      <c r="AB103" s="94"/>
      <c r="AC103" s="170"/>
      <c r="AD103" s="94"/>
      <c r="AE103" s="170"/>
      <c r="AF103" s="171"/>
      <c r="AG103" s="170"/>
      <c r="AH103" s="169"/>
      <c r="AI103" s="170"/>
      <c r="AJ103" s="169"/>
      <c r="AK103" s="170"/>
      <c r="AL103" s="169"/>
      <c r="AM103" s="170"/>
      <c r="AN103" s="169"/>
      <c r="AO103" s="170"/>
      <c r="AP103" s="169"/>
      <c r="AQ103" s="170"/>
      <c r="AR103" s="169"/>
      <c r="AS103" s="170"/>
      <c r="AT103" s="169"/>
      <c r="AU103" s="170"/>
      <c r="AV103" s="169"/>
      <c r="AW103" s="170"/>
      <c r="AX103" s="169"/>
      <c r="AY103" s="170"/>
      <c r="AZ103" s="169"/>
      <c r="BA103" s="170"/>
      <c r="BB103" s="169"/>
      <c r="BC103" s="170"/>
      <c r="BD103" s="169"/>
      <c r="BE103" s="170"/>
      <c r="BF103" s="171"/>
      <c r="BG103" s="170"/>
      <c r="BH103" s="99"/>
      <c r="BI103" s="100"/>
      <c r="BJ103" s="99"/>
      <c r="BK103" s="100"/>
      <c r="BL103" s="99"/>
      <c r="BM103" s="100"/>
      <c r="BN103" s="99"/>
      <c r="BO103" s="100"/>
      <c r="BP103" s="99"/>
      <c r="BQ103" s="100"/>
      <c r="BR103" s="99"/>
      <c r="BS103" s="100"/>
      <c r="BT103" s="99"/>
      <c r="BU103" s="100"/>
      <c r="BV103" s="99"/>
      <c r="BW103" s="100"/>
      <c r="BX103" s="99"/>
      <c r="BY103" s="100"/>
      <c r="BZ103" s="99"/>
      <c r="CA103" s="100"/>
      <c r="CB103" s="99"/>
      <c r="CC103" s="100"/>
      <c r="CD103" s="99"/>
      <c r="CE103" s="100"/>
      <c r="CF103" s="101">
        <f t="shared" si="371"/>
        <v>0</v>
      </c>
      <c r="CG103" s="100">
        <f t="shared" si="371"/>
        <v>0</v>
      </c>
    </row>
    <row r="104" spans="1:85" s="172" customFormat="1" ht="19.899999999999999" customHeight="1" x14ac:dyDescent="0.25">
      <c r="A104" s="94"/>
      <c r="B104" s="95"/>
      <c r="C104" s="95"/>
      <c r="D104" s="94"/>
      <c r="E104" s="94"/>
      <c r="F104" s="94"/>
      <c r="G104" s="94"/>
      <c r="H104" s="94"/>
      <c r="I104" s="170"/>
      <c r="J104" s="94"/>
      <c r="K104" s="170"/>
      <c r="L104" s="94"/>
      <c r="M104" s="170"/>
      <c r="N104" s="94"/>
      <c r="O104" s="170"/>
      <c r="P104" s="94"/>
      <c r="Q104" s="170"/>
      <c r="R104" s="94"/>
      <c r="S104" s="170"/>
      <c r="T104" s="94"/>
      <c r="U104" s="170"/>
      <c r="V104" s="94"/>
      <c r="W104" s="170"/>
      <c r="X104" s="94"/>
      <c r="Y104" s="170"/>
      <c r="Z104" s="94"/>
      <c r="AA104" s="170"/>
      <c r="AB104" s="94"/>
      <c r="AC104" s="170"/>
      <c r="AD104" s="94"/>
      <c r="AE104" s="170"/>
      <c r="AF104" s="171"/>
      <c r="AG104" s="170"/>
      <c r="AH104" s="169"/>
      <c r="AI104" s="170"/>
      <c r="AJ104" s="169"/>
      <c r="AK104" s="170"/>
      <c r="AL104" s="169"/>
      <c r="AM104" s="170"/>
      <c r="AN104" s="169"/>
      <c r="AO104" s="170"/>
      <c r="AP104" s="169"/>
      <c r="AQ104" s="170"/>
      <c r="AR104" s="169"/>
      <c r="AS104" s="170"/>
      <c r="AT104" s="169"/>
      <c r="AU104" s="170"/>
      <c r="AV104" s="169"/>
      <c r="AW104" s="170"/>
      <c r="AX104" s="169"/>
      <c r="AY104" s="170"/>
      <c r="AZ104" s="169"/>
      <c r="BA104" s="170"/>
      <c r="BB104" s="169"/>
      <c r="BC104" s="170"/>
      <c r="BD104" s="169"/>
      <c r="BE104" s="170"/>
      <c r="BF104" s="171"/>
      <c r="BG104" s="170"/>
      <c r="BH104" s="99"/>
      <c r="BI104" s="100"/>
      <c r="BJ104" s="99"/>
      <c r="BK104" s="100"/>
      <c r="BL104" s="99"/>
      <c r="BM104" s="100"/>
      <c r="BN104" s="99"/>
      <c r="BO104" s="100"/>
      <c r="BP104" s="99"/>
      <c r="BQ104" s="100"/>
      <c r="BR104" s="99"/>
      <c r="BS104" s="100"/>
      <c r="BT104" s="99"/>
      <c r="BU104" s="100"/>
      <c r="BV104" s="99"/>
      <c r="BW104" s="100"/>
      <c r="BX104" s="99"/>
      <c r="BY104" s="100"/>
      <c r="BZ104" s="99"/>
      <c r="CA104" s="100"/>
      <c r="CB104" s="99"/>
      <c r="CC104" s="100"/>
      <c r="CD104" s="99"/>
      <c r="CE104" s="100"/>
      <c r="CF104" s="101">
        <f t="shared" si="371"/>
        <v>0</v>
      </c>
      <c r="CG104" s="100">
        <f t="shared" si="371"/>
        <v>0</v>
      </c>
    </row>
    <row r="105" spans="1:85" s="172" customFormat="1" ht="19.899999999999999" customHeight="1" x14ac:dyDescent="0.25">
      <c r="A105" s="94">
        <v>84</v>
      </c>
      <c r="B105" s="95" t="s">
        <v>147</v>
      </c>
      <c r="C105" s="95" t="s">
        <v>74</v>
      </c>
      <c r="D105" s="94">
        <v>14</v>
      </c>
      <c r="E105" s="94">
        <v>0.64</v>
      </c>
      <c r="F105" s="94" t="s">
        <v>85</v>
      </c>
      <c r="G105" s="94"/>
      <c r="H105" s="94"/>
      <c r="I105" s="170"/>
      <c r="J105" s="94"/>
      <c r="K105" s="170"/>
      <c r="L105" s="94"/>
      <c r="M105" s="170"/>
      <c r="N105" s="94"/>
      <c r="O105" s="170"/>
      <c r="P105" s="94"/>
      <c r="Q105" s="170"/>
      <c r="R105" s="94"/>
      <c r="S105" s="170"/>
      <c r="T105" s="94"/>
      <c r="U105" s="170"/>
      <c r="V105" s="94"/>
      <c r="W105" s="170"/>
      <c r="X105" s="94"/>
      <c r="Y105" s="170"/>
      <c r="Z105" s="94"/>
      <c r="AA105" s="170"/>
      <c r="AB105" s="94"/>
      <c r="AC105" s="170"/>
      <c r="AD105" s="94"/>
      <c r="AE105" s="170"/>
      <c r="AF105" s="171"/>
      <c r="AG105" s="170"/>
      <c r="AH105" s="169"/>
      <c r="AI105" s="170"/>
      <c r="AJ105" s="169"/>
      <c r="AK105" s="170"/>
      <c r="AL105" s="169"/>
      <c r="AM105" s="170"/>
      <c r="AN105" s="169"/>
      <c r="AO105" s="170"/>
      <c r="AP105" s="169"/>
      <c r="AQ105" s="170"/>
      <c r="AR105" s="169"/>
      <c r="AS105" s="170"/>
      <c r="AT105" s="169"/>
      <c r="AU105" s="170"/>
      <c r="AV105" s="169"/>
      <c r="AW105" s="170"/>
      <c r="AX105" s="169"/>
      <c r="AY105" s="170"/>
      <c r="AZ105" s="169"/>
      <c r="BA105" s="170"/>
      <c r="BB105" s="169"/>
      <c r="BC105" s="170"/>
      <c r="BD105" s="169"/>
      <c r="BE105" s="170"/>
      <c r="BF105" s="171"/>
      <c r="BG105" s="170"/>
      <c r="BH105" s="99"/>
      <c r="BI105" s="100"/>
      <c r="BJ105" s="99"/>
      <c r="BK105" s="100"/>
      <c r="BL105" s="99"/>
      <c r="BM105" s="100"/>
      <c r="BN105" s="99"/>
      <c r="BO105" s="100"/>
      <c r="BP105" s="99"/>
      <c r="BQ105" s="100"/>
      <c r="BR105" s="99"/>
      <c r="BS105" s="100"/>
      <c r="BT105" s="99"/>
      <c r="BU105" s="100"/>
      <c r="BV105" s="99"/>
      <c r="BW105" s="100"/>
      <c r="BX105" s="99"/>
      <c r="BY105" s="100"/>
      <c r="BZ105" s="99"/>
      <c r="CA105" s="100"/>
      <c r="CB105" s="99"/>
      <c r="CC105" s="100"/>
      <c r="CD105" s="99"/>
      <c r="CE105" s="100"/>
      <c r="CF105" s="101">
        <f t="shared" si="371"/>
        <v>0</v>
      </c>
      <c r="CG105" s="100">
        <f t="shared" si="371"/>
        <v>0</v>
      </c>
    </row>
    <row r="106" spans="1:85" s="172" customFormat="1" ht="19.899999999999999" customHeight="1" x14ac:dyDescent="0.25">
      <c r="A106" s="94">
        <v>85</v>
      </c>
      <c r="B106" s="95" t="s">
        <v>147</v>
      </c>
      <c r="C106" s="95" t="s">
        <v>77</v>
      </c>
      <c r="D106" s="94">
        <v>14</v>
      </c>
      <c r="E106" s="94">
        <v>0.6</v>
      </c>
      <c r="F106" s="94"/>
      <c r="G106" s="94"/>
      <c r="H106" s="94"/>
      <c r="I106" s="170"/>
      <c r="J106" s="94"/>
      <c r="K106" s="170"/>
      <c r="L106" s="94"/>
      <c r="M106" s="170"/>
      <c r="N106" s="94"/>
      <c r="O106" s="170"/>
      <c r="P106" s="94"/>
      <c r="Q106" s="170"/>
      <c r="R106" s="94"/>
      <c r="S106" s="170"/>
      <c r="T106" s="94"/>
      <c r="U106" s="170"/>
      <c r="V106" s="94"/>
      <c r="W106" s="170"/>
      <c r="X106" s="94"/>
      <c r="Y106" s="170"/>
      <c r="Z106" s="94"/>
      <c r="AA106" s="170"/>
      <c r="AB106" s="94"/>
      <c r="AC106" s="170"/>
      <c r="AD106" s="94"/>
      <c r="AE106" s="170"/>
      <c r="AF106" s="171"/>
      <c r="AG106" s="170"/>
      <c r="AH106" s="169"/>
      <c r="AI106" s="170"/>
      <c r="AJ106" s="169"/>
      <c r="AK106" s="170"/>
      <c r="AL106" s="169"/>
      <c r="AM106" s="170"/>
      <c r="AN106" s="169"/>
      <c r="AO106" s="170"/>
      <c r="AP106" s="169"/>
      <c r="AQ106" s="170"/>
      <c r="AR106" s="169"/>
      <c r="AS106" s="170"/>
      <c r="AT106" s="169"/>
      <c r="AU106" s="170"/>
      <c r="AV106" s="169"/>
      <c r="AW106" s="170"/>
      <c r="AX106" s="169"/>
      <c r="AY106" s="170"/>
      <c r="AZ106" s="169"/>
      <c r="BA106" s="170"/>
      <c r="BB106" s="169"/>
      <c r="BC106" s="170"/>
      <c r="BD106" s="169"/>
      <c r="BE106" s="170"/>
      <c r="BF106" s="171"/>
      <c r="BG106" s="170"/>
      <c r="BH106" s="99"/>
      <c r="BI106" s="100"/>
      <c r="BJ106" s="99"/>
      <c r="BK106" s="100"/>
      <c r="BL106" s="99"/>
      <c r="BM106" s="100"/>
      <c r="BN106" s="99"/>
      <c r="BO106" s="100"/>
      <c r="BP106" s="99"/>
      <c r="BQ106" s="100"/>
      <c r="BR106" s="99"/>
      <c r="BS106" s="100"/>
      <c r="BT106" s="99"/>
      <c r="BU106" s="100"/>
      <c r="BV106" s="99"/>
      <c r="BW106" s="100"/>
      <c r="BX106" s="99"/>
      <c r="BY106" s="100"/>
      <c r="BZ106" s="99"/>
      <c r="CA106" s="100"/>
      <c r="CB106" s="99"/>
      <c r="CC106" s="100"/>
      <c r="CD106" s="99"/>
      <c r="CE106" s="100"/>
      <c r="CF106" s="101">
        <f t="shared" si="371"/>
        <v>0</v>
      </c>
      <c r="CG106" s="100">
        <f t="shared" si="371"/>
        <v>0</v>
      </c>
    </row>
    <row r="107" spans="1:85" s="102" customFormat="1" ht="19.899999999999999" customHeight="1" x14ac:dyDescent="0.25">
      <c r="A107" s="94">
        <v>86</v>
      </c>
      <c r="B107" s="95" t="s">
        <v>147</v>
      </c>
      <c r="C107" s="95" t="s">
        <v>77</v>
      </c>
      <c r="D107" s="94"/>
      <c r="E107" s="94">
        <v>0.6</v>
      </c>
      <c r="F107" s="94" t="s">
        <v>98</v>
      </c>
      <c r="G107" s="94"/>
      <c r="H107" s="94"/>
      <c r="I107" s="100"/>
      <c r="J107" s="94"/>
      <c r="K107" s="100"/>
      <c r="L107" s="94"/>
      <c r="M107" s="100"/>
      <c r="N107" s="94"/>
      <c r="O107" s="100"/>
      <c r="P107" s="94"/>
      <c r="Q107" s="100"/>
      <c r="R107" s="94"/>
      <c r="S107" s="100"/>
      <c r="T107" s="94"/>
      <c r="U107" s="100"/>
      <c r="V107" s="94"/>
      <c r="W107" s="100"/>
      <c r="X107" s="94"/>
      <c r="Y107" s="100"/>
      <c r="Z107" s="94"/>
      <c r="AA107" s="100"/>
      <c r="AB107" s="94"/>
      <c r="AC107" s="100"/>
      <c r="AD107" s="94"/>
      <c r="AE107" s="100"/>
      <c r="AF107" s="101"/>
      <c r="AG107" s="100"/>
      <c r="AH107" s="99"/>
      <c r="AI107" s="100"/>
      <c r="AJ107" s="99"/>
      <c r="AK107" s="100"/>
      <c r="AL107" s="99"/>
      <c r="AM107" s="100"/>
      <c r="AN107" s="99"/>
      <c r="AO107" s="100"/>
      <c r="AP107" s="99"/>
      <c r="AQ107" s="100"/>
      <c r="AR107" s="99"/>
      <c r="AS107" s="100"/>
      <c r="AT107" s="99"/>
      <c r="AU107" s="100"/>
      <c r="AV107" s="99"/>
      <c r="AW107" s="100"/>
      <c r="AX107" s="99"/>
      <c r="AY107" s="100"/>
      <c r="AZ107" s="99"/>
      <c r="BA107" s="100"/>
      <c r="BB107" s="99"/>
      <c r="BC107" s="100"/>
      <c r="BD107" s="99"/>
      <c r="BE107" s="100"/>
      <c r="BF107" s="101"/>
      <c r="BG107" s="100"/>
      <c r="BH107" s="99"/>
      <c r="BI107" s="100"/>
      <c r="BJ107" s="99"/>
      <c r="BK107" s="100"/>
      <c r="BL107" s="99"/>
      <c r="BM107" s="100"/>
      <c r="BN107" s="99"/>
      <c r="BO107" s="100"/>
      <c r="BP107" s="99"/>
      <c r="BQ107" s="100"/>
      <c r="BR107" s="99"/>
      <c r="BS107" s="100"/>
      <c r="BT107" s="99"/>
      <c r="BU107" s="100"/>
      <c r="BV107" s="99"/>
      <c r="BW107" s="100"/>
      <c r="BX107" s="99"/>
      <c r="BY107" s="100"/>
      <c r="BZ107" s="99"/>
      <c r="CA107" s="100"/>
      <c r="CB107" s="99"/>
      <c r="CC107" s="100"/>
      <c r="CD107" s="99"/>
      <c r="CE107" s="100"/>
      <c r="CF107" s="101">
        <f t="shared" si="371"/>
        <v>0</v>
      </c>
      <c r="CG107" s="100">
        <f t="shared" si="371"/>
        <v>0</v>
      </c>
    </row>
    <row r="108" spans="1:85" s="172" customFormat="1" ht="19.899999999999999" customHeight="1" x14ac:dyDescent="0.25">
      <c r="A108" s="94"/>
      <c r="B108" s="95"/>
      <c r="C108" s="95"/>
      <c r="D108" s="94"/>
      <c r="E108" s="94"/>
      <c r="F108" s="94"/>
      <c r="G108" s="94"/>
      <c r="H108" s="94"/>
      <c r="I108" s="170"/>
      <c r="J108" s="94"/>
      <c r="K108" s="170"/>
      <c r="L108" s="94"/>
      <c r="M108" s="170"/>
      <c r="N108" s="94"/>
      <c r="O108" s="170"/>
      <c r="P108" s="94"/>
      <c r="Q108" s="170"/>
      <c r="R108" s="94"/>
      <c r="S108" s="170"/>
      <c r="T108" s="94"/>
      <c r="U108" s="170"/>
      <c r="V108" s="94"/>
      <c r="W108" s="170"/>
      <c r="X108" s="94"/>
      <c r="Y108" s="170"/>
      <c r="Z108" s="94"/>
      <c r="AA108" s="170"/>
      <c r="AB108" s="94"/>
      <c r="AC108" s="170"/>
      <c r="AD108" s="94"/>
      <c r="AE108" s="170"/>
      <c r="AF108" s="171"/>
      <c r="AG108" s="170"/>
      <c r="AH108" s="169"/>
      <c r="AI108" s="170"/>
      <c r="AJ108" s="169"/>
      <c r="AK108" s="170"/>
      <c r="AL108" s="169"/>
      <c r="AM108" s="170"/>
      <c r="AN108" s="169"/>
      <c r="AO108" s="170"/>
      <c r="AP108" s="169"/>
      <c r="AQ108" s="170"/>
      <c r="AR108" s="169"/>
      <c r="AS108" s="170"/>
      <c r="AT108" s="169"/>
      <c r="AU108" s="170"/>
      <c r="AV108" s="169"/>
      <c r="AW108" s="170"/>
      <c r="AX108" s="169"/>
      <c r="AY108" s="170"/>
      <c r="AZ108" s="169"/>
      <c r="BA108" s="170"/>
      <c r="BB108" s="169"/>
      <c r="BC108" s="170"/>
      <c r="BD108" s="169"/>
      <c r="BE108" s="170"/>
      <c r="BF108" s="171"/>
      <c r="BG108" s="170"/>
      <c r="BH108" s="99"/>
      <c r="BI108" s="100"/>
      <c r="BJ108" s="99"/>
      <c r="BK108" s="100"/>
      <c r="BL108" s="99"/>
      <c r="BM108" s="100"/>
      <c r="BN108" s="99"/>
      <c r="BO108" s="100"/>
      <c r="BP108" s="99"/>
      <c r="BQ108" s="100"/>
      <c r="BR108" s="99"/>
      <c r="BS108" s="100"/>
      <c r="BT108" s="99"/>
      <c r="BU108" s="100"/>
      <c r="BV108" s="99"/>
      <c r="BW108" s="100"/>
      <c r="BX108" s="99"/>
      <c r="BY108" s="100"/>
      <c r="BZ108" s="99"/>
      <c r="CA108" s="100"/>
      <c r="CB108" s="99"/>
      <c r="CC108" s="100"/>
      <c r="CD108" s="99"/>
      <c r="CE108" s="100"/>
      <c r="CF108" s="101">
        <f t="shared" si="371"/>
        <v>0</v>
      </c>
      <c r="CG108" s="100">
        <f t="shared" si="371"/>
        <v>0</v>
      </c>
    </row>
    <row r="109" spans="1:85" s="172" customFormat="1" ht="19.899999999999999" customHeight="1" x14ac:dyDescent="0.25">
      <c r="A109" s="94">
        <v>87</v>
      </c>
      <c r="B109" s="95" t="s">
        <v>148</v>
      </c>
      <c r="C109" s="95" t="s">
        <v>77</v>
      </c>
      <c r="D109" s="94">
        <v>14</v>
      </c>
      <c r="E109" s="94">
        <v>1</v>
      </c>
      <c r="F109" s="94"/>
      <c r="G109" s="94"/>
      <c r="H109" s="94"/>
      <c r="I109" s="170"/>
      <c r="J109" s="94"/>
      <c r="K109" s="170"/>
      <c r="L109" s="94"/>
      <c r="M109" s="170"/>
      <c r="N109" s="94"/>
      <c r="O109" s="170"/>
      <c r="P109" s="94"/>
      <c r="Q109" s="170"/>
      <c r="R109" s="94"/>
      <c r="S109" s="170"/>
      <c r="T109" s="94"/>
      <c r="U109" s="170"/>
      <c r="V109" s="94"/>
      <c r="W109" s="170"/>
      <c r="X109" s="94"/>
      <c r="Y109" s="170"/>
      <c r="Z109" s="94"/>
      <c r="AA109" s="170"/>
      <c r="AB109" s="94"/>
      <c r="AC109" s="170"/>
      <c r="AD109" s="94"/>
      <c r="AE109" s="170"/>
      <c r="AF109" s="171"/>
      <c r="AG109" s="170"/>
      <c r="AH109" s="169"/>
      <c r="AI109" s="170"/>
      <c r="AJ109" s="169"/>
      <c r="AK109" s="170"/>
      <c r="AL109" s="169"/>
      <c r="AM109" s="170"/>
      <c r="AN109" s="169"/>
      <c r="AO109" s="170"/>
      <c r="AP109" s="169"/>
      <c r="AQ109" s="170"/>
      <c r="AR109" s="169"/>
      <c r="AS109" s="170"/>
      <c r="AT109" s="169"/>
      <c r="AU109" s="170"/>
      <c r="AV109" s="169"/>
      <c r="AW109" s="170"/>
      <c r="AX109" s="169"/>
      <c r="AY109" s="170"/>
      <c r="AZ109" s="169"/>
      <c r="BA109" s="170"/>
      <c r="BB109" s="169"/>
      <c r="BC109" s="170"/>
      <c r="BD109" s="169"/>
      <c r="BE109" s="170"/>
      <c r="BF109" s="171"/>
      <c r="BG109" s="170"/>
      <c r="BH109" s="99"/>
      <c r="BI109" s="100"/>
      <c r="BJ109" s="99"/>
      <c r="BK109" s="100"/>
      <c r="BL109" s="99"/>
      <c r="BM109" s="100"/>
      <c r="BN109" s="99"/>
      <c r="BO109" s="100"/>
      <c r="BP109" s="99"/>
      <c r="BQ109" s="100"/>
      <c r="BR109" s="99"/>
      <c r="BS109" s="100"/>
      <c r="BT109" s="99"/>
      <c r="BU109" s="100"/>
      <c r="BV109" s="99"/>
      <c r="BW109" s="100"/>
      <c r="BX109" s="99"/>
      <c r="BY109" s="100"/>
      <c r="BZ109" s="99"/>
      <c r="CA109" s="100"/>
      <c r="CB109" s="99"/>
      <c r="CC109" s="100"/>
      <c r="CD109" s="99"/>
      <c r="CE109" s="100"/>
      <c r="CF109" s="101">
        <f t="shared" si="371"/>
        <v>0</v>
      </c>
      <c r="CG109" s="100">
        <f t="shared" si="371"/>
        <v>0</v>
      </c>
    </row>
    <row r="110" spans="1:85" s="172" customFormat="1" ht="19.899999999999999" customHeight="1" x14ac:dyDescent="0.25">
      <c r="A110" s="94">
        <v>88</v>
      </c>
      <c r="B110" s="95" t="s">
        <v>148</v>
      </c>
      <c r="C110" s="95" t="s">
        <v>74</v>
      </c>
      <c r="D110" s="94">
        <v>14</v>
      </c>
      <c r="E110" s="94">
        <v>0.64</v>
      </c>
      <c r="F110" s="94" t="s">
        <v>85</v>
      </c>
      <c r="G110" s="94"/>
      <c r="H110" s="94"/>
      <c r="I110" s="170"/>
      <c r="J110" s="94"/>
      <c r="K110" s="170"/>
      <c r="L110" s="94"/>
      <c r="M110" s="170"/>
      <c r="N110" s="94"/>
      <c r="O110" s="170"/>
      <c r="P110" s="94"/>
      <c r="Q110" s="170"/>
      <c r="R110" s="94"/>
      <c r="S110" s="170"/>
      <c r="T110" s="94"/>
      <c r="U110" s="170"/>
      <c r="V110" s="94"/>
      <c r="W110" s="170"/>
      <c r="X110" s="94"/>
      <c r="Y110" s="170"/>
      <c r="Z110" s="94"/>
      <c r="AA110" s="170"/>
      <c r="AB110" s="94"/>
      <c r="AC110" s="170"/>
      <c r="AD110" s="94"/>
      <c r="AE110" s="170"/>
      <c r="AF110" s="171"/>
      <c r="AG110" s="170"/>
      <c r="AH110" s="169"/>
      <c r="AI110" s="170"/>
      <c r="AJ110" s="169"/>
      <c r="AK110" s="170"/>
      <c r="AL110" s="169"/>
      <c r="AM110" s="170"/>
      <c r="AN110" s="169"/>
      <c r="AO110" s="170"/>
      <c r="AP110" s="169"/>
      <c r="AQ110" s="170"/>
      <c r="AR110" s="169"/>
      <c r="AS110" s="170"/>
      <c r="AT110" s="169"/>
      <c r="AU110" s="170"/>
      <c r="AV110" s="169"/>
      <c r="AW110" s="170"/>
      <c r="AX110" s="169"/>
      <c r="AY110" s="170"/>
      <c r="AZ110" s="169"/>
      <c r="BA110" s="170"/>
      <c r="BB110" s="169"/>
      <c r="BC110" s="170"/>
      <c r="BD110" s="169"/>
      <c r="BE110" s="170"/>
      <c r="BF110" s="171"/>
      <c r="BG110" s="170"/>
      <c r="BH110" s="99"/>
      <c r="BI110" s="100"/>
      <c r="BJ110" s="99"/>
      <c r="BK110" s="100"/>
      <c r="BL110" s="99"/>
      <c r="BM110" s="100"/>
      <c r="BN110" s="99"/>
      <c r="BO110" s="100"/>
      <c r="BP110" s="99"/>
      <c r="BQ110" s="100"/>
      <c r="BR110" s="99"/>
      <c r="BS110" s="100"/>
      <c r="BT110" s="99"/>
      <c r="BU110" s="100"/>
      <c r="BV110" s="99"/>
      <c r="BW110" s="100"/>
      <c r="BX110" s="99"/>
      <c r="BY110" s="100"/>
      <c r="BZ110" s="99"/>
      <c r="CA110" s="100"/>
      <c r="CB110" s="99"/>
      <c r="CC110" s="100"/>
      <c r="CD110" s="99"/>
      <c r="CE110" s="100"/>
      <c r="CF110" s="101">
        <f t="shared" si="371"/>
        <v>0</v>
      </c>
      <c r="CG110" s="100">
        <f t="shared" si="371"/>
        <v>0</v>
      </c>
    </row>
    <row r="111" spans="1:85" s="102" customFormat="1" ht="19.899999999999999" customHeight="1" x14ac:dyDescent="0.25">
      <c r="A111" s="94">
        <v>89</v>
      </c>
      <c r="B111" s="95" t="s">
        <v>148</v>
      </c>
      <c r="C111" s="95" t="s">
        <v>74</v>
      </c>
      <c r="D111" s="94"/>
      <c r="E111" s="94">
        <v>0.64</v>
      </c>
      <c r="F111" s="94" t="s">
        <v>85</v>
      </c>
      <c r="G111" s="94"/>
      <c r="H111" s="94"/>
      <c r="I111" s="100"/>
      <c r="J111" s="94"/>
      <c r="K111" s="100"/>
      <c r="L111" s="94"/>
      <c r="M111" s="100"/>
      <c r="N111" s="94"/>
      <c r="O111" s="100"/>
      <c r="P111" s="94"/>
      <c r="Q111" s="100"/>
      <c r="R111" s="94"/>
      <c r="S111" s="100"/>
      <c r="T111" s="94"/>
      <c r="U111" s="100"/>
      <c r="V111" s="94"/>
      <c r="W111" s="100"/>
      <c r="X111" s="94"/>
      <c r="Y111" s="100"/>
      <c r="Z111" s="94"/>
      <c r="AA111" s="100"/>
      <c r="AB111" s="94"/>
      <c r="AC111" s="100"/>
      <c r="AD111" s="94"/>
      <c r="AE111" s="100"/>
      <c r="AF111" s="101"/>
      <c r="AG111" s="100"/>
      <c r="AH111" s="99"/>
      <c r="AI111" s="100"/>
      <c r="AJ111" s="99"/>
      <c r="AK111" s="100"/>
      <c r="AL111" s="99"/>
      <c r="AM111" s="100"/>
      <c r="AN111" s="99"/>
      <c r="AO111" s="100"/>
      <c r="AP111" s="99"/>
      <c r="AQ111" s="100"/>
      <c r="AR111" s="99"/>
      <c r="AS111" s="100"/>
      <c r="AT111" s="99"/>
      <c r="AU111" s="100"/>
      <c r="AV111" s="99"/>
      <c r="AW111" s="100"/>
      <c r="AX111" s="99"/>
      <c r="AY111" s="100"/>
      <c r="AZ111" s="99"/>
      <c r="BA111" s="100"/>
      <c r="BB111" s="99"/>
      <c r="BC111" s="100"/>
      <c r="BD111" s="99"/>
      <c r="BE111" s="100"/>
      <c r="BF111" s="101"/>
      <c r="BG111" s="100"/>
      <c r="BH111" s="99"/>
      <c r="BI111" s="100"/>
      <c r="BJ111" s="99"/>
      <c r="BK111" s="100"/>
      <c r="BL111" s="99"/>
      <c r="BM111" s="100"/>
      <c r="BN111" s="99"/>
      <c r="BO111" s="100"/>
      <c r="BP111" s="99"/>
      <c r="BQ111" s="100"/>
      <c r="BR111" s="99"/>
      <c r="BS111" s="100"/>
      <c r="BT111" s="99"/>
      <c r="BU111" s="100"/>
      <c r="BV111" s="99"/>
      <c r="BW111" s="100"/>
      <c r="BX111" s="99"/>
      <c r="BY111" s="100"/>
      <c r="BZ111" s="99"/>
      <c r="CA111" s="100"/>
      <c r="CB111" s="99"/>
      <c r="CC111" s="100"/>
      <c r="CD111" s="99"/>
      <c r="CE111" s="100"/>
      <c r="CF111" s="101">
        <f t="shared" si="371"/>
        <v>0</v>
      </c>
      <c r="CG111" s="100">
        <f t="shared" si="371"/>
        <v>0</v>
      </c>
    </row>
    <row r="112" spans="1:85" s="172" customFormat="1" ht="19.899999999999999" customHeight="1" x14ac:dyDescent="0.25">
      <c r="A112" s="94"/>
      <c r="B112" s="95"/>
      <c r="C112" s="95"/>
      <c r="D112" s="94"/>
      <c r="E112" s="94"/>
      <c r="F112" s="94"/>
      <c r="G112" s="94"/>
      <c r="H112" s="94"/>
      <c r="I112" s="170"/>
      <c r="J112" s="94"/>
      <c r="K112" s="170"/>
      <c r="L112" s="94"/>
      <c r="M112" s="170"/>
      <c r="N112" s="94"/>
      <c r="O112" s="170"/>
      <c r="P112" s="94"/>
      <c r="Q112" s="170"/>
      <c r="R112" s="94"/>
      <c r="S112" s="170"/>
      <c r="T112" s="94"/>
      <c r="U112" s="170"/>
      <c r="V112" s="94"/>
      <c r="W112" s="170"/>
      <c r="X112" s="94"/>
      <c r="Y112" s="170"/>
      <c r="Z112" s="94"/>
      <c r="AA112" s="170"/>
      <c r="AB112" s="94"/>
      <c r="AC112" s="170"/>
      <c r="AD112" s="94"/>
      <c r="AE112" s="170"/>
      <c r="AF112" s="171"/>
      <c r="AG112" s="170"/>
      <c r="AH112" s="169"/>
      <c r="AI112" s="170"/>
      <c r="AJ112" s="169"/>
      <c r="AK112" s="170"/>
      <c r="AL112" s="169"/>
      <c r="AM112" s="170"/>
      <c r="AN112" s="169"/>
      <c r="AO112" s="170"/>
      <c r="AP112" s="169"/>
      <c r="AQ112" s="170"/>
      <c r="AR112" s="169"/>
      <c r="AS112" s="170"/>
      <c r="AT112" s="169"/>
      <c r="AU112" s="170"/>
      <c r="AV112" s="169"/>
      <c r="AW112" s="170"/>
      <c r="AX112" s="169"/>
      <c r="AY112" s="170"/>
      <c r="AZ112" s="169"/>
      <c r="BA112" s="170"/>
      <c r="BB112" s="169"/>
      <c r="BC112" s="170"/>
      <c r="BD112" s="169"/>
      <c r="BE112" s="170"/>
      <c r="BF112" s="171"/>
      <c r="BG112" s="170"/>
      <c r="BH112" s="99"/>
      <c r="BI112" s="100"/>
      <c r="BJ112" s="99"/>
      <c r="BK112" s="100"/>
      <c r="BL112" s="99"/>
      <c r="BM112" s="100"/>
      <c r="BN112" s="99"/>
      <c r="BO112" s="100"/>
      <c r="BP112" s="99"/>
      <c r="BQ112" s="100"/>
      <c r="BR112" s="99"/>
      <c r="BS112" s="100"/>
      <c r="BT112" s="99"/>
      <c r="BU112" s="100"/>
      <c r="BV112" s="99"/>
      <c r="BW112" s="100"/>
      <c r="BX112" s="99"/>
      <c r="BY112" s="100"/>
      <c r="BZ112" s="99"/>
      <c r="CA112" s="100"/>
      <c r="CB112" s="99"/>
      <c r="CC112" s="100"/>
      <c r="CD112" s="99"/>
      <c r="CE112" s="100"/>
      <c r="CF112" s="101">
        <f t="shared" si="371"/>
        <v>0</v>
      </c>
      <c r="CG112" s="100">
        <f t="shared" si="371"/>
        <v>0</v>
      </c>
    </row>
    <row r="113" spans="1:85" s="172" customFormat="1" ht="19.899999999999999" customHeight="1" x14ac:dyDescent="0.25">
      <c r="A113" s="94">
        <v>90</v>
      </c>
      <c r="B113" s="95" t="s">
        <v>149</v>
      </c>
      <c r="C113" s="95" t="s">
        <v>74</v>
      </c>
      <c r="D113" s="94">
        <f>RANK(BF113,$BF$4:$BF$147)</f>
        <v>17</v>
      </c>
      <c r="E113" s="94">
        <v>0.7</v>
      </c>
      <c r="F113" s="94" t="s">
        <v>75</v>
      </c>
      <c r="G113" s="94">
        <v>3600</v>
      </c>
      <c r="H113" s="94"/>
      <c r="I113" s="152">
        <f t="shared" ref="I113:I130" si="372">H113*$E113</f>
        <v>0</v>
      </c>
      <c r="J113" s="94"/>
      <c r="K113" s="152">
        <f t="shared" ref="K113:K130" si="373">J113*$E113</f>
        <v>0</v>
      </c>
      <c r="L113" s="94">
        <v>121</v>
      </c>
      <c r="M113" s="143">
        <f t="shared" ref="M113:M130" si="374">L113*$E113</f>
        <v>84.699999999999989</v>
      </c>
      <c r="N113" s="94"/>
      <c r="O113" s="152">
        <f t="shared" ref="O113:O130" si="375">N113*$E113</f>
        <v>0</v>
      </c>
      <c r="P113" s="94"/>
      <c r="Q113" s="152">
        <f t="shared" ref="Q113:Q130" si="376">P113*$E113</f>
        <v>0</v>
      </c>
      <c r="R113" s="94">
        <v>237</v>
      </c>
      <c r="S113" s="143">
        <f t="shared" ref="S113:S130" si="377">R113*$E113</f>
        <v>165.89999999999998</v>
      </c>
      <c r="T113" s="94"/>
      <c r="U113" s="152">
        <f t="shared" ref="U113:U130" si="378">T113*$E113</f>
        <v>0</v>
      </c>
      <c r="V113" s="94"/>
      <c r="W113" s="152">
        <f t="shared" ref="W113:W130" si="379">V113*$E113</f>
        <v>0</v>
      </c>
      <c r="X113" s="94"/>
      <c r="Y113" s="152">
        <f t="shared" ref="Y113:Y130" si="380">X113*$E113</f>
        <v>0</v>
      </c>
      <c r="Z113" s="94"/>
      <c r="AA113" s="152">
        <f t="shared" ref="AA113:AA130" si="381">Z113*$E113</f>
        <v>0</v>
      </c>
      <c r="AB113" s="94"/>
      <c r="AC113" s="152">
        <f t="shared" ref="AC113:AC130" si="382">AB113*$E113</f>
        <v>0</v>
      </c>
      <c r="AD113" s="94"/>
      <c r="AE113" s="152">
        <f t="shared" ref="AE113:AE130" si="383">AD113*$E113</f>
        <v>0</v>
      </c>
      <c r="AF113" s="171">
        <f>SUM(H113,J113,L113,N113,P113,R113,T113,V113,X113,Z113,AB113,AD113)</f>
        <v>358</v>
      </c>
      <c r="AG113" s="170">
        <f>SUM(I113,K113,M113,O113,Q113,S113,U113,W113,Y113,AA113,AC113,AE113)</f>
        <v>250.59999999999997</v>
      </c>
      <c r="AH113" s="142">
        <v>30</v>
      </c>
      <c r="AI113" s="143">
        <f t="shared" ref="AI113:AI130" si="384">AH113*$E113</f>
        <v>21</v>
      </c>
      <c r="AJ113" s="144">
        <v>4</v>
      </c>
      <c r="AK113" s="143">
        <f t="shared" ref="AK113:AK130" si="385">AJ113*$E113</f>
        <v>2.8</v>
      </c>
      <c r="AL113" s="169">
        <v>6</v>
      </c>
      <c r="AM113" s="170">
        <f>AL113*$E113</f>
        <v>4.1999999999999993</v>
      </c>
      <c r="AN113" s="169">
        <v>15</v>
      </c>
      <c r="AO113" s="170">
        <f>AN113*$E113</f>
        <v>10.5</v>
      </c>
      <c r="AP113" s="169"/>
      <c r="AQ113" s="170">
        <f>AP113*$E113</f>
        <v>0</v>
      </c>
      <c r="AR113" s="169">
        <v>35</v>
      </c>
      <c r="AS113" s="170">
        <f>AR113*$E113</f>
        <v>24.5</v>
      </c>
      <c r="AT113" s="169"/>
      <c r="AU113" s="170">
        <f>AT113*$E113</f>
        <v>0</v>
      </c>
      <c r="AV113" s="169"/>
      <c r="AW113" s="170">
        <f>AV113*$E113</f>
        <v>0</v>
      </c>
      <c r="AX113" s="169"/>
      <c r="AY113" s="170">
        <f>AX113*$E113</f>
        <v>0</v>
      </c>
      <c r="AZ113" s="169"/>
      <c r="BA113" s="170">
        <f>AZ113*$E113</f>
        <v>0</v>
      </c>
      <c r="BB113" s="169"/>
      <c r="BC113" s="170">
        <f>BB113*$E113</f>
        <v>0</v>
      </c>
      <c r="BD113" s="169"/>
      <c r="BE113" s="170">
        <f>BD113*$E113</f>
        <v>0</v>
      </c>
      <c r="BF113" s="171">
        <f>SUM(AH113,AJ113,AL113,AN113,AP113,AR113,AT113,AV113,AX113,AZ113,BB113,BD113)</f>
        <v>90</v>
      </c>
      <c r="BG113" s="170">
        <f>SUM(AI113,AK113,AM113,AO113,AQ113,AS113,AU113,AW113,AY113,BA113,BC113,BE113)</f>
        <v>63</v>
      </c>
      <c r="BH113" s="96"/>
      <c r="BI113" s="104">
        <f t="shared" ref="BI113:BI114" si="386">BH113*$E113</f>
        <v>0</v>
      </c>
      <c r="BJ113" s="98"/>
      <c r="BK113" s="100">
        <f t="shared" si="221"/>
        <v>0</v>
      </c>
      <c r="BL113" s="99"/>
      <c r="BM113" s="100">
        <f>BL113*$E113</f>
        <v>0</v>
      </c>
      <c r="BN113" s="99"/>
      <c r="BO113" s="100">
        <f>BN113*$E113</f>
        <v>0</v>
      </c>
      <c r="BP113" s="99"/>
      <c r="BQ113" s="100">
        <f>BP113*$E113</f>
        <v>0</v>
      </c>
      <c r="BR113" s="99"/>
      <c r="BS113" s="100">
        <f>BR113*$E113</f>
        <v>0</v>
      </c>
      <c r="BT113" s="99"/>
      <c r="BU113" s="100">
        <f>BT113*$E113</f>
        <v>0</v>
      </c>
      <c r="BV113" s="99"/>
      <c r="BW113" s="100">
        <f>BV113*$E113</f>
        <v>0</v>
      </c>
      <c r="BX113" s="99"/>
      <c r="BY113" s="100">
        <f>BX113*$E113</f>
        <v>0</v>
      </c>
      <c r="BZ113" s="99"/>
      <c r="CA113" s="100">
        <f>BZ113*$E113</f>
        <v>0</v>
      </c>
      <c r="CB113" s="99"/>
      <c r="CC113" s="100">
        <f>CB113*$E113</f>
        <v>0</v>
      </c>
      <c r="CD113" s="99"/>
      <c r="CE113" s="100">
        <f>CD113*$E113</f>
        <v>0</v>
      </c>
      <c r="CF113" s="101">
        <f t="shared" si="371"/>
        <v>0</v>
      </c>
      <c r="CG113" s="100">
        <f t="shared" si="371"/>
        <v>0</v>
      </c>
    </row>
    <row r="114" spans="1:85" s="172" customFormat="1" ht="19.899999999999999" customHeight="1" x14ac:dyDescent="0.25">
      <c r="A114" s="94">
        <v>91</v>
      </c>
      <c r="B114" s="95" t="s">
        <v>150</v>
      </c>
      <c r="C114" s="95" t="s">
        <v>74</v>
      </c>
      <c r="D114" s="94">
        <f>RANK(BF114,$BF$4:$BF$147)</f>
        <v>12</v>
      </c>
      <c r="E114" s="94">
        <v>0.35</v>
      </c>
      <c r="F114" s="94" t="s">
        <v>83</v>
      </c>
      <c r="G114" s="94">
        <v>2100</v>
      </c>
      <c r="H114" s="94"/>
      <c r="I114" s="152">
        <f t="shared" si="372"/>
        <v>0</v>
      </c>
      <c r="J114" s="94"/>
      <c r="K114" s="152">
        <f t="shared" si="373"/>
        <v>0</v>
      </c>
      <c r="L114" s="94"/>
      <c r="M114" s="152">
        <f t="shared" si="374"/>
        <v>0</v>
      </c>
      <c r="N114" s="94"/>
      <c r="O114" s="152">
        <f t="shared" si="375"/>
        <v>0</v>
      </c>
      <c r="P114" s="94"/>
      <c r="Q114" s="152">
        <f t="shared" si="376"/>
        <v>0</v>
      </c>
      <c r="R114" s="94">
        <v>128</v>
      </c>
      <c r="S114" s="143">
        <f t="shared" si="377"/>
        <v>44.8</v>
      </c>
      <c r="T114" s="94"/>
      <c r="U114" s="152">
        <f t="shared" si="378"/>
        <v>0</v>
      </c>
      <c r="V114" s="94"/>
      <c r="W114" s="152">
        <f t="shared" si="379"/>
        <v>0</v>
      </c>
      <c r="X114" s="94"/>
      <c r="Y114" s="152">
        <f t="shared" si="380"/>
        <v>0</v>
      </c>
      <c r="Z114" s="94"/>
      <c r="AA114" s="152">
        <f t="shared" si="381"/>
        <v>0</v>
      </c>
      <c r="AB114" s="94"/>
      <c r="AC114" s="152">
        <f t="shared" si="382"/>
        <v>0</v>
      </c>
      <c r="AD114" s="94">
        <v>48</v>
      </c>
      <c r="AE114" s="143">
        <f t="shared" si="383"/>
        <v>16.799999999999997</v>
      </c>
      <c r="AF114" s="171">
        <f>SUM(H114,J114,L114,N114,P114,R114,T114,V114,X114,Z114,AB114,AD114)</f>
        <v>176</v>
      </c>
      <c r="AG114" s="170">
        <f>SUM(I114,K114,M114,O114,Q114,S114,U114,W114,Y114,AA114,AC114,AE114)</f>
        <v>61.599999999999994</v>
      </c>
      <c r="AH114" s="142">
        <v>534</v>
      </c>
      <c r="AI114" s="143">
        <f t="shared" si="384"/>
        <v>186.89999999999998</v>
      </c>
      <c r="AJ114" s="144">
        <v>110</v>
      </c>
      <c r="AK114" s="143">
        <f t="shared" si="385"/>
        <v>38.5</v>
      </c>
      <c r="AL114" s="169">
        <v>78</v>
      </c>
      <c r="AM114" s="170">
        <f>AL114*$E114</f>
        <v>27.299999999999997</v>
      </c>
      <c r="AN114" s="169">
        <v>276</v>
      </c>
      <c r="AO114" s="170">
        <f>AN114*$E114</f>
        <v>96.6</v>
      </c>
      <c r="AP114" s="169">
        <v>60</v>
      </c>
      <c r="AQ114" s="170">
        <f>AP114*$E114</f>
        <v>21</v>
      </c>
      <c r="AR114" s="169">
        <v>334</v>
      </c>
      <c r="AS114" s="170">
        <f>AR114*$E114</f>
        <v>116.89999999999999</v>
      </c>
      <c r="AT114" s="169">
        <v>168</v>
      </c>
      <c r="AU114" s="170">
        <f>AT114*$E114</f>
        <v>58.8</v>
      </c>
      <c r="AV114" s="169"/>
      <c r="AW114" s="170">
        <f>AV114*$E114</f>
        <v>0</v>
      </c>
      <c r="AX114" s="169">
        <v>72</v>
      </c>
      <c r="AY114" s="170">
        <f>AX114*$E114</f>
        <v>25.2</v>
      </c>
      <c r="AZ114" s="169">
        <v>48</v>
      </c>
      <c r="BA114" s="170">
        <f>AZ114*$E114</f>
        <v>16.799999999999997</v>
      </c>
      <c r="BB114" s="169">
        <v>24</v>
      </c>
      <c r="BC114" s="170">
        <f>BB114*$E114</f>
        <v>8.3999999999999986</v>
      </c>
      <c r="BD114" s="169">
        <v>24</v>
      </c>
      <c r="BE114" s="170">
        <f>BD114*$E114</f>
        <v>8.3999999999999986</v>
      </c>
      <c r="BF114" s="171">
        <f>SUM(AH114,AJ114,AL114,AN114,AP114,AR114,AT114,AV114,AX114,AZ114,BB114,BD114)</f>
        <v>1728</v>
      </c>
      <c r="BG114" s="170">
        <f>SUM(AI114,AK114,AM114,AO114,AQ114,AS114,AU114,AW114,AY114,BA114,BC114,BE114)</f>
        <v>604.79999999999984</v>
      </c>
      <c r="BH114" s="96">
        <v>48</v>
      </c>
      <c r="BI114" s="97">
        <f t="shared" si="386"/>
        <v>16.799999999999997</v>
      </c>
      <c r="BJ114" s="98">
        <v>72</v>
      </c>
      <c r="BK114" s="100">
        <f t="shared" si="221"/>
        <v>25.2</v>
      </c>
      <c r="BL114" s="99"/>
      <c r="BM114" s="100">
        <f>BL114*$E114</f>
        <v>0</v>
      </c>
      <c r="BN114" s="99"/>
      <c r="BO114" s="100">
        <f>BN114*$E114</f>
        <v>0</v>
      </c>
      <c r="BP114" s="99"/>
      <c r="BQ114" s="100">
        <f>BP114*$E114</f>
        <v>0</v>
      </c>
      <c r="BR114" s="99"/>
      <c r="BS114" s="100">
        <f>BR114*$E114</f>
        <v>0</v>
      </c>
      <c r="BT114" s="99"/>
      <c r="BU114" s="100">
        <f>BT114*$E114</f>
        <v>0</v>
      </c>
      <c r="BV114" s="99"/>
      <c r="BW114" s="100">
        <f>BV114*$E114</f>
        <v>0</v>
      </c>
      <c r="BX114" s="99"/>
      <c r="BY114" s="100">
        <f>BX114*$E114</f>
        <v>0</v>
      </c>
      <c r="BZ114" s="99"/>
      <c r="CA114" s="100">
        <f>BZ114*$E114</f>
        <v>0</v>
      </c>
      <c r="CB114" s="99"/>
      <c r="CC114" s="100">
        <f>CB114*$E114</f>
        <v>0</v>
      </c>
      <c r="CD114" s="99"/>
      <c r="CE114" s="100">
        <f>CD114*$E114</f>
        <v>0</v>
      </c>
      <c r="CF114" s="101">
        <f t="shared" si="371"/>
        <v>120</v>
      </c>
      <c r="CG114" s="100">
        <f t="shared" si="371"/>
        <v>42</v>
      </c>
    </row>
    <row r="115" spans="1:85" s="172" customFormat="1" ht="19.899999999999999" customHeight="1" x14ac:dyDescent="0.25">
      <c r="A115" s="94"/>
      <c r="B115" s="95"/>
      <c r="C115" s="95"/>
      <c r="D115" s="94"/>
      <c r="E115" s="94"/>
      <c r="F115" s="94"/>
      <c r="G115" s="94"/>
      <c r="H115" s="94"/>
      <c r="I115" s="143">
        <f t="shared" si="372"/>
        <v>0</v>
      </c>
      <c r="J115" s="94"/>
      <c r="K115" s="143">
        <f t="shared" si="373"/>
        <v>0</v>
      </c>
      <c r="L115" s="94"/>
      <c r="M115" s="143">
        <f t="shared" si="374"/>
        <v>0</v>
      </c>
      <c r="N115" s="94"/>
      <c r="O115" s="143">
        <f t="shared" si="375"/>
        <v>0</v>
      </c>
      <c r="P115" s="94"/>
      <c r="Q115" s="143">
        <f t="shared" si="376"/>
        <v>0</v>
      </c>
      <c r="R115" s="94"/>
      <c r="S115" s="143">
        <f t="shared" si="377"/>
        <v>0</v>
      </c>
      <c r="T115" s="94"/>
      <c r="U115" s="143">
        <f t="shared" si="378"/>
        <v>0</v>
      </c>
      <c r="V115" s="94"/>
      <c r="W115" s="143">
        <f t="shared" si="379"/>
        <v>0</v>
      </c>
      <c r="X115" s="94"/>
      <c r="Y115" s="143">
        <f t="shared" si="380"/>
        <v>0</v>
      </c>
      <c r="Z115" s="94"/>
      <c r="AA115" s="143">
        <f t="shared" si="381"/>
        <v>0</v>
      </c>
      <c r="AB115" s="94"/>
      <c r="AC115" s="143">
        <f t="shared" si="382"/>
        <v>0</v>
      </c>
      <c r="AD115" s="94"/>
      <c r="AE115" s="143">
        <f t="shared" si="383"/>
        <v>0</v>
      </c>
      <c r="AF115" s="171"/>
      <c r="AG115" s="170"/>
      <c r="AH115" s="142"/>
      <c r="AI115" s="143">
        <f t="shared" si="384"/>
        <v>0</v>
      </c>
      <c r="AJ115" s="144"/>
      <c r="AK115" s="143">
        <f t="shared" si="385"/>
        <v>0</v>
      </c>
      <c r="AL115" s="169"/>
      <c r="AM115" s="170"/>
      <c r="AN115" s="169"/>
      <c r="AO115" s="170"/>
      <c r="AP115" s="169"/>
      <c r="AQ115" s="170"/>
      <c r="AR115" s="169"/>
      <c r="AS115" s="170"/>
      <c r="AT115" s="169"/>
      <c r="AU115" s="170"/>
      <c r="AV115" s="169"/>
      <c r="AW115" s="170"/>
      <c r="AX115" s="169"/>
      <c r="AY115" s="170"/>
      <c r="AZ115" s="169"/>
      <c r="BA115" s="170"/>
      <c r="BB115" s="169"/>
      <c r="BC115" s="170"/>
      <c r="BD115" s="169"/>
      <c r="BE115" s="170"/>
      <c r="BF115" s="171"/>
      <c r="BG115" s="170"/>
      <c r="BH115" s="99"/>
      <c r="BI115" s="100"/>
      <c r="BJ115" s="99"/>
      <c r="BK115" s="100"/>
      <c r="BL115" s="99"/>
      <c r="BM115" s="100"/>
      <c r="BN115" s="99"/>
      <c r="BO115" s="100"/>
      <c r="BP115" s="99"/>
      <c r="BQ115" s="100"/>
      <c r="BR115" s="99"/>
      <c r="BS115" s="100"/>
      <c r="BT115" s="99"/>
      <c r="BU115" s="100"/>
      <c r="BV115" s="99"/>
      <c r="BW115" s="100"/>
      <c r="BX115" s="99"/>
      <c r="BY115" s="100"/>
      <c r="BZ115" s="99"/>
      <c r="CA115" s="100"/>
      <c r="CB115" s="99"/>
      <c r="CC115" s="100"/>
      <c r="CD115" s="99"/>
      <c r="CE115" s="100"/>
      <c r="CF115" s="101">
        <f t="shared" si="371"/>
        <v>0</v>
      </c>
      <c r="CG115" s="100">
        <f t="shared" si="371"/>
        <v>0</v>
      </c>
    </row>
    <row r="116" spans="1:85" s="102" customFormat="1" ht="19.899999999999999" customHeight="1" x14ac:dyDescent="0.25">
      <c r="A116" s="94">
        <v>92</v>
      </c>
      <c r="B116" s="95" t="s">
        <v>204</v>
      </c>
      <c r="C116" s="95" t="s">
        <v>77</v>
      </c>
      <c r="D116" s="94">
        <f>RANK(BF116,$BF$4:$BF$147)</f>
        <v>19</v>
      </c>
      <c r="E116" s="94">
        <v>0.75</v>
      </c>
      <c r="F116" s="94" t="s">
        <v>75</v>
      </c>
      <c r="G116" s="94"/>
      <c r="H116" s="94"/>
      <c r="I116" s="100"/>
      <c r="J116" s="94"/>
      <c r="K116" s="100"/>
      <c r="L116" s="94"/>
      <c r="M116" s="100"/>
      <c r="N116" s="94"/>
      <c r="O116" s="100"/>
      <c r="P116" s="94"/>
      <c r="Q116" s="100"/>
      <c r="R116" s="94"/>
      <c r="S116" s="100"/>
      <c r="T116" s="94"/>
      <c r="U116" s="100"/>
      <c r="V116" s="94"/>
      <c r="W116" s="100"/>
      <c r="X116" s="94"/>
      <c r="Y116" s="100"/>
      <c r="Z116" s="94"/>
      <c r="AA116" s="100"/>
      <c r="AB116" s="94"/>
      <c r="AC116" s="100"/>
      <c r="AD116" s="94"/>
      <c r="AE116" s="100"/>
      <c r="AF116" s="101"/>
      <c r="AG116" s="100"/>
      <c r="AH116" s="99"/>
      <c r="AI116" s="100"/>
      <c r="AJ116" s="99"/>
      <c r="AK116" s="100"/>
      <c r="AL116" s="99"/>
      <c r="AM116" s="100"/>
      <c r="AN116" s="99"/>
      <c r="AO116" s="100"/>
      <c r="AP116" s="99"/>
      <c r="AQ116" s="100"/>
      <c r="AR116" s="99"/>
      <c r="AS116" s="100"/>
      <c r="AT116" s="99"/>
      <c r="AU116" s="100"/>
      <c r="AV116" s="99"/>
      <c r="AW116" s="100"/>
      <c r="AX116" s="99"/>
      <c r="AY116" s="100"/>
      <c r="AZ116" s="99"/>
      <c r="BA116" s="100"/>
      <c r="BB116" s="99"/>
      <c r="BC116" s="100"/>
      <c r="BD116" s="99"/>
      <c r="BE116" s="100"/>
      <c r="BF116" s="101"/>
      <c r="BG116" s="100"/>
      <c r="BH116" s="99"/>
      <c r="BI116" s="100"/>
      <c r="BJ116" s="99"/>
      <c r="BK116" s="100"/>
      <c r="BL116" s="99"/>
      <c r="BM116" s="100"/>
      <c r="BN116" s="99"/>
      <c r="BO116" s="100"/>
      <c r="BP116" s="99"/>
      <c r="BQ116" s="100"/>
      <c r="BR116" s="99"/>
      <c r="BS116" s="100"/>
      <c r="BT116" s="99"/>
      <c r="BU116" s="100"/>
      <c r="BV116" s="99"/>
      <c r="BW116" s="100"/>
      <c r="BX116" s="99"/>
      <c r="BY116" s="100"/>
      <c r="BZ116" s="99"/>
      <c r="CA116" s="100"/>
      <c r="CB116" s="99"/>
      <c r="CC116" s="100"/>
      <c r="CD116" s="99"/>
      <c r="CE116" s="100"/>
      <c r="CF116" s="101">
        <f t="shared" si="371"/>
        <v>0</v>
      </c>
      <c r="CG116" s="100">
        <f t="shared" si="371"/>
        <v>0</v>
      </c>
    </row>
    <row r="117" spans="1:85" s="102" customFormat="1" ht="19.899999999999999" customHeight="1" x14ac:dyDescent="0.25">
      <c r="A117" s="94">
        <v>93</v>
      </c>
      <c r="B117" s="95" t="s">
        <v>204</v>
      </c>
      <c r="C117" s="95" t="s">
        <v>205</v>
      </c>
      <c r="D117" s="94">
        <f>RANK(BF117,$BF$4:$BF$147)</f>
        <v>19</v>
      </c>
      <c r="E117" s="94">
        <v>0.6</v>
      </c>
      <c r="F117" s="94" t="s">
        <v>75</v>
      </c>
      <c r="G117" s="94">
        <v>835</v>
      </c>
      <c r="H117" s="94"/>
      <c r="I117" s="100"/>
      <c r="J117" s="94"/>
      <c r="K117" s="100"/>
      <c r="L117" s="94"/>
      <c r="M117" s="100"/>
      <c r="N117" s="94"/>
      <c r="O117" s="100"/>
      <c r="P117" s="94"/>
      <c r="Q117" s="100"/>
      <c r="R117" s="94"/>
      <c r="S117" s="100"/>
      <c r="T117" s="94"/>
      <c r="U117" s="100"/>
      <c r="V117" s="94"/>
      <c r="W117" s="100"/>
      <c r="X117" s="94"/>
      <c r="Y117" s="100"/>
      <c r="Z117" s="94"/>
      <c r="AA117" s="100"/>
      <c r="AB117" s="94"/>
      <c r="AC117" s="100"/>
      <c r="AD117" s="94"/>
      <c r="AE117" s="100"/>
      <c r="AF117" s="101"/>
      <c r="AG117" s="100"/>
      <c r="AH117" s="99"/>
      <c r="AI117" s="100"/>
      <c r="AJ117" s="99"/>
      <c r="AK117" s="100"/>
      <c r="AL117" s="99"/>
      <c r="AM117" s="100"/>
      <c r="AN117" s="99"/>
      <c r="AO117" s="100"/>
      <c r="AP117" s="99"/>
      <c r="AQ117" s="100"/>
      <c r="AR117" s="99"/>
      <c r="AS117" s="100"/>
      <c r="AT117" s="99"/>
      <c r="AU117" s="100"/>
      <c r="AV117" s="99"/>
      <c r="AW117" s="100"/>
      <c r="AX117" s="99"/>
      <c r="AY117" s="100"/>
      <c r="AZ117" s="99"/>
      <c r="BA117" s="100"/>
      <c r="BB117" s="99"/>
      <c r="BC117" s="100"/>
      <c r="BD117" s="99"/>
      <c r="BE117" s="100"/>
      <c r="BF117" s="101"/>
      <c r="BG117" s="100"/>
      <c r="BH117" s="99"/>
      <c r="BI117" s="100"/>
      <c r="BJ117" s="99"/>
      <c r="BK117" s="100"/>
      <c r="BL117" s="99"/>
      <c r="BM117" s="100"/>
      <c r="BN117" s="99"/>
      <c r="BO117" s="100"/>
      <c r="BP117" s="99"/>
      <c r="BQ117" s="100"/>
      <c r="BR117" s="99"/>
      <c r="BS117" s="100"/>
      <c r="BT117" s="99"/>
      <c r="BU117" s="100"/>
      <c r="BV117" s="99"/>
      <c r="BW117" s="100"/>
      <c r="BX117" s="99"/>
      <c r="BY117" s="100"/>
      <c r="BZ117" s="99"/>
      <c r="CA117" s="100"/>
      <c r="CB117" s="99"/>
      <c r="CC117" s="100"/>
      <c r="CD117" s="99"/>
      <c r="CE117" s="100"/>
      <c r="CF117" s="101">
        <f t="shared" si="371"/>
        <v>0</v>
      </c>
      <c r="CG117" s="100">
        <f t="shared" si="371"/>
        <v>0</v>
      </c>
    </row>
    <row r="118" spans="1:85" s="102" customFormat="1" ht="19.899999999999999" customHeight="1" x14ac:dyDescent="0.25">
      <c r="A118" s="94">
        <v>94</v>
      </c>
      <c r="B118" s="95" t="s">
        <v>204</v>
      </c>
      <c r="C118" s="95" t="s">
        <v>74</v>
      </c>
      <c r="D118" s="94">
        <f>RANK(BF118,$BF$4:$BF$147)</f>
        <v>19</v>
      </c>
      <c r="E118" s="94">
        <v>0.64</v>
      </c>
      <c r="F118" s="94" t="s">
        <v>206</v>
      </c>
      <c r="G118" s="94"/>
      <c r="H118" s="94"/>
      <c r="I118" s="100"/>
      <c r="J118" s="94"/>
      <c r="K118" s="100"/>
      <c r="L118" s="94"/>
      <c r="M118" s="100"/>
      <c r="N118" s="94"/>
      <c r="O118" s="100"/>
      <c r="P118" s="94"/>
      <c r="Q118" s="100"/>
      <c r="R118" s="94"/>
      <c r="S118" s="100"/>
      <c r="T118" s="94"/>
      <c r="U118" s="100"/>
      <c r="V118" s="94"/>
      <c r="W118" s="100"/>
      <c r="X118" s="94"/>
      <c r="Y118" s="100"/>
      <c r="Z118" s="94"/>
      <c r="AA118" s="100"/>
      <c r="AB118" s="94"/>
      <c r="AC118" s="100"/>
      <c r="AD118" s="94"/>
      <c r="AE118" s="100"/>
      <c r="AF118" s="101"/>
      <c r="AG118" s="100"/>
      <c r="AH118" s="99"/>
      <c r="AI118" s="100"/>
      <c r="AJ118" s="99"/>
      <c r="AK118" s="100"/>
      <c r="AL118" s="99"/>
      <c r="AM118" s="100"/>
      <c r="AN118" s="99"/>
      <c r="AO118" s="100"/>
      <c r="AP118" s="99"/>
      <c r="AQ118" s="100"/>
      <c r="AR118" s="99"/>
      <c r="AS118" s="100"/>
      <c r="AT118" s="99"/>
      <c r="AU118" s="100"/>
      <c r="AV118" s="99"/>
      <c r="AW118" s="100"/>
      <c r="AX118" s="99"/>
      <c r="AY118" s="100"/>
      <c r="AZ118" s="99"/>
      <c r="BA118" s="100"/>
      <c r="BB118" s="99"/>
      <c r="BC118" s="100"/>
      <c r="BD118" s="99"/>
      <c r="BE118" s="100"/>
      <c r="BF118" s="101"/>
      <c r="BG118" s="100"/>
      <c r="BH118" s="99"/>
      <c r="BI118" s="100"/>
      <c r="BJ118" s="99"/>
      <c r="BK118" s="100"/>
      <c r="BL118" s="99"/>
      <c r="BM118" s="100"/>
      <c r="BN118" s="99"/>
      <c r="BO118" s="100"/>
      <c r="BP118" s="99"/>
      <c r="BQ118" s="100"/>
      <c r="BR118" s="99"/>
      <c r="BS118" s="100"/>
      <c r="BT118" s="99"/>
      <c r="BU118" s="100"/>
      <c r="BV118" s="99"/>
      <c r="BW118" s="100"/>
      <c r="BX118" s="99"/>
      <c r="BY118" s="100"/>
      <c r="BZ118" s="99"/>
      <c r="CA118" s="100"/>
      <c r="CB118" s="99"/>
      <c r="CC118" s="100"/>
      <c r="CD118" s="99"/>
      <c r="CE118" s="100"/>
      <c r="CF118" s="101">
        <f t="shared" si="371"/>
        <v>0</v>
      </c>
      <c r="CG118" s="100">
        <f t="shared" si="371"/>
        <v>0</v>
      </c>
    </row>
    <row r="119" spans="1:85" s="172" customFormat="1" ht="19.899999999999999" customHeight="1" x14ac:dyDescent="0.25">
      <c r="A119" s="94"/>
      <c r="B119" s="95"/>
      <c r="C119" s="95"/>
      <c r="D119" s="94"/>
      <c r="E119" s="94"/>
      <c r="F119" s="94"/>
      <c r="G119" s="94"/>
      <c r="H119" s="94"/>
      <c r="I119" s="143"/>
      <c r="J119" s="94"/>
      <c r="K119" s="143"/>
      <c r="L119" s="94"/>
      <c r="M119" s="143"/>
      <c r="N119" s="94"/>
      <c r="O119" s="143"/>
      <c r="P119" s="94"/>
      <c r="Q119" s="143"/>
      <c r="R119" s="94"/>
      <c r="S119" s="143"/>
      <c r="T119" s="94"/>
      <c r="U119" s="143"/>
      <c r="V119" s="94"/>
      <c r="W119" s="143"/>
      <c r="X119" s="94"/>
      <c r="Y119" s="143"/>
      <c r="Z119" s="94"/>
      <c r="AA119" s="143"/>
      <c r="AB119" s="94"/>
      <c r="AC119" s="143"/>
      <c r="AD119" s="94"/>
      <c r="AE119" s="143"/>
      <c r="AF119" s="171"/>
      <c r="AG119" s="170"/>
      <c r="AH119" s="142"/>
      <c r="AI119" s="143"/>
      <c r="AJ119" s="144"/>
      <c r="AK119" s="143"/>
      <c r="AL119" s="169"/>
      <c r="AM119" s="170"/>
      <c r="AN119" s="169"/>
      <c r="AO119" s="170"/>
      <c r="AP119" s="169"/>
      <c r="AQ119" s="170"/>
      <c r="AR119" s="169"/>
      <c r="AS119" s="170"/>
      <c r="AT119" s="169"/>
      <c r="AU119" s="170"/>
      <c r="AV119" s="169"/>
      <c r="AW119" s="170"/>
      <c r="AX119" s="169"/>
      <c r="AY119" s="170"/>
      <c r="AZ119" s="169"/>
      <c r="BA119" s="170"/>
      <c r="BB119" s="169"/>
      <c r="BC119" s="170"/>
      <c r="BD119" s="169"/>
      <c r="BE119" s="170"/>
      <c r="BF119" s="171"/>
      <c r="BG119" s="170"/>
      <c r="BH119" s="99"/>
      <c r="BI119" s="100"/>
      <c r="BJ119" s="99"/>
      <c r="BK119" s="100"/>
      <c r="BL119" s="99"/>
      <c r="BM119" s="100"/>
      <c r="BN119" s="99"/>
      <c r="BO119" s="100"/>
      <c r="BP119" s="99"/>
      <c r="BQ119" s="100"/>
      <c r="BR119" s="99"/>
      <c r="BS119" s="100"/>
      <c r="BT119" s="99"/>
      <c r="BU119" s="100"/>
      <c r="BV119" s="99"/>
      <c r="BW119" s="100"/>
      <c r="BX119" s="99"/>
      <c r="BY119" s="100"/>
      <c r="BZ119" s="99"/>
      <c r="CA119" s="100"/>
      <c r="CB119" s="99"/>
      <c r="CC119" s="100"/>
      <c r="CD119" s="99"/>
      <c r="CE119" s="100"/>
      <c r="CF119" s="101"/>
      <c r="CG119" s="100"/>
    </row>
    <row r="120" spans="1:85" s="172" customFormat="1" ht="19.899999999999999" customHeight="1" x14ac:dyDescent="0.25">
      <c r="A120" s="94">
        <v>95</v>
      </c>
      <c r="B120" s="95" t="s">
        <v>155</v>
      </c>
      <c r="C120" s="95" t="s">
        <v>74</v>
      </c>
      <c r="D120" s="94">
        <f>RANK(BF120,$BF$4:$BF$147)</f>
        <v>19</v>
      </c>
      <c r="E120" s="94">
        <v>0.64</v>
      </c>
      <c r="F120" s="94" t="s">
        <v>85</v>
      </c>
      <c r="G120" s="94">
        <v>1350</v>
      </c>
      <c r="H120" s="94"/>
      <c r="I120" s="170">
        <f>H120*$E120</f>
        <v>0</v>
      </c>
      <c r="J120" s="94"/>
      <c r="K120" s="170">
        <f>J120*$E120</f>
        <v>0</v>
      </c>
      <c r="L120" s="94"/>
      <c r="M120" s="170">
        <f>L120*$E120</f>
        <v>0</v>
      </c>
      <c r="N120" s="94"/>
      <c r="O120" s="170">
        <f>N120*$E120</f>
        <v>0</v>
      </c>
      <c r="P120" s="94"/>
      <c r="Q120" s="170">
        <f>P120*$E120</f>
        <v>0</v>
      </c>
      <c r="R120" s="94"/>
      <c r="S120" s="170">
        <f>R120*$E120</f>
        <v>0</v>
      </c>
      <c r="T120" s="94"/>
      <c r="U120" s="170">
        <f>T120*$E120</f>
        <v>0</v>
      </c>
      <c r="V120" s="94"/>
      <c r="W120" s="170">
        <f>V120*$E120</f>
        <v>0</v>
      </c>
      <c r="X120" s="94"/>
      <c r="Y120" s="170">
        <f>X120*$E120</f>
        <v>0</v>
      </c>
      <c r="Z120" s="94"/>
      <c r="AA120" s="170">
        <f>Z120*$E120</f>
        <v>0</v>
      </c>
      <c r="AB120" s="94"/>
      <c r="AC120" s="170">
        <f>AB120*$E120</f>
        <v>0</v>
      </c>
      <c r="AD120" s="94"/>
      <c r="AE120" s="170">
        <f>AD120*$E120</f>
        <v>0</v>
      </c>
      <c r="AF120" s="171">
        <f>SUM(H120,J120,L120,N120,P120,R120,T120,V120,X120,Z120,AB120,AD120)</f>
        <v>0</v>
      </c>
      <c r="AG120" s="170">
        <f>SUM(I120,K120,M120,O120,Q120,S120,U120,W120,Y120,AA120,AC120,AE120)</f>
        <v>0</v>
      </c>
      <c r="AH120" s="169"/>
      <c r="AI120" s="170">
        <f>AH120*$E120</f>
        <v>0</v>
      </c>
      <c r="AJ120" s="169"/>
      <c r="AK120" s="170">
        <f>AJ120*$E120</f>
        <v>0</v>
      </c>
      <c r="AL120" s="169"/>
      <c r="AM120" s="170">
        <f>AL120*$E120</f>
        <v>0</v>
      </c>
      <c r="AN120" s="169"/>
      <c r="AO120" s="170">
        <f>AN120*$E120</f>
        <v>0</v>
      </c>
      <c r="AP120" s="169"/>
      <c r="AQ120" s="170">
        <f>AP120*$E120</f>
        <v>0</v>
      </c>
      <c r="AR120" s="169"/>
      <c r="AS120" s="170">
        <f>AR120*$E120</f>
        <v>0</v>
      </c>
      <c r="AT120" s="169"/>
      <c r="AU120" s="170">
        <f>AT120*$E120</f>
        <v>0</v>
      </c>
      <c r="AV120" s="169"/>
      <c r="AW120" s="170">
        <f>AV120*$E120</f>
        <v>0</v>
      </c>
      <c r="AX120" s="169"/>
      <c r="AY120" s="170">
        <f>AX120*$E120</f>
        <v>0</v>
      </c>
      <c r="AZ120" s="169"/>
      <c r="BA120" s="170">
        <f>AZ120*$E120</f>
        <v>0</v>
      </c>
      <c r="BB120" s="169"/>
      <c r="BC120" s="170">
        <f>BB120*$E120</f>
        <v>0</v>
      </c>
      <c r="BD120" s="169"/>
      <c r="BE120" s="170">
        <f>BD120*$E120</f>
        <v>0</v>
      </c>
      <c r="BF120" s="171">
        <f>SUM(AH120,AJ120,AL120,AN120,AP120,AR120,AT120,AV120,AX120,AZ120,BB120,BD120)</f>
        <v>0</v>
      </c>
      <c r="BG120" s="170">
        <f>SUM(AI120,AK120,AM120,AO120,AQ120,AS120,AU120,AW120,AY120,BA120,BC120,BE120)</f>
        <v>0</v>
      </c>
      <c r="BH120" s="99"/>
      <c r="BI120" s="100">
        <f>BH120*$E120</f>
        <v>0</v>
      </c>
      <c r="BJ120" s="99"/>
      <c r="BK120" s="100">
        <f>BJ120*$E120</f>
        <v>0</v>
      </c>
      <c r="BL120" s="99"/>
      <c r="BM120" s="100">
        <f>BL120*$E120</f>
        <v>0</v>
      </c>
      <c r="BN120" s="99"/>
      <c r="BO120" s="100">
        <f>BN120*$E120</f>
        <v>0</v>
      </c>
      <c r="BP120" s="99"/>
      <c r="BQ120" s="100">
        <f>BP120*$E120</f>
        <v>0</v>
      </c>
      <c r="BR120" s="99"/>
      <c r="BS120" s="100">
        <f>BR120*$E120</f>
        <v>0</v>
      </c>
      <c r="BT120" s="99"/>
      <c r="BU120" s="100">
        <f>BT120*$E120</f>
        <v>0</v>
      </c>
      <c r="BV120" s="99"/>
      <c r="BW120" s="100">
        <f>BV120*$E120</f>
        <v>0</v>
      </c>
      <c r="BX120" s="99"/>
      <c r="BY120" s="100">
        <f>BX120*$E120</f>
        <v>0</v>
      </c>
      <c r="BZ120" s="99"/>
      <c r="CA120" s="100">
        <f>BZ120*$E120</f>
        <v>0</v>
      </c>
      <c r="CB120" s="99"/>
      <c r="CC120" s="100">
        <f>CB120*$E120</f>
        <v>0</v>
      </c>
      <c r="CD120" s="99"/>
      <c r="CE120" s="100">
        <f>CD120*$E120</f>
        <v>0</v>
      </c>
      <c r="CF120" s="101">
        <f>SUM(BH120,BJ120,BL120,BN120,BP120,BR120,BT120,BV120,BX120,BZ120,CB120,CD120)</f>
        <v>0</v>
      </c>
      <c r="CG120" s="100">
        <f>SUM(BI120,BK120,BM120,BO120,BQ120,BS120,BU120,BW120,BY120,CA120,CC120,CE120)</f>
        <v>0</v>
      </c>
    </row>
    <row r="121" spans="1:85" s="172" customFormat="1" ht="19.899999999999999" customHeight="1" x14ac:dyDescent="0.25">
      <c r="A121" s="94">
        <v>96</v>
      </c>
      <c r="B121" s="95" t="s">
        <v>155</v>
      </c>
      <c r="C121" s="95" t="s">
        <v>205</v>
      </c>
      <c r="D121" s="94">
        <v>19</v>
      </c>
      <c r="E121" s="94">
        <v>1</v>
      </c>
      <c r="F121" s="94" t="s">
        <v>98</v>
      </c>
      <c r="G121" s="94"/>
      <c r="H121" s="94"/>
      <c r="I121" s="143"/>
      <c r="J121" s="94"/>
      <c r="K121" s="143"/>
      <c r="L121" s="94"/>
      <c r="M121" s="143"/>
      <c r="N121" s="94"/>
      <c r="O121" s="143"/>
      <c r="P121" s="94"/>
      <c r="Q121" s="143"/>
      <c r="R121" s="94"/>
      <c r="S121" s="143"/>
      <c r="T121" s="94"/>
      <c r="U121" s="143"/>
      <c r="V121" s="94"/>
      <c r="W121" s="143"/>
      <c r="X121" s="94"/>
      <c r="Y121" s="143"/>
      <c r="Z121" s="94"/>
      <c r="AA121" s="143"/>
      <c r="AB121" s="94"/>
      <c r="AC121" s="143"/>
      <c r="AD121" s="94"/>
      <c r="AE121" s="143"/>
      <c r="AF121" s="171"/>
      <c r="AG121" s="170"/>
      <c r="AH121" s="142"/>
      <c r="AI121" s="143"/>
      <c r="AJ121" s="144"/>
      <c r="AK121" s="143"/>
      <c r="AL121" s="169"/>
      <c r="AM121" s="170"/>
      <c r="AN121" s="169"/>
      <c r="AO121" s="170"/>
      <c r="AP121" s="169"/>
      <c r="AQ121" s="170"/>
      <c r="AR121" s="169"/>
      <c r="AS121" s="170"/>
      <c r="AT121" s="169"/>
      <c r="AU121" s="170"/>
      <c r="AV121" s="169"/>
      <c r="AW121" s="170"/>
      <c r="AX121" s="169"/>
      <c r="AY121" s="170"/>
      <c r="AZ121" s="169"/>
      <c r="BA121" s="170"/>
      <c r="BB121" s="169"/>
      <c r="BC121" s="170"/>
      <c r="BD121" s="169"/>
      <c r="BE121" s="170"/>
      <c r="BF121" s="171"/>
      <c r="BG121" s="170"/>
      <c r="BH121" s="99"/>
      <c r="BI121" s="100"/>
      <c r="BJ121" s="99"/>
      <c r="BK121" s="100"/>
      <c r="BL121" s="99"/>
      <c r="BM121" s="100"/>
      <c r="BN121" s="99"/>
      <c r="BO121" s="100"/>
      <c r="BP121" s="99"/>
      <c r="BQ121" s="100"/>
      <c r="BR121" s="99"/>
      <c r="BS121" s="100"/>
      <c r="BT121" s="99"/>
      <c r="BU121" s="100"/>
      <c r="BV121" s="99"/>
      <c r="BW121" s="100"/>
      <c r="BX121" s="99"/>
      <c r="BY121" s="100"/>
      <c r="BZ121" s="99"/>
      <c r="CA121" s="100"/>
      <c r="CB121" s="99"/>
      <c r="CC121" s="100"/>
      <c r="CD121" s="99"/>
      <c r="CE121" s="100"/>
      <c r="CF121" s="101"/>
      <c r="CG121" s="100"/>
    </row>
    <row r="122" spans="1:85" s="172" customFormat="1" ht="19.899999999999999" customHeight="1" x14ac:dyDescent="0.25">
      <c r="A122" s="94"/>
      <c r="B122" s="95"/>
      <c r="C122" s="95"/>
      <c r="D122" s="94"/>
      <c r="E122" s="94"/>
      <c r="F122" s="94"/>
      <c r="G122" s="94"/>
      <c r="H122" s="94"/>
      <c r="I122" s="143"/>
      <c r="J122" s="94"/>
      <c r="K122" s="143"/>
      <c r="L122" s="94"/>
      <c r="M122" s="143"/>
      <c r="N122" s="94"/>
      <c r="O122" s="143"/>
      <c r="P122" s="94"/>
      <c r="Q122" s="143"/>
      <c r="R122" s="94"/>
      <c r="S122" s="143"/>
      <c r="T122" s="94"/>
      <c r="U122" s="143"/>
      <c r="V122" s="94"/>
      <c r="W122" s="143"/>
      <c r="X122" s="94"/>
      <c r="Y122" s="143"/>
      <c r="Z122" s="94"/>
      <c r="AA122" s="143"/>
      <c r="AB122" s="94"/>
      <c r="AC122" s="143"/>
      <c r="AD122" s="94"/>
      <c r="AE122" s="143"/>
      <c r="AF122" s="171"/>
      <c r="AG122" s="170"/>
      <c r="AH122" s="142"/>
      <c r="AI122" s="143"/>
      <c r="AJ122" s="144"/>
      <c r="AK122" s="143"/>
      <c r="AL122" s="169"/>
      <c r="AM122" s="170"/>
      <c r="AN122" s="169"/>
      <c r="AO122" s="170"/>
      <c r="AP122" s="169"/>
      <c r="AQ122" s="170"/>
      <c r="AR122" s="169"/>
      <c r="AS122" s="170"/>
      <c r="AT122" s="169"/>
      <c r="AU122" s="170"/>
      <c r="AV122" s="169"/>
      <c r="AW122" s="170"/>
      <c r="AX122" s="169"/>
      <c r="AY122" s="170"/>
      <c r="AZ122" s="169"/>
      <c r="BA122" s="170"/>
      <c r="BB122" s="169"/>
      <c r="BC122" s="170"/>
      <c r="BD122" s="169"/>
      <c r="BE122" s="170"/>
      <c r="BF122" s="171"/>
      <c r="BG122" s="170"/>
      <c r="BH122" s="99"/>
      <c r="BI122" s="100"/>
      <c r="BJ122" s="99"/>
      <c r="BK122" s="100"/>
      <c r="BL122" s="99"/>
      <c r="BM122" s="100"/>
      <c r="BN122" s="99"/>
      <c r="BO122" s="100"/>
      <c r="BP122" s="99"/>
      <c r="BQ122" s="100"/>
      <c r="BR122" s="99"/>
      <c r="BS122" s="100"/>
      <c r="BT122" s="99"/>
      <c r="BU122" s="100"/>
      <c r="BV122" s="99"/>
      <c r="BW122" s="100"/>
      <c r="BX122" s="99"/>
      <c r="BY122" s="100"/>
      <c r="BZ122" s="99"/>
      <c r="CA122" s="100"/>
      <c r="CB122" s="99"/>
      <c r="CC122" s="100"/>
      <c r="CD122" s="99"/>
      <c r="CE122" s="100"/>
      <c r="CF122" s="101"/>
      <c r="CG122" s="100"/>
    </row>
    <row r="123" spans="1:85" s="172" customFormat="1" ht="19.899999999999999" customHeight="1" x14ac:dyDescent="0.25">
      <c r="A123" s="94">
        <v>97</v>
      </c>
      <c r="B123" s="95" t="s">
        <v>207</v>
      </c>
      <c r="C123" s="95" t="s">
        <v>74</v>
      </c>
      <c r="D123" s="94">
        <f>RANK(BF123,$BF$4:$BF$147)</f>
        <v>19</v>
      </c>
      <c r="E123" s="94">
        <v>1</v>
      </c>
      <c r="F123" s="94" t="s">
        <v>208</v>
      </c>
      <c r="G123" s="94">
        <v>2170</v>
      </c>
      <c r="H123" s="94"/>
      <c r="I123" s="143"/>
      <c r="J123" s="94"/>
      <c r="K123" s="143"/>
      <c r="L123" s="94"/>
      <c r="M123" s="143"/>
      <c r="N123" s="94"/>
      <c r="O123" s="143"/>
      <c r="P123" s="94"/>
      <c r="Q123" s="143"/>
      <c r="R123" s="94"/>
      <c r="S123" s="143"/>
      <c r="T123" s="94"/>
      <c r="U123" s="143"/>
      <c r="V123" s="94"/>
      <c r="W123" s="143"/>
      <c r="X123" s="94"/>
      <c r="Y123" s="143"/>
      <c r="Z123" s="94"/>
      <c r="AA123" s="143"/>
      <c r="AB123" s="94"/>
      <c r="AC123" s="143"/>
      <c r="AD123" s="94"/>
      <c r="AE123" s="143"/>
      <c r="AF123" s="171"/>
      <c r="AG123" s="170"/>
      <c r="AH123" s="142"/>
      <c r="AI123" s="143"/>
      <c r="AJ123" s="144"/>
      <c r="AK123" s="143"/>
      <c r="AL123" s="169"/>
      <c r="AM123" s="170"/>
      <c r="AN123" s="169"/>
      <c r="AO123" s="170"/>
      <c r="AP123" s="169"/>
      <c r="AQ123" s="170"/>
      <c r="AR123" s="169"/>
      <c r="AS123" s="170"/>
      <c r="AT123" s="169"/>
      <c r="AU123" s="170"/>
      <c r="AV123" s="169"/>
      <c r="AW123" s="170">
        <f t="shared" ref="AW123:AW128" si="387">AV123*$E123</f>
        <v>0</v>
      </c>
      <c r="AX123" s="169"/>
      <c r="AY123" s="170">
        <f t="shared" ref="AY123:AY128" si="388">AX123*$E123</f>
        <v>0</v>
      </c>
      <c r="AZ123" s="169"/>
      <c r="BA123" s="170">
        <f t="shared" ref="BA123:BA128" si="389">AZ123*$E123</f>
        <v>0</v>
      </c>
      <c r="BB123" s="169"/>
      <c r="BC123" s="170">
        <f t="shared" ref="BC123:BC128" si="390">BB123*$E123</f>
        <v>0</v>
      </c>
      <c r="BD123" s="169"/>
      <c r="BE123" s="170">
        <f t="shared" ref="BE123:BE128" si="391">BD123*$E123</f>
        <v>0</v>
      </c>
      <c r="BF123" s="171">
        <f t="shared" ref="BF123:BF128" si="392">SUM(AH123,AJ123,AL123,AN123,AP123,AR123,AT123,AV123,AX123,AZ123,BB123,BD123)</f>
        <v>0</v>
      </c>
      <c r="BG123" s="170">
        <f t="shared" ref="BG123:BG128" si="393">SUM(AI123,AK123,AM123,AO123,AQ123,AS123,AU123,AW123,AY123,BA123,BC123,BE123)</f>
        <v>0</v>
      </c>
      <c r="BH123" s="99"/>
      <c r="BI123" s="100"/>
      <c r="BJ123" s="99"/>
      <c r="BK123" s="100"/>
      <c r="BL123" s="99"/>
      <c r="BM123" s="100"/>
      <c r="BN123" s="99"/>
      <c r="BO123" s="100"/>
      <c r="BP123" s="99"/>
      <c r="BQ123" s="100"/>
      <c r="BR123" s="99"/>
      <c r="BS123" s="100"/>
      <c r="BT123" s="99"/>
      <c r="BU123" s="100"/>
      <c r="BV123" s="99"/>
      <c r="BW123" s="100">
        <f t="shared" ref="BW123:BW128" si="394">BV123*$E123</f>
        <v>0</v>
      </c>
      <c r="BX123" s="99"/>
      <c r="BY123" s="100"/>
      <c r="BZ123" s="99"/>
      <c r="CA123" s="100"/>
      <c r="CB123" s="99"/>
      <c r="CC123" s="100"/>
      <c r="CD123" s="99"/>
      <c r="CE123" s="100"/>
      <c r="CF123" s="101">
        <f t="shared" ref="CF123:CG146" si="395">SUM(BH123,BJ123,BL123,BN123,BP123,BR123,BT123,BV123,BX123,BZ123,CB123,CD123)</f>
        <v>0</v>
      </c>
      <c r="CG123" s="100">
        <f t="shared" si="395"/>
        <v>0</v>
      </c>
    </row>
    <row r="124" spans="1:85" s="172" customFormat="1" ht="19.899999999999999" customHeight="1" x14ac:dyDescent="0.25">
      <c r="A124" s="94">
        <v>98</v>
      </c>
      <c r="B124" s="95" t="s">
        <v>211</v>
      </c>
      <c r="C124" s="95" t="s">
        <v>205</v>
      </c>
      <c r="D124" s="94">
        <f>RANK(BF124,$BF$4:$BF$147)</f>
        <v>19</v>
      </c>
      <c r="E124" s="94">
        <v>1</v>
      </c>
      <c r="F124" s="94" t="s">
        <v>208</v>
      </c>
      <c r="G124" s="94"/>
      <c r="H124" s="94"/>
      <c r="I124" s="143"/>
      <c r="J124" s="94"/>
      <c r="K124" s="143"/>
      <c r="L124" s="94"/>
      <c r="M124" s="143"/>
      <c r="N124" s="94"/>
      <c r="O124" s="143"/>
      <c r="P124" s="94"/>
      <c r="Q124" s="143"/>
      <c r="R124" s="94"/>
      <c r="S124" s="143"/>
      <c r="T124" s="94"/>
      <c r="U124" s="143"/>
      <c r="V124" s="94"/>
      <c r="W124" s="143"/>
      <c r="X124" s="94"/>
      <c r="Y124" s="143"/>
      <c r="Z124" s="94"/>
      <c r="AA124" s="143"/>
      <c r="AB124" s="94"/>
      <c r="AC124" s="143"/>
      <c r="AD124" s="94"/>
      <c r="AE124" s="143"/>
      <c r="AF124" s="171"/>
      <c r="AG124" s="170"/>
      <c r="AH124" s="142"/>
      <c r="AI124" s="143"/>
      <c r="AJ124" s="144"/>
      <c r="AK124" s="143"/>
      <c r="AL124" s="169"/>
      <c r="AM124" s="170"/>
      <c r="AN124" s="169"/>
      <c r="AO124" s="170"/>
      <c r="AP124" s="169"/>
      <c r="AQ124" s="170"/>
      <c r="AR124" s="169"/>
      <c r="AS124" s="170"/>
      <c r="AT124" s="169"/>
      <c r="AU124" s="170"/>
      <c r="AV124" s="169"/>
      <c r="AW124" s="170">
        <f t="shared" si="387"/>
        <v>0</v>
      </c>
      <c r="AX124" s="169"/>
      <c r="AY124" s="170">
        <f t="shared" si="388"/>
        <v>0</v>
      </c>
      <c r="AZ124" s="169"/>
      <c r="BA124" s="170">
        <f t="shared" si="389"/>
        <v>0</v>
      </c>
      <c r="BB124" s="169"/>
      <c r="BC124" s="170">
        <f t="shared" si="390"/>
        <v>0</v>
      </c>
      <c r="BD124" s="169"/>
      <c r="BE124" s="170">
        <f t="shared" si="391"/>
        <v>0</v>
      </c>
      <c r="BF124" s="171">
        <f t="shared" si="392"/>
        <v>0</v>
      </c>
      <c r="BG124" s="170">
        <f t="shared" si="393"/>
        <v>0</v>
      </c>
      <c r="BH124" s="99"/>
      <c r="BI124" s="100"/>
      <c r="BJ124" s="99"/>
      <c r="BK124" s="100"/>
      <c r="BL124" s="99"/>
      <c r="BM124" s="100"/>
      <c r="BN124" s="99"/>
      <c r="BO124" s="100"/>
      <c r="BP124" s="99"/>
      <c r="BQ124" s="100"/>
      <c r="BR124" s="99"/>
      <c r="BS124" s="100"/>
      <c r="BT124" s="99"/>
      <c r="BU124" s="100"/>
      <c r="BV124" s="99"/>
      <c r="BW124" s="100">
        <f t="shared" si="394"/>
        <v>0</v>
      </c>
      <c r="BX124" s="99"/>
      <c r="BY124" s="100"/>
      <c r="BZ124" s="99"/>
      <c r="CA124" s="100"/>
      <c r="CB124" s="99"/>
      <c r="CC124" s="100"/>
      <c r="CD124" s="99"/>
      <c r="CE124" s="100"/>
      <c r="CF124" s="101">
        <f t="shared" si="395"/>
        <v>0</v>
      </c>
      <c r="CG124" s="100">
        <f t="shared" si="395"/>
        <v>0</v>
      </c>
    </row>
    <row r="125" spans="1:85" s="172" customFormat="1" ht="25.9" customHeight="1" x14ac:dyDescent="0.25">
      <c r="A125" s="94">
        <v>99</v>
      </c>
      <c r="B125" s="95" t="s">
        <v>226</v>
      </c>
      <c r="C125" s="95"/>
      <c r="D125" s="94">
        <f t="shared" ref="D125:D126" si="396">RANK(BF125,$BF$4:$BF$147)</f>
        <v>19</v>
      </c>
      <c r="E125" s="94"/>
      <c r="F125" s="94"/>
      <c r="G125" s="94"/>
      <c r="H125" s="94"/>
      <c r="I125" s="143"/>
      <c r="J125" s="94"/>
      <c r="K125" s="143"/>
      <c r="L125" s="94"/>
      <c r="M125" s="143"/>
      <c r="N125" s="94"/>
      <c r="O125" s="143"/>
      <c r="P125" s="94"/>
      <c r="Q125" s="143"/>
      <c r="R125" s="94"/>
      <c r="S125" s="143"/>
      <c r="T125" s="94"/>
      <c r="U125" s="143"/>
      <c r="V125" s="94"/>
      <c r="W125" s="143"/>
      <c r="X125" s="94"/>
      <c r="Y125" s="143"/>
      <c r="Z125" s="94"/>
      <c r="AA125" s="143"/>
      <c r="AB125" s="94"/>
      <c r="AC125" s="143"/>
      <c r="AD125" s="94"/>
      <c r="AE125" s="143"/>
      <c r="AF125" s="171"/>
      <c r="AG125" s="170"/>
      <c r="AH125" s="142"/>
      <c r="AI125" s="143"/>
      <c r="AJ125" s="144"/>
      <c r="AK125" s="143"/>
      <c r="AL125" s="169"/>
      <c r="AM125" s="170"/>
      <c r="AN125" s="169"/>
      <c r="AO125" s="170"/>
      <c r="AP125" s="169"/>
      <c r="AQ125" s="170"/>
      <c r="AR125" s="169"/>
      <c r="AS125" s="170"/>
      <c r="AT125" s="169"/>
      <c r="AU125" s="170"/>
      <c r="AV125" s="169"/>
      <c r="AW125" s="170"/>
      <c r="AX125" s="169"/>
      <c r="AY125" s="170"/>
      <c r="AZ125" s="169"/>
      <c r="BA125" s="170"/>
      <c r="BB125" s="169"/>
      <c r="BC125" s="170"/>
      <c r="BD125" s="169"/>
      <c r="BE125" s="170"/>
      <c r="BF125" s="171"/>
      <c r="BG125" s="170"/>
      <c r="BH125" s="99"/>
      <c r="BI125" s="100"/>
      <c r="BJ125" s="99"/>
      <c r="BK125" s="100"/>
      <c r="BL125" s="99"/>
      <c r="BM125" s="100"/>
      <c r="BN125" s="99"/>
      <c r="BO125" s="100"/>
      <c r="BP125" s="99"/>
      <c r="BQ125" s="100"/>
      <c r="BR125" s="99"/>
      <c r="BS125" s="100"/>
      <c r="BT125" s="99"/>
      <c r="BU125" s="100"/>
      <c r="BV125" s="99"/>
      <c r="BW125" s="100"/>
      <c r="BX125" s="99"/>
      <c r="BY125" s="100"/>
      <c r="BZ125" s="99"/>
      <c r="CA125" s="100"/>
      <c r="CB125" s="99"/>
      <c r="CC125" s="100"/>
      <c r="CD125" s="99"/>
      <c r="CE125" s="100"/>
      <c r="CF125" s="101"/>
      <c r="CG125" s="100"/>
    </row>
    <row r="126" spans="1:85" s="172" customFormat="1" ht="19.899999999999999" customHeight="1" x14ac:dyDescent="0.25">
      <c r="A126" s="94">
        <v>100</v>
      </c>
      <c r="B126" s="95" t="s">
        <v>227</v>
      </c>
      <c r="C126" s="95"/>
      <c r="D126" s="94">
        <f t="shared" si="396"/>
        <v>19</v>
      </c>
      <c r="E126" s="94"/>
      <c r="F126" s="94"/>
      <c r="G126" s="94"/>
      <c r="H126" s="94"/>
      <c r="I126" s="143"/>
      <c r="J126" s="94"/>
      <c r="K126" s="143"/>
      <c r="L126" s="94"/>
      <c r="M126" s="143"/>
      <c r="N126" s="94"/>
      <c r="O126" s="143"/>
      <c r="P126" s="94"/>
      <c r="Q126" s="143"/>
      <c r="R126" s="94"/>
      <c r="S126" s="143"/>
      <c r="T126" s="94"/>
      <c r="U126" s="143"/>
      <c r="V126" s="94"/>
      <c r="W126" s="143"/>
      <c r="X126" s="94"/>
      <c r="Y126" s="143"/>
      <c r="Z126" s="94"/>
      <c r="AA126" s="143"/>
      <c r="AB126" s="94"/>
      <c r="AC126" s="143"/>
      <c r="AD126" s="94"/>
      <c r="AE126" s="143"/>
      <c r="AF126" s="171"/>
      <c r="AG126" s="170"/>
      <c r="AH126" s="142"/>
      <c r="AI126" s="143"/>
      <c r="AJ126" s="144"/>
      <c r="AK126" s="143"/>
      <c r="AL126" s="169"/>
      <c r="AM126" s="170"/>
      <c r="AN126" s="169"/>
      <c r="AO126" s="170"/>
      <c r="AP126" s="169"/>
      <c r="AQ126" s="170"/>
      <c r="AR126" s="169"/>
      <c r="AS126" s="170"/>
      <c r="AT126" s="169"/>
      <c r="AU126" s="170"/>
      <c r="AV126" s="169"/>
      <c r="AW126" s="170"/>
      <c r="AX126" s="169"/>
      <c r="AY126" s="170"/>
      <c r="AZ126" s="169"/>
      <c r="BA126" s="170"/>
      <c r="BB126" s="169"/>
      <c r="BC126" s="170"/>
      <c r="BD126" s="169"/>
      <c r="BE126" s="170"/>
      <c r="BF126" s="171"/>
      <c r="BG126" s="170"/>
      <c r="BH126" s="99"/>
      <c r="BI126" s="100"/>
      <c r="BJ126" s="99"/>
      <c r="BK126" s="100"/>
      <c r="BL126" s="99"/>
      <c r="BM126" s="100"/>
      <c r="BN126" s="99"/>
      <c r="BO126" s="100"/>
      <c r="BP126" s="99"/>
      <c r="BQ126" s="100"/>
      <c r="BR126" s="99"/>
      <c r="BS126" s="100"/>
      <c r="BT126" s="99"/>
      <c r="BU126" s="100"/>
      <c r="BV126" s="99"/>
      <c r="BW126" s="100"/>
      <c r="BX126" s="99"/>
      <c r="BY126" s="100"/>
      <c r="BZ126" s="99"/>
      <c r="CA126" s="100"/>
      <c r="CB126" s="99"/>
      <c r="CC126" s="100"/>
      <c r="CD126" s="99"/>
      <c r="CE126" s="100"/>
      <c r="CF126" s="101"/>
      <c r="CG126" s="100"/>
    </row>
    <row r="127" spans="1:85" s="172" customFormat="1" ht="19.899999999999999" customHeight="1" x14ac:dyDescent="0.25">
      <c r="A127" s="94">
        <v>101</v>
      </c>
      <c r="B127" s="95" t="s">
        <v>209</v>
      </c>
      <c r="C127" s="95" t="s">
        <v>205</v>
      </c>
      <c r="D127" s="94">
        <f>RANK(BF127,$BF$4:$BF$147)</f>
        <v>16</v>
      </c>
      <c r="E127" s="94">
        <v>1</v>
      </c>
      <c r="F127" s="94" t="s">
        <v>210</v>
      </c>
      <c r="G127" s="94">
        <v>1850</v>
      </c>
      <c r="H127" s="94"/>
      <c r="I127" s="143"/>
      <c r="J127" s="94"/>
      <c r="K127" s="143"/>
      <c r="L127" s="94"/>
      <c r="M127" s="143"/>
      <c r="N127" s="94"/>
      <c r="O127" s="143"/>
      <c r="P127" s="94"/>
      <c r="Q127" s="143"/>
      <c r="R127" s="94"/>
      <c r="S127" s="143"/>
      <c r="T127" s="94"/>
      <c r="U127" s="143"/>
      <c r="V127" s="94"/>
      <c r="W127" s="143"/>
      <c r="X127" s="94"/>
      <c r="Y127" s="143"/>
      <c r="Z127" s="94"/>
      <c r="AA127" s="143"/>
      <c r="AB127" s="94"/>
      <c r="AC127" s="143"/>
      <c r="AD127" s="94"/>
      <c r="AE127" s="143"/>
      <c r="AF127" s="171"/>
      <c r="AG127" s="170"/>
      <c r="AH127" s="142"/>
      <c r="AI127" s="143"/>
      <c r="AJ127" s="144"/>
      <c r="AK127" s="143"/>
      <c r="AL127" s="169"/>
      <c r="AM127" s="170"/>
      <c r="AN127" s="169"/>
      <c r="AO127" s="170"/>
      <c r="AP127" s="169"/>
      <c r="AQ127" s="170"/>
      <c r="AR127" s="169"/>
      <c r="AS127" s="170"/>
      <c r="AT127" s="169"/>
      <c r="AU127" s="170"/>
      <c r="AV127" s="169"/>
      <c r="AW127" s="170">
        <f t="shared" si="387"/>
        <v>0</v>
      </c>
      <c r="AX127" s="169"/>
      <c r="AY127" s="170">
        <f t="shared" si="388"/>
        <v>0</v>
      </c>
      <c r="AZ127" s="169">
        <v>6</v>
      </c>
      <c r="BA127" s="170">
        <f t="shared" si="389"/>
        <v>6</v>
      </c>
      <c r="BB127" s="169">
        <v>269</v>
      </c>
      <c r="BC127" s="170">
        <f t="shared" si="390"/>
        <v>269</v>
      </c>
      <c r="BD127" s="169">
        <v>72</v>
      </c>
      <c r="BE127" s="170">
        <f t="shared" si="391"/>
        <v>72</v>
      </c>
      <c r="BF127" s="171">
        <f t="shared" si="392"/>
        <v>347</v>
      </c>
      <c r="BG127" s="170">
        <f t="shared" si="393"/>
        <v>347</v>
      </c>
      <c r="BH127" s="99">
        <v>84</v>
      </c>
      <c r="BI127" s="97">
        <f t="shared" ref="BI127:BI128" si="397">BH127*$E127</f>
        <v>84</v>
      </c>
      <c r="BJ127" s="99">
        <v>72</v>
      </c>
      <c r="BK127" s="100">
        <f t="shared" ref="BK127:BK128" si="398">BJ127*$E127</f>
        <v>72</v>
      </c>
      <c r="BL127" s="99"/>
      <c r="BM127" s="100"/>
      <c r="BN127" s="99"/>
      <c r="BO127" s="100"/>
      <c r="BP127" s="99"/>
      <c r="BQ127" s="100"/>
      <c r="BR127" s="99"/>
      <c r="BS127" s="100"/>
      <c r="BT127" s="99"/>
      <c r="BU127" s="100"/>
      <c r="BV127" s="99"/>
      <c r="BW127" s="100">
        <f t="shared" si="394"/>
        <v>0</v>
      </c>
      <c r="BX127" s="99"/>
      <c r="BY127" s="100"/>
      <c r="BZ127" s="99"/>
      <c r="CA127" s="100"/>
      <c r="CB127" s="99"/>
      <c r="CC127" s="100"/>
      <c r="CD127" s="99"/>
      <c r="CE127" s="100"/>
      <c r="CF127" s="101">
        <f t="shared" si="395"/>
        <v>156</v>
      </c>
      <c r="CG127" s="100">
        <f t="shared" si="395"/>
        <v>156</v>
      </c>
    </row>
    <row r="128" spans="1:85" s="172" customFormat="1" ht="19.899999999999999" customHeight="1" x14ac:dyDescent="0.25">
      <c r="A128" s="94">
        <v>102</v>
      </c>
      <c r="B128" s="95" t="s">
        <v>209</v>
      </c>
      <c r="C128" s="95" t="s">
        <v>74</v>
      </c>
      <c r="D128" s="94">
        <f>RANK(BF128,$BF$4:$BF$147)</f>
        <v>14</v>
      </c>
      <c r="E128" s="94">
        <v>0.68</v>
      </c>
      <c r="F128" s="94" t="s">
        <v>210</v>
      </c>
      <c r="G128" s="94">
        <v>1800</v>
      </c>
      <c r="H128" s="94"/>
      <c r="I128" s="143"/>
      <c r="J128" s="94"/>
      <c r="K128" s="143"/>
      <c r="L128" s="94"/>
      <c r="M128" s="143"/>
      <c r="N128" s="94"/>
      <c r="O128" s="143"/>
      <c r="P128" s="94"/>
      <c r="Q128" s="143"/>
      <c r="R128" s="94"/>
      <c r="S128" s="143"/>
      <c r="T128" s="94"/>
      <c r="U128" s="143"/>
      <c r="V128" s="94"/>
      <c r="W128" s="143"/>
      <c r="X128" s="94"/>
      <c r="Y128" s="143"/>
      <c r="Z128" s="94"/>
      <c r="AA128" s="143"/>
      <c r="AB128" s="94"/>
      <c r="AC128" s="143"/>
      <c r="AD128" s="94"/>
      <c r="AE128" s="143"/>
      <c r="AF128" s="171"/>
      <c r="AG128" s="170"/>
      <c r="AH128" s="142"/>
      <c r="AI128" s="143"/>
      <c r="AJ128" s="144"/>
      <c r="AK128" s="143"/>
      <c r="AL128" s="169"/>
      <c r="AM128" s="170"/>
      <c r="AN128" s="169"/>
      <c r="AO128" s="170"/>
      <c r="AP128" s="169"/>
      <c r="AQ128" s="170"/>
      <c r="AR128" s="169"/>
      <c r="AS128" s="170"/>
      <c r="AT128" s="169"/>
      <c r="AU128" s="170"/>
      <c r="AV128" s="169">
        <v>256</v>
      </c>
      <c r="AW128" s="170">
        <f t="shared" si="387"/>
        <v>174.08</v>
      </c>
      <c r="AX128" s="169">
        <v>141</v>
      </c>
      <c r="AY128" s="170">
        <f t="shared" si="388"/>
        <v>95.88000000000001</v>
      </c>
      <c r="AZ128" s="169">
        <v>144</v>
      </c>
      <c r="BA128" s="170">
        <f t="shared" si="389"/>
        <v>97.92</v>
      </c>
      <c r="BB128" s="169">
        <v>271</v>
      </c>
      <c r="BC128" s="170">
        <f t="shared" si="390"/>
        <v>184.28</v>
      </c>
      <c r="BD128" s="169">
        <v>54</v>
      </c>
      <c r="BE128" s="170">
        <f t="shared" si="391"/>
        <v>36.720000000000006</v>
      </c>
      <c r="BF128" s="171">
        <f t="shared" si="392"/>
        <v>866</v>
      </c>
      <c r="BG128" s="170">
        <f t="shared" si="393"/>
        <v>588.88000000000011</v>
      </c>
      <c r="BH128" s="99">
        <v>96</v>
      </c>
      <c r="BI128" s="100">
        <f t="shared" si="397"/>
        <v>65.28</v>
      </c>
      <c r="BJ128" s="99">
        <v>60</v>
      </c>
      <c r="BK128" s="100">
        <f t="shared" si="398"/>
        <v>40.800000000000004</v>
      </c>
      <c r="BL128" s="99"/>
      <c r="BM128" s="100"/>
      <c r="BN128" s="99"/>
      <c r="BO128" s="100"/>
      <c r="BP128" s="99"/>
      <c r="BQ128" s="100"/>
      <c r="BR128" s="99"/>
      <c r="BS128" s="100"/>
      <c r="BT128" s="99"/>
      <c r="BU128" s="100"/>
      <c r="BV128" s="99"/>
      <c r="BW128" s="100">
        <f t="shared" si="394"/>
        <v>0</v>
      </c>
      <c r="BX128" s="99"/>
      <c r="BY128" s="100">
        <f t="shared" ref="BY128" si="399">BX128*$E128</f>
        <v>0</v>
      </c>
      <c r="BZ128" s="99"/>
      <c r="CA128" s="100">
        <f t="shared" ref="CA128" si="400">BZ128*$E128</f>
        <v>0</v>
      </c>
      <c r="CB128" s="99"/>
      <c r="CC128" s="100"/>
      <c r="CD128" s="99"/>
      <c r="CE128" s="100"/>
      <c r="CF128" s="101">
        <f t="shared" si="395"/>
        <v>156</v>
      </c>
      <c r="CG128" s="100">
        <f t="shared" si="395"/>
        <v>106.08000000000001</v>
      </c>
    </row>
    <row r="129" spans="1:85" s="172" customFormat="1" ht="19.899999999999999" customHeight="1" x14ac:dyDescent="0.25">
      <c r="A129" s="94">
        <v>103</v>
      </c>
      <c r="B129" s="95" t="s">
        <v>209</v>
      </c>
      <c r="C129" s="95" t="s">
        <v>74</v>
      </c>
      <c r="D129" s="94">
        <v>18</v>
      </c>
      <c r="E129" s="94">
        <v>0.64</v>
      </c>
      <c r="F129" s="94" t="s">
        <v>206</v>
      </c>
      <c r="G129" s="94">
        <v>1800</v>
      </c>
      <c r="H129" s="94"/>
      <c r="I129" s="143"/>
      <c r="J129" s="94"/>
      <c r="K129" s="143"/>
      <c r="L129" s="94"/>
      <c r="M129" s="143"/>
      <c r="N129" s="94"/>
      <c r="O129" s="143"/>
      <c r="P129" s="94"/>
      <c r="Q129" s="143"/>
      <c r="R129" s="94"/>
      <c r="S129" s="143"/>
      <c r="T129" s="94"/>
      <c r="U129" s="143"/>
      <c r="V129" s="94"/>
      <c r="W129" s="143"/>
      <c r="X129" s="94"/>
      <c r="Y129" s="143"/>
      <c r="Z129" s="94"/>
      <c r="AA129" s="143"/>
      <c r="AB129" s="94"/>
      <c r="AC129" s="143"/>
      <c r="AD129" s="94"/>
      <c r="AE129" s="143"/>
      <c r="AF129" s="171"/>
      <c r="AG129" s="170"/>
      <c r="AH129" s="142"/>
      <c r="AI129" s="143"/>
      <c r="AJ129" s="144"/>
      <c r="AK129" s="143"/>
      <c r="AL129" s="169"/>
      <c r="AM129" s="170"/>
      <c r="AN129" s="169"/>
      <c r="AO129" s="170"/>
      <c r="AP129" s="169"/>
      <c r="AQ129" s="170"/>
      <c r="AR129" s="169"/>
      <c r="AS129" s="170"/>
      <c r="AT129" s="169"/>
      <c r="AU129" s="170"/>
      <c r="AV129" s="169"/>
      <c r="AW129" s="170"/>
      <c r="AX129" s="169"/>
      <c r="AY129" s="170"/>
      <c r="AZ129" s="169"/>
      <c r="BA129" s="170"/>
      <c r="BB129" s="169"/>
      <c r="BC129" s="170"/>
      <c r="BD129" s="169"/>
      <c r="BE129" s="170"/>
      <c r="BF129" s="171"/>
      <c r="BG129" s="170"/>
      <c r="BH129" s="99"/>
      <c r="BI129" s="100"/>
      <c r="BJ129" s="99"/>
      <c r="BK129" s="100"/>
      <c r="BL129" s="99"/>
      <c r="BM129" s="100"/>
      <c r="BN129" s="99"/>
      <c r="BO129" s="100"/>
      <c r="BP129" s="99"/>
      <c r="BQ129" s="100"/>
      <c r="BR129" s="99"/>
      <c r="BS129" s="100"/>
      <c r="BT129" s="99"/>
      <c r="BU129" s="100"/>
      <c r="BV129" s="99"/>
      <c r="BW129" s="100"/>
      <c r="BX129" s="99"/>
      <c r="BY129" s="100"/>
      <c r="BZ129" s="99"/>
      <c r="CA129" s="100"/>
      <c r="CB129" s="99"/>
      <c r="CC129" s="100"/>
      <c r="CD129" s="99"/>
      <c r="CE129" s="100"/>
      <c r="CF129" s="101">
        <f t="shared" si="395"/>
        <v>0</v>
      </c>
      <c r="CG129" s="100">
        <f t="shared" si="395"/>
        <v>0</v>
      </c>
    </row>
    <row r="130" spans="1:85" s="172" customFormat="1" ht="19.899999999999999" customHeight="1" x14ac:dyDescent="0.25">
      <c r="A130" s="94">
        <v>104</v>
      </c>
      <c r="B130" s="95" t="s">
        <v>151</v>
      </c>
      <c r="C130" s="95" t="s">
        <v>77</v>
      </c>
      <c r="D130" s="94">
        <f t="shared" ref="D130:D139" si="401">RANK(BF130,$BF$4:$BF$147)</f>
        <v>19</v>
      </c>
      <c r="E130" s="94">
        <v>1</v>
      </c>
      <c r="F130" s="94" t="s">
        <v>152</v>
      </c>
      <c r="G130" s="94">
        <v>2100</v>
      </c>
      <c r="H130" s="94"/>
      <c r="I130" s="143">
        <f t="shared" si="372"/>
        <v>0</v>
      </c>
      <c r="J130" s="94"/>
      <c r="K130" s="143">
        <f t="shared" si="373"/>
        <v>0</v>
      </c>
      <c r="L130" s="94"/>
      <c r="M130" s="143">
        <f t="shared" si="374"/>
        <v>0</v>
      </c>
      <c r="N130" s="94"/>
      <c r="O130" s="143">
        <f t="shared" si="375"/>
        <v>0</v>
      </c>
      <c r="P130" s="94"/>
      <c r="Q130" s="143">
        <f t="shared" si="376"/>
        <v>0</v>
      </c>
      <c r="R130" s="94"/>
      <c r="S130" s="143">
        <f t="shared" si="377"/>
        <v>0</v>
      </c>
      <c r="T130" s="94"/>
      <c r="U130" s="143">
        <f t="shared" si="378"/>
        <v>0</v>
      </c>
      <c r="V130" s="94"/>
      <c r="W130" s="143">
        <f t="shared" si="379"/>
        <v>0</v>
      </c>
      <c r="X130" s="94"/>
      <c r="Y130" s="143">
        <f t="shared" si="380"/>
        <v>0</v>
      </c>
      <c r="Z130" s="94"/>
      <c r="AA130" s="143">
        <f t="shared" si="381"/>
        <v>0</v>
      </c>
      <c r="AB130" s="94"/>
      <c r="AC130" s="143">
        <f t="shared" si="382"/>
        <v>0</v>
      </c>
      <c r="AD130" s="94"/>
      <c r="AE130" s="143">
        <f t="shared" si="383"/>
        <v>0</v>
      </c>
      <c r="AF130" s="171">
        <f t="shared" ref="AF130:AF137" si="402">SUM(H130,J130,L130,N130,P130,R130,T130,V130,X130,Z130,AB130,AD130)</f>
        <v>0</v>
      </c>
      <c r="AG130" s="170">
        <f t="shared" ref="AG130:AG137" si="403">SUM(I130,K130,M130,O130,Q130,S130,U130,W130,Y130,AA130,AC130,AE130)</f>
        <v>0</v>
      </c>
      <c r="AH130" s="142"/>
      <c r="AI130" s="143">
        <f t="shared" si="384"/>
        <v>0</v>
      </c>
      <c r="AJ130" s="144"/>
      <c r="AK130" s="143">
        <f t="shared" si="385"/>
        <v>0</v>
      </c>
      <c r="AL130" s="169"/>
      <c r="AM130" s="170">
        <f t="shared" si="250"/>
        <v>0</v>
      </c>
      <c r="AN130" s="169"/>
      <c r="AO130" s="170">
        <f t="shared" si="251"/>
        <v>0</v>
      </c>
      <c r="AP130" s="169"/>
      <c r="AQ130" s="170">
        <f t="shared" si="252"/>
        <v>0</v>
      </c>
      <c r="AR130" s="169"/>
      <c r="AS130" s="170">
        <f t="shared" si="253"/>
        <v>0</v>
      </c>
      <c r="AT130" s="169"/>
      <c r="AU130" s="170">
        <f t="shared" si="254"/>
        <v>0</v>
      </c>
      <c r="AV130" s="169"/>
      <c r="AW130" s="170">
        <f t="shared" si="255"/>
        <v>0</v>
      </c>
      <c r="AX130" s="169"/>
      <c r="AY130" s="170">
        <f t="shared" si="256"/>
        <v>0</v>
      </c>
      <c r="AZ130" s="169"/>
      <c r="BA130" s="170">
        <f t="shared" si="257"/>
        <v>0</v>
      </c>
      <c r="BB130" s="169"/>
      <c r="BC130" s="170">
        <f t="shared" si="258"/>
        <v>0</v>
      </c>
      <c r="BD130" s="169"/>
      <c r="BE130" s="170">
        <f t="shared" si="259"/>
        <v>0</v>
      </c>
      <c r="BF130" s="171">
        <f t="shared" si="358"/>
        <v>0</v>
      </c>
      <c r="BG130" s="170">
        <f t="shared" si="358"/>
        <v>0</v>
      </c>
      <c r="BH130" s="96"/>
      <c r="BI130" s="97">
        <f t="shared" ref="BI130:BI137" si="404">BH130*$E130</f>
        <v>0</v>
      </c>
      <c r="BJ130" s="99"/>
      <c r="BK130" s="100">
        <f t="shared" ref="BK130:BK137" si="405">BJ130*$E130</f>
        <v>0</v>
      </c>
      <c r="BL130" s="99"/>
      <c r="BM130" s="100">
        <f t="shared" ref="BM130:BM137" si="406">BL130*$E130</f>
        <v>0</v>
      </c>
      <c r="BN130" s="99"/>
      <c r="BO130" s="100">
        <f t="shared" ref="BO130:BO137" si="407">BN130*$E130</f>
        <v>0</v>
      </c>
      <c r="BP130" s="99"/>
      <c r="BQ130" s="100">
        <f t="shared" ref="BQ130:BQ137" si="408">BP130*$E130</f>
        <v>0</v>
      </c>
      <c r="BR130" s="99"/>
      <c r="BS130" s="100">
        <f t="shared" ref="BS130:BS137" si="409">BR130*$E130</f>
        <v>0</v>
      </c>
      <c r="BT130" s="99"/>
      <c r="BU130" s="100">
        <f t="shared" ref="BU130:BU137" si="410">BT130*$E130</f>
        <v>0</v>
      </c>
      <c r="BV130" s="99"/>
      <c r="BW130" s="100">
        <f t="shared" ref="BW130:BW137" si="411">BV130*$E130</f>
        <v>0</v>
      </c>
      <c r="BX130" s="99"/>
      <c r="BY130" s="100">
        <f t="shared" ref="BY130:BY137" si="412">BX130*$E130</f>
        <v>0</v>
      </c>
      <c r="BZ130" s="99"/>
      <c r="CA130" s="100">
        <f t="shared" ref="CA130:CA137" si="413">BZ130*$E130</f>
        <v>0</v>
      </c>
      <c r="CB130" s="99"/>
      <c r="CC130" s="100">
        <f t="shared" ref="CC130:CC137" si="414">CB130*$E130</f>
        <v>0</v>
      </c>
      <c r="CD130" s="99"/>
      <c r="CE130" s="100">
        <f t="shared" ref="CE130:CE137" si="415">CD130*$E130</f>
        <v>0</v>
      </c>
      <c r="CF130" s="101">
        <f t="shared" si="395"/>
        <v>0</v>
      </c>
      <c r="CG130" s="100">
        <f t="shared" si="395"/>
        <v>0</v>
      </c>
    </row>
    <row r="131" spans="1:85" s="172" customFormat="1" ht="19.899999999999999" customHeight="1" x14ac:dyDescent="0.25">
      <c r="A131" s="94">
        <v>105</v>
      </c>
      <c r="B131" s="95" t="s">
        <v>153</v>
      </c>
      <c r="C131" s="95" t="s">
        <v>77</v>
      </c>
      <c r="D131" s="94">
        <f t="shared" si="401"/>
        <v>19</v>
      </c>
      <c r="E131" s="94">
        <v>1</v>
      </c>
      <c r="F131" s="94" t="s">
        <v>83</v>
      </c>
      <c r="G131" s="94"/>
      <c r="H131" s="94"/>
      <c r="I131" s="170">
        <f t="shared" si="234"/>
        <v>0</v>
      </c>
      <c r="J131" s="94"/>
      <c r="K131" s="170">
        <f t="shared" si="235"/>
        <v>0</v>
      </c>
      <c r="L131" s="94"/>
      <c r="M131" s="170">
        <f t="shared" si="236"/>
        <v>0</v>
      </c>
      <c r="N131" s="94"/>
      <c r="O131" s="170">
        <f t="shared" si="237"/>
        <v>0</v>
      </c>
      <c r="P131" s="94"/>
      <c r="Q131" s="170">
        <f t="shared" si="238"/>
        <v>0</v>
      </c>
      <c r="R131" s="94"/>
      <c r="S131" s="170">
        <f t="shared" si="239"/>
        <v>0</v>
      </c>
      <c r="T131" s="94"/>
      <c r="U131" s="170">
        <f t="shared" si="240"/>
        <v>0</v>
      </c>
      <c r="V131" s="94"/>
      <c r="W131" s="170">
        <f t="shared" si="241"/>
        <v>0</v>
      </c>
      <c r="X131" s="94"/>
      <c r="Y131" s="170">
        <f t="shared" si="242"/>
        <v>0</v>
      </c>
      <c r="Z131" s="94"/>
      <c r="AA131" s="170">
        <f t="shared" si="243"/>
        <v>0</v>
      </c>
      <c r="AB131" s="94"/>
      <c r="AC131" s="170">
        <f t="shared" si="244"/>
        <v>0</v>
      </c>
      <c r="AD131" s="94"/>
      <c r="AE131" s="170">
        <f t="shared" si="245"/>
        <v>0</v>
      </c>
      <c r="AF131" s="171">
        <f t="shared" si="402"/>
        <v>0</v>
      </c>
      <c r="AG131" s="170">
        <f t="shared" si="403"/>
        <v>0</v>
      </c>
      <c r="AH131" s="169"/>
      <c r="AI131" s="170">
        <f t="shared" si="248"/>
        <v>0</v>
      </c>
      <c r="AJ131" s="169"/>
      <c r="AK131" s="170">
        <f t="shared" si="250"/>
        <v>0</v>
      </c>
      <c r="AL131" s="169"/>
      <c r="AM131" s="170">
        <f t="shared" si="250"/>
        <v>0</v>
      </c>
      <c r="AN131" s="169"/>
      <c r="AO131" s="170">
        <f t="shared" si="251"/>
        <v>0</v>
      </c>
      <c r="AP131" s="169"/>
      <c r="AQ131" s="170">
        <f t="shared" si="252"/>
        <v>0</v>
      </c>
      <c r="AR131" s="169"/>
      <c r="AS131" s="170">
        <f t="shared" si="253"/>
        <v>0</v>
      </c>
      <c r="AT131" s="169"/>
      <c r="AU131" s="170">
        <f t="shared" si="254"/>
        <v>0</v>
      </c>
      <c r="AV131" s="169"/>
      <c r="AW131" s="170">
        <f t="shared" si="255"/>
        <v>0</v>
      </c>
      <c r="AX131" s="169"/>
      <c r="AY131" s="170">
        <f t="shared" si="256"/>
        <v>0</v>
      </c>
      <c r="AZ131" s="169"/>
      <c r="BA131" s="170">
        <f t="shared" si="257"/>
        <v>0</v>
      </c>
      <c r="BB131" s="169"/>
      <c r="BC131" s="170">
        <f t="shared" si="258"/>
        <v>0</v>
      </c>
      <c r="BD131" s="169"/>
      <c r="BE131" s="170">
        <f t="shared" si="259"/>
        <v>0</v>
      </c>
      <c r="BF131" s="171">
        <f t="shared" si="358"/>
        <v>0</v>
      </c>
      <c r="BG131" s="170">
        <f t="shared" si="358"/>
        <v>0</v>
      </c>
      <c r="BH131" s="99"/>
      <c r="BI131" s="100">
        <f t="shared" si="404"/>
        <v>0</v>
      </c>
      <c r="BJ131" s="99"/>
      <c r="BK131" s="100">
        <f t="shared" si="405"/>
        <v>0</v>
      </c>
      <c r="BL131" s="99"/>
      <c r="BM131" s="100">
        <f t="shared" si="406"/>
        <v>0</v>
      </c>
      <c r="BN131" s="99"/>
      <c r="BO131" s="100">
        <f t="shared" si="407"/>
        <v>0</v>
      </c>
      <c r="BP131" s="99"/>
      <c r="BQ131" s="100">
        <f t="shared" si="408"/>
        <v>0</v>
      </c>
      <c r="BR131" s="99"/>
      <c r="BS131" s="100">
        <f t="shared" si="409"/>
        <v>0</v>
      </c>
      <c r="BT131" s="99"/>
      <c r="BU131" s="100">
        <f t="shared" si="410"/>
        <v>0</v>
      </c>
      <c r="BV131" s="99"/>
      <c r="BW131" s="100">
        <f t="shared" si="411"/>
        <v>0</v>
      </c>
      <c r="BX131" s="99"/>
      <c r="BY131" s="100">
        <f t="shared" si="412"/>
        <v>0</v>
      </c>
      <c r="BZ131" s="99"/>
      <c r="CA131" s="100">
        <f t="shared" si="413"/>
        <v>0</v>
      </c>
      <c r="CB131" s="99"/>
      <c r="CC131" s="100">
        <f t="shared" si="414"/>
        <v>0</v>
      </c>
      <c r="CD131" s="99"/>
      <c r="CE131" s="100">
        <f t="shared" si="415"/>
        <v>0</v>
      </c>
      <c r="CF131" s="101">
        <f t="shared" si="395"/>
        <v>0</v>
      </c>
      <c r="CG131" s="100">
        <f t="shared" si="395"/>
        <v>0</v>
      </c>
    </row>
    <row r="132" spans="1:85" s="172" customFormat="1" ht="19.899999999999999" customHeight="1" x14ac:dyDescent="0.25">
      <c r="A132" s="94">
        <v>106</v>
      </c>
      <c r="B132" s="95" t="s">
        <v>154</v>
      </c>
      <c r="C132" s="95" t="s">
        <v>74</v>
      </c>
      <c r="D132" s="94">
        <f t="shared" si="401"/>
        <v>19</v>
      </c>
      <c r="E132" s="94">
        <v>0.64</v>
      </c>
      <c r="F132" s="94" t="s">
        <v>85</v>
      </c>
      <c r="G132" s="94">
        <v>1350</v>
      </c>
      <c r="H132" s="94"/>
      <c r="I132" s="170">
        <f t="shared" si="234"/>
        <v>0</v>
      </c>
      <c r="J132" s="94"/>
      <c r="K132" s="170">
        <f t="shared" si="235"/>
        <v>0</v>
      </c>
      <c r="L132" s="94"/>
      <c r="M132" s="170">
        <f t="shared" si="236"/>
        <v>0</v>
      </c>
      <c r="N132" s="94"/>
      <c r="O132" s="170">
        <f t="shared" si="237"/>
        <v>0</v>
      </c>
      <c r="P132" s="94"/>
      <c r="Q132" s="170">
        <f t="shared" si="238"/>
        <v>0</v>
      </c>
      <c r="R132" s="94"/>
      <c r="S132" s="170">
        <f t="shared" si="239"/>
        <v>0</v>
      </c>
      <c r="T132" s="94"/>
      <c r="U132" s="170">
        <f t="shared" si="240"/>
        <v>0</v>
      </c>
      <c r="V132" s="94"/>
      <c r="W132" s="170">
        <f t="shared" si="241"/>
        <v>0</v>
      </c>
      <c r="X132" s="94"/>
      <c r="Y132" s="170">
        <f t="shared" si="242"/>
        <v>0</v>
      </c>
      <c r="Z132" s="94"/>
      <c r="AA132" s="170">
        <f t="shared" si="243"/>
        <v>0</v>
      </c>
      <c r="AB132" s="94"/>
      <c r="AC132" s="170">
        <f t="shared" si="244"/>
        <v>0</v>
      </c>
      <c r="AD132" s="94"/>
      <c r="AE132" s="170">
        <f t="shared" si="245"/>
        <v>0</v>
      </c>
      <c r="AF132" s="171">
        <f t="shared" si="402"/>
        <v>0</v>
      </c>
      <c r="AG132" s="170">
        <f t="shared" si="403"/>
        <v>0</v>
      </c>
      <c r="AH132" s="169"/>
      <c r="AI132" s="170">
        <f t="shared" si="248"/>
        <v>0</v>
      </c>
      <c r="AJ132" s="169"/>
      <c r="AK132" s="170">
        <f t="shared" si="250"/>
        <v>0</v>
      </c>
      <c r="AL132" s="169"/>
      <c r="AM132" s="170">
        <f t="shared" si="250"/>
        <v>0</v>
      </c>
      <c r="AN132" s="169"/>
      <c r="AO132" s="170">
        <f t="shared" si="251"/>
        <v>0</v>
      </c>
      <c r="AP132" s="169"/>
      <c r="AQ132" s="170">
        <f t="shared" si="252"/>
        <v>0</v>
      </c>
      <c r="AR132" s="169"/>
      <c r="AS132" s="170">
        <f t="shared" si="253"/>
        <v>0</v>
      </c>
      <c r="AT132" s="169"/>
      <c r="AU132" s="170">
        <f t="shared" si="254"/>
        <v>0</v>
      </c>
      <c r="AV132" s="169"/>
      <c r="AW132" s="170">
        <f t="shared" si="255"/>
        <v>0</v>
      </c>
      <c r="AX132" s="169"/>
      <c r="AY132" s="170">
        <f t="shared" si="256"/>
        <v>0</v>
      </c>
      <c r="AZ132" s="169"/>
      <c r="BA132" s="170">
        <f t="shared" si="257"/>
        <v>0</v>
      </c>
      <c r="BB132" s="169"/>
      <c r="BC132" s="170">
        <f t="shared" si="258"/>
        <v>0</v>
      </c>
      <c r="BD132" s="169"/>
      <c r="BE132" s="170">
        <f t="shared" si="259"/>
        <v>0</v>
      </c>
      <c r="BF132" s="171">
        <f t="shared" si="358"/>
        <v>0</v>
      </c>
      <c r="BG132" s="170">
        <f t="shared" si="358"/>
        <v>0</v>
      </c>
      <c r="BH132" s="99"/>
      <c r="BI132" s="100">
        <f t="shared" si="404"/>
        <v>0</v>
      </c>
      <c r="BJ132" s="99"/>
      <c r="BK132" s="100">
        <f t="shared" si="405"/>
        <v>0</v>
      </c>
      <c r="BL132" s="99"/>
      <c r="BM132" s="100">
        <f t="shared" si="406"/>
        <v>0</v>
      </c>
      <c r="BN132" s="99"/>
      <c r="BO132" s="100">
        <f t="shared" si="407"/>
        <v>0</v>
      </c>
      <c r="BP132" s="99"/>
      <c r="BQ132" s="100">
        <f t="shared" si="408"/>
        <v>0</v>
      </c>
      <c r="BR132" s="99"/>
      <c r="BS132" s="100">
        <f t="shared" si="409"/>
        <v>0</v>
      </c>
      <c r="BT132" s="99"/>
      <c r="BU132" s="100">
        <f t="shared" si="410"/>
        <v>0</v>
      </c>
      <c r="BV132" s="99"/>
      <c r="BW132" s="100">
        <f t="shared" si="411"/>
        <v>0</v>
      </c>
      <c r="BX132" s="99"/>
      <c r="BY132" s="100">
        <f t="shared" si="412"/>
        <v>0</v>
      </c>
      <c r="BZ132" s="99"/>
      <c r="CA132" s="100">
        <f t="shared" si="413"/>
        <v>0</v>
      </c>
      <c r="CB132" s="99"/>
      <c r="CC132" s="100">
        <f t="shared" si="414"/>
        <v>0</v>
      </c>
      <c r="CD132" s="99"/>
      <c r="CE132" s="100">
        <f t="shared" si="415"/>
        <v>0</v>
      </c>
      <c r="CF132" s="101">
        <f t="shared" si="395"/>
        <v>0</v>
      </c>
      <c r="CG132" s="100">
        <f t="shared" si="395"/>
        <v>0</v>
      </c>
    </row>
    <row r="133" spans="1:85" s="172" customFormat="1" ht="19.899999999999999" customHeight="1" x14ac:dyDescent="0.25">
      <c r="A133" s="94">
        <v>107</v>
      </c>
      <c r="B133" s="95" t="s">
        <v>156</v>
      </c>
      <c r="C133" s="95" t="s">
        <v>74</v>
      </c>
      <c r="D133" s="94">
        <f t="shared" si="401"/>
        <v>19</v>
      </c>
      <c r="E133" s="94">
        <v>0.64</v>
      </c>
      <c r="F133" s="94" t="s">
        <v>85</v>
      </c>
      <c r="G133" s="94"/>
      <c r="H133" s="94"/>
      <c r="I133" s="170">
        <f t="shared" si="234"/>
        <v>0</v>
      </c>
      <c r="J133" s="94"/>
      <c r="K133" s="170">
        <f t="shared" si="235"/>
        <v>0</v>
      </c>
      <c r="L133" s="94"/>
      <c r="M133" s="170">
        <f t="shared" si="236"/>
        <v>0</v>
      </c>
      <c r="N133" s="94"/>
      <c r="O133" s="170">
        <f t="shared" si="237"/>
        <v>0</v>
      </c>
      <c r="P133" s="94"/>
      <c r="Q133" s="170">
        <f t="shared" si="238"/>
        <v>0</v>
      </c>
      <c r="R133" s="94"/>
      <c r="S133" s="170">
        <f t="shared" si="239"/>
        <v>0</v>
      </c>
      <c r="T133" s="94"/>
      <c r="U133" s="170">
        <f t="shared" si="240"/>
        <v>0</v>
      </c>
      <c r="V133" s="94"/>
      <c r="W133" s="170">
        <f t="shared" si="241"/>
        <v>0</v>
      </c>
      <c r="X133" s="94"/>
      <c r="Y133" s="170">
        <f t="shared" si="242"/>
        <v>0</v>
      </c>
      <c r="Z133" s="94"/>
      <c r="AA133" s="170">
        <f t="shared" si="243"/>
        <v>0</v>
      </c>
      <c r="AB133" s="94"/>
      <c r="AC133" s="170">
        <f t="shared" si="244"/>
        <v>0</v>
      </c>
      <c r="AD133" s="94"/>
      <c r="AE133" s="170">
        <f t="shared" si="245"/>
        <v>0</v>
      </c>
      <c r="AF133" s="171">
        <f t="shared" si="402"/>
        <v>0</v>
      </c>
      <c r="AG133" s="170">
        <f t="shared" si="403"/>
        <v>0</v>
      </c>
      <c r="AH133" s="169"/>
      <c r="AI133" s="170">
        <f t="shared" si="248"/>
        <v>0</v>
      </c>
      <c r="AJ133" s="169"/>
      <c r="AK133" s="170">
        <f t="shared" si="250"/>
        <v>0</v>
      </c>
      <c r="AL133" s="169"/>
      <c r="AM133" s="170">
        <f t="shared" si="250"/>
        <v>0</v>
      </c>
      <c r="AN133" s="169"/>
      <c r="AO133" s="170">
        <f t="shared" si="251"/>
        <v>0</v>
      </c>
      <c r="AP133" s="169"/>
      <c r="AQ133" s="170">
        <f t="shared" si="252"/>
        <v>0</v>
      </c>
      <c r="AR133" s="169"/>
      <c r="AS133" s="170">
        <f t="shared" si="253"/>
        <v>0</v>
      </c>
      <c r="AT133" s="169"/>
      <c r="AU133" s="170">
        <f t="shared" si="254"/>
        <v>0</v>
      </c>
      <c r="AV133" s="169"/>
      <c r="AW133" s="170">
        <f t="shared" si="255"/>
        <v>0</v>
      </c>
      <c r="AX133" s="169"/>
      <c r="AY133" s="170">
        <f t="shared" si="256"/>
        <v>0</v>
      </c>
      <c r="AZ133" s="169"/>
      <c r="BA133" s="170">
        <f t="shared" si="257"/>
        <v>0</v>
      </c>
      <c r="BB133" s="169"/>
      <c r="BC133" s="170">
        <f t="shared" si="258"/>
        <v>0</v>
      </c>
      <c r="BD133" s="169"/>
      <c r="BE133" s="170">
        <f t="shared" si="259"/>
        <v>0</v>
      </c>
      <c r="BF133" s="171">
        <f t="shared" si="358"/>
        <v>0</v>
      </c>
      <c r="BG133" s="170">
        <f t="shared" si="358"/>
        <v>0</v>
      </c>
      <c r="BH133" s="99"/>
      <c r="BI133" s="100">
        <f t="shared" si="404"/>
        <v>0</v>
      </c>
      <c r="BJ133" s="99"/>
      <c r="BK133" s="100">
        <f t="shared" si="405"/>
        <v>0</v>
      </c>
      <c r="BL133" s="99"/>
      <c r="BM133" s="100">
        <f t="shared" si="406"/>
        <v>0</v>
      </c>
      <c r="BN133" s="99"/>
      <c r="BO133" s="100">
        <f t="shared" si="407"/>
        <v>0</v>
      </c>
      <c r="BP133" s="99"/>
      <c r="BQ133" s="100">
        <f t="shared" si="408"/>
        <v>0</v>
      </c>
      <c r="BR133" s="99"/>
      <c r="BS133" s="100">
        <f t="shared" si="409"/>
        <v>0</v>
      </c>
      <c r="BT133" s="99"/>
      <c r="BU133" s="100">
        <f t="shared" si="410"/>
        <v>0</v>
      </c>
      <c r="BV133" s="99"/>
      <c r="BW133" s="100">
        <f t="shared" si="411"/>
        <v>0</v>
      </c>
      <c r="BX133" s="99"/>
      <c r="BY133" s="100">
        <f t="shared" si="412"/>
        <v>0</v>
      </c>
      <c r="BZ133" s="99"/>
      <c r="CA133" s="100">
        <f t="shared" si="413"/>
        <v>0</v>
      </c>
      <c r="CB133" s="99"/>
      <c r="CC133" s="100">
        <f t="shared" si="414"/>
        <v>0</v>
      </c>
      <c r="CD133" s="99"/>
      <c r="CE133" s="100">
        <f t="shared" si="415"/>
        <v>0</v>
      </c>
      <c r="CF133" s="101">
        <f t="shared" si="395"/>
        <v>0</v>
      </c>
      <c r="CG133" s="100">
        <f t="shared" si="395"/>
        <v>0</v>
      </c>
    </row>
    <row r="134" spans="1:85" s="172" customFormat="1" ht="19.899999999999999" customHeight="1" x14ac:dyDescent="0.25">
      <c r="A134" s="94">
        <v>108</v>
      </c>
      <c r="B134" s="95" t="s">
        <v>157</v>
      </c>
      <c r="C134" s="95" t="s">
        <v>74</v>
      </c>
      <c r="D134" s="94">
        <f t="shared" si="401"/>
        <v>19</v>
      </c>
      <c r="E134" s="94">
        <v>0.64</v>
      </c>
      <c r="F134" s="94" t="s">
        <v>85</v>
      </c>
      <c r="G134" s="94"/>
      <c r="H134" s="94"/>
      <c r="I134" s="170">
        <f t="shared" si="234"/>
        <v>0</v>
      </c>
      <c r="J134" s="94"/>
      <c r="K134" s="170">
        <f t="shared" si="235"/>
        <v>0</v>
      </c>
      <c r="L134" s="94"/>
      <c r="M134" s="170">
        <f t="shared" si="236"/>
        <v>0</v>
      </c>
      <c r="N134" s="94"/>
      <c r="O134" s="170">
        <f t="shared" si="237"/>
        <v>0</v>
      </c>
      <c r="P134" s="94"/>
      <c r="Q134" s="170">
        <f t="shared" si="238"/>
        <v>0</v>
      </c>
      <c r="R134" s="94"/>
      <c r="S134" s="170">
        <f t="shared" si="239"/>
        <v>0</v>
      </c>
      <c r="T134" s="94"/>
      <c r="U134" s="170">
        <f t="shared" si="240"/>
        <v>0</v>
      </c>
      <c r="V134" s="94"/>
      <c r="W134" s="170">
        <f t="shared" si="241"/>
        <v>0</v>
      </c>
      <c r="X134" s="94"/>
      <c r="Y134" s="170">
        <f t="shared" si="242"/>
        <v>0</v>
      </c>
      <c r="Z134" s="94"/>
      <c r="AA134" s="170">
        <f t="shared" si="243"/>
        <v>0</v>
      </c>
      <c r="AB134" s="94"/>
      <c r="AC134" s="170">
        <f t="shared" si="244"/>
        <v>0</v>
      </c>
      <c r="AD134" s="94"/>
      <c r="AE134" s="170">
        <f t="shared" si="245"/>
        <v>0</v>
      </c>
      <c r="AF134" s="171">
        <f t="shared" si="402"/>
        <v>0</v>
      </c>
      <c r="AG134" s="170">
        <f t="shared" si="403"/>
        <v>0</v>
      </c>
      <c r="AH134" s="169"/>
      <c r="AI134" s="170">
        <f t="shared" si="248"/>
        <v>0</v>
      </c>
      <c r="AJ134" s="169"/>
      <c r="AK134" s="170">
        <f t="shared" si="250"/>
        <v>0</v>
      </c>
      <c r="AL134" s="169"/>
      <c r="AM134" s="170">
        <f t="shared" si="250"/>
        <v>0</v>
      </c>
      <c r="AN134" s="169"/>
      <c r="AO134" s="170">
        <f t="shared" si="251"/>
        <v>0</v>
      </c>
      <c r="AP134" s="169"/>
      <c r="AQ134" s="170">
        <f t="shared" si="252"/>
        <v>0</v>
      </c>
      <c r="AR134" s="169"/>
      <c r="AS134" s="170">
        <f t="shared" si="253"/>
        <v>0</v>
      </c>
      <c r="AT134" s="169"/>
      <c r="AU134" s="170">
        <f t="shared" si="254"/>
        <v>0</v>
      </c>
      <c r="AV134" s="169"/>
      <c r="AW134" s="170">
        <f t="shared" si="255"/>
        <v>0</v>
      </c>
      <c r="AX134" s="169"/>
      <c r="AY134" s="170">
        <f t="shared" si="256"/>
        <v>0</v>
      </c>
      <c r="AZ134" s="169"/>
      <c r="BA134" s="170">
        <f t="shared" si="257"/>
        <v>0</v>
      </c>
      <c r="BB134" s="169"/>
      <c r="BC134" s="170">
        <f t="shared" si="258"/>
        <v>0</v>
      </c>
      <c r="BD134" s="169"/>
      <c r="BE134" s="170">
        <f t="shared" si="259"/>
        <v>0</v>
      </c>
      <c r="BF134" s="171">
        <f t="shared" si="358"/>
        <v>0</v>
      </c>
      <c r="BG134" s="170">
        <f t="shared" si="358"/>
        <v>0</v>
      </c>
      <c r="BH134" s="99"/>
      <c r="BI134" s="100">
        <f t="shared" si="404"/>
        <v>0</v>
      </c>
      <c r="BJ134" s="99"/>
      <c r="BK134" s="100">
        <f t="shared" si="405"/>
        <v>0</v>
      </c>
      <c r="BL134" s="99"/>
      <c r="BM134" s="100">
        <f t="shared" si="406"/>
        <v>0</v>
      </c>
      <c r="BN134" s="99"/>
      <c r="BO134" s="100">
        <f t="shared" si="407"/>
        <v>0</v>
      </c>
      <c r="BP134" s="99"/>
      <c r="BQ134" s="100">
        <f t="shared" si="408"/>
        <v>0</v>
      </c>
      <c r="BR134" s="99"/>
      <c r="BS134" s="100">
        <f t="shared" si="409"/>
        <v>0</v>
      </c>
      <c r="BT134" s="99"/>
      <c r="BU134" s="100">
        <f t="shared" si="410"/>
        <v>0</v>
      </c>
      <c r="BV134" s="99"/>
      <c r="BW134" s="100">
        <f t="shared" si="411"/>
        <v>0</v>
      </c>
      <c r="BX134" s="99"/>
      <c r="BY134" s="100">
        <f t="shared" si="412"/>
        <v>0</v>
      </c>
      <c r="BZ134" s="99"/>
      <c r="CA134" s="100">
        <f t="shared" si="413"/>
        <v>0</v>
      </c>
      <c r="CB134" s="99"/>
      <c r="CC134" s="100">
        <f t="shared" si="414"/>
        <v>0</v>
      </c>
      <c r="CD134" s="99"/>
      <c r="CE134" s="100">
        <f t="shared" si="415"/>
        <v>0</v>
      </c>
      <c r="CF134" s="101">
        <f t="shared" si="395"/>
        <v>0</v>
      </c>
      <c r="CG134" s="100">
        <f t="shared" si="395"/>
        <v>0</v>
      </c>
    </row>
    <row r="135" spans="1:85" s="172" customFormat="1" ht="19.899999999999999" customHeight="1" x14ac:dyDescent="0.25">
      <c r="A135" s="94">
        <v>109</v>
      </c>
      <c r="B135" s="95" t="s">
        <v>158</v>
      </c>
      <c r="C135" s="95" t="s">
        <v>74</v>
      </c>
      <c r="D135" s="94">
        <f t="shared" si="401"/>
        <v>19</v>
      </c>
      <c r="E135" s="94">
        <v>0.64</v>
      </c>
      <c r="F135" s="94" t="s">
        <v>85</v>
      </c>
      <c r="G135" s="94">
        <v>1900</v>
      </c>
      <c r="H135" s="94"/>
      <c r="I135" s="170">
        <f t="shared" si="234"/>
        <v>0</v>
      </c>
      <c r="J135" s="94"/>
      <c r="K135" s="170">
        <f t="shared" si="235"/>
        <v>0</v>
      </c>
      <c r="L135" s="94"/>
      <c r="M135" s="170">
        <f t="shared" si="236"/>
        <v>0</v>
      </c>
      <c r="N135" s="94"/>
      <c r="O135" s="170">
        <f t="shared" si="237"/>
        <v>0</v>
      </c>
      <c r="P135" s="94"/>
      <c r="Q135" s="170">
        <f t="shared" si="238"/>
        <v>0</v>
      </c>
      <c r="R135" s="94">
        <v>14</v>
      </c>
      <c r="S135" s="170">
        <f t="shared" si="239"/>
        <v>8.9600000000000009</v>
      </c>
      <c r="T135" s="94"/>
      <c r="U135" s="170">
        <f t="shared" si="240"/>
        <v>0</v>
      </c>
      <c r="V135" s="94"/>
      <c r="W135" s="170">
        <f t="shared" si="241"/>
        <v>0</v>
      </c>
      <c r="X135" s="94"/>
      <c r="Y135" s="170">
        <f t="shared" si="242"/>
        <v>0</v>
      </c>
      <c r="Z135" s="94"/>
      <c r="AA135" s="170">
        <f t="shared" si="243"/>
        <v>0</v>
      </c>
      <c r="AB135" s="94"/>
      <c r="AC135" s="170">
        <f t="shared" si="244"/>
        <v>0</v>
      </c>
      <c r="AD135" s="94"/>
      <c r="AE135" s="170">
        <f t="shared" si="245"/>
        <v>0</v>
      </c>
      <c r="AF135" s="171">
        <f t="shared" si="402"/>
        <v>14</v>
      </c>
      <c r="AG135" s="170">
        <f t="shared" si="403"/>
        <v>8.9600000000000009</v>
      </c>
      <c r="AH135" s="169"/>
      <c r="AI135" s="170">
        <f t="shared" si="248"/>
        <v>0</v>
      </c>
      <c r="AJ135" s="169"/>
      <c r="AK135" s="170">
        <f t="shared" si="250"/>
        <v>0</v>
      </c>
      <c r="AL135" s="169"/>
      <c r="AM135" s="170">
        <f t="shared" si="250"/>
        <v>0</v>
      </c>
      <c r="AN135" s="169"/>
      <c r="AO135" s="170">
        <f t="shared" si="251"/>
        <v>0</v>
      </c>
      <c r="AP135" s="169"/>
      <c r="AQ135" s="170">
        <f t="shared" si="252"/>
        <v>0</v>
      </c>
      <c r="AR135" s="169"/>
      <c r="AS135" s="170">
        <f t="shared" si="253"/>
        <v>0</v>
      </c>
      <c r="AT135" s="169"/>
      <c r="AU135" s="170">
        <f t="shared" si="254"/>
        <v>0</v>
      </c>
      <c r="AV135" s="169"/>
      <c r="AW135" s="170">
        <f t="shared" si="255"/>
        <v>0</v>
      </c>
      <c r="AX135" s="169"/>
      <c r="AY135" s="170">
        <f t="shared" si="256"/>
        <v>0</v>
      </c>
      <c r="AZ135" s="169"/>
      <c r="BA135" s="170">
        <f t="shared" si="257"/>
        <v>0</v>
      </c>
      <c r="BB135" s="169"/>
      <c r="BC135" s="170">
        <f t="shared" si="258"/>
        <v>0</v>
      </c>
      <c r="BD135" s="169"/>
      <c r="BE135" s="170">
        <f t="shared" si="259"/>
        <v>0</v>
      </c>
      <c r="BF135" s="171">
        <f t="shared" si="358"/>
        <v>0</v>
      </c>
      <c r="BG135" s="170">
        <f t="shared" si="358"/>
        <v>0</v>
      </c>
      <c r="BH135" s="99"/>
      <c r="BI135" s="100">
        <f t="shared" si="404"/>
        <v>0</v>
      </c>
      <c r="BJ135" s="99"/>
      <c r="BK135" s="100">
        <f t="shared" si="405"/>
        <v>0</v>
      </c>
      <c r="BL135" s="99"/>
      <c r="BM135" s="100">
        <f t="shared" si="406"/>
        <v>0</v>
      </c>
      <c r="BN135" s="99"/>
      <c r="BO135" s="100">
        <f t="shared" si="407"/>
        <v>0</v>
      </c>
      <c r="BP135" s="99"/>
      <c r="BQ135" s="100">
        <f t="shared" si="408"/>
        <v>0</v>
      </c>
      <c r="BR135" s="99"/>
      <c r="BS135" s="100">
        <f t="shared" si="409"/>
        <v>0</v>
      </c>
      <c r="BT135" s="99"/>
      <c r="BU135" s="100">
        <f t="shared" si="410"/>
        <v>0</v>
      </c>
      <c r="BV135" s="99"/>
      <c r="BW135" s="100">
        <f t="shared" si="411"/>
        <v>0</v>
      </c>
      <c r="BX135" s="99"/>
      <c r="BY135" s="100">
        <f t="shared" si="412"/>
        <v>0</v>
      </c>
      <c r="BZ135" s="99"/>
      <c r="CA135" s="100">
        <f t="shared" si="413"/>
        <v>0</v>
      </c>
      <c r="CB135" s="99"/>
      <c r="CC135" s="100">
        <f t="shared" si="414"/>
        <v>0</v>
      </c>
      <c r="CD135" s="99"/>
      <c r="CE135" s="100">
        <f t="shared" si="415"/>
        <v>0</v>
      </c>
      <c r="CF135" s="101">
        <f t="shared" si="395"/>
        <v>0</v>
      </c>
      <c r="CG135" s="100">
        <f t="shared" si="395"/>
        <v>0</v>
      </c>
    </row>
    <row r="136" spans="1:85" s="172" customFormat="1" ht="19.899999999999999" customHeight="1" x14ac:dyDescent="0.25">
      <c r="A136" s="94">
        <v>110</v>
      </c>
      <c r="B136" s="95" t="s">
        <v>159</v>
      </c>
      <c r="C136" s="95" t="s">
        <v>74</v>
      </c>
      <c r="D136" s="94">
        <f t="shared" si="401"/>
        <v>19</v>
      </c>
      <c r="E136" s="94">
        <v>0.64</v>
      </c>
      <c r="F136" s="94" t="s">
        <v>85</v>
      </c>
      <c r="G136" s="94">
        <v>1850</v>
      </c>
      <c r="H136" s="94"/>
      <c r="I136" s="170">
        <f t="shared" si="234"/>
        <v>0</v>
      </c>
      <c r="J136" s="94"/>
      <c r="K136" s="170">
        <f t="shared" si="235"/>
        <v>0</v>
      </c>
      <c r="L136" s="94"/>
      <c r="M136" s="170">
        <f t="shared" si="236"/>
        <v>0</v>
      </c>
      <c r="N136" s="94"/>
      <c r="O136" s="170">
        <f t="shared" si="237"/>
        <v>0</v>
      </c>
      <c r="P136" s="94"/>
      <c r="Q136" s="170">
        <f t="shared" si="238"/>
        <v>0</v>
      </c>
      <c r="R136" s="94"/>
      <c r="S136" s="170">
        <f t="shared" si="239"/>
        <v>0</v>
      </c>
      <c r="T136" s="94"/>
      <c r="U136" s="170">
        <f t="shared" si="240"/>
        <v>0</v>
      </c>
      <c r="V136" s="94"/>
      <c r="W136" s="170">
        <f t="shared" si="241"/>
        <v>0</v>
      </c>
      <c r="X136" s="94"/>
      <c r="Y136" s="170">
        <f t="shared" si="242"/>
        <v>0</v>
      </c>
      <c r="Z136" s="94"/>
      <c r="AA136" s="170">
        <f t="shared" si="243"/>
        <v>0</v>
      </c>
      <c r="AB136" s="94"/>
      <c r="AC136" s="170">
        <f t="shared" si="244"/>
        <v>0</v>
      </c>
      <c r="AD136" s="94"/>
      <c r="AE136" s="170">
        <f t="shared" si="245"/>
        <v>0</v>
      </c>
      <c r="AF136" s="171">
        <f t="shared" si="402"/>
        <v>0</v>
      </c>
      <c r="AG136" s="170">
        <f t="shared" si="403"/>
        <v>0</v>
      </c>
      <c r="AH136" s="169"/>
      <c r="AI136" s="170">
        <f t="shared" si="248"/>
        <v>0</v>
      </c>
      <c r="AJ136" s="169"/>
      <c r="AK136" s="170">
        <f t="shared" si="250"/>
        <v>0</v>
      </c>
      <c r="AL136" s="169"/>
      <c r="AM136" s="170">
        <f t="shared" si="250"/>
        <v>0</v>
      </c>
      <c r="AN136" s="169"/>
      <c r="AO136" s="170">
        <f t="shared" si="251"/>
        <v>0</v>
      </c>
      <c r="AP136" s="169"/>
      <c r="AQ136" s="170">
        <f t="shared" si="252"/>
        <v>0</v>
      </c>
      <c r="AR136" s="169"/>
      <c r="AS136" s="170">
        <f t="shared" si="253"/>
        <v>0</v>
      </c>
      <c r="AT136" s="169"/>
      <c r="AU136" s="170">
        <f t="shared" si="254"/>
        <v>0</v>
      </c>
      <c r="AV136" s="169"/>
      <c r="AW136" s="170">
        <f t="shared" si="255"/>
        <v>0</v>
      </c>
      <c r="AX136" s="169"/>
      <c r="AY136" s="170">
        <f t="shared" si="256"/>
        <v>0</v>
      </c>
      <c r="AZ136" s="169"/>
      <c r="BA136" s="170">
        <f t="shared" si="257"/>
        <v>0</v>
      </c>
      <c r="BB136" s="169"/>
      <c r="BC136" s="170">
        <f t="shared" si="258"/>
        <v>0</v>
      </c>
      <c r="BD136" s="169"/>
      <c r="BE136" s="170">
        <f t="shared" si="259"/>
        <v>0</v>
      </c>
      <c r="BF136" s="171">
        <f t="shared" si="358"/>
        <v>0</v>
      </c>
      <c r="BG136" s="170">
        <f t="shared" si="358"/>
        <v>0</v>
      </c>
      <c r="BH136" s="99"/>
      <c r="BI136" s="100">
        <f t="shared" si="404"/>
        <v>0</v>
      </c>
      <c r="BJ136" s="99"/>
      <c r="BK136" s="100">
        <f t="shared" si="405"/>
        <v>0</v>
      </c>
      <c r="BL136" s="99"/>
      <c r="BM136" s="100">
        <f t="shared" si="406"/>
        <v>0</v>
      </c>
      <c r="BN136" s="99"/>
      <c r="BO136" s="100">
        <f t="shared" si="407"/>
        <v>0</v>
      </c>
      <c r="BP136" s="99"/>
      <c r="BQ136" s="100">
        <f t="shared" si="408"/>
        <v>0</v>
      </c>
      <c r="BR136" s="99"/>
      <c r="BS136" s="100">
        <f t="shared" si="409"/>
        <v>0</v>
      </c>
      <c r="BT136" s="99"/>
      <c r="BU136" s="100">
        <f t="shared" si="410"/>
        <v>0</v>
      </c>
      <c r="BV136" s="99"/>
      <c r="BW136" s="100">
        <f t="shared" si="411"/>
        <v>0</v>
      </c>
      <c r="BX136" s="99"/>
      <c r="BY136" s="100">
        <f t="shared" si="412"/>
        <v>0</v>
      </c>
      <c r="BZ136" s="99"/>
      <c r="CA136" s="100">
        <f t="shared" si="413"/>
        <v>0</v>
      </c>
      <c r="CB136" s="99"/>
      <c r="CC136" s="100">
        <f t="shared" si="414"/>
        <v>0</v>
      </c>
      <c r="CD136" s="99"/>
      <c r="CE136" s="100">
        <f t="shared" si="415"/>
        <v>0</v>
      </c>
      <c r="CF136" s="101">
        <f t="shared" si="395"/>
        <v>0</v>
      </c>
      <c r="CG136" s="100">
        <f t="shared" si="395"/>
        <v>0</v>
      </c>
    </row>
    <row r="137" spans="1:85" s="172" customFormat="1" ht="19.899999999999999" customHeight="1" x14ac:dyDescent="0.25">
      <c r="A137" s="94">
        <v>111</v>
      </c>
      <c r="B137" s="95" t="s">
        <v>160</v>
      </c>
      <c r="C137" s="95" t="s">
        <v>74</v>
      </c>
      <c r="D137" s="94">
        <f t="shared" si="401"/>
        <v>19</v>
      </c>
      <c r="E137" s="94">
        <v>0.64</v>
      </c>
      <c r="F137" s="94" t="s">
        <v>83</v>
      </c>
      <c r="G137" s="94"/>
      <c r="H137" s="94"/>
      <c r="I137" s="170">
        <f t="shared" si="234"/>
        <v>0</v>
      </c>
      <c r="J137" s="94"/>
      <c r="K137" s="170">
        <f t="shared" si="235"/>
        <v>0</v>
      </c>
      <c r="L137" s="94"/>
      <c r="M137" s="170">
        <f t="shared" si="236"/>
        <v>0</v>
      </c>
      <c r="N137" s="94"/>
      <c r="O137" s="170">
        <f t="shared" si="237"/>
        <v>0</v>
      </c>
      <c r="P137" s="94"/>
      <c r="Q137" s="170">
        <f t="shared" si="238"/>
        <v>0</v>
      </c>
      <c r="R137" s="94"/>
      <c r="S137" s="170">
        <f t="shared" si="239"/>
        <v>0</v>
      </c>
      <c r="T137" s="94"/>
      <c r="U137" s="170">
        <f t="shared" si="240"/>
        <v>0</v>
      </c>
      <c r="V137" s="94"/>
      <c r="W137" s="170">
        <f t="shared" si="241"/>
        <v>0</v>
      </c>
      <c r="X137" s="94"/>
      <c r="Y137" s="170">
        <f t="shared" si="242"/>
        <v>0</v>
      </c>
      <c r="Z137" s="94"/>
      <c r="AA137" s="170">
        <f t="shared" si="243"/>
        <v>0</v>
      </c>
      <c r="AB137" s="94"/>
      <c r="AC137" s="170">
        <f t="shared" si="244"/>
        <v>0</v>
      </c>
      <c r="AD137" s="94"/>
      <c r="AE137" s="170">
        <f t="shared" si="245"/>
        <v>0</v>
      </c>
      <c r="AF137" s="171">
        <f t="shared" si="402"/>
        <v>0</v>
      </c>
      <c r="AG137" s="170">
        <f t="shared" si="403"/>
        <v>0</v>
      </c>
      <c r="AH137" s="169"/>
      <c r="AI137" s="170">
        <f t="shared" si="248"/>
        <v>0</v>
      </c>
      <c r="AJ137" s="169"/>
      <c r="AK137" s="170">
        <f t="shared" si="250"/>
        <v>0</v>
      </c>
      <c r="AL137" s="169"/>
      <c r="AM137" s="170">
        <f t="shared" si="250"/>
        <v>0</v>
      </c>
      <c r="AN137" s="169"/>
      <c r="AO137" s="170">
        <f t="shared" si="251"/>
        <v>0</v>
      </c>
      <c r="AP137" s="169"/>
      <c r="AQ137" s="170">
        <f t="shared" si="252"/>
        <v>0</v>
      </c>
      <c r="AR137" s="169"/>
      <c r="AS137" s="170">
        <f t="shared" si="253"/>
        <v>0</v>
      </c>
      <c r="AT137" s="169"/>
      <c r="AU137" s="170">
        <f t="shared" si="254"/>
        <v>0</v>
      </c>
      <c r="AV137" s="169"/>
      <c r="AW137" s="170">
        <f t="shared" si="255"/>
        <v>0</v>
      </c>
      <c r="AX137" s="169"/>
      <c r="AY137" s="170">
        <f t="shared" si="256"/>
        <v>0</v>
      </c>
      <c r="AZ137" s="169"/>
      <c r="BA137" s="170">
        <f t="shared" si="257"/>
        <v>0</v>
      </c>
      <c r="BB137" s="169"/>
      <c r="BC137" s="170">
        <f t="shared" si="258"/>
        <v>0</v>
      </c>
      <c r="BD137" s="169"/>
      <c r="BE137" s="170">
        <f t="shared" si="259"/>
        <v>0</v>
      </c>
      <c r="BF137" s="171">
        <f t="shared" si="358"/>
        <v>0</v>
      </c>
      <c r="BG137" s="170">
        <f t="shared" si="358"/>
        <v>0</v>
      </c>
      <c r="BH137" s="99"/>
      <c r="BI137" s="100">
        <f t="shared" si="404"/>
        <v>0</v>
      </c>
      <c r="BJ137" s="99"/>
      <c r="BK137" s="100">
        <f t="shared" si="405"/>
        <v>0</v>
      </c>
      <c r="BL137" s="99"/>
      <c r="BM137" s="100">
        <f t="shared" si="406"/>
        <v>0</v>
      </c>
      <c r="BN137" s="99"/>
      <c r="BO137" s="100">
        <f t="shared" si="407"/>
        <v>0</v>
      </c>
      <c r="BP137" s="99"/>
      <c r="BQ137" s="100">
        <f t="shared" si="408"/>
        <v>0</v>
      </c>
      <c r="BR137" s="99"/>
      <c r="BS137" s="100">
        <f t="shared" si="409"/>
        <v>0</v>
      </c>
      <c r="BT137" s="99"/>
      <c r="BU137" s="100">
        <f t="shared" si="410"/>
        <v>0</v>
      </c>
      <c r="BV137" s="99"/>
      <c r="BW137" s="100">
        <f t="shared" si="411"/>
        <v>0</v>
      </c>
      <c r="BX137" s="99"/>
      <c r="BY137" s="100">
        <f t="shared" si="412"/>
        <v>0</v>
      </c>
      <c r="BZ137" s="99"/>
      <c r="CA137" s="100">
        <f t="shared" si="413"/>
        <v>0</v>
      </c>
      <c r="CB137" s="99"/>
      <c r="CC137" s="100">
        <f t="shared" si="414"/>
        <v>0</v>
      </c>
      <c r="CD137" s="99"/>
      <c r="CE137" s="100">
        <f t="shared" si="415"/>
        <v>0</v>
      </c>
      <c r="CF137" s="101">
        <f t="shared" si="395"/>
        <v>0</v>
      </c>
      <c r="CG137" s="100">
        <f t="shared" si="395"/>
        <v>0</v>
      </c>
    </row>
    <row r="138" spans="1:85" s="172" customFormat="1" ht="19.899999999999999" customHeight="1" x14ac:dyDescent="0.25">
      <c r="A138" s="94">
        <v>112</v>
      </c>
      <c r="B138" s="95" t="s">
        <v>161</v>
      </c>
      <c r="C138" s="95"/>
      <c r="D138" s="94">
        <f t="shared" si="401"/>
        <v>19</v>
      </c>
      <c r="E138" s="94">
        <v>0.64</v>
      </c>
      <c r="F138" s="94"/>
      <c r="G138" s="94"/>
      <c r="H138" s="94"/>
      <c r="I138" s="170"/>
      <c r="J138" s="94"/>
      <c r="K138" s="170"/>
      <c r="L138" s="94"/>
      <c r="M138" s="170"/>
      <c r="N138" s="94"/>
      <c r="O138" s="170"/>
      <c r="P138" s="94"/>
      <c r="Q138" s="170"/>
      <c r="R138" s="94"/>
      <c r="S138" s="170"/>
      <c r="T138" s="94"/>
      <c r="U138" s="170"/>
      <c r="V138" s="94"/>
      <c r="W138" s="170"/>
      <c r="X138" s="94"/>
      <c r="Y138" s="170"/>
      <c r="Z138" s="94"/>
      <c r="AA138" s="170"/>
      <c r="AB138" s="94"/>
      <c r="AC138" s="170"/>
      <c r="AD138" s="94"/>
      <c r="AE138" s="170"/>
      <c r="AF138" s="171"/>
      <c r="AG138" s="170"/>
      <c r="AH138" s="169"/>
      <c r="AI138" s="170"/>
      <c r="AJ138" s="169"/>
      <c r="AK138" s="170"/>
      <c r="AL138" s="169"/>
      <c r="AM138" s="170"/>
      <c r="AN138" s="169"/>
      <c r="AO138" s="170"/>
      <c r="AP138" s="169"/>
      <c r="AQ138" s="170"/>
      <c r="AR138" s="169"/>
      <c r="AS138" s="170"/>
      <c r="AT138" s="169"/>
      <c r="AU138" s="170"/>
      <c r="AV138" s="169"/>
      <c r="AW138" s="170"/>
      <c r="AX138" s="169"/>
      <c r="AY138" s="170"/>
      <c r="AZ138" s="169"/>
      <c r="BA138" s="170"/>
      <c r="BB138" s="169"/>
      <c r="BC138" s="170"/>
      <c r="BD138" s="169"/>
      <c r="BE138" s="170"/>
      <c r="BF138" s="171"/>
      <c r="BG138" s="170"/>
      <c r="BH138" s="99"/>
      <c r="BI138" s="100"/>
      <c r="BJ138" s="99"/>
      <c r="BK138" s="100"/>
      <c r="BL138" s="99"/>
      <c r="BM138" s="100"/>
      <c r="BN138" s="99"/>
      <c r="BO138" s="100"/>
      <c r="BP138" s="99"/>
      <c r="BQ138" s="100"/>
      <c r="BR138" s="99"/>
      <c r="BS138" s="100"/>
      <c r="BT138" s="99"/>
      <c r="BU138" s="100"/>
      <c r="BV138" s="99"/>
      <c r="BW138" s="100"/>
      <c r="BX138" s="99"/>
      <c r="BY138" s="100"/>
      <c r="BZ138" s="99"/>
      <c r="CA138" s="100"/>
      <c r="CB138" s="99"/>
      <c r="CC138" s="100"/>
      <c r="CD138" s="99"/>
      <c r="CE138" s="100"/>
      <c r="CF138" s="101">
        <f t="shared" si="395"/>
        <v>0</v>
      </c>
      <c r="CG138" s="100">
        <f t="shared" si="395"/>
        <v>0</v>
      </c>
    </row>
    <row r="139" spans="1:85" s="172" customFormat="1" ht="19.899999999999999" customHeight="1" x14ac:dyDescent="0.25">
      <c r="A139" s="94">
        <v>113</v>
      </c>
      <c r="B139" s="95" t="s">
        <v>162</v>
      </c>
      <c r="C139" s="95"/>
      <c r="D139" s="94">
        <f t="shared" si="401"/>
        <v>19</v>
      </c>
      <c r="E139" s="94">
        <v>0.64</v>
      </c>
      <c r="F139" s="94" t="s">
        <v>163</v>
      </c>
      <c r="G139" s="94"/>
      <c r="H139" s="94"/>
      <c r="I139" s="170">
        <f t="shared" si="234"/>
        <v>0</v>
      </c>
      <c r="J139" s="94"/>
      <c r="K139" s="170">
        <f t="shared" si="235"/>
        <v>0</v>
      </c>
      <c r="L139" s="94"/>
      <c r="M139" s="170">
        <f t="shared" si="236"/>
        <v>0</v>
      </c>
      <c r="N139" s="94"/>
      <c r="O139" s="170">
        <f t="shared" si="237"/>
        <v>0</v>
      </c>
      <c r="P139" s="94"/>
      <c r="Q139" s="170">
        <f t="shared" si="238"/>
        <v>0</v>
      </c>
      <c r="R139" s="94"/>
      <c r="S139" s="170">
        <f t="shared" si="239"/>
        <v>0</v>
      </c>
      <c r="T139" s="94"/>
      <c r="U139" s="170">
        <f t="shared" si="240"/>
        <v>0</v>
      </c>
      <c r="V139" s="94"/>
      <c r="W139" s="170">
        <f t="shared" si="241"/>
        <v>0</v>
      </c>
      <c r="X139" s="94"/>
      <c r="Y139" s="170">
        <f t="shared" si="242"/>
        <v>0</v>
      </c>
      <c r="Z139" s="94"/>
      <c r="AA139" s="170">
        <f t="shared" si="243"/>
        <v>0</v>
      </c>
      <c r="AB139" s="94"/>
      <c r="AC139" s="170">
        <f t="shared" si="244"/>
        <v>0</v>
      </c>
      <c r="AD139" s="94"/>
      <c r="AE139" s="170">
        <f t="shared" si="245"/>
        <v>0</v>
      </c>
      <c r="AF139" s="171">
        <f t="shared" ref="AF139" si="416">SUM(H139,J139,L139,N139,P139,R139,T139,V139,X139,Z139,AB139,AD139)</f>
        <v>0</v>
      </c>
      <c r="AG139" s="170">
        <f t="shared" ref="AG139" si="417">SUM(I139,K139,M139,O139,Q139,S139,U139,W139,Y139,AA139,AC139,AE139)</f>
        <v>0</v>
      </c>
      <c r="AH139" s="169"/>
      <c r="AI139" s="170">
        <f t="shared" si="248"/>
        <v>0</v>
      </c>
      <c r="AJ139" s="169"/>
      <c r="AK139" s="170">
        <f t="shared" si="250"/>
        <v>0</v>
      </c>
      <c r="AL139" s="169"/>
      <c r="AM139" s="170">
        <f t="shared" si="250"/>
        <v>0</v>
      </c>
      <c r="AN139" s="169"/>
      <c r="AO139" s="170">
        <f t="shared" si="251"/>
        <v>0</v>
      </c>
      <c r="AP139" s="169"/>
      <c r="AQ139" s="170">
        <f t="shared" si="252"/>
        <v>0</v>
      </c>
      <c r="AR139" s="169"/>
      <c r="AS139" s="170">
        <f t="shared" si="253"/>
        <v>0</v>
      </c>
      <c r="AT139" s="169"/>
      <c r="AU139" s="170">
        <f t="shared" si="254"/>
        <v>0</v>
      </c>
      <c r="AV139" s="169"/>
      <c r="AW139" s="170">
        <f t="shared" si="255"/>
        <v>0</v>
      </c>
      <c r="AX139" s="169"/>
      <c r="AY139" s="170">
        <f t="shared" si="256"/>
        <v>0</v>
      </c>
      <c r="AZ139" s="169"/>
      <c r="BA139" s="170">
        <f t="shared" si="257"/>
        <v>0</v>
      </c>
      <c r="BB139" s="169"/>
      <c r="BC139" s="170">
        <f t="shared" si="258"/>
        <v>0</v>
      </c>
      <c r="BD139" s="169"/>
      <c r="BE139" s="170">
        <f t="shared" si="259"/>
        <v>0</v>
      </c>
      <c r="BF139" s="171">
        <f t="shared" si="358"/>
        <v>0</v>
      </c>
      <c r="BG139" s="170">
        <f t="shared" si="358"/>
        <v>0</v>
      </c>
      <c r="BH139" s="99"/>
      <c r="BI139" s="100">
        <f t="shared" ref="BI139" si="418">BH139*$E139</f>
        <v>0</v>
      </c>
      <c r="BJ139" s="99"/>
      <c r="BK139" s="100">
        <f t="shared" ref="BK139" si="419">BJ139*$E139</f>
        <v>0</v>
      </c>
      <c r="BL139" s="99"/>
      <c r="BM139" s="100">
        <f t="shared" ref="BM139" si="420">BL139*$E139</f>
        <v>0</v>
      </c>
      <c r="BN139" s="99"/>
      <c r="BO139" s="100">
        <f t="shared" ref="BO139" si="421">BN139*$E139</f>
        <v>0</v>
      </c>
      <c r="BP139" s="99"/>
      <c r="BQ139" s="100">
        <f t="shared" ref="BQ139" si="422">BP139*$E139</f>
        <v>0</v>
      </c>
      <c r="BR139" s="99"/>
      <c r="BS139" s="100">
        <f t="shared" ref="BS139" si="423">BR139*$E139</f>
        <v>0</v>
      </c>
      <c r="BT139" s="99"/>
      <c r="BU139" s="100">
        <f t="shared" ref="BU139" si="424">BT139*$E139</f>
        <v>0</v>
      </c>
      <c r="BV139" s="99"/>
      <c r="BW139" s="100">
        <f t="shared" ref="BW139" si="425">BV139*$E139</f>
        <v>0</v>
      </c>
      <c r="BX139" s="99"/>
      <c r="BY139" s="100">
        <f t="shared" ref="BY139" si="426">BX139*$E139</f>
        <v>0</v>
      </c>
      <c r="BZ139" s="99"/>
      <c r="CA139" s="100">
        <f t="shared" ref="CA139" si="427">BZ139*$E139</f>
        <v>0</v>
      </c>
      <c r="CB139" s="99"/>
      <c r="CC139" s="100">
        <f t="shared" ref="CC139" si="428">CB139*$E139</f>
        <v>0</v>
      </c>
      <c r="CD139" s="99"/>
      <c r="CE139" s="100">
        <f t="shared" ref="CE139" si="429">CD139*$E139</f>
        <v>0</v>
      </c>
      <c r="CF139" s="101">
        <f t="shared" si="395"/>
        <v>0</v>
      </c>
      <c r="CG139" s="100">
        <f t="shared" si="395"/>
        <v>0</v>
      </c>
    </row>
    <row r="140" spans="1:85" s="172" customFormat="1" ht="19.899999999999999" customHeight="1" x14ac:dyDescent="0.25">
      <c r="A140" s="94">
        <v>114</v>
      </c>
      <c r="B140" s="95" t="s">
        <v>228</v>
      </c>
      <c r="C140" s="95"/>
      <c r="D140" s="94">
        <f t="shared" ref="D140:D141" si="430">RANK(BF140,$BF$4:$BF$147)</f>
        <v>19</v>
      </c>
      <c r="E140" s="94"/>
      <c r="F140" s="94"/>
      <c r="G140" s="94"/>
      <c r="H140" s="94"/>
      <c r="I140" s="170"/>
      <c r="J140" s="94"/>
      <c r="K140" s="170"/>
      <c r="L140" s="94"/>
      <c r="M140" s="170"/>
      <c r="N140" s="94"/>
      <c r="O140" s="170"/>
      <c r="P140" s="94"/>
      <c r="Q140" s="170"/>
      <c r="R140" s="94"/>
      <c r="S140" s="170"/>
      <c r="T140" s="94"/>
      <c r="U140" s="170"/>
      <c r="V140" s="94"/>
      <c r="W140" s="170"/>
      <c r="X140" s="94"/>
      <c r="Y140" s="170"/>
      <c r="Z140" s="94"/>
      <c r="AA140" s="170"/>
      <c r="AB140" s="94"/>
      <c r="AC140" s="170"/>
      <c r="AD140" s="94"/>
      <c r="AE140" s="170"/>
      <c r="AF140" s="171"/>
      <c r="AG140" s="170"/>
      <c r="AH140" s="169"/>
      <c r="AI140" s="170"/>
      <c r="AJ140" s="169"/>
      <c r="AK140" s="170"/>
      <c r="AL140" s="169"/>
      <c r="AM140" s="170"/>
      <c r="AN140" s="169"/>
      <c r="AO140" s="170"/>
      <c r="AP140" s="169"/>
      <c r="AQ140" s="170"/>
      <c r="AR140" s="169"/>
      <c r="AS140" s="170"/>
      <c r="AT140" s="169"/>
      <c r="AU140" s="170"/>
      <c r="AV140" s="169"/>
      <c r="AW140" s="170"/>
      <c r="AX140" s="169"/>
      <c r="AY140" s="170"/>
      <c r="AZ140" s="169"/>
      <c r="BA140" s="170"/>
      <c r="BB140" s="169"/>
      <c r="BC140" s="170"/>
      <c r="BD140" s="169"/>
      <c r="BE140" s="170"/>
      <c r="BF140" s="171"/>
      <c r="BG140" s="170"/>
      <c r="BH140" s="99"/>
      <c r="BI140" s="100"/>
      <c r="BJ140" s="99"/>
      <c r="BK140" s="100"/>
      <c r="BL140" s="99"/>
      <c r="BM140" s="100"/>
      <c r="BN140" s="99"/>
      <c r="BO140" s="100"/>
      <c r="BP140" s="99"/>
      <c r="BQ140" s="100"/>
      <c r="BR140" s="99"/>
      <c r="BS140" s="100"/>
      <c r="BT140" s="99"/>
      <c r="BU140" s="100"/>
      <c r="BV140" s="99"/>
      <c r="BW140" s="100"/>
      <c r="BX140" s="99"/>
      <c r="BY140" s="100"/>
      <c r="BZ140" s="99"/>
      <c r="CA140" s="100"/>
      <c r="CB140" s="99"/>
      <c r="CC140" s="100"/>
      <c r="CD140" s="99"/>
      <c r="CE140" s="100"/>
      <c r="CF140" s="101"/>
      <c r="CG140" s="100"/>
    </row>
    <row r="141" spans="1:85" s="172" customFormat="1" ht="19.899999999999999" customHeight="1" x14ac:dyDescent="0.25">
      <c r="A141" s="94">
        <v>115</v>
      </c>
      <c r="B141" s="95" t="s">
        <v>229</v>
      </c>
      <c r="C141" s="95"/>
      <c r="D141" s="94">
        <f t="shared" si="430"/>
        <v>19</v>
      </c>
      <c r="E141" s="94"/>
      <c r="F141" s="94"/>
      <c r="G141" s="94"/>
      <c r="H141" s="94"/>
      <c r="I141" s="170"/>
      <c r="J141" s="94"/>
      <c r="K141" s="170"/>
      <c r="L141" s="94"/>
      <c r="M141" s="170"/>
      <c r="N141" s="94"/>
      <c r="O141" s="170"/>
      <c r="P141" s="94"/>
      <c r="Q141" s="170"/>
      <c r="R141" s="94"/>
      <c r="S141" s="170"/>
      <c r="T141" s="94"/>
      <c r="U141" s="170"/>
      <c r="V141" s="94"/>
      <c r="W141" s="170"/>
      <c r="X141" s="94"/>
      <c r="Y141" s="170"/>
      <c r="Z141" s="94"/>
      <c r="AA141" s="170"/>
      <c r="AB141" s="94"/>
      <c r="AC141" s="170"/>
      <c r="AD141" s="94"/>
      <c r="AE141" s="170"/>
      <c r="AF141" s="171"/>
      <c r="AG141" s="170"/>
      <c r="AH141" s="169"/>
      <c r="AI141" s="170"/>
      <c r="AJ141" s="169"/>
      <c r="AK141" s="170"/>
      <c r="AL141" s="169"/>
      <c r="AM141" s="170"/>
      <c r="AN141" s="169"/>
      <c r="AO141" s="170"/>
      <c r="AP141" s="169"/>
      <c r="AQ141" s="170"/>
      <c r="AR141" s="169"/>
      <c r="AS141" s="170"/>
      <c r="AT141" s="169"/>
      <c r="AU141" s="170"/>
      <c r="AV141" s="169"/>
      <c r="AW141" s="170"/>
      <c r="AX141" s="169"/>
      <c r="AY141" s="170"/>
      <c r="AZ141" s="169"/>
      <c r="BA141" s="170"/>
      <c r="BB141" s="169"/>
      <c r="BC141" s="170"/>
      <c r="BD141" s="169"/>
      <c r="BE141" s="170"/>
      <c r="BF141" s="171"/>
      <c r="BG141" s="170"/>
      <c r="BH141" s="99"/>
      <c r="BI141" s="100"/>
      <c r="BJ141" s="99"/>
      <c r="BK141" s="100"/>
      <c r="BL141" s="99"/>
      <c r="BM141" s="100"/>
      <c r="BN141" s="99"/>
      <c r="BO141" s="100"/>
      <c r="BP141" s="99"/>
      <c r="BQ141" s="100"/>
      <c r="BR141" s="99"/>
      <c r="BS141" s="100"/>
      <c r="BT141" s="99"/>
      <c r="BU141" s="100"/>
      <c r="BV141" s="99"/>
      <c r="BW141" s="100"/>
      <c r="BX141" s="99"/>
      <c r="BY141" s="100"/>
      <c r="BZ141" s="99"/>
      <c r="CA141" s="100"/>
      <c r="CB141" s="99"/>
      <c r="CC141" s="100"/>
      <c r="CD141" s="99"/>
      <c r="CE141" s="100"/>
      <c r="CF141" s="101"/>
      <c r="CG141" s="100"/>
    </row>
    <row r="142" spans="1:85" s="172" customFormat="1" ht="19.899999999999999" customHeight="1" x14ac:dyDescent="0.25">
      <c r="A142" s="94"/>
      <c r="B142" s="95"/>
      <c r="C142" s="95"/>
      <c r="D142" s="94"/>
      <c r="E142" s="94"/>
      <c r="F142" s="94"/>
      <c r="G142" s="94"/>
      <c r="H142" s="94"/>
      <c r="I142" s="170"/>
      <c r="J142" s="94"/>
      <c r="K142" s="170"/>
      <c r="L142" s="94"/>
      <c r="M142" s="170"/>
      <c r="N142" s="94"/>
      <c r="O142" s="170"/>
      <c r="P142" s="94"/>
      <c r="Q142" s="170"/>
      <c r="R142" s="94"/>
      <c r="S142" s="170"/>
      <c r="T142" s="94"/>
      <c r="U142" s="170"/>
      <c r="V142" s="94"/>
      <c r="W142" s="170"/>
      <c r="X142" s="94"/>
      <c r="Y142" s="170"/>
      <c r="Z142" s="94"/>
      <c r="AA142" s="170"/>
      <c r="AB142" s="94"/>
      <c r="AC142" s="170"/>
      <c r="AD142" s="94"/>
      <c r="AE142" s="170"/>
      <c r="AF142" s="171"/>
      <c r="AG142" s="170"/>
      <c r="AH142" s="169"/>
      <c r="AI142" s="170"/>
      <c r="AJ142" s="169"/>
      <c r="AK142" s="170"/>
      <c r="AL142" s="169"/>
      <c r="AM142" s="170"/>
      <c r="AN142" s="169"/>
      <c r="AO142" s="170"/>
      <c r="AP142" s="169"/>
      <c r="AQ142" s="170"/>
      <c r="AR142" s="169"/>
      <c r="AS142" s="170"/>
      <c r="AT142" s="169"/>
      <c r="AU142" s="170"/>
      <c r="AV142" s="169"/>
      <c r="AW142" s="170"/>
      <c r="AX142" s="169"/>
      <c r="AY142" s="170"/>
      <c r="AZ142" s="169"/>
      <c r="BA142" s="170"/>
      <c r="BB142" s="169"/>
      <c r="BC142" s="170"/>
      <c r="BD142" s="169"/>
      <c r="BE142" s="170"/>
      <c r="BF142" s="171"/>
      <c r="BG142" s="170"/>
      <c r="BH142" s="99"/>
      <c r="BI142" s="100"/>
      <c r="BJ142" s="99"/>
      <c r="BK142" s="100"/>
      <c r="BL142" s="99"/>
      <c r="BM142" s="100"/>
      <c r="BN142" s="99"/>
      <c r="BO142" s="100"/>
      <c r="BP142" s="99"/>
      <c r="BQ142" s="100"/>
      <c r="BR142" s="99"/>
      <c r="BS142" s="100"/>
      <c r="BT142" s="99"/>
      <c r="BU142" s="100"/>
      <c r="BV142" s="99"/>
      <c r="BW142" s="100"/>
      <c r="BX142" s="99"/>
      <c r="BY142" s="100"/>
      <c r="BZ142" s="99"/>
      <c r="CA142" s="100"/>
      <c r="CB142" s="99"/>
      <c r="CC142" s="100"/>
      <c r="CD142" s="99"/>
      <c r="CE142" s="100"/>
      <c r="CF142" s="101">
        <f t="shared" si="395"/>
        <v>0</v>
      </c>
      <c r="CG142" s="100">
        <f t="shared" si="395"/>
        <v>0</v>
      </c>
    </row>
    <row r="143" spans="1:85" s="172" customFormat="1" ht="19.899999999999999" customHeight="1" x14ac:dyDescent="0.25">
      <c r="A143" s="94">
        <v>116</v>
      </c>
      <c r="B143" s="95" t="s">
        <v>164</v>
      </c>
      <c r="C143" s="95" t="s">
        <v>74</v>
      </c>
      <c r="D143" s="94">
        <f>RANK(BF143,$BF$4:$BF$147)</f>
        <v>19</v>
      </c>
      <c r="E143" s="94">
        <v>0.7</v>
      </c>
      <c r="F143" s="94" t="s">
        <v>75</v>
      </c>
      <c r="G143" s="94"/>
      <c r="H143" s="94"/>
      <c r="I143" s="170">
        <f t="shared" ref="I143:I144" si="431">H143*$E143</f>
        <v>0</v>
      </c>
      <c r="J143" s="94"/>
      <c r="K143" s="170">
        <f t="shared" ref="K143:K144" si="432">J143*$E143</f>
        <v>0</v>
      </c>
      <c r="L143" s="94"/>
      <c r="M143" s="170">
        <f t="shared" ref="M143:M144" si="433">L143*$E143</f>
        <v>0</v>
      </c>
      <c r="N143" s="94"/>
      <c r="O143" s="170">
        <f t="shared" ref="O143:O144" si="434">N143*$E143</f>
        <v>0</v>
      </c>
      <c r="P143" s="94"/>
      <c r="Q143" s="170">
        <f t="shared" ref="Q143:Q144" si="435">P143*$E143</f>
        <v>0</v>
      </c>
      <c r="R143" s="94"/>
      <c r="S143" s="170">
        <f t="shared" ref="S143:S144" si="436">R143*$E143</f>
        <v>0</v>
      </c>
      <c r="T143" s="94"/>
      <c r="U143" s="170">
        <f t="shared" ref="U143:U144" si="437">T143*$E143</f>
        <v>0</v>
      </c>
      <c r="V143" s="94"/>
      <c r="W143" s="170">
        <f t="shared" ref="W143:W144" si="438">V143*$E143</f>
        <v>0</v>
      </c>
      <c r="X143" s="94"/>
      <c r="Y143" s="170">
        <f t="shared" ref="Y143:Y144" si="439">X143*$E143</f>
        <v>0</v>
      </c>
      <c r="Z143" s="94"/>
      <c r="AA143" s="170">
        <f t="shared" ref="AA143:AA144" si="440">Z143*$E143</f>
        <v>0</v>
      </c>
      <c r="AB143" s="94"/>
      <c r="AC143" s="170">
        <f t="shared" ref="AC143:AC144" si="441">AB143*$E143</f>
        <v>0</v>
      </c>
      <c r="AD143" s="94"/>
      <c r="AE143" s="170">
        <f t="shared" ref="AE143:AE144" si="442">AD143*$E143</f>
        <v>0</v>
      </c>
      <c r="AF143" s="171">
        <f t="shared" ref="AF143:AF144" si="443">SUM(H143,J143,L143,N143,P143,R143,T143,V143,X143,Z143,AB143,AD143)</f>
        <v>0</v>
      </c>
      <c r="AG143" s="170">
        <f t="shared" ref="AG143:AG144" si="444">SUM(I143,K143,M143,O143,Q143,S143,U143,W143,Y143,AA143,AC143,AE143)</f>
        <v>0</v>
      </c>
      <c r="AH143" s="169"/>
      <c r="AI143" s="170">
        <f t="shared" ref="AI143:AI144" si="445">AH143*$E143</f>
        <v>0</v>
      </c>
      <c r="AJ143" s="169"/>
      <c r="AK143" s="170">
        <f t="shared" ref="AK143:AK144" si="446">AJ143*$E143</f>
        <v>0</v>
      </c>
      <c r="AL143" s="169"/>
      <c r="AM143" s="170">
        <f t="shared" ref="AM143:AM144" si="447">AL143*$E143</f>
        <v>0</v>
      </c>
      <c r="AN143" s="169"/>
      <c r="AO143" s="170">
        <f t="shared" ref="AO143:AO144" si="448">AN143*$E143</f>
        <v>0</v>
      </c>
      <c r="AP143" s="169"/>
      <c r="AQ143" s="170">
        <f t="shared" ref="AQ143:AQ144" si="449">AP143*$E143</f>
        <v>0</v>
      </c>
      <c r="AR143" s="169"/>
      <c r="AS143" s="170">
        <f t="shared" ref="AS143:AS144" si="450">AR143*$E143</f>
        <v>0</v>
      </c>
      <c r="AT143" s="169"/>
      <c r="AU143" s="170">
        <f t="shared" ref="AU143:AU144" si="451">AT143*$E143</f>
        <v>0</v>
      </c>
      <c r="AV143" s="169"/>
      <c r="AW143" s="170">
        <f t="shared" ref="AW143:AW144" si="452">AV143*$E143</f>
        <v>0</v>
      </c>
      <c r="AX143" s="169"/>
      <c r="AY143" s="170">
        <f t="shared" ref="AY143:AY144" si="453">AX143*$E143</f>
        <v>0</v>
      </c>
      <c r="AZ143" s="169"/>
      <c r="BA143" s="170">
        <f t="shared" ref="BA143:BA144" si="454">AZ143*$E143</f>
        <v>0</v>
      </c>
      <c r="BB143" s="169"/>
      <c r="BC143" s="170">
        <f t="shared" ref="BC143:BC144" si="455">BB143*$E143</f>
        <v>0</v>
      </c>
      <c r="BD143" s="169"/>
      <c r="BE143" s="170">
        <f t="shared" ref="BE143:BE144" si="456">BD143*$E143</f>
        <v>0</v>
      </c>
      <c r="BF143" s="171">
        <f t="shared" ref="BF143:BG144" si="457">SUM(AH143,AJ143,AL143,AN143,AP143,AR143,AT143,AV143,AX143,AZ143,BB143,BD143)</f>
        <v>0</v>
      </c>
      <c r="BG143" s="170">
        <f t="shared" si="457"/>
        <v>0</v>
      </c>
      <c r="BH143" s="99"/>
      <c r="BI143" s="100">
        <f t="shared" ref="BI143:BI144" si="458">BH143*$E143</f>
        <v>0</v>
      </c>
      <c r="BJ143" s="99"/>
      <c r="BK143" s="100">
        <f t="shared" ref="BK143:BK144" si="459">BJ143*$E143</f>
        <v>0</v>
      </c>
      <c r="BL143" s="99"/>
      <c r="BM143" s="100">
        <f t="shared" ref="BM143:BM144" si="460">BL143*$E143</f>
        <v>0</v>
      </c>
      <c r="BN143" s="99"/>
      <c r="BO143" s="100">
        <f t="shared" ref="BO143:BO144" si="461">BN143*$E143</f>
        <v>0</v>
      </c>
      <c r="BP143" s="99"/>
      <c r="BQ143" s="100">
        <f t="shared" ref="BQ143:BQ144" si="462">BP143*$E143</f>
        <v>0</v>
      </c>
      <c r="BR143" s="99"/>
      <c r="BS143" s="100">
        <f t="shared" ref="BS143:BS144" si="463">BR143*$E143</f>
        <v>0</v>
      </c>
      <c r="BT143" s="99"/>
      <c r="BU143" s="100">
        <f t="shared" ref="BU143:BU144" si="464">BT143*$E143</f>
        <v>0</v>
      </c>
      <c r="BV143" s="99"/>
      <c r="BW143" s="100">
        <f t="shared" ref="BW143:BW144" si="465">BV143*$E143</f>
        <v>0</v>
      </c>
      <c r="BX143" s="99"/>
      <c r="BY143" s="100">
        <f t="shared" ref="BY143:BY144" si="466">BX143*$E143</f>
        <v>0</v>
      </c>
      <c r="BZ143" s="99"/>
      <c r="CA143" s="100">
        <f t="shared" ref="CA143:CA144" si="467">BZ143*$E143</f>
        <v>0</v>
      </c>
      <c r="CB143" s="99"/>
      <c r="CC143" s="100">
        <f t="shared" ref="CC143:CC144" si="468">CB143*$E143</f>
        <v>0</v>
      </c>
      <c r="CD143" s="99"/>
      <c r="CE143" s="100">
        <f t="shared" ref="CE143:CE144" si="469">CD143*$E143</f>
        <v>0</v>
      </c>
      <c r="CF143" s="101">
        <f t="shared" si="395"/>
        <v>0</v>
      </c>
      <c r="CG143" s="100">
        <f t="shared" si="395"/>
        <v>0</v>
      </c>
    </row>
    <row r="144" spans="1:85" s="172" customFormat="1" ht="19.899999999999999" customHeight="1" x14ac:dyDescent="0.25">
      <c r="A144" s="94">
        <v>117</v>
      </c>
      <c r="B144" s="95" t="s">
        <v>165</v>
      </c>
      <c r="C144" s="95"/>
      <c r="D144" s="94">
        <f>RANK(BF144,$BF$4:$BF$147)</f>
        <v>19</v>
      </c>
      <c r="E144" s="94">
        <v>20</v>
      </c>
      <c r="F144" s="94">
        <v>1</v>
      </c>
      <c r="G144" s="94"/>
      <c r="H144" s="94"/>
      <c r="I144" s="170">
        <f t="shared" si="431"/>
        <v>0</v>
      </c>
      <c r="J144" s="94"/>
      <c r="K144" s="170">
        <f t="shared" si="432"/>
        <v>0</v>
      </c>
      <c r="L144" s="94"/>
      <c r="M144" s="170">
        <f t="shared" si="433"/>
        <v>0</v>
      </c>
      <c r="N144" s="94"/>
      <c r="O144" s="170">
        <f t="shared" si="434"/>
        <v>0</v>
      </c>
      <c r="P144" s="94"/>
      <c r="Q144" s="170">
        <f t="shared" si="435"/>
        <v>0</v>
      </c>
      <c r="R144" s="94"/>
      <c r="S144" s="170">
        <f t="shared" si="436"/>
        <v>0</v>
      </c>
      <c r="T144" s="94"/>
      <c r="U144" s="170">
        <f t="shared" si="437"/>
        <v>0</v>
      </c>
      <c r="V144" s="94"/>
      <c r="W144" s="170">
        <f t="shared" si="438"/>
        <v>0</v>
      </c>
      <c r="X144" s="94"/>
      <c r="Y144" s="170">
        <f t="shared" si="439"/>
        <v>0</v>
      </c>
      <c r="Z144" s="94"/>
      <c r="AA144" s="170">
        <f t="shared" si="440"/>
        <v>0</v>
      </c>
      <c r="AB144" s="94"/>
      <c r="AC144" s="170">
        <f t="shared" si="441"/>
        <v>0</v>
      </c>
      <c r="AD144" s="94"/>
      <c r="AE144" s="170">
        <f t="shared" si="442"/>
        <v>0</v>
      </c>
      <c r="AF144" s="171">
        <f t="shared" si="443"/>
        <v>0</v>
      </c>
      <c r="AG144" s="170">
        <f t="shared" si="444"/>
        <v>0</v>
      </c>
      <c r="AH144" s="169"/>
      <c r="AI144" s="170">
        <f t="shared" si="445"/>
        <v>0</v>
      </c>
      <c r="AJ144" s="169"/>
      <c r="AK144" s="170">
        <f t="shared" si="446"/>
        <v>0</v>
      </c>
      <c r="AL144" s="169"/>
      <c r="AM144" s="170">
        <f t="shared" si="447"/>
        <v>0</v>
      </c>
      <c r="AN144" s="169"/>
      <c r="AO144" s="170">
        <f t="shared" si="448"/>
        <v>0</v>
      </c>
      <c r="AP144" s="169"/>
      <c r="AQ144" s="170">
        <f t="shared" si="449"/>
        <v>0</v>
      </c>
      <c r="AR144" s="169"/>
      <c r="AS144" s="170">
        <f t="shared" si="450"/>
        <v>0</v>
      </c>
      <c r="AT144" s="169"/>
      <c r="AU144" s="170">
        <f t="shared" si="451"/>
        <v>0</v>
      </c>
      <c r="AV144" s="169"/>
      <c r="AW144" s="170">
        <f t="shared" si="452"/>
        <v>0</v>
      </c>
      <c r="AX144" s="169"/>
      <c r="AY144" s="170">
        <f t="shared" si="453"/>
        <v>0</v>
      </c>
      <c r="AZ144" s="169"/>
      <c r="BA144" s="170">
        <f t="shared" si="454"/>
        <v>0</v>
      </c>
      <c r="BB144" s="169"/>
      <c r="BC144" s="170">
        <f t="shared" si="455"/>
        <v>0</v>
      </c>
      <c r="BD144" s="169"/>
      <c r="BE144" s="170">
        <f t="shared" si="456"/>
        <v>0</v>
      </c>
      <c r="BF144" s="171">
        <f t="shared" si="457"/>
        <v>0</v>
      </c>
      <c r="BG144" s="170">
        <f t="shared" si="457"/>
        <v>0</v>
      </c>
      <c r="BH144" s="99"/>
      <c r="BI144" s="100">
        <f t="shared" si="458"/>
        <v>0</v>
      </c>
      <c r="BJ144" s="99"/>
      <c r="BK144" s="100">
        <f t="shared" si="459"/>
        <v>0</v>
      </c>
      <c r="BL144" s="99"/>
      <c r="BM144" s="100">
        <f t="shared" si="460"/>
        <v>0</v>
      </c>
      <c r="BN144" s="99"/>
      <c r="BO144" s="100">
        <f t="shared" si="461"/>
        <v>0</v>
      </c>
      <c r="BP144" s="99"/>
      <c r="BQ144" s="100">
        <f t="shared" si="462"/>
        <v>0</v>
      </c>
      <c r="BR144" s="99"/>
      <c r="BS144" s="100">
        <f t="shared" si="463"/>
        <v>0</v>
      </c>
      <c r="BT144" s="99"/>
      <c r="BU144" s="100">
        <f t="shared" si="464"/>
        <v>0</v>
      </c>
      <c r="BV144" s="99"/>
      <c r="BW144" s="100">
        <f t="shared" si="465"/>
        <v>0</v>
      </c>
      <c r="BX144" s="99"/>
      <c r="BY144" s="100">
        <f t="shared" si="466"/>
        <v>0</v>
      </c>
      <c r="BZ144" s="99"/>
      <c r="CA144" s="100">
        <f t="shared" si="467"/>
        <v>0</v>
      </c>
      <c r="CB144" s="99"/>
      <c r="CC144" s="100">
        <f t="shared" si="468"/>
        <v>0</v>
      </c>
      <c r="CD144" s="99"/>
      <c r="CE144" s="100">
        <f t="shared" si="469"/>
        <v>0</v>
      </c>
      <c r="CF144" s="101">
        <f t="shared" si="395"/>
        <v>0</v>
      </c>
      <c r="CG144" s="100">
        <f t="shared" si="395"/>
        <v>0</v>
      </c>
    </row>
    <row r="145" spans="1:85" s="172" customFormat="1" ht="19.899999999999999" customHeight="1" x14ac:dyDescent="0.25">
      <c r="A145" s="94">
        <v>118</v>
      </c>
      <c r="B145" s="95" t="s">
        <v>225</v>
      </c>
      <c r="C145" s="95"/>
      <c r="D145" s="94"/>
      <c r="E145" s="94"/>
      <c r="F145" s="94"/>
      <c r="G145" s="94"/>
      <c r="H145" s="94"/>
      <c r="I145" s="170"/>
      <c r="J145" s="94"/>
      <c r="K145" s="170"/>
      <c r="L145" s="94"/>
      <c r="M145" s="170"/>
      <c r="N145" s="94"/>
      <c r="O145" s="170"/>
      <c r="P145" s="94"/>
      <c r="Q145" s="170"/>
      <c r="R145" s="94"/>
      <c r="S145" s="170">
        <v>0</v>
      </c>
      <c r="T145" s="94"/>
      <c r="U145" s="170"/>
      <c r="V145" s="94"/>
      <c r="W145" s="170"/>
      <c r="X145" s="94"/>
      <c r="Y145" s="170"/>
      <c r="Z145" s="94"/>
      <c r="AA145" s="170"/>
      <c r="AB145" s="94"/>
      <c r="AC145" s="170"/>
      <c r="AD145" s="94"/>
      <c r="AE145" s="170"/>
      <c r="AF145" s="171"/>
      <c r="AG145" s="170"/>
      <c r="AH145" s="169"/>
      <c r="AI145" s="170"/>
      <c r="AJ145" s="169"/>
      <c r="AK145" s="170"/>
      <c r="AL145" s="169"/>
      <c r="AM145" s="170"/>
      <c r="AN145" s="169"/>
      <c r="AO145" s="170"/>
      <c r="AP145" s="169"/>
      <c r="AQ145" s="170"/>
      <c r="AR145" s="169"/>
      <c r="AS145" s="170"/>
      <c r="AT145" s="169"/>
      <c r="AU145" s="170"/>
      <c r="AV145" s="169"/>
      <c r="AW145" s="170"/>
      <c r="AX145" s="169"/>
      <c r="AY145" s="170"/>
      <c r="AZ145" s="169"/>
      <c r="BA145" s="170"/>
      <c r="BB145" s="169"/>
      <c r="BC145" s="170"/>
      <c r="BD145" s="169"/>
      <c r="BE145" s="170"/>
      <c r="BF145" s="171"/>
      <c r="BG145" s="170"/>
      <c r="BH145" s="99"/>
      <c r="BI145" s="100"/>
      <c r="BJ145" s="99"/>
      <c r="BK145" s="100"/>
      <c r="BL145" s="99"/>
      <c r="BM145" s="100"/>
      <c r="BN145" s="99"/>
      <c r="BO145" s="100"/>
      <c r="BP145" s="99"/>
      <c r="BQ145" s="100"/>
      <c r="BR145" s="99"/>
      <c r="BS145" s="100"/>
      <c r="BT145" s="99"/>
      <c r="BU145" s="100"/>
      <c r="BV145" s="99"/>
      <c r="BW145" s="100"/>
      <c r="BX145" s="99"/>
      <c r="BY145" s="100"/>
      <c r="BZ145" s="99"/>
      <c r="CA145" s="100"/>
      <c r="CB145" s="99"/>
      <c r="CC145" s="100"/>
      <c r="CD145" s="99"/>
      <c r="CE145" s="100"/>
      <c r="CF145" s="101"/>
      <c r="CG145" s="100"/>
    </row>
    <row r="146" spans="1:85" s="172" customFormat="1" ht="19.899999999999999" customHeight="1" x14ac:dyDescent="0.25">
      <c r="A146" s="94"/>
      <c r="B146" s="95"/>
      <c r="C146" s="95"/>
      <c r="D146" s="94"/>
      <c r="E146" s="94"/>
      <c r="F146" s="94"/>
      <c r="G146" s="94"/>
      <c r="H146" s="94"/>
      <c r="I146" s="170"/>
      <c r="J146" s="94"/>
      <c r="K146" s="170"/>
      <c r="L146" s="94"/>
      <c r="M146" s="170"/>
      <c r="N146" s="94"/>
      <c r="O146" s="170"/>
      <c r="P146" s="94"/>
      <c r="Q146" s="170"/>
      <c r="R146" s="94"/>
      <c r="S146" s="170"/>
      <c r="T146" s="94"/>
      <c r="U146" s="170"/>
      <c r="V146" s="94"/>
      <c r="W146" s="170"/>
      <c r="X146" s="94"/>
      <c r="Y146" s="170"/>
      <c r="Z146" s="94"/>
      <c r="AA146" s="170"/>
      <c r="AB146" s="94"/>
      <c r="AC146" s="170"/>
      <c r="AD146" s="94"/>
      <c r="AE146" s="170"/>
      <c r="AF146" s="171"/>
      <c r="AG146" s="170"/>
      <c r="AH146" s="169"/>
      <c r="AI146" s="170"/>
      <c r="AJ146" s="169"/>
      <c r="AK146" s="170"/>
      <c r="AL146" s="169"/>
      <c r="AM146" s="170"/>
      <c r="AN146" s="169"/>
      <c r="AO146" s="170"/>
      <c r="AP146" s="169"/>
      <c r="AQ146" s="170"/>
      <c r="AR146" s="169"/>
      <c r="AS146" s="170"/>
      <c r="AT146" s="169"/>
      <c r="AU146" s="170"/>
      <c r="AV146" s="169"/>
      <c r="AW146" s="170"/>
      <c r="AX146" s="169"/>
      <c r="AY146" s="170"/>
      <c r="AZ146" s="169"/>
      <c r="BA146" s="170"/>
      <c r="BB146" s="169"/>
      <c r="BC146" s="170"/>
      <c r="BD146" s="169"/>
      <c r="BE146" s="170"/>
      <c r="BF146" s="171"/>
      <c r="BG146" s="170"/>
      <c r="BH146" s="99"/>
      <c r="BI146" s="100"/>
      <c r="BJ146" s="99"/>
      <c r="BK146" s="100"/>
      <c r="BL146" s="99"/>
      <c r="BM146" s="100"/>
      <c r="BN146" s="99"/>
      <c r="BO146" s="100"/>
      <c r="BP146" s="99"/>
      <c r="BQ146" s="100"/>
      <c r="BR146" s="99"/>
      <c r="BS146" s="100"/>
      <c r="BT146" s="99"/>
      <c r="BU146" s="100"/>
      <c r="BV146" s="99"/>
      <c r="BW146" s="100"/>
      <c r="BX146" s="99"/>
      <c r="BY146" s="100"/>
      <c r="BZ146" s="99"/>
      <c r="CA146" s="100"/>
      <c r="CB146" s="99"/>
      <c r="CC146" s="100"/>
      <c r="CD146" s="99"/>
      <c r="CE146" s="100"/>
      <c r="CF146" s="101">
        <f t="shared" si="395"/>
        <v>0</v>
      </c>
      <c r="CG146" s="100">
        <f t="shared" si="395"/>
        <v>0</v>
      </c>
    </row>
    <row r="147" spans="1:85" s="172" customFormat="1" ht="19.899999999999999" customHeight="1" x14ac:dyDescent="0.25">
      <c r="A147" s="94"/>
      <c r="B147" s="173"/>
      <c r="C147" s="173"/>
      <c r="D147" s="94"/>
      <c r="E147" s="94"/>
      <c r="F147" s="106"/>
      <c r="G147" s="94"/>
      <c r="H147" s="106"/>
      <c r="I147" s="170"/>
      <c r="J147" s="106"/>
      <c r="K147" s="170"/>
      <c r="L147" s="106"/>
      <c r="M147" s="170"/>
      <c r="N147" s="106"/>
      <c r="O147" s="170"/>
      <c r="P147" s="106"/>
      <c r="Q147" s="170"/>
      <c r="R147" s="106"/>
      <c r="S147" s="170"/>
      <c r="T147" s="106"/>
      <c r="U147" s="170"/>
      <c r="V147" s="106"/>
      <c r="W147" s="170"/>
      <c r="X147" s="106"/>
      <c r="Y147" s="170"/>
      <c r="Z147" s="106"/>
      <c r="AA147" s="170"/>
      <c r="AB147" s="106"/>
      <c r="AC147" s="170"/>
      <c r="AD147" s="106"/>
      <c r="AE147" s="170"/>
      <c r="AF147" s="171"/>
      <c r="AG147" s="170"/>
      <c r="AH147" s="169"/>
      <c r="AI147" s="170"/>
      <c r="AJ147" s="169"/>
      <c r="AK147" s="170"/>
      <c r="AL147" s="169"/>
      <c r="AM147" s="170"/>
      <c r="AN147" s="169"/>
      <c r="AO147" s="170"/>
      <c r="AP147" s="169"/>
      <c r="AQ147" s="170"/>
      <c r="AR147" s="169"/>
      <c r="AS147" s="170"/>
      <c r="AT147" s="169"/>
      <c r="AU147" s="170"/>
      <c r="AV147" s="169"/>
      <c r="AW147" s="170"/>
      <c r="AX147" s="169"/>
      <c r="AY147" s="170"/>
      <c r="AZ147" s="169"/>
      <c r="BA147" s="170"/>
      <c r="BB147" s="169"/>
      <c r="BC147" s="170"/>
      <c r="BD147" s="169"/>
      <c r="BE147" s="170"/>
      <c r="BF147" s="171"/>
      <c r="BG147" s="170"/>
      <c r="BH147" s="99"/>
      <c r="BI147" s="100"/>
      <c r="BJ147" s="99"/>
      <c r="BK147" s="100"/>
      <c r="BL147" s="99"/>
      <c r="BM147" s="100"/>
      <c r="BN147" s="99"/>
      <c r="BO147" s="100"/>
      <c r="BP147" s="99"/>
      <c r="BQ147" s="100"/>
      <c r="BR147" s="99"/>
      <c r="BS147" s="100"/>
      <c r="BT147" s="99"/>
      <c r="BU147" s="100"/>
      <c r="BV147" s="99"/>
      <c r="BW147" s="100"/>
      <c r="BX147" s="99"/>
      <c r="BY147" s="100"/>
      <c r="BZ147" s="99"/>
      <c r="CA147" s="100"/>
      <c r="CB147" s="99"/>
      <c r="CC147" s="100"/>
      <c r="CD147" s="99"/>
      <c r="CE147" s="100"/>
      <c r="CF147" s="101"/>
      <c r="CG147" s="100"/>
    </row>
    <row r="148" spans="1:85" s="168" customFormat="1" ht="19.899999999999999" customHeight="1" x14ac:dyDescent="0.25">
      <c r="A148" s="107"/>
      <c r="B148" s="174" t="s">
        <v>166</v>
      </c>
      <c r="C148" s="174"/>
      <c r="D148" s="117"/>
      <c r="E148" s="175"/>
      <c r="F148" s="110"/>
      <c r="G148" s="110"/>
      <c r="H148" s="176">
        <f t="shared" ref="H148:AM148" si="470">SUM(H4:H147)</f>
        <v>1718</v>
      </c>
      <c r="I148" s="177">
        <f t="shared" si="470"/>
        <v>1421.76</v>
      </c>
      <c r="J148" s="176">
        <f t="shared" si="470"/>
        <v>2232</v>
      </c>
      <c r="K148" s="177">
        <f t="shared" si="470"/>
        <v>1910.3200000000002</v>
      </c>
      <c r="L148" s="176">
        <f t="shared" si="470"/>
        <v>2691</v>
      </c>
      <c r="M148" s="177">
        <f t="shared" si="470"/>
        <v>2343.7399999999998</v>
      </c>
      <c r="N148" s="176">
        <f t="shared" si="470"/>
        <v>1516</v>
      </c>
      <c r="O148" s="177">
        <f t="shared" si="470"/>
        <v>1272.8800000000001</v>
      </c>
      <c r="P148" s="176">
        <f t="shared" si="470"/>
        <v>2800</v>
      </c>
      <c r="Q148" s="177">
        <f t="shared" si="470"/>
        <v>2633.92</v>
      </c>
      <c r="R148" s="176">
        <f t="shared" si="470"/>
        <v>4203</v>
      </c>
      <c r="S148" s="177">
        <f t="shared" si="470"/>
        <v>3643.6600000000003</v>
      </c>
      <c r="T148" s="176">
        <f t="shared" si="470"/>
        <v>7838</v>
      </c>
      <c r="U148" s="177">
        <f t="shared" si="470"/>
        <v>5954.880000000001</v>
      </c>
      <c r="V148" s="176">
        <f t="shared" si="470"/>
        <v>8160</v>
      </c>
      <c r="W148" s="177">
        <f t="shared" si="470"/>
        <v>6014.16</v>
      </c>
      <c r="X148" s="176">
        <f t="shared" si="470"/>
        <v>11426</v>
      </c>
      <c r="Y148" s="177">
        <f t="shared" si="470"/>
        <v>8401.2000000000007</v>
      </c>
      <c r="Z148" s="176">
        <f t="shared" si="470"/>
        <v>28394</v>
      </c>
      <c r="AA148" s="177">
        <f t="shared" si="470"/>
        <v>23404.639999999999</v>
      </c>
      <c r="AB148" s="176">
        <f t="shared" si="470"/>
        <v>8680</v>
      </c>
      <c r="AC148" s="177">
        <f t="shared" si="470"/>
        <v>6462.24</v>
      </c>
      <c r="AD148" s="176">
        <f t="shared" si="470"/>
        <v>16229</v>
      </c>
      <c r="AE148" s="177">
        <f t="shared" si="470"/>
        <v>11823.57</v>
      </c>
      <c r="AF148" s="176">
        <f t="shared" si="470"/>
        <v>95887</v>
      </c>
      <c r="AG148" s="177">
        <f t="shared" si="470"/>
        <v>75286.970000000016</v>
      </c>
      <c r="AH148" s="176">
        <f t="shared" si="470"/>
        <v>18452</v>
      </c>
      <c r="AI148" s="177">
        <f t="shared" si="470"/>
        <v>14698.019999999999</v>
      </c>
      <c r="AJ148" s="176">
        <f t="shared" si="470"/>
        <v>24684</v>
      </c>
      <c r="AK148" s="177">
        <f t="shared" si="470"/>
        <v>18295.38</v>
      </c>
      <c r="AL148" s="176">
        <f t="shared" si="470"/>
        <v>28908</v>
      </c>
      <c r="AM148" s="177">
        <f t="shared" si="470"/>
        <v>22901.42</v>
      </c>
      <c r="AN148" s="176">
        <f t="shared" ref="AN148:BS148" si="471">SUM(AN4:AN147)</f>
        <v>17645</v>
      </c>
      <c r="AO148" s="177">
        <f t="shared" si="471"/>
        <v>13917.82</v>
      </c>
      <c r="AP148" s="176">
        <f t="shared" si="471"/>
        <v>18794</v>
      </c>
      <c r="AQ148" s="177">
        <f t="shared" si="471"/>
        <v>13805.7</v>
      </c>
      <c r="AR148" s="176">
        <f t="shared" si="471"/>
        <v>24797</v>
      </c>
      <c r="AS148" s="177">
        <f t="shared" si="471"/>
        <v>19921.439999999999</v>
      </c>
      <c r="AT148" s="176">
        <f t="shared" si="471"/>
        <v>24744</v>
      </c>
      <c r="AU148" s="177">
        <f t="shared" si="471"/>
        <v>20029.28</v>
      </c>
      <c r="AV148" s="176">
        <f t="shared" si="471"/>
        <v>22844</v>
      </c>
      <c r="AW148" s="177">
        <f t="shared" si="471"/>
        <v>17027.039999999997</v>
      </c>
      <c r="AX148" s="176">
        <f t="shared" si="471"/>
        <v>21569</v>
      </c>
      <c r="AY148" s="177">
        <f t="shared" si="471"/>
        <v>16655.239999999998</v>
      </c>
      <c r="AZ148" s="176">
        <f t="shared" si="471"/>
        <v>18804</v>
      </c>
      <c r="BA148" s="177">
        <f t="shared" si="471"/>
        <v>14042.960000000001</v>
      </c>
      <c r="BB148" s="176">
        <f t="shared" si="471"/>
        <v>25198</v>
      </c>
      <c r="BC148" s="177">
        <f t="shared" si="471"/>
        <v>19811.760000000002</v>
      </c>
      <c r="BD148" s="176">
        <f t="shared" si="471"/>
        <v>21894</v>
      </c>
      <c r="BE148" s="177">
        <f t="shared" si="471"/>
        <v>16665.200000000004</v>
      </c>
      <c r="BF148" s="176">
        <f t="shared" si="471"/>
        <v>268333</v>
      </c>
      <c r="BG148" s="177">
        <f t="shared" si="471"/>
        <v>207771.26</v>
      </c>
      <c r="BH148" s="111">
        <f t="shared" si="471"/>
        <v>20146</v>
      </c>
      <c r="BI148" s="112">
        <f t="shared" si="471"/>
        <v>15586.880000000001</v>
      </c>
      <c r="BJ148" s="111">
        <f t="shared" si="471"/>
        <v>18100</v>
      </c>
      <c r="BK148" s="112">
        <f t="shared" si="471"/>
        <v>14218.96</v>
      </c>
      <c r="BL148" s="111">
        <f t="shared" si="471"/>
        <v>0</v>
      </c>
      <c r="BM148" s="112">
        <f t="shared" si="471"/>
        <v>0</v>
      </c>
      <c r="BN148" s="111">
        <f t="shared" si="471"/>
        <v>0</v>
      </c>
      <c r="BO148" s="112">
        <f t="shared" si="471"/>
        <v>0</v>
      </c>
      <c r="BP148" s="111">
        <f t="shared" si="471"/>
        <v>0</v>
      </c>
      <c r="BQ148" s="112">
        <f t="shared" si="471"/>
        <v>0</v>
      </c>
      <c r="BR148" s="111">
        <f t="shared" si="471"/>
        <v>0</v>
      </c>
      <c r="BS148" s="112">
        <f t="shared" si="471"/>
        <v>0</v>
      </c>
      <c r="BT148" s="111">
        <f t="shared" ref="BT148:CG148" si="472">SUM(BT4:BT147)</f>
        <v>0</v>
      </c>
      <c r="BU148" s="112">
        <f t="shared" si="472"/>
        <v>0</v>
      </c>
      <c r="BV148" s="111">
        <f t="shared" si="472"/>
        <v>0</v>
      </c>
      <c r="BW148" s="112">
        <f t="shared" si="472"/>
        <v>0</v>
      </c>
      <c r="BX148" s="111">
        <f t="shared" si="472"/>
        <v>0</v>
      </c>
      <c r="BY148" s="112">
        <f t="shared" si="472"/>
        <v>0</v>
      </c>
      <c r="BZ148" s="111">
        <f t="shared" si="472"/>
        <v>0</v>
      </c>
      <c r="CA148" s="112">
        <f t="shared" si="472"/>
        <v>0</v>
      </c>
      <c r="CB148" s="111">
        <f t="shared" si="472"/>
        <v>0</v>
      </c>
      <c r="CC148" s="112">
        <f t="shared" si="472"/>
        <v>0</v>
      </c>
      <c r="CD148" s="111">
        <f t="shared" si="472"/>
        <v>0</v>
      </c>
      <c r="CE148" s="112">
        <f t="shared" si="472"/>
        <v>0</v>
      </c>
      <c r="CF148" s="111">
        <f t="shared" si="472"/>
        <v>38246</v>
      </c>
      <c r="CG148" s="112">
        <f t="shared" si="472"/>
        <v>29805.839999999997</v>
      </c>
    </row>
    <row r="149" spans="1:85" s="172" customFormat="1" ht="19.899999999999999" customHeight="1" x14ac:dyDescent="0.25">
      <c r="A149" s="113"/>
      <c r="B149" s="173"/>
      <c r="C149" s="173"/>
      <c r="D149" s="114"/>
      <c r="E149" s="114"/>
      <c r="F149" s="106"/>
      <c r="G149" s="106"/>
      <c r="H149" s="106"/>
      <c r="I149" s="170"/>
      <c r="J149" s="106"/>
      <c r="K149" s="170"/>
      <c r="L149" s="106"/>
      <c r="M149" s="170"/>
      <c r="N149" s="106"/>
      <c r="O149" s="170"/>
      <c r="P149" s="106"/>
      <c r="Q149" s="170"/>
      <c r="R149" s="106"/>
      <c r="S149" s="170"/>
      <c r="T149" s="106"/>
      <c r="U149" s="170"/>
      <c r="V149" s="106"/>
      <c r="W149" s="170"/>
      <c r="X149" s="106"/>
      <c r="Y149" s="170"/>
      <c r="Z149" s="106"/>
      <c r="AA149" s="170"/>
      <c r="AB149" s="106"/>
      <c r="AC149" s="170"/>
      <c r="AD149" s="106"/>
      <c r="AE149" s="170"/>
      <c r="AF149" s="171"/>
      <c r="AG149" s="170"/>
      <c r="AH149" s="169"/>
      <c r="AI149" s="170"/>
      <c r="AJ149" s="169"/>
      <c r="AK149" s="170"/>
      <c r="AL149" s="169"/>
      <c r="AM149" s="170"/>
      <c r="AN149" s="169"/>
      <c r="AO149" s="170"/>
      <c r="AP149" s="169"/>
      <c r="AQ149" s="170"/>
      <c r="AR149" s="169"/>
      <c r="AS149" s="170"/>
      <c r="AT149" s="169"/>
      <c r="AU149" s="170"/>
      <c r="AV149" s="169"/>
      <c r="AW149" s="170"/>
      <c r="AX149" s="169"/>
      <c r="AY149" s="170"/>
      <c r="AZ149" s="169"/>
      <c r="BA149" s="170"/>
      <c r="BB149" s="169"/>
      <c r="BC149" s="170"/>
      <c r="BD149" s="169"/>
      <c r="BE149" s="170"/>
      <c r="BF149" s="171"/>
      <c r="BG149" s="170"/>
      <c r="BH149" s="99"/>
      <c r="BI149" s="100"/>
      <c r="BJ149" s="99"/>
      <c r="BK149" s="100"/>
      <c r="BL149" s="99"/>
      <c r="BM149" s="100"/>
      <c r="BN149" s="99"/>
      <c r="BO149" s="100"/>
      <c r="BP149" s="99"/>
      <c r="BQ149" s="100"/>
      <c r="BR149" s="99"/>
      <c r="BS149" s="100"/>
      <c r="BT149" s="99"/>
      <c r="BU149" s="100"/>
      <c r="BV149" s="99"/>
      <c r="BW149" s="100"/>
      <c r="BX149" s="99"/>
      <c r="BY149" s="100"/>
      <c r="BZ149" s="99"/>
      <c r="CA149" s="100"/>
      <c r="CB149" s="99"/>
      <c r="CC149" s="100"/>
      <c r="CD149" s="99"/>
      <c r="CE149" s="100"/>
      <c r="CF149" s="101"/>
      <c r="CG149" s="100"/>
    </row>
    <row r="150" spans="1:85" s="172" customFormat="1" ht="19.899999999999999" customHeight="1" x14ac:dyDescent="0.25">
      <c r="A150" s="94">
        <v>119</v>
      </c>
      <c r="B150" s="95" t="s">
        <v>167</v>
      </c>
      <c r="C150" s="95" t="s">
        <v>74</v>
      </c>
      <c r="D150" s="94">
        <f t="shared" ref="D150:D157" si="473">RANK(BF150,$BF$149:$BF$164)</f>
        <v>2</v>
      </c>
      <c r="E150" s="94">
        <v>0.7</v>
      </c>
      <c r="F150" s="94" t="s">
        <v>75</v>
      </c>
      <c r="G150" s="94">
        <v>4500</v>
      </c>
      <c r="H150" s="94">
        <v>12</v>
      </c>
      <c r="I150" s="152">
        <f t="shared" ref="I150:I163" si="474">H150*$E150</f>
        <v>8.3999999999999986</v>
      </c>
      <c r="J150" s="94"/>
      <c r="K150" s="152">
        <f t="shared" ref="K150:K163" si="475">J150*$E150</f>
        <v>0</v>
      </c>
      <c r="L150" s="94"/>
      <c r="M150" s="152">
        <f t="shared" ref="M150:M163" si="476">L150*$E150</f>
        <v>0</v>
      </c>
      <c r="N150" s="94"/>
      <c r="O150" s="152">
        <f t="shared" ref="O150:O163" si="477">N150*$E150</f>
        <v>0</v>
      </c>
      <c r="P150" s="94"/>
      <c r="Q150" s="152">
        <f t="shared" ref="Q150:Q163" si="478">P150*$E150</f>
        <v>0</v>
      </c>
      <c r="R150" s="171"/>
      <c r="S150" s="152">
        <f t="shared" ref="S150:S163" si="479">R150*$E150</f>
        <v>0</v>
      </c>
      <c r="T150" s="94"/>
      <c r="U150" s="152">
        <f t="shared" ref="U150:U163" si="480">T150*$E150</f>
        <v>0</v>
      </c>
      <c r="V150" s="94"/>
      <c r="W150" s="152">
        <f t="shared" ref="W150:W163" si="481">V150*$E150</f>
        <v>0</v>
      </c>
      <c r="X150" s="94"/>
      <c r="Y150" s="152">
        <f t="shared" ref="Y150:Y163" si="482">X150*$E150</f>
        <v>0</v>
      </c>
      <c r="Z150" s="94"/>
      <c r="AA150" s="152">
        <f t="shared" ref="AA150:AA163" si="483">Z150*$E150</f>
        <v>0</v>
      </c>
      <c r="AB150" s="94"/>
      <c r="AC150" s="152">
        <f t="shared" ref="AC150:AC163" si="484">AB150*$E150</f>
        <v>0</v>
      </c>
      <c r="AD150" s="94"/>
      <c r="AE150" s="152">
        <f t="shared" ref="AE150:AE163" si="485">AD150*$E150</f>
        <v>0</v>
      </c>
      <c r="AF150" s="171">
        <f t="shared" ref="AF150:AF163" si="486">SUM(H150,J150,L150,N150,P150,R150,T150,V150,X150,Z150,AB150,AD150)</f>
        <v>12</v>
      </c>
      <c r="AG150" s="170">
        <f t="shared" ref="AG150:AG163" si="487">SUM(I150,K150,M150,O150,Q150,S150,U150,W150,Y150,AA150,AC150,AE150)</f>
        <v>8.3999999999999986</v>
      </c>
      <c r="AH150" s="142">
        <v>72</v>
      </c>
      <c r="AI150" s="152">
        <f t="shared" ref="AI150:AI163" si="488">AH150*$E150</f>
        <v>50.4</v>
      </c>
      <c r="AJ150" s="144">
        <v>36</v>
      </c>
      <c r="AK150" s="143">
        <f>AJ150*$E150</f>
        <v>25.2</v>
      </c>
      <c r="AL150" s="169">
        <v>72</v>
      </c>
      <c r="AM150" s="170">
        <f t="shared" ref="AM150:AM163" si="489">AL150*$E150</f>
        <v>50.4</v>
      </c>
      <c r="AN150" s="169">
        <v>48</v>
      </c>
      <c r="AO150" s="170">
        <f t="shared" ref="AO150:AQ163" si="490">AN150*$E150</f>
        <v>33.599999999999994</v>
      </c>
      <c r="AP150" s="169">
        <v>48</v>
      </c>
      <c r="AQ150" s="170">
        <f t="shared" si="490"/>
        <v>33.599999999999994</v>
      </c>
      <c r="AR150" s="169">
        <v>96</v>
      </c>
      <c r="AS150" s="170">
        <f t="shared" ref="AS150:AS163" si="491">AR150*$E150</f>
        <v>67.199999999999989</v>
      </c>
      <c r="AT150" s="169">
        <v>48</v>
      </c>
      <c r="AU150" s="170">
        <f t="shared" ref="AU150:AU163" si="492">AT150*$E150</f>
        <v>33.599999999999994</v>
      </c>
      <c r="AV150" s="169">
        <v>48</v>
      </c>
      <c r="AW150" s="170">
        <f t="shared" ref="AW150:AW163" si="493">AV150*$E150</f>
        <v>33.599999999999994</v>
      </c>
      <c r="AX150" s="169">
        <v>48</v>
      </c>
      <c r="AY150" s="170">
        <f t="shared" ref="AY150:AY163" si="494">AX150*$E150</f>
        <v>33.599999999999994</v>
      </c>
      <c r="AZ150" s="169">
        <v>48</v>
      </c>
      <c r="BA150" s="170">
        <f t="shared" ref="BA150:BA163" si="495">AZ150*$E150</f>
        <v>33.599999999999994</v>
      </c>
      <c r="BB150" s="169">
        <v>24</v>
      </c>
      <c r="BC150" s="170">
        <f t="shared" ref="BC150:BC163" si="496">BB150*$E150</f>
        <v>16.799999999999997</v>
      </c>
      <c r="BD150" s="169">
        <v>72</v>
      </c>
      <c r="BE150" s="170">
        <f t="shared" ref="BE150:BE163" si="497">BD150*$E150</f>
        <v>50.4</v>
      </c>
      <c r="BF150" s="171">
        <f t="shared" ref="BF150:BG163" si="498">SUM(AH150,AJ150,AL150,AN150,AP150,AR150,AT150,AV150,AX150,AZ150,BB150,BD150)</f>
        <v>660</v>
      </c>
      <c r="BG150" s="170">
        <f t="shared" si="498"/>
        <v>462.00000000000006</v>
      </c>
      <c r="BH150" s="99">
        <v>72</v>
      </c>
      <c r="BI150" s="100">
        <f t="shared" ref="BI150:BI156" si="499">BH150*$E150</f>
        <v>50.4</v>
      </c>
      <c r="BJ150" s="99">
        <v>72</v>
      </c>
      <c r="BK150" s="100">
        <f t="shared" ref="BK150:BK156" si="500">BJ150*$E150</f>
        <v>50.4</v>
      </c>
      <c r="BL150" s="99"/>
      <c r="BM150" s="100">
        <f t="shared" ref="BM150:BM156" si="501">BL150*$E150</f>
        <v>0</v>
      </c>
      <c r="BN150" s="99"/>
      <c r="BO150" s="100">
        <f t="shared" ref="BO150:BO156" si="502">BN150*$E150</f>
        <v>0</v>
      </c>
      <c r="BP150" s="99"/>
      <c r="BQ150" s="100">
        <f t="shared" ref="BQ150:BQ156" si="503">BP150*$E150</f>
        <v>0</v>
      </c>
      <c r="BR150" s="99"/>
      <c r="BS150" s="100">
        <f t="shared" ref="BS150:BS156" si="504">BR150*$E150</f>
        <v>0</v>
      </c>
      <c r="BT150" s="99"/>
      <c r="BU150" s="100">
        <f t="shared" ref="BU150:BU156" si="505">BT150*$E150</f>
        <v>0</v>
      </c>
      <c r="BV150" s="99"/>
      <c r="BW150" s="100">
        <f t="shared" ref="BW150:BW156" si="506">BV150*$E150</f>
        <v>0</v>
      </c>
      <c r="BX150" s="99"/>
      <c r="BY150" s="100">
        <f t="shared" ref="BY150:BY156" si="507">BX150*$E150</f>
        <v>0</v>
      </c>
      <c r="BZ150" s="99"/>
      <c r="CA150" s="100">
        <f t="shared" ref="CA150:CA156" si="508">BZ150*$E150</f>
        <v>0</v>
      </c>
      <c r="CB150" s="99"/>
      <c r="CC150" s="100">
        <f t="shared" ref="CC150:CC156" si="509">CB150*$E150</f>
        <v>0</v>
      </c>
      <c r="CD150" s="99"/>
      <c r="CE150" s="100">
        <f t="shared" ref="CE150:CE156" si="510">CD150*$E150</f>
        <v>0</v>
      </c>
      <c r="CF150" s="101">
        <f t="shared" ref="CF150:CG156" si="511">SUM(BH150,BJ150,BL150,BN150,BP150,BR150,BT150,BV150,BX150,BZ150,CB150,CD150)</f>
        <v>144</v>
      </c>
      <c r="CG150" s="100">
        <f t="shared" si="511"/>
        <v>100.8</v>
      </c>
    </row>
    <row r="151" spans="1:85" s="172" customFormat="1" ht="19.899999999999999" customHeight="1" x14ac:dyDescent="0.25">
      <c r="A151" s="94">
        <v>120</v>
      </c>
      <c r="B151" s="95" t="s">
        <v>168</v>
      </c>
      <c r="C151" s="95" t="s">
        <v>74</v>
      </c>
      <c r="D151" s="94">
        <f t="shared" si="473"/>
        <v>5</v>
      </c>
      <c r="E151" s="94">
        <v>0.35</v>
      </c>
      <c r="F151" s="94" t="s">
        <v>83</v>
      </c>
      <c r="G151" s="94">
        <v>2300</v>
      </c>
      <c r="H151" s="94">
        <v>168</v>
      </c>
      <c r="I151" s="152">
        <f t="shared" si="474"/>
        <v>58.8</v>
      </c>
      <c r="J151" s="94"/>
      <c r="K151" s="152">
        <f t="shared" si="475"/>
        <v>0</v>
      </c>
      <c r="L151" s="94"/>
      <c r="M151" s="152">
        <f t="shared" si="476"/>
        <v>0</v>
      </c>
      <c r="N151" s="94"/>
      <c r="O151" s="152">
        <f t="shared" si="477"/>
        <v>0</v>
      </c>
      <c r="P151" s="94"/>
      <c r="Q151" s="152">
        <f t="shared" si="478"/>
        <v>0</v>
      </c>
      <c r="R151" s="171"/>
      <c r="S151" s="152">
        <f t="shared" si="479"/>
        <v>0</v>
      </c>
      <c r="T151" s="94"/>
      <c r="U151" s="152">
        <f t="shared" si="480"/>
        <v>0</v>
      </c>
      <c r="V151" s="94"/>
      <c r="W151" s="152">
        <f t="shared" si="481"/>
        <v>0</v>
      </c>
      <c r="X151" s="94"/>
      <c r="Y151" s="152">
        <f t="shared" si="482"/>
        <v>0</v>
      </c>
      <c r="Z151" s="94"/>
      <c r="AA151" s="152">
        <f t="shared" si="483"/>
        <v>0</v>
      </c>
      <c r="AB151" s="94"/>
      <c r="AC151" s="152">
        <f t="shared" si="484"/>
        <v>0</v>
      </c>
      <c r="AD151" s="94"/>
      <c r="AE151" s="152">
        <f t="shared" si="485"/>
        <v>0</v>
      </c>
      <c r="AF151" s="171">
        <f t="shared" si="486"/>
        <v>168</v>
      </c>
      <c r="AG151" s="170">
        <f t="shared" si="487"/>
        <v>58.8</v>
      </c>
      <c r="AH151" s="142"/>
      <c r="AI151" s="152">
        <f t="shared" si="488"/>
        <v>0</v>
      </c>
      <c r="AJ151" s="144"/>
      <c r="AK151" s="143">
        <f t="shared" ref="AK151:AK163" si="512">AJ151*$E151</f>
        <v>0</v>
      </c>
      <c r="AL151" s="169"/>
      <c r="AM151" s="170">
        <f t="shared" si="489"/>
        <v>0</v>
      </c>
      <c r="AN151" s="169"/>
      <c r="AO151" s="170">
        <f t="shared" si="490"/>
        <v>0</v>
      </c>
      <c r="AP151" s="169"/>
      <c r="AQ151" s="170">
        <f t="shared" si="490"/>
        <v>0</v>
      </c>
      <c r="AR151" s="169"/>
      <c r="AS151" s="170">
        <f t="shared" si="491"/>
        <v>0</v>
      </c>
      <c r="AT151" s="169"/>
      <c r="AU151" s="170">
        <f t="shared" si="492"/>
        <v>0</v>
      </c>
      <c r="AV151" s="169"/>
      <c r="AW151" s="170">
        <f t="shared" si="493"/>
        <v>0</v>
      </c>
      <c r="AX151" s="169"/>
      <c r="AY151" s="170">
        <f t="shared" si="494"/>
        <v>0</v>
      </c>
      <c r="AZ151" s="169"/>
      <c r="BA151" s="170">
        <f t="shared" si="495"/>
        <v>0</v>
      </c>
      <c r="BB151" s="169"/>
      <c r="BC151" s="170">
        <f t="shared" si="496"/>
        <v>0</v>
      </c>
      <c r="BD151" s="169"/>
      <c r="BE151" s="170">
        <f t="shared" si="497"/>
        <v>0</v>
      </c>
      <c r="BF151" s="171">
        <f t="shared" si="498"/>
        <v>0</v>
      </c>
      <c r="BG151" s="170">
        <f t="shared" si="498"/>
        <v>0</v>
      </c>
      <c r="BH151" s="99"/>
      <c r="BI151" s="100">
        <f t="shared" si="499"/>
        <v>0</v>
      </c>
      <c r="BJ151" s="99"/>
      <c r="BK151" s="100">
        <f t="shared" si="500"/>
        <v>0</v>
      </c>
      <c r="BL151" s="99"/>
      <c r="BM151" s="100">
        <f t="shared" si="501"/>
        <v>0</v>
      </c>
      <c r="BN151" s="99"/>
      <c r="BO151" s="100">
        <f t="shared" si="502"/>
        <v>0</v>
      </c>
      <c r="BP151" s="99"/>
      <c r="BQ151" s="100">
        <f t="shared" si="503"/>
        <v>0</v>
      </c>
      <c r="BR151" s="99"/>
      <c r="BS151" s="100">
        <f t="shared" si="504"/>
        <v>0</v>
      </c>
      <c r="BT151" s="99"/>
      <c r="BU151" s="100">
        <f t="shared" si="505"/>
        <v>0</v>
      </c>
      <c r="BV151" s="99"/>
      <c r="BW151" s="100">
        <f t="shared" si="506"/>
        <v>0</v>
      </c>
      <c r="BX151" s="99"/>
      <c r="BY151" s="100">
        <f t="shared" si="507"/>
        <v>0</v>
      </c>
      <c r="BZ151" s="99"/>
      <c r="CA151" s="100">
        <f t="shared" si="508"/>
        <v>0</v>
      </c>
      <c r="CB151" s="99"/>
      <c r="CC151" s="100">
        <f t="shared" si="509"/>
        <v>0</v>
      </c>
      <c r="CD151" s="99"/>
      <c r="CE151" s="100">
        <f t="shared" si="510"/>
        <v>0</v>
      </c>
      <c r="CF151" s="101">
        <f t="shared" si="511"/>
        <v>0</v>
      </c>
      <c r="CG151" s="100">
        <f t="shared" si="511"/>
        <v>0</v>
      </c>
    </row>
    <row r="152" spans="1:85" s="172" customFormat="1" ht="19.899999999999999" customHeight="1" x14ac:dyDescent="0.25">
      <c r="A152" s="94">
        <v>121</v>
      </c>
      <c r="B152" s="95" t="s">
        <v>169</v>
      </c>
      <c r="C152" s="95" t="s">
        <v>74</v>
      </c>
      <c r="D152" s="94">
        <f t="shared" si="473"/>
        <v>5</v>
      </c>
      <c r="E152" s="94">
        <v>0.17499999999999999</v>
      </c>
      <c r="F152" s="94" t="s">
        <v>170</v>
      </c>
      <c r="G152" s="94">
        <v>1300</v>
      </c>
      <c r="H152" s="94"/>
      <c r="I152" s="152">
        <f t="shared" si="474"/>
        <v>0</v>
      </c>
      <c r="J152" s="94"/>
      <c r="K152" s="152">
        <f t="shared" si="475"/>
        <v>0</v>
      </c>
      <c r="L152" s="94"/>
      <c r="M152" s="152">
        <f t="shared" si="476"/>
        <v>0</v>
      </c>
      <c r="N152" s="94"/>
      <c r="O152" s="152">
        <f t="shared" si="477"/>
        <v>0</v>
      </c>
      <c r="P152" s="94"/>
      <c r="Q152" s="152">
        <f t="shared" si="478"/>
        <v>0</v>
      </c>
      <c r="R152" s="171"/>
      <c r="S152" s="152">
        <f t="shared" si="479"/>
        <v>0</v>
      </c>
      <c r="T152" s="94"/>
      <c r="U152" s="152">
        <f t="shared" si="480"/>
        <v>0</v>
      </c>
      <c r="V152" s="94"/>
      <c r="W152" s="152">
        <f t="shared" si="481"/>
        <v>0</v>
      </c>
      <c r="X152" s="94"/>
      <c r="Y152" s="152">
        <f t="shared" si="482"/>
        <v>0</v>
      </c>
      <c r="Z152" s="94"/>
      <c r="AA152" s="152">
        <f t="shared" si="483"/>
        <v>0</v>
      </c>
      <c r="AB152" s="94"/>
      <c r="AC152" s="152">
        <f t="shared" si="484"/>
        <v>0</v>
      </c>
      <c r="AD152" s="94"/>
      <c r="AE152" s="152">
        <f t="shared" si="485"/>
        <v>0</v>
      </c>
      <c r="AF152" s="171">
        <f t="shared" si="486"/>
        <v>0</v>
      </c>
      <c r="AG152" s="170">
        <f t="shared" si="487"/>
        <v>0</v>
      </c>
      <c r="AH152" s="142"/>
      <c r="AI152" s="152">
        <f t="shared" si="488"/>
        <v>0</v>
      </c>
      <c r="AJ152" s="144"/>
      <c r="AK152" s="143">
        <f t="shared" si="512"/>
        <v>0</v>
      </c>
      <c r="AL152" s="169"/>
      <c r="AM152" s="170">
        <f t="shared" si="489"/>
        <v>0</v>
      </c>
      <c r="AN152" s="169"/>
      <c r="AO152" s="170">
        <f t="shared" si="490"/>
        <v>0</v>
      </c>
      <c r="AP152" s="169"/>
      <c r="AQ152" s="170">
        <f t="shared" si="490"/>
        <v>0</v>
      </c>
      <c r="AR152" s="169"/>
      <c r="AS152" s="170">
        <f t="shared" si="491"/>
        <v>0</v>
      </c>
      <c r="AT152" s="169"/>
      <c r="AU152" s="170">
        <f t="shared" si="492"/>
        <v>0</v>
      </c>
      <c r="AV152" s="169"/>
      <c r="AW152" s="170">
        <f t="shared" si="493"/>
        <v>0</v>
      </c>
      <c r="AX152" s="169"/>
      <c r="AY152" s="170">
        <f t="shared" si="494"/>
        <v>0</v>
      </c>
      <c r="AZ152" s="169"/>
      <c r="BA152" s="170">
        <f t="shared" si="495"/>
        <v>0</v>
      </c>
      <c r="BB152" s="169"/>
      <c r="BC152" s="170">
        <f t="shared" si="496"/>
        <v>0</v>
      </c>
      <c r="BD152" s="169"/>
      <c r="BE152" s="170">
        <f t="shared" si="497"/>
        <v>0</v>
      </c>
      <c r="BF152" s="171">
        <f t="shared" si="498"/>
        <v>0</v>
      </c>
      <c r="BG152" s="170">
        <f t="shared" si="498"/>
        <v>0</v>
      </c>
      <c r="BH152" s="99"/>
      <c r="BI152" s="100">
        <f t="shared" si="499"/>
        <v>0</v>
      </c>
      <c r="BJ152" s="99"/>
      <c r="BK152" s="100">
        <f t="shared" si="500"/>
        <v>0</v>
      </c>
      <c r="BL152" s="99"/>
      <c r="BM152" s="100">
        <f t="shared" si="501"/>
        <v>0</v>
      </c>
      <c r="BN152" s="99"/>
      <c r="BO152" s="100">
        <f t="shared" si="502"/>
        <v>0</v>
      </c>
      <c r="BP152" s="99"/>
      <c r="BQ152" s="100">
        <f t="shared" si="503"/>
        <v>0</v>
      </c>
      <c r="BR152" s="99"/>
      <c r="BS152" s="100">
        <f t="shared" si="504"/>
        <v>0</v>
      </c>
      <c r="BT152" s="99"/>
      <c r="BU152" s="100">
        <f t="shared" si="505"/>
        <v>0</v>
      </c>
      <c r="BV152" s="99"/>
      <c r="BW152" s="100">
        <f t="shared" si="506"/>
        <v>0</v>
      </c>
      <c r="BX152" s="99"/>
      <c r="BY152" s="100">
        <f t="shared" si="507"/>
        <v>0</v>
      </c>
      <c r="BZ152" s="99"/>
      <c r="CA152" s="100">
        <f t="shared" si="508"/>
        <v>0</v>
      </c>
      <c r="CB152" s="99"/>
      <c r="CC152" s="100">
        <f t="shared" si="509"/>
        <v>0</v>
      </c>
      <c r="CD152" s="99"/>
      <c r="CE152" s="100">
        <f t="shared" si="510"/>
        <v>0</v>
      </c>
      <c r="CF152" s="101">
        <f t="shared" si="511"/>
        <v>0</v>
      </c>
      <c r="CG152" s="100">
        <f t="shared" si="511"/>
        <v>0</v>
      </c>
    </row>
    <row r="153" spans="1:85" s="172" customFormat="1" ht="19.899999999999999" customHeight="1" x14ac:dyDescent="0.25">
      <c r="A153" s="94">
        <v>122</v>
      </c>
      <c r="B153" s="95" t="s">
        <v>171</v>
      </c>
      <c r="C153" s="95" t="s">
        <v>74</v>
      </c>
      <c r="D153" s="94">
        <f t="shared" si="473"/>
        <v>3</v>
      </c>
      <c r="E153" s="94">
        <v>0.7</v>
      </c>
      <c r="F153" s="94" t="s">
        <v>75</v>
      </c>
      <c r="G153" s="94">
        <v>5200</v>
      </c>
      <c r="H153" s="94">
        <v>192</v>
      </c>
      <c r="I153" s="152">
        <f t="shared" si="474"/>
        <v>134.39999999999998</v>
      </c>
      <c r="J153" s="94">
        <v>180</v>
      </c>
      <c r="K153" s="152">
        <f t="shared" si="475"/>
        <v>125.99999999999999</v>
      </c>
      <c r="L153" s="94">
        <v>324</v>
      </c>
      <c r="M153" s="152">
        <f t="shared" si="476"/>
        <v>226.79999999999998</v>
      </c>
      <c r="N153" s="94">
        <v>63</v>
      </c>
      <c r="O153" s="152">
        <f t="shared" si="477"/>
        <v>44.099999999999994</v>
      </c>
      <c r="P153" s="94">
        <v>12</v>
      </c>
      <c r="Q153" s="152">
        <f t="shared" si="478"/>
        <v>8.3999999999999986</v>
      </c>
      <c r="R153" s="171">
        <v>12</v>
      </c>
      <c r="S153" s="152">
        <f t="shared" si="479"/>
        <v>8.3999999999999986</v>
      </c>
      <c r="T153" s="94"/>
      <c r="U153" s="152">
        <f t="shared" si="480"/>
        <v>0</v>
      </c>
      <c r="V153" s="94"/>
      <c r="W153" s="152">
        <f t="shared" si="481"/>
        <v>0</v>
      </c>
      <c r="X153" s="94">
        <v>1</v>
      </c>
      <c r="Y153" s="152">
        <f t="shared" si="482"/>
        <v>0.7</v>
      </c>
      <c r="Z153" s="94"/>
      <c r="AA153" s="152">
        <f t="shared" si="483"/>
        <v>0</v>
      </c>
      <c r="AB153" s="94">
        <v>120</v>
      </c>
      <c r="AC153" s="143">
        <f t="shared" si="484"/>
        <v>84</v>
      </c>
      <c r="AD153" s="94"/>
      <c r="AE153" s="152">
        <f t="shared" si="485"/>
        <v>0</v>
      </c>
      <c r="AF153" s="171">
        <f t="shared" si="486"/>
        <v>904</v>
      </c>
      <c r="AG153" s="170">
        <f t="shared" si="487"/>
        <v>632.79999999999995</v>
      </c>
      <c r="AH153" s="142">
        <v>3</v>
      </c>
      <c r="AI153" s="152">
        <f t="shared" si="488"/>
        <v>2.0999999999999996</v>
      </c>
      <c r="AJ153" s="144"/>
      <c r="AK153" s="143">
        <f t="shared" si="512"/>
        <v>0</v>
      </c>
      <c r="AL153" s="169">
        <v>26</v>
      </c>
      <c r="AM153" s="170">
        <f t="shared" si="489"/>
        <v>18.2</v>
      </c>
      <c r="AN153" s="169">
        <v>12</v>
      </c>
      <c r="AO153" s="170">
        <f t="shared" si="490"/>
        <v>8.3999999999999986</v>
      </c>
      <c r="AP153" s="169"/>
      <c r="AQ153" s="170">
        <f t="shared" si="490"/>
        <v>0</v>
      </c>
      <c r="AR153" s="169">
        <v>11</v>
      </c>
      <c r="AS153" s="170">
        <f t="shared" si="491"/>
        <v>7.6999999999999993</v>
      </c>
      <c r="AT153" s="169"/>
      <c r="AU153" s="170">
        <f t="shared" si="492"/>
        <v>0</v>
      </c>
      <c r="AV153" s="169"/>
      <c r="AW153" s="170">
        <f t="shared" si="493"/>
        <v>0</v>
      </c>
      <c r="AX153" s="169"/>
      <c r="AY153" s="170">
        <f t="shared" si="494"/>
        <v>0</v>
      </c>
      <c r="AZ153" s="169">
        <v>12</v>
      </c>
      <c r="BA153" s="170">
        <f t="shared" si="495"/>
        <v>8.3999999999999986</v>
      </c>
      <c r="BB153" s="169">
        <v>30</v>
      </c>
      <c r="BC153" s="170">
        <f t="shared" si="496"/>
        <v>21</v>
      </c>
      <c r="BD153" s="169">
        <v>9</v>
      </c>
      <c r="BE153" s="170">
        <f t="shared" si="497"/>
        <v>6.3</v>
      </c>
      <c r="BF153" s="171">
        <f t="shared" si="498"/>
        <v>103</v>
      </c>
      <c r="BG153" s="170">
        <f t="shared" si="498"/>
        <v>72.09999999999998</v>
      </c>
      <c r="BH153" s="96">
        <v>24</v>
      </c>
      <c r="BI153" s="104">
        <f t="shared" si="499"/>
        <v>16.799999999999997</v>
      </c>
      <c r="BJ153" s="98">
        <v>24</v>
      </c>
      <c r="BK153" s="97">
        <f t="shared" si="500"/>
        <v>16.799999999999997</v>
      </c>
      <c r="BL153" s="99"/>
      <c r="BM153" s="100">
        <f t="shared" si="501"/>
        <v>0</v>
      </c>
      <c r="BN153" s="99"/>
      <c r="BO153" s="100">
        <f t="shared" si="502"/>
        <v>0</v>
      </c>
      <c r="BP153" s="99"/>
      <c r="BQ153" s="100">
        <f t="shared" si="503"/>
        <v>0</v>
      </c>
      <c r="BR153" s="99"/>
      <c r="BS153" s="100">
        <f t="shared" si="504"/>
        <v>0</v>
      </c>
      <c r="BT153" s="99"/>
      <c r="BU153" s="100">
        <f t="shared" si="505"/>
        <v>0</v>
      </c>
      <c r="BV153" s="99"/>
      <c r="BW153" s="100">
        <f t="shared" si="506"/>
        <v>0</v>
      </c>
      <c r="BX153" s="99"/>
      <c r="BY153" s="100">
        <f t="shared" si="507"/>
        <v>0</v>
      </c>
      <c r="BZ153" s="99"/>
      <c r="CA153" s="100">
        <f t="shared" si="508"/>
        <v>0</v>
      </c>
      <c r="CB153" s="99"/>
      <c r="CC153" s="100">
        <f t="shared" si="509"/>
        <v>0</v>
      </c>
      <c r="CD153" s="99"/>
      <c r="CE153" s="100">
        <f t="shared" si="510"/>
        <v>0</v>
      </c>
      <c r="CF153" s="101">
        <f t="shared" si="511"/>
        <v>48</v>
      </c>
      <c r="CG153" s="100">
        <f t="shared" si="511"/>
        <v>33.599999999999994</v>
      </c>
    </row>
    <row r="154" spans="1:85" s="172" customFormat="1" ht="19.899999999999999" customHeight="1" x14ac:dyDescent="0.25">
      <c r="A154" s="94">
        <v>123</v>
      </c>
      <c r="B154" s="95" t="s">
        <v>172</v>
      </c>
      <c r="C154" s="95" t="s">
        <v>74</v>
      </c>
      <c r="D154" s="94">
        <f t="shared" si="473"/>
        <v>1</v>
      </c>
      <c r="E154" s="94">
        <v>0.35</v>
      </c>
      <c r="F154" s="94" t="s">
        <v>83</v>
      </c>
      <c r="G154" s="94">
        <v>2600</v>
      </c>
      <c r="H154" s="94">
        <v>342</v>
      </c>
      <c r="I154" s="152">
        <f t="shared" si="474"/>
        <v>119.69999999999999</v>
      </c>
      <c r="J154" s="94">
        <v>240</v>
      </c>
      <c r="K154" s="152">
        <f t="shared" si="475"/>
        <v>84</v>
      </c>
      <c r="L154" s="94">
        <v>744</v>
      </c>
      <c r="M154" s="152">
        <f t="shared" si="476"/>
        <v>260.39999999999998</v>
      </c>
      <c r="N154" s="94">
        <v>147</v>
      </c>
      <c r="O154" s="152">
        <f t="shared" si="477"/>
        <v>51.449999999999996</v>
      </c>
      <c r="P154" s="94">
        <v>24</v>
      </c>
      <c r="Q154" s="152">
        <f t="shared" si="478"/>
        <v>8.3999999999999986</v>
      </c>
      <c r="R154" s="171"/>
      <c r="S154" s="152">
        <f t="shared" si="479"/>
        <v>0</v>
      </c>
      <c r="T154" s="94"/>
      <c r="U154" s="152">
        <f t="shared" si="480"/>
        <v>0</v>
      </c>
      <c r="V154" s="94"/>
      <c r="W154" s="152">
        <f t="shared" si="481"/>
        <v>0</v>
      </c>
      <c r="X154" s="94">
        <v>3</v>
      </c>
      <c r="Y154" s="152">
        <f t="shared" si="482"/>
        <v>1.0499999999999998</v>
      </c>
      <c r="Z154" s="94"/>
      <c r="AA154" s="152">
        <f t="shared" si="483"/>
        <v>0</v>
      </c>
      <c r="AB154" s="94"/>
      <c r="AC154" s="152">
        <f t="shared" si="484"/>
        <v>0</v>
      </c>
      <c r="AD154" s="94">
        <v>74</v>
      </c>
      <c r="AE154" s="143">
        <f t="shared" si="485"/>
        <v>25.9</v>
      </c>
      <c r="AF154" s="171">
        <f t="shared" si="486"/>
        <v>1574</v>
      </c>
      <c r="AG154" s="170">
        <f t="shared" si="487"/>
        <v>550.89999999999986</v>
      </c>
      <c r="AH154" s="142">
        <v>728</v>
      </c>
      <c r="AI154" s="152">
        <f t="shared" si="488"/>
        <v>254.79999999999998</v>
      </c>
      <c r="AJ154" s="144">
        <v>138</v>
      </c>
      <c r="AK154" s="143">
        <f t="shared" si="512"/>
        <v>48.3</v>
      </c>
      <c r="AL154" s="169">
        <v>150</v>
      </c>
      <c r="AM154" s="170">
        <f t="shared" si="489"/>
        <v>52.5</v>
      </c>
      <c r="AN154" s="169">
        <v>408</v>
      </c>
      <c r="AO154" s="170">
        <f t="shared" si="490"/>
        <v>142.79999999999998</v>
      </c>
      <c r="AP154" s="169">
        <v>58</v>
      </c>
      <c r="AQ154" s="170">
        <f t="shared" si="490"/>
        <v>20.299999999999997</v>
      </c>
      <c r="AR154" s="169">
        <v>366</v>
      </c>
      <c r="AS154" s="170">
        <f t="shared" si="491"/>
        <v>128.1</v>
      </c>
      <c r="AT154" s="169">
        <v>47</v>
      </c>
      <c r="AU154" s="170">
        <f t="shared" si="492"/>
        <v>16.45</v>
      </c>
      <c r="AV154" s="169">
        <v>120</v>
      </c>
      <c r="AW154" s="170">
        <f t="shared" si="493"/>
        <v>42</v>
      </c>
      <c r="AX154" s="169">
        <v>24</v>
      </c>
      <c r="AY154" s="170">
        <f t="shared" si="494"/>
        <v>8.3999999999999986</v>
      </c>
      <c r="AZ154" s="169">
        <v>96</v>
      </c>
      <c r="BA154" s="170">
        <f t="shared" si="495"/>
        <v>33.599999999999994</v>
      </c>
      <c r="BB154" s="169">
        <v>24</v>
      </c>
      <c r="BC154" s="170">
        <f t="shared" si="496"/>
        <v>8.3999999999999986</v>
      </c>
      <c r="BD154" s="169">
        <v>72</v>
      </c>
      <c r="BE154" s="170">
        <f t="shared" si="497"/>
        <v>25.2</v>
      </c>
      <c r="BF154" s="171">
        <f t="shared" si="498"/>
        <v>2231</v>
      </c>
      <c r="BG154" s="170">
        <f t="shared" si="498"/>
        <v>780.85</v>
      </c>
      <c r="BH154" s="96">
        <v>72</v>
      </c>
      <c r="BI154" s="104">
        <f t="shared" si="499"/>
        <v>25.2</v>
      </c>
      <c r="BJ154" s="98">
        <v>72</v>
      </c>
      <c r="BK154" s="97">
        <f t="shared" si="500"/>
        <v>25.2</v>
      </c>
      <c r="BL154" s="99"/>
      <c r="BM154" s="100">
        <f t="shared" si="501"/>
        <v>0</v>
      </c>
      <c r="BN154" s="99"/>
      <c r="BO154" s="100">
        <f t="shared" si="502"/>
        <v>0</v>
      </c>
      <c r="BP154" s="99"/>
      <c r="BQ154" s="100">
        <f t="shared" si="503"/>
        <v>0</v>
      </c>
      <c r="BR154" s="99"/>
      <c r="BS154" s="100">
        <f t="shared" si="504"/>
        <v>0</v>
      </c>
      <c r="BT154" s="99"/>
      <c r="BU154" s="100">
        <f t="shared" si="505"/>
        <v>0</v>
      </c>
      <c r="BV154" s="99"/>
      <c r="BW154" s="100">
        <f t="shared" si="506"/>
        <v>0</v>
      </c>
      <c r="BX154" s="99"/>
      <c r="BY154" s="100">
        <f t="shared" si="507"/>
        <v>0</v>
      </c>
      <c r="BZ154" s="99"/>
      <c r="CA154" s="100">
        <f t="shared" si="508"/>
        <v>0</v>
      </c>
      <c r="CB154" s="99"/>
      <c r="CC154" s="100">
        <f t="shared" si="509"/>
        <v>0</v>
      </c>
      <c r="CD154" s="99"/>
      <c r="CE154" s="100">
        <f t="shared" si="510"/>
        <v>0</v>
      </c>
      <c r="CF154" s="101">
        <f t="shared" si="511"/>
        <v>144</v>
      </c>
      <c r="CG154" s="100">
        <f t="shared" si="511"/>
        <v>50.4</v>
      </c>
    </row>
    <row r="155" spans="1:85" s="172" customFormat="1" ht="19.899999999999999" customHeight="1" x14ac:dyDescent="0.25">
      <c r="A155" s="94">
        <v>124</v>
      </c>
      <c r="B155" s="95" t="s">
        <v>173</v>
      </c>
      <c r="C155" s="95" t="s">
        <v>74</v>
      </c>
      <c r="D155" s="94">
        <f t="shared" si="473"/>
        <v>4</v>
      </c>
      <c r="E155" s="94">
        <v>0.17499999999999999</v>
      </c>
      <c r="F155" s="94" t="s">
        <v>170</v>
      </c>
      <c r="G155" s="94">
        <v>1450</v>
      </c>
      <c r="H155" s="94">
        <v>196</v>
      </c>
      <c r="I155" s="152">
        <f t="shared" si="474"/>
        <v>34.299999999999997</v>
      </c>
      <c r="J155" s="94">
        <v>96</v>
      </c>
      <c r="K155" s="152">
        <f t="shared" si="475"/>
        <v>16.799999999999997</v>
      </c>
      <c r="L155" s="94">
        <v>96</v>
      </c>
      <c r="M155" s="152">
        <f t="shared" si="476"/>
        <v>16.799999999999997</v>
      </c>
      <c r="N155" s="94">
        <v>195</v>
      </c>
      <c r="O155" s="152">
        <f t="shared" si="477"/>
        <v>34.125</v>
      </c>
      <c r="P155" s="94">
        <v>24</v>
      </c>
      <c r="Q155" s="152">
        <f t="shared" si="478"/>
        <v>4.1999999999999993</v>
      </c>
      <c r="R155" s="171"/>
      <c r="S155" s="152">
        <f t="shared" si="479"/>
        <v>0</v>
      </c>
      <c r="T155" s="94"/>
      <c r="U155" s="152">
        <f t="shared" si="480"/>
        <v>0</v>
      </c>
      <c r="V155" s="94"/>
      <c r="W155" s="152">
        <f t="shared" si="481"/>
        <v>0</v>
      </c>
      <c r="X155" s="94">
        <v>1</v>
      </c>
      <c r="Y155" s="152">
        <f t="shared" si="482"/>
        <v>0.17499999999999999</v>
      </c>
      <c r="Z155" s="94"/>
      <c r="AA155" s="152">
        <f t="shared" si="483"/>
        <v>0</v>
      </c>
      <c r="AB155" s="94"/>
      <c r="AC155" s="152">
        <f t="shared" si="484"/>
        <v>0</v>
      </c>
      <c r="AD155" s="94"/>
      <c r="AE155" s="143">
        <f t="shared" si="485"/>
        <v>0</v>
      </c>
      <c r="AF155" s="171">
        <f t="shared" si="486"/>
        <v>608</v>
      </c>
      <c r="AG155" s="170">
        <f t="shared" si="487"/>
        <v>106.39999999999999</v>
      </c>
      <c r="AH155" s="142"/>
      <c r="AI155" s="152">
        <f t="shared" si="488"/>
        <v>0</v>
      </c>
      <c r="AJ155" s="144"/>
      <c r="AK155" s="143">
        <f t="shared" si="512"/>
        <v>0</v>
      </c>
      <c r="AL155" s="169">
        <v>10</v>
      </c>
      <c r="AM155" s="170">
        <f t="shared" si="489"/>
        <v>1.75</v>
      </c>
      <c r="AN155" s="169"/>
      <c r="AO155" s="170">
        <f t="shared" si="490"/>
        <v>0</v>
      </c>
      <c r="AP155" s="169"/>
      <c r="AQ155" s="170">
        <f t="shared" si="490"/>
        <v>0</v>
      </c>
      <c r="AR155" s="169">
        <v>42</v>
      </c>
      <c r="AS155" s="170">
        <f t="shared" si="491"/>
        <v>7.35</v>
      </c>
      <c r="AT155" s="169"/>
      <c r="AU155" s="170">
        <f t="shared" si="492"/>
        <v>0</v>
      </c>
      <c r="AV155" s="169"/>
      <c r="AW155" s="170">
        <f t="shared" si="493"/>
        <v>0</v>
      </c>
      <c r="AX155" s="169"/>
      <c r="AY155" s="170">
        <f t="shared" si="494"/>
        <v>0</v>
      </c>
      <c r="AZ155" s="169"/>
      <c r="BA155" s="170">
        <f t="shared" si="495"/>
        <v>0</v>
      </c>
      <c r="BB155" s="169"/>
      <c r="BC155" s="170">
        <f t="shared" si="496"/>
        <v>0</v>
      </c>
      <c r="BD155" s="169"/>
      <c r="BE155" s="170">
        <f t="shared" si="497"/>
        <v>0</v>
      </c>
      <c r="BF155" s="171">
        <f t="shared" si="498"/>
        <v>52</v>
      </c>
      <c r="BG155" s="170">
        <f t="shared" si="498"/>
        <v>9.1</v>
      </c>
      <c r="BH155" s="96"/>
      <c r="BI155" s="104">
        <f t="shared" si="499"/>
        <v>0</v>
      </c>
      <c r="BJ155" s="98"/>
      <c r="BK155" s="104">
        <f t="shared" si="500"/>
        <v>0</v>
      </c>
      <c r="BL155" s="99"/>
      <c r="BM155" s="100">
        <f t="shared" si="501"/>
        <v>0</v>
      </c>
      <c r="BN155" s="99"/>
      <c r="BO155" s="100">
        <f t="shared" si="502"/>
        <v>0</v>
      </c>
      <c r="BP155" s="99"/>
      <c r="BQ155" s="100">
        <f t="shared" si="503"/>
        <v>0</v>
      </c>
      <c r="BR155" s="99"/>
      <c r="BS155" s="100">
        <f t="shared" si="504"/>
        <v>0</v>
      </c>
      <c r="BT155" s="99"/>
      <c r="BU155" s="100">
        <f t="shared" si="505"/>
        <v>0</v>
      </c>
      <c r="BV155" s="99"/>
      <c r="BW155" s="100">
        <f t="shared" si="506"/>
        <v>0</v>
      </c>
      <c r="BX155" s="99"/>
      <c r="BY155" s="100">
        <f t="shared" si="507"/>
        <v>0</v>
      </c>
      <c r="BZ155" s="99"/>
      <c r="CA155" s="100">
        <f t="shared" si="508"/>
        <v>0</v>
      </c>
      <c r="CB155" s="99"/>
      <c r="CC155" s="100">
        <f t="shared" si="509"/>
        <v>0</v>
      </c>
      <c r="CD155" s="99"/>
      <c r="CE155" s="100">
        <f t="shared" si="510"/>
        <v>0</v>
      </c>
      <c r="CF155" s="101">
        <f t="shared" si="511"/>
        <v>0</v>
      </c>
      <c r="CG155" s="100">
        <f t="shared" si="511"/>
        <v>0</v>
      </c>
    </row>
    <row r="156" spans="1:85" s="172" customFormat="1" ht="19.899999999999999" customHeight="1" x14ac:dyDescent="0.5">
      <c r="A156" s="94">
        <v>125</v>
      </c>
      <c r="B156" s="95" t="s">
        <v>174</v>
      </c>
      <c r="C156" s="95" t="s">
        <v>74</v>
      </c>
      <c r="D156" s="94">
        <f t="shared" si="473"/>
        <v>5</v>
      </c>
      <c r="E156" s="94">
        <v>0.7</v>
      </c>
      <c r="F156" s="94" t="s">
        <v>75</v>
      </c>
      <c r="G156" s="94">
        <v>1650</v>
      </c>
      <c r="H156" s="94"/>
      <c r="I156" s="170">
        <f t="shared" si="474"/>
        <v>0</v>
      </c>
      <c r="J156" s="94"/>
      <c r="K156" s="170">
        <f t="shared" si="475"/>
        <v>0</v>
      </c>
      <c r="L156" s="94"/>
      <c r="M156" s="170">
        <f t="shared" si="476"/>
        <v>0</v>
      </c>
      <c r="N156" s="94"/>
      <c r="O156" s="170">
        <f t="shared" si="477"/>
        <v>0</v>
      </c>
      <c r="P156" s="94"/>
      <c r="Q156" s="170">
        <f t="shared" si="478"/>
        <v>0</v>
      </c>
      <c r="R156" s="145"/>
      <c r="S156" s="170">
        <f t="shared" si="479"/>
        <v>0</v>
      </c>
      <c r="T156" s="94"/>
      <c r="U156" s="170">
        <f t="shared" si="480"/>
        <v>0</v>
      </c>
      <c r="V156" s="94"/>
      <c r="W156" s="170">
        <f t="shared" si="481"/>
        <v>0</v>
      </c>
      <c r="X156" s="94"/>
      <c r="Y156" s="170">
        <f t="shared" si="482"/>
        <v>0</v>
      </c>
      <c r="Z156" s="94"/>
      <c r="AA156" s="170">
        <f t="shared" si="483"/>
        <v>0</v>
      </c>
      <c r="AB156" s="94"/>
      <c r="AC156" s="170">
        <f t="shared" si="484"/>
        <v>0</v>
      </c>
      <c r="AD156" s="94"/>
      <c r="AE156" s="170">
        <f t="shared" si="485"/>
        <v>0</v>
      </c>
      <c r="AF156" s="171">
        <f t="shared" si="486"/>
        <v>0</v>
      </c>
      <c r="AG156" s="170">
        <f t="shared" si="487"/>
        <v>0</v>
      </c>
      <c r="AH156" s="169"/>
      <c r="AI156" s="170">
        <f t="shared" si="488"/>
        <v>0</v>
      </c>
      <c r="AJ156" s="169"/>
      <c r="AK156" s="170">
        <f t="shared" si="512"/>
        <v>0</v>
      </c>
      <c r="AL156" s="169"/>
      <c r="AM156" s="170">
        <f t="shared" si="489"/>
        <v>0</v>
      </c>
      <c r="AN156" s="169"/>
      <c r="AO156" s="170">
        <f t="shared" si="490"/>
        <v>0</v>
      </c>
      <c r="AP156" s="169"/>
      <c r="AQ156" s="170">
        <f t="shared" si="490"/>
        <v>0</v>
      </c>
      <c r="AR156" s="169"/>
      <c r="AS156" s="170">
        <f t="shared" si="491"/>
        <v>0</v>
      </c>
      <c r="AT156" s="169"/>
      <c r="AU156" s="170">
        <f t="shared" si="492"/>
        <v>0</v>
      </c>
      <c r="AV156" s="169"/>
      <c r="AW156" s="170">
        <f t="shared" si="493"/>
        <v>0</v>
      </c>
      <c r="AX156" s="169"/>
      <c r="AY156" s="170">
        <f t="shared" si="494"/>
        <v>0</v>
      </c>
      <c r="AZ156" s="169"/>
      <c r="BA156" s="170">
        <f t="shared" si="495"/>
        <v>0</v>
      </c>
      <c r="BB156" s="169"/>
      <c r="BC156" s="170">
        <f t="shared" si="496"/>
        <v>0</v>
      </c>
      <c r="BD156" s="169"/>
      <c r="BE156" s="170">
        <f t="shared" si="497"/>
        <v>0</v>
      </c>
      <c r="BF156" s="171">
        <f t="shared" si="498"/>
        <v>0</v>
      </c>
      <c r="BG156" s="170">
        <f t="shared" si="498"/>
        <v>0</v>
      </c>
      <c r="BH156" s="99"/>
      <c r="BI156" s="100">
        <f t="shared" si="499"/>
        <v>0</v>
      </c>
      <c r="BJ156" s="99"/>
      <c r="BK156" s="100">
        <f t="shared" si="500"/>
        <v>0</v>
      </c>
      <c r="BL156" s="99"/>
      <c r="BM156" s="100">
        <f t="shared" si="501"/>
        <v>0</v>
      </c>
      <c r="BN156" s="99"/>
      <c r="BO156" s="100">
        <f t="shared" si="502"/>
        <v>0</v>
      </c>
      <c r="BP156" s="99"/>
      <c r="BQ156" s="100">
        <f t="shared" si="503"/>
        <v>0</v>
      </c>
      <c r="BR156" s="99"/>
      <c r="BS156" s="100">
        <f t="shared" si="504"/>
        <v>0</v>
      </c>
      <c r="BT156" s="99"/>
      <c r="BU156" s="100">
        <f t="shared" si="505"/>
        <v>0</v>
      </c>
      <c r="BV156" s="99"/>
      <c r="BW156" s="100">
        <f t="shared" si="506"/>
        <v>0</v>
      </c>
      <c r="BX156" s="99"/>
      <c r="BY156" s="100">
        <f t="shared" si="507"/>
        <v>0</v>
      </c>
      <c r="BZ156" s="99"/>
      <c r="CA156" s="100">
        <f t="shared" si="508"/>
        <v>0</v>
      </c>
      <c r="CB156" s="99"/>
      <c r="CC156" s="100">
        <f t="shared" si="509"/>
        <v>0</v>
      </c>
      <c r="CD156" s="99"/>
      <c r="CE156" s="100">
        <f t="shared" si="510"/>
        <v>0</v>
      </c>
      <c r="CF156" s="101">
        <f t="shared" si="511"/>
        <v>0</v>
      </c>
      <c r="CG156" s="100">
        <f t="shared" si="511"/>
        <v>0</v>
      </c>
    </row>
    <row r="157" spans="1:85" s="102" customFormat="1" ht="19.899999999999999" customHeight="1" x14ac:dyDescent="0.25">
      <c r="A157" s="94">
        <v>126</v>
      </c>
      <c r="B157" s="95" t="s">
        <v>203</v>
      </c>
      <c r="C157" s="95" t="s">
        <v>74</v>
      </c>
      <c r="D157" s="94">
        <f t="shared" si="473"/>
        <v>5</v>
      </c>
      <c r="E157" s="94">
        <v>0.7</v>
      </c>
      <c r="F157" s="94" t="s">
        <v>75</v>
      </c>
      <c r="G157" s="94"/>
      <c r="H157" s="94"/>
      <c r="I157" s="100"/>
      <c r="J157" s="94"/>
      <c r="K157" s="100"/>
      <c r="L157" s="94"/>
      <c r="M157" s="100"/>
      <c r="N157" s="94"/>
      <c r="O157" s="100"/>
      <c r="P157" s="94"/>
      <c r="Q157" s="100"/>
      <c r="R157" s="94"/>
      <c r="S157" s="100"/>
      <c r="T157" s="94"/>
      <c r="U157" s="100"/>
      <c r="V157" s="94"/>
      <c r="W157" s="100"/>
      <c r="X157" s="94"/>
      <c r="Y157" s="100"/>
      <c r="Z157" s="94"/>
      <c r="AA157" s="100"/>
      <c r="AB157" s="94"/>
      <c r="AC157" s="100"/>
      <c r="AD157" s="94"/>
      <c r="AE157" s="100"/>
      <c r="AF157" s="101"/>
      <c r="AG157" s="100"/>
      <c r="AH157" s="99"/>
      <c r="AI157" s="100"/>
      <c r="AJ157" s="99"/>
      <c r="AK157" s="100"/>
      <c r="AL157" s="99"/>
      <c r="AM157" s="100"/>
      <c r="AN157" s="99"/>
      <c r="AO157" s="100"/>
      <c r="AP157" s="99"/>
      <c r="AQ157" s="100"/>
      <c r="AR157" s="99"/>
      <c r="AS157" s="100"/>
      <c r="AT157" s="99"/>
      <c r="AU157" s="100"/>
      <c r="AV157" s="99"/>
      <c r="AW157" s="100"/>
      <c r="AX157" s="99"/>
      <c r="AY157" s="100"/>
      <c r="AZ157" s="99"/>
      <c r="BA157" s="100"/>
      <c r="BB157" s="99"/>
      <c r="BC157" s="100"/>
      <c r="BD157" s="99"/>
      <c r="BE157" s="100"/>
      <c r="BF157" s="101"/>
      <c r="BG157" s="100"/>
      <c r="BH157" s="99"/>
      <c r="BI157" s="100"/>
      <c r="BJ157" s="99"/>
      <c r="BK157" s="100"/>
      <c r="BL157" s="99"/>
      <c r="BM157" s="100"/>
      <c r="BN157" s="99"/>
      <c r="BO157" s="100"/>
      <c r="BP157" s="99"/>
      <c r="BQ157" s="100"/>
      <c r="BR157" s="99"/>
      <c r="BS157" s="100"/>
      <c r="BT157" s="99"/>
      <c r="BU157" s="100"/>
      <c r="BV157" s="99"/>
      <c r="BW157" s="100"/>
      <c r="BX157" s="99"/>
      <c r="BY157" s="100"/>
      <c r="BZ157" s="99"/>
      <c r="CA157" s="100"/>
      <c r="CB157" s="99"/>
      <c r="CC157" s="100"/>
      <c r="CD157" s="99"/>
      <c r="CE157" s="100"/>
      <c r="CF157" s="101"/>
      <c r="CG157" s="100"/>
    </row>
    <row r="158" spans="1:85" s="102" customFormat="1" ht="19.899999999999999" customHeight="1" x14ac:dyDescent="0.25">
      <c r="A158" s="94">
        <v>127</v>
      </c>
      <c r="B158" s="95" t="s">
        <v>212</v>
      </c>
      <c r="C158" s="95"/>
      <c r="D158" s="94"/>
      <c r="E158" s="94"/>
      <c r="F158" s="94"/>
      <c r="G158" s="94"/>
      <c r="H158" s="94"/>
      <c r="I158" s="100"/>
      <c r="J158" s="94"/>
      <c r="K158" s="100"/>
      <c r="L158" s="94"/>
      <c r="M158" s="100"/>
      <c r="N158" s="94"/>
      <c r="O158" s="100"/>
      <c r="P158" s="94"/>
      <c r="Q158" s="100"/>
      <c r="R158" s="94"/>
      <c r="S158" s="100"/>
      <c r="T158" s="94"/>
      <c r="U158" s="100"/>
      <c r="V158" s="94"/>
      <c r="W158" s="100"/>
      <c r="X158" s="94"/>
      <c r="Y158" s="100"/>
      <c r="Z158" s="94"/>
      <c r="AA158" s="100"/>
      <c r="AB158" s="94"/>
      <c r="AC158" s="100"/>
      <c r="AD158" s="94"/>
      <c r="AE158" s="100"/>
      <c r="AF158" s="101"/>
      <c r="AG158" s="100"/>
      <c r="AH158" s="99"/>
      <c r="AI158" s="100"/>
      <c r="AJ158" s="99"/>
      <c r="AK158" s="100"/>
      <c r="AL158" s="99"/>
      <c r="AM158" s="100"/>
      <c r="AN158" s="99"/>
      <c r="AO158" s="100"/>
      <c r="AP158" s="99"/>
      <c r="AQ158" s="100"/>
      <c r="AR158" s="99"/>
      <c r="AS158" s="100"/>
      <c r="AT158" s="99"/>
      <c r="AU158" s="100"/>
      <c r="AV158" s="99"/>
      <c r="AW158" s="100"/>
      <c r="AX158" s="99"/>
      <c r="AY158" s="100"/>
      <c r="AZ158" s="99"/>
      <c r="BA158" s="100"/>
      <c r="BB158" s="99"/>
      <c r="BC158" s="100"/>
      <c r="BD158" s="99"/>
      <c r="BE158" s="100"/>
      <c r="BF158" s="101"/>
      <c r="BG158" s="100"/>
      <c r="BH158" s="99"/>
      <c r="BI158" s="100"/>
      <c r="BJ158" s="99"/>
      <c r="BK158" s="100"/>
      <c r="BL158" s="99"/>
      <c r="BM158" s="100"/>
      <c r="BN158" s="99"/>
      <c r="BO158" s="100"/>
      <c r="BP158" s="99"/>
      <c r="BQ158" s="100"/>
      <c r="BR158" s="99"/>
      <c r="BS158" s="100"/>
      <c r="BT158" s="99"/>
      <c r="BU158" s="100"/>
      <c r="BV158" s="99"/>
      <c r="BW158" s="100"/>
      <c r="BX158" s="99"/>
      <c r="BY158" s="100"/>
      <c r="BZ158" s="99"/>
      <c r="CA158" s="100"/>
      <c r="CB158" s="99"/>
      <c r="CC158" s="100"/>
      <c r="CD158" s="99"/>
      <c r="CE158" s="100"/>
      <c r="CF158" s="101"/>
      <c r="CG158" s="100"/>
    </row>
    <row r="159" spans="1:85" s="172" customFormat="1" ht="19.899999999999999" customHeight="1" x14ac:dyDescent="0.5">
      <c r="A159" s="94">
        <v>128</v>
      </c>
      <c r="B159" s="95" t="s">
        <v>175</v>
      </c>
      <c r="C159" s="95" t="s">
        <v>74</v>
      </c>
      <c r="D159" s="94">
        <f>RANK(BF159,$BF$149:$BF$164)</f>
        <v>5</v>
      </c>
      <c r="E159" s="94">
        <v>0.7</v>
      </c>
      <c r="F159" s="94" t="s">
        <v>75</v>
      </c>
      <c r="G159" s="94"/>
      <c r="H159" s="94"/>
      <c r="I159" s="170">
        <f t="shared" si="474"/>
        <v>0</v>
      </c>
      <c r="J159" s="94"/>
      <c r="K159" s="170">
        <f t="shared" si="475"/>
        <v>0</v>
      </c>
      <c r="L159" s="94"/>
      <c r="M159" s="170">
        <f t="shared" si="476"/>
        <v>0</v>
      </c>
      <c r="N159" s="94"/>
      <c r="O159" s="170">
        <f t="shared" si="477"/>
        <v>0</v>
      </c>
      <c r="P159" s="94"/>
      <c r="Q159" s="170">
        <f t="shared" si="478"/>
        <v>0</v>
      </c>
      <c r="R159" s="145"/>
      <c r="S159" s="170">
        <f t="shared" si="479"/>
        <v>0</v>
      </c>
      <c r="T159" s="94"/>
      <c r="U159" s="170">
        <f t="shared" si="480"/>
        <v>0</v>
      </c>
      <c r="V159" s="94"/>
      <c r="W159" s="170">
        <f t="shared" si="481"/>
        <v>0</v>
      </c>
      <c r="X159" s="94"/>
      <c r="Y159" s="170">
        <f t="shared" si="482"/>
        <v>0</v>
      </c>
      <c r="Z159" s="94"/>
      <c r="AA159" s="170">
        <f t="shared" si="483"/>
        <v>0</v>
      </c>
      <c r="AB159" s="94"/>
      <c r="AC159" s="170">
        <f t="shared" si="484"/>
        <v>0</v>
      </c>
      <c r="AD159" s="94"/>
      <c r="AE159" s="170">
        <f t="shared" si="485"/>
        <v>0</v>
      </c>
      <c r="AF159" s="171">
        <f t="shared" si="486"/>
        <v>0</v>
      </c>
      <c r="AG159" s="170">
        <f t="shared" si="487"/>
        <v>0</v>
      </c>
      <c r="AH159" s="169"/>
      <c r="AI159" s="170">
        <f t="shared" si="488"/>
        <v>0</v>
      </c>
      <c r="AJ159" s="169"/>
      <c r="AK159" s="170">
        <f t="shared" si="512"/>
        <v>0</v>
      </c>
      <c r="AL159" s="169"/>
      <c r="AM159" s="170">
        <f t="shared" si="489"/>
        <v>0</v>
      </c>
      <c r="AN159" s="169"/>
      <c r="AO159" s="170">
        <f t="shared" si="490"/>
        <v>0</v>
      </c>
      <c r="AP159" s="169"/>
      <c r="AQ159" s="170">
        <f t="shared" si="490"/>
        <v>0</v>
      </c>
      <c r="AR159" s="169"/>
      <c r="AS159" s="170">
        <f t="shared" si="491"/>
        <v>0</v>
      </c>
      <c r="AT159" s="169"/>
      <c r="AU159" s="170">
        <f t="shared" si="492"/>
        <v>0</v>
      </c>
      <c r="AV159" s="169"/>
      <c r="AW159" s="170">
        <f t="shared" si="493"/>
        <v>0</v>
      </c>
      <c r="AX159" s="169"/>
      <c r="AY159" s="170">
        <f t="shared" si="494"/>
        <v>0</v>
      </c>
      <c r="AZ159" s="169"/>
      <c r="BA159" s="170">
        <f t="shared" si="495"/>
        <v>0</v>
      </c>
      <c r="BB159" s="169"/>
      <c r="BC159" s="170">
        <f t="shared" si="496"/>
        <v>0</v>
      </c>
      <c r="BD159" s="169"/>
      <c r="BE159" s="170">
        <f t="shared" si="497"/>
        <v>0</v>
      </c>
      <c r="BF159" s="171">
        <f t="shared" si="498"/>
        <v>0</v>
      </c>
      <c r="BG159" s="170">
        <f t="shared" si="498"/>
        <v>0</v>
      </c>
      <c r="BH159" s="99"/>
      <c r="BI159" s="100">
        <f t="shared" ref="BI159:BI163" si="513">BH159*$E159</f>
        <v>0</v>
      </c>
      <c r="BJ159" s="99"/>
      <c r="BK159" s="100">
        <f t="shared" ref="BK159:BK163" si="514">BJ159*$E159</f>
        <v>0</v>
      </c>
      <c r="BL159" s="99"/>
      <c r="BM159" s="100">
        <f t="shared" ref="BM159:BM163" si="515">BL159*$E159</f>
        <v>0</v>
      </c>
      <c r="BN159" s="99"/>
      <c r="BO159" s="100">
        <f t="shared" ref="BO159:BO163" si="516">BN159*$E159</f>
        <v>0</v>
      </c>
      <c r="BP159" s="99"/>
      <c r="BQ159" s="100">
        <f t="shared" ref="BQ159:BQ163" si="517">BP159*$E159</f>
        <v>0</v>
      </c>
      <c r="BR159" s="99"/>
      <c r="BS159" s="100">
        <f t="shared" ref="BS159:BS163" si="518">BR159*$E159</f>
        <v>0</v>
      </c>
      <c r="BT159" s="99"/>
      <c r="BU159" s="100">
        <f t="shared" ref="BU159:BU163" si="519">BT159*$E159</f>
        <v>0</v>
      </c>
      <c r="BV159" s="99"/>
      <c r="BW159" s="100">
        <f t="shared" ref="BW159:BW163" si="520">BV159*$E159</f>
        <v>0</v>
      </c>
      <c r="BX159" s="99"/>
      <c r="BY159" s="100">
        <f t="shared" ref="BY159:BY163" si="521">BX159*$E159</f>
        <v>0</v>
      </c>
      <c r="BZ159" s="99"/>
      <c r="CA159" s="100">
        <f t="shared" ref="CA159:CA163" si="522">BZ159*$E159</f>
        <v>0</v>
      </c>
      <c r="CB159" s="99"/>
      <c r="CC159" s="100">
        <f t="shared" ref="CC159:CC163" si="523">CB159*$E159</f>
        <v>0</v>
      </c>
      <c r="CD159" s="99"/>
      <c r="CE159" s="100">
        <f t="shared" ref="CE159:CE163" si="524">CD159*$E159</f>
        <v>0</v>
      </c>
      <c r="CF159" s="101">
        <f t="shared" ref="CF159:CG163" si="525">SUM(BH159,BJ159,BL159,BN159,BP159,BR159,BT159,BV159,BX159,BZ159,CB159,CD159)</f>
        <v>0</v>
      </c>
      <c r="CG159" s="100">
        <f t="shared" si="525"/>
        <v>0</v>
      </c>
    </row>
    <row r="160" spans="1:85" s="172" customFormat="1" ht="19.899999999999999" customHeight="1" x14ac:dyDescent="0.5">
      <c r="A160" s="94">
        <v>129</v>
      </c>
      <c r="B160" s="95" t="s">
        <v>176</v>
      </c>
      <c r="C160" s="95" t="s">
        <v>74</v>
      </c>
      <c r="D160" s="94">
        <f>RANK(BF160,$BF$149:$BF$164)</f>
        <v>5</v>
      </c>
      <c r="E160" s="94">
        <v>0.35</v>
      </c>
      <c r="F160" s="94" t="s">
        <v>83</v>
      </c>
      <c r="G160" s="94"/>
      <c r="H160" s="94"/>
      <c r="I160" s="170">
        <f t="shared" si="474"/>
        <v>0</v>
      </c>
      <c r="J160" s="94"/>
      <c r="K160" s="170">
        <f t="shared" si="475"/>
        <v>0</v>
      </c>
      <c r="L160" s="94"/>
      <c r="M160" s="170">
        <f t="shared" si="476"/>
        <v>0</v>
      </c>
      <c r="N160" s="94"/>
      <c r="O160" s="170">
        <f t="shared" si="477"/>
        <v>0</v>
      </c>
      <c r="P160" s="94"/>
      <c r="Q160" s="170">
        <f t="shared" si="478"/>
        <v>0</v>
      </c>
      <c r="R160" s="145"/>
      <c r="S160" s="170">
        <f t="shared" si="479"/>
        <v>0</v>
      </c>
      <c r="T160" s="94"/>
      <c r="U160" s="170">
        <f t="shared" si="480"/>
        <v>0</v>
      </c>
      <c r="V160" s="94"/>
      <c r="W160" s="170">
        <f t="shared" si="481"/>
        <v>0</v>
      </c>
      <c r="X160" s="94"/>
      <c r="Y160" s="170">
        <f t="shared" si="482"/>
        <v>0</v>
      </c>
      <c r="Z160" s="94"/>
      <c r="AA160" s="170">
        <f t="shared" si="483"/>
        <v>0</v>
      </c>
      <c r="AB160" s="94"/>
      <c r="AC160" s="170">
        <f t="shared" si="484"/>
        <v>0</v>
      </c>
      <c r="AD160" s="94"/>
      <c r="AE160" s="170">
        <f t="shared" si="485"/>
        <v>0</v>
      </c>
      <c r="AF160" s="171">
        <f t="shared" si="486"/>
        <v>0</v>
      </c>
      <c r="AG160" s="170">
        <f t="shared" si="487"/>
        <v>0</v>
      </c>
      <c r="AH160" s="169"/>
      <c r="AI160" s="170">
        <f t="shared" si="488"/>
        <v>0</v>
      </c>
      <c r="AJ160" s="169"/>
      <c r="AK160" s="170">
        <f t="shared" si="512"/>
        <v>0</v>
      </c>
      <c r="AL160" s="169"/>
      <c r="AM160" s="170">
        <f t="shared" si="489"/>
        <v>0</v>
      </c>
      <c r="AN160" s="169"/>
      <c r="AO160" s="170">
        <f t="shared" si="490"/>
        <v>0</v>
      </c>
      <c r="AP160" s="169"/>
      <c r="AQ160" s="170">
        <f t="shared" si="490"/>
        <v>0</v>
      </c>
      <c r="AR160" s="169"/>
      <c r="AS160" s="170">
        <f t="shared" si="491"/>
        <v>0</v>
      </c>
      <c r="AT160" s="169"/>
      <c r="AU160" s="170">
        <f t="shared" si="492"/>
        <v>0</v>
      </c>
      <c r="AV160" s="169"/>
      <c r="AW160" s="170">
        <f t="shared" si="493"/>
        <v>0</v>
      </c>
      <c r="AX160" s="169"/>
      <c r="AY160" s="170">
        <f t="shared" si="494"/>
        <v>0</v>
      </c>
      <c r="AZ160" s="169"/>
      <c r="BA160" s="170">
        <f t="shared" si="495"/>
        <v>0</v>
      </c>
      <c r="BB160" s="169"/>
      <c r="BC160" s="170">
        <f t="shared" si="496"/>
        <v>0</v>
      </c>
      <c r="BD160" s="169"/>
      <c r="BE160" s="170">
        <f t="shared" si="497"/>
        <v>0</v>
      </c>
      <c r="BF160" s="171">
        <f t="shared" si="498"/>
        <v>0</v>
      </c>
      <c r="BG160" s="170">
        <f t="shared" si="498"/>
        <v>0</v>
      </c>
      <c r="BH160" s="99"/>
      <c r="BI160" s="100">
        <f t="shared" si="513"/>
        <v>0</v>
      </c>
      <c r="BJ160" s="99"/>
      <c r="BK160" s="100">
        <f t="shared" si="514"/>
        <v>0</v>
      </c>
      <c r="BL160" s="99"/>
      <c r="BM160" s="100">
        <f t="shared" si="515"/>
        <v>0</v>
      </c>
      <c r="BN160" s="99"/>
      <c r="BO160" s="100">
        <f t="shared" si="516"/>
        <v>0</v>
      </c>
      <c r="BP160" s="99"/>
      <c r="BQ160" s="100">
        <f t="shared" si="517"/>
        <v>0</v>
      </c>
      <c r="BR160" s="99"/>
      <c r="BS160" s="100">
        <f t="shared" si="518"/>
        <v>0</v>
      </c>
      <c r="BT160" s="99"/>
      <c r="BU160" s="100">
        <f t="shared" si="519"/>
        <v>0</v>
      </c>
      <c r="BV160" s="99"/>
      <c r="BW160" s="100">
        <f t="shared" si="520"/>
        <v>0</v>
      </c>
      <c r="BX160" s="99"/>
      <c r="BY160" s="100">
        <f t="shared" si="521"/>
        <v>0</v>
      </c>
      <c r="BZ160" s="99"/>
      <c r="CA160" s="100">
        <f t="shared" si="522"/>
        <v>0</v>
      </c>
      <c r="CB160" s="99"/>
      <c r="CC160" s="100">
        <f t="shared" si="523"/>
        <v>0</v>
      </c>
      <c r="CD160" s="99"/>
      <c r="CE160" s="100">
        <f t="shared" si="524"/>
        <v>0</v>
      </c>
      <c r="CF160" s="101">
        <f t="shared" si="525"/>
        <v>0</v>
      </c>
      <c r="CG160" s="100">
        <f t="shared" si="525"/>
        <v>0</v>
      </c>
    </row>
    <row r="161" spans="1:85" s="172" customFormat="1" ht="19.899999999999999" customHeight="1" x14ac:dyDescent="0.25">
      <c r="A161" s="94">
        <v>130</v>
      </c>
      <c r="B161" s="95" t="s">
        <v>177</v>
      </c>
      <c r="C161" s="95" t="s">
        <v>74</v>
      </c>
      <c r="D161" s="94">
        <f>RANK(BF161,$BF$149:$BF$164)</f>
        <v>5</v>
      </c>
      <c r="E161" s="94">
        <v>0.7</v>
      </c>
      <c r="F161" s="94" t="s">
        <v>75</v>
      </c>
      <c r="G161" s="94"/>
      <c r="H161" s="94"/>
      <c r="I161" s="170">
        <f t="shared" si="474"/>
        <v>0</v>
      </c>
      <c r="J161" s="94"/>
      <c r="K161" s="170">
        <f t="shared" si="475"/>
        <v>0</v>
      </c>
      <c r="L161" s="94"/>
      <c r="M161" s="170">
        <f t="shared" si="476"/>
        <v>0</v>
      </c>
      <c r="N161" s="94"/>
      <c r="O161" s="170">
        <f t="shared" si="477"/>
        <v>0</v>
      </c>
      <c r="P161" s="94"/>
      <c r="Q161" s="170">
        <f t="shared" si="478"/>
        <v>0</v>
      </c>
      <c r="R161" s="94"/>
      <c r="S161" s="170">
        <f t="shared" si="479"/>
        <v>0</v>
      </c>
      <c r="T161" s="94"/>
      <c r="U161" s="170">
        <f t="shared" si="480"/>
        <v>0</v>
      </c>
      <c r="V161" s="94"/>
      <c r="W161" s="170">
        <f t="shared" si="481"/>
        <v>0</v>
      </c>
      <c r="X161" s="94"/>
      <c r="Y161" s="170">
        <f t="shared" si="482"/>
        <v>0</v>
      </c>
      <c r="Z161" s="94"/>
      <c r="AA161" s="170">
        <f t="shared" si="483"/>
        <v>0</v>
      </c>
      <c r="AB161" s="94"/>
      <c r="AC161" s="170">
        <f t="shared" si="484"/>
        <v>0</v>
      </c>
      <c r="AD161" s="94"/>
      <c r="AE161" s="170">
        <f t="shared" si="485"/>
        <v>0</v>
      </c>
      <c r="AF161" s="171">
        <f t="shared" si="486"/>
        <v>0</v>
      </c>
      <c r="AG161" s="170">
        <f t="shared" si="487"/>
        <v>0</v>
      </c>
      <c r="AH161" s="169"/>
      <c r="AI161" s="170">
        <f t="shared" si="488"/>
        <v>0</v>
      </c>
      <c r="AJ161" s="169"/>
      <c r="AK161" s="170">
        <f t="shared" si="512"/>
        <v>0</v>
      </c>
      <c r="AL161" s="169"/>
      <c r="AM161" s="170">
        <f t="shared" si="489"/>
        <v>0</v>
      </c>
      <c r="AN161" s="169"/>
      <c r="AO161" s="170">
        <f t="shared" si="490"/>
        <v>0</v>
      </c>
      <c r="AP161" s="169"/>
      <c r="AQ161" s="170">
        <f t="shared" si="490"/>
        <v>0</v>
      </c>
      <c r="AR161" s="169"/>
      <c r="AS161" s="170">
        <f t="shared" si="491"/>
        <v>0</v>
      </c>
      <c r="AT161" s="169"/>
      <c r="AU161" s="170">
        <f t="shared" si="492"/>
        <v>0</v>
      </c>
      <c r="AV161" s="169"/>
      <c r="AW161" s="170">
        <f t="shared" si="493"/>
        <v>0</v>
      </c>
      <c r="AX161" s="169"/>
      <c r="AY161" s="170">
        <f t="shared" si="494"/>
        <v>0</v>
      </c>
      <c r="AZ161" s="169"/>
      <c r="BA161" s="170">
        <f t="shared" si="495"/>
        <v>0</v>
      </c>
      <c r="BB161" s="169"/>
      <c r="BC161" s="170">
        <f t="shared" si="496"/>
        <v>0</v>
      </c>
      <c r="BD161" s="169"/>
      <c r="BE161" s="170">
        <f t="shared" si="497"/>
        <v>0</v>
      </c>
      <c r="BF161" s="171">
        <f t="shared" si="498"/>
        <v>0</v>
      </c>
      <c r="BG161" s="170">
        <f t="shared" si="498"/>
        <v>0</v>
      </c>
      <c r="BH161" s="99"/>
      <c r="BI161" s="100">
        <f t="shared" si="513"/>
        <v>0</v>
      </c>
      <c r="BJ161" s="99"/>
      <c r="BK161" s="100">
        <f t="shared" si="514"/>
        <v>0</v>
      </c>
      <c r="BL161" s="99"/>
      <c r="BM161" s="100">
        <f t="shared" si="515"/>
        <v>0</v>
      </c>
      <c r="BN161" s="99"/>
      <c r="BO161" s="100">
        <f t="shared" si="516"/>
        <v>0</v>
      </c>
      <c r="BP161" s="99"/>
      <c r="BQ161" s="100">
        <f t="shared" si="517"/>
        <v>0</v>
      </c>
      <c r="BR161" s="99"/>
      <c r="BS161" s="100">
        <f t="shared" si="518"/>
        <v>0</v>
      </c>
      <c r="BT161" s="99"/>
      <c r="BU161" s="100">
        <f t="shared" si="519"/>
        <v>0</v>
      </c>
      <c r="BV161" s="99"/>
      <c r="BW161" s="100">
        <f t="shared" si="520"/>
        <v>0</v>
      </c>
      <c r="BX161" s="99"/>
      <c r="BY161" s="100">
        <f t="shared" si="521"/>
        <v>0</v>
      </c>
      <c r="BZ161" s="99"/>
      <c r="CA161" s="100">
        <f t="shared" si="522"/>
        <v>0</v>
      </c>
      <c r="CB161" s="99"/>
      <c r="CC161" s="100">
        <f t="shared" si="523"/>
        <v>0</v>
      </c>
      <c r="CD161" s="99"/>
      <c r="CE161" s="100">
        <f t="shared" si="524"/>
        <v>0</v>
      </c>
      <c r="CF161" s="101">
        <f t="shared" si="525"/>
        <v>0</v>
      </c>
      <c r="CG161" s="100">
        <f t="shared" si="525"/>
        <v>0</v>
      </c>
    </row>
    <row r="162" spans="1:85" s="172" customFormat="1" ht="19.899999999999999" customHeight="1" x14ac:dyDescent="0.25">
      <c r="A162" s="94">
        <v>131</v>
      </c>
      <c r="B162" s="95" t="s">
        <v>178</v>
      </c>
      <c r="C162" s="95" t="s">
        <v>74</v>
      </c>
      <c r="D162" s="94">
        <f>RANK(BF162,$BF$149:$BF$164)</f>
        <v>5</v>
      </c>
      <c r="E162" s="94">
        <v>0.35</v>
      </c>
      <c r="F162" s="94" t="s">
        <v>83</v>
      </c>
      <c r="G162" s="94"/>
      <c r="H162" s="94"/>
      <c r="I162" s="170">
        <f t="shared" si="474"/>
        <v>0</v>
      </c>
      <c r="J162" s="94"/>
      <c r="K162" s="170">
        <f t="shared" si="475"/>
        <v>0</v>
      </c>
      <c r="L162" s="94"/>
      <c r="M162" s="170">
        <f t="shared" si="476"/>
        <v>0</v>
      </c>
      <c r="N162" s="94"/>
      <c r="O162" s="170">
        <f t="shared" si="477"/>
        <v>0</v>
      </c>
      <c r="P162" s="94"/>
      <c r="Q162" s="170">
        <f t="shared" si="478"/>
        <v>0</v>
      </c>
      <c r="R162" s="94"/>
      <c r="S162" s="170">
        <f t="shared" si="479"/>
        <v>0</v>
      </c>
      <c r="T162" s="94"/>
      <c r="U162" s="170">
        <f t="shared" si="480"/>
        <v>0</v>
      </c>
      <c r="V162" s="94"/>
      <c r="W162" s="170">
        <f t="shared" si="481"/>
        <v>0</v>
      </c>
      <c r="X162" s="94"/>
      <c r="Y162" s="170">
        <f t="shared" si="482"/>
        <v>0</v>
      </c>
      <c r="Z162" s="94"/>
      <c r="AA162" s="170">
        <f t="shared" si="483"/>
        <v>0</v>
      </c>
      <c r="AB162" s="94"/>
      <c r="AC162" s="170">
        <f t="shared" si="484"/>
        <v>0</v>
      </c>
      <c r="AD162" s="94"/>
      <c r="AE162" s="170">
        <f t="shared" si="485"/>
        <v>0</v>
      </c>
      <c r="AF162" s="171">
        <f t="shared" si="486"/>
        <v>0</v>
      </c>
      <c r="AG162" s="170">
        <f t="shared" si="487"/>
        <v>0</v>
      </c>
      <c r="AH162" s="169"/>
      <c r="AI162" s="170">
        <f t="shared" si="488"/>
        <v>0</v>
      </c>
      <c r="AJ162" s="169"/>
      <c r="AK162" s="170">
        <f t="shared" si="512"/>
        <v>0</v>
      </c>
      <c r="AL162" s="169"/>
      <c r="AM162" s="170">
        <f t="shared" si="489"/>
        <v>0</v>
      </c>
      <c r="AN162" s="169"/>
      <c r="AO162" s="170">
        <f t="shared" si="490"/>
        <v>0</v>
      </c>
      <c r="AP162" s="169"/>
      <c r="AQ162" s="170">
        <f t="shared" si="490"/>
        <v>0</v>
      </c>
      <c r="AR162" s="169"/>
      <c r="AS162" s="170">
        <f t="shared" si="491"/>
        <v>0</v>
      </c>
      <c r="AT162" s="169"/>
      <c r="AU162" s="170">
        <f t="shared" si="492"/>
        <v>0</v>
      </c>
      <c r="AV162" s="169"/>
      <c r="AW162" s="170">
        <f t="shared" si="493"/>
        <v>0</v>
      </c>
      <c r="AX162" s="169"/>
      <c r="AY162" s="170">
        <f t="shared" si="494"/>
        <v>0</v>
      </c>
      <c r="AZ162" s="169"/>
      <c r="BA162" s="170">
        <f t="shared" si="495"/>
        <v>0</v>
      </c>
      <c r="BB162" s="169"/>
      <c r="BC162" s="170">
        <f t="shared" si="496"/>
        <v>0</v>
      </c>
      <c r="BD162" s="169"/>
      <c r="BE162" s="170">
        <f t="shared" si="497"/>
        <v>0</v>
      </c>
      <c r="BF162" s="171">
        <f t="shared" si="498"/>
        <v>0</v>
      </c>
      <c r="BG162" s="170">
        <f t="shared" si="498"/>
        <v>0</v>
      </c>
      <c r="BH162" s="99"/>
      <c r="BI162" s="100">
        <f t="shared" si="513"/>
        <v>0</v>
      </c>
      <c r="BJ162" s="99"/>
      <c r="BK162" s="100">
        <f t="shared" si="514"/>
        <v>0</v>
      </c>
      <c r="BL162" s="99"/>
      <c r="BM162" s="100">
        <f t="shared" si="515"/>
        <v>0</v>
      </c>
      <c r="BN162" s="99"/>
      <c r="BO162" s="100">
        <f t="shared" si="516"/>
        <v>0</v>
      </c>
      <c r="BP162" s="99"/>
      <c r="BQ162" s="100">
        <f t="shared" si="517"/>
        <v>0</v>
      </c>
      <c r="BR162" s="99"/>
      <c r="BS162" s="100">
        <f t="shared" si="518"/>
        <v>0</v>
      </c>
      <c r="BT162" s="99"/>
      <c r="BU162" s="100">
        <f t="shared" si="519"/>
        <v>0</v>
      </c>
      <c r="BV162" s="99"/>
      <c r="BW162" s="100">
        <f t="shared" si="520"/>
        <v>0</v>
      </c>
      <c r="BX162" s="99"/>
      <c r="BY162" s="100">
        <f t="shared" si="521"/>
        <v>0</v>
      </c>
      <c r="BZ162" s="99"/>
      <c r="CA162" s="100">
        <f t="shared" si="522"/>
        <v>0</v>
      </c>
      <c r="CB162" s="99"/>
      <c r="CC162" s="100">
        <f t="shared" si="523"/>
        <v>0</v>
      </c>
      <c r="CD162" s="99"/>
      <c r="CE162" s="100">
        <f t="shared" si="524"/>
        <v>0</v>
      </c>
      <c r="CF162" s="101">
        <f t="shared" si="525"/>
        <v>0</v>
      </c>
      <c r="CG162" s="100">
        <f t="shared" si="525"/>
        <v>0</v>
      </c>
    </row>
    <row r="163" spans="1:85" s="172" customFormat="1" ht="19.899999999999999" customHeight="1" x14ac:dyDescent="0.25">
      <c r="A163" s="94">
        <v>132</v>
      </c>
      <c r="B163" s="173" t="s">
        <v>179</v>
      </c>
      <c r="C163" s="173" t="s">
        <v>74</v>
      </c>
      <c r="D163" s="94">
        <f>RANK(BF163,$BF$149:$BF$164)</f>
        <v>5</v>
      </c>
      <c r="E163" s="94">
        <v>0.7</v>
      </c>
      <c r="F163" s="106" t="s">
        <v>180</v>
      </c>
      <c r="G163" s="94">
        <v>25000</v>
      </c>
      <c r="H163" s="106"/>
      <c r="I163" s="170">
        <f t="shared" si="474"/>
        <v>0</v>
      </c>
      <c r="J163" s="106"/>
      <c r="K163" s="170">
        <f t="shared" si="475"/>
        <v>0</v>
      </c>
      <c r="L163" s="106"/>
      <c r="M163" s="170">
        <f t="shared" si="476"/>
        <v>0</v>
      </c>
      <c r="N163" s="106"/>
      <c r="O163" s="170">
        <f t="shared" si="477"/>
        <v>0</v>
      </c>
      <c r="P163" s="106"/>
      <c r="Q163" s="170">
        <f t="shared" si="478"/>
        <v>0</v>
      </c>
      <c r="R163" s="106"/>
      <c r="S163" s="170">
        <f t="shared" si="479"/>
        <v>0</v>
      </c>
      <c r="T163" s="106"/>
      <c r="U163" s="170">
        <f t="shared" si="480"/>
        <v>0</v>
      </c>
      <c r="V163" s="106"/>
      <c r="W163" s="170">
        <f t="shared" si="481"/>
        <v>0</v>
      </c>
      <c r="X163" s="106"/>
      <c r="Y163" s="170">
        <f t="shared" si="482"/>
        <v>0</v>
      </c>
      <c r="Z163" s="106"/>
      <c r="AA163" s="170">
        <f t="shared" si="483"/>
        <v>0</v>
      </c>
      <c r="AB163" s="106"/>
      <c r="AC163" s="170">
        <f t="shared" si="484"/>
        <v>0</v>
      </c>
      <c r="AD163" s="106"/>
      <c r="AE163" s="170">
        <f t="shared" si="485"/>
        <v>0</v>
      </c>
      <c r="AF163" s="171">
        <f t="shared" si="486"/>
        <v>0</v>
      </c>
      <c r="AG163" s="170">
        <f t="shared" si="487"/>
        <v>0</v>
      </c>
      <c r="AH163" s="169"/>
      <c r="AI163" s="170">
        <f t="shared" si="488"/>
        <v>0</v>
      </c>
      <c r="AJ163" s="169"/>
      <c r="AK163" s="170">
        <f t="shared" si="512"/>
        <v>0</v>
      </c>
      <c r="AL163" s="169"/>
      <c r="AM163" s="170">
        <f t="shared" si="489"/>
        <v>0</v>
      </c>
      <c r="AN163" s="169"/>
      <c r="AO163" s="170">
        <f t="shared" si="490"/>
        <v>0</v>
      </c>
      <c r="AP163" s="169"/>
      <c r="AQ163" s="170">
        <f t="shared" si="490"/>
        <v>0</v>
      </c>
      <c r="AR163" s="169"/>
      <c r="AS163" s="170">
        <f t="shared" si="491"/>
        <v>0</v>
      </c>
      <c r="AT163" s="169"/>
      <c r="AU163" s="170">
        <f t="shared" si="492"/>
        <v>0</v>
      </c>
      <c r="AV163" s="169"/>
      <c r="AW163" s="170">
        <f t="shared" si="493"/>
        <v>0</v>
      </c>
      <c r="AX163" s="169"/>
      <c r="AY163" s="170">
        <f t="shared" si="494"/>
        <v>0</v>
      </c>
      <c r="AZ163" s="169"/>
      <c r="BA163" s="170">
        <f t="shared" si="495"/>
        <v>0</v>
      </c>
      <c r="BB163" s="169"/>
      <c r="BC163" s="170">
        <f t="shared" si="496"/>
        <v>0</v>
      </c>
      <c r="BD163" s="169"/>
      <c r="BE163" s="170">
        <f t="shared" si="497"/>
        <v>0</v>
      </c>
      <c r="BF163" s="171">
        <f t="shared" si="498"/>
        <v>0</v>
      </c>
      <c r="BG163" s="170">
        <f t="shared" si="498"/>
        <v>0</v>
      </c>
      <c r="BH163" s="99"/>
      <c r="BI163" s="100">
        <f t="shared" si="513"/>
        <v>0</v>
      </c>
      <c r="BJ163" s="99"/>
      <c r="BK163" s="100">
        <f t="shared" si="514"/>
        <v>0</v>
      </c>
      <c r="BL163" s="99"/>
      <c r="BM163" s="100">
        <f t="shared" si="515"/>
        <v>0</v>
      </c>
      <c r="BN163" s="99"/>
      <c r="BO163" s="100">
        <f t="shared" si="516"/>
        <v>0</v>
      </c>
      <c r="BP163" s="99"/>
      <c r="BQ163" s="100">
        <f t="shared" si="517"/>
        <v>0</v>
      </c>
      <c r="BR163" s="99"/>
      <c r="BS163" s="100">
        <f t="shared" si="518"/>
        <v>0</v>
      </c>
      <c r="BT163" s="99"/>
      <c r="BU163" s="100">
        <f t="shared" si="519"/>
        <v>0</v>
      </c>
      <c r="BV163" s="99"/>
      <c r="BW163" s="100">
        <f t="shared" si="520"/>
        <v>0</v>
      </c>
      <c r="BX163" s="99"/>
      <c r="BY163" s="100">
        <f t="shared" si="521"/>
        <v>0</v>
      </c>
      <c r="BZ163" s="99"/>
      <c r="CA163" s="100">
        <f t="shared" si="522"/>
        <v>0</v>
      </c>
      <c r="CB163" s="99"/>
      <c r="CC163" s="100">
        <f t="shared" si="523"/>
        <v>0</v>
      </c>
      <c r="CD163" s="99"/>
      <c r="CE163" s="100">
        <f t="shared" si="524"/>
        <v>0</v>
      </c>
      <c r="CF163" s="101">
        <f t="shared" si="525"/>
        <v>0</v>
      </c>
      <c r="CG163" s="100">
        <f t="shared" si="525"/>
        <v>0</v>
      </c>
    </row>
    <row r="164" spans="1:85" s="172" customFormat="1" ht="19.899999999999999" customHeight="1" x14ac:dyDescent="0.25">
      <c r="A164" s="114"/>
      <c r="B164" s="178"/>
      <c r="C164" s="178"/>
      <c r="D164" s="179"/>
      <c r="E164" s="179"/>
      <c r="F164" s="106"/>
      <c r="G164" s="116"/>
      <c r="H164" s="106"/>
      <c r="I164" s="170"/>
      <c r="J164" s="106"/>
      <c r="K164" s="170"/>
      <c r="L164" s="106"/>
      <c r="M164" s="170"/>
      <c r="N164" s="106"/>
      <c r="O164" s="170"/>
      <c r="P164" s="106"/>
      <c r="Q164" s="170"/>
      <c r="R164" s="106"/>
      <c r="S164" s="170"/>
      <c r="T164" s="106"/>
      <c r="U164" s="170"/>
      <c r="V164" s="106"/>
      <c r="W164" s="170"/>
      <c r="X164" s="106"/>
      <c r="Y164" s="170"/>
      <c r="Z164" s="106"/>
      <c r="AA164" s="170"/>
      <c r="AB164" s="106"/>
      <c r="AC164" s="170"/>
      <c r="AD164" s="106"/>
      <c r="AE164" s="170"/>
      <c r="AF164" s="171"/>
      <c r="AG164" s="170"/>
      <c r="AH164" s="169"/>
      <c r="AI164" s="170"/>
      <c r="AJ164" s="169"/>
      <c r="AK164" s="170"/>
      <c r="AL164" s="169"/>
      <c r="AM164" s="170"/>
      <c r="AN164" s="169"/>
      <c r="AO164" s="170"/>
      <c r="AP164" s="169"/>
      <c r="AQ164" s="170"/>
      <c r="AR164" s="169"/>
      <c r="AS164" s="170"/>
      <c r="AT164" s="169"/>
      <c r="AU164" s="170"/>
      <c r="AV164" s="169"/>
      <c r="AW164" s="170"/>
      <c r="AX164" s="169"/>
      <c r="AY164" s="170"/>
      <c r="AZ164" s="169"/>
      <c r="BA164" s="170"/>
      <c r="BB164" s="169"/>
      <c r="BC164" s="170"/>
      <c r="BD164" s="169"/>
      <c r="BE164" s="170"/>
      <c r="BF164" s="171"/>
      <c r="BG164" s="170"/>
      <c r="BH164" s="99"/>
      <c r="BI164" s="100"/>
      <c r="BJ164" s="99"/>
      <c r="BK164" s="100"/>
      <c r="BL164" s="99"/>
      <c r="BM164" s="100"/>
      <c r="BN164" s="99"/>
      <c r="BO164" s="100"/>
      <c r="BP164" s="99"/>
      <c r="BQ164" s="100"/>
      <c r="BR164" s="99"/>
      <c r="BS164" s="100"/>
      <c r="BT164" s="99"/>
      <c r="BU164" s="100"/>
      <c r="BV164" s="99"/>
      <c r="BW164" s="100"/>
      <c r="BX164" s="99"/>
      <c r="BY164" s="100"/>
      <c r="BZ164" s="99"/>
      <c r="CA164" s="100"/>
      <c r="CB164" s="99"/>
      <c r="CC164" s="100"/>
      <c r="CD164" s="99"/>
      <c r="CE164" s="100"/>
      <c r="CF164" s="101"/>
      <c r="CG164" s="100"/>
    </row>
    <row r="165" spans="1:85" s="168" customFormat="1" ht="19.899999999999999" customHeight="1" x14ac:dyDescent="0.25">
      <c r="A165" s="117"/>
      <c r="B165" s="174" t="s">
        <v>181</v>
      </c>
      <c r="C165" s="174"/>
      <c r="D165" s="117"/>
      <c r="E165" s="117"/>
      <c r="F165" s="110"/>
      <c r="G165" s="110"/>
      <c r="H165" s="176">
        <f t="shared" ref="H165" si="526">SUM(H149:H164)</f>
        <v>910</v>
      </c>
      <c r="I165" s="177">
        <f t="shared" ref="I165:J165" si="527">SUM(I149:I164)</f>
        <v>355.59999999999997</v>
      </c>
      <c r="J165" s="176">
        <f t="shared" si="527"/>
        <v>516</v>
      </c>
      <c r="K165" s="177">
        <f t="shared" ref="K165:L165" si="528">SUM(K149:K164)</f>
        <v>226.8</v>
      </c>
      <c r="L165" s="176">
        <f t="shared" si="528"/>
        <v>1164</v>
      </c>
      <c r="M165" s="177">
        <f t="shared" ref="M165:N165" si="529">SUM(M149:M164)</f>
        <v>503.99999999999994</v>
      </c>
      <c r="N165" s="176">
        <f t="shared" si="529"/>
        <v>405</v>
      </c>
      <c r="O165" s="177">
        <f t="shared" ref="O165:P165" si="530">SUM(O149:O164)</f>
        <v>129.67499999999998</v>
      </c>
      <c r="P165" s="176">
        <f t="shared" si="530"/>
        <v>60</v>
      </c>
      <c r="Q165" s="177">
        <f t="shared" ref="Q165:R165" si="531">SUM(Q149:Q164)</f>
        <v>20.999999999999996</v>
      </c>
      <c r="R165" s="176">
        <f t="shared" si="531"/>
        <v>12</v>
      </c>
      <c r="S165" s="177">
        <f t="shared" ref="S165:T165" si="532">SUM(S149:S164)</f>
        <v>8.3999999999999986</v>
      </c>
      <c r="T165" s="176">
        <f t="shared" si="532"/>
        <v>0</v>
      </c>
      <c r="U165" s="177">
        <f t="shared" ref="U165:V165" si="533">SUM(U149:U164)</f>
        <v>0</v>
      </c>
      <c r="V165" s="176">
        <f t="shared" si="533"/>
        <v>0</v>
      </c>
      <c r="W165" s="177">
        <f t="shared" ref="W165:X165" si="534">SUM(W149:W164)</f>
        <v>0</v>
      </c>
      <c r="X165" s="176">
        <f t="shared" si="534"/>
        <v>5</v>
      </c>
      <c r="Y165" s="177">
        <f t="shared" ref="Y165:Z165" si="535">SUM(Y149:Y164)</f>
        <v>1.9249999999999998</v>
      </c>
      <c r="Z165" s="176">
        <f t="shared" si="535"/>
        <v>0</v>
      </c>
      <c r="AA165" s="177">
        <f t="shared" ref="AA165:AB165" si="536">SUM(AA149:AA164)</f>
        <v>0</v>
      </c>
      <c r="AB165" s="176">
        <f t="shared" si="536"/>
        <v>120</v>
      </c>
      <c r="AC165" s="177">
        <f t="shared" ref="AC165:AD165" si="537">SUM(AC149:AC164)</f>
        <v>84</v>
      </c>
      <c r="AD165" s="176">
        <f t="shared" si="537"/>
        <v>74</v>
      </c>
      <c r="AE165" s="177">
        <f t="shared" ref="AE165" si="538">SUM(AE149:AE164)</f>
        <v>25.9</v>
      </c>
      <c r="AF165" s="176">
        <f t="shared" ref="AF165:AG165" si="539">SUM(AF149:AF164)</f>
        <v>3266</v>
      </c>
      <c r="AG165" s="177">
        <f t="shared" si="539"/>
        <v>1357.3</v>
      </c>
      <c r="AH165" s="176">
        <f t="shared" ref="AH165:BG165" si="540">SUM(AH149:AH164)</f>
        <v>803</v>
      </c>
      <c r="AI165" s="177">
        <f t="shared" si="540"/>
        <v>307.29999999999995</v>
      </c>
      <c r="AJ165" s="176">
        <f t="shared" si="540"/>
        <v>174</v>
      </c>
      <c r="AK165" s="177">
        <f t="shared" si="540"/>
        <v>73.5</v>
      </c>
      <c r="AL165" s="176">
        <f t="shared" si="540"/>
        <v>258</v>
      </c>
      <c r="AM165" s="177">
        <f t="shared" si="540"/>
        <v>122.85</v>
      </c>
      <c r="AN165" s="176">
        <f t="shared" si="540"/>
        <v>468</v>
      </c>
      <c r="AO165" s="177">
        <f t="shared" si="540"/>
        <v>184.79999999999998</v>
      </c>
      <c r="AP165" s="176">
        <f t="shared" si="540"/>
        <v>106</v>
      </c>
      <c r="AQ165" s="177">
        <f t="shared" si="540"/>
        <v>53.899999999999991</v>
      </c>
      <c r="AR165" s="176">
        <f t="shared" si="540"/>
        <v>515</v>
      </c>
      <c r="AS165" s="177">
        <f t="shared" si="540"/>
        <v>210.35</v>
      </c>
      <c r="AT165" s="176">
        <f t="shared" si="540"/>
        <v>95</v>
      </c>
      <c r="AU165" s="177">
        <f t="shared" si="540"/>
        <v>50.05</v>
      </c>
      <c r="AV165" s="176">
        <f t="shared" si="540"/>
        <v>168</v>
      </c>
      <c r="AW165" s="177">
        <f t="shared" si="540"/>
        <v>75.599999999999994</v>
      </c>
      <c r="AX165" s="176">
        <f t="shared" si="540"/>
        <v>72</v>
      </c>
      <c r="AY165" s="177">
        <f t="shared" si="540"/>
        <v>41.999999999999993</v>
      </c>
      <c r="AZ165" s="176">
        <f t="shared" si="540"/>
        <v>156</v>
      </c>
      <c r="BA165" s="177">
        <f t="shared" si="540"/>
        <v>75.599999999999994</v>
      </c>
      <c r="BB165" s="176">
        <f t="shared" si="540"/>
        <v>78</v>
      </c>
      <c r="BC165" s="177">
        <f t="shared" si="540"/>
        <v>46.199999999999996</v>
      </c>
      <c r="BD165" s="176">
        <f t="shared" si="540"/>
        <v>153</v>
      </c>
      <c r="BE165" s="177">
        <f t="shared" si="540"/>
        <v>81.899999999999991</v>
      </c>
      <c r="BF165" s="176">
        <f t="shared" si="540"/>
        <v>3046</v>
      </c>
      <c r="BG165" s="177">
        <f t="shared" si="540"/>
        <v>1324.05</v>
      </c>
      <c r="BH165" s="111">
        <f t="shared" ref="BH165:BM165" si="541">SUM(BH149:BH164)</f>
        <v>168</v>
      </c>
      <c r="BI165" s="112">
        <f t="shared" si="541"/>
        <v>92.399999999999991</v>
      </c>
      <c r="BJ165" s="111">
        <f t="shared" si="541"/>
        <v>168</v>
      </c>
      <c r="BK165" s="112">
        <f t="shared" si="541"/>
        <v>92.399999999999991</v>
      </c>
      <c r="BL165" s="111">
        <f t="shared" si="541"/>
        <v>0</v>
      </c>
      <c r="BM165" s="112">
        <f t="shared" si="541"/>
        <v>0</v>
      </c>
      <c r="BN165" s="111">
        <f t="shared" ref="BN165:CG165" si="542">SUM(BN149:BN164)</f>
        <v>0</v>
      </c>
      <c r="BO165" s="112">
        <f t="shared" si="542"/>
        <v>0</v>
      </c>
      <c r="BP165" s="111">
        <f t="shared" si="542"/>
        <v>0</v>
      </c>
      <c r="BQ165" s="112">
        <f t="shared" si="542"/>
        <v>0</v>
      </c>
      <c r="BR165" s="111">
        <f t="shared" si="542"/>
        <v>0</v>
      </c>
      <c r="BS165" s="112">
        <f t="shared" si="542"/>
        <v>0</v>
      </c>
      <c r="BT165" s="111">
        <f t="shared" si="542"/>
        <v>0</v>
      </c>
      <c r="BU165" s="112">
        <f t="shared" si="542"/>
        <v>0</v>
      </c>
      <c r="BV165" s="111">
        <f t="shared" si="542"/>
        <v>0</v>
      </c>
      <c r="BW165" s="112">
        <f t="shared" si="542"/>
        <v>0</v>
      </c>
      <c r="BX165" s="111">
        <f t="shared" si="542"/>
        <v>0</v>
      </c>
      <c r="BY165" s="112">
        <f t="shared" si="542"/>
        <v>0</v>
      </c>
      <c r="BZ165" s="111">
        <f t="shared" si="542"/>
        <v>0</v>
      </c>
      <c r="CA165" s="112">
        <f t="shared" si="542"/>
        <v>0</v>
      </c>
      <c r="CB165" s="111">
        <f t="shared" si="542"/>
        <v>0</v>
      </c>
      <c r="CC165" s="112">
        <f t="shared" si="542"/>
        <v>0</v>
      </c>
      <c r="CD165" s="111">
        <f t="shared" si="542"/>
        <v>0</v>
      </c>
      <c r="CE165" s="112">
        <f t="shared" si="542"/>
        <v>0</v>
      </c>
      <c r="CF165" s="111">
        <f t="shared" si="542"/>
        <v>336</v>
      </c>
      <c r="CG165" s="112">
        <f t="shared" si="542"/>
        <v>184.79999999999998</v>
      </c>
    </row>
    <row r="166" spans="1:85" s="168" customFormat="1" ht="19.899999999999999" customHeight="1" x14ac:dyDescent="0.25">
      <c r="A166" s="180"/>
      <c r="B166" s="181" t="s">
        <v>182</v>
      </c>
      <c r="C166" s="181"/>
      <c r="D166" s="182"/>
      <c r="E166" s="182"/>
      <c r="F166" s="182"/>
      <c r="G166" s="182"/>
      <c r="H166" s="183">
        <f t="shared" ref="H166" si="543">+H148+H165</f>
        <v>2628</v>
      </c>
      <c r="I166" s="184">
        <f t="shared" ref="I166:J166" si="544">+I148+I165</f>
        <v>1777.36</v>
      </c>
      <c r="J166" s="183">
        <f t="shared" si="544"/>
        <v>2748</v>
      </c>
      <c r="K166" s="184">
        <f t="shared" ref="K166:L166" si="545">+K148+K165</f>
        <v>2137.1200000000003</v>
      </c>
      <c r="L166" s="183">
        <f t="shared" si="545"/>
        <v>3855</v>
      </c>
      <c r="M166" s="184">
        <f t="shared" ref="M166:N166" si="546">+M148+M165</f>
        <v>2847.74</v>
      </c>
      <c r="N166" s="183">
        <f t="shared" si="546"/>
        <v>1921</v>
      </c>
      <c r="O166" s="184">
        <f t="shared" ref="O166:P166" si="547">+O148+O165</f>
        <v>1402.5550000000001</v>
      </c>
      <c r="P166" s="183">
        <f t="shared" si="547"/>
        <v>2860</v>
      </c>
      <c r="Q166" s="184">
        <f t="shared" ref="Q166:R166" si="548">+Q148+Q165</f>
        <v>2654.92</v>
      </c>
      <c r="R166" s="183">
        <f t="shared" si="548"/>
        <v>4215</v>
      </c>
      <c r="S166" s="184">
        <f t="shared" ref="S166:T166" si="549">+S148+S165</f>
        <v>3652.0600000000004</v>
      </c>
      <c r="T166" s="183">
        <f t="shared" si="549"/>
        <v>7838</v>
      </c>
      <c r="U166" s="184">
        <f t="shared" ref="U166:V166" si="550">+U148+U165</f>
        <v>5954.880000000001</v>
      </c>
      <c r="V166" s="183">
        <f t="shared" si="550"/>
        <v>8160</v>
      </c>
      <c r="W166" s="184">
        <f t="shared" ref="W166:X166" si="551">+W148+W165</f>
        <v>6014.16</v>
      </c>
      <c r="X166" s="183">
        <f t="shared" si="551"/>
        <v>11431</v>
      </c>
      <c r="Y166" s="184">
        <f t="shared" ref="Y166:Z166" si="552">+Y148+Y165</f>
        <v>8403.125</v>
      </c>
      <c r="Z166" s="183">
        <f t="shared" si="552"/>
        <v>28394</v>
      </c>
      <c r="AA166" s="184">
        <f t="shared" ref="AA166:AB166" si="553">+AA148+AA165</f>
        <v>23404.639999999999</v>
      </c>
      <c r="AB166" s="183">
        <f t="shared" si="553"/>
        <v>8800</v>
      </c>
      <c r="AC166" s="184">
        <f t="shared" ref="AC166:AD166" si="554">+AC148+AC165</f>
        <v>6546.24</v>
      </c>
      <c r="AD166" s="183">
        <f t="shared" si="554"/>
        <v>16303</v>
      </c>
      <c r="AE166" s="184">
        <f t="shared" ref="AE166" si="555">+AE148+AE165</f>
        <v>11849.47</v>
      </c>
      <c r="AF166" s="183">
        <f t="shared" ref="AF166:AG166" si="556">+AF148+AF165</f>
        <v>99153</v>
      </c>
      <c r="AG166" s="184">
        <f t="shared" si="556"/>
        <v>76644.270000000019</v>
      </c>
      <c r="AH166" s="183">
        <f t="shared" ref="AH166:CG166" si="557">+AH148+AH165</f>
        <v>19255</v>
      </c>
      <c r="AI166" s="184">
        <f t="shared" si="557"/>
        <v>15005.319999999998</v>
      </c>
      <c r="AJ166" s="183">
        <f t="shared" si="557"/>
        <v>24858</v>
      </c>
      <c r="AK166" s="184">
        <f t="shared" si="557"/>
        <v>18368.88</v>
      </c>
      <c r="AL166" s="183">
        <f t="shared" si="557"/>
        <v>29166</v>
      </c>
      <c r="AM166" s="184">
        <f t="shared" si="557"/>
        <v>23024.269999999997</v>
      </c>
      <c r="AN166" s="183">
        <f t="shared" si="557"/>
        <v>18113</v>
      </c>
      <c r="AO166" s="184">
        <f t="shared" si="557"/>
        <v>14102.619999999999</v>
      </c>
      <c r="AP166" s="183">
        <f t="shared" si="557"/>
        <v>18900</v>
      </c>
      <c r="AQ166" s="184">
        <f t="shared" si="557"/>
        <v>13859.6</v>
      </c>
      <c r="AR166" s="183">
        <f t="shared" si="557"/>
        <v>25312</v>
      </c>
      <c r="AS166" s="184">
        <f t="shared" si="557"/>
        <v>20131.789999999997</v>
      </c>
      <c r="AT166" s="183">
        <f t="shared" si="557"/>
        <v>24839</v>
      </c>
      <c r="AU166" s="184">
        <f t="shared" si="557"/>
        <v>20079.329999999998</v>
      </c>
      <c r="AV166" s="183">
        <f t="shared" si="557"/>
        <v>23012</v>
      </c>
      <c r="AW166" s="184">
        <f t="shared" si="557"/>
        <v>17102.639999999996</v>
      </c>
      <c r="AX166" s="183">
        <f t="shared" si="557"/>
        <v>21641</v>
      </c>
      <c r="AY166" s="184">
        <f t="shared" si="557"/>
        <v>16697.239999999998</v>
      </c>
      <c r="AZ166" s="183">
        <f t="shared" si="557"/>
        <v>18960</v>
      </c>
      <c r="BA166" s="184">
        <f t="shared" si="557"/>
        <v>14118.560000000001</v>
      </c>
      <c r="BB166" s="183">
        <f t="shared" si="557"/>
        <v>25276</v>
      </c>
      <c r="BC166" s="184">
        <f t="shared" si="557"/>
        <v>19857.960000000003</v>
      </c>
      <c r="BD166" s="183">
        <f t="shared" si="557"/>
        <v>22047</v>
      </c>
      <c r="BE166" s="184">
        <f t="shared" si="557"/>
        <v>16747.100000000006</v>
      </c>
      <c r="BF166" s="183">
        <f t="shared" si="557"/>
        <v>271379</v>
      </c>
      <c r="BG166" s="184">
        <f t="shared" si="557"/>
        <v>209095.31</v>
      </c>
      <c r="BH166" s="120">
        <f t="shared" si="557"/>
        <v>20314</v>
      </c>
      <c r="BI166" s="121">
        <f t="shared" si="557"/>
        <v>15679.28</v>
      </c>
      <c r="BJ166" s="120">
        <f t="shared" si="557"/>
        <v>18268</v>
      </c>
      <c r="BK166" s="121">
        <f t="shared" si="557"/>
        <v>14311.359999999999</v>
      </c>
      <c r="BL166" s="120">
        <f t="shared" si="557"/>
        <v>0</v>
      </c>
      <c r="BM166" s="121">
        <f t="shared" si="557"/>
        <v>0</v>
      </c>
      <c r="BN166" s="120">
        <f t="shared" si="557"/>
        <v>0</v>
      </c>
      <c r="BO166" s="121">
        <f t="shared" si="557"/>
        <v>0</v>
      </c>
      <c r="BP166" s="120">
        <f t="shared" si="557"/>
        <v>0</v>
      </c>
      <c r="BQ166" s="121">
        <f t="shared" si="557"/>
        <v>0</v>
      </c>
      <c r="BR166" s="120">
        <f t="shared" si="557"/>
        <v>0</v>
      </c>
      <c r="BS166" s="121">
        <f t="shared" si="557"/>
        <v>0</v>
      </c>
      <c r="BT166" s="120">
        <f t="shared" si="557"/>
        <v>0</v>
      </c>
      <c r="BU166" s="121">
        <f t="shared" si="557"/>
        <v>0</v>
      </c>
      <c r="BV166" s="120">
        <f t="shared" si="557"/>
        <v>0</v>
      </c>
      <c r="BW166" s="121">
        <f t="shared" si="557"/>
        <v>0</v>
      </c>
      <c r="BX166" s="120">
        <f t="shared" si="557"/>
        <v>0</v>
      </c>
      <c r="BY166" s="121">
        <f t="shared" si="557"/>
        <v>0</v>
      </c>
      <c r="BZ166" s="120">
        <f t="shared" si="557"/>
        <v>0</v>
      </c>
      <c r="CA166" s="121">
        <f t="shared" si="557"/>
        <v>0</v>
      </c>
      <c r="CB166" s="120">
        <f t="shared" si="557"/>
        <v>0</v>
      </c>
      <c r="CC166" s="121">
        <f t="shared" si="557"/>
        <v>0</v>
      </c>
      <c r="CD166" s="120">
        <f t="shared" si="557"/>
        <v>0</v>
      </c>
      <c r="CE166" s="121">
        <f t="shared" si="557"/>
        <v>0</v>
      </c>
      <c r="CF166" s="120">
        <f t="shared" si="557"/>
        <v>38582</v>
      </c>
      <c r="CG166" s="121">
        <f t="shared" si="557"/>
        <v>29990.639999999996</v>
      </c>
    </row>
  </sheetData>
  <mergeCells count="47">
    <mergeCell ref="CB2:CC2"/>
    <mergeCell ref="CD2:CE2"/>
    <mergeCell ref="CF2:CG2"/>
    <mergeCell ref="BR2:BS2"/>
    <mergeCell ref="BT2:BU2"/>
    <mergeCell ref="BV2:BW2"/>
    <mergeCell ref="BX2:BY2"/>
    <mergeCell ref="BZ2:CA2"/>
    <mergeCell ref="BH2:BI2"/>
    <mergeCell ref="BJ2:BK2"/>
    <mergeCell ref="BL2:BM2"/>
    <mergeCell ref="BN2:BO2"/>
    <mergeCell ref="BP2:BQ2"/>
    <mergeCell ref="AD2:AE2"/>
    <mergeCell ref="AF2:AG2"/>
    <mergeCell ref="R2:S2"/>
    <mergeCell ref="T2:U2"/>
    <mergeCell ref="V2:W2"/>
    <mergeCell ref="X2:Y2"/>
    <mergeCell ref="Z2:AA2"/>
    <mergeCell ref="AB2:AC2"/>
    <mergeCell ref="AX2:AY2"/>
    <mergeCell ref="AZ2:BA2"/>
    <mergeCell ref="BB2:BC2"/>
    <mergeCell ref="BD2:BE2"/>
    <mergeCell ref="BF2:BG2"/>
    <mergeCell ref="H2:I2"/>
    <mergeCell ref="J2:K2"/>
    <mergeCell ref="L2:M2"/>
    <mergeCell ref="N2:O2"/>
    <mergeCell ref="P2:Q2"/>
    <mergeCell ref="AV2:AW2"/>
    <mergeCell ref="A1:BG1"/>
    <mergeCell ref="A2:A3"/>
    <mergeCell ref="B2:B3"/>
    <mergeCell ref="C2:C3"/>
    <mergeCell ref="D2:D3"/>
    <mergeCell ref="E2:E3"/>
    <mergeCell ref="F2:F3"/>
    <mergeCell ref="G2:G3"/>
    <mergeCell ref="AH2:AI2"/>
    <mergeCell ref="AJ2:AK2"/>
    <mergeCell ref="AL2:AM2"/>
    <mergeCell ref="AN2:AO2"/>
    <mergeCell ref="AP2:AQ2"/>
    <mergeCell ref="AR2:AS2"/>
    <mergeCell ref="AT2:AU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8AE6-BB62-46AC-B397-359DC4620624}">
  <dimension ref="A1:CG166"/>
  <sheetViews>
    <sheetView zoomScaleNormal="100" workbookViewId="0">
      <pane xSplit="7" ySplit="3" topLeftCell="AF142" activePane="bottomRight" state="frozen"/>
      <selection pane="topRight" activeCell="H1" sqref="H1"/>
      <selection pane="bottomLeft" activeCell="A4" sqref="A4"/>
      <selection pane="bottomRight" activeCell="BK153" sqref="BK153"/>
    </sheetView>
  </sheetViews>
  <sheetFormatPr defaultColWidth="9.140625" defaultRowHeight="21.75" x14ac:dyDescent="0.25"/>
  <cols>
    <col min="1" max="1" width="5.28515625" style="90" customWidth="1"/>
    <col min="2" max="2" width="28.5703125" style="90" customWidth="1"/>
    <col min="3" max="3" width="10.28515625" style="90" customWidth="1"/>
    <col min="4" max="4" width="8.7109375" style="90" customWidth="1"/>
    <col min="5" max="5" width="7.28515625" style="90" customWidth="1"/>
    <col min="6" max="6" width="8.28515625" style="90" customWidth="1"/>
    <col min="7" max="7" width="11.140625" style="90" customWidth="1"/>
    <col min="8" max="8" width="11.140625" style="90" hidden="1" customWidth="1"/>
    <col min="9" max="9" width="9.140625" style="90" hidden="1" customWidth="1"/>
    <col min="10" max="10" width="11.140625" style="90" hidden="1" customWidth="1"/>
    <col min="11" max="11" width="9.140625" style="90" hidden="1" customWidth="1"/>
    <col min="12" max="12" width="11.140625" style="90" hidden="1" customWidth="1"/>
    <col min="13" max="13" width="9.140625" style="90" hidden="1" customWidth="1"/>
    <col min="14" max="14" width="11.140625" style="90" hidden="1" customWidth="1"/>
    <col min="15" max="15" width="9.140625" style="90" hidden="1" customWidth="1"/>
    <col min="16" max="16" width="11.140625" style="90" hidden="1" customWidth="1"/>
    <col min="17" max="17" width="9.140625" style="90" hidden="1" customWidth="1"/>
    <col min="18" max="18" width="11.140625" style="90" hidden="1" customWidth="1"/>
    <col min="19" max="19" width="9.140625" style="90" hidden="1" customWidth="1"/>
    <col min="20" max="20" width="11.140625" style="90" hidden="1" customWidth="1"/>
    <col min="21" max="21" width="9.140625" style="90" hidden="1" customWidth="1"/>
    <col min="22" max="22" width="11.140625" style="90" hidden="1" customWidth="1"/>
    <col min="23" max="23" width="9.140625" style="90" hidden="1" customWidth="1"/>
    <col min="24" max="24" width="9.140625" hidden="1" customWidth="1"/>
    <col min="25" max="25" width="9.140625" style="90" hidden="1" customWidth="1"/>
    <col min="26" max="26" width="11.140625" style="90" hidden="1" customWidth="1"/>
    <col min="27" max="27" width="9.140625" style="90" hidden="1" customWidth="1"/>
    <col min="28" max="28" width="11.140625" style="90" hidden="1" customWidth="1"/>
    <col min="29" max="29" width="9.140625" style="90" hidden="1" customWidth="1"/>
    <col min="30" max="30" width="11.140625" style="90" hidden="1" customWidth="1"/>
    <col min="31" max="31" width="9.140625" style="90" hidden="1" customWidth="1"/>
    <col min="32" max="33" width="11" style="90" customWidth="1"/>
    <col min="34" max="36" width="9.140625" style="90" hidden="1" customWidth="1"/>
    <col min="37" max="37" width="11.28515625" style="90" hidden="1" customWidth="1"/>
    <col min="38" max="38" width="9.140625" style="90" hidden="1" customWidth="1"/>
    <col min="39" max="39" width="9.85546875" style="90" hidden="1" customWidth="1"/>
    <col min="40" max="40" width="9.140625" style="90" hidden="1" customWidth="1"/>
    <col min="41" max="41" width="11.5703125" style="90" hidden="1" customWidth="1"/>
    <col min="42" max="42" width="9.140625" style="90" hidden="1" customWidth="1"/>
    <col min="43" max="43" width="12.140625" style="90" hidden="1" customWidth="1"/>
    <col min="44" max="44" width="9.140625" style="90" hidden="1" customWidth="1"/>
    <col min="45" max="45" width="12.7109375" style="90" hidden="1" customWidth="1"/>
    <col min="46" max="46" width="9.140625" style="90" hidden="1" customWidth="1"/>
    <col min="47" max="47" width="9.28515625" style="90" hidden="1" customWidth="1"/>
    <col min="48" max="48" width="9.140625" style="90" hidden="1" customWidth="1"/>
    <col min="49" max="49" width="11.5703125" style="90" hidden="1" customWidth="1"/>
    <col min="50" max="50" width="9.140625" style="90" hidden="1" customWidth="1"/>
    <col min="51" max="51" width="11.85546875" style="90" hidden="1" customWidth="1"/>
    <col min="52" max="52" width="10.28515625" style="90" hidden="1" customWidth="1"/>
    <col min="53" max="57" width="9.140625" style="90" hidden="1" customWidth="1"/>
    <col min="58" max="58" width="11.28515625" style="90" customWidth="1"/>
    <col min="59" max="59" width="10.7109375" style="90" customWidth="1"/>
    <col min="60" max="60" width="9.140625" style="123"/>
    <col min="61" max="61" width="9.140625" style="90"/>
    <col min="62" max="62" width="9.140625" style="90" customWidth="1"/>
    <col min="63" max="63" width="10.5703125" style="90" customWidth="1"/>
    <col min="64" max="64" width="9.140625" style="90" hidden="1" customWidth="1"/>
    <col min="65" max="65" width="10.42578125" style="90" hidden="1" customWidth="1"/>
    <col min="66" max="66" width="9.140625" style="90" hidden="1" customWidth="1"/>
    <col min="67" max="67" width="11.28515625" style="90" hidden="1" customWidth="1"/>
    <col min="68" max="68" width="9.140625" style="90" hidden="1" customWidth="1"/>
    <col min="69" max="69" width="11.7109375" style="90" hidden="1" customWidth="1"/>
    <col min="70" max="70" width="9.140625" style="90" hidden="1" customWidth="1"/>
    <col min="71" max="71" width="10.28515625" style="90" hidden="1" customWidth="1"/>
    <col min="72" max="72" width="9.140625" style="90" hidden="1" customWidth="1"/>
    <col min="73" max="73" width="9.7109375" style="90" hidden="1" customWidth="1"/>
    <col min="74" max="75" width="9.140625" style="90" hidden="1" customWidth="1"/>
    <col min="76" max="76" width="9.28515625" style="90" hidden="1" customWidth="1"/>
    <col min="77" max="83" width="9.140625" style="90" hidden="1" customWidth="1"/>
    <col min="84" max="16384" width="9.140625" style="90"/>
  </cols>
  <sheetData>
    <row r="1" spans="1:85" s="185" customFormat="1" ht="30" customHeight="1" x14ac:dyDescent="0.25">
      <c r="A1" s="299" t="s">
        <v>192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299"/>
      <c r="BF1" s="299"/>
      <c r="BG1" s="299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</row>
    <row r="2" spans="1:85" s="91" customFormat="1" ht="19.899999999999999" customHeight="1" x14ac:dyDescent="0.25">
      <c r="A2" s="300" t="s">
        <v>64</v>
      </c>
      <c r="B2" s="300" t="s">
        <v>65</v>
      </c>
      <c r="C2" s="300"/>
      <c r="D2" s="302" t="s">
        <v>66</v>
      </c>
      <c r="E2" s="302" t="s">
        <v>67</v>
      </c>
      <c r="F2" s="302" t="s">
        <v>68</v>
      </c>
      <c r="G2" s="302" t="s">
        <v>69</v>
      </c>
      <c r="H2" s="297">
        <v>45292</v>
      </c>
      <c r="I2" s="298"/>
      <c r="J2" s="297">
        <v>45323</v>
      </c>
      <c r="K2" s="298"/>
      <c r="L2" s="297">
        <v>45352</v>
      </c>
      <c r="M2" s="298"/>
      <c r="N2" s="297">
        <v>45383</v>
      </c>
      <c r="O2" s="298"/>
      <c r="P2" s="297">
        <v>45413</v>
      </c>
      <c r="Q2" s="298"/>
      <c r="R2" s="297">
        <v>45444</v>
      </c>
      <c r="S2" s="298"/>
      <c r="T2" s="297">
        <v>45474</v>
      </c>
      <c r="U2" s="298"/>
      <c r="V2" s="297">
        <v>45505</v>
      </c>
      <c r="W2" s="298"/>
      <c r="X2" s="297">
        <v>45536</v>
      </c>
      <c r="Y2" s="298"/>
      <c r="Z2" s="297">
        <v>45566</v>
      </c>
      <c r="AA2" s="298"/>
      <c r="AB2" s="297">
        <v>45597</v>
      </c>
      <c r="AC2" s="298"/>
      <c r="AD2" s="297">
        <v>45627</v>
      </c>
      <c r="AE2" s="298"/>
      <c r="AF2" s="304" t="s">
        <v>55</v>
      </c>
      <c r="AG2" s="305"/>
      <c r="AH2" s="297">
        <v>45658</v>
      </c>
      <c r="AI2" s="298"/>
      <c r="AJ2" s="297">
        <v>45689</v>
      </c>
      <c r="AK2" s="298"/>
      <c r="AL2" s="297">
        <v>45717</v>
      </c>
      <c r="AM2" s="298"/>
      <c r="AN2" s="297">
        <v>45748</v>
      </c>
      <c r="AO2" s="298"/>
      <c r="AP2" s="297">
        <v>45778</v>
      </c>
      <c r="AQ2" s="298"/>
      <c r="AR2" s="297">
        <v>45809</v>
      </c>
      <c r="AS2" s="298"/>
      <c r="AT2" s="297">
        <v>45839</v>
      </c>
      <c r="AU2" s="298"/>
      <c r="AV2" s="297">
        <v>45870</v>
      </c>
      <c r="AW2" s="298"/>
      <c r="AX2" s="297">
        <v>45901</v>
      </c>
      <c r="AY2" s="298"/>
      <c r="AZ2" s="297">
        <v>45931</v>
      </c>
      <c r="BA2" s="298"/>
      <c r="BB2" s="297">
        <v>45962</v>
      </c>
      <c r="BC2" s="298"/>
      <c r="BD2" s="297">
        <v>45992</v>
      </c>
      <c r="BE2" s="298"/>
      <c r="BF2" s="304" t="s">
        <v>70</v>
      </c>
      <c r="BG2" s="305"/>
      <c r="BH2" s="297">
        <v>46023</v>
      </c>
      <c r="BI2" s="298"/>
      <c r="BJ2" s="297">
        <v>46054</v>
      </c>
      <c r="BK2" s="298"/>
      <c r="BL2" s="297">
        <v>46082</v>
      </c>
      <c r="BM2" s="298"/>
      <c r="BN2" s="297">
        <v>46113</v>
      </c>
      <c r="BO2" s="298"/>
      <c r="BP2" s="297">
        <v>46143</v>
      </c>
      <c r="BQ2" s="298"/>
      <c r="BR2" s="297">
        <v>46174</v>
      </c>
      <c r="BS2" s="298"/>
      <c r="BT2" s="297">
        <v>46204</v>
      </c>
      <c r="BU2" s="298"/>
      <c r="BV2" s="297">
        <v>46235</v>
      </c>
      <c r="BW2" s="298"/>
      <c r="BX2" s="297">
        <v>46266</v>
      </c>
      <c r="BY2" s="298"/>
      <c r="BZ2" s="297">
        <v>46296</v>
      </c>
      <c r="CA2" s="298"/>
      <c r="CB2" s="297">
        <v>46327</v>
      </c>
      <c r="CC2" s="298"/>
      <c r="CD2" s="297">
        <v>46357</v>
      </c>
      <c r="CE2" s="298"/>
      <c r="CF2" s="304" t="s">
        <v>224</v>
      </c>
      <c r="CG2" s="305"/>
    </row>
    <row r="3" spans="1:85" s="91" customFormat="1" ht="19.899999999999999" customHeight="1" x14ac:dyDescent="0.5">
      <c r="A3" s="301"/>
      <c r="B3" s="301"/>
      <c r="C3" s="301"/>
      <c r="D3" s="303"/>
      <c r="E3" s="303"/>
      <c r="F3" s="303"/>
      <c r="G3" s="303"/>
      <c r="H3" s="92" t="s">
        <v>71</v>
      </c>
      <c r="I3" s="93" t="s">
        <v>72</v>
      </c>
      <c r="J3" s="92" t="s">
        <v>71</v>
      </c>
      <c r="K3" s="93" t="s">
        <v>72</v>
      </c>
      <c r="L3" s="92" t="s">
        <v>71</v>
      </c>
      <c r="M3" s="93" t="s">
        <v>72</v>
      </c>
      <c r="N3" s="92" t="s">
        <v>71</v>
      </c>
      <c r="O3" s="93" t="s">
        <v>72</v>
      </c>
      <c r="P3" s="92" t="s">
        <v>71</v>
      </c>
      <c r="Q3" s="93" t="s">
        <v>72</v>
      </c>
      <c r="R3" s="92" t="s">
        <v>71</v>
      </c>
      <c r="S3" s="93" t="s">
        <v>72</v>
      </c>
      <c r="T3" s="92" t="s">
        <v>71</v>
      </c>
      <c r="U3" s="93" t="s">
        <v>72</v>
      </c>
      <c r="V3" s="92" t="s">
        <v>71</v>
      </c>
      <c r="W3" s="93" t="s">
        <v>72</v>
      </c>
      <c r="X3" s="200" t="s">
        <v>71</v>
      </c>
      <c r="Y3" s="93" t="s">
        <v>72</v>
      </c>
      <c r="Z3" s="92" t="s">
        <v>71</v>
      </c>
      <c r="AA3" s="93" t="s">
        <v>72</v>
      </c>
      <c r="AB3" s="92" t="s">
        <v>71</v>
      </c>
      <c r="AC3" s="93" t="s">
        <v>72</v>
      </c>
      <c r="AD3" s="92" t="s">
        <v>71</v>
      </c>
      <c r="AE3" s="93" t="s">
        <v>72</v>
      </c>
      <c r="AF3" s="92" t="s">
        <v>71</v>
      </c>
      <c r="AG3" s="93" t="s">
        <v>72</v>
      </c>
      <c r="AH3" s="92" t="s">
        <v>71</v>
      </c>
      <c r="AI3" s="93" t="s">
        <v>72</v>
      </c>
      <c r="AJ3" s="92" t="s">
        <v>71</v>
      </c>
      <c r="AK3" s="93" t="s">
        <v>72</v>
      </c>
      <c r="AL3" s="92" t="s">
        <v>71</v>
      </c>
      <c r="AM3" s="93" t="s">
        <v>72</v>
      </c>
      <c r="AN3" s="92" t="s">
        <v>71</v>
      </c>
      <c r="AO3" s="93" t="s">
        <v>72</v>
      </c>
      <c r="AP3" s="92" t="s">
        <v>71</v>
      </c>
      <c r="AQ3" s="93" t="s">
        <v>72</v>
      </c>
      <c r="AR3" s="92" t="s">
        <v>71</v>
      </c>
      <c r="AS3" s="93" t="s">
        <v>72</v>
      </c>
      <c r="AT3" s="92" t="s">
        <v>71</v>
      </c>
      <c r="AU3" s="93" t="s">
        <v>72</v>
      </c>
      <c r="AV3" s="92" t="s">
        <v>71</v>
      </c>
      <c r="AW3" s="93" t="s">
        <v>72</v>
      </c>
      <c r="AX3" s="92" t="s">
        <v>71</v>
      </c>
      <c r="AY3" s="93" t="s">
        <v>72</v>
      </c>
      <c r="AZ3" s="92" t="s">
        <v>71</v>
      </c>
      <c r="BA3" s="93" t="s">
        <v>72</v>
      </c>
      <c r="BB3" s="92" t="s">
        <v>71</v>
      </c>
      <c r="BC3" s="93" t="s">
        <v>72</v>
      </c>
      <c r="BD3" s="92" t="s">
        <v>71</v>
      </c>
      <c r="BE3" s="93" t="s">
        <v>72</v>
      </c>
      <c r="BF3" s="92" t="s">
        <v>71</v>
      </c>
      <c r="BG3" s="93" t="s">
        <v>72</v>
      </c>
      <c r="BH3" s="92" t="s">
        <v>71</v>
      </c>
      <c r="BI3" s="93" t="s">
        <v>72</v>
      </c>
      <c r="BJ3" s="92" t="s">
        <v>71</v>
      </c>
      <c r="BK3" s="93" t="s">
        <v>72</v>
      </c>
      <c r="BL3" s="92" t="s">
        <v>71</v>
      </c>
      <c r="BM3" s="93" t="s">
        <v>72</v>
      </c>
      <c r="BN3" s="92" t="s">
        <v>71</v>
      </c>
      <c r="BO3" s="93" t="s">
        <v>72</v>
      </c>
      <c r="BP3" s="92" t="s">
        <v>71</v>
      </c>
      <c r="BQ3" s="93" t="s">
        <v>72</v>
      </c>
      <c r="BR3" s="92" t="s">
        <v>71</v>
      </c>
      <c r="BS3" s="93" t="s">
        <v>72</v>
      </c>
      <c r="BT3" s="92" t="s">
        <v>71</v>
      </c>
      <c r="BU3" s="93" t="s">
        <v>72</v>
      </c>
      <c r="BV3" s="92" t="s">
        <v>71</v>
      </c>
      <c r="BW3" s="93" t="s">
        <v>72</v>
      </c>
      <c r="BX3" s="92" t="s">
        <v>71</v>
      </c>
      <c r="BY3" s="93" t="s">
        <v>72</v>
      </c>
      <c r="BZ3" s="92" t="s">
        <v>71</v>
      </c>
      <c r="CA3" s="93" t="s">
        <v>72</v>
      </c>
      <c r="CB3" s="92" t="s">
        <v>71</v>
      </c>
      <c r="CC3" s="93" t="s">
        <v>72</v>
      </c>
      <c r="CD3" s="92" t="s">
        <v>71</v>
      </c>
      <c r="CE3" s="93" t="s">
        <v>72</v>
      </c>
      <c r="CF3" s="92" t="s">
        <v>71</v>
      </c>
      <c r="CG3" s="93" t="s">
        <v>72</v>
      </c>
    </row>
    <row r="4" spans="1:85" s="102" customFormat="1" ht="19.899999999999999" customHeight="1" x14ac:dyDescent="0.25">
      <c r="A4" s="94">
        <v>1</v>
      </c>
      <c r="B4" s="95" t="s">
        <v>73</v>
      </c>
      <c r="C4" s="95" t="s">
        <v>74</v>
      </c>
      <c r="D4" s="94">
        <f>RANK(BF4,$BF$4:$BF$147)</f>
        <v>7</v>
      </c>
      <c r="E4" s="94">
        <v>0.7</v>
      </c>
      <c r="F4" s="94" t="s">
        <v>75</v>
      </c>
      <c r="G4" s="94">
        <v>2000</v>
      </c>
      <c r="H4" s="94">
        <v>6900</v>
      </c>
      <c r="I4" s="97">
        <f t="shared" ref="I4" si="0">H4*$E4</f>
        <v>4830</v>
      </c>
      <c r="J4" s="94">
        <v>4668</v>
      </c>
      <c r="K4" s="97">
        <f t="shared" ref="K4" si="1">J4*$E4</f>
        <v>3267.6</v>
      </c>
      <c r="L4" s="94">
        <v>4020</v>
      </c>
      <c r="M4" s="97">
        <f t="shared" ref="M4" si="2">L4*$E4</f>
        <v>2814</v>
      </c>
      <c r="N4" s="94">
        <v>4800</v>
      </c>
      <c r="O4" s="97">
        <f t="shared" ref="O4" si="3">N4*$E4</f>
        <v>3360</v>
      </c>
      <c r="P4" s="94">
        <v>4320</v>
      </c>
      <c r="Q4" s="97">
        <f t="shared" ref="Q4" si="4">P4*$E4</f>
        <v>3024</v>
      </c>
      <c r="R4" s="88">
        <v>4740</v>
      </c>
      <c r="S4" s="97">
        <f t="shared" ref="S4" si="5">R4*$E4</f>
        <v>3318</v>
      </c>
      <c r="T4" s="94">
        <v>3144</v>
      </c>
      <c r="U4" s="97">
        <f t="shared" ref="U4" si="6">T4*$E4</f>
        <v>2200.7999999999997</v>
      </c>
      <c r="V4" s="94">
        <v>4320</v>
      </c>
      <c r="W4" s="97">
        <f t="shared" ref="W4" si="7">V4*$E4</f>
        <v>3024</v>
      </c>
      <c r="X4" s="171">
        <v>3240</v>
      </c>
      <c r="Y4" s="97">
        <f t="shared" ref="Y4" si="8">X4*$E4</f>
        <v>2268</v>
      </c>
      <c r="Z4" s="88">
        <v>3240</v>
      </c>
      <c r="AA4" s="97">
        <f t="shared" ref="AA4" si="9">Z4*$E4</f>
        <v>2268</v>
      </c>
      <c r="AB4" s="94">
        <v>1344</v>
      </c>
      <c r="AC4" s="97">
        <f t="shared" ref="AC4" si="10">AB4*$E4</f>
        <v>940.8</v>
      </c>
      <c r="AD4" s="94">
        <v>2760</v>
      </c>
      <c r="AE4" s="97">
        <f t="shared" ref="AE4" si="11">AD4*$E4</f>
        <v>1931.9999999999998</v>
      </c>
      <c r="AF4" s="101">
        <f t="shared" ref="AF4" si="12">SUM(H4,J4,L4,N4,P4,R4,T4,V4,X4,Z4,AB4,AD4)</f>
        <v>47496</v>
      </c>
      <c r="AG4" s="100">
        <f t="shared" ref="AG4" si="13">SUM(I4,K4,M4,O4,Q4,S4,U4,W4,Y4,AA4,AC4,AE4)</f>
        <v>33247.199999999997</v>
      </c>
      <c r="AH4" s="96">
        <v>2215</v>
      </c>
      <c r="AI4" s="97">
        <f t="shared" ref="AI4:AK4" si="14">AH4*$E4</f>
        <v>1550.5</v>
      </c>
      <c r="AJ4" s="98">
        <v>1714</v>
      </c>
      <c r="AK4" s="97">
        <f t="shared" si="14"/>
        <v>1199.8</v>
      </c>
      <c r="AL4" s="99">
        <v>3036</v>
      </c>
      <c r="AM4" s="100">
        <f>AL4*$E4</f>
        <v>2125.1999999999998</v>
      </c>
      <c r="AN4" s="99">
        <v>2147</v>
      </c>
      <c r="AO4" s="100">
        <f>AN4*$E4</f>
        <v>1502.8999999999999</v>
      </c>
      <c r="AP4" s="99">
        <v>1452</v>
      </c>
      <c r="AQ4" s="100">
        <f>AP4*$E4</f>
        <v>1016.4</v>
      </c>
      <c r="AR4" s="99">
        <v>2022</v>
      </c>
      <c r="AS4" s="100">
        <f>AR4*$E4</f>
        <v>1415.3999999999999</v>
      </c>
      <c r="AT4" s="99">
        <v>1668</v>
      </c>
      <c r="AU4" s="100">
        <f>AT4*$E4</f>
        <v>1167.5999999999999</v>
      </c>
      <c r="AV4" s="99">
        <v>2112</v>
      </c>
      <c r="AW4" s="100">
        <f>AV4*$E4</f>
        <v>1478.3999999999999</v>
      </c>
      <c r="AX4" s="99">
        <v>1032</v>
      </c>
      <c r="AY4" s="100">
        <f>AX4*$E4</f>
        <v>722.4</v>
      </c>
      <c r="AZ4" s="99">
        <v>2208</v>
      </c>
      <c r="BA4" s="100">
        <f>AZ4*$E4</f>
        <v>1545.6</v>
      </c>
      <c r="BB4" s="99">
        <v>1956</v>
      </c>
      <c r="BC4" s="100">
        <f>BB4*$E4</f>
        <v>1369.1999999999998</v>
      </c>
      <c r="BD4" s="99">
        <v>720</v>
      </c>
      <c r="BE4" s="100">
        <f>BD4*$E4</f>
        <v>503.99999999999994</v>
      </c>
      <c r="BF4" s="101">
        <f t="shared" ref="BF4:BG20" si="15">SUM(AH4,AJ4,AL4,AN4,AP4,AR4,AT4,AV4,AX4,AZ4,BB4,BD4)</f>
        <v>22282</v>
      </c>
      <c r="BG4" s="100">
        <f t="shared" si="15"/>
        <v>15597.399999999998</v>
      </c>
      <c r="BH4" s="96">
        <v>1140</v>
      </c>
      <c r="BI4" s="97">
        <f t="shared" ref="BI4" si="16">BH4*$E4</f>
        <v>798</v>
      </c>
      <c r="BJ4" s="98">
        <v>1260</v>
      </c>
      <c r="BK4" s="97">
        <f>BJ4*$E4</f>
        <v>882</v>
      </c>
      <c r="BL4" s="99"/>
      <c r="BM4" s="100">
        <f>BL4*$E4</f>
        <v>0</v>
      </c>
      <c r="BN4" s="99"/>
      <c r="BO4" s="100">
        <f>BN4*$E4</f>
        <v>0</v>
      </c>
      <c r="BP4" s="99"/>
      <c r="BQ4" s="100">
        <f>BP4*$E4</f>
        <v>0</v>
      </c>
      <c r="BR4" s="99"/>
      <c r="BS4" s="100">
        <f>BR4*$E4</f>
        <v>0</v>
      </c>
      <c r="BT4" s="99"/>
      <c r="BU4" s="100">
        <f>BT4*$E4</f>
        <v>0</v>
      </c>
      <c r="BV4" s="99"/>
      <c r="BW4" s="100">
        <f>BV4*$E4</f>
        <v>0</v>
      </c>
      <c r="BX4" s="99"/>
      <c r="BY4" s="100">
        <f>BX4*$E4</f>
        <v>0</v>
      </c>
      <c r="BZ4" s="99"/>
      <c r="CA4" s="100">
        <f>BZ4*$E4</f>
        <v>0</v>
      </c>
      <c r="CB4" s="99"/>
      <c r="CC4" s="100">
        <f>CB4*$E4</f>
        <v>0</v>
      </c>
      <c r="CD4" s="99"/>
      <c r="CE4" s="100">
        <f>CD4*$E4</f>
        <v>0</v>
      </c>
      <c r="CF4" s="101">
        <f>SUM(BH4,BJ4,BL4,BN4,BP4,BR4,BT4,BV4,BX4,BZ4,CB4,CD4)</f>
        <v>2400</v>
      </c>
      <c r="CG4" s="100">
        <f t="shared" ref="CG4" si="17">SUM(BI4,BK4,BM4,BO4,BQ4,BS4,BU4,BW4,BY4,CA4,CC4,CE4)</f>
        <v>1680</v>
      </c>
    </row>
    <row r="5" spans="1:85" s="102" customFormat="1" ht="19.899999999999999" customHeight="1" x14ac:dyDescent="0.5">
      <c r="A5" s="94"/>
      <c r="B5" s="95"/>
      <c r="C5" s="95"/>
      <c r="D5" s="94"/>
      <c r="E5" s="94"/>
      <c r="F5" s="94"/>
      <c r="G5" s="94"/>
      <c r="H5" s="94"/>
      <c r="I5" s="100"/>
      <c r="J5" s="94"/>
      <c r="K5" s="100"/>
      <c r="L5" s="94"/>
      <c r="M5" s="100"/>
      <c r="N5" s="94"/>
      <c r="O5" s="100"/>
      <c r="P5" s="94"/>
      <c r="Q5" s="100"/>
      <c r="R5" s="94"/>
      <c r="S5" s="100"/>
      <c r="T5" s="94"/>
      <c r="U5" s="100"/>
      <c r="V5" s="94"/>
      <c r="W5" s="100"/>
      <c r="X5" s="145"/>
      <c r="Y5" s="100"/>
      <c r="Z5" s="94"/>
      <c r="AA5" s="100"/>
      <c r="AB5" s="94"/>
      <c r="AC5" s="100"/>
      <c r="AD5" s="94"/>
      <c r="AE5" s="100"/>
      <c r="AF5" s="101"/>
      <c r="AG5" s="100"/>
      <c r="AH5" s="99"/>
      <c r="AI5" s="100"/>
      <c r="AJ5" s="99"/>
      <c r="AK5" s="100"/>
      <c r="AL5" s="99"/>
      <c r="AM5" s="100"/>
      <c r="AN5" s="99"/>
      <c r="AO5" s="100"/>
      <c r="AP5" s="99"/>
      <c r="AQ5" s="100"/>
      <c r="AR5" s="99"/>
      <c r="AS5" s="100"/>
      <c r="AT5" s="99"/>
      <c r="AU5" s="100"/>
      <c r="AV5" s="99"/>
      <c r="AW5" s="100"/>
      <c r="AX5" s="99"/>
      <c r="AY5" s="100"/>
      <c r="AZ5" s="99"/>
      <c r="BA5" s="100"/>
      <c r="BB5" s="99"/>
      <c r="BC5" s="100"/>
      <c r="BD5" s="99"/>
      <c r="BE5" s="100"/>
      <c r="BF5" s="101"/>
      <c r="BG5" s="100"/>
      <c r="BH5" s="99"/>
      <c r="BI5" s="100"/>
      <c r="BJ5" s="99"/>
      <c r="BK5" s="100"/>
      <c r="BL5" s="99"/>
      <c r="BM5" s="100"/>
      <c r="BN5" s="99"/>
      <c r="BO5" s="100"/>
      <c r="BP5" s="99"/>
      <c r="BQ5" s="100"/>
      <c r="BR5" s="99"/>
      <c r="BS5" s="100"/>
      <c r="BT5" s="99"/>
      <c r="BU5" s="100"/>
      <c r="BV5" s="99"/>
      <c r="BW5" s="100"/>
      <c r="BX5" s="99"/>
      <c r="BY5" s="100"/>
      <c r="BZ5" s="99"/>
      <c r="CA5" s="100"/>
      <c r="CB5" s="99"/>
      <c r="CC5" s="100"/>
      <c r="CD5" s="99"/>
      <c r="CE5" s="100"/>
      <c r="CF5" s="101"/>
      <c r="CG5" s="100"/>
    </row>
    <row r="6" spans="1:85" s="102" customFormat="1" ht="19.899999999999999" customHeight="1" x14ac:dyDescent="0.25">
      <c r="A6" s="94">
        <v>2</v>
      </c>
      <c r="B6" s="95" t="s">
        <v>76</v>
      </c>
      <c r="C6" s="95" t="s">
        <v>77</v>
      </c>
      <c r="D6" s="94">
        <f t="shared" ref="D6:D14" si="18">RANK(BF6,$BF$4:$BF$147)</f>
        <v>1</v>
      </c>
      <c r="E6" s="94">
        <v>1</v>
      </c>
      <c r="F6" s="94" t="s">
        <v>75</v>
      </c>
      <c r="G6" s="94">
        <v>1650</v>
      </c>
      <c r="H6" s="94"/>
      <c r="I6" s="97">
        <f t="shared" ref="I6:I13" si="19">H6*$E6</f>
        <v>0</v>
      </c>
      <c r="J6" s="94"/>
      <c r="K6" s="97">
        <f t="shared" ref="K6:K13" si="20">J6*$E6</f>
        <v>0</v>
      </c>
      <c r="L6" s="94"/>
      <c r="M6" s="97">
        <f t="shared" ref="M6:M13" si="21">L6*$E6</f>
        <v>0</v>
      </c>
      <c r="N6" s="94"/>
      <c r="O6" s="97">
        <f t="shared" ref="O6:O13" si="22">N6*$E6</f>
        <v>0</v>
      </c>
      <c r="P6" s="94"/>
      <c r="Q6" s="97">
        <f t="shared" ref="Q6:Q13" si="23">P6*$E6</f>
        <v>0</v>
      </c>
      <c r="R6" s="94"/>
      <c r="S6" s="97">
        <f t="shared" ref="S6:S13" si="24">R6*$E6</f>
        <v>0</v>
      </c>
      <c r="T6" s="94"/>
      <c r="U6" s="97">
        <f t="shared" ref="U6:U13" si="25">T6*$E6</f>
        <v>0</v>
      </c>
      <c r="V6" s="94"/>
      <c r="W6" s="97">
        <f t="shared" ref="W6:W13" si="26">V6*$E6</f>
        <v>0</v>
      </c>
      <c r="X6" s="171"/>
      <c r="Y6" s="97">
        <f t="shared" ref="Y6:Y13" si="27">X6*$E6</f>
        <v>0</v>
      </c>
      <c r="Z6" s="94"/>
      <c r="AA6" s="97">
        <f t="shared" ref="AA6:AA13" si="28">Z6*$E6</f>
        <v>0</v>
      </c>
      <c r="AB6" s="94"/>
      <c r="AC6" s="97">
        <f t="shared" ref="AC6:AC13" si="29">AB6*$E6</f>
        <v>0</v>
      </c>
      <c r="AD6" s="94"/>
      <c r="AE6" s="97">
        <f t="shared" ref="AE6:AE13" si="30">AD6*$E6</f>
        <v>0</v>
      </c>
      <c r="AF6" s="101">
        <f t="shared" ref="AF6:AF11" si="31">SUM(H6,J6,L6,N6,P6,R6,T6,V6,X6,Z6,AB6,AD6)</f>
        <v>0</v>
      </c>
      <c r="AG6" s="100">
        <f t="shared" ref="AG6:AG11" si="32">SUM(I6,K6,M6,O6,Q6,S6,U6,W6,Y6,AA6,AC6,AE6)</f>
        <v>0</v>
      </c>
      <c r="AH6" s="96">
        <v>2040</v>
      </c>
      <c r="AI6" s="97">
        <f t="shared" ref="AI6:AK13" si="33">AH6*$E6</f>
        <v>2040</v>
      </c>
      <c r="AJ6" s="98">
        <v>7200</v>
      </c>
      <c r="AK6" s="97">
        <f t="shared" si="33"/>
        <v>7200</v>
      </c>
      <c r="AL6" s="99"/>
      <c r="AM6" s="100">
        <f t="shared" ref="AK6:AM72" si="34">AL6*$E6</f>
        <v>0</v>
      </c>
      <c r="AN6" s="99"/>
      <c r="AO6" s="100">
        <f t="shared" ref="AO6:AO72" si="35">AN6*$E6</f>
        <v>0</v>
      </c>
      <c r="AP6" s="99"/>
      <c r="AQ6" s="100">
        <f t="shared" ref="AQ6:AQ72" si="36">AP6*$E6</f>
        <v>0</v>
      </c>
      <c r="AR6" s="99"/>
      <c r="AS6" s="100">
        <f t="shared" ref="AS6:AS72" si="37">AR6*$E6</f>
        <v>0</v>
      </c>
      <c r="AT6" s="99">
        <v>52615</v>
      </c>
      <c r="AU6" s="100">
        <f t="shared" ref="AU6:AU72" si="38">AT6*$E6</f>
        <v>52615</v>
      </c>
      <c r="AV6" s="99">
        <v>72622</v>
      </c>
      <c r="AW6" s="100">
        <f t="shared" ref="AW6:AW72" si="39">AV6*$E6</f>
        <v>72622</v>
      </c>
      <c r="AX6" s="99">
        <v>57096</v>
      </c>
      <c r="AY6" s="100">
        <f t="shared" ref="AY6:AY72" si="40">AX6*$E6</f>
        <v>57096</v>
      </c>
      <c r="AZ6" s="99">
        <v>71472</v>
      </c>
      <c r="BA6" s="100">
        <f t="shared" ref="BA6:BA72" si="41">AZ6*$E6</f>
        <v>71472</v>
      </c>
      <c r="BB6" s="99">
        <v>54508</v>
      </c>
      <c r="BC6" s="100">
        <f t="shared" ref="BC6:BC72" si="42">BB6*$E6</f>
        <v>54508</v>
      </c>
      <c r="BD6" s="99">
        <v>69550</v>
      </c>
      <c r="BE6" s="100">
        <f t="shared" ref="BE6:BE72" si="43">BD6*$E6</f>
        <v>69550</v>
      </c>
      <c r="BF6" s="101">
        <f t="shared" si="15"/>
        <v>387103</v>
      </c>
      <c r="BG6" s="100">
        <f t="shared" si="15"/>
        <v>387103</v>
      </c>
      <c r="BH6" s="96">
        <v>59820</v>
      </c>
      <c r="BI6" s="97">
        <f t="shared" ref="BI6:BK13" si="44">BH6*$E6</f>
        <v>59820</v>
      </c>
      <c r="BJ6" s="98">
        <v>63648</v>
      </c>
      <c r="BK6" s="97">
        <f t="shared" si="44"/>
        <v>63648</v>
      </c>
      <c r="BL6" s="99"/>
      <c r="BM6" s="100">
        <f t="shared" ref="BM6:BM11" si="45">BL6*$E6</f>
        <v>0</v>
      </c>
      <c r="BN6" s="99"/>
      <c r="BO6" s="100">
        <f t="shared" ref="BO6:BO11" si="46">BN6*$E6</f>
        <v>0</v>
      </c>
      <c r="BP6" s="99"/>
      <c r="BQ6" s="100">
        <f t="shared" ref="BQ6:BQ11" si="47">BP6*$E6</f>
        <v>0</v>
      </c>
      <c r="BR6" s="99"/>
      <c r="BS6" s="100">
        <f t="shared" ref="BS6:BS11" si="48">BR6*$E6</f>
        <v>0</v>
      </c>
      <c r="BT6" s="99"/>
      <c r="BU6" s="100">
        <f t="shared" ref="BU6:BU11" si="49">BT6*$E6</f>
        <v>0</v>
      </c>
      <c r="BV6" s="99"/>
      <c r="BW6" s="100">
        <f t="shared" ref="BW6:BW11" si="50">BV6*$E6</f>
        <v>0</v>
      </c>
      <c r="BX6" s="99"/>
      <c r="BY6" s="100">
        <f t="shared" ref="BY6:BY11" si="51">BX6*$E6</f>
        <v>0</v>
      </c>
      <c r="BZ6" s="99"/>
      <c r="CA6" s="100">
        <f t="shared" ref="CA6:CA11" si="52">BZ6*$E6</f>
        <v>0</v>
      </c>
      <c r="CB6" s="99"/>
      <c r="CC6" s="100">
        <f t="shared" ref="CC6:CC11" si="53">CB6*$E6</f>
        <v>0</v>
      </c>
      <c r="CD6" s="99"/>
      <c r="CE6" s="100">
        <f t="shared" ref="CE6:CE11" si="54">CD6*$E6</f>
        <v>0</v>
      </c>
      <c r="CF6" s="101">
        <f t="shared" ref="CF6:CG11" si="55">SUM(BH6,BJ6,BL6,BN6,BP6,BR6,BT6,BV6,BX6,BZ6,CB6,CD6)</f>
        <v>123468</v>
      </c>
      <c r="CG6" s="100">
        <f t="shared" si="55"/>
        <v>123468</v>
      </c>
    </row>
    <row r="7" spans="1:85" s="102" customFormat="1" ht="19.899999999999999" customHeight="1" x14ac:dyDescent="0.25">
      <c r="A7" s="94">
        <v>3</v>
      </c>
      <c r="B7" s="95" t="s">
        <v>78</v>
      </c>
      <c r="C7" s="95" t="s">
        <v>77</v>
      </c>
      <c r="D7" s="94">
        <f t="shared" si="18"/>
        <v>2</v>
      </c>
      <c r="E7" s="94">
        <v>1</v>
      </c>
      <c r="F7" s="94" t="s">
        <v>75</v>
      </c>
      <c r="G7" s="94">
        <v>1650</v>
      </c>
      <c r="H7" s="94">
        <v>66852</v>
      </c>
      <c r="I7" s="97">
        <f t="shared" si="19"/>
        <v>66852</v>
      </c>
      <c r="J7" s="94">
        <v>62580</v>
      </c>
      <c r="K7" s="97">
        <f t="shared" si="20"/>
        <v>62580</v>
      </c>
      <c r="L7" s="94">
        <v>65340</v>
      </c>
      <c r="M7" s="97">
        <f t="shared" si="21"/>
        <v>65340</v>
      </c>
      <c r="N7" s="94">
        <v>64404</v>
      </c>
      <c r="O7" s="97">
        <f t="shared" si="22"/>
        <v>64404</v>
      </c>
      <c r="P7" s="94">
        <v>60696</v>
      </c>
      <c r="Q7" s="97">
        <f t="shared" si="23"/>
        <v>60696</v>
      </c>
      <c r="R7" s="94">
        <v>81960</v>
      </c>
      <c r="S7" s="97">
        <f t="shared" si="24"/>
        <v>81960</v>
      </c>
      <c r="T7" s="94">
        <v>60624</v>
      </c>
      <c r="U7" s="97">
        <f t="shared" si="25"/>
        <v>60624</v>
      </c>
      <c r="V7" s="94">
        <v>68712</v>
      </c>
      <c r="W7" s="97">
        <f t="shared" si="26"/>
        <v>68712</v>
      </c>
      <c r="X7" s="171">
        <v>77304</v>
      </c>
      <c r="Y7" s="97">
        <f t="shared" si="27"/>
        <v>77304</v>
      </c>
      <c r="Z7" s="94">
        <f>77004+300</f>
        <v>77304</v>
      </c>
      <c r="AA7" s="97">
        <f t="shared" si="28"/>
        <v>77304</v>
      </c>
      <c r="AB7" s="94">
        <v>62890</v>
      </c>
      <c r="AC7" s="97">
        <f t="shared" si="29"/>
        <v>62890</v>
      </c>
      <c r="AD7" s="94">
        <v>61908</v>
      </c>
      <c r="AE7" s="97">
        <f t="shared" si="30"/>
        <v>61908</v>
      </c>
      <c r="AF7" s="101">
        <f t="shared" si="31"/>
        <v>810574</v>
      </c>
      <c r="AG7" s="100">
        <f t="shared" si="32"/>
        <v>810574</v>
      </c>
      <c r="AH7" s="96">
        <v>55200</v>
      </c>
      <c r="AI7" s="97">
        <f t="shared" si="33"/>
        <v>55200</v>
      </c>
      <c r="AJ7" s="98">
        <v>56244</v>
      </c>
      <c r="AK7" s="97">
        <f t="shared" si="33"/>
        <v>56244</v>
      </c>
      <c r="AL7" s="99">
        <v>90775</v>
      </c>
      <c r="AM7" s="100">
        <f t="shared" si="34"/>
        <v>90775</v>
      </c>
      <c r="AN7" s="99">
        <v>48803</v>
      </c>
      <c r="AO7" s="100">
        <f t="shared" si="35"/>
        <v>48803</v>
      </c>
      <c r="AP7" s="99">
        <v>65688</v>
      </c>
      <c r="AQ7" s="100">
        <f t="shared" si="36"/>
        <v>65688</v>
      </c>
      <c r="AR7" s="99">
        <v>58944</v>
      </c>
      <c r="AS7" s="100">
        <f t="shared" si="37"/>
        <v>58944</v>
      </c>
      <c r="AT7" s="99">
        <v>11314</v>
      </c>
      <c r="AU7" s="100">
        <f t="shared" si="38"/>
        <v>11314</v>
      </c>
      <c r="AV7" s="99"/>
      <c r="AW7" s="100">
        <f t="shared" si="39"/>
        <v>0</v>
      </c>
      <c r="AX7" s="99"/>
      <c r="AY7" s="100">
        <f t="shared" si="40"/>
        <v>0</v>
      </c>
      <c r="AZ7" s="99"/>
      <c r="BA7" s="100">
        <f t="shared" si="41"/>
        <v>0</v>
      </c>
      <c r="BB7" s="99"/>
      <c r="BC7" s="100">
        <f t="shared" si="42"/>
        <v>0</v>
      </c>
      <c r="BD7" s="99"/>
      <c r="BE7" s="100">
        <f t="shared" si="43"/>
        <v>0</v>
      </c>
      <c r="BF7" s="101">
        <f t="shared" si="15"/>
        <v>386968</v>
      </c>
      <c r="BG7" s="100">
        <f t="shared" si="15"/>
        <v>386968</v>
      </c>
      <c r="BH7" s="99"/>
      <c r="BI7" s="97">
        <f t="shared" si="44"/>
        <v>0</v>
      </c>
      <c r="BJ7" s="99"/>
      <c r="BK7" s="100">
        <v>0</v>
      </c>
      <c r="BL7" s="99"/>
      <c r="BM7" s="100">
        <f t="shared" si="45"/>
        <v>0</v>
      </c>
      <c r="BN7" s="99"/>
      <c r="BO7" s="100">
        <f t="shared" si="46"/>
        <v>0</v>
      </c>
      <c r="BP7" s="99"/>
      <c r="BQ7" s="100">
        <f t="shared" si="47"/>
        <v>0</v>
      </c>
      <c r="BR7" s="99"/>
      <c r="BS7" s="100">
        <f t="shared" si="48"/>
        <v>0</v>
      </c>
      <c r="BT7" s="99"/>
      <c r="BU7" s="100">
        <f t="shared" si="49"/>
        <v>0</v>
      </c>
      <c r="BV7" s="99"/>
      <c r="BW7" s="100">
        <f t="shared" si="50"/>
        <v>0</v>
      </c>
      <c r="BX7" s="99"/>
      <c r="BY7" s="100">
        <f t="shared" si="51"/>
        <v>0</v>
      </c>
      <c r="BZ7" s="99"/>
      <c r="CA7" s="100">
        <f t="shared" si="52"/>
        <v>0</v>
      </c>
      <c r="CB7" s="99"/>
      <c r="CC7" s="100">
        <f t="shared" si="53"/>
        <v>0</v>
      </c>
      <c r="CD7" s="99"/>
      <c r="CE7" s="100">
        <f t="shared" si="54"/>
        <v>0</v>
      </c>
      <c r="CF7" s="101">
        <f t="shared" si="55"/>
        <v>0</v>
      </c>
      <c r="CG7" s="100">
        <f t="shared" si="55"/>
        <v>0</v>
      </c>
    </row>
    <row r="8" spans="1:85" s="102" customFormat="1" ht="19.899999999999999" customHeight="1" x14ac:dyDescent="0.25">
      <c r="A8" s="94">
        <v>4</v>
      </c>
      <c r="B8" s="95" t="s">
        <v>79</v>
      </c>
      <c r="C8" s="95" t="s">
        <v>77</v>
      </c>
      <c r="D8" s="94">
        <f t="shared" si="18"/>
        <v>9</v>
      </c>
      <c r="E8" s="94">
        <v>0.6</v>
      </c>
      <c r="F8" s="94" t="s">
        <v>75</v>
      </c>
      <c r="G8" s="94">
        <v>1130</v>
      </c>
      <c r="H8" s="94">
        <v>840</v>
      </c>
      <c r="I8" s="97">
        <f t="shared" si="19"/>
        <v>504</v>
      </c>
      <c r="J8" s="94">
        <v>1092</v>
      </c>
      <c r="K8" s="97">
        <f t="shared" si="20"/>
        <v>655.19999999999993</v>
      </c>
      <c r="L8" s="94">
        <v>1260</v>
      </c>
      <c r="M8" s="97">
        <f t="shared" si="21"/>
        <v>756</v>
      </c>
      <c r="N8" s="94">
        <v>1380</v>
      </c>
      <c r="O8" s="97">
        <f t="shared" si="22"/>
        <v>828</v>
      </c>
      <c r="P8" s="94">
        <v>1488</v>
      </c>
      <c r="Q8" s="97">
        <f t="shared" si="23"/>
        <v>892.8</v>
      </c>
      <c r="R8" s="94">
        <v>1716</v>
      </c>
      <c r="S8" s="97">
        <f t="shared" si="24"/>
        <v>1029.5999999999999</v>
      </c>
      <c r="T8" s="94">
        <v>1320</v>
      </c>
      <c r="U8" s="97">
        <f t="shared" si="25"/>
        <v>792</v>
      </c>
      <c r="V8" s="94">
        <v>960</v>
      </c>
      <c r="W8" s="97">
        <f t="shared" si="26"/>
        <v>576</v>
      </c>
      <c r="X8" s="171">
        <v>660</v>
      </c>
      <c r="Y8" s="97">
        <f t="shared" si="27"/>
        <v>396</v>
      </c>
      <c r="Z8" s="94">
        <f>660</f>
        <v>660</v>
      </c>
      <c r="AA8" s="97">
        <f t="shared" si="28"/>
        <v>396</v>
      </c>
      <c r="AB8" s="94">
        <f>996</f>
        <v>996</v>
      </c>
      <c r="AC8" s="97">
        <f t="shared" si="29"/>
        <v>597.6</v>
      </c>
      <c r="AD8" s="94">
        <v>1140</v>
      </c>
      <c r="AE8" s="97">
        <f t="shared" si="30"/>
        <v>684</v>
      </c>
      <c r="AF8" s="101">
        <f t="shared" si="31"/>
        <v>13512</v>
      </c>
      <c r="AG8" s="100">
        <f t="shared" si="32"/>
        <v>8107.2000000000007</v>
      </c>
      <c r="AH8" s="96">
        <v>684</v>
      </c>
      <c r="AI8" s="97">
        <f t="shared" si="33"/>
        <v>410.4</v>
      </c>
      <c r="AJ8" s="98">
        <v>684</v>
      </c>
      <c r="AK8" s="97">
        <f t="shared" si="33"/>
        <v>410.4</v>
      </c>
      <c r="AL8" s="99">
        <v>694</v>
      </c>
      <c r="AM8" s="100">
        <f t="shared" si="34"/>
        <v>416.4</v>
      </c>
      <c r="AN8" s="99">
        <v>480</v>
      </c>
      <c r="AO8" s="100">
        <f t="shared" si="35"/>
        <v>288</v>
      </c>
      <c r="AP8" s="99">
        <v>672</v>
      </c>
      <c r="AQ8" s="100">
        <f t="shared" si="36"/>
        <v>403.2</v>
      </c>
      <c r="AR8" s="99">
        <v>1188</v>
      </c>
      <c r="AS8" s="100">
        <f t="shared" si="37"/>
        <v>712.8</v>
      </c>
      <c r="AT8" s="99">
        <v>1188</v>
      </c>
      <c r="AU8" s="100">
        <f t="shared" si="38"/>
        <v>712.8</v>
      </c>
      <c r="AV8" s="99">
        <v>864</v>
      </c>
      <c r="AW8" s="100">
        <f t="shared" si="39"/>
        <v>518.4</v>
      </c>
      <c r="AX8" s="99">
        <v>612</v>
      </c>
      <c r="AY8" s="100">
        <f t="shared" si="40"/>
        <v>367.2</v>
      </c>
      <c r="AZ8" s="99">
        <v>1368</v>
      </c>
      <c r="BA8" s="100">
        <f t="shared" si="41"/>
        <v>820.8</v>
      </c>
      <c r="BB8" s="99">
        <v>684</v>
      </c>
      <c r="BC8" s="100">
        <f t="shared" si="42"/>
        <v>410.4</v>
      </c>
      <c r="BD8" s="99">
        <v>936</v>
      </c>
      <c r="BE8" s="100">
        <f t="shared" si="43"/>
        <v>561.6</v>
      </c>
      <c r="BF8" s="101">
        <f t="shared" si="15"/>
        <v>10054</v>
      </c>
      <c r="BG8" s="100">
        <f t="shared" si="15"/>
        <v>6032.4000000000005</v>
      </c>
      <c r="BH8" s="96">
        <v>948</v>
      </c>
      <c r="BI8" s="97">
        <f t="shared" si="44"/>
        <v>568.79999999999995</v>
      </c>
      <c r="BJ8" s="98">
        <v>1296</v>
      </c>
      <c r="BK8" s="97">
        <f t="shared" si="44"/>
        <v>777.6</v>
      </c>
      <c r="BL8" s="99"/>
      <c r="BM8" s="100">
        <f t="shared" si="45"/>
        <v>0</v>
      </c>
      <c r="BN8" s="99"/>
      <c r="BO8" s="100">
        <f t="shared" si="46"/>
        <v>0</v>
      </c>
      <c r="BP8" s="99"/>
      <c r="BQ8" s="100">
        <f t="shared" si="47"/>
        <v>0</v>
      </c>
      <c r="BR8" s="99"/>
      <c r="BS8" s="100">
        <f t="shared" si="48"/>
        <v>0</v>
      </c>
      <c r="BT8" s="99"/>
      <c r="BU8" s="100">
        <f t="shared" si="49"/>
        <v>0</v>
      </c>
      <c r="BV8" s="99"/>
      <c r="BW8" s="100">
        <f t="shared" si="50"/>
        <v>0</v>
      </c>
      <c r="BX8" s="99"/>
      <c r="BY8" s="100">
        <f t="shared" si="51"/>
        <v>0</v>
      </c>
      <c r="BZ8" s="99"/>
      <c r="CA8" s="100">
        <f t="shared" si="52"/>
        <v>0</v>
      </c>
      <c r="CB8" s="99"/>
      <c r="CC8" s="100">
        <f t="shared" si="53"/>
        <v>0</v>
      </c>
      <c r="CD8" s="99"/>
      <c r="CE8" s="100">
        <f t="shared" si="54"/>
        <v>0</v>
      </c>
      <c r="CF8" s="101">
        <f t="shared" si="55"/>
        <v>2244</v>
      </c>
      <c r="CG8" s="100">
        <f t="shared" si="55"/>
        <v>1346.4</v>
      </c>
    </row>
    <row r="9" spans="1:85" s="102" customFormat="1" ht="19.899999999999999" customHeight="1" x14ac:dyDescent="0.25">
      <c r="A9" s="94">
        <v>5</v>
      </c>
      <c r="B9" s="95" t="s">
        <v>80</v>
      </c>
      <c r="C9" s="95" t="s">
        <v>77</v>
      </c>
      <c r="D9" s="94">
        <f t="shared" si="18"/>
        <v>5</v>
      </c>
      <c r="E9" s="94">
        <v>0.35</v>
      </c>
      <c r="F9" s="94" t="s">
        <v>81</v>
      </c>
      <c r="G9" s="94">
        <v>760</v>
      </c>
      <c r="H9" s="94">
        <v>18320</v>
      </c>
      <c r="I9" s="97">
        <f t="shared" si="19"/>
        <v>6412</v>
      </c>
      <c r="J9" s="94">
        <v>18480</v>
      </c>
      <c r="K9" s="97">
        <f t="shared" si="20"/>
        <v>6468</v>
      </c>
      <c r="L9" s="94">
        <v>17760</v>
      </c>
      <c r="M9" s="97">
        <f t="shared" si="21"/>
        <v>6216</v>
      </c>
      <c r="N9" s="94">
        <v>18280</v>
      </c>
      <c r="O9" s="97">
        <f t="shared" si="22"/>
        <v>6398</v>
      </c>
      <c r="P9" s="94">
        <v>17800</v>
      </c>
      <c r="Q9" s="97">
        <f t="shared" si="23"/>
        <v>6230</v>
      </c>
      <c r="R9" s="94">
        <v>25200</v>
      </c>
      <c r="S9" s="97">
        <f t="shared" si="24"/>
        <v>8820</v>
      </c>
      <c r="T9" s="94">
        <v>21360</v>
      </c>
      <c r="U9" s="97">
        <f t="shared" si="25"/>
        <v>7475.9999999999991</v>
      </c>
      <c r="V9" s="94">
        <v>22920</v>
      </c>
      <c r="W9" s="97">
        <f t="shared" si="26"/>
        <v>8021.9999999999991</v>
      </c>
      <c r="X9" s="171">
        <v>26365</v>
      </c>
      <c r="Y9" s="97">
        <f t="shared" si="27"/>
        <v>9227.75</v>
      </c>
      <c r="Z9" s="94">
        <f>26000+365</f>
        <v>26365</v>
      </c>
      <c r="AA9" s="97">
        <f t="shared" si="28"/>
        <v>9227.75</v>
      </c>
      <c r="AB9" s="94">
        <f>20400+917</f>
        <v>21317</v>
      </c>
      <c r="AC9" s="97">
        <f t="shared" si="29"/>
        <v>7460.95</v>
      </c>
      <c r="AD9" s="94">
        <v>17760</v>
      </c>
      <c r="AE9" s="97">
        <f t="shared" si="30"/>
        <v>6216</v>
      </c>
      <c r="AF9" s="101">
        <f t="shared" si="31"/>
        <v>251927</v>
      </c>
      <c r="AG9" s="100">
        <f t="shared" si="32"/>
        <v>88174.45</v>
      </c>
      <c r="AH9" s="96">
        <v>17480</v>
      </c>
      <c r="AI9" s="97">
        <f t="shared" si="33"/>
        <v>6118</v>
      </c>
      <c r="AJ9" s="98">
        <v>20240</v>
      </c>
      <c r="AK9" s="97">
        <f t="shared" si="33"/>
        <v>7084</v>
      </c>
      <c r="AL9" s="99">
        <v>28760</v>
      </c>
      <c r="AM9" s="100">
        <f t="shared" si="34"/>
        <v>10066</v>
      </c>
      <c r="AN9" s="99">
        <v>17560</v>
      </c>
      <c r="AO9" s="100">
        <f t="shared" si="35"/>
        <v>6146</v>
      </c>
      <c r="AP9" s="99">
        <v>20560</v>
      </c>
      <c r="AQ9" s="100">
        <f t="shared" si="36"/>
        <v>7195.9999999999991</v>
      </c>
      <c r="AR9" s="99">
        <v>19880</v>
      </c>
      <c r="AS9" s="100">
        <f t="shared" si="37"/>
        <v>6958</v>
      </c>
      <c r="AT9" s="99">
        <v>23255</v>
      </c>
      <c r="AU9" s="100">
        <f t="shared" si="38"/>
        <v>8139.2499999999991</v>
      </c>
      <c r="AV9" s="99">
        <v>24240</v>
      </c>
      <c r="AW9" s="100">
        <f t="shared" si="39"/>
        <v>8484</v>
      </c>
      <c r="AX9" s="99">
        <v>19160</v>
      </c>
      <c r="AY9" s="100">
        <f t="shared" si="40"/>
        <v>6706</v>
      </c>
      <c r="AZ9" s="99">
        <v>26280</v>
      </c>
      <c r="BA9" s="100">
        <f t="shared" si="41"/>
        <v>9198</v>
      </c>
      <c r="BB9" s="99">
        <v>20440</v>
      </c>
      <c r="BC9" s="100">
        <f t="shared" si="42"/>
        <v>7154</v>
      </c>
      <c r="BD9" s="99">
        <v>23720</v>
      </c>
      <c r="BE9" s="100">
        <f t="shared" si="43"/>
        <v>8302</v>
      </c>
      <c r="BF9" s="101">
        <f t="shared" si="15"/>
        <v>261575</v>
      </c>
      <c r="BG9" s="100">
        <f t="shared" si="15"/>
        <v>91551.25</v>
      </c>
      <c r="BH9" s="96">
        <v>23680</v>
      </c>
      <c r="BI9" s="97">
        <f t="shared" si="44"/>
        <v>8288</v>
      </c>
      <c r="BJ9" s="98">
        <v>24000</v>
      </c>
      <c r="BK9" s="97">
        <f t="shared" si="44"/>
        <v>8400</v>
      </c>
      <c r="BL9" s="99"/>
      <c r="BM9" s="100">
        <f t="shared" si="45"/>
        <v>0</v>
      </c>
      <c r="BN9" s="99"/>
      <c r="BO9" s="100">
        <f t="shared" si="46"/>
        <v>0</v>
      </c>
      <c r="BP9" s="99"/>
      <c r="BQ9" s="100">
        <f t="shared" si="47"/>
        <v>0</v>
      </c>
      <c r="BR9" s="99"/>
      <c r="BS9" s="100">
        <f t="shared" si="48"/>
        <v>0</v>
      </c>
      <c r="BT9" s="99"/>
      <c r="BU9" s="100">
        <f t="shared" si="49"/>
        <v>0</v>
      </c>
      <c r="BV9" s="99"/>
      <c r="BW9" s="100">
        <f t="shared" si="50"/>
        <v>0</v>
      </c>
      <c r="BX9" s="99"/>
      <c r="BY9" s="100">
        <f t="shared" si="51"/>
        <v>0</v>
      </c>
      <c r="BZ9" s="99"/>
      <c r="CA9" s="100">
        <f t="shared" si="52"/>
        <v>0</v>
      </c>
      <c r="CB9" s="99"/>
      <c r="CC9" s="100">
        <f t="shared" si="53"/>
        <v>0</v>
      </c>
      <c r="CD9" s="99"/>
      <c r="CE9" s="100">
        <f t="shared" si="54"/>
        <v>0</v>
      </c>
      <c r="CF9" s="101">
        <f t="shared" si="55"/>
        <v>47680</v>
      </c>
      <c r="CG9" s="100">
        <f t="shared" si="55"/>
        <v>16688</v>
      </c>
    </row>
    <row r="10" spans="1:85" s="102" customFormat="1" ht="19.899999999999999" customHeight="1" x14ac:dyDescent="0.5">
      <c r="A10" s="94">
        <v>6</v>
      </c>
      <c r="B10" s="95" t="s">
        <v>82</v>
      </c>
      <c r="C10" s="95" t="s">
        <v>74</v>
      </c>
      <c r="D10" s="94">
        <f t="shared" si="18"/>
        <v>17</v>
      </c>
      <c r="E10" s="94">
        <v>0.7</v>
      </c>
      <c r="F10" s="94" t="s">
        <v>83</v>
      </c>
      <c r="G10" s="94">
        <v>1850</v>
      </c>
      <c r="H10" s="94"/>
      <c r="I10" s="100">
        <f t="shared" si="19"/>
        <v>0</v>
      </c>
      <c r="J10" s="94"/>
      <c r="K10" s="100">
        <f t="shared" si="20"/>
        <v>0</v>
      </c>
      <c r="L10" s="94"/>
      <c r="M10" s="100">
        <f t="shared" si="21"/>
        <v>0</v>
      </c>
      <c r="N10" s="94"/>
      <c r="O10" s="100">
        <f t="shared" si="22"/>
        <v>0</v>
      </c>
      <c r="P10" s="94"/>
      <c r="Q10" s="100">
        <f t="shared" si="23"/>
        <v>0</v>
      </c>
      <c r="R10" s="94"/>
      <c r="S10" s="100">
        <f t="shared" si="24"/>
        <v>0</v>
      </c>
      <c r="T10" s="94"/>
      <c r="U10" s="100">
        <f t="shared" si="25"/>
        <v>0</v>
      </c>
      <c r="V10" s="94"/>
      <c r="W10" s="100">
        <f t="shared" si="26"/>
        <v>0</v>
      </c>
      <c r="X10" s="145"/>
      <c r="Y10" s="100">
        <f t="shared" si="27"/>
        <v>0</v>
      </c>
      <c r="Z10" s="94"/>
      <c r="AA10" s="100">
        <f t="shared" si="28"/>
        <v>0</v>
      </c>
      <c r="AB10" s="94"/>
      <c r="AC10" s="100">
        <f t="shared" si="29"/>
        <v>0</v>
      </c>
      <c r="AD10" s="94"/>
      <c r="AE10" s="100">
        <f t="shared" si="30"/>
        <v>0</v>
      </c>
      <c r="AF10" s="101">
        <f t="shared" si="31"/>
        <v>0</v>
      </c>
      <c r="AG10" s="100">
        <f t="shared" si="32"/>
        <v>0</v>
      </c>
      <c r="AH10" s="99"/>
      <c r="AI10" s="100">
        <f t="shared" si="33"/>
        <v>0</v>
      </c>
      <c r="AJ10" s="99"/>
      <c r="AK10" s="100">
        <f t="shared" si="34"/>
        <v>0</v>
      </c>
      <c r="AL10" s="99"/>
      <c r="AM10" s="100">
        <f t="shared" si="34"/>
        <v>0</v>
      </c>
      <c r="AN10" s="99"/>
      <c r="AO10" s="100">
        <f t="shared" si="35"/>
        <v>0</v>
      </c>
      <c r="AP10" s="99"/>
      <c r="AQ10" s="100">
        <f t="shared" si="36"/>
        <v>0</v>
      </c>
      <c r="AR10" s="99"/>
      <c r="AS10" s="100">
        <f t="shared" si="37"/>
        <v>0</v>
      </c>
      <c r="AT10" s="99"/>
      <c r="AU10" s="100">
        <f t="shared" si="38"/>
        <v>0</v>
      </c>
      <c r="AV10" s="99"/>
      <c r="AW10" s="100">
        <f t="shared" si="39"/>
        <v>0</v>
      </c>
      <c r="AX10" s="99"/>
      <c r="AY10" s="100">
        <f t="shared" si="40"/>
        <v>0</v>
      </c>
      <c r="AZ10" s="99"/>
      <c r="BA10" s="100">
        <f t="shared" si="41"/>
        <v>0</v>
      </c>
      <c r="BB10" s="99"/>
      <c r="BC10" s="100">
        <f t="shared" si="42"/>
        <v>0</v>
      </c>
      <c r="BD10" s="99"/>
      <c r="BE10" s="100">
        <f t="shared" si="43"/>
        <v>0</v>
      </c>
      <c r="BF10" s="101">
        <f t="shared" si="15"/>
        <v>0</v>
      </c>
      <c r="BG10" s="100">
        <f t="shared" si="15"/>
        <v>0</v>
      </c>
      <c r="BH10" s="99"/>
      <c r="BI10" s="100">
        <f t="shared" si="44"/>
        <v>0</v>
      </c>
      <c r="BJ10" s="99"/>
      <c r="BK10" s="100">
        <f t="shared" si="44"/>
        <v>0</v>
      </c>
      <c r="BL10" s="99"/>
      <c r="BM10" s="100">
        <f t="shared" si="45"/>
        <v>0</v>
      </c>
      <c r="BN10" s="99"/>
      <c r="BO10" s="100">
        <f t="shared" si="46"/>
        <v>0</v>
      </c>
      <c r="BP10" s="99"/>
      <c r="BQ10" s="100">
        <f t="shared" si="47"/>
        <v>0</v>
      </c>
      <c r="BR10" s="99"/>
      <c r="BS10" s="100">
        <f t="shared" si="48"/>
        <v>0</v>
      </c>
      <c r="BT10" s="99"/>
      <c r="BU10" s="100">
        <f t="shared" si="49"/>
        <v>0</v>
      </c>
      <c r="BV10" s="99"/>
      <c r="BW10" s="100">
        <f t="shared" si="50"/>
        <v>0</v>
      </c>
      <c r="BX10" s="99"/>
      <c r="BY10" s="100">
        <f t="shared" si="51"/>
        <v>0</v>
      </c>
      <c r="BZ10" s="99"/>
      <c r="CA10" s="100">
        <f t="shared" si="52"/>
        <v>0</v>
      </c>
      <c r="CB10" s="99"/>
      <c r="CC10" s="100">
        <f t="shared" si="53"/>
        <v>0</v>
      </c>
      <c r="CD10" s="99"/>
      <c r="CE10" s="100">
        <f t="shared" si="54"/>
        <v>0</v>
      </c>
      <c r="CF10" s="101">
        <f t="shared" si="55"/>
        <v>0</v>
      </c>
      <c r="CG10" s="100">
        <f t="shared" si="55"/>
        <v>0</v>
      </c>
    </row>
    <row r="11" spans="1:85" s="102" customFormat="1" ht="19.899999999999999" customHeight="1" x14ac:dyDescent="0.25">
      <c r="A11" s="94">
        <v>7</v>
      </c>
      <c r="B11" s="95" t="s">
        <v>84</v>
      </c>
      <c r="C11" s="95" t="s">
        <v>74</v>
      </c>
      <c r="D11" s="94">
        <f t="shared" si="18"/>
        <v>17</v>
      </c>
      <c r="E11" s="94">
        <v>0.64</v>
      </c>
      <c r="F11" s="94" t="s">
        <v>83</v>
      </c>
      <c r="G11" s="94">
        <v>1400</v>
      </c>
      <c r="H11" s="94"/>
      <c r="I11" s="97">
        <f t="shared" si="19"/>
        <v>0</v>
      </c>
      <c r="J11" s="94"/>
      <c r="K11" s="97">
        <f t="shared" si="20"/>
        <v>0</v>
      </c>
      <c r="L11" s="94"/>
      <c r="M11" s="97">
        <f t="shared" si="21"/>
        <v>0</v>
      </c>
      <c r="N11" s="94"/>
      <c r="O11" s="97">
        <f t="shared" si="22"/>
        <v>0</v>
      </c>
      <c r="P11" s="94"/>
      <c r="Q11" s="97">
        <f t="shared" si="23"/>
        <v>0</v>
      </c>
      <c r="R11" s="94"/>
      <c r="S11" s="97">
        <f t="shared" si="24"/>
        <v>0</v>
      </c>
      <c r="T11" s="94"/>
      <c r="U11" s="97">
        <f t="shared" si="25"/>
        <v>0</v>
      </c>
      <c r="V11" s="94"/>
      <c r="W11" s="97">
        <f t="shared" si="26"/>
        <v>0</v>
      </c>
      <c r="X11" s="171"/>
      <c r="Y11" s="97">
        <f t="shared" si="27"/>
        <v>0</v>
      </c>
      <c r="Z11" s="94"/>
      <c r="AA11" s="97">
        <f t="shared" si="28"/>
        <v>0</v>
      </c>
      <c r="AB11" s="94"/>
      <c r="AC11" s="97">
        <f t="shared" si="29"/>
        <v>0</v>
      </c>
      <c r="AD11" s="94"/>
      <c r="AE11" s="97">
        <f t="shared" si="30"/>
        <v>0</v>
      </c>
      <c r="AF11" s="101">
        <f t="shared" si="31"/>
        <v>0</v>
      </c>
      <c r="AG11" s="100">
        <f t="shared" si="32"/>
        <v>0</v>
      </c>
      <c r="AH11" s="96"/>
      <c r="AI11" s="97">
        <f t="shared" si="33"/>
        <v>0</v>
      </c>
      <c r="AJ11" s="98"/>
      <c r="AK11" s="97">
        <f t="shared" si="33"/>
        <v>0</v>
      </c>
      <c r="AL11" s="99"/>
      <c r="AM11" s="100">
        <f t="shared" si="34"/>
        <v>0</v>
      </c>
      <c r="AN11" s="99"/>
      <c r="AO11" s="100">
        <f t="shared" si="35"/>
        <v>0</v>
      </c>
      <c r="AP11" s="99"/>
      <c r="AQ11" s="100">
        <f t="shared" si="36"/>
        <v>0</v>
      </c>
      <c r="AR11" s="99"/>
      <c r="AS11" s="100">
        <f t="shared" si="37"/>
        <v>0</v>
      </c>
      <c r="AT11" s="99"/>
      <c r="AU11" s="100">
        <f t="shared" si="38"/>
        <v>0</v>
      </c>
      <c r="AV11" s="99"/>
      <c r="AW11" s="100">
        <f t="shared" si="39"/>
        <v>0</v>
      </c>
      <c r="AX11" s="99"/>
      <c r="AY11" s="100">
        <f t="shared" si="40"/>
        <v>0</v>
      </c>
      <c r="AZ11" s="99"/>
      <c r="BA11" s="100">
        <f t="shared" si="41"/>
        <v>0</v>
      </c>
      <c r="BB11" s="99"/>
      <c r="BC11" s="100">
        <f t="shared" si="42"/>
        <v>0</v>
      </c>
      <c r="BD11" s="99"/>
      <c r="BE11" s="100">
        <f t="shared" si="43"/>
        <v>0</v>
      </c>
      <c r="BF11" s="101">
        <f t="shared" si="15"/>
        <v>0</v>
      </c>
      <c r="BG11" s="100">
        <f t="shared" si="15"/>
        <v>0</v>
      </c>
      <c r="BH11" s="99"/>
      <c r="BI11" s="100">
        <f t="shared" si="44"/>
        <v>0</v>
      </c>
      <c r="BJ11" s="99"/>
      <c r="BK11" s="100">
        <f t="shared" si="44"/>
        <v>0</v>
      </c>
      <c r="BL11" s="99"/>
      <c r="BM11" s="100">
        <f t="shared" si="45"/>
        <v>0</v>
      </c>
      <c r="BN11" s="99"/>
      <c r="BO11" s="100">
        <f t="shared" si="46"/>
        <v>0</v>
      </c>
      <c r="BP11" s="99"/>
      <c r="BQ11" s="100">
        <f t="shared" si="47"/>
        <v>0</v>
      </c>
      <c r="BR11" s="99"/>
      <c r="BS11" s="100">
        <f t="shared" si="48"/>
        <v>0</v>
      </c>
      <c r="BT11" s="99"/>
      <c r="BU11" s="100">
        <f t="shared" si="49"/>
        <v>0</v>
      </c>
      <c r="BV11" s="99"/>
      <c r="BW11" s="100">
        <f t="shared" si="50"/>
        <v>0</v>
      </c>
      <c r="BX11" s="99"/>
      <c r="BY11" s="100">
        <f t="shared" si="51"/>
        <v>0</v>
      </c>
      <c r="BZ11" s="99"/>
      <c r="CA11" s="100">
        <f t="shared" si="52"/>
        <v>0</v>
      </c>
      <c r="CB11" s="99"/>
      <c r="CC11" s="100">
        <f t="shared" si="53"/>
        <v>0</v>
      </c>
      <c r="CD11" s="99"/>
      <c r="CE11" s="100">
        <f t="shared" si="54"/>
        <v>0</v>
      </c>
      <c r="CF11" s="101">
        <f t="shared" si="55"/>
        <v>0</v>
      </c>
      <c r="CG11" s="100">
        <f t="shared" si="55"/>
        <v>0</v>
      </c>
    </row>
    <row r="12" spans="1:85" s="102" customFormat="1" ht="19.899999999999999" customHeight="1" x14ac:dyDescent="0.25">
      <c r="A12" s="94">
        <v>8</v>
      </c>
      <c r="B12" s="95" t="s">
        <v>84</v>
      </c>
      <c r="C12" s="95" t="s">
        <v>74</v>
      </c>
      <c r="D12" s="94">
        <f t="shared" si="18"/>
        <v>4</v>
      </c>
      <c r="E12" s="94">
        <v>0.64</v>
      </c>
      <c r="F12" s="94" t="s">
        <v>85</v>
      </c>
      <c r="G12" s="94">
        <v>1400</v>
      </c>
      <c r="H12" s="94">
        <v>43400</v>
      </c>
      <c r="I12" s="97">
        <f t="shared" si="19"/>
        <v>27776</v>
      </c>
      <c r="J12" s="94">
        <v>36470</v>
      </c>
      <c r="K12" s="97">
        <f t="shared" si="20"/>
        <v>23340.799999999999</v>
      </c>
      <c r="L12" s="94">
        <v>48020</v>
      </c>
      <c r="M12" s="97">
        <f t="shared" si="21"/>
        <v>30732.799999999999</v>
      </c>
      <c r="N12" s="94">
        <v>36400</v>
      </c>
      <c r="O12" s="97">
        <f t="shared" si="22"/>
        <v>23296</v>
      </c>
      <c r="P12" s="94">
        <v>36204</v>
      </c>
      <c r="Q12" s="97">
        <f t="shared" si="23"/>
        <v>23170.560000000001</v>
      </c>
      <c r="R12" s="94">
        <v>46760</v>
      </c>
      <c r="S12" s="97">
        <f t="shared" si="24"/>
        <v>29926.400000000001</v>
      </c>
      <c r="T12" s="94">
        <v>35910</v>
      </c>
      <c r="U12" s="97">
        <f t="shared" si="25"/>
        <v>22982.400000000001</v>
      </c>
      <c r="V12" s="94">
        <v>36820</v>
      </c>
      <c r="W12" s="97">
        <f t="shared" si="26"/>
        <v>23564.799999999999</v>
      </c>
      <c r="X12" s="171">
        <v>28280</v>
      </c>
      <c r="Y12" s="97">
        <f t="shared" si="27"/>
        <v>18099.2</v>
      </c>
      <c r="Z12" s="94">
        <v>28280</v>
      </c>
      <c r="AA12" s="97">
        <f t="shared" si="28"/>
        <v>18099.2</v>
      </c>
      <c r="AB12" s="94">
        <v>28476</v>
      </c>
      <c r="AC12" s="97">
        <f t="shared" si="29"/>
        <v>18224.64</v>
      </c>
      <c r="AD12" s="94">
        <v>29050</v>
      </c>
      <c r="AE12" s="97">
        <f t="shared" si="30"/>
        <v>18592</v>
      </c>
      <c r="AF12" s="101">
        <f>SUM(H12,J12,L12,N12,P12,R12,T12,V12,X12,Z12,AB12,AD12)</f>
        <v>434070</v>
      </c>
      <c r="AG12" s="100">
        <f>SUM(I12,K12,M12,O12,Q12,S12,U12,W12,Y12,AA12,AC12,AE12)</f>
        <v>277804.79999999999</v>
      </c>
      <c r="AH12" s="96">
        <v>23170</v>
      </c>
      <c r="AI12" s="97">
        <f t="shared" si="33"/>
        <v>14828.800000000001</v>
      </c>
      <c r="AJ12" s="98">
        <v>27440</v>
      </c>
      <c r="AK12" s="97">
        <f t="shared" si="33"/>
        <v>17561.600000000002</v>
      </c>
      <c r="AL12" s="99">
        <v>34272</v>
      </c>
      <c r="AM12" s="100">
        <f>AL12*$E12</f>
        <v>21934.080000000002</v>
      </c>
      <c r="AN12" s="99">
        <v>28098</v>
      </c>
      <c r="AO12" s="100">
        <f>AN12*$E12</f>
        <v>17982.72</v>
      </c>
      <c r="AP12" s="99">
        <v>25494</v>
      </c>
      <c r="AQ12" s="100">
        <f>AP12*$E12</f>
        <v>16316.16</v>
      </c>
      <c r="AR12" s="99">
        <v>21518</v>
      </c>
      <c r="AS12" s="100">
        <f>AR12*$E12</f>
        <v>13771.52</v>
      </c>
      <c r="AT12" s="99">
        <v>27846</v>
      </c>
      <c r="AU12" s="100">
        <f>AT12*$E12</f>
        <v>17821.439999999999</v>
      </c>
      <c r="AV12" s="99">
        <v>26978</v>
      </c>
      <c r="AW12" s="100">
        <f>AV12*$E12</f>
        <v>17265.920000000002</v>
      </c>
      <c r="AX12" s="99">
        <v>17444</v>
      </c>
      <c r="AY12" s="100">
        <f>AX12*$E12</f>
        <v>11164.16</v>
      </c>
      <c r="AZ12" s="99">
        <v>23100</v>
      </c>
      <c r="BA12" s="100">
        <f>AZ12*$E12</f>
        <v>14784</v>
      </c>
      <c r="BB12" s="99">
        <v>19530</v>
      </c>
      <c r="BC12" s="100">
        <f>BB12*$E12</f>
        <v>12499.2</v>
      </c>
      <c r="BD12" s="99">
        <v>23590</v>
      </c>
      <c r="BE12" s="100">
        <f>BD12*$E12</f>
        <v>15097.6</v>
      </c>
      <c r="BF12" s="101">
        <f>SUM(AH12,AJ12,AL12,AN12,AP12,AR12,AT12,AV12,AX12,AZ12,BB12,BD12)</f>
        <v>298480</v>
      </c>
      <c r="BG12" s="100">
        <f>SUM(AI12,AK12,AM12,AO12,AQ12,AS12,AU12,AW12,AY12,BA12,BC12,BE12)</f>
        <v>191027.20000000004</v>
      </c>
      <c r="BH12" s="96">
        <v>17472</v>
      </c>
      <c r="BI12" s="97">
        <f t="shared" si="44"/>
        <v>11182.08</v>
      </c>
      <c r="BJ12" s="98">
        <v>16170</v>
      </c>
      <c r="BK12" s="97">
        <f t="shared" si="44"/>
        <v>10348.800000000001</v>
      </c>
      <c r="BL12" s="99"/>
      <c r="BM12" s="100">
        <f>BL12*$E12</f>
        <v>0</v>
      </c>
      <c r="BN12" s="99"/>
      <c r="BO12" s="100">
        <f>BN12*$E12</f>
        <v>0</v>
      </c>
      <c r="BP12" s="99"/>
      <c r="BQ12" s="100">
        <f>BP12*$E12</f>
        <v>0</v>
      </c>
      <c r="BR12" s="99"/>
      <c r="BS12" s="100">
        <f>BR12*$E12</f>
        <v>0</v>
      </c>
      <c r="BT12" s="99"/>
      <c r="BU12" s="100">
        <f>BT12*$E12</f>
        <v>0</v>
      </c>
      <c r="BV12" s="99"/>
      <c r="BW12" s="100">
        <f>BV12*$E12</f>
        <v>0</v>
      </c>
      <c r="BX12" s="99"/>
      <c r="BY12" s="100">
        <f>BX12*$E12</f>
        <v>0</v>
      </c>
      <c r="BZ12" s="99"/>
      <c r="CA12" s="100">
        <f>BZ12*$E12</f>
        <v>0</v>
      </c>
      <c r="CB12" s="99"/>
      <c r="CC12" s="100">
        <f>CB12*$E12</f>
        <v>0</v>
      </c>
      <c r="CD12" s="99"/>
      <c r="CE12" s="100">
        <f>CD12*$E12</f>
        <v>0</v>
      </c>
      <c r="CF12" s="101">
        <f>SUM(BH12,BJ12,BL12,BN12,BP12,BR12,BT12,BV12,BX12,BZ12,CB12,CD12)</f>
        <v>33642</v>
      </c>
      <c r="CG12" s="100">
        <f>SUM(BI12,BK12,BM12,BO12,BQ12,BS12,BU12,BW12,BY12,CA12,CC12,CE12)</f>
        <v>21530.880000000001</v>
      </c>
    </row>
    <row r="13" spans="1:85" s="102" customFormat="1" ht="19.899999999999999" customHeight="1" x14ac:dyDescent="0.25">
      <c r="A13" s="94">
        <v>9</v>
      </c>
      <c r="B13" s="95" t="s">
        <v>84</v>
      </c>
      <c r="C13" s="95" t="s">
        <v>74</v>
      </c>
      <c r="D13" s="94">
        <f t="shared" si="18"/>
        <v>17</v>
      </c>
      <c r="E13" s="94">
        <v>0.64</v>
      </c>
      <c r="F13" s="94" t="s">
        <v>75</v>
      </c>
      <c r="G13" s="94">
        <v>1250</v>
      </c>
      <c r="H13" s="94"/>
      <c r="I13" s="97">
        <f t="shared" si="19"/>
        <v>0</v>
      </c>
      <c r="J13" s="94"/>
      <c r="K13" s="97">
        <f t="shared" si="20"/>
        <v>0</v>
      </c>
      <c r="L13" s="94"/>
      <c r="M13" s="97">
        <f t="shared" si="21"/>
        <v>0</v>
      </c>
      <c r="N13" s="94"/>
      <c r="O13" s="97">
        <f t="shared" si="22"/>
        <v>0</v>
      </c>
      <c r="P13" s="94"/>
      <c r="Q13" s="97">
        <f t="shared" si="23"/>
        <v>0</v>
      </c>
      <c r="R13" s="94"/>
      <c r="S13" s="97">
        <f t="shared" si="24"/>
        <v>0</v>
      </c>
      <c r="T13" s="94"/>
      <c r="U13" s="97">
        <f t="shared" si="25"/>
        <v>0</v>
      </c>
      <c r="V13" s="94"/>
      <c r="W13" s="97">
        <f t="shared" si="26"/>
        <v>0</v>
      </c>
      <c r="X13" s="171"/>
      <c r="Y13" s="97">
        <f t="shared" si="27"/>
        <v>0</v>
      </c>
      <c r="Z13" s="94"/>
      <c r="AA13" s="97">
        <f t="shared" si="28"/>
        <v>0</v>
      </c>
      <c r="AB13" s="94"/>
      <c r="AC13" s="97">
        <f t="shared" si="29"/>
        <v>0</v>
      </c>
      <c r="AD13" s="94"/>
      <c r="AE13" s="97">
        <f t="shared" si="30"/>
        <v>0</v>
      </c>
      <c r="AF13" s="101">
        <f t="shared" ref="AF13" si="56">SUM(H13,J13,L13,N13,P13,R13,T13,V13,X13,Z13,AB13,AD13)</f>
        <v>0</v>
      </c>
      <c r="AG13" s="100">
        <f t="shared" ref="AG13" si="57">SUM(I13,K13,M13,O13,Q13,S13,U13,W13,Y13,AA13,AC13,AE13)</f>
        <v>0</v>
      </c>
      <c r="AH13" s="96"/>
      <c r="AI13" s="97">
        <f t="shared" si="33"/>
        <v>0</v>
      </c>
      <c r="AJ13" s="98"/>
      <c r="AK13" s="97">
        <f t="shared" si="33"/>
        <v>0</v>
      </c>
      <c r="AL13" s="99"/>
      <c r="AM13" s="100">
        <f t="shared" si="34"/>
        <v>0</v>
      </c>
      <c r="AN13" s="99"/>
      <c r="AO13" s="100">
        <f t="shared" si="35"/>
        <v>0</v>
      </c>
      <c r="AP13" s="99"/>
      <c r="AQ13" s="100">
        <f t="shared" si="36"/>
        <v>0</v>
      </c>
      <c r="AR13" s="99"/>
      <c r="AS13" s="100">
        <f t="shared" si="37"/>
        <v>0</v>
      </c>
      <c r="AT13" s="99"/>
      <c r="AU13" s="100">
        <f t="shared" si="38"/>
        <v>0</v>
      </c>
      <c r="AV13" s="99"/>
      <c r="AW13" s="100">
        <f t="shared" si="39"/>
        <v>0</v>
      </c>
      <c r="AX13" s="99"/>
      <c r="AY13" s="100">
        <f t="shared" si="40"/>
        <v>0</v>
      </c>
      <c r="AZ13" s="99"/>
      <c r="BA13" s="100">
        <f t="shared" si="41"/>
        <v>0</v>
      </c>
      <c r="BB13" s="99"/>
      <c r="BC13" s="100">
        <f t="shared" si="42"/>
        <v>0</v>
      </c>
      <c r="BD13" s="99"/>
      <c r="BE13" s="100">
        <f t="shared" si="43"/>
        <v>0</v>
      </c>
      <c r="BF13" s="101">
        <f t="shared" si="15"/>
        <v>0</v>
      </c>
      <c r="BG13" s="100">
        <f t="shared" si="15"/>
        <v>0</v>
      </c>
      <c r="BH13" s="99"/>
      <c r="BI13" s="100">
        <f t="shared" si="44"/>
        <v>0</v>
      </c>
      <c r="BJ13" s="99"/>
      <c r="BK13" s="100">
        <f t="shared" si="44"/>
        <v>0</v>
      </c>
      <c r="BL13" s="99"/>
      <c r="BM13" s="100">
        <f t="shared" ref="BM13" si="58">BL13*$E13</f>
        <v>0</v>
      </c>
      <c r="BN13" s="99"/>
      <c r="BO13" s="100">
        <f t="shared" ref="BO13" si="59">BN13*$E13</f>
        <v>0</v>
      </c>
      <c r="BP13" s="99"/>
      <c r="BQ13" s="100">
        <f t="shared" ref="BQ13" si="60">BP13*$E13</f>
        <v>0</v>
      </c>
      <c r="BR13" s="99"/>
      <c r="BS13" s="100">
        <f t="shared" ref="BS13" si="61">BR13*$E13</f>
        <v>0</v>
      </c>
      <c r="BT13" s="99"/>
      <c r="BU13" s="100">
        <f t="shared" ref="BU13" si="62">BT13*$E13</f>
        <v>0</v>
      </c>
      <c r="BV13" s="99"/>
      <c r="BW13" s="100">
        <f t="shared" ref="BW13" si="63">BV13*$E13</f>
        <v>0</v>
      </c>
      <c r="BX13" s="99"/>
      <c r="BY13" s="100">
        <f t="shared" ref="BY13" si="64">BX13*$E13</f>
        <v>0</v>
      </c>
      <c r="BZ13" s="99"/>
      <c r="CA13" s="100">
        <f t="shared" ref="CA13" si="65">BZ13*$E13</f>
        <v>0</v>
      </c>
      <c r="CB13" s="99"/>
      <c r="CC13" s="100">
        <f t="shared" ref="CC13" si="66">CB13*$E13</f>
        <v>0</v>
      </c>
      <c r="CD13" s="99"/>
      <c r="CE13" s="100">
        <f t="shared" ref="CE13" si="67">CD13*$E13</f>
        <v>0</v>
      </c>
      <c r="CF13" s="101">
        <f t="shared" ref="CF13:CG13" si="68">SUM(BH13,BJ13,BL13,BN13,BP13,BR13,BT13,BV13,BX13,BZ13,CB13,CD13)</f>
        <v>0</v>
      </c>
      <c r="CG13" s="100">
        <f t="shared" si="68"/>
        <v>0</v>
      </c>
    </row>
    <row r="14" spans="1:85" s="102" customFormat="1" ht="19.899999999999999" customHeight="1" x14ac:dyDescent="0.5">
      <c r="A14" s="94">
        <v>10</v>
      </c>
      <c r="B14" s="95" t="s">
        <v>86</v>
      </c>
      <c r="C14" s="95" t="s">
        <v>74</v>
      </c>
      <c r="D14" s="94">
        <f t="shared" si="18"/>
        <v>17</v>
      </c>
      <c r="E14" s="94">
        <v>0.64</v>
      </c>
      <c r="F14" s="94" t="s">
        <v>85</v>
      </c>
      <c r="G14" s="94"/>
      <c r="H14" s="94"/>
      <c r="I14" s="100">
        <f>H14*$E14</f>
        <v>0</v>
      </c>
      <c r="J14" s="94"/>
      <c r="K14" s="100">
        <f>J14*$E14</f>
        <v>0</v>
      </c>
      <c r="L14" s="94"/>
      <c r="M14" s="100">
        <f>L14*$E14</f>
        <v>0</v>
      </c>
      <c r="N14" s="94"/>
      <c r="O14" s="100">
        <f>N14*$E14</f>
        <v>0</v>
      </c>
      <c r="P14" s="94"/>
      <c r="Q14" s="100">
        <f>P14*$E14</f>
        <v>0</v>
      </c>
      <c r="R14" s="94"/>
      <c r="S14" s="100">
        <f>R14*$E14</f>
        <v>0</v>
      </c>
      <c r="T14" s="94"/>
      <c r="U14" s="100">
        <f>T14*$E14</f>
        <v>0</v>
      </c>
      <c r="V14" s="94"/>
      <c r="W14" s="100">
        <f>V14*$E14</f>
        <v>0</v>
      </c>
      <c r="X14" s="145"/>
      <c r="Y14" s="100">
        <f>X14*$E14</f>
        <v>0</v>
      </c>
      <c r="Z14" s="94"/>
      <c r="AA14" s="100">
        <f>Z14*$E14</f>
        <v>0</v>
      </c>
      <c r="AB14" s="94"/>
      <c r="AC14" s="100">
        <f>AB14*$E14</f>
        <v>0</v>
      </c>
      <c r="AD14" s="94"/>
      <c r="AE14" s="100">
        <f>AD14*$E14</f>
        <v>0</v>
      </c>
      <c r="AF14" s="101">
        <f>SUM(H14,J14,L14,N14,P14,R14,T14,V14,X14,Z14,AB14,AD14)</f>
        <v>0</v>
      </c>
      <c r="AG14" s="100">
        <f>SUM(I14,K14,M14,O14,Q14,S14,U14,W14,Y14,AA14,AC14,AE14)</f>
        <v>0</v>
      </c>
      <c r="AH14" s="99"/>
      <c r="AI14" s="100">
        <f>AH14*$E14</f>
        <v>0</v>
      </c>
      <c r="AJ14" s="99"/>
      <c r="AK14" s="100">
        <f>AJ14*$E14</f>
        <v>0</v>
      </c>
      <c r="AL14" s="99"/>
      <c r="AM14" s="100">
        <f>AL14*$E14</f>
        <v>0</v>
      </c>
      <c r="AN14" s="99"/>
      <c r="AO14" s="100">
        <f>AN14*$E14</f>
        <v>0</v>
      </c>
      <c r="AP14" s="99"/>
      <c r="AQ14" s="100">
        <f>AP14*$E14</f>
        <v>0</v>
      </c>
      <c r="AR14" s="99"/>
      <c r="AS14" s="100">
        <f>AR14*$E14</f>
        <v>0</v>
      </c>
      <c r="AT14" s="99"/>
      <c r="AU14" s="100">
        <f>AT14*$E14</f>
        <v>0</v>
      </c>
      <c r="AV14" s="99"/>
      <c r="AW14" s="100">
        <f>AV14*$E14</f>
        <v>0</v>
      </c>
      <c r="AX14" s="99"/>
      <c r="AY14" s="100">
        <f>AX14*$E14</f>
        <v>0</v>
      </c>
      <c r="AZ14" s="99"/>
      <c r="BA14" s="100">
        <f>AZ14*$E14</f>
        <v>0</v>
      </c>
      <c r="BB14" s="99"/>
      <c r="BC14" s="100">
        <f>BB14*$E14</f>
        <v>0</v>
      </c>
      <c r="BD14" s="99"/>
      <c r="BE14" s="100">
        <f>BD14*$E14</f>
        <v>0</v>
      </c>
      <c r="BF14" s="101">
        <f>SUM(AH14,AJ14,AL14,AN14,AP14,AR14,AT14,AV14,AX14,AZ14,BB14,BD14)</f>
        <v>0</v>
      </c>
      <c r="BG14" s="100">
        <f>SUM(AI14,AK14,AM14,AO14,AQ14,AS14,AU14,AW14,AY14,BA14,BC14,BE14)</f>
        <v>0</v>
      </c>
      <c r="BH14" s="99"/>
      <c r="BI14" s="100">
        <f>BH14*$E14</f>
        <v>0</v>
      </c>
      <c r="BJ14" s="99"/>
      <c r="BK14" s="100">
        <f>BJ14*$E14</f>
        <v>0</v>
      </c>
      <c r="BL14" s="99"/>
      <c r="BM14" s="100">
        <f>BL14*$E14</f>
        <v>0</v>
      </c>
      <c r="BN14" s="99"/>
      <c r="BO14" s="100">
        <f>BN14*$E14</f>
        <v>0</v>
      </c>
      <c r="BP14" s="99"/>
      <c r="BQ14" s="100">
        <f>BP14*$E14</f>
        <v>0</v>
      </c>
      <c r="BR14" s="99"/>
      <c r="BS14" s="100">
        <f>BR14*$E14</f>
        <v>0</v>
      </c>
      <c r="BT14" s="99"/>
      <c r="BU14" s="100">
        <f>BT14*$E14</f>
        <v>0</v>
      </c>
      <c r="BV14" s="99"/>
      <c r="BW14" s="100">
        <f>BV14*$E14</f>
        <v>0</v>
      </c>
      <c r="BX14" s="99"/>
      <c r="BY14" s="100">
        <f>BX14*$E14</f>
        <v>0</v>
      </c>
      <c r="BZ14" s="99"/>
      <c r="CA14" s="100">
        <f>BZ14*$E14</f>
        <v>0</v>
      </c>
      <c r="CB14" s="99"/>
      <c r="CC14" s="100">
        <f>CB14*$E14</f>
        <v>0</v>
      </c>
      <c r="CD14" s="99"/>
      <c r="CE14" s="100">
        <f>CD14*$E14</f>
        <v>0</v>
      </c>
      <c r="CF14" s="101">
        <f>SUM(BH14,BJ14,BL14,BN14,BP14,BR14,BT14,BV14,BX14,BZ14,CB14,CD14)</f>
        <v>0</v>
      </c>
      <c r="CG14" s="100">
        <f>SUM(BI14,BK14,BM14,BO14,BQ14,BS14,BU14,BW14,BY14,CA14,CC14,CE14)</f>
        <v>0</v>
      </c>
    </row>
    <row r="15" spans="1:85" s="102" customFormat="1" ht="19.899999999999999" customHeight="1" thickBot="1" x14ac:dyDescent="0.55000000000000004">
      <c r="A15" s="94"/>
      <c r="B15" s="95"/>
      <c r="C15" s="95"/>
      <c r="D15" s="94"/>
      <c r="E15" s="94"/>
      <c r="F15" s="94"/>
      <c r="G15" s="94"/>
      <c r="H15" s="94"/>
      <c r="I15" s="100"/>
      <c r="J15" s="94"/>
      <c r="K15" s="100"/>
      <c r="L15" s="94"/>
      <c r="M15" s="100"/>
      <c r="N15" s="94"/>
      <c r="O15" s="100"/>
      <c r="P15" s="94"/>
      <c r="Q15" s="100"/>
      <c r="R15" s="94"/>
      <c r="S15" s="100"/>
      <c r="T15" s="94"/>
      <c r="U15" s="100"/>
      <c r="V15" s="94"/>
      <c r="W15" s="100"/>
      <c r="X15" s="145"/>
      <c r="Y15" s="100"/>
      <c r="Z15" s="94"/>
      <c r="AA15" s="100"/>
      <c r="AB15" s="94"/>
      <c r="AC15" s="100"/>
      <c r="AD15" s="94"/>
      <c r="AE15" s="100"/>
      <c r="AF15" s="101"/>
      <c r="AG15" s="100"/>
      <c r="AH15" s="99"/>
      <c r="AI15" s="100"/>
      <c r="AJ15" s="99"/>
      <c r="AK15" s="100"/>
      <c r="AL15" s="99"/>
      <c r="AM15" s="100"/>
      <c r="AN15" s="99"/>
      <c r="AO15" s="100"/>
      <c r="AP15" s="99"/>
      <c r="AQ15" s="100"/>
      <c r="AR15" s="99"/>
      <c r="AS15" s="100"/>
      <c r="AT15" s="99"/>
      <c r="AU15" s="100"/>
      <c r="AV15" s="99"/>
      <c r="AW15" s="100"/>
      <c r="AX15" s="99"/>
      <c r="AY15" s="100"/>
      <c r="AZ15" s="99"/>
      <c r="BA15" s="100"/>
      <c r="BB15" s="99"/>
      <c r="BC15" s="100"/>
      <c r="BD15" s="99"/>
      <c r="BE15" s="100"/>
      <c r="BF15" s="101"/>
      <c r="BG15" s="100"/>
      <c r="BH15" s="99"/>
      <c r="BI15" s="100"/>
      <c r="BJ15" s="99"/>
      <c r="BK15" s="100"/>
      <c r="BL15" s="99"/>
      <c r="BM15" s="100"/>
      <c r="BN15" s="99"/>
      <c r="BO15" s="100"/>
      <c r="BP15" s="99"/>
      <c r="BQ15" s="100"/>
      <c r="BR15" s="99"/>
      <c r="BS15" s="100"/>
      <c r="BT15" s="99"/>
      <c r="BU15" s="100"/>
      <c r="BV15" s="99"/>
      <c r="BW15" s="100"/>
      <c r="BX15" s="99"/>
      <c r="BY15" s="100"/>
      <c r="BZ15" s="99"/>
      <c r="CA15" s="100"/>
      <c r="CB15" s="99"/>
      <c r="CC15" s="100"/>
      <c r="CD15" s="99"/>
      <c r="CE15" s="100"/>
      <c r="CF15" s="101"/>
      <c r="CG15" s="100"/>
    </row>
    <row r="16" spans="1:85" s="102" customFormat="1" ht="19.899999999999999" customHeight="1" thickTop="1" x14ac:dyDescent="0.5">
      <c r="A16" s="94">
        <v>11</v>
      </c>
      <c r="B16" s="95" t="s">
        <v>87</v>
      </c>
      <c r="C16" s="95" t="s">
        <v>77</v>
      </c>
      <c r="D16" s="94">
        <f t="shared" ref="D16:D24" si="69">RANK(BF16,$BF$4:$BF$147)</f>
        <v>13</v>
      </c>
      <c r="E16" s="94">
        <v>1</v>
      </c>
      <c r="F16" s="94" t="s">
        <v>75</v>
      </c>
      <c r="G16" s="94">
        <v>1500</v>
      </c>
      <c r="H16" s="94">
        <v>12</v>
      </c>
      <c r="I16" s="97">
        <f t="shared" ref="I16:I22" si="70">H16*$E16</f>
        <v>12</v>
      </c>
      <c r="J16" s="94"/>
      <c r="K16" s="97">
        <f t="shared" ref="K16:K22" si="71">J16*$E16</f>
        <v>0</v>
      </c>
      <c r="L16" s="94"/>
      <c r="M16" s="97">
        <f t="shared" ref="M16:M22" si="72">L16*$E16</f>
        <v>0</v>
      </c>
      <c r="N16" s="94"/>
      <c r="O16" s="97">
        <f t="shared" ref="O16:O22" si="73">N16*$E16</f>
        <v>0</v>
      </c>
      <c r="P16" s="94"/>
      <c r="Q16" s="97">
        <f t="shared" ref="Q16:Q22" si="74">P16*$E16</f>
        <v>0</v>
      </c>
      <c r="R16" s="94"/>
      <c r="S16" s="97">
        <f t="shared" ref="S16:S22" si="75">R16*$E16</f>
        <v>0</v>
      </c>
      <c r="T16" s="94"/>
      <c r="U16" s="97">
        <f t="shared" ref="U16:U22" si="76">T16*$E16</f>
        <v>0</v>
      </c>
      <c r="V16" s="94"/>
      <c r="W16" s="97">
        <f t="shared" ref="W16:W22" si="77">V16*$E16</f>
        <v>0</v>
      </c>
      <c r="X16" s="171"/>
      <c r="Y16" s="97">
        <f t="shared" ref="Y16:Y22" si="78">X16*$E16</f>
        <v>0</v>
      </c>
      <c r="Z16" s="94"/>
      <c r="AA16" s="97">
        <f t="shared" ref="AA16:AA22" si="79">Z16*$E16</f>
        <v>0</v>
      </c>
      <c r="AB16" s="94"/>
      <c r="AC16" s="97">
        <f t="shared" ref="AC16:AC22" si="80">AB16*$E16</f>
        <v>0</v>
      </c>
      <c r="AD16" s="94"/>
      <c r="AE16" s="97">
        <f t="shared" ref="AE16:AE22" si="81">AD16*$E16</f>
        <v>0</v>
      </c>
      <c r="AF16" s="101">
        <f t="shared" ref="AF16:AF20" si="82">SUM(H16,J16,L16,N16,P16,R16,T16,V16,X16,Z16,AB16,AD16)</f>
        <v>12</v>
      </c>
      <c r="AG16" s="100">
        <f t="shared" ref="AG16:AG24" si="83">SUM(I16,K16,M16,O16,Q16,S16,U16,W16,Y16,AA16,AC16,AE16)</f>
        <v>12</v>
      </c>
      <c r="AH16" s="96">
        <v>75</v>
      </c>
      <c r="AI16" s="97">
        <f t="shared" ref="AI16:AK22" si="84">AH16*$E16</f>
        <v>75</v>
      </c>
      <c r="AJ16" s="98">
        <v>132</v>
      </c>
      <c r="AK16" s="97">
        <f t="shared" si="84"/>
        <v>132</v>
      </c>
      <c r="AL16" s="162">
        <v>36</v>
      </c>
      <c r="AM16" s="100">
        <f t="shared" si="34"/>
        <v>36</v>
      </c>
      <c r="AN16" s="99">
        <v>24</v>
      </c>
      <c r="AO16" s="100">
        <f t="shared" si="35"/>
        <v>24</v>
      </c>
      <c r="AP16" s="99"/>
      <c r="AQ16" s="100">
        <f t="shared" si="36"/>
        <v>0</v>
      </c>
      <c r="AR16" s="99">
        <v>628</v>
      </c>
      <c r="AS16" s="100">
        <f t="shared" si="37"/>
        <v>628</v>
      </c>
      <c r="AT16" s="99">
        <v>364</v>
      </c>
      <c r="AU16" s="100">
        <f t="shared" si="38"/>
        <v>364</v>
      </c>
      <c r="AV16" s="99">
        <v>180</v>
      </c>
      <c r="AW16" s="100">
        <f t="shared" si="39"/>
        <v>180</v>
      </c>
      <c r="AX16" s="99">
        <v>288</v>
      </c>
      <c r="AY16" s="100">
        <f t="shared" si="40"/>
        <v>288</v>
      </c>
      <c r="AZ16" s="99">
        <v>48</v>
      </c>
      <c r="BA16" s="100">
        <f t="shared" si="41"/>
        <v>48</v>
      </c>
      <c r="BB16" s="99">
        <v>272</v>
      </c>
      <c r="BC16" s="100">
        <f t="shared" si="42"/>
        <v>272</v>
      </c>
      <c r="BD16" s="99"/>
      <c r="BE16" s="100">
        <f t="shared" si="43"/>
        <v>0</v>
      </c>
      <c r="BF16" s="101">
        <f t="shared" si="15"/>
        <v>2047</v>
      </c>
      <c r="BG16" s="100">
        <f t="shared" si="15"/>
        <v>2047</v>
      </c>
      <c r="BH16" s="99"/>
      <c r="BI16" s="100">
        <f t="shared" ref="BI16:BI22" si="85">BH16*$E16</f>
        <v>0</v>
      </c>
      <c r="BJ16" s="99">
        <v>84</v>
      </c>
      <c r="BK16" s="100">
        <f t="shared" ref="BK16:BK24" si="86">BJ16*$E16</f>
        <v>84</v>
      </c>
      <c r="BL16" s="99"/>
      <c r="BM16" s="100">
        <f t="shared" ref="BM16:BM24" si="87">BL16*$E16</f>
        <v>0</v>
      </c>
      <c r="BN16" s="99"/>
      <c r="BO16" s="100">
        <f t="shared" ref="BO16:BO24" si="88">BN16*$E16</f>
        <v>0</v>
      </c>
      <c r="BP16" s="99"/>
      <c r="BQ16" s="100">
        <f t="shared" ref="BQ16:BQ24" si="89">BP16*$E16</f>
        <v>0</v>
      </c>
      <c r="BR16" s="99"/>
      <c r="BS16" s="100">
        <f t="shared" ref="BS16:BS24" si="90">BR16*$E16</f>
        <v>0</v>
      </c>
      <c r="BT16" s="99"/>
      <c r="BU16" s="100">
        <f t="shared" ref="BU16:BU24" si="91">BT16*$E16</f>
        <v>0</v>
      </c>
      <c r="BV16" s="99"/>
      <c r="BW16" s="100">
        <f t="shared" ref="BW16:BW24" si="92">BV16*$E16</f>
        <v>0</v>
      </c>
      <c r="BX16" s="99"/>
      <c r="BY16" s="100">
        <f t="shared" ref="BY16:BY24" si="93">BX16*$E16</f>
        <v>0</v>
      </c>
      <c r="BZ16" s="99"/>
      <c r="CA16" s="100">
        <f t="shared" ref="CA16:CA24" si="94">BZ16*$E16</f>
        <v>0</v>
      </c>
      <c r="CB16" s="99"/>
      <c r="CC16" s="100">
        <f t="shared" ref="CC16:CC24" si="95">CB16*$E16</f>
        <v>0</v>
      </c>
      <c r="CD16" s="99"/>
      <c r="CE16" s="100">
        <f t="shared" ref="CE16:CE24" si="96">CD16*$E16</f>
        <v>0</v>
      </c>
      <c r="CF16" s="101">
        <f t="shared" ref="CF16:CG24" si="97">SUM(BH16,BJ16,BL16,BN16,BP16,BR16,BT16,BV16,BX16,BZ16,CB16,CD16)</f>
        <v>84</v>
      </c>
      <c r="CG16" s="100">
        <f t="shared" si="97"/>
        <v>84</v>
      </c>
    </row>
    <row r="17" spans="1:85" s="102" customFormat="1" ht="19.899999999999999" customHeight="1" x14ac:dyDescent="0.25">
      <c r="A17" s="94">
        <v>12</v>
      </c>
      <c r="B17" s="95" t="s">
        <v>88</v>
      </c>
      <c r="C17" s="95" t="s">
        <v>77</v>
      </c>
      <c r="D17" s="94">
        <f t="shared" si="69"/>
        <v>17</v>
      </c>
      <c r="E17" s="94">
        <v>1</v>
      </c>
      <c r="F17" s="94" t="s">
        <v>75</v>
      </c>
      <c r="G17" s="103">
        <v>1930</v>
      </c>
      <c r="H17" s="103"/>
      <c r="I17" s="97">
        <f t="shared" si="70"/>
        <v>0</v>
      </c>
      <c r="J17" s="103"/>
      <c r="K17" s="97">
        <f t="shared" si="71"/>
        <v>0</v>
      </c>
      <c r="L17" s="103"/>
      <c r="M17" s="97">
        <f t="shared" si="72"/>
        <v>0</v>
      </c>
      <c r="N17" s="103"/>
      <c r="O17" s="97">
        <f t="shared" si="73"/>
        <v>0</v>
      </c>
      <c r="P17" s="103"/>
      <c r="Q17" s="97">
        <f t="shared" si="74"/>
        <v>0</v>
      </c>
      <c r="R17" s="103"/>
      <c r="S17" s="97">
        <f t="shared" si="75"/>
        <v>0</v>
      </c>
      <c r="T17" s="103"/>
      <c r="U17" s="97">
        <f t="shared" si="76"/>
        <v>0</v>
      </c>
      <c r="V17" s="103"/>
      <c r="W17" s="97">
        <f t="shared" si="77"/>
        <v>0</v>
      </c>
      <c r="X17" s="171"/>
      <c r="Y17" s="97">
        <f t="shared" si="78"/>
        <v>0</v>
      </c>
      <c r="Z17" s="103"/>
      <c r="AA17" s="97">
        <f t="shared" si="79"/>
        <v>0</v>
      </c>
      <c r="AB17" s="103"/>
      <c r="AC17" s="97">
        <f t="shared" si="80"/>
        <v>0</v>
      </c>
      <c r="AD17" s="103"/>
      <c r="AE17" s="97">
        <f t="shared" si="81"/>
        <v>0</v>
      </c>
      <c r="AF17" s="101">
        <f t="shared" si="82"/>
        <v>0</v>
      </c>
      <c r="AG17" s="100">
        <f t="shared" si="83"/>
        <v>0</v>
      </c>
      <c r="AH17" s="96"/>
      <c r="AI17" s="97">
        <f t="shared" si="84"/>
        <v>0</v>
      </c>
      <c r="AJ17" s="98"/>
      <c r="AK17" s="97">
        <f t="shared" si="84"/>
        <v>0</v>
      </c>
      <c r="AL17" s="99"/>
      <c r="AM17" s="100">
        <f t="shared" si="34"/>
        <v>0</v>
      </c>
      <c r="AN17" s="99"/>
      <c r="AO17" s="100">
        <f t="shared" si="35"/>
        <v>0</v>
      </c>
      <c r="AP17" s="99"/>
      <c r="AQ17" s="100">
        <f t="shared" si="36"/>
        <v>0</v>
      </c>
      <c r="AR17" s="99"/>
      <c r="AS17" s="100">
        <f t="shared" si="37"/>
        <v>0</v>
      </c>
      <c r="AT17" s="99"/>
      <c r="AU17" s="100">
        <f t="shared" si="38"/>
        <v>0</v>
      </c>
      <c r="AV17" s="99"/>
      <c r="AW17" s="100">
        <f t="shared" si="39"/>
        <v>0</v>
      </c>
      <c r="AX17" s="99"/>
      <c r="AY17" s="100">
        <f t="shared" si="40"/>
        <v>0</v>
      </c>
      <c r="AZ17" s="99"/>
      <c r="BA17" s="100">
        <f t="shared" si="41"/>
        <v>0</v>
      </c>
      <c r="BB17" s="99"/>
      <c r="BC17" s="100">
        <f t="shared" si="42"/>
        <v>0</v>
      </c>
      <c r="BD17" s="99"/>
      <c r="BE17" s="100">
        <f t="shared" si="43"/>
        <v>0</v>
      </c>
      <c r="BF17" s="101">
        <f t="shared" si="15"/>
        <v>0</v>
      </c>
      <c r="BG17" s="100">
        <f t="shared" si="15"/>
        <v>0</v>
      </c>
      <c r="BH17" s="99"/>
      <c r="BI17" s="100">
        <f t="shared" si="85"/>
        <v>0</v>
      </c>
      <c r="BJ17" s="99"/>
      <c r="BK17" s="100">
        <f t="shared" si="86"/>
        <v>0</v>
      </c>
      <c r="BL17" s="99"/>
      <c r="BM17" s="100">
        <f t="shared" si="87"/>
        <v>0</v>
      </c>
      <c r="BN17" s="99"/>
      <c r="BO17" s="100">
        <f t="shared" si="88"/>
        <v>0</v>
      </c>
      <c r="BP17" s="99"/>
      <c r="BQ17" s="100">
        <f t="shared" si="89"/>
        <v>0</v>
      </c>
      <c r="BR17" s="99"/>
      <c r="BS17" s="100">
        <f t="shared" si="90"/>
        <v>0</v>
      </c>
      <c r="BT17" s="99"/>
      <c r="BU17" s="100">
        <f t="shared" si="91"/>
        <v>0</v>
      </c>
      <c r="BV17" s="99"/>
      <c r="BW17" s="100">
        <f t="shared" si="92"/>
        <v>0</v>
      </c>
      <c r="BX17" s="99"/>
      <c r="BY17" s="100">
        <f t="shared" si="93"/>
        <v>0</v>
      </c>
      <c r="BZ17" s="99"/>
      <c r="CA17" s="100">
        <f t="shared" si="94"/>
        <v>0</v>
      </c>
      <c r="CB17" s="99"/>
      <c r="CC17" s="100">
        <f t="shared" si="95"/>
        <v>0</v>
      </c>
      <c r="CD17" s="99"/>
      <c r="CE17" s="100">
        <f t="shared" si="96"/>
        <v>0</v>
      </c>
      <c r="CF17" s="101">
        <f t="shared" si="97"/>
        <v>0</v>
      </c>
      <c r="CG17" s="100">
        <f t="shared" si="97"/>
        <v>0</v>
      </c>
    </row>
    <row r="18" spans="1:85" s="102" customFormat="1" ht="19.899999999999999" customHeight="1" x14ac:dyDescent="0.5">
      <c r="A18" s="94">
        <v>13</v>
      </c>
      <c r="B18" s="95" t="s">
        <v>89</v>
      </c>
      <c r="C18" s="95" t="s">
        <v>77</v>
      </c>
      <c r="D18" s="94">
        <f t="shared" si="69"/>
        <v>17</v>
      </c>
      <c r="E18" s="94">
        <v>0.6</v>
      </c>
      <c r="F18" s="94" t="s">
        <v>75</v>
      </c>
      <c r="G18" s="94">
        <v>1060</v>
      </c>
      <c r="H18" s="94"/>
      <c r="I18" s="97">
        <f t="shared" si="70"/>
        <v>0</v>
      </c>
      <c r="J18" s="94"/>
      <c r="K18" s="97">
        <f t="shared" si="71"/>
        <v>0</v>
      </c>
      <c r="L18" s="94"/>
      <c r="M18" s="97">
        <f t="shared" si="72"/>
        <v>0</v>
      </c>
      <c r="N18" s="94"/>
      <c r="O18" s="97">
        <f t="shared" si="73"/>
        <v>0</v>
      </c>
      <c r="P18" s="94"/>
      <c r="Q18" s="97">
        <f t="shared" si="74"/>
        <v>0</v>
      </c>
      <c r="R18" s="94"/>
      <c r="S18" s="97">
        <f t="shared" si="75"/>
        <v>0</v>
      </c>
      <c r="T18" s="94"/>
      <c r="U18" s="97">
        <f t="shared" si="76"/>
        <v>0</v>
      </c>
      <c r="V18" s="94"/>
      <c r="W18" s="97">
        <f t="shared" si="77"/>
        <v>0</v>
      </c>
      <c r="X18" s="145"/>
      <c r="Y18" s="97">
        <f t="shared" si="78"/>
        <v>0</v>
      </c>
      <c r="Z18" s="94"/>
      <c r="AA18" s="97">
        <f t="shared" si="79"/>
        <v>0</v>
      </c>
      <c r="AB18" s="94"/>
      <c r="AC18" s="97">
        <f t="shared" si="80"/>
        <v>0</v>
      </c>
      <c r="AD18" s="94"/>
      <c r="AE18" s="97">
        <f t="shared" si="81"/>
        <v>0</v>
      </c>
      <c r="AF18" s="101">
        <f t="shared" si="82"/>
        <v>0</v>
      </c>
      <c r="AG18" s="100">
        <f t="shared" si="83"/>
        <v>0</v>
      </c>
      <c r="AH18" s="96"/>
      <c r="AI18" s="97">
        <f t="shared" si="84"/>
        <v>0</v>
      </c>
      <c r="AJ18" s="98"/>
      <c r="AK18" s="97">
        <f t="shared" si="84"/>
        <v>0</v>
      </c>
      <c r="AL18" s="99"/>
      <c r="AM18" s="100">
        <f t="shared" si="34"/>
        <v>0</v>
      </c>
      <c r="AN18" s="99"/>
      <c r="AO18" s="100">
        <f t="shared" si="35"/>
        <v>0</v>
      </c>
      <c r="AP18" s="99"/>
      <c r="AQ18" s="100">
        <f t="shared" si="36"/>
        <v>0</v>
      </c>
      <c r="AR18" s="99"/>
      <c r="AS18" s="100">
        <f t="shared" si="37"/>
        <v>0</v>
      </c>
      <c r="AT18" s="99"/>
      <c r="AU18" s="100">
        <f t="shared" si="38"/>
        <v>0</v>
      </c>
      <c r="AV18" s="99"/>
      <c r="AW18" s="100">
        <f t="shared" si="39"/>
        <v>0</v>
      </c>
      <c r="AX18" s="99"/>
      <c r="AY18" s="100">
        <f t="shared" si="40"/>
        <v>0</v>
      </c>
      <c r="AZ18" s="99"/>
      <c r="BA18" s="100">
        <f t="shared" si="41"/>
        <v>0</v>
      </c>
      <c r="BB18" s="99"/>
      <c r="BC18" s="100">
        <f t="shared" si="42"/>
        <v>0</v>
      </c>
      <c r="BD18" s="99"/>
      <c r="BE18" s="100">
        <f t="shared" si="43"/>
        <v>0</v>
      </c>
      <c r="BF18" s="101">
        <f t="shared" si="15"/>
        <v>0</v>
      </c>
      <c r="BG18" s="100">
        <f t="shared" si="15"/>
        <v>0</v>
      </c>
      <c r="BH18" s="99"/>
      <c r="BI18" s="100">
        <f t="shared" si="85"/>
        <v>0</v>
      </c>
      <c r="BJ18" s="99"/>
      <c r="BK18" s="100">
        <f t="shared" si="86"/>
        <v>0</v>
      </c>
      <c r="BL18" s="99"/>
      <c r="BM18" s="100">
        <f t="shared" si="87"/>
        <v>0</v>
      </c>
      <c r="BN18" s="99"/>
      <c r="BO18" s="100">
        <f t="shared" si="88"/>
        <v>0</v>
      </c>
      <c r="BP18" s="99"/>
      <c r="BQ18" s="100">
        <f t="shared" si="89"/>
        <v>0</v>
      </c>
      <c r="BR18" s="99"/>
      <c r="BS18" s="100">
        <f t="shared" si="90"/>
        <v>0</v>
      </c>
      <c r="BT18" s="99"/>
      <c r="BU18" s="100">
        <f t="shared" si="91"/>
        <v>0</v>
      </c>
      <c r="BV18" s="99"/>
      <c r="BW18" s="100">
        <f t="shared" si="92"/>
        <v>0</v>
      </c>
      <c r="BX18" s="99"/>
      <c r="BY18" s="100">
        <f t="shared" si="93"/>
        <v>0</v>
      </c>
      <c r="BZ18" s="99"/>
      <c r="CA18" s="100">
        <f t="shared" si="94"/>
        <v>0</v>
      </c>
      <c r="CB18" s="99"/>
      <c r="CC18" s="100">
        <f t="shared" si="95"/>
        <v>0</v>
      </c>
      <c r="CD18" s="99"/>
      <c r="CE18" s="100">
        <f t="shared" si="96"/>
        <v>0</v>
      </c>
      <c r="CF18" s="101">
        <f t="shared" si="97"/>
        <v>0</v>
      </c>
      <c r="CG18" s="100">
        <f t="shared" si="97"/>
        <v>0</v>
      </c>
    </row>
    <row r="19" spans="1:85" s="102" customFormat="1" ht="19.899999999999999" customHeight="1" x14ac:dyDescent="0.25">
      <c r="A19" s="94">
        <v>14</v>
      </c>
      <c r="B19" s="95" t="s">
        <v>90</v>
      </c>
      <c r="C19" s="95" t="s">
        <v>77</v>
      </c>
      <c r="D19" s="94">
        <f t="shared" si="69"/>
        <v>17</v>
      </c>
      <c r="E19" s="94">
        <v>0.6</v>
      </c>
      <c r="F19" s="94" t="s">
        <v>75</v>
      </c>
      <c r="G19" s="94">
        <v>1310</v>
      </c>
      <c r="H19" s="94"/>
      <c r="I19" s="97">
        <f t="shared" si="70"/>
        <v>0</v>
      </c>
      <c r="J19" s="94"/>
      <c r="K19" s="97">
        <f t="shared" si="71"/>
        <v>0</v>
      </c>
      <c r="L19" s="94"/>
      <c r="M19" s="97">
        <f t="shared" si="72"/>
        <v>0</v>
      </c>
      <c r="N19" s="94"/>
      <c r="O19" s="97">
        <f t="shared" si="73"/>
        <v>0</v>
      </c>
      <c r="P19" s="94"/>
      <c r="Q19" s="97">
        <f t="shared" si="74"/>
        <v>0</v>
      </c>
      <c r="R19" s="94"/>
      <c r="S19" s="97">
        <f t="shared" si="75"/>
        <v>0</v>
      </c>
      <c r="T19" s="94"/>
      <c r="U19" s="97">
        <f t="shared" si="76"/>
        <v>0</v>
      </c>
      <c r="V19" s="94"/>
      <c r="W19" s="97">
        <f t="shared" si="77"/>
        <v>0</v>
      </c>
      <c r="X19" s="171"/>
      <c r="Y19" s="97">
        <f t="shared" si="78"/>
        <v>0</v>
      </c>
      <c r="Z19" s="94"/>
      <c r="AA19" s="97">
        <f t="shared" si="79"/>
        <v>0</v>
      </c>
      <c r="AB19" s="94"/>
      <c r="AC19" s="97">
        <f t="shared" si="80"/>
        <v>0</v>
      </c>
      <c r="AD19" s="94"/>
      <c r="AE19" s="97">
        <f t="shared" si="81"/>
        <v>0</v>
      </c>
      <c r="AF19" s="101">
        <f t="shared" si="82"/>
        <v>0</v>
      </c>
      <c r="AG19" s="100">
        <f t="shared" si="83"/>
        <v>0</v>
      </c>
      <c r="AH19" s="96"/>
      <c r="AI19" s="97">
        <f t="shared" si="84"/>
        <v>0</v>
      </c>
      <c r="AJ19" s="98"/>
      <c r="AK19" s="97">
        <f t="shared" si="84"/>
        <v>0</v>
      </c>
      <c r="AL19" s="99"/>
      <c r="AM19" s="100">
        <f t="shared" si="34"/>
        <v>0</v>
      </c>
      <c r="AN19" s="99"/>
      <c r="AO19" s="100">
        <f t="shared" si="35"/>
        <v>0</v>
      </c>
      <c r="AP19" s="99"/>
      <c r="AQ19" s="100">
        <f t="shared" si="36"/>
        <v>0</v>
      </c>
      <c r="AR19" s="99"/>
      <c r="AS19" s="100">
        <f t="shared" si="37"/>
        <v>0</v>
      </c>
      <c r="AT19" s="99"/>
      <c r="AU19" s="100">
        <f t="shared" si="38"/>
        <v>0</v>
      </c>
      <c r="AV19" s="99"/>
      <c r="AW19" s="100">
        <f t="shared" si="39"/>
        <v>0</v>
      </c>
      <c r="AX19" s="99"/>
      <c r="AY19" s="100">
        <f t="shared" si="40"/>
        <v>0</v>
      </c>
      <c r="AZ19" s="99"/>
      <c r="BA19" s="100">
        <f t="shared" si="41"/>
        <v>0</v>
      </c>
      <c r="BB19" s="99"/>
      <c r="BC19" s="100">
        <f t="shared" si="42"/>
        <v>0</v>
      </c>
      <c r="BD19" s="99"/>
      <c r="BE19" s="100">
        <f t="shared" si="43"/>
        <v>0</v>
      </c>
      <c r="BF19" s="101">
        <f t="shared" si="15"/>
        <v>0</v>
      </c>
      <c r="BG19" s="100">
        <f t="shared" si="15"/>
        <v>0</v>
      </c>
      <c r="BH19" s="99"/>
      <c r="BI19" s="100">
        <f t="shared" si="85"/>
        <v>0</v>
      </c>
      <c r="BJ19" s="99"/>
      <c r="BK19" s="100">
        <f t="shared" si="86"/>
        <v>0</v>
      </c>
      <c r="BL19" s="99"/>
      <c r="BM19" s="100">
        <f t="shared" si="87"/>
        <v>0</v>
      </c>
      <c r="BN19" s="99"/>
      <c r="BO19" s="100">
        <f t="shared" si="88"/>
        <v>0</v>
      </c>
      <c r="BP19" s="99"/>
      <c r="BQ19" s="100">
        <f t="shared" si="89"/>
        <v>0</v>
      </c>
      <c r="BR19" s="99"/>
      <c r="BS19" s="100">
        <f t="shared" si="90"/>
        <v>0</v>
      </c>
      <c r="BT19" s="99"/>
      <c r="BU19" s="100">
        <f t="shared" si="91"/>
        <v>0</v>
      </c>
      <c r="BV19" s="99"/>
      <c r="BW19" s="100">
        <f t="shared" si="92"/>
        <v>0</v>
      </c>
      <c r="BX19" s="99"/>
      <c r="BY19" s="100">
        <f t="shared" si="93"/>
        <v>0</v>
      </c>
      <c r="BZ19" s="99"/>
      <c r="CA19" s="100">
        <f t="shared" si="94"/>
        <v>0</v>
      </c>
      <c r="CB19" s="99"/>
      <c r="CC19" s="100">
        <f t="shared" si="95"/>
        <v>0</v>
      </c>
      <c r="CD19" s="99"/>
      <c r="CE19" s="100">
        <f t="shared" si="96"/>
        <v>0</v>
      </c>
      <c r="CF19" s="101">
        <f t="shared" si="97"/>
        <v>0</v>
      </c>
      <c r="CG19" s="100">
        <f t="shared" si="97"/>
        <v>0</v>
      </c>
    </row>
    <row r="20" spans="1:85" s="102" customFormat="1" ht="19.899999999999999" customHeight="1" x14ac:dyDescent="0.5">
      <c r="A20" s="94">
        <v>15</v>
      </c>
      <c r="B20" s="95" t="s">
        <v>91</v>
      </c>
      <c r="C20" s="95" t="s">
        <v>77</v>
      </c>
      <c r="D20" s="94">
        <f t="shared" si="69"/>
        <v>17</v>
      </c>
      <c r="E20" s="94">
        <v>0.35</v>
      </c>
      <c r="F20" s="94" t="s">
        <v>81</v>
      </c>
      <c r="G20" s="94">
        <v>730</v>
      </c>
      <c r="H20" s="94"/>
      <c r="I20" s="97">
        <f t="shared" si="70"/>
        <v>0</v>
      </c>
      <c r="J20" s="94"/>
      <c r="K20" s="97">
        <f t="shared" si="71"/>
        <v>0</v>
      </c>
      <c r="L20" s="94"/>
      <c r="M20" s="97">
        <f t="shared" si="72"/>
        <v>0</v>
      </c>
      <c r="N20" s="94"/>
      <c r="O20" s="97">
        <f t="shared" si="73"/>
        <v>0</v>
      </c>
      <c r="P20" s="94"/>
      <c r="Q20" s="97">
        <f t="shared" si="74"/>
        <v>0</v>
      </c>
      <c r="R20" s="94"/>
      <c r="S20" s="97">
        <f t="shared" si="75"/>
        <v>0</v>
      </c>
      <c r="T20" s="94"/>
      <c r="U20" s="97">
        <f t="shared" si="76"/>
        <v>0</v>
      </c>
      <c r="V20" s="94"/>
      <c r="W20" s="97">
        <f t="shared" si="77"/>
        <v>0</v>
      </c>
      <c r="X20" s="145"/>
      <c r="Y20" s="97">
        <f t="shared" si="78"/>
        <v>0</v>
      </c>
      <c r="Z20" s="94"/>
      <c r="AA20" s="97">
        <f t="shared" si="79"/>
        <v>0</v>
      </c>
      <c r="AB20" s="94"/>
      <c r="AC20" s="97">
        <f t="shared" si="80"/>
        <v>0</v>
      </c>
      <c r="AD20" s="94"/>
      <c r="AE20" s="97">
        <f t="shared" si="81"/>
        <v>0</v>
      </c>
      <c r="AF20" s="101">
        <f t="shared" si="82"/>
        <v>0</v>
      </c>
      <c r="AG20" s="100">
        <f t="shared" si="83"/>
        <v>0</v>
      </c>
      <c r="AH20" s="96"/>
      <c r="AI20" s="97">
        <f t="shared" si="84"/>
        <v>0</v>
      </c>
      <c r="AJ20" s="98"/>
      <c r="AK20" s="97">
        <f t="shared" si="84"/>
        <v>0</v>
      </c>
      <c r="AL20" s="99"/>
      <c r="AM20" s="100">
        <f t="shared" si="34"/>
        <v>0</v>
      </c>
      <c r="AN20" s="99"/>
      <c r="AO20" s="100">
        <f t="shared" si="35"/>
        <v>0</v>
      </c>
      <c r="AP20" s="99"/>
      <c r="AQ20" s="100">
        <f t="shared" si="36"/>
        <v>0</v>
      </c>
      <c r="AR20" s="99"/>
      <c r="AS20" s="100">
        <f t="shared" si="37"/>
        <v>0</v>
      </c>
      <c r="AT20" s="99"/>
      <c r="AU20" s="100">
        <f t="shared" si="38"/>
        <v>0</v>
      </c>
      <c r="AV20" s="99"/>
      <c r="AW20" s="100">
        <f t="shared" si="39"/>
        <v>0</v>
      </c>
      <c r="AX20" s="99"/>
      <c r="AY20" s="100">
        <f t="shared" si="40"/>
        <v>0</v>
      </c>
      <c r="AZ20" s="99"/>
      <c r="BA20" s="100">
        <f t="shared" si="41"/>
        <v>0</v>
      </c>
      <c r="BB20" s="99"/>
      <c r="BC20" s="100">
        <f t="shared" si="42"/>
        <v>0</v>
      </c>
      <c r="BD20" s="99"/>
      <c r="BE20" s="100">
        <f t="shared" si="43"/>
        <v>0</v>
      </c>
      <c r="BF20" s="101">
        <f t="shared" si="15"/>
        <v>0</v>
      </c>
      <c r="BG20" s="100">
        <f t="shared" si="15"/>
        <v>0</v>
      </c>
      <c r="BH20" s="99"/>
      <c r="BI20" s="100">
        <f t="shared" si="85"/>
        <v>0</v>
      </c>
      <c r="BJ20" s="99"/>
      <c r="BK20" s="100">
        <f t="shared" si="86"/>
        <v>0</v>
      </c>
      <c r="BL20" s="99"/>
      <c r="BM20" s="100">
        <f t="shared" si="87"/>
        <v>0</v>
      </c>
      <c r="BN20" s="99"/>
      <c r="BO20" s="100">
        <f t="shared" si="88"/>
        <v>0</v>
      </c>
      <c r="BP20" s="99"/>
      <c r="BQ20" s="100">
        <f t="shared" si="89"/>
        <v>0</v>
      </c>
      <c r="BR20" s="99"/>
      <c r="BS20" s="100">
        <f t="shared" si="90"/>
        <v>0</v>
      </c>
      <c r="BT20" s="99"/>
      <c r="BU20" s="100">
        <f t="shared" si="91"/>
        <v>0</v>
      </c>
      <c r="BV20" s="99"/>
      <c r="BW20" s="100">
        <f t="shared" si="92"/>
        <v>0</v>
      </c>
      <c r="BX20" s="99"/>
      <c r="BY20" s="100">
        <f t="shared" si="93"/>
        <v>0</v>
      </c>
      <c r="BZ20" s="99"/>
      <c r="CA20" s="100">
        <f t="shared" si="94"/>
        <v>0</v>
      </c>
      <c r="CB20" s="99"/>
      <c r="CC20" s="100">
        <f t="shared" si="95"/>
        <v>0</v>
      </c>
      <c r="CD20" s="99"/>
      <c r="CE20" s="100">
        <f t="shared" si="96"/>
        <v>0</v>
      </c>
      <c r="CF20" s="101">
        <f t="shared" si="97"/>
        <v>0</v>
      </c>
      <c r="CG20" s="100">
        <f t="shared" si="97"/>
        <v>0</v>
      </c>
    </row>
    <row r="21" spans="1:85" s="102" customFormat="1" ht="19.899999999999999" customHeight="1" x14ac:dyDescent="0.5">
      <c r="A21" s="94">
        <v>16</v>
      </c>
      <c r="B21" s="95" t="s">
        <v>92</v>
      </c>
      <c r="C21" s="95" t="s">
        <v>77</v>
      </c>
      <c r="D21" s="94">
        <f t="shared" si="69"/>
        <v>17</v>
      </c>
      <c r="E21" s="94">
        <v>0.35</v>
      </c>
      <c r="F21" s="94" t="s">
        <v>81</v>
      </c>
      <c r="G21" s="94">
        <v>900</v>
      </c>
      <c r="H21" s="94"/>
      <c r="I21" s="97">
        <f t="shared" si="70"/>
        <v>0</v>
      </c>
      <c r="J21" s="94"/>
      <c r="K21" s="97">
        <f t="shared" si="71"/>
        <v>0</v>
      </c>
      <c r="L21" s="94"/>
      <c r="M21" s="97">
        <f t="shared" si="72"/>
        <v>0</v>
      </c>
      <c r="N21" s="94"/>
      <c r="O21" s="97">
        <f t="shared" si="73"/>
        <v>0</v>
      </c>
      <c r="P21" s="94"/>
      <c r="Q21" s="97">
        <f t="shared" si="74"/>
        <v>0</v>
      </c>
      <c r="R21" s="94"/>
      <c r="S21" s="97">
        <f t="shared" si="75"/>
        <v>0</v>
      </c>
      <c r="T21" s="94"/>
      <c r="U21" s="97">
        <f t="shared" si="76"/>
        <v>0</v>
      </c>
      <c r="V21" s="94"/>
      <c r="W21" s="97">
        <f t="shared" si="77"/>
        <v>0</v>
      </c>
      <c r="X21" s="145"/>
      <c r="Y21" s="97">
        <f t="shared" si="78"/>
        <v>0</v>
      </c>
      <c r="Z21" s="94"/>
      <c r="AA21" s="97">
        <f t="shared" si="79"/>
        <v>0</v>
      </c>
      <c r="AB21" s="94"/>
      <c r="AC21" s="97">
        <f t="shared" si="80"/>
        <v>0</v>
      </c>
      <c r="AD21" s="94"/>
      <c r="AE21" s="97">
        <f t="shared" si="81"/>
        <v>0</v>
      </c>
      <c r="AF21" s="101"/>
      <c r="AG21" s="100">
        <f t="shared" si="83"/>
        <v>0</v>
      </c>
      <c r="AH21" s="96"/>
      <c r="AI21" s="97">
        <f t="shared" si="84"/>
        <v>0</v>
      </c>
      <c r="AJ21" s="98"/>
      <c r="AK21" s="97">
        <f t="shared" si="84"/>
        <v>0</v>
      </c>
      <c r="AL21" s="99"/>
      <c r="AM21" s="100">
        <f t="shared" si="34"/>
        <v>0</v>
      </c>
      <c r="AN21" s="99"/>
      <c r="AO21" s="100">
        <f t="shared" si="35"/>
        <v>0</v>
      </c>
      <c r="AP21" s="99"/>
      <c r="AQ21" s="100">
        <f t="shared" si="36"/>
        <v>0</v>
      </c>
      <c r="AR21" s="99"/>
      <c r="AS21" s="100">
        <f t="shared" si="37"/>
        <v>0</v>
      </c>
      <c r="AT21" s="99"/>
      <c r="AU21" s="100">
        <f t="shared" si="38"/>
        <v>0</v>
      </c>
      <c r="AV21" s="99"/>
      <c r="AW21" s="100">
        <f t="shared" si="39"/>
        <v>0</v>
      </c>
      <c r="AX21" s="99"/>
      <c r="AY21" s="100">
        <f t="shared" si="40"/>
        <v>0</v>
      </c>
      <c r="AZ21" s="99"/>
      <c r="BA21" s="100">
        <f t="shared" si="41"/>
        <v>0</v>
      </c>
      <c r="BB21" s="99"/>
      <c r="BC21" s="100">
        <f t="shared" si="42"/>
        <v>0</v>
      </c>
      <c r="BD21" s="99"/>
      <c r="BE21" s="100">
        <f t="shared" si="43"/>
        <v>0</v>
      </c>
      <c r="BF21" s="101"/>
      <c r="BG21" s="100">
        <f t="shared" ref="BF21:BG90" si="98">SUM(AI21,AK21,AM21,AO21,AQ21,AS21,AU21,AW21,AY21,BA21,BC21,BE21)</f>
        <v>0</v>
      </c>
      <c r="BH21" s="99"/>
      <c r="BI21" s="100">
        <f t="shared" si="85"/>
        <v>0</v>
      </c>
      <c r="BJ21" s="99"/>
      <c r="BK21" s="100">
        <f t="shared" si="86"/>
        <v>0</v>
      </c>
      <c r="BL21" s="99"/>
      <c r="BM21" s="100">
        <f t="shared" si="87"/>
        <v>0</v>
      </c>
      <c r="BN21" s="99"/>
      <c r="BO21" s="100">
        <f t="shared" si="88"/>
        <v>0</v>
      </c>
      <c r="BP21" s="99"/>
      <c r="BQ21" s="100">
        <f t="shared" si="89"/>
        <v>0</v>
      </c>
      <c r="BR21" s="99"/>
      <c r="BS21" s="100">
        <f t="shared" si="90"/>
        <v>0</v>
      </c>
      <c r="BT21" s="99"/>
      <c r="BU21" s="100">
        <f t="shared" si="91"/>
        <v>0</v>
      </c>
      <c r="BV21" s="99"/>
      <c r="BW21" s="100">
        <f t="shared" si="92"/>
        <v>0</v>
      </c>
      <c r="BX21" s="99"/>
      <c r="BY21" s="100">
        <f t="shared" si="93"/>
        <v>0</v>
      </c>
      <c r="BZ21" s="99"/>
      <c r="CA21" s="100">
        <f t="shared" si="94"/>
        <v>0</v>
      </c>
      <c r="CB21" s="99"/>
      <c r="CC21" s="100">
        <f t="shared" si="95"/>
        <v>0</v>
      </c>
      <c r="CD21" s="99"/>
      <c r="CE21" s="100">
        <f t="shared" si="96"/>
        <v>0</v>
      </c>
      <c r="CF21" s="101">
        <f t="shared" si="97"/>
        <v>0</v>
      </c>
      <c r="CG21" s="100">
        <f t="shared" si="97"/>
        <v>0</v>
      </c>
    </row>
    <row r="22" spans="1:85" s="102" customFormat="1" ht="19.899999999999999" customHeight="1" x14ac:dyDescent="0.5">
      <c r="A22" s="94">
        <v>17</v>
      </c>
      <c r="B22" s="95" t="s">
        <v>93</v>
      </c>
      <c r="C22" s="95" t="s">
        <v>74</v>
      </c>
      <c r="D22" s="94">
        <f t="shared" si="69"/>
        <v>17</v>
      </c>
      <c r="E22" s="94">
        <v>0.64</v>
      </c>
      <c r="F22" s="94" t="s">
        <v>85</v>
      </c>
      <c r="G22" s="94">
        <v>1350</v>
      </c>
      <c r="H22" s="94"/>
      <c r="I22" s="97">
        <f t="shared" si="70"/>
        <v>0</v>
      </c>
      <c r="J22" s="94"/>
      <c r="K22" s="97">
        <f t="shared" si="71"/>
        <v>0</v>
      </c>
      <c r="L22" s="94"/>
      <c r="M22" s="97">
        <f t="shared" si="72"/>
        <v>0</v>
      </c>
      <c r="N22" s="94"/>
      <c r="O22" s="97">
        <f t="shared" si="73"/>
        <v>0</v>
      </c>
      <c r="P22" s="94"/>
      <c r="Q22" s="97">
        <f t="shared" si="74"/>
        <v>0</v>
      </c>
      <c r="R22" s="94"/>
      <c r="S22" s="97">
        <f t="shared" si="75"/>
        <v>0</v>
      </c>
      <c r="T22" s="94"/>
      <c r="U22" s="97">
        <f t="shared" si="76"/>
        <v>0</v>
      </c>
      <c r="V22" s="94"/>
      <c r="W22" s="97">
        <f t="shared" si="77"/>
        <v>0</v>
      </c>
      <c r="X22" s="145"/>
      <c r="Y22" s="97">
        <f t="shared" si="78"/>
        <v>0</v>
      </c>
      <c r="Z22" s="94"/>
      <c r="AA22" s="97">
        <f t="shared" si="79"/>
        <v>0</v>
      </c>
      <c r="AB22" s="94"/>
      <c r="AC22" s="97">
        <f t="shared" si="80"/>
        <v>0</v>
      </c>
      <c r="AD22" s="94"/>
      <c r="AE22" s="97">
        <f t="shared" si="81"/>
        <v>0</v>
      </c>
      <c r="AF22" s="101">
        <f t="shared" ref="AF22:AF24" si="99">SUM(H22,J22,L22,N22,P22,R22,T22,V22,X22,Z22,AB22,AD22)</f>
        <v>0</v>
      </c>
      <c r="AG22" s="100">
        <f t="shared" si="83"/>
        <v>0</v>
      </c>
      <c r="AH22" s="96"/>
      <c r="AI22" s="97">
        <f t="shared" si="84"/>
        <v>0</v>
      </c>
      <c r="AJ22" s="98"/>
      <c r="AK22" s="97">
        <f t="shared" si="84"/>
        <v>0</v>
      </c>
      <c r="AL22" s="99"/>
      <c r="AM22" s="100">
        <f t="shared" si="34"/>
        <v>0</v>
      </c>
      <c r="AN22" s="99"/>
      <c r="AO22" s="100">
        <f t="shared" si="35"/>
        <v>0</v>
      </c>
      <c r="AP22" s="99"/>
      <c r="AQ22" s="100">
        <f t="shared" si="36"/>
        <v>0</v>
      </c>
      <c r="AR22" s="99"/>
      <c r="AS22" s="100">
        <f t="shared" si="37"/>
        <v>0</v>
      </c>
      <c r="AT22" s="99"/>
      <c r="AU22" s="100">
        <f t="shared" si="38"/>
        <v>0</v>
      </c>
      <c r="AV22" s="99"/>
      <c r="AW22" s="100">
        <f t="shared" si="39"/>
        <v>0</v>
      </c>
      <c r="AX22" s="99"/>
      <c r="AY22" s="100">
        <f t="shared" si="40"/>
        <v>0</v>
      </c>
      <c r="AZ22" s="99"/>
      <c r="BA22" s="100">
        <f t="shared" si="41"/>
        <v>0</v>
      </c>
      <c r="BB22" s="99"/>
      <c r="BC22" s="100">
        <f t="shared" si="42"/>
        <v>0</v>
      </c>
      <c r="BD22" s="99"/>
      <c r="BE22" s="100">
        <f t="shared" si="43"/>
        <v>0</v>
      </c>
      <c r="BF22" s="101">
        <f t="shared" si="98"/>
        <v>0</v>
      </c>
      <c r="BG22" s="100">
        <f t="shared" si="98"/>
        <v>0</v>
      </c>
      <c r="BH22" s="99"/>
      <c r="BI22" s="100">
        <f t="shared" si="85"/>
        <v>0</v>
      </c>
      <c r="BJ22" s="99"/>
      <c r="BK22" s="100">
        <f t="shared" si="86"/>
        <v>0</v>
      </c>
      <c r="BL22" s="99"/>
      <c r="BM22" s="100">
        <f t="shared" si="87"/>
        <v>0</v>
      </c>
      <c r="BN22" s="99"/>
      <c r="BO22" s="100">
        <f t="shared" si="88"/>
        <v>0</v>
      </c>
      <c r="BP22" s="99"/>
      <c r="BQ22" s="100">
        <f t="shared" si="89"/>
        <v>0</v>
      </c>
      <c r="BR22" s="99"/>
      <c r="BS22" s="100">
        <f t="shared" si="90"/>
        <v>0</v>
      </c>
      <c r="BT22" s="99"/>
      <c r="BU22" s="100">
        <f t="shared" si="91"/>
        <v>0</v>
      </c>
      <c r="BV22" s="99"/>
      <c r="BW22" s="100">
        <f t="shared" si="92"/>
        <v>0</v>
      </c>
      <c r="BX22" s="99"/>
      <c r="BY22" s="100">
        <f t="shared" si="93"/>
        <v>0</v>
      </c>
      <c r="BZ22" s="99"/>
      <c r="CA22" s="100">
        <f t="shared" si="94"/>
        <v>0</v>
      </c>
      <c r="CB22" s="99"/>
      <c r="CC22" s="100">
        <f t="shared" si="95"/>
        <v>0</v>
      </c>
      <c r="CD22" s="99"/>
      <c r="CE22" s="100">
        <f t="shared" si="96"/>
        <v>0</v>
      </c>
      <c r="CF22" s="101">
        <f t="shared" si="97"/>
        <v>0</v>
      </c>
      <c r="CG22" s="100">
        <f t="shared" si="97"/>
        <v>0</v>
      </c>
    </row>
    <row r="23" spans="1:85" s="102" customFormat="1" ht="19.899999999999999" customHeight="1" x14ac:dyDescent="0.5">
      <c r="A23" s="94">
        <v>18</v>
      </c>
      <c r="B23" s="95" t="s">
        <v>94</v>
      </c>
      <c r="C23" s="95" t="s">
        <v>74</v>
      </c>
      <c r="D23" s="94">
        <f t="shared" si="69"/>
        <v>17</v>
      </c>
      <c r="E23" s="94">
        <v>0.64</v>
      </c>
      <c r="F23" s="94" t="s">
        <v>85</v>
      </c>
      <c r="G23" s="94"/>
      <c r="H23" s="94"/>
      <c r="I23" s="100">
        <f>H23*$E23</f>
        <v>0</v>
      </c>
      <c r="J23" s="94"/>
      <c r="K23" s="100">
        <f>J23*$E23</f>
        <v>0</v>
      </c>
      <c r="L23" s="94"/>
      <c r="M23" s="100">
        <f>L23*$E23</f>
        <v>0</v>
      </c>
      <c r="N23" s="94"/>
      <c r="O23" s="100">
        <f>N23*$E23</f>
        <v>0</v>
      </c>
      <c r="P23" s="94"/>
      <c r="Q23" s="100">
        <f>P23*$E23</f>
        <v>0</v>
      </c>
      <c r="R23" s="94"/>
      <c r="S23" s="100">
        <f>R23*$E23</f>
        <v>0</v>
      </c>
      <c r="T23" s="94"/>
      <c r="U23" s="100">
        <f>T23*$E23</f>
        <v>0</v>
      </c>
      <c r="V23" s="94"/>
      <c r="W23" s="100">
        <f>V23*$E23</f>
        <v>0</v>
      </c>
      <c r="X23" s="145"/>
      <c r="Y23" s="100">
        <f>X23*$E23</f>
        <v>0</v>
      </c>
      <c r="Z23" s="94"/>
      <c r="AA23" s="100">
        <f>Z23*$E23</f>
        <v>0</v>
      </c>
      <c r="AB23" s="94"/>
      <c r="AC23" s="100">
        <f>AB23*$E23</f>
        <v>0</v>
      </c>
      <c r="AD23" s="94"/>
      <c r="AE23" s="100">
        <f>AD23*$E23</f>
        <v>0</v>
      </c>
      <c r="AF23" s="101">
        <f t="shared" si="99"/>
        <v>0</v>
      </c>
      <c r="AG23" s="100">
        <f t="shared" si="83"/>
        <v>0</v>
      </c>
      <c r="AH23" s="99"/>
      <c r="AI23" s="100">
        <f>AH23*$E23</f>
        <v>0</v>
      </c>
      <c r="AJ23" s="99"/>
      <c r="AK23" s="100">
        <f t="shared" si="34"/>
        <v>0</v>
      </c>
      <c r="AL23" s="99"/>
      <c r="AM23" s="100">
        <f t="shared" si="34"/>
        <v>0</v>
      </c>
      <c r="AN23" s="99"/>
      <c r="AO23" s="100">
        <f t="shared" si="35"/>
        <v>0</v>
      </c>
      <c r="AP23" s="99"/>
      <c r="AQ23" s="100">
        <f t="shared" si="36"/>
        <v>0</v>
      </c>
      <c r="AR23" s="99"/>
      <c r="AS23" s="100">
        <f t="shared" si="37"/>
        <v>0</v>
      </c>
      <c r="AT23" s="99"/>
      <c r="AU23" s="100">
        <f t="shared" si="38"/>
        <v>0</v>
      </c>
      <c r="AV23" s="99"/>
      <c r="AW23" s="100">
        <f t="shared" si="39"/>
        <v>0</v>
      </c>
      <c r="AX23" s="99"/>
      <c r="AY23" s="100">
        <f t="shared" si="40"/>
        <v>0</v>
      </c>
      <c r="AZ23" s="99"/>
      <c r="BA23" s="100">
        <f t="shared" si="41"/>
        <v>0</v>
      </c>
      <c r="BB23" s="99"/>
      <c r="BC23" s="100">
        <f t="shared" si="42"/>
        <v>0</v>
      </c>
      <c r="BD23" s="99"/>
      <c r="BE23" s="100">
        <f t="shared" si="43"/>
        <v>0</v>
      </c>
      <c r="BF23" s="101">
        <f t="shared" si="98"/>
        <v>0</v>
      </c>
      <c r="BG23" s="100">
        <f t="shared" si="98"/>
        <v>0</v>
      </c>
      <c r="BH23" s="99"/>
      <c r="BI23" s="100">
        <f>BH23*$E23</f>
        <v>0</v>
      </c>
      <c r="BJ23" s="99"/>
      <c r="BK23" s="100">
        <f t="shared" si="86"/>
        <v>0</v>
      </c>
      <c r="BL23" s="99"/>
      <c r="BM23" s="100">
        <f t="shared" si="87"/>
        <v>0</v>
      </c>
      <c r="BN23" s="99"/>
      <c r="BO23" s="100">
        <f t="shared" si="88"/>
        <v>0</v>
      </c>
      <c r="BP23" s="99"/>
      <c r="BQ23" s="100">
        <f t="shared" si="89"/>
        <v>0</v>
      </c>
      <c r="BR23" s="99"/>
      <c r="BS23" s="100">
        <f t="shared" si="90"/>
        <v>0</v>
      </c>
      <c r="BT23" s="99"/>
      <c r="BU23" s="100">
        <f t="shared" si="91"/>
        <v>0</v>
      </c>
      <c r="BV23" s="99"/>
      <c r="BW23" s="100">
        <f t="shared" si="92"/>
        <v>0</v>
      </c>
      <c r="BX23" s="99"/>
      <c r="BY23" s="100">
        <f t="shared" si="93"/>
        <v>0</v>
      </c>
      <c r="BZ23" s="99"/>
      <c r="CA23" s="100">
        <f t="shared" si="94"/>
        <v>0</v>
      </c>
      <c r="CB23" s="99"/>
      <c r="CC23" s="100">
        <f t="shared" si="95"/>
        <v>0</v>
      </c>
      <c r="CD23" s="99"/>
      <c r="CE23" s="100">
        <f t="shared" si="96"/>
        <v>0</v>
      </c>
      <c r="CF23" s="101">
        <f t="shared" si="97"/>
        <v>0</v>
      </c>
      <c r="CG23" s="100">
        <f t="shared" si="97"/>
        <v>0</v>
      </c>
    </row>
    <row r="24" spans="1:85" s="102" customFormat="1" ht="19.899999999999999" customHeight="1" x14ac:dyDescent="0.5">
      <c r="A24" s="94">
        <v>19</v>
      </c>
      <c r="B24" s="95" t="s">
        <v>95</v>
      </c>
      <c r="C24" s="95" t="s">
        <v>74</v>
      </c>
      <c r="D24" s="94">
        <f t="shared" si="69"/>
        <v>17</v>
      </c>
      <c r="E24" s="94">
        <v>0.64</v>
      </c>
      <c r="F24" s="94" t="s">
        <v>85</v>
      </c>
      <c r="G24" s="94"/>
      <c r="H24" s="94"/>
      <c r="I24" s="100">
        <f t="shared" ref="I24:I72" si="100">H24*$E24</f>
        <v>0</v>
      </c>
      <c r="J24" s="94"/>
      <c r="K24" s="100">
        <f t="shared" ref="K24:K72" si="101">J24*$E24</f>
        <v>0</v>
      </c>
      <c r="L24" s="94"/>
      <c r="M24" s="100">
        <f t="shared" ref="M24:M72" si="102">L24*$E24</f>
        <v>0</v>
      </c>
      <c r="N24" s="94"/>
      <c r="O24" s="100">
        <f t="shared" ref="O24:O72" si="103">N24*$E24</f>
        <v>0</v>
      </c>
      <c r="P24" s="94"/>
      <c r="Q24" s="100">
        <f t="shared" ref="Q24:Q72" si="104">P24*$E24</f>
        <v>0</v>
      </c>
      <c r="R24" s="94"/>
      <c r="S24" s="100">
        <f t="shared" ref="S24:S72" si="105">R24*$E24</f>
        <v>0</v>
      </c>
      <c r="T24" s="94"/>
      <c r="U24" s="100">
        <f t="shared" ref="U24:U72" si="106">T24*$E24</f>
        <v>0</v>
      </c>
      <c r="V24" s="94"/>
      <c r="W24" s="100">
        <f t="shared" ref="W24:W72" si="107">V24*$E24</f>
        <v>0</v>
      </c>
      <c r="X24" s="145"/>
      <c r="Y24" s="100">
        <f t="shared" ref="Y24:Y72" si="108">X24*$E24</f>
        <v>0</v>
      </c>
      <c r="Z24" s="94"/>
      <c r="AA24" s="100">
        <f t="shared" ref="AA24:AA72" si="109">Z24*$E24</f>
        <v>0</v>
      </c>
      <c r="AB24" s="94"/>
      <c r="AC24" s="100">
        <f t="shared" ref="AC24:AC72" si="110">AB24*$E24</f>
        <v>0</v>
      </c>
      <c r="AD24" s="94"/>
      <c r="AE24" s="100">
        <f t="shared" ref="AE24:AE72" si="111">AD24*$E24</f>
        <v>0</v>
      </c>
      <c r="AF24" s="101">
        <f t="shared" si="99"/>
        <v>0</v>
      </c>
      <c r="AG24" s="100">
        <f t="shared" si="83"/>
        <v>0</v>
      </c>
      <c r="AH24" s="99"/>
      <c r="AI24" s="100">
        <f t="shared" ref="AI24:AK72" si="112">AH24*$E24</f>
        <v>0</v>
      </c>
      <c r="AJ24" s="99"/>
      <c r="AK24" s="100">
        <f t="shared" si="34"/>
        <v>0</v>
      </c>
      <c r="AL24" s="99"/>
      <c r="AM24" s="100">
        <f t="shared" si="34"/>
        <v>0</v>
      </c>
      <c r="AN24" s="99"/>
      <c r="AO24" s="100">
        <f t="shared" si="35"/>
        <v>0</v>
      </c>
      <c r="AP24" s="99"/>
      <c r="AQ24" s="100">
        <f t="shared" si="36"/>
        <v>0</v>
      </c>
      <c r="AR24" s="99"/>
      <c r="AS24" s="100">
        <f t="shared" si="37"/>
        <v>0</v>
      </c>
      <c r="AT24" s="99"/>
      <c r="AU24" s="100">
        <f t="shared" si="38"/>
        <v>0</v>
      </c>
      <c r="AV24" s="99"/>
      <c r="AW24" s="100">
        <f t="shared" si="39"/>
        <v>0</v>
      </c>
      <c r="AX24" s="99"/>
      <c r="AY24" s="100">
        <f t="shared" si="40"/>
        <v>0</v>
      </c>
      <c r="AZ24" s="99"/>
      <c r="BA24" s="100">
        <f t="shared" si="41"/>
        <v>0</v>
      </c>
      <c r="BB24" s="99"/>
      <c r="BC24" s="100">
        <f t="shared" si="42"/>
        <v>0</v>
      </c>
      <c r="BD24" s="99"/>
      <c r="BE24" s="100">
        <f t="shared" si="43"/>
        <v>0</v>
      </c>
      <c r="BF24" s="101">
        <f t="shared" si="98"/>
        <v>0</v>
      </c>
      <c r="BG24" s="100">
        <f t="shared" si="98"/>
        <v>0</v>
      </c>
      <c r="BH24" s="99"/>
      <c r="BI24" s="100">
        <f t="shared" ref="BI24" si="113">BH24*$E24</f>
        <v>0</v>
      </c>
      <c r="BJ24" s="99"/>
      <c r="BK24" s="100">
        <f t="shared" si="86"/>
        <v>0</v>
      </c>
      <c r="BL24" s="99"/>
      <c r="BM24" s="100">
        <f t="shared" si="87"/>
        <v>0</v>
      </c>
      <c r="BN24" s="99"/>
      <c r="BO24" s="100">
        <f t="shared" si="88"/>
        <v>0</v>
      </c>
      <c r="BP24" s="99"/>
      <c r="BQ24" s="100">
        <f t="shared" si="89"/>
        <v>0</v>
      </c>
      <c r="BR24" s="99"/>
      <c r="BS24" s="100">
        <f t="shared" si="90"/>
        <v>0</v>
      </c>
      <c r="BT24" s="99"/>
      <c r="BU24" s="100">
        <f t="shared" si="91"/>
        <v>0</v>
      </c>
      <c r="BV24" s="99"/>
      <c r="BW24" s="100">
        <f t="shared" si="92"/>
        <v>0</v>
      </c>
      <c r="BX24" s="99"/>
      <c r="BY24" s="100">
        <f t="shared" si="93"/>
        <v>0</v>
      </c>
      <c r="BZ24" s="99"/>
      <c r="CA24" s="100">
        <f t="shared" si="94"/>
        <v>0</v>
      </c>
      <c r="CB24" s="99"/>
      <c r="CC24" s="100">
        <f t="shared" si="95"/>
        <v>0</v>
      </c>
      <c r="CD24" s="99"/>
      <c r="CE24" s="100">
        <f t="shared" si="96"/>
        <v>0</v>
      </c>
      <c r="CF24" s="101">
        <f t="shared" si="97"/>
        <v>0</v>
      </c>
      <c r="CG24" s="100">
        <f t="shared" si="97"/>
        <v>0</v>
      </c>
    </row>
    <row r="25" spans="1:85" s="102" customFormat="1" ht="19.899999999999999" customHeight="1" x14ac:dyDescent="0.5">
      <c r="A25" s="94"/>
      <c r="B25" s="95"/>
      <c r="C25" s="95"/>
      <c r="D25" s="94"/>
      <c r="E25" s="94"/>
      <c r="F25" s="94"/>
      <c r="G25" s="94"/>
      <c r="H25" s="94"/>
      <c r="I25" s="100"/>
      <c r="J25" s="94"/>
      <c r="K25" s="100"/>
      <c r="L25" s="94"/>
      <c r="M25" s="100"/>
      <c r="N25" s="94"/>
      <c r="O25" s="100"/>
      <c r="P25" s="94"/>
      <c r="Q25" s="100"/>
      <c r="R25" s="94"/>
      <c r="S25" s="100"/>
      <c r="T25" s="94"/>
      <c r="U25" s="100"/>
      <c r="V25" s="94"/>
      <c r="W25" s="100"/>
      <c r="X25" s="145"/>
      <c r="Y25" s="100"/>
      <c r="Z25" s="94"/>
      <c r="AA25" s="100"/>
      <c r="AB25" s="94"/>
      <c r="AC25" s="100"/>
      <c r="AD25" s="94"/>
      <c r="AE25" s="100"/>
      <c r="AF25" s="101"/>
      <c r="AG25" s="100"/>
      <c r="AH25" s="99"/>
      <c r="AI25" s="100"/>
      <c r="AJ25" s="99"/>
      <c r="AK25" s="100"/>
      <c r="AL25" s="99"/>
      <c r="AM25" s="100"/>
      <c r="AN25" s="99"/>
      <c r="AO25" s="100"/>
      <c r="AP25" s="99"/>
      <c r="AQ25" s="100"/>
      <c r="AR25" s="99"/>
      <c r="AS25" s="100"/>
      <c r="AT25" s="99"/>
      <c r="AU25" s="100"/>
      <c r="AV25" s="99"/>
      <c r="AW25" s="100"/>
      <c r="AX25" s="99"/>
      <c r="AY25" s="100"/>
      <c r="AZ25" s="99"/>
      <c r="BA25" s="100"/>
      <c r="BB25" s="99"/>
      <c r="BC25" s="100"/>
      <c r="BD25" s="99"/>
      <c r="BE25" s="100"/>
      <c r="BF25" s="101"/>
      <c r="BG25" s="100"/>
      <c r="BH25" s="99"/>
      <c r="BI25" s="100"/>
      <c r="BJ25" s="99"/>
      <c r="BK25" s="100"/>
      <c r="BL25" s="99"/>
      <c r="BM25" s="100"/>
      <c r="BN25" s="99"/>
      <c r="BO25" s="100"/>
      <c r="BP25" s="99"/>
      <c r="BQ25" s="100"/>
      <c r="BR25" s="99"/>
      <c r="BS25" s="100"/>
      <c r="BT25" s="99"/>
      <c r="BU25" s="100"/>
      <c r="BV25" s="99"/>
      <c r="BW25" s="100"/>
      <c r="BX25" s="99"/>
      <c r="BY25" s="100"/>
      <c r="BZ25" s="99"/>
      <c r="CA25" s="100"/>
      <c r="CB25" s="99"/>
      <c r="CC25" s="100"/>
      <c r="CD25" s="99"/>
      <c r="CE25" s="100"/>
      <c r="CF25" s="101"/>
      <c r="CG25" s="100"/>
    </row>
    <row r="26" spans="1:85" s="102" customFormat="1" ht="19.899999999999999" customHeight="1" x14ac:dyDescent="0.5">
      <c r="A26" s="94">
        <v>20</v>
      </c>
      <c r="B26" s="95" t="s">
        <v>96</v>
      </c>
      <c r="C26" s="95" t="s">
        <v>77</v>
      </c>
      <c r="D26" s="94">
        <f>RANK(BF26,$BF$4:$BF$147)</f>
        <v>17</v>
      </c>
      <c r="E26" s="94">
        <v>1</v>
      </c>
      <c r="F26" s="94" t="s">
        <v>75</v>
      </c>
      <c r="G26" s="94"/>
      <c r="H26" s="94"/>
      <c r="I26" s="100">
        <f t="shared" si="100"/>
        <v>0</v>
      </c>
      <c r="J26" s="94"/>
      <c r="K26" s="100">
        <f t="shared" si="101"/>
        <v>0</v>
      </c>
      <c r="L26" s="94"/>
      <c r="M26" s="100">
        <f t="shared" si="102"/>
        <v>0</v>
      </c>
      <c r="N26" s="94"/>
      <c r="O26" s="100">
        <f t="shared" si="103"/>
        <v>0</v>
      </c>
      <c r="P26" s="94"/>
      <c r="Q26" s="100">
        <f t="shared" si="104"/>
        <v>0</v>
      </c>
      <c r="R26" s="94"/>
      <c r="S26" s="100">
        <f t="shared" si="105"/>
        <v>0</v>
      </c>
      <c r="T26" s="94"/>
      <c r="U26" s="100">
        <f t="shared" si="106"/>
        <v>0</v>
      </c>
      <c r="V26" s="94"/>
      <c r="W26" s="100">
        <f t="shared" si="107"/>
        <v>0</v>
      </c>
      <c r="X26" s="145"/>
      <c r="Y26" s="100">
        <f t="shared" si="108"/>
        <v>0</v>
      </c>
      <c r="Z26" s="94"/>
      <c r="AA26" s="100">
        <f t="shared" si="109"/>
        <v>0</v>
      </c>
      <c r="AB26" s="94"/>
      <c r="AC26" s="100">
        <f t="shared" si="110"/>
        <v>0</v>
      </c>
      <c r="AD26" s="94"/>
      <c r="AE26" s="100">
        <f t="shared" si="111"/>
        <v>0</v>
      </c>
      <c r="AF26" s="101">
        <f t="shared" ref="AF26:AF29" si="114">SUM(H26,J26,L26,N26,P26,R26,T26,V26,X26,Z26,AB26,AD26)</f>
        <v>0</v>
      </c>
      <c r="AG26" s="100">
        <f t="shared" ref="AG26:AG29" si="115">SUM(I26,K26,M26,O26,Q26,S26,U26,W26,Y26,AA26,AC26,AE26)</f>
        <v>0</v>
      </c>
      <c r="AH26" s="99"/>
      <c r="AI26" s="100">
        <f t="shared" si="112"/>
        <v>0</v>
      </c>
      <c r="AJ26" s="99"/>
      <c r="AK26" s="100">
        <f t="shared" si="34"/>
        <v>0</v>
      </c>
      <c r="AL26" s="99"/>
      <c r="AM26" s="100">
        <f t="shared" si="34"/>
        <v>0</v>
      </c>
      <c r="AN26" s="99"/>
      <c r="AO26" s="100">
        <f t="shared" si="35"/>
        <v>0</v>
      </c>
      <c r="AP26" s="99"/>
      <c r="AQ26" s="100">
        <f t="shared" si="36"/>
        <v>0</v>
      </c>
      <c r="AR26" s="99"/>
      <c r="AS26" s="100">
        <f t="shared" si="37"/>
        <v>0</v>
      </c>
      <c r="AT26" s="99"/>
      <c r="AU26" s="100">
        <f t="shared" si="38"/>
        <v>0</v>
      </c>
      <c r="AV26" s="99"/>
      <c r="AW26" s="100">
        <f t="shared" si="39"/>
        <v>0</v>
      </c>
      <c r="AX26" s="99"/>
      <c r="AY26" s="100">
        <f t="shared" si="40"/>
        <v>0</v>
      </c>
      <c r="AZ26" s="99"/>
      <c r="BA26" s="100">
        <f t="shared" si="41"/>
        <v>0</v>
      </c>
      <c r="BB26" s="99"/>
      <c r="BC26" s="100">
        <f t="shared" si="42"/>
        <v>0</v>
      </c>
      <c r="BD26" s="99"/>
      <c r="BE26" s="100">
        <f t="shared" si="43"/>
        <v>0</v>
      </c>
      <c r="BF26" s="101">
        <f t="shared" si="98"/>
        <v>0</v>
      </c>
      <c r="BG26" s="100">
        <f t="shared" si="98"/>
        <v>0</v>
      </c>
      <c r="BH26" s="99"/>
      <c r="BI26" s="100">
        <f t="shared" ref="BI26:BI29" si="116">BH26*$E26</f>
        <v>0</v>
      </c>
      <c r="BJ26" s="99"/>
      <c r="BK26" s="100">
        <f t="shared" ref="BK26:BK29" si="117">BJ26*$E26</f>
        <v>0</v>
      </c>
      <c r="BL26" s="99"/>
      <c r="BM26" s="100">
        <f t="shared" ref="BM26:BM29" si="118">BL26*$E26</f>
        <v>0</v>
      </c>
      <c r="BN26" s="99"/>
      <c r="BO26" s="100">
        <f t="shared" ref="BO26:BO29" si="119">BN26*$E26</f>
        <v>0</v>
      </c>
      <c r="BP26" s="99"/>
      <c r="BQ26" s="100">
        <f t="shared" ref="BQ26:BQ29" si="120">BP26*$E26</f>
        <v>0</v>
      </c>
      <c r="BR26" s="99"/>
      <c r="BS26" s="100">
        <f t="shared" ref="BS26:BS29" si="121">BR26*$E26</f>
        <v>0</v>
      </c>
      <c r="BT26" s="99"/>
      <c r="BU26" s="100">
        <f t="shared" ref="BU26:BU29" si="122">BT26*$E26</f>
        <v>0</v>
      </c>
      <c r="BV26" s="99"/>
      <c r="BW26" s="100">
        <f t="shared" ref="BW26:BW29" si="123">BV26*$E26</f>
        <v>0</v>
      </c>
      <c r="BX26" s="99"/>
      <c r="BY26" s="100">
        <f t="shared" ref="BY26:BY29" si="124">BX26*$E26</f>
        <v>0</v>
      </c>
      <c r="BZ26" s="99"/>
      <c r="CA26" s="100">
        <f t="shared" ref="CA26:CA29" si="125">BZ26*$E26</f>
        <v>0</v>
      </c>
      <c r="CB26" s="99"/>
      <c r="CC26" s="100">
        <f t="shared" ref="CC26:CC29" si="126">CB26*$E26</f>
        <v>0</v>
      </c>
      <c r="CD26" s="99"/>
      <c r="CE26" s="100">
        <f t="shared" ref="CE26:CE29" si="127">CD26*$E26</f>
        <v>0</v>
      </c>
      <c r="CF26" s="101">
        <f t="shared" ref="CF26:CG29" si="128">SUM(BH26,BJ26,BL26,BN26,BP26,BR26,BT26,BV26,BX26,BZ26,CB26,CD26)</f>
        <v>0</v>
      </c>
      <c r="CG26" s="100">
        <f t="shared" si="128"/>
        <v>0</v>
      </c>
    </row>
    <row r="27" spans="1:85" s="102" customFormat="1" ht="19.899999999999999" customHeight="1" x14ac:dyDescent="0.5">
      <c r="A27" s="94">
        <v>21</v>
      </c>
      <c r="B27" s="95" t="s">
        <v>97</v>
      </c>
      <c r="C27" s="95" t="s">
        <v>77</v>
      </c>
      <c r="D27" s="94">
        <f>RANK(BF27,$BF$4:$BF$147)</f>
        <v>17</v>
      </c>
      <c r="E27" s="94">
        <v>0.6</v>
      </c>
      <c r="F27" s="94" t="s">
        <v>98</v>
      </c>
      <c r="G27" s="94"/>
      <c r="H27" s="94"/>
      <c r="I27" s="100">
        <f t="shared" si="100"/>
        <v>0</v>
      </c>
      <c r="J27" s="94"/>
      <c r="K27" s="100">
        <f t="shared" si="101"/>
        <v>0</v>
      </c>
      <c r="L27" s="94"/>
      <c r="M27" s="100">
        <f t="shared" si="102"/>
        <v>0</v>
      </c>
      <c r="N27" s="94"/>
      <c r="O27" s="100">
        <f t="shared" si="103"/>
        <v>0</v>
      </c>
      <c r="P27" s="94"/>
      <c r="Q27" s="100">
        <f t="shared" si="104"/>
        <v>0</v>
      </c>
      <c r="R27" s="94"/>
      <c r="S27" s="100">
        <f t="shared" si="105"/>
        <v>0</v>
      </c>
      <c r="T27" s="94"/>
      <c r="U27" s="100">
        <f t="shared" si="106"/>
        <v>0</v>
      </c>
      <c r="V27" s="94"/>
      <c r="W27" s="100">
        <f t="shared" si="107"/>
        <v>0</v>
      </c>
      <c r="X27" s="145"/>
      <c r="Y27" s="100">
        <f t="shared" si="108"/>
        <v>0</v>
      </c>
      <c r="Z27" s="94"/>
      <c r="AA27" s="100">
        <f t="shared" si="109"/>
        <v>0</v>
      </c>
      <c r="AB27" s="94"/>
      <c r="AC27" s="100">
        <f t="shared" si="110"/>
        <v>0</v>
      </c>
      <c r="AD27" s="94"/>
      <c r="AE27" s="100">
        <f t="shared" si="111"/>
        <v>0</v>
      </c>
      <c r="AF27" s="101">
        <f t="shared" si="114"/>
        <v>0</v>
      </c>
      <c r="AG27" s="100">
        <f t="shared" si="115"/>
        <v>0</v>
      </c>
      <c r="AH27" s="99"/>
      <c r="AI27" s="100">
        <f t="shared" si="112"/>
        <v>0</v>
      </c>
      <c r="AJ27" s="99"/>
      <c r="AK27" s="100">
        <f t="shared" si="34"/>
        <v>0</v>
      </c>
      <c r="AL27" s="99"/>
      <c r="AM27" s="100">
        <f t="shared" si="34"/>
        <v>0</v>
      </c>
      <c r="AN27" s="99"/>
      <c r="AO27" s="100">
        <f t="shared" si="35"/>
        <v>0</v>
      </c>
      <c r="AP27" s="99"/>
      <c r="AQ27" s="100">
        <f t="shared" si="36"/>
        <v>0</v>
      </c>
      <c r="AR27" s="99"/>
      <c r="AS27" s="100">
        <f t="shared" si="37"/>
        <v>0</v>
      </c>
      <c r="AT27" s="99"/>
      <c r="AU27" s="100">
        <f t="shared" si="38"/>
        <v>0</v>
      </c>
      <c r="AV27" s="99"/>
      <c r="AW27" s="100">
        <f t="shared" si="39"/>
        <v>0</v>
      </c>
      <c r="AX27" s="99"/>
      <c r="AY27" s="100">
        <f t="shared" si="40"/>
        <v>0</v>
      </c>
      <c r="AZ27" s="99"/>
      <c r="BA27" s="100">
        <f t="shared" si="41"/>
        <v>0</v>
      </c>
      <c r="BB27" s="99"/>
      <c r="BC27" s="100">
        <f t="shared" si="42"/>
        <v>0</v>
      </c>
      <c r="BD27" s="99"/>
      <c r="BE27" s="100">
        <f t="shared" si="43"/>
        <v>0</v>
      </c>
      <c r="BF27" s="101">
        <f t="shared" si="98"/>
        <v>0</v>
      </c>
      <c r="BG27" s="100">
        <f t="shared" si="98"/>
        <v>0</v>
      </c>
      <c r="BH27" s="99"/>
      <c r="BI27" s="100">
        <f t="shared" si="116"/>
        <v>0</v>
      </c>
      <c r="BJ27" s="99"/>
      <c r="BK27" s="100">
        <f t="shared" si="117"/>
        <v>0</v>
      </c>
      <c r="BL27" s="99"/>
      <c r="BM27" s="100">
        <f t="shared" si="118"/>
        <v>0</v>
      </c>
      <c r="BN27" s="99"/>
      <c r="BO27" s="100">
        <f t="shared" si="119"/>
        <v>0</v>
      </c>
      <c r="BP27" s="99"/>
      <c r="BQ27" s="100">
        <f t="shared" si="120"/>
        <v>0</v>
      </c>
      <c r="BR27" s="99"/>
      <c r="BS27" s="100">
        <f t="shared" si="121"/>
        <v>0</v>
      </c>
      <c r="BT27" s="99"/>
      <c r="BU27" s="100">
        <f t="shared" si="122"/>
        <v>0</v>
      </c>
      <c r="BV27" s="99"/>
      <c r="BW27" s="100">
        <f t="shared" si="123"/>
        <v>0</v>
      </c>
      <c r="BX27" s="99"/>
      <c r="BY27" s="100">
        <f t="shared" si="124"/>
        <v>0</v>
      </c>
      <c r="BZ27" s="99"/>
      <c r="CA27" s="100">
        <f t="shared" si="125"/>
        <v>0</v>
      </c>
      <c r="CB27" s="99"/>
      <c r="CC27" s="100">
        <f t="shared" si="126"/>
        <v>0</v>
      </c>
      <c r="CD27" s="99"/>
      <c r="CE27" s="100">
        <f t="shared" si="127"/>
        <v>0</v>
      </c>
      <c r="CF27" s="101">
        <f t="shared" si="128"/>
        <v>0</v>
      </c>
      <c r="CG27" s="100">
        <f t="shared" si="128"/>
        <v>0</v>
      </c>
    </row>
    <row r="28" spans="1:85" s="102" customFormat="1" ht="19.899999999999999" customHeight="1" x14ac:dyDescent="0.25">
      <c r="A28" s="94">
        <v>22</v>
      </c>
      <c r="B28" s="95" t="s">
        <v>99</v>
      </c>
      <c r="C28" s="95" t="s">
        <v>74</v>
      </c>
      <c r="D28" s="94">
        <f>RANK(BF28,$BF$4:$BF$147)</f>
        <v>12</v>
      </c>
      <c r="E28" s="94">
        <v>0.64</v>
      </c>
      <c r="F28" s="94" t="s">
        <v>85</v>
      </c>
      <c r="G28" s="94">
        <v>1700</v>
      </c>
      <c r="H28" s="94">
        <v>2086</v>
      </c>
      <c r="I28" s="97">
        <f t="shared" si="100"/>
        <v>1335.04</v>
      </c>
      <c r="J28" s="94">
        <v>1610</v>
      </c>
      <c r="K28" s="97">
        <f t="shared" si="101"/>
        <v>1030.4000000000001</v>
      </c>
      <c r="L28" s="94">
        <v>1232</v>
      </c>
      <c r="M28" s="97">
        <f t="shared" si="102"/>
        <v>788.48</v>
      </c>
      <c r="N28" s="94">
        <v>994</v>
      </c>
      <c r="O28" s="97">
        <f t="shared" si="103"/>
        <v>636.16</v>
      </c>
      <c r="P28" s="94">
        <v>896</v>
      </c>
      <c r="Q28" s="97">
        <f t="shared" si="104"/>
        <v>573.44000000000005</v>
      </c>
      <c r="R28" s="94">
        <v>882</v>
      </c>
      <c r="S28" s="97">
        <f t="shared" si="105"/>
        <v>564.48</v>
      </c>
      <c r="T28" s="94">
        <v>1862</v>
      </c>
      <c r="U28" s="97">
        <f t="shared" si="106"/>
        <v>1191.68</v>
      </c>
      <c r="V28" s="94">
        <v>1582</v>
      </c>
      <c r="W28" s="97">
        <f t="shared" si="107"/>
        <v>1012.48</v>
      </c>
      <c r="X28" s="171">
        <v>588</v>
      </c>
      <c r="Y28" s="97">
        <f t="shared" si="108"/>
        <v>376.32</v>
      </c>
      <c r="Z28" s="94">
        <v>588</v>
      </c>
      <c r="AA28" s="97">
        <f t="shared" si="109"/>
        <v>376.32</v>
      </c>
      <c r="AB28" s="94">
        <v>476</v>
      </c>
      <c r="AC28" s="97">
        <f t="shared" si="110"/>
        <v>304.64</v>
      </c>
      <c r="AD28" s="94">
        <v>532</v>
      </c>
      <c r="AE28" s="97">
        <f t="shared" si="111"/>
        <v>340.48</v>
      </c>
      <c r="AF28" s="101">
        <f t="shared" si="114"/>
        <v>13328</v>
      </c>
      <c r="AG28" s="100">
        <f t="shared" si="115"/>
        <v>8529.92</v>
      </c>
      <c r="AH28" s="96">
        <v>504</v>
      </c>
      <c r="AI28" s="97">
        <f t="shared" si="112"/>
        <v>322.56</v>
      </c>
      <c r="AJ28" s="98">
        <v>658</v>
      </c>
      <c r="AK28" s="97">
        <f t="shared" si="112"/>
        <v>421.12</v>
      </c>
      <c r="AL28" s="99">
        <v>1386</v>
      </c>
      <c r="AM28" s="100">
        <f t="shared" si="34"/>
        <v>887.04</v>
      </c>
      <c r="AN28" s="99">
        <v>168</v>
      </c>
      <c r="AO28" s="100">
        <f t="shared" si="35"/>
        <v>107.52</v>
      </c>
      <c r="AP28" s="99">
        <v>602</v>
      </c>
      <c r="AQ28" s="100">
        <f t="shared" si="36"/>
        <v>385.28000000000003</v>
      </c>
      <c r="AR28" s="99">
        <v>924</v>
      </c>
      <c r="AS28" s="100">
        <f t="shared" si="37"/>
        <v>591.36</v>
      </c>
      <c r="AT28" s="99">
        <v>588</v>
      </c>
      <c r="AU28" s="100">
        <f t="shared" si="38"/>
        <v>376.32</v>
      </c>
      <c r="AV28" s="99">
        <v>42</v>
      </c>
      <c r="AW28" s="100">
        <f t="shared" si="39"/>
        <v>26.88</v>
      </c>
      <c r="AX28" s="99">
        <v>644</v>
      </c>
      <c r="AY28" s="100">
        <f t="shared" si="40"/>
        <v>412.16</v>
      </c>
      <c r="AZ28" s="99">
        <v>252</v>
      </c>
      <c r="BA28" s="100">
        <f t="shared" si="41"/>
        <v>161.28</v>
      </c>
      <c r="BB28" s="99">
        <v>308</v>
      </c>
      <c r="BC28" s="100">
        <f t="shared" si="42"/>
        <v>197.12</v>
      </c>
      <c r="BD28" s="99">
        <v>672</v>
      </c>
      <c r="BE28" s="100">
        <f t="shared" si="43"/>
        <v>430.08</v>
      </c>
      <c r="BF28" s="101">
        <f t="shared" si="98"/>
        <v>6748</v>
      </c>
      <c r="BG28" s="100">
        <f t="shared" si="98"/>
        <v>4318.72</v>
      </c>
      <c r="BH28" s="99">
        <v>490</v>
      </c>
      <c r="BI28" s="97">
        <f t="shared" si="116"/>
        <v>313.60000000000002</v>
      </c>
      <c r="BJ28" s="99">
        <v>910</v>
      </c>
      <c r="BK28" s="97">
        <f t="shared" si="117"/>
        <v>582.4</v>
      </c>
      <c r="BL28" s="99"/>
      <c r="BM28" s="100">
        <f t="shared" si="118"/>
        <v>0</v>
      </c>
      <c r="BN28" s="99"/>
      <c r="BO28" s="100">
        <f t="shared" si="119"/>
        <v>0</v>
      </c>
      <c r="BP28" s="99"/>
      <c r="BQ28" s="100">
        <f t="shared" si="120"/>
        <v>0</v>
      </c>
      <c r="BR28" s="99"/>
      <c r="BS28" s="100">
        <f t="shared" si="121"/>
        <v>0</v>
      </c>
      <c r="BT28" s="99"/>
      <c r="BU28" s="100">
        <f t="shared" si="122"/>
        <v>0</v>
      </c>
      <c r="BV28" s="99"/>
      <c r="BW28" s="100">
        <f t="shared" si="123"/>
        <v>0</v>
      </c>
      <c r="BX28" s="99"/>
      <c r="BY28" s="100">
        <f t="shared" si="124"/>
        <v>0</v>
      </c>
      <c r="BZ28" s="99"/>
      <c r="CA28" s="100">
        <f t="shared" si="125"/>
        <v>0</v>
      </c>
      <c r="CB28" s="99"/>
      <c r="CC28" s="100">
        <f t="shared" si="126"/>
        <v>0</v>
      </c>
      <c r="CD28" s="99"/>
      <c r="CE28" s="100">
        <f t="shared" si="127"/>
        <v>0</v>
      </c>
      <c r="CF28" s="101">
        <f t="shared" si="128"/>
        <v>1400</v>
      </c>
      <c r="CG28" s="100">
        <f t="shared" si="128"/>
        <v>896</v>
      </c>
    </row>
    <row r="29" spans="1:85" s="102" customFormat="1" ht="19.899999999999999" customHeight="1" x14ac:dyDescent="0.5">
      <c r="A29" s="94">
        <v>23</v>
      </c>
      <c r="B29" s="95" t="s">
        <v>100</v>
      </c>
      <c r="C29" s="95" t="s">
        <v>74</v>
      </c>
      <c r="D29" s="94">
        <f>RANK(BF29,$BF$4:$BF$147)</f>
        <v>17</v>
      </c>
      <c r="E29" s="94">
        <v>0.7</v>
      </c>
      <c r="F29" s="94" t="s">
        <v>85</v>
      </c>
      <c r="G29" s="94"/>
      <c r="H29" s="94"/>
      <c r="I29" s="100">
        <f t="shared" si="100"/>
        <v>0</v>
      </c>
      <c r="J29" s="94"/>
      <c r="K29" s="100">
        <f t="shared" si="101"/>
        <v>0</v>
      </c>
      <c r="L29" s="94"/>
      <c r="M29" s="100">
        <f t="shared" si="102"/>
        <v>0</v>
      </c>
      <c r="N29" s="94"/>
      <c r="O29" s="100">
        <f t="shared" si="103"/>
        <v>0</v>
      </c>
      <c r="P29" s="94"/>
      <c r="Q29" s="100">
        <f t="shared" si="104"/>
        <v>0</v>
      </c>
      <c r="R29" s="94"/>
      <c r="S29" s="100">
        <f t="shared" si="105"/>
        <v>0</v>
      </c>
      <c r="T29" s="94"/>
      <c r="U29" s="100">
        <f t="shared" si="106"/>
        <v>0</v>
      </c>
      <c r="V29" s="94"/>
      <c r="W29" s="100">
        <f t="shared" si="107"/>
        <v>0</v>
      </c>
      <c r="X29" s="145"/>
      <c r="Y29" s="100">
        <f t="shared" si="108"/>
        <v>0</v>
      </c>
      <c r="Z29" s="94"/>
      <c r="AA29" s="100">
        <f t="shared" si="109"/>
        <v>0</v>
      </c>
      <c r="AB29" s="94"/>
      <c r="AC29" s="100">
        <f t="shared" si="110"/>
        <v>0</v>
      </c>
      <c r="AD29" s="94"/>
      <c r="AE29" s="100">
        <f t="shared" si="111"/>
        <v>0</v>
      </c>
      <c r="AF29" s="101">
        <f t="shared" si="114"/>
        <v>0</v>
      </c>
      <c r="AG29" s="100">
        <f t="shared" si="115"/>
        <v>0</v>
      </c>
      <c r="AH29" s="99"/>
      <c r="AI29" s="100">
        <f t="shared" si="112"/>
        <v>0</v>
      </c>
      <c r="AJ29" s="99"/>
      <c r="AK29" s="100">
        <f t="shared" si="34"/>
        <v>0</v>
      </c>
      <c r="AL29" s="99"/>
      <c r="AM29" s="100">
        <f t="shared" si="34"/>
        <v>0</v>
      </c>
      <c r="AN29" s="99"/>
      <c r="AO29" s="100">
        <f t="shared" si="35"/>
        <v>0</v>
      </c>
      <c r="AP29" s="99"/>
      <c r="AQ29" s="100">
        <f t="shared" si="36"/>
        <v>0</v>
      </c>
      <c r="AR29" s="99"/>
      <c r="AS29" s="100">
        <f t="shared" si="37"/>
        <v>0</v>
      </c>
      <c r="AT29" s="99"/>
      <c r="AU29" s="100">
        <f t="shared" si="38"/>
        <v>0</v>
      </c>
      <c r="AV29" s="99"/>
      <c r="AW29" s="100">
        <f t="shared" si="39"/>
        <v>0</v>
      </c>
      <c r="AX29" s="99"/>
      <c r="AY29" s="100">
        <f t="shared" si="40"/>
        <v>0</v>
      </c>
      <c r="AZ29" s="99"/>
      <c r="BA29" s="100">
        <f t="shared" si="41"/>
        <v>0</v>
      </c>
      <c r="BB29" s="99"/>
      <c r="BC29" s="100">
        <f t="shared" si="42"/>
        <v>0</v>
      </c>
      <c r="BD29" s="99"/>
      <c r="BE29" s="100">
        <f t="shared" si="43"/>
        <v>0</v>
      </c>
      <c r="BF29" s="101">
        <f t="shared" si="98"/>
        <v>0</v>
      </c>
      <c r="BG29" s="100">
        <f t="shared" si="98"/>
        <v>0</v>
      </c>
      <c r="BH29" s="99"/>
      <c r="BI29" s="100">
        <f t="shared" si="116"/>
        <v>0</v>
      </c>
      <c r="BJ29" s="99"/>
      <c r="BK29" s="100">
        <f t="shared" si="117"/>
        <v>0</v>
      </c>
      <c r="BL29" s="99"/>
      <c r="BM29" s="100">
        <f t="shared" si="118"/>
        <v>0</v>
      </c>
      <c r="BN29" s="99"/>
      <c r="BO29" s="100">
        <f t="shared" si="119"/>
        <v>0</v>
      </c>
      <c r="BP29" s="99"/>
      <c r="BQ29" s="100">
        <f t="shared" si="120"/>
        <v>0</v>
      </c>
      <c r="BR29" s="99"/>
      <c r="BS29" s="100">
        <f t="shared" si="121"/>
        <v>0</v>
      </c>
      <c r="BT29" s="99"/>
      <c r="BU29" s="100">
        <f t="shared" si="122"/>
        <v>0</v>
      </c>
      <c r="BV29" s="99"/>
      <c r="BW29" s="100">
        <f t="shared" si="123"/>
        <v>0</v>
      </c>
      <c r="BX29" s="99"/>
      <c r="BY29" s="100">
        <f t="shared" si="124"/>
        <v>0</v>
      </c>
      <c r="BZ29" s="99"/>
      <c r="CA29" s="100">
        <f t="shared" si="125"/>
        <v>0</v>
      </c>
      <c r="CB29" s="99"/>
      <c r="CC29" s="100">
        <f t="shared" si="126"/>
        <v>0</v>
      </c>
      <c r="CD29" s="99"/>
      <c r="CE29" s="100">
        <f t="shared" si="127"/>
        <v>0</v>
      </c>
      <c r="CF29" s="101">
        <f t="shared" si="128"/>
        <v>0</v>
      </c>
      <c r="CG29" s="100">
        <f t="shared" si="128"/>
        <v>0</v>
      </c>
    </row>
    <row r="30" spans="1:85" s="102" customFormat="1" ht="19.899999999999999" customHeight="1" x14ac:dyDescent="0.5">
      <c r="A30" s="94"/>
      <c r="B30" s="95"/>
      <c r="C30" s="95"/>
      <c r="D30" s="94"/>
      <c r="E30" s="94"/>
      <c r="F30" s="94"/>
      <c r="G30" s="94"/>
      <c r="H30" s="94"/>
      <c r="I30" s="100"/>
      <c r="J30" s="94"/>
      <c r="K30" s="100"/>
      <c r="L30" s="94"/>
      <c r="M30" s="100"/>
      <c r="N30" s="94"/>
      <c r="O30" s="100"/>
      <c r="P30" s="94"/>
      <c r="Q30" s="100"/>
      <c r="R30" s="94"/>
      <c r="S30" s="100"/>
      <c r="T30" s="94"/>
      <c r="U30" s="100"/>
      <c r="V30" s="94"/>
      <c r="W30" s="100"/>
      <c r="X30" s="145"/>
      <c r="Y30" s="100"/>
      <c r="Z30" s="94"/>
      <c r="AA30" s="100"/>
      <c r="AB30" s="94"/>
      <c r="AC30" s="100"/>
      <c r="AD30" s="94"/>
      <c r="AE30" s="100"/>
      <c r="AF30" s="101"/>
      <c r="AG30" s="100"/>
      <c r="AH30" s="99"/>
      <c r="AI30" s="100"/>
      <c r="AJ30" s="99"/>
      <c r="AK30" s="100"/>
      <c r="AL30" s="99"/>
      <c r="AM30" s="100"/>
      <c r="AN30" s="99"/>
      <c r="AO30" s="100"/>
      <c r="AP30" s="99"/>
      <c r="AQ30" s="100"/>
      <c r="AR30" s="99"/>
      <c r="AS30" s="100"/>
      <c r="AT30" s="99"/>
      <c r="AU30" s="100"/>
      <c r="AV30" s="99"/>
      <c r="AW30" s="100"/>
      <c r="AX30" s="99"/>
      <c r="AY30" s="100"/>
      <c r="AZ30" s="99"/>
      <c r="BA30" s="100"/>
      <c r="BB30" s="99"/>
      <c r="BC30" s="100"/>
      <c r="BD30" s="99"/>
      <c r="BE30" s="100"/>
      <c r="BF30" s="101"/>
      <c r="BG30" s="100"/>
      <c r="BH30" s="99"/>
      <c r="BI30" s="100"/>
      <c r="BJ30" s="99"/>
      <c r="BK30" s="100"/>
      <c r="BL30" s="99"/>
      <c r="BM30" s="100"/>
      <c r="BN30" s="99"/>
      <c r="BO30" s="100"/>
      <c r="BP30" s="99"/>
      <c r="BQ30" s="100"/>
      <c r="BR30" s="99"/>
      <c r="BS30" s="100"/>
      <c r="BT30" s="99"/>
      <c r="BU30" s="100"/>
      <c r="BV30" s="99"/>
      <c r="BW30" s="100"/>
      <c r="BX30" s="99"/>
      <c r="BY30" s="100"/>
      <c r="BZ30" s="99"/>
      <c r="CA30" s="100"/>
      <c r="CB30" s="99"/>
      <c r="CC30" s="100"/>
      <c r="CD30" s="99"/>
      <c r="CE30" s="100"/>
      <c r="CF30" s="101"/>
      <c r="CG30" s="100"/>
    </row>
    <row r="31" spans="1:85" s="102" customFormat="1" ht="19.899999999999999" customHeight="1" x14ac:dyDescent="0.25">
      <c r="A31" s="94">
        <v>24</v>
      </c>
      <c r="B31" s="95" t="s">
        <v>101</v>
      </c>
      <c r="C31" s="95" t="s">
        <v>77</v>
      </c>
      <c r="D31" s="94">
        <f t="shared" ref="D31:D47" si="129">RANK(BF31,$BF$4:$BF$147)</f>
        <v>17</v>
      </c>
      <c r="E31" s="94">
        <v>1</v>
      </c>
      <c r="F31" s="94" t="s">
        <v>75</v>
      </c>
      <c r="G31" s="94">
        <v>1680</v>
      </c>
      <c r="H31" s="94"/>
      <c r="I31" s="100">
        <f t="shared" si="100"/>
        <v>0</v>
      </c>
      <c r="J31" s="94"/>
      <c r="K31" s="100">
        <f t="shared" si="101"/>
        <v>0</v>
      </c>
      <c r="L31" s="94"/>
      <c r="M31" s="100">
        <f t="shared" si="102"/>
        <v>0</v>
      </c>
      <c r="N31" s="94"/>
      <c r="O31" s="100">
        <f t="shared" si="103"/>
        <v>0</v>
      </c>
      <c r="P31" s="94"/>
      <c r="Q31" s="100">
        <f t="shared" si="104"/>
        <v>0</v>
      </c>
      <c r="R31" s="94"/>
      <c r="S31" s="100">
        <f t="shared" si="105"/>
        <v>0</v>
      </c>
      <c r="T31" s="94"/>
      <c r="U31" s="100">
        <f t="shared" si="106"/>
        <v>0</v>
      </c>
      <c r="V31" s="94"/>
      <c r="W31" s="100">
        <f t="shared" si="107"/>
        <v>0</v>
      </c>
      <c r="X31" s="171"/>
      <c r="Y31" s="100">
        <f t="shared" si="108"/>
        <v>0</v>
      </c>
      <c r="Z31" s="94"/>
      <c r="AA31" s="100">
        <f t="shared" si="109"/>
        <v>0</v>
      </c>
      <c r="AB31" s="94"/>
      <c r="AC31" s="100">
        <f t="shared" si="110"/>
        <v>0</v>
      </c>
      <c r="AD31" s="94"/>
      <c r="AE31" s="100">
        <f t="shared" si="111"/>
        <v>0</v>
      </c>
      <c r="AF31" s="101">
        <f t="shared" ref="AF31:AF47" si="130">SUM(H31,J31,L31,N31,P31,R31,T31,V31,X31,Z31,AB31,AD31)</f>
        <v>0</v>
      </c>
      <c r="AG31" s="100">
        <f t="shared" ref="AG31:AG47" si="131">SUM(I31,K31,M31,O31,Q31,S31,U31,W31,Y31,AA31,AC31,AE31)</f>
        <v>0</v>
      </c>
      <c r="AH31" s="99"/>
      <c r="AI31" s="100">
        <f t="shared" si="112"/>
        <v>0</v>
      </c>
      <c r="AJ31" s="99"/>
      <c r="AK31" s="100">
        <f t="shared" si="34"/>
        <v>0</v>
      </c>
      <c r="AL31" s="99"/>
      <c r="AM31" s="100">
        <f t="shared" si="34"/>
        <v>0</v>
      </c>
      <c r="AN31" s="99"/>
      <c r="AO31" s="100">
        <f t="shared" si="35"/>
        <v>0</v>
      </c>
      <c r="AP31" s="99"/>
      <c r="AQ31" s="100">
        <f t="shared" si="36"/>
        <v>0</v>
      </c>
      <c r="AR31" s="99"/>
      <c r="AS31" s="100">
        <f t="shared" si="37"/>
        <v>0</v>
      </c>
      <c r="AT31" s="99"/>
      <c r="AU31" s="100">
        <f t="shared" si="38"/>
        <v>0</v>
      </c>
      <c r="AV31" s="99"/>
      <c r="AW31" s="100">
        <f t="shared" si="39"/>
        <v>0</v>
      </c>
      <c r="AX31" s="99"/>
      <c r="AY31" s="100">
        <f t="shared" si="40"/>
        <v>0</v>
      </c>
      <c r="AZ31" s="99"/>
      <c r="BA31" s="100">
        <f t="shared" si="41"/>
        <v>0</v>
      </c>
      <c r="BB31" s="99"/>
      <c r="BC31" s="100">
        <f t="shared" si="42"/>
        <v>0</v>
      </c>
      <c r="BD31" s="99"/>
      <c r="BE31" s="100">
        <f t="shared" si="43"/>
        <v>0</v>
      </c>
      <c r="BF31" s="101">
        <f t="shared" si="98"/>
        <v>0</v>
      </c>
      <c r="BG31" s="100">
        <f t="shared" si="98"/>
        <v>0</v>
      </c>
      <c r="BH31" s="99"/>
      <c r="BI31" s="100">
        <f t="shared" ref="BI31:BI47" si="132">BH31*$E31</f>
        <v>0</v>
      </c>
      <c r="BJ31" s="99"/>
      <c r="BK31" s="100">
        <f t="shared" ref="BK31:BK47" si="133">BJ31*$E31</f>
        <v>0</v>
      </c>
      <c r="BL31" s="99"/>
      <c r="BM31" s="100">
        <f t="shared" ref="BM31:BM47" si="134">BL31*$E31</f>
        <v>0</v>
      </c>
      <c r="BN31" s="99"/>
      <c r="BO31" s="100">
        <f t="shared" ref="BO31:BO47" si="135">BN31*$E31</f>
        <v>0</v>
      </c>
      <c r="BP31" s="99"/>
      <c r="BQ31" s="100">
        <f t="shared" ref="BQ31:BQ47" si="136">BP31*$E31</f>
        <v>0</v>
      </c>
      <c r="BR31" s="99"/>
      <c r="BS31" s="100">
        <f t="shared" ref="BS31:BS47" si="137">BR31*$E31</f>
        <v>0</v>
      </c>
      <c r="BT31" s="99"/>
      <c r="BU31" s="100">
        <f t="shared" ref="BU31:BU47" si="138">BT31*$E31</f>
        <v>0</v>
      </c>
      <c r="BV31" s="99"/>
      <c r="BW31" s="100">
        <f t="shared" ref="BW31:BW47" si="139">BV31*$E31</f>
        <v>0</v>
      </c>
      <c r="BX31" s="99"/>
      <c r="BY31" s="100">
        <f t="shared" ref="BY31:BY47" si="140">BX31*$E31</f>
        <v>0</v>
      </c>
      <c r="BZ31" s="99"/>
      <c r="CA31" s="100">
        <f t="shared" ref="CA31:CA47" si="141">BZ31*$E31</f>
        <v>0</v>
      </c>
      <c r="CB31" s="99"/>
      <c r="CC31" s="100">
        <f t="shared" ref="CC31:CC47" si="142">CB31*$E31</f>
        <v>0</v>
      </c>
      <c r="CD31" s="99"/>
      <c r="CE31" s="100">
        <f t="shared" ref="CE31:CE47" si="143">CD31*$E31</f>
        <v>0</v>
      </c>
      <c r="CF31" s="101">
        <f t="shared" ref="CF31:CG47" si="144">SUM(BH31,BJ31,BL31,BN31,BP31,BR31,BT31,BV31,BX31,BZ31,CB31,CD31)</f>
        <v>0</v>
      </c>
      <c r="CG31" s="100">
        <f t="shared" si="144"/>
        <v>0</v>
      </c>
    </row>
    <row r="32" spans="1:85" s="102" customFormat="1" ht="19.899999999999999" customHeight="1" x14ac:dyDescent="0.25">
      <c r="A32" s="94">
        <v>25</v>
      </c>
      <c r="B32" s="95" t="s">
        <v>102</v>
      </c>
      <c r="C32" s="95" t="s">
        <v>77</v>
      </c>
      <c r="D32" s="94">
        <f t="shared" si="129"/>
        <v>17</v>
      </c>
      <c r="E32" s="94">
        <v>1</v>
      </c>
      <c r="F32" s="94" t="s">
        <v>75</v>
      </c>
      <c r="G32" s="94">
        <v>1930</v>
      </c>
      <c r="H32" s="94"/>
      <c r="I32" s="100">
        <f t="shared" si="100"/>
        <v>0</v>
      </c>
      <c r="J32" s="94"/>
      <c r="K32" s="100">
        <f t="shared" si="101"/>
        <v>0</v>
      </c>
      <c r="L32" s="94"/>
      <c r="M32" s="100">
        <f t="shared" si="102"/>
        <v>0</v>
      </c>
      <c r="N32" s="94"/>
      <c r="O32" s="100">
        <f t="shared" si="103"/>
        <v>0</v>
      </c>
      <c r="P32" s="94"/>
      <c r="Q32" s="100">
        <f t="shared" si="104"/>
        <v>0</v>
      </c>
      <c r="R32" s="94"/>
      <c r="S32" s="100">
        <f t="shared" si="105"/>
        <v>0</v>
      </c>
      <c r="T32" s="94"/>
      <c r="U32" s="100">
        <f t="shared" si="106"/>
        <v>0</v>
      </c>
      <c r="V32" s="94"/>
      <c r="W32" s="100">
        <f t="shared" si="107"/>
        <v>0</v>
      </c>
      <c r="X32" s="171"/>
      <c r="Y32" s="100">
        <f t="shared" si="108"/>
        <v>0</v>
      </c>
      <c r="Z32" s="94"/>
      <c r="AA32" s="100">
        <f t="shared" si="109"/>
        <v>0</v>
      </c>
      <c r="AB32" s="94"/>
      <c r="AC32" s="100">
        <f t="shared" si="110"/>
        <v>0</v>
      </c>
      <c r="AD32" s="94"/>
      <c r="AE32" s="100">
        <f t="shared" si="111"/>
        <v>0</v>
      </c>
      <c r="AF32" s="101">
        <f t="shared" si="130"/>
        <v>0</v>
      </c>
      <c r="AG32" s="100">
        <f t="shared" si="131"/>
        <v>0</v>
      </c>
      <c r="AH32" s="99"/>
      <c r="AI32" s="100">
        <f t="shared" si="112"/>
        <v>0</v>
      </c>
      <c r="AJ32" s="99"/>
      <c r="AK32" s="100">
        <f t="shared" si="34"/>
        <v>0</v>
      </c>
      <c r="AL32" s="99"/>
      <c r="AM32" s="100">
        <f t="shared" si="34"/>
        <v>0</v>
      </c>
      <c r="AN32" s="99"/>
      <c r="AO32" s="100">
        <f t="shared" si="35"/>
        <v>0</v>
      </c>
      <c r="AP32" s="99"/>
      <c r="AQ32" s="100">
        <f t="shared" si="36"/>
        <v>0</v>
      </c>
      <c r="AR32" s="99"/>
      <c r="AS32" s="100">
        <f t="shared" si="37"/>
        <v>0</v>
      </c>
      <c r="AT32" s="99"/>
      <c r="AU32" s="100">
        <f t="shared" si="38"/>
        <v>0</v>
      </c>
      <c r="AV32" s="99"/>
      <c r="AW32" s="100">
        <f t="shared" si="39"/>
        <v>0</v>
      </c>
      <c r="AX32" s="99"/>
      <c r="AY32" s="100">
        <f t="shared" si="40"/>
        <v>0</v>
      </c>
      <c r="AZ32" s="99"/>
      <c r="BA32" s="100">
        <f t="shared" si="41"/>
        <v>0</v>
      </c>
      <c r="BB32" s="99"/>
      <c r="BC32" s="100">
        <f t="shared" si="42"/>
        <v>0</v>
      </c>
      <c r="BD32" s="99"/>
      <c r="BE32" s="100">
        <f t="shared" si="43"/>
        <v>0</v>
      </c>
      <c r="BF32" s="101">
        <f t="shared" si="98"/>
        <v>0</v>
      </c>
      <c r="BG32" s="100">
        <f t="shared" si="98"/>
        <v>0</v>
      </c>
      <c r="BH32" s="99"/>
      <c r="BI32" s="100">
        <f t="shared" si="132"/>
        <v>0</v>
      </c>
      <c r="BJ32" s="99"/>
      <c r="BK32" s="100">
        <f t="shared" si="133"/>
        <v>0</v>
      </c>
      <c r="BL32" s="99"/>
      <c r="BM32" s="100">
        <f t="shared" si="134"/>
        <v>0</v>
      </c>
      <c r="BN32" s="99"/>
      <c r="BO32" s="100">
        <f t="shared" si="135"/>
        <v>0</v>
      </c>
      <c r="BP32" s="99"/>
      <c r="BQ32" s="100">
        <f t="shared" si="136"/>
        <v>0</v>
      </c>
      <c r="BR32" s="99"/>
      <c r="BS32" s="100">
        <f t="shared" si="137"/>
        <v>0</v>
      </c>
      <c r="BT32" s="99"/>
      <c r="BU32" s="100">
        <f t="shared" si="138"/>
        <v>0</v>
      </c>
      <c r="BV32" s="99"/>
      <c r="BW32" s="100">
        <f t="shared" si="139"/>
        <v>0</v>
      </c>
      <c r="BX32" s="99"/>
      <c r="BY32" s="100">
        <f t="shared" si="140"/>
        <v>0</v>
      </c>
      <c r="BZ32" s="99"/>
      <c r="CA32" s="100">
        <f t="shared" si="141"/>
        <v>0</v>
      </c>
      <c r="CB32" s="99"/>
      <c r="CC32" s="100">
        <f t="shared" si="142"/>
        <v>0</v>
      </c>
      <c r="CD32" s="99"/>
      <c r="CE32" s="100">
        <f t="shared" si="143"/>
        <v>0</v>
      </c>
      <c r="CF32" s="101">
        <f t="shared" si="144"/>
        <v>0</v>
      </c>
      <c r="CG32" s="100">
        <f t="shared" si="144"/>
        <v>0</v>
      </c>
    </row>
    <row r="33" spans="1:85" s="102" customFormat="1" ht="19.899999999999999" customHeight="1" x14ac:dyDescent="0.25">
      <c r="A33" s="94">
        <v>26</v>
      </c>
      <c r="B33" s="95" t="s">
        <v>103</v>
      </c>
      <c r="C33" s="95" t="s">
        <v>77</v>
      </c>
      <c r="D33" s="94">
        <f t="shared" si="129"/>
        <v>17</v>
      </c>
      <c r="E33" s="94">
        <v>0.6</v>
      </c>
      <c r="F33" s="94" t="s">
        <v>75</v>
      </c>
      <c r="G33" s="94">
        <v>1110</v>
      </c>
      <c r="H33" s="94"/>
      <c r="I33" s="100">
        <f t="shared" si="100"/>
        <v>0</v>
      </c>
      <c r="J33" s="94"/>
      <c r="K33" s="100">
        <f t="shared" si="101"/>
        <v>0</v>
      </c>
      <c r="L33" s="94"/>
      <c r="M33" s="100">
        <f t="shared" si="102"/>
        <v>0</v>
      </c>
      <c r="N33" s="94"/>
      <c r="O33" s="100">
        <f t="shared" si="103"/>
        <v>0</v>
      </c>
      <c r="P33" s="94"/>
      <c r="Q33" s="100">
        <f t="shared" si="104"/>
        <v>0</v>
      </c>
      <c r="R33" s="94"/>
      <c r="S33" s="100">
        <f t="shared" si="105"/>
        <v>0</v>
      </c>
      <c r="T33" s="94"/>
      <c r="U33" s="100">
        <f t="shared" si="106"/>
        <v>0</v>
      </c>
      <c r="V33" s="94"/>
      <c r="W33" s="100">
        <f t="shared" si="107"/>
        <v>0</v>
      </c>
      <c r="X33" s="171"/>
      <c r="Y33" s="100">
        <f t="shared" si="108"/>
        <v>0</v>
      </c>
      <c r="Z33" s="94"/>
      <c r="AA33" s="100">
        <f t="shared" si="109"/>
        <v>0</v>
      </c>
      <c r="AB33" s="94"/>
      <c r="AC33" s="100">
        <f t="shared" si="110"/>
        <v>0</v>
      </c>
      <c r="AD33" s="94"/>
      <c r="AE33" s="100">
        <f t="shared" si="111"/>
        <v>0</v>
      </c>
      <c r="AF33" s="101">
        <f t="shared" si="130"/>
        <v>0</v>
      </c>
      <c r="AG33" s="100">
        <f t="shared" si="131"/>
        <v>0</v>
      </c>
      <c r="AH33" s="99"/>
      <c r="AI33" s="100">
        <f t="shared" si="112"/>
        <v>0</v>
      </c>
      <c r="AJ33" s="99"/>
      <c r="AK33" s="100">
        <f t="shared" si="34"/>
        <v>0</v>
      </c>
      <c r="AL33" s="99"/>
      <c r="AM33" s="100">
        <f t="shared" si="34"/>
        <v>0</v>
      </c>
      <c r="AN33" s="99"/>
      <c r="AO33" s="100">
        <f t="shared" si="35"/>
        <v>0</v>
      </c>
      <c r="AP33" s="99"/>
      <c r="AQ33" s="100">
        <f t="shared" si="36"/>
        <v>0</v>
      </c>
      <c r="AR33" s="99"/>
      <c r="AS33" s="100">
        <f t="shared" si="37"/>
        <v>0</v>
      </c>
      <c r="AT33" s="99"/>
      <c r="AU33" s="100">
        <f t="shared" si="38"/>
        <v>0</v>
      </c>
      <c r="AV33" s="99"/>
      <c r="AW33" s="100">
        <f t="shared" si="39"/>
        <v>0</v>
      </c>
      <c r="AX33" s="99"/>
      <c r="AY33" s="100">
        <f t="shared" si="40"/>
        <v>0</v>
      </c>
      <c r="AZ33" s="99"/>
      <c r="BA33" s="100">
        <f t="shared" si="41"/>
        <v>0</v>
      </c>
      <c r="BB33" s="99"/>
      <c r="BC33" s="100">
        <f t="shared" si="42"/>
        <v>0</v>
      </c>
      <c r="BD33" s="99"/>
      <c r="BE33" s="100">
        <f t="shared" si="43"/>
        <v>0</v>
      </c>
      <c r="BF33" s="101">
        <f t="shared" si="98"/>
        <v>0</v>
      </c>
      <c r="BG33" s="100">
        <f t="shared" si="98"/>
        <v>0</v>
      </c>
      <c r="BH33" s="99"/>
      <c r="BI33" s="100">
        <f t="shared" si="132"/>
        <v>0</v>
      </c>
      <c r="BJ33" s="99"/>
      <c r="BK33" s="100">
        <f t="shared" si="133"/>
        <v>0</v>
      </c>
      <c r="BL33" s="99"/>
      <c r="BM33" s="100">
        <f t="shared" si="134"/>
        <v>0</v>
      </c>
      <c r="BN33" s="99"/>
      <c r="BO33" s="100">
        <f t="shared" si="135"/>
        <v>0</v>
      </c>
      <c r="BP33" s="99"/>
      <c r="BQ33" s="100">
        <f t="shared" si="136"/>
        <v>0</v>
      </c>
      <c r="BR33" s="99"/>
      <c r="BS33" s="100">
        <f t="shared" si="137"/>
        <v>0</v>
      </c>
      <c r="BT33" s="99"/>
      <c r="BU33" s="100">
        <f t="shared" si="138"/>
        <v>0</v>
      </c>
      <c r="BV33" s="99"/>
      <c r="BW33" s="100">
        <f t="shared" si="139"/>
        <v>0</v>
      </c>
      <c r="BX33" s="99"/>
      <c r="BY33" s="100">
        <f t="shared" si="140"/>
        <v>0</v>
      </c>
      <c r="BZ33" s="99"/>
      <c r="CA33" s="100">
        <f t="shared" si="141"/>
        <v>0</v>
      </c>
      <c r="CB33" s="99"/>
      <c r="CC33" s="100">
        <f t="shared" si="142"/>
        <v>0</v>
      </c>
      <c r="CD33" s="99"/>
      <c r="CE33" s="100">
        <f t="shared" si="143"/>
        <v>0</v>
      </c>
      <c r="CF33" s="101">
        <f t="shared" si="144"/>
        <v>0</v>
      </c>
      <c r="CG33" s="100">
        <f t="shared" si="144"/>
        <v>0</v>
      </c>
    </row>
    <row r="34" spans="1:85" s="102" customFormat="1" ht="19.899999999999999" customHeight="1" x14ac:dyDescent="0.25">
      <c r="A34" s="94">
        <v>27</v>
      </c>
      <c r="B34" s="95" t="s">
        <v>104</v>
      </c>
      <c r="C34" s="95" t="s">
        <v>77</v>
      </c>
      <c r="D34" s="94">
        <f t="shared" si="129"/>
        <v>17</v>
      </c>
      <c r="E34" s="94">
        <v>0.6</v>
      </c>
      <c r="F34" s="94" t="s">
        <v>75</v>
      </c>
      <c r="G34" s="94">
        <v>1330</v>
      </c>
      <c r="H34" s="94"/>
      <c r="I34" s="100">
        <f t="shared" si="100"/>
        <v>0</v>
      </c>
      <c r="J34" s="94"/>
      <c r="K34" s="100">
        <f t="shared" si="101"/>
        <v>0</v>
      </c>
      <c r="L34" s="94"/>
      <c r="M34" s="100">
        <f t="shared" si="102"/>
        <v>0</v>
      </c>
      <c r="N34" s="94"/>
      <c r="O34" s="100">
        <f t="shared" si="103"/>
        <v>0</v>
      </c>
      <c r="P34" s="94"/>
      <c r="Q34" s="100">
        <f t="shared" si="104"/>
        <v>0</v>
      </c>
      <c r="R34" s="94"/>
      <c r="S34" s="100">
        <f t="shared" si="105"/>
        <v>0</v>
      </c>
      <c r="T34" s="94"/>
      <c r="U34" s="100">
        <f t="shared" si="106"/>
        <v>0</v>
      </c>
      <c r="V34" s="94"/>
      <c r="W34" s="100">
        <f t="shared" si="107"/>
        <v>0</v>
      </c>
      <c r="X34" s="171"/>
      <c r="Y34" s="100">
        <f t="shared" si="108"/>
        <v>0</v>
      </c>
      <c r="Z34" s="94"/>
      <c r="AA34" s="100">
        <f t="shared" si="109"/>
        <v>0</v>
      </c>
      <c r="AB34" s="94"/>
      <c r="AC34" s="100">
        <f t="shared" si="110"/>
        <v>0</v>
      </c>
      <c r="AD34" s="94"/>
      <c r="AE34" s="100">
        <f t="shared" si="111"/>
        <v>0</v>
      </c>
      <c r="AF34" s="101">
        <f t="shared" si="130"/>
        <v>0</v>
      </c>
      <c r="AG34" s="100">
        <f t="shared" si="131"/>
        <v>0</v>
      </c>
      <c r="AH34" s="99"/>
      <c r="AI34" s="100">
        <f t="shared" si="112"/>
        <v>0</v>
      </c>
      <c r="AJ34" s="99"/>
      <c r="AK34" s="100">
        <f t="shared" si="34"/>
        <v>0</v>
      </c>
      <c r="AL34" s="99"/>
      <c r="AM34" s="100">
        <f t="shared" si="34"/>
        <v>0</v>
      </c>
      <c r="AN34" s="99"/>
      <c r="AO34" s="100">
        <f t="shared" si="35"/>
        <v>0</v>
      </c>
      <c r="AP34" s="99"/>
      <c r="AQ34" s="100">
        <f t="shared" si="36"/>
        <v>0</v>
      </c>
      <c r="AR34" s="99"/>
      <c r="AS34" s="100">
        <f t="shared" si="37"/>
        <v>0</v>
      </c>
      <c r="AT34" s="99"/>
      <c r="AU34" s="100">
        <f t="shared" si="38"/>
        <v>0</v>
      </c>
      <c r="AV34" s="99"/>
      <c r="AW34" s="100">
        <f t="shared" si="39"/>
        <v>0</v>
      </c>
      <c r="AX34" s="99"/>
      <c r="AY34" s="100">
        <f t="shared" si="40"/>
        <v>0</v>
      </c>
      <c r="AZ34" s="99"/>
      <c r="BA34" s="100">
        <f t="shared" si="41"/>
        <v>0</v>
      </c>
      <c r="BB34" s="99"/>
      <c r="BC34" s="100">
        <f t="shared" si="42"/>
        <v>0</v>
      </c>
      <c r="BD34" s="99"/>
      <c r="BE34" s="100">
        <f t="shared" si="43"/>
        <v>0</v>
      </c>
      <c r="BF34" s="101">
        <f t="shared" si="98"/>
        <v>0</v>
      </c>
      <c r="BG34" s="100">
        <f t="shared" si="98"/>
        <v>0</v>
      </c>
      <c r="BH34" s="99"/>
      <c r="BI34" s="100">
        <f t="shared" si="132"/>
        <v>0</v>
      </c>
      <c r="BJ34" s="99"/>
      <c r="BK34" s="100">
        <f t="shared" si="133"/>
        <v>0</v>
      </c>
      <c r="BL34" s="99"/>
      <c r="BM34" s="100">
        <f t="shared" si="134"/>
        <v>0</v>
      </c>
      <c r="BN34" s="99"/>
      <c r="BO34" s="100">
        <f t="shared" si="135"/>
        <v>0</v>
      </c>
      <c r="BP34" s="99"/>
      <c r="BQ34" s="100">
        <f t="shared" si="136"/>
        <v>0</v>
      </c>
      <c r="BR34" s="99"/>
      <c r="BS34" s="100">
        <f t="shared" si="137"/>
        <v>0</v>
      </c>
      <c r="BT34" s="99"/>
      <c r="BU34" s="100">
        <f t="shared" si="138"/>
        <v>0</v>
      </c>
      <c r="BV34" s="99"/>
      <c r="BW34" s="100">
        <f t="shared" si="139"/>
        <v>0</v>
      </c>
      <c r="BX34" s="99"/>
      <c r="BY34" s="100">
        <f t="shared" si="140"/>
        <v>0</v>
      </c>
      <c r="BZ34" s="99"/>
      <c r="CA34" s="100">
        <f t="shared" si="141"/>
        <v>0</v>
      </c>
      <c r="CB34" s="99"/>
      <c r="CC34" s="100">
        <f t="shared" si="142"/>
        <v>0</v>
      </c>
      <c r="CD34" s="99"/>
      <c r="CE34" s="100">
        <f t="shared" si="143"/>
        <v>0</v>
      </c>
      <c r="CF34" s="101">
        <f t="shared" si="144"/>
        <v>0</v>
      </c>
      <c r="CG34" s="100">
        <f t="shared" si="144"/>
        <v>0</v>
      </c>
    </row>
    <row r="35" spans="1:85" s="102" customFormat="1" ht="19.899999999999999" customHeight="1" x14ac:dyDescent="0.25">
      <c r="A35" s="94">
        <v>28</v>
      </c>
      <c r="B35" s="95" t="s">
        <v>105</v>
      </c>
      <c r="C35" s="95" t="s">
        <v>77</v>
      </c>
      <c r="D35" s="94">
        <f t="shared" si="129"/>
        <v>17</v>
      </c>
      <c r="E35" s="94">
        <v>0.35</v>
      </c>
      <c r="F35" s="94" t="s">
        <v>81</v>
      </c>
      <c r="G35" s="94">
        <v>900</v>
      </c>
      <c r="H35" s="94"/>
      <c r="I35" s="100">
        <f t="shared" si="100"/>
        <v>0</v>
      </c>
      <c r="J35" s="94"/>
      <c r="K35" s="100">
        <f t="shared" si="101"/>
        <v>0</v>
      </c>
      <c r="L35" s="94"/>
      <c r="M35" s="100">
        <f t="shared" si="102"/>
        <v>0</v>
      </c>
      <c r="N35" s="94"/>
      <c r="O35" s="100">
        <f t="shared" si="103"/>
        <v>0</v>
      </c>
      <c r="P35" s="94"/>
      <c r="Q35" s="100">
        <f t="shared" si="104"/>
        <v>0</v>
      </c>
      <c r="R35" s="94"/>
      <c r="S35" s="100">
        <f t="shared" si="105"/>
        <v>0</v>
      </c>
      <c r="T35" s="94"/>
      <c r="U35" s="100">
        <f t="shared" si="106"/>
        <v>0</v>
      </c>
      <c r="V35" s="94"/>
      <c r="W35" s="100">
        <f t="shared" si="107"/>
        <v>0</v>
      </c>
      <c r="X35" s="171"/>
      <c r="Y35" s="100">
        <f t="shared" si="108"/>
        <v>0</v>
      </c>
      <c r="Z35" s="94"/>
      <c r="AA35" s="100">
        <f t="shared" si="109"/>
        <v>0</v>
      </c>
      <c r="AB35" s="94"/>
      <c r="AC35" s="100">
        <f t="shared" si="110"/>
        <v>0</v>
      </c>
      <c r="AD35" s="94"/>
      <c r="AE35" s="100">
        <f t="shared" si="111"/>
        <v>0</v>
      </c>
      <c r="AF35" s="101">
        <f t="shared" si="130"/>
        <v>0</v>
      </c>
      <c r="AG35" s="100">
        <f t="shared" si="131"/>
        <v>0</v>
      </c>
      <c r="AH35" s="99"/>
      <c r="AI35" s="100">
        <f t="shared" si="112"/>
        <v>0</v>
      </c>
      <c r="AJ35" s="99"/>
      <c r="AK35" s="100">
        <f t="shared" si="34"/>
        <v>0</v>
      </c>
      <c r="AL35" s="99"/>
      <c r="AM35" s="100">
        <f t="shared" si="34"/>
        <v>0</v>
      </c>
      <c r="AN35" s="99"/>
      <c r="AO35" s="100">
        <f t="shared" si="35"/>
        <v>0</v>
      </c>
      <c r="AP35" s="99"/>
      <c r="AQ35" s="100">
        <f t="shared" si="36"/>
        <v>0</v>
      </c>
      <c r="AR35" s="99"/>
      <c r="AS35" s="100">
        <f t="shared" si="37"/>
        <v>0</v>
      </c>
      <c r="AT35" s="99"/>
      <c r="AU35" s="100">
        <f t="shared" si="38"/>
        <v>0</v>
      </c>
      <c r="AV35" s="99"/>
      <c r="AW35" s="100">
        <f t="shared" si="39"/>
        <v>0</v>
      </c>
      <c r="AX35" s="99"/>
      <c r="AY35" s="100">
        <f t="shared" si="40"/>
        <v>0</v>
      </c>
      <c r="AZ35" s="99"/>
      <c r="BA35" s="100">
        <f t="shared" si="41"/>
        <v>0</v>
      </c>
      <c r="BB35" s="99"/>
      <c r="BC35" s="100">
        <f t="shared" si="42"/>
        <v>0</v>
      </c>
      <c r="BD35" s="99"/>
      <c r="BE35" s="100">
        <f t="shared" si="43"/>
        <v>0</v>
      </c>
      <c r="BF35" s="101">
        <f t="shared" si="98"/>
        <v>0</v>
      </c>
      <c r="BG35" s="100">
        <f t="shared" si="98"/>
        <v>0</v>
      </c>
      <c r="BH35" s="99"/>
      <c r="BI35" s="100">
        <f t="shared" si="132"/>
        <v>0</v>
      </c>
      <c r="BJ35" s="99"/>
      <c r="BK35" s="100">
        <f t="shared" si="133"/>
        <v>0</v>
      </c>
      <c r="BL35" s="99"/>
      <c r="BM35" s="100">
        <f t="shared" si="134"/>
        <v>0</v>
      </c>
      <c r="BN35" s="99"/>
      <c r="BO35" s="100">
        <f t="shared" si="135"/>
        <v>0</v>
      </c>
      <c r="BP35" s="99"/>
      <c r="BQ35" s="100">
        <f t="shared" si="136"/>
        <v>0</v>
      </c>
      <c r="BR35" s="99"/>
      <c r="BS35" s="100">
        <f t="shared" si="137"/>
        <v>0</v>
      </c>
      <c r="BT35" s="99"/>
      <c r="BU35" s="100">
        <f t="shared" si="138"/>
        <v>0</v>
      </c>
      <c r="BV35" s="99"/>
      <c r="BW35" s="100">
        <f t="shared" si="139"/>
        <v>0</v>
      </c>
      <c r="BX35" s="99"/>
      <c r="BY35" s="100">
        <f t="shared" si="140"/>
        <v>0</v>
      </c>
      <c r="BZ35" s="99"/>
      <c r="CA35" s="100">
        <f t="shared" si="141"/>
        <v>0</v>
      </c>
      <c r="CB35" s="99"/>
      <c r="CC35" s="100">
        <f t="shared" si="142"/>
        <v>0</v>
      </c>
      <c r="CD35" s="99"/>
      <c r="CE35" s="100">
        <f t="shared" si="143"/>
        <v>0</v>
      </c>
      <c r="CF35" s="101">
        <f t="shared" si="144"/>
        <v>0</v>
      </c>
      <c r="CG35" s="100">
        <f t="shared" si="144"/>
        <v>0</v>
      </c>
    </row>
    <row r="36" spans="1:85" s="102" customFormat="1" ht="19.899999999999999" customHeight="1" x14ac:dyDescent="0.5">
      <c r="A36" s="94">
        <v>29</v>
      </c>
      <c r="B36" s="95" t="s">
        <v>106</v>
      </c>
      <c r="C36" s="95" t="s">
        <v>74</v>
      </c>
      <c r="D36" s="94">
        <f t="shared" si="129"/>
        <v>17</v>
      </c>
      <c r="E36" s="94">
        <v>0.7</v>
      </c>
      <c r="F36" s="94" t="s">
        <v>75</v>
      </c>
      <c r="G36" s="94"/>
      <c r="H36" s="94"/>
      <c r="I36" s="100">
        <f t="shared" si="100"/>
        <v>0</v>
      </c>
      <c r="J36" s="94"/>
      <c r="K36" s="100">
        <f t="shared" si="101"/>
        <v>0</v>
      </c>
      <c r="L36" s="94"/>
      <c r="M36" s="100">
        <f t="shared" si="102"/>
        <v>0</v>
      </c>
      <c r="N36" s="94"/>
      <c r="O36" s="100">
        <f t="shared" si="103"/>
        <v>0</v>
      </c>
      <c r="P36" s="94"/>
      <c r="Q36" s="100">
        <f t="shared" si="104"/>
        <v>0</v>
      </c>
      <c r="R36" s="94"/>
      <c r="S36" s="100">
        <f t="shared" si="105"/>
        <v>0</v>
      </c>
      <c r="T36" s="94"/>
      <c r="U36" s="100">
        <f t="shared" si="106"/>
        <v>0</v>
      </c>
      <c r="V36" s="94"/>
      <c r="W36" s="100">
        <f t="shared" si="107"/>
        <v>0</v>
      </c>
      <c r="X36" s="145"/>
      <c r="Y36" s="100">
        <f t="shared" si="108"/>
        <v>0</v>
      </c>
      <c r="Z36" s="94"/>
      <c r="AA36" s="100">
        <f t="shared" si="109"/>
        <v>0</v>
      </c>
      <c r="AB36" s="94"/>
      <c r="AC36" s="100">
        <f t="shared" si="110"/>
        <v>0</v>
      </c>
      <c r="AD36" s="94"/>
      <c r="AE36" s="100">
        <f t="shared" si="111"/>
        <v>0</v>
      </c>
      <c r="AF36" s="101">
        <f t="shared" si="130"/>
        <v>0</v>
      </c>
      <c r="AG36" s="100">
        <f t="shared" si="131"/>
        <v>0</v>
      </c>
      <c r="AH36" s="99"/>
      <c r="AI36" s="100">
        <f t="shared" si="112"/>
        <v>0</v>
      </c>
      <c r="AJ36" s="99"/>
      <c r="AK36" s="100">
        <f t="shared" si="34"/>
        <v>0</v>
      </c>
      <c r="AL36" s="99"/>
      <c r="AM36" s="100">
        <f t="shared" si="34"/>
        <v>0</v>
      </c>
      <c r="AN36" s="99"/>
      <c r="AO36" s="100">
        <f t="shared" si="35"/>
        <v>0</v>
      </c>
      <c r="AP36" s="99"/>
      <c r="AQ36" s="100">
        <f t="shared" si="36"/>
        <v>0</v>
      </c>
      <c r="AR36" s="99"/>
      <c r="AS36" s="100">
        <f t="shared" si="37"/>
        <v>0</v>
      </c>
      <c r="AT36" s="99"/>
      <c r="AU36" s="100">
        <f t="shared" si="38"/>
        <v>0</v>
      </c>
      <c r="AV36" s="99"/>
      <c r="AW36" s="100">
        <f t="shared" si="39"/>
        <v>0</v>
      </c>
      <c r="AX36" s="99"/>
      <c r="AY36" s="100">
        <f t="shared" si="40"/>
        <v>0</v>
      </c>
      <c r="AZ36" s="99"/>
      <c r="BA36" s="100">
        <f t="shared" si="41"/>
        <v>0</v>
      </c>
      <c r="BB36" s="99"/>
      <c r="BC36" s="100">
        <f t="shared" si="42"/>
        <v>0</v>
      </c>
      <c r="BD36" s="99"/>
      <c r="BE36" s="100">
        <f t="shared" si="43"/>
        <v>0</v>
      </c>
      <c r="BF36" s="101">
        <f t="shared" si="98"/>
        <v>0</v>
      </c>
      <c r="BG36" s="100">
        <f t="shared" si="98"/>
        <v>0</v>
      </c>
      <c r="BH36" s="99"/>
      <c r="BI36" s="100">
        <f t="shared" si="132"/>
        <v>0</v>
      </c>
      <c r="BJ36" s="99"/>
      <c r="BK36" s="100">
        <f t="shared" si="133"/>
        <v>0</v>
      </c>
      <c r="BL36" s="99"/>
      <c r="BM36" s="100">
        <f t="shared" si="134"/>
        <v>0</v>
      </c>
      <c r="BN36" s="99"/>
      <c r="BO36" s="100">
        <f t="shared" si="135"/>
        <v>0</v>
      </c>
      <c r="BP36" s="99"/>
      <c r="BQ36" s="100">
        <f t="shared" si="136"/>
        <v>0</v>
      </c>
      <c r="BR36" s="99"/>
      <c r="BS36" s="100">
        <f t="shared" si="137"/>
        <v>0</v>
      </c>
      <c r="BT36" s="99"/>
      <c r="BU36" s="100">
        <f t="shared" si="138"/>
        <v>0</v>
      </c>
      <c r="BV36" s="99"/>
      <c r="BW36" s="100">
        <f t="shared" si="139"/>
        <v>0</v>
      </c>
      <c r="BX36" s="99"/>
      <c r="BY36" s="100">
        <f t="shared" si="140"/>
        <v>0</v>
      </c>
      <c r="BZ36" s="99"/>
      <c r="CA36" s="100">
        <f t="shared" si="141"/>
        <v>0</v>
      </c>
      <c r="CB36" s="99"/>
      <c r="CC36" s="100">
        <f t="shared" si="142"/>
        <v>0</v>
      </c>
      <c r="CD36" s="99"/>
      <c r="CE36" s="100">
        <f t="shared" si="143"/>
        <v>0</v>
      </c>
      <c r="CF36" s="101">
        <f t="shared" si="144"/>
        <v>0</v>
      </c>
      <c r="CG36" s="100">
        <f t="shared" si="144"/>
        <v>0</v>
      </c>
    </row>
    <row r="37" spans="1:85" s="102" customFormat="1" ht="19.899999999999999" customHeight="1" x14ac:dyDescent="0.5">
      <c r="A37" s="94">
        <v>30</v>
      </c>
      <c r="B37" s="95" t="s">
        <v>107</v>
      </c>
      <c r="C37" s="95" t="s">
        <v>74</v>
      </c>
      <c r="D37" s="94">
        <f t="shared" si="129"/>
        <v>17</v>
      </c>
      <c r="E37" s="94">
        <v>0.7</v>
      </c>
      <c r="F37" s="94" t="s">
        <v>75</v>
      </c>
      <c r="G37" s="94"/>
      <c r="H37" s="94"/>
      <c r="I37" s="100">
        <f t="shared" si="100"/>
        <v>0</v>
      </c>
      <c r="J37" s="94"/>
      <c r="K37" s="100">
        <f t="shared" si="101"/>
        <v>0</v>
      </c>
      <c r="L37" s="94"/>
      <c r="M37" s="100">
        <f t="shared" si="102"/>
        <v>0</v>
      </c>
      <c r="N37" s="94"/>
      <c r="O37" s="100">
        <f t="shared" si="103"/>
        <v>0</v>
      </c>
      <c r="P37" s="94"/>
      <c r="Q37" s="100">
        <f t="shared" si="104"/>
        <v>0</v>
      </c>
      <c r="R37" s="94"/>
      <c r="S37" s="100">
        <f t="shared" si="105"/>
        <v>0</v>
      </c>
      <c r="T37" s="94"/>
      <c r="U37" s="100">
        <f t="shared" si="106"/>
        <v>0</v>
      </c>
      <c r="V37" s="94"/>
      <c r="W37" s="100">
        <f t="shared" si="107"/>
        <v>0</v>
      </c>
      <c r="X37" s="145"/>
      <c r="Y37" s="100">
        <f t="shared" si="108"/>
        <v>0</v>
      </c>
      <c r="Z37" s="94"/>
      <c r="AA37" s="100">
        <f t="shared" si="109"/>
        <v>0</v>
      </c>
      <c r="AB37" s="94"/>
      <c r="AC37" s="100">
        <f t="shared" si="110"/>
        <v>0</v>
      </c>
      <c r="AD37" s="94"/>
      <c r="AE37" s="100">
        <f t="shared" si="111"/>
        <v>0</v>
      </c>
      <c r="AF37" s="101">
        <f t="shared" si="130"/>
        <v>0</v>
      </c>
      <c r="AG37" s="100">
        <f t="shared" si="131"/>
        <v>0</v>
      </c>
      <c r="AH37" s="99"/>
      <c r="AI37" s="100">
        <f t="shared" si="112"/>
        <v>0</v>
      </c>
      <c r="AJ37" s="99"/>
      <c r="AK37" s="100">
        <f t="shared" si="34"/>
        <v>0</v>
      </c>
      <c r="AL37" s="99"/>
      <c r="AM37" s="100">
        <f t="shared" si="34"/>
        <v>0</v>
      </c>
      <c r="AN37" s="99"/>
      <c r="AO37" s="100">
        <f t="shared" si="35"/>
        <v>0</v>
      </c>
      <c r="AP37" s="99"/>
      <c r="AQ37" s="100">
        <f t="shared" si="36"/>
        <v>0</v>
      </c>
      <c r="AR37" s="99"/>
      <c r="AS37" s="100">
        <f t="shared" si="37"/>
        <v>0</v>
      </c>
      <c r="AT37" s="99"/>
      <c r="AU37" s="100">
        <f t="shared" si="38"/>
        <v>0</v>
      </c>
      <c r="AV37" s="99"/>
      <c r="AW37" s="100">
        <f t="shared" si="39"/>
        <v>0</v>
      </c>
      <c r="AX37" s="99"/>
      <c r="AY37" s="100">
        <f t="shared" si="40"/>
        <v>0</v>
      </c>
      <c r="AZ37" s="99"/>
      <c r="BA37" s="100">
        <f t="shared" si="41"/>
        <v>0</v>
      </c>
      <c r="BB37" s="99"/>
      <c r="BC37" s="100">
        <f t="shared" si="42"/>
        <v>0</v>
      </c>
      <c r="BD37" s="99"/>
      <c r="BE37" s="100">
        <f t="shared" si="43"/>
        <v>0</v>
      </c>
      <c r="BF37" s="101">
        <f t="shared" si="98"/>
        <v>0</v>
      </c>
      <c r="BG37" s="100">
        <f t="shared" si="98"/>
        <v>0</v>
      </c>
      <c r="BH37" s="99"/>
      <c r="BI37" s="100">
        <f t="shared" si="132"/>
        <v>0</v>
      </c>
      <c r="BJ37" s="99"/>
      <c r="BK37" s="100">
        <f t="shared" si="133"/>
        <v>0</v>
      </c>
      <c r="BL37" s="99"/>
      <c r="BM37" s="100">
        <f t="shared" si="134"/>
        <v>0</v>
      </c>
      <c r="BN37" s="99"/>
      <c r="BO37" s="100">
        <f t="shared" si="135"/>
        <v>0</v>
      </c>
      <c r="BP37" s="99"/>
      <c r="BQ37" s="100">
        <f t="shared" si="136"/>
        <v>0</v>
      </c>
      <c r="BR37" s="99"/>
      <c r="BS37" s="100">
        <f t="shared" si="137"/>
        <v>0</v>
      </c>
      <c r="BT37" s="99"/>
      <c r="BU37" s="100">
        <f t="shared" si="138"/>
        <v>0</v>
      </c>
      <c r="BV37" s="99"/>
      <c r="BW37" s="100">
        <f t="shared" si="139"/>
        <v>0</v>
      </c>
      <c r="BX37" s="99"/>
      <c r="BY37" s="100">
        <f t="shared" si="140"/>
        <v>0</v>
      </c>
      <c r="BZ37" s="99"/>
      <c r="CA37" s="100">
        <f t="shared" si="141"/>
        <v>0</v>
      </c>
      <c r="CB37" s="99"/>
      <c r="CC37" s="100">
        <f t="shared" si="142"/>
        <v>0</v>
      </c>
      <c r="CD37" s="99"/>
      <c r="CE37" s="100">
        <f t="shared" si="143"/>
        <v>0</v>
      </c>
      <c r="CF37" s="101">
        <f t="shared" si="144"/>
        <v>0</v>
      </c>
      <c r="CG37" s="100">
        <f t="shared" si="144"/>
        <v>0</v>
      </c>
    </row>
    <row r="38" spans="1:85" s="102" customFormat="1" ht="19.899999999999999" customHeight="1" x14ac:dyDescent="0.25">
      <c r="A38" s="94">
        <v>31</v>
      </c>
      <c r="B38" s="95" t="s">
        <v>108</v>
      </c>
      <c r="C38" s="95" t="s">
        <v>74</v>
      </c>
      <c r="D38" s="94">
        <f t="shared" si="129"/>
        <v>17</v>
      </c>
      <c r="E38" s="94">
        <v>0.68</v>
      </c>
      <c r="F38" s="94" t="s">
        <v>75</v>
      </c>
      <c r="G38" s="94">
        <v>1550</v>
      </c>
      <c r="H38" s="94"/>
      <c r="I38" s="100">
        <f t="shared" si="100"/>
        <v>0</v>
      </c>
      <c r="J38" s="94"/>
      <c r="K38" s="100">
        <f t="shared" si="101"/>
        <v>0</v>
      </c>
      <c r="L38" s="94"/>
      <c r="M38" s="100">
        <f t="shared" si="102"/>
        <v>0</v>
      </c>
      <c r="N38" s="94"/>
      <c r="O38" s="100">
        <f t="shared" si="103"/>
        <v>0</v>
      </c>
      <c r="P38" s="94"/>
      <c r="Q38" s="100">
        <f t="shared" si="104"/>
        <v>0</v>
      </c>
      <c r="R38" s="94"/>
      <c r="S38" s="100">
        <f t="shared" si="105"/>
        <v>0</v>
      </c>
      <c r="T38" s="94"/>
      <c r="U38" s="100">
        <f t="shared" si="106"/>
        <v>0</v>
      </c>
      <c r="V38" s="94"/>
      <c r="W38" s="100">
        <f t="shared" si="107"/>
        <v>0</v>
      </c>
      <c r="X38" s="171"/>
      <c r="Y38" s="100">
        <f t="shared" si="108"/>
        <v>0</v>
      </c>
      <c r="Z38" s="94"/>
      <c r="AA38" s="100">
        <f t="shared" si="109"/>
        <v>0</v>
      </c>
      <c r="AB38" s="94"/>
      <c r="AC38" s="100">
        <f t="shared" si="110"/>
        <v>0</v>
      </c>
      <c r="AD38" s="94"/>
      <c r="AE38" s="100">
        <f t="shared" si="111"/>
        <v>0</v>
      </c>
      <c r="AF38" s="101">
        <f t="shared" si="130"/>
        <v>0</v>
      </c>
      <c r="AG38" s="100">
        <f t="shared" si="131"/>
        <v>0</v>
      </c>
      <c r="AH38" s="99"/>
      <c r="AI38" s="100">
        <f t="shared" si="112"/>
        <v>0</v>
      </c>
      <c r="AJ38" s="99"/>
      <c r="AK38" s="100">
        <f t="shared" si="34"/>
        <v>0</v>
      </c>
      <c r="AL38" s="99"/>
      <c r="AM38" s="100">
        <f t="shared" si="34"/>
        <v>0</v>
      </c>
      <c r="AN38" s="99"/>
      <c r="AO38" s="100">
        <f t="shared" si="35"/>
        <v>0</v>
      </c>
      <c r="AP38" s="99"/>
      <c r="AQ38" s="100">
        <f t="shared" si="36"/>
        <v>0</v>
      </c>
      <c r="AR38" s="99"/>
      <c r="AS38" s="100">
        <f t="shared" si="37"/>
        <v>0</v>
      </c>
      <c r="AT38" s="99"/>
      <c r="AU38" s="100">
        <f t="shared" si="38"/>
        <v>0</v>
      </c>
      <c r="AV38" s="99"/>
      <c r="AW38" s="100">
        <f t="shared" si="39"/>
        <v>0</v>
      </c>
      <c r="AX38" s="99"/>
      <c r="AY38" s="100">
        <f t="shared" si="40"/>
        <v>0</v>
      </c>
      <c r="AZ38" s="99"/>
      <c r="BA38" s="100">
        <f t="shared" si="41"/>
        <v>0</v>
      </c>
      <c r="BB38" s="99"/>
      <c r="BC38" s="100">
        <f t="shared" si="42"/>
        <v>0</v>
      </c>
      <c r="BD38" s="99"/>
      <c r="BE38" s="100">
        <f t="shared" si="43"/>
        <v>0</v>
      </c>
      <c r="BF38" s="101">
        <f t="shared" si="98"/>
        <v>0</v>
      </c>
      <c r="BG38" s="100">
        <f t="shared" si="98"/>
        <v>0</v>
      </c>
      <c r="BH38" s="99"/>
      <c r="BI38" s="100">
        <f t="shared" si="132"/>
        <v>0</v>
      </c>
      <c r="BJ38" s="99"/>
      <c r="BK38" s="100">
        <f t="shared" si="133"/>
        <v>0</v>
      </c>
      <c r="BL38" s="99"/>
      <c r="BM38" s="100">
        <f t="shared" si="134"/>
        <v>0</v>
      </c>
      <c r="BN38" s="99"/>
      <c r="BO38" s="100">
        <f t="shared" si="135"/>
        <v>0</v>
      </c>
      <c r="BP38" s="99"/>
      <c r="BQ38" s="100">
        <f t="shared" si="136"/>
        <v>0</v>
      </c>
      <c r="BR38" s="99"/>
      <c r="BS38" s="100">
        <f t="shared" si="137"/>
        <v>0</v>
      </c>
      <c r="BT38" s="99"/>
      <c r="BU38" s="100">
        <f t="shared" si="138"/>
        <v>0</v>
      </c>
      <c r="BV38" s="99"/>
      <c r="BW38" s="100">
        <f t="shared" si="139"/>
        <v>0</v>
      </c>
      <c r="BX38" s="99"/>
      <c r="BY38" s="100">
        <f t="shared" si="140"/>
        <v>0</v>
      </c>
      <c r="BZ38" s="99"/>
      <c r="CA38" s="100">
        <f t="shared" si="141"/>
        <v>0</v>
      </c>
      <c r="CB38" s="99"/>
      <c r="CC38" s="100">
        <f t="shared" si="142"/>
        <v>0</v>
      </c>
      <c r="CD38" s="99"/>
      <c r="CE38" s="100">
        <f t="shared" si="143"/>
        <v>0</v>
      </c>
      <c r="CF38" s="101">
        <f t="shared" si="144"/>
        <v>0</v>
      </c>
      <c r="CG38" s="100">
        <f t="shared" si="144"/>
        <v>0</v>
      </c>
    </row>
    <row r="39" spans="1:85" s="102" customFormat="1" ht="19.899999999999999" customHeight="1" x14ac:dyDescent="0.5">
      <c r="A39" s="94">
        <v>32</v>
      </c>
      <c r="B39" s="95" t="s">
        <v>108</v>
      </c>
      <c r="C39" s="95" t="s">
        <v>74</v>
      </c>
      <c r="D39" s="94">
        <f t="shared" si="129"/>
        <v>17</v>
      </c>
      <c r="E39" s="94">
        <v>0.64</v>
      </c>
      <c r="F39" s="94" t="s">
        <v>75</v>
      </c>
      <c r="G39" s="94">
        <v>1500</v>
      </c>
      <c r="H39" s="94"/>
      <c r="I39" s="100">
        <f t="shared" si="100"/>
        <v>0</v>
      </c>
      <c r="J39" s="94"/>
      <c r="K39" s="100">
        <f t="shared" si="101"/>
        <v>0</v>
      </c>
      <c r="L39" s="94"/>
      <c r="M39" s="100">
        <f t="shared" si="102"/>
        <v>0</v>
      </c>
      <c r="N39" s="94"/>
      <c r="O39" s="100">
        <f t="shared" si="103"/>
        <v>0</v>
      </c>
      <c r="P39" s="94"/>
      <c r="Q39" s="100">
        <f t="shared" si="104"/>
        <v>0</v>
      </c>
      <c r="R39" s="94"/>
      <c r="S39" s="100">
        <f t="shared" si="105"/>
        <v>0</v>
      </c>
      <c r="T39" s="94"/>
      <c r="U39" s="100">
        <f t="shared" si="106"/>
        <v>0</v>
      </c>
      <c r="V39" s="94"/>
      <c r="W39" s="100">
        <f t="shared" si="107"/>
        <v>0</v>
      </c>
      <c r="X39" s="145"/>
      <c r="Y39" s="100">
        <f t="shared" si="108"/>
        <v>0</v>
      </c>
      <c r="Z39" s="94"/>
      <c r="AA39" s="100">
        <f t="shared" si="109"/>
        <v>0</v>
      </c>
      <c r="AB39" s="94"/>
      <c r="AC39" s="100">
        <f t="shared" si="110"/>
        <v>0</v>
      </c>
      <c r="AD39" s="94"/>
      <c r="AE39" s="100">
        <f t="shared" si="111"/>
        <v>0</v>
      </c>
      <c r="AF39" s="101">
        <f t="shared" si="130"/>
        <v>0</v>
      </c>
      <c r="AG39" s="100">
        <f t="shared" si="131"/>
        <v>0</v>
      </c>
      <c r="AH39" s="99"/>
      <c r="AI39" s="100">
        <f t="shared" si="112"/>
        <v>0</v>
      </c>
      <c r="AJ39" s="99"/>
      <c r="AK39" s="100">
        <f t="shared" si="34"/>
        <v>0</v>
      </c>
      <c r="AL39" s="99"/>
      <c r="AM39" s="100">
        <f t="shared" si="34"/>
        <v>0</v>
      </c>
      <c r="AN39" s="99"/>
      <c r="AO39" s="100">
        <f t="shared" si="35"/>
        <v>0</v>
      </c>
      <c r="AP39" s="99"/>
      <c r="AQ39" s="100">
        <f t="shared" si="36"/>
        <v>0</v>
      </c>
      <c r="AR39" s="99"/>
      <c r="AS39" s="100">
        <f t="shared" si="37"/>
        <v>0</v>
      </c>
      <c r="AT39" s="99"/>
      <c r="AU39" s="100">
        <f t="shared" si="38"/>
        <v>0</v>
      </c>
      <c r="AV39" s="99"/>
      <c r="AW39" s="100">
        <f t="shared" si="39"/>
        <v>0</v>
      </c>
      <c r="AX39" s="99"/>
      <c r="AY39" s="100">
        <f t="shared" si="40"/>
        <v>0</v>
      </c>
      <c r="AZ39" s="99"/>
      <c r="BA39" s="100">
        <f t="shared" si="41"/>
        <v>0</v>
      </c>
      <c r="BB39" s="99"/>
      <c r="BC39" s="100">
        <f t="shared" si="42"/>
        <v>0</v>
      </c>
      <c r="BD39" s="99"/>
      <c r="BE39" s="100">
        <f t="shared" si="43"/>
        <v>0</v>
      </c>
      <c r="BF39" s="101">
        <f t="shared" si="98"/>
        <v>0</v>
      </c>
      <c r="BG39" s="100">
        <f t="shared" si="98"/>
        <v>0</v>
      </c>
      <c r="BH39" s="99"/>
      <c r="BI39" s="100">
        <f t="shared" si="132"/>
        <v>0</v>
      </c>
      <c r="BJ39" s="99"/>
      <c r="BK39" s="100">
        <f t="shared" si="133"/>
        <v>0</v>
      </c>
      <c r="BL39" s="99"/>
      <c r="BM39" s="100">
        <f t="shared" si="134"/>
        <v>0</v>
      </c>
      <c r="BN39" s="99"/>
      <c r="BO39" s="100">
        <f t="shared" si="135"/>
        <v>0</v>
      </c>
      <c r="BP39" s="99"/>
      <c r="BQ39" s="100">
        <f t="shared" si="136"/>
        <v>0</v>
      </c>
      <c r="BR39" s="99"/>
      <c r="BS39" s="100">
        <f t="shared" si="137"/>
        <v>0</v>
      </c>
      <c r="BT39" s="99"/>
      <c r="BU39" s="100">
        <f t="shared" si="138"/>
        <v>0</v>
      </c>
      <c r="BV39" s="99"/>
      <c r="BW39" s="100">
        <f t="shared" si="139"/>
        <v>0</v>
      </c>
      <c r="BX39" s="99"/>
      <c r="BY39" s="100">
        <f t="shared" si="140"/>
        <v>0</v>
      </c>
      <c r="BZ39" s="99"/>
      <c r="CA39" s="100">
        <f t="shared" si="141"/>
        <v>0</v>
      </c>
      <c r="CB39" s="99"/>
      <c r="CC39" s="100">
        <f t="shared" si="142"/>
        <v>0</v>
      </c>
      <c r="CD39" s="99"/>
      <c r="CE39" s="100">
        <f t="shared" si="143"/>
        <v>0</v>
      </c>
      <c r="CF39" s="101">
        <f t="shared" si="144"/>
        <v>0</v>
      </c>
      <c r="CG39" s="100">
        <f t="shared" si="144"/>
        <v>0</v>
      </c>
    </row>
    <row r="40" spans="1:85" s="102" customFormat="1" ht="19.899999999999999" customHeight="1" x14ac:dyDescent="0.5">
      <c r="A40" s="94">
        <v>33</v>
      </c>
      <c r="B40" s="95" t="s">
        <v>109</v>
      </c>
      <c r="C40" s="95" t="s">
        <v>74</v>
      </c>
      <c r="D40" s="94">
        <f t="shared" si="129"/>
        <v>17</v>
      </c>
      <c r="E40" s="94">
        <v>0.64</v>
      </c>
      <c r="F40" s="94" t="s">
        <v>85</v>
      </c>
      <c r="G40" s="94"/>
      <c r="H40" s="94"/>
      <c r="I40" s="100">
        <f t="shared" si="100"/>
        <v>0</v>
      </c>
      <c r="J40" s="94"/>
      <c r="K40" s="100">
        <f t="shared" si="101"/>
        <v>0</v>
      </c>
      <c r="L40" s="94"/>
      <c r="M40" s="100">
        <f t="shared" si="102"/>
        <v>0</v>
      </c>
      <c r="N40" s="94"/>
      <c r="O40" s="100">
        <f t="shared" si="103"/>
        <v>0</v>
      </c>
      <c r="P40" s="94"/>
      <c r="Q40" s="100">
        <f t="shared" si="104"/>
        <v>0</v>
      </c>
      <c r="R40" s="94"/>
      <c r="S40" s="100">
        <f t="shared" si="105"/>
        <v>0</v>
      </c>
      <c r="T40" s="94"/>
      <c r="U40" s="100">
        <f t="shared" si="106"/>
        <v>0</v>
      </c>
      <c r="V40" s="94"/>
      <c r="W40" s="100">
        <f t="shared" si="107"/>
        <v>0</v>
      </c>
      <c r="X40" s="145"/>
      <c r="Y40" s="100">
        <f t="shared" si="108"/>
        <v>0</v>
      </c>
      <c r="Z40" s="94"/>
      <c r="AA40" s="100">
        <f t="shared" si="109"/>
        <v>0</v>
      </c>
      <c r="AB40" s="94"/>
      <c r="AC40" s="100">
        <f t="shared" si="110"/>
        <v>0</v>
      </c>
      <c r="AD40" s="94"/>
      <c r="AE40" s="100">
        <f t="shared" si="111"/>
        <v>0</v>
      </c>
      <c r="AF40" s="101">
        <f t="shared" si="130"/>
        <v>0</v>
      </c>
      <c r="AG40" s="100">
        <f t="shared" si="131"/>
        <v>0</v>
      </c>
      <c r="AH40" s="99"/>
      <c r="AI40" s="100">
        <f t="shared" si="112"/>
        <v>0</v>
      </c>
      <c r="AJ40" s="99"/>
      <c r="AK40" s="100">
        <f t="shared" si="34"/>
        <v>0</v>
      </c>
      <c r="AL40" s="99"/>
      <c r="AM40" s="100">
        <f t="shared" si="34"/>
        <v>0</v>
      </c>
      <c r="AN40" s="99"/>
      <c r="AO40" s="100">
        <f t="shared" si="35"/>
        <v>0</v>
      </c>
      <c r="AP40" s="99"/>
      <c r="AQ40" s="100">
        <f t="shared" si="36"/>
        <v>0</v>
      </c>
      <c r="AR40" s="99"/>
      <c r="AS40" s="100">
        <f t="shared" si="37"/>
        <v>0</v>
      </c>
      <c r="AT40" s="99"/>
      <c r="AU40" s="100">
        <f t="shared" si="38"/>
        <v>0</v>
      </c>
      <c r="AV40" s="99"/>
      <c r="AW40" s="100">
        <f t="shared" si="39"/>
        <v>0</v>
      </c>
      <c r="AX40" s="99"/>
      <c r="AY40" s="100">
        <f t="shared" si="40"/>
        <v>0</v>
      </c>
      <c r="AZ40" s="99"/>
      <c r="BA40" s="100">
        <f t="shared" si="41"/>
        <v>0</v>
      </c>
      <c r="BB40" s="99"/>
      <c r="BC40" s="100">
        <f t="shared" si="42"/>
        <v>0</v>
      </c>
      <c r="BD40" s="99"/>
      <c r="BE40" s="100">
        <f t="shared" si="43"/>
        <v>0</v>
      </c>
      <c r="BF40" s="101">
        <f t="shared" si="98"/>
        <v>0</v>
      </c>
      <c r="BG40" s="100">
        <f t="shared" si="98"/>
        <v>0</v>
      </c>
      <c r="BH40" s="99"/>
      <c r="BI40" s="100">
        <f t="shared" si="132"/>
        <v>0</v>
      </c>
      <c r="BJ40" s="99"/>
      <c r="BK40" s="100">
        <f t="shared" si="133"/>
        <v>0</v>
      </c>
      <c r="BL40" s="99"/>
      <c r="BM40" s="100">
        <f t="shared" si="134"/>
        <v>0</v>
      </c>
      <c r="BN40" s="99"/>
      <c r="BO40" s="100">
        <f t="shared" si="135"/>
        <v>0</v>
      </c>
      <c r="BP40" s="99"/>
      <c r="BQ40" s="100">
        <f t="shared" si="136"/>
        <v>0</v>
      </c>
      <c r="BR40" s="99"/>
      <c r="BS40" s="100">
        <f t="shared" si="137"/>
        <v>0</v>
      </c>
      <c r="BT40" s="99"/>
      <c r="BU40" s="100">
        <f t="shared" si="138"/>
        <v>0</v>
      </c>
      <c r="BV40" s="99"/>
      <c r="BW40" s="100">
        <f t="shared" si="139"/>
        <v>0</v>
      </c>
      <c r="BX40" s="99"/>
      <c r="BY40" s="100">
        <f t="shared" si="140"/>
        <v>0</v>
      </c>
      <c r="BZ40" s="99"/>
      <c r="CA40" s="100">
        <f t="shared" si="141"/>
        <v>0</v>
      </c>
      <c r="CB40" s="99"/>
      <c r="CC40" s="100">
        <f t="shared" si="142"/>
        <v>0</v>
      </c>
      <c r="CD40" s="99"/>
      <c r="CE40" s="100">
        <f t="shared" si="143"/>
        <v>0</v>
      </c>
      <c r="CF40" s="101">
        <f t="shared" si="144"/>
        <v>0</v>
      </c>
      <c r="CG40" s="100">
        <f t="shared" si="144"/>
        <v>0</v>
      </c>
    </row>
    <row r="41" spans="1:85" s="102" customFormat="1" ht="19.899999999999999" customHeight="1" x14ac:dyDescent="0.25">
      <c r="A41" s="94">
        <v>34</v>
      </c>
      <c r="B41" s="95" t="s">
        <v>107</v>
      </c>
      <c r="C41" s="95" t="s">
        <v>74</v>
      </c>
      <c r="D41" s="94">
        <f t="shared" si="129"/>
        <v>17</v>
      </c>
      <c r="E41" s="94">
        <v>0.64</v>
      </c>
      <c r="F41" s="94" t="s">
        <v>85</v>
      </c>
      <c r="G41" s="94">
        <v>1350</v>
      </c>
      <c r="H41" s="94"/>
      <c r="I41" s="100">
        <f t="shared" si="100"/>
        <v>0</v>
      </c>
      <c r="J41" s="94"/>
      <c r="K41" s="100">
        <f t="shared" si="101"/>
        <v>0</v>
      </c>
      <c r="L41" s="94"/>
      <c r="M41" s="100">
        <f t="shared" si="102"/>
        <v>0</v>
      </c>
      <c r="N41" s="94"/>
      <c r="O41" s="100">
        <f t="shared" si="103"/>
        <v>0</v>
      </c>
      <c r="P41" s="94"/>
      <c r="Q41" s="100">
        <f t="shared" si="104"/>
        <v>0</v>
      </c>
      <c r="R41" s="94"/>
      <c r="S41" s="100">
        <f t="shared" si="105"/>
        <v>0</v>
      </c>
      <c r="T41" s="94"/>
      <c r="U41" s="100">
        <f t="shared" si="106"/>
        <v>0</v>
      </c>
      <c r="V41" s="94"/>
      <c r="W41" s="100">
        <f t="shared" si="107"/>
        <v>0</v>
      </c>
      <c r="X41" s="171"/>
      <c r="Y41" s="100">
        <f t="shared" si="108"/>
        <v>0</v>
      </c>
      <c r="Z41" s="94"/>
      <c r="AA41" s="100">
        <f t="shared" si="109"/>
        <v>0</v>
      </c>
      <c r="AB41" s="94"/>
      <c r="AC41" s="100">
        <f t="shared" si="110"/>
        <v>0</v>
      </c>
      <c r="AD41" s="94"/>
      <c r="AE41" s="100">
        <f t="shared" si="111"/>
        <v>0</v>
      </c>
      <c r="AF41" s="101">
        <f t="shared" si="130"/>
        <v>0</v>
      </c>
      <c r="AG41" s="100">
        <f t="shared" si="131"/>
        <v>0</v>
      </c>
      <c r="AH41" s="99"/>
      <c r="AI41" s="100">
        <f t="shared" si="112"/>
        <v>0</v>
      </c>
      <c r="AJ41" s="99"/>
      <c r="AK41" s="100">
        <f t="shared" si="34"/>
        <v>0</v>
      </c>
      <c r="AL41" s="99"/>
      <c r="AM41" s="100">
        <f t="shared" si="34"/>
        <v>0</v>
      </c>
      <c r="AN41" s="99"/>
      <c r="AO41" s="100">
        <f t="shared" si="35"/>
        <v>0</v>
      </c>
      <c r="AP41" s="99"/>
      <c r="AQ41" s="100">
        <f t="shared" si="36"/>
        <v>0</v>
      </c>
      <c r="AR41" s="99"/>
      <c r="AS41" s="100">
        <f t="shared" si="37"/>
        <v>0</v>
      </c>
      <c r="AT41" s="99"/>
      <c r="AU41" s="100">
        <f t="shared" si="38"/>
        <v>0</v>
      </c>
      <c r="AV41" s="99"/>
      <c r="AW41" s="100">
        <f t="shared" si="39"/>
        <v>0</v>
      </c>
      <c r="AX41" s="99"/>
      <c r="AY41" s="100">
        <f t="shared" si="40"/>
        <v>0</v>
      </c>
      <c r="AZ41" s="99"/>
      <c r="BA41" s="100">
        <f t="shared" si="41"/>
        <v>0</v>
      </c>
      <c r="BB41" s="99"/>
      <c r="BC41" s="100">
        <f t="shared" si="42"/>
        <v>0</v>
      </c>
      <c r="BD41" s="99"/>
      <c r="BE41" s="100">
        <f t="shared" si="43"/>
        <v>0</v>
      </c>
      <c r="BF41" s="101">
        <f t="shared" si="98"/>
        <v>0</v>
      </c>
      <c r="BG41" s="100">
        <f t="shared" si="98"/>
        <v>0</v>
      </c>
      <c r="BH41" s="99"/>
      <c r="BI41" s="100">
        <f t="shared" si="132"/>
        <v>0</v>
      </c>
      <c r="BJ41" s="99"/>
      <c r="BK41" s="100">
        <f t="shared" si="133"/>
        <v>0</v>
      </c>
      <c r="BL41" s="99"/>
      <c r="BM41" s="100">
        <f t="shared" si="134"/>
        <v>0</v>
      </c>
      <c r="BN41" s="99"/>
      <c r="BO41" s="100">
        <f t="shared" si="135"/>
        <v>0</v>
      </c>
      <c r="BP41" s="99"/>
      <c r="BQ41" s="100">
        <f t="shared" si="136"/>
        <v>0</v>
      </c>
      <c r="BR41" s="99"/>
      <c r="BS41" s="100">
        <f t="shared" si="137"/>
        <v>0</v>
      </c>
      <c r="BT41" s="99"/>
      <c r="BU41" s="100">
        <f t="shared" si="138"/>
        <v>0</v>
      </c>
      <c r="BV41" s="99"/>
      <c r="BW41" s="100">
        <f t="shared" si="139"/>
        <v>0</v>
      </c>
      <c r="BX41" s="99"/>
      <c r="BY41" s="100">
        <f t="shared" si="140"/>
        <v>0</v>
      </c>
      <c r="BZ41" s="99"/>
      <c r="CA41" s="100">
        <f t="shared" si="141"/>
        <v>0</v>
      </c>
      <c r="CB41" s="99"/>
      <c r="CC41" s="100">
        <f t="shared" si="142"/>
        <v>0</v>
      </c>
      <c r="CD41" s="99"/>
      <c r="CE41" s="100">
        <f t="shared" si="143"/>
        <v>0</v>
      </c>
      <c r="CF41" s="101">
        <f t="shared" si="144"/>
        <v>0</v>
      </c>
      <c r="CG41" s="100">
        <f t="shared" si="144"/>
        <v>0</v>
      </c>
    </row>
    <row r="42" spans="1:85" s="102" customFormat="1" ht="19.899999999999999" customHeight="1" x14ac:dyDescent="0.5">
      <c r="A42" s="94">
        <v>35</v>
      </c>
      <c r="B42" s="95" t="s">
        <v>107</v>
      </c>
      <c r="C42" s="95" t="s">
        <v>74</v>
      </c>
      <c r="D42" s="94">
        <f t="shared" si="129"/>
        <v>17</v>
      </c>
      <c r="E42" s="94">
        <v>0.64</v>
      </c>
      <c r="F42" s="94" t="s">
        <v>83</v>
      </c>
      <c r="G42" s="94"/>
      <c r="H42" s="94"/>
      <c r="I42" s="100">
        <f t="shared" si="100"/>
        <v>0</v>
      </c>
      <c r="J42" s="94"/>
      <c r="K42" s="100">
        <f t="shared" si="101"/>
        <v>0</v>
      </c>
      <c r="L42" s="94"/>
      <c r="M42" s="100">
        <f t="shared" si="102"/>
        <v>0</v>
      </c>
      <c r="N42" s="94"/>
      <c r="O42" s="100">
        <f t="shared" si="103"/>
        <v>0</v>
      </c>
      <c r="P42" s="94"/>
      <c r="Q42" s="100">
        <f t="shared" si="104"/>
        <v>0</v>
      </c>
      <c r="R42" s="94"/>
      <c r="S42" s="100">
        <f t="shared" si="105"/>
        <v>0</v>
      </c>
      <c r="T42" s="94"/>
      <c r="U42" s="100">
        <f t="shared" si="106"/>
        <v>0</v>
      </c>
      <c r="V42" s="94"/>
      <c r="W42" s="100">
        <f t="shared" si="107"/>
        <v>0</v>
      </c>
      <c r="X42" s="145"/>
      <c r="Y42" s="100">
        <f t="shared" si="108"/>
        <v>0</v>
      </c>
      <c r="Z42" s="94"/>
      <c r="AA42" s="100">
        <f t="shared" si="109"/>
        <v>0</v>
      </c>
      <c r="AB42" s="94"/>
      <c r="AC42" s="100">
        <f t="shared" si="110"/>
        <v>0</v>
      </c>
      <c r="AD42" s="94"/>
      <c r="AE42" s="100">
        <f t="shared" si="111"/>
        <v>0</v>
      </c>
      <c r="AF42" s="101">
        <f t="shared" si="130"/>
        <v>0</v>
      </c>
      <c r="AG42" s="100">
        <f t="shared" si="131"/>
        <v>0</v>
      </c>
      <c r="AH42" s="99"/>
      <c r="AI42" s="100">
        <f t="shared" si="112"/>
        <v>0</v>
      </c>
      <c r="AJ42" s="99"/>
      <c r="AK42" s="100">
        <f t="shared" si="34"/>
        <v>0</v>
      </c>
      <c r="AL42" s="99"/>
      <c r="AM42" s="100">
        <f t="shared" si="34"/>
        <v>0</v>
      </c>
      <c r="AN42" s="99"/>
      <c r="AO42" s="100">
        <f t="shared" si="35"/>
        <v>0</v>
      </c>
      <c r="AP42" s="99"/>
      <c r="AQ42" s="100">
        <f t="shared" si="36"/>
        <v>0</v>
      </c>
      <c r="AR42" s="99"/>
      <c r="AS42" s="100">
        <f t="shared" si="37"/>
        <v>0</v>
      </c>
      <c r="AT42" s="99"/>
      <c r="AU42" s="100">
        <f t="shared" si="38"/>
        <v>0</v>
      </c>
      <c r="AV42" s="99"/>
      <c r="AW42" s="100">
        <f t="shared" si="39"/>
        <v>0</v>
      </c>
      <c r="AX42" s="99"/>
      <c r="AY42" s="100">
        <f t="shared" si="40"/>
        <v>0</v>
      </c>
      <c r="AZ42" s="99"/>
      <c r="BA42" s="100">
        <f t="shared" si="41"/>
        <v>0</v>
      </c>
      <c r="BB42" s="99"/>
      <c r="BC42" s="100">
        <f t="shared" si="42"/>
        <v>0</v>
      </c>
      <c r="BD42" s="99"/>
      <c r="BE42" s="100">
        <f t="shared" si="43"/>
        <v>0</v>
      </c>
      <c r="BF42" s="101">
        <f t="shared" si="98"/>
        <v>0</v>
      </c>
      <c r="BG42" s="100">
        <f t="shared" si="98"/>
        <v>0</v>
      </c>
      <c r="BH42" s="99"/>
      <c r="BI42" s="100">
        <f t="shared" si="132"/>
        <v>0</v>
      </c>
      <c r="BJ42" s="99"/>
      <c r="BK42" s="100">
        <f t="shared" si="133"/>
        <v>0</v>
      </c>
      <c r="BL42" s="99"/>
      <c r="BM42" s="100">
        <f t="shared" si="134"/>
        <v>0</v>
      </c>
      <c r="BN42" s="99"/>
      <c r="BO42" s="100">
        <f t="shared" si="135"/>
        <v>0</v>
      </c>
      <c r="BP42" s="99"/>
      <c r="BQ42" s="100">
        <f t="shared" si="136"/>
        <v>0</v>
      </c>
      <c r="BR42" s="99"/>
      <c r="BS42" s="100">
        <f t="shared" si="137"/>
        <v>0</v>
      </c>
      <c r="BT42" s="99"/>
      <c r="BU42" s="100">
        <f t="shared" si="138"/>
        <v>0</v>
      </c>
      <c r="BV42" s="99"/>
      <c r="BW42" s="100">
        <f t="shared" si="139"/>
        <v>0</v>
      </c>
      <c r="BX42" s="99"/>
      <c r="BY42" s="100">
        <f t="shared" si="140"/>
        <v>0</v>
      </c>
      <c r="BZ42" s="99"/>
      <c r="CA42" s="100">
        <f t="shared" si="141"/>
        <v>0</v>
      </c>
      <c r="CB42" s="99"/>
      <c r="CC42" s="100">
        <f t="shared" si="142"/>
        <v>0</v>
      </c>
      <c r="CD42" s="99"/>
      <c r="CE42" s="100">
        <f t="shared" si="143"/>
        <v>0</v>
      </c>
      <c r="CF42" s="101">
        <f t="shared" si="144"/>
        <v>0</v>
      </c>
      <c r="CG42" s="100">
        <f t="shared" si="144"/>
        <v>0</v>
      </c>
    </row>
    <row r="43" spans="1:85" s="102" customFormat="1" ht="19.899999999999999" customHeight="1" x14ac:dyDescent="0.5">
      <c r="A43" s="94">
        <v>36</v>
      </c>
      <c r="B43" s="95" t="s">
        <v>110</v>
      </c>
      <c r="C43" s="95" t="s">
        <v>74</v>
      </c>
      <c r="D43" s="94">
        <f t="shared" si="129"/>
        <v>17</v>
      </c>
      <c r="E43" s="94">
        <v>0.68</v>
      </c>
      <c r="F43" s="94" t="s">
        <v>111</v>
      </c>
      <c r="G43" s="94"/>
      <c r="H43" s="94"/>
      <c r="I43" s="100">
        <f t="shared" si="100"/>
        <v>0</v>
      </c>
      <c r="J43" s="94"/>
      <c r="K43" s="100">
        <f t="shared" si="101"/>
        <v>0</v>
      </c>
      <c r="L43" s="94"/>
      <c r="M43" s="100">
        <f t="shared" si="102"/>
        <v>0</v>
      </c>
      <c r="N43" s="94"/>
      <c r="O43" s="100">
        <f t="shared" si="103"/>
        <v>0</v>
      </c>
      <c r="P43" s="94"/>
      <c r="Q43" s="100">
        <f t="shared" si="104"/>
        <v>0</v>
      </c>
      <c r="R43" s="94"/>
      <c r="S43" s="100">
        <f t="shared" si="105"/>
        <v>0</v>
      </c>
      <c r="T43" s="94"/>
      <c r="U43" s="100">
        <f t="shared" si="106"/>
        <v>0</v>
      </c>
      <c r="V43" s="94"/>
      <c r="W43" s="100">
        <f t="shared" si="107"/>
        <v>0</v>
      </c>
      <c r="X43" s="145"/>
      <c r="Y43" s="100">
        <f t="shared" si="108"/>
        <v>0</v>
      </c>
      <c r="Z43" s="94"/>
      <c r="AA43" s="100">
        <f t="shared" si="109"/>
        <v>0</v>
      </c>
      <c r="AB43" s="94"/>
      <c r="AC43" s="100">
        <f t="shared" si="110"/>
        <v>0</v>
      </c>
      <c r="AD43" s="94"/>
      <c r="AE43" s="100">
        <f t="shared" si="111"/>
        <v>0</v>
      </c>
      <c r="AF43" s="101">
        <f t="shared" si="130"/>
        <v>0</v>
      </c>
      <c r="AG43" s="100">
        <f t="shared" si="131"/>
        <v>0</v>
      </c>
      <c r="AH43" s="99"/>
      <c r="AI43" s="100">
        <f t="shared" si="112"/>
        <v>0</v>
      </c>
      <c r="AJ43" s="99"/>
      <c r="AK43" s="100">
        <f t="shared" si="34"/>
        <v>0</v>
      </c>
      <c r="AL43" s="99"/>
      <c r="AM43" s="100">
        <f t="shared" si="34"/>
        <v>0</v>
      </c>
      <c r="AN43" s="99"/>
      <c r="AO43" s="100">
        <f t="shared" si="35"/>
        <v>0</v>
      </c>
      <c r="AP43" s="99"/>
      <c r="AQ43" s="100">
        <f t="shared" si="36"/>
        <v>0</v>
      </c>
      <c r="AR43" s="99"/>
      <c r="AS43" s="100">
        <f t="shared" si="37"/>
        <v>0</v>
      </c>
      <c r="AT43" s="99"/>
      <c r="AU43" s="100">
        <f t="shared" si="38"/>
        <v>0</v>
      </c>
      <c r="AV43" s="99"/>
      <c r="AW43" s="100">
        <f t="shared" si="39"/>
        <v>0</v>
      </c>
      <c r="AX43" s="99"/>
      <c r="AY43" s="100">
        <f t="shared" si="40"/>
        <v>0</v>
      </c>
      <c r="AZ43" s="99"/>
      <c r="BA43" s="100">
        <f t="shared" si="41"/>
        <v>0</v>
      </c>
      <c r="BB43" s="99"/>
      <c r="BC43" s="100">
        <f t="shared" si="42"/>
        <v>0</v>
      </c>
      <c r="BD43" s="99"/>
      <c r="BE43" s="100">
        <f t="shared" si="43"/>
        <v>0</v>
      </c>
      <c r="BF43" s="101">
        <f t="shared" si="98"/>
        <v>0</v>
      </c>
      <c r="BG43" s="100">
        <f t="shared" si="98"/>
        <v>0</v>
      </c>
      <c r="BH43" s="99"/>
      <c r="BI43" s="100">
        <f t="shared" si="132"/>
        <v>0</v>
      </c>
      <c r="BJ43" s="99"/>
      <c r="BK43" s="100">
        <f t="shared" si="133"/>
        <v>0</v>
      </c>
      <c r="BL43" s="99"/>
      <c r="BM43" s="100">
        <f t="shared" si="134"/>
        <v>0</v>
      </c>
      <c r="BN43" s="99"/>
      <c r="BO43" s="100">
        <f t="shared" si="135"/>
        <v>0</v>
      </c>
      <c r="BP43" s="99"/>
      <c r="BQ43" s="100">
        <f t="shared" si="136"/>
        <v>0</v>
      </c>
      <c r="BR43" s="99"/>
      <c r="BS43" s="100">
        <f t="shared" si="137"/>
        <v>0</v>
      </c>
      <c r="BT43" s="99"/>
      <c r="BU43" s="100">
        <f t="shared" si="138"/>
        <v>0</v>
      </c>
      <c r="BV43" s="99"/>
      <c r="BW43" s="100">
        <f t="shared" si="139"/>
        <v>0</v>
      </c>
      <c r="BX43" s="99"/>
      <c r="BY43" s="100">
        <f t="shared" si="140"/>
        <v>0</v>
      </c>
      <c r="BZ43" s="99"/>
      <c r="CA43" s="100">
        <f t="shared" si="141"/>
        <v>0</v>
      </c>
      <c r="CB43" s="99"/>
      <c r="CC43" s="100">
        <f t="shared" si="142"/>
        <v>0</v>
      </c>
      <c r="CD43" s="99"/>
      <c r="CE43" s="100">
        <f t="shared" si="143"/>
        <v>0</v>
      </c>
      <c r="CF43" s="101">
        <f t="shared" si="144"/>
        <v>0</v>
      </c>
      <c r="CG43" s="100">
        <f t="shared" si="144"/>
        <v>0</v>
      </c>
    </row>
    <row r="44" spans="1:85" s="102" customFormat="1" ht="19.899999999999999" customHeight="1" x14ac:dyDescent="0.5">
      <c r="A44" s="94">
        <v>37</v>
      </c>
      <c r="B44" s="95" t="s">
        <v>110</v>
      </c>
      <c r="C44" s="95" t="s">
        <v>74</v>
      </c>
      <c r="D44" s="94">
        <f t="shared" si="129"/>
        <v>17</v>
      </c>
      <c r="E44" s="94">
        <v>0.64</v>
      </c>
      <c r="F44" s="94" t="s">
        <v>85</v>
      </c>
      <c r="G44" s="94"/>
      <c r="H44" s="94"/>
      <c r="I44" s="100">
        <f t="shared" si="100"/>
        <v>0</v>
      </c>
      <c r="J44" s="94"/>
      <c r="K44" s="100">
        <f t="shared" si="101"/>
        <v>0</v>
      </c>
      <c r="L44" s="94"/>
      <c r="M44" s="100">
        <f t="shared" si="102"/>
        <v>0</v>
      </c>
      <c r="N44" s="94"/>
      <c r="O44" s="100">
        <f t="shared" si="103"/>
        <v>0</v>
      </c>
      <c r="P44" s="94"/>
      <c r="Q44" s="100">
        <f t="shared" si="104"/>
        <v>0</v>
      </c>
      <c r="R44" s="94"/>
      <c r="S44" s="100">
        <f t="shared" si="105"/>
        <v>0</v>
      </c>
      <c r="T44" s="94"/>
      <c r="U44" s="100">
        <f t="shared" si="106"/>
        <v>0</v>
      </c>
      <c r="V44" s="94"/>
      <c r="W44" s="100">
        <f t="shared" si="107"/>
        <v>0</v>
      </c>
      <c r="X44" s="145"/>
      <c r="Y44" s="100">
        <f t="shared" si="108"/>
        <v>0</v>
      </c>
      <c r="Z44" s="94"/>
      <c r="AA44" s="100">
        <f t="shared" si="109"/>
        <v>0</v>
      </c>
      <c r="AB44" s="94"/>
      <c r="AC44" s="100">
        <f t="shared" si="110"/>
        <v>0</v>
      </c>
      <c r="AD44" s="94"/>
      <c r="AE44" s="100">
        <f t="shared" si="111"/>
        <v>0</v>
      </c>
      <c r="AF44" s="101">
        <f t="shared" si="130"/>
        <v>0</v>
      </c>
      <c r="AG44" s="100">
        <f t="shared" si="131"/>
        <v>0</v>
      </c>
      <c r="AH44" s="99"/>
      <c r="AI44" s="100">
        <f t="shared" si="112"/>
        <v>0</v>
      </c>
      <c r="AJ44" s="99"/>
      <c r="AK44" s="100">
        <f t="shared" si="34"/>
        <v>0</v>
      </c>
      <c r="AL44" s="99"/>
      <c r="AM44" s="100">
        <f t="shared" si="34"/>
        <v>0</v>
      </c>
      <c r="AN44" s="99"/>
      <c r="AO44" s="100">
        <f t="shared" si="35"/>
        <v>0</v>
      </c>
      <c r="AP44" s="99"/>
      <c r="AQ44" s="100">
        <f t="shared" si="36"/>
        <v>0</v>
      </c>
      <c r="AR44" s="99"/>
      <c r="AS44" s="100">
        <f t="shared" si="37"/>
        <v>0</v>
      </c>
      <c r="AT44" s="99"/>
      <c r="AU44" s="100">
        <f t="shared" si="38"/>
        <v>0</v>
      </c>
      <c r="AV44" s="99"/>
      <c r="AW44" s="100">
        <f t="shared" si="39"/>
        <v>0</v>
      </c>
      <c r="AX44" s="99"/>
      <c r="AY44" s="100">
        <f t="shared" si="40"/>
        <v>0</v>
      </c>
      <c r="AZ44" s="99"/>
      <c r="BA44" s="100">
        <f t="shared" si="41"/>
        <v>0</v>
      </c>
      <c r="BB44" s="99"/>
      <c r="BC44" s="100">
        <f t="shared" si="42"/>
        <v>0</v>
      </c>
      <c r="BD44" s="99"/>
      <c r="BE44" s="100">
        <f t="shared" si="43"/>
        <v>0</v>
      </c>
      <c r="BF44" s="101">
        <f t="shared" si="98"/>
        <v>0</v>
      </c>
      <c r="BG44" s="100">
        <f t="shared" si="98"/>
        <v>0</v>
      </c>
      <c r="BH44" s="99"/>
      <c r="BI44" s="100">
        <f t="shared" si="132"/>
        <v>0</v>
      </c>
      <c r="BJ44" s="99"/>
      <c r="BK44" s="100">
        <f t="shared" si="133"/>
        <v>0</v>
      </c>
      <c r="BL44" s="99"/>
      <c r="BM44" s="100">
        <f t="shared" si="134"/>
        <v>0</v>
      </c>
      <c r="BN44" s="99"/>
      <c r="BO44" s="100">
        <f t="shared" si="135"/>
        <v>0</v>
      </c>
      <c r="BP44" s="99"/>
      <c r="BQ44" s="100">
        <f t="shared" si="136"/>
        <v>0</v>
      </c>
      <c r="BR44" s="99"/>
      <c r="BS44" s="100">
        <f t="shared" si="137"/>
        <v>0</v>
      </c>
      <c r="BT44" s="99"/>
      <c r="BU44" s="100">
        <f t="shared" si="138"/>
        <v>0</v>
      </c>
      <c r="BV44" s="99"/>
      <c r="BW44" s="100">
        <f t="shared" si="139"/>
        <v>0</v>
      </c>
      <c r="BX44" s="99"/>
      <c r="BY44" s="100">
        <f t="shared" si="140"/>
        <v>0</v>
      </c>
      <c r="BZ44" s="99"/>
      <c r="CA44" s="100">
        <f t="shared" si="141"/>
        <v>0</v>
      </c>
      <c r="CB44" s="99"/>
      <c r="CC44" s="100">
        <f t="shared" si="142"/>
        <v>0</v>
      </c>
      <c r="CD44" s="99"/>
      <c r="CE44" s="100">
        <f t="shared" si="143"/>
        <v>0</v>
      </c>
      <c r="CF44" s="101">
        <f t="shared" si="144"/>
        <v>0</v>
      </c>
      <c r="CG44" s="100">
        <f t="shared" si="144"/>
        <v>0</v>
      </c>
    </row>
    <row r="45" spans="1:85" s="102" customFormat="1" ht="19.899999999999999" customHeight="1" x14ac:dyDescent="0.5">
      <c r="A45" s="94">
        <v>38</v>
      </c>
      <c r="B45" s="95" t="s">
        <v>112</v>
      </c>
      <c r="C45" s="95" t="s">
        <v>74</v>
      </c>
      <c r="D45" s="94">
        <f t="shared" si="129"/>
        <v>17</v>
      </c>
      <c r="E45" s="94">
        <v>0.64</v>
      </c>
      <c r="F45" s="94" t="s">
        <v>85</v>
      </c>
      <c r="G45" s="94"/>
      <c r="H45" s="94"/>
      <c r="I45" s="100">
        <f t="shared" si="100"/>
        <v>0</v>
      </c>
      <c r="J45" s="94"/>
      <c r="K45" s="100">
        <f t="shared" si="101"/>
        <v>0</v>
      </c>
      <c r="L45" s="94"/>
      <c r="M45" s="100">
        <f t="shared" si="102"/>
        <v>0</v>
      </c>
      <c r="N45" s="94"/>
      <c r="O45" s="100">
        <f t="shared" si="103"/>
        <v>0</v>
      </c>
      <c r="P45" s="94"/>
      <c r="Q45" s="100">
        <f t="shared" si="104"/>
        <v>0</v>
      </c>
      <c r="R45" s="94"/>
      <c r="S45" s="100">
        <f t="shared" si="105"/>
        <v>0</v>
      </c>
      <c r="T45" s="94"/>
      <c r="U45" s="100">
        <f t="shared" si="106"/>
        <v>0</v>
      </c>
      <c r="V45" s="94"/>
      <c r="W45" s="100">
        <f t="shared" si="107"/>
        <v>0</v>
      </c>
      <c r="X45" s="145"/>
      <c r="Y45" s="100">
        <f t="shared" si="108"/>
        <v>0</v>
      </c>
      <c r="Z45" s="94"/>
      <c r="AA45" s="100">
        <f t="shared" si="109"/>
        <v>0</v>
      </c>
      <c r="AB45" s="94"/>
      <c r="AC45" s="100">
        <f t="shared" si="110"/>
        <v>0</v>
      </c>
      <c r="AD45" s="94"/>
      <c r="AE45" s="100">
        <f t="shared" si="111"/>
        <v>0</v>
      </c>
      <c r="AF45" s="101">
        <f t="shared" si="130"/>
        <v>0</v>
      </c>
      <c r="AG45" s="100">
        <f t="shared" si="131"/>
        <v>0</v>
      </c>
      <c r="AH45" s="99"/>
      <c r="AI45" s="100">
        <f t="shared" si="112"/>
        <v>0</v>
      </c>
      <c r="AJ45" s="99"/>
      <c r="AK45" s="100">
        <f t="shared" si="34"/>
        <v>0</v>
      </c>
      <c r="AL45" s="99"/>
      <c r="AM45" s="100">
        <f t="shared" si="34"/>
        <v>0</v>
      </c>
      <c r="AN45" s="99"/>
      <c r="AO45" s="100">
        <f t="shared" si="35"/>
        <v>0</v>
      </c>
      <c r="AP45" s="99"/>
      <c r="AQ45" s="100">
        <f t="shared" si="36"/>
        <v>0</v>
      </c>
      <c r="AR45" s="99"/>
      <c r="AS45" s="100">
        <f t="shared" si="37"/>
        <v>0</v>
      </c>
      <c r="AT45" s="99"/>
      <c r="AU45" s="100">
        <f t="shared" si="38"/>
        <v>0</v>
      </c>
      <c r="AV45" s="99"/>
      <c r="AW45" s="100">
        <f t="shared" si="39"/>
        <v>0</v>
      </c>
      <c r="AX45" s="99"/>
      <c r="AY45" s="100">
        <f t="shared" si="40"/>
        <v>0</v>
      </c>
      <c r="AZ45" s="99"/>
      <c r="BA45" s="100">
        <f t="shared" si="41"/>
        <v>0</v>
      </c>
      <c r="BB45" s="99"/>
      <c r="BC45" s="100">
        <f t="shared" si="42"/>
        <v>0</v>
      </c>
      <c r="BD45" s="99"/>
      <c r="BE45" s="100">
        <f t="shared" si="43"/>
        <v>0</v>
      </c>
      <c r="BF45" s="101">
        <f t="shared" si="98"/>
        <v>0</v>
      </c>
      <c r="BG45" s="100">
        <f t="shared" si="98"/>
        <v>0</v>
      </c>
      <c r="BH45" s="99"/>
      <c r="BI45" s="100">
        <f t="shared" si="132"/>
        <v>0</v>
      </c>
      <c r="BJ45" s="99"/>
      <c r="BK45" s="100">
        <f t="shared" si="133"/>
        <v>0</v>
      </c>
      <c r="BL45" s="99"/>
      <c r="BM45" s="100">
        <f t="shared" si="134"/>
        <v>0</v>
      </c>
      <c r="BN45" s="99"/>
      <c r="BO45" s="100">
        <f t="shared" si="135"/>
        <v>0</v>
      </c>
      <c r="BP45" s="99"/>
      <c r="BQ45" s="100">
        <f t="shared" si="136"/>
        <v>0</v>
      </c>
      <c r="BR45" s="99"/>
      <c r="BS45" s="100">
        <f t="shared" si="137"/>
        <v>0</v>
      </c>
      <c r="BT45" s="99"/>
      <c r="BU45" s="100">
        <f t="shared" si="138"/>
        <v>0</v>
      </c>
      <c r="BV45" s="99"/>
      <c r="BW45" s="100">
        <f t="shared" si="139"/>
        <v>0</v>
      </c>
      <c r="BX45" s="99"/>
      <c r="BY45" s="100">
        <f t="shared" si="140"/>
        <v>0</v>
      </c>
      <c r="BZ45" s="99"/>
      <c r="CA45" s="100">
        <f t="shared" si="141"/>
        <v>0</v>
      </c>
      <c r="CB45" s="99"/>
      <c r="CC45" s="100">
        <f t="shared" si="142"/>
        <v>0</v>
      </c>
      <c r="CD45" s="99"/>
      <c r="CE45" s="100">
        <f t="shared" si="143"/>
        <v>0</v>
      </c>
      <c r="CF45" s="101">
        <f t="shared" si="144"/>
        <v>0</v>
      </c>
      <c r="CG45" s="100">
        <f t="shared" si="144"/>
        <v>0</v>
      </c>
    </row>
    <row r="46" spans="1:85" s="102" customFormat="1" ht="19.899999999999999" customHeight="1" x14ac:dyDescent="0.5">
      <c r="A46" s="94">
        <v>39</v>
      </c>
      <c r="B46" s="95" t="s">
        <v>112</v>
      </c>
      <c r="C46" s="95" t="s">
        <v>74</v>
      </c>
      <c r="D46" s="94">
        <f t="shared" si="129"/>
        <v>17</v>
      </c>
      <c r="E46" s="94">
        <v>0.64</v>
      </c>
      <c r="F46" s="94" t="s">
        <v>85</v>
      </c>
      <c r="G46" s="94"/>
      <c r="H46" s="94"/>
      <c r="I46" s="100">
        <f t="shared" si="100"/>
        <v>0</v>
      </c>
      <c r="J46" s="94"/>
      <c r="K46" s="100">
        <f t="shared" si="101"/>
        <v>0</v>
      </c>
      <c r="L46" s="94"/>
      <c r="M46" s="100">
        <f t="shared" si="102"/>
        <v>0</v>
      </c>
      <c r="N46" s="94"/>
      <c r="O46" s="100">
        <f t="shared" si="103"/>
        <v>0</v>
      </c>
      <c r="P46" s="94"/>
      <c r="Q46" s="100">
        <f t="shared" si="104"/>
        <v>0</v>
      </c>
      <c r="R46" s="94"/>
      <c r="S46" s="100">
        <f t="shared" si="105"/>
        <v>0</v>
      </c>
      <c r="T46" s="94"/>
      <c r="U46" s="100">
        <f t="shared" si="106"/>
        <v>0</v>
      </c>
      <c r="V46" s="94"/>
      <c r="W46" s="100">
        <f t="shared" si="107"/>
        <v>0</v>
      </c>
      <c r="X46" s="145"/>
      <c r="Y46" s="100">
        <f t="shared" si="108"/>
        <v>0</v>
      </c>
      <c r="Z46" s="94"/>
      <c r="AA46" s="100">
        <f t="shared" si="109"/>
        <v>0</v>
      </c>
      <c r="AB46" s="94"/>
      <c r="AC46" s="100">
        <f t="shared" si="110"/>
        <v>0</v>
      </c>
      <c r="AD46" s="94"/>
      <c r="AE46" s="100">
        <f t="shared" si="111"/>
        <v>0</v>
      </c>
      <c r="AF46" s="101">
        <f t="shared" si="130"/>
        <v>0</v>
      </c>
      <c r="AG46" s="100">
        <f t="shared" si="131"/>
        <v>0</v>
      </c>
      <c r="AH46" s="99"/>
      <c r="AI46" s="100">
        <f t="shared" si="112"/>
        <v>0</v>
      </c>
      <c r="AJ46" s="99"/>
      <c r="AK46" s="100">
        <f t="shared" si="34"/>
        <v>0</v>
      </c>
      <c r="AL46" s="99"/>
      <c r="AM46" s="100">
        <f t="shared" si="34"/>
        <v>0</v>
      </c>
      <c r="AN46" s="99"/>
      <c r="AO46" s="100">
        <f t="shared" si="35"/>
        <v>0</v>
      </c>
      <c r="AP46" s="99"/>
      <c r="AQ46" s="100">
        <f t="shared" si="36"/>
        <v>0</v>
      </c>
      <c r="AR46" s="99"/>
      <c r="AS46" s="100">
        <f t="shared" si="37"/>
        <v>0</v>
      </c>
      <c r="AT46" s="99"/>
      <c r="AU46" s="100">
        <f t="shared" si="38"/>
        <v>0</v>
      </c>
      <c r="AV46" s="99"/>
      <c r="AW46" s="100">
        <f t="shared" si="39"/>
        <v>0</v>
      </c>
      <c r="AX46" s="99"/>
      <c r="AY46" s="100">
        <f t="shared" si="40"/>
        <v>0</v>
      </c>
      <c r="AZ46" s="99"/>
      <c r="BA46" s="100">
        <f t="shared" si="41"/>
        <v>0</v>
      </c>
      <c r="BB46" s="99"/>
      <c r="BC46" s="100">
        <f t="shared" si="42"/>
        <v>0</v>
      </c>
      <c r="BD46" s="99"/>
      <c r="BE46" s="100">
        <f t="shared" si="43"/>
        <v>0</v>
      </c>
      <c r="BF46" s="101">
        <f t="shared" si="98"/>
        <v>0</v>
      </c>
      <c r="BG46" s="100">
        <f t="shared" si="98"/>
        <v>0</v>
      </c>
      <c r="BH46" s="99"/>
      <c r="BI46" s="100">
        <f t="shared" si="132"/>
        <v>0</v>
      </c>
      <c r="BJ46" s="99"/>
      <c r="BK46" s="100">
        <f t="shared" si="133"/>
        <v>0</v>
      </c>
      <c r="BL46" s="99"/>
      <c r="BM46" s="100">
        <f t="shared" si="134"/>
        <v>0</v>
      </c>
      <c r="BN46" s="99"/>
      <c r="BO46" s="100">
        <f t="shared" si="135"/>
        <v>0</v>
      </c>
      <c r="BP46" s="99"/>
      <c r="BQ46" s="100">
        <f t="shared" si="136"/>
        <v>0</v>
      </c>
      <c r="BR46" s="99"/>
      <c r="BS46" s="100">
        <f t="shared" si="137"/>
        <v>0</v>
      </c>
      <c r="BT46" s="99"/>
      <c r="BU46" s="100">
        <f t="shared" si="138"/>
        <v>0</v>
      </c>
      <c r="BV46" s="99"/>
      <c r="BW46" s="100">
        <f t="shared" si="139"/>
        <v>0</v>
      </c>
      <c r="BX46" s="99"/>
      <c r="BY46" s="100">
        <f t="shared" si="140"/>
        <v>0</v>
      </c>
      <c r="BZ46" s="99"/>
      <c r="CA46" s="100">
        <f t="shared" si="141"/>
        <v>0</v>
      </c>
      <c r="CB46" s="99"/>
      <c r="CC46" s="100">
        <f t="shared" si="142"/>
        <v>0</v>
      </c>
      <c r="CD46" s="99"/>
      <c r="CE46" s="100">
        <f t="shared" si="143"/>
        <v>0</v>
      </c>
      <c r="CF46" s="101">
        <f t="shared" si="144"/>
        <v>0</v>
      </c>
      <c r="CG46" s="100">
        <f t="shared" si="144"/>
        <v>0</v>
      </c>
    </row>
    <row r="47" spans="1:85" s="102" customFormat="1" ht="19.899999999999999" customHeight="1" x14ac:dyDescent="0.5">
      <c r="A47" s="94">
        <v>40</v>
      </c>
      <c r="B47" s="95" t="s">
        <v>112</v>
      </c>
      <c r="C47" s="95" t="s">
        <v>74</v>
      </c>
      <c r="D47" s="94">
        <f t="shared" si="129"/>
        <v>17</v>
      </c>
      <c r="E47" s="94">
        <v>0.64</v>
      </c>
      <c r="F47" s="94" t="s">
        <v>85</v>
      </c>
      <c r="G47" s="94"/>
      <c r="H47" s="94"/>
      <c r="I47" s="100">
        <f t="shared" si="100"/>
        <v>0</v>
      </c>
      <c r="J47" s="94"/>
      <c r="K47" s="100">
        <f t="shared" si="101"/>
        <v>0</v>
      </c>
      <c r="L47" s="94"/>
      <c r="M47" s="100">
        <f t="shared" si="102"/>
        <v>0</v>
      </c>
      <c r="N47" s="94"/>
      <c r="O47" s="100">
        <f t="shared" si="103"/>
        <v>0</v>
      </c>
      <c r="P47" s="94"/>
      <c r="Q47" s="100">
        <f t="shared" si="104"/>
        <v>0</v>
      </c>
      <c r="R47" s="94"/>
      <c r="S47" s="100">
        <f t="shared" si="105"/>
        <v>0</v>
      </c>
      <c r="T47" s="94"/>
      <c r="U47" s="100">
        <f t="shared" si="106"/>
        <v>0</v>
      </c>
      <c r="V47" s="94"/>
      <c r="W47" s="100">
        <f t="shared" si="107"/>
        <v>0</v>
      </c>
      <c r="X47" s="145"/>
      <c r="Y47" s="100">
        <f t="shared" si="108"/>
        <v>0</v>
      </c>
      <c r="Z47" s="94"/>
      <c r="AA47" s="100">
        <f t="shared" si="109"/>
        <v>0</v>
      </c>
      <c r="AB47" s="94"/>
      <c r="AC47" s="100">
        <f t="shared" si="110"/>
        <v>0</v>
      </c>
      <c r="AD47" s="94"/>
      <c r="AE47" s="100">
        <f t="shared" si="111"/>
        <v>0</v>
      </c>
      <c r="AF47" s="101">
        <f t="shared" si="130"/>
        <v>0</v>
      </c>
      <c r="AG47" s="100">
        <f t="shared" si="131"/>
        <v>0</v>
      </c>
      <c r="AH47" s="99"/>
      <c r="AI47" s="100">
        <f t="shared" si="112"/>
        <v>0</v>
      </c>
      <c r="AJ47" s="99"/>
      <c r="AK47" s="100">
        <f t="shared" si="34"/>
        <v>0</v>
      </c>
      <c r="AL47" s="99"/>
      <c r="AM47" s="100">
        <f t="shared" si="34"/>
        <v>0</v>
      </c>
      <c r="AN47" s="99"/>
      <c r="AO47" s="100">
        <f t="shared" si="35"/>
        <v>0</v>
      </c>
      <c r="AP47" s="99"/>
      <c r="AQ47" s="100">
        <f t="shared" si="36"/>
        <v>0</v>
      </c>
      <c r="AR47" s="99"/>
      <c r="AS47" s="100">
        <f t="shared" si="37"/>
        <v>0</v>
      </c>
      <c r="AT47" s="99"/>
      <c r="AU47" s="100">
        <f t="shared" si="38"/>
        <v>0</v>
      </c>
      <c r="AV47" s="99"/>
      <c r="AW47" s="100">
        <f t="shared" si="39"/>
        <v>0</v>
      </c>
      <c r="AX47" s="99"/>
      <c r="AY47" s="100">
        <f t="shared" si="40"/>
        <v>0</v>
      </c>
      <c r="AZ47" s="99"/>
      <c r="BA47" s="100">
        <f t="shared" si="41"/>
        <v>0</v>
      </c>
      <c r="BB47" s="99"/>
      <c r="BC47" s="100">
        <f t="shared" si="42"/>
        <v>0</v>
      </c>
      <c r="BD47" s="99"/>
      <c r="BE47" s="100">
        <f t="shared" si="43"/>
        <v>0</v>
      </c>
      <c r="BF47" s="101">
        <f t="shared" si="98"/>
        <v>0</v>
      </c>
      <c r="BG47" s="100">
        <f t="shared" si="98"/>
        <v>0</v>
      </c>
      <c r="BH47" s="99"/>
      <c r="BI47" s="100">
        <f t="shared" si="132"/>
        <v>0</v>
      </c>
      <c r="BJ47" s="99"/>
      <c r="BK47" s="100">
        <f t="shared" si="133"/>
        <v>0</v>
      </c>
      <c r="BL47" s="99"/>
      <c r="BM47" s="100">
        <f t="shared" si="134"/>
        <v>0</v>
      </c>
      <c r="BN47" s="99"/>
      <c r="BO47" s="100">
        <f t="shared" si="135"/>
        <v>0</v>
      </c>
      <c r="BP47" s="99"/>
      <c r="BQ47" s="100">
        <f t="shared" si="136"/>
        <v>0</v>
      </c>
      <c r="BR47" s="99"/>
      <c r="BS47" s="100">
        <f t="shared" si="137"/>
        <v>0</v>
      </c>
      <c r="BT47" s="99"/>
      <c r="BU47" s="100">
        <f t="shared" si="138"/>
        <v>0</v>
      </c>
      <c r="BV47" s="99"/>
      <c r="BW47" s="100">
        <f t="shared" si="139"/>
        <v>0</v>
      </c>
      <c r="BX47" s="99"/>
      <c r="BY47" s="100">
        <f t="shared" si="140"/>
        <v>0</v>
      </c>
      <c r="BZ47" s="99"/>
      <c r="CA47" s="100">
        <f t="shared" si="141"/>
        <v>0</v>
      </c>
      <c r="CB47" s="99"/>
      <c r="CC47" s="100">
        <f t="shared" si="142"/>
        <v>0</v>
      </c>
      <c r="CD47" s="99"/>
      <c r="CE47" s="100">
        <f t="shared" si="143"/>
        <v>0</v>
      </c>
      <c r="CF47" s="101">
        <f t="shared" si="144"/>
        <v>0</v>
      </c>
      <c r="CG47" s="100">
        <f t="shared" si="144"/>
        <v>0</v>
      </c>
    </row>
    <row r="48" spans="1:85" s="102" customFormat="1" ht="19.899999999999999" customHeight="1" x14ac:dyDescent="0.5">
      <c r="A48" s="94"/>
      <c r="B48" s="95"/>
      <c r="C48" s="95"/>
      <c r="D48" s="94"/>
      <c r="E48" s="94"/>
      <c r="F48" s="94"/>
      <c r="G48" s="94"/>
      <c r="H48" s="94"/>
      <c r="I48" s="100"/>
      <c r="J48" s="94"/>
      <c r="K48" s="100"/>
      <c r="L48" s="94"/>
      <c r="M48" s="100"/>
      <c r="N48" s="94"/>
      <c r="O48" s="100"/>
      <c r="P48" s="94"/>
      <c r="Q48" s="100"/>
      <c r="R48" s="94"/>
      <c r="S48" s="100"/>
      <c r="T48" s="94"/>
      <c r="U48" s="100"/>
      <c r="V48" s="94"/>
      <c r="W48" s="100"/>
      <c r="X48" s="145"/>
      <c r="Y48" s="100"/>
      <c r="Z48" s="94"/>
      <c r="AA48" s="100"/>
      <c r="AB48" s="94"/>
      <c r="AC48" s="100"/>
      <c r="AD48" s="94"/>
      <c r="AE48" s="100"/>
      <c r="AF48" s="101"/>
      <c r="AG48" s="100"/>
      <c r="AH48" s="99"/>
      <c r="AI48" s="100"/>
      <c r="AJ48" s="99"/>
      <c r="AK48" s="100"/>
      <c r="AL48" s="99"/>
      <c r="AM48" s="100"/>
      <c r="AN48" s="99"/>
      <c r="AO48" s="100"/>
      <c r="AP48" s="99"/>
      <c r="AQ48" s="100"/>
      <c r="AR48" s="99"/>
      <c r="AS48" s="100"/>
      <c r="AT48" s="99"/>
      <c r="AU48" s="100"/>
      <c r="AV48" s="99"/>
      <c r="AW48" s="100"/>
      <c r="AX48" s="99"/>
      <c r="AY48" s="100"/>
      <c r="AZ48" s="99"/>
      <c r="BA48" s="100"/>
      <c r="BB48" s="99"/>
      <c r="BC48" s="100"/>
      <c r="BD48" s="99"/>
      <c r="BE48" s="100"/>
      <c r="BF48" s="101"/>
      <c r="BG48" s="100"/>
      <c r="BH48" s="99"/>
      <c r="BI48" s="100"/>
      <c r="BJ48" s="99"/>
      <c r="BK48" s="100"/>
      <c r="BL48" s="99"/>
      <c r="BM48" s="100"/>
      <c r="BN48" s="99"/>
      <c r="BO48" s="100"/>
      <c r="BP48" s="99"/>
      <c r="BQ48" s="100"/>
      <c r="BR48" s="99"/>
      <c r="BS48" s="100"/>
      <c r="BT48" s="99"/>
      <c r="BU48" s="100"/>
      <c r="BV48" s="99"/>
      <c r="BW48" s="100"/>
      <c r="BX48" s="99"/>
      <c r="BY48" s="100"/>
      <c r="BZ48" s="99"/>
      <c r="CA48" s="100"/>
      <c r="CB48" s="99"/>
      <c r="CC48" s="100"/>
      <c r="CD48" s="99"/>
      <c r="CE48" s="100"/>
      <c r="CF48" s="101"/>
      <c r="CG48" s="100"/>
    </row>
    <row r="49" spans="1:85" s="102" customFormat="1" ht="19.899999999999999" customHeight="1" x14ac:dyDescent="0.5">
      <c r="A49" s="94">
        <v>41</v>
      </c>
      <c r="B49" s="95" t="s">
        <v>113</v>
      </c>
      <c r="C49" s="95" t="s">
        <v>77</v>
      </c>
      <c r="D49" s="94">
        <f>RANK(BF49,$BF$4:$BF$147)</f>
        <v>17</v>
      </c>
      <c r="E49" s="94">
        <v>1</v>
      </c>
      <c r="F49" s="94" t="s">
        <v>75</v>
      </c>
      <c r="G49" s="94"/>
      <c r="H49" s="94"/>
      <c r="I49" s="100">
        <f t="shared" si="100"/>
        <v>0</v>
      </c>
      <c r="J49" s="94"/>
      <c r="K49" s="100">
        <f t="shared" si="101"/>
        <v>0</v>
      </c>
      <c r="L49" s="94"/>
      <c r="M49" s="100">
        <f t="shared" si="102"/>
        <v>0</v>
      </c>
      <c r="N49" s="94"/>
      <c r="O49" s="100">
        <f t="shared" si="103"/>
        <v>0</v>
      </c>
      <c r="P49" s="94"/>
      <c r="Q49" s="100">
        <f t="shared" si="104"/>
        <v>0</v>
      </c>
      <c r="R49" s="94"/>
      <c r="S49" s="100">
        <f t="shared" si="105"/>
        <v>0</v>
      </c>
      <c r="T49" s="94"/>
      <c r="U49" s="100">
        <f t="shared" si="106"/>
        <v>0</v>
      </c>
      <c r="V49" s="94"/>
      <c r="W49" s="100">
        <f t="shared" si="107"/>
        <v>0</v>
      </c>
      <c r="X49" s="145"/>
      <c r="Y49" s="100">
        <f t="shared" si="108"/>
        <v>0</v>
      </c>
      <c r="Z49" s="94"/>
      <c r="AA49" s="100">
        <f t="shared" si="109"/>
        <v>0</v>
      </c>
      <c r="AB49" s="94"/>
      <c r="AC49" s="100">
        <f t="shared" si="110"/>
        <v>0</v>
      </c>
      <c r="AD49" s="94"/>
      <c r="AE49" s="100">
        <f t="shared" si="111"/>
        <v>0</v>
      </c>
      <c r="AF49" s="101">
        <f t="shared" ref="AF49:AF52" si="145">SUM(H49,J49,L49,N49,P49,R49,T49,V49,X49,Z49,AB49,AD49)</f>
        <v>0</v>
      </c>
      <c r="AG49" s="100">
        <f t="shared" ref="AG49:AG52" si="146">SUM(I49,K49,M49,O49,Q49,S49,U49,W49,Y49,AA49,AC49,AE49)</f>
        <v>0</v>
      </c>
      <c r="AH49" s="99"/>
      <c r="AI49" s="100">
        <f t="shared" si="112"/>
        <v>0</v>
      </c>
      <c r="AJ49" s="99"/>
      <c r="AK49" s="100">
        <f t="shared" si="34"/>
        <v>0</v>
      </c>
      <c r="AL49" s="99"/>
      <c r="AM49" s="100">
        <f t="shared" si="34"/>
        <v>0</v>
      </c>
      <c r="AN49" s="99"/>
      <c r="AO49" s="100">
        <f t="shared" si="35"/>
        <v>0</v>
      </c>
      <c r="AP49" s="99"/>
      <c r="AQ49" s="100">
        <f t="shared" si="36"/>
        <v>0</v>
      </c>
      <c r="AR49" s="99"/>
      <c r="AS49" s="100">
        <f t="shared" si="37"/>
        <v>0</v>
      </c>
      <c r="AT49" s="99"/>
      <c r="AU49" s="100">
        <f t="shared" si="38"/>
        <v>0</v>
      </c>
      <c r="AV49" s="99"/>
      <c r="AW49" s="100">
        <f t="shared" si="39"/>
        <v>0</v>
      </c>
      <c r="AX49" s="99"/>
      <c r="AY49" s="100">
        <f t="shared" si="40"/>
        <v>0</v>
      </c>
      <c r="AZ49" s="99"/>
      <c r="BA49" s="100">
        <f t="shared" si="41"/>
        <v>0</v>
      </c>
      <c r="BB49" s="99"/>
      <c r="BC49" s="100">
        <f t="shared" si="42"/>
        <v>0</v>
      </c>
      <c r="BD49" s="99"/>
      <c r="BE49" s="100">
        <f t="shared" si="43"/>
        <v>0</v>
      </c>
      <c r="BF49" s="101">
        <f t="shared" si="98"/>
        <v>0</v>
      </c>
      <c r="BG49" s="100">
        <f t="shared" si="98"/>
        <v>0</v>
      </c>
      <c r="BH49" s="99"/>
      <c r="BI49" s="100">
        <f t="shared" ref="BI49:BI52" si="147">BH49*$E49</f>
        <v>0</v>
      </c>
      <c r="BJ49" s="99"/>
      <c r="BK49" s="100">
        <f t="shared" ref="BK49:BK52" si="148">BJ49*$E49</f>
        <v>0</v>
      </c>
      <c r="BL49" s="99"/>
      <c r="BM49" s="100">
        <f t="shared" ref="BM49:BM52" si="149">BL49*$E49</f>
        <v>0</v>
      </c>
      <c r="BN49" s="99"/>
      <c r="BO49" s="100">
        <f t="shared" ref="BO49:BO52" si="150">BN49*$E49</f>
        <v>0</v>
      </c>
      <c r="BP49" s="99"/>
      <c r="BQ49" s="100">
        <f t="shared" ref="BQ49:BQ52" si="151">BP49*$E49</f>
        <v>0</v>
      </c>
      <c r="BR49" s="99"/>
      <c r="BS49" s="100">
        <f t="shared" ref="BS49:BS52" si="152">BR49*$E49</f>
        <v>0</v>
      </c>
      <c r="BT49" s="99"/>
      <c r="BU49" s="100">
        <f t="shared" ref="BU49:BU52" si="153">BT49*$E49</f>
        <v>0</v>
      </c>
      <c r="BV49" s="99"/>
      <c r="BW49" s="100">
        <f t="shared" ref="BW49:BW52" si="154">BV49*$E49</f>
        <v>0</v>
      </c>
      <c r="BX49" s="99"/>
      <c r="BY49" s="100">
        <f t="shared" ref="BY49:BY52" si="155">BX49*$E49</f>
        <v>0</v>
      </c>
      <c r="BZ49" s="99"/>
      <c r="CA49" s="100">
        <f t="shared" ref="CA49:CA52" si="156">BZ49*$E49</f>
        <v>0</v>
      </c>
      <c r="CB49" s="99"/>
      <c r="CC49" s="100">
        <f t="shared" ref="CC49:CC52" si="157">CB49*$E49</f>
        <v>0</v>
      </c>
      <c r="CD49" s="99"/>
      <c r="CE49" s="100">
        <f t="shared" ref="CE49:CE52" si="158">CD49*$E49</f>
        <v>0</v>
      </c>
      <c r="CF49" s="101">
        <f t="shared" ref="CF49:CG52" si="159">SUM(BH49,BJ49,BL49,BN49,BP49,BR49,BT49,BV49,BX49,BZ49,CB49,CD49)</f>
        <v>0</v>
      </c>
      <c r="CG49" s="100">
        <f t="shared" si="159"/>
        <v>0</v>
      </c>
    </row>
    <row r="50" spans="1:85" s="102" customFormat="1" ht="19.899999999999999" customHeight="1" x14ac:dyDescent="0.5">
      <c r="A50" s="94">
        <v>42</v>
      </c>
      <c r="B50" s="95" t="s">
        <v>113</v>
      </c>
      <c r="C50" s="95" t="s">
        <v>77</v>
      </c>
      <c r="D50" s="94">
        <f>RANK(BF50,$BF$4:$BF$147)</f>
        <v>17</v>
      </c>
      <c r="E50" s="94">
        <v>1</v>
      </c>
      <c r="F50" s="94" t="s">
        <v>83</v>
      </c>
      <c r="G50" s="94"/>
      <c r="H50" s="94"/>
      <c r="I50" s="100">
        <f t="shared" si="100"/>
        <v>0</v>
      </c>
      <c r="J50" s="94"/>
      <c r="K50" s="100">
        <f t="shared" si="101"/>
        <v>0</v>
      </c>
      <c r="L50" s="94"/>
      <c r="M50" s="100">
        <f t="shared" si="102"/>
        <v>0</v>
      </c>
      <c r="N50" s="94"/>
      <c r="O50" s="100">
        <f t="shared" si="103"/>
        <v>0</v>
      </c>
      <c r="P50" s="94"/>
      <c r="Q50" s="100">
        <f t="shared" si="104"/>
        <v>0</v>
      </c>
      <c r="R50" s="94"/>
      <c r="S50" s="100">
        <f t="shared" si="105"/>
        <v>0</v>
      </c>
      <c r="T50" s="94"/>
      <c r="U50" s="100">
        <f t="shared" si="106"/>
        <v>0</v>
      </c>
      <c r="V50" s="94"/>
      <c r="W50" s="100">
        <f t="shared" si="107"/>
        <v>0</v>
      </c>
      <c r="X50" s="145"/>
      <c r="Y50" s="100">
        <f t="shared" si="108"/>
        <v>0</v>
      </c>
      <c r="Z50" s="94"/>
      <c r="AA50" s="100">
        <f t="shared" si="109"/>
        <v>0</v>
      </c>
      <c r="AB50" s="94"/>
      <c r="AC50" s="100">
        <f t="shared" si="110"/>
        <v>0</v>
      </c>
      <c r="AD50" s="94"/>
      <c r="AE50" s="100">
        <f t="shared" si="111"/>
        <v>0</v>
      </c>
      <c r="AF50" s="101">
        <f t="shared" si="145"/>
        <v>0</v>
      </c>
      <c r="AG50" s="100">
        <f t="shared" si="146"/>
        <v>0</v>
      </c>
      <c r="AH50" s="99"/>
      <c r="AI50" s="100">
        <f t="shared" si="112"/>
        <v>0</v>
      </c>
      <c r="AJ50" s="99"/>
      <c r="AK50" s="100">
        <f t="shared" si="34"/>
        <v>0</v>
      </c>
      <c r="AL50" s="99"/>
      <c r="AM50" s="100">
        <f t="shared" si="34"/>
        <v>0</v>
      </c>
      <c r="AN50" s="99"/>
      <c r="AO50" s="100">
        <f t="shared" si="35"/>
        <v>0</v>
      </c>
      <c r="AP50" s="99"/>
      <c r="AQ50" s="100">
        <f t="shared" si="36"/>
        <v>0</v>
      </c>
      <c r="AR50" s="99"/>
      <c r="AS50" s="100">
        <f t="shared" si="37"/>
        <v>0</v>
      </c>
      <c r="AT50" s="99"/>
      <c r="AU50" s="100">
        <f t="shared" si="38"/>
        <v>0</v>
      </c>
      <c r="AV50" s="99"/>
      <c r="AW50" s="100">
        <f t="shared" si="39"/>
        <v>0</v>
      </c>
      <c r="AX50" s="99"/>
      <c r="AY50" s="100">
        <f t="shared" si="40"/>
        <v>0</v>
      </c>
      <c r="AZ50" s="99"/>
      <c r="BA50" s="100">
        <f t="shared" si="41"/>
        <v>0</v>
      </c>
      <c r="BB50" s="99"/>
      <c r="BC50" s="100">
        <f t="shared" si="42"/>
        <v>0</v>
      </c>
      <c r="BD50" s="99"/>
      <c r="BE50" s="100">
        <f t="shared" si="43"/>
        <v>0</v>
      </c>
      <c r="BF50" s="101">
        <f t="shared" si="98"/>
        <v>0</v>
      </c>
      <c r="BG50" s="100">
        <f t="shared" si="98"/>
        <v>0</v>
      </c>
      <c r="BH50" s="99"/>
      <c r="BI50" s="100">
        <f t="shared" si="147"/>
        <v>0</v>
      </c>
      <c r="BJ50" s="99"/>
      <c r="BK50" s="100">
        <f t="shared" si="148"/>
        <v>0</v>
      </c>
      <c r="BL50" s="99"/>
      <c r="BM50" s="100">
        <f t="shared" si="149"/>
        <v>0</v>
      </c>
      <c r="BN50" s="99"/>
      <c r="BO50" s="100">
        <f t="shared" si="150"/>
        <v>0</v>
      </c>
      <c r="BP50" s="99"/>
      <c r="BQ50" s="100">
        <f t="shared" si="151"/>
        <v>0</v>
      </c>
      <c r="BR50" s="99"/>
      <c r="BS50" s="100">
        <f t="shared" si="152"/>
        <v>0</v>
      </c>
      <c r="BT50" s="99"/>
      <c r="BU50" s="100">
        <f t="shared" si="153"/>
        <v>0</v>
      </c>
      <c r="BV50" s="99"/>
      <c r="BW50" s="100">
        <f t="shared" si="154"/>
        <v>0</v>
      </c>
      <c r="BX50" s="99"/>
      <c r="BY50" s="100">
        <f t="shared" si="155"/>
        <v>0</v>
      </c>
      <c r="BZ50" s="99"/>
      <c r="CA50" s="100">
        <f t="shared" si="156"/>
        <v>0</v>
      </c>
      <c r="CB50" s="99"/>
      <c r="CC50" s="100">
        <f t="shared" si="157"/>
        <v>0</v>
      </c>
      <c r="CD50" s="99"/>
      <c r="CE50" s="100">
        <f t="shared" si="158"/>
        <v>0</v>
      </c>
      <c r="CF50" s="101">
        <f t="shared" si="159"/>
        <v>0</v>
      </c>
      <c r="CG50" s="100">
        <f t="shared" si="159"/>
        <v>0</v>
      </c>
    </row>
    <row r="51" spans="1:85" s="102" customFormat="1" ht="19.899999999999999" customHeight="1" x14ac:dyDescent="0.5">
      <c r="A51" s="94">
        <v>43</v>
      </c>
      <c r="B51" s="95" t="s">
        <v>114</v>
      </c>
      <c r="C51" s="95" t="s">
        <v>74</v>
      </c>
      <c r="D51" s="94">
        <f>RANK(BF51,$BF$4:$BF$147)</f>
        <v>17</v>
      </c>
      <c r="E51" s="94">
        <v>0.64</v>
      </c>
      <c r="F51" s="94" t="s">
        <v>85</v>
      </c>
      <c r="G51" s="94"/>
      <c r="H51" s="94"/>
      <c r="I51" s="100">
        <f t="shared" si="100"/>
        <v>0</v>
      </c>
      <c r="J51" s="94"/>
      <c r="K51" s="100">
        <f t="shared" si="101"/>
        <v>0</v>
      </c>
      <c r="L51" s="94"/>
      <c r="M51" s="100">
        <f t="shared" si="102"/>
        <v>0</v>
      </c>
      <c r="N51" s="94"/>
      <c r="O51" s="100">
        <f t="shared" si="103"/>
        <v>0</v>
      </c>
      <c r="P51" s="94"/>
      <c r="Q51" s="100">
        <f t="shared" si="104"/>
        <v>0</v>
      </c>
      <c r="R51" s="94"/>
      <c r="S51" s="100">
        <f t="shared" si="105"/>
        <v>0</v>
      </c>
      <c r="T51" s="94"/>
      <c r="U51" s="100">
        <f t="shared" si="106"/>
        <v>0</v>
      </c>
      <c r="V51" s="94"/>
      <c r="W51" s="100">
        <f t="shared" si="107"/>
        <v>0</v>
      </c>
      <c r="X51" s="145"/>
      <c r="Y51" s="100">
        <f t="shared" si="108"/>
        <v>0</v>
      </c>
      <c r="Z51" s="94"/>
      <c r="AA51" s="100">
        <f t="shared" si="109"/>
        <v>0</v>
      </c>
      <c r="AB51" s="94"/>
      <c r="AC51" s="100">
        <f t="shared" si="110"/>
        <v>0</v>
      </c>
      <c r="AD51" s="94"/>
      <c r="AE51" s="100">
        <f t="shared" si="111"/>
        <v>0</v>
      </c>
      <c r="AF51" s="101">
        <f t="shared" si="145"/>
        <v>0</v>
      </c>
      <c r="AG51" s="100">
        <f t="shared" si="146"/>
        <v>0</v>
      </c>
      <c r="AH51" s="99"/>
      <c r="AI51" s="100">
        <f t="shared" si="112"/>
        <v>0</v>
      </c>
      <c r="AJ51" s="99"/>
      <c r="AK51" s="100">
        <f t="shared" si="34"/>
        <v>0</v>
      </c>
      <c r="AL51" s="99"/>
      <c r="AM51" s="100">
        <f t="shared" si="34"/>
        <v>0</v>
      </c>
      <c r="AN51" s="99"/>
      <c r="AO51" s="100">
        <f t="shared" si="35"/>
        <v>0</v>
      </c>
      <c r="AP51" s="99"/>
      <c r="AQ51" s="100">
        <f t="shared" si="36"/>
        <v>0</v>
      </c>
      <c r="AR51" s="99"/>
      <c r="AS51" s="100">
        <f t="shared" si="37"/>
        <v>0</v>
      </c>
      <c r="AT51" s="99"/>
      <c r="AU51" s="100">
        <f t="shared" si="38"/>
        <v>0</v>
      </c>
      <c r="AV51" s="99"/>
      <c r="AW51" s="100">
        <f t="shared" si="39"/>
        <v>0</v>
      </c>
      <c r="AX51" s="99"/>
      <c r="AY51" s="100">
        <f t="shared" si="40"/>
        <v>0</v>
      </c>
      <c r="AZ51" s="99"/>
      <c r="BA51" s="100">
        <f t="shared" si="41"/>
        <v>0</v>
      </c>
      <c r="BB51" s="99"/>
      <c r="BC51" s="100">
        <f t="shared" si="42"/>
        <v>0</v>
      </c>
      <c r="BD51" s="99"/>
      <c r="BE51" s="100">
        <f t="shared" si="43"/>
        <v>0</v>
      </c>
      <c r="BF51" s="101">
        <f t="shared" si="98"/>
        <v>0</v>
      </c>
      <c r="BG51" s="100">
        <f t="shared" si="98"/>
        <v>0</v>
      </c>
      <c r="BH51" s="99"/>
      <c r="BI51" s="100">
        <f t="shared" si="147"/>
        <v>0</v>
      </c>
      <c r="BJ51" s="99"/>
      <c r="BK51" s="100">
        <f t="shared" si="148"/>
        <v>0</v>
      </c>
      <c r="BL51" s="99"/>
      <c r="BM51" s="100">
        <f t="shared" si="149"/>
        <v>0</v>
      </c>
      <c r="BN51" s="99"/>
      <c r="BO51" s="100">
        <f t="shared" si="150"/>
        <v>0</v>
      </c>
      <c r="BP51" s="99"/>
      <c r="BQ51" s="100">
        <f t="shared" si="151"/>
        <v>0</v>
      </c>
      <c r="BR51" s="99"/>
      <c r="BS51" s="100">
        <f t="shared" si="152"/>
        <v>0</v>
      </c>
      <c r="BT51" s="99"/>
      <c r="BU51" s="100">
        <f t="shared" si="153"/>
        <v>0</v>
      </c>
      <c r="BV51" s="99"/>
      <c r="BW51" s="100">
        <f t="shared" si="154"/>
        <v>0</v>
      </c>
      <c r="BX51" s="99"/>
      <c r="BY51" s="100">
        <f t="shared" si="155"/>
        <v>0</v>
      </c>
      <c r="BZ51" s="99"/>
      <c r="CA51" s="100">
        <f t="shared" si="156"/>
        <v>0</v>
      </c>
      <c r="CB51" s="99"/>
      <c r="CC51" s="100">
        <f t="shared" si="157"/>
        <v>0</v>
      </c>
      <c r="CD51" s="99"/>
      <c r="CE51" s="100">
        <f t="shared" si="158"/>
        <v>0</v>
      </c>
      <c r="CF51" s="101">
        <f t="shared" si="159"/>
        <v>0</v>
      </c>
      <c r="CG51" s="100">
        <f t="shared" si="159"/>
        <v>0</v>
      </c>
    </row>
    <row r="52" spans="1:85" s="102" customFormat="1" ht="19.899999999999999" customHeight="1" x14ac:dyDescent="0.5">
      <c r="A52" s="94">
        <v>44</v>
      </c>
      <c r="B52" s="95" t="s">
        <v>114</v>
      </c>
      <c r="C52" s="95" t="s">
        <v>74</v>
      </c>
      <c r="D52" s="94">
        <f>RANK(BF52,$BF$4:$BF$147)</f>
        <v>17</v>
      </c>
      <c r="E52" s="94">
        <v>0.64</v>
      </c>
      <c r="F52" s="94" t="s">
        <v>83</v>
      </c>
      <c r="G52" s="94"/>
      <c r="H52" s="94"/>
      <c r="I52" s="100">
        <f t="shared" si="100"/>
        <v>0</v>
      </c>
      <c r="J52" s="94"/>
      <c r="K52" s="100">
        <f t="shared" si="101"/>
        <v>0</v>
      </c>
      <c r="L52" s="94"/>
      <c r="M52" s="100">
        <f t="shared" si="102"/>
        <v>0</v>
      </c>
      <c r="N52" s="94"/>
      <c r="O52" s="100">
        <f t="shared" si="103"/>
        <v>0</v>
      </c>
      <c r="P52" s="94"/>
      <c r="Q52" s="100">
        <f t="shared" si="104"/>
        <v>0</v>
      </c>
      <c r="R52" s="94"/>
      <c r="S52" s="100">
        <f t="shared" si="105"/>
        <v>0</v>
      </c>
      <c r="T52" s="94"/>
      <c r="U52" s="100">
        <f t="shared" si="106"/>
        <v>0</v>
      </c>
      <c r="V52" s="94"/>
      <c r="W52" s="100">
        <f t="shared" si="107"/>
        <v>0</v>
      </c>
      <c r="X52" s="145"/>
      <c r="Y52" s="100">
        <f t="shared" si="108"/>
        <v>0</v>
      </c>
      <c r="Z52" s="94"/>
      <c r="AA52" s="100">
        <f t="shared" si="109"/>
        <v>0</v>
      </c>
      <c r="AB52" s="94"/>
      <c r="AC52" s="100">
        <f t="shared" si="110"/>
        <v>0</v>
      </c>
      <c r="AD52" s="94"/>
      <c r="AE52" s="100">
        <f t="shared" si="111"/>
        <v>0</v>
      </c>
      <c r="AF52" s="101">
        <f t="shared" si="145"/>
        <v>0</v>
      </c>
      <c r="AG52" s="100">
        <f t="shared" si="146"/>
        <v>0</v>
      </c>
      <c r="AH52" s="99"/>
      <c r="AI52" s="100">
        <f t="shared" si="112"/>
        <v>0</v>
      </c>
      <c r="AJ52" s="99"/>
      <c r="AK52" s="100">
        <f t="shared" si="34"/>
        <v>0</v>
      </c>
      <c r="AL52" s="99"/>
      <c r="AM52" s="100">
        <f t="shared" si="34"/>
        <v>0</v>
      </c>
      <c r="AN52" s="99"/>
      <c r="AO52" s="100">
        <f t="shared" si="35"/>
        <v>0</v>
      </c>
      <c r="AP52" s="99"/>
      <c r="AQ52" s="100">
        <f t="shared" si="36"/>
        <v>0</v>
      </c>
      <c r="AR52" s="99"/>
      <c r="AS52" s="100">
        <f t="shared" si="37"/>
        <v>0</v>
      </c>
      <c r="AT52" s="99"/>
      <c r="AU52" s="100">
        <f t="shared" si="38"/>
        <v>0</v>
      </c>
      <c r="AV52" s="99"/>
      <c r="AW52" s="100">
        <f t="shared" si="39"/>
        <v>0</v>
      </c>
      <c r="AX52" s="99"/>
      <c r="AY52" s="100">
        <f t="shared" si="40"/>
        <v>0</v>
      </c>
      <c r="AZ52" s="99"/>
      <c r="BA52" s="100">
        <f t="shared" si="41"/>
        <v>0</v>
      </c>
      <c r="BB52" s="99"/>
      <c r="BC52" s="100">
        <f t="shared" si="42"/>
        <v>0</v>
      </c>
      <c r="BD52" s="99"/>
      <c r="BE52" s="100">
        <f t="shared" si="43"/>
        <v>0</v>
      </c>
      <c r="BF52" s="101">
        <f t="shared" si="98"/>
        <v>0</v>
      </c>
      <c r="BG52" s="100">
        <f t="shared" si="98"/>
        <v>0</v>
      </c>
      <c r="BH52" s="99"/>
      <c r="BI52" s="100">
        <f t="shared" si="147"/>
        <v>0</v>
      </c>
      <c r="BJ52" s="99"/>
      <c r="BK52" s="100">
        <f t="shared" si="148"/>
        <v>0</v>
      </c>
      <c r="BL52" s="99"/>
      <c r="BM52" s="100">
        <f t="shared" si="149"/>
        <v>0</v>
      </c>
      <c r="BN52" s="99"/>
      <c r="BO52" s="100">
        <f t="shared" si="150"/>
        <v>0</v>
      </c>
      <c r="BP52" s="99"/>
      <c r="BQ52" s="100">
        <f t="shared" si="151"/>
        <v>0</v>
      </c>
      <c r="BR52" s="99"/>
      <c r="BS52" s="100">
        <f t="shared" si="152"/>
        <v>0</v>
      </c>
      <c r="BT52" s="99"/>
      <c r="BU52" s="100">
        <f t="shared" si="153"/>
        <v>0</v>
      </c>
      <c r="BV52" s="99"/>
      <c r="BW52" s="100">
        <f t="shared" si="154"/>
        <v>0</v>
      </c>
      <c r="BX52" s="99"/>
      <c r="BY52" s="100">
        <f t="shared" si="155"/>
        <v>0</v>
      </c>
      <c r="BZ52" s="99"/>
      <c r="CA52" s="100">
        <f t="shared" si="156"/>
        <v>0</v>
      </c>
      <c r="CB52" s="99"/>
      <c r="CC52" s="100">
        <f t="shared" si="157"/>
        <v>0</v>
      </c>
      <c r="CD52" s="99"/>
      <c r="CE52" s="100">
        <f t="shared" si="158"/>
        <v>0</v>
      </c>
      <c r="CF52" s="101">
        <f t="shared" si="159"/>
        <v>0</v>
      </c>
      <c r="CG52" s="100">
        <f t="shared" si="159"/>
        <v>0</v>
      </c>
    </row>
    <row r="53" spans="1:85" s="102" customFormat="1" ht="19.899999999999999" customHeight="1" x14ac:dyDescent="0.5">
      <c r="A53" s="94"/>
      <c r="B53" s="95"/>
      <c r="C53" s="95"/>
      <c r="D53" s="94"/>
      <c r="E53" s="94"/>
      <c r="F53" s="94"/>
      <c r="G53" s="94"/>
      <c r="H53" s="94"/>
      <c r="I53" s="100"/>
      <c r="J53" s="94"/>
      <c r="K53" s="100"/>
      <c r="L53" s="94"/>
      <c r="M53" s="100"/>
      <c r="N53" s="94"/>
      <c r="O53" s="100"/>
      <c r="P53" s="94"/>
      <c r="Q53" s="100"/>
      <c r="R53" s="94"/>
      <c r="S53" s="100"/>
      <c r="T53" s="94"/>
      <c r="U53" s="100"/>
      <c r="V53" s="94"/>
      <c r="W53" s="100"/>
      <c r="X53" s="145"/>
      <c r="Y53" s="100"/>
      <c r="Z53" s="94"/>
      <c r="AA53" s="100"/>
      <c r="AB53" s="94"/>
      <c r="AC53" s="100"/>
      <c r="AD53" s="94"/>
      <c r="AE53" s="100"/>
      <c r="AF53" s="101"/>
      <c r="AG53" s="100"/>
      <c r="AH53" s="99"/>
      <c r="AI53" s="100"/>
      <c r="AJ53" s="99"/>
      <c r="AK53" s="100"/>
      <c r="AL53" s="99"/>
      <c r="AM53" s="100"/>
      <c r="AN53" s="99"/>
      <c r="AO53" s="100"/>
      <c r="AP53" s="99"/>
      <c r="AQ53" s="100"/>
      <c r="AR53" s="99"/>
      <c r="AS53" s="100"/>
      <c r="AT53" s="99"/>
      <c r="AU53" s="100"/>
      <c r="AV53" s="99"/>
      <c r="AW53" s="100"/>
      <c r="AX53" s="99"/>
      <c r="AY53" s="100"/>
      <c r="AZ53" s="99"/>
      <c r="BA53" s="100"/>
      <c r="BB53" s="99"/>
      <c r="BC53" s="100"/>
      <c r="BD53" s="99"/>
      <c r="BE53" s="100"/>
      <c r="BF53" s="101"/>
      <c r="BG53" s="100"/>
      <c r="BH53" s="99"/>
      <c r="BI53" s="100"/>
      <c r="BJ53" s="99"/>
      <c r="BK53" s="100"/>
      <c r="BL53" s="99"/>
      <c r="BM53" s="100"/>
      <c r="BN53" s="99"/>
      <c r="BO53" s="100"/>
      <c r="BP53" s="99"/>
      <c r="BQ53" s="100"/>
      <c r="BR53" s="99"/>
      <c r="BS53" s="100"/>
      <c r="BT53" s="99"/>
      <c r="BU53" s="100"/>
      <c r="BV53" s="99"/>
      <c r="BW53" s="100"/>
      <c r="BX53" s="99"/>
      <c r="BY53" s="100"/>
      <c r="BZ53" s="99"/>
      <c r="CA53" s="100"/>
      <c r="CB53" s="99"/>
      <c r="CC53" s="100"/>
      <c r="CD53" s="99"/>
      <c r="CE53" s="100"/>
      <c r="CF53" s="101"/>
      <c r="CG53" s="100"/>
    </row>
    <row r="54" spans="1:85" s="102" customFormat="1" ht="19.899999999999999" customHeight="1" x14ac:dyDescent="0.5">
      <c r="A54" s="94"/>
      <c r="B54" s="95"/>
      <c r="C54" s="95"/>
      <c r="D54" s="94"/>
      <c r="E54" s="94"/>
      <c r="F54" s="94"/>
      <c r="G54" s="94"/>
      <c r="H54" s="94"/>
      <c r="I54" s="100"/>
      <c r="J54" s="94"/>
      <c r="K54" s="100"/>
      <c r="L54" s="94"/>
      <c r="M54" s="100"/>
      <c r="N54" s="94"/>
      <c r="O54" s="100"/>
      <c r="P54" s="94"/>
      <c r="Q54" s="100"/>
      <c r="R54" s="94"/>
      <c r="S54" s="100"/>
      <c r="T54" s="94"/>
      <c r="U54" s="100"/>
      <c r="V54" s="94"/>
      <c r="W54" s="100"/>
      <c r="X54" s="145"/>
      <c r="Y54" s="100"/>
      <c r="Z54" s="94"/>
      <c r="AA54" s="100"/>
      <c r="AB54" s="94"/>
      <c r="AC54" s="100"/>
      <c r="AD54" s="94"/>
      <c r="AE54" s="100"/>
      <c r="AF54" s="101"/>
      <c r="AG54" s="100"/>
      <c r="AH54" s="99"/>
      <c r="AI54" s="100"/>
      <c r="AJ54" s="99"/>
      <c r="AK54" s="100"/>
      <c r="AL54" s="99"/>
      <c r="AM54" s="100"/>
      <c r="AN54" s="99"/>
      <c r="AO54" s="100"/>
      <c r="AP54" s="99"/>
      <c r="AQ54" s="100"/>
      <c r="AR54" s="99"/>
      <c r="AS54" s="100"/>
      <c r="AT54" s="99"/>
      <c r="AU54" s="100"/>
      <c r="AV54" s="99"/>
      <c r="AW54" s="100"/>
      <c r="AX54" s="99"/>
      <c r="AY54" s="100"/>
      <c r="AZ54" s="99"/>
      <c r="BA54" s="100"/>
      <c r="BB54" s="99"/>
      <c r="BC54" s="100"/>
      <c r="BD54" s="99"/>
      <c r="BE54" s="100"/>
      <c r="BF54" s="101"/>
      <c r="BG54" s="100"/>
      <c r="BH54" s="99"/>
      <c r="BI54" s="100"/>
      <c r="BJ54" s="99"/>
      <c r="BK54" s="100"/>
      <c r="BL54" s="99"/>
      <c r="BM54" s="100"/>
      <c r="BN54" s="99"/>
      <c r="BO54" s="100"/>
      <c r="BP54" s="99"/>
      <c r="BQ54" s="100"/>
      <c r="BR54" s="99"/>
      <c r="BS54" s="100"/>
      <c r="BT54" s="99"/>
      <c r="BU54" s="100"/>
      <c r="BV54" s="99"/>
      <c r="BW54" s="100"/>
      <c r="BX54" s="99"/>
      <c r="BY54" s="100"/>
      <c r="BZ54" s="99"/>
      <c r="CA54" s="100"/>
      <c r="CB54" s="99"/>
      <c r="CC54" s="100"/>
      <c r="CD54" s="99"/>
      <c r="CE54" s="100"/>
      <c r="CF54" s="101"/>
      <c r="CG54" s="100"/>
    </row>
    <row r="55" spans="1:85" s="102" customFormat="1" ht="19.899999999999999" customHeight="1" x14ac:dyDescent="0.5">
      <c r="A55" s="94">
        <v>45</v>
      </c>
      <c r="B55" s="95" t="s">
        <v>115</v>
      </c>
      <c r="C55" s="95" t="s">
        <v>77</v>
      </c>
      <c r="D55" s="94">
        <f>RANK(BF55,$BF$4:$BF$147)</f>
        <v>17</v>
      </c>
      <c r="E55" s="94">
        <v>1</v>
      </c>
      <c r="F55" s="94" t="s">
        <v>75</v>
      </c>
      <c r="G55" s="94"/>
      <c r="H55" s="94"/>
      <c r="I55" s="100">
        <f t="shared" si="100"/>
        <v>0</v>
      </c>
      <c r="J55" s="94"/>
      <c r="K55" s="100">
        <f t="shared" si="101"/>
        <v>0</v>
      </c>
      <c r="L55" s="94"/>
      <c r="M55" s="100">
        <f t="shared" si="102"/>
        <v>0</v>
      </c>
      <c r="N55" s="94"/>
      <c r="O55" s="100">
        <f t="shared" si="103"/>
        <v>0</v>
      </c>
      <c r="P55" s="94"/>
      <c r="Q55" s="100">
        <f t="shared" si="104"/>
        <v>0</v>
      </c>
      <c r="R55" s="94"/>
      <c r="S55" s="100">
        <f t="shared" si="105"/>
        <v>0</v>
      </c>
      <c r="T55" s="94"/>
      <c r="U55" s="100">
        <f t="shared" si="106"/>
        <v>0</v>
      </c>
      <c r="V55" s="94"/>
      <c r="W55" s="100">
        <f t="shared" si="107"/>
        <v>0</v>
      </c>
      <c r="X55" s="145"/>
      <c r="Y55" s="100">
        <f t="shared" si="108"/>
        <v>0</v>
      </c>
      <c r="Z55" s="94"/>
      <c r="AA55" s="100">
        <f t="shared" si="109"/>
        <v>0</v>
      </c>
      <c r="AB55" s="94"/>
      <c r="AC55" s="100">
        <f t="shared" si="110"/>
        <v>0</v>
      </c>
      <c r="AD55" s="94"/>
      <c r="AE55" s="100">
        <f t="shared" si="111"/>
        <v>0</v>
      </c>
      <c r="AF55" s="101">
        <f t="shared" ref="AF55:AF58" si="160">SUM(H55,J55,L55,N55,P55,R55,T55,V55,X55,Z55,AB55,AD55)</f>
        <v>0</v>
      </c>
      <c r="AG55" s="100">
        <f t="shared" ref="AG55:AG58" si="161">SUM(I55,K55,M55,O55,Q55,S55,U55,W55,Y55,AA55,AC55,AE55)</f>
        <v>0</v>
      </c>
      <c r="AH55" s="99"/>
      <c r="AI55" s="100">
        <f t="shared" si="112"/>
        <v>0</v>
      </c>
      <c r="AJ55" s="99"/>
      <c r="AK55" s="100">
        <f t="shared" si="34"/>
        <v>0</v>
      </c>
      <c r="AL55" s="99"/>
      <c r="AM55" s="100">
        <f t="shared" si="34"/>
        <v>0</v>
      </c>
      <c r="AN55" s="99"/>
      <c r="AO55" s="100">
        <f t="shared" si="35"/>
        <v>0</v>
      </c>
      <c r="AP55" s="99"/>
      <c r="AQ55" s="100">
        <f t="shared" si="36"/>
        <v>0</v>
      </c>
      <c r="AR55" s="99"/>
      <c r="AS55" s="100">
        <f t="shared" si="37"/>
        <v>0</v>
      </c>
      <c r="AT55" s="99"/>
      <c r="AU55" s="100">
        <f t="shared" si="38"/>
        <v>0</v>
      </c>
      <c r="AV55" s="99"/>
      <c r="AW55" s="100">
        <f t="shared" si="39"/>
        <v>0</v>
      </c>
      <c r="AX55" s="99"/>
      <c r="AY55" s="100">
        <f t="shared" si="40"/>
        <v>0</v>
      </c>
      <c r="AZ55" s="99"/>
      <c r="BA55" s="100">
        <f t="shared" si="41"/>
        <v>0</v>
      </c>
      <c r="BB55" s="99"/>
      <c r="BC55" s="100">
        <f t="shared" si="42"/>
        <v>0</v>
      </c>
      <c r="BD55" s="99"/>
      <c r="BE55" s="100">
        <f t="shared" si="43"/>
        <v>0</v>
      </c>
      <c r="BF55" s="101">
        <f t="shared" si="98"/>
        <v>0</v>
      </c>
      <c r="BG55" s="100">
        <f t="shared" si="98"/>
        <v>0</v>
      </c>
      <c r="BH55" s="99"/>
      <c r="BI55" s="100">
        <f t="shared" ref="BI55:BI58" si="162">BH55*$E55</f>
        <v>0</v>
      </c>
      <c r="BJ55" s="99"/>
      <c r="BK55" s="100">
        <f t="shared" ref="BK55:BK58" si="163">BJ55*$E55</f>
        <v>0</v>
      </c>
      <c r="BL55" s="99"/>
      <c r="BM55" s="100">
        <f t="shared" ref="BM55:BM58" si="164">BL55*$E55</f>
        <v>0</v>
      </c>
      <c r="BN55" s="99"/>
      <c r="BO55" s="100">
        <f t="shared" ref="BO55:BO58" si="165">BN55*$E55</f>
        <v>0</v>
      </c>
      <c r="BP55" s="99"/>
      <c r="BQ55" s="100">
        <f t="shared" ref="BQ55:BQ58" si="166">BP55*$E55</f>
        <v>0</v>
      </c>
      <c r="BR55" s="99"/>
      <c r="BS55" s="100">
        <f t="shared" ref="BS55:BS58" si="167">BR55*$E55</f>
        <v>0</v>
      </c>
      <c r="BT55" s="99"/>
      <c r="BU55" s="100">
        <f t="shared" ref="BU55:BU58" si="168">BT55*$E55</f>
        <v>0</v>
      </c>
      <c r="BV55" s="99"/>
      <c r="BW55" s="100">
        <f t="shared" ref="BW55:BW58" si="169">BV55*$E55</f>
        <v>0</v>
      </c>
      <c r="BX55" s="99"/>
      <c r="BY55" s="100">
        <f t="shared" ref="BY55:BY58" si="170">BX55*$E55</f>
        <v>0</v>
      </c>
      <c r="BZ55" s="99"/>
      <c r="CA55" s="100">
        <f t="shared" ref="CA55:CA58" si="171">BZ55*$E55</f>
        <v>0</v>
      </c>
      <c r="CB55" s="99"/>
      <c r="CC55" s="100">
        <f t="shared" ref="CC55:CC58" si="172">CB55*$E55</f>
        <v>0</v>
      </c>
      <c r="CD55" s="99"/>
      <c r="CE55" s="100">
        <f t="shared" ref="CE55:CE58" si="173">CD55*$E55</f>
        <v>0</v>
      </c>
      <c r="CF55" s="101">
        <f t="shared" ref="CF55:CG58" si="174">SUM(BH55,BJ55,BL55,BN55,BP55,BR55,BT55,BV55,BX55,BZ55,CB55,CD55)</f>
        <v>0</v>
      </c>
      <c r="CG55" s="100">
        <f t="shared" si="174"/>
        <v>0</v>
      </c>
    </row>
    <row r="56" spans="1:85" s="102" customFormat="1" ht="19.899999999999999" customHeight="1" x14ac:dyDescent="0.5">
      <c r="A56" s="94">
        <v>46</v>
      </c>
      <c r="B56" s="95" t="s">
        <v>116</v>
      </c>
      <c r="C56" s="95" t="s">
        <v>77</v>
      </c>
      <c r="D56" s="94">
        <f>RANK(BF56,$BF$4:$BF$147)</f>
        <v>17</v>
      </c>
      <c r="E56" s="94">
        <v>0.6</v>
      </c>
      <c r="F56" s="94" t="s">
        <v>75</v>
      </c>
      <c r="G56" s="94"/>
      <c r="H56" s="94"/>
      <c r="I56" s="100">
        <f t="shared" si="100"/>
        <v>0</v>
      </c>
      <c r="J56" s="94"/>
      <c r="K56" s="100">
        <f t="shared" si="101"/>
        <v>0</v>
      </c>
      <c r="L56" s="94"/>
      <c r="M56" s="100">
        <f t="shared" si="102"/>
        <v>0</v>
      </c>
      <c r="N56" s="94"/>
      <c r="O56" s="100">
        <f t="shared" si="103"/>
        <v>0</v>
      </c>
      <c r="P56" s="94"/>
      <c r="Q56" s="100">
        <f t="shared" si="104"/>
        <v>0</v>
      </c>
      <c r="R56" s="94"/>
      <c r="S56" s="100">
        <f t="shared" si="105"/>
        <v>0</v>
      </c>
      <c r="T56" s="94"/>
      <c r="U56" s="100">
        <f t="shared" si="106"/>
        <v>0</v>
      </c>
      <c r="V56" s="94"/>
      <c r="W56" s="100">
        <f t="shared" si="107"/>
        <v>0</v>
      </c>
      <c r="X56" s="145"/>
      <c r="Y56" s="100">
        <f t="shared" si="108"/>
        <v>0</v>
      </c>
      <c r="Z56" s="94"/>
      <c r="AA56" s="100">
        <f t="shared" si="109"/>
        <v>0</v>
      </c>
      <c r="AB56" s="94"/>
      <c r="AC56" s="100">
        <f t="shared" si="110"/>
        <v>0</v>
      </c>
      <c r="AD56" s="94"/>
      <c r="AE56" s="100">
        <f t="shared" si="111"/>
        <v>0</v>
      </c>
      <c r="AF56" s="101">
        <f t="shared" si="160"/>
        <v>0</v>
      </c>
      <c r="AG56" s="100">
        <f t="shared" si="161"/>
        <v>0</v>
      </c>
      <c r="AH56" s="99"/>
      <c r="AI56" s="100">
        <f t="shared" si="112"/>
        <v>0</v>
      </c>
      <c r="AJ56" s="99"/>
      <c r="AK56" s="100">
        <f t="shared" si="34"/>
        <v>0</v>
      </c>
      <c r="AL56" s="99"/>
      <c r="AM56" s="100">
        <f t="shared" si="34"/>
        <v>0</v>
      </c>
      <c r="AN56" s="99"/>
      <c r="AO56" s="100">
        <f t="shared" si="35"/>
        <v>0</v>
      </c>
      <c r="AP56" s="99"/>
      <c r="AQ56" s="100">
        <f t="shared" si="36"/>
        <v>0</v>
      </c>
      <c r="AR56" s="99"/>
      <c r="AS56" s="100">
        <f t="shared" si="37"/>
        <v>0</v>
      </c>
      <c r="AT56" s="99"/>
      <c r="AU56" s="100">
        <f t="shared" si="38"/>
        <v>0</v>
      </c>
      <c r="AV56" s="99"/>
      <c r="AW56" s="100">
        <f t="shared" si="39"/>
        <v>0</v>
      </c>
      <c r="AX56" s="99"/>
      <c r="AY56" s="100">
        <f t="shared" si="40"/>
        <v>0</v>
      </c>
      <c r="AZ56" s="99"/>
      <c r="BA56" s="100">
        <f t="shared" si="41"/>
        <v>0</v>
      </c>
      <c r="BB56" s="99"/>
      <c r="BC56" s="100">
        <f t="shared" si="42"/>
        <v>0</v>
      </c>
      <c r="BD56" s="99"/>
      <c r="BE56" s="100">
        <f t="shared" si="43"/>
        <v>0</v>
      </c>
      <c r="BF56" s="101">
        <f t="shared" si="98"/>
        <v>0</v>
      </c>
      <c r="BG56" s="100">
        <f t="shared" si="98"/>
        <v>0</v>
      </c>
      <c r="BH56" s="99"/>
      <c r="BI56" s="100">
        <f t="shared" si="162"/>
        <v>0</v>
      </c>
      <c r="BJ56" s="99"/>
      <c r="BK56" s="100">
        <f t="shared" si="163"/>
        <v>0</v>
      </c>
      <c r="BL56" s="99"/>
      <c r="BM56" s="100">
        <f t="shared" si="164"/>
        <v>0</v>
      </c>
      <c r="BN56" s="99"/>
      <c r="BO56" s="100">
        <f t="shared" si="165"/>
        <v>0</v>
      </c>
      <c r="BP56" s="99"/>
      <c r="BQ56" s="100">
        <f t="shared" si="166"/>
        <v>0</v>
      </c>
      <c r="BR56" s="99"/>
      <c r="BS56" s="100">
        <f t="shared" si="167"/>
        <v>0</v>
      </c>
      <c r="BT56" s="99"/>
      <c r="BU56" s="100">
        <f t="shared" si="168"/>
        <v>0</v>
      </c>
      <c r="BV56" s="99"/>
      <c r="BW56" s="100">
        <f t="shared" si="169"/>
        <v>0</v>
      </c>
      <c r="BX56" s="99"/>
      <c r="BY56" s="100">
        <f t="shared" si="170"/>
        <v>0</v>
      </c>
      <c r="BZ56" s="99"/>
      <c r="CA56" s="100">
        <f t="shared" si="171"/>
        <v>0</v>
      </c>
      <c r="CB56" s="99"/>
      <c r="CC56" s="100">
        <f t="shared" si="172"/>
        <v>0</v>
      </c>
      <c r="CD56" s="99"/>
      <c r="CE56" s="100">
        <f t="shared" si="173"/>
        <v>0</v>
      </c>
      <c r="CF56" s="101">
        <f t="shared" si="174"/>
        <v>0</v>
      </c>
      <c r="CG56" s="100">
        <f t="shared" si="174"/>
        <v>0</v>
      </c>
    </row>
    <row r="57" spans="1:85" s="102" customFormat="1" ht="19.899999999999999" customHeight="1" x14ac:dyDescent="0.25">
      <c r="A57" s="94">
        <v>47</v>
      </c>
      <c r="B57" s="95" t="s">
        <v>117</v>
      </c>
      <c r="C57" s="95" t="s">
        <v>74</v>
      </c>
      <c r="D57" s="94">
        <f>RANK(BF57,$BF$4:$BF$147)</f>
        <v>17</v>
      </c>
      <c r="E57" s="94">
        <v>0.64</v>
      </c>
      <c r="F57" s="94" t="s">
        <v>85</v>
      </c>
      <c r="G57" s="94">
        <v>1350</v>
      </c>
      <c r="H57" s="94"/>
      <c r="I57" s="100">
        <f t="shared" si="100"/>
        <v>0</v>
      </c>
      <c r="J57" s="94"/>
      <c r="K57" s="100">
        <f t="shared" si="101"/>
        <v>0</v>
      </c>
      <c r="L57" s="94"/>
      <c r="M57" s="100">
        <f t="shared" si="102"/>
        <v>0</v>
      </c>
      <c r="N57" s="94"/>
      <c r="O57" s="100">
        <f t="shared" si="103"/>
        <v>0</v>
      </c>
      <c r="P57" s="94"/>
      <c r="Q57" s="100">
        <f t="shared" si="104"/>
        <v>0</v>
      </c>
      <c r="R57" s="94"/>
      <c r="S57" s="100">
        <f t="shared" si="105"/>
        <v>0</v>
      </c>
      <c r="T57" s="94"/>
      <c r="U57" s="100">
        <f t="shared" si="106"/>
        <v>0</v>
      </c>
      <c r="V57" s="94"/>
      <c r="W57" s="100">
        <f t="shared" si="107"/>
        <v>0</v>
      </c>
      <c r="X57" s="171"/>
      <c r="Y57" s="100">
        <f t="shared" si="108"/>
        <v>0</v>
      </c>
      <c r="Z57" s="94"/>
      <c r="AA57" s="100">
        <f t="shared" si="109"/>
        <v>0</v>
      </c>
      <c r="AB57" s="94"/>
      <c r="AC57" s="100">
        <f t="shared" si="110"/>
        <v>0</v>
      </c>
      <c r="AD57" s="94"/>
      <c r="AE57" s="100">
        <f t="shared" si="111"/>
        <v>0</v>
      </c>
      <c r="AF57" s="101">
        <f t="shared" si="160"/>
        <v>0</v>
      </c>
      <c r="AG57" s="100">
        <f t="shared" si="161"/>
        <v>0</v>
      </c>
      <c r="AH57" s="99"/>
      <c r="AI57" s="100">
        <f t="shared" si="112"/>
        <v>0</v>
      </c>
      <c r="AJ57" s="99"/>
      <c r="AK57" s="100">
        <f t="shared" si="34"/>
        <v>0</v>
      </c>
      <c r="AL57" s="99"/>
      <c r="AM57" s="100">
        <f t="shared" si="34"/>
        <v>0</v>
      </c>
      <c r="AN57" s="99"/>
      <c r="AO57" s="100">
        <f t="shared" si="35"/>
        <v>0</v>
      </c>
      <c r="AP57" s="99"/>
      <c r="AQ57" s="100">
        <f t="shared" si="36"/>
        <v>0</v>
      </c>
      <c r="AR57" s="99"/>
      <c r="AS57" s="100">
        <f t="shared" si="37"/>
        <v>0</v>
      </c>
      <c r="AT57" s="99"/>
      <c r="AU57" s="100">
        <f t="shared" si="38"/>
        <v>0</v>
      </c>
      <c r="AV57" s="99"/>
      <c r="AW57" s="100">
        <f t="shared" si="39"/>
        <v>0</v>
      </c>
      <c r="AX57" s="99"/>
      <c r="AY57" s="100">
        <f t="shared" si="40"/>
        <v>0</v>
      </c>
      <c r="AZ57" s="99"/>
      <c r="BA57" s="100">
        <f t="shared" si="41"/>
        <v>0</v>
      </c>
      <c r="BB57" s="99"/>
      <c r="BC57" s="100">
        <f t="shared" si="42"/>
        <v>0</v>
      </c>
      <c r="BD57" s="99"/>
      <c r="BE57" s="100">
        <f t="shared" si="43"/>
        <v>0</v>
      </c>
      <c r="BF57" s="101">
        <f t="shared" si="98"/>
        <v>0</v>
      </c>
      <c r="BG57" s="100">
        <f t="shared" si="98"/>
        <v>0</v>
      </c>
      <c r="BH57" s="99"/>
      <c r="BI57" s="100">
        <f t="shared" si="162"/>
        <v>0</v>
      </c>
      <c r="BJ57" s="99"/>
      <c r="BK57" s="100">
        <f t="shared" si="163"/>
        <v>0</v>
      </c>
      <c r="BL57" s="99"/>
      <c r="BM57" s="100">
        <f t="shared" si="164"/>
        <v>0</v>
      </c>
      <c r="BN57" s="99"/>
      <c r="BO57" s="100">
        <f t="shared" si="165"/>
        <v>0</v>
      </c>
      <c r="BP57" s="99"/>
      <c r="BQ57" s="100">
        <f t="shared" si="166"/>
        <v>0</v>
      </c>
      <c r="BR57" s="99"/>
      <c r="BS57" s="100">
        <f t="shared" si="167"/>
        <v>0</v>
      </c>
      <c r="BT57" s="99"/>
      <c r="BU57" s="100">
        <f t="shared" si="168"/>
        <v>0</v>
      </c>
      <c r="BV57" s="99"/>
      <c r="BW57" s="100">
        <f t="shared" si="169"/>
        <v>0</v>
      </c>
      <c r="BX57" s="99"/>
      <c r="BY57" s="100">
        <f t="shared" si="170"/>
        <v>0</v>
      </c>
      <c r="BZ57" s="99"/>
      <c r="CA57" s="100">
        <f t="shared" si="171"/>
        <v>0</v>
      </c>
      <c r="CB57" s="99"/>
      <c r="CC57" s="100">
        <f t="shared" si="172"/>
        <v>0</v>
      </c>
      <c r="CD57" s="99"/>
      <c r="CE57" s="100">
        <f t="shared" si="173"/>
        <v>0</v>
      </c>
      <c r="CF57" s="101">
        <f t="shared" si="174"/>
        <v>0</v>
      </c>
      <c r="CG57" s="100">
        <f t="shared" si="174"/>
        <v>0</v>
      </c>
    </row>
    <row r="58" spans="1:85" s="102" customFormat="1" ht="19.899999999999999" customHeight="1" x14ac:dyDescent="0.5">
      <c r="A58" s="94">
        <v>48</v>
      </c>
      <c r="B58" s="95" t="s">
        <v>117</v>
      </c>
      <c r="C58" s="95" t="s">
        <v>74</v>
      </c>
      <c r="D58" s="94">
        <f>RANK(BF58,$BF$4:$BF$147)</f>
        <v>17</v>
      </c>
      <c r="E58" s="94">
        <v>0.64</v>
      </c>
      <c r="F58" s="94" t="s">
        <v>83</v>
      </c>
      <c r="G58" s="94"/>
      <c r="H58" s="94"/>
      <c r="I58" s="100">
        <f t="shared" si="100"/>
        <v>0</v>
      </c>
      <c r="J58" s="94"/>
      <c r="K58" s="100">
        <f t="shared" si="101"/>
        <v>0</v>
      </c>
      <c r="L58" s="94"/>
      <c r="M58" s="100">
        <f t="shared" si="102"/>
        <v>0</v>
      </c>
      <c r="N58" s="94"/>
      <c r="O58" s="100">
        <f t="shared" si="103"/>
        <v>0</v>
      </c>
      <c r="P58" s="94"/>
      <c r="Q58" s="100">
        <f t="shared" si="104"/>
        <v>0</v>
      </c>
      <c r="R58" s="94"/>
      <c r="S58" s="100">
        <f t="shared" si="105"/>
        <v>0</v>
      </c>
      <c r="T58" s="94"/>
      <c r="U58" s="100">
        <f t="shared" si="106"/>
        <v>0</v>
      </c>
      <c r="V58" s="94"/>
      <c r="W58" s="100">
        <f t="shared" si="107"/>
        <v>0</v>
      </c>
      <c r="X58" s="145"/>
      <c r="Y58" s="100">
        <f t="shared" si="108"/>
        <v>0</v>
      </c>
      <c r="Z58" s="94"/>
      <c r="AA58" s="100">
        <f t="shared" si="109"/>
        <v>0</v>
      </c>
      <c r="AB58" s="94"/>
      <c r="AC58" s="100">
        <f t="shared" si="110"/>
        <v>0</v>
      </c>
      <c r="AD58" s="94"/>
      <c r="AE58" s="100">
        <f t="shared" si="111"/>
        <v>0</v>
      </c>
      <c r="AF58" s="101">
        <f t="shared" si="160"/>
        <v>0</v>
      </c>
      <c r="AG58" s="100">
        <f t="shared" si="161"/>
        <v>0</v>
      </c>
      <c r="AH58" s="99"/>
      <c r="AI58" s="100">
        <f t="shared" si="112"/>
        <v>0</v>
      </c>
      <c r="AJ58" s="99"/>
      <c r="AK58" s="100">
        <f t="shared" si="34"/>
        <v>0</v>
      </c>
      <c r="AL58" s="99"/>
      <c r="AM58" s="100">
        <f t="shared" si="34"/>
        <v>0</v>
      </c>
      <c r="AN58" s="99"/>
      <c r="AO58" s="100">
        <f t="shared" si="35"/>
        <v>0</v>
      </c>
      <c r="AP58" s="99"/>
      <c r="AQ58" s="100">
        <f t="shared" si="36"/>
        <v>0</v>
      </c>
      <c r="AR58" s="99"/>
      <c r="AS58" s="100">
        <f t="shared" si="37"/>
        <v>0</v>
      </c>
      <c r="AT58" s="99"/>
      <c r="AU58" s="100">
        <f t="shared" si="38"/>
        <v>0</v>
      </c>
      <c r="AV58" s="99"/>
      <c r="AW58" s="100">
        <f t="shared" si="39"/>
        <v>0</v>
      </c>
      <c r="AX58" s="99"/>
      <c r="AY58" s="100">
        <f t="shared" si="40"/>
        <v>0</v>
      </c>
      <c r="AZ58" s="99"/>
      <c r="BA58" s="100">
        <f t="shared" si="41"/>
        <v>0</v>
      </c>
      <c r="BB58" s="99"/>
      <c r="BC58" s="100">
        <f t="shared" si="42"/>
        <v>0</v>
      </c>
      <c r="BD58" s="99"/>
      <c r="BE58" s="100">
        <f t="shared" si="43"/>
        <v>0</v>
      </c>
      <c r="BF58" s="101">
        <f t="shared" si="98"/>
        <v>0</v>
      </c>
      <c r="BG58" s="100">
        <f t="shared" si="98"/>
        <v>0</v>
      </c>
      <c r="BH58" s="99"/>
      <c r="BI58" s="100">
        <f t="shared" si="162"/>
        <v>0</v>
      </c>
      <c r="BJ58" s="99"/>
      <c r="BK58" s="100">
        <f t="shared" si="163"/>
        <v>0</v>
      </c>
      <c r="BL58" s="99"/>
      <c r="BM58" s="100">
        <f t="shared" si="164"/>
        <v>0</v>
      </c>
      <c r="BN58" s="99"/>
      <c r="BO58" s="100">
        <f t="shared" si="165"/>
        <v>0</v>
      </c>
      <c r="BP58" s="99"/>
      <c r="BQ58" s="100">
        <f t="shared" si="166"/>
        <v>0</v>
      </c>
      <c r="BR58" s="99"/>
      <c r="BS58" s="100">
        <f t="shared" si="167"/>
        <v>0</v>
      </c>
      <c r="BT58" s="99"/>
      <c r="BU58" s="100">
        <f t="shared" si="168"/>
        <v>0</v>
      </c>
      <c r="BV58" s="99"/>
      <c r="BW58" s="100">
        <f t="shared" si="169"/>
        <v>0</v>
      </c>
      <c r="BX58" s="99"/>
      <c r="BY58" s="100">
        <f t="shared" si="170"/>
        <v>0</v>
      </c>
      <c r="BZ58" s="99"/>
      <c r="CA58" s="100">
        <f t="shared" si="171"/>
        <v>0</v>
      </c>
      <c r="CB58" s="99"/>
      <c r="CC58" s="100">
        <f t="shared" si="172"/>
        <v>0</v>
      </c>
      <c r="CD58" s="99"/>
      <c r="CE58" s="100">
        <f t="shared" si="173"/>
        <v>0</v>
      </c>
      <c r="CF58" s="101">
        <f t="shared" si="174"/>
        <v>0</v>
      </c>
      <c r="CG58" s="100">
        <f t="shared" si="174"/>
        <v>0</v>
      </c>
    </row>
    <row r="59" spans="1:85" s="102" customFormat="1" ht="19.899999999999999" customHeight="1" x14ac:dyDescent="0.5">
      <c r="A59" s="94"/>
      <c r="B59" s="95"/>
      <c r="C59" s="95"/>
      <c r="D59" s="94"/>
      <c r="E59" s="94"/>
      <c r="F59" s="94"/>
      <c r="G59" s="94"/>
      <c r="H59" s="94"/>
      <c r="I59" s="100"/>
      <c r="J59" s="94"/>
      <c r="K59" s="100"/>
      <c r="L59" s="94"/>
      <c r="M59" s="100"/>
      <c r="N59" s="94"/>
      <c r="O59" s="100"/>
      <c r="P59" s="94"/>
      <c r="Q59" s="100"/>
      <c r="R59" s="94"/>
      <c r="S59" s="100"/>
      <c r="T59" s="94"/>
      <c r="U59" s="100"/>
      <c r="V59" s="94"/>
      <c r="W59" s="100"/>
      <c r="X59" s="145"/>
      <c r="Y59" s="100"/>
      <c r="Z59" s="94"/>
      <c r="AA59" s="100"/>
      <c r="AB59" s="94"/>
      <c r="AC59" s="100"/>
      <c r="AD59" s="94"/>
      <c r="AE59" s="100"/>
      <c r="AF59" s="101"/>
      <c r="AG59" s="100"/>
      <c r="AH59" s="99"/>
      <c r="AI59" s="100"/>
      <c r="AJ59" s="99"/>
      <c r="AK59" s="100"/>
      <c r="AL59" s="99"/>
      <c r="AM59" s="100"/>
      <c r="AN59" s="99"/>
      <c r="AO59" s="100"/>
      <c r="AP59" s="99"/>
      <c r="AQ59" s="100"/>
      <c r="AR59" s="99"/>
      <c r="AS59" s="100"/>
      <c r="AT59" s="99"/>
      <c r="AU59" s="100"/>
      <c r="AV59" s="99"/>
      <c r="AW59" s="100"/>
      <c r="AX59" s="99"/>
      <c r="AY59" s="100"/>
      <c r="AZ59" s="99"/>
      <c r="BA59" s="100"/>
      <c r="BB59" s="99"/>
      <c r="BC59" s="100"/>
      <c r="BD59" s="99"/>
      <c r="BE59" s="100"/>
      <c r="BF59" s="101"/>
      <c r="BG59" s="100"/>
      <c r="BH59" s="99"/>
      <c r="BI59" s="100"/>
      <c r="BJ59" s="99"/>
      <c r="BK59" s="100"/>
      <c r="BL59" s="99"/>
      <c r="BM59" s="100"/>
      <c r="BN59" s="99"/>
      <c r="BO59" s="100"/>
      <c r="BP59" s="99"/>
      <c r="BQ59" s="100"/>
      <c r="BR59" s="99"/>
      <c r="BS59" s="100"/>
      <c r="BT59" s="99"/>
      <c r="BU59" s="100"/>
      <c r="BV59" s="99"/>
      <c r="BW59" s="100"/>
      <c r="BX59" s="99"/>
      <c r="BY59" s="100"/>
      <c r="BZ59" s="99"/>
      <c r="CA59" s="100"/>
      <c r="CB59" s="99"/>
      <c r="CC59" s="100"/>
      <c r="CD59" s="99"/>
      <c r="CE59" s="100"/>
      <c r="CF59" s="101"/>
      <c r="CG59" s="100"/>
    </row>
    <row r="60" spans="1:85" s="102" customFormat="1" ht="19.899999999999999" customHeight="1" x14ac:dyDescent="0.25">
      <c r="A60" s="94">
        <v>49</v>
      </c>
      <c r="B60" s="95" t="s">
        <v>118</v>
      </c>
      <c r="C60" s="95" t="s">
        <v>77</v>
      </c>
      <c r="D60" s="94">
        <f>RANK(BF60,$BF$4:$BF$147)</f>
        <v>3</v>
      </c>
      <c r="E60" s="94">
        <v>1</v>
      </c>
      <c r="F60" s="94" t="s">
        <v>75</v>
      </c>
      <c r="G60" s="94">
        <v>1550</v>
      </c>
      <c r="H60" s="94">
        <v>23040</v>
      </c>
      <c r="I60" s="97">
        <f t="shared" ref="I60:I64" si="175">H60*$E60</f>
        <v>23040</v>
      </c>
      <c r="J60" s="94">
        <v>22928</v>
      </c>
      <c r="K60" s="97">
        <f t="shared" ref="K60:K64" si="176">J60*$E60</f>
        <v>22928</v>
      </c>
      <c r="L60" s="94">
        <v>29412</v>
      </c>
      <c r="M60" s="97">
        <f t="shared" ref="M60:M64" si="177">L60*$E60</f>
        <v>29412</v>
      </c>
      <c r="N60" s="94">
        <v>25020</v>
      </c>
      <c r="O60" s="97">
        <f t="shared" ref="O60:O64" si="178">N60*$E60</f>
        <v>25020</v>
      </c>
      <c r="P60" s="94">
        <v>32940</v>
      </c>
      <c r="Q60" s="97">
        <f t="shared" ref="Q60:Q64" si="179">P60*$E60</f>
        <v>32940</v>
      </c>
      <c r="R60" s="94">
        <v>37236</v>
      </c>
      <c r="S60" s="97">
        <f t="shared" ref="S60:S64" si="180">R60*$E60</f>
        <v>37236</v>
      </c>
      <c r="T60" s="94">
        <v>26664</v>
      </c>
      <c r="U60" s="97">
        <f t="shared" ref="U60:U64" si="181">T60*$E60</f>
        <v>26664</v>
      </c>
      <c r="V60" s="94">
        <v>36972</v>
      </c>
      <c r="W60" s="97">
        <f t="shared" ref="W60:W64" si="182">V60*$E60</f>
        <v>36972</v>
      </c>
      <c r="X60" s="171">
        <v>32688</v>
      </c>
      <c r="Y60" s="97">
        <f t="shared" ref="Y60:Y64" si="183">X60*$E60</f>
        <v>32688</v>
      </c>
      <c r="Z60" s="94">
        <v>32688</v>
      </c>
      <c r="AA60" s="97">
        <f t="shared" ref="AA60:AA64" si="184">Z60*$E60</f>
        <v>32688</v>
      </c>
      <c r="AB60" s="94">
        <v>29928</v>
      </c>
      <c r="AC60" s="97">
        <f t="shared" ref="AC60:AC64" si="185">AB60*$E60</f>
        <v>29928</v>
      </c>
      <c r="AD60" s="94">
        <v>29424</v>
      </c>
      <c r="AE60" s="97">
        <f t="shared" ref="AE60:AE64" si="186">AD60*$E60</f>
        <v>29424</v>
      </c>
      <c r="AF60" s="101">
        <f t="shared" ref="AF60" si="187">SUM(H60,J60,L60,N60,P60,R60,T60,V60,X60,Z60,AB60,AD60)</f>
        <v>358940</v>
      </c>
      <c r="AG60" s="100">
        <f t="shared" ref="AG60" si="188">SUM(I60,K60,M60,O60,Q60,S60,U60,W60,Y60,AA60,AC60,AE60)</f>
        <v>358940</v>
      </c>
      <c r="AH60" s="96">
        <v>26022</v>
      </c>
      <c r="AI60" s="97">
        <f t="shared" ref="AI60:AK64" si="189">AH60*$E60</f>
        <v>26022</v>
      </c>
      <c r="AJ60" s="98">
        <v>25440</v>
      </c>
      <c r="AK60" s="97">
        <f t="shared" si="189"/>
        <v>25440</v>
      </c>
      <c r="AL60" s="99">
        <v>40712</v>
      </c>
      <c r="AM60" s="100">
        <f t="shared" si="34"/>
        <v>40712</v>
      </c>
      <c r="AN60" s="99">
        <v>24012</v>
      </c>
      <c r="AO60" s="100">
        <f t="shared" si="35"/>
        <v>24012</v>
      </c>
      <c r="AP60" s="99">
        <v>31980</v>
      </c>
      <c r="AQ60" s="100">
        <f t="shared" si="36"/>
        <v>31980</v>
      </c>
      <c r="AR60" s="99">
        <v>28824</v>
      </c>
      <c r="AS60" s="100">
        <f t="shared" si="37"/>
        <v>28824</v>
      </c>
      <c r="AT60" s="99">
        <v>29332</v>
      </c>
      <c r="AU60" s="100">
        <f t="shared" si="38"/>
        <v>29332</v>
      </c>
      <c r="AV60" s="99">
        <v>29712</v>
      </c>
      <c r="AW60" s="100">
        <f t="shared" si="39"/>
        <v>29712</v>
      </c>
      <c r="AX60" s="99">
        <v>26028</v>
      </c>
      <c r="AY60" s="100">
        <f t="shared" si="40"/>
        <v>26028</v>
      </c>
      <c r="AZ60" s="99">
        <v>28224</v>
      </c>
      <c r="BA60" s="100">
        <f t="shared" si="41"/>
        <v>28224</v>
      </c>
      <c r="BB60" s="99">
        <v>26069</v>
      </c>
      <c r="BC60" s="100">
        <f t="shared" si="42"/>
        <v>26069</v>
      </c>
      <c r="BD60" s="99">
        <v>25357</v>
      </c>
      <c r="BE60" s="100">
        <f t="shared" si="43"/>
        <v>25357</v>
      </c>
      <c r="BF60" s="101">
        <f t="shared" si="98"/>
        <v>341712</v>
      </c>
      <c r="BG60" s="100">
        <f t="shared" si="98"/>
        <v>341712</v>
      </c>
      <c r="BH60" s="96">
        <v>24888</v>
      </c>
      <c r="BI60" s="97">
        <f t="shared" ref="BI60" si="190">BH60*$E60</f>
        <v>24888</v>
      </c>
      <c r="BJ60" s="98">
        <v>24384</v>
      </c>
      <c r="BK60" s="100">
        <f t="shared" ref="BK60" si="191">BJ60*$E60</f>
        <v>24384</v>
      </c>
      <c r="BL60" s="99"/>
      <c r="BM60" s="100">
        <f t="shared" ref="BM60" si="192">BL60*$E60</f>
        <v>0</v>
      </c>
      <c r="BN60" s="99"/>
      <c r="BO60" s="100">
        <f t="shared" ref="BO60" si="193">BN60*$E60</f>
        <v>0</v>
      </c>
      <c r="BP60" s="99"/>
      <c r="BQ60" s="100">
        <f t="shared" ref="BQ60" si="194">BP60*$E60</f>
        <v>0</v>
      </c>
      <c r="BR60" s="99"/>
      <c r="BS60" s="100">
        <f t="shared" ref="BS60" si="195">BR60*$E60</f>
        <v>0</v>
      </c>
      <c r="BT60" s="99"/>
      <c r="BU60" s="100">
        <f t="shared" ref="BU60" si="196">BT60*$E60</f>
        <v>0</v>
      </c>
      <c r="BV60" s="99"/>
      <c r="BW60" s="100">
        <f t="shared" ref="BW60" si="197">BV60*$E60</f>
        <v>0</v>
      </c>
      <c r="BX60" s="99"/>
      <c r="BY60" s="100">
        <f t="shared" ref="BY60" si="198">BX60*$E60</f>
        <v>0</v>
      </c>
      <c r="BZ60" s="99"/>
      <c r="CA60" s="100">
        <f t="shared" ref="CA60" si="199">BZ60*$E60</f>
        <v>0</v>
      </c>
      <c r="CB60" s="99"/>
      <c r="CC60" s="100">
        <f t="shared" ref="CC60" si="200">CB60*$E60</f>
        <v>0</v>
      </c>
      <c r="CD60" s="99"/>
      <c r="CE60" s="100">
        <f t="shared" ref="CE60" si="201">CD60*$E60</f>
        <v>0</v>
      </c>
      <c r="CF60" s="101">
        <f t="shared" ref="CF60:CG60" si="202">SUM(BH60,BJ60,BL60,BN60,BP60,BR60,BT60,BV60,BX60,BZ60,CB60,CD60)</f>
        <v>49272</v>
      </c>
      <c r="CG60" s="100">
        <f t="shared" si="202"/>
        <v>49272</v>
      </c>
    </row>
    <row r="61" spans="1:85" s="102" customFormat="1" ht="19.899999999999999" customHeight="1" x14ac:dyDescent="0.5">
      <c r="A61" s="94">
        <v>50</v>
      </c>
      <c r="B61" s="95" t="s">
        <v>119</v>
      </c>
      <c r="C61" s="95"/>
      <c r="D61" s="94"/>
      <c r="E61" s="94">
        <v>0.6</v>
      </c>
      <c r="F61" s="94" t="s">
        <v>98</v>
      </c>
      <c r="G61" s="94">
        <v>1060</v>
      </c>
      <c r="H61" s="94"/>
      <c r="I61" s="97"/>
      <c r="J61" s="94"/>
      <c r="K61" s="97"/>
      <c r="L61" s="94"/>
      <c r="M61" s="97"/>
      <c r="N61" s="94"/>
      <c r="O61" s="97"/>
      <c r="P61" s="94"/>
      <c r="Q61" s="97"/>
      <c r="R61" s="94"/>
      <c r="S61" s="97"/>
      <c r="T61" s="94"/>
      <c r="U61" s="97"/>
      <c r="V61" s="94"/>
      <c r="W61" s="97"/>
      <c r="X61" s="145"/>
      <c r="Y61" s="97"/>
      <c r="Z61" s="94"/>
      <c r="AA61" s="97"/>
      <c r="AB61" s="94"/>
      <c r="AC61" s="97"/>
      <c r="AD61" s="94"/>
      <c r="AE61" s="97"/>
      <c r="AF61" s="101"/>
      <c r="AG61" s="100"/>
      <c r="AH61" s="96"/>
      <c r="AI61" s="97"/>
      <c r="AJ61" s="98"/>
      <c r="AK61" s="97"/>
      <c r="AL61" s="99"/>
      <c r="AM61" s="100"/>
      <c r="AN61" s="99"/>
      <c r="AO61" s="100"/>
      <c r="AP61" s="99"/>
      <c r="AQ61" s="100"/>
      <c r="AR61" s="99"/>
      <c r="AS61" s="100"/>
      <c r="AT61" s="99"/>
      <c r="AU61" s="100"/>
      <c r="AV61" s="99"/>
      <c r="AW61" s="100"/>
      <c r="AX61" s="99"/>
      <c r="AY61" s="100"/>
      <c r="AZ61" s="99"/>
      <c r="BA61" s="100"/>
      <c r="BB61" s="99"/>
      <c r="BC61" s="100"/>
      <c r="BD61" s="99"/>
      <c r="BE61" s="100"/>
      <c r="BF61" s="101"/>
      <c r="BG61" s="100"/>
      <c r="BH61" s="96"/>
      <c r="BI61" s="97"/>
      <c r="BJ61" s="98"/>
      <c r="BK61" s="100"/>
      <c r="BL61" s="99"/>
      <c r="BM61" s="100"/>
      <c r="BN61" s="99"/>
      <c r="BO61" s="100"/>
      <c r="BP61" s="99"/>
      <c r="BQ61" s="100"/>
      <c r="BR61" s="99"/>
      <c r="BS61" s="100"/>
      <c r="BT61" s="99"/>
      <c r="BU61" s="100"/>
      <c r="BV61" s="99"/>
      <c r="BW61" s="100"/>
      <c r="BX61" s="99"/>
      <c r="BY61" s="100"/>
      <c r="BZ61" s="99"/>
      <c r="CA61" s="100"/>
      <c r="CB61" s="99"/>
      <c r="CC61" s="100"/>
      <c r="CD61" s="99"/>
      <c r="CE61" s="100"/>
      <c r="CF61" s="101"/>
      <c r="CG61" s="100"/>
    </row>
    <row r="62" spans="1:85" s="102" customFormat="1" ht="19.899999999999999" customHeight="1" x14ac:dyDescent="0.25">
      <c r="A62" s="94">
        <v>51</v>
      </c>
      <c r="B62" s="95" t="s">
        <v>120</v>
      </c>
      <c r="C62" s="95" t="s">
        <v>77</v>
      </c>
      <c r="D62" s="94">
        <f>RANK(BF62,$BF$4:$BF$147)</f>
        <v>6</v>
      </c>
      <c r="E62" s="94">
        <v>0.35</v>
      </c>
      <c r="F62" s="94" t="s">
        <v>81</v>
      </c>
      <c r="G62" s="94">
        <v>700</v>
      </c>
      <c r="H62" s="94">
        <v>1680</v>
      </c>
      <c r="I62" s="97">
        <f t="shared" si="175"/>
        <v>588</v>
      </c>
      <c r="J62" s="94">
        <v>1840</v>
      </c>
      <c r="K62" s="97">
        <f t="shared" si="176"/>
        <v>644</v>
      </c>
      <c r="L62" s="94">
        <v>2600</v>
      </c>
      <c r="M62" s="97">
        <f t="shared" si="177"/>
        <v>909.99999999999989</v>
      </c>
      <c r="N62" s="94">
        <v>2160</v>
      </c>
      <c r="O62" s="97">
        <f t="shared" si="178"/>
        <v>756</v>
      </c>
      <c r="P62" s="94">
        <v>5120</v>
      </c>
      <c r="Q62" s="97">
        <f t="shared" si="179"/>
        <v>1792</v>
      </c>
      <c r="R62" s="94">
        <v>3960</v>
      </c>
      <c r="S62" s="97">
        <f t="shared" si="180"/>
        <v>1386</v>
      </c>
      <c r="T62" s="94">
        <v>6080</v>
      </c>
      <c r="U62" s="97">
        <f t="shared" si="181"/>
        <v>2128</v>
      </c>
      <c r="V62" s="94">
        <v>4080</v>
      </c>
      <c r="W62" s="97">
        <f t="shared" si="182"/>
        <v>1428</v>
      </c>
      <c r="X62" s="171">
        <v>6720</v>
      </c>
      <c r="Y62" s="97">
        <f t="shared" si="183"/>
        <v>2352</v>
      </c>
      <c r="Z62" s="94">
        <v>6720</v>
      </c>
      <c r="AA62" s="97">
        <f t="shared" si="184"/>
        <v>2352</v>
      </c>
      <c r="AB62" s="94">
        <v>8040</v>
      </c>
      <c r="AC62" s="97">
        <f t="shared" si="185"/>
        <v>2814</v>
      </c>
      <c r="AD62" s="94">
        <v>10136</v>
      </c>
      <c r="AE62" s="97">
        <f t="shared" si="186"/>
        <v>3547.6</v>
      </c>
      <c r="AF62" s="101">
        <f t="shared" ref="AF62:AF64" si="203">SUM(H62,J62,L62,N62,P62,R62,T62,V62,X62,Z62,AB62,AD62)</f>
        <v>59136</v>
      </c>
      <c r="AG62" s="100">
        <f t="shared" ref="AG62:AG64" si="204">SUM(I62,K62,M62,O62,Q62,S62,U62,W62,Y62,AA62,AC62,AE62)</f>
        <v>20697.599999999999</v>
      </c>
      <c r="AH62" s="96">
        <v>5691</v>
      </c>
      <c r="AI62" s="97">
        <f t="shared" si="189"/>
        <v>1991.85</v>
      </c>
      <c r="AJ62" s="98">
        <v>6960</v>
      </c>
      <c r="AK62" s="97">
        <f t="shared" si="189"/>
        <v>2436</v>
      </c>
      <c r="AL62" s="99">
        <v>16051</v>
      </c>
      <c r="AM62" s="100">
        <f t="shared" si="34"/>
        <v>5617.8499999999995</v>
      </c>
      <c r="AN62" s="99">
        <v>6960</v>
      </c>
      <c r="AO62" s="100">
        <f t="shared" si="35"/>
        <v>2436</v>
      </c>
      <c r="AP62" s="99">
        <v>15099</v>
      </c>
      <c r="AQ62" s="100">
        <f t="shared" si="36"/>
        <v>5284.65</v>
      </c>
      <c r="AR62" s="99">
        <v>8560</v>
      </c>
      <c r="AS62" s="100">
        <f t="shared" si="37"/>
        <v>2996</v>
      </c>
      <c r="AT62" s="99">
        <v>14363</v>
      </c>
      <c r="AU62" s="100">
        <f t="shared" si="38"/>
        <v>5027.0499999999993</v>
      </c>
      <c r="AV62" s="99">
        <v>14400</v>
      </c>
      <c r="AW62" s="100">
        <f t="shared" si="39"/>
        <v>5040</v>
      </c>
      <c r="AX62" s="99">
        <v>12000</v>
      </c>
      <c r="AY62" s="100">
        <f t="shared" si="40"/>
        <v>4200</v>
      </c>
      <c r="AZ62" s="99">
        <v>17070</v>
      </c>
      <c r="BA62" s="100">
        <f t="shared" si="41"/>
        <v>5974.5</v>
      </c>
      <c r="BB62" s="99">
        <v>14320</v>
      </c>
      <c r="BC62" s="100">
        <f t="shared" si="42"/>
        <v>5012</v>
      </c>
      <c r="BD62" s="99">
        <v>14840</v>
      </c>
      <c r="BE62" s="100">
        <f t="shared" si="43"/>
        <v>5194</v>
      </c>
      <c r="BF62" s="101">
        <f t="shared" si="98"/>
        <v>146314</v>
      </c>
      <c r="BG62" s="100">
        <f t="shared" si="98"/>
        <v>51209.899999999994</v>
      </c>
      <c r="BH62" s="96">
        <v>15040</v>
      </c>
      <c r="BI62" s="97">
        <f t="shared" ref="BI62:BI64" si="205">BH62*$E62</f>
        <v>5264</v>
      </c>
      <c r="BJ62" s="98">
        <v>17720</v>
      </c>
      <c r="BK62" s="100">
        <f t="shared" ref="BK62:BK64" si="206">BJ62*$E62</f>
        <v>6202</v>
      </c>
      <c r="BL62" s="99"/>
      <c r="BM62" s="100">
        <f t="shared" ref="BM62:BM64" si="207">BL62*$E62</f>
        <v>0</v>
      </c>
      <c r="BN62" s="99"/>
      <c r="BO62" s="100">
        <f t="shared" ref="BO62:BO64" si="208">BN62*$E62</f>
        <v>0</v>
      </c>
      <c r="BP62" s="99"/>
      <c r="BQ62" s="100">
        <f t="shared" ref="BQ62:BQ64" si="209">BP62*$E62</f>
        <v>0</v>
      </c>
      <c r="BR62" s="99"/>
      <c r="BS62" s="100">
        <f t="shared" ref="BS62:BS64" si="210">BR62*$E62</f>
        <v>0</v>
      </c>
      <c r="BT62" s="99"/>
      <c r="BU62" s="100">
        <f t="shared" ref="BU62:BU64" si="211">BT62*$E62</f>
        <v>0</v>
      </c>
      <c r="BV62" s="99"/>
      <c r="BW62" s="100">
        <f t="shared" ref="BW62:BW64" si="212">BV62*$E62</f>
        <v>0</v>
      </c>
      <c r="BX62" s="99"/>
      <c r="BY62" s="100">
        <f t="shared" ref="BY62:BY64" si="213">BX62*$E62</f>
        <v>0</v>
      </c>
      <c r="BZ62" s="99"/>
      <c r="CA62" s="100">
        <f t="shared" ref="CA62:CA64" si="214">BZ62*$E62</f>
        <v>0</v>
      </c>
      <c r="CB62" s="99"/>
      <c r="CC62" s="100">
        <f t="shared" ref="CC62:CC64" si="215">CB62*$E62</f>
        <v>0</v>
      </c>
      <c r="CD62" s="99"/>
      <c r="CE62" s="100">
        <f t="shared" ref="CE62:CE64" si="216">CD62*$E62</f>
        <v>0</v>
      </c>
      <c r="CF62" s="101">
        <f t="shared" ref="CF62:CG64" si="217">SUM(BH62,BJ62,BL62,BN62,BP62,BR62,BT62,BV62,BX62,BZ62,CB62,CD62)</f>
        <v>32760</v>
      </c>
      <c r="CG62" s="100">
        <f t="shared" si="217"/>
        <v>11466</v>
      </c>
    </row>
    <row r="63" spans="1:85" s="102" customFormat="1" ht="19.899999999999999" customHeight="1" x14ac:dyDescent="0.5">
      <c r="A63" s="94">
        <v>52</v>
      </c>
      <c r="B63" s="95" t="s">
        <v>121</v>
      </c>
      <c r="C63" s="95" t="s">
        <v>74</v>
      </c>
      <c r="D63" s="94">
        <f>RANK(BF63,$BF$4:$BF$147)</f>
        <v>17</v>
      </c>
      <c r="E63" s="94">
        <v>0.64</v>
      </c>
      <c r="F63" s="94" t="s">
        <v>85</v>
      </c>
      <c r="G63" s="94"/>
      <c r="H63" s="94"/>
      <c r="I63" s="97">
        <f t="shared" si="175"/>
        <v>0</v>
      </c>
      <c r="J63" s="94"/>
      <c r="K63" s="97">
        <f t="shared" si="176"/>
        <v>0</v>
      </c>
      <c r="L63" s="94"/>
      <c r="M63" s="97">
        <f t="shared" si="177"/>
        <v>0</v>
      </c>
      <c r="N63" s="94"/>
      <c r="O63" s="97">
        <f t="shared" si="178"/>
        <v>0</v>
      </c>
      <c r="P63" s="94"/>
      <c r="Q63" s="97">
        <f t="shared" si="179"/>
        <v>0</v>
      </c>
      <c r="R63" s="94"/>
      <c r="S63" s="97">
        <f t="shared" si="180"/>
        <v>0</v>
      </c>
      <c r="T63" s="94"/>
      <c r="U63" s="97">
        <f t="shared" si="181"/>
        <v>0</v>
      </c>
      <c r="V63" s="94"/>
      <c r="W63" s="97">
        <f t="shared" si="182"/>
        <v>0</v>
      </c>
      <c r="X63" s="145"/>
      <c r="Y63" s="97">
        <f t="shared" si="183"/>
        <v>0</v>
      </c>
      <c r="Z63" s="94"/>
      <c r="AA63" s="97">
        <f t="shared" si="184"/>
        <v>0</v>
      </c>
      <c r="AB63" s="94"/>
      <c r="AC63" s="97">
        <f t="shared" si="185"/>
        <v>0</v>
      </c>
      <c r="AD63" s="94"/>
      <c r="AE63" s="97">
        <f t="shared" si="186"/>
        <v>0</v>
      </c>
      <c r="AF63" s="101">
        <f t="shared" si="203"/>
        <v>0</v>
      </c>
      <c r="AG63" s="100">
        <f t="shared" si="204"/>
        <v>0</v>
      </c>
      <c r="AH63" s="96"/>
      <c r="AI63" s="97">
        <f t="shared" si="189"/>
        <v>0</v>
      </c>
      <c r="AJ63" s="98"/>
      <c r="AK63" s="97">
        <f t="shared" si="189"/>
        <v>0</v>
      </c>
      <c r="AL63" s="99"/>
      <c r="AM63" s="100">
        <f t="shared" si="34"/>
        <v>0</v>
      </c>
      <c r="AN63" s="99"/>
      <c r="AO63" s="100">
        <f t="shared" si="35"/>
        <v>0</v>
      </c>
      <c r="AP63" s="99"/>
      <c r="AQ63" s="100">
        <f t="shared" si="36"/>
        <v>0</v>
      </c>
      <c r="AR63" s="99"/>
      <c r="AS63" s="100">
        <f t="shared" si="37"/>
        <v>0</v>
      </c>
      <c r="AT63" s="99"/>
      <c r="AU63" s="100">
        <f t="shared" si="38"/>
        <v>0</v>
      </c>
      <c r="AV63" s="99"/>
      <c r="AW63" s="100">
        <f t="shared" si="39"/>
        <v>0</v>
      </c>
      <c r="AX63" s="99"/>
      <c r="AY63" s="100">
        <f t="shared" si="40"/>
        <v>0</v>
      </c>
      <c r="AZ63" s="99"/>
      <c r="BA63" s="100">
        <f t="shared" si="41"/>
        <v>0</v>
      </c>
      <c r="BB63" s="99"/>
      <c r="BC63" s="100">
        <f t="shared" si="42"/>
        <v>0</v>
      </c>
      <c r="BD63" s="99"/>
      <c r="BE63" s="100">
        <f t="shared" si="43"/>
        <v>0</v>
      </c>
      <c r="BF63" s="101">
        <f t="shared" si="98"/>
        <v>0</v>
      </c>
      <c r="BG63" s="100">
        <f t="shared" si="98"/>
        <v>0</v>
      </c>
      <c r="BH63" s="99"/>
      <c r="BI63" s="100">
        <f t="shared" si="205"/>
        <v>0</v>
      </c>
      <c r="BJ63" s="99"/>
      <c r="BK63" s="100">
        <f t="shared" si="206"/>
        <v>0</v>
      </c>
      <c r="BL63" s="99"/>
      <c r="BM63" s="100">
        <f t="shared" si="207"/>
        <v>0</v>
      </c>
      <c r="BN63" s="99"/>
      <c r="BO63" s="100">
        <f t="shared" si="208"/>
        <v>0</v>
      </c>
      <c r="BP63" s="99"/>
      <c r="BQ63" s="100">
        <f t="shared" si="209"/>
        <v>0</v>
      </c>
      <c r="BR63" s="99"/>
      <c r="BS63" s="100">
        <f t="shared" si="210"/>
        <v>0</v>
      </c>
      <c r="BT63" s="99"/>
      <c r="BU63" s="100">
        <f t="shared" si="211"/>
        <v>0</v>
      </c>
      <c r="BV63" s="99"/>
      <c r="BW63" s="100">
        <f t="shared" si="212"/>
        <v>0</v>
      </c>
      <c r="BX63" s="99"/>
      <c r="BY63" s="100">
        <f t="shared" si="213"/>
        <v>0</v>
      </c>
      <c r="BZ63" s="99"/>
      <c r="CA63" s="100">
        <f t="shared" si="214"/>
        <v>0</v>
      </c>
      <c r="CB63" s="99"/>
      <c r="CC63" s="100">
        <f t="shared" si="215"/>
        <v>0</v>
      </c>
      <c r="CD63" s="99"/>
      <c r="CE63" s="100">
        <f t="shared" si="216"/>
        <v>0</v>
      </c>
      <c r="CF63" s="101">
        <f t="shared" si="217"/>
        <v>0</v>
      </c>
      <c r="CG63" s="100">
        <f t="shared" si="217"/>
        <v>0</v>
      </c>
    </row>
    <row r="64" spans="1:85" s="102" customFormat="1" ht="19.899999999999999" customHeight="1" x14ac:dyDescent="0.25">
      <c r="A64" s="94">
        <v>53</v>
      </c>
      <c r="B64" s="95" t="s">
        <v>122</v>
      </c>
      <c r="C64" s="95" t="s">
        <v>74</v>
      </c>
      <c r="D64" s="94">
        <f>RANK(BF64,$BF$4:$BF$147)</f>
        <v>17</v>
      </c>
      <c r="E64" s="94">
        <v>0.64</v>
      </c>
      <c r="F64" s="94" t="s">
        <v>85</v>
      </c>
      <c r="G64" s="94">
        <v>1350</v>
      </c>
      <c r="H64" s="94"/>
      <c r="I64" s="97">
        <f t="shared" si="175"/>
        <v>0</v>
      </c>
      <c r="J64" s="94"/>
      <c r="K64" s="97">
        <f t="shared" si="176"/>
        <v>0</v>
      </c>
      <c r="L64" s="94"/>
      <c r="M64" s="97">
        <f t="shared" si="177"/>
        <v>0</v>
      </c>
      <c r="N64" s="94"/>
      <c r="O64" s="97">
        <f t="shared" si="178"/>
        <v>0</v>
      </c>
      <c r="P64" s="94"/>
      <c r="Q64" s="97">
        <f t="shared" si="179"/>
        <v>0</v>
      </c>
      <c r="R64" s="94"/>
      <c r="S64" s="97">
        <f t="shared" si="180"/>
        <v>0</v>
      </c>
      <c r="T64" s="94"/>
      <c r="U64" s="97">
        <f t="shared" si="181"/>
        <v>0</v>
      </c>
      <c r="V64" s="94"/>
      <c r="W64" s="97">
        <f t="shared" si="182"/>
        <v>0</v>
      </c>
      <c r="X64" s="171">
        <v>140</v>
      </c>
      <c r="Y64" s="97">
        <f t="shared" si="183"/>
        <v>89.600000000000009</v>
      </c>
      <c r="Z64" s="94">
        <v>140</v>
      </c>
      <c r="AA64" s="97">
        <f t="shared" si="184"/>
        <v>89.600000000000009</v>
      </c>
      <c r="AB64" s="94"/>
      <c r="AC64" s="97">
        <f t="shared" si="185"/>
        <v>0</v>
      </c>
      <c r="AD64" s="94"/>
      <c r="AE64" s="97">
        <f t="shared" si="186"/>
        <v>0</v>
      </c>
      <c r="AF64" s="101">
        <f t="shared" si="203"/>
        <v>280</v>
      </c>
      <c r="AG64" s="100">
        <f t="shared" si="204"/>
        <v>179.20000000000002</v>
      </c>
      <c r="AH64" s="96"/>
      <c r="AI64" s="97">
        <f t="shared" si="189"/>
        <v>0</v>
      </c>
      <c r="AJ64" s="98"/>
      <c r="AK64" s="97">
        <f t="shared" si="189"/>
        <v>0</v>
      </c>
      <c r="AL64" s="99"/>
      <c r="AM64" s="100">
        <f t="shared" si="34"/>
        <v>0</v>
      </c>
      <c r="AN64" s="99"/>
      <c r="AO64" s="100">
        <f t="shared" si="35"/>
        <v>0</v>
      </c>
      <c r="AP64" s="99"/>
      <c r="AQ64" s="100">
        <f t="shared" si="36"/>
        <v>0</v>
      </c>
      <c r="AR64" s="99"/>
      <c r="AS64" s="100">
        <f t="shared" si="37"/>
        <v>0</v>
      </c>
      <c r="AT64" s="99"/>
      <c r="AU64" s="100">
        <f t="shared" si="38"/>
        <v>0</v>
      </c>
      <c r="AV64" s="99"/>
      <c r="AW64" s="100">
        <f t="shared" si="39"/>
        <v>0</v>
      </c>
      <c r="AX64" s="99"/>
      <c r="AY64" s="100">
        <f t="shared" si="40"/>
        <v>0</v>
      </c>
      <c r="AZ64" s="99"/>
      <c r="BA64" s="100">
        <f t="shared" si="41"/>
        <v>0</v>
      </c>
      <c r="BB64" s="99"/>
      <c r="BC64" s="100">
        <f t="shared" si="42"/>
        <v>0</v>
      </c>
      <c r="BD64" s="99"/>
      <c r="BE64" s="100">
        <f t="shared" si="43"/>
        <v>0</v>
      </c>
      <c r="BF64" s="101">
        <f t="shared" si="98"/>
        <v>0</v>
      </c>
      <c r="BG64" s="100">
        <f t="shared" si="98"/>
        <v>0</v>
      </c>
      <c r="BH64" s="99"/>
      <c r="BI64" s="100">
        <f t="shared" si="205"/>
        <v>0</v>
      </c>
      <c r="BJ64" s="99"/>
      <c r="BK64" s="100">
        <f t="shared" si="206"/>
        <v>0</v>
      </c>
      <c r="BL64" s="99"/>
      <c r="BM64" s="100">
        <f t="shared" si="207"/>
        <v>0</v>
      </c>
      <c r="BN64" s="99"/>
      <c r="BO64" s="100">
        <f t="shared" si="208"/>
        <v>0</v>
      </c>
      <c r="BP64" s="99"/>
      <c r="BQ64" s="100">
        <f t="shared" si="209"/>
        <v>0</v>
      </c>
      <c r="BR64" s="99"/>
      <c r="BS64" s="100">
        <f t="shared" si="210"/>
        <v>0</v>
      </c>
      <c r="BT64" s="99"/>
      <c r="BU64" s="100">
        <f t="shared" si="211"/>
        <v>0</v>
      </c>
      <c r="BV64" s="99"/>
      <c r="BW64" s="100">
        <f t="shared" si="212"/>
        <v>0</v>
      </c>
      <c r="BX64" s="99"/>
      <c r="BY64" s="100">
        <f t="shared" si="213"/>
        <v>0</v>
      </c>
      <c r="BZ64" s="99"/>
      <c r="CA64" s="100">
        <f t="shared" si="214"/>
        <v>0</v>
      </c>
      <c r="CB64" s="99"/>
      <c r="CC64" s="100">
        <f t="shared" si="215"/>
        <v>0</v>
      </c>
      <c r="CD64" s="99"/>
      <c r="CE64" s="100">
        <f t="shared" si="216"/>
        <v>0</v>
      </c>
      <c r="CF64" s="101">
        <f t="shared" si="217"/>
        <v>0</v>
      </c>
      <c r="CG64" s="100">
        <f t="shared" si="217"/>
        <v>0</v>
      </c>
    </row>
    <row r="65" spans="1:85" s="102" customFormat="1" ht="19.899999999999999" customHeight="1" x14ac:dyDescent="0.5">
      <c r="A65" s="94"/>
      <c r="B65" s="95"/>
      <c r="C65" s="95"/>
      <c r="D65" s="94"/>
      <c r="E65" s="94"/>
      <c r="F65" s="94"/>
      <c r="G65" s="94"/>
      <c r="H65" s="94"/>
      <c r="I65" s="100"/>
      <c r="J65" s="94"/>
      <c r="K65" s="100"/>
      <c r="L65" s="94"/>
      <c r="M65" s="100"/>
      <c r="N65" s="94"/>
      <c r="O65" s="100"/>
      <c r="P65" s="94"/>
      <c r="Q65" s="100"/>
      <c r="R65" s="94"/>
      <c r="S65" s="100"/>
      <c r="T65" s="94"/>
      <c r="U65" s="100"/>
      <c r="V65" s="94"/>
      <c r="W65" s="100"/>
      <c r="X65" s="145"/>
      <c r="Y65" s="100"/>
      <c r="Z65" s="94"/>
      <c r="AA65" s="100"/>
      <c r="AB65" s="94"/>
      <c r="AC65" s="100"/>
      <c r="AD65" s="94"/>
      <c r="AE65" s="100"/>
      <c r="AF65" s="101"/>
      <c r="AG65" s="100"/>
      <c r="AH65" s="99"/>
      <c r="AI65" s="100"/>
      <c r="AJ65" s="99"/>
      <c r="AK65" s="100"/>
      <c r="AL65" s="99"/>
      <c r="AM65" s="100"/>
      <c r="AN65" s="99"/>
      <c r="AO65" s="100"/>
      <c r="AP65" s="99"/>
      <c r="AQ65" s="100"/>
      <c r="AR65" s="99"/>
      <c r="AS65" s="100"/>
      <c r="AT65" s="99"/>
      <c r="AU65" s="100"/>
      <c r="AV65" s="99"/>
      <c r="AW65" s="100"/>
      <c r="AX65" s="99"/>
      <c r="AY65" s="100"/>
      <c r="AZ65" s="99"/>
      <c r="BA65" s="100"/>
      <c r="BB65" s="99"/>
      <c r="BC65" s="100"/>
      <c r="BD65" s="99"/>
      <c r="BE65" s="100"/>
      <c r="BF65" s="101"/>
      <c r="BG65" s="100"/>
      <c r="BH65" s="99"/>
      <c r="BI65" s="100"/>
      <c r="BJ65" s="99"/>
      <c r="BK65" s="100"/>
      <c r="BL65" s="99"/>
      <c r="BM65" s="100"/>
      <c r="BN65" s="99"/>
      <c r="BO65" s="100"/>
      <c r="BP65" s="99"/>
      <c r="BQ65" s="100"/>
      <c r="BR65" s="99"/>
      <c r="BS65" s="100"/>
      <c r="BT65" s="99"/>
      <c r="BU65" s="100"/>
      <c r="BV65" s="99"/>
      <c r="BW65" s="100"/>
      <c r="BX65" s="99"/>
      <c r="BY65" s="100"/>
      <c r="BZ65" s="99"/>
      <c r="CA65" s="100"/>
      <c r="CB65" s="99"/>
      <c r="CC65" s="100"/>
      <c r="CD65" s="99"/>
      <c r="CE65" s="100"/>
      <c r="CF65" s="101"/>
      <c r="CG65" s="100"/>
    </row>
    <row r="66" spans="1:85" s="102" customFormat="1" ht="19.899999999999999" customHeight="1" x14ac:dyDescent="0.5">
      <c r="A66" s="94">
        <v>54</v>
      </c>
      <c r="B66" s="95" t="s">
        <v>123</v>
      </c>
      <c r="C66" s="95" t="s">
        <v>77</v>
      </c>
      <c r="D66" s="94">
        <f>RANK(BF66,$BF$4:$BF$147)</f>
        <v>17</v>
      </c>
      <c r="E66" s="94">
        <v>1</v>
      </c>
      <c r="F66" s="94" t="s">
        <v>75</v>
      </c>
      <c r="G66" s="94"/>
      <c r="H66" s="94"/>
      <c r="I66" s="100">
        <f t="shared" si="100"/>
        <v>0</v>
      </c>
      <c r="J66" s="94"/>
      <c r="K66" s="100">
        <f t="shared" si="101"/>
        <v>0</v>
      </c>
      <c r="L66" s="94"/>
      <c r="M66" s="100">
        <f t="shared" si="102"/>
        <v>0</v>
      </c>
      <c r="N66" s="94"/>
      <c r="O66" s="100">
        <f t="shared" si="103"/>
        <v>0</v>
      </c>
      <c r="P66" s="94"/>
      <c r="Q66" s="100">
        <f t="shared" si="104"/>
        <v>0</v>
      </c>
      <c r="R66" s="94"/>
      <c r="S66" s="100">
        <f t="shared" si="105"/>
        <v>0</v>
      </c>
      <c r="T66" s="94"/>
      <c r="U66" s="100">
        <f t="shared" si="106"/>
        <v>0</v>
      </c>
      <c r="V66" s="94"/>
      <c r="W66" s="100">
        <f t="shared" si="107"/>
        <v>0</v>
      </c>
      <c r="X66" s="145"/>
      <c r="Y66" s="100">
        <f t="shared" si="108"/>
        <v>0</v>
      </c>
      <c r="Z66" s="94"/>
      <c r="AA66" s="100">
        <f t="shared" si="109"/>
        <v>0</v>
      </c>
      <c r="AB66" s="94"/>
      <c r="AC66" s="100">
        <f t="shared" si="110"/>
        <v>0</v>
      </c>
      <c r="AD66" s="94"/>
      <c r="AE66" s="100">
        <f t="shared" si="111"/>
        <v>0</v>
      </c>
      <c r="AF66" s="101">
        <f t="shared" ref="AF66:AF68" si="218">SUM(H66,J66,L66,N66,P66,R66,T66,V66,X66,Z66,AB66,AD66)</f>
        <v>0</v>
      </c>
      <c r="AG66" s="100">
        <f t="shared" ref="AG66:AG68" si="219">SUM(I66,K66,M66,O66,Q66,S66,U66,W66,Y66,AA66,AC66,AE66)</f>
        <v>0</v>
      </c>
      <c r="AH66" s="99"/>
      <c r="AI66" s="100">
        <f t="shared" si="112"/>
        <v>0</v>
      </c>
      <c r="AJ66" s="99"/>
      <c r="AK66" s="100">
        <f t="shared" si="34"/>
        <v>0</v>
      </c>
      <c r="AL66" s="99"/>
      <c r="AM66" s="100">
        <f t="shared" si="34"/>
        <v>0</v>
      </c>
      <c r="AN66" s="99"/>
      <c r="AO66" s="100">
        <f t="shared" si="35"/>
        <v>0</v>
      </c>
      <c r="AP66" s="99"/>
      <c r="AQ66" s="100">
        <f t="shared" si="36"/>
        <v>0</v>
      </c>
      <c r="AR66" s="99"/>
      <c r="AS66" s="100">
        <f t="shared" si="37"/>
        <v>0</v>
      </c>
      <c r="AT66" s="99"/>
      <c r="AU66" s="100">
        <f t="shared" si="38"/>
        <v>0</v>
      </c>
      <c r="AV66" s="99"/>
      <c r="AW66" s="100">
        <f t="shared" si="39"/>
        <v>0</v>
      </c>
      <c r="AX66" s="99"/>
      <c r="AY66" s="100">
        <f t="shared" si="40"/>
        <v>0</v>
      </c>
      <c r="AZ66" s="99"/>
      <c r="BA66" s="100">
        <f t="shared" si="41"/>
        <v>0</v>
      </c>
      <c r="BB66" s="99"/>
      <c r="BC66" s="100">
        <f t="shared" si="42"/>
        <v>0</v>
      </c>
      <c r="BD66" s="99"/>
      <c r="BE66" s="100">
        <f t="shared" si="43"/>
        <v>0</v>
      </c>
      <c r="BF66" s="101">
        <f t="shared" si="98"/>
        <v>0</v>
      </c>
      <c r="BG66" s="100">
        <f t="shared" si="98"/>
        <v>0</v>
      </c>
      <c r="BH66" s="99"/>
      <c r="BI66" s="100">
        <f t="shared" ref="BI66:BI68" si="220">BH66*$E66</f>
        <v>0</v>
      </c>
      <c r="BJ66" s="99"/>
      <c r="BK66" s="100">
        <f t="shared" ref="BK66:BK68" si="221">BJ66*$E66</f>
        <v>0</v>
      </c>
      <c r="BL66" s="99"/>
      <c r="BM66" s="100">
        <f t="shared" ref="BM66:BM68" si="222">BL66*$E66</f>
        <v>0</v>
      </c>
      <c r="BN66" s="99"/>
      <c r="BO66" s="100">
        <f t="shared" ref="BO66:BO68" si="223">BN66*$E66</f>
        <v>0</v>
      </c>
      <c r="BP66" s="99"/>
      <c r="BQ66" s="100">
        <f t="shared" ref="BQ66:BQ68" si="224">BP66*$E66</f>
        <v>0</v>
      </c>
      <c r="BR66" s="99"/>
      <c r="BS66" s="100">
        <f t="shared" ref="BS66:BS68" si="225">BR66*$E66</f>
        <v>0</v>
      </c>
      <c r="BT66" s="99"/>
      <c r="BU66" s="100">
        <f t="shared" ref="BU66:BU68" si="226">BT66*$E66</f>
        <v>0</v>
      </c>
      <c r="BV66" s="99"/>
      <c r="BW66" s="100">
        <f t="shared" ref="BW66:BW68" si="227">BV66*$E66</f>
        <v>0</v>
      </c>
      <c r="BX66" s="99"/>
      <c r="BY66" s="100">
        <f t="shared" ref="BY66:BY68" si="228">BX66*$E66</f>
        <v>0</v>
      </c>
      <c r="BZ66" s="99"/>
      <c r="CA66" s="100">
        <f t="shared" ref="CA66:CA68" si="229">BZ66*$E66</f>
        <v>0</v>
      </c>
      <c r="CB66" s="99"/>
      <c r="CC66" s="100">
        <f t="shared" ref="CC66:CC68" si="230">CB66*$E66</f>
        <v>0</v>
      </c>
      <c r="CD66" s="99"/>
      <c r="CE66" s="100">
        <f t="shared" ref="CE66:CE68" si="231">CD66*$E66</f>
        <v>0</v>
      </c>
      <c r="CF66" s="101">
        <f t="shared" ref="CF66:CG68" si="232">SUM(BH66,BJ66,BL66,BN66,BP66,BR66,BT66,BV66,BX66,BZ66,CB66,CD66)</f>
        <v>0</v>
      </c>
      <c r="CG66" s="100">
        <f t="shared" si="232"/>
        <v>0</v>
      </c>
    </row>
    <row r="67" spans="1:85" s="102" customFormat="1" ht="19.899999999999999" customHeight="1" x14ac:dyDescent="0.5">
      <c r="A67" s="94">
        <v>55</v>
      </c>
      <c r="B67" s="95" t="s">
        <v>124</v>
      </c>
      <c r="C67" s="95" t="s">
        <v>77</v>
      </c>
      <c r="D67" s="94">
        <f>RANK(BF67,$BF$4:$BF$147)</f>
        <v>17</v>
      </c>
      <c r="E67" s="94">
        <v>0.6</v>
      </c>
      <c r="F67" s="94" t="s">
        <v>75</v>
      </c>
      <c r="G67" s="94"/>
      <c r="H67" s="94"/>
      <c r="I67" s="100">
        <f t="shared" si="100"/>
        <v>0</v>
      </c>
      <c r="J67" s="94"/>
      <c r="K67" s="100">
        <f t="shared" si="101"/>
        <v>0</v>
      </c>
      <c r="L67" s="94"/>
      <c r="M67" s="100">
        <f t="shared" si="102"/>
        <v>0</v>
      </c>
      <c r="N67" s="94"/>
      <c r="O67" s="100">
        <f t="shared" si="103"/>
        <v>0</v>
      </c>
      <c r="P67" s="94"/>
      <c r="Q67" s="100">
        <f t="shared" si="104"/>
        <v>0</v>
      </c>
      <c r="R67" s="94"/>
      <c r="S67" s="100">
        <f t="shared" si="105"/>
        <v>0</v>
      </c>
      <c r="T67" s="94"/>
      <c r="U67" s="100">
        <f t="shared" si="106"/>
        <v>0</v>
      </c>
      <c r="V67" s="94"/>
      <c r="W67" s="100">
        <f t="shared" si="107"/>
        <v>0</v>
      </c>
      <c r="X67" s="145"/>
      <c r="Y67" s="100">
        <f t="shared" si="108"/>
        <v>0</v>
      </c>
      <c r="Z67" s="94"/>
      <c r="AA67" s="100">
        <f t="shared" si="109"/>
        <v>0</v>
      </c>
      <c r="AB67" s="94"/>
      <c r="AC67" s="100">
        <f t="shared" si="110"/>
        <v>0</v>
      </c>
      <c r="AD67" s="94"/>
      <c r="AE67" s="100">
        <f t="shared" si="111"/>
        <v>0</v>
      </c>
      <c r="AF67" s="101">
        <f t="shared" si="218"/>
        <v>0</v>
      </c>
      <c r="AG67" s="100">
        <f t="shared" si="219"/>
        <v>0</v>
      </c>
      <c r="AH67" s="99"/>
      <c r="AI67" s="100">
        <f t="shared" si="112"/>
        <v>0</v>
      </c>
      <c r="AJ67" s="99"/>
      <c r="AK67" s="100">
        <f t="shared" si="34"/>
        <v>0</v>
      </c>
      <c r="AL67" s="99"/>
      <c r="AM67" s="100">
        <f t="shared" si="34"/>
        <v>0</v>
      </c>
      <c r="AN67" s="99"/>
      <c r="AO67" s="100">
        <f t="shared" si="35"/>
        <v>0</v>
      </c>
      <c r="AP67" s="99"/>
      <c r="AQ67" s="100">
        <f t="shared" si="36"/>
        <v>0</v>
      </c>
      <c r="AR67" s="99"/>
      <c r="AS67" s="100">
        <f t="shared" si="37"/>
        <v>0</v>
      </c>
      <c r="AT67" s="99"/>
      <c r="AU67" s="100">
        <f t="shared" si="38"/>
        <v>0</v>
      </c>
      <c r="AV67" s="99"/>
      <c r="AW67" s="100">
        <f t="shared" si="39"/>
        <v>0</v>
      </c>
      <c r="AX67" s="99"/>
      <c r="AY67" s="100">
        <f t="shared" si="40"/>
        <v>0</v>
      </c>
      <c r="AZ67" s="99"/>
      <c r="BA67" s="100">
        <f t="shared" si="41"/>
        <v>0</v>
      </c>
      <c r="BB67" s="99"/>
      <c r="BC67" s="100">
        <f t="shared" si="42"/>
        <v>0</v>
      </c>
      <c r="BD67" s="99"/>
      <c r="BE67" s="100">
        <f t="shared" si="43"/>
        <v>0</v>
      </c>
      <c r="BF67" s="101">
        <f t="shared" si="98"/>
        <v>0</v>
      </c>
      <c r="BG67" s="100">
        <f t="shared" si="98"/>
        <v>0</v>
      </c>
      <c r="BH67" s="99"/>
      <c r="BI67" s="100">
        <f t="shared" si="220"/>
        <v>0</v>
      </c>
      <c r="BJ67" s="99"/>
      <c r="BK67" s="100">
        <f t="shared" si="221"/>
        <v>0</v>
      </c>
      <c r="BL67" s="99"/>
      <c r="BM67" s="100">
        <f t="shared" si="222"/>
        <v>0</v>
      </c>
      <c r="BN67" s="99"/>
      <c r="BO67" s="100">
        <f t="shared" si="223"/>
        <v>0</v>
      </c>
      <c r="BP67" s="99"/>
      <c r="BQ67" s="100">
        <f t="shared" si="224"/>
        <v>0</v>
      </c>
      <c r="BR67" s="99"/>
      <c r="BS67" s="100">
        <f t="shared" si="225"/>
        <v>0</v>
      </c>
      <c r="BT67" s="99"/>
      <c r="BU67" s="100">
        <f t="shared" si="226"/>
        <v>0</v>
      </c>
      <c r="BV67" s="99"/>
      <c r="BW67" s="100">
        <f t="shared" si="227"/>
        <v>0</v>
      </c>
      <c r="BX67" s="99"/>
      <c r="BY67" s="100">
        <f t="shared" si="228"/>
        <v>0</v>
      </c>
      <c r="BZ67" s="99"/>
      <c r="CA67" s="100">
        <f t="shared" si="229"/>
        <v>0</v>
      </c>
      <c r="CB67" s="99"/>
      <c r="CC67" s="100">
        <f t="shared" si="230"/>
        <v>0</v>
      </c>
      <c r="CD67" s="99"/>
      <c r="CE67" s="100">
        <f t="shared" si="231"/>
        <v>0</v>
      </c>
      <c r="CF67" s="101">
        <f t="shared" si="232"/>
        <v>0</v>
      </c>
      <c r="CG67" s="100">
        <f t="shared" si="232"/>
        <v>0</v>
      </c>
    </row>
    <row r="68" spans="1:85" s="102" customFormat="1" ht="19.899999999999999" customHeight="1" x14ac:dyDescent="0.5">
      <c r="A68" s="94">
        <v>56</v>
      </c>
      <c r="B68" s="95" t="s">
        <v>125</v>
      </c>
      <c r="C68" s="95" t="s">
        <v>74</v>
      </c>
      <c r="D68" s="94">
        <f>RANK(BF68,$BF$4:$BF$147)</f>
        <v>17</v>
      </c>
      <c r="E68" s="94">
        <v>0.64</v>
      </c>
      <c r="F68" s="94" t="s">
        <v>85</v>
      </c>
      <c r="G68" s="94"/>
      <c r="H68" s="94"/>
      <c r="I68" s="100">
        <f t="shared" si="100"/>
        <v>0</v>
      </c>
      <c r="J68" s="94"/>
      <c r="K68" s="100">
        <f t="shared" si="101"/>
        <v>0</v>
      </c>
      <c r="L68" s="94"/>
      <c r="M68" s="100">
        <f t="shared" si="102"/>
        <v>0</v>
      </c>
      <c r="N68" s="94"/>
      <c r="O68" s="100">
        <f t="shared" si="103"/>
        <v>0</v>
      </c>
      <c r="P68" s="94"/>
      <c r="Q68" s="100">
        <f t="shared" si="104"/>
        <v>0</v>
      </c>
      <c r="R68" s="94"/>
      <c r="S68" s="100">
        <f t="shared" si="105"/>
        <v>0</v>
      </c>
      <c r="T68" s="94"/>
      <c r="U68" s="100">
        <f t="shared" si="106"/>
        <v>0</v>
      </c>
      <c r="V68" s="94"/>
      <c r="W68" s="100">
        <f t="shared" si="107"/>
        <v>0</v>
      </c>
      <c r="X68" s="145"/>
      <c r="Y68" s="100">
        <f t="shared" si="108"/>
        <v>0</v>
      </c>
      <c r="Z68" s="94"/>
      <c r="AA68" s="100">
        <f t="shared" si="109"/>
        <v>0</v>
      </c>
      <c r="AB68" s="94"/>
      <c r="AC68" s="100">
        <f t="shared" si="110"/>
        <v>0</v>
      </c>
      <c r="AD68" s="94"/>
      <c r="AE68" s="100">
        <f t="shared" si="111"/>
        <v>0</v>
      </c>
      <c r="AF68" s="101">
        <f t="shared" si="218"/>
        <v>0</v>
      </c>
      <c r="AG68" s="100">
        <f t="shared" si="219"/>
        <v>0</v>
      </c>
      <c r="AH68" s="99"/>
      <c r="AI68" s="100">
        <f t="shared" si="112"/>
        <v>0</v>
      </c>
      <c r="AJ68" s="99"/>
      <c r="AK68" s="100">
        <f t="shared" si="34"/>
        <v>0</v>
      </c>
      <c r="AL68" s="99"/>
      <c r="AM68" s="100">
        <f t="shared" si="34"/>
        <v>0</v>
      </c>
      <c r="AN68" s="99"/>
      <c r="AO68" s="100">
        <f t="shared" si="35"/>
        <v>0</v>
      </c>
      <c r="AP68" s="99"/>
      <c r="AQ68" s="100">
        <f t="shared" si="36"/>
        <v>0</v>
      </c>
      <c r="AR68" s="99"/>
      <c r="AS68" s="100">
        <f t="shared" si="37"/>
        <v>0</v>
      </c>
      <c r="AT68" s="99"/>
      <c r="AU68" s="100">
        <f t="shared" si="38"/>
        <v>0</v>
      </c>
      <c r="AV68" s="99"/>
      <c r="AW68" s="100">
        <f t="shared" si="39"/>
        <v>0</v>
      </c>
      <c r="AX68" s="99"/>
      <c r="AY68" s="100">
        <f t="shared" si="40"/>
        <v>0</v>
      </c>
      <c r="AZ68" s="99"/>
      <c r="BA68" s="100">
        <f t="shared" si="41"/>
        <v>0</v>
      </c>
      <c r="BB68" s="99"/>
      <c r="BC68" s="100">
        <f t="shared" si="42"/>
        <v>0</v>
      </c>
      <c r="BD68" s="99"/>
      <c r="BE68" s="100">
        <f t="shared" si="43"/>
        <v>0</v>
      </c>
      <c r="BF68" s="101">
        <f t="shared" si="98"/>
        <v>0</v>
      </c>
      <c r="BG68" s="100">
        <f t="shared" si="98"/>
        <v>0</v>
      </c>
      <c r="BH68" s="99"/>
      <c r="BI68" s="100">
        <f t="shared" si="220"/>
        <v>0</v>
      </c>
      <c r="BJ68" s="99"/>
      <c r="BK68" s="100">
        <f t="shared" si="221"/>
        <v>0</v>
      </c>
      <c r="BL68" s="99"/>
      <c r="BM68" s="100">
        <f t="shared" si="222"/>
        <v>0</v>
      </c>
      <c r="BN68" s="99"/>
      <c r="BO68" s="100">
        <f t="shared" si="223"/>
        <v>0</v>
      </c>
      <c r="BP68" s="99"/>
      <c r="BQ68" s="100">
        <f t="shared" si="224"/>
        <v>0</v>
      </c>
      <c r="BR68" s="99"/>
      <c r="BS68" s="100">
        <f t="shared" si="225"/>
        <v>0</v>
      </c>
      <c r="BT68" s="99"/>
      <c r="BU68" s="100">
        <f t="shared" si="226"/>
        <v>0</v>
      </c>
      <c r="BV68" s="99"/>
      <c r="BW68" s="100">
        <f t="shared" si="227"/>
        <v>0</v>
      </c>
      <c r="BX68" s="99"/>
      <c r="BY68" s="100">
        <f t="shared" si="228"/>
        <v>0</v>
      </c>
      <c r="BZ68" s="99"/>
      <c r="CA68" s="100">
        <f t="shared" si="229"/>
        <v>0</v>
      </c>
      <c r="CB68" s="99"/>
      <c r="CC68" s="100">
        <f t="shared" si="230"/>
        <v>0</v>
      </c>
      <c r="CD68" s="99"/>
      <c r="CE68" s="100">
        <f t="shared" si="231"/>
        <v>0</v>
      </c>
      <c r="CF68" s="101">
        <f t="shared" si="232"/>
        <v>0</v>
      </c>
      <c r="CG68" s="100">
        <f t="shared" si="232"/>
        <v>0</v>
      </c>
    </row>
    <row r="69" spans="1:85" s="102" customFormat="1" ht="19.899999999999999" customHeight="1" x14ac:dyDescent="0.5">
      <c r="A69" s="94"/>
      <c r="B69" s="95"/>
      <c r="C69" s="95"/>
      <c r="D69" s="94"/>
      <c r="E69" s="94"/>
      <c r="F69" s="94"/>
      <c r="G69" s="94"/>
      <c r="H69" s="94"/>
      <c r="I69" s="100"/>
      <c r="J69" s="94"/>
      <c r="K69" s="100"/>
      <c r="L69" s="94"/>
      <c r="M69" s="100"/>
      <c r="N69" s="94"/>
      <c r="O69" s="100"/>
      <c r="P69" s="94"/>
      <c r="Q69" s="100"/>
      <c r="R69" s="94"/>
      <c r="S69" s="100"/>
      <c r="T69" s="94"/>
      <c r="U69" s="100"/>
      <c r="V69" s="94"/>
      <c r="W69" s="100"/>
      <c r="X69" s="145"/>
      <c r="Y69" s="100"/>
      <c r="Z69" s="94"/>
      <c r="AA69" s="100"/>
      <c r="AB69" s="94"/>
      <c r="AC69" s="100"/>
      <c r="AD69" s="94"/>
      <c r="AE69" s="100"/>
      <c r="AF69" s="101"/>
      <c r="AG69" s="100"/>
      <c r="AH69" s="99"/>
      <c r="AI69" s="100"/>
      <c r="AJ69" s="99"/>
      <c r="AK69" s="100"/>
      <c r="AL69" s="99"/>
      <c r="AM69" s="100"/>
      <c r="AN69" s="99"/>
      <c r="AO69" s="100"/>
      <c r="AP69" s="99"/>
      <c r="AQ69" s="100"/>
      <c r="AR69" s="99"/>
      <c r="AS69" s="100"/>
      <c r="AT69" s="99"/>
      <c r="AU69" s="100"/>
      <c r="AV69" s="99"/>
      <c r="AW69" s="100"/>
      <c r="AX69" s="99"/>
      <c r="AY69" s="100"/>
      <c r="AZ69" s="99"/>
      <c r="BA69" s="100"/>
      <c r="BB69" s="99"/>
      <c r="BC69" s="100"/>
      <c r="BD69" s="99"/>
      <c r="BE69" s="100"/>
      <c r="BF69" s="101"/>
      <c r="BG69" s="100"/>
      <c r="BH69" s="99"/>
      <c r="BI69" s="100"/>
      <c r="BJ69" s="99"/>
      <c r="BK69" s="100"/>
      <c r="BL69" s="99"/>
      <c r="BM69" s="100"/>
      <c r="BN69" s="99"/>
      <c r="BO69" s="100"/>
      <c r="BP69" s="99"/>
      <c r="BQ69" s="100"/>
      <c r="BR69" s="99"/>
      <c r="BS69" s="100"/>
      <c r="BT69" s="99"/>
      <c r="BU69" s="100"/>
      <c r="BV69" s="99"/>
      <c r="BW69" s="100"/>
      <c r="BX69" s="99"/>
      <c r="BY69" s="100"/>
      <c r="BZ69" s="99"/>
      <c r="CA69" s="100"/>
      <c r="CB69" s="99"/>
      <c r="CC69" s="100"/>
      <c r="CD69" s="99"/>
      <c r="CE69" s="100"/>
      <c r="CF69" s="101"/>
      <c r="CG69" s="100"/>
    </row>
    <row r="70" spans="1:85" s="102" customFormat="1" ht="19.899999999999999" customHeight="1" x14ac:dyDescent="0.5">
      <c r="A70" s="94">
        <v>57</v>
      </c>
      <c r="B70" s="95" t="s">
        <v>126</v>
      </c>
      <c r="C70" s="95" t="s">
        <v>77</v>
      </c>
      <c r="D70" s="94">
        <f>RANK(BF70,$BF$4:$BF$147)</f>
        <v>17</v>
      </c>
      <c r="E70" s="94">
        <v>1</v>
      </c>
      <c r="F70" s="94" t="s">
        <v>75</v>
      </c>
      <c r="G70" s="94"/>
      <c r="H70" s="94"/>
      <c r="I70" s="100">
        <f t="shared" si="100"/>
        <v>0</v>
      </c>
      <c r="J70" s="94"/>
      <c r="K70" s="100">
        <f t="shared" si="101"/>
        <v>0</v>
      </c>
      <c r="L70" s="94"/>
      <c r="M70" s="100">
        <f t="shared" si="102"/>
        <v>0</v>
      </c>
      <c r="N70" s="94"/>
      <c r="O70" s="100">
        <f t="shared" si="103"/>
        <v>0</v>
      </c>
      <c r="P70" s="94"/>
      <c r="Q70" s="100">
        <f t="shared" si="104"/>
        <v>0</v>
      </c>
      <c r="R70" s="94"/>
      <c r="S70" s="100">
        <f t="shared" si="105"/>
        <v>0</v>
      </c>
      <c r="T70" s="94"/>
      <c r="U70" s="100">
        <f t="shared" si="106"/>
        <v>0</v>
      </c>
      <c r="V70" s="94"/>
      <c r="W70" s="100">
        <f t="shared" si="107"/>
        <v>0</v>
      </c>
      <c r="X70" s="145"/>
      <c r="Y70" s="100">
        <f t="shared" si="108"/>
        <v>0</v>
      </c>
      <c r="Z70" s="94"/>
      <c r="AA70" s="100">
        <f t="shared" si="109"/>
        <v>0</v>
      </c>
      <c r="AB70" s="94"/>
      <c r="AC70" s="100">
        <f t="shared" si="110"/>
        <v>0</v>
      </c>
      <c r="AD70" s="94"/>
      <c r="AE70" s="100">
        <f t="shared" si="111"/>
        <v>0</v>
      </c>
      <c r="AF70" s="101">
        <f t="shared" ref="AF70:AF72" si="233">SUM(H70,J70,L70,N70,P70,R70,T70,V70,X70,Z70,AB70,AD70)</f>
        <v>0</v>
      </c>
      <c r="AG70" s="100">
        <f t="shared" ref="AG70:AG72" si="234">SUM(I70,K70,M70,O70,Q70,S70,U70,W70,Y70,AA70,AC70,AE70)</f>
        <v>0</v>
      </c>
      <c r="AH70" s="99"/>
      <c r="AI70" s="100">
        <f t="shared" si="112"/>
        <v>0</v>
      </c>
      <c r="AJ70" s="99"/>
      <c r="AK70" s="100">
        <f t="shared" si="34"/>
        <v>0</v>
      </c>
      <c r="AL70" s="99"/>
      <c r="AM70" s="100">
        <f t="shared" si="34"/>
        <v>0</v>
      </c>
      <c r="AN70" s="99"/>
      <c r="AO70" s="100">
        <f t="shared" si="35"/>
        <v>0</v>
      </c>
      <c r="AP70" s="99"/>
      <c r="AQ70" s="100">
        <f t="shared" si="36"/>
        <v>0</v>
      </c>
      <c r="AR70" s="99"/>
      <c r="AS70" s="100">
        <f t="shared" si="37"/>
        <v>0</v>
      </c>
      <c r="AT70" s="99"/>
      <c r="AU70" s="100">
        <f t="shared" si="38"/>
        <v>0</v>
      </c>
      <c r="AV70" s="99"/>
      <c r="AW70" s="100">
        <f t="shared" si="39"/>
        <v>0</v>
      </c>
      <c r="AX70" s="99"/>
      <c r="AY70" s="100">
        <f t="shared" si="40"/>
        <v>0</v>
      </c>
      <c r="AZ70" s="99"/>
      <c r="BA70" s="100">
        <f t="shared" si="41"/>
        <v>0</v>
      </c>
      <c r="BB70" s="99"/>
      <c r="BC70" s="100">
        <f t="shared" si="42"/>
        <v>0</v>
      </c>
      <c r="BD70" s="99"/>
      <c r="BE70" s="100">
        <f t="shared" si="43"/>
        <v>0</v>
      </c>
      <c r="BF70" s="101">
        <f t="shared" si="98"/>
        <v>0</v>
      </c>
      <c r="BG70" s="100">
        <f t="shared" si="98"/>
        <v>0</v>
      </c>
      <c r="BH70" s="99"/>
      <c r="BI70" s="100">
        <f t="shared" ref="BI70:BK114" si="235">BH70*$E70</f>
        <v>0</v>
      </c>
      <c r="BJ70" s="99"/>
      <c r="BK70" s="100">
        <f t="shared" ref="BK70:BK72" si="236">BJ70*$E70</f>
        <v>0</v>
      </c>
      <c r="BL70" s="99"/>
      <c r="BM70" s="100">
        <f t="shared" ref="BM70:BM72" si="237">BL70*$E70</f>
        <v>0</v>
      </c>
      <c r="BN70" s="99"/>
      <c r="BO70" s="100">
        <f t="shared" ref="BO70:BO72" si="238">BN70*$E70</f>
        <v>0</v>
      </c>
      <c r="BP70" s="99"/>
      <c r="BQ70" s="100">
        <f t="shared" ref="BQ70:BQ72" si="239">BP70*$E70</f>
        <v>0</v>
      </c>
      <c r="BR70" s="99"/>
      <c r="BS70" s="100">
        <f t="shared" ref="BS70:BS72" si="240">BR70*$E70</f>
        <v>0</v>
      </c>
      <c r="BT70" s="99"/>
      <c r="BU70" s="100">
        <f t="shared" ref="BU70:BU72" si="241">BT70*$E70</f>
        <v>0</v>
      </c>
      <c r="BV70" s="99"/>
      <c r="BW70" s="100">
        <f t="shared" ref="BW70:BW72" si="242">BV70*$E70</f>
        <v>0</v>
      </c>
      <c r="BX70" s="99"/>
      <c r="BY70" s="100">
        <f t="shared" ref="BY70:BY72" si="243">BX70*$E70</f>
        <v>0</v>
      </c>
      <c r="BZ70" s="99"/>
      <c r="CA70" s="100">
        <f t="shared" ref="CA70:CA72" si="244">BZ70*$E70</f>
        <v>0</v>
      </c>
      <c r="CB70" s="99"/>
      <c r="CC70" s="100">
        <f t="shared" ref="CC70:CC72" si="245">CB70*$E70</f>
        <v>0</v>
      </c>
      <c r="CD70" s="99"/>
      <c r="CE70" s="100">
        <f t="shared" ref="CE70:CE72" si="246">CD70*$E70</f>
        <v>0</v>
      </c>
      <c r="CF70" s="101">
        <f t="shared" ref="CF70:CG72" si="247">SUM(BH70,BJ70,BL70,BN70,BP70,BR70,BT70,BV70,BX70,BZ70,CB70,CD70)</f>
        <v>0</v>
      </c>
      <c r="CG70" s="100">
        <f t="shared" si="247"/>
        <v>0</v>
      </c>
    </row>
    <row r="71" spans="1:85" s="102" customFormat="1" ht="19.899999999999999" customHeight="1" x14ac:dyDescent="0.5">
      <c r="A71" s="94">
        <v>58</v>
      </c>
      <c r="B71" s="95" t="s">
        <v>127</v>
      </c>
      <c r="C71" s="95" t="s">
        <v>77</v>
      </c>
      <c r="D71" s="94">
        <f>RANK(BF71,$BF$4:$BF$147)</f>
        <v>17</v>
      </c>
      <c r="E71" s="94">
        <v>0.6</v>
      </c>
      <c r="F71" s="94" t="s">
        <v>75</v>
      </c>
      <c r="G71" s="94"/>
      <c r="H71" s="94"/>
      <c r="I71" s="100">
        <f t="shared" si="100"/>
        <v>0</v>
      </c>
      <c r="J71" s="94"/>
      <c r="K71" s="100">
        <f t="shared" si="101"/>
        <v>0</v>
      </c>
      <c r="L71" s="94"/>
      <c r="M71" s="100">
        <f t="shared" si="102"/>
        <v>0</v>
      </c>
      <c r="N71" s="94"/>
      <c r="O71" s="100">
        <f t="shared" si="103"/>
        <v>0</v>
      </c>
      <c r="P71" s="94"/>
      <c r="Q71" s="100">
        <f t="shared" si="104"/>
        <v>0</v>
      </c>
      <c r="R71" s="94"/>
      <c r="S71" s="100">
        <f t="shared" si="105"/>
        <v>0</v>
      </c>
      <c r="T71" s="94"/>
      <c r="U71" s="100">
        <f t="shared" si="106"/>
        <v>0</v>
      </c>
      <c r="V71" s="94"/>
      <c r="W71" s="100">
        <f t="shared" si="107"/>
        <v>0</v>
      </c>
      <c r="X71" s="145"/>
      <c r="Y71" s="100">
        <f t="shared" si="108"/>
        <v>0</v>
      </c>
      <c r="Z71" s="94"/>
      <c r="AA71" s="100">
        <f t="shared" si="109"/>
        <v>0</v>
      </c>
      <c r="AB71" s="94"/>
      <c r="AC71" s="100">
        <f t="shared" si="110"/>
        <v>0</v>
      </c>
      <c r="AD71" s="94"/>
      <c r="AE71" s="100">
        <f t="shared" si="111"/>
        <v>0</v>
      </c>
      <c r="AF71" s="101">
        <f t="shared" si="233"/>
        <v>0</v>
      </c>
      <c r="AG71" s="100">
        <f t="shared" si="234"/>
        <v>0</v>
      </c>
      <c r="AH71" s="99"/>
      <c r="AI71" s="100">
        <f t="shared" si="112"/>
        <v>0</v>
      </c>
      <c r="AJ71" s="99"/>
      <c r="AK71" s="100">
        <f t="shared" si="34"/>
        <v>0</v>
      </c>
      <c r="AL71" s="99"/>
      <c r="AM71" s="100">
        <f t="shared" si="34"/>
        <v>0</v>
      </c>
      <c r="AN71" s="99"/>
      <c r="AO71" s="100">
        <f t="shared" si="35"/>
        <v>0</v>
      </c>
      <c r="AP71" s="99"/>
      <c r="AQ71" s="100">
        <f t="shared" si="36"/>
        <v>0</v>
      </c>
      <c r="AR71" s="99"/>
      <c r="AS71" s="100">
        <f t="shared" si="37"/>
        <v>0</v>
      </c>
      <c r="AT71" s="99"/>
      <c r="AU71" s="100">
        <f t="shared" si="38"/>
        <v>0</v>
      </c>
      <c r="AV71" s="99"/>
      <c r="AW71" s="100">
        <f t="shared" si="39"/>
        <v>0</v>
      </c>
      <c r="AX71" s="99"/>
      <c r="AY71" s="100">
        <f t="shared" si="40"/>
        <v>0</v>
      </c>
      <c r="AZ71" s="99"/>
      <c r="BA71" s="100">
        <f t="shared" si="41"/>
        <v>0</v>
      </c>
      <c r="BB71" s="99"/>
      <c r="BC71" s="100">
        <f t="shared" si="42"/>
        <v>0</v>
      </c>
      <c r="BD71" s="99"/>
      <c r="BE71" s="100">
        <f t="shared" si="43"/>
        <v>0</v>
      </c>
      <c r="BF71" s="101">
        <f t="shared" si="98"/>
        <v>0</v>
      </c>
      <c r="BG71" s="100">
        <f t="shared" si="98"/>
        <v>0</v>
      </c>
      <c r="BH71" s="99"/>
      <c r="BI71" s="100">
        <f t="shared" si="235"/>
        <v>0</v>
      </c>
      <c r="BJ71" s="99"/>
      <c r="BK71" s="100">
        <f t="shared" si="236"/>
        <v>0</v>
      </c>
      <c r="BL71" s="99"/>
      <c r="BM71" s="100">
        <f t="shared" si="237"/>
        <v>0</v>
      </c>
      <c r="BN71" s="99"/>
      <c r="BO71" s="100">
        <f t="shared" si="238"/>
        <v>0</v>
      </c>
      <c r="BP71" s="99"/>
      <c r="BQ71" s="100">
        <f t="shared" si="239"/>
        <v>0</v>
      </c>
      <c r="BR71" s="99"/>
      <c r="BS71" s="100">
        <f t="shared" si="240"/>
        <v>0</v>
      </c>
      <c r="BT71" s="99"/>
      <c r="BU71" s="100">
        <f t="shared" si="241"/>
        <v>0</v>
      </c>
      <c r="BV71" s="99"/>
      <c r="BW71" s="100">
        <f t="shared" si="242"/>
        <v>0</v>
      </c>
      <c r="BX71" s="99"/>
      <c r="BY71" s="100">
        <f t="shared" si="243"/>
        <v>0</v>
      </c>
      <c r="BZ71" s="99"/>
      <c r="CA71" s="100">
        <f t="shared" si="244"/>
        <v>0</v>
      </c>
      <c r="CB71" s="99"/>
      <c r="CC71" s="100">
        <f t="shared" si="245"/>
        <v>0</v>
      </c>
      <c r="CD71" s="99"/>
      <c r="CE71" s="100">
        <f t="shared" si="246"/>
        <v>0</v>
      </c>
      <c r="CF71" s="101">
        <f t="shared" si="247"/>
        <v>0</v>
      </c>
      <c r="CG71" s="100">
        <f t="shared" si="247"/>
        <v>0</v>
      </c>
    </row>
    <row r="72" spans="1:85" s="102" customFormat="1" ht="19.899999999999999" customHeight="1" x14ac:dyDescent="0.5">
      <c r="A72" s="94">
        <v>59</v>
      </c>
      <c r="B72" s="95" t="s">
        <v>128</v>
      </c>
      <c r="C72" s="95" t="s">
        <v>74</v>
      </c>
      <c r="D72" s="94">
        <f>RANK(BF72,$BF$4:$BF$147)</f>
        <v>17</v>
      </c>
      <c r="E72" s="94">
        <v>0.64</v>
      </c>
      <c r="F72" s="94" t="s">
        <v>85</v>
      </c>
      <c r="G72" s="94"/>
      <c r="H72" s="94"/>
      <c r="I72" s="100">
        <f t="shared" si="100"/>
        <v>0</v>
      </c>
      <c r="J72" s="94"/>
      <c r="K72" s="100">
        <f t="shared" si="101"/>
        <v>0</v>
      </c>
      <c r="L72" s="94"/>
      <c r="M72" s="100">
        <f t="shared" si="102"/>
        <v>0</v>
      </c>
      <c r="N72" s="94"/>
      <c r="O72" s="100">
        <f t="shared" si="103"/>
        <v>0</v>
      </c>
      <c r="P72" s="94"/>
      <c r="Q72" s="100">
        <f t="shared" si="104"/>
        <v>0</v>
      </c>
      <c r="R72" s="94"/>
      <c r="S72" s="100">
        <f t="shared" si="105"/>
        <v>0</v>
      </c>
      <c r="T72" s="94"/>
      <c r="U72" s="100">
        <f t="shared" si="106"/>
        <v>0</v>
      </c>
      <c r="V72" s="94"/>
      <c r="W72" s="100">
        <f t="shared" si="107"/>
        <v>0</v>
      </c>
      <c r="X72" s="145"/>
      <c r="Y72" s="100">
        <f t="shared" si="108"/>
        <v>0</v>
      </c>
      <c r="Z72" s="94"/>
      <c r="AA72" s="100">
        <f t="shared" si="109"/>
        <v>0</v>
      </c>
      <c r="AB72" s="94"/>
      <c r="AC72" s="100">
        <f t="shared" si="110"/>
        <v>0</v>
      </c>
      <c r="AD72" s="94"/>
      <c r="AE72" s="100">
        <f t="shared" si="111"/>
        <v>0</v>
      </c>
      <c r="AF72" s="101">
        <f t="shared" si="233"/>
        <v>0</v>
      </c>
      <c r="AG72" s="100">
        <f t="shared" si="234"/>
        <v>0</v>
      </c>
      <c r="AH72" s="99"/>
      <c r="AI72" s="100">
        <f t="shared" si="112"/>
        <v>0</v>
      </c>
      <c r="AJ72" s="99"/>
      <c r="AK72" s="100">
        <f t="shared" si="34"/>
        <v>0</v>
      </c>
      <c r="AL72" s="99"/>
      <c r="AM72" s="100">
        <f t="shared" si="34"/>
        <v>0</v>
      </c>
      <c r="AN72" s="99"/>
      <c r="AO72" s="100">
        <f t="shared" si="35"/>
        <v>0</v>
      </c>
      <c r="AP72" s="99"/>
      <c r="AQ72" s="100">
        <f t="shared" si="36"/>
        <v>0</v>
      </c>
      <c r="AR72" s="99"/>
      <c r="AS72" s="100">
        <f t="shared" si="37"/>
        <v>0</v>
      </c>
      <c r="AT72" s="99"/>
      <c r="AU72" s="100">
        <f t="shared" si="38"/>
        <v>0</v>
      </c>
      <c r="AV72" s="99"/>
      <c r="AW72" s="100">
        <f t="shared" si="39"/>
        <v>0</v>
      </c>
      <c r="AX72" s="99"/>
      <c r="AY72" s="100">
        <f t="shared" si="40"/>
        <v>0</v>
      </c>
      <c r="AZ72" s="99"/>
      <c r="BA72" s="100">
        <f t="shared" si="41"/>
        <v>0</v>
      </c>
      <c r="BB72" s="99"/>
      <c r="BC72" s="100">
        <f t="shared" si="42"/>
        <v>0</v>
      </c>
      <c r="BD72" s="99"/>
      <c r="BE72" s="100">
        <f t="shared" si="43"/>
        <v>0</v>
      </c>
      <c r="BF72" s="101">
        <f t="shared" si="98"/>
        <v>0</v>
      </c>
      <c r="BG72" s="100">
        <f t="shared" si="98"/>
        <v>0</v>
      </c>
      <c r="BH72" s="99"/>
      <c r="BI72" s="100">
        <f t="shared" si="235"/>
        <v>0</v>
      </c>
      <c r="BJ72" s="99"/>
      <c r="BK72" s="100">
        <f t="shared" si="236"/>
        <v>0</v>
      </c>
      <c r="BL72" s="99"/>
      <c r="BM72" s="100">
        <f t="shared" si="237"/>
        <v>0</v>
      </c>
      <c r="BN72" s="99"/>
      <c r="BO72" s="100">
        <f t="shared" si="238"/>
        <v>0</v>
      </c>
      <c r="BP72" s="99"/>
      <c r="BQ72" s="100">
        <f t="shared" si="239"/>
        <v>0</v>
      </c>
      <c r="BR72" s="99"/>
      <c r="BS72" s="100">
        <f t="shared" si="240"/>
        <v>0</v>
      </c>
      <c r="BT72" s="99"/>
      <c r="BU72" s="100">
        <f t="shared" si="241"/>
        <v>0</v>
      </c>
      <c r="BV72" s="99"/>
      <c r="BW72" s="100">
        <f t="shared" si="242"/>
        <v>0</v>
      </c>
      <c r="BX72" s="99"/>
      <c r="BY72" s="100">
        <f t="shared" si="243"/>
        <v>0</v>
      </c>
      <c r="BZ72" s="99"/>
      <c r="CA72" s="100">
        <f t="shared" si="244"/>
        <v>0</v>
      </c>
      <c r="CB72" s="99"/>
      <c r="CC72" s="100">
        <f t="shared" si="245"/>
        <v>0</v>
      </c>
      <c r="CD72" s="99"/>
      <c r="CE72" s="100">
        <f t="shared" si="246"/>
        <v>0</v>
      </c>
      <c r="CF72" s="101">
        <f t="shared" si="247"/>
        <v>0</v>
      </c>
      <c r="CG72" s="100">
        <f t="shared" si="247"/>
        <v>0</v>
      </c>
    </row>
    <row r="73" spans="1:85" s="102" customFormat="1" ht="19.899999999999999" customHeight="1" x14ac:dyDescent="0.5">
      <c r="A73" s="94"/>
      <c r="B73" s="95"/>
      <c r="C73" s="95"/>
      <c r="D73" s="94"/>
      <c r="E73" s="94"/>
      <c r="F73" s="94"/>
      <c r="G73" s="94"/>
      <c r="H73" s="94"/>
      <c r="I73" s="100"/>
      <c r="J73" s="94"/>
      <c r="K73" s="100"/>
      <c r="L73" s="94"/>
      <c r="M73" s="100"/>
      <c r="N73" s="94"/>
      <c r="O73" s="100"/>
      <c r="P73" s="94"/>
      <c r="Q73" s="100"/>
      <c r="R73" s="94"/>
      <c r="S73" s="100"/>
      <c r="T73" s="94"/>
      <c r="U73" s="100"/>
      <c r="V73" s="94"/>
      <c r="W73" s="100"/>
      <c r="X73" s="145"/>
      <c r="Y73" s="100"/>
      <c r="Z73" s="94"/>
      <c r="AA73" s="100"/>
      <c r="AB73" s="94"/>
      <c r="AC73" s="100"/>
      <c r="AD73" s="94"/>
      <c r="AE73" s="100"/>
      <c r="AF73" s="101"/>
      <c r="AG73" s="100"/>
      <c r="AH73" s="99"/>
      <c r="AI73" s="100"/>
      <c r="AJ73" s="99"/>
      <c r="AK73" s="100"/>
      <c r="AL73" s="99"/>
      <c r="AM73" s="100"/>
      <c r="AN73" s="99"/>
      <c r="AO73" s="100"/>
      <c r="AP73" s="99"/>
      <c r="AQ73" s="100"/>
      <c r="AR73" s="99"/>
      <c r="AS73" s="100"/>
      <c r="AT73" s="99"/>
      <c r="AU73" s="100"/>
      <c r="AV73" s="99"/>
      <c r="AW73" s="100"/>
      <c r="AX73" s="99"/>
      <c r="AY73" s="100"/>
      <c r="AZ73" s="99"/>
      <c r="BA73" s="100"/>
      <c r="BB73" s="99"/>
      <c r="BC73" s="100"/>
      <c r="BD73" s="99"/>
      <c r="BE73" s="100"/>
      <c r="BF73" s="101"/>
      <c r="BG73" s="100"/>
      <c r="BH73" s="99"/>
      <c r="BI73" s="100"/>
      <c r="BJ73" s="99"/>
      <c r="BK73" s="100"/>
      <c r="BL73" s="99"/>
      <c r="BM73" s="100"/>
      <c r="BN73" s="99"/>
      <c r="BO73" s="100"/>
      <c r="BP73" s="99"/>
      <c r="BQ73" s="100"/>
      <c r="BR73" s="99"/>
      <c r="BS73" s="100"/>
      <c r="BT73" s="99"/>
      <c r="BU73" s="100"/>
      <c r="BV73" s="99"/>
      <c r="BW73" s="100"/>
      <c r="BX73" s="99"/>
      <c r="BY73" s="100"/>
      <c r="BZ73" s="99"/>
      <c r="CA73" s="100"/>
      <c r="CB73" s="99"/>
      <c r="CC73" s="100"/>
      <c r="CD73" s="99"/>
      <c r="CE73" s="100"/>
      <c r="CF73" s="101"/>
      <c r="CG73" s="100"/>
    </row>
    <row r="74" spans="1:85" s="102" customFormat="1" ht="19.899999999999999" customHeight="1" x14ac:dyDescent="0.25">
      <c r="A74" s="94">
        <v>60</v>
      </c>
      <c r="B74" s="95" t="s">
        <v>129</v>
      </c>
      <c r="C74" s="95" t="s">
        <v>74</v>
      </c>
      <c r="D74" s="94">
        <f>RANK(BF74,$BF$4:$BF$147)</f>
        <v>17</v>
      </c>
      <c r="E74" s="94">
        <v>0.64</v>
      </c>
      <c r="F74" s="94" t="s">
        <v>85</v>
      </c>
      <c r="G74" s="94">
        <v>1350</v>
      </c>
      <c r="H74" s="94">
        <v>14</v>
      </c>
      <c r="I74" s="100">
        <f t="shared" ref="I74:I139" si="248">H74*$E74</f>
        <v>8.9600000000000009</v>
      </c>
      <c r="J74" s="94"/>
      <c r="K74" s="100">
        <f t="shared" ref="K74:K139" si="249">J74*$E74</f>
        <v>0</v>
      </c>
      <c r="L74" s="94"/>
      <c r="M74" s="100">
        <f t="shared" ref="M74:M139" si="250">L74*$E74</f>
        <v>0</v>
      </c>
      <c r="N74" s="94"/>
      <c r="O74" s="100">
        <f t="shared" ref="O74:O139" si="251">N74*$E74</f>
        <v>0</v>
      </c>
      <c r="P74" s="94"/>
      <c r="Q74" s="100">
        <f t="shared" ref="Q74:Q139" si="252">P74*$E74</f>
        <v>0</v>
      </c>
      <c r="R74" s="94"/>
      <c r="S74" s="100">
        <f t="shared" ref="S74:S139" si="253">R74*$E74</f>
        <v>0</v>
      </c>
      <c r="T74" s="94"/>
      <c r="U74" s="100">
        <f t="shared" ref="U74:U139" si="254">T74*$E74</f>
        <v>0</v>
      </c>
      <c r="V74" s="94"/>
      <c r="W74" s="100">
        <f t="shared" ref="W74:W139" si="255">V74*$E74</f>
        <v>0</v>
      </c>
      <c r="X74" s="171"/>
      <c r="Y74" s="100">
        <f t="shared" ref="Y74:Y139" si="256">X74*$E74</f>
        <v>0</v>
      </c>
      <c r="Z74" s="94"/>
      <c r="AA74" s="100">
        <f t="shared" ref="AA74:AA139" si="257">Z74*$E74</f>
        <v>0</v>
      </c>
      <c r="AB74" s="94"/>
      <c r="AC74" s="100">
        <f t="shared" ref="AC74:AC139" si="258">AB74*$E74</f>
        <v>0</v>
      </c>
      <c r="AD74" s="94"/>
      <c r="AE74" s="100">
        <f t="shared" ref="AE74:AE139" si="259">AD74*$E74</f>
        <v>0</v>
      </c>
      <c r="AF74" s="101">
        <f t="shared" ref="AF74:AF75" si="260">SUM(H74,J74,L74,N74,P74,R74,T74,V74,X74,Z74,AB74,AD74)</f>
        <v>14</v>
      </c>
      <c r="AG74" s="100">
        <f t="shared" ref="AG74:AG75" si="261">SUM(I74,K74,M74,O74,Q74,S74,U74,W74,Y74,AA74,AC74,AE74)</f>
        <v>8.9600000000000009</v>
      </c>
      <c r="AH74" s="99"/>
      <c r="AI74" s="100">
        <f t="shared" ref="AI74:AI139" si="262">AH74*$E74</f>
        <v>0</v>
      </c>
      <c r="AJ74" s="99"/>
      <c r="AK74" s="100">
        <f t="shared" ref="AK74:AM139" si="263">AJ74*$E74</f>
        <v>0</v>
      </c>
      <c r="AL74" s="99"/>
      <c r="AM74" s="100">
        <f t="shared" si="263"/>
        <v>0</v>
      </c>
      <c r="AN74" s="99"/>
      <c r="AO74" s="100">
        <f t="shared" ref="AO74:AO139" si="264">AN74*$E74</f>
        <v>0</v>
      </c>
      <c r="AP74" s="99"/>
      <c r="AQ74" s="100">
        <f t="shared" ref="AQ74:AQ139" si="265">AP74*$E74</f>
        <v>0</v>
      </c>
      <c r="AR74" s="99"/>
      <c r="AS74" s="100">
        <f t="shared" ref="AS74:AS139" si="266">AR74*$E74</f>
        <v>0</v>
      </c>
      <c r="AT74" s="99"/>
      <c r="AU74" s="100">
        <f t="shared" ref="AU74:AU139" si="267">AT74*$E74</f>
        <v>0</v>
      </c>
      <c r="AV74" s="99"/>
      <c r="AW74" s="100">
        <f t="shared" ref="AW74:AW139" si="268">AV74*$E74</f>
        <v>0</v>
      </c>
      <c r="AX74" s="99"/>
      <c r="AY74" s="100">
        <f t="shared" ref="AY74:AY139" si="269">AX74*$E74</f>
        <v>0</v>
      </c>
      <c r="AZ74" s="99"/>
      <c r="BA74" s="100">
        <f t="shared" ref="BA74:BA139" si="270">AZ74*$E74</f>
        <v>0</v>
      </c>
      <c r="BB74" s="99"/>
      <c r="BC74" s="100">
        <f t="shared" ref="BC74:BC139" si="271">BB74*$E74</f>
        <v>0</v>
      </c>
      <c r="BD74" s="99"/>
      <c r="BE74" s="100">
        <f t="shared" ref="BE74:BE139" si="272">BD74*$E74</f>
        <v>0</v>
      </c>
      <c r="BF74" s="101">
        <f t="shared" si="98"/>
        <v>0</v>
      </c>
      <c r="BG74" s="100">
        <f t="shared" si="98"/>
        <v>0</v>
      </c>
      <c r="BH74" s="99"/>
      <c r="BI74" s="100">
        <f t="shared" si="235"/>
        <v>0</v>
      </c>
      <c r="BJ74" s="99"/>
      <c r="BK74" s="100">
        <f t="shared" si="235"/>
        <v>0</v>
      </c>
      <c r="BL74" s="99"/>
      <c r="BM74" s="100">
        <f t="shared" ref="BM74:BM75" si="273">BL74*$E74</f>
        <v>0</v>
      </c>
      <c r="BN74" s="99"/>
      <c r="BO74" s="100">
        <f t="shared" ref="BO74:BO75" si="274">BN74*$E74</f>
        <v>0</v>
      </c>
      <c r="BP74" s="99"/>
      <c r="BQ74" s="100">
        <f t="shared" ref="BQ74:BQ75" si="275">BP74*$E74</f>
        <v>0</v>
      </c>
      <c r="BR74" s="99"/>
      <c r="BS74" s="100">
        <f t="shared" ref="BS74:BS75" si="276">BR74*$E74</f>
        <v>0</v>
      </c>
      <c r="BT74" s="99"/>
      <c r="BU74" s="100">
        <f t="shared" ref="BU74:BU75" si="277">BT74*$E74</f>
        <v>0</v>
      </c>
      <c r="BV74" s="99"/>
      <c r="BW74" s="100">
        <f t="shared" ref="BW74:BW75" si="278">BV74*$E74</f>
        <v>0</v>
      </c>
      <c r="BX74" s="99"/>
      <c r="BY74" s="100">
        <f t="shared" ref="BY74:BY75" si="279">BX74*$E74</f>
        <v>0</v>
      </c>
      <c r="BZ74" s="99"/>
      <c r="CA74" s="100">
        <f t="shared" ref="CA74:CA75" si="280">BZ74*$E74</f>
        <v>0</v>
      </c>
      <c r="CB74" s="99"/>
      <c r="CC74" s="100">
        <f t="shared" ref="CC74:CC75" si="281">CB74*$E74</f>
        <v>0</v>
      </c>
      <c r="CD74" s="99"/>
      <c r="CE74" s="100">
        <f t="shared" ref="CE74:CE75" si="282">CD74*$E74</f>
        <v>0</v>
      </c>
      <c r="CF74" s="101">
        <f t="shared" ref="CF74:CG75" si="283">SUM(BH74,BJ74,BL74,BN74,BP74,BR74,BT74,BV74,BX74,BZ74,CB74,CD74)</f>
        <v>0</v>
      </c>
      <c r="CG74" s="100">
        <f t="shared" si="283"/>
        <v>0</v>
      </c>
    </row>
    <row r="75" spans="1:85" s="102" customFormat="1" ht="19.899999999999999" customHeight="1" x14ac:dyDescent="0.5">
      <c r="A75" s="94">
        <v>61</v>
      </c>
      <c r="B75" s="95" t="s">
        <v>129</v>
      </c>
      <c r="C75" s="95" t="s">
        <v>74</v>
      </c>
      <c r="D75" s="94">
        <f>RANK(BF75,$BF$4:$BF$147)</f>
        <v>17</v>
      </c>
      <c r="E75" s="94">
        <v>0.64</v>
      </c>
      <c r="F75" s="94" t="s">
        <v>83</v>
      </c>
      <c r="G75" s="94"/>
      <c r="H75" s="94"/>
      <c r="I75" s="100">
        <f t="shared" si="248"/>
        <v>0</v>
      </c>
      <c r="J75" s="94"/>
      <c r="K75" s="100">
        <f t="shared" si="249"/>
        <v>0</v>
      </c>
      <c r="L75" s="94"/>
      <c r="M75" s="100">
        <f t="shared" si="250"/>
        <v>0</v>
      </c>
      <c r="N75" s="94"/>
      <c r="O75" s="100">
        <f t="shared" si="251"/>
        <v>0</v>
      </c>
      <c r="P75" s="94"/>
      <c r="Q75" s="100">
        <f t="shared" si="252"/>
        <v>0</v>
      </c>
      <c r="R75" s="94"/>
      <c r="S75" s="100">
        <f t="shared" si="253"/>
        <v>0</v>
      </c>
      <c r="T75" s="94"/>
      <c r="U75" s="100">
        <f t="shared" si="254"/>
        <v>0</v>
      </c>
      <c r="V75" s="94"/>
      <c r="W75" s="100">
        <f t="shared" si="255"/>
        <v>0</v>
      </c>
      <c r="X75" s="145"/>
      <c r="Y75" s="100">
        <f t="shared" si="256"/>
        <v>0</v>
      </c>
      <c r="Z75" s="94"/>
      <c r="AA75" s="100">
        <f t="shared" si="257"/>
        <v>0</v>
      </c>
      <c r="AB75" s="94"/>
      <c r="AC75" s="100">
        <f t="shared" si="258"/>
        <v>0</v>
      </c>
      <c r="AD75" s="94"/>
      <c r="AE75" s="100">
        <f t="shared" si="259"/>
        <v>0</v>
      </c>
      <c r="AF75" s="101">
        <f t="shared" si="260"/>
        <v>0</v>
      </c>
      <c r="AG75" s="100">
        <f t="shared" si="261"/>
        <v>0</v>
      </c>
      <c r="AH75" s="99"/>
      <c r="AI75" s="100">
        <f t="shared" si="262"/>
        <v>0</v>
      </c>
      <c r="AJ75" s="99"/>
      <c r="AK75" s="100">
        <f t="shared" si="263"/>
        <v>0</v>
      </c>
      <c r="AL75" s="99"/>
      <c r="AM75" s="100">
        <f t="shared" si="263"/>
        <v>0</v>
      </c>
      <c r="AN75" s="99"/>
      <c r="AO75" s="100">
        <f t="shared" si="264"/>
        <v>0</v>
      </c>
      <c r="AP75" s="99"/>
      <c r="AQ75" s="100">
        <f t="shared" si="265"/>
        <v>0</v>
      </c>
      <c r="AR75" s="99"/>
      <c r="AS75" s="100">
        <f t="shared" si="266"/>
        <v>0</v>
      </c>
      <c r="AT75" s="99"/>
      <c r="AU75" s="100">
        <f t="shared" si="267"/>
        <v>0</v>
      </c>
      <c r="AV75" s="99"/>
      <c r="AW75" s="100">
        <f t="shared" si="268"/>
        <v>0</v>
      </c>
      <c r="AX75" s="99"/>
      <c r="AY75" s="100">
        <f t="shared" si="269"/>
        <v>0</v>
      </c>
      <c r="AZ75" s="99"/>
      <c r="BA75" s="100">
        <f t="shared" si="270"/>
        <v>0</v>
      </c>
      <c r="BB75" s="99"/>
      <c r="BC75" s="100">
        <f t="shared" si="271"/>
        <v>0</v>
      </c>
      <c r="BD75" s="99"/>
      <c r="BE75" s="100">
        <f t="shared" si="272"/>
        <v>0</v>
      </c>
      <c r="BF75" s="101">
        <f t="shared" si="98"/>
        <v>0</v>
      </c>
      <c r="BG75" s="100">
        <f t="shared" si="98"/>
        <v>0</v>
      </c>
      <c r="BH75" s="99"/>
      <c r="BI75" s="100">
        <f t="shared" si="235"/>
        <v>0</v>
      </c>
      <c r="BJ75" s="99"/>
      <c r="BK75" s="100">
        <f t="shared" si="235"/>
        <v>0</v>
      </c>
      <c r="BL75" s="99"/>
      <c r="BM75" s="100">
        <f t="shared" si="273"/>
        <v>0</v>
      </c>
      <c r="BN75" s="99"/>
      <c r="BO75" s="100">
        <f t="shared" si="274"/>
        <v>0</v>
      </c>
      <c r="BP75" s="99"/>
      <c r="BQ75" s="100">
        <f t="shared" si="275"/>
        <v>0</v>
      </c>
      <c r="BR75" s="99"/>
      <c r="BS75" s="100">
        <f t="shared" si="276"/>
        <v>0</v>
      </c>
      <c r="BT75" s="99"/>
      <c r="BU75" s="100">
        <f t="shared" si="277"/>
        <v>0</v>
      </c>
      <c r="BV75" s="99"/>
      <c r="BW75" s="100">
        <f t="shared" si="278"/>
        <v>0</v>
      </c>
      <c r="BX75" s="99"/>
      <c r="BY75" s="100">
        <f t="shared" si="279"/>
        <v>0</v>
      </c>
      <c r="BZ75" s="99"/>
      <c r="CA75" s="100">
        <f t="shared" si="280"/>
        <v>0</v>
      </c>
      <c r="CB75" s="99"/>
      <c r="CC75" s="100">
        <f t="shared" si="281"/>
        <v>0</v>
      </c>
      <c r="CD75" s="99"/>
      <c r="CE75" s="100">
        <f t="shared" si="282"/>
        <v>0</v>
      </c>
      <c r="CF75" s="101">
        <f t="shared" si="283"/>
        <v>0</v>
      </c>
      <c r="CG75" s="100">
        <f t="shared" si="283"/>
        <v>0</v>
      </c>
    </row>
    <row r="76" spans="1:85" s="102" customFormat="1" ht="19.899999999999999" customHeight="1" x14ac:dyDescent="0.5">
      <c r="A76" s="94"/>
      <c r="B76" s="95"/>
      <c r="C76" s="95"/>
      <c r="D76" s="94"/>
      <c r="E76" s="94"/>
      <c r="F76" s="94"/>
      <c r="G76" s="94"/>
      <c r="H76" s="94"/>
      <c r="I76" s="100"/>
      <c r="J76" s="94"/>
      <c r="K76" s="100"/>
      <c r="L76" s="94"/>
      <c r="M76" s="100"/>
      <c r="N76" s="94"/>
      <c r="O76" s="100"/>
      <c r="P76" s="94"/>
      <c r="Q76" s="100"/>
      <c r="R76" s="94"/>
      <c r="S76" s="100"/>
      <c r="T76" s="94"/>
      <c r="U76" s="100"/>
      <c r="V76" s="94"/>
      <c r="W76" s="100"/>
      <c r="X76" s="145"/>
      <c r="Y76" s="100"/>
      <c r="Z76" s="94"/>
      <c r="AA76" s="100"/>
      <c r="AB76" s="94"/>
      <c r="AC76" s="100"/>
      <c r="AD76" s="94"/>
      <c r="AE76" s="100"/>
      <c r="AF76" s="101"/>
      <c r="AG76" s="100"/>
      <c r="AH76" s="99"/>
      <c r="AI76" s="100"/>
      <c r="AJ76" s="99"/>
      <c r="AK76" s="100"/>
      <c r="AL76" s="99"/>
      <c r="AM76" s="100"/>
      <c r="AN76" s="99"/>
      <c r="AO76" s="100"/>
      <c r="AP76" s="99"/>
      <c r="AQ76" s="100"/>
      <c r="AR76" s="99"/>
      <c r="AS76" s="100"/>
      <c r="AT76" s="99"/>
      <c r="AU76" s="100"/>
      <c r="AV76" s="99"/>
      <c r="AW76" s="100"/>
      <c r="AX76" s="99"/>
      <c r="AY76" s="100"/>
      <c r="AZ76" s="99"/>
      <c r="BA76" s="100"/>
      <c r="BB76" s="99"/>
      <c r="BC76" s="100"/>
      <c r="BD76" s="99"/>
      <c r="BE76" s="100"/>
      <c r="BF76" s="101"/>
      <c r="BG76" s="100"/>
      <c r="BH76" s="99"/>
      <c r="BI76" s="100"/>
      <c r="BJ76" s="99"/>
      <c r="BK76" s="100"/>
      <c r="BL76" s="99"/>
      <c r="BM76" s="100"/>
      <c r="BN76" s="99"/>
      <c r="BO76" s="100"/>
      <c r="BP76" s="99"/>
      <c r="BQ76" s="100"/>
      <c r="BR76" s="99"/>
      <c r="BS76" s="100"/>
      <c r="BT76" s="99"/>
      <c r="BU76" s="100"/>
      <c r="BV76" s="99"/>
      <c r="BW76" s="100"/>
      <c r="BX76" s="99"/>
      <c r="BY76" s="100"/>
      <c r="BZ76" s="99"/>
      <c r="CA76" s="100"/>
      <c r="CB76" s="99"/>
      <c r="CC76" s="100"/>
      <c r="CD76" s="99"/>
      <c r="CE76" s="100"/>
      <c r="CF76" s="101"/>
      <c r="CG76" s="100"/>
    </row>
    <row r="77" spans="1:85" s="102" customFormat="1" ht="19.899999999999999" customHeight="1" x14ac:dyDescent="0.25">
      <c r="A77" s="94">
        <v>62</v>
      </c>
      <c r="B77" s="95" t="s">
        <v>130</v>
      </c>
      <c r="C77" s="95" t="s">
        <v>74</v>
      </c>
      <c r="D77" s="94">
        <f>RANK(BF77,$BF$4:$BF$147)</f>
        <v>8</v>
      </c>
      <c r="E77" s="94">
        <v>0.64</v>
      </c>
      <c r="F77" s="94" t="s">
        <v>85</v>
      </c>
      <c r="G77" s="94">
        <v>1350</v>
      </c>
      <c r="H77" s="94">
        <v>1400</v>
      </c>
      <c r="I77" s="97">
        <f t="shared" ref="I77" si="284">H77*$E77</f>
        <v>896</v>
      </c>
      <c r="J77" s="94">
        <v>1400</v>
      </c>
      <c r="K77" s="97">
        <f t="shared" ref="K77" si="285">J77*$E77</f>
        <v>896</v>
      </c>
      <c r="L77" s="94">
        <v>1820</v>
      </c>
      <c r="M77" s="97">
        <f t="shared" ref="M77" si="286">L77*$E77</f>
        <v>1164.8</v>
      </c>
      <c r="N77" s="94"/>
      <c r="O77" s="97">
        <f t="shared" ref="O77" si="287">N77*$E77</f>
        <v>0</v>
      </c>
      <c r="P77" s="94">
        <v>1400</v>
      </c>
      <c r="Q77" s="97">
        <f t="shared" ref="Q77" si="288">P77*$E77</f>
        <v>896</v>
      </c>
      <c r="R77" s="94">
        <v>4200</v>
      </c>
      <c r="S77" s="97">
        <f t="shared" ref="S77" si="289">R77*$E77</f>
        <v>2688</v>
      </c>
      <c r="T77" s="94"/>
      <c r="U77" s="97">
        <f t="shared" ref="U77" si="290">T77*$E77</f>
        <v>0</v>
      </c>
      <c r="V77" s="94">
        <v>1400</v>
      </c>
      <c r="W77" s="97">
        <f t="shared" ref="W77" si="291">V77*$E77</f>
        <v>896</v>
      </c>
      <c r="X77" s="171"/>
      <c r="Y77" s="97">
        <f t="shared" ref="Y77" si="292">X77*$E77</f>
        <v>0</v>
      </c>
      <c r="Z77" s="94"/>
      <c r="AA77" s="97">
        <f t="shared" ref="AA77" si="293">Z77*$E77</f>
        <v>0</v>
      </c>
      <c r="AB77" s="94"/>
      <c r="AC77" s="97">
        <f t="shared" ref="AC77" si="294">AB77*$E77</f>
        <v>0</v>
      </c>
      <c r="AD77" s="94">
        <v>2800</v>
      </c>
      <c r="AE77" s="97">
        <f t="shared" ref="AE77" si="295">AD77*$E77</f>
        <v>1792</v>
      </c>
      <c r="AF77" s="101">
        <f t="shared" ref="AF77:AF78" si="296">SUM(H77,J77,L77,N77,P77,R77,T77,V77,X77,Z77,AB77,AD77)</f>
        <v>14420</v>
      </c>
      <c r="AG77" s="100">
        <f t="shared" ref="AG77:AG78" si="297">SUM(I77,K77,M77,O77,Q77,S77,U77,W77,Y77,AA77,AC77,AE77)</f>
        <v>9228.7999999999993</v>
      </c>
      <c r="AH77" s="96"/>
      <c r="AI77" s="97">
        <f t="shared" ref="AI77" si="298">AH77*$E77</f>
        <v>0</v>
      </c>
      <c r="AJ77" s="98">
        <v>1400</v>
      </c>
      <c r="AK77" s="97">
        <f t="shared" ref="AK77" si="299">AJ77*$E77</f>
        <v>896</v>
      </c>
      <c r="AL77" s="99">
        <v>2100</v>
      </c>
      <c r="AM77" s="100">
        <f t="shared" si="263"/>
        <v>1344</v>
      </c>
      <c r="AN77" s="99"/>
      <c r="AO77" s="100">
        <f t="shared" si="264"/>
        <v>0</v>
      </c>
      <c r="AP77" s="99"/>
      <c r="AQ77" s="100">
        <f t="shared" si="265"/>
        <v>0</v>
      </c>
      <c r="AR77" s="99">
        <v>1400</v>
      </c>
      <c r="AS77" s="100">
        <f t="shared" si="266"/>
        <v>896</v>
      </c>
      <c r="AT77" s="99">
        <v>1400</v>
      </c>
      <c r="AU77" s="100">
        <f t="shared" si="267"/>
        <v>896</v>
      </c>
      <c r="AV77" s="99">
        <v>2800</v>
      </c>
      <c r="AW77" s="100">
        <f t="shared" si="268"/>
        <v>1792</v>
      </c>
      <c r="AX77" s="99"/>
      <c r="AY77" s="100">
        <f t="shared" si="269"/>
        <v>0</v>
      </c>
      <c r="AZ77" s="99"/>
      <c r="BA77" s="100">
        <f t="shared" si="270"/>
        <v>0</v>
      </c>
      <c r="BB77" s="99"/>
      <c r="BC77" s="100">
        <f t="shared" si="271"/>
        <v>0</v>
      </c>
      <c r="BD77" s="99">
        <v>3500</v>
      </c>
      <c r="BE77" s="100">
        <f t="shared" si="272"/>
        <v>2240</v>
      </c>
      <c r="BF77" s="101">
        <f t="shared" si="98"/>
        <v>12600</v>
      </c>
      <c r="BG77" s="100">
        <f t="shared" si="98"/>
        <v>8064</v>
      </c>
      <c r="BH77" s="99"/>
      <c r="BI77" s="100">
        <f t="shared" ref="BI77:BI78" si="300">BH77*$E77</f>
        <v>0</v>
      </c>
      <c r="BJ77" s="99">
        <v>2114</v>
      </c>
      <c r="BK77" s="100">
        <f t="shared" ref="BK77:BK78" si="301">BJ77*$E77</f>
        <v>1352.96</v>
      </c>
      <c r="BL77" s="99"/>
      <c r="BM77" s="100">
        <f t="shared" ref="BM77:BM78" si="302">BL77*$E77</f>
        <v>0</v>
      </c>
      <c r="BN77" s="99"/>
      <c r="BO77" s="100">
        <f t="shared" ref="BO77:BO78" si="303">BN77*$E77</f>
        <v>0</v>
      </c>
      <c r="BP77" s="99"/>
      <c r="BQ77" s="100">
        <f t="shared" ref="BQ77:BQ78" si="304">BP77*$E77</f>
        <v>0</v>
      </c>
      <c r="BR77" s="99"/>
      <c r="BS77" s="100">
        <f t="shared" ref="BS77:BS78" si="305">BR77*$E77</f>
        <v>0</v>
      </c>
      <c r="BT77" s="99"/>
      <c r="BU77" s="100">
        <f t="shared" ref="BU77:BU78" si="306">BT77*$E77</f>
        <v>0</v>
      </c>
      <c r="BV77" s="99"/>
      <c r="BW77" s="100">
        <f t="shared" ref="BW77:BW78" si="307">BV77*$E77</f>
        <v>0</v>
      </c>
      <c r="BX77" s="99"/>
      <c r="BY77" s="100">
        <f t="shared" ref="BY77:BY78" si="308">BX77*$E77</f>
        <v>0</v>
      </c>
      <c r="BZ77" s="99"/>
      <c r="CA77" s="100">
        <f t="shared" ref="CA77:CA78" si="309">BZ77*$E77</f>
        <v>0</v>
      </c>
      <c r="CB77" s="99"/>
      <c r="CC77" s="100">
        <f t="shared" ref="CC77:CC78" si="310">CB77*$E77</f>
        <v>0</v>
      </c>
      <c r="CD77" s="99"/>
      <c r="CE77" s="100">
        <f t="shared" ref="CE77:CE78" si="311">CD77*$E77</f>
        <v>0</v>
      </c>
      <c r="CF77" s="101">
        <f t="shared" ref="CF77:CG78" si="312">SUM(BH77,BJ77,BL77,BN77,BP77,BR77,BT77,BV77,BX77,BZ77,CB77,CD77)</f>
        <v>2114</v>
      </c>
      <c r="CG77" s="100">
        <f t="shared" si="312"/>
        <v>1352.96</v>
      </c>
    </row>
    <row r="78" spans="1:85" s="102" customFormat="1" ht="19.899999999999999" customHeight="1" x14ac:dyDescent="0.5">
      <c r="A78" s="94">
        <v>63</v>
      </c>
      <c r="B78" s="95" t="s">
        <v>130</v>
      </c>
      <c r="C78" s="95" t="s">
        <v>74</v>
      </c>
      <c r="D78" s="94">
        <f>RANK(BF78,$BF$4:$BF$147)</f>
        <v>17</v>
      </c>
      <c r="E78" s="94">
        <v>0.64</v>
      </c>
      <c r="F78" s="94" t="s">
        <v>83</v>
      </c>
      <c r="G78" s="94">
        <v>1250</v>
      </c>
      <c r="H78" s="94"/>
      <c r="I78" s="100">
        <f t="shared" si="248"/>
        <v>0</v>
      </c>
      <c r="J78" s="94"/>
      <c r="K78" s="100">
        <f t="shared" si="249"/>
        <v>0</v>
      </c>
      <c r="L78" s="94"/>
      <c r="M78" s="100">
        <f t="shared" si="250"/>
        <v>0</v>
      </c>
      <c r="N78" s="94"/>
      <c r="O78" s="100">
        <f t="shared" si="251"/>
        <v>0</v>
      </c>
      <c r="P78" s="94"/>
      <c r="Q78" s="100">
        <f t="shared" si="252"/>
        <v>0</v>
      </c>
      <c r="R78" s="94"/>
      <c r="S78" s="100">
        <f t="shared" si="253"/>
        <v>0</v>
      </c>
      <c r="T78" s="94"/>
      <c r="U78" s="100">
        <f t="shared" si="254"/>
        <v>0</v>
      </c>
      <c r="V78" s="94"/>
      <c r="W78" s="100">
        <f t="shared" si="255"/>
        <v>0</v>
      </c>
      <c r="X78" s="145"/>
      <c r="Y78" s="100">
        <f t="shared" si="256"/>
        <v>0</v>
      </c>
      <c r="Z78" s="94"/>
      <c r="AA78" s="100">
        <f t="shared" si="257"/>
        <v>0</v>
      </c>
      <c r="AB78" s="94"/>
      <c r="AC78" s="100">
        <f t="shared" si="258"/>
        <v>0</v>
      </c>
      <c r="AD78" s="94"/>
      <c r="AE78" s="100">
        <f t="shared" si="259"/>
        <v>0</v>
      </c>
      <c r="AF78" s="101">
        <f t="shared" si="296"/>
        <v>0</v>
      </c>
      <c r="AG78" s="100">
        <f t="shared" si="297"/>
        <v>0</v>
      </c>
      <c r="AH78" s="99"/>
      <c r="AI78" s="100">
        <f t="shared" si="262"/>
        <v>0</v>
      </c>
      <c r="AJ78" s="99"/>
      <c r="AK78" s="100">
        <f t="shared" si="263"/>
        <v>0</v>
      </c>
      <c r="AL78" s="99"/>
      <c r="AM78" s="100">
        <f t="shared" si="263"/>
        <v>0</v>
      </c>
      <c r="AN78" s="99"/>
      <c r="AO78" s="100">
        <f t="shared" si="264"/>
        <v>0</v>
      </c>
      <c r="AP78" s="99"/>
      <c r="AQ78" s="100">
        <f t="shared" si="265"/>
        <v>0</v>
      </c>
      <c r="AR78" s="99"/>
      <c r="AS78" s="100">
        <f t="shared" si="266"/>
        <v>0</v>
      </c>
      <c r="AT78" s="99"/>
      <c r="AU78" s="100">
        <f t="shared" si="267"/>
        <v>0</v>
      </c>
      <c r="AV78" s="99"/>
      <c r="AW78" s="100">
        <f t="shared" si="268"/>
        <v>0</v>
      </c>
      <c r="AX78" s="99"/>
      <c r="AY78" s="100">
        <f t="shared" si="269"/>
        <v>0</v>
      </c>
      <c r="AZ78" s="99"/>
      <c r="BA78" s="100">
        <f t="shared" si="270"/>
        <v>0</v>
      </c>
      <c r="BB78" s="99"/>
      <c r="BC78" s="100">
        <f t="shared" si="271"/>
        <v>0</v>
      </c>
      <c r="BD78" s="99"/>
      <c r="BE78" s="100">
        <f t="shared" si="272"/>
        <v>0</v>
      </c>
      <c r="BF78" s="101">
        <f t="shared" si="98"/>
        <v>0</v>
      </c>
      <c r="BG78" s="100">
        <f t="shared" si="98"/>
        <v>0</v>
      </c>
      <c r="BH78" s="99"/>
      <c r="BI78" s="100">
        <f t="shared" si="300"/>
        <v>0</v>
      </c>
      <c r="BJ78" s="99"/>
      <c r="BK78" s="100">
        <f t="shared" si="301"/>
        <v>0</v>
      </c>
      <c r="BL78" s="99"/>
      <c r="BM78" s="100">
        <f t="shared" si="302"/>
        <v>0</v>
      </c>
      <c r="BN78" s="99"/>
      <c r="BO78" s="100">
        <f t="shared" si="303"/>
        <v>0</v>
      </c>
      <c r="BP78" s="99"/>
      <c r="BQ78" s="100">
        <f t="shared" si="304"/>
        <v>0</v>
      </c>
      <c r="BR78" s="99"/>
      <c r="BS78" s="100">
        <f t="shared" si="305"/>
        <v>0</v>
      </c>
      <c r="BT78" s="99"/>
      <c r="BU78" s="100">
        <f t="shared" si="306"/>
        <v>0</v>
      </c>
      <c r="BV78" s="99"/>
      <c r="BW78" s="100">
        <f t="shared" si="307"/>
        <v>0</v>
      </c>
      <c r="BX78" s="99"/>
      <c r="BY78" s="100">
        <f t="shared" si="308"/>
        <v>0</v>
      </c>
      <c r="BZ78" s="99"/>
      <c r="CA78" s="100">
        <f t="shared" si="309"/>
        <v>0</v>
      </c>
      <c r="CB78" s="99"/>
      <c r="CC78" s="100">
        <f t="shared" si="310"/>
        <v>0</v>
      </c>
      <c r="CD78" s="99"/>
      <c r="CE78" s="100">
        <f t="shared" si="311"/>
        <v>0</v>
      </c>
      <c r="CF78" s="101">
        <f t="shared" si="312"/>
        <v>0</v>
      </c>
      <c r="CG78" s="100">
        <f t="shared" si="312"/>
        <v>0</v>
      </c>
    </row>
    <row r="79" spans="1:85" s="102" customFormat="1" ht="19.899999999999999" customHeight="1" x14ac:dyDescent="0.5">
      <c r="A79" s="94"/>
      <c r="B79" s="95"/>
      <c r="C79" s="95"/>
      <c r="D79" s="94"/>
      <c r="E79" s="94"/>
      <c r="F79" s="94"/>
      <c r="G79" s="94"/>
      <c r="H79" s="94"/>
      <c r="I79" s="100"/>
      <c r="J79" s="94"/>
      <c r="K79" s="100"/>
      <c r="L79" s="94"/>
      <c r="M79" s="100"/>
      <c r="N79" s="94"/>
      <c r="O79" s="100"/>
      <c r="P79" s="94"/>
      <c r="Q79" s="100"/>
      <c r="R79" s="94"/>
      <c r="S79" s="100"/>
      <c r="T79" s="94"/>
      <c r="U79" s="100"/>
      <c r="V79" s="94"/>
      <c r="W79" s="100"/>
      <c r="X79" s="145"/>
      <c r="Y79" s="100"/>
      <c r="Z79" s="94"/>
      <c r="AA79" s="100"/>
      <c r="AB79" s="94"/>
      <c r="AC79" s="100"/>
      <c r="AD79" s="94"/>
      <c r="AE79" s="100"/>
      <c r="AF79" s="101"/>
      <c r="AG79" s="100"/>
      <c r="AH79" s="99"/>
      <c r="AI79" s="100"/>
      <c r="AJ79" s="99"/>
      <c r="AK79" s="100"/>
      <c r="AL79" s="99"/>
      <c r="AM79" s="100"/>
      <c r="AN79" s="99"/>
      <c r="AO79" s="100"/>
      <c r="AP79" s="99"/>
      <c r="AQ79" s="100"/>
      <c r="AR79" s="99"/>
      <c r="AS79" s="100"/>
      <c r="AT79" s="99"/>
      <c r="AU79" s="100"/>
      <c r="AV79" s="99"/>
      <c r="AW79" s="100"/>
      <c r="AX79" s="99"/>
      <c r="AY79" s="100"/>
      <c r="AZ79" s="99"/>
      <c r="BA79" s="100"/>
      <c r="BB79" s="99"/>
      <c r="BC79" s="100"/>
      <c r="BD79" s="99"/>
      <c r="BE79" s="100"/>
      <c r="BF79" s="101"/>
      <c r="BG79" s="100"/>
      <c r="BH79" s="99"/>
      <c r="BI79" s="100"/>
      <c r="BJ79" s="99"/>
      <c r="BK79" s="100"/>
      <c r="BL79" s="99"/>
      <c r="BM79" s="100"/>
      <c r="BN79" s="99"/>
      <c r="BO79" s="100"/>
      <c r="BP79" s="99"/>
      <c r="BQ79" s="100"/>
      <c r="BR79" s="99"/>
      <c r="BS79" s="100"/>
      <c r="BT79" s="99"/>
      <c r="BU79" s="100"/>
      <c r="BV79" s="99"/>
      <c r="BW79" s="100"/>
      <c r="BX79" s="99"/>
      <c r="BY79" s="100"/>
      <c r="BZ79" s="99"/>
      <c r="CA79" s="100"/>
      <c r="CB79" s="99"/>
      <c r="CC79" s="100"/>
      <c r="CD79" s="99"/>
      <c r="CE79" s="100"/>
      <c r="CF79" s="101"/>
      <c r="CG79" s="100"/>
    </row>
    <row r="80" spans="1:85" s="102" customFormat="1" ht="19.899999999999999" customHeight="1" x14ac:dyDescent="0.5">
      <c r="A80" s="94">
        <v>64</v>
      </c>
      <c r="B80" s="95" t="s">
        <v>131</v>
      </c>
      <c r="C80" s="95" t="s">
        <v>74</v>
      </c>
      <c r="D80" s="94">
        <f>RANK(BF80,$BF$4:$BF$147)</f>
        <v>17</v>
      </c>
      <c r="E80" s="94">
        <v>0.64</v>
      </c>
      <c r="F80" s="94" t="s">
        <v>83</v>
      </c>
      <c r="G80" s="94"/>
      <c r="H80" s="94"/>
      <c r="I80" s="100">
        <f t="shared" si="248"/>
        <v>0</v>
      </c>
      <c r="J80" s="94"/>
      <c r="K80" s="100">
        <f t="shared" si="249"/>
        <v>0</v>
      </c>
      <c r="L80" s="94"/>
      <c r="M80" s="100">
        <f t="shared" si="250"/>
        <v>0</v>
      </c>
      <c r="N80" s="94"/>
      <c r="O80" s="100">
        <f t="shared" si="251"/>
        <v>0</v>
      </c>
      <c r="P80" s="94"/>
      <c r="Q80" s="100">
        <f t="shared" si="252"/>
        <v>0</v>
      </c>
      <c r="R80" s="94"/>
      <c r="S80" s="100">
        <f t="shared" si="253"/>
        <v>0</v>
      </c>
      <c r="T80" s="94"/>
      <c r="U80" s="100">
        <f t="shared" si="254"/>
        <v>0</v>
      </c>
      <c r="V80" s="94"/>
      <c r="W80" s="100">
        <f t="shared" si="255"/>
        <v>0</v>
      </c>
      <c r="X80" s="145"/>
      <c r="Y80" s="100">
        <f t="shared" si="256"/>
        <v>0</v>
      </c>
      <c r="Z80" s="94"/>
      <c r="AA80" s="100">
        <f t="shared" si="257"/>
        <v>0</v>
      </c>
      <c r="AB80" s="94"/>
      <c r="AC80" s="100">
        <f t="shared" si="258"/>
        <v>0</v>
      </c>
      <c r="AD80" s="94"/>
      <c r="AE80" s="100">
        <f t="shared" si="259"/>
        <v>0</v>
      </c>
      <c r="AF80" s="101">
        <f t="shared" ref="AF80:AF81" si="313">SUM(H80,J80,L80,N80,P80,R80,T80,V80,X80,Z80,AB80,AD80)</f>
        <v>0</v>
      </c>
      <c r="AG80" s="100">
        <f t="shared" ref="AG80:AG81" si="314">SUM(I80,K80,M80,O80,Q80,S80,U80,W80,Y80,AA80,AC80,AE80)</f>
        <v>0</v>
      </c>
      <c r="AH80" s="99"/>
      <c r="AI80" s="100">
        <f t="shared" si="262"/>
        <v>0</v>
      </c>
      <c r="AJ80" s="99"/>
      <c r="AK80" s="100">
        <f t="shared" si="263"/>
        <v>0</v>
      </c>
      <c r="AL80" s="99"/>
      <c r="AM80" s="100">
        <f t="shared" si="263"/>
        <v>0</v>
      </c>
      <c r="AN80" s="99"/>
      <c r="AO80" s="100">
        <f t="shared" si="264"/>
        <v>0</v>
      </c>
      <c r="AP80" s="99"/>
      <c r="AQ80" s="100">
        <f t="shared" si="265"/>
        <v>0</v>
      </c>
      <c r="AR80" s="99"/>
      <c r="AS80" s="100">
        <f t="shared" si="266"/>
        <v>0</v>
      </c>
      <c r="AT80" s="99"/>
      <c r="AU80" s="100">
        <f t="shared" si="267"/>
        <v>0</v>
      </c>
      <c r="AV80" s="99"/>
      <c r="AW80" s="100">
        <f t="shared" si="268"/>
        <v>0</v>
      </c>
      <c r="AX80" s="99"/>
      <c r="AY80" s="100">
        <f t="shared" si="269"/>
        <v>0</v>
      </c>
      <c r="AZ80" s="99"/>
      <c r="BA80" s="100">
        <f t="shared" si="270"/>
        <v>0</v>
      </c>
      <c r="BB80" s="99"/>
      <c r="BC80" s="100">
        <f t="shared" si="271"/>
        <v>0</v>
      </c>
      <c r="BD80" s="99"/>
      <c r="BE80" s="100">
        <f t="shared" si="272"/>
        <v>0</v>
      </c>
      <c r="BF80" s="101">
        <f t="shared" si="98"/>
        <v>0</v>
      </c>
      <c r="BG80" s="100">
        <f t="shared" si="98"/>
        <v>0</v>
      </c>
      <c r="BH80" s="99"/>
      <c r="BI80" s="100">
        <f t="shared" ref="BI80:BI81" si="315">BH80*$E80</f>
        <v>0</v>
      </c>
      <c r="BJ80" s="99"/>
      <c r="BK80" s="100">
        <f t="shared" ref="BK80:BK81" si="316">BJ80*$E80</f>
        <v>0</v>
      </c>
      <c r="BL80" s="99"/>
      <c r="BM80" s="100">
        <f t="shared" ref="BM80:BM81" si="317">BL80*$E80</f>
        <v>0</v>
      </c>
      <c r="BN80" s="99"/>
      <c r="BO80" s="100">
        <f t="shared" ref="BO80:BO81" si="318">BN80*$E80</f>
        <v>0</v>
      </c>
      <c r="BP80" s="99"/>
      <c r="BQ80" s="100">
        <f t="shared" ref="BQ80:BQ81" si="319">BP80*$E80</f>
        <v>0</v>
      </c>
      <c r="BR80" s="99"/>
      <c r="BS80" s="100">
        <f t="shared" ref="BS80:BS81" si="320">BR80*$E80</f>
        <v>0</v>
      </c>
      <c r="BT80" s="99"/>
      <c r="BU80" s="100">
        <f t="shared" ref="BU80:BU81" si="321">BT80*$E80</f>
        <v>0</v>
      </c>
      <c r="BV80" s="99"/>
      <c r="BW80" s="100">
        <f t="shared" ref="BW80:BW81" si="322">BV80*$E80</f>
        <v>0</v>
      </c>
      <c r="BX80" s="99"/>
      <c r="BY80" s="100">
        <f t="shared" ref="BY80:BY81" si="323">BX80*$E80</f>
        <v>0</v>
      </c>
      <c r="BZ80" s="99"/>
      <c r="CA80" s="100">
        <f t="shared" ref="CA80:CA81" si="324">BZ80*$E80</f>
        <v>0</v>
      </c>
      <c r="CB80" s="99"/>
      <c r="CC80" s="100">
        <f t="shared" ref="CC80:CC81" si="325">CB80*$E80</f>
        <v>0</v>
      </c>
      <c r="CD80" s="99"/>
      <c r="CE80" s="100">
        <f t="shared" ref="CE80:CE81" si="326">CD80*$E80</f>
        <v>0</v>
      </c>
      <c r="CF80" s="101">
        <f t="shared" ref="CF80:CG81" si="327">SUM(BH80,BJ80,BL80,BN80,BP80,BR80,BT80,BV80,BX80,BZ80,CB80,CD80)</f>
        <v>0</v>
      </c>
      <c r="CG80" s="100">
        <f t="shared" si="327"/>
        <v>0</v>
      </c>
    </row>
    <row r="81" spans="1:85" s="102" customFormat="1" ht="19.899999999999999" customHeight="1" x14ac:dyDescent="0.5">
      <c r="A81" s="94">
        <v>65</v>
      </c>
      <c r="B81" s="95" t="s">
        <v>132</v>
      </c>
      <c r="C81" s="95" t="s">
        <v>74</v>
      </c>
      <c r="D81" s="94">
        <f>RANK(BF81,$BF$4:$BF$147)</f>
        <v>17</v>
      </c>
      <c r="E81" s="94">
        <v>0.64</v>
      </c>
      <c r="F81" s="94" t="s">
        <v>75</v>
      </c>
      <c r="G81" s="94"/>
      <c r="H81" s="94"/>
      <c r="I81" s="100">
        <f t="shared" si="248"/>
        <v>0</v>
      </c>
      <c r="J81" s="94"/>
      <c r="K81" s="100">
        <f t="shared" si="249"/>
        <v>0</v>
      </c>
      <c r="L81" s="94"/>
      <c r="M81" s="100">
        <f t="shared" si="250"/>
        <v>0</v>
      </c>
      <c r="N81" s="94"/>
      <c r="O81" s="100">
        <f t="shared" si="251"/>
        <v>0</v>
      </c>
      <c r="P81" s="94"/>
      <c r="Q81" s="100">
        <f t="shared" si="252"/>
        <v>0</v>
      </c>
      <c r="R81" s="94"/>
      <c r="S81" s="100">
        <f t="shared" si="253"/>
        <v>0</v>
      </c>
      <c r="T81" s="94"/>
      <c r="U81" s="100">
        <f t="shared" si="254"/>
        <v>0</v>
      </c>
      <c r="V81" s="94"/>
      <c r="W81" s="100">
        <f t="shared" si="255"/>
        <v>0</v>
      </c>
      <c r="X81" s="145"/>
      <c r="Y81" s="100">
        <f t="shared" si="256"/>
        <v>0</v>
      </c>
      <c r="Z81" s="94"/>
      <c r="AA81" s="100">
        <f t="shared" si="257"/>
        <v>0</v>
      </c>
      <c r="AB81" s="94"/>
      <c r="AC81" s="100">
        <f t="shared" si="258"/>
        <v>0</v>
      </c>
      <c r="AD81" s="94"/>
      <c r="AE81" s="100">
        <f t="shared" si="259"/>
        <v>0</v>
      </c>
      <c r="AF81" s="101">
        <f t="shared" si="313"/>
        <v>0</v>
      </c>
      <c r="AG81" s="100">
        <f t="shared" si="314"/>
        <v>0</v>
      </c>
      <c r="AH81" s="99"/>
      <c r="AI81" s="100">
        <f t="shared" si="262"/>
        <v>0</v>
      </c>
      <c r="AJ81" s="99"/>
      <c r="AK81" s="100">
        <f t="shared" si="263"/>
        <v>0</v>
      </c>
      <c r="AL81" s="99"/>
      <c r="AM81" s="100">
        <f t="shared" si="263"/>
        <v>0</v>
      </c>
      <c r="AN81" s="99"/>
      <c r="AO81" s="100">
        <f t="shared" si="264"/>
        <v>0</v>
      </c>
      <c r="AP81" s="99"/>
      <c r="AQ81" s="100">
        <f t="shared" si="265"/>
        <v>0</v>
      </c>
      <c r="AR81" s="99"/>
      <c r="AS81" s="100">
        <f t="shared" si="266"/>
        <v>0</v>
      </c>
      <c r="AT81" s="99"/>
      <c r="AU81" s="100">
        <f t="shared" si="267"/>
        <v>0</v>
      </c>
      <c r="AV81" s="99"/>
      <c r="AW81" s="100">
        <f t="shared" si="268"/>
        <v>0</v>
      </c>
      <c r="AX81" s="99"/>
      <c r="AY81" s="100">
        <f t="shared" si="269"/>
        <v>0</v>
      </c>
      <c r="AZ81" s="99"/>
      <c r="BA81" s="100">
        <f t="shared" si="270"/>
        <v>0</v>
      </c>
      <c r="BB81" s="99"/>
      <c r="BC81" s="100">
        <f t="shared" si="271"/>
        <v>0</v>
      </c>
      <c r="BD81" s="99"/>
      <c r="BE81" s="100">
        <f t="shared" si="272"/>
        <v>0</v>
      </c>
      <c r="BF81" s="101">
        <f t="shared" si="98"/>
        <v>0</v>
      </c>
      <c r="BG81" s="100">
        <f t="shared" si="98"/>
        <v>0</v>
      </c>
      <c r="BH81" s="99"/>
      <c r="BI81" s="100">
        <f t="shared" si="315"/>
        <v>0</v>
      </c>
      <c r="BJ81" s="99"/>
      <c r="BK81" s="100">
        <f t="shared" si="316"/>
        <v>0</v>
      </c>
      <c r="BL81" s="99"/>
      <c r="BM81" s="100">
        <f t="shared" si="317"/>
        <v>0</v>
      </c>
      <c r="BN81" s="99"/>
      <c r="BO81" s="100">
        <f t="shared" si="318"/>
        <v>0</v>
      </c>
      <c r="BP81" s="99"/>
      <c r="BQ81" s="100">
        <f t="shared" si="319"/>
        <v>0</v>
      </c>
      <c r="BR81" s="99"/>
      <c r="BS81" s="100">
        <f t="shared" si="320"/>
        <v>0</v>
      </c>
      <c r="BT81" s="99"/>
      <c r="BU81" s="100">
        <f t="shared" si="321"/>
        <v>0</v>
      </c>
      <c r="BV81" s="99"/>
      <c r="BW81" s="100">
        <f t="shared" si="322"/>
        <v>0</v>
      </c>
      <c r="BX81" s="99"/>
      <c r="BY81" s="100">
        <f t="shared" si="323"/>
        <v>0</v>
      </c>
      <c r="BZ81" s="99"/>
      <c r="CA81" s="100">
        <f t="shared" si="324"/>
        <v>0</v>
      </c>
      <c r="CB81" s="99"/>
      <c r="CC81" s="100">
        <f t="shared" si="325"/>
        <v>0</v>
      </c>
      <c r="CD81" s="99"/>
      <c r="CE81" s="100">
        <f t="shared" si="326"/>
        <v>0</v>
      </c>
      <c r="CF81" s="101">
        <f t="shared" si="327"/>
        <v>0</v>
      </c>
      <c r="CG81" s="100">
        <f t="shared" si="327"/>
        <v>0</v>
      </c>
    </row>
    <row r="82" spans="1:85" s="148" customFormat="1" ht="19.899999999999999" customHeight="1" x14ac:dyDescent="0.5">
      <c r="A82" s="94">
        <v>66</v>
      </c>
      <c r="B82" s="95" t="s">
        <v>133</v>
      </c>
      <c r="C82" s="95" t="s">
        <v>74</v>
      </c>
      <c r="D82" s="94">
        <v>18</v>
      </c>
      <c r="E82" s="94">
        <v>0.64</v>
      </c>
      <c r="F82" s="94" t="s">
        <v>85</v>
      </c>
      <c r="G82" s="94"/>
      <c r="H82" s="94"/>
      <c r="I82" s="146"/>
      <c r="J82" s="94"/>
      <c r="K82" s="146"/>
      <c r="L82" s="94"/>
      <c r="M82" s="146"/>
      <c r="N82" s="94"/>
      <c r="O82" s="146"/>
      <c r="P82" s="94"/>
      <c r="Q82" s="146"/>
      <c r="R82" s="94"/>
      <c r="S82" s="146"/>
      <c r="T82" s="94"/>
      <c r="U82" s="146"/>
      <c r="V82" s="94"/>
      <c r="W82" s="146"/>
      <c r="X82" s="145"/>
      <c r="Y82" s="146"/>
      <c r="Z82" s="94"/>
      <c r="AA82" s="146"/>
      <c r="AB82" s="94"/>
      <c r="AC82" s="146"/>
      <c r="AD82" s="94"/>
      <c r="AE82" s="146"/>
      <c r="AF82" s="147"/>
      <c r="AG82" s="146"/>
      <c r="AH82" s="145"/>
      <c r="AI82" s="146"/>
      <c r="AJ82" s="145"/>
      <c r="AK82" s="146"/>
      <c r="AL82" s="145"/>
      <c r="AM82" s="146"/>
      <c r="AN82" s="145"/>
      <c r="AO82" s="146"/>
      <c r="AP82" s="145"/>
      <c r="AQ82" s="146"/>
      <c r="AR82" s="145"/>
      <c r="AS82" s="146"/>
      <c r="AT82" s="145"/>
      <c r="AU82" s="146"/>
      <c r="AV82" s="145"/>
      <c r="AW82" s="146"/>
      <c r="AX82" s="145"/>
      <c r="AY82" s="146"/>
      <c r="AZ82" s="145"/>
      <c r="BA82" s="146"/>
      <c r="BB82" s="145"/>
      <c r="BC82" s="146"/>
      <c r="BD82" s="145"/>
      <c r="BE82" s="146"/>
      <c r="BF82" s="147"/>
      <c r="BG82" s="146"/>
      <c r="BH82" s="99"/>
      <c r="BI82" s="100"/>
      <c r="BJ82" s="99"/>
      <c r="BK82" s="100"/>
      <c r="BL82" s="99"/>
      <c r="BM82" s="100"/>
      <c r="BN82" s="99"/>
      <c r="BO82" s="100"/>
      <c r="BP82" s="99"/>
      <c r="BQ82" s="100"/>
      <c r="BR82" s="99"/>
      <c r="BS82" s="100"/>
      <c r="BT82" s="99"/>
      <c r="BU82" s="100"/>
      <c r="BV82" s="99"/>
      <c r="BW82" s="100"/>
      <c r="BX82" s="99"/>
      <c r="BY82" s="100"/>
      <c r="BZ82" s="99"/>
      <c r="CA82" s="100"/>
      <c r="CB82" s="99"/>
      <c r="CC82" s="100"/>
      <c r="CD82" s="99"/>
      <c r="CE82" s="100"/>
      <c r="CF82" s="101"/>
      <c r="CG82" s="100"/>
    </row>
    <row r="83" spans="1:85" s="148" customFormat="1" ht="19.899999999999999" customHeight="1" x14ac:dyDescent="0.5">
      <c r="A83" s="94">
        <v>67</v>
      </c>
      <c r="B83" s="95" t="s">
        <v>133</v>
      </c>
      <c r="C83" s="95" t="s">
        <v>77</v>
      </c>
      <c r="D83" s="94">
        <v>18</v>
      </c>
      <c r="E83" s="94">
        <v>1</v>
      </c>
      <c r="F83" s="94" t="s">
        <v>75</v>
      </c>
      <c r="G83" s="94"/>
      <c r="H83" s="94"/>
      <c r="I83" s="146"/>
      <c r="J83" s="94"/>
      <c r="K83" s="146"/>
      <c r="L83" s="94"/>
      <c r="M83" s="146"/>
      <c r="N83" s="94"/>
      <c r="O83" s="146"/>
      <c r="P83" s="94"/>
      <c r="Q83" s="146"/>
      <c r="R83" s="94"/>
      <c r="S83" s="146"/>
      <c r="T83" s="94"/>
      <c r="U83" s="146"/>
      <c r="V83" s="94"/>
      <c r="W83" s="146"/>
      <c r="X83" s="145"/>
      <c r="Y83" s="146"/>
      <c r="Z83" s="94"/>
      <c r="AA83" s="146"/>
      <c r="AB83" s="94"/>
      <c r="AC83" s="146"/>
      <c r="AD83" s="94"/>
      <c r="AE83" s="146"/>
      <c r="AF83" s="147"/>
      <c r="AG83" s="146"/>
      <c r="AH83" s="145"/>
      <c r="AI83" s="146"/>
      <c r="AJ83" s="145"/>
      <c r="AK83" s="146"/>
      <c r="AL83" s="145"/>
      <c r="AM83" s="146"/>
      <c r="AN83" s="145"/>
      <c r="AO83" s="146"/>
      <c r="AP83" s="145"/>
      <c r="AQ83" s="146"/>
      <c r="AR83" s="145"/>
      <c r="AS83" s="146"/>
      <c r="AT83" s="145"/>
      <c r="AU83" s="146"/>
      <c r="AV83" s="145"/>
      <c r="AW83" s="146"/>
      <c r="AX83" s="145"/>
      <c r="AY83" s="146"/>
      <c r="AZ83" s="145"/>
      <c r="BA83" s="146"/>
      <c r="BB83" s="145"/>
      <c r="BC83" s="146"/>
      <c r="BD83" s="145"/>
      <c r="BE83" s="146"/>
      <c r="BF83" s="147"/>
      <c r="BG83" s="146"/>
      <c r="BH83" s="99"/>
      <c r="BI83" s="100"/>
      <c r="BJ83" s="99"/>
      <c r="BK83" s="100"/>
      <c r="BL83" s="99"/>
      <c r="BM83" s="100"/>
      <c r="BN83" s="99"/>
      <c r="BO83" s="100"/>
      <c r="BP83" s="99"/>
      <c r="BQ83" s="100"/>
      <c r="BR83" s="99"/>
      <c r="BS83" s="100"/>
      <c r="BT83" s="99"/>
      <c r="BU83" s="100"/>
      <c r="BV83" s="99"/>
      <c r="BW83" s="100"/>
      <c r="BX83" s="99"/>
      <c r="BY83" s="100"/>
      <c r="BZ83" s="99"/>
      <c r="CA83" s="100"/>
      <c r="CB83" s="99"/>
      <c r="CC83" s="100"/>
      <c r="CD83" s="99"/>
      <c r="CE83" s="100"/>
      <c r="CF83" s="101"/>
      <c r="CG83" s="100"/>
    </row>
    <row r="84" spans="1:85" s="102" customFormat="1" ht="19.899999999999999" customHeight="1" x14ac:dyDescent="0.25">
      <c r="A84" s="94">
        <v>68</v>
      </c>
      <c r="B84" s="95" t="s">
        <v>134</v>
      </c>
      <c r="C84" s="95" t="s">
        <v>77</v>
      </c>
      <c r="D84" s="94">
        <f>RANK(BF84,$BF$4:$BF$147)</f>
        <v>11</v>
      </c>
      <c r="E84" s="94">
        <v>1</v>
      </c>
      <c r="F84" s="94" t="s">
        <v>75</v>
      </c>
      <c r="G84" s="94">
        <v>2200</v>
      </c>
      <c r="H84" s="94"/>
      <c r="I84" s="97">
        <f t="shared" ref="I84" si="328">H84*$E84</f>
        <v>0</v>
      </c>
      <c r="J84" s="94"/>
      <c r="K84" s="97">
        <f t="shared" ref="K84" si="329">J84*$E84</f>
        <v>0</v>
      </c>
      <c r="L84" s="94"/>
      <c r="M84" s="97">
        <f t="shared" ref="M84" si="330">L84*$E84</f>
        <v>0</v>
      </c>
      <c r="N84" s="94"/>
      <c r="O84" s="97">
        <f t="shared" ref="O84" si="331">N84*$E84</f>
        <v>0</v>
      </c>
      <c r="P84" s="94"/>
      <c r="Q84" s="97">
        <f t="shared" ref="Q84" si="332">P84*$E84</f>
        <v>0</v>
      </c>
      <c r="R84" s="94">
        <v>456</v>
      </c>
      <c r="S84" s="97">
        <f t="shared" ref="S84" si="333">R84*$E84</f>
        <v>456</v>
      </c>
      <c r="T84" s="94">
        <v>420</v>
      </c>
      <c r="U84" s="97">
        <f t="shared" ref="U84" si="334">T84*$E84</f>
        <v>420</v>
      </c>
      <c r="V84" s="94">
        <v>534</v>
      </c>
      <c r="W84" s="97">
        <f t="shared" ref="W84" si="335">V84*$E84</f>
        <v>534</v>
      </c>
      <c r="X84" s="171">
        <v>912</v>
      </c>
      <c r="Y84" s="97">
        <f t="shared" ref="Y84" si="336">X84*$E84</f>
        <v>912</v>
      </c>
      <c r="Z84" s="94">
        <v>912</v>
      </c>
      <c r="AA84" s="97">
        <f t="shared" ref="AA84" si="337">Z84*$E84</f>
        <v>912</v>
      </c>
      <c r="AB84" s="94">
        <v>228</v>
      </c>
      <c r="AC84" s="97">
        <f t="shared" ref="AC84" si="338">AB84*$E84</f>
        <v>228</v>
      </c>
      <c r="AD84" s="94">
        <v>756</v>
      </c>
      <c r="AE84" s="97">
        <f t="shared" ref="AE84" si="339">AD84*$E84</f>
        <v>756</v>
      </c>
      <c r="AF84" s="101">
        <f t="shared" ref="AF84" si="340">SUM(H84,J84,L84,N84,P84,R84,T84,V84,X84,Z84,AB84,AD84)</f>
        <v>4218</v>
      </c>
      <c r="AG84" s="100">
        <f t="shared" ref="AG84" si="341">SUM(I84,K84,M84,O84,Q84,S84,U84,W84,Y84,AA84,AC84,AE84)</f>
        <v>4218</v>
      </c>
      <c r="AH84" s="96">
        <v>984</v>
      </c>
      <c r="AI84" s="97">
        <f t="shared" ref="AI84" si="342">AH84*$E84</f>
        <v>984</v>
      </c>
      <c r="AJ84" s="98">
        <v>780</v>
      </c>
      <c r="AK84" s="97">
        <f t="shared" ref="AK84" si="343">AJ84*$E84</f>
        <v>780</v>
      </c>
      <c r="AL84" s="99">
        <v>612</v>
      </c>
      <c r="AM84" s="100">
        <f t="shared" ref="AM84" si="344">AL84*$E84</f>
        <v>612</v>
      </c>
      <c r="AN84" s="99">
        <v>516</v>
      </c>
      <c r="AO84" s="100">
        <f t="shared" ref="AO84" si="345">AN84*$E84</f>
        <v>516</v>
      </c>
      <c r="AP84" s="99">
        <v>444</v>
      </c>
      <c r="AQ84" s="100">
        <f t="shared" ref="AQ84" si="346">AP84*$E84</f>
        <v>444</v>
      </c>
      <c r="AR84" s="99">
        <v>900</v>
      </c>
      <c r="AS84" s="100">
        <f t="shared" ref="AS84" si="347">AR84*$E84</f>
        <v>900</v>
      </c>
      <c r="AT84" s="99">
        <v>624</v>
      </c>
      <c r="AU84" s="100">
        <f t="shared" ref="AU84" si="348">AT84*$E84</f>
        <v>624</v>
      </c>
      <c r="AV84" s="99">
        <v>576</v>
      </c>
      <c r="AW84" s="100">
        <f t="shared" ref="AW84" si="349">AV84*$E84</f>
        <v>576</v>
      </c>
      <c r="AX84" s="99">
        <v>540</v>
      </c>
      <c r="AY84" s="100">
        <f t="shared" ref="AY84" si="350">AX84*$E84</f>
        <v>540</v>
      </c>
      <c r="AZ84" s="99">
        <v>816</v>
      </c>
      <c r="BA84" s="100">
        <f t="shared" ref="BA84" si="351">AZ84*$E84</f>
        <v>816</v>
      </c>
      <c r="BB84" s="99">
        <v>539</v>
      </c>
      <c r="BC84" s="100">
        <f t="shared" ref="BC84" si="352">BB84*$E84</f>
        <v>539</v>
      </c>
      <c r="BD84" s="99">
        <v>708</v>
      </c>
      <c r="BE84" s="100">
        <f t="shared" ref="BE84" si="353">BD84*$E84</f>
        <v>708</v>
      </c>
      <c r="BF84" s="101">
        <f t="shared" ref="BF84:BG84" si="354">SUM(AH84,AJ84,AL84,AN84,AP84,AR84,AT84,AV84,AX84,AZ84,BB84,BD84)</f>
        <v>8039</v>
      </c>
      <c r="BG84" s="100">
        <f t="shared" si="354"/>
        <v>8039</v>
      </c>
      <c r="BH84" s="99">
        <v>624</v>
      </c>
      <c r="BI84" s="100">
        <f t="shared" ref="BI84" si="355">BH84*$E84</f>
        <v>624</v>
      </c>
      <c r="BJ84" s="99">
        <v>780</v>
      </c>
      <c r="BK84" s="100">
        <f t="shared" ref="BK84" si="356">BJ84*$E84</f>
        <v>780</v>
      </c>
      <c r="BL84" s="99"/>
      <c r="BM84" s="100">
        <f t="shared" ref="BM84" si="357">BL84*$E84</f>
        <v>0</v>
      </c>
      <c r="BN84" s="99"/>
      <c r="BO84" s="100">
        <f t="shared" ref="BO84" si="358">BN84*$E84</f>
        <v>0</v>
      </c>
      <c r="BP84" s="99"/>
      <c r="BQ84" s="100">
        <f t="shared" ref="BQ84" si="359">BP84*$E84</f>
        <v>0</v>
      </c>
      <c r="BR84" s="99"/>
      <c r="BS84" s="100">
        <f t="shared" ref="BS84" si="360">BR84*$E84</f>
        <v>0</v>
      </c>
      <c r="BT84" s="99"/>
      <c r="BU84" s="100">
        <f t="shared" ref="BU84" si="361">BT84*$E84</f>
        <v>0</v>
      </c>
      <c r="BV84" s="99"/>
      <c r="BW84" s="100">
        <f t="shared" ref="BW84" si="362">BV84*$E84</f>
        <v>0</v>
      </c>
      <c r="BX84" s="99"/>
      <c r="BY84" s="100">
        <f t="shared" ref="BY84" si="363">BX84*$E84</f>
        <v>0</v>
      </c>
      <c r="BZ84" s="99"/>
      <c r="CA84" s="100">
        <f t="shared" ref="CA84" si="364">BZ84*$E84</f>
        <v>0</v>
      </c>
      <c r="CB84" s="99"/>
      <c r="CC84" s="100">
        <f t="shared" ref="CC84" si="365">CB84*$E84</f>
        <v>0</v>
      </c>
      <c r="CD84" s="99"/>
      <c r="CE84" s="100">
        <f t="shared" ref="CE84" si="366">CD84*$E84</f>
        <v>0</v>
      </c>
      <c r="CF84" s="101">
        <f t="shared" ref="CF84:CG84" si="367">SUM(BH84,BJ84,BL84,BN84,BP84,BR84,BT84,BV84,BX84,BZ84,CB84,CD84)</f>
        <v>1404</v>
      </c>
      <c r="CG84" s="100">
        <f t="shared" si="367"/>
        <v>1404</v>
      </c>
    </row>
    <row r="85" spans="1:85" s="102" customFormat="1" ht="19.899999999999999" customHeight="1" x14ac:dyDescent="0.5">
      <c r="A85" s="94"/>
      <c r="B85" s="95"/>
      <c r="C85" s="95"/>
      <c r="D85" s="94"/>
      <c r="E85" s="94"/>
      <c r="F85" s="94"/>
      <c r="G85" s="94"/>
      <c r="H85" s="94"/>
      <c r="I85" s="100"/>
      <c r="J85" s="94"/>
      <c r="K85" s="100"/>
      <c r="L85" s="94"/>
      <c r="M85" s="100"/>
      <c r="N85" s="94"/>
      <c r="O85" s="100"/>
      <c r="P85" s="94"/>
      <c r="Q85" s="100"/>
      <c r="R85" s="94"/>
      <c r="S85" s="100"/>
      <c r="T85" s="94"/>
      <c r="U85" s="100"/>
      <c r="V85" s="94"/>
      <c r="W85" s="100"/>
      <c r="X85" s="145"/>
      <c r="Y85" s="100"/>
      <c r="Z85" s="94"/>
      <c r="AA85" s="100"/>
      <c r="AB85" s="94"/>
      <c r="AC85" s="100"/>
      <c r="AD85" s="94"/>
      <c r="AE85" s="100"/>
      <c r="AF85" s="101"/>
      <c r="AG85" s="100"/>
      <c r="AH85" s="99"/>
      <c r="AI85" s="100"/>
      <c r="AJ85" s="99"/>
      <c r="AK85" s="100"/>
      <c r="AL85" s="99"/>
      <c r="AM85" s="100"/>
      <c r="AN85" s="99"/>
      <c r="AO85" s="100"/>
      <c r="AP85" s="99"/>
      <c r="AQ85" s="100"/>
      <c r="AR85" s="99"/>
      <c r="AS85" s="100"/>
      <c r="AT85" s="99"/>
      <c r="AU85" s="100"/>
      <c r="AV85" s="99"/>
      <c r="AW85" s="100"/>
      <c r="AX85" s="99"/>
      <c r="AY85" s="100"/>
      <c r="AZ85" s="99"/>
      <c r="BA85" s="100"/>
      <c r="BB85" s="99"/>
      <c r="BC85" s="100"/>
      <c r="BD85" s="99"/>
      <c r="BE85" s="100"/>
      <c r="BF85" s="101"/>
      <c r="BG85" s="100"/>
      <c r="BH85" s="99"/>
      <c r="BI85" s="100"/>
      <c r="BJ85" s="99"/>
      <c r="BK85" s="100"/>
      <c r="BL85" s="99"/>
      <c r="BM85" s="100"/>
      <c r="BN85" s="99"/>
      <c r="BO85" s="100"/>
      <c r="BP85" s="99"/>
      <c r="BQ85" s="100"/>
      <c r="BR85" s="99"/>
      <c r="BS85" s="100"/>
      <c r="BT85" s="99"/>
      <c r="BU85" s="100"/>
      <c r="BV85" s="99"/>
      <c r="BW85" s="100"/>
      <c r="BX85" s="99"/>
      <c r="BY85" s="100"/>
      <c r="BZ85" s="99"/>
      <c r="CA85" s="100"/>
      <c r="CB85" s="99"/>
      <c r="CC85" s="100"/>
      <c r="CD85" s="99"/>
      <c r="CE85" s="100"/>
      <c r="CF85" s="101"/>
      <c r="CG85" s="100"/>
    </row>
    <row r="86" spans="1:85" s="102" customFormat="1" ht="19.899999999999999" customHeight="1" x14ac:dyDescent="0.5">
      <c r="A86" s="94">
        <v>69</v>
      </c>
      <c r="B86" s="95" t="s">
        <v>135</v>
      </c>
      <c r="C86" s="95" t="s">
        <v>77</v>
      </c>
      <c r="D86" s="94">
        <f>RANK(BF86,$BF$4:$BF$147)</f>
        <v>17</v>
      </c>
      <c r="E86" s="94">
        <v>1</v>
      </c>
      <c r="F86" s="94" t="s">
        <v>83</v>
      </c>
      <c r="G86" s="94"/>
      <c r="H86" s="94"/>
      <c r="I86" s="100">
        <f t="shared" si="248"/>
        <v>0</v>
      </c>
      <c r="J86" s="94"/>
      <c r="K86" s="100">
        <f t="shared" si="249"/>
        <v>0</v>
      </c>
      <c r="L86" s="94"/>
      <c r="M86" s="100">
        <f t="shared" si="250"/>
        <v>0</v>
      </c>
      <c r="N86" s="94"/>
      <c r="O86" s="100">
        <f t="shared" si="251"/>
        <v>0</v>
      </c>
      <c r="P86" s="94"/>
      <c r="Q86" s="100">
        <f t="shared" si="252"/>
        <v>0</v>
      </c>
      <c r="R86" s="94"/>
      <c r="S86" s="100">
        <f t="shared" si="253"/>
        <v>0</v>
      </c>
      <c r="T86" s="94"/>
      <c r="U86" s="100">
        <f t="shared" si="254"/>
        <v>0</v>
      </c>
      <c r="V86" s="94"/>
      <c r="W86" s="100">
        <f t="shared" si="255"/>
        <v>0</v>
      </c>
      <c r="X86" s="145"/>
      <c r="Y86" s="100">
        <f t="shared" si="256"/>
        <v>0</v>
      </c>
      <c r="Z86" s="94"/>
      <c r="AA86" s="100">
        <f t="shared" si="257"/>
        <v>0</v>
      </c>
      <c r="AB86" s="94"/>
      <c r="AC86" s="100">
        <f t="shared" si="258"/>
        <v>0</v>
      </c>
      <c r="AD86" s="94"/>
      <c r="AE86" s="100">
        <f t="shared" si="259"/>
        <v>0</v>
      </c>
      <c r="AF86" s="101">
        <f t="shared" ref="AF86:AF90" si="368">SUM(H86,J86,L86,N86,P86,R86,T86,V86,X86,Z86,AB86,AD86)</f>
        <v>0</v>
      </c>
      <c r="AG86" s="100">
        <f t="shared" ref="AG86:AG90" si="369">SUM(I86,K86,M86,O86,Q86,S86,U86,W86,Y86,AA86,AC86,AE86)</f>
        <v>0</v>
      </c>
      <c r="AH86" s="99"/>
      <c r="AI86" s="100">
        <f t="shared" si="262"/>
        <v>0</v>
      </c>
      <c r="AJ86" s="99"/>
      <c r="AK86" s="100">
        <f t="shared" si="263"/>
        <v>0</v>
      </c>
      <c r="AL86" s="99"/>
      <c r="AM86" s="100">
        <f t="shared" si="263"/>
        <v>0</v>
      </c>
      <c r="AN86" s="99"/>
      <c r="AO86" s="100">
        <f t="shared" si="264"/>
        <v>0</v>
      </c>
      <c r="AP86" s="99"/>
      <c r="AQ86" s="100">
        <f t="shared" si="265"/>
        <v>0</v>
      </c>
      <c r="AR86" s="99"/>
      <c r="AS86" s="100">
        <f t="shared" si="266"/>
        <v>0</v>
      </c>
      <c r="AT86" s="99"/>
      <c r="AU86" s="100">
        <f t="shared" si="267"/>
        <v>0</v>
      </c>
      <c r="AV86" s="99"/>
      <c r="AW86" s="100">
        <f t="shared" si="268"/>
        <v>0</v>
      </c>
      <c r="AX86" s="99"/>
      <c r="AY86" s="100">
        <f t="shared" si="269"/>
        <v>0</v>
      </c>
      <c r="AZ86" s="99"/>
      <c r="BA86" s="100">
        <f t="shared" si="270"/>
        <v>0</v>
      </c>
      <c r="BB86" s="99"/>
      <c r="BC86" s="100">
        <f t="shared" si="271"/>
        <v>0</v>
      </c>
      <c r="BD86" s="99"/>
      <c r="BE86" s="100">
        <f t="shared" si="272"/>
        <v>0</v>
      </c>
      <c r="BF86" s="101">
        <f t="shared" si="98"/>
        <v>0</v>
      </c>
      <c r="BG86" s="100">
        <f t="shared" si="98"/>
        <v>0</v>
      </c>
      <c r="BH86" s="99"/>
      <c r="BI86" s="100">
        <f t="shared" ref="BI86:BI90" si="370">BH86*$E86</f>
        <v>0</v>
      </c>
      <c r="BJ86" s="99"/>
      <c r="BK86" s="100">
        <f t="shared" ref="BK86:BK90" si="371">BJ86*$E86</f>
        <v>0</v>
      </c>
      <c r="BL86" s="99"/>
      <c r="BM86" s="100">
        <f t="shared" ref="BM86:BM90" si="372">BL86*$E86</f>
        <v>0</v>
      </c>
      <c r="BN86" s="99"/>
      <c r="BO86" s="100">
        <f t="shared" ref="BO86:BO90" si="373">BN86*$E86</f>
        <v>0</v>
      </c>
      <c r="BP86" s="99"/>
      <c r="BQ86" s="100">
        <f t="shared" ref="BQ86:BQ90" si="374">BP86*$E86</f>
        <v>0</v>
      </c>
      <c r="BR86" s="99"/>
      <c r="BS86" s="100">
        <f t="shared" ref="BS86:BS90" si="375">BR86*$E86</f>
        <v>0</v>
      </c>
      <c r="BT86" s="99"/>
      <c r="BU86" s="100">
        <f t="shared" ref="BU86:BU90" si="376">BT86*$E86</f>
        <v>0</v>
      </c>
      <c r="BV86" s="99"/>
      <c r="BW86" s="100">
        <f t="shared" ref="BW86:BW90" si="377">BV86*$E86</f>
        <v>0</v>
      </c>
      <c r="BX86" s="99"/>
      <c r="BY86" s="100">
        <f t="shared" ref="BY86:BY90" si="378">BX86*$E86</f>
        <v>0</v>
      </c>
      <c r="BZ86" s="99"/>
      <c r="CA86" s="100">
        <f t="shared" ref="CA86:CA90" si="379">BZ86*$E86</f>
        <v>0</v>
      </c>
      <c r="CB86" s="99"/>
      <c r="CC86" s="100">
        <f t="shared" ref="CC86:CC90" si="380">CB86*$E86</f>
        <v>0</v>
      </c>
      <c r="CD86" s="99"/>
      <c r="CE86" s="100">
        <f t="shared" ref="CE86:CE90" si="381">CD86*$E86</f>
        <v>0</v>
      </c>
      <c r="CF86" s="101">
        <f t="shared" ref="CF86:CG90" si="382">SUM(BH86,BJ86,BL86,BN86,BP86,BR86,BT86,BV86,BX86,BZ86,CB86,CD86)</f>
        <v>0</v>
      </c>
      <c r="CG86" s="100">
        <f t="shared" si="382"/>
        <v>0</v>
      </c>
    </row>
    <row r="87" spans="1:85" s="102" customFormat="1" ht="19.899999999999999" customHeight="1" x14ac:dyDescent="0.5">
      <c r="A87" s="94">
        <v>70</v>
      </c>
      <c r="B87" s="95" t="s">
        <v>136</v>
      </c>
      <c r="C87" s="95" t="s">
        <v>77</v>
      </c>
      <c r="D87" s="94">
        <f>RANK(BF87,$BF$4:$BF$147)</f>
        <v>17</v>
      </c>
      <c r="E87" s="94">
        <v>1</v>
      </c>
      <c r="F87" s="94" t="s">
        <v>83</v>
      </c>
      <c r="G87" s="94"/>
      <c r="H87" s="94"/>
      <c r="I87" s="100">
        <f t="shared" si="248"/>
        <v>0</v>
      </c>
      <c r="J87" s="94"/>
      <c r="K87" s="100">
        <f t="shared" si="249"/>
        <v>0</v>
      </c>
      <c r="L87" s="94"/>
      <c r="M87" s="100">
        <f t="shared" si="250"/>
        <v>0</v>
      </c>
      <c r="N87" s="94"/>
      <c r="O87" s="100">
        <f t="shared" si="251"/>
        <v>0</v>
      </c>
      <c r="P87" s="94"/>
      <c r="Q87" s="100">
        <f t="shared" si="252"/>
        <v>0</v>
      </c>
      <c r="R87" s="94"/>
      <c r="S87" s="100">
        <f t="shared" si="253"/>
        <v>0</v>
      </c>
      <c r="T87" s="94"/>
      <c r="U87" s="100">
        <f t="shared" si="254"/>
        <v>0</v>
      </c>
      <c r="V87" s="94"/>
      <c r="W87" s="100">
        <f t="shared" si="255"/>
        <v>0</v>
      </c>
      <c r="X87" s="145"/>
      <c r="Y87" s="100">
        <f t="shared" si="256"/>
        <v>0</v>
      </c>
      <c r="Z87" s="94"/>
      <c r="AA87" s="100">
        <f t="shared" si="257"/>
        <v>0</v>
      </c>
      <c r="AB87" s="94"/>
      <c r="AC87" s="100">
        <f t="shared" si="258"/>
        <v>0</v>
      </c>
      <c r="AD87" s="94"/>
      <c r="AE87" s="100">
        <f t="shared" si="259"/>
        <v>0</v>
      </c>
      <c r="AF87" s="101">
        <f t="shared" si="368"/>
        <v>0</v>
      </c>
      <c r="AG87" s="100">
        <f t="shared" si="369"/>
        <v>0</v>
      </c>
      <c r="AH87" s="99"/>
      <c r="AI87" s="100">
        <f t="shared" si="262"/>
        <v>0</v>
      </c>
      <c r="AJ87" s="99"/>
      <c r="AK87" s="100">
        <f t="shared" si="263"/>
        <v>0</v>
      </c>
      <c r="AL87" s="99"/>
      <c r="AM87" s="100">
        <f t="shared" si="263"/>
        <v>0</v>
      </c>
      <c r="AN87" s="99"/>
      <c r="AO87" s="100">
        <f t="shared" si="264"/>
        <v>0</v>
      </c>
      <c r="AP87" s="99"/>
      <c r="AQ87" s="100">
        <f t="shared" si="265"/>
        <v>0</v>
      </c>
      <c r="AR87" s="99"/>
      <c r="AS87" s="100">
        <f t="shared" si="266"/>
        <v>0</v>
      </c>
      <c r="AT87" s="99"/>
      <c r="AU87" s="100">
        <f t="shared" si="267"/>
        <v>0</v>
      </c>
      <c r="AV87" s="99"/>
      <c r="AW87" s="100">
        <f t="shared" si="268"/>
        <v>0</v>
      </c>
      <c r="AX87" s="99"/>
      <c r="AY87" s="100">
        <f t="shared" si="269"/>
        <v>0</v>
      </c>
      <c r="AZ87" s="99"/>
      <c r="BA87" s="100">
        <f t="shared" si="270"/>
        <v>0</v>
      </c>
      <c r="BB87" s="99"/>
      <c r="BC87" s="100">
        <f t="shared" si="271"/>
        <v>0</v>
      </c>
      <c r="BD87" s="99"/>
      <c r="BE87" s="100">
        <f t="shared" si="272"/>
        <v>0</v>
      </c>
      <c r="BF87" s="101">
        <f t="shared" si="98"/>
        <v>0</v>
      </c>
      <c r="BG87" s="100">
        <f t="shared" si="98"/>
        <v>0</v>
      </c>
      <c r="BH87" s="99"/>
      <c r="BI87" s="100">
        <f t="shared" si="370"/>
        <v>0</v>
      </c>
      <c r="BJ87" s="99"/>
      <c r="BK87" s="100">
        <f t="shared" si="371"/>
        <v>0</v>
      </c>
      <c r="BL87" s="99"/>
      <c r="BM87" s="100">
        <f t="shared" si="372"/>
        <v>0</v>
      </c>
      <c r="BN87" s="99"/>
      <c r="BO87" s="100">
        <f t="shared" si="373"/>
        <v>0</v>
      </c>
      <c r="BP87" s="99"/>
      <c r="BQ87" s="100">
        <f t="shared" si="374"/>
        <v>0</v>
      </c>
      <c r="BR87" s="99"/>
      <c r="BS87" s="100">
        <f t="shared" si="375"/>
        <v>0</v>
      </c>
      <c r="BT87" s="99"/>
      <c r="BU87" s="100">
        <f t="shared" si="376"/>
        <v>0</v>
      </c>
      <c r="BV87" s="99"/>
      <c r="BW87" s="100">
        <f t="shared" si="377"/>
        <v>0</v>
      </c>
      <c r="BX87" s="99"/>
      <c r="BY87" s="100">
        <f t="shared" si="378"/>
        <v>0</v>
      </c>
      <c r="BZ87" s="99"/>
      <c r="CA87" s="100">
        <f t="shared" si="379"/>
        <v>0</v>
      </c>
      <c r="CB87" s="99"/>
      <c r="CC87" s="100">
        <f t="shared" si="380"/>
        <v>0</v>
      </c>
      <c r="CD87" s="99"/>
      <c r="CE87" s="100">
        <f t="shared" si="381"/>
        <v>0</v>
      </c>
      <c r="CF87" s="101">
        <f t="shared" si="382"/>
        <v>0</v>
      </c>
      <c r="CG87" s="100">
        <f t="shared" si="382"/>
        <v>0</v>
      </c>
    </row>
    <row r="88" spans="1:85" s="102" customFormat="1" ht="19.899999999999999" customHeight="1" x14ac:dyDescent="0.5">
      <c r="A88" s="94">
        <v>71</v>
      </c>
      <c r="B88" s="95" t="s">
        <v>137</v>
      </c>
      <c r="C88" s="95" t="s">
        <v>77</v>
      </c>
      <c r="D88" s="94">
        <f>RANK(BF88,$BF$4:$BF$147)</f>
        <v>17</v>
      </c>
      <c r="E88" s="94">
        <v>1</v>
      </c>
      <c r="F88" s="94" t="s">
        <v>75</v>
      </c>
      <c r="G88" s="94"/>
      <c r="H88" s="94"/>
      <c r="I88" s="100">
        <f t="shared" si="248"/>
        <v>0</v>
      </c>
      <c r="J88" s="94"/>
      <c r="K88" s="100">
        <f t="shared" si="249"/>
        <v>0</v>
      </c>
      <c r="L88" s="94"/>
      <c r="M88" s="100">
        <f t="shared" si="250"/>
        <v>0</v>
      </c>
      <c r="N88" s="94"/>
      <c r="O88" s="100">
        <f t="shared" si="251"/>
        <v>0</v>
      </c>
      <c r="P88" s="94"/>
      <c r="Q88" s="100">
        <f t="shared" si="252"/>
        <v>0</v>
      </c>
      <c r="R88" s="94"/>
      <c r="S88" s="100">
        <f t="shared" si="253"/>
        <v>0</v>
      </c>
      <c r="T88" s="94"/>
      <c r="U88" s="100">
        <f t="shared" si="254"/>
        <v>0</v>
      </c>
      <c r="V88" s="94"/>
      <c r="W88" s="100">
        <f t="shared" si="255"/>
        <v>0</v>
      </c>
      <c r="X88" s="145"/>
      <c r="Y88" s="100">
        <f t="shared" si="256"/>
        <v>0</v>
      </c>
      <c r="Z88" s="94"/>
      <c r="AA88" s="100">
        <f t="shared" si="257"/>
        <v>0</v>
      </c>
      <c r="AB88" s="94"/>
      <c r="AC88" s="100">
        <f t="shared" si="258"/>
        <v>0</v>
      </c>
      <c r="AD88" s="94"/>
      <c r="AE88" s="100">
        <f t="shared" si="259"/>
        <v>0</v>
      </c>
      <c r="AF88" s="101">
        <f t="shared" si="368"/>
        <v>0</v>
      </c>
      <c r="AG88" s="100">
        <f t="shared" si="369"/>
        <v>0</v>
      </c>
      <c r="AH88" s="99"/>
      <c r="AI88" s="100">
        <f t="shared" si="262"/>
        <v>0</v>
      </c>
      <c r="AJ88" s="99"/>
      <c r="AK88" s="100">
        <f t="shared" si="263"/>
        <v>0</v>
      </c>
      <c r="AL88" s="99"/>
      <c r="AM88" s="100">
        <f t="shared" si="263"/>
        <v>0</v>
      </c>
      <c r="AN88" s="99"/>
      <c r="AO88" s="100">
        <f t="shared" si="264"/>
        <v>0</v>
      </c>
      <c r="AP88" s="99"/>
      <c r="AQ88" s="100">
        <f t="shared" si="265"/>
        <v>0</v>
      </c>
      <c r="AR88" s="99"/>
      <c r="AS88" s="100">
        <f t="shared" si="266"/>
        <v>0</v>
      </c>
      <c r="AT88" s="99"/>
      <c r="AU88" s="100">
        <f t="shared" si="267"/>
        <v>0</v>
      </c>
      <c r="AV88" s="99"/>
      <c r="AW88" s="100">
        <f t="shared" si="268"/>
        <v>0</v>
      </c>
      <c r="AX88" s="99"/>
      <c r="AY88" s="100">
        <f t="shared" si="269"/>
        <v>0</v>
      </c>
      <c r="AZ88" s="99"/>
      <c r="BA88" s="100">
        <f t="shared" si="270"/>
        <v>0</v>
      </c>
      <c r="BB88" s="99"/>
      <c r="BC88" s="100">
        <f t="shared" si="271"/>
        <v>0</v>
      </c>
      <c r="BD88" s="99"/>
      <c r="BE88" s="100">
        <f t="shared" si="272"/>
        <v>0</v>
      </c>
      <c r="BF88" s="101">
        <f t="shared" si="98"/>
        <v>0</v>
      </c>
      <c r="BG88" s="100">
        <f t="shared" si="98"/>
        <v>0</v>
      </c>
      <c r="BH88" s="99"/>
      <c r="BI88" s="100">
        <f t="shared" si="370"/>
        <v>0</v>
      </c>
      <c r="BJ88" s="99"/>
      <c r="BK88" s="100">
        <f t="shared" si="371"/>
        <v>0</v>
      </c>
      <c r="BL88" s="99"/>
      <c r="BM88" s="100">
        <f t="shared" si="372"/>
        <v>0</v>
      </c>
      <c r="BN88" s="99"/>
      <c r="BO88" s="100">
        <f t="shared" si="373"/>
        <v>0</v>
      </c>
      <c r="BP88" s="99"/>
      <c r="BQ88" s="100">
        <f t="shared" si="374"/>
        <v>0</v>
      </c>
      <c r="BR88" s="99"/>
      <c r="BS88" s="100">
        <f t="shared" si="375"/>
        <v>0</v>
      </c>
      <c r="BT88" s="99"/>
      <c r="BU88" s="100">
        <f t="shared" si="376"/>
        <v>0</v>
      </c>
      <c r="BV88" s="99"/>
      <c r="BW88" s="100">
        <f t="shared" si="377"/>
        <v>0</v>
      </c>
      <c r="BX88" s="99"/>
      <c r="BY88" s="100">
        <f t="shared" si="378"/>
        <v>0</v>
      </c>
      <c r="BZ88" s="99"/>
      <c r="CA88" s="100">
        <f t="shared" si="379"/>
        <v>0</v>
      </c>
      <c r="CB88" s="99"/>
      <c r="CC88" s="100">
        <f t="shared" si="380"/>
        <v>0</v>
      </c>
      <c r="CD88" s="99"/>
      <c r="CE88" s="100">
        <f t="shared" si="381"/>
        <v>0</v>
      </c>
      <c r="CF88" s="101">
        <f t="shared" si="382"/>
        <v>0</v>
      </c>
      <c r="CG88" s="100">
        <f t="shared" si="382"/>
        <v>0</v>
      </c>
    </row>
    <row r="89" spans="1:85" s="102" customFormat="1" ht="19.899999999999999" customHeight="1" x14ac:dyDescent="0.5">
      <c r="A89" s="94">
        <v>72</v>
      </c>
      <c r="B89" s="95" t="s">
        <v>138</v>
      </c>
      <c r="C89" s="95" t="s">
        <v>77</v>
      </c>
      <c r="D89" s="94">
        <f>RANK(BF89,$BF$4:$BF$147)</f>
        <v>17</v>
      </c>
      <c r="E89" s="94">
        <v>0.6</v>
      </c>
      <c r="F89" s="94" t="s">
        <v>83</v>
      </c>
      <c r="G89" s="94"/>
      <c r="H89" s="94"/>
      <c r="I89" s="100">
        <f t="shared" si="248"/>
        <v>0</v>
      </c>
      <c r="J89" s="94"/>
      <c r="K89" s="100">
        <f t="shared" si="249"/>
        <v>0</v>
      </c>
      <c r="L89" s="94"/>
      <c r="M89" s="100">
        <f t="shared" si="250"/>
        <v>0</v>
      </c>
      <c r="N89" s="94"/>
      <c r="O89" s="100">
        <f t="shared" si="251"/>
        <v>0</v>
      </c>
      <c r="P89" s="94"/>
      <c r="Q89" s="100">
        <f t="shared" si="252"/>
        <v>0</v>
      </c>
      <c r="R89" s="94"/>
      <c r="S89" s="100">
        <f t="shared" si="253"/>
        <v>0</v>
      </c>
      <c r="T89" s="94"/>
      <c r="U89" s="100">
        <f t="shared" si="254"/>
        <v>0</v>
      </c>
      <c r="V89" s="94"/>
      <c r="W89" s="100">
        <f t="shared" si="255"/>
        <v>0</v>
      </c>
      <c r="X89" s="145"/>
      <c r="Y89" s="100">
        <f t="shared" si="256"/>
        <v>0</v>
      </c>
      <c r="Z89" s="94"/>
      <c r="AA89" s="100">
        <f t="shared" si="257"/>
        <v>0</v>
      </c>
      <c r="AB89" s="94"/>
      <c r="AC89" s="100">
        <f t="shared" si="258"/>
        <v>0</v>
      </c>
      <c r="AD89" s="94"/>
      <c r="AE89" s="100">
        <f t="shared" si="259"/>
        <v>0</v>
      </c>
      <c r="AF89" s="101">
        <f t="shared" si="368"/>
        <v>0</v>
      </c>
      <c r="AG89" s="100">
        <f t="shared" si="369"/>
        <v>0</v>
      </c>
      <c r="AH89" s="99"/>
      <c r="AI89" s="100">
        <f t="shared" si="262"/>
        <v>0</v>
      </c>
      <c r="AJ89" s="99"/>
      <c r="AK89" s="100">
        <f t="shared" si="263"/>
        <v>0</v>
      </c>
      <c r="AL89" s="99"/>
      <c r="AM89" s="100">
        <f t="shared" si="263"/>
        <v>0</v>
      </c>
      <c r="AN89" s="99"/>
      <c r="AO89" s="100">
        <f t="shared" si="264"/>
        <v>0</v>
      </c>
      <c r="AP89" s="99"/>
      <c r="AQ89" s="100">
        <f t="shared" si="265"/>
        <v>0</v>
      </c>
      <c r="AR89" s="99"/>
      <c r="AS89" s="100">
        <f t="shared" si="266"/>
        <v>0</v>
      </c>
      <c r="AT89" s="99"/>
      <c r="AU89" s="100">
        <f t="shared" si="267"/>
        <v>0</v>
      </c>
      <c r="AV89" s="99"/>
      <c r="AW89" s="100">
        <f t="shared" si="268"/>
        <v>0</v>
      </c>
      <c r="AX89" s="99"/>
      <c r="AY89" s="100">
        <f t="shared" si="269"/>
        <v>0</v>
      </c>
      <c r="AZ89" s="99"/>
      <c r="BA89" s="100">
        <f t="shared" si="270"/>
        <v>0</v>
      </c>
      <c r="BB89" s="99"/>
      <c r="BC89" s="100">
        <f t="shared" si="271"/>
        <v>0</v>
      </c>
      <c r="BD89" s="99"/>
      <c r="BE89" s="100">
        <f t="shared" si="272"/>
        <v>0</v>
      </c>
      <c r="BF89" s="101">
        <f t="shared" si="98"/>
        <v>0</v>
      </c>
      <c r="BG89" s="100">
        <f t="shared" si="98"/>
        <v>0</v>
      </c>
      <c r="BH89" s="99"/>
      <c r="BI89" s="100">
        <f t="shared" si="370"/>
        <v>0</v>
      </c>
      <c r="BJ89" s="99"/>
      <c r="BK89" s="100">
        <f t="shared" si="371"/>
        <v>0</v>
      </c>
      <c r="BL89" s="99"/>
      <c r="BM89" s="100">
        <f t="shared" si="372"/>
        <v>0</v>
      </c>
      <c r="BN89" s="99"/>
      <c r="BO89" s="100">
        <f t="shared" si="373"/>
        <v>0</v>
      </c>
      <c r="BP89" s="99"/>
      <c r="BQ89" s="100">
        <f t="shared" si="374"/>
        <v>0</v>
      </c>
      <c r="BR89" s="99"/>
      <c r="BS89" s="100">
        <f t="shared" si="375"/>
        <v>0</v>
      </c>
      <c r="BT89" s="99"/>
      <c r="BU89" s="100">
        <f t="shared" si="376"/>
        <v>0</v>
      </c>
      <c r="BV89" s="99"/>
      <c r="BW89" s="100">
        <f t="shared" si="377"/>
        <v>0</v>
      </c>
      <c r="BX89" s="99"/>
      <c r="BY89" s="100">
        <f t="shared" si="378"/>
        <v>0</v>
      </c>
      <c r="BZ89" s="99"/>
      <c r="CA89" s="100">
        <f t="shared" si="379"/>
        <v>0</v>
      </c>
      <c r="CB89" s="99"/>
      <c r="CC89" s="100">
        <f t="shared" si="380"/>
        <v>0</v>
      </c>
      <c r="CD89" s="99"/>
      <c r="CE89" s="100">
        <f t="shared" si="381"/>
        <v>0</v>
      </c>
      <c r="CF89" s="101">
        <f t="shared" si="382"/>
        <v>0</v>
      </c>
      <c r="CG89" s="100">
        <f t="shared" si="382"/>
        <v>0</v>
      </c>
    </row>
    <row r="90" spans="1:85" s="102" customFormat="1" ht="19.899999999999999" customHeight="1" x14ac:dyDescent="0.5">
      <c r="A90" s="94">
        <v>73</v>
      </c>
      <c r="B90" s="95" t="s">
        <v>139</v>
      </c>
      <c r="C90" s="95" t="s">
        <v>74</v>
      </c>
      <c r="D90" s="94">
        <f>RANK(BF90,$BF$4:$BF$147)</f>
        <v>17</v>
      </c>
      <c r="E90" s="94">
        <v>0.64</v>
      </c>
      <c r="F90" s="94" t="s">
        <v>85</v>
      </c>
      <c r="G90" s="94"/>
      <c r="H90" s="94"/>
      <c r="I90" s="100">
        <f t="shared" si="248"/>
        <v>0</v>
      </c>
      <c r="J90" s="94"/>
      <c r="K90" s="100">
        <f t="shared" si="249"/>
        <v>0</v>
      </c>
      <c r="L90" s="94"/>
      <c r="M90" s="100">
        <f t="shared" si="250"/>
        <v>0</v>
      </c>
      <c r="N90" s="94"/>
      <c r="O90" s="100">
        <f t="shared" si="251"/>
        <v>0</v>
      </c>
      <c r="P90" s="94"/>
      <c r="Q90" s="100">
        <f t="shared" si="252"/>
        <v>0</v>
      </c>
      <c r="R90" s="94"/>
      <c r="S90" s="100">
        <f t="shared" si="253"/>
        <v>0</v>
      </c>
      <c r="T90" s="94"/>
      <c r="U90" s="100">
        <f t="shared" si="254"/>
        <v>0</v>
      </c>
      <c r="V90" s="94"/>
      <c r="W90" s="100">
        <f t="shared" si="255"/>
        <v>0</v>
      </c>
      <c r="X90" s="145"/>
      <c r="Y90" s="100">
        <f t="shared" si="256"/>
        <v>0</v>
      </c>
      <c r="Z90" s="94"/>
      <c r="AA90" s="100">
        <f t="shared" si="257"/>
        <v>0</v>
      </c>
      <c r="AB90" s="94"/>
      <c r="AC90" s="100">
        <f t="shared" si="258"/>
        <v>0</v>
      </c>
      <c r="AD90" s="94"/>
      <c r="AE90" s="100">
        <f t="shared" si="259"/>
        <v>0</v>
      </c>
      <c r="AF90" s="101">
        <f t="shared" si="368"/>
        <v>0</v>
      </c>
      <c r="AG90" s="100">
        <f t="shared" si="369"/>
        <v>0</v>
      </c>
      <c r="AH90" s="99"/>
      <c r="AI90" s="100">
        <f t="shared" si="262"/>
        <v>0</v>
      </c>
      <c r="AJ90" s="99"/>
      <c r="AK90" s="100">
        <f t="shared" si="263"/>
        <v>0</v>
      </c>
      <c r="AL90" s="99"/>
      <c r="AM90" s="100">
        <f t="shared" si="263"/>
        <v>0</v>
      </c>
      <c r="AN90" s="99"/>
      <c r="AO90" s="100">
        <f t="shared" si="264"/>
        <v>0</v>
      </c>
      <c r="AP90" s="99"/>
      <c r="AQ90" s="100">
        <f t="shared" si="265"/>
        <v>0</v>
      </c>
      <c r="AR90" s="99"/>
      <c r="AS90" s="100">
        <f t="shared" si="266"/>
        <v>0</v>
      </c>
      <c r="AT90" s="99"/>
      <c r="AU90" s="100">
        <f t="shared" si="267"/>
        <v>0</v>
      </c>
      <c r="AV90" s="99"/>
      <c r="AW90" s="100">
        <f t="shared" si="268"/>
        <v>0</v>
      </c>
      <c r="AX90" s="99"/>
      <c r="AY90" s="100">
        <f t="shared" si="269"/>
        <v>0</v>
      </c>
      <c r="AZ90" s="99"/>
      <c r="BA90" s="100">
        <f t="shared" si="270"/>
        <v>0</v>
      </c>
      <c r="BB90" s="99"/>
      <c r="BC90" s="100">
        <f t="shared" si="271"/>
        <v>0</v>
      </c>
      <c r="BD90" s="99"/>
      <c r="BE90" s="100">
        <f t="shared" si="272"/>
        <v>0</v>
      </c>
      <c r="BF90" s="101">
        <f t="shared" si="98"/>
        <v>0</v>
      </c>
      <c r="BG90" s="100">
        <f t="shared" si="98"/>
        <v>0</v>
      </c>
      <c r="BH90" s="99"/>
      <c r="BI90" s="100">
        <f t="shared" si="370"/>
        <v>0</v>
      </c>
      <c r="BJ90" s="99"/>
      <c r="BK90" s="100">
        <f t="shared" si="371"/>
        <v>0</v>
      </c>
      <c r="BL90" s="99"/>
      <c r="BM90" s="100">
        <f t="shared" si="372"/>
        <v>0</v>
      </c>
      <c r="BN90" s="99"/>
      <c r="BO90" s="100">
        <f t="shared" si="373"/>
        <v>0</v>
      </c>
      <c r="BP90" s="99"/>
      <c r="BQ90" s="100">
        <f t="shared" si="374"/>
        <v>0</v>
      </c>
      <c r="BR90" s="99"/>
      <c r="BS90" s="100">
        <f t="shared" si="375"/>
        <v>0</v>
      </c>
      <c r="BT90" s="99"/>
      <c r="BU90" s="100">
        <f t="shared" si="376"/>
        <v>0</v>
      </c>
      <c r="BV90" s="99"/>
      <c r="BW90" s="100">
        <f t="shared" si="377"/>
        <v>0</v>
      </c>
      <c r="BX90" s="99"/>
      <c r="BY90" s="100">
        <f t="shared" si="378"/>
        <v>0</v>
      </c>
      <c r="BZ90" s="99"/>
      <c r="CA90" s="100">
        <f t="shared" si="379"/>
        <v>0</v>
      </c>
      <c r="CB90" s="99"/>
      <c r="CC90" s="100">
        <f t="shared" si="380"/>
        <v>0</v>
      </c>
      <c r="CD90" s="99"/>
      <c r="CE90" s="100">
        <f t="shared" si="381"/>
        <v>0</v>
      </c>
      <c r="CF90" s="101">
        <f t="shared" si="382"/>
        <v>0</v>
      </c>
      <c r="CG90" s="100">
        <f t="shared" si="382"/>
        <v>0</v>
      </c>
    </row>
    <row r="91" spans="1:85" s="102" customFormat="1" ht="19.899999999999999" customHeight="1" x14ac:dyDescent="0.5">
      <c r="A91" s="94"/>
      <c r="B91" s="95"/>
      <c r="C91" s="95"/>
      <c r="D91" s="94"/>
      <c r="E91" s="94"/>
      <c r="F91" s="94"/>
      <c r="G91" s="94"/>
      <c r="H91" s="94"/>
      <c r="I91" s="100"/>
      <c r="J91" s="94"/>
      <c r="K91" s="100"/>
      <c r="L91" s="94"/>
      <c r="M91" s="100"/>
      <c r="N91" s="94"/>
      <c r="O91" s="100"/>
      <c r="P91" s="94"/>
      <c r="Q91" s="100"/>
      <c r="R91" s="94"/>
      <c r="S91" s="100"/>
      <c r="T91" s="94"/>
      <c r="U91" s="100"/>
      <c r="V91" s="94"/>
      <c r="W91" s="100"/>
      <c r="X91" s="145"/>
      <c r="Y91" s="100"/>
      <c r="Z91" s="94"/>
      <c r="AA91" s="100"/>
      <c r="AB91" s="94"/>
      <c r="AC91" s="100"/>
      <c r="AD91" s="94"/>
      <c r="AE91" s="100"/>
      <c r="AF91" s="101"/>
      <c r="AG91" s="100"/>
      <c r="AH91" s="99"/>
      <c r="AI91" s="100"/>
      <c r="AJ91" s="99"/>
      <c r="AK91" s="100"/>
      <c r="AL91" s="99"/>
      <c r="AM91" s="100"/>
      <c r="AN91" s="99"/>
      <c r="AO91" s="100"/>
      <c r="AP91" s="99"/>
      <c r="AQ91" s="100"/>
      <c r="AR91" s="99"/>
      <c r="AS91" s="100"/>
      <c r="AT91" s="99"/>
      <c r="AU91" s="100"/>
      <c r="AV91" s="99"/>
      <c r="AW91" s="100"/>
      <c r="AX91" s="99"/>
      <c r="AY91" s="100"/>
      <c r="AZ91" s="99"/>
      <c r="BA91" s="100"/>
      <c r="BB91" s="99"/>
      <c r="BC91" s="100"/>
      <c r="BD91" s="99"/>
      <c r="BE91" s="100"/>
      <c r="BF91" s="101"/>
      <c r="BG91" s="100"/>
      <c r="BH91" s="99"/>
      <c r="BI91" s="100"/>
      <c r="BJ91" s="99"/>
      <c r="BK91" s="100"/>
      <c r="BL91" s="99"/>
      <c r="BM91" s="100"/>
      <c r="BN91" s="99"/>
      <c r="BO91" s="100"/>
      <c r="BP91" s="99"/>
      <c r="BQ91" s="100"/>
      <c r="BR91" s="99"/>
      <c r="BS91" s="100"/>
      <c r="BT91" s="99"/>
      <c r="BU91" s="100"/>
      <c r="BV91" s="99"/>
      <c r="BW91" s="100"/>
      <c r="BX91" s="99"/>
      <c r="BY91" s="100"/>
      <c r="BZ91" s="99"/>
      <c r="CA91" s="100"/>
      <c r="CB91" s="99"/>
      <c r="CC91" s="100"/>
      <c r="CD91" s="99"/>
      <c r="CE91" s="100"/>
      <c r="CF91" s="101"/>
      <c r="CG91" s="100"/>
    </row>
    <row r="92" spans="1:85" s="102" customFormat="1" ht="19.899999999999999" customHeight="1" x14ac:dyDescent="0.5">
      <c r="A92" s="94">
        <v>74</v>
      </c>
      <c r="B92" s="95" t="s">
        <v>140</v>
      </c>
      <c r="C92" s="95" t="s">
        <v>77</v>
      </c>
      <c r="D92" s="94">
        <f>RANK(BF92,$BF$4:$BF$147)</f>
        <v>17</v>
      </c>
      <c r="E92" s="94">
        <v>1</v>
      </c>
      <c r="F92" s="94" t="s">
        <v>83</v>
      </c>
      <c r="G92" s="94"/>
      <c r="H92" s="94"/>
      <c r="I92" s="100">
        <f t="shared" si="248"/>
        <v>0</v>
      </c>
      <c r="J92" s="94"/>
      <c r="K92" s="100">
        <f t="shared" si="249"/>
        <v>0</v>
      </c>
      <c r="L92" s="94"/>
      <c r="M92" s="100">
        <f t="shared" si="250"/>
        <v>0</v>
      </c>
      <c r="N92" s="94"/>
      <c r="O92" s="100">
        <f t="shared" si="251"/>
        <v>0</v>
      </c>
      <c r="P92" s="94"/>
      <c r="Q92" s="100">
        <f t="shared" si="252"/>
        <v>0</v>
      </c>
      <c r="R92" s="94"/>
      <c r="S92" s="100">
        <f t="shared" si="253"/>
        <v>0</v>
      </c>
      <c r="T92" s="94"/>
      <c r="U92" s="100">
        <f t="shared" si="254"/>
        <v>0</v>
      </c>
      <c r="V92" s="94"/>
      <c r="W92" s="100">
        <f t="shared" si="255"/>
        <v>0</v>
      </c>
      <c r="X92" s="145"/>
      <c r="Y92" s="100">
        <f t="shared" si="256"/>
        <v>0</v>
      </c>
      <c r="Z92" s="94"/>
      <c r="AA92" s="100">
        <f t="shared" si="257"/>
        <v>0</v>
      </c>
      <c r="AB92" s="94"/>
      <c r="AC92" s="100">
        <f t="shared" si="258"/>
        <v>0</v>
      </c>
      <c r="AD92" s="94"/>
      <c r="AE92" s="100">
        <f t="shared" si="259"/>
        <v>0</v>
      </c>
      <c r="AF92" s="101">
        <f t="shared" ref="AF92:AF95" si="383">SUM(H92,J92,L92,N92,P92,R92,T92,V92,X92,Z92,AB92,AD92)</f>
        <v>0</v>
      </c>
      <c r="AG92" s="100">
        <f t="shared" ref="AG92:AG95" si="384">SUM(I92,K92,M92,O92,Q92,S92,U92,W92,Y92,AA92,AC92,AE92)</f>
        <v>0</v>
      </c>
      <c r="AH92" s="99"/>
      <c r="AI92" s="100">
        <f t="shared" si="262"/>
        <v>0</v>
      </c>
      <c r="AJ92" s="99"/>
      <c r="AK92" s="100">
        <f t="shared" si="263"/>
        <v>0</v>
      </c>
      <c r="AL92" s="99"/>
      <c r="AM92" s="100">
        <f t="shared" si="263"/>
        <v>0</v>
      </c>
      <c r="AN92" s="99"/>
      <c r="AO92" s="100">
        <f t="shared" si="264"/>
        <v>0</v>
      </c>
      <c r="AP92" s="99"/>
      <c r="AQ92" s="100">
        <f t="shared" si="265"/>
        <v>0</v>
      </c>
      <c r="AR92" s="99"/>
      <c r="AS92" s="100">
        <f t="shared" si="266"/>
        <v>0</v>
      </c>
      <c r="AT92" s="99"/>
      <c r="AU92" s="100">
        <f t="shared" si="267"/>
        <v>0</v>
      </c>
      <c r="AV92" s="99"/>
      <c r="AW92" s="100">
        <f t="shared" si="268"/>
        <v>0</v>
      </c>
      <c r="AX92" s="99"/>
      <c r="AY92" s="100">
        <f t="shared" si="269"/>
        <v>0</v>
      </c>
      <c r="AZ92" s="99"/>
      <c r="BA92" s="100">
        <f t="shared" si="270"/>
        <v>0</v>
      </c>
      <c r="BB92" s="99"/>
      <c r="BC92" s="100">
        <f t="shared" si="271"/>
        <v>0</v>
      </c>
      <c r="BD92" s="99"/>
      <c r="BE92" s="100">
        <f t="shared" si="272"/>
        <v>0</v>
      </c>
      <c r="BF92" s="101">
        <f t="shared" ref="BF92:BG139" si="385">SUM(AH92,AJ92,AL92,AN92,AP92,AR92,AT92,AV92,AX92,AZ92,BB92,BD92)</f>
        <v>0</v>
      </c>
      <c r="BG92" s="100">
        <f t="shared" si="385"/>
        <v>0</v>
      </c>
      <c r="BH92" s="99"/>
      <c r="BI92" s="100">
        <f t="shared" ref="BI92:BI95" si="386">BH92*$E92</f>
        <v>0</v>
      </c>
      <c r="BJ92" s="99"/>
      <c r="BK92" s="100">
        <f t="shared" ref="BK92:BK95" si="387">BJ92*$E92</f>
        <v>0</v>
      </c>
      <c r="BL92" s="99"/>
      <c r="BM92" s="100">
        <f t="shared" ref="BM92:BM95" si="388">BL92*$E92</f>
        <v>0</v>
      </c>
      <c r="BN92" s="99"/>
      <c r="BO92" s="100">
        <f t="shared" ref="BO92:BO95" si="389">BN92*$E92</f>
        <v>0</v>
      </c>
      <c r="BP92" s="99"/>
      <c r="BQ92" s="100">
        <f t="shared" ref="BQ92:BQ95" si="390">BP92*$E92</f>
        <v>0</v>
      </c>
      <c r="BR92" s="99"/>
      <c r="BS92" s="100">
        <f t="shared" ref="BS92:BS95" si="391">BR92*$E92</f>
        <v>0</v>
      </c>
      <c r="BT92" s="99"/>
      <c r="BU92" s="100">
        <f t="shared" ref="BU92:BU95" si="392">BT92*$E92</f>
        <v>0</v>
      </c>
      <c r="BV92" s="99"/>
      <c r="BW92" s="100">
        <f t="shared" ref="BW92:BW95" si="393">BV92*$E92</f>
        <v>0</v>
      </c>
      <c r="BX92" s="99"/>
      <c r="BY92" s="100">
        <f t="shared" ref="BY92:BY95" si="394">BX92*$E92</f>
        <v>0</v>
      </c>
      <c r="BZ92" s="99"/>
      <c r="CA92" s="100">
        <f t="shared" ref="CA92:CA95" si="395">BZ92*$E92</f>
        <v>0</v>
      </c>
      <c r="CB92" s="99"/>
      <c r="CC92" s="100">
        <f t="shared" ref="CC92:CC95" si="396">CB92*$E92</f>
        <v>0</v>
      </c>
      <c r="CD92" s="99"/>
      <c r="CE92" s="100">
        <f t="shared" ref="CE92:CE95" si="397">CD92*$E92</f>
        <v>0</v>
      </c>
      <c r="CF92" s="101">
        <f t="shared" ref="CF92:CG118" si="398">SUM(BH92,BJ92,BL92,BN92,BP92,BR92,BT92,BV92,BX92,BZ92,CB92,CD92)</f>
        <v>0</v>
      </c>
      <c r="CG92" s="100">
        <f t="shared" si="398"/>
        <v>0</v>
      </c>
    </row>
    <row r="93" spans="1:85" s="102" customFormat="1" ht="19.899999999999999" customHeight="1" x14ac:dyDescent="0.5">
      <c r="A93" s="94">
        <v>75</v>
      </c>
      <c r="B93" s="95" t="s">
        <v>140</v>
      </c>
      <c r="C93" s="95" t="s">
        <v>77</v>
      </c>
      <c r="D93" s="94">
        <f>RANK(BF93,$BF$4:$BF$147)</f>
        <v>17</v>
      </c>
      <c r="E93" s="94">
        <v>1</v>
      </c>
      <c r="F93" s="94" t="s">
        <v>75</v>
      </c>
      <c r="G93" s="94"/>
      <c r="H93" s="94"/>
      <c r="I93" s="100">
        <f t="shared" si="248"/>
        <v>0</v>
      </c>
      <c r="J93" s="94"/>
      <c r="K93" s="100">
        <f t="shared" si="249"/>
        <v>0</v>
      </c>
      <c r="L93" s="94"/>
      <c r="M93" s="100">
        <f t="shared" si="250"/>
        <v>0</v>
      </c>
      <c r="N93" s="94"/>
      <c r="O93" s="100">
        <f t="shared" si="251"/>
        <v>0</v>
      </c>
      <c r="P93" s="94"/>
      <c r="Q93" s="100">
        <f t="shared" si="252"/>
        <v>0</v>
      </c>
      <c r="R93" s="94"/>
      <c r="S93" s="100">
        <f t="shared" si="253"/>
        <v>0</v>
      </c>
      <c r="T93" s="94"/>
      <c r="U93" s="100">
        <f t="shared" si="254"/>
        <v>0</v>
      </c>
      <c r="V93" s="94"/>
      <c r="W93" s="100">
        <f t="shared" si="255"/>
        <v>0</v>
      </c>
      <c r="X93" s="145"/>
      <c r="Y93" s="100">
        <f t="shared" si="256"/>
        <v>0</v>
      </c>
      <c r="Z93" s="94"/>
      <c r="AA93" s="100">
        <f t="shared" si="257"/>
        <v>0</v>
      </c>
      <c r="AB93" s="94"/>
      <c r="AC93" s="100">
        <f t="shared" si="258"/>
        <v>0</v>
      </c>
      <c r="AD93" s="94"/>
      <c r="AE93" s="100">
        <f t="shared" si="259"/>
        <v>0</v>
      </c>
      <c r="AF93" s="101">
        <f t="shared" si="383"/>
        <v>0</v>
      </c>
      <c r="AG93" s="100">
        <f t="shared" si="384"/>
        <v>0</v>
      </c>
      <c r="AH93" s="99"/>
      <c r="AI93" s="100">
        <f t="shared" si="262"/>
        <v>0</v>
      </c>
      <c r="AJ93" s="99"/>
      <c r="AK93" s="100">
        <f t="shared" si="263"/>
        <v>0</v>
      </c>
      <c r="AL93" s="99"/>
      <c r="AM93" s="100">
        <f t="shared" si="263"/>
        <v>0</v>
      </c>
      <c r="AN93" s="99"/>
      <c r="AO93" s="100">
        <f t="shared" si="264"/>
        <v>0</v>
      </c>
      <c r="AP93" s="99"/>
      <c r="AQ93" s="100">
        <f t="shared" si="265"/>
        <v>0</v>
      </c>
      <c r="AR93" s="99"/>
      <c r="AS93" s="100">
        <f t="shared" si="266"/>
        <v>0</v>
      </c>
      <c r="AT93" s="99"/>
      <c r="AU93" s="100">
        <f t="shared" si="267"/>
        <v>0</v>
      </c>
      <c r="AV93" s="99"/>
      <c r="AW93" s="100">
        <f t="shared" si="268"/>
        <v>0</v>
      </c>
      <c r="AX93" s="99"/>
      <c r="AY93" s="100">
        <f t="shared" si="269"/>
        <v>0</v>
      </c>
      <c r="AZ93" s="99"/>
      <c r="BA93" s="100">
        <f t="shared" si="270"/>
        <v>0</v>
      </c>
      <c r="BB93" s="99"/>
      <c r="BC93" s="100">
        <f t="shared" si="271"/>
        <v>0</v>
      </c>
      <c r="BD93" s="99"/>
      <c r="BE93" s="100">
        <f t="shared" si="272"/>
        <v>0</v>
      </c>
      <c r="BF93" s="101">
        <f t="shared" si="385"/>
        <v>0</v>
      </c>
      <c r="BG93" s="100">
        <f t="shared" si="385"/>
        <v>0</v>
      </c>
      <c r="BH93" s="99"/>
      <c r="BI93" s="100">
        <f t="shared" si="386"/>
        <v>0</v>
      </c>
      <c r="BJ93" s="99"/>
      <c r="BK93" s="100">
        <f t="shared" si="387"/>
        <v>0</v>
      </c>
      <c r="BL93" s="99"/>
      <c r="BM93" s="100">
        <f t="shared" si="388"/>
        <v>0</v>
      </c>
      <c r="BN93" s="99"/>
      <c r="BO93" s="100">
        <f t="shared" si="389"/>
        <v>0</v>
      </c>
      <c r="BP93" s="99"/>
      <c r="BQ93" s="100">
        <f t="shared" si="390"/>
        <v>0</v>
      </c>
      <c r="BR93" s="99"/>
      <c r="BS93" s="100">
        <f t="shared" si="391"/>
        <v>0</v>
      </c>
      <c r="BT93" s="99"/>
      <c r="BU93" s="100">
        <f t="shared" si="392"/>
        <v>0</v>
      </c>
      <c r="BV93" s="99"/>
      <c r="BW93" s="100">
        <f t="shared" si="393"/>
        <v>0</v>
      </c>
      <c r="BX93" s="99"/>
      <c r="BY93" s="100">
        <f t="shared" si="394"/>
        <v>0</v>
      </c>
      <c r="BZ93" s="99"/>
      <c r="CA93" s="100">
        <f t="shared" si="395"/>
        <v>0</v>
      </c>
      <c r="CB93" s="99"/>
      <c r="CC93" s="100">
        <f t="shared" si="396"/>
        <v>0</v>
      </c>
      <c r="CD93" s="99"/>
      <c r="CE93" s="100">
        <f t="shared" si="397"/>
        <v>0</v>
      </c>
      <c r="CF93" s="101">
        <f t="shared" si="398"/>
        <v>0</v>
      </c>
      <c r="CG93" s="100">
        <f t="shared" si="398"/>
        <v>0</v>
      </c>
    </row>
    <row r="94" spans="1:85" s="102" customFormat="1" ht="19.899999999999999" customHeight="1" x14ac:dyDescent="0.5">
      <c r="A94" s="94">
        <v>76</v>
      </c>
      <c r="B94" s="95" t="s">
        <v>141</v>
      </c>
      <c r="C94" s="95" t="s">
        <v>77</v>
      </c>
      <c r="D94" s="94">
        <f>RANK(BF94,$BF$4:$BF$147)</f>
        <v>17</v>
      </c>
      <c r="E94" s="94">
        <v>0.6</v>
      </c>
      <c r="F94" s="94" t="s">
        <v>83</v>
      </c>
      <c r="G94" s="94"/>
      <c r="H94" s="94"/>
      <c r="I94" s="100">
        <f t="shared" si="248"/>
        <v>0</v>
      </c>
      <c r="J94" s="94"/>
      <c r="K94" s="100">
        <f t="shared" si="249"/>
        <v>0</v>
      </c>
      <c r="L94" s="94"/>
      <c r="M94" s="100">
        <f t="shared" si="250"/>
        <v>0</v>
      </c>
      <c r="N94" s="94"/>
      <c r="O94" s="100">
        <f t="shared" si="251"/>
        <v>0</v>
      </c>
      <c r="P94" s="94"/>
      <c r="Q94" s="100">
        <f t="shared" si="252"/>
        <v>0</v>
      </c>
      <c r="R94" s="94"/>
      <c r="S94" s="100">
        <f t="shared" si="253"/>
        <v>0</v>
      </c>
      <c r="T94" s="94"/>
      <c r="U94" s="100">
        <f t="shared" si="254"/>
        <v>0</v>
      </c>
      <c r="V94" s="94"/>
      <c r="W94" s="100">
        <f t="shared" si="255"/>
        <v>0</v>
      </c>
      <c r="X94" s="145"/>
      <c r="Y94" s="100">
        <f t="shared" si="256"/>
        <v>0</v>
      </c>
      <c r="Z94" s="94"/>
      <c r="AA94" s="100">
        <f t="shared" si="257"/>
        <v>0</v>
      </c>
      <c r="AB94" s="94"/>
      <c r="AC94" s="100">
        <f t="shared" si="258"/>
        <v>0</v>
      </c>
      <c r="AD94" s="94"/>
      <c r="AE94" s="100">
        <f t="shared" si="259"/>
        <v>0</v>
      </c>
      <c r="AF94" s="101">
        <f t="shared" si="383"/>
        <v>0</v>
      </c>
      <c r="AG94" s="100">
        <f t="shared" si="384"/>
        <v>0</v>
      </c>
      <c r="AH94" s="99"/>
      <c r="AI94" s="100">
        <f t="shared" si="262"/>
        <v>0</v>
      </c>
      <c r="AJ94" s="99"/>
      <c r="AK94" s="100">
        <f t="shared" si="263"/>
        <v>0</v>
      </c>
      <c r="AL94" s="99"/>
      <c r="AM94" s="100">
        <f t="shared" si="263"/>
        <v>0</v>
      </c>
      <c r="AN94" s="99"/>
      <c r="AO94" s="100">
        <f t="shared" si="264"/>
        <v>0</v>
      </c>
      <c r="AP94" s="99"/>
      <c r="AQ94" s="100">
        <f t="shared" si="265"/>
        <v>0</v>
      </c>
      <c r="AR94" s="99"/>
      <c r="AS94" s="100">
        <f t="shared" si="266"/>
        <v>0</v>
      </c>
      <c r="AT94" s="99"/>
      <c r="AU94" s="100">
        <f t="shared" si="267"/>
        <v>0</v>
      </c>
      <c r="AV94" s="99"/>
      <c r="AW94" s="100">
        <f t="shared" si="268"/>
        <v>0</v>
      </c>
      <c r="AX94" s="99"/>
      <c r="AY94" s="100">
        <f t="shared" si="269"/>
        <v>0</v>
      </c>
      <c r="AZ94" s="99"/>
      <c r="BA94" s="100">
        <f t="shared" si="270"/>
        <v>0</v>
      </c>
      <c r="BB94" s="99"/>
      <c r="BC94" s="100">
        <f t="shared" si="271"/>
        <v>0</v>
      </c>
      <c r="BD94" s="99"/>
      <c r="BE94" s="100">
        <f t="shared" si="272"/>
        <v>0</v>
      </c>
      <c r="BF94" s="101">
        <f t="shared" si="385"/>
        <v>0</v>
      </c>
      <c r="BG94" s="100">
        <f t="shared" si="385"/>
        <v>0</v>
      </c>
      <c r="BH94" s="99"/>
      <c r="BI94" s="100">
        <f t="shared" si="386"/>
        <v>0</v>
      </c>
      <c r="BJ94" s="99"/>
      <c r="BK94" s="100">
        <f t="shared" si="387"/>
        <v>0</v>
      </c>
      <c r="BL94" s="99"/>
      <c r="BM94" s="100">
        <f t="shared" si="388"/>
        <v>0</v>
      </c>
      <c r="BN94" s="99"/>
      <c r="BO94" s="100">
        <f t="shared" si="389"/>
        <v>0</v>
      </c>
      <c r="BP94" s="99"/>
      <c r="BQ94" s="100">
        <f t="shared" si="390"/>
        <v>0</v>
      </c>
      <c r="BR94" s="99"/>
      <c r="BS94" s="100">
        <f t="shared" si="391"/>
        <v>0</v>
      </c>
      <c r="BT94" s="99"/>
      <c r="BU94" s="100">
        <f t="shared" si="392"/>
        <v>0</v>
      </c>
      <c r="BV94" s="99"/>
      <c r="BW94" s="100">
        <f t="shared" si="393"/>
        <v>0</v>
      </c>
      <c r="BX94" s="99"/>
      <c r="BY94" s="100">
        <f t="shared" si="394"/>
        <v>0</v>
      </c>
      <c r="BZ94" s="99"/>
      <c r="CA94" s="100">
        <f t="shared" si="395"/>
        <v>0</v>
      </c>
      <c r="CB94" s="99"/>
      <c r="CC94" s="100">
        <f t="shared" si="396"/>
        <v>0</v>
      </c>
      <c r="CD94" s="99"/>
      <c r="CE94" s="100">
        <f t="shared" si="397"/>
        <v>0</v>
      </c>
      <c r="CF94" s="101">
        <f t="shared" si="398"/>
        <v>0</v>
      </c>
      <c r="CG94" s="100">
        <f t="shared" si="398"/>
        <v>0</v>
      </c>
    </row>
    <row r="95" spans="1:85" s="102" customFormat="1" ht="19.899999999999999" customHeight="1" x14ac:dyDescent="0.5">
      <c r="A95" s="94">
        <v>77</v>
      </c>
      <c r="B95" s="95" t="s">
        <v>142</v>
      </c>
      <c r="C95" s="95" t="s">
        <v>74</v>
      </c>
      <c r="D95" s="94">
        <f>RANK(BF95,$BF$4:$BF$147)</f>
        <v>17</v>
      </c>
      <c r="E95" s="94">
        <v>0.64</v>
      </c>
      <c r="F95" s="94" t="s">
        <v>85</v>
      </c>
      <c r="G95" s="94"/>
      <c r="H95" s="94"/>
      <c r="I95" s="100">
        <f t="shared" si="248"/>
        <v>0</v>
      </c>
      <c r="J95" s="94"/>
      <c r="K95" s="100">
        <f t="shared" si="249"/>
        <v>0</v>
      </c>
      <c r="L95" s="94"/>
      <c r="M95" s="100">
        <f t="shared" si="250"/>
        <v>0</v>
      </c>
      <c r="N95" s="94"/>
      <c r="O95" s="100">
        <f t="shared" si="251"/>
        <v>0</v>
      </c>
      <c r="P95" s="94"/>
      <c r="Q95" s="100">
        <f t="shared" si="252"/>
        <v>0</v>
      </c>
      <c r="R95" s="94"/>
      <c r="S95" s="100">
        <f t="shared" si="253"/>
        <v>0</v>
      </c>
      <c r="T95" s="94"/>
      <c r="U95" s="100">
        <f t="shared" si="254"/>
        <v>0</v>
      </c>
      <c r="V95" s="94"/>
      <c r="W95" s="100">
        <f t="shared" si="255"/>
        <v>0</v>
      </c>
      <c r="X95" s="145"/>
      <c r="Y95" s="100">
        <f t="shared" si="256"/>
        <v>0</v>
      </c>
      <c r="Z95" s="94"/>
      <c r="AA95" s="100">
        <f t="shared" si="257"/>
        <v>0</v>
      </c>
      <c r="AB95" s="94"/>
      <c r="AC95" s="100">
        <f t="shared" si="258"/>
        <v>0</v>
      </c>
      <c r="AD95" s="94"/>
      <c r="AE95" s="100">
        <f t="shared" si="259"/>
        <v>0</v>
      </c>
      <c r="AF95" s="101">
        <f t="shared" si="383"/>
        <v>0</v>
      </c>
      <c r="AG95" s="100">
        <f t="shared" si="384"/>
        <v>0</v>
      </c>
      <c r="AH95" s="99"/>
      <c r="AI95" s="100">
        <f t="shared" si="262"/>
        <v>0</v>
      </c>
      <c r="AJ95" s="99"/>
      <c r="AK95" s="100">
        <f t="shared" si="263"/>
        <v>0</v>
      </c>
      <c r="AL95" s="99"/>
      <c r="AM95" s="100">
        <f t="shared" si="263"/>
        <v>0</v>
      </c>
      <c r="AN95" s="99"/>
      <c r="AO95" s="100">
        <f t="shared" si="264"/>
        <v>0</v>
      </c>
      <c r="AP95" s="99"/>
      <c r="AQ95" s="100">
        <f t="shared" si="265"/>
        <v>0</v>
      </c>
      <c r="AR95" s="99"/>
      <c r="AS95" s="100">
        <f t="shared" si="266"/>
        <v>0</v>
      </c>
      <c r="AT95" s="99"/>
      <c r="AU95" s="100">
        <f t="shared" si="267"/>
        <v>0</v>
      </c>
      <c r="AV95" s="99"/>
      <c r="AW95" s="100">
        <f t="shared" si="268"/>
        <v>0</v>
      </c>
      <c r="AX95" s="99"/>
      <c r="AY95" s="100">
        <f t="shared" si="269"/>
        <v>0</v>
      </c>
      <c r="AZ95" s="99"/>
      <c r="BA95" s="100">
        <f t="shared" si="270"/>
        <v>0</v>
      </c>
      <c r="BB95" s="99"/>
      <c r="BC95" s="100">
        <f t="shared" si="271"/>
        <v>0</v>
      </c>
      <c r="BD95" s="99"/>
      <c r="BE95" s="100">
        <f t="shared" si="272"/>
        <v>0</v>
      </c>
      <c r="BF95" s="101">
        <f t="shared" si="385"/>
        <v>0</v>
      </c>
      <c r="BG95" s="100">
        <f t="shared" si="385"/>
        <v>0</v>
      </c>
      <c r="BH95" s="99"/>
      <c r="BI95" s="100">
        <f t="shared" si="386"/>
        <v>0</v>
      </c>
      <c r="BJ95" s="99"/>
      <c r="BK95" s="100">
        <f t="shared" si="387"/>
        <v>0</v>
      </c>
      <c r="BL95" s="99"/>
      <c r="BM95" s="100">
        <f t="shared" si="388"/>
        <v>0</v>
      </c>
      <c r="BN95" s="99"/>
      <c r="BO95" s="100">
        <f t="shared" si="389"/>
        <v>0</v>
      </c>
      <c r="BP95" s="99"/>
      <c r="BQ95" s="100">
        <f t="shared" si="390"/>
        <v>0</v>
      </c>
      <c r="BR95" s="99"/>
      <c r="BS95" s="100">
        <f t="shared" si="391"/>
        <v>0</v>
      </c>
      <c r="BT95" s="99"/>
      <c r="BU95" s="100">
        <f t="shared" si="392"/>
        <v>0</v>
      </c>
      <c r="BV95" s="99"/>
      <c r="BW95" s="100">
        <f t="shared" si="393"/>
        <v>0</v>
      </c>
      <c r="BX95" s="99"/>
      <c r="BY95" s="100">
        <f t="shared" si="394"/>
        <v>0</v>
      </c>
      <c r="BZ95" s="99"/>
      <c r="CA95" s="100">
        <f t="shared" si="395"/>
        <v>0</v>
      </c>
      <c r="CB95" s="99"/>
      <c r="CC95" s="100">
        <f t="shared" si="396"/>
        <v>0</v>
      </c>
      <c r="CD95" s="99"/>
      <c r="CE95" s="100">
        <f t="shared" si="397"/>
        <v>0</v>
      </c>
      <c r="CF95" s="101">
        <f t="shared" si="398"/>
        <v>0</v>
      </c>
      <c r="CG95" s="100">
        <f t="shared" si="398"/>
        <v>0</v>
      </c>
    </row>
    <row r="96" spans="1:85" s="102" customFormat="1" ht="19.899999999999999" customHeight="1" x14ac:dyDescent="0.5">
      <c r="A96" s="94"/>
      <c r="B96" s="95"/>
      <c r="C96" s="95"/>
      <c r="D96" s="94"/>
      <c r="E96" s="94"/>
      <c r="F96" s="94"/>
      <c r="G96" s="94"/>
      <c r="H96" s="94"/>
      <c r="I96" s="100"/>
      <c r="J96" s="94"/>
      <c r="K96" s="100"/>
      <c r="L96" s="94"/>
      <c r="M96" s="100"/>
      <c r="N96" s="94"/>
      <c r="O96" s="100"/>
      <c r="P96" s="94"/>
      <c r="Q96" s="100"/>
      <c r="R96" s="94"/>
      <c r="S96" s="100"/>
      <c r="T96" s="94"/>
      <c r="U96" s="100"/>
      <c r="V96" s="94"/>
      <c r="W96" s="100"/>
      <c r="X96" s="145"/>
      <c r="Y96" s="100"/>
      <c r="Z96" s="94"/>
      <c r="AA96" s="100"/>
      <c r="AB96" s="94"/>
      <c r="AC96" s="100"/>
      <c r="AD96" s="94"/>
      <c r="AE96" s="100"/>
      <c r="AF96" s="101"/>
      <c r="AG96" s="100"/>
      <c r="AH96" s="99"/>
      <c r="AI96" s="100"/>
      <c r="AJ96" s="99"/>
      <c r="AK96" s="100"/>
      <c r="AL96" s="99"/>
      <c r="AM96" s="100"/>
      <c r="AN96" s="99"/>
      <c r="AO96" s="100"/>
      <c r="AP96" s="99"/>
      <c r="AQ96" s="100"/>
      <c r="AR96" s="99"/>
      <c r="AS96" s="100"/>
      <c r="AT96" s="99"/>
      <c r="AU96" s="100"/>
      <c r="AV96" s="99"/>
      <c r="AW96" s="100"/>
      <c r="AX96" s="99"/>
      <c r="AY96" s="100"/>
      <c r="AZ96" s="99"/>
      <c r="BA96" s="100"/>
      <c r="BB96" s="99"/>
      <c r="BC96" s="100"/>
      <c r="BD96" s="99"/>
      <c r="BE96" s="100"/>
      <c r="BF96" s="101"/>
      <c r="BG96" s="100"/>
      <c r="BH96" s="99"/>
      <c r="BI96" s="100"/>
      <c r="BJ96" s="99"/>
      <c r="BK96" s="100"/>
      <c r="BL96" s="99"/>
      <c r="BM96" s="100"/>
      <c r="BN96" s="99"/>
      <c r="BO96" s="100"/>
      <c r="BP96" s="99"/>
      <c r="BQ96" s="100"/>
      <c r="BR96" s="99"/>
      <c r="BS96" s="100"/>
      <c r="BT96" s="99"/>
      <c r="BU96" s="100"/>
      <c r="BV96" s="99"/>
      <c r="BW96" s="100"/>
      <c r="BX96" s="99"/>
      <c r="BY96" s="100"/>
      <c r="BZ96" s="99"/>
      <c r="CA96" s="100"/>
      <c r="CB96" s="99"/>
      <c r="CC96" s="100"/>
      <c r="CD96" s="99"/>
      <c r="CE96" s="100"/>
      <c r="CF96" s="101">
        <f t="shared" si="398"/>
        <v>0</v>
      </c>
      <c r="CG96" s="100">
        <f t="shared" si="398"/>
        <v>0</v>
      </c>
    </row>
    <row r="97" spans="1:85" s="102" customFormat="1" ht="19.899999999999999" customHeight="1" x14ac:dyDescent="0.5">
      <c r="A97" s="94">
        <v>78</v>
      </c>
      <c r="B97" s="95" t="s">
        <v>143</v>
      </c>
      <c r="C97" s="95" t="s">
        <v>77</v>
      </c>
      <c r="D97" s="94">
        <v>14</v>
      </c>
      <c r="E97" s="94">
        <v>0.75</v>
      </c>
      <c r="F97" s="94"/>
      <c r="G97" s="94"/>
      <c r="H97" s="94"/>
      <c r="I97" s="100"/>
      <c r="J97" s="94"/>
      <c r="K97" s="100"/>
      <c r="L97" s="94"/>
      <c r="M97" s="100"/>
      <c r="N97" s="94"/>
      <c r="O97" s="100"/>
      <c r="P97" s="94"/>
      <c r="Q97" s="100"/>
      <c r="R97" s="94"/>
      <c r="S97" s="100"/>
      <c r="T97" s="94"/>
      <c r="U97" s="100"/>
      <c r="V97" s="94"/>
      <c r="W97" s="100"/>
      <c r="X97" s="145"/>
      <c r="Y97" s="100"/>
      <c r="Z97" s="94"/>
      <c r="AA97" s="100"/>
      <c r="AB97" s="94"/>
      <c r="AC97" s="100"/>
      <c r="AD97" s="94"/>
      <c r="AE97" s="100"/>
      <c r="AF97" s="101"/>
      <c r="AG97" s="100"/>
      <c r="AH97" s="99"/>
      <c r="AI97" s="100"/>
      <c r="AJ97" s="99"/>
      <c r="AK97" s="100"/>
      <c r="AL97" s="99"/>
      <c r="AM97" s="100"/>
      <c r="AN97" s="99"/>
      <c r="AO97" s="100"/>
      <c r="AP97" s="99"/>
      <c r="AQ97" s="100"/>
      <c r="AR97" s="99"/>
      <c r="AS97" s="100"/>
      <c r="AT97" s="99"/>
      <c r="AU97" s="100"/>
      <c r="AV97" s="99"/>
      <c r="AW97" s="100"/>
      <c r="AX97" s="99"/>
      <c r="AY97" s="100"/>
      <c r="AZ97" s="99"/>
      <c r="BA97" s="100"/>
      <c r="BB97" s="99"/>
      <c r="BC97" s="100"/>
      <c r="BD97" s="99"/>
      <c r="BE97" s="100"/>
      <c r="BF97" s="101"/>
      <c r="BG97" s="100"/>
      <c r="BH97" s="99"/>
      <c r="BI97" s="100"/>
      <c r="BJ97" s="99"/>
      <c r="BK97" s="100"/>
      <c r="BL97" s="99"/>
      <c r="BM97" s="100"/>
      <c r="BN97" s="99"/>
      <c r="BO97" s="100"/>
      <c r="BP97" s="99"/>
      <c r="BQ97" s="100"/>
      <c r="BR97" s="99"/>
      <c r="BS97" s="100"/>
      <c r="BT97" s="99"/>
      <c r="BU97" s="100"/>
      <c r="BV97" s="99"/>
      <c r="BW97" s="100"/>
      <c r="BX97" s="99"/>
      <c r="BY97" s="100"/>
      <c r="BZ97" s="99"/>
      <c r="CA97" s="100"/>
      <c r="CB97" s="99"/>
      <c r="CC97" s="100"/>
      <c r="CD97" s="99"/>
      <c r="CE97" s="100"/>
      <c r="CF97" s="101">
        <f t="shared" si="398"/>
        <v>0</v>
      </c>
      <c r="CG97" s="100">
        <f t="shared" si="398"/>
        <v>0</v>
      </c>
    </row>
    <row r="98" spans="1:85" s="102" customFormat="1" ht="19.899999999999999" customHeight="1" x14ac:dyDescent="0.5">
      <c r="A98" s="94">
        <v>79</v>
      </c>
      <c r="B98" s="95" t="s">
        <v>143</v>
      </c>
      <c r="C98" s="95" t="s">
        <v>74</v>
      </c>
      <c r="D98" s="94">
        <v>14</v>
      </c>
      <c r="E98" s="94">
        <v>0.6</v>
      </c>
      <c r="F98" s="94"/>
      <c r="G98" s="94"/>
      <c r="H98" s="94"/>
      <c r="I98" s="100"/>
      <c r="J98" s="94"/>
      <c r="K98" s="100"/>
      <c r="L98" s="94"/>
      <c r="M98" s="100"/>
      <c r="N98" s="94"/>
      <c r="O98" s="100"/>
      <c r="P98" s="94"/>
      <c r="Q98" s="100"/>
      <c r="R98" s="94"/>
      <c r="S98" s="100"/>
      <c r="T98" s="94"/>
      <c r="U98" s="100"/>
      <c r="V98" s="94"/>
      <c r="W98" s="100"/>
      <c r="X98" s="145"/>
      <c r="Y98" s="100"/>
      <c r="Z98" s="94"/>
      <c r="AA98" s="100"/>
      <c r="AB98" s="94"/>
      <c r="AC98" s="100"/>
      <c r="AD98" s="94"/>
      <c r="AE98" s="100"/>
      <c r="AF98" s="101"/>
      <c r="AG98" s="100"/>
      <c r="AH98" s="99"/>
      <c r="AI98" s="100"/>
      <c r="AJ98" s="99"/>
      <c r="AK98" s="100"/>
      <c r="AL98" s="99"/>
      <c r="AM98" s="100"/>
      <c r="AN98" s="99"/>
      <c r="AO98" s="100"/>
      <c r="AP98" s="99"/>
      <c r="AQ98" s="100"/>
      <c r="AR98" s="99"/>
      <c r="AS98" s="100"/>
      <c r="AT98" s="99"/>
      <c r="AU98" s="100"/>
      <c r="AV98" s="99"/>
      <c r="AW98" s="100"/>
      <c r="AX98" s="99"/>
      <c r="AY98" s="100"/>
      <c r="AZ98" s="99"/>
      <c r="BA98" s="100"/>
      <c r="BB98" s="99"/>
      <c r="BC98" s="100"/>
      <c r="BD98" s="99"/>
      <c r="BE98" s="100"/>
      <c r="BF98" s="101"/>
      <c r="BG98" s="100"/>
      <c r="BH98" s="99"/>
      <c r="BI98" s="100"/>
      <c r="BJ98" s="99"/>
      <c r="BK98" s="100"/>
      <c r="BL98" s="99"/>
      <c r="BM98" s="100"/>
      <c r="BN98" s="99"/>
      <c r="BO98" s="100"/>
      <c r="BP98" s="99"/>
      <c r="BQ98" s="100"/>
      <c r="BR98" s="99"/>
      <c r="BS98" s="100"/>
      <c r="BT98" s="99"/>
      <c r="BU98" s="100"/>
      <c r="BV98" s="99"/>
      <c r="BW98" s="100"/>
      <c r="BX98" s="99"/>
      <c r="BY98" s="100"/>
      <c r="BZ98" s="99"/>
      <c r="CA98" s="100"/>
      <c r="CB98" s="99"/>
      <c r="CC98" s="100"/>
      <c r="CD98" s="99"/>
      <c r="CE98" s="100"/>
      <c r="CF98" s="101">
        <f t="shared" si="398"/>
        <v>0</v>
      </c>
      <c r="CG98" s="100">
        <f t="shared" si="398"/>
        <v>0</v>
      </c>
    </row>
    <row r="99" spans="1:85" s="102" customFormat="1" ht="19.899999999999999" customHeight="1" x14ac:dyDescent="0.5">
      <c r="A99" s="94">
        <v>80</v>
      </c>
      <c r="B99" s="95" t="s">
        <v>143</v>
      </c>
      <c r="C99" s="95" t="s">
        <v>74</v>
      </c>
      <c r="D99" s="94">
        <v>14</v>
      </c>
      <c r="E99" s="94">
        <v>0.64</v>
      </c>
      <c r="F99" s="94" t="s">
        <v>85</v>
      </c>
      <c r="G99" s="94">
        <v>600</v>
      </c>
      <c r="H99" s="94"/>
      <c r="I99" s="100"/>
      <c r="J99" s="94"/>
      <c r="K99" s="100"/>
      <c r="L99" s="94"/>
      <c r="M99" s="100"/>
      <c r="N99" s="94"/>
      <c r="O99" s="100"/>
      <c r="P99" s="94"/>
      <c r="Q99" s="100"/>
      <c r="R99" s="94"/>
      <c r="S99" s="100"/>
      <c r="T99" s="94"/>
      <c r="U99" s="100"/>
      <c r="V99" s="94"/>
      <c r="W99" s="100"/>
      <c r="X99" s="145"/>
      <c r="Y99" s="100"/>
      <c r="Z99" s="94"/>
      <c r="AA99" s="100"/>
      <c r="AB99" s="94"/>
      <c r="AC99" s="100"/>
      <c r="AD99" s="94"/>
      <c r="AE99" s="100"/>
      <c r="AF99" s="101"/>
      <c r="AG99" s="100"/>
      <c r="AH99" s="99"/>
      <c r="AI99" s="100"/>
      <c r="AJ99" s="99"/>
      <c r="AK99" s="100"/>
      <c r="AL99" s="99"/>
      <c r="AM99" s="100"/>
      <c r="AN99" s="99"/>
      <c r="AO99" s="100"/>
      <c r="AP99" s="99"/>
      <c r="AQ99" s="100"/>
      <c r="AR99" s="99"/>
      <c r="AS99" s="100"/>
      <c r="AT99" s="99"/>
      <c r="AU99" s="100"/>
      <c r="AV99" s="99"/>
      <c r="AW99" s="100"/>
      <c r="AX99" s="99"/>
      <c r="AY99" s="100"/>
      <c r="AZ99" s="99"/>
      <c r="BA99" s="100"/>
      <c r="BB99" s="99"/>
      <c r="BC99" s="100"/>
      <c r="BD99" s="99"/>
      <c r="BE99" s="100"/>
      <c r="BF99" s="101"/>
      <c r="BG99" s="100"/>
      <c r="BH99" s="99"/>
      <c r="BI99" s="100"/>
      <c r="BJ99" s="99"/>
      <c r="BK99" s="100"/>
      <c r="BL99" s="99"/>
      <c r="BM99" s="100"/>
      <c r="BN99" s="99"/>
      <c r="BO99" s="100"/>
      <c r="BP99" s="99"/>
      <c r="BQ99" s="100"/>
      <c r="BR99" s="99"/>
      <c r="BS99" s="100"/>
      <c r="BT99" s="99"/>
      <c r="BU99" s="100"/>
      <c r="BV99" s="99"/>
      <c r="BW99" s="100"/>
      <c r="BX99" s="99"/>
      <c r="BY99" s="100"/>
      <c r="BZ99" s="99"/>
      <c r="CA99" s="100"/>
      <c r="CB99" s="99"/>
      <c r="CC99" s="100"/>
      <c r="CD99" s="99"/>
      <c r="CE99" s="100"/>
      <c r="CF99" s="101">
        <f t="shared" si="398"/>
        <v>0</v>
      </c>
      <c r="CG99" s="100">
        <f t="shared" si="398"/>
        <v>0</v>
      </c>
    </row>
    <row r="100" spans="1:85" s="102" customFormat="1" ht="19.899999999999999" customHeight="1" x14ac:dyDescent="0.5">
      <c r="A100" s="94"/>
      <c r="B100" s="95"/>
      <c r="C100" s="95"/>
      <c r="D100" s="94"/>
      <c r="E100" s="94"/>
      <c r="F100" s="94"/>
      <c r="G100" s="94"/>
      <c r="H100" s="94"/>
      <c r="I100" s="100"/>
      <c r="J100" s="94"/>
      <c r="K100" s="100"/>
      <c r="L100" s="94"/>
      <c r="M100" s="100"/>
      <c r="N100" s="94"/>
      <c r="O100" s="100"/>
      <c r="P100" s="94"/>
      <c r="Q100" s="100"/>
      <c r="R100" s="94"/>
      <c r="S100" s="100"/>
      <c r="T100" s="94"/>
      <c r="U100" s="100"/>
      <c r="V100" s="94"/>
      <c r="W100" s="100"/>
      <c r="X100" s="145"/>
      <c r="Y100" s="100"/>
      <c r="Z100" s="94"/>
      <c r="AA100" s="100"/>
      <c r="AB100" s="94"/>
      <c r="AC100" s="100"/>
      <c r="AD100" s="94"/>
      <c r="AE100" s="100"/>
      <c r="AF100" s="101"/>
      <c r="AG100" s="100"/>
      <c r="AH100" s="99"/>
      <c r="AI100" s="100"/>
      <c r="AJ100" s="99"/>
      <c r="AK100" s="100"/>
      <c r="AL100" s="99"/>
      <c r="AM100" s="100"/>
      <c r="AN100" s="99"/>
      <c r="AO100" s="100"/>
      <c r="AP100" s="99"/>
      <c r="AQ100" s="100"/>
      <c r="AR100" s="99"/>
      <c r="AS100" s="100"/>
      <c r="AT100" s="99"/>
      <c r="AU100" s="100"/>
      <c r="AV100" s="99"/>
      <c r="AW100" s="100"/>
      <c r="AX100" s="99"/>
      <c r="AY100" s="100"/>
      <c r="AZ100" s="99"/>
      <c r="BA100" s="100"/>
      <c r="BB100" s="99"/>
      <c r="BC100" s="100"/>
      <c r="BD100" s="99"/>
      <c r="BE100" s="100"/>
      <c r="BF100" s="101"/>
      <c r="BG100" s="100"/>
      <c r="BH100" s="99"/>
      <c r="BI100" s="100"/>
      <c r="BJ100" s="99"/>
      <c r="BK100" s="100"/>
      <c r="BL100" s="99"/>
      <c r="BM100" s="100"/>
      <c r="BN100" s="99"/>
      <c r="BO100" s="100"/>
      <c r="BP100" s="99"/>
      <c r="BQ100" s="100"/>
      <c r="BR100" s="99"/>
      <c r="BS100" s="100"/>
      <c r="BT100" s="99"/>
      <c r="BU100" s="100"/>
      <c r="BV100" s="99"/>
      <c r="BW100" s="100"/>
      <c r="BX100" s="99"/>
      <c r="BY100" s="100"/>
      <c r="BZ100" s="99"/>
      <c r="CA100" s="100"/>
      <c r="CB100" s="99"/>
      <c r="CC100" s="100"/>
      <c r="CD100" s="99"/>
      <c r="CE100" s="100"/>
      <c r="CF100" s="101">
        <f t="shared" si="398"/>
        <v>0</v>
      </c>
      <c r="CG100" s="100">
        <f t="shared" si="398"/>
        <v>0</v>
      </c>
    </row>
    <row r="101" spans="1:85" s="102" customFormat="1" ht="19.899999999999999" customHeight="1" x14ac:dyDescent="0.5">
      <c r="A101" s="94">
        <v>81</v>
      </c>
      <c r="B101" s="95" t="s">
        <v>144</v>
      </c>
      <c r="C101" s="95" t="s">
        <v>74</v>
      </c>
      <c r="D101" s="94">
        <v>14</v>
      </c>
      <c r="E101" s="94">
        <v>0.64</v>
      </c>
      <c r="F101" s="94" t="s">
        <v>145</v>
      </c>
      <c r="G101" s="94"/>
      <c r="H101" s="94"/>
      <c r="I101" s="100"/>
      <c r="J101" s="94"/>
      <c r="K101" s="100"/>
      <c r="L101" s="94"/>
      <c r="M101" s="100"/>
      <c r="N101" s="94"/>
      <c r="O101" s="100"/>
      <c r="P101" s="94"/>
      <c r="Q101" s="100"/>
      <c r="R101" s="94"/>
      <c r="S101" s="100"/>
      <c r="T101" s="94"/>
      <c r="U101" s="100"/>
      <c r="V101" s="94"/>
      <c r="W101" s="100"/>
      <c r="X101" s="145"/>
      <c r="Y101" s="100"/>
      <c r="Z101" s="94"/>
      <c r="AA101" s="100"/>
      <c r="AB101" s="94"/>
      <c r="AC101" s="100"/>
      <c r="AD101" s="94"/>
      <c r="AE101" s="100"/>
      <c r="AF101" s="101"/>
      <c r="AG101" s="100"/>
      <c r="AH101" s="99"/>
      <c r="AI101" s="100"/>
      <c r="AJ101" s="99"/>
      <c r="AK101" s="100"/>
      <c r="AL101" s="99"/>
      <c r="AM101" s="100"/>
      <c r="AN101" s="99"/>
      <c r="AO101" s="100"/>
      <c r="AP101" s="99"/>
      <c r="AQ101" s="100"/>
      <c r="AR101" s="99"/>
      <c r="AS101" s="100"/>
      <c r="AT101" s="99"/>
      <c r="AU101" s="100"/>
      <c r="AV101" s="99"/>
      <c r="AW101" s="100"/>
      <c r="AX101" s="99"/>
      <c r="AY101" s="100"/>
      <c r="AZ101" s="99"/>
      <c r="BA101" s="100"/>
      <c r="BB101" s="99"/>
      <c r="BC101" s="100"/>
      <c r="BD101" s="99"/>
      <c r="BE101" s="100"/>
      <c r="BF101" s="101"/>
      <c r="BG101" s="100"/>
      <c r="BH101" s="99"/>
      <c r="BI101" s="100"/>
      <c r="BJ101" s="99"/>
      <c r="BK101" s="100"/>
      <c r="BL101" s="99"/>
      <c r="BM101" s="100"/>
      <c r="BN101" s="99"/>
      <c r="BO101" s="100"/>
      <c r="BP101" s="99"/>
      <c r="BQ101" s="100"/>
      <c r="BR101" s="99"/>
      <c r="BS101" s="100"/>
      <c r="BT101" s="99"/>
      <c r="BU101" s="100"/>
      <c r="BV101" s="99"/>
      <c r="BW101" s="100"/>
      <c r="BX101" s="99"/>
      <c r="BY101" s="100"/>
      <c r="BZ101" s="99"/>
      <c r="CA101" s="100"/>
      <c r="CB101" s="99"/>
      <c r="CC101" s="100"/>
      <c r="CD101" s="99"/>
      <c r="CE101" s="100"/>
      <c r="CF101" s="101">
        <f t="shared" si="398"/>
        <v>0</v>
      </c>
      <c r="CG101" s="100">
        <f t="shared" si="398"/>
        <v>0</v>
      </c>
    </row>
    <row r="102" spans="1:85" s="102" customFormat="1" ht="19.899999999999999" customHeight="1" x14ac:dyDescent="0.5">
      <c r="A102" s="94">
        <v>82</v>
      </c>
      <c r="B102" s="95" t="s">
        <v>146</v>
      </c>
      <c r="C102" s="95" t="s">
        <v>77</v>
      </c>
      <c r="D102" s="94">
        <v>14</v>
      </c>
      <c r="E102" s="94">
        <v>1</v>
      </c>
      <c r="F102" s="94" t="s">
        <v>98</v>
      </c>
      <c r="G102" s="94"/>
      <c r="H102" s="94"/>
      <c r="I102" s="100"/>
      <c r="J102" s="94"/>
      <c r="K102" s="100"/>
      <c r="L102" s="94"/>
      <c r="M102" s="100"/>
      <c r="N102" s="94"/>
      <c r="O102" s="100"/>
      <c r="P102" s="94"/>
      <c r="Q102" s="100"/>
      <c r="R102" s="94"/>
      <c r="S102" s="100"/>
      <c r="T102" s="94"/>
      <c r="U102" s="100"/>
      <c r="V102" s="94"/>
      <c r="W102" s="100"/>
      <c r="X102" s="145"/>
      <c r="Y102" s="100"/>
      <c r="Z102" s="94"/>
      <c r="AA102" s="100"/>
      <c r="AB102" s="94"/>
      <c r="AC102" s="100"/>
      <c r="AD102" s="94"/>
      <c r="AE102" s="100"/>
      <c r="AF102" s="101"/>
      <c r="AG102" s="100"/>
      <c r="AH102" s="99"/>
      <c r="AI102" s="100"/>
      <c r="AJ102" s="99"/>
      <c r="AK102" s="100"/>
      <c r="AL102" s="99"/>
      <c r="AM102" s="100"/>
      <c r="AN102" s="99"/>
      <c r="AO102" s="100"/>
      <c r="AP102" s="99"/>
      <c r="AQ102" s="100"/>
      <c r="AR102" s="99"/>
      <c r="AS102" s="100"/>
      <c r="AT102" s="99"/>
      <c r="AU102" s="100"/>
      <c r="AV102" s="99"/>
      <c r="AW102" s="100"/>
      <c r="AX102" s="99"/>
      <c r="AY102" s="100"/>
      <c r="AZ102" s="99"/>
      <c r="BA102" s="100"/>
      <c r="BB102" s="99"/>
      <c r="BC102" s="100"/>
      <c r="BD102" s="99"/>
      <c r="BE102" s="100"/>
      <c r="BF102" s="101"/>
      <c r="BG102" s="100"/>
      <c r="BH102" s="99"/>
      <c r="BI102" s="100"/>
      <c r="BJ102" s="99"/>
      <c r="BK102" s="100"/>
      <c r="BL102" s="99"/>
      <c r="BM102" s="100"/>
      <c r="BN102" s="99"/>
      <c r="BO102" s="100"/>
      <c r="BP102" s="99"/>
      <c r="BQ102" s="100"/>
      <c r="BR102" s="99"/>
      <c r="BS102" s="100"/>
      <c r="BT102" s="99"/>
      <c r="BU102" s="100"/>
      <c r="BV102" s="99"/>
      <c r="BW102" s="100"/>
      <c r="BX102" s="99"/>
      <c r="BY102" s="100"/>
      <c r="BZ102" s="99"/>
      <c r="CA102" s="100"/>
      <c r="CB102" s="99"/>
      <c r="CC102" s="100"/>
      <c r="CD102" s="99"/>
      <c r="CE102" s="100"/>
      <c r="CF102" s="101">
        <f t="shared" si="398"/>
        <v>0</v>
      </c>
      <c r="CG102" s="100">
        <f t="shared" si="398"/>
        <v>0</v>
      </c>
    </row>
    <row r="103" spans="1:85" s="102" customFormat="1" ht="19.899999999999999" customHeight="1" x14ac:dyDescent="0.5">
      <c r="A103" s="94">
        <v>83</v>
      </c>
      <c r="B103" s="95" t="s">
        <v>146</v>
      </c>
      <c r="C103" s="95" t="s">
        <v>77</v>
      </c>
      <c r="D103" s="94">
        <v>14</v>
      </c>
      <c r="E103" s="94">
        <v>0.6</v>
      </c>
      <c r="F103" s="94" t="s">
        <v>98</v>
      </c>
      <c r="G103" s="94"/>
      <c r="H103" s="94"/>
      <c r="I103" s="100"/>
      <c r="J103" s="94"/>
      <c r="K103" s="100"/>
      <c r="L103" s="94"/>
      <c r="M103" s="100"/>
      <c r="N103" s="94"/>
      <c r="O103" s="100"/>
      <c r="P103" s="94"/>
      <c r="Q103" s="100"/>
      <c r="R103" s="94"/>
      <c r="S103" s="100"/>
      <c r="T103" s="94"/>
      <c r="U103" s="100"/>
      <c r="V103" s="94"/>
      <c r="W103" s="100"/>
      <c r="X103" s="145"/>
      <c r="Y103" s="100"/>
      <c r="Z103" s="94"/>
      <c r="AA103" s="100"/>
      <c r="AB103" s="94"/>
      <c r="AC103" s="100"/>
      <c r="AD103" s="94"/>
      <c r="AE103" s="100"/>
      <c r="AF103" s="101"/>
      <c r="AG103" s="100"/>
      <c r="AH103" s="99"/>
      <c r="AI103" s="100"/>
      <c r="AJ103" s="99"/>
      <c r="AK103" s="100"/>
      <c r="AL103" s="99"/>
      <c r="AM103" s="100"/>
      <c r="AN103" s="99"/>
      <c r="AO103" s="100"/>
      <c r="AP103" s="99"/>
      <c r="AQ103" s="100"/>
      <c r="AR103" s="99"/>
      <c r="AS103" s="100"/>
      <c r="AT103" s="99"/>
      <c r="AU103" s="100"/>
      <c r="AV103" s="99"/>
      <c r="AW103" s="100"/>
      <c r="AX103" s="99"/>
      <c r="AY103" s="100"/>
      <c r="AZ103" s="99"/>
      <c r="BA103" s="100"/>
      <c r="BB103" s="99"/>
      <c r="BC103" s="100"/>
      <c r="BD103" s="99"/>
      <c r="BE103" s="100"/>
      <c r="BF103" s="101"/>
      <c r="BG103" s="100"/>
      <c r="BH103" s="99"/>
      <c r="BI103" s="100"/>
      <c r="BJ103" s="99"/>
      <c r="BK103" s="100"/>
      <c r="BL103" s="99"/>
      <c r="BM103" s="100"/>
      <c r="BN103" s="99"/>
      <c r="BO103" s="100"/>
      <c r="BP103" s="99"/>
      <c r="BQ103" s="100"/>
      <c r="BR103" s="99"/>
      <c r="BS103" s="100"/>
      <c r="BT103" s="99"/>
      <c r="BU103" s="100"/>
      <c r="BV103" s="99"/>
      <c r="BW103" s="100"/>
      <c r="BX103" s="99"/>
      <c r="BY103" s="100"/>
      <c r="BZ103" s="99"/>
      <c r="CA103" s="100"/>
      <c r="CB103" s="99"/>
      <c r="CC103" s="100"/>
      <c r="CD103" s="99"/>
      <c r="CE103" s="100"/>
      <c r="CF103" s="101">
        <f t="shared" si="398"/>
        <v>0</v>
      </c>
      <c r="CG103" s="100">
        <f t="shared" si="398"/>
        <v>0</v>
      </c>
    </row>
    <row r="104" spans="1:85" s="102" customFormat="1" ht="19.899999999999999" customHeight="1" x14ac:dyDescent="0.5">
      <c r="A104" s="94"/>
      <c r="B104" s="95"/>
      <c r="C104" s="95"/>
      <c r="D104" s="94"/>
      <c r="E104" s="94"/>
      <c r="F104" s="94"/>
      <c r="G104" s="94"/>
      <c r="H104" s="94"/>
      <c r="I104" s="100"/>
      <c r="J104" s="94"/>
      <c r="K104" s="100"/>
      <c r="L104" s="94"/>
      <c r="M104" s="100"/>
      <c r="N104" s="94"/>
      <c r="O104" s="100"/>
      <c r="P104" s="94"/>
      <c r="Q104" s="100"/>
      <c r="R104" s="94"/>
      <c r="S104" s="100"/>
      <c r="T104" s="94"/>
      <c r="U104" s="100"/>
      <c r="V104" s="94"/>
      <c r="W104" s="100"/>
      <c r="X104" s="145"/>
      <c r="Y104" s="100"/>
      <c r="Z104" s="94"/>
      <c r="AA104" s="100"/>
      <c r="AB104" s="94"/>
      <c r="AC104" s="100"/>
      <c r="AD104" s="94"/>
      <c r="AE104" s="100"/>
      <c r="AF104" s="101"/>
      <c r="AG104" s="100"/>
      <c r="AH104" s="99"/>
      <c r="AI104" s="100"/>
      <c r="AJ104" s="99"/>
      <c r="AK104" s="100"/>
      <c r="AL104" s="99"/>
      <c r="AM104" s="100"/>
      <c r="AN104" s="99"/>
      <c r="AO104" s="100"/>
      <c r="AP104" s="99"/>
      <c r="AQ104" s="100"/>
      <c r="AR104" s="99"/>
      <c r="AS104" s="100"/>
      <c r="AT104" s="99"/>
      <c r="AU104" s="100"/>
      <c r="AV104" s="99"/>
      <c r="AW104" s="100"/>
      <c r="AX104" s="99"/>
      <c r="AY104" s="100"/>
      <c r="AZ104" s="99"/>
      <c r="BA104" s="100"/>
      <c r="BB104" s="99"/>
      <c r="BC104" s="100"/>
      <c r="BD104" s="99"/>
      <c r="BE104" s="100"/>
      <c r="BF104" s="101"/>
      <c r="BG104" s="100"/>
      <c r="BH104" s="99"/>
      <c r="BI104" s="100"/>
      <c r="BJ104" s="99"/>
      <c r="BK104" s="100"/>
      <c r="BL104" s="99"/>
      <c r="BM104" s="100"/>
      <c r="BN104" s="99"/>
      <c r="BO104" s="100"/>
      <c r="BP104" s="99"/>
      <c r="BQ104" s="100"/>
      <c r="BR104" s="99"/>
      <c r="BS104" s="100"/>
      <c r="BT104" s="99"/>
      <c r="BU104" s="100"/>
      <c r="BV104" s="99"/>
      <c r="BW104" s="100"/>
      <c r="BX104" s="99"/>
      <c r="BY104" s="100"/>
      <c r="BZ104" s="99"/>
      <c r="CA104" s="100"/>
      <c r="CB104" s="99"/>
      <c r="CC104" s="100"/>
      <c r="CD104" s="99"/>
      <c r="CE104" s="100"/>
      <c r="CF104" s="101">
        <f t="shared" si="398"/>
        <v>0</v>
      </c>
      <c r="CG104" s="100">
        <f t="shared" si="398"/>
        <v>0</v>
      </c>
    </row>
    <row r="105" spans="1:85" s="102" customFormat="1" ht="19.899999999999999" customHeight="1" x14ac:dyDescent="0.5">
      <c r="A105" s="94">
        <v>84</v>
      </c>
      <c r="B105" s="95" t="s">
        <v>147</v>
      </c>
      <c r="C105" s="95" t="s">
        <v>74</v>
      </c>
      <c r="D105" s="94">
        <v>14</v>
      </c>
      <c r="E105" s="94">
        <v>0.64</v>
      </c>
      <c r="F105" s="94" t="s">
        <v>85</v>
      </c>
      <c r="G105" s="94"/>
      <c r="H105" s="94"/>
      <c r="I105" s="100"/>
      <c r="J105" s="94"/>
      <c r="K105" s="100"/>
      <c r="L105" s="94"/>
      <c r="M105" s="100"/>
      <c r="N105" s="94"/>
      <c r="O105" s="100"/>
      <c r="P105" s="94"/>
      <c r="Q105" s="100"/>
      <c r="R105" s="94"/>
      <c r="S105" s="100"/>
      <c r="T105" s="94"/>
      <c r="U105" s="100"/>
      <c r="V105" s="94"/>
      <c r="W105" s="100"/>
      <c r="X105" s="145"/>
      <c r="Y105" s="100"/>
      <c r="Z105" s="94"/>
      <c r="AA105" s="100"/>
      <c r="AB105" s="94"/>
      <c r="AC105" s="100"/>
      <c r="AD105" s="94"/>
      <c r="AE105" s="100"/>
      <c r="AF105" s="101"/>
      <c r="AG105" s="100"/>
      <c r="AH105" s="99"/>
      <c r="AI105" s="100"/>
      <c r="AJ105" s="99"/>
      <c r="AK105" s="100"/>
      <c r="AL105" s="99"/>
      <c r="AM105" s="100"/>
      <c r="AN105" s="99"/>
      <c r="AO105" s="100"/>
      <c r="AP105" s="99"/>
      <c r="AQ105" s="100"/>
      <c r="AR105" s="99"/>
      <c r="AS105" s="100"/>
      <c r="AT105" s="99"/>
      <c r="AU105" s="100"/>
      <c r="AV105" s="99"/>
      <c r="AW105" s="100"/>
      <c r="AX105" s="99"/>
      <c r="AY105" s="100"/>
      <c r="AZ105" s="99"/>
      <c r="BA105" s="100"/>
      <c r="BB105" s="99"/>
      <c r="BC105" s="100"/>
      <c r="BD105" s="99"/>
      <c r="BE105" s="100"/>
      <c r="BF105" s="101"/>
      <c r="BG105" s="100"/>
      <c r="BH105" s="99"/>
      <c r="BI105" s="100"/>
      <c r="BJ105" s="99"/>
      <c r="BK105" s="100"/>
      <c r="BL105" s="99"/>
      <c r="BM105" s="100"/>
      <c r="BN105" s="99"/>
      <c r="BO105" s="100"/>
      <c r="BP105" s="99"/>
      <c r="BQ105" s="100"/>
      <c r="BR105" s="99"/>
      <c r="BS105" s="100"/>
      <c r="BT105" s="99"/>
      <c r="BU105" s="100"/>
      <c r="BV105" s="99"/>
      <c r="BW105" s="100"/>
      <c r="BX105" s="99"/>
      <c r="BY105" s="100"/>
      <c r="BZ105" s="99"/>
      <c r="CA105" s="100"/>
      <c r="CB105" s="99"/>
      <c r="CC105" s="100"/>
      <c r="CD105" s="99"/>
      <c r="CE105" s="100"/>
      <c r="CF105" s="101">
        <f t="shared" si="398"/>
        <v>0</v>
      </c>
      <c r="CG105" s="100">
        <f t="shared" si="398"/>
        <v>0</v>
      </c>
    </row>
    <row r="106" spans="1:85" s="102" customFormat="1" ht="19.899999999999999" customHeight="1" x14ac:dyDescent="0.5">
      <c r="A106" s="94">
        <v>85</v>
      </c>
      <c r="B106" s="95" t="s">
        <v>147</v>
      </c>
      <c r="C106" s="95" t="s">
        <v>77</v>
      </c>
      <c r="D106" s="94">
        <v>14</v>
      </c>
      <c r="E106" s="94">
        <v>0.6</v>
      </c>
      <c r="F106" s="94"/>
      <c r="G106" s="94"/>
      <c r="H106" s="94"/>
      <c r="I106" s="100"/>
      <c r="J106" s="94"/>
      <c r="K106" s="100"/>
      <c r="L106" s="94"/>
      <c r="M106" s="100"/>
      <c r="N106" s="94"/>
      <c r="O106" s="100"/>
      <c r="P106" s="94"/>
      <c r="Q106" s="100"/>
      <c r="R106" s="94"/>
      <c r="S106" s="100"/>
      <c r="T106" s="94"/>
      <c r="U106" s="100"/>
      <c r="V106" s="94"/>
      <c r="W106" s="100"/>
      <c r="X106" s="145"/>
      <c r="Y106" s="100"/>
      <c r="Z106" s="94"/>
      <c r="AA106" s="100"/>
      <c r="AB106" s="94"/>
      <c r="AC106" s="100"/>
      <c r="AD106" s="94"/>
      <c r="AE106" s="100"/>
      <c r="AF106" s="101"/>
      <c r="AG106" s="100"/>
      <c r="AH106" s="99"/>
      <c r="AI106" s="100"/>
      <c r="AJ106" s="99"/>
      <c r="AK106" s="100"/>
      <c r="AL106" s="99"/>
      <c r="AM106" s="100"/>
      <c r="AN106" s="99"/>
      <c r="AO106" s="100"/>
      <c r="AP106" s="99"/>
      <c r="AQ106" s="100"/>
      <c r="AR106" s="99"/>
      <c r="AS106" s="100"/>
      <c r="AT106" s="99"/>
      <c r="AU106" s="100"/>
      <c r="AV106" s="99"/>
      <c r="AW106" s="100"/>
      <c r="AX106" s="99"/>
      <c r="AY106" s="100"/>
      <c r="AZ106" s="99"/>
      <c r="BA106" s="100"/>
      <c r="BB106" s="99"/>
      <c r="BC106" s="100"/>
      <c r="BD106" s="99"/>
      <c r="BE106" s="100"/>
      <c r="BF106" s="101"/>
      <c r="BG106" s="100"/>
      <c r="BH106" s="99"/>
      <c r="BI106" s="100"/>
      <c r="BJ106" s="99"/>
      <c r="BK106" s="100"/>
      <c r="BL106" s="99"/>
      <c r="BM106" s="100"/>
      <c r="BN106" s="99"/>
      <c r="BO106" s="100"/>
      <c r="BP106" s="99"/>
      <c r="BQ106" s="100"/>
      <c r="BR106" s="99"/>
      <c r="BS106" s="100"/>
      <c r="BT106" s="99"/>
      <c r="BU106" s="100"/>
      <c r="BV106" s="99"/>
      <c r="BW106" s="100"/>
      <c r="BX106" s="99"/>
      <c r="BY106" s="100"/>
      <c r="BZ106" s="99"/>
      <c r="CA106" s="100"/>
      <c r="CB106" s="99"/>
      <c r="CC106" s="100"/>
      <c r="CD106" s="99"/>
      <c r="CE106" s="100"/>
      <c r="CF106" s="101">
        <f t="shared" si="398"/>
        <v>0</v>
      </c>
      <c r="CG106" s="100">
        <f t="shared" si="398"/>
        <v>0</v>
      </c>
    </row>
    <row r="107" spans="1:85" s="102" customFormat="1" ht="19.899999999999999" customHeight="1" x14ac:dyDescent="0.5">
      <c r="A107" s="94">
        <v>86</v>
      </c>
      <c r="B107" s="95" t="s">
        <v>147</v>
      </c>
      <c r="C107" s="95" t="s">
        <v>77</v>
      </c>
      <c r="D107" s="94"/>
      <c r="E107" s="94">
        <v>0.6</v>
      </c>
      <c r="F107" s="94" t="s">
        <v>98</v>
      </c>
      <c r="G107" s="94"/>
      <c r="H107" s="94"/>
      <c r="I107" s="100"/>
      <c r="J107" s="94"/>
      <c r="K107" s="100"/>
      <c r="L107" s="94"/>
      <c r="M107" s="100"/>
      <c r="N107" s="94"/>
      <c r="O107" s="100"/>
      <c r="P107" s="94"/>
      <c r="Q107" s="100"/>
      <c r="R107" s="94"/>
      <c r="S107" s="100"/>
      <c r="T107" s="94"/>
      <c r="U107" s="100"/>
      <c r="V107" s="94"/>
      <c r="W107" s="100"/>
      <c r="X107" s="145"/>
      <c r="Y107" s="100"/>
      <c r="Z107" s="94"/>
      <c r="AA107" s="100"/>
      <c r="AB107" s="94"/>
      <c r="AC107" s="100"/>
      <c r="AD107" s="94"/>
      <c r="AE107" s="100"/>
      <c r="AF107" s="101"/>
      <c r="AG107" s="100"/>
      <c r="AH107" s="99"/>
      <c r="AI107" s="100"/>
      <c r="AJ107" s="99"/>
      <c r="AK107" s="100"/>
      <c r="AL107" s="99"/>
      <c r="AM107" s="100"/>
      <c r="AN107" s="99"/>
      <c r="AO107" s="100"/>
      <c r="AP107" s="99"/>
      <c r="AQ107" s="100"/>
      <c r="AR107" s="99"/>
      <c r="AS107" s="100"/>
      <c r="AT107" s="99"/>
      <c r="AU107" s="100"/>
      <c r="AV107" s="99"/>
      <c r="AW107" s="100"/>
      <c r="AX107" s="99"/>
      <c r="AY107" s="100"/>
      <c r="AZ107" s="99"/>
      <c r="BA107" s="100"/>
      <c r="BB107" s="99"/>
      <c r="BC107" s="100"/>
      <c r="BD107" s="99"/>
      <c r="BE107" s="100"/>
      <c r="BF107" s="101"/>
      <c r="BG107" s="100"/>
      <c r="BH107" s="99"/>
      <c r="BI107" s="100"/>
      <c r="BJ107" s="99"/>
      <c r="BK107" s="100"/>
      <c r="BL107" s="99"/>
      <c r="BM107" s="100"/>
      <c r="BN107" s="99"/>
      <c r="BO107" s="100"/>
      <c r="BP107" s="99"/>
      <c r="BQ107" s="100"/>
      <c r="BR107" s="99"/>
      <c r="BS107" s="100"/>
      <c r="BT107" s="99"/>
      <c r="BU107" s="100"/>
      <c r="BV107" s="99"/>
      <c r="BW107" s="100"/>
      <c r="BX107" s="99"/>
      <c r="BY107" s="100"/>
      <c r="BZ107" s="99"/>
      <c r="CA107" s="100"/>
      <c r="CB107" s="99"/>
      <c r="CC107" s="100"/>
      <c r="CD107" s="99"/>
      <c r="CE107" s="100"/>
      <c r="CF107" s="101">
        <f t="shared" si="398"/>
        <v>0</v>
      </c>
      <c r="CG107" s="100">
        <f t="shared" si="398"/>
        <v>0</v>
      </c>
    </row>
    <row r="108" spans="1:85" s="102" customFormat="1" ht="19.899999999999999" customHeight="1" x14ac:dyDescent="0.5">
      <c r="A108" s="94"/>
      <c r="B108" s="95"/>
      <c r="C108" s="95"/>
      <c r="D108" s="94"/>
      <c r="E108" s="94"/>
      <c r="F108" s="94"/>
      <c r="G108" s="94"/>
      <c r="H108" s="94"/>
      <c r="I108" s="100"/>
      <c r="J108" s="94"/>
      <c r="K108" s="100"/>
      <c r="L108" s="94"/>
      <c r="M108" s="100"/>
      <c r="N108" s="94"/>
      <c r="O108" s="100"/>
      <c r="P108" s="94"/>
      <c r="Q108" s="100"/>
      <c r="R108" s="94"/>
      <c r="S108" s="100"/>
      <c r="T108" s="94"/>
      <c r="U108" s="100"/>
      <c r="V108" s="94"/>
      <c r="W108" s="100"/>
      <c r="X108" s="145"/>
      <c r="Y108" s="100"/>
      <c r="Z108" s="94"/>
      <c r="AA108" s="100"/>
      <c r="AB108" s="94"/>
      <c r="AC108" s="100"/>
      <c r="AD108" s="94"/>
      <c r="AE108" s="100"/>
      <c r="AF108" s="101"/>
      <c r="AG108" s="100"/>
      <c r="AH108" s="99"/>
      <c r="AI108" s="100"/>
      <c r="AJ108" s="99"/>
      <c r="AK108" s="100"/>
      <c r="AL108" s="99"/>
      <c r="AM108" s="100"/>
      <c r="AN108" s="99"/>
      <c r="AO108" s="100"/>
      <c r="AP108" s="99"/>
      <c r="AQ108" s="100"/>
      <c r="AR108" s="99"/>
      <c r="AS108" s="100"/>
      <c r="AT108" s="99"/>
      <c r="AU108" s="100"/>
      <c r="AV108" s="99"/>
      <c r="AW108" s="100"/>
      <c r="AX108" s="99"/>
      <c r="AY108" s="100"/>
      <c r="AZ108" s="99"/>
      <c r="BA108" s="100"/>
      <c r="BB108" s="99"/>
      <c r="BC108" s="100"/>
      <c r="BD108" s="99"/>
      <c r="BE108" s="100"/>
      <c r="BF108" s="101"/>
      <c r="BG108" s="100"/>
      <c r="BH108" s="99"/>
      <c r="BI108" s="100"/>
      <c r="BJ108" s="99"/>
      <c r="BK108" s="100"/>
      <c r="BL108" s="99"/>
      <c r="BM108" s="100"/>
      <c r="BN108" s="99"/>
      <c r="BO108" s="100"/>
      <c r="BP108" s="99"/>
      <c r="BQ108" s="100"/>
      <c r="BR108" s="99"/>
      <c r="BS108" s="100"/>
      <c r="BT108" s="99"/>
      <c r="BU108" s="100"/>
      <c r="BV108" s="99"/>
      <c r="BW108" s="100"/>
      <c r="BX108" s="99"/>
      <c r="BY108" s="100"/>
      <c r="BZ108" s="99"/>
      <c r="CA108" s="100"/>
      <c r="CB108" s="99"/>
      <c r="CC108" s="100"/>
      <c r="CD108" s="99"/>
      <c r="CE108" s="100"/>
      <c r="CF108" s="101">
        <f t="shared" si="398"/>
        <v>0</v>
      </c>
      <c r="CG108" s="100">
        <f t="shared" si="398"/>
        <v>0</v>
      </c>
    </row>
    <row r="109" spans="1:85" s="102" customFormat="1" ht="19.899999999999999" customHeight="1" x14ac:dyDescent="0.5">
      <c r="A109" s="94">
        <v>87</v>
      </c>
      <c r="B109" s="95" t="s">
        <v>148</v>
      </c>
      <c r="C109" s="95" t="s">
        <v>77</v>
      </c>
      <c r="D109" s="94">
        <v>14</v>
      </c>
      <c r="E109" s="94">
        <v>1</v>
      </c>
      <c r="F109" s="94"/>
      <c r="G109" s="94"/>
      <c r="H109" s="94"/>
      <c r="I109" s="100"/>
      <c r="J109" s="94"/>
      <c r="K109" s="100"/>
      <c r="L109" s="94"/>
      <c r="M109" s="100"/>
      <c r="N109" s="94"/>
      <c r="O109" s="100"/>
      <c r="P109" s="94"/>
      <c r="Q109" s="100"/>
      <c r="R109" s="94"/>
      <c r="S109" s="100"/>
      <c r="T109" s="94"/>
      <c r="U109" s="100"/>
      <c r="V109" s="94"/>
      <c r="W109" s="100"/>
      <c r="X109" s="145"/>
      <c r="Y109" s="100"/>
      <c r="Z109" s="94"/>
      <c r="AA109" s="100"/>
      <c r="AB109" s="94"/>
      <c r="AC109" s="100"/>
      <c r="AD109" s="94"/>
      <c r="AE109" s="100"/>
      <c r="AF109" s="101"/>
      <c r="AG109" s="100"/>
      <c r="AH109" s="99"/>
      <c r="AI109" s="100"/>
      <c r="AJ109" s="99"/>
      <c r="AK109" s="100"/>
      <c r="AL109" s="99"/>
      <c r="AM109" s="100"/>
      <c r="AN109" s="99"/>
      <c r="AO109" s="100"/>
      <c r="AP109" s="99"/>
      <c r="AQ109" s="100"/>
      <c r="AR109" s="99"/>
      <c r="AS109" s="100"/>
      <c r="AT109" s="99"/>
      <c r="AU109" s="100"/>
      <c r="AV109" s="99"/>
      <c r="AW109" s="100"/>
      <c r="AX109" s="99"/>
      <c r="AY109" s="100"/>
      <c r="AZ109" s="99"/>
      <c r="BA109" s="100"/>
      <c r="BB109" s="99"/>
      <c r="BC109" s="100"/>
      <c r="BD109" s="99"/>
      <c r="BE109" s="100"/>
      <c r="BF109" s="101"/>
      <c r="BG109" s="100"/>
      <c r="BH109" s="99"/>
      <c r="BI109" s="100"/>
      <c r="BJ109" s="99"/>
      <c r="BK109" s="100"/>
      <c r="BL109" s="99"/>
      <c r="BM109" s="100"/>
      <c r="BN109" s="99"/>
      <c r="BO109" s="100"/>
      <c r="BP109" s="99"/>
      <c r="BQ109" s="100"/>
      <c r="BR109" s="99"/>
      <c r="BS109" s="100"/>
      <c r="BT109" s="99"/>
      <c r="BU109" s="100"/>
      <c r="BV109" s="99"/>
      <c r="BW109" s="100"/>
      <c r="BX109" s="99"/>
      <c r="BY109" s="100"/>
      <c r="BZ109" s="99"/>
      <c r="CA109" s="100"/>
      <c r="CB109" s="99"/>
      <c r="CC109" s="100"/>
      <c r="CD109" s="99"/>
      <c r="CE109" s="100"/>
      <c r="CF109" s="101">
        <f t="shared" si="398"/>
        <v>0</v>
      </c>
      <c r="CG109" s="100">
        <f t="shared" si="398"/>
        <v>0</v>
      </c>
    </row>
    <row r="110" spans="1:85" s="102" customFormat="1" ht="19.899999999999999" customHeight="1" x14ac:dyDescent="0.5">
      <c r="A110" s="94">
        <v>88</v>
      </c>
      <c r="B110" s="95" t="s">
        <v>148</v>
      </c>
      <c r="C110" s="95" t="s">
        <v>74</v>
      </c>
      <c r="D110" s="94">
        <v>14</v>
      </c>
      <c r="E110" s="94">
        <v>0.64</v>
      </c>
      <c r="F110" s="94" t="s">
        <v>85</v>
      </c>
      <c r="G110" s="94"/>
      <c r="H110" s="94"/>
      <c r="I110" s="100"/>
      <c r="J110" s="94"/>
      <c r="K110" s="100"/>
      <c r="L110" s="94"/>
      <c r="M110" s="100"/>
      <c r="N110" s="94"/>
      <c r="O110" s="100"/>
      <c r="P110" s="94"/>
      <c r="Q110" s="100"/>
      <c r="R110" s="94"/>
      <c r="S110" s="100"/>
      <c r="T110" s="94"/>
      <c r="U110" s="100"/>
      <c r="V110" s="94"/>
      <c r="W110" s="100"/>
      <c r="X110" s="145"/>
      <c r="Y110" s="100"/>
      <c r="Z110" s="94"/>
      <c r="AA110" s="100"/>
      <c r="AB110" s="94"/>
      <c r="AC110" s="100"/>
      <c r="AD110" s="94"/>
      <c r="AE110" s="100"/>
      <c r="AF110" s="101"/>
      <c r="AG110" s="100"/>
      <c r="AH110" s="99"/>
      <c r="AI110" s="100"/>
      <c r="AJ110" s="99"/>
      <c r="AK110" s="100"/>
      <c r="AL110" s="99"/>
      <c r="AM110" s="100"/>
      <c r="AN110" s="99"/>
      <c r="AO110" s="100"/>
      <c r="AP110" s="99"/>
      <c r="AQ110" s="100"/>
      <c r="AR110" s="99"/>
      <c r="AS110" s="100"/>
      <c r="AT110" s="99"/>
      <c r="AU110" s="100"/>
      <c r="AV110" s="99"/>
      <c r="AW110" s="100"/>
      <c r="AX110" s="99"/>
      <c r="AY110" s="100"/>
      <c r="AZ110" s="99"/>
      <c r="BA110" s="100"/>
      <c r="BB110" s="99"/>
      <c r="BC110" s="100"/>
      <c r="BD110" s="99"/>
      <c r="BE110" s="100"/>
      <c r="BF110" s="101"/>
      <c r="BG110" s="100"/>
      <c r="BH110" s="99"/>
      <c r="BI110" s="100"/>
      <c r="BJ110" s="99"/>
      <c r="BK110" s="100"/>
      <c r="BL110" s="99"/>
      <c r="BM110" s="100"/>
      <c r="BN110" s="99"/>
      <c r="BO110" s="100"/>
      <c r="BP110" s="99"/>
      <c r="BQ110" s="100"/>
      <c r="BR110" s="99"/>
      <c r="BS110" s="100"/>
      <c r="BT110" s="99"/>
      <c r="BU110" s="100"/>
      <c r="BV110" s="99"/>
      <c r="BW110" s="100"/>
      <c r="BX110" s="99"/>
      <c r="BY110" s="100"/>
      <c r="BZ110" s="99"/>
      <c r="CA110" s="100"/>
      <c r="CB110" s="99"/>
      <c r="CC110" s="100"/>
      <c r="CD110" s="99"/>
      <c r="CE110" s="100"/>
      <c r="CF110" s="101">
        <f t="shared" si="398"/>
        <v>0</v>
      </c>
      <c r="CG110" s="100">
        <f t="shared" si="398"/>
        <v>0</v>
      </c>
    </row>
    <row r="111" spans="1:85" s="102" customFormat="1" ht="19.899999999999999" customHeight="1" x14ac:dyDescent="0.5">
      <c r="A111" s="94">
        <v>89</v>
      </c>
      <c r="B111" s="95" t="s">
        <v>148</v>
      </c>
      <c r="C111" s="95" t="s">
        <v>74</v>
      </c>
      <c r="D111" s="94"/>
      <c r="E111" s="94">
        <v>0.64</v>
      </c>
      <c r="F111" s="94" t="s">
        <v>85</v>
      </c>
      <c r="G111" s="94"/>
      <c r="H111" s="94"/>
      <c r="I111" s="100"/>
      <c r="J111" s="94"/>
      <c r="K111" s="100"/>
      <c r="L111" s="94"/>
      <c r="M111" s="100"/>
      <c r="N111" s="94"/>
      <c r="O111" s="100"/>
      <c r="P111" s="94"/>
      <c r="Q111" s="100"/>
      <c r="R111" s="94"/>
      <c r="S111" s="100"/>
      <c r="T111" s="94"/>
      <c r="U111" s="100"/>
      <c r="V111" s="94"/>
      <c r="W111" s="100"/>
      <c r="X111" s="145"/>
      <c r="Y111" s="100"/>
      <c r="Z111" s="94"/>
      <c r="AA111" s="100"/>
      <c r="AB111" s="94"/>
      <c r="AC111" s="100"/>
      <c r="AD111" s="94"/>
      <c r="AE111" s="100"/>
      <c r="AF111" s="101"/>
      <c r="AG111" s="100"/>
      <c r="AH111" s="99"/>
      <c r="AI111" s="100"/>
      <c r="AJ111" s="99"/>
      <c r="AK111" s="100"/>
      <c r="AL111" s="99"/>
      <c r="AM111" s="100"/>
      <c r="AN111" s="99"/>
      <c r="AO111" s="100"/>
      <c r="AP111" s="99"/>
      <c r="AQ111" s="100"/>
      <c r="AR111" s="99"/>
      <c r="AS111" s="100"/>
      <c r="AT111" s="99"/>
      <c r="AU111" s="100"/>
      <c r="AV111" s="99"/>
      <c r="AW111" s="100"/>
      <c r="AX111" s="99"/>
      <c r="AY111" s="100"/>
      <c r="AZ111" s="99"/>
      <c r="BA111" s="100"/>
      <c r="BB111" s="99"/>
      <c r="BC111" s="100"/>
      <c r="BD111" s="99"/>
      <c r="BE111" s="100"/>
      <c r="BF111" s="101"/>
      <c r="BG111" s="100"/>
      <c r="BH111" s="99"/>
      <c r="BI111" s="100"/>
      <c r="BJ111" s="99"/>
      <c r="BK111" s="100"/>
      <c r="BL111" s="99"/>
      <c r="BM111" s="100"/>
      <c r="BN111" s="99"/>
      <c r="BO111" s="100"/>
      <c r="BP111" s="99"/>
      <c r="BQ111" s="100"/>
      <c r="BR111" s="99"/>
      <c r="BS111" s="100"/>
      <c r="BT111" s="99"/>
      <c r="BU111" s="100"/>
      <c r="BV111" s="99"/>
      <c r="BW111" s="100"/>
      <c r="BX111" s="99"/>
      <c r="BY111" s="100"/>
      <c r="BZ111" s="99"/>
      <c r="CA111" s="100"/>
      <c r="CB111" s="99"/>
      <c r="CC111" s="100"/>
      <c r="CD111" s="99"/>
      <c r="CE111" s="100"/>
      <c r="CF111" s="101">
        <f t="shared" si="398"/>
        <v>0</v>
      </c>
      <c r="CG111" s="100">
        <f t="shared" si="398"/>
        <v>0</v>
      </c>
    </row>
    <row r="112" spans="1:85" s="102" customFormat="1" ht="19.899999999999999" customHeight="1" x14ac:dyDescent="0.5">
      <c r="A112" s="94"/>
      <c r="B112" s="95"/>
      <c r="C112" s="95"/>
      <c r="D112" s="94"/>
      <c r="E112" s="94"/>
      <c r="F112" s="94"/>
      <c r="G112" s="94"/>
      <c r="H112" s="94"/>
      <c r="I112" s="100"/>
      <c r="J112" s="94"/>
      <c r="K112" s="100"/>
      <c r="L112" s="94"/>
      <c r="M112" s="100"/>
      <c r="N112" s="94"/>
      <c r="O112" s="100"/>
      <c r="P112" s="94"/>
      <c r="Q112" s="100"/>
      <c r="R112" s="94"/>
      <c r="S112" s="100"/>
      <c r="T112" s="94"/>
      <c r="U112" s="100"/>
      <c r="V112" s="94"/>
      <c r="W112" s="100"/>
      <c r="X112" s="145"/>
      <c r="Y112" s="100"/>
      <c r="Z112" s="94"/>
      <c r="AA112" s="100"/>
      <c r="AB112" s="94"/>
      <c r="AC112" s="100"/>
      <c r="AD112" s="94"/>
      <c r="AE112" s="100"/>
      <c r="AF112" s="101"/>
      <c r="AG112" s="100"/>
      <c r="AH112" s="99"/>
      <c r="AI112" s="100"/>
      <c r="AJ112" s="99"/>
      <c r="AK112" s="100"/>
      <c r="AL112" s="99"/>
      <c r="AM112" s="100"/>
      <c r="AN112" s="99"/>
      <c r="AO112" s="100"/>
      <c r="AP112" s="99"/>
      <c r="AQ112" s="100"/>
      <c r="AR112" s="99"/>
      <c r="AS112" s="100"/>
      <c r="AT112" s="99"/>
      <c r="AU112" s="100"/>
      <c r="AV112" s="99"/>
      <c r="AW112" s="100"/>
      <c r="AX112" s="99"/>
      <c r="AY112" s="100"/>
      <c r="AZ112" s="99"/>
      <c r="BA112" s="100"/>
      <c r="BB112" s="99"/>
      <c r="BC112" s="100"/>
      <c r="BD112" s="99"/>
      <c r="BE112" s="100"/>
      <c r="BF112" s="101"/>
      <c r="BG112" s="100"/>
      <c r="BH112" s="99"/>
      <c r="BI112" s="100"/>
      <c r="BJ112" s="99"/>
      <c r="BK112" s="100"/>
      <c r="BL112" s="99"/>
      <c r="BM112" s="100"/>
      <c r="BN112" s="99"/>
      <c r="BO112" s="100"/>
      <c r="BP112" s="99"/>
      <c r="BQ112" s="100"/>
      <c r="BR112" s="99"/>
      <c r="BS112" s="100"/>
      <c r="BT112" s="99"/>
      <c r="BU112" s="100"/>
      <c r="BV112" s="99"/>
      <c r="BW112" s="100"/>
      <c r="BX112" s="99"/>
      <c r="BY112" s="100"/>
      <c r="BZ112" s="99"/>
      <c r="CA112" s="100"/>
      <c r="CB112" s="99"/>
      <c r="CC112" s="100"/>
      <c r="CD112" s="99"/>
      <c r="CE112" s="100"/>
      <c r="CF112" s="101">
        <f t="shared" si="398"/>
        <v>0</v>
      </c>
      <c r="CG112" s="100">
        <f t="shared" si="398"/>
        <v>0</v>
      </c>
    </row>
    <row r="113" spans="1:85" s="102" customFormat="1" ht="19.899999999999999" customHeight="1" x14ac:dyDescent="0.25">
      <c r="A113" s="94">
        <v>90</v>
      </c>
      <c r="B113" s="95" t="s">
        <v>149</v>
      </c>
      <c r="C113" s="95" t="s">
        <v>74</v>
      </c>
      <c r="D113" s="94">
        <f>RANK(BF113,$BF$4:$BF$147)</f>
        <v>16</v>
      </c>
      <c r="E113" s="94">
        <v>0.7</v>
      </c>
      <c r="F113" s="94" t="s">
        <v>75</v>
      </c>
      <c r="G113" s="94">
        <v>3600</v>
      </c>
      <c r="H113" s="94">
        <v>216</v>
      </c>
      <c r="I113" s="97">
        <f t="shared" ref="I113:I114" si="399">H113*$E113</f>
        <v>151.19999999999999</v>
      </c>
      <c r="J113" s="94">
        <v>216</v>
      </c>
      <c r="K113" s="104">
        <f t="shared" ref="K113:K114" si="400">J113*$E113</f>
        <v>151.19999999999999</v>
      </c>
      <c r="L113" s="94">
        <v>96</v>
      </c>
      <c r="M113" s="97">
        <f t="shared" ref="M113:M114" si="401">L113*$E113</f>
        <v>67.199999999999989</v>
      </c>
      <c r="N113" s="94">
        <v>96</v>
      </c>
      <c r="O113" s="97">
        <f t="shared" ref="O113:O114" si="402">N113*$E113</f>
        <v>67.199999999999989</v>
      </c>
      <c r="P113" s="94"/>
      <c r="Q113" s="104">
        <f t="shared" ref="Q113:Q114" si="403">P113*$E113</f>
        <v>0</v>
      </c>
      <c r="R113" s="94">
        <v>108</v>
      </c>
      <c r="S113" s="97">
        <f t="shared" ref="S113:S114" si="404">R113*$E113</f>
        <v>75.599999999999994</v>
      </c>
      <c r="T113" s="94">
        <v>60</v>
      </c>
      <c r="U113" s="97">
        <f t="shared" ref="U113:U114" si="405">T113*$E113</f>
        <v>42</v>
      </c>
      <c r="V113" s="94"/>
      <c r="W113" s="104">
        <f t="shared" ref="W113:W114" si="406">V113*$E113</f>
        <v>0</v>
      </c>
      <c r="X113" s="171">
        <v>48</v>
      </c>
      <c r="Y113" s="97">
        <f t="shared" ref="Y113:Y114" si="407">X113*$E113</f>
        <v>33.599999999999994</v>
      </c>
      <c r="Z113" s="94">
        <v>48</v>
      </c>
      <c r="AA113" s="97">
        <f t="shared" ref="AA113:AA114" si="408">Z113*$E113</f>
        <v>33.599999999999994</v>
      </c>
      <c r="AB113" s="94">
        <v>24</v>
      </c>
      <c r="AC113" s="97">
        <f t="shared" ref="AC113:AC114" si="409">AB113*$E113</f>
        <v>16.799999999999997</v>
      </c>
      <c r="AD113" s="94">
        <v>24</v>
      </c>
      <c r="AE113" s="97">
        <f t="shared" ref="AE113:AE114" si="410">AD113*$E113</f>
        <v>16.799999999999997</v>
      </c>
      <c r="AF113" s="101">
        <f>SUM(H113,J113,L113,N113,P113,R113,T113,V113,X113,Z113,AB113,AD113)</f>
        <v>936</v>
      </c>
      <c r="AG113" s="100">
        <f>SUM(I113,K113,M113,O113,Q113,S113,U113,W113,Y113,AA113,AC113,AE113)</f>
        <v>655.19999999999993</v>
      </c>
      <c r="AH113" s="96">
        <v>12</v>
      </c>
      <c r="AI113" s="104">
        <f t="shared" ref="AI113:AI114" si="411">AH113*$E113</f>
        <v>8.3999999999999986</v>
      </c>
      <c r="AJ113" s="98">
        <v>36</v>
      </c>
      <c r="AK113" s="97">
        <f t="shared" ref="AK113:AK114" si="412">AJ113*$E113</f>
        <v>25.2</v>
      </c>
      <c r="AL113" s="99">
        <v>24</v>
      </c>
      <c r="AM113" s="100">
        <f>AL113*$E113</f>
        <v>16.799999999999997</v>
      </c>
      <c r="AN113" s="99"/>
      <c r="AO113" s="100">
        <f>AN113*$E113</f>
        <v>0</v>
      </c>
      <c r="AP113" s="99">
        <v>12</v>
      </c>
      <c r="AQ113" s="100">
        <f>AP113*$E113</f>
        <v>8.3999999999999986</v>
      </c>
      <c r="AR113" s="99">
        <v>12</v>
      </c>
      <c r="AS113" s="100">
        <f>AR113*$E113</f>
        <v>8.3999999999999986</v>
      </c>
      <c r="AT113" s="99">
        <v>12</v>
      </c>
      <c r="AU113" s="100">
        <f>AT113*$E113</f>
        <v>8.3999999999999986</v>
      </c>
      <c r="AV113" s="99">
        <v>12</v>
      </c>
      <c r="AW113" s="100">
        <f>AV113*$E113</f>
        <v>8.3999999999999986</v>
      </c>
      <c r="AX113" s="99">
        <v>24</v>
      </c>
      <c r="AY113" s="100">
        <f>AX113*$E113</f>
        <v>16.799999999999997</v>
      </c>
      <c r="AZ113" s="99">
        <v>12</v>
      </c>
      <c r="BA113" s="100">
        <f>AZ113*$E113</f>
        <v>8.3999999999999986</v>
      </c>
      <c r="BB113" s="99"/>
      <c r="BC113" s="100">
        <f>BB113*$E113</f>
        <v>0</v>
      </c>
      <c r="BD113" s="99"/>
      <c r="BE113" s="100">
        <f>BD113*$E113</f>
        <v>0</v>
      </c>
      <c r="BF113" s="101">
        <f>SUM(AH113,AJ113,AL113,AN113,AP113,AR113,AT113,AV113,AX113,AZ113,BB113,BD113)</f>
        <v>156</v>
      </c>
      <c r="BG113" s="100">
        <f>SUM(AI113,AK113,AM113,AO113,AQ113,AS113,AU113,AW113,AY113,BA113,BC113,BE113)</f>
        <v>109.19999999999999</v>
      </c>
      <c r="BH113" s="96"/>
      <c r="BI113" s="104">
        <f t="shared" ref="BI113:BI114" si="413">BH113*$E113</f>
        <v>0</v>
      </c>
      <c r="BJ113" s="98"/>
      <c r="BK113" s="100">
        <f t="shared" si="235"/>
        <v>0</v>
      </c>
      <c r="BL113" s="99"/>
      <c r="BM113" s="100">
        <f>BL113*$E113</f>
        <v>0</v>
      </c>
      <c r="BN113" s="99"/>
      <c r="BO113" s="100">
        <f>BN113*$E113</f>
        <v>0</v>
      </c>
      <c r="BP113" s="99"/>
      <c r="BQ113" s="100">
        <f>BP113*$E113</f>
        <v>0</v>
      </c>
      <c r="BR113" s="99"/>
      <c r="BS113" s="100">
        <f>BR113*$E113</f>
        <v>0</v>
      </c>
      <c r="BT113" s="99"/>
      <c r="BU113" s="100">
        <f>BT113*$E113</f>
        <v>0</v>
      </c>
      <c r="BV113" s="99"/>
      <c r="BW113" s="100">
        <f>BV113*$E113</f>
        <v>0</v>
      </c>
      <c r="BX113" s="99"/>
      <c r="BY113" s="100">
        <f>BX113*$E113</f>
        <v>0</v>
      </c>
      <c r="BZ113" s="99"/>
      <c r="CA113" s="100">
        <f>BZ113*$E113</f>
        <v>0</v>
      </c>
      <c r="CB113" s="99"/>
      <c r="CC113" s="100">
        <f>CB113*$E113</f>
        <v>0</v>
      </c>
      <c r="CD113" s="99"/>
      <c r="CE113" s="100">
        <f>CD113*$E113</f>
        <v>0</v>
      </c>
      <c r="CF113" s="101">
        <f t="shared" si="398"/>
        <v>0</v>
      </c>
      <c r="CG113" s="100">
        <f t="shared" si="398"/>
        <v>0</v>
      </c>
    </row>
    <row r="114" spans="1:85" s="102" customFormat="1" ht="19.899999999999999" customHeight="1" x14ac:dyDescent="0.25">
      <c r="A114" s="94">
        <v>91</v>
      </c>
      <c r="B114" s="95" t="s">
        <v>150</v>
      </c>
      <c r="C114" s="95" t="s">
        <v>74</v>
      </c>
      <c r="D114" s="94">
        <f>RANK(BF114,$BF$4:$BF$147)</f>
        <v>17</v>
      </c>
      <c r="E114" s="94">
        <v>0.35</v>
      </c>
      <c r="F114" s="94" t="s">
        <v>83</v>
      </c>
      <c r="G114" s="94">
        <v>2100</v>
      </c>
      <c r="H114" s="94">
        <v>216</v>
      </c>
      <c r="I114" s="97">
        <f t="shared" si="399"/>
        <v>75.599999999999994</v>
      </c>
      <c r="J114" s="94">
        <v>72</v>
      </c>
      <c r="K114" s="104">
        <f t="shared" si="400"/>
        <v>25.2</v>
      </c>
      <c r="L114" s="94">
        <v>192</v>
      </c>
      <c r="M114" s="97">
        <f t="shared" si="401"/>
        <v>67.199999999999989</v>
      </c>
      <c r="N114" s="94">
        <v>168</v>
      </c>
      <c r="O114" s="97">
        <f t="shared" si="402"/>
        <v>58.8</v>
      </c>
      <c r="P114" s="94"/>
      <c r="Q114" s="104">
        <f t="shared" si="403"/>
        <v>0</v>
      </c>
      <c r="R114" s="94">
        <v>192</v>
      </c>
      <c r="S114" s="97">
        <f t="shared" si="404"/>
        <v>67.199999999999989</v>
      </c>
      <c r="T114" s="94">
        <v>48</v>
      </c>
      <c r="U114" s="97">
        <f t="shared" si="405"/>
        <v>16.799999999999997</v>
      </c>
      <c r="V114" s="94"/>
      <c r="W114" s="104">
        <f t="shared" si="406"/>
        <v>0</v>
      </c>
      <c r="X114" s="171">
        <v>24</v>
      </c>
      <c r="Y114" s="104">
        <f t="shared" si="407"/>
        <v>8.3999999999999986</v>
      </c>
      <c r="Z114" s="94">
        <v>110</v>
      </c>
      <c r="AA114" s="97">
        <f t="shared" si="408"/>
        <v>38.5</v>
      </c>
      <c r="AB114" s="94"/>
      <c r="AC114" s="104">
        <f t="shared" si="409"/>
        <v>0</v>
      </c>
      <c r="AD114" s="94">
        <v>48</v>
      </c>
      <c r="AE114" s="97">
        <f t="shared" si="410"/>
        <v>16.799999999999997</v>
      </c>
      <c r="AF114" s="101">
        <f>SUM(H114,J114,L114,N114,P114,R114,T114,V114,X114,Z114,AB114,AD114)</f>
        <v>1070</v>
      </c>
      <c r="AG114" s="100">
        <f>SUM(I114,K114,M114,O114,Q114,S114,U114,W114,Y114,AA114,AC114,AE114)</f>
        <v>374.5</v>
      </c>
      <c r="AH114" s="96"/>
      <c r="AI114" s="104">
        <f t="shared" si="411"/>
        <v>0</v>
      </c>
      <c r="AJ114" s="98"/>
      <c r="AK114" s="97">
        <f t="shared" si="412"/>
        <v>0</v>
      </c>
      <c r="AL114" s="99"/>
      <c r="AM114" s="100">
        <f>AL114*$E114</f>
        <v>0</v>
      </c>
      <c r="AN114" s="99"/>
      <c r="AO114" s="100">
        <f>AN114*$E114</f>
        <v>0</v>
      </c>
      <c r="AP114" s="99"/>
      <c r="AQ114" s="100">
        <f>AP114*$E114</f>
        <v>0</v>
      </c>
      <c r="AR114" s="99"/>
      <c r="AS114" s="100">
        <f>AR114*$E114</f>
        <v>0</v>
      </c>
      <c r="AT114" s="99"/>
      <c r="AU114" s="100">
        <f>AT114*$E114</f>
        <v>0</v>
      </c>
      <c r="AV114" s="99"/>
      <c r="AW114" s="100">
        <f>AV114*$E114</f>
        <v>0</v>
      </c>
      <c r="AX114" s="99"/>
      <c r="AY114" s="100">
        <f>AX114*$E114</f>
        <v>0</v>
      </c>
      <c r="AZ114" s="99"/>
      <c r="BA114" s="100">
        <f>AZ114*$E114</f>
        <v>0</v>
      </c>
      <c r="BB114" s="99"/>
      <c r="BC114" s="100">
        <f>BB114*$E114</f>
        <v>0</v>
      </c>
      <c r="BD114" s="99"/>
      <c r="BE114" s="100">
        <f>BD114*$E114</f>
        <v>0</v>
      </c>
      <c r="BF114" s="101">
        <f>SUM(AH114,AJ114,AL114,AN114,AP114,AR114,AT114,AV114,AX114,AZ114,BB114,BD114)</f>
        <v>0</v>
      </c>
      <c r="BG114" s="100">
        <f>SUM(AI114,AK114,AM114,AO114,AQ114,AS114,AU114,AW114,AY114,BA114,BC114,BE114)</f>
        <v>0</v>
      </c>
      <c r="BH114" s="96"/>
      <c r="BI114" s="97">
        <f t="shared" si="413"/>
        <v>0</v>
      </c>
      <c r="BJ114" s="98"/>
      <c r="BK114" s="100">
        <f t="shared" si="235"/>
        <v>0</v>
      </c>
      <c r="BL114" s="99"/>
      <c r="BM114" s="100">
        <f>BL114*$E114</f>
        <v>0</v>
      </c>
      <c r="BN114" s="99"/>
      <c r="BO114" s="100">
        <f>BN114*$E114</f>
        <v>0</v>
      </c>
      <c r="BP114" s="99"/>
      <c r="BQ114" s="100">
        <f>BP114*$E114</f>
        <v>0</v>
      </c>
      <c r="BR114" s="99"/>
      <c r="BS114" s="100">
        <f>BR114*$E114</f>
        <v>0</v>
      </c>
      <c r="BT114" s="99"/>
      <c r="BU114" s="100">
        <f>BT114*$E114</f>
        <v>0</v>
      </c>
      <c r="BV114" s="99"/>
      <c r="BW114" s="100">
        <f>BV114*$E114</f>
        <v>0</v>
      </c>
      <c r="BX114" s="99"/>
      <c r="BY114" s="100">
        <f>BX114*$E114</f>
        <v>0</v>
      </c>
      <c r="BZ114" s="99"/>
      <c r="CA114" s="100">
        <f>BZ114*$E114</f>
        <v>0</v>
      </c>
      <c r="CB114" s="99"/>
      <c r="CC114" s="100">
        <f>CB114*$E114</f>
        <v>0</v>
      </c>
      <c r="CD114" s="99"/>
      <c r="CE114" s="100">
        <f>CD114*$E114</f>
        <v>0</v>
      </c>
      <c r="CF114" s="101">
        <f t="shared" si="398"/>
        <v>0</v>
      </c>
      <c r="CG114" s="100">
        <f t="shared" si="398"/>
        <v>0</v>
      </c>
    </row>
    <row r="115" spans="1:85" s="102" customFormat="1" ht="19.899999999999999" customHeight="1" x14ac:dyDescent="0.5">
      <c r="A115" s="94"/>
      <c r="B115" s="95"/>
      <c r="C115" s="95"/>
      <c r="D115" s="94"/>
      <c r="E115" s="94"/>
      <c r="F115" s="94"/>
      <c r="G115" s="94"/>
      <c r="H115" s="94"/>
      <c r="I115" s="100"/>
      <c r="J115" s="94"/>
      <c r="K115" s="100"/>
      <c r="L115" s="94"/>
      <c r="M115" s="100"/>
      <c r="N115" s="94"/>
      <c r="O115" s="100"/>
      <c r="P115" s="94"/>
      <c r="Q115" s="100"/>
      <c r="R115" s="94"/>
      <c r="S115" s="100"/>
      <c r="T115" s="94"/>
      <c r="U115" s="100"/>
      <c r="V115" s="94"/>
      <c r="W115" s="100"/>
      <c r="X115" s="145"/>
      <c r="Y115" s="100"/>
      <c r="Z115" s="94"/>
      <c r="AA115" s="100"/>
      <c r="AB115" s="94"/>
      <c r="AC115" s="100"/>
      <c r="AD115" s="94"/>
      <c r="AE115" s="100"/>
      <c r="AF115" s="101"/>
      <c r="AG115" s="100"/>
      <c r="AH115" s="99"/>
      <c r="AI115" s="100"/>
      <c r="AJ115" s="99"/>
      <c r="AK115" s="100"/>
      <c r="AL115" s="99"/>
      <c r="AM115" s="100"/>
      <c r="AN115" s="99"/>
      <c r="AO115" s="100"/>
      <c r="AP115" s="99"/>
      <c r="AQ115" s="100"/>
      <c r="AR115" s="99"/>
      <c r="AS115" s="100"/>
      <c r="AT115" s="99"/>
      <c r="AU115" s="100"/>
      <c r="AV115" s="99"/>
      <c r="AW115" s="100"/>
      <c r="AX115" s="99"/>
      <c r="AY115" s="100"/>
      <c r="AZ115" s="99"/>
      <c r="BA115" s="100"/>
      <c r="BB115" s="99"/>
      <c r="BC115" s="100"/>
      <c r="BD115" s="99"/>
      <c r="BE115" s="100"/>
      <c r="BF115" s="101"/>
      <c r="BG115" s="100"/>
      <c r="BH115" s="99"/>
      <c r="BI115" s="100"/>
      <c r="BJ115" s="99"/>
      <c r="BK115" s="100"/>
      <c r="BL115" s="99"/>
      <c r="BM115" s="100"/>
      <c r="BN115" s="99"/>
      <c r="BO115" s="100"/>
      <c r="BP115" s="99"/>
      <c r="BQ115" s="100"/>
      <c r="BR115" s="99"/>
      <c r="BS115" s="100"/>
      <c r="BT115" s="99"/>
      <c r="BU115" s="100"/>
      <c r="BV115" s="99"/>
      <c r="BW115" s="100"/>
      <c r="BX115" s="99"/>
      <c r="BY115" s="100"/>
      <c r="BZ115" s="99"/>
      <c r="CA115" s="100"/>
      <c r="CB115" s="99"/>
      <c r="CC115" s="100"/>
      <c r="CD115" s="99"/>
      <c r="CE115" s="100"/>
      <c r="CF115" s="101">
        <f t="shared" si="398"/>
        <v>0</v>
      </c>
      <c r="CG115" s="100">
        <f t="shared" si="398"/>
        <v>0</v>
      </c>
    </row>
    <row r="116" spans="1:85" s="102" customFormat="1" ht="19.899999999999999" customHeight="1" x14ac:dyDescent="0.5">
      <c r="A116" s="94">
        <v>92</v>
      </c>
      <c r="B116" s="95" t="s">
        <v>204</v>
      </c>
      <c r="C116" s="95" t="s">
        <v>77</v>
      </c>
      <c r="D116" s="94">
        <f>RANK(BF116,$BF$4:$BF$147)</f>
        <v>17</v>
      </c>
      <c r="E116" s="94">
        <v>0.75</v>
      </c>
      <c r="F116" s="94" t="s">
        <v>75</v>
      </c>
      <c r="G116" s="94"/>
      <c r="H116" s="94"/>
      <c r="I116" s="100"/>
      <c r="J116" s="94"/>
      <c r="K116" s="100"/>
      <c r="L116" s="94"/>
      <c r="M116" s="100"/>
      <c r="N116" s="94"/>
      <c r="O116" s="100"/>
      <c r="P116" s="94"/>
      <c r="Q116" s="100"/>
      <c r="R116" s="94"/>
      <c r="S116" s="100"/>
      <c r="T116" s="94"/>
      <c r="U116" s="100"/>
      <c r="V116" s="94"/>
      <c r="W116" s="100"/>
      <c r="X116" s="145"/>
      <c r="Y116" s="100"/>
      <c r="Z116" s="94"/>
      <c r="AA116" s="100"/>
      <c r="AB116" s="94"/>
      <c r="AC116" s="100"/>
      <c r="AD116" s="94"/>
      <c r="AE116" s="100"/>
      <c r="AF116" s="101"/>
      <c r="AG116" s="100"/>
      <c r="AH116" s="99"/>
      <c r="AI116" s="100"/>
      <c r="AJ116" s="99"/>
      <c r="AK116" s="100"/>
      <c r="AL116" s="99"/>
      <c r="AM116" s="100"/>
      <c r="AN116" s="99"/>
      <c r="AO116" s="100"/>
      <c r="AP116" s="99"/>
      <c r="AQ116" s="100"/>
      <c r="AR116" s="99"/>
      <c r="AS116" s="100"/>
      <c r="AT116" s="99"/>
      <c r="AU116" s="100"/>
      <c r="AV116" s="99"/>
      <c r="AW116" s="100"/>
      <c r="AX116" s="99"/>
      <c r="AY116" s="100"/>
      <c r="AZ116" s="99"/>
      <c r="BA116" s="100"/>
      <c r="BB116" s="99"/>
      <c r="BC116" s="100"/>
      <c r="BD116" s="99"/>
      <c r="BE116" s="100"/>
      <c r="BF116" s="101"/>
      <c r="BG116" s="100"/>
      <c r="BH116" s="99"/>
      <c r="BI116" s="100"/>
      <c r="BJ116" s="99"/>
      <c r="BK116" s="100"/>
      <c r="BL116" s="99"/>
      <c r="BM116" s="100"/>
      <c r="BN116" s="99"/>
      <c r="BO116" s="100"/>
      <c r="BP116" s="99"/>
      <c r="BQ116" s="100"/>
      <c r="BR116" s="99"/>
      <c r="BS116" s="100"/>
      <c r="BT116" s="99"/>
      <c r="BU116" s="100"/>
      <c r="BV116" s="99"/>
      <c r="BW116" s="100"/>
      <c r="BX116" s="99"/>
      <c r="BY116" s="100"/>
      <c r="BZ116" s="99"/>
      <c r="CA116" s="100"/>
      <c r="CB116" s="99"/>
      <c r="CC116" s="100"/>
      <c r="CD116" s="99"/>
      <c r="CE116" s="100"/>
      <c r="CF116" s="101">
        <f t="shared" si="398"/>
        <v>0</v>
      </c>
      <c r="CG116" s="100">
        <f t="shared" si="398"/>
        <v>0</v>
      </c>
    </row>
    <row r="117" spans="1:85" s="102" customFormat="1" ht="19.899999999999999" customHeight="1" x14ac:dyDescent="0.5">
      <c r="A117" s="94">
        <v>93</v>
      </c>
      <c r="B117" s="95" t="s">
        <v>204</v>
      </c>
      <c r="C117" s="95" t="s">
        <v>205</v>
      </c>
      <c r="D117" s="94">
        <f>RANK(BF117,$BF$4:$BF$147)</f>
        <v>17</v>
      </c>
      <c r="E117" s="94">
        <v>0.6</v>
      </c>
      <c r="F117" s="94" t="s">
        <v>75</v>
      </c>
      <c r="G117" s="94">
        <v>835</v>
      </c>
      <c r="H117" s="94"/>
      <c r="I117" s="100"/>
      <c r="J117" s="94"/>
      <c r="K117" s="100"/>
      <c r="L117" s="94"/>
      <c r="M117" s="100"/>
      <c r="N117" s="94"/>
      <c r="O117" s="100"/>
      <c r="P117" s="94"/>
      <c r="Q117" s="100"/>
      <c r="R117" s="94"/>
      <c r="S117" s="100"/>
      <c r="T117" s="94"/>
      <c r="U117" s="100"/>
      <c r="V117" s="94"/>
      <c r="W117" s="100"/>
      <c r="X117" s="145"/>
      <c r="Y117" s="100"/>
      <c r="Z117" s="94"/>
      <c r="AA117" s="100"/>
      <c r="AB117" s="94"/>
      <c r="AC117" s="100"/>
      <c r="AD117" s="94"/>
      <c r="AE117" s="100"/>
      <c r="AF117" s="101"/>
      <c r="AG117" s="100"/>
      <c r="AH117" s="99"/>
      <c r="AI117" s="100"/>
      <c r="AJ117" s="99"/>
      <c r="AK117" s="100"/>
      <c r="AL117" s="99"/>
      <c r="AM117" s="100"/>
      <c r="AN117" s="99"/>
      <c r="AO117" s="100"/>
      <c r="AP117" s="99"/>
      <c r="AQ117" s="100"/>
      <c r="AR117" s="99"/>
      <c r="AS117" s="100"/>
      <c r="AT117" s="99"/>
      <c r="AU117" s="100"/>
      <c r="AV117" s="99"/>
      <c r="AW117" s="100"/>
      <c r="AX117" s="99"/>
      <c r="AY117" s="100"/>
      <c r="AZ117" s="99"/>
      <c r="BA117" s="100"/>
      <c r="BB117" s="99"/>
      <c r="BC117" s="100"/>
      <c r="BD117" s="99"/>
      <c r="BE117" s="100"/>
      <c r="BF117" s="101"/>
      <c r="BG117" s="100"/>
      <c r="BH117" s="99"/>
      <c r="BI117" s="100"/>
      <c r="BJ117" s="99"/>
      <c r="BK117" s="100"/>
      <c r="BL117" s="99"/>
      <c r="BM117" s="100"/>
      <c r="BN117" s="99"/>
      <c r="BO117" s="100"/>
      <c r="BP117" s="99"/>
      <c r="BQ117" s="100"/>
      <c r="BR117" s="99"/>
      <c r="BS117" s="100"/>
      <c r="BT117" s="99"/>
      <c r="BU117" s="100"/>
      <c r="BV117" s="99"/>
      <c r="BW117" s="100"/>
      <c r="BX117" s="99"/>
      <c r="BY117" s="100"/>
      <c r="BZ117" s="99"/>
      <c r="CA117" s="100"/>
      <c r="CB117" s="99"/>
      <c r="CC117" s="100"/>
      <c r="CD117" s="99"/>
      <c r="CE117" s="100"/>
      <c r="CF117" s="101">
        <f t="shared" si="398"/>
        <v>0</v>
      </c>
      <c r="CG117" s="100">
        <f t="shared" si="398"/>
        <v>0</v>
      </c>
    </row>
    <row r="118" spans="1:85" s="102" customFormat="1" ht="19.899999999999999" customHeight="1" x14ac:dyDescent="0.5">
      <c r="A118" s="94">
        <v>94</v>
      </c>
      <c r="B118" s="95" t="s">
        <v>204</v>
      </c>
      <c r="C118" s="95" t="s">
        <v>74</v>
      </c>
      <c r="D118" s="94">
        <f>RANK(BF118,$BF$4:$BF$147)</f>
        <v>17</v>
      </c>
      <c r="E118" s="94">
        <v>0.64</v>
      </c>
      <c r="F118" s="94" t="s">
        <v>206</v>
      </c>
      <c r="G118" s="94"/>
      <c r="H118" s="94"/>
      <c r="I118" s="100"/>
      <c r="J118" s="94"/>
      <c r="K118" s="100"/>
      <c r="L118" s="94"/>
      <c r="M118" s="100"/>
      <c r="N118" s="94"/>
      <c r="O118" s="100"/>
      <c r="P118" s="94"/>
      <c r="Q118" s="100"/>
      <c r="R118" s="94"/>
      <c r="S118" s="100"/>
      <c r="T118" s="94"/>
      <c r="U118" s="100"/>
      <c r="V118" s="94"/>
      <c r="W118" s="100"/>
      <c r="X118" s="145"/>
      <c r="Y118" s="100"/>
      <c r="Z118" s="94"/>
      <c r="AA118" s="100"/>
      <c r="AB118" s="94"/>
      <c r="AC118" s="100"/>
      <c r="AD118" s="94"/>
      <c r="AE118" s="100"/>
      <c r="AF118" s="101"/>
      <c r="AG118" s="100"/>
      <c r="AH118" s="99"/>
      <c r="AI118" s="100"/>
      <c r="AJ118" s="99"/>
      <c r="AK118" s="100"/>
      <c r="AL118" s="99"/>
      <c r="AM118" s="100"/>
      <c r="AN118" s="99"/>
      <c r="AO118" s="100"/>
      <c r="AP118" s="99"/>
      <c r="AQ118" s="100"/>
      <c r="AR118" s="99"/>
      <c r="AS118" s="100"/>
      <c r="AT118" s="99"/>
      <c r="AU118" s="100"/>
      <c r="AV118" s="99"/>
      <c r="AW118" s="100"/>
      <c r="AX118" s="99"/>
      <c r="AY118" s="100"/>
      <c r="AZ118" s="99"/>
      <c r="BA118" s="100"/>
      <c r="BB118" s="99"/>
      <c r="BC118" s="100"/>
      <c r="BD118" s="99"/>
      <c r="BE118" s="100"/>
      <c r="BF118" s="101"/>
      <c r="BG118" s="100"/>
      <c r="BH118" s="99"/>
      <c r="BI118" s="100"/>
      <c r="BJ118" s="99"/>
      <c r="BK118" s="100"/>
      <c r="BL118" s="99"/>
      <c r="BM118" s="100"/>
      <c r="BN118" s="99"/>
      <c r="BO118" s="100"/>
      <c r="BP118" s="99"/>
      <c r="BQ118" s="100"/>
      <c r="BR118" s="99"/>
      <c r="BS118" s="100"/>
      <c r="BT118" s="99"/>
      <c r="BU118" s="100"/>
      <c r="BV118" s="99"/>
      <c r="BW118" s="100"/>
      <c r="BX118" s="99"/>
      <c r="BY118" s="100"/>
      <c r="BZ118" s="99"/>
      <c r="CA118" s="100"/>
      <c r="CB118" s="99"/>
      <c r="CC118" s="100"/>
      <c r="CD118" s="99"/>
      <c r="CE118" s="100"/>
      <c r="CF118" s="101">
        <f t="shared" si="398"/>
        <v>0</v>
      </c>
      <c r="CG118" s="100">
        <f t="shared" si="398"/>
        <v>0</v>
      </c>
    </row>
    <row r="119" spans="1:85" s="102" customFormat="1" ht="19.899999999999999" customHeight="1" x14ac:dyDescent="0.5">
      <c r="A119" s="94"/>
      <c r="B119" s="95"/>
      <c r="C119" s="95"/>
      <c r="D119" s="94"/>
      <c r="E119" s="94"/>
      <c r="F119" s="94"/>
      <c r="G119" s="94"/>
      <c r="H119" s="94"/>
      <c r="I119" s="100"/>
      <c r="J119" s="94"/>
      <c r="K119" s="100"/>
      <c r="L119" s="94"/>
      <c r="M119" s="100"/>
      <c r="N119" s="94"/>
      <c r="O119" s="100"/>
      <c r="P119" s="94"/>
      <c r="Q119" s="100"/>
      <c r="R119" s="94"/>
      <c r="S119" s="100"/>
      <c r="T119" s="94"/>
      <c r="U119" s="100"/>
      <c r="V119" s="94"/>
      <c r="W119" s="100"/>
      <c r="X119" s="145"/>
      <c r="Y119" s="100"/>
      <c r="Z119" s="94"/>
      <c r="AA119" s="100"/>
      <c r="AB119" s="94"/>
      <c r="AC119" s="100"/>
      <c r="AD119" s="94"/>
      <c r="AE119" s="100"/>
      <c r="AF119" s="101"/>
      <c r="AG119" s="100"/>
      <c r="AH119" s="99"/>
      <c r="AI119" s="100"/>
      <c r="AJ119" s="99"/>
      <c r="AK119" s="100"/>
      <c r="AL119" s="99"/>
      <c r="AM119" s="100"/>
      <c r="AN119" s="99"/>
      <c r="AO119" s="100"/>
      <c r="AP119" s="99"/>
      <c r="AQ119" s="100"/>
      <c r="AR119" s="99"/>
      <c r="AS119" s="100"/>
      <c r="AT119" s="99"/>
      <c r="AU119" s="100"/>
      <c r="AV119" s="99"/>
      <c r="AW119" s="100"/>
      <c r="AX119" s="99"/>
      <c r="AY119" s="100"/>
      <c r="AZ119" s="99"/>
      <c r="BA119" s="100"/>
      <c r="BB119" s="99"/>
      <c r="BC119" s="100"/>
      <c r="BD119" s="99"/>
      <c r="BE119" s="100"/>
      <c r="BF119" s="101"/>
      <c r="BG119" s="100"/>
      <c r="BH119" s="99"/>
      <c r="BI119" s="100"/>
      <c r="BJ119" s="99"/>
      <c r="BK119" s="100"/>
      <c r="BL119" s="99"/>
      <c r="BM119" s="100"/>
      <c r="BN119" s="99"/>
      <c r="BO119" s="100"/>
      <c r="BP119" s="99"/>
      <c r="BQ119" s="100"/>
      <c r="BR119" s="99"/>
      <c r="BS119" s="100"/>
      <c r="BT119" s="99"/>
      <c r="BU119" s="100"/>
      <c r="BV119" s="99"/>
      <c r="BW119" s="100"/>
      <c r="BX119" s="99"/>
      <c r="BY119" s="100"/>
      <c r="BZ119" s="99"/>
      <c r="CA119" s="100"/>
      <c r="CB119" s="99"/>
      <c r="CC119" s="100"/>
      <c r="CD119" s="99"/>
      <c r="CE119" s="100"/>
      <c r="CF119" s="101"/>
      <c r="CG119" s="100"/>
    </row>
    <row r="120" spans="1:85" s="102" customFormat="1" ht="19.899999999999999" customHeight="1" x14ac:dyDescent="0.25">
      <c r="A120" s="94">
        <v>95</v>
      </c>
      <c r="B120" s="95" t="s">
        <v>155</v>
      </c>
      <c r="C120" s="95" t="s">
        <v>74</v>
      </c>
      <c r="D120" s="94">
        <f>RANK(BF120,$BF$4:$BF$147)</f>
        <v>17</v>
      </c>
      <c r="E120" s="94">
        <v>0.64</v>
      </c>
      <c r="F120" s="94" t="s">
        <v>85</v>
      </c>
      <c r="G120" s="94">
        <v>1350</v>
      </c>
      <c r="H120" s="94"/>
      <c r="I120" s="100">
        <f>H120*$E120</f>
        <v>0</v>
      </c>
      <c r="J120" s="94"/>
      <c r="K120" s="100">
        <f>J120*$E120</f>
        <v>0</v>
      </c>
      <c r="L120" s="94"/>
      <c r="M120" s="100">
        <f>L120*$E120</f>
        <v>0</v>
      </c>
      <c r="N120" s="94"/>
      <c r="O120" s="100">
        <f>N120*$E120</f>
        <v>0</v>
      </c>
      <c r="P120" s="94"/>
      <c r="Q120" s="100">
        <f>P120*$E120</f>
        <v>0</v>
      </c>
      <c r="R120" s="94"/>
      <c r="S120" s="100">
        <f>R120*$E120</f>
        <v>0</v>
      </c>
      <c r="T120" s="94"/>
      <c r="U120" s="100">
        <f>T120*$E120</f>
        <v>0</v>
      </c>
      <c r="V120" s="94"/>
      <c r="W120" s="100">
        <f>V120*$E120</f>
        <v>0</v>
      </c>
      <c r="X120" s="171"/>
      <c r="Y120" s="100">
        <f>X120*$E120</f>
        <v>0</v>
      </c>
      <c r="Z120" s="94"/>
      <c r="AA120" s="100">
        <f>Z120*$E120</f>
        <v>0</v>
      </c>
      <c r="AB120" s="94"/>
      <c r="AC120" s="100">
        <f>AB120*$E120</f>
        <v>0</v>
      </c>
      <c r="AD120" s="94"/>
      <c r="AE120" s="100">
        <f>AD120*$E120</f>
        <v>0</v>
      </c>
      <c r="AF120" s="101">
        <f>SUM(H120,J120,L120,N120,P120,R120,T120,V120,X120,Z120,AB120,AD120)</f>
        <v>0</v>
      </c>
      <c r="AG120" s="100">
        <f>SUM(I120,K120,M120,O120,Q120,S120,U120,W120,Y120,AA120,AC120,AE120)</f>
        <v>0</v>
      </c>
      <c r="AH120" s="99"/>
      <c r="AI120" s="100">
        <f>AH120*$E120</f>
        <v>0</v>
      </c>
      <c r="AJ120" s="99"/>
      <c r="AK120" s="100">
        <f>AJ120*$E120</f>
        <v>0</v>
      </c>
      <c r="AL120" s="99"/>
      <c r="AM120" s="100">
        <f>AL120*$E120</f>
        <v>0</v>
      </c>
      <c r="AN120" s="99"/>
      <c r="AO120" s="100">
        <f>AN120*$E120</f>
        <v>0</v>
      </c>
      <c r="AP120" s="99"/>
      <c r="AQ120" s="100">
        <f>AP120*$E120</f>
        <v>0</v>
      </c>
      <c r="AR120" s="99"/>
      <c r="AS120" s="100">
        <f>AR120*$E120</f>
        <v>0</v>
      </c>
      <c r="AT120" s="99"/>
      <c r="AU120" s="100">
        <f>AT120*$E120</f>
        <v>0</v>
      </c>
      <c r="AV120" s="99"/>
      <c r="AW120" s="100">
        <f>AV120*$E120</f>
        <v>0</v>
      </c>
      <c r="AX120" s="99"/>
      <c r="AY120" s="100">
        <f>AX120*$E120</f>
        <v>0</v>
      </c>
      <c r="AZ120" s="99"/>
      <c r="BA120" s="100">
        <f>AZ120*$E120</f>
        <v>0</v>
      </c>
      <c r="BB120" s="99"/>
      <c r="BC120" s="100">
        <f>BB120*$E120</f>
        <v>0</v>
      </c>
      <c r="BD120" s="99"/>
      <c r="BE120" s="100">
        <f>BD120*$E120</f>
        <v>0</v>
      </c>
      <c r="BF120" s="101">
        <f>SUM(AH120,AJ120,AL120,AN120,AP120,AR120,AT120,AV120,AX120,AZ120,BB120,BD120)</f>
        <v>0</v>
      </c>
      <c r="BG120" s="100">
        <f>SUM(AI120,AK120,AM120,AO120,AQ120,AS120,AU120,AW120,AY120,BA120,BC120,BE120)</f>
        <v>0</v>
      </c>
      <c r="BH120" s="99"/>
      <c r="BI120" s="100">
        <f>BH120*$E120</f>
        <v>0</v>
      </c>
      <c r="BJ120" s="99"/>
      <c r="BK120" s="100">
        <f>BJ120*$E120</f>
        <v>0</v>
      </c>
      <c r="BL120" s="99"/>
      <c r="BM120" s="100">
        <f>BL120*$E120</f>
        <v>0</v>
      </c>
      <c r="BN120" s="99"/>
      <c r="BO120" s="100">
        <f>BN120*$E120</f>
        <v>0</v>
      </c>
      <c r="BP120" s="99"/>
      <c r="BQ120" s="100">
        <f>BP120*$E120</f>
        <v>0</v>
      </c>
      <c r="BR120" s="99"/>
      <c r="BS120" s="100">
        <f>BR120*$E120</f>
        <v>0</v>
      </c>
      <c r="BT120" s="99"/>
      <c r="BU120" s="100">
        <f>BT120*$E120</f>
        <v>0</v>
      </c>
      <c r="BV120" s="99"/>
      <c r="BW120" s="100">
        <f>BV120*$E120</f>
        <v>0</v>
      </c>
      <c r="BX120" s="99"/>
      <c r="BY120" s="100">
        <f>BX120*$E120</f>
        <v>0</v>
      </c>
      <c r="BZ120" s="99"/>
      <c r="CA120" s="100">
        <f>BZ120*$E120</f>
        <v>0</v>
      </c>
      <c r="CB120" s="99"/>
      <c r="CC120" s="100">
        <f>CB120*$E120</f>
        <v>0</v>
      </c>
      <c r="CD120" s="99"/>
      <c r="CE120" s="100">
        <f>CD120*$E120</f>
        <v>0</v>
      </c>
      <c r="CF120" s="101">
        <f>SUM(BH120,BJ120,BL120,BN120,BP120,BR120,BT120,BV120,BX120,BZ120,CB120,CD120)</f>
        <v>0</v>
      </c>
      <c r="CG120" s="100">
        <f>SUM(BI120,BK120,BM120,BO120,BQ120,BS120,BU120,BW120,BY120,CA120,CC120,CE120)</f>
        <v>0</v>
      </c>
    </row>
    <row r="121" spans="1:85" s="102" customFormat="1" ht="19.899999999999999" customHeight="1" x14ac:dyDescent="0.5">
      <c r="A121" s="94">
        <v>96</v>
      </c>
      <c r="B121" s="95" t="s">
        <v>155</v>
      </c>
      <c r="C121" s="95" t="s">
        <v>205</v>
      </c>
      <c r="D121" s="94">
        <v>19</v>
      </c>
      <c r="E121" s="94">
        <v>1</v>
      </c>
      <c r="F121" s="94" t="s">
        <v>98</v>
      </c>
      <c r="G121" s="94"/>
      <c r="H121" s="94"/>
      <c r="I121" s="100"/>
      <c r="J121" s="94"/>
      <c r="K121" s="100"/>
      <c r="L121" s="94"/>
      <c r="M121" s="100"/>
      <c r="N121" s="94"/>
      <c r="O121" s="100"/>
      <c r="P121" s="94"/>
      <c r="Q121" s="100"/>
      <c r="R121" s="94"/>
      <c r="S121" s="100"/>
      <c r="T121" s="94"/>
      <c r="U121" s="100"/>
      <c r="V121" s="94"/>
      <c r="W121" s="100"/>
      <c r="X121" s="145"/>
      <c r="Y121" s="100"/>
      <c r="Z121" s="94"/>
      <c r="AA121" s="100"/>
      <c r="AB121" s="94"/>
      <c r="AC121" s="100"/>
      <c r="AD121" s="94"/>
      <c r="AE121" s="100"/>
      <c r="AF121" s="101"/>
      <c r="AG121" s="100"/>
      <c r="AH121" s="99"/>
      <c r="AI121" s="100"/>
      <c r="AJ121" s="99"/>
      <c r="AK121" s="100"/>
      <c r="AL121" s="99"/>
      <c r="AM121" s="100"/>
      <c r="AN121" s="99"/>
      <c r="AO121" s="100"/>
      <c r="AP121" s="99"/>
      <c r="AQ121" s="100"/>
      <c r="AR121" s="99"/>
      <c r="AS121" s="100"/>
      <c r="AT121" s="99"/>
      <c r="AU121" s="100"/>
      <c r="AV121" s="99"/>
      <c r="AW121" s="100"/>
      <c r="AX121" s="99"/>
      <c r="AY121" s="100"/>
      <c r="AZ121" s="99"/>
      <c r="BA121" s="100"/>
      <c r="BB121" s="99"/>
      <c r="BC121" s="100"/>
      <c r="BD121" s="99"/>
      <c r="BE121" s="100"/>
      <c r="BF121" s="101"/>
      <c r="BG121" s="100"/>
      <c r="BH121" s="99"/>
      <c r="BI121" s="100"/>
      <c r="BJ121" s="99"/>
      <c r="BK121" s="100"/>
      <c r="BL121" s="99"/>
      <c r="BM121" s="100"/>
      <c r="BN121" s="99"/>
      <c r="BO121" s="100"/>
      <c r="BP121" s="99"/>
      <c r="BQ121" s="100"/>
      <c r="BR121" s="99"/>
      <c r="BS121" s="100"/>
      <c r="BT121" s="99"/>
      <c r="BU121" s="100"/>
      <c r="BV121" s="99"/>
      <c r="BW121" s="100"/>
      <c r="BX121" s="99"/>
      <c r="BY121" s="100"/>
      <c r="BZ121" s="99"/>
      <c r="CA121" s="100"/>
      <c r="CB121" s="99"/>
      <c r="CC121" s="100"/>
      <c r="CD121" s="99"/>
      <c r="CE121" s="100"/>
      <c r="CF121" s="101"/>
      <c r="CG121" s="100"/>
    </row>
    <row r="122" spans="1:85" s="102" customFormat="1" ht="19.899999999999999" customHeight="1" x14ac:dyDescent="0.5">
      <c r="A122" s="94"/>
      <c r="B122" s="95"/>
      <c r="C122" s="95"/>
      <c r="D122" s="94"/>
      <c r="E122" s="94"/>
      <c r="F122" s="94"/>
      <c r="G122" s="94"/>
      <c r="H122" s="94"/>
      <c r="I122" s="100"/>
      <c r="J122" s="94"/>
      <c r="K122" s="100"/>
      <c r="L122" s="94"/>
      <c r="M122" s="100"/>
      <c r="N122" s="94"/>
      <c r="O122" s="100"/>
      <c r="P122" s="94"/>
      <c r="Q122" s="100"/>
      <c r="R122" s="94"/>
      <c r="S122" s="100"/>
      <c r="T122" s="94"/>
      <c r="U122" s="100"/>
      <c r="V122" s="94"/>
      <c r="W122" s="100"/>
      <c r="X122" s="145"/>
      <c r="Y122" s="100"/>
      <c r="Z122" s="94"/>
      <c r="AA122" s="100"/>
      <c r="AB122" s="94"/>
      <c r="AC122" s="100"/>
      <c r="AD122" s="94"/>
      <c r="AE122" s="100"/>
      <c r="AF122" s="101"/>
      <c r="AG122" s="100"/>
      <c r="AH122" s="99"/>
      <c r="AI122" s="100"/>
      <c r="AJ122" s="99"/>
      <c r="AK122" s="100"/>
      <c r="AL122" s="99"/>
      <c r="AM122" s="100"/>
      <c r="AN122" s="99"/>
      <c r="AO122" s="100"/>
      <c r="AP122" s="99"/>
      <c r="AQ122" s="100"/>
      <c r="AR122" s="99"/>
      <c r="AS122" s="100"/>
      <c r="AT122" s="99"/>
      <c r="AU122" s="100"/>
      <c r="AV122" s="99"/>
      <c r="AW122" s="100"/>
      <c r="AX122" s="99"/>
      <c r="AY122" s="100"/>
      <c r="AZ122" s="99"/>
      <c r="BA122" s="100"/>
      <c r="BB122" s="99"/>
      <c r="BC122" s="100"/>
      <c r="BD122" s="99"/>
      <c r="BE122" s="100"/>
      <c r="BF122" s="101"/>
      <c r="BG122" s="100"/>
      <c r="BH122" s="99"/>
      <c r="BI122" s="100"/>
      <c r="BJ122" s="99"/>
      <c r="BK122" s="100"/>
      <c r="BL122" s="99"/>
      <c r="BM122" s="100"/>
      <c r="BN122" s="99"/>
      <c r="BO122" s="100"/>
      <c r="BP122" s="99"/>
      <c r="BQ122" s="100"/>
      <c r="BR122" s="99"/>
      <c r="BS122" s="100"/>
      <c r="BT122" s="99"/>
      <c r="BU122" s="100"/>
      <c r="BV122" s="99"/>
      <c r="BW122" s="100"/>
      <c r="BX122" s="99"/>
      <c r="BY122" s="100"/>
      <c r="BZ122" s="99"/>
      <c r="CA122" s="100"/>
      <c r="CB122" s="99"/>
      <c r="CC122" s="100"/>
      <c r="CD122" s="99"/>
      <c r="CE122" s="100"/>
      <c r="CF122" s="101"/>
      <c r="CG122" s="100"/>
    </row>
    <row r="123" spans="1:85" s="102" customFormat="1" ht="19.899999999999999" customHeight="1" x14ac:dyDescent="0.5">
      <c r="A123" s="94">
        <v>97</v>
      </c>
      <c r="B123" s="95" t="s">
        <v>207</v>
      </c>
      <c r="C123" s="95" t="s">
        <v>74</v>
      </c>
      <c r="D123" s="94">
        <f>RANK(BF123,$BF$4:$BF$147)</f>
        <v>17</v>
      </c>
      <c r="E123" s="94">
        <v>1</v>
      </c>
      <c r="F123" s="94" t="s">
        <v>208</v>
      </c>
      <c r="G123" s="94">
        <v>2170</v>
      </c>
      <c r="H123" s="94"/>
      <c r="I123" s="100"/>
      <c r="J123" s="94"/>
      <c r="K123" s="100"/>
      <c r="L123" s="94"/>
      <c r="M123" s="100"/>
      <c r="N123" s="94"/>
      <c r="O123" s="100"/>
      <c r="P123" s="94"/>
      <c r="Q123" s="100"/>
      <c r="R123" s="94"/>
      <c r="S123" s="100"/>
      <c r="T123" s="94"/>
      <c r="U123" s="100"/>
      <c r="V123" s="94"/>
      <c r="W123" s="100"/>
      <c r="X123" s="145"/>
      <c r="Y123" s="100"/>
      <c r="Z123" s="94"/>
      <c r="AA123" s="100"/>
      <c r="AB123" s="94"/>
      <c r="AC123" s="100"/>
      <c r="AD123" s="94"/>
      <c r="AE123" s="100"/>
      <c r="AF123" s="101"/>
      <c r="AG123" s="100"/>
      <c r="AH123" s="99"/>
      <c r="AI123" s="100"/>
      <c r="AJ123" s="99"/>
      <c r="AK123" s="100"/>
      <c r="AL123" s="99"/>
      <c r="AM123" s="100"/>
      <c r="AN123" s="99"/>
      <c r="AO123" s="100"/>
      <c r="AP123" s="99"/>
      <c r="AQ123" s="100"/>
      <c r="AR123" s="99"/>
      <c r="AS123" s="100"/>
      <c r="AT123" s="99"/>
      <c r="AU123" s="100"/>
      <c r="AV123" s="99"/>
      <c r="AW123" s="100">
        <f t="shared" ref="AW123:AW128" si="414">AV123*$E123</f>
        <v>0</v>
      </c>
      <c r="AX123" s="99"/>
      <c r="AY123" s="100">
        <f t="shared" ref="AY123:AY128" si="415">AX123*$E123</f>
        <v>0</v>
      </c>
      <c r="AZ123" s="99"/>
      <c r="BA123" s="100">
        <f t="shared" ref="BA123:BA128" si="416">AZ123*$E123</f>
        <v>0</v>
      </c>
      <c r="BB123" s="99"/>
      <c r="BC123" s="100">
        <f t="shared" ref="BC123:BC128" si="417">BB123*$E123</f>
        <v>0</v>
      </c>
      <c r="BD123" s="99"/>
      <c r="BE123" s="100">
        <f t="shared" ref="BE123:BE128" si="418">BD123*$E123</f>
        <v>0</v>
      </c>
      <c r="BF123" s="101">
        <f t="shared" ref="BF123:BF128" si="419">SUM(AH123,AJ123,AL123,AN123,AP123,AR123,AT123,AV123,AX123,AZ123,BB123,BD123)</f>
        <v>0</v>
      </c>
      <c r="BG123" s="100">
        <f t="shared" ref="BG123:BG128" si="420">SUM(AI123,AK123,AM123,AO123,AQ123,AS123,AU123,AW123,AY123,BA123,BC123,BE123)</f>
        <v>0</v>
      </c>
      <c r="BH123" s="99"/>
      <c r="BI123" s="100"/>
      <c r="BJ123" s="99"/>
      <c r="BK123" s="100"/>
      <c r="BL123" s="99"/>
      <c r="BM123" s="100"/>
      <c r="BN123" s="99"/>
      <c r="BO123" s="100"/>
      <c r="BP123" s="99"/>
      <c r="BQ123" s="100"/>
      <c r="BR123" s="99"/>
      <c r="BS123" s="100"/>
      <c r="BT123" s="99"/>
      <c r="BU123" s="100"/>
      <c r="BV123" s="99"/>
      <c r="BW123" s="100">
        <f t="shared" ref="BW123:BW128" si="421">BV123*$E123</f>
        <v>0</v>
      </c>
      <c r="BX123" s="99"/>
      <c r="BY123" s="100"/>
      <c r="BZ123" s="99"/>
      <c r="CA123" s="100"/>
      <c r="CB123" s="99"/>
      <c r="CC123" s="100"/>
      <c r="CD123" s="99"/>
      <c r="CE123" s="100"/>
      <c r="CF123" s="101">
        <f t="shared" ref="CF123:CG146" si="422">SUM(BH123,BJ123,BL123,BN123,BP123,BR123,BT123,BV123,BX123,BZ123,CB123,CD123)</f>
        <v>0</v>
      </c>
      <c r="CG123" s="100">
        <f t="shared" si="422"/>
        <v>0</v>
      </c>
    </row>
    <row r="124" spans="1:85" s="102" customFormat="1" ht="19.899999999999999" customHeight="1" x14ac:dyDescent="0.5">
      <c r="A124" s="94">
        <v>98</v>
      </c>
      <c r="B124" s="95" t="s">
        <v>211</v>
      </c>
      <c r="C124" s="95" t="s">
        <v>205</v>
      </c>
      <c r="D124" s="94">
        <f>RANK(BF124,$BF$4:$BF$147)</f>
        <v>17</v>
      </c>
      <c r="E124" s="94">
        <v>1</v>
      </c>
      <c r="F124" s="94" t="s">
        <v>208</v>
      </c>
      <c r="G124" s="94"/>
      <c r="H124" s="94"/>
      <c r="I124" s="100"/>
      <c r="J124" s="94"/>
      <c r="K124" s="100"/>
      <c r="L124" s="94"/>
      <c r="M124" s="100"/>
      <c r="N124" s="94"/>
      <c r="O124" s="100"/>
      <c r="P124" s="94"/>
      <c r="Q124" s="100"/>
      <c r="R124" s="94"/>
      <c r="S124" s="100"/>
      <c r="T124" s="94"/>
      <c r="U124" s="100"/>
      <c r="V124" s="94"/>
      <c r="W124" s="100"/>
      <c r="X124" s="145"/>
      <c r="Y124" s="100"/>
      <c r="Z124" s="94"/>
      <c r="AA124" s="100"/>
      <c r="AB124" s="94"/>
      <c r="AC124" s="100"/>
      <c r="AD124" s="94"/>
      <c r="AE124" s="100"/>
      <c r="AF124" s="101"/>
      <c r="AG124" s="100"/>
      <c r="AH124" s="99"/>
      <c r="AI124" s="100"/>
      <c r="AJ124" s="99"/>
      <c r="AK124" s="100"/>
      <c r="AL124" s="99"/>
      <c r="AM124" s="100"/>
      <c r="AN124" s="99"/>
      <c r="AO124" s="100"/>
      <c r="AP124" s="99"/>
      <c r="AQ124" s="100"/>
      <c r="AR124" s="99"/>
      <c r="AS124" s="100"/>
      <c r="AT124" s="99"/>
      <c r="AU124" s="100"/>
      <c r="AV124" s="99"/>
      <c r="AW124" s="100">
        <f t="shared" si="414"/>
        <v>0</v>
      </c>
      <c r="AX124" s="99"/>
      <c r="AY124" s="100">
        <f t="shared" si="415"/>
        <v>0</v>
      </c>
      <c r="AZ124" s="99"/>
      <c r="BA124" s="100">
        <f t="shared" si="416"/>
        <v>0</v>
      </c>
      <c r="BB124" s="99"/>
      <c r="BC124" s="100">
        <f t="shared" si="417"/>
        <v>0</v>
      </c>
      <c r="BD124" s="99"/>
      <c r="BE124" s="100">
        <f t="shared" si="418"/>
        <v>0</v>
      </c>
      <c r="BF124" s="101">
        <f t="shared" si="419"/>
        <v>0</v>
      </c>
      <c r="BG124" s="100">
        <f t="shared" si="420"/>
        <v>0</v>
      </c>
      <c r="BH124" s="99"/>
      <c r="BI124" s="100"/>
      <c r="BJ124" s="99"/>
      <c r="BK124" s="100"/>
      <c r="BL124" s="99"/>
      <c r="BM124" s="100"/>
      <c r="BN124" s="99"/>
      <c r="BO124" s="100"/>
      <c r="BP124" s="99"/>
      <c r="BQ124" s="100"/>
      <c r="BR124" s="99"/>
      <c r="BS124" s="100"/>
      <c r="BT124" s="99"/>
      <c r="BU124" s="100"/>
      <c r="BV124" s="99"/>
      <c r="BW124" s="100">
        <f t="shared" si="421"/>
        <v>0</v>
      </c>
      <c r="BX124" s="99"/>
      <c r="BY124" s="100"/>
      <c r="BZ124" s="99"/>
      <c r="CA124" s="100"/>
      <c r="CB124" s="99"/>
      <c r="CC124" s="100"/>
      <c r="CD124" s="99"/>
      <c r="CE124" s="100"/>
      <c r="CF124" s="101">
        <f t="shared" si="422"/>
        <v>0</v>
      </c>
      <c r="CG124" s="100">
        <f t="shared" si="422"/>
        <v>0</v>
      </c>
    </row>
    <row r="125" spans="1:85" s="102" customFormat="1" ht="19.899999999999999" customHeight="1" x14ac:dyDescent="0.5">
      <c r="A125" s="94">
        <v>99</v>
      </c>
      <c r="B125" s="95" t="s">
        <v>226</v>
      </c>
      <c r="C125" s="95"/>
      <c r="D125" s="94">
        <f t="shared" ref="D125:D126" si="423">RANK(BF125,$BF$4:$BF$147)</f>
        <v>17</v>
      </c>
      <c r="E125" s="94"/>
      <c r="F125" s="94"/>
      <c r="G125" s="94"/>
      <c r="H125" s="94"/>
      <c r="I125" s="100"/>
      <c r="J125" s="94"/>
      <c r="K125" s="100"/>
      <c r="L125" s="94"/>
      <c r="M125" s="100"/>
      <c r="N125" s="94"/>
      <c r="O125" s="100"/>
      <c r="P125" s="94"/>
      <c r="Q125" s="100"/>
      <c r="R125" s="94"/>
      <c r="S125" s="100"/>
      <c r="T125" s="94"/>
      <c r="U125" s="100"/>
      <c r="V125" s="94"/>
      <c r="W125" s="100"/>
      <c r="X125" s="145"/>
      <c r="Y125" s="100"/>
      <c r="Z125" s="94"/>
      <c r="AA125" s="100"/>
      <c r="AB125" s="94"/>
      <c r="AC125" s="100"/>
      <c r="AD125" s="94"/>
      <c r="AE125" s="100"/>
      <c r="AF125" s="101"/>
      <c r="AG125" s="100"/>
      <c r="AH125" s="99"/>
      <c r="AI125" s="100"/>
      <c r="AJ125" s="99"/>
      <c r="AK125" s="100"/>
      <c r="AL125" s="99"/>
      <c r="AM125" s="100"/>
      <c r="AN125" s="99"/>
      <c r="AO125" s="100"/>
      <c r="AP125" s="99"/>
      <c r="AQ125" s="100"/>
      <c r="AR125" s="99"/>
      <c r="AS125" s="100"/>
      <c r="AT125" s="99"/>
      <c r="AU125" s="100"/>
      <c r="AV125" s="99"/>
      <c r="AW125" s="100"/>
      <c r="AX125" s="99"/>
      <c r="AY125" s="100"/>
      <c r="AZ125" s="99"/>
      <c r="BA125" s="100"/>
      <c r="BB125" s="99"/>
      <c r="BC125" s="100"/>
      <c r="BD125" s="99"/>
      <c r="BE125" s="100"/>
      <c r="BF125" s="101"/>
      <c r="BG125" s="100"/>
      <c r="BH125" s="99"/>
      <c r="BI125" s="100"/>
      <c r="BJ125" s="99"/>
      <c r="BK125" s="100"/>
      <c r="BL125" s="99"/>
      <c r="BM125" s="100"/>
      <c r="BN125" s="99"/>
      <c r="BO125" s="100"/>
      <c r="BP125" s="99"/>
      <c r="BQ125" s="100"/>
      <c r="BR125" s="99"/>
      <c r="BS125" s="100"/>
      <c r="BT125" s="99"/>
      <c r="BU125" s="100"/>
      <c r="BV125" s="99"/>
      <c r="BW125" s="100"/>
      <c r="BX125" s="99"/>
      <c r="BY125" s="100"/>
      <c r="BZ125" s="99"/>
      <c r="CA125" s="100"/>
      <c r="CB125" s="99"/>
      <c r="CC125" s="100"/>
      <c r="CD125" s="99"/>
      <c r="CE125" s="100"/>
      <c r="CF125" s="101"/>
      <c r="CG125" s="100"/>
    </row>
    <row r="126" spans="1:85" s="102" customFormat="1" ht="19.899999999999999" customHeight="1" x14ac:dyDescent="0.5">
      <c r="A126" s="94">
        <v>100</v>
      </c>
      <c r="B126" s="95" t="s">
        <v>227</v>
      </c>
      <c r="C126" s="95"/>
      <c r="D126" s="94">
        <f t="shared" si="423"/>
        <v>17</v>
      </c>
      <c r="E126" s="94"/>
      <c r="F126" s="94"/>
      <c r="G126" s="94"/>
      <c r="H126" s="94"/>
      <c r="I126" s="100"/>
      <c r="J126" s="94"/>
      <c r="K126" s="100"/>
      <c r="L126" s="94"/>
      <c r="M126" s="100"/>
      <c r="N126" s="94"/>
      <c r="O126" s="100"/>
      <c r="P126" s="94"/>
      <c r="Q126" s="100"/>
      <c r="R126" s="94"/>
      <c r="S126" s="100"/>
      <c r="T126" s="94"/>
      <c r="U126" s="100"/>
      <c r="V126" s="94"/>
      <c r="W126" s="100"/>
      <c r="X126" s="145"/>
      <c r="Y126" s="100"/>
      <c r="Z126" s="94"/>
      <c r="AA126" s="100"/>
      <c r="AB126" s="94"/>
      <c r="AC126" s="100"/>
      <c r="AD126" s="94"/>
      <c r="AE126" s="100"/>
      <c r="AF126" s="101"/>
      <c r="AG126" s="100"/>
      <c r="AH126" s="99"/>
      <c r="AI126" s="100"/>
      <c r="AJ126" s="99"/>
      <c r="AK126" s="100"/>
      <c r="AL126" s="99"/>
      <c r="AM126" s="100"/>
      <c r="AN126" s="99"/>
      <c r="AO126" s="100"/>
      <c r="AP126" s="99"/>
      <c r="AQ126" s="100"/>
      <c r="AR126" s="99"/>
      <c r="AS126" s="100"/>
      <c r="AT126" s="99"/>
      <c r="AU126" s="100"/>
      <c r="AV126" s="99"/>
      <c r="AW126" s="100"/>
      <c r="AX126" s="99"/>
      <c r="AY126" s="100"/>
      <c r="AZ126" s="99"/>
      <c r="BA126" s="100"/>
      <c r="BB126" s="99"/>
      <c r="BC126" s="100"/>
      <c r="BD126" s="99"/>
      <c r="BE126" s="100"/>
      <c r="BF126" s="101"/>
      <c r="BG126" s="100"/>
      <c r="BH126" s="99"/>
      <c r="BI126" s="100"/>
      <c r="BJ126" s="99"/>
      <c r="BK126" s="100"/>
      <c r="BL126" s="99"/>
      <c r="BM126" s="100"/>
      <c r="BN126" s="99"/>
      <c r="BO126" s="100"/>
      <c r="BP126" s="99"/>
      <c r="BQ126" s="100"/>
      <c r="BR126" s="99"/>
      <c r="BS126" s="100"/>
      <c r="BT126" s="99"/>
      <c r="BU126" s="100"/>
      <c r="BV126" s="99"/>
      <c r="BW126" s="100"/>
      <c r="BX126" s="99"/>
      <c r="BY126" s="100"/>
      <c r="BZ126" s="99"/>
      <c r="CA126" s="100"/>
      <c r="CB126" s="99"/>
      <c r="CC126" s="100"/>
      <c r="CD126" s="99"/>
      <c r="CE126" s="100"/>
      <c r="CF126" s="101"/>
      <c r="CG126" s="100"/>
    </row>
    <row r="127" spans="1:85" s="102" customFormat="1" ht="19.899999999999999" customHeight="1" x14ac:dyDescent="0.5">
      <c r="A127" s="94">
        <v>101</v>
      </c>
      <c r="B127" s="95" t="s">
        <v>209</v>
      </c>
      <c r="C127" s="95" t="s">
        <v>205</v>
      </c>
      <c r="D127" s="94">
        <f>RANK(BF127,$BF$4:$BF$147)</f>
        <v>15</v>
      </c>
      <c r="E127" s="94">
        <v>1</v>
      </c>
      <c r="F127" s="94" t="s">
        <v>210</v>
      </c>
      <c r="G127" s="94">
        <v>1850</v>
      </c>
      <c r="H127" s="94"/>
      <c r="I127" s="100"/>
      <c r="J127" s="94"/>
      <c r="K127" s="100"/>
      <c r="L127" s="94"/>
      <c r="M127" s="100"/>
      <c r="N127" s="94"/>
      <c r="O127" s="100"/>
      <c r="P127" s="94"/>
      <c r="Q127" s="100"/>
      <c r="R127" s="94"/>
      <c r="S127" s="100"/>
      <c r="T127" s="94"/>
      <c r="U127" s="100"/>
      <c r="V127" s="94"/>
      <c r="W127" s="100"/>
      <c r="X127" s="145"/>
      <c r="Y127" s="100"/>
      <c r="Z127" s="94"/>
      <c r="AA127" s="100"/>
      <c r="AB127" s="94"/>
      <c r="AC127" s="100"/>
      <c r="AD127" s="94"/>
      <c r="AE127" s="100"/>
      <c r="AF127" s="101"/>
      <c r="AG127" s="100"/>
      <c r="AH127" s="99"/>
      <c r="AI127" s="100"/>
      <c r="AJ127" s="99"/>
      <c r="AK127" s="100"/>
      <c r="AL127" s="99"/>
      <c r="AM127" s="100"/>
      <c r="AN127" s="99"/>
      <c r="AO127" s="100"/>
      <c r="AP127" s="99"/>
      <c r="AQ127" s="100"/>
      <c r="AR127" s="99"/>
      <c r="AS127" s="100"/>
      <c r="AT127" s="99"/>
      <c r="AU127" s="100"/>
      <c r="AV127" s="99"/>
      <c r="AW127" s="100">
        <f t="shared" si="414"/>
        <v>0</v>
      </c>
      <c r="AX127" s="99">
        <v>36</v>
      </c>
      <c r="AY127" s="100">
        <f t="shared" si="415"/>
        <v>36</v>
      </c>
      <c r="AZ127" s="99">
        <v>504</v>
      </c>
      <c r="BA127" s="100">
        <f t="shared" si="416"/>
        <v>504</v>
      </c>
      <c r="BB127" s="99"/>
      <c r="BC127" s="100">
        <f t="shared" si="417"/>
        <v>0</v>
      </c>
      <c r="BD127" s="99"/>
      <c r="BE127" s="100">
        <f t="shared" si="418"/>
        <v>0</v>
      </c>
      <c r="BF127" s="101">
        <f t="shared" si="419"/>
        <v>540</v>
      </c>
      <c r="BG127" s="100">
        <f t="shared" si="420"/>
        <v>540</v>
      </c>
      <c r="BH127" s="99"/>
      <c r="BI127" s="100">
        <f t="shared" ref="BI127:BI128" si="424">BH127*$E127</f>
        <v>0</v>
      </c>
      <c r="BJ127" s="99">
        <v>24</v>
      </c>
      <c r="BK127" s="100">
        <f t="shared" ref="BK127:BK128" si="425">BJ127*$E127</f>
        <v>24</v>
      </c>
      <c r="BL127" s="99"/>
      <c r="BM127" s="100"/>
      <c r="BN127" s="99"/>
      <c r="BO127" s="100"/>
      <c r="BP127" s="99"/>
      <c r="BQ127" s="100"/>
      <c r="BR127" s="99"/>
      <c r="BS127" s="100"/>
      <c r="BT127" s="99"/>
      <c r="BU127" s="100"/>
      <c r="BV127" s="99"/>
      <c r="BW127" s="100">
        <f t="shared" si="421"/>
        <v>0</v>
      </c>
      <c r="BX127" s="99"/>
      <c r="BY127" s="100"/>
      <c r="BZ127" s="99"/>
      <c r="CA127" s="100"/>
      <c r="CB127" s="99"/>
      <c r="CC127" s="100"/>
      <c r="CD127" s="99"/>
      <c r="CE127" s="100"/>
      <c r="CF127" s="101">
        <f t="shared" si="422"/>
        <v>24</v>
      </c>
      <c r="CG127" s="100">
        <f t="shared" si="422"/>
        <v>24</v>
      </c>
    </row>
    <row r="128" spans="1:85" s="102" customFormat="1" ht="19.899999999999999" customHeight="1" x14ac:dyDescent="0.5">
      <c r="A128" s="94">
        <v>102</v>
      </c>
      <c r="B128" s="95" t="s">
        <v>209</v>
      </c>
      <c r="C128" s="95" t="s">
        <v>74</v>
      </c>
      <c r="D128" s="94">
        <f>RANK(BF128,$BF$4:$BF$147)</f>
        <v>14</v>
      </c>
      <c r="E128" s="94">
        <v>0.68</v>
      </c>
      <c r="F128" s="94" t="s">
        <v>210</v>
      </c>
      <c r="G128" s="94">
        <v>1800</v>
      </c>
      <c r="H128" s="94"/>
      <c r="I128" s="100"/>
      <c r="J128" s="94"/>
      <c r="K128" s="100"/>
      <c r="L128" s="94"/>
      <c r="M128" s="100"/>
      <c r="N128" s="94"/>
      <c r="O128" s="100"/>
      <c r="P128" s="94"/>
      <c r="Q128" s="100"/>
      <c r="R128" s="94"/>
      <c r="S128" s="100"/>
      <c r="T128" s="94"/>
      <c r="U128" s="100"/>
      <c r="V128" s="94"/>
      <c r="W128" s="100"/>
      <c r="X128" s="145"/>
      <c r="Y128" s="100"/>
      <c r="Z128" s="94"/>
      <c r="AA128" s="100"/>
      <c r="AB128" s="94"/>
      <c r="AC128" s="100"/>
      <c r="AD128" s="94"/>
      <c r="AE128" s="100"/>
      <c r="AF128" s="101"/>
      <c r="AG128" s="100"/>
      <c r="AH128" s="99"/>
      <c r="AI128" s="100"/>
      <c r="AJ128" s="99"/>
      <c r="AK128" s="100"/>
      <c r="AL128" s="99"/>
      <c r="AM128" s="100"/>
      <c r="AN128" s="99"/>
      <c r="AO128" s="100"/>
      <c r="AP128" s="99"/>
      <c r="AQ128" s="100"/>
      <c r="AR128" s="99"/>
      <c r="AS128" s="100"/>
      <c r="AT128" s="99"/>
      <c r="AU128" s="100"/>
      <c r="AV128" s="99">
        <v>744</v>
      </c>
      <c r="AW128" s="100">
        <f t="shared" si="414"/>
        <v>505.92</v>
      </c>
      <c r="AX128" s="99">
        <v>198</v>
      </c>
      <c r="AY128" s="100">
        <f t="shared" si="415"/>
        <v>134.64000000000001</v>
      </c>
      <c r="AZ128" s="99">
        <v>156</v>
      </c>
      <c r="BA128" s="100">
        <f t="shared" si="416"/>
        <v>106.08000000000001</v>
      </c>
      <c r="BB128" s="99">
        <v>36</v>
      </c>
      <c r="BC128" s="100">
        <f t="shared" si="417"/>
        <v>24.48</v>
      </c>
      <c r="BD128" s="99">
        <v>36</v>
      </c>
      <c r="BE128" s="100">
        <f t="shared" si="418"/>
        <v>24.48</v>
      </c>
      <c r="BF128" s="101">
        <f t="shared" si="419"/>
        <v>1170</v>
      </c>
      <c r="BG128" s="100">
        <f t="shared" si="420"/>
        <v>795.60000000000014</v>
      </c>
      <c r="BH128" s="99">
        <v>6</v>
      </c>
      <c r="BI128" s="100">
        <f t="shared" si="424"/>
        <v>4.08</v>
      </c>
      <c r="BJ128" s="99"/>
      <c r="BK128" s="100">
        <f t="shared" si="425"/>
        <v>0</v>
      </c>
      <c r="BL128" s="99"/>
      <c r="BM128" s="100"/>
      <c r="BN128" s="99"/>
      <c r="BO128" s="100"/>
      <c r="BP128" s="99"/>
      <c r="BQ128" s="100"/>
      <c r="BR128" s="99"/>
      <c r="BS128" s="100"/>
      <c r="BT128" s="99"/>
      <c r="BU128" s="100"/>
      <c r="BV128" s="99"/>
      <c r="BW128" s="100">
        <f t="shared" si="421"/>
        <v>0</v>
      </c>
      <c r="BX128" s="99"/>
      <c r="BY128" s="100">
        <f t="shared" ref="BY128" si="426">BX128*$E128</f>
        <v>0</v>
      </c>
      <c r="BZ128" s="99"/>
      <c r="CA128" s="100">
        <f t="shared" ref="CA128" si="427">BZ128*$E128</f>
        <v>0</v>
      </c>
      <c r="CB128" s="99"/>
      <c r="CC128" s="100"/>
      <c r="CD128" s="99"/>
      <c r="CE128" s="100"/>
      <c r="CF128" s="101">
        <f t="shared" si="422"/>
        <v>6</v>
      </c>
      <c r="CG128" s="100">
        <f t="shared" si="422"/>
        <v>4.08</v>
      </c>
    </row>
    <row r="129" spans="1:85" s="102" customFormat="1" ht="19.899999999999999" customHeight="1" x14ac:dyDescent="0.5">
      <c r="A129" s="94">
        <v>103</v>
      </c>
      <c r="B129" s="95" t="s">
        <v>209</v>
      </c>
      <c r="C129" s="95" t="s">
        <v>74</v>
      </c>
      <c r="D129" s="94">
        <v>17</v>
      </c>
      <c r="E129" s="94">
        <v>0.64</v>
      </c>
      <c r="F129" s="94" t="s">
        <v>206</v>
      </c>
      <c r="G129" s="94">
        <v>1800</v>
      </c>
      <c r="H129" s="94"/>
      <c r="I129" s="100"/>
      <c r="J129" s="94"/>
      <c r="K129" s="100"/>
      <c r="L129" s="94"/>
      <c r="M129" s="100"/>
      <c r="N129" s="94"/>
      <c r="O129" s="100"/>
      <c r="P129" s="94"/>
      <c r="Q129" s="100"/>
      <c r="R129" s="94"/>
      <c r="S129" s="100"/>
      <c r="T129" s="94"/>
      <c r="U129" s="100"/>
      <c r="V129" s="94"/>
      <c r="W129" s="100"/>
      <c r="X129" s="145"/>
      <c r="Y129" s="100"/>
      <c r="Z129" s="94"/>
      <c r="AA129" s="100"/>
      <c r="AB129" s="94"/>
      <c r="AC129" s="100"/>
      <c r="AD129" s="94"/>
      <c r="AE129" s="100"/>
      <c r="AF129" s="101"/>
      <c r="AG129" s="100"/>
      <c r="AH129" s="99"/>
      <c r="AI129" s="100"/>
      <c r="AJ129" s="99"/>
      <c r="AK129" s="100"/>
      <c r="AL129" s="99"/>
      <c r="AM129" s="100"/>
      <c r="AN129" s="99"/>
      <c r="AO129" s="100"/>
      <c r="AP129" s="99"/>
      <c r="AQ129" s="100"/>
      <c r="AR129" s="99"/>
      <c r="AS129" s="100"/>
      <c r="AT129" s="99"/>
      <c r="AU129" s="100"/>
      <c r="AV129" s="99"/>
      <c r="AW129" s="100"/>
      <c r="AX129" s="99"/>
      <c r="AY129" s="100"/>
      <c r="AZ129" s="99"/>
      <c r="BA129" s="100"/>
      <c r="BB129" s="99"/>
      <c r="BC129" s="100"/>
      <c r="BD129" s="99"/>
      <c r="BE129" s="100"/>
      <c r="BF129" s="101">
        <f t="shared" ref="BF129" si="428">SUM(AH129,AJ129,AL129,AN129,AP129,AR129,AT129,AV129,AX129,AZ129,BB129,BD129)</f>
        <v>0</v>
      </c>
      <c r="BG129" s="100">
        <f t="shared" ref="BG129" si="429">SUM(AI129,AK129,AM129,AO129,AQ129,AS129,AU129,AW129,AY129,BA129,BC129,BE129)</f>
        <v>0</v>
      </c>
      <c r="BH129" s="99"/>
      <c r="BI129" s="100"/>
      <c r="BJ129" s="99"/>
      <c r="BK129" s="100"/>
      <c r="BL129" s="99"/>
      <c r="BM129" s="100"/>
      <c r="BN129" s="99"/>
      <c r="BO129" s="100"/>
      <c r="BP129" s="99"/>
      <c r="BQ129" s="100"/>
      <c r="BR129" s="99"/>
      <c r="BS129" s="100"/>
      <c r="BT129" s="99"/>
      <c r="BU129" s="100"/>
      <c r="BV129" s="99"/>
      <c r="BW129" s="100"/>
      <c r="BX129" s="99"/>
      <c r="BY129" s="100"/>
      <c r="BZ129" s="99"/>
      <c r="CA129" s="100"/>
      <c r="CB129" s="99"/>
      <c r="CC129" s="100"/>
      <c r="CD129" s="99"/>
      <c r="CE129" s="100"/>
      <c r="CF129" s="101">
        <f t="shared" si="422"/>
        <v>0</v>
      </c>
      <c r="CG129" s="100">
        <f t="shared" si="422"/>
        <v>0</v>
      </c>
    </row>
    <row r="130" spans="1:85" s="102" customFormat="1" ht="19.899999999999999" customHeight="1" x14ac:dyDescent="0.25">
      <c r="A130" s="94">
        <v>104</v>
      </c>
      <c r="B130" s="95" t="s">
        <v>151</v>
      </c>
      <c r="C130" s="95" t="s">
        <v>77</v>
      </c>
      <c r="D130" s="94">
        <f t="shared" ref="D130:D136" si="430">RANK(BF130,$BF$4:$BF$147)</f>
        <v>10</v>
      </c>
      <c r="E130" s="94">
        <v>1</v>
      </c>
      <c r="F130" s="94" t="s">
        <v>152</v>
      </c>
      <c r="G130" s="94">
        <v>2100</v>
      </c>
      <c r="H130" s="94">
        <v>360</v>
      </c>
      <c r="I130" s="97">
        <f t="shared" ref="I130" si="431">H130*$E130</f>
        <v>360</v>
      </c>
      <c r="J130" s="94">
        <v>460</v>
      </c>
      <c r="K130" s="97">
        <f t="shared" ref="K130" si="432">J130*$E130</f>
        <v>460</v>
      </c>
      <c r="L130" s="94">
        <v>220</v>
      </c>
      <c r="M130" s="97">
        <f t="shared" ref="M130" si="433">L130*$E130</f>
        <v>220</v>
      </c>
      <c r="N130" s="94">
        <v>280</v>
      </c>
      <c r="O130" s="97">
        <f t="shared" ref="O130" si="434">N130*$E130</f>
        <v>280</v>
      </c>
      <c r="P130" s="94">
        <v>280</v>
      </c>
      <c r="Q130" s="97">
        <f t="shared" ref="Q130" si="435">P130*$E130</f>
        <v>280</v>
      </c>
      <c r="R130" s="94">
        <v>560</v>
      </c>
      <c r="S130" s="97">
        <f t="shared" ref="S130" si="436">R130*$E130</f>
        <v>560</v>
      </c>
      <c r="T130" s="94">
        <v>940</v>
      </c>
      <c r="U130" s="97">
        <f t="shared" ref="U130" si="437">T130*$E130</f>
        <v>940</v>
      </c>
      <c r="V130" s="94">
        <v>100</v>
      </c>
      <c r="W130" s="97">
        <f t="shared" ref="W130" si="438">V130*$E130</f>
        <v>100</v>
      </c>
      <c r="X130" s="171">
        <v>560</v>
      </c>
      <c r="Y130" s="97">
        <f t="shared" ref="Y130" si="439">X130*$E130</f>
        <v>560</v>
      </c>
      <c r="Z130" s="94">
        <v>1100</v>
      </c>
      <c r="AA130" s="97">
        <f t="shared" ref="AA130" si="440">Z130*$E130</f>
        <v>1100</v>
      </c>
      <c r="AB130" s="94">
        <v>160</v>
      </c>
      <c r="AC130" s="97">
        <f t="shared" ref="AC130" si="441">AB130*$E130</f>
        <v>160</v>
      </c>
      <c r="AD130" s="94">
        <v>1060</v>
      </c>
      <c r="AE130" s="97">
        <f t="shared" ref="AE130" si="442">AD130*$E130</f>
        <v>1060</v>
      </c>
      <c r="AF130" s="101">
        <f t="shared" ref="AF130:AF137" si="443">SUM(H130,J130,L130,N130,P130,R130,T130,V130,X130,Z130,AB130,AD130)</f>
        <v>6080</v>
      </c>
      <c r="AG130" s="100">
        <f t="shared" ref="AG130:AG137" si="444">SUM(I130,K130,M130,O130,Q130,S130,U130,W130,Y130,AA130,AC130,AE130)</f>
        <v>6080</v>
      </c>
      <c r="AH130" s="96">
        <v>620</v>
      </c>
      <c r="AI130" s="97">
        <f t="shared" ref="AI130" si="445">AH130*$E130</f>
        <v>620</v>
      </c>
      <c r="AJ130" s="98">
        <v>660</v>
      </c>
      <c r="AK130" s="97">
        <f t="shared" ref="AK130" si="446">AJ130*$E130</f>
        <v>660</v>
      </c>
      <c r="AL130" s="99">
        <v>1740</v>
      </c>
      <c r="AM130" s="100">
        <f t="shared" si="263"/>
        <v>1740</v>
      </c>
      <c r="AN130" s="99">
        <v>600</v>
      </c>
      <c r="AO130" s="100">
        <f t="shared" si="264"/>
        <v>600</v>
      </c>
      <c r="AP130" s="99">
        <v>1520</v>
      </c>
      <c r="AQ130" s="100">
        <f t="shared" si="265"/>
        <v>1520</v>
      </c>
      <c r="AR130" s="99">
        <v>660</v>
      </c>
      <c r="AS130" s="100">
        <f t="shared" si="266"/>
        <v>660</v>
      </c>
      <c r="AT130" s="99">
        <v>480</v>
      </c>
      <c r="AU130" s="100">
        <f t="shared" si="267"/>
        <v>480</v>
      </c>
      <c r="AV130" s="99">
        <v>660</v>
      </c>
      <c r="AW130" s="100">
        <f t="shared" si="268"/>
        <v>660</v>
      </c>
      <c r="AX130" s="99">
        <v>500</v>
      </c>
      <c r="AY130" s="100">
        <f t="shared" si="269"/>
        <v>500</v>
      </c>
      <c r="AZ130" s="99">
        <v>700</v>
      </c>
      <c r="BA130" s="100">
        <f t="shared" si="270"/>
        <v>700</v>
      </c>
      <c r="BB130" s="99">
        <v>460</v>
      </c>
      <c r="BC130" s="100">
        <f t="shared" si="271"/>
        <v>460</v>
      </c>
      <c r="BD130" s="99">
        <v>1220</v>
      </c>
      <c r="BE130" s="100">
        <f t="shared" si="272"/>
        <v>1220</v>
      </c>
      <c r="BF130" s="101">
        <f t="shared" si="385"/>
        <v>9820</v>
      </c>
      <c r="BG130" s="100">
        <f t="shared" si="385"/>
        <v>9820</v>
      </c>
      <c r="BH130" s="96">
        <v>1880</v>
      </c>
      <c r="BI130" s="97">
        <f t="shared" ref="BI130:BI137" si="447">BH130*$E130</f>
        <v>1880</v>
      </c>
      <c r="BJ130" s="99">
        <v>400</v>
      </c>
      <c r="BK130" s="100">
        <f t="shared" ref="BK130:BK137" si="448">BJ130*$E130</f>
        <v>400</v>
      </c>
      <c r="BL130" s="99"/>
      <c r="BM130" s="100">
        <f t="shared" ref="BM130:BM137" si="449">BL130*$E130</f>
        <v>0</v>
      </c>
      <c r="BN130" s="99"/>
      <c r="BO130" s="100">
        <f t="shared" ref="BO130:BO137" si="450">BN130*$E130</f>
        <v>0</v>
      </c>
      <c r="BP130" s="99"/>
      <c r="BQ130" s="100">
        <f t="shared" ref="BQ130:BQ137" si="451">BP130*$E130</f>
        <v>0</v>
      </c>
      <c r="BR130" s="99"/>
      <c r="BS130" s="100">
        <f t="shared" ref="BS130:BS137" si="452">BR130*$E130</f>
        <v>0</v>
      </c>
      <c r="BT130" s="99"/>
      <c r="BU130" s="100">
        <f t="shared" ref="BU130:BU137" si="453">BT130*$E130</f>
        <v>0</v>
      </c>
      <c r="BV130" s="99"/>
      <c r="BW130" s="100">
        <f t="shared" ref="BW130:BW137" si="454">BV130*$E130</f>
        <v>0</v>
      </c>
      <c r="BX130" s="99"/>
      <c r="BY130" s="100">
        <f t="shared" ref="BY130:BY137" si="455">BX130*$E130</f>
        <v>0</v>
      </c>
      <c r="BZ130" s="99"/>
      <c r="CA130" s="100">
        <f t="shared" ref="CA130:CA137" si="456">BZ130*$E130</f>
        <v>0</v>
      </c>
      <c r="CB130" s="99"/>
      <c r="CC130" s="100">
        <f t="shared" ref="CC130:CC137" si="457">CB130*$E130</f>
        <v>0</v>
      </c>
      <c r="CD130" s="99"/>
      <c r="CE130" s="100">
        <f t="shared" ref="CE130:CE137" si="458">CD130*$E130</f>
        <v>0</v>
      </c>
      <c r="CF130" s="101">
        <f t="shared" si="422"/>
        <v>2280</v>
      </c>
      <c r="CG130" s="100">
        <f t="shared" si="422"/>
        <v>2280</v>
      </c>
    </row>
    <row r="131" spans="1:85" s="102" customFormat="1" ht="19.899999999999999" customHeight="1" x14ac:dyDescent="0.5">
      <c r="A131" s="94">
        <v>105</v>
      </c>
      <c r="B131" s="95" t="s">
        <v>143</v>
      </c>
      <c r="C131" s="95" t="s">
        <v>74</v>
      </c>
      <c r="D131" s="94">
        <f t="shared" si="430"/>
        <v>17</v>
      </c>
      <c r="E131" s="94">
        <v>0.64</v>
      </c>
      <c r="F131" s="94" t="s">
        <v>85</v>
      </c>
      <c r="G131" s="94"/>
      <c r="H131" s="94"/>
      <c r="I131" s="100">
        <f t="shared" si="248"/>
        <v>0</v>
      </c>
      <c r="J131" s="94"/>
      <c r="K131" s="100">
        <f t="shared" si="249"/>
        <v>0</v>
      </c>
      <c r="L131" s="94"/>
      <c r="M131" s="100">
        <f t="shared" si="250"/>
        <v>0</v>
      </c>
      <c r="N131" s="94"/>
      <c r="O131" s="100">
        <f t="shared" si="251"/>
        <v>0</v>
      </c>
      <c r="P131" s="94"/>
      <c r="Q131" s="100">
        <f t="shared" si="252"/>
        <v>0</v>
      </c>
      <c r="R131" s="94"/>
      <c r="S131" s="100">
        <f t="shared" si="253"/>
        <v>0</v>
      </c>
      <c r="T131" s="94"/>
      <c r="U131" s="100">
        <f t="shared" si="254"/>
        <v>0</v>
      </c>
      <c r="V131" s="94"/>
      <c r="W131" s="100">
        <f t="shared" si="255"/>
        <v>0</v>
      </c>
      <c r="X131" s="145"/>
      <c r="Y131" s="100">
        <f t="shared" si="256"/>
        <v>0</v>
      </c>
      <c r="Z131" s="94"/>
      <c r="AA131" s="100">
        <f t="shared" si="257"/>
        <v>0</v>
      </c>
      <c r="AB131" s="94"/>
      <c r="AC131" s="100">
        <f t="shared" si="258"/>
        <v>0</v>
      </c>
      <c r="AD131" s="94"/>
      <c r="AE131" s="100">
        <f t="shared" si="259"/>
        <v>0</v>
      </c>
      <c r="AF131" s="101">
        <f t="shared" si="443"/>
        <v>0</v>
      </c>
      <c r="AG131" s="100">
        <f t="shared" si="444"/>
        <v>0</v>
      </c>
      <c r="AH131" s="99"/>
      <c r="AI131" s="100">
        <f t="shared" si="262"/>
        <v>0</v>
      </c>
      <c r="AJ131" s="99"/>
      <c r="AK131" s="100">
        <f t="shared" si="263"/>
        <v>0</v>
      </c>
      <c r="AL131" s="99"/>
      <c r="AM131" s="100">
        <f t="shared" si="263"/>
        <v>0</v>
      </c>
      <c r="AN131" s="99"/>
      <c r="AO131" s="100">
        <f t="shared" si="264"/>
        <v>0</v>
      </c>
      <c r="AP131" s="99"/>
      <c r="AQ131" s="100">
        <f t="shared" si="265"/>
        <v>0</v>
      </c>
      <c r="AR131" s="99"/>
      <c r="AS131" s="100">
        <f t="shared" si="266"/>
        <v>0</v>
      </c>
      <c r="AT131" s="99"/>
      <c r="AU131" s="100">
        <f t="shared" si="267"/>
        <v>0</v>
      </c>
      <c r="AV131" s="99"/>
      <c r="AW131" s="100">
        <f t="shared" si="268"/>
        <v>0</v>
      </c>
      <c r="AX131" s="99"/>
      <c r="AY131" s="100">
        <f t="shared" si="269"/>
        <v>0</v>
      </c>
      <c r="AZ131" s="99"/>
      <c r="BA131" s="100">
        <f t="shared" si="270"/>
        <v>0</v>
      </c>
      <c r="BB131" s="99"/>
      <c r="BC131" s="100">
        <f t="shared" si="271"/>
        <v>0</v>
      </c>
      <c r="BD131" s="99"/>
      <c r="BE131" s="100">
        <f t="shared" si="272"/>
        <v>0</v>
      </c>
      <c r="BF131" s="101">
        <f t="shared" si="385"/>
        <v>0</v>
      </c>
      <c r="BG131" s="100">
        <f t="shared" si="385"/>
        <v>0</v>
      </c>
      <c r="BH131" s="99"/>
      <c r="BI131" s="100">
        <f t="shared" si="447"/>
        <v>0</v>
      </c>
      <c r="BJ131" s="99"/>
      <c r="BK131" s="100">
        <f t="shared" si="448"/>
        <v>0</v>
      </c>
      <c r="BL131" s="99"/>
      <c r="BM131" s="100">
        <f t="shared" si="449"/>
        <v>0</v>
      </c>
      <c r="BN131" s="99"/>
      <c r="BO131" s="100">
        <f t="shared" si="450"/>
        <v>0</v>
      </c>
      <c r="BP131" s="99"/>
      <c r="BQ131" s="100">
        <f t="shared" si="451"/>
        <v>0</v>
      </c>
      <c r="BR131" s="99"/>
      <c r="BS131" s="100">
        <f t="shared" si="452"/>
        <v>0</v>
      </c>
      <c r="BT131" s="99"/>
      <c r="BU131" s="100">
        <f t="shared" si="453"/>
        <v>0</v>
      </c>
      <c r="BV131" s="99"/>
      <c r="BW131" s="100">
        <f t="shared" si="454"/>
        <v>0</v>
      </c>
      <c r="BX131" s="99"/>
      <c r="BY131" s="100">
        <f t="shared" si="455"/>
        <v>0</v>
      </c>
      <c r="BZ131" s="99"/>
      <c r="CA131" s="100">
        <f t="shared" si="456"/>
        <v>0</v>
      </c>
      <c r="CB131" s="99"/>
      <c r="CC131" s="100">
        <f t="shared" si="457"/>
        <v>0</v>
      </c>
      <c r="CD131" s="99"/>
      <c r="CE131" s="100">
        <f t="shared" si="458"/>
        <v>0</v>
      </c>
      <c r="CF131" s="101">
        <f t="shared" si="422"/>
        <v>0</v>
      </c>
      <c r="CG131" s="100">
        <f t="shared" si="422"/>
        <v>0</v>
      </c>
    </row>
    <row r="132" spans="1:85" s="102" customFormat="1" ht="19.899999999999999" customHeight="1" x14ac:dyDescent="0.5">
      <c r="A132" s="94">
        <v>106</v>
      </c>
      <c r="B132" s="95" t="s">
        <v>154</v>
      </c>
      <c r="C132" s="95" t="s">
        <v>74</v>
      </c>
      <c r="D132" s="94">
        <f t="shared" si="430"/>
        <v>17</v>
      </c>
      <c r="E132" s="94">
        <v>0.64</v>
      </c>
      <c r="F132" s="94" t="s">
        <v>85</v>
      </c>
      <c r="G132" s="94">
        <v>1350</v>
      </c>
      <c r="H132" s="94"/>
      <c r="I132" s="100">
        <f t="shared" si="248"/>
        <v>0</v>
      </c>
      <c r="J132" s="94"/>
      <c r="K132" s="100">
        <f t="shared" si="249"/>
        <v>0</v>
      </c>
      <c r="L132" s="94"/>
      <c r="M132" s="100">
        <f t="shared" si="250"/>
        <v>0</v>
      </c>
      <c r="N132" s="94"/>
      <c r="O132" s="100">
        <f t="shared" si="251"/>
        <v>0</v>
      </c>
      <c r="P132" s="94"/>
      <c r="Q132" s="100">
        <f t="shared" si="252"/>
        <v>0</v>
      </c>
      <c r="R132" s="94"/>
      <c r="S132" s="100">
        <f t="shared" si="253"/>
        <v>0</v>
      </c>
      <c r="T132" s="94"/>
      <c r="U132" s="100">
        <f t="shared" si="254"/>
        <v>0</v>
      </c>
      <c r="V132" s="94"/>
      <c r="W132" s="100">
        <f t="shared" si="255"/>
        <v>0</v>
      </c>
      <c r="X132" s="145"/>
      <c r="Y132" s="100">
        <f t="shared" si="256"/>
        <v>0</v>
      </c>
      <c r="Z132" s="94"/>
      <c r="AA132" s="100">
        <f t="shared" si="257"/>
        <v>0</v>
      </c>
      <c r="AB132" s="94"/>
      <c r="AC132" s="100">
        <f t="shared" si="258"/>
        <v>0</v>
      </c>
      <c r="AD132" s="94"/>
      <c r="AE132" s="100">
        <f t="shared" si="259"/>
        <v>0</v>
      </c>
      <c r="AF132" s="101">
        <f t="shared" si="443"/>
        <v>0</v>
      </c>
      <c r="AG132" s="100">
        <f t="shared" si="444"/>
        <v>0</v>
      </c>
      <c r="AH132" s="99"/>
      <c r="AI132" s="100">
        <f t="shared" si="262"/>
        <v>0</v>
      </c>
      <c r="AJ132" s="99"/>
      <c r="AK132" s="100">
        <f t="shared" si="263"/>
        <v>0</v>
      </c>
      <c r="AL132" s="99"/>
      <c r="AM132" s="100">
        <f t="shared" si="263"/>
        <v>0</v>
      </c>
      <c r="AN132" s="99"/>
      <c r="AO132" s="100">
        <f t="shared" si="264"/>
        <v>0</v>
      </c>
      <c r="AP132" s="99"/>
      <c r="AQ132" s="100">
        <f t="shared" si="265"/>
        <v>0</v>
      </c>
      <c r="AR132" s="99"/>
      <c r="AS132" s="100">
        <f t="shared" si="266"/>
        <v>0</v>
      </c>
      <c r="AT132" s="99"/>
      <c r="AU132" s="100">
        <f t="shared" si="267"/>
        <v>0</v>
      </c>
      <c r="AV132" s="99"/>
      <c r="AW132" s="100">
        <f t="shared" si="268"/>
        <v>0</v>
      </c>
      <c r="AX132" s="99"/>
      <c r="AY132" s="100">
        <f t="shared" si="269"/>
        <v>0</v>
      </c>
      <c r="AZ132" s="99"/>
      <c r="BA132" s="100">
        <f t="shared" si="270"/>
        <v>0</v>
      </c>
      <c r="BB132" s="99"/>
      <c r="BC132" s="100">
        <f t="shared" si="271"/>
        <v>0</v>
      </c>
      <c r="BD132" s="99"/>
      <c r="BE132" s="100">
        <f t="shared" si="272"/>
        <v>0</v>
      </c>
      <c r="BF132" s="101">
        <f t="shared" si="385"/>
        <v>0</v>
      </c>
      <c r="BG132" s="100">
        <f t="shared" si="385"/>
        <v>0</v>
      </c>
      <c r="BH132" s="99"/>
      <c r="BI132" s="100">
        <f t="shared" si="447"/>
        <v>0</v>
      </c>
      <c r="BJ132" s="99"/>
      <c r="BK132" s="100">
        <f t="shared" si="448"/>
        <v>0</v>
      </c>
      <c r="BL132" s="99"/>
      <c r="BM132" s="100">
        <f t="shared" si="449"/>
        <v>0</v>
      </c>
      <c r="BN132" s="99"/>
      <c r="BO132" s="100">
        <f t="shared" si="450"/>
        <v>0</v>
      </c>
      <c r="BP132" s="99"/>
      <c r="BQ132" s="100">
        <f t="shared" si="451"/>
        <v>0</v>
      </c>
      <c r="BR132" s="99"/>
      <c r="BS132" s="100">
        <f t="shared" si="452"/>
        <v>0</v>
      </c>
      <c r="BT132" s="99"/>
      <c r="BU132" s="100">
        <f t="shared" si="453"/>
        <v>0</v>
      </c>
      <c r="BV132" s="99"/>
      <c r="BW132" s="100">
        <f t="shared" si="454"/>
        <v>0</v>
      </c>
      <c r="BX132" s="99"/>
      <c r="BY132" s="100">
        <f t="shared" si="455"/>
        <v>0</v>
      </c>
      <c r="BZ132" s="99"/>
      <c r="CA132" s="100">
        <f t="shared" si="456"/>
        <v>0</v>
      </c>
      <c r="CB132" s="99"/>
      <c r="CC132" s="100">
        <f t="shared" si="457"/>
        <v>0</v>
      </c>
      <c r="CD132" s="99"/>
      <c r="CE132" s="100">
        <f t="shared" si="458"/>
        <v>0</v>
      </c>
      <c r="CF132" s="101">
        <f t="shared" si="422"/>
        <v>0</v>
      </c>
      <c r="CG132" s="100">
        <f t="shared" si="422"/>
        <v>0</v>
      </c>
    </row>
    <row r="133" spans="1:85" s="102" customFormat="1" ht="19.899999999999999" customHeight="1" x14ac:dyDescent="0.5">
      <c r="A133" s="94">
        <v>107</v>
      </c>
      <c r="B133" s="95" t="s">
        <v>156</v>
      </c>
      <c r="C133" s="95" t="s">
        <v>74</v>
      </c>
      <c r="D133" s="94">
        <f t="shared" si="430"/>
        <v>17</v>
      </c>
      <c r="E133" s="94">
        <v>0.64</v>
      </c>
      <c r="F133" s="94" t="s">
        <v>85</v>
      </c>
      <c r="G133" s="94"/>
      <c r="H133" s="94"/>
      <c r="I133" s="100">
        <f t="shared" si="248"/>
        <v>0</v>
      </c>
      <c r="J133" s="94"/>
      <c r="K133" s="100">
        <f t="shared" si="249"/>
        <v>0</v>
      </c>
      <c r="L133" s="94"/>
      <c r="M133" s="100">
        <f t="shared" si="250"/>
        <v>0</v>
      </c>
      <c r="N133" s="94"/>
      <c r="O133" s="100">
        <f t="shared" si="251"/>
        <v>0</v>
      </c>
      <c r="P133" s="94"/>
      <c r="Q133" s="100">
        <f t="shared" si="252"/>
        <v>0</v>
      </c>
      <c r="R133" s="94"/>
      <c r="S133" s="100">
        <f t="shared" si="253"/>
        <v>0</v>
      </c>
      <c r="T133" s="94"/>
      <c r="U133" s="100">
        <f t="shared" si="254"/>
        <v>0</v>
      </c>
      <c r="V133" s="94"/>
      <c r="W133" s="100">
        <f t="shared" si="255"/>
        <v>0</v>
      </c>
      <c r="X133" s="145"/>
      <c r="Y133" s="100">
        <f t="shared" si="256"/>
        <v>0</v>
      </c>
      <c r="Z133" s="94"/>
      <c r="AA133" s="100">
        <f t="shared" si="257"/>
        <v>0</v>
      </c>
      <c r="AB133" s="94"/>
      <c r="AC133" s="100">
        <f t="shared" si="258"/>
        <v>0</v>
      </c>
      <c r="AD133" s="94"/>
      <c r="AE133" s="100">
        <f t="shared" si="259"/>
        <v>0</v>
      </c>
      <c r="AF133" s="101">
        <f t="shared" si="443"/>
        <v>0</v>
      </c>
      <c r="AG133" s="100">
        <f t="shared" si="444"/>
        <v>0</v>
      </c>
      <c r="AH133" s="99"/>
      <c r="AI133" s="100">
        <f t="shared" si="262"/>
        <v>0</v>
      </c>
      <c r="AJ133" s="99"/>
      <c r="AK133" s="100">
        <f t="shared" si="263"/>
        <v>0</v>
      </c>
      <c r="AL133" s="99"/>
      <c r="AM133" s="100">
        <f t="shared" si="263"/>
        <v>0</v>
      </c>
      <c r="AN133" s="99"/>
      <c r="AO133" s="100">
        <f t="shared" si="264"/>
        <v>0</v>
      </c>
      <c r="AP133" s="99"/>
      <c r="AQ133" s="100">
        <f t="shared" si="265"/>
        <v>0</v>
      </c>
      <c r="AR133" s="99"/>
      <c r="AS133" s="100">
        <f t="shared" si="266"/>
        <v>0</v>
      </c>
      <c r="AT133" s="99"/>
      <c r="AU133" s="100">
        <f t="shared" si="267"/>
        <v>0</v>
      </c>
      <c r="AV133" s="99"/>
      <c r="AW133" s="100">
        <f t="shared" si="268"/>
        <v>0</v>
      </c>
      <c r="AX133" s="99"/>
      <c r="AY133" s="100">
        <f t="shared" si="269"/>
        <v>0</v>
      </c>
      <c r="AZ133" s="99"/>
      <c r="BA133" s="100">
        <f t="shared" si="270"/>
        <v>0</v>
      </c>
      <c r="BB133" s="99"/>
      <c r="BC133" s="100">
        <f t="shared" si="271"/>
        <v>0</v>
      </c>
      <c r="BD133" s="99"/>
      <c r="BE133" s="100">
        <f t="shared" si="272"/>
        <v>0</v>
      </c>
      <c r="BF133" s="101">
        <f t="shared" si="385"/>
        <v>0</v>
      </c>
      <c r="BG133" s="100">
        <f t="shared" si="385"/>
        <v>0</v>
      </c>
      <c r="BH133" s="99"/>
      <c r="BI133" s="100">
        <f t="shared" si="447"/>
        <v>0</v>
      </c>
      <c r="BJ133" s="99"/>
      <c r="BK133" s="100">
        <f t="shared" si="448"/>
        <v>0</v>
      </c>
      <c r="BL133" s="99"/>
      <c r="BM133" s="100">
        <f t="shared" si="449"/>
        <v>0</v>
      </c>
      <c r="BN133" s="99"/>
      <c r="BO133" s="100">
        <f t="shared" si="450"/>
        <v>0</v>
      </c>
      <c r="BP133" s="99"/>
      <c r="BQ133" s="100">
        <f t="shared" si="451"/>
        <v>0</v>
      </c>
      <c r="BR133" s="99"/>
      <c r="BS133" s="100">
        <f t="shared" si="452"/>
        <v>0</v>
      </c>
      <c r="BT133" s="99"/>
      <c r="BU133" s="100">
        <f t="shared" si="453"/>
        <v>0</v>
      </c>
      <c r="BV133" s="99"/>
      <c r="BW133" s="100">
        <f t="shared" si="454"/>
        <v>0</v>
      </c>
      <c r="BX133" s="99"/>
      <c r="BY133" s="100">
        <f t="shared" si="455"/>
        <v>0</v>
      </c>
      <c r="BZ133" s="99"/>
      <c r="CA133" s="100">
        <f t="shared" si="456"/>
        <v>0</v>
      </c>
      <c r="CB133" s="99"/>
      <c r="CC133" s="100">
        <f t="shared" si="457"/>
        <v>0</v>
      </c>
      <c r="CD133" s="99"/>
      <c r="CE133" s="100">
        <f t="shared" si="458"/>
        <v>0</v>
      </c>
      <c r="CF133" s="101">
        <f t="shared" si="422"/>
        <v>0</v>
      </c>
      <c r="CG133" s="100">
        <f t="shared" si="422"/>
        <v>0</v>
      </c>
    </row>
    <row r="134" spans="1:85" s="102" customFormat="1" ht="19.899999999999999" customHeight="1" x14ac:dyDescent="0.5">
      <c r="A134" s="94">
        <v>108</v>
      </c>
      <c r="B134" s="95" t="s">
        <v>157</v>
      </c>
      <c r="C134" s="95" t="s">
        <v>74</v>
      </c>
      <c r="D134" s="94">
        <f t="shared" si="430"/>
        <v>17</v>
      </c>
      <c r="E134" s="94">
        <v>0.64</v>
      </c>
      <c r="F134" s="94" t="s">
        <v>85</v>
      </c>
      <c r="G134" s="94"/>
      <c r="H134" s="94"/>
      <c r="I134" s="100">
        <f t="shared" si="248"/>
        <v>0</v>
      </c>
      <c r="J134" s="94"/>
      <c r="K134" s="100">
        <f t="shared" si="249"/>
        <v>0</v>
      </c>
      <c r="L134" s="94"/>
      <c r="M134" s="100">
        <f t="shared" si="250"/>
        <v>0</v>
      </c>
      <c r="N134" s="94"/>
      <c r="O134" s="100">
        <f t="shared" si="251"/>
        <v>0</v>
      </c>
      <c r="P134" s="94"/>
      <c r="Q134" s="100">
        <f t="shared" si="252"/>
        <v>0</v>
      </c>
      <c r="R134" s="94"/>
      <c r="S134" s="100">
        <f t="shared" si="253"/>
        <v>0</v>
      </c>
      <c r="T134" s="94"/>
      <c r="U134" s="100">
        <f t="shared" si="254"/>
        <v>0</v>
      </c>
      <c r="V134" s="94"/>
      <c r="W134" s="100">
        <f t="shared" si="255"/>
        <v>0</v>
      </c>
      <c r="X134" s="145"/>
      <c r="Y134" s="100">
        <f t="shared" si="256"/>
        <v>0</v>
      </c>
      <c r="Z134" s="94"/>
      <c r="AA134" s="100">
        <f t="shared" si="257"/>
        <v>0</v>
      </c>
      <c r="AB134" s="94"/>
      <c r="AC134" s="100">
        <f t="shared" si="258"/>
        <v>0</v>
      </c>
      <c r="AD134" s="94"/>
      <c r="AE134" s="100">
        <f t="shared" si="259"/>
        <v>0</v>
      </c>
      <c r="AF134" s="101">
        <f t="shared" si="443"/>
        <v>0</v>
      </c>
      <c r="AG134" s="100">
        <f t="shared" si="444"/>
        <v>0</v>
      </c>
      <c r="AH134" s="99"/>
      <c r="AI134" s="100">
        <f t="shared" si="262"/>
        <v>0</v>
      </c>
      <c r="AJ134" s="99"/>
      <c r="AK134" s="100">
        <f t="shared" si="263"/>
        <v>0</v>
      </c>
      <c r="AL134" s="99"/>
      <c r="AM134" s="100">
        <f t="shared" si="263"/>
        <v>0</v>
      </c>
      <c r="AN134" s="99"/>
      <c r="AO134" s="100">
        <f t="shared" si="264"/>
        <v>0</v>
      </c>
      <c r="AP134" s="99"/>
      <c r="AQ134" s="100">
        <f t="shared" si="265"/>
        <v>0</v>
      </c>
      <c r="AR134" s="99"/>
      <c r="AS134" s="100">
        <f t="shared" si="266"/>
        <v>0</v>
      </c>
      <c r="AT134" s="99"/>
      <c r="AU134" s="100">
        <f t="shared" si="267"/>
        <v>0</v>
      </c>
      <c r="AV134" s="99"/>
      <c r="AW134" s="100">
        <f t="shared" si="268"/>
        <v>0</v>
      </c>
      <c r="AX134" s="99"/>
      <c r="AY134" s="100">
        <f t="shared" si="269"/>
        <v>0</v>
      </c>
      <c r="AZ134" s="99"/>
      <c r="BA134" s="100">
        <f t="shared" si="270"/>
        <v>0</v>
      </c>
      <c r="BB134" s="99"/>
      <c r="BC134" s="100">
        <f t="shared" si="271"/>
        <v>0</v>
      </c>
      <c r="BD134" s="99"/>
      <c r="BE134" s="100">
        <f t="shared" si="272"/>
        <v>0</v>
      </c>
      <c r="BF134" s="101">
        <f t="shared" si="385"/>
        <v>0</v>
      </c>
      <c r="BG134" s="100">
        <f t="shared" si="385"/>
        <v>0</v>
      </c>
      <c r="BH134" s="99"/>
      <c r="BI134" s="100">
        <f t="shared" si="447"/>
        <v>0</v>
      </c>
      <c r="BJ134" s="99"/>
      <c r="BK134" s="100">
        <f t="shared" si="448"/>
        <v>0</v>
      </c>
      <c r="BL134" s="99"/>
      <c r="BM134" s="100">
        <f t="shared" si="449"/>
        <v>0</v>
      </c>
      <c r="BN134" s="99"/>
      <c r="BO134" s="100">
        <f t="shared" si="450"/>
        <v>0</v>
      </c>
      <c r="BP134" s="99"/>
      <c r="BQ134" s="100">
        <f t="shared" si="451"/>
        <v>0</v>
      </c>
      <c r="BR134" s="99"/>
      <c r="BS134" s="100">
        <f t="shared" si="452"/>
        <v>0</v>
      </c>
      <c r="BT134" s="99"/>
      <c r="BU134" s="100">
        <f t="shared" si="453"/>
        <v>0</v>
      </c>
      <c r="BV134" s="99"/>
      <c r="BW134" s="100">
        <f t="shared" si="454"/>
        <v>0</v>
      </c>
      <c r="BX134" s="99"/>
      <c r="BY134" s="100">
        <f t="shared" si="455"/>
        <v>0</v>
      </c>
      <c r="BZ134" s="99"/>
      <c r="CA134" s="100">
        <f t="shared" si="456"/>
        <v>0</v>
      </c>
      <c r="CB134" s="99"/>
      <c r="CC134" s="100">
        <f t="shared" si="457"/>
        <v>0</v>
      </c>
      <c r="CD134" s="99"/>
      <c r="CE134" s="100">
        <f t="shared" si="458"/>
        <v>0</v>
      </c>
      <c r="CF134" s="101">
        <f t="shared" si="422"/>
        <v>0</v>
      </c>
      <c r="CG134" s="100">
        <f t="shared" si="422"/>
        <v>0</v>
      </c>
    </row>
    <row r="135" spans="1:85" s="102" customFormat="1" ht="19.899999999999999" customHeight="1" x14ac:dyDescent="0.25">
      <c r="A135" s="94">
        <v>109</v>
      </c>
      <c r="B135" s="95" t="s">
        <v>158</v>
      </c>
      <c r="C135" s="95" t="s">
        <v>74</v>
      </c>
      <c r="D135" s="94">
        <f t="shared" si="430"/>
        <v>17</v>
      </c>
      <c r="E135" s="94">
        <v>0.64</v>
      </c>
      <c r="F135" s="94" t="s">
        <v>85</v>
      </c>
      <c r="G135" s="94">
        <v>1900</v>
      </c>
      <c r="H135" s="94"/>
      <c r="I135" s="100">
        <f t="shared" si="248"/>
        <v>0</v>
      </c>
      <c r="J135" s="94"/>
      <c r="K135" s="100">
        <f t="shared" si="249"/>
        <v>0</v>
      </c>
      <c r="L135" s="94"/>
      <c r="M135" s="100">
        <f t="shared" si="250"/>
        <v>0</v>
      </c>
      <c r="N135" s="94"/>
      <c r="O135" s="100">
        <f t="shared" si="251"/>
        <v>0</v>
      </c>
      <c r="P135" s="94"/>
      <c r="Q135" s="100">
        <f t="shared" si="252"/>
        <v>0</v>
      </c>
      <c r="R135" s="94">
        <v>98</v>
      </c>
      <c r="S135" s="100">
        <f t="shared" si="253"/>
        <v>62.72</v>
      </c>
      <c r="T135" s="94">
        <v>28</v>
      </c>
      <c r="U135" s="100">
        <f t="shared" si="254"/>
        <v>17.920000000000002</v>
      </c>
      <c r="V135" s="94"/>
      <c r="W135" s="100">
        <f t="shared" si="255"/>
        <v>0</v>
      </c>
      <c r="X135" s="171"/>
      <c r="Y135" s="100">
        <f t="shared" si="256"/>
        <v>0</v>
      </c>
      <c r="Z135" s="94"/>
      <c r="AA135" s="100">
        <f t="shared" si="257"/>
        <v>0</v>
      </c>
      <c r="AB135" s="94"/>
      <c r="AC135" s="100">
        <f t="shared" si="258"/>
        <v>0</v>
      </c>
      <c r="AD135" s="94"/>
      <c r="AE135" s="100">
        <f t="shared" si="259"/>
        <v>0</v>
      </c>
      <c r="AF135" s="101">
        <f t="shared" si="443"/>
        <v>126</v>
      </c>
      <c r="AG135" s="100">
        <f t="shared" si="444"/>
        <v>80.64</v>
      </c>
      <c r="AH135" s="99"/>
      <c r="AI135" s="100">
        <f t="shared" si="262"/>
        <v>0</v>
      </c>
      <c r="AJ135" s="99"/>
      <c r="AK135" s="100">
        <f t="shared" si="263"/>
        <v>0</v>
      </c>
      <c r="AL135" s="99"/>
      <c r="AM135" s="100">
        <f t="shared" si="263"/>
        <v>0</v>
      </c>
      <c r="AN135" s="99"/>
      <c r="AO135" s="100">
        <f t="shared" si="264"/>
        <v>0</v>
      </c>
      <c r="AP135" s="99"/>
      <c r="AQ135" s="100">
        <f t="shared" si="265"/>
        <v>0</v>
      </c>
      <c r="AR135" s="99"/>
      <c r="AS135" s="100">
        <f t="shared" si="266"/>
        <v>0</v>
      </c>
      <c r="AT135" s="99"/>
      <c r="AU135" s="100">
        <f t="shared" si="267"/>
        <v>0</v>
      </c>
      <c r="AV135" s="99"/>
      <c r="AW135" s="100">
        <f t="shared" si="268"/>
        <v>0</v>
      </c>
      <c r="AX135" s="99"/>
      <c r="AY135" s="100">
        <f t="shared" si="269"/>
        <v>0</v>
      </c>
      <c r="AZ135" s="99"/>
      <c r="BA135" s="100">
        <f t="shared" si="270"/>
        <v>0</v>
      </c>
      <c r="BB135" s="99"/>
      <c r="BC135" s="100">
        <f t="shared" si="271"/>
        <v>0</v>
      </c>
      <c r="BD135" s="99"/>
      <c r="BE135" s="100">
        <f t="shared" si="272"/>
        <v>0</v>
      </c>
      <c r="BF135" s="101">
        <f t="shared" si="385"/>
        <v>0</v>
      </c>
      <c r="BG135" s="100">
        <f t="shared" si="385"/>
        <v>0</v>
      </c>
      <c r="BH135" s="99"/>
      <c r="BI135" s="100">
        <f t="shared" si="447"/>
        <v>0</v>
      </c>
      <c r="BJ135" s="99"/>
      <c r="BK135" s="100">
        <f t="shared" si="448"/>
        <v>0</v>
      </c>
      <c r="BL135" s="99"/>
      <c r="BM135" s="100">
        <f t="shared" si="449"/>
        <v>0</v>
      </c>
      <c r="BN135" s="99"/>
      <c r="BO135" s="100">
        <f t="shared" si="450"/>
        <v>0</v>
      </c>
      <c r="BP135" s="99"/>
      <c r="BQ135" s="100">
        <f t="shared" si="451"/>
        <v>0</v>
      </c>
      <c r="BR135" s="99"/>
      <c r="BS135" s="100">
        <f t="shared" si="452"/>
        <v>0</v>
      </c>
      <c r="BT135" s="99"/>
      <c r="BU135" s="100">
        <f t="shared" si="453"/>
        <v>0</v>
      </c>
      <c r="BV135" s="99"/>
      <c r="BW135" s="100">
        <f t="shared" si="454"/>
        <v>0</v>
      </c>
      <c r="BX135" s="99"/>
      <c r="BY135" s="100">
        <f t="shared" si="455"/>
        <v>0</v>
      </c>
      <c r="BZ135" s="99"/>
      <c r="CA135" s="100">
        <f t="shared" si="456"/>
        <v>0</v>
      </c>
      <c r="CB135" s="99"/>
      <c r="CC135" s="100">
        <f t="shared" si="457"/>
        <v>0</v>
      </c>
      <c r="CD135" s="99"/>
      <c r="CE135" s="100">
        <f t="shared" si="458"/>
        <v>0</v>
      </c>
      <c r="CF135" s="101">
        <f t="shared" si="422"/>
        <v>0</v>
      </c>
      <c r="CG135" s="100">
        <f t="shared" si="422"/>
        <v>0</v>
      </c>
    </row>
    <row r="136" spans="1:85" s="102" customFormat="1" ht="19.899999999999999" customHeight="1" x14ac:dyDescent="0.25">
      <c r="A136" s="94">
        <v>110</v>
      </c>
      <c r="B136" s="95" t="s">
        <v>159</v>
      </c>
      <c r="C136" s="95" t="s">
        <v>74</v>
      </c>
      <c r="D136" s="94">
        <f t="shared" si="430"/>
        <v>17</v>
      </c>
      <c r="E136" s="94">
        <v>0.64</v>
      </c>
      <c r="F136" s="94" t="s">
        <v>85</v>
      </c>
      <c r="G136" s="94">
        <v>1850</v>
      </c>
      <c r="H136" s="94"/>
      <c r="I136" s="100">
        <f t="shared" si="248"/>
        <v>0</v>
      </c>
      <c r="J136" s="94"/>
      <c r="K136" s="100">
        <f t="shared" si="249"/>
        <v>0</v>
      </c>
      <c r="L136" s="94"/>
      <c r="M136" s="100">
        <f t="shared" si="250"/>
        <v>0</v>
      </c>
      <c r="N136" s="94"/>
      <c r="O136" s="100">
        <f t="shared" si="251"/>
        <v>0</v>
      </c>
      <c r="P136" s="94"/>
      <c r="Q136" s="100">
        <f t="shared" si="252"/>
        <v>0</v>
      </c>
      <c r="R136" s="94">
        <v>84</v>
      </c>
      <c r="S136" s="100">
        <f t="shared" si="253"/>
        <v>53.76</v>
      </c>
      <c r="T136" s="94"/>
      <c r="U136" s="100">
        <f t="shared" si="254"/>
        <v>0</v>
      </c>
      <c r="V136" s="94"/>
      <c r="W136" s="100">
        <f t="shared" si="255"/>
        <v>0</v>
      </c>
      <c r="X136" s="171"/>
      <c r="Y136" s="100">
        <f t="shared" si="256"/>
        <v>0</v>
      </c>
      <c r="Z136" s="94"/>
      <c r="AA136" s="100">
        <f t="shared" si="257"/>
        <v>0</v>
      </c>
      <c r="AB136" s="94"/>
      <c r="AC136" s="100">
        <f t="shared" si="258"/>
        <v>0</v>
      </c>
      <c r="AD136" s="94"/>
      <c r="AE136" s="100">
        <f t="shared" si="259"/>
        <v>0</v>
      </c>
      <c r="AF136" s="101">
        <f t="shared" si="443"/>
        <v>84</v>
      </c>
      <c r="AG136" s="100">
        <f t="shared" si="444"/>
        <v>53.76</v>
      </c>
      <c r="AH136" s="99"/>
      <c r="AI136" s="100">
        <f t="shared" si="262"/>
        <v>0</v>
      </c>
      <c r="AJ136" s="99"/>
      <c r="AK136" s="100">
        <f t="shared" si="263"/>
        <v>0</v>
      </c>
      <c r="AL136" s="99"/>
      <c r="AM136" s="100">
        <f t="shared" si="263"/>
        <v>0</v>
      </c>
      <c r="AN136" s="99"/>
      <c r="AO136" s="100">
        <f t="shared" si="264"/>
        <v>0</v>
      </c>
      <c r="AP136" s="99"/>
      <c r="AQ136" s="100">
        <f t="shared" si="265"/>
        <v>0</v>
      </c>
      <c r="AR136" s="99"/>
      <c r="AS136" s="100">
        <f t="shared" si="266"/>
        <v>0</v>
      </c>
      <c r="AT136" s="99"/>
      <c r="AU136" s="100">
        <f t="shared" si="267"/>
        <v>0</v>
      </c>
      <c r="AV136" s="99"/>
      <c r="AW136" s="100">
        <f t="shared" si="268"/>
        <v>0</v>
      </c>
      <c r="AX136" s="99"/>
      <c r="AY136" s="100">
        <f t="shared" si="269"/>
        <v>0</v>
      </c>
      <c r="AZ136" s="99"/>
      <c r="BA136" s="100">
        <f t="shared" si="270"/>
        <v>0</v>
      </c>
      <c r="BB136" s="99"/>
      <c r="BC136" s="100">
        <f t="shared" si="271"/>
        <v>0</v>
      </c>
      <c r="BD136" s="99"/>
      <c r="BE136" s="100">
        <f t="shared" si="272"/>
        <v>0</v>
      </c>
      <c r="BF136" s="101">
        <f t="shared" si="385"/>
        <v>0</v>
      </c>
      <c r="BG136" s="100">
        <f t="shared" si="385"/>
        <v>0</v>
      </c>
      <c r="BH136" s="99"/>
      <c r="BI136" s="100">
        <f t="shared" si="447"/>
        <v>0</v>
      </c>
      <c r="BJ136" s="99"/>
      <c r="BK136" s="100">
        <f t="shared" si="448"/>
        <v>0</v>
      </c>
      <c r="BL136" s="99"/>
      <c r="BM136" s="100">
        <f t="shared" si="449"/>
        <v>0</v>
      </c>
      <c r="BN136" s="99"/>
      <c r="BO136" s="100">
        <f t="shared" si="450"/>
        <v>0</v>
      </c>
      <c r="BP136" s="99"/>
      <c r="BQ136" s="100">
        <f t="shared" si="451"/>
        <v>0</v>
      </c>
      <c r="BR136" s="99"/>
      <c r="BS136" s="100">
        <f t="shared" si="452"/>
        <v>0</v>
      </c>
      <c r="BT136" s="99"/>
      <c r="BU136" s="100">
        <f t="shared" si="453"/>
        <v>0</v>
      </c>
      <c r="BV136" s="99"/>
      <c r="BW136" s="100">
        <f t="shared" si="454"/>
        <v>0</v>
      </c>
      <c r="BX136" s="99"/>
      <c r="BY136" s="100">
        <f t="shared" si="455"/>
        <v>0</v>
      </c>
      <c r="BZ136" s="99"/>
      <c r="CA136" s="100">
        <f t="shared" si="456"/>
        <v>0</v>
      </c>
      <c r="CB136" s="99"/>
      <c r="CC136" s="100">
        <f t="shared" si="457"/>
        <v>0</v>
      </c>
      <c r="CD136" s="99"/>
      <c r="CE136" s="100">
        <f t="shared" si="458"/>
        <v>0</v>
      </c>
      <c r="CF136" s="101">
        <f t="shared" si="422"/>
        <v>0</v>
      </c>
      <c r="CG136" s="100">
        <f t="shared" si="422"/>
        <v>0</v>
      </c>
    </row>
    <row r="137" spans="1:85" s="102" customFormat="1" ht="19.899999999999999" customHeight="1" x14ac:dyDescent="0.5">
      <c r="A137" s="94">
        <v>111</v>
      </c>
      <c r="B137" s="95" t="s">
        <v>160</v>
      </c>
      <c r="C137" s="95" t="s">
        <v>74</v>
      </c>
      <c r="D137" s="94">
        <f t="shared" ref="D137:D141" si="459">RANK(BF137,$BF$4:$BF$147)</f>
        <v>17</v>
      </c>
      <c r="E137" s="94">
        <v>0.64</v>
      </c>
      <c r="F137" s="94" t="s">
        <v>83</v>
      </c>
      <c r="G137" s="94"/>
      <c r="H137" s="94"/>
      <c r="I137" s="100">
        <f t="shared" si="248"/>
        <v>0</v>
      </c>
      <c r="J137" s="94"/>
      <c r="K137" s="100">
        <f t="shared" si="249"/>
        <v>0</v>
      </c>
      <c r="L137" s="94"/>
      <c r="M137" s="100">
        <f t="shared" si="250"/>
        <v>0</v>
      </c>
      <c r="N137" s="94"/>
      <c r="O137" s="100">
        <f t="shared" si="251"/>
        <v>0</v>
      </c>
      <c r="P137" s="94"/>
      <c r="Q137" s="100">
        <f t="shared" si="252"/>
        <v>0</v>
      </c>
      <c r="R137" s="94"/>
      <c r="S137" s="100">
        <f t="shared" si="253"/>
        <v>0</v>
      </c>
      <c r="T137" s="94"/>
      <c r="U137" s="100">
        <f t="shared" si="254"/>
        <v>0</v>
      </c>
      <c r="V137" s="94"/>
      <c r="W137" s="100">
        <f t="shared" si="255"/>
        <v>0</v>
      </c>
      <c r="X137" s="145"/>
      <c r="Y137" s="100">
        <f t="shared" si="256"/>
        <v>0</v>
      </c>
      <c r="Z137" s="94"/>
      <c r="AA137" s="100">
        <f t="shared" si="257"/>
        <v>0</v>
      </c>
      <c r="AB137" s="94"/>
      <c r="AC137" s="100">
        <f t="shared" si="258"/>
        <v>0</v>
      </c>
      <c r="AD137" s="94"/>
      <c r="AE137" s="100">
        <f t="shared" si="259"/>
        <v>0</v>
      </c>
      <c r="AF137" s="101">
        <f t="shared" si="443"/>
        <v>0</v>
      </c>
      <c r="AG137" s="100">
        <f t="shared" si="444"/>
        <v>0</v>
      </c>
      <c r="AH137" s="99"/>
      <c r="AI137" s="100">
        <f t="shared" si="262"/>
        <v>0</v>
      </c>
      <c r="AJ137" s="99"/>
      <c r="AK137" s="100">
        <f t="shared" si="263"/>
        <v>0</v>
      </c>
      <c r="AL137" s="99"/>
      <c r="AM137" s="100">
        <f t="shared" si="263"/>
        <v>0</v>
      </c>
      <c r="AN137" s="99"/>
      <c r="AO137" s="100">
        <f t="shared" si="264"/>
        <v>0</v>
      </c>
      <c r="AP137" s="99"/>
      <c r="AQ137" s="100">
        <f t="shared" si="265"/>
        <v>0</v>
      </c>
      <c r="AR137" s="99"/>
      <c r="AS137" s="100">
        <f t="shared" si="266"/>
        <v>0</v>
      </c>
      <c r="AT137" s="99"/>
      <c r="AU137" s="100">
        <f t="shared" si="267"/>
        <v>0</v>
      </c>
      <c r="AV137" s="99"/>
      <c r="AW137" s="100">
        <f t="shared" si="268"/>
        <v>0</v>
      </c>
      <c r="AX137" s="99"/>
      <c r="AY137" s="100">
        <f t="shared" si="269"/>
        <v>0</v>
      </c>
      <c r="AZ137" s="99"/>
      <c r="BA137" s="100">
        <f t="shared" si="270"/>
        <v>0</v>
      </c>
      <c r="BB137" s="99"/>
      <c r="BC137" s="100">
        <f t="shared" si="271"/>
        <v>0</v>
      </c>
      <c r="BD137" s="99"/>
      <c r="BE137" s="100">
        <f t="shared" si="272"/>
        <v>0</v>
      </c>
      <c r="BF137" s="101">
        <f t="shared" si="385"/>
        <v>0</v>
      </c>
      <c r="BG137" s="100">
        <f t="shared" si="385"/>
        <v>0</v>
      </c>
      <c r="BH137" s="99"/>
      <c r="BI137" s="100">
        <f t="shared" si="447"/>
        <v>0</v>
      </c>
      <c r="BJ137" s="99"/>
      <c r="BK137" s="100">
        <f t="shared" si="448"/>
        <v>0</v>
      </c>
      <c r="BL137" s="99"/>
      <c r="BM137" s="100">
        <f t="shared" si="449"/>
        <v>0</v>
      </c>
      <c r="BN137" s="99"/>
      <c r="BO137" s="100">
        <f t="shared" si="450"/>
        <v>0</v>
      </c>
      <c r="BP137" s="99"/>
      <c r="BQ137" s="100">
        <f t="shared" si="451"/>
        <v>0</v>
      </c>
      <c r="BR137" s="99"/>
      <c r="BS137" s="100">
        <f t="shared" si="452"/>
        <v>0</v>
      </c>
      <c r="BT137" s="99"/>
      <c r="BU137" s="100">
        <f t="shared" si="453"/>
        <v>0</v>
      </c>
      <c r="BV137" s="99"/>
      <c r="BW137" s="100">
        <f t="shared" si="454"/>
        <v>0</v>
      </c>
      <c r="BX137" s="99"/>
      <c r="BY137" s="100">
        <f t="shared" si="455"/>
        <v>0</v>
      </c>
      <c r="BZ137" s="99"/>
      <c r="CA137" s="100">
        <f t="shared" si="456"/>
        <v>0</v>
      </c>
      <c r="CB137" s="99"/>
      <c r="CC137" s="100">
        <f t="shared" si="457"/>
        <v>0</v>
      </c>
      <c r="CD137" s="99"/>
      <c r="CE137" s="100">
        <f t="shared" si="458"/>
        <v>0</v>
      </c>
      <c r="CF137" s="101">
        <f t="shared" si="422"/>
        <v>0</v>
      </c>
      <c r="CG137" s="100">
        <f t="shared" si="422"/>
        <v>0</v>
      </c>
    </row>
    <row r="138" spans="1:85" s="102" customFormat="1" ht="19.899999999999999" customHeight="1" x14ac:dyDescent="0.5">
      <c r="A138" s="94">
        <v>112</v>
      </c>
      <c r="B138" s="95" t="s">
        <v>161</v>
      </c>
      <c r="C138" s="95"/>
      <c r="D138" s="94">
        <f t="shared" si="459"/>
        <v>17</v>
      </c>
      <c r="E138" s="94">
        <v>0.64</v>
      </c>
      <c r="F138" s="94"/>
      <c r="G138" s="94"/>
      <c r="H138" s="94"/>
      <c r="I138" s="100"/>
      <c r="J138" s="94"/>
      <c r="K138" s="100"/>
      <c r="L138" s="94"/>
      <c r="M138" s="100"/>
      <c r="N138" s="94"/>
      <c r="O138" s="100"/>
      <c r="P138" s="94"/>
      <c r="Q138" s="100"/>
      <c r="R138" s="94"/>
      <c r="S138" s="100"/>
      <c r="T138" s="94"/>
      <c r="U138" s="100"/>
      <c r="V138" s="94"/>
      <c r="W138" s="100"/>
      <c r="X138" s="145"/>
      <c r="Y138" s="100"/>
      <c r="Z138" s="94"/>
      <c r="AA138" s="100"/>
      <c r="AB138" s="94"/>
      <c r="AC138" s="100"/>
      <c r="AD138" s="94"/>
      <c r="AE138" s="100"/>
      <c r="AF138" s="101"/>
      <c r="AG138" s="100"/>
      <c r="AH138" s="99"/>
      <c r="AI138" s="100"/>
      <c r="AJ138" s="99"/>
      <c r="AK138" s="100"/>
      <c r="AL138" s="99"/>
      <c r="AM138" s="100"/>
      <c r="AN138" s="99"/>
      <c r="AO138" s="100"/>
      <c r="AP138" s="99"/>
      <c r="AQ138" s="100"/>
      <c r="AR138" s="99"/>
      <c r="AS138" s="100"/>
      <c r="AT138" s="99"/>
      <c r="AU138" s="100"/>
      <c r="AV138" s="99"/>
      <c r="AW138" s="100"/>
      <c r="AX138" s="99"/>
      <c r="AY138" s="100"/>
      <c r="AZ138" s="99"/>
      <c r="BA138" s="100"/>
      <c r="BB138" s="99"/>
      <c r="BC138" s="100"/>
      <c r="BD138" s="99"/>
      <c r="BE138" s="100"/>
      <c r="BF138" s="101"/>
      <c r="BG138" s="100"/>
      <c r="BH138" s="99"/>
      <c r="BI138" s="100"/>
      <c r="BJ138" s="99"/>
      <c r="BK138" s="100"/>
      <c r="BL138" s="99"/>
      <c r="BM138" s="100"/>
      <c r="BN138" s="99"/>
      <c r="BO138" s="100"/>
      <c r="BP138" s="99"/>
      <c r="BQ138" s="100"/>
      <c r="BR138" s="99"/>
      <c r="BS138" s="100"/>
      <c r="BT138" s="99"/>
      <c r="BU138" s="100"/>
      <c r="BV138" s="99"/>
      <c r="BW138" s="100"/>
      <c r="BX138" s="99"/>
      <c r="BY138" s="100"/>
      <c r="BZ138" s="99"/>
      <c r="CA138" s="100"/>
      <c r="CB138" s="99"/>
      <c r="CC138" s="100"/>
      <c r="CD138" s="99"/>
      <c r="CE138" s="100"/>
      <c r="CF138" s="101">
        <f t="shared" si="422"/>
        <v>0</v>
      </c>
      <c r="CG138" s="100">
        <f t="shared" si="422"/>
        <v>0</v>
      </c>
    </row>
    <row r="139" spans="1:85" s="102" customFormat="1" ht="19.899999999999999" customHeight="1" x14ac:dyDescent="0.5">
      <c r="A139" s="94">
        <v>113</v>
      </c>
      <c r="B139" s="95" t="s">
        <v>162</v>
      </c>
      <c r="C139" s="95"/>
      <c r="D139" s="94">
        <f t="shared" si="459"/>
        <v>17</v>
      </c>
      <c r="E139" s="94">
        <v>0.64</v>
      </c>
      <c r="F139" s="94" t="s">
        <v>163</v>
      </c>
      <c r="G139" s="94"/>
      <c r="H139" s="94"/>
      <c r="I139" s="100">
        <f t="shared" si="248"/>
        <v>0</v>
      </c>
      <c r="J139" s="94"/>
      <c r="K139" s="100">
        <f t="shared" si="249"/>
        <v>0</v>
      </c>
      <c r="L139" s="94"/>
      <c r="M139" s="100">
        <f t="shared" si="250"/>
        <v>0</v>
      </c>
      <c r="N139" s="94"/>
      <c r="O139" s="100">
        <f t="shared" si="251"/>
        <v>0</v>
      </c>
      <c r="P139" s="94"/>
      <c r="Q139" s="100">
        <f t="shared" si="252"/>
        <v>0</v>
      </c>
      <c r="R139" s="94"/>
      <c r="S139" s="100">
        <f t="shared" si="253"/>
        <v>0</v>
      </c>
      <c r="T139" s="94"/>
      <c r="U139" s="100">
        <f t="shared" si="254"/>
        <v>0</v>
      </c>
      <c r="V139" s="94"/>
      <c r="W139" s="100">
        <f t="shared" si="255"/>
        <v>0</v>
      </c>
      <c r="X139" s="145"/>
      <c r="Y139" s="100">
        <f t="shared" si="256"/>
        <v>0</v>
      </c>
      <c r="Z139" s="94"/>
      <c r="AA139" s="100">
        <f t="shared" si="257"/>
        <v>0</v>
      </c>
      <c r="AB139" s="94"/>
      <c r="AC139" s="100">
        <f t="shared" si="258"/>
        <v>0</v>
      </c>
      <c r="AD139" s="94"/>
      <c r="AE139" s="100">
        <f t="shared" si="259"/>
        <v>0</v>
      </c>
      <c r="AF139" s="101">
        <f t="shared" ref="AF139" si="460">SUM(H139,J139,L139,N139,P139,R139,T139,V139,X139,Z139,AB139,AD139)</f>
        <v>0</v>
      </c>
      <c r="AG139" s="100">
        <f t="shared" ref="AG139" si="461">SUM(I139,K139,M139,O139,Q139,S139,U139,W139,Y139,AA139,AC139,AE139)</f>
        <v>0</v>
      </c>
      <c r="AH139" s="99"/>
      <c r="AI139" s="100">
        <f t="shared" si="262"/>
        <v>0</v>
      </c>
      <c r="AJ139" s="99"/>
      <c r="AK139" s="100">
        <f t="shared" si="263"/>
        <v>0</v>
      </c>
      <c r="AL139" s="99"/>
      <c r="AM139" s="100">
        <f t="shared" si="263"/>
        <v>0</v>
      </c>
      <c r="AN139" s="99"/>
      <c r="AO139" s="100">
        <f t="shared" si="264"/>
        <v>0</v>
      </c>
      <c r="AP139" s="99"/>
      <c r="AQ139" s="100">
        <f t="shared" si="265"/>
        <v>0</v>
      </c>
      <c r="AR139" s="99"/>
      <c r="AS139" s="100">
        <f t="shared" si="266"/>
        <v>0</v>
      </c>
      <c r="AT139" s="99"/>
      <c r="AU139" s="100">
        <f t="shared" si="267"/>
        <v>0</v>
      </c>
      <c r="AV139" s="99"/>
      <c r="AW139" s="100">
        <f t="shared" si="268"/>
        <v>0</v>
      </c>
      <c r="AX139" s="99"/>
      <c r="AY139" s="100">
        <f t="shared" si="269"/>
        <v>0</v>
      </c>
      <c r="AZ139" s="99"/>
      <c r="BA139" s="100">
        <f t="shared" si="270"/>
        <v>0</v>
      </c>
      <c r="BB139" s="99"/>
      <c r="BC139" s="100">
        <f t="shared" si="271"/>
        <v>0</v>
      </c>
      <c r="BD139" s="99"/>
      <c r="BE139" s="100">
        <f t="shared" si="272"/>
        <v>0</v>
      </c>
      <c r="BF139" s="101">
        <f t="shared" si="385"/>
        <v>0</v>
      </c>
      <c r="BG139" s="100">
        <f t="shared" si="385"/>
        <v>0</v>
      </c>
      <c r="BH139" s="99"/>
      <c r="BI139" s="100">
        <f t="shared" ref="BI139" si="462">BH139*$E139</f>
        <v>0</v>
      </c>
      <c r="BJ139" s="99"/>
      <c r="BK139" s="100">
        <f t="shared" ref="BK139" si="463">BJ139*$E139</f>
        <v>0</v>
      </c>
      <c r="BL139" s="99"/>
      <c r="BM139" s="100">
        <f t="shared" ref="BM139" si="464">BL139*$E139</f>
        <v>0</v>
      </c>
      <c r="BN139" s="99"/>
      <c r="BO139" s="100">
        <f t="shared" ref="BO139" si="465">BN139*$E139</f>
        <v>0</v>
      </c>
      <c r="BP139" s="99"/>
      <c r="BQ139" s="100">
        <f t="shared" ref="BQ139" si="466">BP139*$E139</f>
        <v>0</v>
      </c>
      <c r="BR139" s="99"/>
      <c r="BS139" s="100">
        <f t="shared" ref="BS139" si="467">BR139*$E139</f>
        <v>0</v>
      </c>
      <c r="BT139" s="99"/>
      <c r="BU139" s="100">
        <f t="shared" ref="BU139" si="468">BT139*$E139</f>
        <v>0</v>
      </c>
      <c r="BV139" s="99"/>
      <c r="BW139" s="100">
        <f t="shared" ref="BW139" si="469">BV139*$E139</f>
        <v>0</v>
      </c>
      <c r="BX139" s="99"/>
      <c r="BY139" s="100">
        <f t="shared" ref="BY139" si="470">BX139*$E139</f>
        <v>0</v>
      </c>
      <c r="BZ139" s="99"/>
      <c r="CA139" s="100">
        <f t="shared" ref="CA139" si="471">BZ139*$E139</f>
        <v>0</v>
      </c>
      <c r="CB139" s="99"/>
      <c r="CC139" s="100">
        <f t="shared" ref="CC139" si="472">CB139*$E139</f>
        <v>0</v>
      </c>
      <c r="CD139" s="99"/>
      <c r="CE139" s="100">
        <f t="shared" ref="CE139" si="473">CD139*$E139</f>
        <v>0</v>
      </c>
      <c r="CF139" s="101">
        <f t="shared" si="422"/>
        <v>0</v>
      </c>
      <c r="CG139" s="100">
        <f t="shared" si="422"/>
        <v>0</v>
      </c>
    </row>
    <row r="140" spans="1:85" s="102" customFormat="1" ht="19.899999999999999" customHeight="1" x14ac:dyDescent="0.5">
      <c r="A140" s="94">
        <v>114</v>
      </c>
      <c r="B140" s="95" t="s">
        <v>228</v>
      </c>
      <c r="C140" s="95"/>
      <c r="D140" s="94">
        <f t="shared" si="459"/>
        <v>17</v>
      </c>
      <c r="E140" s="94"/>
      <c r="F140" s="94"/>
      <c r="G140" s="94"/>
      <c r="H140" s="94"/>
      <c r="I140" s="100"/>
      <c r="J140" s="94"/>
      <c r="K140" s="100"/>
      <c r="L140" s="94"/>
      <c r="M140" s="100"/>
      <c r="N140" s="94"/>
      <c r="O140" s="100"/>
      <c r="P140" s="94"/>
      <c r="Q140" s="100"/>
      <c r="R140" s="94"/>
      <c r="S140" s="100"/>
      <c r="T140" s="94"/>
      <c r="U140" s="100"/>
      <c r="V140" s="94"/>
      <c r="W140" s="100"/>
      <c r="X140" s="145"/>
      <c r="Y140" s="100"/>
      <c r="Z140" s="94"/>
      <c r="AA140" s="100"/>
      <c r="AB140" s="94"/>
      <c r="AC140" s="100"/>
      <c r="AD140" s="94"/>
      <c r="AE140" s="100"/>
      <c r="AF140" s="101"/>
      <c r="AG140" s="100"/>
      <c r="AH140" s="99"/>
      <c r="AI140" s="100"/>
      <c r="AJ140" s="99"/>
      <c r="AK140" s="100"/>
      <c r="AL140" s="99"/>
      <c r="AM140" s="100"/>
      <c r="AN140" s="99"/>
      <c r="AO140" s="100"/>
      <c r="AP140" s="99"/>
      <c r="AQ140" s="100"/>
      <c r="AR140" s="99"/>
      <c r="AS140" s="100"/>
      <c r="AT140" s="99"/>
      <c r="AU140" s="100"/>
      <c r="AV140" s="99"/>
      <c r="AW140" s="100"/>
      <c r="AX140" s="99"/>
      <c r="AY140" s="100"/>
      <c r="AZ140" s="99"/>
      <c r="BA140" s="100"/>
      <c r="BB140" s="99"/>
      <c r="BC140" s="100"/>
      <c r="BD140" s="99"/>
      <c r="BE140" s="100"/>
      <c r="BF140" s="101"/>
      <c r="BG140" s="100"/>
      <c r="BH140" s="99"/>
      <c r="BI140" s="100"/>
      <c r="BJ140" s="99"/>
      <c r="BK140" s="100"/>
      <c r="BL140" s="99"/>
      <c r="BM140" s="100"/>
      <c r="BN140" s="99"/>
      <c r="BO140" s="100"/>
      <c r="BP140" s="99"/>
      <c r="BQ140" s="100"/>
      <c r="BR140" s="99"/>
      <c r="BS140" s="100"/>
      <c r="BT140" s="99"/>
      <c r="BU140" s="100"/>
      <c r="BV140" s="99"/>
      <c r="BW140" s="100"/>
      <c r="BX140" s="99"/>
      <c r="BY140" s="100"/>
      <c r="BZ140" s="99"/>
      <c r="CA140" s="100"/>
      <c r="CB140" s="99"/>
      <c r="CC140" s="100"/>
      <c r="CD140" s="99"/>
      <c r="CE140" s="100"/>
      <c r="CF140" s="101"/>
      <c r="CG140" s="100"/>
    </row>
    <row r="141" spans="1:85" s="102" customFormat="1" ht="19.899999999999999" customHeight="1" x14ac:dyDescent="0.5">
      <c r="A141" s="94">
        <v>115</v>
      </c>
      <c r="B141" s="95" t="s">
        <v>229</v>
      </c>
      <c r="C141" s="95"/>
      <c r="D141" s="94">
        <f t="shared" si="459"/>
        <v>17</v>
      </c>
      <c r="E141" s="94"/>
      <c r="F141" s="94"/>
      <c r="G141" s="94"/>
      <c r="H141" s="94"/>
      <c r="I141" s="100"/>
      <c r="J141" s="94"/>
      <c r="K141" s="100"/>
      <c r="L141" s="94"/>
      <c r="M141" s="100"/>
      <c r="N141" s="94"/>
      <c r="O141" s="100"/>
      <c r="P141" s="94"/>
      <c r="Q141" s="100"/>
      <c r="R141" s="94"/>
      <c r="S141" s="100"/>
      <c r="T141" s="94"/>
      <c r="U141" s="100"/>
      <c r="V141" s="94"/>
      <c r="W141" s="100"/>
      <c r="X141" s="145"/>
      <c r="Y141" s="100"/>
      <c r="Z141" s="94"/>
      <c r="AA141" s="100"/>
      <c r="AB141" s="94"/>
      <c r="AC141" s="100"/>
      <c r="AD141" s="94"/>
      <c r="AE141" s="100"/>
      <c r="AF141" s="101"/>
      <c r="AG141" s="100"/>
      <c r="AH141" s="99"/>
      <c r="AI141" s="100"/>
      <c r="AJ141" s="99"/>
      <c r="AK141" s="100"/>
      <c r="AL141" s="99"/>
      <c r="AM141" s="100"/>
      <c r="AN141" s="99"/>
      <c r="AO141" s="100"/>
      <c r="AP141" s="99"/>
      <c r="AQ141" s="100"/>
      <c r="AR141" s="99"/>
      <c r="AS141" s="100"/>
      <c r="AT141" s="99"/>
      <c r="AU141" s="100"/>
      <c r="AV141" s="99"/>
      <c r="AW141" s="100"/>
      <c r="AX141" s="99"/>
      <c r="AY141" s="100"/>
      <c r="AZ141" s="99"/>
      <c r="BA141" s="100"/>
      <c r="BB141" s="99"/>
      <c r="BC141" s="100"/>
      <c r="BD141" s="99"/>
      <c r="BE141" s="100"/>
      <c r="BF141" s="101"/>
      <c r="BG141" s="100"/>
      <c r="BH141" s="99"/>
      <c r="BI141" s="100"/>
      <c r="BJ141" s="99"/>
      <c r="BK141" s="100"/>
      <c r="BL141" s="99"/>
      <c r="BM141" s="100"/>
      <c r="BN141" s="99"/>
      <c r="BO141" s="100"/>
      <c r="BP141" s="99"/>
      <c r="BQ141" s="100"/>
      <c r="BR141" s="99"/>
      <c r="BS141" s="100"/>
      <c r="BT141" s="99"/>
      <c r="BU141" s="100"/>
      <c r="BV141" s="99"/>
      <c r="BW141" s="100"/>
      <c r="BX141" s="99"/>
      <c r="BY141" s="100"/>
      <c r="BZ141" s="99"/>
      <c r="CA141" s="100"/>
      <c r="CB141" s="99"/>
      <c r="CC141" s="100"/>
      <c r="CD141" s="99"/>
      <c r="CE141" s="100"/>
      <c r="CF141" s="101"/>
      <c r="CG141" s="100"/>
    </row>
    <row r="142" spans="1:85" s="102" customFormat="1" ht="19.899999999999999" customHeight="1" x14ac:dyDescent="0.5">
      <c r="A142" s="94"/>
      <c r="B142" s="95"/>
      <c r="C142" s="95"/>
      <c r="D142" s="94"/>
      <c r="E142" s="94"/>
      <c r="F142" s="94"/>
      <c r="G142" s="94"/>
      <c r="H142" s="94"/>
      <c r="I142" s="100"/>
      <c r="J142" s="94"/>
      <c r="K142" s="100"/>
      <c r="L142" s="94"/>
      <c r="M142" s="100"/>
      <c r="N142" s="94"/>
      <c r="O142" s="100"/>
      <c r="P142" s="94"/>
      <c r="Q142" s="100"/>
      <c r="R142" s="94"/>
      <c r="S142" s="100"/>
      <c r="T142" s="94"/>
      <c r="U142" s="100"/>
      <c r="V142" s="94"/>
      <c r="W142" s="100"/>
      <c r="X142" s="145"/>
      <c r="Y142" s="100"/>
      <c r="Z142" s="94"/>
      <c r="AA142" s="100"/>
      <c r="AB142" s="94"/>
      <c r="AC142" s="100"/>
      <c r="AD142" s="94"/>
      <c r="AE142" s="100"/>
      <c r="AF142" s="101"/>
      <c r="AG142" s="100"/>
      <c r="AH142" s="99"/>
      <c r="AI142" s="100"/>
      <c r="AJ142" s="99"/>
      <c r="AK142" s="100"/>
      <c r="AL142" s="99"/>
      <c r="AM142" s="100"/>
      <c r="AN142" s="99"/>
      <c r="AO142" s="100"/>
      <c r="AP142" s="99"/>
      <c r="AQ142" s="100"/>
      <c r="AR142" s="99"/>
      <c r="AS142" s="100"/>
      <c r="AT142" s="99"/>
      <c r="AU142" s="100"/>
      <c r="AV142" s="99"/>
      <c r="AW142" s="100"/>
      <c r="AX142" s="99"/>
      <c r="AY142" s="100"/>
      <c r="AZ142" s="99"/>
      <c r="BA142" s="100"/>
      <c r="BB142" s="99"/>
      <c r="BC142" s="100"/>
      <c r="BD142" s="99"/>
      <c r="BE142" s="100"/>
      <c r="BF142" s="101"/>
      <c r="BG142" s="100"/>
      <c r="BH142" s="99"/>
      <c r="BI142" s="100"/>
      <c r="BJ142" s="99"/>
      <c r="BK142" s="100"/>
      <c r="BL142" s="99"/>
      <c r="BM142" s="100"/>
      <c r="BN142" s="99"/>
      <c r="BO142" s="100"/>
      <c r="BP142" s="99"/>
      <c r="BQ142" s="100"/>
      <c r="BR142" s="99"/>
      <c r="BS142" s="100"/>
      <c r="BT142" s="99"/>
      <c r="BU142" s="100"/>
      <c r="BV142" s="99"/>
      <c r="BW142" s="100"/>
      <c r="BX142" s="99"/>
      <c r="BY142" s="100"/>
      <c r="BZ142" s="99"/>
      <c r="CA142" s="100"/>
      <c r="CB142" s="99"/>
      <c r="CC142" s="100"/>
      <c r="CD142" s="99"/>
      <c r="CE142" s="100"/>
      <c r="CF142" s="101">
        <f t="shared" si="422"/>
        <v>0</v>
      </c>
      <c r="CG142" s="100">
        <f t="shared" si="422"/>
        <v>0</v>
      </c>
    </row>
    <row r="143" spans="1:85" s="102" customFormat="1" ht="19.899999999999999" customHeight="1" x14ac:dyDescent="0.5">
      <c r="A143" s="94">
        <v>116</v>
      </c>
      <c r="B143" s="95" t="s">
        <v>164</v>
      </c>
      <c r="C143" s="95" t="s">
        <v>74</v>
      </c>
      <c r="D143" s="94">
        <f>RANK(BF143,$BF$4:$BF$147)</f>
        <v>17</v>
      </c>
      <c r="E143" s="94">
        <v>0.7</v>
      </c>
      <c r="F143" s="94" t="s">
        <v>75</v>
      </c>
      <c r="G143" s="94"/>
      <c r="H143" s="94"/>
      <c r="I143" s="100">
        <f t="shared" ref="I143:I144" si="474">H143*$E143</f>
        <v>0</v>
      </c>
      <c r="J143" s="94"/>
      <c r="K143" s="100">
        <f t="shared" ref="K143:K144" si="475">J143*$E143</f>
        <v>0</v>
      </c>
      <c r="L143" s="94"/>
      <c r="M143" s="100">
        <f t="shared" ref="M143:M144" si="476">L143*$E143</f>
        <v>0</v>
      </c>
      <c r="N143" s="94"/>
      <c r="O143" s="100">
        <f t="shared" ref="O143:O144" si="477">N143*$E143</f>
        <v>0</v>
      </c>
      <c r="P143" s="94"/>
      <c r="Q143" s="100">
        <f t="shared" ref="Q143:Q144" si="478">P143*$E143</f>
        <v>0</v>
      </c>
      <c r="R143" s="94"/>
      <c r="S143" s="100">
        <f t="shared" ref="S143:S144" si="479">R143*$E143</f>
        <v>0</v>
      </c>
      <c r="T143" s="94"/>
      <c r="U143" s="100">
        <f t="shared" ref="U143:U144" si="480">T143*$E143</f>
        <v>0</v>
      </c>
      <c r="V143" s="94"/>
      <c r="W143" s="100">
        <f t="shared" ref="W143:W144" si="481">V143*$E143</f>
        <v>0</v>
      </c>
      <c r="X143" s="145"/>
      <c r="Y143" s="100">
        <f t="shared" ref="Y143:Y144" si="482">X143*$E143</f>
        <v>0</v>
      </c>
      <c r="Z143" s="94"/>
      <c r="AA143" s="100">
        <f t="shared" ref="AA143:AA144" si="483">Z143*$E143</f>
        <v>0</v>
      </c>
      <c r="AB143" s="94"/>
      <c r="AC143" s="100">
        <f t="shared" ref="AC143:AC144" si="484">AB143*$E143</f>
        <v>0</v>
      </c>
      <c r="AD143" s="94"/>
      <c r="AE143" s="100">
        <f t="shared" ref="AE143:AE144" si="485">AD143*$E143</f>
        <v>0</v>
      </c>
      <c r="AF143" s="101">
        <f t="shared" ref="AF143:AF144" si="486">SUM(H143,J143,L143,N143,P143,R143,T143,V143,X143,Z143,AB143,AD143)</f>
        <v>0</v>
      </c>
      <c r="AG143" s="100">
        <f t="shared" ref="AG143:AG144" si="487">SUM(I143,K143,M143,O143,Q143,S143,U143,W143,Y143,AA143,AC143,AE143)</f>
        <v>0</v>
      </c>
      <c r="AH143" s="99"/>
      <c r="AI143" s="100">
        <f t="shared" ref="AI143:AI144" si="488">AH143*$E143</f>
        <v>0</v>
      </c>
      <c r="AJ143" s="99"/>
      <c r="AK143" s="100">
        <f t="shared" ref="AK143:AK144" si="489">AJ143*$E143</f>
        <v>0</v>
      </c>
      <c r="AL143" s="99"/>
      <c r="AM143" s="100">
        <f t="shared" ref="AM143:AM144" si="490">AL143*$E143</f>
        <v>0</v>
      </c>
      <c r="AN143" s="99"/>
      <c r="AO143" s="100">
        <f t="shared" ref="AO143:AO144" si="491">AN143*$E143</f>
        <v>0</v>
      </c>
      <c r="AP143" s="99"/>
      <c r="AQ143" s="100">
        <f t="shared" ref="AQ143:AQ144" si="492">AP143*$E143</f>
        <v>0</v>
      </c>
      <c r="AR143" s="99"/>
      <c r="AS143" s="100">
        <f t="shared" ref="AS143:AS144" si="493">AR143*$E143</f>
        <v>0</v>
      </c>
      <c r="AT143" s="99"/>
      <c r="AU143" s="100">
        <f t="shared" ref="AU143:AU144" si="494">AT143*$E143</f>
        <v>0</v>
      </c>
      <c r="AV143" s="99"/>
      <c r="AW143" s="100">
        <f t="shared" ref="AW143:AW144" si="495">AV143*$E143</f>
        <v>0</v>
      </c>
      <c r="AX143" s="99"/>
      <c r="AY143" s="100">
        <f t="shared" ref="AY143:AY144" si="496">AX143*$E143</f>
        <v>0</v>
      </c>
      <c r="AZ143" s="99"/>
      <c r="BA143" s="100">
        <f t="shared" ref="BA143:BA144" si="497">AZ143*$E143</f>
        <v>0</v>
      </c>
      <c r="BB143" s="99"/>
      <c r="BC143" s="100">
        <f t="shared" ref="BC143:BC144" si="498">BB143*$E143</f>
        <v>0</v>
      </c>
      <c r="BD143" s="99"/>
      <c r="BE143" s="100">
        <f t="shared" ref="BE143:BE144" si="499">BD143*$E143</f>
        <v>0</v>
      </c>
      <c r="BF143" s="101">
        <f t="shared" ref="BF143:BG144" si="500">SUM(AH143,AJ143,AL143,AN143,AP143,AR143,AT143,AV143,AX143,AZ143,BB143,BD143)</f>
        <v>0</v>
      </c>
      <c r="BG143" s="100">
        <f t="shared" si="500"/>
        <v>0</v>
      </c>
      <c r="BH143" s="99"/>
      <c r="BI143" s="100">
        <f t="shared" ref="BI143:BI144" si="501">BH143*$E143</f>
        <v>0</v>
      </c>
      <c r="BJ143" s="99"/>
      <c r="BK143" s="100">
        <f t="shared" ref="BK143:BK144" si="502">BJ143*$E143</f>
        <v>0</v>
      </c>
      <c r="BL143" s="99"/>
      <c r="BM143" s="100">
        <f t="shared" ref="BM143:BM144" si="503">BL143*$E143</f>
        <v>0</v>
      </c>
      <c r="BN143" s="99"/>
      <c r="BO143" s="100">
        <f t="shared" ref="BO143:BO144" si="504">BN143*$E143</f>
        <v>0</v>
      </c>
      <c r="BP143" s="99"/>
      <c r="BQ143" s="100">
        <f t="shared" ref="BQ143:BQ144" si="505">BP143*$E143</f>
        <v>0</v>
      </c>
      <c r="BR143" s="99"/>
      <c r="BS143" s="100">
        <f t="shared" ref="BS143:BS144" si="506">BR143*$E143</f>
        <v>0</v>
      </c>
      <c r="BT143" s="99"/>
      <c r="BU143" s="100">
        <f t="shared" ref="BU143:BU144" si="507">BT143*$E143</f>
        <v>0</v>
      </c>
      <c r="BV143" s="99"/>
      <c r="BW143" s="100">
        <f t="shared" ref="BW143:BW144" si="508">BV143*$E143</f>
        <v>0</v>
      </c>
      <c r="BX143" s="99"/>
      <c r="BY143" s="100">
        <f t="shared" ref="BY143:BY144" si="509">BX143*$E143</f>
        <v>0</v>
      </c>
      <c r="BZ143" s="99"/>
      <c r="CA143" s="100">
        <f t="shared" ref="CA143:CA144" si="510">BZ143*$E143</f>
        <v>0</v>
      </c>
      <c r="CB143" s="99"/>
      <c r="CC143" s="100">
        <f t="shared" ref="CC143:CC144" si="511">CB143*$E143</f>
        <v>0</v>
      </c>
      <c r="CD143" s="99"/>
      <c r="CE143" s="100">
        <f t="shared" ref="CE143:CE144" si="512">CD143*$E143</f>
        <v>0</v>
      </c>
      <c r="CF143" s="101">
        <f t="shared" si="422"/>
        <v>0</v>
      </c>
      <c r="CG143" s="100">
        <f t="shared" si="422"/>
        <v>0</v>
      </c>
    </row>
    <row r="144" spans="1:85" s="102" customFormat="1" ht="19.899999999999999" customHeight="1" x14ac:dyDescent="0.5">
      <c r="A144" s="94">
        <v>117</v>
      </c>
      <c r="B144" s="95" t="s">
        <v>165</v>
      </c>
      <c r="C144" s="95"/>
      <c r="D144" s="94">
        <f>RANK(BF144,$BF$4:$BF$147)</f>
        <v>17</v>
      </c>
      <c r="E144" s="94">
        <v>20</v>
      </c>
      <c r="F144" s="94">
        <v>1</v>
      </c>
      <c r="G144" s="94"/>
      <c r="H144" s="94"/>
      <c r="I144" s="100">
        <f t="shared" si="474"/>
        <v>0</v>
      </c>
      <c r="J144" s="94"/>
      <c r="K144" s="100">
        <f t="shared" si="475"/>
        <v>0</v>
      </c>
      <c r="L144" s="94"/>
      <c r="M144" s="100">
        <f t="shared" si="476"/>
        <v>0</v>
      </c>
      <c r="N144" s="94"/>
      <c r="O144" s="100">
        <f t="shared" si="477"/>
        <v>0</v>
      </c>
      <c r="P144" s="94"/>
      <c r="Q144" s="100">
        <f t="shared" si="478"/>
        <v>0</v>
      </c>
      <c r="R144" s="94"/>
      <c r="S144" s="100">
        <f t="shared" si="479"/>
        <v>0</v>
      </c>
      <c r="T144" s="94"/>
      <c r="U144" s="100">
        <f t="shared" si="480"/>
        <v>0</v>
      </c>
      <c r="V144" s="94"/>
      <c r="W144" s="100">
        <f t="shared" si="481"/>
        <v>0</v>
      </c>
      <c r="X144" s="145"/>
      <c r="Y144" s="100">
        <f t="shared" si="482"/>
        <v>0</v>
      </c>
      <c r="Z144" s="94"/>
      <c r="AA144" s="100">
        <f t="shared" si="483"/>
        <v>0</v>
      </c>
      <c r="AB144" s="94"/>
      <c r="AC144" s="100">
        <f t="shared" si="484"/>
        <v>0</v>
      </c>
      <c r="AD144" s="94"/>
      <c r="AE144" s="100">
        <f t="shared" si="485"/>
        <v>0</v>
      </c>
      <c r="AF144" s="101">
        <f t="shared" si="486"/>
        <v>0</v>
      </c>
      <c r="AG144" s="100">
        <f t="shared" si="487"/>
        <v>0</v>
      </c>
      <c r="AH144" s="99"/>
      <c r="AI144" s="100">
        <f t="shared" si="488"/>
        <v>0</v>
      </c>
      <c r="AJ144" s="99"/>
      <c r="AK144" s="100">
        <f t="shared" si="489"/>
        <v>0</v>
      </c>
      <c r="AL144" s="99"/>
      <c r="AM144" s="100">
        <f t="shared" si="490"/>
        <v>0</v>
      </c>
      <c r="AN144" s="99"/>
      <c r="AO144" s="100">
        <f t="shared" si="491"/>
        <v>0</v>
      </c>
      <c r="AP144" s="99"/>
      <c r="AQ144" s="100">
        <f t="shared" si="492"/>
        <v>0</v>
      </c>
      <c r="AR144" s="99"/>
      <c r="AS144" s="100">
        <f t="shared" si="493"/>
        <v>0</v>
      </c>
      <c r="AT144" s="99"/>
      <c r="AU144" s="100">
        <f t="shared" si="494"/>
        <v>0</v>
      </c>
      <c r="AV144" s="99"/>
      <c r="AW144" s="100">
        <f t="shared" si="495"/>
        <v>0</v>
      </c>
      <c r="AX144" s="99"/>
      <c r="AY144" s="100">
        <f t="shared" si="496"/>
        <v>0</v>
      </c>
      <c r="AZ144" s="99"/>
      <c r="BA144" s="100">
        <f t="shared" si="497"/>
        <v>0</v>
      </c>
      <c r="BB144" s="99"/>
      <c r="BC144" s="100">
        <f t="shared" si="498"/>
        <v>0</v>
      </c>
      <c r="BD144" s="99"/>
      <c r="BE144" s="100">
        <f t="shared" si="499"/>
        <v>0</v>
      </c>
      <c r="BF144" s="101">
        <f t="shared" si="500"/>
        <v>0</v>
      </c>
      <c r="BG144" s="100">
        <f t="shared" si="500"/>
        <v>0</v>
      </c>
      <c r="BH144" s="99"/>
      <c r="BI144" s="100">
        <f t="shared" si="501"/>
        <v>0</v>
      </c>
      <c r="BJ144" s="99"/>
      <c r="BK144" s="100">
        <f t="shared" si="502"/>
        <v>0</v>
      </c>
      <c r="BL144" s="99"/>
      <c r="BM144" s="100">
        <f t="shared" si="503"/>
        <v>0</v>
      </c>
      <c r="BN144" s="99"/>
      <c r="BO144" s="100">
        <f t="shared" si="504"/>
        <v>0</v>
      </c>
      <c r="BP144" s="99"/>
      <c r="BQ144" s="100">
        <f t="shared" si="505"/>
        <v>0</v>
      </c>
      <c r="BR144" s="99"/>
      <c r="BS144" s="100">
        <f t="shared" si="506"/>
        <v>0</v>
      </c>
      <c r="BT144" s="99"/>
      <c r="BU144" s="100">
        <f t="shared" si="507"/>
        <v>0</v>
      </c>
      <c r="BV144" s="99"/>
      <c r="BW144" s="100">
        <f t="shared" si="508"/>
        <v>0</v>
      </c>
      <c r="BX144" s="99"/>
      <c r="BY144" s="100">
        <f t="shared" si="509"/>
        <v>0</v>
      </c>
      <c r="BZ144" s="99"/>
      <c r="CA144" s="100">
        <f t="shared" si="510"/>
        <v>0</v>
      </c>
      <c r="CB144" s="99"/>
      <c r="CC144" s="100">
        <f t="shared" si="511"/>
        <v>0</v>
      </c>
      <c r="CD144" s="99"/>
      <c r="CE144" s="100">
        <f t="shared" si="512"/>
        <v>0</v>
      </c>
      <c r="CF144" s="101">
        <f t="shared" si="422"/>
        <v>0</v>
      </c>
      <c r="CG144" s="100">
        <f t="shared" si="422"/>
        <v>0</v>
      </c>
    </row>
    <row r="145" spans="1:85" s="102" customFormat="1" ht="19.899999999999999" customHeight="1" x14ac:dyDescent="0.5">
      <c r="A145" s="94">
        <v>118</v>
      </c>
      <c r="B145" s="95" t="s">
        <v>225</v>
      </c>
      <c r="C145" s="95"/>
      <c r="D145" s="94"/>
      <c r="E145" s="94"/>
      <c r="F145" s="94"/>
      <c r="G145" s="94"/>
      <c r="H145" s="94"/>
      <c r="I145" s="100"/>
      <c r="J145" s="94"/>
      <c r="K145" s="100"/>
      <c r="L145" s="94"/>
      <c r="M145" s="100"/>
      <c r="N145" s="94"/>
      <c r="O145" s="100"/>
      <c r="P145" s="94"/>
      <c r="Q145" s="100"/>
      <c r="R145" s="94"/>
      <c r="S145" s="100">
        <v>0</v>
      </c>
      <c r="T145" s="94"/>
      <c r="U145" s="100"/>
      <c r="V145" s="94"/>
      <c r="W145" s="100"/>
      <c r="X145" s="145"/>
      <c r="Y145" s="100"/>
      <c r="Z145" s="94"/>
      <c r="AA145" s="100"/>
      <c r="AB145" s="94"/>
      <c r="AC145" s="100"/>
      <c r="AD145" s="94"/>
      <c r="AE145" s="100"/>
      <c r="AF145" s="101"/>
      <c r="AG145" s="100"/>
      <c r="AH145" s="99"/>
      <c r="AI145" s="100"/>
      <c r="AJ145" s="99"/>
      <c r="AK145" s="100"/>
      <c r="AL145" s="99"/>
      <c r="AM145" s="100"/>
      <c r="AN145" s="99"/>
      <c r="AO145" s="100"/>
      <c r="AP145" s="99"/>
      <c r="AQ145" s="100"/>
      <c r="AR145" s="99"/>
      <c r="AS145" s="100"/>
      <c r="AT145" s="99"/>
      <c r="AU145" s="100"/>
      <c r="AV145" s="99"/>
      <c r="AW145" s="100"/>
      <c r="AX145" s="99"/>
      <c r="AY145" s="100"/>
      <c r="AZ145" s="99"/>
      <c r="BA145" s="100"/>
      <c r="BB145" s="99"/>
      <c r="BC145" s="100"/>
      <c r="BD145" s="99"/>
      <c r="BE145" s="100"/>
      <c r="BF145" s="101"/>
      <c r="BG145" s="100"/>
      <c r="BH145" s="99"/>
      <c r="BI145" s="100"/>
      <c r="BJ145" s="99"/>
      <c r="BK145" s="100"/>
      <c r="BL145" s="99"/>
      <c r="BM145" s="100"/>
      <c r="BN145" s="99"/>
      <c r="BO145" s="100"/>
      <c r="BP145" s="99"/>
      <c r="BQ145" s="100"/>
      <c r="BR145" s="99"/>
      <c r="BS145" s="100"/>
      <c r="BT145" s="99"/>
      <c r="BU145" s="100"/>
      <c r="BV145" s="99"/>
      <c r="BW145" s="100"/>
      <c r="BX145" s="99"/>
      <c r="BY145" s="100"/>
      <c r="BZ145" s="99"/>
      <c r="CA145" s="100"/>
      <c r="CB145" s="99"/>
      <c r="CC145" s="100"/>
      <c r="CD145" s="99"/>
      <c r="CE145" s="100"/>
      <c r="CF145" s="101"/>
      <c r="CG145" s="100"/>
    </row>
    <row r="146" spans="1:85" s="102" customFormat="1" ht="19.899999999999999" customHeight="1" x14ac:dyDescent="0.5">
      <c r="A146" s="94"/>
      <c r="B146" s="95"/>
      <c r="C146" s="95"/>
      <c r="D146" s="94"/>
      <c r="E146" s="94"/>
      <c r="F146" s="94"/>
      <c r="G146" s="94"/>
      <c r="H146" s="94"/>
      <c r="I146" s="100"/>
      <c r="J146" s="94"/>
      <c r="K146" s="100"/>
      <c r="L146" s="94"/>
      <c r="M146" s="100"/>
      <c r="N146" s="94"/>
      <c r="O146" s="100"/>
      <c r="P146" s="94"/>
      <c r="Q146" s="100"/>
      <c r="R146" s="94"/>
      <c r="S146" s="100"/>
      <c r="T146" s="94"/>
      <c r="U146" s="100"/>
      <c r="V146" s="94"/>
      <c r="W146" s="100"/>
      <c r="X146" s="145"/>
      <c r="Y146" s="100"/>
      <c r="Z146" s="94"/>
      <c r="AA146" s="100"/>
      <c r="AB146" s="94"/>
      <c r="AC146" s="100"/>
      <c r="AD146" s="94"/>
      <c r="AE146" s="100"/>
      <c r="AF146" s="101"/>
      <c r="AG146" s="100"/>
      <c r="AH146" s="99"/>
      <c r="AI146" s="100"/>
      <c r="AJ146" s="99"/>
      <c r="AK146" s="100"/>
      <c r="AL146" s="99"/>
      <c r="AM146" s="100"/>
      <c r="AN146" s="99"/>
      <c r="AO146" s="100"/>
      <c r="AP146" s="99"/>
      <c r="AQ146" s="100"/>
      <c r="AR146" s="99"/>
      <c r="AS146" s="100"/>
      <c r="AT146" s="99"/>
      <c r="AU146" s="100"/>
      <c r="AV146" s="99"/>
      <c r="AW146" s="100"/>
      <c r="AX146" s="99"/>
      <c r="AY146" s="100"/>
      <c r="AZ146" s="99"/>
      <c r="BA146" s="100"/>
      <c r="BB146" s="99"/>
      <c r="BC146" s="100"/>
      <c r="BD146" s="99"/>
      <c r="BE146" s="100"/>
      <c r="BF146" s="101"/>
      <c r="BG146" s="100"/>
      <c r="BH146" s="99"/>
      <c r="BI146" s="100"/>
      <c r="BJ146" s="99"/>
      <c r="BK146" s="100"/>
      <c r="BL146" s="99"/>
      <c r="BM146" s="100"/>
      <c r="BN146" s="99"/>
      <c r="BO146" s="100"/>
      <c r="BP146" s="99"/>
      <c r="BQ146" s="100"/>
      <c r="BR146" s="99"/>
      <c r="BS146" s="100"/>
      <c r="BT146" s="99"/>
      <c r="BU146" s="100"/>
      <c r="BV146" s="99"/>
      <c r="BW146" s="100"/>
      <c r="BX146" s="99"/>
      <c r="BY146" s="100"/>
      <c r="BZ146" s="99"/>
      <c r="CA146" s="100"/>
      <c r="CB146" s="99"/>
      <c r="CC146" s="100"/>
      <c r="CD146" s="99"/>
      <c r="CE146" s="100"/>
      <c r="CF146" s="101">
        <f t="shared" si="422"/>
        <v>0</v>
      </c>
      <c r="CG146" s="100">
        <f t="shared" si="422"/>
        <v>0</v>
      </c>
    </row>
    <row r="147" spans="1:85" s="102" customFormat="1" ht="19.899999999999999" customHeight="1" x14ac:dyDescent="0.5">
      <c r="A147" s="94"/>
      <c r="B147" s="105"/>
      <c r="C147" s="105"/>
      <c r="D147" s="94"/>
      <c r="E147" s="94"/>
      <c r="F147" s="106"/>
      <c r="G147" s="94"/>
      <c r="H147" s="106"/>
      <c r="I147" s="100"/>
      <c r="J147" s="106"/>
      <c r="K147" s="100"/>
      <c r="L147" s="106"/>
      <c r="M147" s="100"/>
      <c r="N147" s="106"/>
      <c r="O147" s="100"/>
      <c r="P147" s="106"/>
      <c r="Q147" s="100"/>
      <c r="R147" s="106"/>
      <c r="S147" s="100"/>
      <c r="T147" s="106"/>
      <c r="U147" s="100"/>
      <c r="V147" s="106"/>
      <c r="W147" s="100"/>
      <c r="X147" s="145"/>
      <c r="Y147" s="100"/>
      <c r="Z147" s="106"/>
      <c r="AA147" s="100"/>
      <c r="AB147" s="106"/>
      <c r="AC147" s="100"/>
      <c r="AD147" s="106"/>
      <c r="AE147" s="100"/>
      <c r="AF147" s="101"/>
      <c r="AG147" s="100"/>
      <c r="AH147" s="99"/>
      <c r="AI147" s="100"/>
      <c r="AJ147" s="99"/>
      <c r="AK147" s="100"/>
      <c r="AL147" s="99"/>
      <c r="AM147" s="100"/>
      <c r="AN147" s="99"/>
      <c r="AO147" s="100"/>
      <c r="AP147" s="99"/>
      <c r="AQ147" s="100"/>
      <c r="AR147" s="99"/>
      <c r="AS147" s="100"/>
      <c r="AT147" s="99"/>
      <c r="AU147" s="100"/>
      <c r="AV147" s="99"/>
      <c r="AW147" s="100"/>
      <c r="AX147" s="99"/>
      <c r="AY147" s="100"/>
      <c r="AZ147" s="99"/>
      <c r="BA147" s="100"/>
      <c r="BB147" s="99"/>
      <c r="BC147" s="100"/>
      <c r="BD147" s="99"/>
      <c r="BE147" s="100"/>
      <c r="BF147" s="101"/>
      <c r="BG147" s="100"/>
      <c r="BH147" s="99"/>
      <c r="BI147" s="100"/>
      <c r="BJ147" s="99"/>
      <c r="BK147" s="100"/>
      <c r="BL147" s="99"/>
      <c r="BM147" s="100"/>
      <c r="BN147" s="99"/>
      <c r="BO147" s="100"/>
      <c r="BP147" s="99"/>
      <c r="BQ147" s="100"/>
      <c r="BR147" s="99"/>
      <c r="BS147" s="100"/>
      <c r="BT147" s="99"/>
      <c r="BU147" s="100"/>
      <c r="BV147" s="99"/>
      <c r="BW147" s="100"/>
      <c r="BX147" s="99"/>
      <c r="BY147" s="100"/>
      <c r="BZ147" s="99"/>
      <c r="CA147" s="100"/>
      <c r="CB147" s="99"/>
      <c r="CC147" s="100"/>
      <c r="CD147" s="99"/>
      <c r="CE147" s="100"/>
      <c r="CF147" s="101"/>
      <c r="CG147" s="100"/>
    </row>
    <row r="148" spans="1:85" s="91" customFormat="1" ht="19.899999999999999" customHeight="1" x14ac:dyDescent="0.5">
      <c r="A148" s="107"/>
      <c r="B148" s="108" t="s">
        <v>166</v>
      </c>
      <c r="C148" s="108"/>
      <c r="D148" s="108"/>
      <c r="E148" s="109"/>
      <c r="F148" s="110"/>
      <c r="G148" s="110"/>
      <c r="H148" s="111">
        <f t="shared" ref="H148:AM148" si="513">SUM(H4:H147)</f>
        <v>165336</v>
      </c>
      <c r="I148" s="112">
        <f t="shared" si="513"/>
        <v>132840.79999999999</v>
      </c>
      <c r="J148" s="111">
        <f t="shared" si="513"/>
        <v>151816</v>
      </c>
      <c r="K148" s="112">
        <f t="shared" si="513"/>
        <v>122446.39999999999</v>
      </c>
      <c r="L148" s="111">
        <f t="shared" si="513"/>
        <v>171972</v>
      </c>
      <c r="M148" s="112">
        <f t="shared" si="513"/>
        <v>138488.48000000001</v>
      </c>
      <c r="N148" s="111">
        <f t="shared" si="513"/>
        <v>153982</v>
      </c>
      <c r="O148" s="112">
        <f t="shared" si="513"/>
        <v>125104.16</v>
      </c>
      <c r="P148" s="111">
        <f t="shared" si="513"/>
        <v>161144</v>
      </c>
      <c r="Q148" s="112">
        <f t="shared" si="513"/>
        <v>130494.8</v>
      </c>
      <c r="R148" s="111">
        <f t="shared" si="513"/>
        <v>208152</v>
      </c>
      <c r="S148" s="112">
        <f t="shared" si="513"/>
        <v>168203.76</v>
      </c>
      <c r="T148" s="111">
        <f t="shared" si="513"/>
        <v>158460</v>
      </c>
      <c r="U148" s="112">
        <f t="shared" si="513"/>
        <v>125495.6</v>
      </c>
      <c r="V148" s="111">
        <f t="shared" si="513"/>
        <v>178400</v>
      </c>
      <c r="W148" s="112">
        <f t="shared" si="513"/>
        <v>144841.28</v>
      </c>
      <c r="X148" s="202">
        <f t="shared" si="513"/>
        <v>177529</v>
      </c>
      <c r="Y148" s="112">
        <f t="shared" si="513"/>
        <v>144314.87000000002</v>
      </c>
      <c r="Z148" s="111">
        <f t="shared" si="513"/>
        <v>178155</v>
      </c>
      <c r="AA148" s="112">
        <f t="shared" si="513"/>
        <v>144884.97000000003</v>
      </c>
      <c r="AB148" s="111">
        <f t="shared" si="513"/>
        <v>153879</v>
      </c>
      <c r="AC148" s="112">
        <f t="shared" si="513"/>
        <v>123565.43000000001</v>
      </c>
      <c r="AD148" s="111">
        <f t="shared" si="513"/>
        <v>157398</v>
      </c>
      <c r="AE148" s="112">
        <f t="shared" si="513"/>
        <v>126285.68000000001</v>
      </c>
      <c r="AF148" s="111">
        <f t="shared" si="513"/>
        <v>2016223</v>
      </c>
      <c r="AG148" s="112">
        <f t="shared" si="513"/>
        <v>1626966.2299999997</v>
      </c>
      <c r="AH148" s="111">
        <f t="shared" si="513"/>
        <v>134697</v>
      </c>
      <c r="AI148" s="112">
        <f t="shared" si="513"/>
        <v>110171.51</v>
      </c>
      <c r="AJ148" s="111">
        <f t="shared" si="513"/>
        <v>149588</v>
      </c>
      <c r="AK148" s="112">
        <f t="shared" si="513"/>
        <v>120490.12000000001</v>
      </c>
      <c r="AL148" s="111">
        <f t="shared" si="513"/>
        <v>220198</v>
      </c>
      <c r="AM148" s="112">
        <f t="shared" si="513"/>
        <v>176282.36999999997</v>
      </c>
      <c r="AN148" s="111">
        <f t="shared" ref="AN148:BS148" si="514">SUM(AN4:AN147)</f>
        <v>129368</v>
      </c>
      <c r="AO148" s="112">
        <f t="shared" si="514"/>
        <v>102418.14</v>
      </c>
      <c r="AP148" s="111">
        <f t="shared" si="514"/>
        <v>163523</v>
      </c>
      <c r="AQ148" s="112">
        <f t="shared" si="514"/>
        <v>130242.08999999998</v>
      </c>
      <c r="AR148" s="111">
        <f t="shared" si="514"/>
        <v>145460</v>
      </c>
      <c r="AS148" s="112">
        <f t="shared" si="514"/>
        <v>117305.48000000001</v>
      </c>
      <c r="AT148" s="111">
        <f t="shared" si="514"/>
        <v>165049</v>
      </c>
      <c r="AU148" s="112">
        <f t="shared" si="514"/>
        <v>128877.86</v>
      </c>
      <c r="AV148" s="111">
        <f t="shared" si="514"/>
        <v>175942</v>
      </c>
      <c r="AW148" s="112">
        <f t="shared" si="514"/>
        <v>138869.91999999998</v>
      </c>
      <c r="AX148" s="111">
        <f t="shared" si="514"/>
        <v>135602</v>
      </c>
      <c r="AY148" s="112">
        <f t="shared" si="514"/>
        <v>108211.36</v>
      </c>
      <c r="AZ148" s="111">
        <f t="shared" si="514"/>
        <v>172210</v>
      </c>
      <c r="BA148" s="112">
        <f t="shared" si="514"/>
        <v>134362.65999999997</v>
      </c>
      <c r="BB148" s="111">
        <f t="shared" si="514"/>
        <v>139122</v>
      </c>
      <c r="BC148" s="112">
        <f t="shared" si="514"/>
        <v>108514.4</v>
      </c>
      <c r="BD148" s="111">
        <f t="shared" si="514"/>
        <v>164849</v>
      </c>
      <c r="BE148" s="112">
        <f t="shared" si="514"/>
        <v>129188.76000000001</v>
      </c>
      <c r="BF148" s="111">
        <f t="shared" si="514"/>
        <v>1895608</v>
      </c>
      <c r="BG148" s="112">
        <f t="shared" si="514"/>
        <v>1504934.67</v>
      </c>
      <c r="BH148" s="111">
        <f t="shared" si="514"/>
        <v>145988</v>
      </c>
      <c r="BI148" s="112">
        <f t="shared" si="514"/>
        <v>113630.56000000001</v>
      </c>
      <c r="BJ148" s="111">
        <f t="shared" si="514"/>
        <v>152790</v>
      </c>
      <c r="BK148" s="112">
        <f t="shared" si="514"/>
        <v>117865.76000000001</v>
      </c>
      <c r="BL148" s="111">
        <f t="shared" si="514"/>
        <v>0</v>
      </c>
      <c r="BM148" s="112">
        <f t="shared" si="514"/>
        <v>0</v>
      </c>
      <c r="BN148" s="111">
        <f t="shared" si="514"/>
        <v>0</v>
      </c>
      <c r="BO148" s="112">
        <f t="shared" si="514"/>
        <v>0</v>
      </c>
      <c r="BP148" s="111">
        <f t="shared" si="514"/>
        <v>0</v>
      </c>
      <c r="BQ148" s="112">
        <f t="shared" si="514"/>
        <v>0</v>
      </c>
      <c r="BR148" s="111">
        <f t="shared" si="514"/>
        <v>0</v>
      </c>
      <c r="BS148" s="112">
        <f t="shared" si="514"/>
        <v>0</v>
      </c>
      <c r="BT148" s="111">
        <f t="shared" ref="BT148:CG148" si="515">SUM(BT4:BT147)</f>
        <v>0</v>
      </c>
      <c r="BU148" s="112">
        <f t="shared" si="515"/>
        <v>0</v>
      </c>
      <c r="BV148" s="111">
        <f t="shared" si="515"/>
        <v>0</v>
      </c>
      <c r="BW148" s="112">
        <f t="shared" si="515"/>
        <v>0</v>
      </c>
      <c r="BX148" s="111">
        <f t="shared" si="515"/>
        <v>0</v>
      </c>
      <c r="BY148" s="112">
        <f t="shared" si="515"/>
        <v>0</v>
      </c>
      <c r="BZ148" s="111">
        <f t="shared" si="515"/>
        <v>0</v>
      </c>
      <c r="CA148" s="112">
        <f t="shared" si="515"/>
        <v>0</v>
      </c>
      <c r="CB148" s="111">
        <f t="shared" si="515"/>
        <v>0</v>
      </c>
      <c r="CC148" s="112">
        <f t="shared" si="515"/>
        <v>0</v>
      </c>
      <c r="CD148" s="111">
        <f t="shared" si="515"/>
        <v>0</v>
      </c>
      <c r="CE148" s="112">
        <f t="shared" si="515"/>
        <v>0</v>
      </c>
      <c r="CF148" s="111">
        <f t="shared" si="515"/>
        <v>298778</v>
      </c>
      <c r="CG148" s="112">
        <f t="shared" si="515"/>
        <v>231496.31999999998</v>
      </c>
    </row>
    <row r="149" spans="1:85" s="102" customFormat="1" ht="19.899999999999999" customHeight="1" x14ac:dyDescent="0.5">
      <c r="A149" s="113"/>
      <c r="B149" s="105"/>
      <c r="C149" s="105"/>
      <c r="D149" s="105"/>
      <c r="E149" s="105"/>
      <c r="F149" s="106"/>
      <c r="G149" s="106"/>
      <c r="H149" s="106"/>
      <c r="I149" s="100"/>
      <c r="J149" s="106"/>
      <c r="K149" s="100"/>
      <c r="L149" s="106"/>
      <c r="M149" s="100"/>
      <c r="N149" s="106"/>
      <c r="O149" s="100"/>
      <c r="P149" s="106"/>
      <c r="Q149" s="100"/>
      <c r="R149" s="106"/>
      <c r="S149" s="100"/>
      <c r="T149" s="106"/>
      <c r="U149" s="100"/>
      <c r="V149" s="106"/>
      <c r="W149" s="100"/>
      <c r="X149" s="145"/>
      <c r="Y149" s="100"/>
      <c r="Z149" s="106"/>
      <c r="AA149" s="100"/>
      <c r="AB149" s="106"/>
      <c r="AC149" s="100"/>
      <c r="AD149" s="106"/>
      <c r="AE149" s="100"/>
      <c r="AF149" s="101"/>
      <c r="AG149" s="100"/>
      <c r="AH149" s="99"/>
      <c r="AI149" s="100"/>
      <c r="AJ149" s="99"/>
      <c r="AK149" s="100"/>
      <c r="AL149" s="99"/>
      <c r="AM149" s="100"/>
      <c r="AN149" s="99"/>
      <c r="AO149" s="100"/>
      <c r="AP149" s="99"/>
      <c r="AQ149" s="100"/>
      <c r="AR149" s="99"/>
      <c r="AS149" s="100"/>
      <c r="AT149" s="99"/>
      <c r="AU149" s="100"/>
      <c r="AV149" s="99"/>
      <c r="AW149" s="100"/>
      <c r="AX149" s="99"/>
      <c r="AY149" s="100"/>
      <c r="AZ149" s="99"/>
      <c r="BA149" s="100"/>
      <c r="BB149" s="99"/>
      <c r="BC149" s="100"/>
      <c r="BD149" s="99"/>
      <c r="BE149" s="100"/>
      <c r="BF149" s="101"/>
      <c r="BG149" s="100"/>
      <c r="BH149" s="99"/>
      <c r="BI149" s="100"/>
      <c r="BJ149" s="99"/>
      <c r="BK149" s="100"/>
      <c r="BL149" s="99"/>
      <c r="BM149" s="100"/>
      <c r="BN149" s="99"/>
      <c r="BO149" s="100"/>
      <c r="BP149" s="99"/>
      <c r="BQ149" s="100"/>
      <c r="BR149" s="99"/>
      <c r="BS149" s="100"/>
      <c r="BT149" s="99"/>
      <c r="BU149" s="100"/>
      <c r="BV149" s="99"/>
      <c r="BW149" s="100"/>
      <c r="BX149" s="99"/>
      <c r="BY149" s="100"/>
      <c r="BZ149" s="99"/>
      <c r="CA149" s="100"/>
      <c r="CB149" s="99"/>
      <c r="CC149" s="100"/>
      <c r="CD149" s="99"/>
      <c r="CE149" s="100"/>
      <c r="CF149" s="101"/>
      <c r="CG149" s="100"/>
    </row>
    <row r="150" spans="1:85" s="102" customFormat="1" ht="19.899999999999999" customHeight="1" x14ac:dyDescent="0.25">
      <c r="A150" s="94">
        <v>119</v>
      </c>
      <c r="B150" s="95" t="s">
        <v>167</v>
      </c>
      <c r="C150" s="95" t="s">
        <v>74</v>
      </c>
      <c r="D150" s="94">
        <f t="shared" ref="D150:D157" si="516">RANK(BF150,$BF$149:$BF$164)</f>
        <v>3</v>
      </c>
      <c r="E150" s="94">
        <v>0.7</v>
      </c>
      <c r="F150" s="94" t="s">
        <v>75</v>
      </c>
      <c r="G150" s="94">
        <v>4500</v>
      </c>
      <c r="H150" s="94"/>
      <c r="I150" s="104">
        <f t="shared" ref="I150:I163" si="517">H150*$E150</f>
        <v>0</v>
      </c>
      <c r="J150" s="94"/>
      <c r="K150" s="104">
        <f t="shared" ref="K150:K163" si="518">J150*$E150</f>
        <v>0</v>
      </c>
      <c r="L150" s="94"/>
      <c r="M150" s="104">
        <f t="shared" ref="M150:M163" si="519">L150*$E150</f>
        <v>0</v>
      </c>
      <c r="N150" s="94"/>
      <c r="O150" s="104">
        <f t="shared" ref="O150:O163" si="520">N150*$E150</f>
        <v>0</v>
      </c>
      <c r="P150" s="94"/>
      <c r="Q150" s="104">
        <f t="shared" ref="Q150:Q163" si="521">P150*$E150</f>
        <v>0</v>
      </c>
      <c r="R150" s="94"/>
      <c r="S150" s="104">
        <f t="shared" ref="S150:S163" si="522">R150*$E150</f>
        <v>0</v>
      </c>
      <c r="T150" s="94"/>
      <c r="U150" s="104">
        <f t="shared" ref="U150:U163" si="523">T150*$E150</f>
        <v>0</v>
      </c>
      <c r="V150" s="94"/>
      <c r="W150" s="104">
        <f t="shared" ref="W150:W163" si="524">V150*$E150</f>
        <v>0</v>
      </c>
      <c r="X150" s="171"/>
      <c r="Y150" s="104">
        <f t="shared" ref="Y150:Y163" si="525">X150*$E150</f>
        <v>0</v>
      </c>
      <c r="Z150" s="94"/>
      <c r="AA150" s="104">
        <f t="shared" ref="AA150:AA163" si="526">Z150*$E150</f>
        <v>0</v>
      </c>
      <c r="AB150" s="94"/>
      <c r="AC150" s="104">
        <f t="shared" ref="AC150:AC163" si="527">AB150*$E150</f>
        <v>0</v>
      </c>
      <c r="AD150" s="94"/>
      <c r="AE150" s="104">
        <f t="shared" ref="AE150:AE163" si="528">AD150*$E150</f>
        <v>0</v>
      </c>
      <c r="AF150" s="101">
        <f t="shared" ref="AF150:AF163" si="529">SUM(H150,J150,L150,N150,P150,R150,T150,V150,X150,Z150,AB150,AD150)</f>
        <v>0</v>
      </c>
      <c r="AG150" s="100">
        <f t="shared" ref="AG150:AG163" si="530">SUM(I150,K150,M150,O150,Q150,S150,U150,W150,Y150,AA150,AC150,AE150)</f>
        <v>0</v>
      </c>
      <c r="AH150" s="96"/>
      <c r="AI150" s="104">
        <f t="shared" ref="AI150:AK163" si="531">AH150*$E150</f>
        <v>0</v>
      </c>
      <c r="AJ150" s="98"/>
      <c r="AK150" s="104">
        <f t="shared" si="531"/>
        <v>0</v>
      </c>
      <c r="AL150" s="99"/>
      <c r="AM150" s="100">
        <f t="shared" ref="AM150:AM163" si="532">AL150*$E150</f>
        <v>0</v>
      </c>
      <c r="AN150" s="99"/>
      <c r="AO150" s="100">
        <f t="shared" ref="AO150:AQ163" si="533">AN150*$E150</f>
        <v>0</v>
      </c>
      <c r="AP150" s="99"/>
      <c r="AQ150" s="100">
        <f t="shared" si="533"/>
        <v>0</v>
      </c>
      <c r="AR150" s="99"/>
      <c r="AS150" s="100">
        <f t="shared" ref="AS150:AS163" si="534">AR150*$E150</f>
        <v>0</v>
      </c>
      <c r="AT150" s="99"/>
      <c r="AU150" s="100">
        <f t="shared" ref="AU150:AU163" si="535">AT150*$E150</f>
        <v>0</v>
      </c>
      <c r="AV150" s="99"/>
      <c r="AW150" s="100">
        <f t="shared" ref="AW150:AW163" si="536">AV150*$E150</f>
        <v>0</v>
      </c>
      <c r="AX150" s="99"/>
      <c r="AY150" s="100">
        <f t="shared" ref="AY150:AY163" si="537">AX150*$E150</f>
        <v>0</v>
      </c>
      <c r="AZ150" s="99"/>
      <c r="BA150" s="100">
        <f t="shared" ref="BA150:BA163" si="538">AZ150*$E150</f>
        <v>0</v>
      </c>
      <c r="BB150" s="99"/>
      <c r="BC150" s="100">
        <f t="shared" ref="BC150:BC163" si="539">BB150*$E150</f>
        <v>0</v>
      </c>
      <c r="BD150" s="99"/>
      <c r="BE150" s="100">
        <f t="shared" ref="BE150:BE163" si="540">BD150*$E150</f>
        <v>0</v>
      </c>
      <c r="BF150" s="101">
        <f t="shared" ref="BF150:BG163" si="541">SUM(AH150,AJ150,AL150,AN150,AP150,AR150,AT150,AV150,AX150,AZ150,BB150,BD150)</f>
        <v>0</v>
      </c>
      <c r="BG150" s="100">
        <f t="shared" si="541"/>
        <v>0</v>
      </c>
      <c r="BH150" s="99"/>
      <c r="BI150" s="100">
        <f t="shared" ref="BI150:BI156" si="542">BH150*$E150</f>
        <v>0</v>
      </c>
      <c r="BJ150" s="99"/>
      <c r="BK150" s="100">
        <f t="shared" ref="BK150:BK156" si="543">BJ150*$E150</f>
        <v>0</v>
      </c>
      <c r="BL150" s="99"/>
      <c r="BM150" s="100">
        <f t="shared" ref="BM150:BM156" si="544">BL150*$E150</f>
        <v>0</v>
      </c>
      <c r="BN150" s="99"/>
      <c r="BO150" s="100">
        <f t="shared" ref="BO150:BO156" si="545">BN150*$E150</f>
        <v>0</v>
      </c>
      <c r="BP150" s="99"/>
      <c r="BQ150" s="100">
        <f t="shared" ref="BQ150:BQ156" si="546">BP150*$E150</f>
        <v>0</v>
      </c>
      <c r="BR150" s="99"/>
      <c r="BS150" s="100">
        <f t="shared" ref="BS150:BS156" si="547">BR150*$E150</f>
        <v>0</v>
      </c>
      <c r="BT150" s="99"/>
      <c r="BU150" s="100">
        <f t="shared" ref="BU150:BU156" si="548">BT150*$E150</f>
        <v>0</v>
      </c>
      <c r="BV150" s="99"/>
      <c r="BW150" s="100">
        <f t="shared" ref="BW150:BW156" si="549">BV150*$E150</f>
        <v>0</v>
      </c>
      <c r="BX150" s="99"/>
      <c r="BY150" s="100">
        <f t="shared" ref="BY150:BY156" si="550">BX150*$E150</f>
        <v>0</v>
      </c>
      <c r="BZ150" s="99"/>
      <c r="CA150" s="100">
        <f t="shared" ref="CA150:CA156" si="551">BZ150*$E150</f>
        <v>0</v>
      </c>
      <c r="CB150" s="99"/>
      <c r="CC150" s="100">
        <f t="shared" ref="CC150:CC156" si="552">CB150*$E150</f>
        <v>0</v>
      </c>
      <c r="CD150" s="99"/>
      <c r="CE150" s="100">
        <f t="shared" ref="CE150:CE156" si="553">CD150*$E150</f>
        <v>0</v>
      </c>
      <c r="CF150" s="101">
        <f t="shared" ref="CF150:CG156" si="554">SUM(BH150,BJ150,BL150,BN150,BP150,BR150,BT150,BV150,BX150,BZ150,CB150,CD150)</f>
        <v>0</v>
      </c>
      <c r="CG150" s="100">
        <f t="shared" si="554"/>
        <v>0</v>
      </c>
    </row>
    <row r="151" spans="1:85" s="102" customFormat="1" ht="19.899999999999999" customHeight="1" x14ac:dyDescent="0.25">
      <c r="A151" s="94">
        <v>120</v>
      </c>
      <c r="B151" s="95" t="s">
        <v>168</v>
      </c>
      <c r="C151" s="95" t="s">
        <v>74</v>
      </c>
      <c r="D151" s="94">
        <f t="shared" si="516"/>
        <v>3</v>
      </c>
      <c r="E151" s="94">
        <v>0.35</v>
      </c>
      <c r="F151" s="94" t="s">
        <v>83</v>
      </c>
      <c r="G151" s="94">
        <v>2300</v>
      </c>
      <c r="H151" s="94"/>
      <c r="I151" s="104">
        <f t="shared" si="517"/>
        <v>0</v>
      </c>
      <c r="J151" s="94"/>
      <c r="K151" s="104">
        <f t="shared" si="518"/>
        <v>0</v>
      </c>
      <c r="L151" s="94"/>
      <c r="M151" s="104">
        <f t="shared" si="519"/>
        <v>0</v>
      </c>
      <c r="N151" s="94"/>
      <c r="O151" s="104">
        <f t="shared" si="520"/>
        <v>0</v>
      </c>
      <c r="P151" s="94"/>
      <c r="Q151" s="104">
        <f t="shared" si="521"/>
        <v>0</v>
      </c>
      <c r="R151" s="94"/>
      <c r="S151" s="104">
        <f t="shared" si="522"/>
        <v>0</v>
      </c>
      <c r="T151" s="94"/>
      <c r="U151" s="104">
        <f t="shared" si="523"/>
        <v>0</v>
      </c>
      <c r="V151" s="94"/>
      <c r="W151" s="104">
        <f t="shared" si="524"/>
        <v>0</v>
      </c>
      <c r="X151" s="171"/>
      <c r="Y151" s="104">
        <f t="shared" si="525"/>
        <v>0</v>
      </c>
      <c r="Z151" s="94"/>
      <c r="AA151" s="104">
        <f t="shared" si="526"/>
        <v>0</v>
      </c>
      <c r="AB151" s="94"/>
      <c r="AC151" s="104">
        <f t="shared" si="527"/>
        <v>0</v>
      </c>
      <c r="AD151" s="94"/>
      <c r="AE151" s="104">
        <f t="shared" si="528"/>
        <v>0</v>
      </c>
      <c r="AF151" s="101">
        <f t="shared" si="529"/>
        <v>0</v>
      </c>
      <c r="AG151" s="100">
        <f t="shared" si="530"/>
        <v>0</v>
      </c>
      <c r="AH151" s="96"/>
      <c r="AI151" s="104">
        <f t="shared" si="531"/>
        <v>0</v>
      </c>
      <c r="AJ151" s="98"/>
      <c r="AK151" s="104">
        <f t="shared" si="531"/>
        <v>0</v>
      </c>
      <c r="AL151" s="99"/>
      <c r="AM151" s="100">
        <f t="shared" si="532"/>
        <v>0</v>
      </c>
      <c r="AN151" s="99"/>
      <c r="AO151" s="100">
        <f t="shared" si="533"/>
        <v>0</v>
      </c>
      <c r="AP151" s="99"/>
      <c r="AQ151" s="100">
        <f t="shared" si="533"/>
        <v>0</v>
      </c>
      <c r="AR151" s="99"/>
      <c r="AS151" s="100">
        <f t="shared" si="534"/>
        <v>0</v>
      </c>
      <c r="AT151" s="99"/>
      <c r="AU151" s="100">
        <f t="shared" si="535"/>
        <v>0</v>
      </c>
      <c r="AV151" s="99"/>
      <c r="AW151" s="100">
        <f t="shared" si="536"/>
        <v>0</v>
      </c>
      <c r="AX151" s="99"/>
      <c r="AY151" s="100">
        <f t="shared" si="537"/>
        <v>0</v>
      </c>
      <c r="AZ151" s="99"/>
      <c r="BA151" s="100">
        <f t="shared" si="538"/>
        <v>0</v>
      </c>
      <c r="BB151" s="99"/>
      <c r="BC151" s="100">
        <f t="shared" si="539"/>
        <v>0</v>
      </c>
      <c r="BD151" s="99"/>
      <c r="BE151" s="100">
        <f t="shared" si="540"/>
        <v>0</v>
      </c>
      <c r="BF151" s="101">
        <f t="shared" si="541"/>
        <v>0</v>
      </c>
      <c r="BG151" s="100">
        <f t="shared" si="541"/>
        <v>0</v>
      </c>
      <c r="BH151" s="99"/>
      <c r="BI151" s="100">
        <f t="shared" si="542"/>
        <v>0</v>
      </c>
      <c r="BJ151" s="99"/>
      <c r="BK151" s="100">
        <f t="shared" si="543"/>
        <v>0</v>
      </c>
      <c r="BL151" s="99"/>
      <c r="BM151" s="100">
        <f t="shared" si="544"/>
        <v>0</v>
      </c>
      <c r="BN151" s="99"/>
      <c r="BO151" s="100">
        <f t="shared" si="545"/>
        <v>0</v>
      </c>
      <c r="BP151" s="99"/>
      <c r="BQ151" s="100">
        <f t="shared" si="546"/>
        <v>0</v>
      </c>
      <c r="BR151" s="99"/>
      <c r="BS151" s="100">
        <f t="shared" si="547"/>
        <v>0</v>
      </c>
      <c r="BT151" s="99"/>
      <c r="BU151" s="100">
        <f t="shared" si="548"/>
        <v>0</v>
      </c>
      <c r="BV151" s="99"/>
      <c r="BW151" s="100">
        <f t="shared" si="549"/>
        <v>0</v>
      </c>
      <c r="BX151" s="99"/>
      <c r="BY151" s="100">
        <f t="shared" si="550"/>
        <v>0</v>
      </c>
      <c r="BZ151" s="99"/>
      <c r="CA151" s="100">
        <f t="shared" si="551"/>
        <v>0</v>
      </c>
      <c r="CB151" s="99"/>
      <c r="CC151" s="100">
        <f t="shared" si="552"/>
        <v>0</v>
      </c>
      <c r="CD151" s="99"/>
      <c r="CE151" s="100">
        <f t="shared" si="553"/>
        <v>0</v>
      </c>
      <c r="CF151" s="101">
        <f t="shared" si="554"/>
        <v>0</v>
      </c>
      <c r="CG151" s="100">
        <f t="shared" si="554"/>
        <v>0</v>
      </c>
    </row>
    <row r="152" spans="1:85" s="102" customFormat="1" ht="19.899999999999999" customHeight="1" x14ac:dyDescent="0.25">
      <c r="A152" s="94">
        <v>121</v>
      </c>
      <c r="B152" s="95" t="s">
        <v>169</v>
      </c>
      <c r="C152" s="95" t="s">
        <v>74</v>
      </c>
      <c r="D152" s="94">
        <f t="shared" si="516"/>
        <v>3</v>
      </c>
      <c r="E152" s="94">
        <v>0.17499999999999999</v>
      </c>
      <c r="F152" s="94" t="s">
        <v>170</v>
      </c>
      <c r="G152" s="94">
        <v>1300</v>
      </c>
      <c r="H152" s="94"/>
      <c r="I152" s="104">
        <f t="shared" si="517"/>
        <v>0</v>
      </c>
      <c r="J152" s="94"/>
      <c r="K152" s="104">
        <f t="shared" si="518"/>
        <v>0</v>
      </c>
      <c r="L152" s="94"/>
      <c r="M152" s="104">
        <f t="shared" si="519"/>
        <v>0</v>
      </c>
      <c r="N152" s="94"/>
      <c r="O152" s="104">
        <f t="shared" si="520"/>
        <v>0</v>
      </c>
      <c r="P152" s="94"/>
      <c r="Q152" s="104">
        <f t="shared" si="521"/>
        <v>0</v>
      </c>
      <c r="R152" s="94"/>
      <c r="S152" s="104">
        <f t="shared" si="522"/>
        <v>0</v>
      </c>
      <c r="T152" s="94"/>
      <c r="U152" s="104">
        <f t="shared" si="523"/>
        <v>0</v>
      </c>
      <c r="V152" s="94"/>
      <c r="W152" s="104">
        <f t="shared" si="524"/>
        <v>0</v>
      </c>
      <c r="X152" s="171"/>
      <c r="Y152" s="104">
        <f t="shared" si="525"/>
        <v>0</v>
      </c>
      <c r="Z152" s="94"/>
      <c r="AA152" s="104">
        <f t="shared" si="526"/>
        <v>0</v>
      </c>
      <c r="AB152" s="94"/>
      <c r="AC152" s="104">
        <f t="shared" si="527"/>
        <v>0</v>
      </c>
      <c r="AD152" s="94"/>
      <c r="AE152" s="104">
        <f t="shared" si="528"/>
        <v>0</v>
      </c>
      <c r="AF152" s="101">
        <f t="shared" si="529"/>
        <v>0</v>
      </c>
      <c r="AG152" s="100">
        <f t="shared" si="530"/>
        <v>0</v>
      </c>
      <c r="AH152" s="96"/>
      <c r="AI152" s="104">
        <f t="shared" si="531"/>
        <v>0</v>
      </c>
      <c r="AJ152" s="98"/>
      <c r="AK152" s="104">
        <f t="shared" si="531"/>
        <v>0</v>
      </c>
      <c r="AL152" s="99"/>
      <c r="AM152" s="100">
        <f t="shared" si="532"/>
        <v>0</v>
      </c>
      <c r="AN152" s="99"/>
      <c r="AO152" s="100">
        <f t="shared" si="533"/>
        <v>0</v>
      </c>
      <c r="AP152" s="99"/>
      <c r="AQ152" s="100">
        <f t="shared" si="533"/>
        <v>0</v>
      </c>
      <c r="AR152" s="99"/>
      <c r="AS152" s="100">
        <f t="shared" si="534"/>
        <v>0</v>
      </c>
      <c r="AT152" s="99"/>
      <c r="AU152" s="100">
        <f t="shared" si="535"/>
        <v>0</v>
      </c>
      <c r="AV152" s="99"/>
      <c r="AW152" s="100">
        <f t="shared" si="536"/>
        <v>0</v>
      </c>
      <c r="AX152" s="99"/>
      <c r="AY152" s="100">
        <f t="shared" si="537"/>
        <v>0</v>
      </c>
      <c r="AZ152" s="99"/>
      <c r="BA152" s="100">
        <f t="shared" si="538"/>
        <v>0</v>
      </c>
      <c r="BB152" s="99"/>
      <c r="BC152" s="100">
        <f t="shared" si="539"/>
        <v>0</v>
      </c>
      <c r="BD152" s="99"/>
      <c r="BE152" s="100">
        <f t="shared" si="540"/>
        <v>0</v>
      </c>
      <c r="BF152" s="101">
        <f t="shared" si="541"/>
        <v>0</v>
      </c>
      <c r="BG152" s="100">
        <f t="shared" si="541"/>
        <v>0</v>
      </c>
      <c r="BH152" s="99"/>
      <c r="BI152" s="100">
        <f t="shared" si="542"/>
        <v>0</v>
      </c>
      <c r="BJ152" s="99"/>
      <c r="BK152" s="100">
        <f t="shared" si="543"/>
        <v>0</v>
      </c>
      <c r="BL152" s="99"/>
      <c r="BM152" s="100">
        <f t="shared" si="544"/>
        <v>0</v>
      </c>
      <c r="BN152" s="99"/>
      <c r="BO152" s="100">
        <f t="shared" si="545"/>
        <v>0</v>
      </c>
      <c r="BP152" s="99"/>
      <c r="BQ152" s="100">
        <f t="shared" si="546"/>
        <v>0</v>
      </c>
      <c r="BR152" s="99"/>
      <c r="BS152" s="100">
        <f t="shared" si="547"/>
        <v>0</v>
      </c>
      <c r="BT152" s="99"/>
      <c r="BU152" s="100">
        <f t="shared" si="548"/>
        <v>0</v>
      </c>
      <c r="BV152" s="99"/>
      <c r="BW152" s="100">
        <f t="shared" si="549"/>
        <v>0</v>
      </c>
      <c r="BX152" s="99"/>
      <c r="BY152" s="100">
        <f t="shared" si="550"/>
        <v>0</v>
      </c>
      <c r="BZ152" s="99"/>
      <c r="CA152" s="100">
        <f t="shared" si="551"/>
        <v>0</v>
      </c>
      <c r="CB152" s="99"/>
      <c r="CC152" s="100">
        <f t="shared" si="552"/>
        <v>0</v>
      </c>
      <c r="CD152" s="99"/>
      <c r="CE152" s="100">
        <f t="shared" si="553"/>
        <v>0</v>
      </c>
      <c r="CF152" s="101">
        <f t="shared" si="554"/>
        <v>0</v>
      </c>
      <c r="CG152" s="100">
        <f t="shared" si="554"/>
        <v>0</v>
      </c>
    </row>
    <row r="153" spans="1:85" s="102" customFormat="1" ht="19.899999999999999" customHeight="1" x14ac:dyDescent="0.25">
      <c r="A153" s="94">
        <v>122</v>
      </c>
      <c r="B153" s="95" t="s">
        <v>171</v>
      </c>
      <c r="C153" s="95" t="s">
        <v>74</v>
      </c>
      <c r="D153" s="94">
        <f t="shared" si="516"/>
        <v>1</v>
      </c>
      <c r="E153" s="94">
        <v>0.7</v>
      </c>
      <c r="F153" s="94" t="s">
        <v>75</v>
      </c>
      <c r="G153" s="94">
        <v>5200</v>
      </c>
      <c r="H153" s="94">
        <v>1505</v>
      </c>
      <c r="I153" s="104">
        <f t="shared" si="517"/>
        <v>1053.5</v>
      </c>
      <c r="J153" s="94">
        <v>666</v>
      </c>
      <c r="K153" s="104">
        <f t="shared" si="518"/>
        <v>466.2</v>
      </c>
      <c r="L153" s="94">
        <v>1884</v>
      </c>
      <c r="M153" s="104">
        <f t="shared" si="519"/>
        <v>1318.8</v>
      </c>
      <c r="N153" s="94">
        <v>300</v>
      </c>
      <c r="O153" s="104">
        <f t="shared" si="520"/>
        <v>210</v>
      </c>
      <c r="P153" s="94">
        <v>144</v>
      </c>
      <c r="Q153" s="104">
        <f t="shared" si="521"/>
        <v>100.8</v>
      </c>
      <c r="R153" s="94"/>
      <c r="S153" s="104">
        <f t="shared" si="522"/>
        <v>0</v>
      </c>
      <c r="T153" s="94">
        <v>240</v>
      </c>
      <c r="U153" s="104">
        <f t="shared" si="523"/>
        <v>168</v>
      </c>
      <c r="V153" s="94">
        <v>72</v>
      </c>
      <c r="W153" s="104">
        <f t="shared" si="524"/>
        <v>50.4</v>
      </c>
      <c r="X153" s="171">
        <v>240</v>
      </c>
      <c r="Y153" s="104">
        <f t="shared" si="525"/>
        <v>168</v>
      </c>
      <c r="Z153" s="94">
        <v>168</v>
      </c>
      <c r="AA153" s="97">
        <f t="shared" si="526"/>
        <v>117.6</v>
      </c>
      <c r="AB153" s="94">
        <v>60</v>
      </c>
      <c r="AC153" s="97">
        <f t="shared" si="527"/>
        <v>42</v>
      </c>
      <c r="AD153" s="94">
        <v>36</v>
      </c>
      <c r="AE153" s="97">
        <f t="shared" si="528"/>
        <v>25.2</v>
      </c>
      <c r="AF153" s="101">
        <f t="shared" si="529"/>
        <v>5315</v>
      </c>
      <c r="AG153" s="100">
        <f t="shared" si="530"/>
        <v>3720.5</v>
      </c>
      <c r="AH153" s="96">
        <v>28</v>
      </c>
      <c r="AI153" s="104">
        <f t="shared" si="531"/>
        <v>19.599999999999998</v>
      </c>
      <c r="AJ153" s="98">
        <v>73</v>
      </c>
      <c r="AK153" s="104">
        <f t="shared" si="531"/>
        <v>51.099999999999994</v>
      </c>
      <c r="AL153" s="99">
        <v>96</v>
      </c>
      <c r="AM153" s="100">
        <f t="shared" si="532"/>
        <v>67.199999999999989</v>
      </c>
      <c r="AN153" s="99">
        <v>48</v>
      </c>
      <c r="AO153" s="100">
        <f t="shared" si="533"/>
        <v>33.599999999999994</v>
      </c>
      <c r="AP153" s="99">
        <v>36</v>
      </c>
      <c r="AQ153" s="100">
        <f t="shared" si="533"/>
        <v>25.2</v>
      </c>
      <c r="AR153" s="99">
        <v>60</v>
      </c>
      <c r="AS153" s="100">
        <f t="shared" si="534"/>
        <v>42</v>
      </c>
      <c r="AT153" s="99">
        <v>36</v>
      </c>
      <c r="AU153" s="100">
        <f t="shared" si="535"/>
        <v>25.2</v>
      </c>
      <c r="AV153" s="99">
        <v>12</v>
      </c>
      <c r="AW153" s="100">
        <f t="shared" si="536"/>
        <v>8.3999999999999986</v>
      </c>
      <c r="AX153" s="99">
        <v>12</v>
      </c>
      <c r="AY153" s="100">
        <f t="shared" si="537"/>
        <v>8.3999999999999986</v>
      </c>
      <c r="AZ153" s="99">
        <v>60</v>
      </c>
      <c r="BA153" s="100">
        <f t="shared" si="538"/>
        <v>42</v>
      </c>
      <c r="BB153" s="99"/>
      <c r="BC153" s="100">
        <f t="shared" si="539"/>
        <v>0</v>
      </c>
      <c r="BD153" s="99">
        <v>12</v>
      </c>
      <c r="BE153" s="100">
        <f t="shared" si="540"/>
        <v>8.3999999999999986</v>
      </c>
      <c r="BF153" s="101">
        <f t="shared" si="541"/>
        <v>473</v>
      </c>
      <c r="BG153" s="100">
        <f t="shared" si="541"/>
        <v>331.09999999999991</v>
      </c>
      <c r="BH153" s="96"/>
      <c r="BI153" s="104">
        <f t="shared" si="542"/>
        <v>0</v>
      </c>
      <c r="BJ153" s="98">
        <v>36</v>
      </c>
      <c r="BK153" s="97">
        <f t="shared" si="543"/>
        <v>25.2</v>
      </c>
      <c r="BL153" s="99"/>
      <c r="BM153" s="100">
        <f t="shared" si="544"/>
        <v>0</v>
      </c>
      <c r="BN153" s="99"/>
      <c r="BO153" s="100">
        <f t="shared" si="545"/>
        <v>0</v>
      </c>
      <c r="BP153" s="99"/>
      <c r="BQ153" s="100">
        <f t="shared" si="546"/>
        <v>0</v>
      </c>
      <c r="BR153" s="99"/>
      <c r="BS153" s="100">
        <f t="shared" si="547"/>
        <v>0</v>
      </c>
      <c r="BT153" s="99"/>
      <c r="BU153" s="100">
        <f t="shared" si="548"/>
        <v>0</v>
      </c>
      <c r="BV153" s="99"/>
      <c r="BW153" s="100">
        <f t="shared" si="549"/>
        <v>0</v>
      </c>
      <c r="BX153" s="99"/>
      <c r="BY153" s="100">
        <f t="shared" si="550"/>
        <v>0</v>
      </c>
      <c r="BZ153" s="99"/>
      <c r="CA153" s="100">
        <f t="shared" si="551"/>
        <v>0</v>
      </c>
      <c r="CB153" s="99"/>
      <c r="CC153" s="100">
        <f t="shared" si="552"/>
        <v>0</v>
      </c>
      <c r="CD153" s="99"/>
      <c r="CE153" s="100">
        <f t="shared" si="553"/>
        <v>0</v>
      </c>
      <c r="CF153" s="101">
        <f t="shared" si="554"/>
        <v>36</v>
      </c>
      <c r="CG153" s="100">
        <f t="shared" si="554"/>
        <v>25.2</v>
      </c>
    </row>
    <row r="154" spans="1:85" s="102" customFormat="1" ht="19.899999999999999" customHeight="1" x14ac:dyDescent="0.25">
      <c r="A154" s="94">
        <v>123</v>
      </c>
      <c r="B154" s="95" t="s">
        <v>172</v>
      </c>
      <c r="C154" s="95" t="s">
        <v>74</v>
      </c>
      <c r="D154" s="94">
        <f t="shared" si="516"/>
        <v>2</v>
      </c>
      <c r="E154" s="94">
        <v>0.35</v>
      </c>
      <c r="F154" s="94" t="s">
        <v>83</v>
      </c>
      <c r="G154" s="94">
        <v>2600</v>
      </c>
      <c r="H154" s="94">
        <v>2988</v>
      </c>
      <c r="I154" s="104">
        <f t="shared" si="517"/>
        <v>1045.8</v>
      </c>
      <c r="J154" s="94">
        <v>1258</v>
      </c>
      <c r="K154" s="104">
        <f t="shared" si="518"/>
        <v>440.29999999999995</v>
      </c>
      <c r="L154" s="94">
        <v>3900</v>
      </c>
      <c r="M154" s="104">
        <f t="shared" si="519"/>
        <v>1365</v>
      </c>
      <c r="N154" s="94">
        <v>504</v>
      </c>
      <c r="O154" s="104">
        <f t="shared" si="520"/>
        <v>176.39999999999998</v>
      </c>
      <c r="P154" s="94">
        <v>504</v>
      </c>
      <c r="Q154" s="104">
        <f t="shared" si="521"/>
        <v>176.39999999999998</v>
      </c>
      <c r="R154" s="94"/>
      <c r="S154" s="104">
        <f t="shared" si="522"/>
        <v>0</v>
      </c>
      <c r="T154" s="94">
        <v>96</v>
      </c>
      <c r="U154" s="104">
        <f t="shared" si="523"/>
        <v>33.599999999999994</v>
      </c>
      <c r="V154" s="94">
        <v>312</v>
      </c>
      <c r="W154" s="104">
        <f t="shared" si="524"/>
        <v>109.19999999999999</v>
      </c>
      <c r="X154" s="171">
        <v>96</v>
      </c>
      <c r="Y154" s="104">
        <f t="shared" si="525"/>
        <v>33.599999999999994</v>
      </c>
      <c r="Z154" s="94">
        <v>168</v>
      </c>
      <c r="AA154" s="97">
        <f t="shared" si="526"/>
        <v>58.8</v>
      </c>
      <c r="AB154" s="94">
        <v>72</v>
      </c>
      <c r="AC154" s="97">
        <f t="shared" si="527"/>
        <v>25.2</v>
      </c>
      <c r="AD154" s="94">
        <v>72</v>
      </c>
      <c r="AE154" s="97">
        <f t="shared" si="528"/>
        <v>25.2</v>
      </c>
      <c r="AF154" s="101">
        <f t="shared" si="529"/>
        <v>9970</v>
      </c>
      <c r="AG154" s="100">
        <f t="shared" si="530"/>
        <v>3489.4999999999995</v>
      </c>
      <c r="AH154" s="96">
        <v>36</v>
      </c>
      <c r="AI154" s="104">
        <f t="shared" si="531"/>
        <v>12.6</v>
      </c>
      <c r="AJ154" s="98"/>
      <c r="AK154" s="104">
        <f t="shared" si="531"/>
        <v>0</v>
      </c>
      <c r="AL154" s="99">
        <v>48</v>
      </c>
      <c r="AM154" s="100">
        <f t="shared" si="532"/>
        <v>16.799999999999997</v>
      </c>
      <c r="AN154" s="99">
        <v>24</v>
      </c>
      <c r="AO154" s="100">
        <f t="shared" si="533"/>
        <v>8.3999999999999986</v>
      </c>
      <c r="AP154" s="99">
        <v>24</v>
      </c>
      <c r="AQ154" s="100">
        <f t="shared" si="533"/>
        <v>8.3999999999999986</v>
      </c>
      <c r="AR154" s="99">
        <v>6</v>
      </c>
      <c r="AS154" s="100">
        <f t="shared" si="534"/>
        <v>2.0999999999999996</v>
      </c>
      <c r="AT154" s="99">
        <v>24</v>
      </c>
      <c r="AU154" s="100">
        <f t="shared" si="535"/>
        <v>8.3999999999999986</v>
      </c>
      <c r="AV154" s="99"/>
      <c r="AW154" s="100">
        <f t="shared" si="536"/>
        <v>0</v>
      </c>
      <c r="AX154" s="99"/>
      <c r="AY154" s="100">
        <f t="shared" si="537"/>
        <v>0</v>
      </c>
      <c r="AZ154" s="99"/>
      <c r="BA154" s="100">
        <f t="shared" si="538"/>
        <v>0</v>
      </c>
      <c r="BB154" s="99"/>
      <c r="BC154" s="100">
        <f t="shared" si="539"/>
        <v>0</v>
      </c>
      <c r="BD154" s="99"/>
      <c r="BE154" s="100">
        <f t="shared" si="540"/>
        <v>0</v>
      </c>
      <c r="BF154" s="101">
        <f t="shared" si="541"/>
        <v>162</v>
      </c>
      <c r="BG154" s="100">
        <f t="shared" si="541"/>
        <v>56.699999999999996</v>
      </c>
      <c r="BH154" s="96"/>
      <c r="BI154" s="104">
        <f t="shared" si="542"/>
        <v>0</v>
      </c>
      <c r="BJ154" s="98"/>
      <c r="BK154" s="104">
        <f t="shared" si="543"/>
        <v>0</v>
      </c>
      <c r="BL154" s="99"/>
      <c r="BM154" s="100">
        <f t="shared" si="544"/>
        <v>0</v>
      </c>
      <c r="BN154" s="99"/>
      <c r="BO154" s="100">
        <f t="shared" si="545"/>
        <v>0</v>
      </c>
      <c r="BP154" s="99"/>
      <c r="BQ154" s="100">
        <f t="shared" si="546"/>
        <v>0</v>
      </c>
      <c r="BR154" s="99"/>
      <c r="BS154" s="100">
        <f t="shared" si="547"/>
        <v>0</v>
      </c>
      <c r="BT154" s="99"/>
      <c r="BU154" s="100">
        <f t="shared" si="548"/>
        <v>0</v>
      </c>
      <c r="BV154" s="99"/>
      <c r="BW154" s="100">
        <f t="shared" si="549"/>
        <v>0</v>
      </c>
      <c r="BX154" s="99"/>
      <c r="BY154" s="100">
        <f t="shared" si="550"/>
        <v>0</v>
      </c>
      <c r="BZ154" s="99"/>
      <c r="CA154" s="100">
        <f t="shared" si="551"/>
        <v>0</v>
      </c>
      <c r="CB154" s="99"/>
      <c r="CC154" s="100">
        <f t="shared" si="552"/>
        <v>0</v>
      </c>
      <c r="CD154" s="99"/>
      <c r="CE154" s="100">
        <f t="shared" si="553"/>
        <v>0</v>
      </c>
      <c r="CF154" s="101">
        <f t="shared" si="554"/>
        <v>0</v>
      </c>
      <c r="CG154" s="100">
        <f t="shared" si="554"/>
        <v>0</v>
      </c>
    </row>
    <row r="155" spans="1:85" s="102" customFormat="1" ht="19.899999999999999" customHeight="1" x14ac:dyDescent="0.25">
      <c r="A155" s="94">
        <v>124</v>
      </c>
      <c r="B155" s="95" t="s">
        <v>173</v>
      </c>
      <c r="C155" s="95" t="s">
        <v>74</v>
      </c>
      <c r="D155" s="94">
        <f t="shared" si="516"/>
        <v>3</v>
      </c>
      <c r="E155" s="94">
        <v>0.17499999999999999</v>
      </c>
      <c r="F155" s="94" t="s">
        <v>170</v>
      </c>
      <c r="G155" s="94">
        <v>1450</v>
      </c>
      <c r="H155" s="94">
        <v>1692</v>
      </c>
      <c r="I155" s="104">
        <f t="shared" si="517"/>
        <v>296.09999999999997</v>
      </c>
      <c r="J155" s="94">
        <v>1616</v>
      </c>
      <c r="K155" s="104">
        <f t="shared" si="518"/>
        <v>282.79999999999995</v>
      </c>
      <c r="L155" s="94">
        <v>2113</v>
      </c>
      <c r="M155" s="104">
        <f t="shared" si="519"/>
        <v>369.77499999999998</v>
      </c>
      <c r="N155" s="94">
        <v>240</v>
      </c>
      <c r="O155" s="104">
        <f t="shared" si="520"/>
        <v>42</v>
      </c>
      <c r="P155" s="94">
        <v>264</v>
      </c>
      <c r="Q155" s="104">
        <f t="shared" si="521"/>
        <v>46.199999999999996</v>
      </c>
      <c r="R155" s="94"/>
      <c r="S155" s="104">
        <f t="shared" si="522"/>
        <v>0</v>
      </c>
      <c r="T155" s="94">
        <v>96</v>
      </c>
      <c r="U155" s="104">
        <f t="shared" si="523"/>
        <v>16.799999999999997</v>
      </c>
      <c r="V155" s="94">
        <v>48</v>
      </c>
      <c r="W155" s="104">
        <f t="shared" si="524"/>
        <v>8.3999999999999986</v>
      </c>
      <c r="X155" s="171">
        <v>24</v>
      </c>
      <c r="Y155" s="104">
        <f t="shared" si="525"/>
        <v>4.1999999999999993</v>
      </c>
      <c r="Z155" s="94">
        <v>48</v>
      </c>
      <c r="AA155" s="97">
        <f t="shared" si="526"/>
        <v>8.3999999999999986</v>
      </c>
      <c r="AB155" s="94"/>
      <c r="AC155" s="104">
        <f t="shared" si="527"/>
        <v>0</v>
      </c>
      <c r="AD155" s="94"/>
      <c r="AE155" s="104">
        <f t="shared" si="528"/>
        <v>0</v>
      </c>
      <c r="AF155" s="101">
        <f t="shared" si="529"/>
        <v>6141</v>
      </c>
      <c r="AG155" s="100">
        <f t="shared" si="530"/>
        <v>1074.675</v>
      </c>
      <c r="AH155" s="96"/>
      <c r="AI155" s="104">
        <f t="shared" si="531"/>
        <v>0</v>
      </c>
      <c r="AJ155" s="98"/>
      <c r="AK155" s="104">
        <f t="shared" si="531"/>
        <v>0</v>
      </c>
      <c r="AL155" s="99"/>
      <c r="AM155" s="100">
        <f t="shared" si="532"/>
        <v>0</v>
      </c>
      <c r="AN155" s="99"/>
      <c r="AO155" s="100">
        <f t="shared" si="533"/>
        <v>0</v>
      </c>
      <c r="AP155" s="99"/>
      <c r="AQ155" s="100">
        <f t="shared" si="533"/>
        <v>0</v>
      </c>
      <c r="AR155" s="99"/>
      <c r="AS155" s="100">
        <f t="shared" si="534"/>
        <v>0</v>
      </c>
      <c r="AT155" s="99"/>
      <c r="AU155" s="100">
        <f t="shared" si="535"/>
        <v>0</v>
      </c>
      <c r="AV155" s="99"/>
      <c r="AW155" s="100">
        <f t="shared" si="536"/>
        <v>0</v>
      </c>
      <c r="AX155" s="99"/>
      <c r="AY155" s="100">
        <f t="shared" si="537"/>
        <v>0</v>
      </c>
      <c r="AZ155" s="99"/>
      <c r="BA155" s="100">
        <f t="shared" si="538"/>
        <v>0</v>
      </c>
      <c r="BB155" s="99"/>
      <c r="BC155" s="100">
        <f t="shared" si="539"/>
        <v>0</v>
      </c>
      <c r="BD155" s="99"/>
      <c r="BE155" s="100">
        <f t="shared" si="540"/>
        <v>0</v>
      </c>
      <c r="BF155" s="101">
        <f t="shared" si="541"/>
        <v>0</v>
      </c>
      <c r="BG155" s="100">
        <f t="shared" si="541"/>
        <v>0</v>
      </c>
      <c r="BH155" s="96"/>
      <c r="BI155" s="104">
        <f t="shared" si="542"/>
        <v>0</v>
      </c>
      <c r="BJ155" s="98"/>
      <c r="BK155" s="104">
        <f t="shared" si="543"/>
        <v>0</v>
      </c>
      <c r="BL155" s="99"/>
      <c r="BM155" s="100">
        <f t="shared" si="544"/>
        <v>0</v>
      </c>
      <c r="BN155" s="99"/>
      <c r="BO155" s="100">
        <f t="shared" si="545"/>
        <v>0</v>
      </c>
      <c r="BP155" s="99"/>
      <c r="BQ155" s="100">
        <f t="shared" si="546"/>
        <v>0</v>
      </c>
      <c r="BR155" s="99"/>
      <c r="BS155" s="100">
        <f t="shared" si="547"/>
        <v>0</v>
      </c>
      <c r="BT155" s="99"/>
      <c r="BU155" s="100">
        <f t="shared" si="548"/>
        <v>0</v>
      </c>
      <c r="BV155" s="99"/>
      <c r="BW155" s="100">
        <f t="shared" si="549"/>
        <v>0</v>
      </c>
      <c r="BX155" s="99"/>
      <c r="BY155" s="100">
        <f t="shared" si="550"/>
        <v>0</v>
      </c>
      <c r="BZ155" s="99"/>
      <c r="CA155" s="100">
        <f t="shared" si="551"/>
        <v>0</v>
      </c>
      <c r="CB155" s="99"/>
      <c r="CC155" s="100">
        <f t="shared" si="552"/>
        <v>0</v>
      </c>
      <c r="CD155" s="99"/>
      <c r="CE155" s="100">
        <f t="shared" si="553"/>
        <v>0</v>
      </c>
      <c r="CF155" s="101">
        <f t="shared" si="554"/>
        <v>0</v>
      </c>
      <c r="CG155" s="100">
        <f t="shared" si="554"/>
        <v>0</v>
      </c>
    </row>
    <row r="156" spans="1:85" s="102" customFormat="1" ht="19.899999999999999" customHeight="1" x14ac:dyDescent="0.5">
      <c r="A156" s="94">
        <v>125</v>
      </c>
      <c r="B156" s="95" t="s">
        <v>174</v>
      </c>
      <c r="C156" s="95" t="s">
        <v>74</v>
      </c>
      <c r="D156" s="94">
        <f t="shared" si="516"/>
        <v>3</v>
      </c>
      <c r="E156" s="94">
        <v>0.7</v>
      </c>
      <c r="F156" s="94" t="s">
        <v>75</v>
      </c>
      <c r="G156" s="94">
        <v>1650</v>
      </c>
      <c r="H156" s="94"/>
      <c r="I156" s="100">
        <f t="shared" si="517"/>
        <v>0</v>
      </c>
      <c r="J156" s="94"/>
      <c r="K156" s="100">
        <f t="shared" si="518"/>
        <v>0</v>
      </c>
      <c r="L156" s="94"/>
      <c r="M156" s="100">
        <f t="shared" si="519"/>
        <v>0</v>
      </c>
      <c r="N156" s="94"/>
      <c r="O156" s="100">
        <f t="shared" si="520"/>
        <v>0</v>
      </c>
      <c r="P156" s="94"/>
      <c r="Q156" s="100">
        <f t="shared" si="521"/>
        <v>0</v>
      </c>
      <c r="R156" s="94"/>
      <c r="S156" s="100">
        <f t="shared" si="522"/>
        <v>0</v>
      </c>
      <c r="T156" s="94"/>
      <c r="U156" s="100">
        <f t="shared" si="523"/>
        <v>0</v>
      </c>
      <c r="V156" s="94"/>
      <c r="W156" s="100">
        <f t="shared" si="524"/>
        <v>0</v>
      </c>
      <c r="X156" s="145"/>
      <c r="Y156" s="100">
        <f t="shared" si="525"/>
        <v>0</v>
      </c>
      <c r="Z156" s="94"/>
      <c r="AA156" s="100">
        <f t="shared" si="526"/>
        <v>0</v>
      </c>
      <c r="AB156" s="94"/>
      <c r="AC156" s="100">
        <f t="shared" si="527"/>
        <v>0</v>
      </c>
      <c r="AD156" s="94"/>
      <c r="AE156" s="100">
        <f t="shared" si="528"/>
        <v>0</v>
      </c>
      <c r="AF156" s="101">
        <f t="shared" si="529"/>
        <v>0</v>
      </c>
      <c r="AG156" s="100">
        <f t="shared" si="530"/>
        <v>0</v>
      </c>
      <c r="AH156" s="99"/>
      <c r="AI156" s="100">
        <f t="shared" si="531"/>
        <v>0</v>
      </c>
      <c r="AJ156" s="99"/>
      <c r="AK156" s="100">
        <f t="shared" si="531"/>
        <v>0</v>
      </c>
      <c r="AL156" s="99"/>
      <c r="AM156" s="100">
        <f t="shared" si="532"/>
        <v>0</v>
      </c>
      <c r="AN156" s="99"/>
      <c r="AO156" s="100">
        <f t="shared" si="533"/>
        <v>0</v>
      </c>
      <c r="AP156" s="99"/>
      <c r="AQ156" s="100">
        <f t="shared" si="533"/>
        <v>0</v>
      </c>
      <c r="AR156" s="99"/>
      <c r="AS156" s="100">
        <f t="shared" si="534"/>
        <v>0</v>
      </c>
      <c r="AT156" s="99"/>
      <c r="AU156" s="100">
        <f t="shared" si="535"/>
        <v>0</v>
      </c>
      <c r="AV156" s="99"/>
      <c r="AW156" s="100">
        <f t="shared" si="536"/>
        <v>0</v>
      </c>
      <c r="AX156" s="99"/>
      <c r="AY156" s="100">
        <f t="shared" si="537"/>
        <v>0</v>
      </c>
      <c r="AZ156" s="99"/>
      <c r="BA156" s="100">
        <f t="shared" si="538"/>
        <v>0</v>
      </c>
      <c r="BB156" s="99"/>
      <c r="BC156" s="100">
        <f t="shared" si="539"/>
        <v>0</v>
      </c>
      <c r="BD156" s="99"/>
      <c r="BE156" s="100">
        <f t="shared" si="540"/>
        <v>0</v>
      </c>
      <c r="BF156" s="101">
        <f t="shared" si="541"/>
        <v>0</v>
      </c>
      <c r="BG156" s="100">
        <f t="shared" si="541"/>
        <v>0</v>
      </c>
      <c r="BH156" s="99"/>
      <c r="BI156" s="100">
        <f t="shared" si="542"/>
        <v>0</v>
      </c>
      <c r="BJ156" s="99"/>
      <c r="BK156" s="100">
        <f t="shared" si="543"/>
        <v>0</v>
      </c>
      <c r="BL156" s="99"/>
      <c r="BM156" s="100">
        <f t="shared" si="544"/>
        <v>0</v>
      </c>
      <c r="BN156" s="99"/>
      <c r="BO156" s="100">
        <f t="shared" si="545"/>
        <v>0</v>
      </c>
      <c r="BP156" s="99"/>
      <c r="BQ156" s="100">
        <f t="shared" si="546"/>
        <v>0</v>
      </c>
      <c r="BR156" s="99"/>
      <c r="BS156" s="100">
        <f t="shared" si="547"/>
        <v>0</v>
      </c>
      <c r="BT156" s="99"/>
      <c r="BU156" s="100">
        <f t="shared" si="548"/>
        <v>0</v>
      </c>
      <c r="BV156" s="99"/>
      <c r="BW156" s="100">
        <f t="shared" si="549"/>
        <v>0</v>
      </c>
      <c r="BX156" s="99"/>
      <c r="BY156" s="100">
        <f t="shared" si="550"/>
        <v>0</v>
      </c>
      <c r="BZ156" s="99"/>
      <c r="CA156" s="100">
        <f t="shared" si="551"/>
        <v>0</v>
      </c>
      <c r="CB156" s="99"/>
      <c r="CC156" s="100">
        <f t="shared" si="552"/>
        <v>0</v>
      </c>
      <c r="CD156" s="99"/>
      <c r="CE156" s="100">
        <f t="shared" si="553"/>
        <v>0</v>
      </c>
      <c r="CF156" s="101">
        <f t="shared" si="554"/>
        <v>0</v>
      </c>
      <c r="CG156" s="100">
        <f t="shared" si="554"/>
        <v>0</v>
      </c>
    </row>
    <row r="157" spans="1:85" s="102" customFormat="1" ht="19.899999999999999" customHeight="1" x14ac:dyDescent="0.25">
      <c r="A157" s="94">
        <v>126</v>
      </c>
      <c r="B157" s="95" t="s">
        <v>203</v>
      </c>
      <c r="C157" s="95" t="s">
        <v>74</v>
      </c>
      <c r="D157" s="94">
        <f t="shared" si="516"/>
        <v>3</v>
      </c>
      <c r="E157" s="94">
        <v>0.7</v>
      </c>
      <c r="F157" s="94" t="s">
        <v>75</v>
      </c>
      <c r="G157" s="94"/>
      <c r="H157" s="94"/>
      <c r="I157" s="100"/>
      <c r="J157" s="94"/>
      <c r="K157" s="100"/>
      <c r="L157" s="94"/>
      <c r="M157" s="100"/>
      <c r="N157" s="94"/>
      <c r="O157" s="100"/>
      <c r="P157" s="94"/>
      <c r="Q157" s="100"/>
      <c r="R157" s="94"/>
      <c r="S157" s="100"/>
      <c r="T157" s="94"/>
      <c r="U157" s="100"/>
      <c r="V157" s="94"/>
      <c r="W157" s="100"/>
      <c r="X157" s="94"/>
      <c r="Y157" s="100"/>
      <c r="Z157" s="94"/>
      <c r="AA157" s="100"/>
      <c r="AB157" s="94"/>
      <c r="AC157" s="100"/>
      <c r="AD157" s="94"/>
      <c r="AE157" s="100"/>
      <c r="AF157" s="101"/>
      <c r="AG157" s="100"/>
      <c r="AH157" s="99"/>
      <c r="AI157" s="100"/>
      <c r="AJ157" s="99"/>
      <c r="AK157" s="100"/>
      <c r="AL157" s="99"/>
      <c r="AM157" s="100"/>
      <c r="AN157" s="99"/>
      <c r="AO157" s="100"/>
      <c r="AP157" s="99"/>
      <c r="AQ157" s="100"/>
      <c r="AR157" s="99"/>
      <c r="AS157" s="100"/>
      <c r="AT157" s="99"/>
      <c r="AU157" s="100"/>
      <c r="AV157" s="99"/>
      <c r="AW157" s="100"/>
      <c r="AX157" s="99"/>
      <c r="AY157" s="100"/>
      <c r="AZ157" s="99"/>
      <c r="BA157" s="100"/>
      <c r="BB157" s="99"/>
      <c r="BC157" s="100"/>
      <c r="BD157" s="99"/>
      <c r="BE157" s="100"/>
      <c r="BF157" s="101"/>
      <c r="BG157" s="100"/>
      <c r="BH157" s="99"/>
      <c r="BI157" s="100"/>
      <c r="BJ157" s="99"/>
      <c r="BK157" s="100"/>
      <c r="BL157" s="99"/>
      <c r="BM157" s="100"/>
      <c r="BN157" s="99"/>
      <c r="BO157" s="100"/>
      <c r="BP157" s="99"/>
      <c r="BQ157" s="100"/>
      <c r="BR157" s="99"/>
      <c r="BS157" s="100"/>
      <c r="BT157" s="99"/>
      <c r="BU157" s="100"/>
      <c r="BV157" s="99"/>
      <c r="BW157" s="100"/>
      <c r="BX157" s="99"/>
      <c r="BY157" s="100"/>
      <c r="BZ157" s="99"/>
      <c r="CA157" s="100"/>
      <c r="CB157" s="99"/>
      <c r="CC157" s="100"/>
      <c r="CD157" s="99"/>
      <c r="CE157" s="100"/>
      <c r="CF157" s="101"/>
      <c r="CG157" s="100"/>
    </row>
    <row r="158" spans="1:85" s="102" customFormat="1" ht="19.899999999999999" customHeight="1" x14ac:dyDescent="0.25">
      <c r="A158" s="94">
        <v>127</v>
      </c>
      <c r="B158" s="95" t="s">
        <v>212</v>
      </c>
      <c r="C158" s="95"/>
      <c r="D158" s="94"/>
      <c r="E158" s="94"/>
      <c r="F158" s="94"/>
      <c r="G158" s="94"/>
      <c r="H158" s="94"/>
      <c r="I158" s="100"/>
      <c r="J158" s="94"/>
      <c r="K158" s="100"/>
      <c r="L158" s="94"/>
      <c r="M158" s="100"/>
      <c r="N158" s="94"/>
      <c r="O158" s="100"/>
      <c r="P158" s="94"/>
      <c r="Q158" s="100"/>
      <c r="R158" s="94"/>
      <c r="S158" s="100"/>
      <c r="T158" s="94"/>
      <c r="U158" s="100"/>
      <c r="V158" s="94"/>
      <c r="W158" s="100"/>
      <c r="X158" s="94"/>
      <c r="Y158" s="100"/>
      <c r="Z158" s="94"/>
      <c r="AA158" s="100"/>
      <c r="AB158" s="94"/>
      <c r="AC158" s="100"/>
      <c r="AD158" s="94"/>
      <c r="AE158" s="100"/>
      <c r="AF158" s="101"/>
      <c r="AG158" s="100"/>
      <c r="AH158" s="99"/>
      <c r="AI158" s="100"/>
      <c r="AJ158" s="99"/>
      <c r="AK158" s="100"/>
      <c r="AL158" s="99"/>
      <c r="AM158" s="100"/>
      <c r="AN158" s="99"/>
      <c r="AO158" s="100"/>
      <c r="AP158" s="99"/>
      <c r="AQ158" s="100"/>
      <c r="AR158" s="99"/>
      <c r="AS158" s="100"/>
      <c r="AT158" s="99"/>
      <c r="AU158" s="100"/>
      <c r="AV158" s="99"/>
      <c r="AW158" s="100"/>
      <c r="AX158" s="99"/>
      <c r="AY158" s="100"/>
      <c r="AZ158" s="99"/>
      <c r="BA158" s="100"/>
      <c r="BB158" s="99"/>
      <c r="BC158" s="100"/>
      <c r="BD158" s="99"/>
      <c r="BE158" s="100"/>
      <c r="BF158" s="101"/>
      <c r="BG158" s="100"/>
      <c r="BH158" s="99"/>
      <c r="BI158" s="100"/>
      <c r="BJ158" s="99"/>
      <c r="BK158" s="100"/>
      <c r="BL158" s="99"/>
      <c r="BM158" s="100"/>
      <c r="BN158" s="99"/>
      <c r="BO158" s="100"/>
      <c r="BP158" s="99"/>
      <c r="BQ158" s="100"/>
      <c r="BR158" s="99"/>
      <c r="BS158" s="100"/>
      <c r="BT158" s="99"/>
      <c r="BU158" s="100"/>
      <c r="BV158" s="99"/>
      <c r="BW158" s="100"/>
      <c r="BX158" s="99"/>
      <c r="BY158" s="100"/>
      <c r="BZ158" s="99"/>
      <c r="CA158" s="100"/>
      <c r="CB158" s="99"/>
      <c r="CC158" s="100"/>
      <c r="CD158" s="99"/>
      <c r="CE158" s="100"/>
      <c r="CF158" s="101"/>
      <c r="CG158" s="100"/>
    </row>
    <row r="159" spans="1:85" s="102" customFormat="1" ht="19.899999999999999" customHeight="1" x14ac:dyDescent="0.5">
      <c r="A159" s="94">
        <v>128</v>
      </c>
      <c r="B159" s="95" t="s">
        <v>175</v>
      </c>
      <c r="C159" s="95" t="s">
        <v>74</v>
      </c>
      <c r="D159" s="94">
        <f>RANK(BF159,$BF$149:$BF$164)</f>
        <v>3</v>
      </c>
      <c r="E159" s="94">
        <v>0.7</v>
      </c>
      <c r="F159" s="94" t="s">
        <v>75</v>
      </c>
      <c r="G159" s="94"/>
      <c r="H159" s="94"/>
      <c r="I159" s="100">
        <f t="shared" si="517"/>
        <v>0</v>
      </c>
      <c r="J159" s="94"/>
      <c r="K159" s="100">
        <f t="shared" si="518"/>
        <v>0</v>
      </c>
      <c r="L159" s="94"/>
      <c r="M159" s="100">
        <f t="shared" si="519"/>
        <v>0</v>
      </c>
      <c r="N159" s="94"/>
      <c r="O159" s="100">
        <f t="shared" si="520"/>
        <v>0</v>
      </c>
      <c r="P159" s="94"/>
      <c r="Q159" s="100">
        <f t="shared" si="521"/>
        <v>0</v>
      </c>
      <c r="R159" s="94"/>
      <c r="S159" s="100">
        <f t="shared" si="522"/>
        <v>0</v>
      </c>
      <c r="T159" s="94"/>
      <c r="U159" s="100">
        <f t="shared" si="523"/>
        <v>0</v>
      </c>
      <c r="V159" s="94"/>
      <c r="W159" s="100">
        <f t="shared" si="524"/>
        <v>0</v>
      </c>
      <c r="X159" s="145"/>
      <c r="Y159" s="100">
        <f t="shared" si="525"/>
        <v>0</v>
      </c>
      <c r="Z159" s="94"/>
      <c r="AA159" s="100">
        <f t="shared" si="526"/>
        <v>0</v>
      </c>
      <c r="AB159" s="94"/>
      <c r="AC159" s="100">
        <f t="shared" si="527"/>
        <v>0</v>
      </c>
      <c r="AD159" s="94"/>
      <c r="AE159" s="100">
        <f t="shared" si="528"/>
        <v>0</v>
      </c>
      <c r="AF159" s="101">
        <f t="shared" si="529"/>
        <v>0</v>
      </c>
      <c r="AG159" s="100">
        <f t="shared" si="530"/>
        <v>0</v>
      </c>
      <c r="AH159" s="99"/>
      <c r="AI159" s="100">
        <f t="shared" si="531"/>
        <v>0</v>
      </c>
      <c r="AJ159" s="99"/>
      <c r="AK159" s="100">
        <f t="shared" si="531"/>
        <v>0</v>
      </c>
      <c r="AL159" s="99"/>
      <c r="AM159" s="100">
        <f t="shared" si="532"/>
        <v>0</v>
      </c>
      <c r="AN159" s="99"/>
      <c r="AO159" s="100">
        <f t="shared" si="533"/>
        <v>0</v>
      </c>
      <c r="AP159" s="99"/>
      <c r="AQ159" s="100">
        <f t="shared" si="533"/>
        <v>0</v>
      </c>
      <c r="AR159" s="99"/>
      <c r="AS159" s="100">
        <f t="shared" si="534"/>
        <v>0</v>
      </c>
      <c r="AT159" s="99"/>
      <c r="AU159" s="100">
        <f t="shared" si="535"/>
        <v>0</v>
      </c>
      <c r="AV159" s="99"/>
      <c r="AW159" s="100">
        <f t="shared" si="536"/>
        <v>0</v>
      </c>
      <c r="AX159" s="99"/>
      <c r="AY159" s="100">
        <f t="shared" si="537"/>
        <v>0</v>
      </c>
      <c r="AZ159" s="99"/>
      <c r="BA159" s="100">
        <f t="shared" si="538"/>
        <v>0</v>
      </c>
      <c r="BB159" s="99"/>
      <c r="BC159" s="100">
        <f t="shared" si="539"/>
        <v>0</v>
      </c>
      <c r="BD159" s="99"/>
      <c r="BE159" s="100">
        <f t="shared" si="540"/>
        <v>0</v>
      </c>
      <c r="BF159" s="101">
        <f t="shared" si="541"/>
        <v>0</v>
      </c>
      <c r="BG159" s="100">
        <f t="shared" si="541"/>
        <v>0</v>
      </c>
      <c r="BH159" s="99"/>
      <c r="BI159" s="100">
        <f t="shared" ref="BI159:BI163" si="555">BH159*$E159</f>
        <v>0</v>
      </c>
      <c r="BJ159" s="99"/>
      <c r="BK159" s="100">
        <f t="shared" ref="BK159:BK163" si="556">BJ159*$E159</f>
        <v>0</v>
      </c>
      <c r="BL159" s="99"/>
      <c r="BM159" s="100">
        <f t="shared" ref="BM159:BM163" si="557">BL159*$E159</f>
        <v>0</v>
      </c>
      <c r="BN159" s="99"/>
      <c r="BO159" s="100">
        <f t="shared" ref="BO159:BO163" si="558">BN159*$E159</f>
        <v>0</v>
      </c>
      <c r="BP159" s="99"/>
      <c r="BQ159" s="100">
        <f t="shared" ref="BQ159:BQ163" si="559">BP159*$E159</f>
        <v>0</v>
      </c>
      <c r="BR159" s="99"/>
      <c r="BS159" s="100">
        <f t="shared" ref="BS159:BS163" si="560">BR159*$E159</f>
        <v>0</v>
      </c>
      <c r="BT159" s="99"/>
      <c r="BU159" s="100">
        <f t="shared" ref="BU159:BU163" si="561">BT159*$E159</f>
        <v>0</v>
      </c>
      <c r="BV159" s="99"/>
      <c r="BW159" s="100">
        <f t="shared" ref="BW159:BW163" si="562">BV159*$E159</f>
        <v>0</v>
      </c>
      <c r="BX159" s="99"/>
      <c r="BY159" s="100">
        <f t="shared" ref="BY159:BY163" si="563">BX159*$E159</f>
        <v>0</v>
      </c>
      <c r="BZ159" s="99"/>
      <c r="CA159" s="100">
        <f t="shared" ref="CA159:CA163" si="564">BZ159*$E159</f>
        <v>0</v>
      </c>
      <c r="CB159" s="99"/>
      <c r="CC159" s="100">
        <f t="shared" ref="CC159:CC163" si="565">CB159*$E159</f>
        <v>0</v>
      </c>
      <c r="CD159" s="99"/>
      <c r="CE159" s="100">
        <f t="shared" ref="CE159:CE163" si="566">CD159*$E159</f>
        <v>0</v>
      </c>
      <c r="CF159" s="101">
        <f t="shared" ref="CF159:CG163" si="567">SUM(BH159,BJ159,BL159,BN159,BP159,BR159,BT159,BV159,BX159,BZ159,CB159,CD159)</f>
        <v>0</v>
      </c>
      <c r="CG159" s="100">
        <f t="shared" si="567"/>
        <v>0</v>
      </c>
    </row>
    <row r="160" spans="1:85" s="102" customFormat="1" ht="19.899999999999999" customHeight="1" x14ac:dyDescent="0.5">
      <c r="A160" s="94">
        <v>129</v>
      </c>
      <c r="B160" s="95" t="s">
        <v>176</v>
      </c>
      <c r="C160" s="95" t="s">
        <v>74</v>
      </c>
      <c r="D160" s="94">
        <f>RANK(BF160,$BF$149:$BF$164)</f>
        <v>3</v>
      </c>
      <c r="E160" s="94">
        <v>0.35</v>
      </c>
      <c r="F160" s="94" t="s">
        <v>83</v>
      </c>
      <c r="G160" s="94"/>
      <c r="H160" s="94"/>
      <c r="I160" s="100">
        <f t="shared" si="517"/>
        <v>0</v>
      </c>
      <c r="J160" s="94"/>
      <c r="K160" s="100">
        <f t="shared" si="518"/>
        <v>0</v>
      </c>
      <c r="L160" s="94"/>
      <c r="M160" s="100">
        <f t="shared" si="519"/>
        <v>0</v>
      </c>
      <c r="N160" s="94"/>
      <c r="O160" s="100">
        <f t="shared" si="520"/>
        <v>0</v>
      </c>
      <c r="P160" s="94"/>
      <c r="Q160" s="100">
        <f t="shared" si="521"/>
        <v>0</v>
      </c>
      <c r="R160" s="94"/>
      <c r="S160" s="100">
        <f t="shared" si="522"/>
        <v>0</v>
      </c>
      <c r="T160" s="94"/>
      <c r="U160" s="100">
        <f t="shared" si="523"/>
        <v>0</v>
      </c>
      <c r="V160" s="94"/>
      <c r="W160" s="100">
        <f t="shared" si="524"/>
        <v>0</v>
      </c>
      <c r="X160" s="145"/>
      <c r="Y160" s="100">
        <f t="shared" si="525"/>
        <v>0</v>
      </c>
      <c r="Z160" s="94"/>
      <c r="AA160" s="100">
        <f t="shared" si="526"/>
        <v>0</v>
      </c>
      <c r="AB160" s="94"/>
      <c r="AC160" s="100">
        <f t="shared" si="527"/>
        <v>0</v>
      </c>
      <c r="AD160" s="94"/>
      <c r="AE160" s="100">
        <f t="shared" si="528"/>
        <v>0</v>
      </c>
      <c r="AF160" s="101">
        <f t="shared" si="529"/>
        <v>0</v>
      </c>
      <c r="AG160" s="100">
        <f t="shared" si="530"/>
        <v>0</v>
      </c>
      <c r="AH160" s="99"/>
      <c r="AI160" s="100">
        <f t="shared" si="531"/>
        <v>0</v>
      </c>
      <c r="AJ160" s="99"/>
      <c r="AK160" s="100">
        <f t="shared" si="531"/>
        <v>0</v>
      </c>
      <c r="AL160" s="99"/>
      <c r="AM160" s="100">
        <f t="shared" si="532"/>
        <v>0</v>
      </c>
      <c r="AN160" s="99"/>
      <c r="AO160" s="100">
        <f t="shared" si="533"/>
        <v>0</v>
      </c>
      <c r="AP160" s="99"/>
      <c r="AQ160" s="100">
        <f t="shared" si="533"/>
        <v>0</v>
      </c>
      <c r="AR160" s="99"/>
      <c r="AS160" s="100">
        <f t="shared" si="534"/>
        <v>0</v>
      </c>
      <c r="AT160" s="99"/>
      <c r="AU160" s="100">
        <f t="shared" si="535"/>
        <v>0</v>
      </c>
      <c r="AV160" s="99"/>
      <c r="AW160" s="100">
        <f t="shared" si="536"/>
        <v>0</v>
      </c>
      <c r="AX160" s="99"/>
      <c r="AY160" s="100">
        <f t="shared" si="537"/>
        <v>0</v>
      </c>
      <c r="AZ160" s="99"/>
      <c r="BA160" s="100">
        <f t="shared" si="538"/>
        <v>0</v>
      </c>
      <c r="BB160" s="99"/>
      <c r="BC160" s="100">
        <f t="shared" si="539"/>
        <v>0</v>
      </c>
      <c r="BD160" s="99"/>
      <c r="BE160" s="100">
        <f t="shared" si="540"/>
        <v>0</v>
      </c>
      <c r="BF160" s="101">
        <f t="shared" si="541"/>
        <v>0</v>
      </c>
      <c r="BG160" s="100">
        <f t="shared" si="541"/>
        <v>0</v>
      </c>
      <c r="BH160" s="99"/>
      <c r="BI160" s="100">
        <f t="shared" si="555"/>
        <v>0</v>
      </c>
      <c r="BJ160" s="99"/>
      <c r="BK160" s="100">
        <f t="shared" si="556"/>
        <v>0</v>
      </c>
      <c r="BL160" s="99"/>
      <c r="BM160" s="100">
        <f t="shared" si="557"/>
        <v>0</v>
      </c>
      <c r="BN160" s="99"/>
      <c r="BO160" s="100">
        <f t="shared" si="558"/>
        <v>0</v>
      </c>
      <c r="BP160" s="99"/>
      <c r="BQ160" s="100">
        <f t="shared" si="559"/>
        <v>0</v>
      </c>
      <c r="BR160" s="99"/>
      <c r="BS160" s="100">
        <f t="shared" si="560"/>
        <v>0</v>
      </c>
      <c r="BT160" s="99"/>
      <c r="BU160" s="100">
        <f t="shared" si="561"/>
        <v>0</v>
      </c>
      <c r="BV160" s="99"/>
      <c r="BW160" s="100">
        <f t="shared" si="562"/>
        <v>0</v>
      </c>
      <c r="BX160" s="99"/>
      <c r="BY160" s="100">
        <f t="shared" si="563"/>
        <v>0</v>
      </c>
      <c r="BZ160" s="99"/>
      <c r="CA160" s="100">
        <f t="shared" si="564"/>
        <v>0</v>
      </c>
      <c r="CB160" s="99"/>
      <c r="CC160" s="100">
        <f t="shared" si="565"/>
        <v>0</v>
      </c>
      <c r="CD160" s="99"/>
      <c r="CE160" s="100">
        <f t="shared" si="566"/>
        <v>0</v>
      </c>
      <c r="CF160" s="101">
        <f t="shared" si="567"/>
        <v>0</v>
      </c>
      <c r="CG160" s="100">
        <f t="shared" si="567"/>
        <v>0</v>
      </c>
    </row>
    <row r="161" spans="1:85" s="102" customFormat="1" ht="19.899999999999999" customHeight="1" x14ac:dyDescent="0.5">
      <c r="A161" s="94">
        <v>130</v>
      </c>
      <c r="B161" s="95" t="s">
        <v>177</v>
      </c>
      <c r="C161" s="95" t="s">
        <v>74</v>
      </c>
      <c r="D161" s="94">
        <f>RANK(BF161,$BF$149:$BF$164)</f>
        <v>3</v>
      </c>
      <c r="E161" s="94">
        <v>0.7</v>
      </c>
      <c r="F161" s="94" t="s">
        <v>75</v>
      </c>
      <c r="G161" s="94"/>
      <c r="H161" s="94"/>
      <c r="I161" s="100">
        <f t="shared" si="517"/>
        <v>0</v>
      </c>
      <c r="J161" s="94"/>
      <c r="K161" s="100">
        <f t="shared" si="518"/>
        <v>0</v>
      </c>
      <c r="L161" s="94"/>
      <c r="M161" s="100">
        <f t="shared" si="519"/>
        <v>0</v>
      </c>
      <c r="N161" s="94"/>
      <c r="O161" s="100">
        <f t="shared" si="520"/>
        <v>0</v>
      </c>
      <c r="P161" s="94"/>
      <c r="Q161" s="100">
        <f t="shared" si="521"/>
        <v>0</v>
      </c>
      <c r="R161" s="94"/>
      <c r="S161" s="100">
        <f t="shared" si="522"/>
        <v>0</v>
      </c>
      <c r="T161" s="94"/>
      <c r="U161" s="100">
        <f t="shared" si="523"/>
        <v>0</v>
      </c>
      <c r="V161" s="94"/>
      <c r="W161" s="100">
        <f t="shared" si="524"/>
        <v>0</v>
      </c>
      <c r="X161" s="145"/>
      <c r="Y161" s="100">
        <f t="shared" si="525"/>
        <v>0</v>
      </c>
      <c r="Z161" s="94"/>
      <c r="AA161" s="100">
        <f t="shared" si="526"/>
        <v>0</v>
      </c>
      <c r="AB161" s="94"/>
      <c r="AC161" s="100">
        <f t="shared" si="527"/>
        <v>0</v>
      </c>
      <c r="AD161" s="94"/>
      <c r="AE161" s="100">
        <f t="shared" si="528"/>
        <v>0</v>
      </c>
      <c r="AF161" s="101">
        <f t="shared" si="529"/>
        <v>0</v>
      </c>
      <c r="AG161" s="100">
        <f t="shared" si="530"/>
        <v>0</v>
      </c>
      <c r="AH161" s="99"/>
      <c r="AI161" s="100">
        <f t="shared" si="531"/>
        <v>0</v>
      </c>
      <c r="AJ161" s="99"/>
      <c r="AK161" s="100">
        <f t="shared" si="531"/>
        <v>0</v>
      </c>
      <c r="AL161" s="99"/>
      <c r="AM161" s="100">
        <f t="shared" si="532"/>
        <v>0</v>
      </c>
      <c r="AN161" s="99"/>
      <c r="AO161" s="100">
        <f t="shared" si="533"/>
        <v>0</v>
      </c>
      <c r="AP161" s="99"/>
      <c r="AQ161" s="100">
        <f t="shared" si="533"/>
        <v>0</v>
      </c>
      <c r="AR161" s="99"/>
      <c r="AS161" s="100">
        <f t="shared" si="534"/>
        <v>0</v>
      </c>
      <c r="AT161" s="99"/>
      <c r="AU161" s="100">
        <f t="shared" si="535"/>
        <v>0</v>
      </c>
      <c r="AV161" s="99"/>
      <c r="AW161" s="100">
        <f t="shared" si="536"/>
        <v>0</v>
      </c>
      <c r="AX161" s="99"/>
      <c r="AY161" s="100">
        <f t="shared" si="537"/>
        <v>0</v>
      </c>
      <c r="AZ161" s="99"/>
      <c r="BA161" s="100">
        <f t="shared" si="538"/>
        <v>0</v>
      </c>
      <c r="BB161" s="99"/>
      <c r="BC161" s="100">
        <f t="shared" si="539"/>
        <v>0</v>
      </c>
      <c r="BD161" s="99"/>
      <c r="BE161" s="100">
        <f t="shared" si="540"/>
        <v>0</v>
      </c>
      <c r="BF161" s="101">
        <f t="shared" si="541"/>
        <v>0</v>
      </c>
      <c r="BG161" s="100">
        <f t="shared" si="541"/>
        <v>0</v>
      </c>
      <c r="BH161" s="99"/>
      <c r="BI161" s="100">
        <f t="shared" si="555"/>
        <v>0</v>
      </c>
      <c r="BJ161" s="99"/>
      <c r="BK161" s="100">
        <f t="shared" si="556"/>
        <v>0</v>
      </c>
      <c r="BL161" s="99"/>
      <c r="BM161" s="100">
        <f t="shared" si="557"/>
        <v>0</v>
      </c>
      <c r="BN161" s="99"/>
      <c r="BO161" s="100">
        <f t="shared" si="558"/>
        <v>0</v>
      </c>
      <c r="BP161" s="99"/>
      <c r="BQ161" s="100">
        <f t="shared" si="559"/>
        <v>0</v>
      </c>
      <c r="BR161" s="99"/>
      <c r="BS161" s="100">
        <f t="shared" si="560"/>
        <v>0</v>
      </c>
      <c r="BT161" s="99"/>
      <c r="BU161" s="100">
        <f t="shared" si="561"/>
        <v>0</v>
      </c>
      <c r="BV161" s="99"/>
      <c r="BW161" s="100">
        <f t="shared" si="562"/>
        <v>0</v>
      </c>
      <c r="BX161" s="99"/>
      <c r="BY161" s="100">
        <f t="shared" si="563"/>
        <v>0</v>
      </c>
      <c r="BZ161" s="99"/>
      <c r="CA161" s="100">
        <f t="shared" si="564"/>
        <v>0</v>
      </c>
      <c r="CB161" s="99"/>
      <c r="CC161" s="100">
        <f t="shared" si="565"/>
        <v>0</v>
      </c>
      <c r="CD161" s="99"/>
      <c r="CE161" s="100">
        <f t="shared" si="566"/>
        <v>0</v>
      </c>
      <c r="CF161" s="101">
        <f t="shared" si="567"/>
        <v>0</v>
      </c>
      <c r="CG161" s="100">
        <f t="shared" si="567"/>
        <v>0</v>
      </c>
    </row>
    <row r="162" spans="1:85" s="102" customFormat="1" ht="19.899999999999999" customHeight="1" x14ac:dyDescent="0.5">
      <c r="A162" s="94">
        <v>131</v>
      </c>
      <c r="B162" s="95" t="s">
        <v>178</v>
      </c>
      <c r="C162" s="95" t="s">
        <v>74</v>
      </c>
      <c r="D162" s="94">
        <f>RANK(BF162,$BF$149:$BF$164)</f>
        <v>3</v>
      </c>
      <c r="E162" s="94">
        <v>0.35</v>
      </c>
      <c r="F162" s="94" t="s">
        <v>83</v>
      </c>
      <c r="G162" s="94"/>
      <c r="H162" s="94"/>
      <c r="I162" s="100">
        <f t="shared" si="517"/>
        <v>0</v>
      </c>
      <c r="J162" s="94"/>
      <c r="K162" s="100">
        <f t="shared" si="518"/>
        <v>0</v>
      </c>
      <c r="L162" s="94"/>
      <c r="M162" s="100">
        <f t="shared" si="519"/>
        <v>0</v>
      </c>
      <c r="N162" s="94"/>
      <c r="O162" s="100">
        <f t="shared" si="520"/>
        <v>0</v>
      </c>
      <c r="P162" s="94"/>
      <c r="Q162" s="100">
        <f t="shared" si="521"/>
        <v>0</v>
      </c>
      <c r="R162" s="94"/>
      <c r="S162" s="100">
        <f t="shared" si="522"/>
        <v>0</v>
      </c>
      <c r="T162" s="94"/>
      <c r="U162" s="100">
        <f t="shared" si="523"/>
        <v>0</v>
      </c>
      <c r="V162" s="94"/>
      <c r="W162" s="100">
        <f t="shared" si="524"/>
        <v>0</v>
      </c>
      <c r="X162" s="145"/>
      <c r="Y162" s="100">
        <f t="shared" si="525"/>
        <v>0</v>
      </c>
      <c r="Z162" s="94"/>
      <c r="AA162" s="100">
        <f t="shared" si="526"/>
        <v>0</v>
      </c>
      <c r="AB162" s="94"/>
      <c r="AC162" s="100">
        <f t="shared" si="527"/>
        <v>0</v>
      </c>
      <c r="AD162" s="94"/>
      <c r="AE162" s="100">
        <f t="shared" si="528"/>
        <v>0</v>
      </c>
      <c r="AF162" s="101">
        <f t="shared" si="529"/>
        <v>0</v>
      </c>
      <c r="AG162" s="100">
        <f t="shared" si="530"/>
        <v>0</v>
      </c>
      <c r="AH162" s="99"/>
      <c r="AI162" s="100">
        <f t="shared" si="531"/>
        <v>0</v>
      </c>
      <c r="AJ162" s="99"/>
      <c r="AK162" s="100">
        <f t="shared" si="531"/>
        <v>0</v>
      </c>
      <c r="AL162" s="99"/>
      <c r="AM162" s="100">
        <f t="shared" si="532"/>
        <v>0</v>
      </c>
      <c r="AN162" s="99"/>
      <c r="AO162" s="100">
        <f t="shared" si="533"/>
        <v>0</v>
      </c>
      <c r="AP162" s="99"/>
      <c r="AQ162" s="100">
        <f t="shared" si="533"/>
        <v>0</v>
      </c>
      <c r="AR162" s="99"/>
      <c r="AS162" s="100">
        <f t="shared" si="534"/>
        <v>0</v>
      </c>
      <c r="AT162" s="99"/>
      <c r="AU162" s="100">
        <f t="shared" si="535"/>
        <v>0</v>
      </c>
      <c r="AV162" s="99"/>
      <c r="AW162" s="100">
        <f t="shared" si="536"/>
        <v>0</v>
      </c>
      <c r="AX162" s="99"/>
      <c r="AY162" s="100">
        <f t="shared" si="537"/>
        <v>0</v>
      </c>
      <c r="AZ162" s="99"/>
      <c r="BA162" s="100">
        <f t="shared" si="538"/>
        <v>0</v>
      </c>
      <c r="BB162" s="99"/>
      <c r="BC162" s="100">
        <f t="shared" si="539"/>
        <v>0</v>
      </c>
      <c r="BD162" s="99"/>
      <c r="BE162" s="100">
        <f t="shared" si="540"/>
        <v>0</v>
      </c>
      <c r="BF162" s="101">
        <f t="shared" si="541"/>
        <v>0</v>
      </c>
      <c r="BG162" s="100">
        <f t="shared" si="541"/>
        <v>0</v>
      </c>
      <c r="BH162" s="99"/>
      <c r="BI162" s="100">
        <f t="shared" si="555"/>
        <v>0</v>
      </c>
      <c r="BJ162" s="99"/>
      <c r="BK162" s="100">
        <f t="shared" si="556"/>
        <v>0</v>
      </c>
      <c r="BL162" s="99"/>
      <c r="BM162" s="100">
        <f t="shared" si="557"/>
        <v>0</v>
      </c>
      <c r="BN162" s="99"/>
      <c r="BO162" s="100">
        <f t="shared" si="558"/>
        <v>0</v>
      </c>
      <c r="BP162" s="99"/>
      <c r="BQ162" s="100">
        <f t="shared" si="559"/>
        <v>0</v>
      </c>
      <c r="BR162" s="99"/>
      <c r="BS162" s="100">
        <f t="shared" si="560"/>
        <v>0</v>
      </c>
      <c r="BT162" s="99"/>
      <c r="BU162" s="100">
        <f t="shared" si="561"/>
        <v>0</v>
      </c>
      <c r="BV162" s="99"/>
      <c r="BW162" s="100">
        <f t="shared" si="562"/>
        <v>0</v>
      </c>
      <c r="BX162" s="99"/>
      <c r="BY162" s="100">
        <f t="shared" si="563"/>
        <v>0</v>
      </c>
      <c r="BZ162" s="99"/>
      <c r="CA162" s="100">
        <f t="shared" si="564"/>
        <v>0</v>
      </c>
      <c r="CB162" s="99"/>
      <c r="CC162" s="100">
        <f t="shared" si="565"/>
        <v>0</v>
      </c>
      <c r="CD162" s="99"/>
      <c r="CE162" s="100">
        <f t="shared" si="566"/>
        <v>0</v>
      </c>
      <c r="CF162" s="101">
        <f t="shared" si="567"/>
        <v>0</v>
      </c>
      <c r="CG162" s="100">
        <f t="shared" si="567"/>
        <v>0</v>
      </c>
    </row>
    <row r="163" spans="1:85" s="102" customFormat="1" ht="19.899999999999999" customHeight="1" x14ac:dyDescent="0.5">
      <c r="A163" s="94">
        <v>132</v>
      </c>
      <c r="B163" s="105" t="s">
        <v>179</v>
      </c>
      <c r="C163" s="105" t="s">
        <v>74</v>
      </c>
      <c r="D163" s="94">
        <f>RANK(BF163,$BF$149:$BF$164)</f>
        <v>3</v>
      </c>
      <c r="E163" s="94">
        <v>0.7</v>
      </c>
      <c r="F163" s="106" t="s">
        <v>180</v>
      </c>
      <c r="G163" s="94">
        <v>25000</v>
      </c>
      <c r="H163" s="106"/>
      <c r="I163" s="100">
        <f t="shared" si="517"/>
        <v>0</v>
      </c>
      <c r="J163" s="106"/>
      <c r="K163" s="100">
        <f t="shared" si="518"/>
        <v>0</v>
      </c>
      <c r="L163" s="106"/>
      <c r="M163" s="100">
        <f t="shared" si="519"/>
        <v>0</v>
      </c>
      <c r="N163" s="106"/>
      <c r="O163" s="100">
        <f t="shared" si="520"/>
        <v>0</v>
      </c>
      <c r="P163" s="106"/>
      <c r="Q163" s="100">
        <f t="shared" si="521"/>
        <v>0</v>
      </c>
      <c r="R163" s="106"/>
      <c r="S163" s="100">
        <f t="shared" si="522"/>
        <v>0</v>
      </c>
      <c r="T163" s="106"/>
      <c r="U163" s="100">
        <f t="shared" si="523"/>
        <v>0</v>
      </c>
      <c r="V163" s="106"/>
      <c r="W163" s="100">
        <f t="shared" si="524"/>
        <v>0</v>
      </c>
      <c r="X163" s="145"/>
      <c r="Y163" s="100">
        <f t="shared" si="525"/>
        <v>0</v>
      </c>
      <c r="Z163" s="106"/>
      <c r="AA163" s="100">
        <f t="shared" si="526"/>
        <v>0</v>
      </c>
      <c r="AB163" s="106"/>
      <c r="AC163" s="100">
        <f t="shared" si="527"/>
        <v>0</v>
      </c>
      <c r="AD163" s="106"/>
      <c r="AE163" s="100">
        <f t="shared" si="528"/>
        <v>0</v>
      </c>
      <c r="AF163" s="101">
        <f t="shared" si="529"/>
        <v>0</v>
      </c>
      <c r="AG163" s="100">
        <f t="shared" si="530"/>
        <v>0</v>
      </c>
      <c r="AH163" s="99"/>
      <c r="AI163" s="100">
        <f t="shared" si="531"/>
        <v>0</v>
      </c>
      <c r="AJ163" s="99"/>
      <c r="AK163" s="100">
        <f t="shared" si="531"/>
        <v>0</v>
      </c>
      <c r="AL163" s="99"/>
      <c r="AM163" s="100">
        <f t="shared" si="532"/>
        <v>0</v>
      </c>
      <c r="AN163" s="99"/>
      <c r="AO163" s="100">
        <f t="shared" si="533"/>
        <v>0</v>
      </c>
      <c r="AP163" s="99"/>
      <c r="AQ163" s="100">
        <f t="shared" si="533"/>
        <v>0</v>
      </c>
      <c r="AR163" s="99"/>
      <c r="AS163" s="100">
        <f t="shared" si="534"/>
        <v>0</v>
      </c>
      <c r="AT163" s="99"/>
      <c r="AU163" s="100">
        <f t="shared" si="535"/>
        <v>0</v>
      </c>
      <c r="AV163" s="99"/>
      <c r="AW163" s="100">
        <f t="shared" si="536"/>
        <v>0</v>
      </c>
      <c r="AX163" s="99"/>
      <c r="AY163" s="100">
        <f t="shared" si="537"/>
        <v>0</v>
      </c>
      <c r="AZ163" s="99"/>
      <c r="BA163" s="100">
        <f t="shared" si="538"/>
        <v>0</v>
      </c>
      <c r="BB163" s="99"/>
      <c r="BC163" s="100">
        <f t="shared" si="539"/>
        <v>0</v>
      </c>
      <c r="BD163" s="99"/>
      <c r="BE163" s="100">
        <f t="shared" si="540"/>
        <v>0</v>
      </c>
      <c r="BF163" s="101">
        <f t="shared" si="541"/>
        <v>0</v>
      </c>
      <c r="BG163" s="100">
        <f t="shared" si="541"/>
        <v>0</v>
      </c>
      <c r="BH163" s="99"/>
      <c r="BI163" s="100">
        <f t="shared" si="555"/>
        <v>0</v>
      </c>
      <c r="BJ163" s="99"/>
      <c r="BK163" s="100">
        <f t="shared" si="556"/>
        <v>0</v>
      </c>
      <c r="BL163" s="99"/>
      <c r="BM163" s="100">
        <f t="shared" si="557"/>
        <v>0</v>
      </c>
      <c r="BN163" s="99"/>
      <c r="BO163" s="100">
        <f t="shared" si="558"/>
        <v>0</v>
      </c>
      <c r="BP163" s="99"/>
      <c r="BQ163" s="100">
        <f t="shared" si="559"/>
        <v>0</v>
      </c>
      <c r="BR163" s="99"/>
      <c r="BS163" s="100">
        <f t="shared" si="560"/>
        <v>0</v>
      </c>
      <c r="BT163" s="99"/>
      <c r="BU163" s="100">
        <f t="shared" si="561"/>
        <v>0</v>
      </c>
      <c r="BV163" s="99"/>
      <c r="BW163" s="100">
        <f t="shared" si="562"/>
        <v>0</v>
      </c>
      <c r="BX163" s="99"/>
      <c r="BY163" s="100">
        <f t="shared" si="563"/>
        <v>0</v>
      </c>
      <c r="BZ163" s="99"/>
      <c r="CA163" s="100">
        <f t="shared" si="564"/>
        <v>0</v>
      </c>
      <c r="CB163" s="99"/>
      <c r="CC163" s="100">
        <f t="shared" si="565"/>
        <v>0</v>
      </c>
      <c r="CD163" s="99"/>
      <c r="CE163" s="100">
        <f t="shared" si="566"/>
        <v>0</v>
      </c>
      <c r="CF163" s="101">
        <f t="shared" si="567"/>
        <v>0</v>
      </c>
      <c r="CG163" s="100">
        <f t="shared" si="567"/>
        <v>0</v>
      </c>
    </row>
    <row r="164" spans="1:85" s="102" customFormat="1" ht="19.899999999999999" customHeight="1" x14ac:dyDescent="0.5">
      <c r="A164" s="114"/>
      <c r="B164" s="115"/>
      <c r="C164" s="115"/>
      <c r="D164" s="115"/>
      <c r="E164" s="115"/>
      <c r="F164" s="116"/>
      <c r="G164" s="116"/>
      <c r="H164" s="116"/>
      <c r="I164" s="100"/>
      <c r="J164" s="116"/>
      <c r="K164" s="100"/>
      <c r="L164" s="116"/>
      <c r="M164" s="100"/>
      <c r="N164" s="116"/>
      <c r="O164" s="100"/>
      <c r="P164" s="116"/>
      <c r="Q164" s="100"/>
      <c r="R164" s="116"/>
      <c r="S164" s="100"/>
      <c r="T164" s="116"/>
      <c r="U164" s="100"/>
      <c r="V164" s="116"/>
      <c r="W164" s="100"/>
      <c r="X164" s="145"/>
      <c r="Y164" s="100"/>
      <c r="Z164" s="116"/>
      <c r="AA164" s="100"/>
      <c r="AB164" s="116"/>
      <c r="AC164" s="100"/>
      <c r="AD164" s="116"/>
      <c r="AE164" s="100"/>
      <c r="AF164" s="101"/>
      <c r="AG164" s="100"/>
      <c r="AH164" s="99"/>
      <c r="AI164" s="100"/>
      <c r="AJ164" s="99"/>
      <c r="AK164" s="100"/>
      <c r="AL164" s="99"/>
      <c r="AM164" s="100"/>
      <c r="AN164" s="99"/>
      <c r="AO164" s="100"/>
      <c r="AP164" s="99"/>
      <c r="AQ164" s="100"/>
      <c r="AR164" s="99"/>
      <c r="AS164" s="100"/>
      <c r="AT164" s="99"/>
      <c r="AU164" s="100"/>
      <c r="AV164" s="99"/>
      <c r="AW164" s="100"/>
      <c r="AX164" s="99"/>
      <c r="AY164" s="100"/>
      <c r="AZ164" s="99"/>
      <c r="BA164" s="100"/>
      <c r="BB164" s="99"/>
      <c r="BC164" s="100"/>
      <c r="BD164" s="99"/>
      <c r="BE164" s="100"/>
      <c r="BF164" s="101"/>
      <c r="BG164" s="100"/>
      <c r="BH164" s="99"/>
      <c r="BI164" s="100"/>
      <c r="BJ164" s="99"/>
      <c r="BK164" s="100"/>
      <c r="BL164" s="99"/>
      <c r="BM164" s="100"/>
      <c r="BN164" s="99"/>
      <c r="BO164" s="100"/>
      <c r="BP164" s="99"/>
      <c r="BQ164" s="100"/>
      <c r="BR164" s="99"/>
      <c r="BS164" s="100"/>
      <c r="BT164" s="99"/>
      <c r="BU164" s="100"/>
      <c r="BV164" s="99"/>
      <c r="BW164" s="100"/>
      <c r="BX164" s="99"/>
      <c r="BY164" s="100"/>
      <c r="BZ164" s="99"/>
      <c r="CA164" s="100"/>
      <c r="CB164" s="99"/>
      <c r="CC164" s="100"/>
      <c r="CD164" s="99"/>
      <c r="CE164" s="100"/>
      <c r="CF164" s="101"/>
      <c r="CG164" s="100"/>
    </row>
    <row r="165" spans="1:85" s="91" customFormat="1" ht="19.899999999999999" customHeight="1" x14ac:dyDescent="0.5">
      <c r="A165" s="117"/>
      <c r="B165" s="108" t="s">
        <v>181</v>
      </c>
      <c r="C165" s="108"/>
      <c r="D165" s="108"/>
      <c r="E165" s="108"/>
      <c r="F165" s="110"/>
      <c r="G165" s="110"/>
      <c r="H165" s="111">
        <f t="shared" ref="H165" si="568">SUM(H149:H164)</f>
        <v>6185</v>
      </c>
      <c r="I165" s="112">
        <f t="shared" ref="I165:J165" si="569">SUM(I149:I164)</f>
        <v>2395.4</v>
      </c>
      <c r="J165" s="111">
        <f t="shared" si="569"/>
        <v>3540</v>
      </c>
      <c r="K165" s="112">
        <f t="shared" ref="K165:L165" si="570">SUM(K149:K164)</f>
        <v>1189.3</v>
      </c>
      <c r="L165" s="111">
        <f t="shared" si="570"/>
        <v>7897</v>
      </c>
      <c r="M165" s="112">
        <f t="shared" ref="M165:N165" si="571">SUM(M149:M164)</f>
        <v>3053.5750000000003</v>
      </c>
      <c r="N165" s="111">
        <f t="shared" si="571"/>
        <v>1044</v>
      </c>
      <c r="O165" s="112">
        <f t="shared" ref="O165:P165" si="572">SUM(O149:O164)</f>
        <v>428.4</v>
      </c>
      <c r="P165" s="111">
        <f t="shared" si="572"/>
        <v>912</v>
      </c>
      <c r="Q165" s="112">
        <f t="shared" ref="Q165:R165" si="573">SUM(Q149:Q164)</f>
        <v>323.39999999999998</v>
      </c>
      <c r="R165" s="111">
        <f t="shared" si="573"/>
        <v>0</v>
      </c>
      <c r="S165" s="112">
        <f t="shared" ref="S165:T165" si="574">SUM(S149:S164)</f>
        <v>0</v>
      </c>
      <c r="T165" s="111">
        <f t="shared" si="574"/>
        <v>432</v>
      </c>
      <c r="U165" s="112">
        <f t="shared" ref="U165:V165" si="575">SUM(U149:U164)</f>
        <v>218.39999999999998</v>
      </c>
      <c r="V165" s="111">
        <f t="shared" si="575"/>
        <v>432</v>
      </c>
      <c r="W165" s="112">
        <f t="shared" ref="W165:X165" si="576">SUM(W149:W164)</f>
        <v>168</v>
      </c>
      <c r="X165" s="202">
        <f t="shared" si="576"/>
        <v>360</v>
      </c>
      <c r="Y165" s="112">
        <f t="shared" ref="Y165:Z165" si="577">SUM(Y149:Y164)</f>
        <v>205.79999999999998</v>
      </c>
      <c r="Z165" s="111">
        <f t="shared" si="577"/>
        <v>384</v>
      </c>
      <c r="AA165" s="112">
        <f t="shared" ref="AA165:AB165" si="578">SUM(AA149:AA164)</f>
        <v>184.79999999999998</v>
      </c>
      <c r="AB165" s="111">
        <f t="shared" si="578"/>
        <v>132</v>
      </c>
      <c r="AC165" s="112">
        <f t="shared" ref="AC165:AD165" si="579">SUM(AC149:AC164)</f>
        <v>67.2</v>
      </c>
      <c r="AD165" s="111">
        <f t="shared" si="579"/>
        <v>108</v>
      </c>
      <c r="AE165" s="112">
        <f t="shared" ref="AE165" si="580">SUM(AE149:AE164)</f>
        <v>50.4</v>
      </c>
      <c r="AF165" s="111">
        <f t="shared" ref="AF165:AG165" si="581">SUM(AF149:AF164)</f>
        <v>21426</v>
      </c>
      <c r="AG165" s="112">
        <f t="shared" si="581"/>
        <v>8284.6749999999993</v>
      </c>
      <c r="AH165" s="111">
        <f t="shared" ref="AH165:BG165" si="582">SUM(AH149:AH164)</f>
        <v>64</v>
      </c>
      <c r="AI165" s="112">
        <f t="shared" si="582"/>
        <v>32.199999999999996</v>
      </c>
      <c r="AJ165" s="111">
        <f t="shared" si="582"/>
        <v>73</v>
      </c>
      <c r="AK165" s="112">
        <f t="shared" si="582"/>
        <v>51.099999999999994</v>
      </c>
      <c r="AL165" s="111">
        <f t="shared" si="582"/>
        <v>144</v>
      </c>
      <c r="AM165" s="112">
        <f t="shared" si="582"/>
        <v>83.999999999999986</v>
      </c>
      <c r="AN165" s="111">
        <f t="shared" si="582"/>
        <v>72</v>
      </c>
      <c r="AO165" s="112">
        <f t="shared" si="582"/>
        <v>41.999999999999993</v>
      </c>
      <c r="AP165" s="111">
        <f t="shared" si="582"/>
        <v>60</v>
      </c>
      <c r="AQ165" s="112">
        <f t="shared" si="582"/>
        <v>33.599999999999994</v>
      </c>
      <c r="AR165" s="111">
        <f t="shared" si="582"/>
        <v>66</v>
      </c>
      <c r="AS165" s="112">
        <f t="shared" si="582"/>
        <v>44.1</v>
      </c>
      <c r="AT165" s="111">
        <f t="shared" si="582"/>
        <v>60</v>
      </c>
      <c r="AU165" s="112">
        <f t="shared" si="582"/>
        <v>33.599999999999994</v>
      </c>
      <c r="AV165" s="111">
        <f t="shared" si="582"/>
        <v>12</v>
      </c>
      <c r="AW165" s="112">
        <f t="shared" si="582"/>
        <v>8.3999999999999986</v>
      </c>
      <c r="AX165" s="111">
        <f t="shared" si="582"/>
        <v>12</v>
      </c>
      <c r="AY165" s="112">
        <f t="shared" si="582"/>
        <v>8.3999999999999986</v>
      </c>
      <c r="AZ165" s="111">
        <f t="shared" si="582"/>
        <v>60</v>
      </c>
      <c r="BA165" s="112">
        <f t="shared" si="582"/>
        <v>42</v>
      </c>
      <c r="BB165" s="111">
        <f t="shared" si="582"/>
        <v>0</v>
      </c>
      <c r="BC165" s="112">
        <f t="shared" si="582"/>
        <v>0</v>
      </c>
      <c r="BD165" s="111">
        <f t="shared" si="582"/>
        <v>12</v>
      </c>
      <c r="BE165" s="112">
        <f t="shared" si="582"/>
        <v>8.3999999999999986</v>
      </c>
      <c r="BF165" s="111">
        <f t="shared" si="582"/>
        <v>635</v>
      </c>
      <c r="BG165" s="112">
        <f t="shared" si="582"/>
        <v>387.7999999999999</v>
      </c>
      <c r="BH165" s="111">
        <f t="shared" ref="BH165:BM165" si="583">SUM(BH149:BH164)</f>
        <v>0</v>
      </c>
      <c r="BI165" s="112">
        <f t="shared" si="583"/>
        <v>0</v>
      </c>
      <c r="BJ165" s="111">
        <f t="shared" si="583"/>
        <v>36</v>
      </c>
      <c r="BK165" s="112">
        <f t="shared" si="583"/>
        <v>25.2</v>
      </c>
      <c r="BL165" s="111">
        <f t="shared" si="583"/>
        <v>0</v>
      </c>
      <c r="BM165" s="112">
        <f t="shared" si="583"/>
        <v>0</v>
      </c>
      <c r="BN165" s="111">
        <f t="shared" ref="BN165:CG165" si="584">SUM(BN149:BN164)</f>
        <v>0</v>
      </c>
      <c r="BO165" s="112">
        <f t="shared" si="584"/>
        <v>0</v>
      </c>
      <c r="BP165" s="111">
        <f t="shared" si="584"/>
        <v>0</v>
      </c>
      <c r="BQ165" s="112">
        <f t="shared" si="584"/>
        <v>0</v>
      </c>
      <c r="BR165" s="111">
        <f t="shared" si="584"/>
        <v>0</v>
      </c>
      <c r="BS165" s="112">
        <f t="shared" si="584"/>
        <v>0</v>
      </c>
      <c r="BT165" s="111">
        <f t="shared" si="584"/>
        <v>0</v>
      </c>
      <c r="BU165" s="112">
        <f t="shared" si="584"/>
        <v>0</v>
      </c>
      <c r="BV165" s="111">
        <f t="shared" si="584"/>
        <v>0</v>
      </c>
      <c r="BW165" s="112">
        <f t="shared" si="584"/>
        <v>0</v>
      </c>
      <c r="BX165" s="111">
        <f t="shared" si="584"/>
        <v>0</v>
      </c>
      <c r="BY165" s="112">
        <f t="shared" si="584"/>
        <v>0</v>
      </c>
      <c r="BZ165" s="111">
        <f t="shared" si="584"/>
        <v>0</v>
      </c>
      <c r="CA165" s="112">
        <f t="shared" si="584"/>
        <v>0</v>
      </c>
      <c r="CB165" s="111">
        <f t="shared" si="584"/>
        <v>0</v>
      </c>
      <c r="CC165" s="112">
        <f t="shared" si="584"/>
        <v>0</v>
      </c>
      <c r="CD165" s="111">
        <f t="shared" si="584"/>
        <v>0</v>
      </c>
      <c r="CE165" s="112">
        <f t="shared" si="584"/>
        <v>0</v>
      </c>
      <c r="CF165" s="111">
        <f t="shared" si="584"/>
        <v>36</v>
      </c>
      <c r="CG165" s="112">
        <f t="shared" si="584"/>
        <v>25.2</v>
      </c>
    </row>
    <row r="166" spans="1:85" s="91" customFormat="1" ht="19.899999999999999" customHeight="1" x14ac:dyDescent="0.25">
      <c r="A166" s="118"/>
      <c r="B166" s="119" t="s">
        <v>182</v>
      </c>
      <c r="C166" s="119"/>
      <c r="D166" s="119"/>
      <c r="E166" s="119"/>
      <c r="F166" s="119"/>
      <c r="G166" s="119"/>
      <c r="H166" s="120">
        <f t="shared" ref="H166" si="585">+H148+H165</f>
        <v>171521</v>
      </c>
      <c r="I166" s="121">
        <f t="shared" ref="I166:J166" si="586">+I148+I165</f>
        <v>135236.19999999998</v>
      </c>
      <c r="J166" s="120">
        <f t="shared" si="586"/>
        <v>155356</v>
      </c>
      <c r="K166" s="121">
        <f t="shared" ref="K166:L166" si="587">+K148+K165</f>
        <v>123635.7</v>
      </c>
      <c r="L166" s="120">
        <f t="shared" si="587"/>
        <v>179869</v>
      </c>
      <c r="M166" s="121">
        <f t="shared" ref="M166:N166" si="588">+M148+M165</f>
        <v>141542.05500000002</v>
      </c>
      <c r="N166" s="120">
        <f t="shared" si="588"/>
        <v>155026</v>
      </c>
      <c r="O166" s="121">
        <f t="shared" ref="O166:P166" si="589">+O148+O165</f>
        <v>125532.56</v>
      </c>
      <c r="P166" s="120">
        <f t="shared" si="589"/>
        <v>162056</v>
      </c>
      <c r="Q166" s="121">
        <f t="shared" ref="Q166:R166" si="590">+Q148+Q165</f>
        <v>130818.2</v>
      </c>
      <c r="R166" s="120">
        <f t="shared" si="590"/>
        <v>208152</v>
      </c>
      <c r="S166" s="121">
        <f t="shared" ref="S166:T166" si="591">+S148+S165</f>
        <v>168203.76</v>
      </c>
      <c r="T166" s="120">
        <f t="shared" si="591"/>
        <v>158892</v>
      </c>
      <c r="U166" s="121">
        <f t="shared" ref="U166:V166" si="592">+U148+U165</f>
        <v>125714</v>
      </c>
      <c r="V166" s="120">
        <f t="shared" si="592"/>
        <v>178832</v>
      </c>
      <c r="W166" s="121">
        <f t="shared" ref="W166:X166" si="593">+W148+W165</f>
        <v>145009.28</v>
      </c>
      <c r="X166" s="121">
        <f t="shared" si="593"/>
        <v>177889</v>
      </c>
      <c r="Y166" s="121">
        <f t="shared" ref="Y166:Z166" si="594">+Y148+Y165</f>
        <v>144520.67000000001</v>
      </c>
      <c r="Z166" s="120">
        <f t="shared" si="594"/>
        <v>178539</v>
      </c>
      <c r="AA166" s="121">
        <f t="shared" ref="AA166:AB166" si="595">+AA148+AA165</f>
        <v>145069.77000000002</v>
      </c>
      <c r="AB166" s="120">
        <f t="shared" si="595"/>
        <v>154011</v>
      </c>
      <c r="AC166" s="121">
        <f t="shared" ref="AC166:AD166" si="596">+AC148+AC165</f>
        <v>123632.63</v>
      </c>
      <c r="AD166" s="120">
        <f t="shared" si="596"/>
        <v>157506</v>
      </c>
      <c r="AE166" s="121">
        <f t="shared" ref="AE166" si="597">+AE148+AE165</f>
        <v>126336.08</v>
      </c>
      <c r="AF166" s="120">
        <f t="shared" ref="AF166:AG166" si="598">+AF148+AF165</f>
        <v>2037649</v>
      </c>
      <c r="AG166" s="121">
        <f t="shared" si="598"/>
        <v>1635250.9049999998</v>
      </c>
      <c r="AH166" s="120">
        <f t="shared" ref="AH166:CG166" si="599">+AH148+AH165</f>
        <v>134761</v>
      </c>
      <c r="AI166" s="121">
        <f t="shared" si="599"/>
        <v>110203.70999999999</v>
      </c>
      <c r="AJ166" s="120">
        <f t="shared" si="599"/>
        <v>149661</v>
      </c>
      <c r="AK166" s="121">
        <f t="shared" si="599"/>
        <v>120541.22000000002</v>
      </c>
      <c r="AL166" s="120">
        <f t="shared" si="599"/>
        <v>220342</v>
      </c>
      <c r="AM166" s="121">
        <f t="shared" si="599"/>
        <v>176366.36999999997</v>
      </c>
      <c r="AN166" s="120">
        <f t="shared" si="599"/>
        <v>129440</v>
      </c>
      <c r="AO166" s="121">
        <f t="shared" si="599"/>
        <v>102460.14</v>
      </c>
      <c r="AP166" s="120">
        <f t="shared" si="599"/>
        <v>163583</v>
      </c>
      <c r="AQ166" s="121">
        <f t="shared" si="599"/>
        <v>130275.68999999999</v>
      </c>
      <c r="AR166" s="120">
        <f t="shared" si="599"/>
        <v>145526</v>
      </c>
      <c r="AS166" s="121">
        <f t="shared" si="599"/>
        <v>117349.58000000002</v>
      </c>
      <c r="AT166" s="120">
        <f t="shared" si="599"/>
        <v>165109</v>
      </c>
      <c r="AU166" s="121">
        <f t="shared" si="599"/>
        <v>128911.46</v>
      </c>
      <c r="AV166" s="120">
        <f t="shared" si="599"/>
        <v>175954</v>
      </c>
      <c r="AW166" s="121">
        <f t="shared" si="599"/>
        <v>138878.31999999998</v>
      </c>
      <c r="AX166" s="120">
        <f t="shared" si="599"/>
        <v>135614</v>
      </c>
      <c r="AY166" s="121">
        <f t="shared" si="599"/>
        <v>108219.76</v>
      </c>
      <c r="AZ166" s="120">
        <f t="shared" si="599"/>
        <v>172270</v>
      </c>
      <c r="BA166" s="121">
        <f t="shared" si="599"/>
        <v>134404.65999999997</v>
      </c>
      <c r="BB166" s="120">
        <f t="shared" si="599"/>
        <v>139122</v>
      </c>
      <c r="BC166" s="121">
        <f t="shared" si="599"/>
        <v>108514.4</v>
      </c>
      <c r="BD166" s="120">
        <f t="shared" si="599"/>
        <v>164861</v>
      </c>
      <c r="BE166" s="121">
        <f t="shared" si="599"/>
        <v>129197.16</v>
      </c>
      <c r="BF166" s="120">
        <f t="shared" si="599"/>
        <v>1896243</v>
      </c>
      <c r="BG166" s="121">
        <f t="shared" si="599"/>
        <v>1505322.47</v>
      </c>
      <c r="BH166" s="120">
        <f t="shared" si="599"/>
        <v>145988</v>
      </c>
      <c r="BI166" s="121">
        <f t="shared" si="599"/>
        <v>113630.56000000001</v>
      </c>
      <c r="BJ166" s="120">
        <f t="shared" si="599"/>
        <v>152826</v>
      </c>
      <c r="BK166" s="121">
        <f t="shared" si="599"/>
        <v>117890.96</v>
      </c>
      <c r="BL166" s="120">
        <f t="shared" si="599"/>
        <v>0</v>
      </c>
      <c r="BM166" s="121">
        <f t="shared" si="599"/>
        <v>0</v>
      </c>
      <c r="BN166" s="120">
        <f t="shared" si="599"/>
        <v>0</v>
      </c>
      <c r="BO166" s="121">
        <f t="shared" si="599"/>
        <v>0</v>
      </c>
      <c r="BP166" s="120">
        <f t="shared" si="599"/>
        <v>0</v>
      </c>
      <c r="BQ166" s="121">
        <f t="shared" si="599"/>
        <v>0</v>
      </c>
      <c r="BR166" s="120">
        <f t="shared" si="599"/>
        <v>0</v>
      </c>
      <c r="BS166" s="121">
        <f t="shared" si="599"/>
        <v>0</v>
      </c>
      <c r="BT166" s="120">
        <f t="shared" si="599"/>
        <v>0</v>
      </c>
      <c r="BU166" s="121">
        <f t="shared" si="599"/>
        <v>0</v>
      </c>
      <c r="BV166" s="120">
        <f t="shared" si="599"/>
        <v>0</v>
      </c>
      <c r="BW166" s="121">
        <f t="shared" si="599"/>
        <v>0</v>
      </c>
      <c r="BX166" s="120">
        <f t="shared" si="599"/>
        <v>0</v>
      </c>
      <c r="BY166" s="121">
        <f t="shared" si="599"/>
        <v>0</v>
      </c>
      <c r="BZ166" s="120">
        <f t="shared" si="599"/>
        <v>0</v>
      </c>
      <c r="CA166" s="121">
        <f t="shared" si="599"/>
        <v>0</v>
      </c>
      <c r="CB166" s="120">
        <f t="shared" si="599"/>
        <v>0</v>
      </c>
      <c r="CC166" s="121">
        <f t="shared" si="599"/>
        <v>0</v>
      </c>
      <c r="CD166" s="120">
        <f t="shared" si="599"/>
        <v>0</v>
      </c>
      <c r="CE166" s="121">
        <f t="shared" si="599"/>
        <v>0</v>
      </c>
      <c r="CF166" s="120">
        <f t="shared" si="599"/>
        <v>298814</v>
      </c>
      <c r="CG166" s="121">
        <f t="shared" si="599"/>
        <v>231521.52</v>
      </c>
    </row>
  </sheetData>
  <mergeCells count="47">
    <mergeCell ref="CB2:CC2"/>
    <mergeCell ref="CD2:CE2"/>
    <mergeCell ref="CF2:CG2"/>
    <mergeCell ref="BR2:BS2"/>
    <mergeCell ref="BT2:BU2"/>
    <mergeCell ref="BV2:BW2"/>
    <mergeCell ref="BX2:BY2"/>
    <mergeCell ref="BZ2:CA2"/>
    <mergeCell ref="BH2:BI2"/>
    <mergeCell ref="BJ2:BK2"/>
    <mergeCell ref="BL2:BM2"/>
    <mergeCell ref="BN2:BO2"/>
    <mergeCell ref="BP2:BQ2"/>
    <mergeCell ref="AD2:AE2"/>
    <mergeCell ref="AF2:AG2"/>
    <mergeCell ref="R2:S2"/>
    <mergeCell ref="T2:U2"/>
    <mergeCell ref="V2:W2"/>
    <mergeCell ref="X2:Y2"/>
    <mergeCell ref="Z2:AA2"/>
    <mergeCell ref="AB2:AC2"/>
    <mergeCell ref="AX2:AY2"/>
    <mergeCell ref="AZ2:BA2"/>
    <mergeCell ref="BB2:BC2"/>
    <mergeCell ref="BD2:BE2"/>
    <mergeCell ref="BF2:BG2"/>
    <mergeCell ref="H2:I2"/>
    <mergeCell ref="J2:K2"/>
    <mergeCell ref="L2:M2"/>
    <mergeCell ref="N2:O2"/>
    <mergeCell ref="P2:Q2"/>
    <mergeCell ref="AV2:AW2"/>
    <mergeCell ref="A1:BG1"/>
    <mergeCell ref="A2:A3"/>
    <mergeCell ref="B2:B3"/>
    <mergeCell ref="C2:C3"/>
    <mergeCell ref="D2:D3"/>
    <mergeCell ref="E2:E3"/>
    <mergeCell ref="F2:F3"/>
    <mergeCell ref="G2:G3"/>
    <mergeCell ref="AH2:AI2"/>
    <mergeCell ref="AJ2:AK2"/>
    <mergeCell ref="AL2:AM2"/>
    <mergeCell ref="AN2:AO2"/>
    <mergeCell ref="AP2:AQ2"/>
    <mergeCell ref="AR2:AS2"/>
    <mergeCell ref="AT2:AU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030E-D79E-420E-86F8-CA0D1B03CA8F}">
  <dimension ref="A1:EI166"/>
  <sheetViews>
    <sheetView zoomScaleNormal="100" workbookViewId="0">
      <pane xSplit="7" ySplit="3" topLeftCell="AF144" activePane="bottomRight" state="frozen"/>
      <selection pane="topRight" activeCell="H1" sqref="H1"/>
      <selection pane="bottomLeft" activeCell="A4" sqref="A4"/>
      <selection pane="bottomRight" activeCell="BJ28" sqref="BJ28"/>
    </sheetView>
  </sheetViews>
  <sheetFormatPr defaultColWidth="9.140625" defaultRowHeight="21.75" x14ac:dyDescent="0.25"/>
  <cols>
    <col min="1" max="1" width="5.28515625" style="90" customWidth="1"/>
    <col min="2" max="2" width="25.7109375" style="90" customWidth="1"/>
    <col min="3" max="3" width="10.85546875" style="90" customWidth="1"/>
    <col min="4" max="4" width="9" style="90" customWidth="1"/>
    <col min="5" max="5" width="6.7109375" style="90" customWidth="1"/>
    <col min="6" max="6" width="8.7109375" style="90" customWidth="1"/>
    <col min="7" max="7" width="10.7109375" style="90" customWidth="1"/>
    <col min="8" max="8" width="10.7109375" style="90" hidden="1" customWidth="1"/>
    <col min="9" max="9" width="11.5703125" style="90" hidden="1" customWidth="1"/>
    <col min="10" max="10" width="10.7109375" style="90" hidden="1" customWidth="1"/>
    <col min="11" max="11" width="11.5703125" style="90" hidden="1" customWidth="1"/>
    <col min="12" max="12" width="10.7109375" style="90" hidden="1" customWidth="1"/>
    <col min="13" max="13" width="11.5703125" style="90" hidden="1" customWidth="1"/>
    <col min="14" max="14" width="10.7109375" style="90" hidden="1" customWidth="1"/>
    <col min="15" max="15" width="11.5703125" style="90" hidden="1" customWidth="1"/>
    <col min="16" max="16" width="10.7109375" style="90" hidden="1" customWidth="1"/>
    <col min="17" max="17" width="11.5703125" style="90" hidden="1" customWidth="1"/>
    <col min="18" max="18" width="10.7109375" style="90" hidden="1" customWidth="1"/>
    <col min="19" max="19" width="11.5703125" style="90" hidden="1" customWidth="1"/>
    <col min="20" max="20" width="10.7109375" style="90" hidden="1" customWidth="1"/>
    <col min="21" max="21" width="11.5703125" style="90" hidden="1" customWidth="1"/>
    <col min="22" max="22" width="10.7109375" style="90" hidden="1" customWidth="1"/>
    <col min="23" max="23" width="11.5703125" style="90" hidden="1" customWidth="1"/>
    <col min="24" max="24" width="10.7109375" style="90" hidden="1" customWidth="1"/>
    <col min="25" max="25" width="11.5703125" style="90" hidden="1" customWidth="1"/>
    <col min="26" max="26" width="10.7109375" style="90" hidden="1" customWidth="1"/>
    <col min="27" max="27" width="11.5703125" style="90" hidden="1" customWidth="1"/>
    <col min="28" max="28" width="10.7109375" style="90" hidden="1" customWidth="1"/>
    <col min="29" max="29" width="11.5703125" style="90" hidden="1" customWidth="1"/>
    <col min="30" max="30" width="10.7109375" style="90" hidden="1" customWidth="1"/>
    <col min="31" max="31" width="11.5703125" style="90" hidden="1" customWidth="1"/>
    <col min="32" max="32" width="11.28515625" style="90" customWidth="1"/>
    <col min="33" max="33" width="10.7109375" style="90" customWidth="1"/>
    <col min="34" max="34" width="9.140625" style="90" hidden="1" customWidth="1"/>
    <col min="35" max="35" width="11.5703125" style="90" hidden="1" customWidth="1"/>
    <col min="36" max="36" width="9.140625" style="90" hidden="1" customWidth="1"/>
    <col min="37" max="37" width="13.85546875" style="90" hidden="1" customWidth="1"/>
    <col min="38" max="38" width="9.140625" style="90" hidden="1" customWidth="1"/>
    <col min="39" max="39" width="11.42578125" style="90" hidden="1" customWidth="1"/>
    <col min="40" max="40" width="9.140625" style="90" hidden="1" customWidth="1"/>
    <col min="41" max="41" width="11.42578125" style="90" hidden="1" customWidth="1"/>
    <col min="42" max="42" width="9.140625" style="90" hidden="1" customWidth="1"/>
    <col min="43" max="43" width="12.5703125" style="90" hidden="1" customWidth="1"/>
    <col min="44" max="44" width="9.140625" style="90" hidden="1" customWidth="1"/>
    <col min="45" max="45" width="10.140625" style="90" hidden="1" customWidth="1"/>
    <col min="46" max="46" width="9.140625" style="90" hidden="1" customWidth="1"/>
    <col min="47" max="47" width="11.140625" style="90" hidden="1" customWidth="1"/>
    <col min="48" max="48" width="9.140625" style="90" hidden="1" customWidth="1"/>
    <col min="49" max="49" width="13.140625" style="90" hidden="1" customWidth="1"/>
    <col min="50" max="50" width="9.140625" style="90" hidden="1" customWidth="1"/>
    <col min="51" max="51" width="14.5703125" style="90" hidden="1" customWidth="1"/>
    <col min="52" max="52" width="9.5703125" style="90" hidden="1" customWidth="1"/>
    <col min="53" max="57" width="9.140625" style="90" hidden="1" customWidth="1"/>
    <col min="58" max="58" width="10.5703125" style="90" customWidth="1"/>
    <col min="59" max="59" width="11.140625" style="90" customWidth="1"/>
    <col min="60" max="60" width="9.140625" style="123"/>
    <col min="61" max="61" width="9.140625" style="90"/>
    <col min="62" max="62" width="9.140625" style="90" customWidth="1"/>
    <col min="63" max="63" width="10.5703125" style="90" customWidth="1"/>
    <col min="64" max="64" width="9.140625" style="90" hidden="1" customWidth="1"/>
    <col min="65" max="65" width="10.42578125" style="90" hidden="1" customWidth="1"/>
    <col min="66" max="66" width="9.140625" style="90" hidden="1" customWidth="1"/>
    <col min="67" max="67" width="11.28515625" style="90" hidden="1" customWidth="1"/>
    <col min="68" max="68" width="9.140625" style="90" hidden="1" customWidth="1"/>
    <col min="69" max="69" width="11.7109375" style="90" hidden="1" customWidth="1"/>
    <col min="70" max="70" width="9.140625" style="90" hidden="1" customWidth="1"/>
    <col min="71" max="71" width="10.28515625" style="90" hidden="1" customWidth="1"/>
    <col min="72" max="72" width="9.140625" style="90" hidden="1" customWidth="1"/>
    <col min="73" max="73" width="9.7109375" style="90" hidden="1" customWidth="1"/>
    <col min="74" max="75" width="9.140625" style="90" hidden="1" customWidth="1"/>
    <col min="76" max="76" width="9.28515625" style="90" hidden="1" customWidth="1"/>
    <col min="77" max="83" width="9.140625" style="90" hidden="1" customWidth="1"/>
    <col min="84" max="16384" width="9.140625" style="90"/>
  </cols>
  <sheetData>
    <row r="1" spans="1:85" s="126" customFormat="1" ht="30" customHeight="1" x14ac:dyDescent="0.25">
      <c r="A1" s="299" t="s">
        <v>193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299"/>
      <c r="BF1" s="299"/>
      <c r="BG1" s="299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</row>
    <row r="2" spans="1:85" s="91" customFormat="1" ht="19.899999999999999" customHeight="1" x14ac:dyDescent="0.25">
      <c r="A2" s="300" t="s">
        <v>64</v>
      </c>
      <c r="B2" s="300" t="s">
        <v>65</v>
      </c>
      <c r="C2" s="300"/>
      <c r="D2" s="302" t="s">
        <v>66</v>
      </c>
      <c r="E2" s="302" t="s">
        <v>67</v>
      </c>
      <c r="F2" s="302" t="s">
        <v>68</v>
      </c>
      <c r="G2" s="302" t="s">
        <v>69</v>
      </c>
      <c r="H2" s="297">
        <v>45292</v>
      </c>
      <c r="I2" s="298"/>
      <c r="J2" s="297">
        <v>45323</v>
      </c>
      <c r="K2" s="298"/>
      <c r="L2" s="297">
        <v>45352</v>
      </c>
      <c r="M2" s="298"/>
      <c r="N2" s="297">
        <v>45383</v>
      </c>
      <c r="O2" s="298"/>
      <c r="P2" s="297">
        <v>45413</v>
      </c>
      <c r="Q2" s="298"/>
      <c r="R2" s="297">
        <v>45444</v>
      </c>
      <c r="S2" s="298"/>
      <c r="T2" s="297">
        <v>45474</v>
      </c>
      <c r="U2" s="298"/>
      <c r="V2" s="297">
        <v>45505</v>
      </c>
      <c r="W2" s="298"/>
      <c r="X2" s="297">
        <v>45536</v>
      </c>
      <c r="Y2" s="298"/>
      <c r="Z2" s="297">
        <v>45566</v>
      </c>
      <c r="AA2" s="298"/>
      <c r="AB2" s="297">
        <v>45597</v>
      </c>
      <c r="AC2" s="298"/>
      <c r="AD2" s="297">
        <v>45627</v>
      </c>
      <c r="AE2" s="298"/>
      <c r="AF2" s="304" t="s">
        <v>55</v>
      </c>
      <c r="AG2" s="305"/>
      <c r="AH2" s="297">
        <v>45658</v>
      </c>
      <c r="AI2" s="298"/>
      <c r="AJ2" s="297">
        <v>45689</v>
      </c>
      <c r="AK2" s="298"/>
      <c r="AL2" s="297">
        <v>45717</v>
      </c>
      <c r="AM2" s="298"/>
      <c r="AN2" s="297">
        <v>45748</v>
      </c>
      <c r="AO2" s="298"/>
      <c r="AP2" s="297">
        <v>45778</v>
      </c>
      <c r="AQ2" s="298"/>
      <c r="AR2" s="297">
        <v>45809</v>
      </c>
      <c r="AS2" s="298"/>
      <c r="AT2" s="297">
        <v>45839</v>
      </c>
      <c r="AU2" s="298"/>
      <c r="AV2" s="297">
        <v>45870</v>
      </c>
      <c r="AW2" s="298"/>
      <c r="AX2" s="297">
        <v>45901</v>
      </c>
      <c r="AY2" s="298"/>
      <c r="AZ2" s="297">
        <v>45931</v>
      </c>
      <c r="BA2" s="298"/>
      <c r="BB2" s="297">
        <v>45962</v>
      </c>
      <c r="BC2" s="298"/>
      <c r="BD2" s="297">
        <v>45992</v>
      </c>
      <c r="BE2" s="298"/>
      <c r="BF2" s="304" t="s">
        <v>70</v>
      </c>
      <c r="BG2" s="305"/>
      <c r="BH2" s="297">
        <v>46023</v>
      </c>
      <c r="BI2" s="298"/>
      <c r="BJ2" s="297">
        <v>46054</v>
      </c>
      <c r="BK2" s="298"/>
      <c r="BL2" s="297">
        <v>46082</v>
      </c>
      <c r="BM2" s="298"/>
      <c r="BN2" s="297">
        <v>46113</v>
      </c>
      <c r="BO2" s="298"/>
      <c r="BP2" s="297">
        <v>46143</v>
      </c>
      <c r="BQ2" s="298"/>
      <c r="BR2" s="297">
        <v>46174</v>
      </c>
      <c r="BS2" s="298"/>
      <c r="BT2" s="297">
        <v>46204</v>
      </c>
      <c r="BU2" s="298"/>
      <c r="BV2" s="297">
        <v>46235</v>
      </c>
      <c r="BW2" s="298"/>
      <c r="BX2" s="297">
        <v>46266</v>
      </c>
      <c r="BY2" s="298"/>
      <c r="BZ2" s="297">
        <v>46296</v>
      </c>
      <c r="CA2" s="298"/>
      <c r="CB2" s="297">
        <v>46327</v>
      </c>
      <c r="CC2" s="298"/>
      <c r="CD2" s="297">
        <v>46357</v>
      </c>
      <c r="CE2" s="298"/>
      <c r="CF2" s="304" t="s">
        <v>224</v>
      </c>
      <c r="CG2" s="305"/>
    </row>
    <row r="3" spans="1:85" s="91" customFormat="1" ht="19.899999999999999" customHeight="1" x14ac:dyDescent="0.25">
      <c r="A3" s="301"/>
      <c r="B3" s="301"/>
      <c r="C3" s="301"/>
      <c r="D3" s="303"/>
      <c r="E3" s="303"/>
      <c r="F3" s="303"/>
      <c r="G3" s="303"/>
      <c r="H3" s="92" t="s">
        <v>71</v>
      </c>
      <c r="I3" s="93" t="s">
        <v>72</v>
      </c>
      <c r="J3" s="92" t="s">
        <v>71</v>
      </c>
      <c r="K3" s="93" t="s">
        <v>72</v>
      </c>
      <c r="L3" s="92" t="s">
        <v>71</v>
      </c>
      <c r="M3" s="93" t="s">
        <v>72</v>
      </c>
      <c r="N3" s="92" t="s">
        <v>71</v>
      </c>
      <c r="O3" s="93" t="s">
        <v>72</v>
      </c>
      <c r="P3" s="92" t="s">
        <v>71</v>
      </c>
      <c r="Q3" s="93" t="s">
        <v>72</v>
      </c>
      <c r="R3" s="92" t="s">
        <v>71</v>
      </c>
      <c r="S3" s="93" t="s">
        <v>72</v>
      </c>
      <c r="T3" s="92" t="s">
        <v>71</v>
      </c>
      <c r="U3" s="93" t="s">
        <v>72</v>
      </c>
      <c r="V3" s="92" t="s">
        <v>71</v>
      </c>
      <c r="W3" s="93" t="s">
        <v>72</v>
      </c>
      <c r="X3" s="92" t="s">
        <v>71</v>
      </c>
      <c r="Y3" s="93" t="s">
        <v>72</v>
      </c>
      <c r="Z3" s="92" t="s">
        <v>71</v>
      </c>
      <c r="AA3" s="93" t="s">
        <v>72</v>
      </c>
      <c r="AB3" s="92" t="s">
        <v>71</v>
      </c>
      <c r="AC3" s="93" t="s">
        <v>72</v>
      </c>
      <c r="AD3" s="92" t="s">
        <v>71</v>
      </c>
      <c r="AE3" s="93" t="s">
        <v>72</v>
      </c>
      <c r="AF3" s="92" t="s">
        <v>71</v>
      </c>
      <c r="AG3" s="93" t="s">
        <v>72</v>
      </c>
      <c r="AH3" s="92" t="s">
        <v>71</v>
      </c>
      <c r="AI3" s="93" t="s">
        <v>72</v>
      </c>
      <c r="AJ3" s="92" t="s">
        <v>71</v>
      </c>
      <c r="AK3" s="93" t="s">
        <v>72</v>
      </c>
      <c r="AL3" s="92" t="s">
        <v>71</v>
      </c>
      <c r="AM3" s="93" t="s">
        <v>72</v>
      </c>
      <c r="AN3" s="92" t="s">
        <v>71</v>
      </c>
      <c r="AO3" s="93" t="s">
        <v>72</v>
      </c>
      <c r="AP3" s="92" t="s">
        <v>71</v>
      </c>
      <c r="AQ3" s="93" t="s">
        <v>72</v>
      </c>
      <c r="AR3" s="92" t="s">
        <v>71</v>
      </c>
      <c r="AS3" s="93" t="s">
        <v>72</v>
      </c>
      <c r="AT3" s="92" t="s">
        <v>71</v>
      </c>
      <c r="AU3" s="93" t="s">
        <v>72</v>
      </c>
      <c r="AV3" s="92" t="s">
        <v>71</v>
      </c>
      <c r="AW3" s="93" t="s">
        <v>72</v>
      </c>
      <c r="AX3" s="92" t="s">
        <v>71</v>
      </c>
      <c r="AY3" s="93" t="s">
        <v>72</v>
      </c>
      <c r="AZ3" s="92" t="s">
        <v>71</v>
      </c>
      <c r="BA3" s="93" t="s">
        <v>72</v>
      </c>
      <c r="BB3" s="92" t="s">
        <v>71</v>
      </c>
      <c r="BC3" s="93" t="s">
        <v>72</v>
      </c>
      <c r="BD3" s="92" t="s">
        <v>71</v>
      </c>
      <c r="BE3" s="93" t="s">
        <v>72</v>
      </c>
      <c r="BF3" s="92" t="s">
        <v>71</v>
      </c>
      <c r="BG3" s="93" t="s">
        <v>72</v>
      </c>
      <c r="BH3" s="92" t="s">
        <v>71</v>
      </c>
      <c r="BI3" s="93" t="s">
        <v>72</v>
      </c>
      <c r="BJ3" s="92" t="s">
        <v>71</v>
      </c>
      <c r="BK3" s="93" t="s">
        <v>72</v>
      </c>
      <c r="BL3" s="92" t="s">
        <v>71</v>
      </c>
      <c r="BM3" s="93" t="s">
        <v>72</v>
      </c>
      <c r="BN3" s="92" t="s">
        <v>71</v>
      </c>
      <c r="BO3" s="93" t="s">
        <v>72</v>
      </c>
      <c r="BP3" s="92" t="s">
        <v>71</v>
      </c>
      <c r="BQ3" s="93" t="s">
        <v>72</v>
      </c>
      <c r="BR3" s="92" t="s">
        <v>71</v>
      </c>
      <c r="BS3" s="93" t="s">
        <v>72</v>
      </c>
      <c r="BT3" s="92" t="s">
        <v>71</v>
      </c>
      <c r="BU3" s="93" t="s">
        <v>72</v>
      </c>
      <c r="BV3" s="92" t="s">
        <v>71</v>
      </c>
      <c r="BW3" s="93" t="s">
        <v>72</v>
      </c>
      <c r="BX3" s="92" t="s">
        <v>71</v>
      </c>
      <c r="BY3" s="93" t="s">
        <v>72</v>
      </c>
      <c r="BZ3" s="92" t="s">
        <v>71</v>
      </c>
      <c r="CA3" s="93" t="s">
        <v>72</v>
      </c>
      <c r="CB3" s="92" t="s">
        <v>71</v>
      </c>
      <c r="CC3" s="93" t="s">
        <v>72</v>
      </c>
      <c r="CD3" s="92" t="s">
        <v>71</v>
      </c>
      <c r="CE3" s="93" t="s">
        <v>72</v>
      </c>
      <c r="CF3" s="92" t="s">
        <v>71</v>
      </c>
      <c r="CG3" s="93" t="s">
        <v>72</v>
      </c>
    </row>
    <row r="4" spans="1:85" s="102" customFormat="1" ht="19.899999999999999" customHeight="1" x14ac:dyDescent="0.25">
      <c r="A4" s="94">
        <v>1</v>
      </c>
      <c r="B4" s="95" t="s">
        <v>73</v>
      </c>
      <c r="C4" s="95" t="s">
        <v>74</v>
      </c>
      <c r="D4" s="94">
        <f>RANK(BF4,$BF$4:$BF$147)</f>
        <v>8</v>
      </c>
      <c r="E4" s="94">
        <v>0.7</v>
      </c>
      <c r="F4" s="94" t="s">
        <v>75</v>
      </c>
      <c r="G4" s="94">
        <v>2000</v>
      </c>
      <c r="H4" s="94">
        <v>1896</v>
      </c>
      <c r="I4" s="97">
        <f t="shared" ref="I4" si="0">H4*$E4</f>
        <v>1327.1999999999998</v>
      </c>
      <c r="J4" s="94">
        <v>4752</v>
      </c>
      <c r="K4" s="97">
        <f t="shared" ref="K4" si="1">J4*$E4</f>
        <v>3326.3999999999996</v>
      </c>
      <c r="L4" s="94">
        <v>3312</v>
      </c>
      <c r="M4" s="97">
        <f t="shared" ref="M4:AE4" si="2">L4*$E4</f>
        <v>2318.3999999999996</v>
      </c>
      <c r="N4" s="94">
        <v>3384</v>
      </c>
      <c r="O4" s="97">
        <f t="shared" si="2"/>
        <v>2368.7999999999997</v>
      </c>
      <c r="P4" s="94">
        <v>3060</v>
      </c>
      <c r="Q4" s="97">
        <f t="shared" si="2"/>
        <v>2142</v>
      </c>
      <c r="R4" s="94">
        <v>2580</v>
      </c>
      <c r="S4" s="97">
        <f t="shared" si="2"/>
        <v>1805.9999999999998</v>
      </c>
      <c r="T4" s="94">
        <v>3840</v>
      </c>
      <c r="U4" s="97">
        <f t="shared" si="2"/>
        <v>2688</v>
      </c>
      <c r="V4" s="88">
        <v>2772</v>
      </c>
      <c r="W4" s="97">
        <f t="shared" si="2"/>
        <v>1940.3999999999999</v>
      </c>
      <c r="X4" s="88">
        <v>1296</v>
      </c>
      <c r="Y4" s="97">
        <f t="shared" si="2"/>
        <v>907.19999999999993</v>
      </c>
      <c r="Z4" s="94">
        <v>1584</v>
      </c>
      <c r="AA4" s="97">
        <f t="shared" si="2"/>
        <v>1108.8</v>
      </c>
      <c r="AB4" s="94">
        <v>936</v>
      </c>
      <c r="AC4" s="97">
        <f t="shared" si="2"/>
        <v>655.19999999999993</v>
      </c>
      <c r="AD4" s="94">
        <v>2820</v>
      </c>
      <c r="AE4" s="97">
        <f t="shared" si="2"/>
        <v>1973.9999999999998</v>
      </c>
      <c r="AF4" s="101">
        <f t="shared" ref="AF4" si="3">SUM(H4,J4,L4,N4,P4,R4,T4,V4,X4,Z4,AB4,AD4)</f>
        <v>32232</v>
      </c>
      <c r="AG4" s="100">
        <f t="shared" ref="AG4" si="4">SUM(I4,K4,M4,O4,Q4,S4,U4,W4,Y4,AA4,AC4,AE4)</f>
        <v>22562.400000000001</v>
      </c>
      <c r="AH4" s="96">
        <v>816</v>
      </c>
      <c r="AI4" s="97">
        <f t="shared" ref="AI4:AK4" si="5">AH4*$E4</f>
        <v>571.19999999999993</v>
      </c>
      <c r="AJ4" s="98">
        <v>2100</v>
      </c>
      <c r="AK4" s="97">
        <f t="shared" si="5"/>
        <v>1470</v>
      </c>
      <c r="AL4" s="99">
        <v>2508</v>
      </c>
      <c r="AM4" s="100">
        <f>AL4*$E4</f>
        <v>1755.6</v>
      </c>
      <c r="AN4" s="99">
        <v>732</v>
      </c>
      <c r="AO4" s="100">
        <f>AN4*$E4</f>
        <v>512.4</v>
      </c>
      <c r="AP4" s="99">
        <v>1968</v>
      </c>
      <c r="AQ4" s="100">
        <f>AP4*$E4</f>
        <v>1377.6</v>
      </c>
      <c r="AR4" s="99">
        <v>1080</v>
      </c>
      <c r="AS4" s="100">
        <f>AR4*$E4</f>
        <v>756</v>
      </c>
      <c r="AT4" s="99">
        <v>1080</v>
      </c>
      <c r="AU4" s="100">
        <f>AT4*$E4</f>
        <v>756</v>
      </c>
      <c r="AV4" s="99">
        <v>2040</v>
      </c>
      <c r="AW4" s="100">
        <f>AV4*$E4</f>
        <v>1428</v>
      </c>
      <c r="AX4" s="99">
        <v>672</v>
      </c>
      <c r="AY4" s="100">
        <f>AX4*$E4</f>
        <v>470.4</v>
      </c>
      <c r="AZ4" s="99">
        <v>1728</v>
      </c>
      <c r="BA4" s="100">
        <f>AZ4*$E4</f>
        <v>1209.5999999999999</v>
      </c>
      <c r="BB4" s="99">
        <v>935</v>
      </c>
      <c r="BC4" s="100">
        <f>BB4*$E4</f>
        <v>654.5</v>
      </c>
      <c r="BD4" s="99">
        <v>2585</v>
      </c>
      <c r="BE4" s="100">
        <f>BD4*$E4</f>
        <v>1809.4999999999998</v>
      </c>
      <c r="BF4" s="101">
        <f t="shared" ref="BF4:BG20" si="6">SUM(AH4,AJ4,AL4,AN4,AP4,AR4,AT4,AV4,AX4,AZ4,BB4,BD4)</f>
        <v>18244</v>
      </c>
      <c r="BG4" s="100">
        <f t="shared" si="6"/>
        <v>12770.8</v>
      </c>
      <c r="BH4" s="96">
        <v>1524</v>
      </c>
      <c r="BI4" s="97">
        <f t="shared" ref="BI4" si="7">BH4*$E4</f>
        <v>1066.8</v>
      </c>
      <c r="BJ4" s="98">
        <v>1117</v>
      </c>
      <c r="BK4" s="97">
        <f>BJ4*$E4</f>
        <v>781.9</v>
      </c>
      <c r="BL4" s="99"/>
      <c r="BM4" s="100">
        <f>BL4*$E4</f>
        <v>0</v>
      </c>
      <c r="BN4" s="99"/>
      <c r="BO4" s="100">
        <f>BN4*$E4</f>
        <v>0</v>
      </c>
      <c r="BP4" s="99"/>
      <c r="BQ4" s="100">
        <f>BP4*$E4</f>
        <v>0</v>
      </c>
      <c r="BR4" s="99"/>
      <c r="BS4" s="100">
        <f>BR4*$E4</f>
        <v>0</v>
      </c>
      <c r="BT4" s="99"/>
      <c r="BU4" s="100">
        <f>BT4*$E4</f>
        <v>0</v>
      </c>
      <c r="BV4" s="99"/>
      <c r="BW4" s="100">
        <f>BV4*$E4</f>
        <v>0</v>
      </c>
      <c r="BX4" s="99"/>
      <c r="BY4" s="100">
        <f>BX4*$E4</f>
        <v>0</v>
      </c>
      <c r="BZ4" s="99"/>
      <c r="CA4" s="100">
        <f>BZ4*$E4</f>
        <v>0</v>
      </c>
      <c r="CB4" s="99"/>
      <c r="CC4" s="100">
        <f>CB4*$E4</f>
        <v>0</v>
      </c>
      <c r="CD4" s="99"/>
      <c r="CE4" s="100">
        <f>CD4*$E4</f>
        <v>0</v>
      </c>
      <c r="CF4" s="101">
        <f>SUM(BH4,BJ4,BL4,BN4,BP4,BR4,BT4,BV4,BX4,BZ4,CB4,CD4)</f>
        <v>2641</v>
      </c>
      <c r="CG4" s="100">
        <f t="shared" ref="CG4" si="8">SUM(BI4,BK4,BM4,BO4,BQ4,BS4,BU4,BW4,BY4,CA4,CC4,CE4)</f>
        <v>1848.6999999999998</v>
      </c>
    </row>
    <row r="5" spans="1:85" s="102" customFormat="1" ht="19.899999999999999" customHeight="1" x14ac:dyDescent="0.25">
      <c r="A5" s="94"/>
      <c r="B5" s="95"/>
      <c r="C5" s="95"/>
      <c r="D5" s="94"/>
      <c r="E5" s="94"/>
      <c r="F5" s="94"/>
      <c r="G5" s="94"/>
      <c r="H5" s="94"/>
      <c r="I5" s="100"/>
      <c r="J5" s="94"/>
      <c r="K5" s="100"/>
      <c r="L5" s="94"/>
      <c r="M5" s="100"/>
      <c r="N5" s="94"/>
      <c r="O5" s="100"/>
      <c r="P5" s="94"/>
      <c r="Q5" s="100"/>
      <c r="R5" s="94"/>
      <c r="S5" s="100"/>
      <c r="T5" s="94"/>
      <c r="U5" s="100"/>
      <c r="V5" s="94"/>
      <c r="W5" s="100"/>
      <c r="X5" s="94"/>
      <c r="Y5" s="100"/>
      <c r="Z5" s="94"/>
      <c r="AA5" s="100"/>
      <c r="AB5" s="94"/>
      <c r="AC5" s="100"/>
      <c r="AD5" s="94"/>
      <c r="AE5" s="100"/>
      <c r="AF5" s="101"/>
      <c r="AG5" s="100"/>
      <c r="AH5" s="99"/>
      <c r="AI5" s="100"/>
      <c r="AJ5" s="99"/>
      <c r="AK5" s="100"/>
      <c r="AL5" s="99"/>
      <c r="AM5" s="100"/>
      <c r="AN5" s="99"/>
      <c r="AO5" s="100"/>
      <c r="AP5" s="99"/>
      <c r="AQ5" s="100"/>
      <c r="AR5" s="99"/>
      <c r="AS5" s="100"/>
      <c r="AT5" s="99"/>
      <c r="AU5" s="100"/>
      <c r="AV5" s="99"/>
      <c r="AW5" s="100"/>
      <c r="AX5" s="99"/>
      <c r="AY5" s="100"/>
      <c r="AZ5" s="99"/>
      <c r="BA5" s="100"/>
      <c r="BB5" s="99"/>
      <c r="BC5" s="100"/>
      <c r="BD5" s="99"/>
      <c r="BE5" s="100"/>
      <c r="BF5" s="101"/>
      <c r="BG5" s="100"/>
      <c r="BH5" s="99"/>
      <c r="BI5" s="100"/>
      <c r="BJ5" s="99"/>
      <c r="BK5" s="100"/>
      <c r="BL5" s="99"/>
      <c r="BM5" s="100"/>
      <c r="BN5" s="99"/>
      <c r="BO5" s="100"/>
      <c r="BP5" s="99"/>
      <c r="BQ5" s="100"/>
      <c r="BR5" s="99"/>
      <c r="BS5" s="100"/>
      <c r="BT5" s="99"/>
      <c r="BU5" s="100"/>
      <c r="BV5" s="99"/>
      <c r="BW5" s="100"/>
      <c r="BX5" s="99"/>
      <c r="BY5" s="100"/>
      <c r="BZ5" s="99"/>
      <c r="CA5" s="100"/>
      <c r="CB5" s="99"/>
      <c r="CC5" s="100"/>
      <c r="CD5" s="99"/>
      <c r="CE5" s="100"/>
      <c r="CF5" s="101"/>
      <c r="CG5" s="100"/>
    </row>
    <row r="6" spans="1:85" s="102" customFormat="1" ht="19.899999999999999" customHeight="1" x14ac:dyDescent="0.25">
      <c r="A6" s="94">
        <v>2</v>
      </c>
      <c r="B6" s="95" t="s">
        <v>76</v>
      </c>
      <c r="C6" s="95" t="s">
        <v>77</v>
      </c>
      <c r="D6" s="94">
        <f t="shared" ref="D6:D14" si="9">RANK(BF6,$BF$4:$BF$147)</f>
        <v>3</v>
      </c>
      <c r="E6" s="94">
        <v>1</v>
      </c>
      <c r="F6" s="94" t="s">
        <v>75</v>
      </c>
      <c r="G6" s="94">
        <v>1650</v>
      </c>
      <c r="H6" s="94"/>
      <c r="I6" s="100">
        <f t="shared" ref="I6:I72" si="10">H6*$E6</f>
        <v>0</v>
      </c>
      <c r="J6" s="94"/>
      <c r="K6" s="100">
        <f t="shared" ref="K6:K72" si="11">J6*$E6</f>
        <v>0</v>
      </c>
      <c r="L6" s="94"/>
      <c r="M6" s="100">
        <f t="shared" ref="M6:W72" si="12">L6*$E6</f>
        <v>0</v>
      </c>
      <c r="N6" s="94"/>
      <c r="O6" s="100">
        <f t="shared" si="12"/>
        <v>0</v>
      </c>
      <c r="P6" s="94"/>
      <c r="Q6" s="100">
        <f t="shared" si="12"/>
        <v>0</v>
      </c>
      <c r="R6" s="94"/>
      <c r="S6" s="100">
        <f t="shared" si="12"/>
        <v>0</v>
      </c>
      <c r="T6" s="94"/>
      <c r="U6" s="100">
        <f t="shared" si="12"/>
        <v>0</v>
      </c>
      <c r="V6" s="94"/>
      <c r="W6" s="100">
        <f t="shared" si="12"/>
        <v>0</v>
      </c>
      <c r="X6" s="94"/>
      <c r="Y6" s="100">
        <f t="shared" ref="Y6:Y72" si="13">X6*$E6</f>
        <v>0</v>
      </c>
      <c r="Z6" s="94"/>
      <c r="AA6" s="100">
        <f t="shared" ref="AA6:AA72" si="14">Z6*$E6</f>
        <v>0</v>
      </c>
      <c r="AB6" s="94"/>
      <c r="AC6" s="100">
        <f t="shared" ref="AC6:AC72" si="15">AB6*$E6</f>
        <v>0</v>
      </c>
      <c r="AD6" s="94"/>
      <c r="AE6" s="100">
        <f t="shared" ref="AE6:AE72" si="16">AD6*$E6</f>
        <v>0</v>
      </c>
      <c r="AF6" s="101">
        <f t="shared" ref="AF6:AF11" si="17">SUM(H6,J6,L6,N6,P6,R6,T6,V6,X6,Z6,AB6,AD6)</f>
        <v>0</v>
      </c>
      <c r="AG6" s="100">
        <f t="shared" ref="AG6:AG11" si="18">SUM(I6,K6,M6,O6,Q6,S6,U6,W6,Y6,AA6,AC6,AE6)</f>
        <v>0</v>
      </c>
      <c r="AH6" s="99"/>
      <c r="AI6" s="100">
        <f t="shared" ref="AI6:AK72" si="19">AH6*$E6</f>
        <v>0</v>
      </c>
      <c r="AJ6" s="99"/>
      <c r="AK6" s="100">
        <f t="shared" ref="AK6:AM72" si="20">AJ6*$E6</f>
        <v>0</v>
      </c>
      <c r="AL6" s="99"/>
      <c r="AM6" s="100">
        <f t="shared" si="20"/>
        <v>0</v>
      </c>
      <c r="AN6" s="99"/>
      <c r="AO6" s="100">
        <f t="shared" ref="AO6:AO72" si="21">AN6*$E6</f>
        <v>0</v>
      </c>
      <c r="AP6" s="99"/>
      <c r="AQ6" s="100">
        <f t="shared" ref="AQ6:AQ72" si="22">AP6*$E6</f>
        <v>0</v>
      </c>
      <c r="AR6" s="99"/>
      <c r="AS6" s="100">
        <f t="shared" ref="AS6:AS72" si="23">AR6*$E6</f>
        <v>0</v>
      </c>
      <c r="AT6" s="99">
        <v>73320</v>
      </c>
      <c r="AU6" s="100">
        <f t="shared" ref="AU6:AU72" si="24">AT6*$E6</f>
        <v>73320</v>
      </c>
      <c r="AV6" s="99">
        <v>78000</v>
      </c>
      <c r="AW6" s="100">
        <f t="shared" ref="AW6:AW72" si="25">AV6*$E6</f>
        <v>78000</v>
      </c>
      <c r="AX6" s="99">
        <v>80625</v>
      </c>
      <c r="AY6" s="100">
        <f t="shared" ref="AY6:AY72" si="26">AX6*$E6</f>
        <v>80625</v>
      </c>
      <c r="AZ6" s="99">
        <v>83592</v>
      </c>
      <c r="BA6" s="100">
        <f t="shared" ref="BA6:BA72" si="27">AZ6*$E6</f>
        <v>83592</v>
      </c>
      <c r="BB6" s="99">
        <v>79140</v>
      </c>
      <c r="BC6" s="100">
        <f t="shared" ref="BC6:BC72" si="28">BB6*$E6</f>
        <v>79140</v>
      </c>
      <c r="BD6" s="99">
        <v>87960</v>
      </c>
      <c r="BE6" s="100">
        <f t="shared" ref="BE6:BE72" si="29">BD6*$E6</f>
        <v>87960</v>
      </c>
      <c r="BF6" s="101">
        <f t="shared" si="6"/>
        <v>482637</v>
      </c>
      <c r="BG6" s="100">
        <f t="shared" si="6"/>
        <v>482637</v>
      </c>
      <c r="BH6" s="96">
        <v>96648</v>
      </c>
      <c r="BI6" s="97">
        <f t="shared" ref="BI6:BK13" si="30">BH6*$E6</f>
        <v>96648</v>
      </c>
      <c r="BJ6" s="98">
        <v>85584</v>
      </c>
      <c r="BK6" s="97">
        <f t="shared" si="30"/>
        <v>85584</v>
      </c>
      <c r="BL6" s="99"/>
      <c r="BM6" s="100">
        <f t="shared" ref="BM6:BM11" si="31">BL6*$E6</f>
        <v>0</v>
      </c>
      <c r="BN6" s="99"/>
      <c r="BO6" s="100">
        <f t="shared" ref="BO6:BO11" si="32">BN6*$E6</f>
        <v>0</v>
      </c>
      <c r="BP6" s="99"/>
      <c r="BQ6" s="100">
        <f t="shared" ref="BQ6:BQ11" si="33">BP6*$E6</f>
        <v>0</v>
      </c>
      <c r="BR6" s="99"/>
      <c r="BS6" s="100">
        <f t="shared" ref="BS6:BS11" si="34">BR6*$E6</f>
        <v>0</v>
      </c>
      <c r="BT6" s="99"/>
      <c r="BU6" s="100">
        <f t="shared" ref="BU6:BU11" si="35">BT6*$E6</f>
        <v>0</v>
      </c>
      <c r="BV6" s="99"/>
      <c r="BW6" s="100">
        <f t="shared" ref="BW6:BW11" si="36">BV6*$E6</f>
        <v>0</v>
      </c>
      <c r="BX6" s="99"/>
      <c r="BY6" s="100">
        <f t="shared" ref="BY6:BY11" si="37">BX6*$E6</f>
        <v>0</v>
      </c>
      <c r="BZ6" s="99"/>
      <c r="CA6" s="100">
        <f t="shared" ref="CA6:CA11" si="38">BZ6*$E6</f>
        <v>0</v>
      </c>
      <c r="CB6" s="99"/>
      <c r="CC6" s="100">
        <f t="shared" ref="CC6:CC11" si="39">CB6*$E6</f>
        <v>0</v>
      </c>
      <c r="CD6" s="99"/>
      <c r="CE6" s="100">
        <f t="shared" ref="CE6:CE11" si="40">CD6*$E6</f>
        <v>0</v>
      </c>
      <c r="CF6" s="101">
        <f t="shared" ref="CF6:CG11" si="41">SUM(BH6,BJ6,BL6,BN6,BP6,BR6,BT6,BV6,BX6,BZ6,CB6,CD6)</f>
        <v>182232</v>
      </c>
      <c r="CG6" s="100">
        <f t="shared" si="41"/>
        <v>182232</v>
      </c>
    </row>
    <row r="7" spans="1:85" s="102" customFormat="1" ht="19.899999999999999" customHeight="1" x14ac:dyDescent="0.25">
      <c r="A7" s="94">
        <v>3</v>
      </c>
      <c r="B7" s="95" t="s">
        <v>78</v>
      </c>
      <c r="C7" s="95" t="s">
        <v>77</v>
      </c>
      <c r="D7" s="94">
        <f t="shared" si="9"/>
        <v>4</v>
      </c>
      <c r="E7" s="94">
        <v>1</v>
      </c>
      <c r="F7" s="94" t="s">
        <v>75</v>
      </c>
      <c r="G7" s="94">
        <v>1650</v>
      </c>
      <c r="H7" s="94">
        <v>74292</v>
      </c>
      <c r="I7" s="97">
        <f t="shared" si="10"/>
        <v>74292</v>
      </c>
      <c r="J7" s="94">
        <v>43956</v>
      </c>
      <c r="K7" s="97">
        <f t="shared" si="11"/>
        <v>43956</v>
      </c>
      <c r="L7" s="94">
        <v>49860</v>
      </c>
      <c r="M7" s="97">
        <f t="shared" si="12"/>
        <v>49860</v>
      </c>
      <c r="N7" s="94">
        <v>71244</v>
      </c>
      <c r="O7" s="97">
        <f t="shared" si="12"/>
        <v>71244</v>
      </c>
      <c r="P7" s="94">
        <v>56160</v>
      </c>
      <c r="Q7" s="97">
        <f t="shared" si="12"/>
        <v>56160</v>
      </c>
      <c r="R7" s="94">
        <v>71880</v>
      </c>
      <c r="S7" s="97">
        <f t="shared" si="12"/>
        <v>71880</v>
      </c>
      <c r="T7" s="94">
        <v>67788</v>
      </c>
      <c r="U7" s="97">
        <f t="shared" si="12"/>
        <v>67788</v>
      </c>
      <c r="V7" s="94">
        <v>51552</v>
      </c>
      <c r="W7" s="97">
        <f t="shared" si="12"/>
        <v>51552</v>
      </c>
      <c r="X7" s="94">
        <v>43644</v>
      </c>
      <c r="Y7" s="97">
        <f t="shared" si="13"/>
        <v>43644</v>
      </c>
      <c r="Z7" s="94">
        <v>68412</v>
      </c>
      <c r="AA7" s="97">
        <f t="shared" si="14"/>
        <v>68412</v>
      </c>
      <c r="AB7" s="94">
        <v>58440</v>
      </c>
      <c r="AC7" s="97">
        <f t="shared" si="15"/>
        <v>58440</v>
      </c>
      <c r="AD7" s="94">
        <v>59748</v>
      </c>
      <c r="AE7" s="97">
        <f t="shared" si="16"/>
        <v>59748</v>
      </c>
      <c r="AF7" s="101">
        <f t="shared" si="17"/>
        <v>716976</v>
      </c>
      <c r="AG7" s="100">
        <f t="shared" si="18"/>
        <v>716976</v>
      </c>
      <c r="AH7" s="96">
        <v>71687</v>
      </c>
      <c r="AI7" s="97">
        <f t="shared" si="19"/>
        <v>71687</v>
      </c>
      <c r="AJ7" s="98">
        <v>63468</v>
      </c>
      <c r="AK7" s="97">
        <f t="shared" si="19"/>
        <v>63468</v>
      </c>
      <c r="AL7" s="99">
        <v>119532</v>
      </c>
      <c r="AM7" s="100">
        <f t="shared" si="20"/>
        <v>119532</v>
      </c>
      <c r="AN7" s="99">
        <v>42756</v>
      </c>
      <c r="AO7" s="100">
        <f t="shared" si="21"/>
        <v>42756</v>
      </c>
      <c r="AP7" s="99">
        <v>72864</v>
      </c>
      <c r="AQ7" s="100">
        <f t="shared" si="22"/>
        <v>72864</v>
      </c>
      <c r="AR7" s="99">
        <v>89136</v>
      </c>
      <c r="AS7" s="100">
        <f t="shared" si="23"/>
        <v>89136</v>
      </c>
      <c r="AT7" s="99">
        <v>13296</v>
      </c>
      <c r="AU7" s="100">
        <f t="shared" si="24"/>
        <v>13296</v>
      </c>
      <c r="AV7" s="99"/>
      <c r="AW7" s="100">
        <f t="shared" si="25"/>
        <v>0</v>
      </c>
      <c r="AX7" s="99"/>
      <c r="AY7" s="100">
        <f t="shared" si="26"/>
        <v>0</v>
      </c>
      <c r="AZ7" s="99"/>
      <c r="BA7" s="100">
        <f t="shared" si="27"/>
        <v>0</v>
      </c>
      <c r="BB7" s="99"/>
      <c r="BC7" s="100">
        <f t="shared" si="28"/>
        <v>0</v>
      </c>
      <c r="BD7" s="99"/>
      <c r="BE7" s="100">
        <f t="shared" si="29"/>
        <v>0</v>
      </c>
      <c r="BF7" s="101">
        <f t="shared" si="6"/>
        <v>472739</v>
      </c>
      <c r="BG7" s="100">
        <f t="shared" si="6"/>
        <v>472739</v>
      </c>
      <c r="BH7" s="99"/>
      <c r="BI7" s="97">
        <f t="shared" si="30"/>
        <v>0</v>
      </c>
      <c r="BJ7" s="99"/>
      <c r="BK7" s="100">
        <v>0</v>
      </c>
      <c r="BL7" s="99"/>
      <c r="BM7" s="100">
        <f t="shared" si="31"/>
        <v>0</v>
      </c>
      <c r="BN7" s="99"/>
      <c r="BO7" s="100">
        <f t="shared" si="32"/>
        <v>0</v>
      </c>
      <c r="BP7" s="99"/>
      <c r="BQ7" s="100">
        <f t="shared" si="33"/>
        <v>0</v>
      </c>
      <c r="BR7" s="99"/>
      <c r="BS7" s="100">
        <f t="shared" si="34"/>
        <v>0</v>
      </c>
      <c r="BT7" s="99"/>
      <c r="BU7" s="100">
        <f t="shared" si="35"/>
        <v>0</v>
      </c>
      <c r="BV7" s="99"/>
      <c r="BW7" s="100">
        <f t="shared" si="36"/>
        <v>0</v>
      </c>
      <c r="BX7" s="99"/>
      <c r="BY7" s="100">
        <f t="shared" si="37"/>
        <v>0</v>
      </c>
      <c r="BZ7" s="99"/>
      <c r="CA7" s="100">
        <f t="shared" si="38"/>
        <v>0</v>
      </c>
      <c r="CB7" s="99"/>
      <c r="CC7" s="100">
        <f t="shared" si="39"/>
        <v>0</v>
      </c>
      <c r="CD7" s="99"/>
      <c r="CE7" s="100">
        <f t="shared" si="40"/>
        <v>0</v>
      </c>
      <c r="CF7" s="101">
        <f t="shared" si="41"/>
        <v>0</v>
      </c>
      <c r="CG7" s="100">
        <f t="shared" si="41"/>
        <v>0</v>
      </c>
    </row>
    <row r="8" spans="1:85" s="102" customFormat="1" ht="19.899999999999999" customHeight="1" x14ac:dyDescent="0.25">
      <c r="A8" s="94">
        <v>4</v>
      </c>
      <c r="B8" s="95" t="s">
        <v>79</v>
      </c>
      <c r="C8" s="95" t="s">
        <v>77</v>
      </c>
      <c r="D8" s="94">
        <f t="shared" si="9"/>
        <v>10</v>
      </c>
      <c r="E8" s="94">
        <v>0.6</v>
      </c>
      <c r="F8" s="94" t="s">
        <v>75</v>
      </c>
      <c r="G8" s="94">
        <v>1130</v>
      </c>
      <c r="H8" s="94">
        <v>240</v>
      </c>
      <c r="I8" s="97">
        <f t="shared" si="10"/>
        <v>144</v>
      </c>
      <c r="J8" s="94">
        <v>120</v>
      </c>
      <c r="K8" s="97">
        <f t="shared" si="11"/>
        <v>72</v>
      </c>
      <c r="L8" s="94">
        <v>240</v>
      </c>
      <c r="M8" s="97">
        <f t="shared" si="12"/>
        <v>144</v>
      </c>
      <c r="N8" s="94">
        <v>120</v>
      </c>
      <c r="O8" s="97">
        <f t="shared" si="12"/>
        <v>72</v>
      </c>
      <c r="P8" s="94">
        <v>360</v>
      </c>
      <c r="Q8" s="97">
        <f t="shared" si="12"/>
        <v>216</v>
      </c>
      <c r="R8" s="94">
        <v>816</v>
      </c>
      <c r="S8" s="97">
        <f t="shared" si="12"/>
        <v>489.59999999999997</v>
      </c>
      <c r="T8" s="94"/>
      <c r="U8" s="97">
        <f t="shared" si="12"/>
        <v>0</v>
      </c>
      <c r="V8" s="94"/>
      <c r="W8" s="97">
        <f t="shared" si="12"/>
        <v>0</v>
      </c>
      <c r="X8" s="94">
        <v>360</v>
      </c>
      <c r="Y8" s="97">
        <f t="shared" si="13"/>
        <v>216</v>
      </c>
      <c r="Z8" s="94">
        <v>120</v>
      </c>
      <c r="AA8" s="97">
        <f t="shared" si="14"/>
        <v>72</v>
      </c>
      <c r="AB8" s="94"/>
      <c r="AC8" s="97">
        <f t="shared" si="15"/>
        <v>0</v>
      </c>
      <c r="AD8" s="94">
        <v>420</v>
      </c>
      <c r="AE8" s="97">
        <f t="shared" si="16"/>
        <v>252</v>
      </c>
      <c r="AF8" s="101">
        <f t="shared" si="17"/>
        <v>2796</v>
      </c>
      <c r="AG8" s="100">
        <f t="shared" si="18"/>
        <v>1677.6</v>
      </c>
      <c r="AH8" s="96">
        <v>480</v>
      </c>
      <c r="AI8" s="97">
        <f t="shared" si="19"/>
        <v>288</v>
      </c>
      <c r="AJ8" s="98">
        <v>420</v>
      </c>
      <c r="AK8" s="97">
        <f t="shared" si="19"/>
        <v>252</v>
      </c>
      <c r="AL8" s="99">
        <v>384</v>
      </c>
      <c r="AM8" s="100">
        <f t="shared" si="20"/>
        <v>230.39999999999998</v>
      </c>
      <c r="AN8" s="99">
        <v>360</v>
      </c>
      <c r="AO8" s="100">
        <f t="shared" si="21"/>
        <v>216</v>
      </c>
      <c r="AP8" s="99">
        <v>480</v>
      </c>
      <c r="AQ8" s="100">
        <f t="shared" si="22"/>
        <v>288</v>
      </c>
      <c r="AR8" s="99">
        <v>432</v>
      </c>
      <c r="AS8" s="100">
        <f t="shared" si="23"/>
        <v>259.2</v>
      </c>
      <c r="AT8" s="99">
        <v>780</v>
      </c>
      <c r="AU8" s="100">
        <f t="shared" si="24"/>
        <v>468</v>
      </c>
      <c r="AV8" s="99">
        <v>552</v>
      </c>
      <c r="AW8" s="100">
        <f t="shared" si="25"/>
        <v>331.2</v>
      </c>
      <c r="AX8" s="99">
        <v>816</v>
      </c>
      <c r="AY8" s="100">
        <f t="shared" si="26"/>
        <v>489.59999999999997</v>
      </c>
      <c r="AZ8" s="99">
        <v>828</v>
      </c>
      <c r="BA8" s="100">
        <f t="shared" si="27"/>
        <v>496.79999999999995</v>
      </c>
      <c r="BB8" s="99">
        <v>768</v>
      </c>
      <c r="BC8" s="100">
        <f t="shared" si="28"/>
        <v>460.79999999999995</v>
      </c>
      <c r="BD8" s="99">
        <v>408</v>
      </c>
      <c r="BE8" s="100">
        <f t="shared" si="29"/>
        <v>244.79999999999998</v>
      </c>
      <c r="BF8" s="101">
        <f t="shared" si="6"/>
        <v>6708</v>
      </c>
      <c r="BG8" s="100">
        <f t="shared" si="6"/>
        <v>4024.8</v>
      </c>
      <c r="BH8" s="96">
        <v>552</v>
      </c>
      <c r="BI8" s="97">
        <f t="shared" si="30"/>
        <v>331.2</v>
      </c>
      <c r="BJ8" s="98">
        <v>660</v>
      </c>
      <c r="BK8" s="97">
        <f t="shared" si="30"/>
        <v>396</v>
      </c>
      <c r="BL8" s="99"/>
      <c r="BM8" s="100">
        <f t="shared" si="31"/>
        <v>0</v>
      </c>
      <c r="BN8" s="99"/>
      <c r="BO8" s="100">
        <f t="shared" si="32"/>
        <v>0</v>
      </c>
      <c r="BP8" s="99"/>
      <c r="BQ8" s="100">
        <f t="shared" si="33"/>
        <v>0</v>
      </c>
      <c r="BR8" s="99"/>
      <c r="BS8" s="100">
        <f t="shared" si="34"/>
        <v>0</v>
      </c>
      <c r="BT8" s="99"/>
      <c r="BU8" s="100">
        <f t="shared" si="35"/>
        <v>0</v>
      </c>
      <c r="BV8" s="99"/>
      <c r="BW8" s="100">
        <f t="shared" si="36"/>
        <v>0</v>
      </c>
      <c r="BX8" s="99"/>
      <c r="BY8" s="100">
        <f t="shared" si="37"/>
        <v>0</v>
      </c>
      <c r="BZ8" s="99"/>
      <c r="CA8" s="100">
        <f t="shared" si="38"/>
        <v>0</v>
      </c>
      <c r="CB8" s="99"/>
      <c r="CC8" s="100">
        <f t="shared" si="39"/>
        <v>0</v>
      </c>
      <c r="CD8" s="99"/>
      <c r="CE8" s="100">
        <f t="shared" si="40"/>
        <v>0</v>
      </c>
      <c r="CF8" s="101">
        <f t="shared" si="41"/>
        <v>1212</v>
      </c>
      <c r="CG8" s="100">
        <f t="shared" si="41"/>
        <v>727.2</v>
      </c>
    </row>
    <row r="9" spans="1:85" s="102" customFormat="1" ht="19.899999999999999" customHeight="1" x14ac:dyDescent="0.25">
      <c r="A9" s="94">
        <v>5</v>
      </c>
      <c r="B9" s="95" t="s">
        <v>80</v>
      </c>
      <c r="C9" s="95" t="s">
        <v>77</v>
      </c>
      <c r="D9" s="94">
        <f t="shared" si="9"/>
        <v>5</v>
      </c>
      <c r="E9" s="94">
        <v>0.35</v>
      </c>
      <c r="F9" s="94" t="s">
        <v>81</v>
      </c>
      <c r="G9" s="94">
        <v>760</v>
      </c>
      <c r="H9" s="94">
        <v>14520</v>
      </c>
      <c r="I9" s="97">
        <f t="shared" si="10"/>
        <v>5082</v>
      </c>
      <c r="J9" s="94">
        <v>12880</v>
      </c>
      <c r="K9" s="97">
        <f t="shared" si="11"/>
        <v>4508</v>
      </c>
      <c r="L9" s="94">
        <v>13520</v>
      </c>
      <c r="M9" s="97">
        <f t="shared" si="12"/>
        <v>4732</v>
      </c>
      <c r="N9" s="94">
        <v>12120</v>
      </c>
      <c r="O9" s="97">
        <f t="shared" si="12"/>
        <v>4242</v>
      </c>
      <c r="P9" s="94">
        <v>12800</v>
      </c>
      <c r="Q9" s="97">
        <f t="shared" si="12"/>
        <v>4480</v>
      </c>
      <c r="R9" s="94">
        <v>12600</v>
      </c>
      <c r="S9" s="97">
        <f t="shared" si="12"/>
        <v>4410</v>
      </c>
      <c r="T9" s="94">
        <v>12000</v>
      </c>
      <c r="U9" s="97">
        <f t="shared" si="12"/>
        <v>4200</v>
      </c>
      <c r="V9" s="94">
        <v>17160</v>
      </c>
      <c r="W9" s="97">
        <f t="shared" si="12"/>
        <v>6006</v>
      </c>
      <c r="X9" s="94">
        <v>10840</v>
      </c>
      <c r="Y9" s="97">
        <f t="shared" si="13"/>
        <v>3793.9999999999995</v>
      </c>
      <c r="Z9" s="94">
        <v>16320</v>
      </c>
      <c r="AA9" s="97">
        <f t="shared" si="14"/>
        <v>5712</v>
      </c>
      <c r="AB9" s="94">
        <v>16320</v>
      </c>
      <c r="AC9" s="97">
        <f t="shared" si="15"/>
        <v>5712</v>
      </c>
      <c r="AD9" s="94">
        <v>11440</v>
      </c>
      <c r="AE9" s="97">
        <f t="shared" si="16"/>
        <v>4003.9999999999995</v>
      </c>
      <c r="AF9" s="101">
        <f t="shared" si="17"/>
        <v>162520</v>
      </c>
      <c r="AG9" s="100">
        <f t="shared" si="18"/>
        <v>56882</v>
      </c>
      <c r="AH9" s="96">
        <v>11720</v>
      </c>
      <c r="AI9" s="97">
        <f t="shared" si="19"/>
        <v>4102</v>
      </c>
      <c r="AJ9" s="98">
        <v>13200</v>
      </c>
      <c r="AK9" s="97">
        <f t="shared" si="19"/>
        <v>4620</v>
      </c>
      <c r="AL9" s="99">
        <v>22280</v>
      </c>
      <c r="AM9" s="100">
        <f t="shared" si="20"/>
        <v>7797.9999999999991</v>
      </c>
      <c r="AN9" s="99">
        <v>13680</v>
      </c>
      <c r="AO9" s="100">
        <f t="shared" si="21"/>
        <v>4788</v>
      </c>
      <c r="AP9" s="99">
        <v>9160</v>
      </c>
      <c r="AQ9" s="100">
        <f t="shared" si="22"/>
        <v>3206</v>
      </c>
      <c r="AR9" s="99">
        <v>12240</v>
      </c>
      <c r="AS9" s="100">
        <f t="shared" si="23"/>
        <v>4284</v>
      </c>
      <c r="AT9" s="99">
        <v>12520</v>
      </c>
      <c r="AU9" s="100">
        <f t="shared" si="24"/>
        <v>4382</v>
      </c>
      <c r="AV9" s="99">
        <v>13800</v>
      </c>
      <c r="AW9" s="100">
        <f t="shared" si="25"/>
        <v>4830</v>
      </c>
      <c r="AX9" s="99">
        <v>11960</v>
      </c>
      <c r="AY9" s="100">
        <f t="shared" si="26"/>
        <v>4186</v>
      </c>
      <c r="AZ9" s="99">
        <v>8320</v>
      </c>
      <c r="BA9" s="100">
        <f t="shared" si="27"/>
        <v>2912</v>
      </c>
      <c r="BB9" s="99">
        <v>17000</v>
      </c>
      <c r="BC9" s="100">
        <f t="shared" si="28"/>
        <v>5950</v>
      </c>
      <c r="BD9" s="99">
        <v>12000</v>
      </c>
      <c r="BE9" s="100">
        <f t="shared" si="29"/>
        <v>4200</v>
      </c>
      <c r="BF9" s="101">
        <f t="shared" si="6"/>
        <v>157880</v>
      </c>
      <c r="BG9" s="100">
        <f t="shared" si="6"/>
        <v>55258</v>
      </c>
      <c r="BH9" s="96">
        <v>10520</v>
      </c>
      <c r="BI9" s="97">
        <f t="shared" si="30"/>
        <v>3681.9999999999995</v>
      </c>
      <c r="BJ9" s="98">
        <v>14400</v>
      </c>
      <c r="BK9" s="97">
        <f t="shared" si="30"/>
        <v>5040</v>
      </c>
      <c r="BL9" s="99"/>
      <c r="BM9" s="100">
        <f t="shared" si="31"/>
        <v>0</v>
      </c>
      <c r="BN9" s="99"/>
      <c r="BO9" s="100">
        <f t="shared" si="32"/>
        <v>0</v>
      </c>
      <c r="BP9" s="99"/>
      <c r="BQ9" s="100">
        <f t="shared" si="33"/>
        <v>0</v>
      </c>
      <c r="BR9" s="99"/>
      <c r="BS9" s="100">
        <f t="shared" si="34"/>
        <v>0</v>
      </c>
      <c r="BT9" s="99"/>
      <c r="BU9" s="100">
        <f t="shared" si="35"/>
        <v>0</v>
      </c>
      <c r="BV9" s="99"/>
      <c r="BW9" s="100">
        <f t="shared" si="36"/>
        <v>0</v>
      </c>
      <c r="BX9" s="99"/>
      <c r="BY9" s="100">
        <f t="shared" si="37"/>
        <v>0</v>
      </c>
      <c r="BZ9" s="99"/>
      <c r="CA9" s="100">
        <f t="shared" si="38"/>
        <v>0</v>
      </c>
      <c r="CB9" s="99"/>
      <c r="CC9" s="100">
        <f t="shared" si="39"/>
        <v>0</v>
      </c>
      <c r="CD9" s="99"/>
      <c r="CE9" s="100">
        <f t="shared" si="40"/>
        <v>0</v>
      </c>
      <c r="CF9" s="101">
        <f t="shared" si="41"/>
        <v>24920</v>
      </c>
      <c r="CG9" s="100">
        <f t="shared" si="41"/>
        <v>8722</v>
      </c>
    </row>
    <row r="10" spans="1:85" s="102" customFormat="1" ht="19.899999999999999" customHeight="1" x14ac:dyDescent="0.25">
      <c r="A10" s="94">
        <v>6</v>
      </c>
      <c r="B10" s="95" t="s">
        <v>82</v>
      </c>
      <c r="C10" s="95" t="s">
        <v>74</v>
      </c>
      <c r="D10" s="94">
        <f t="shared" si="9"/>
        <v>20</v>
      </c>
      <c r="E10" s="94">
        <v>0.7</v>
      </c>
      <c r="F10" s="94" t="s">
        <v>83</v>
      </c>
      <c r="G10" s="94">
        <v>1850</v>
      </c>
      <c r="H10" s="94"/>
      <c r="I10" s="100">
        <f t="shared" si="10"/>
        <v>0</v>
      </c>
      <c r="J10" s="94"/>
      <c r="K10" s="100">
        <f t="shared" si="11"/>
        <v>0</v>
      </c>
      <c r="L10" s="94"/>
      <c r="M10" s="100">
        <f t="shared" si="12"/>
        <v>0</v>
      </c>
      <c r="N10" s="94"/>
      <c r="O10" s="100">
        <f t="shared" si="12"/>
        <v>0</v>
      </c>
      <c r="P10" s="94"/>
      <c r="Q10" s="100">
        <f t="shared" si="12"/>
        <v>0</v>
      </c>
      <c r="R10" s="94"/>
      <c r="S10" s="100">
        <f t="shared" si="12"/>
        <v>0</v>
      </c>
      <c r="T10" s="94"/>
      <c r="U10" s="100">
        <f t="shared" si="12"/>
        <v>0</v>
      </c>
      <c r="V10" s="94"/>
      <c r="W10" s="100">
        <f t="shared" si="12"/>
        <v>0</v>
      </c>
      <c r="X10" s="94"/>
      <c r="Y10" s="100">
        <f t="shared" si="13"/>
        <v>0</v>
      </c>
      <c r="Z10" s="94"/>
      <c r="AA10" s="100">
        <f t="shared" si="14"/>
        <v>0</v>
      </c>
      <c r="AB10" s="94"/>
      <c r="AC10" s="100">
        <f t="shared" si="15"/>
        <v>0</v>
      </c>
      <c r="AD10" s="94"/>
      <c r="AE10" s="100">
        <f t="shared" si="16"/>
        <v>0</v>
      </c>
      <c r="AF10" s="101">
        <f t="shared" si="17"/>
        <v>0</v>
      </c>
      <c r="AG10" s="100">
        <f t="shared" si="18"/>
        <v>0</v>
      </c>
      <c r="AH10" s="99"/>
      <c r="AI10" s="100">
        <f t="shared" si="19"/>
        <v>0</v>
      </c>
      <c r="AJ10" s="99"/>
      <c r="AK10" s="100">
        <f t="shared" si="20"/>
        <v>0</v>
      </c>
      <c r="AL10" s="99"/>
      <c r="AM10" s="100">
        <f t="shared" si="20"/>
        <v>0</v>
      </c>
      <c r="AN10" s="99"/>
      <c r="AO10" s="100">
        <f t="shared" si="21"/>
        <v>0</v>
      </c>
      <c r="AP10" s="99"/>
      <c r="AQ10" s="100">
        <f t="shared" si="22"/>
        <v>0</v>
      </c>
      <c r="AR10" s="99"/>
      <c r="AS10" s="100">
        <f t="shared" si="23"/>
        <v>0</v>
      </c>
      <c r="AT10" s="99"/>
      <c r="AU10" s="100">
        <f t="shared" si="24"/>
        <v>0</v>
      </c>
      <c r="AV10" s="99"/>
      <c r="AW10" s="100">
        <f t="shared" si="25"/>
        <v>0</v>
      </c>
      <c r="AX10" s="99"/>
      <c r="AY10" s="100">
        <f t="shared" si="26"/>
        <v>0</v>
      </c>
      <c r="AZ10" s="99"/>
      <c r="BA10" s="100">
        <f t="shared" si="27"/>
        <v>0</v>
      </c>
      <c r="BB10" s="99"/>
      <c r="BC10" s="100">
        <f t="shared" si="28"/>
        <v>0</v>
      </c>
      <c r="BD10" s="99"/>
      <c r="BE10" s="100">
        <f t="shared" si="29"/>
        <v>0</v>
      </c>
      <c r="BF10" s="101">
        <f t="shared" si="6"/>
        <v>0</v>
      </c>
      <c r="BG10" s="100">
        <f t="shared" si="6"/>
        <v>0</v>
      </c>
      <c r="BH10" s="99"/>
      <c r="BI10" s="100">
        <f t="shared" si="30"/>
        <v>0</v>
      </c>
      <c r="BJ10" s="99"/>
      <c r="BK10" s="100">
        <f t="shared" si="30"/>
        <v>0</v>
      </c>
      <c r="BL10" s="99"/>
      <c r="BM10" s="100">
        <f t="shared" si="31"/>
        <v>0</v>
      </c>
      <c r="BN10" s="99"/>
      <c r="BO10" s="100">
        <f t="shared" si="32"/>
        <v>0</v>
      </c>
      <c r="BP10" s="99"/>
      <c r="BQ10" s="100">
        <f t="shared" si="33"/>
        <v>0</v>
      </c>
      <c r="BR10" s="99"/>
      <c r="BS10" s="100">
        <f t="shared" si="34"/>
        <v>0</v>
      </c>
      <c r="BT10" s="99"/>
      <c r="BU10" s="100">
        <f t="shared" si="35"/>
        <v>0</v>
      </c>
      <c r="BV10" s="99"/>
      <c r="BW10" s="100">
        <f t="shared" si="36"/>
        <v>0</v>
      </c>
      <c r="BX10" s="99"/>
      <c r="BY10" s="100">
        <f t="shared" si="37"/>
        <v>0</v>
      </c>
      <c r="BZ10" s="99"/>
      <c r="CA10" s="100">
        <f t="shared" si="38"/>
        <v>0</v>
      </c>
      <c r="CB10" s="99"/>
      <c r="CC10" s="100">
        <f t="shared" si="39"/>
        <v>0</v>
      </c>
      <c r="CD10" s="99"/>
      <c r="CE10" s="100">
        <f t="shared" si="40"/>
        <v>0</v>
      </c>
      <c r="CF10" s="101">
        <f t="shared" si="41"/>
        <v>0</v>
      </c>
      <c r="CG10" s="100">
        <f t="shared" si="41"/>
        <v>0</v>
      </c>
    </row>
    <row r="11" spans="1:85" s="102" customFormat="1" ht="19.899999999999999" customHeight="1" x14ac:dyDescent="0.25">
      <c r="A11" s="94">
        <v>7</v>
      </c>
      <c r="B11" s="95" t="s">
        <v>84</v>
      </c>
      <c r="C11" s="95" t="s">
        <v>74</v>
      </c>
      <c r="D11" s="94">
        <f t="shared" si="9"/>
        <v>20</v>
      </c>
      <c r="E11" s="94">
        <v>0.64</v>
      </c>
      <c r="F11" s="94" t="s">
        <v>83</v>
      </c>
      <c r="G11" s="94">
        <v>1400</v>
      </c>
      <c r="H11" s="94"/>
      <c r="I11" s="97">
        <f t="shared" si="10"/>
        <v>0</v>
      </c>
      <c r="J11" s="94"/>
      <c r="K11" s="97">
        <f t="shared" si="11"/>
        <v>0</v>
      </c>
      <c r="L11" s="94"/>
      <c r="M11" s="97">
        <f t="shared" si="12"/>
        <v>0</v>
      </c>
      <c r="N11" s="94"/>
      <c r="O11" s="97">
        <f t="shared" si="12"/>
        <v>0</v>
      </c>
      <c r="P11" s="94"/>
      <c r="Q11" s="97">
        <f t="shared" si="12"/>
        <v>0</v>
      </c>
      <c r="R11" s="94"/>
      <c r="S11" s="97">
        <f t="shared" si="12"/>
        <v>0</v>
      </c>
      <c r="T11" s="94"/>
      <c r="U11" s="97">
        <f t="shared" si="12"/>
        <v>0</v>
      </c>
      <c r="V11" s="94"/>
      <c r="W11" s="97">
        <f t="shared" si="12"/>
        <v>0</v>
      </c>
      <c r="X11" s="94"/>
      <c r="Y11" s="97">
        <f t="shared" si="13"/>
        <v>0</v>
      </c>
      <c r="Z11" s="94"/>
      <c r="AA11" s="97">
        <f t="shared" si="14"/>
        <v>0</v>
      </c>
      <c r="AB11" s="94"/>
      <c r="AC11" s="97">
        <f t="shared" si="15"/>
        <v>0</v>
      </c>
      <c r="AD11" s="94"/>
      <c r="AE11" s="97">
        <f t="shared" si="16"/>
        <v>0</v>
      </c>
      <c r="AF11" s="101">
        <f t="shared" si="17"/>
        <v>0</v>
      </c>
      <c r="AG11" s="100">
        <f t="shared" si="18"/>
        <v>0</v>
      </c>
      <c r="AH11" s="96"/>
      <c r="AI11" s="97">
        <f t="shared" si="19"/>
        <v>0</v>
      </c>
      <c r="AJ11" s="98"/>
      <c r="AK11" s="97">
        <f t="shared" si="19"/>
        <v>0</v>
      </c>
      <c r="AL11" s="99"/>
      <c r="AM11" s="100">
        <f t="shared" si="20"/>
        <v>0</v>
      </c>
      <c r="AN11" s="99"/>
      <c r="AO11" s="100">
        <f t="shared" si="21"/>
        <v>0</v>
      </c>
      <c r="AP11" s="99"/>
      <c r="AQ11" s="100">
        <f t="shared" si="22"/>
        <v>0</v>
      </c>
      <c r="AR11" s="99"/>
      <c r="AS11" s="100">
        <f t="shared" si="23"/>
        <v>0</v>
      </c>
      <c r="AT11" s="99"/>
      <c r="AU11" s="100">
        <f t="shared" si="24"/>
        <v>0</v>
      </c>
      <c r="AV11" s="99"/>
      <c r="AW11" s="100">
        <f t="shared" si="25"/>
        <v>0</v>
      </c>
      <c r="AX11" s="99"/>
      <c r="AY11" s="100">
        <f t="shared" si="26"/>
        <v>0</v>
      </c>
      <c r="AZ11" s="99"/>
      <c r="BA11" s="100">
        <f t="shared" si="27"/>
        <v>0</v>
      </c>
      <c r="BB11" s="99"/>
      <c r="BC11" s="100">
        <f t="shared" si="28"/>
        <v>0</v>
      </c>
      <c r="BD11" s="99"/>
      <c r="BE11" s="100">
        <f t="shared" si="29"/>
        <v>0</v>
      </c>
      <c r="BF11" s="101">
        <f t="shared" si="6"/>
        <v>0</v>
      </c>
      <c r="BG11" s="100">
        <f t="shared" si="6"/>
        <v>0</v>
      </c>
      <c r="BH11" s="99"/>
      <c r="BI11" s="100">
        <f t="shared" si="30"/>
        <v>0</v>
      </c>
      <c r="BJ11" s="99"/>
      <c r="BK11" s="100">
        <f t="shared" si="30"/>
        <v>0</v>
      </c>
      <c r="BL11" s="99"/>
      <c r="BM11" s="100">
        <f t="shared" si="31"/>
        <v>0</v>
      </c>
      <c r="BN11" s="99"/>
      <c r="BO11" s="100">
        <f t="shared" si="32"/>
        <v>0</v>
      </c>
      <c r="BP11" s="99"/>
      <c r="BQ11" s="100">
        <f t="shared" si="33"/>
        <v>0</v>
      </c>
      <c r="BR11" s="99"/>
      <c r="BS11" s="100">
        <f t="shared" si="34"/>
        <v>0</v>
      </c>
      <c r="BT11" s="99"/>
      <c r="BU11" s="100">
        <f t="shared" si="35"/>
        <v>0</v>
      </c>
      <c r="BV11" s="99"/>
      <c r="BW11" s="100">
        <f t="shared" si="36"/>
        <v>0</v>
      </c>
      <c r="BX11" s="99"/>
      <c r="BY11" s="100">
        <f t="shared" si="37"/>
        <v>0</v>
      </c>
      <c r="BZ11" s="99"/>
      <c r="CA11" s="100">
        <f t="shared" si="38"/>
        <v>0</v>
      </c>
      <c r="CB11" s="99"/>
      <c r="CC11" s="100">
        <f t="shared" si="39"/>
        <v>0</v>
      </c>
      <c r="CD11" s="99"/>
      <c r="CE11" s="100">
        <f t="shared" si="40"/>
        <v>0</v>
      </c>
      <c r="CF11" s="101">
        <f t="shared" si="41"/>
        <v>0</v>
      </c>
      <c r="CG11" s="100">
        <f t="shared" si="41"/>
        <v>0</v>
      </c>
    </row>
    <row r="12" spans="1:85" s="102" customFormat="1" ht="19.899999999999999" customHeight="1" x14ac:dyDescent="0.25">
      <c r="A12" s="94">
        <v>8</v>
      </c>
      <c r="B12" s="95" t="s">
        <v>84</v>
      </c>
      <c r="C12" s="95" t="s">
        <v>74</v>
      </c>
      <c r="D12" s="94">
        <f t="shared" si="9"/>
        <v>1</v>
      </c>
      <c r="E12" s="94">
        <v>0.64</v>
      </c>
      <c r="F12" s="94" t="s">
        <v>85</v>
      </c>
      <c r="G12" s="94">
        <v>1400</v>
      </c>
      <c r="H12" s="94">
        <v>146986</v>
      </c>
      <c r="I12" s="97">
        <f t="shared" si="10"/>
        <v>94071.040000000008</v>
      </c>
      <c r="J12" s="94">
        <v>106610</v>
      </c>
      <c r="K12" s="97">
        <f t="shared" si="11"/>
        <v>68230.399999999994</v>
      </c>
      <c r="L12" s="94">
        <v>95760</v>
      </c>
      <c r="M12" s="97">
        <f t="shared" si="12"/>
        <v>61286.400000000001</v>
      </c>
      <c r="N12" s="94">
        <v>124068</v>
      </c>
      <c r="O12" s="97">
        <f t="shared" si="12"/>
        <v>79403.520000000004</v>
      </c>
      <c r="P12" s="94">
        <v>141386</v>
      </c>
      <c r="Q12" s="97">
        <f t="shared" si="12"/>
        <v>90487.040000000008</v>
      </c>
      <c r="R12" s="94">
        <v>130760</v>
      </c>
      <c r="S12" s="97">
        <f t="shared" si="12"/>
        <v>83686.400000000009</v>
      </c>
      <c r="T12" s="94">
        <v>100646</v>
      </c>
      <c r="U12" s="97">
        <f t="shared" si="12"/>
        <v>64413.440000000002</v>
      </c>
      <c r="V12" s="94">
        <v>84896</v>
      </c>
      <c r="W12" s="97">
        <f t="shared" si="12"/>
        <v>54333.440000000002</v>
      </c>
      <c r="X12" s="94">
        <v>77868</v>
      </c>
      <c r="Y12" s="97">
        <f t="shared" si="13"/>
        <v>49835.520000000004</v>
      </c>
      <c r="Z12" s="94">
        <v>97356</v>
      </c>
      <c r="AA12" s="97">
        <f t="shared" si="14"/>
        <v>62307.840000000004</v>
      </c>
      <c r="AB12" s="94">
        <v>92134</v>
      </c>
      <c r="AC12" s="97">
        <f t="shared" si="15"/>
        <v>58965.760000000002</v>
      </c>
      <c r="AD12" s="94">
        <v>101640</v>
      </c>
      <c r="AE12" s="97">
        <f t="shared" si="16"/>
        <v>65049.599999999999</v>
      </c>
      <c r="AF12" s="101">
        <f>SUM(H12,J12,L12,N12,P12,R12,T12,V12,X12,Z12,AB12,AD12)</f>
        <v>1300110</v>
      </c>
      <c r="AG12" s="100">
        <f>SUM(I12,K12,M12,O12,Q12,S12,U12,W12,Y12,AA12,AC12,AE12)</f>
        <v>832070.39999999991</v>
      </c>
      <c r="AH12" s="96">
        <v>82166</v>
      </c>
      <c r="AI12" s="97">
        <f t="shared" si="19"/>
        <v>52586.239999999998</v>
      </c>
      <c r="AJ12" s="98">
        <v>91658</v>
      </c>
      <c r="AK12" s="97">
        <f t="shared" si="19"/>
        <v>58661.120000000003</v>
      </c>
      <c r="AL12" s="99">
        <v>99862</v>
      </c>
      <c r="AM12" s="100">
        <f>AL12*$E12</f>
        <v>63911.68</v>
      </c>
      <c r="AN12" s="99">
        <v>93548</v>
      </c>
      <c r="AO12" s="100">
        <f>AN12*$E12</f>
        <v>59870.720000000001</v>
      </c>
      <c r="AP12" s="99">
        <v>87920</v>
      </c>
      <c r="AQ12" s="100">
        <f>AP12*$E12</f>
        <v>56268.800000000003</v>
      </c>
      <c r="AR12" s="99">
        <v>90986</v>
      </c>
      <c r="AS12" s="100">
        <f>AR12*$E12</f>
        <v>58231.040000000001</v>
      </c>
      <c r="AT12" s="99">
        <v>88718</v>
      </c>
      <c r="AU12" s="100">
        <f>AT12*$E12</f>
        <v>56779.520000000004</v>
      </c>
      <c r="AV12" s="99">
        <v>74256</v>
      </c>
      <c r="AW12" s="100">
        <f>AV12*$E12</f>
        <v>47523.840000000004</v>
      </c>
      <c r="AX12" s="99">
        <v>69484</v>
      </c>
      <c r="AY12" s="100">
        <f>AX12*$E12</f>
        <v>44469.760000000002</v>
      </c>
      <c r="AZ12" s="99">
        <v>76300</v>
      </c>
      <c r="BA12" s="100">
        <f>AZ12*$E12</f>
        <v>48832</v>
      </c>
      <c r="BB12" s="99">
        <v>79128</v>
      </c>
      <c r="BC12" s="100">
        <f>BB12*$E12</f>
        <v>50641.919999999998</v>
      </c>
      <c r="BD12" s="99">
        <v>69409</v>
      </c>
      <c r="BE12" s="100">
        <f>BD12*$E12</f>
        <v>44421.760000000002</v>
      </c>
      <c r="BF12" s="101">
        <f>SUM(AH12,AJ12,AL12,AN12,AP12,AR12,AT12,AV12,AX12,AZ12,BB12,BD12)</f>
        <v>1003435</v>
      </c>
      <c r="BG12" s="100">
        <f>SUM(AI12,AK12,AM12,AO12,AQ12,AS12,AU12,AW12,AY12,BA12,BC12,BE12)</f>
        <v>642198.4</v>
      </c>
      <c r="BH12" s="96">
        <v>79912</v>
      </c>
      <c r="BI12" s="97">
        <f t="shared" si="30"/>
        <v>51143.68</v>
      </c>
      <c r="BJ12" s="98">
        <v>79184</v>
      </c>
      <c r="BK12" s="97">
        <f t="shared" si="30"/>
        <v>50677.760000000002</v>
      </c>
      <c r="BL12" s="99"/>
      <c r="BM12" s="100">
        <f>BL12*$E12</f>
        <v>0</v>
      </c>
      <c r="BN12" s="99"/>
      <c r="BO12" s="100">
        <f>BN12*$E12</f>
        <v>0</v>
      </c>
      <c r="BP12" s="99"/>
      <c r="BQ12" s="100">
        <f>BP12*$E12</f>
        <v>0</v>
      </c>
      <c r="BR12" s="99"/>
      <c r="BS12" s="100">
        <f>BR12*$E12</f>
        <v>0</v>
      </c>
      <c r="BT12" s="99"/>
      <c r="BU12" s="100">
        <f>BT12*$E12</f>
        <v>0</v>
      </c>
      <c r="BV12" s="99"/>
      <c r="BW12" s="100">
        <f>BV12*$E12</f>
        <v>0</v>
      </c>
      <c r="BX12" s="99"/>
      <c r="BY12" s="100">
        <f>BX12*$E12</f>
        <v>0</v>
      </c>
      <c r="BZ12" s="99"/>
      <c r="CA12" s="100">
        <f>BZ12*$E12</f>
        <v>0</v>
      </c>
      <c r="CB12" s="99"/>
      <c r="CC12" s="100">
        <f>CB12*$E12</f>
        <v>0</v>
      </c>
      <c r="CD12" s="99"/>
      <c r="CE12" s="100">
        <f>CD12*$E12</f>
        <v>0</v>
      </c>
      <c r="CF12" s="101">
        <f>SUM(BH12,BJ12,BL12,BN12,BP12,BR12,BT12,BV12,BX12,BZ12,CB12,CD12)</f>
        <v>159096</v>
      </c>
      <c r="CG12" s="100">
        <f>SUM(BI12,BK12,BM12,BO12,BQ12,BS12,BU12,BW12,BY12,CA12,CC12,CE12)</f>
        <v>101821.44</v>
      </c>
    </row>
    <row r="13" spans="1:85" s="102" customFormat="1" ht="19.899999999999999" customHeight="1" x14ac:dyDescent="0.25">
      <c r="A13" s="94">
        <v>9</v>
      </c>
      <c r="B13" s="95" t="s">
        <v>84</v>
      </c>
      <c r="C13" s="95" t="s">
        <v>74</v>
      </c>
      <c r="D13" s="94">
        <f t="shared" si="9"/>
        <v>20</v>
      </c>
      <c r="E13" s="94">
        <v>0.64</v>
      </c>
      <c r="F13" s="94" t="s">
        <v>75</v>
      </c>
      <c r="G13" s="94">
        <v>1250</v>
      </c>
      <c r="H13" s="94"/>
      <c r="I13" s="97">
        <f t="shared" si="10"/>
        <v>0</v>
      </c>
      <c r="J13" s="94"/>
      <c r="K13" s="97">
        <f t="shared" si="11"/>
        <v>0</v>
      </c>
      <c r="L13" s="94"/>
      <c r="M13" s="97">
        <f t="shared" si="12"/>
        <v>0</v>
      </c>
      <c r="N13" s="94"/>
      <c r="O13" s="97">
        <f t="shared" si="12"/>
        <v>0</v>
      </c>
      <c r="P13" s="94"/>
      <c r="Q13" s="97">
        <f t="shared" si="12"/>
        <v>0</v>
      </c>
      <c r="R13" s="94"/>
      <c r="S13" s="97">
        <f t="shared" si="12"/>
        <v>0</v>
      </c>
      <c r="T13" s="94"/>
      <c r="U13" s="97">
        <f t="shared" si="12"/>
        <v>0</v>
      </c>
      <c r="V13" s="94"/>
      <c r="W13" s="97">
        <f t="shared" si="12"/>
        <v>0</v>
      </c>
      <c r="X13" s="94"/>
      <c r="Y13" s="97">
        <f t="shared" si="13"/>
        <v>0</v>
      </c>
      <c r="Z13" s="94"/>
      <c r="AA13" s="97">
        <f t="shared" si="14"/>
        <v>0</v>
      </c>
      <c r="AB13" s="94"/>
      <c r="AC13" s="97">
        <f t="shared" si="15"/>
        <v>0</v>
      </c>
      <c r="AD13" s="94"/>
      <c r="AE13" s="97">
        <f t="shared" si="16"/>
        <v>0</v>
      </c>
      <c r="AF13" s="101">
        <f t="shared" ref="AF13" si="42">SUM(H13,J13,L13,N13,P13,R13,T13,V13,X13,Z13,AB13,AD13)</f>
        <v>0</v>
      </c>
      <c r="AG13" s="100">
        <f t="shared" ref="AG13" si="43">SUM(I13,K13,M13,O13,Q13,S13,U13,W13,Y13,AA13,AC13,AE13)</f>
        <v>0</v>
      </c>
      <c r="AH13" s="96"/>
      <c r="AI13" s="97">
        <f t="shared" si="19"/>
        <v>0</v>
      </c>
      <c r="AJ13" s="98"/>
      <c r="AK13" s="97">
        <f t="shared" si="19"/>
        <v>0</v>
      </c>
      <c r="AL13" s="99"/>
      <c r="AM13" s="100">
        <f t="shared" si="20"/>
        <v>0</v>
      </c>
      <c r="AN13" s="99"/>
      <c r="AO13" s="100">
        <f t="shared" si="21"/>
        <v>0</v>
      </c>
      <c r="AP13" s="99"/>
      <c r="AQ13" s="100">
        <f t="shared" si="22"/>
        <v>0</v>
      </c>
      <c r="AR13" s="99"/>
      <c r="AS13" s="100">
        <f t="shared" si="23"/>
        <v>0</v>
      </c>
      <c r="AT13" s="99"/>
      <c r="AU13" s="100">
        <f t="shared" si="24"/>
        <v>0</v>
      </c>
      <c r="AV13" s="99"/>
      <c r="AW13" s="100">
        <f t="shared" si="25"/>
        <v>0</v>
      </c>
      <c r="AX13" s="99"/>
      <c r="AY13" s="100">
        <f t="shared" si="26"/>
        <v>0</v>
      </c>
      <c r="AZ13" s="99"/>
      <c r="BA13" s="100">
        <f t="shared" si="27"/>
        <v>0</v>
      </c>
      <c r="BB13" s="99"/>
      <c r="BC13" s="100">
        <f t="shared" si="28"/>
        <v>0</v>
      </c>
      <c r="BD13" s="99"/>
      <c r="BE13" s="100">
        <f t="shared" si="29"/>
        <v>0</v>
      </c>
      <c r="BF13" s="101">
        <f t="shared" si="6"/>
        <v>0</v>
      </c>
      <c r="BG13" s="100">
        <f t="shared" si="6"/>
        <v>0</v>
      </c>
      <c r="BH13" s="99"/>
      <c r="BI13" s="100">
        <f t="shared" si="30"/>
        <v>0</v>
      </c>
      <c r="BJ13" s="99"/>
      <c r="BK13" s="100">
        <f t="shared" si="30"/>
        <v>0</v>
      </c>
      <c r="BL13" s="99"/>
      <c r="BM13" s="100">
        <f t="shared" ref="BM13" si="44">BL13*$E13</f>
        <v>0</v>
      </c>
      <c r="BN13" s="99"/>
      <c r="BO13" s="100">
        <f t="shared" ref="BO13" si="45">BN13*$E13</f>
        <v>0</v>
      </c>
      <c r="BP13" s="99"/>
      <c r="BQ13" s="100">
        <f t="shared" ref="BQ13" si="46">BP13*$E13</f>
        <v>0</v>
      </c>
      <c r="BR13" s="99"/>
      <c r="BS13" s="100">
        <f t="shared" ref="BS13" si="47">BR13*$E13</f>
        <v>0</v>
      </c>
      <c r="BT13" s="99"/>
      <c r="BU13" s="100">
        <f t="shared" ref="BU13" si="48">BT13*$E13</f>
        <v>0</v>
      </c>
      <c r="BV13" s="99"/>
      <c r="BW13" s="100">
        <f t="shared" ref="BW13" si="49">BV13*$E13</f>
        <v>0</v>
      </c>
      <c r="BX13" s="99"/>
      <c r="BY13" s="100">
        <f t="shared" ref="BY13" si="50">BX13*$E13</f>
        <v>0</v>
      </c>
      <c r="BZ13" s="99"/>
      <c r="CA13" s="100">
        <f t="shared" ref="CA13" si="51">BZ13*$E13</f>
        <v>0</v>
      </c>
      <c r="CB13" s="99"/>
      <c r="CC13" s="100">
        <f t="shared" ref="CC13" si="52">CB13*$E13</f>
        <v>0</v>
      </c>
      <c r="CD13" s="99"/>
      <c r="CE13" s="100">
        <f t="shared" ref="CE13" si="53">CD13*$E13</f>
        <v>0</v>
      </c>
      <c r="CF13" s="101">
        <f t="shared" ref="CF13:CG13" si="54">SUM(BH13,BJ13,BL13,BN13,BP13,BR13,BT13,BV13,BX13,BZ13,CB13,CD13)</f>
        <v>0</v>
      </c>
      <c r="CG13" s="100">
        <f t="shared" si="54"/>
        <v>0</v>
      </c>
    </row>
    <row r="14" spans="1:85" s="102" customFormat="1" ht="19.899999999999999" customHeight="1" x14ac:dyDescent="0.25">
      <c r="A14" s="94">
        <v>10</v>
      </c>
      <c r="B14" s="95" t="s">
        <v>86</v>
      </c>
      <c r="C14" s="95" t="s">
        <v>74</v>
      </c>
      <c r="D14" s="94">
        <f t="shared" si="9"/>
        <v>20</v>
      </c>
      <c r="E14" s="94">
        <v>0.64</v>
      </c>
      <c r="F14" s="94" t="s">
        <v>85</v>
      </c>
      <c r="G14" s="94"/>
      <c r="H14" s="94"/>
      <c r="I14" s="100">
        <f>H14*$E14</f>
        <v>0</v>
      </c>
      <c r="J14" s="94"/>
      <c r="K14" s="100">
        <f>J14*$E14</f>
        <v>0</v>
      </c>
      <c r="L14" s="94"/>
      <c r="M14" s="100">
        <f>L14*$E14</f>
        <v>0</v>
      </c>
      <c r="N14" s="94"/>
      <c r="O14" s="100">
        <f>N14*$E14</f>
        <v>0</v>
      </c>
      <c r="P14" s="94"/>
      <c r="Q14" s="100">
        <f>P14*$E14</f>
        <v>0</v>
      </c>
      <c r="R14" s="94"/>
      <c r="S14" s="100">
        <f>R14*$E14</f>
        <v>0</v>
      </c>
      <c r="T14" s="94"/>
      <c r="U14" s="100">
        <f>T14*$E14</f>
        <v>0</v>
      </c>
      <c r="V14" s="94"/>
      <c r="W14" s="100">
        <f>V14*$E14</f>
        <v>0</v>
      </c>
      <c r="X14" s="94"/>
      <c r="Y14" s="100">
        <f>X14*$E14</f>
        <v>0</v>
      </c>
      <c r="Z14" s="94"/>
      <c r="AA14" s="100">
        <f>Z14*$E14</f>
        <v>0</v>
      </c>
      <c r="AB14" s="94"/>
      <c r="AC14" s="100">
        <f>AB14*$E14</f>
        <v>0</v>
      </c>
      <c r="AD14" s="94"/>
      <c r="AE14" s="100">
        <f>AD14*$E14</f>
        <v>0</v>
      </c>
      <c r="AF14" s="101">
        <f>SUM(H14,J14,L14,N14,P14,R14,T14,V14,X14,Z14,AB14,AD14)</f>
        <v>0</v>
      </c>
      <c r="AG14" s="100">
        <f>SUM(I14,K14,M14,O14,Q14,S14,U14,W14,Y14,AA14,AC14,AE14)</f>
        <v>0</v>
      </c>
      <c r="AH14" s="99"/>
      <c r="AI14" s="100">
        <f>AH14*$E14</f>
        <v>0</v>
      </c>
      <c r="AJ14" s="99"/>
      <c r="AK14" s="100">
        <f>AJ14*$E14</f>
        <v>0</v>
      </c>
      <c r="AL14" s="99"/>
      <c r="AM14" s="100">
        <f>AL14*$E14</f>
        <v>0</v>
      </c>
      <c r="AN14" s="99"/>
      <c r="AO14" s="100">
        <f>AN14*$E14</f>
        <v>0</v>
      </c>
      <c r="AP14" s="99"/>
      <c r="AQ14" s="100">
        <f>AP14*$E14</f>
        <v>0</v>
      </c>
      <c r="AR14" s="99"/>
      <c r="AS14" s="100">
        <f>AR14*$E14</f>
        <v>0</v>
      </c>
      <c r="AT14" s="99"/>
      <c r="AU14" s="100">
        <f>AT14*$E14</f>
        <v>0</v>
      </c>
      <c r="AV14" s="99"/>
      <c r="AW14" s="100">
        <f>AV14*$E14</f>
        <v>0</v>
      </c>
      <c r="AX14" s="99"/>
      <c r="AY14" s="100">
        <f>AX14*$E14</f>
        <v>0</v>
      </c>
      <c r="AZ14" s="99"/>
      <c r="BA14" s="100">
        <f>AZ14*$E14</f>
        <v>0</v>
      </c>
      <c r="BB14" s="99"/>
      <c r="BC14" s="100">
        <f>BB14*$E14</f>
        <v>0</v>
      </c>
      <c r="BD14" s="99"/>
      <c r="BE14" s="100">
        <f>BD14*$E14</f>
        <v>0</v>
      </c>
      <c r="BF14" s="101">
        <f>SUM(AH14,AJ14,AL14,AN14,AP14,AR14,AT14,AV14,AX14,AZ14,BB14,BD14)</f>
        <v>0</v>
      </c>
      <c r="BG14" s="100">
        <f>SUM(AI14,AK14,AM14,AO14,AQ14,AS14,AU14,AW14,AY14,BA14,BC14,BE14)</f>
        <v>0</v>
      </c>
      <c r="BH14" s="99"/>
      <c r="BI14" s="100">
        <f>BH14*$E14</f>
        <v>0</v>
      </c>
      <c r="BJ14" s="99"/>
      <c r="BK14" s="100">
        <f>BJ14*$E14</f>
        <v>0</v>
      </c>
      <c r="BL14" s="99"/>
      <c r="BM14" s="100">
        <f>BL14*$E14</f>
        <v>0</v>
      </c>
      <c r="BN14" s="99"/>
      <c r="BO14" s="100">
        <f>BN14*$E14</f>
        <v>0</v>
      </c>
      <c r="BP14" s="99"/>
      <c r="BQ14" s="100">
        <f>BP14*$E14</f>
        <v>0</v>
      </c>
      <c r="BR14" s="99"/>
      <c r="BS14" s="100">
        <f>BR14*$E14</f>
        <v>0</v>
      </c>
      <c r="BT14" s="99"/>
      <c r="BU14" s="100">
        <f>BT14*$E14</f>
        <v>0</v>
      </c>
      <c r="BV14" s="99"/>
      <c r="BW14" s="100">
        <f>BV14*$E14</f>
        <v>0</v>
      </c>
      <c r="BX14" s="99"/>
      <c r="BY14" s="100">
        <f>BX14*$E14</f>
        <v>0</v>
      </c>
      <c r="BZ14" s="99"/>
      <c r="CA14" s="100">
        <f>BZ14*$E14</f>
        <v>0</v>
      </c>
      <c r="CB14" s="99"/>
      <c r="CC14" s="100">
        <f>CB14*$E14</f>
        <v>0</v>
      </c>
      <c r="CD14" s="99"/>
      <c r="CE14" s="100">
        <f>CD14*$E14</f>
        <v>0</v>
      </c>
      <c r="CF14" s="101">
        <f>SUM(BH14,BJ14,BL14,BN14,BP14,BR14,BT14,BV14,BX14,BZ14,CB14,CD14)</f>
        <v>0</v>
      </c>
      <c r="CG14" s="100">
        <f>SUM(BI14,BK14,BM14,BO14,BQ14,BS14,BU14,BW14,BY14,CA14,CC14,CE14)</f>
        <v>0</v>
      </c>
    </row>
    <row r="15" spans="1:85" s="102" customFormat="1" ht="19.899999999999999" customHeight="1" x14ac:dyDescent="0.25">
      <c r="A15" s="94"/>
      <c r="B15" s="95"/>
      <c r="C15" s="95"/>
      <c r="D15" s="94"/>
      <c r="E15" s="94"/>
      <c r="F15" s="94"/>
      <c r="G15" s="94"/>
      <c r="H15" s="94"/>
      <c r="I15" s="100"/>
      <c r="J15" s="94"/>
      <c r="K15" s="100"/>
      <c r="L15" s="94"/>
      <c r="M15" s="100"/>
      <c r="N15" s="94"/>
      <c r="O15" s="100"/>
      <c r="P15" s="94"/>
      <c r="Q15" s="100"/>
      <c r="R15" s="94"/>
      <c r="S15" s="100"/>
      <c r="T15" s="94"/>
      <c r="U15" s="100"/>
      <c r="V15" s="94"/>
      <c r="W15" s="100"/>
      <c r="X15" s="94"/>
      <c r="Y15" s="100"/>
      <c r="Z15" s="94"/>
      <c r="AA15" s="100"/>
      <c r="AB15" s="94"/>
      <c r="AC15" s="100"/>
      <c r="AD15" s="94"/>
      <c r="AE15" s="100"/>
      <c r="AF15" s="101"/>
      <c r="AG15" s="100"/>
      <c r="AH15" s="99"/>
      <c r="AI15" s="100"/>
      <c r="AJ15" s="99"/>
      <c r="AK15" s="100"/>
      <c r="AL15" s="99"/>
      <c r="AM15" s="100"/>
      <c r="AN15" s="99"/>
      <c r="AO15" s="100"/>
      <c r="AP15" s="99"/>
      <c r="AQ15" s="100"/>
      <c r="AR15" s="99"/>
      <c r="AS15" s="100"/>
      <c r="AT15" s="99"/>
      <c r="AU15" s="100"/>
      <c r="AV15" s="99"/>
      <c r="AW15" s="100"/>
      <c r="AX15" s="99"/>
      <c r="AY15" s="100"/>
      <c r="AZ15" s="99"/>
      <c r="BA15" s="100"/>
      <c r="BB15" s="99"/>
      <c r="BC15" s="100"/>
      <c r="BD15" s="99"/>
      <c r="BE15" s="100"/>
      <c r="BF15" s="101"/>
      <c r="BG15" s="100"/>
      <c r="BH15" s="99"/>
      <c r="BI15" s="100"/>
      <c r="BJ15" s="99"/>
      <c r="BK15" s="100"/>
      <c r="BL15" s="99"/>
      <c r="BM15" s="100"/>
      <c r="BN15" s="99"/>
      <c r="BO15" s="100"/>
      <c r="BP15" s="99"/>
      <c r="BQ15" s="100"/>
      <c r="BR15" s="99"/>
      <c r="BS15" s="100"/>
      <c r="BT15" s="99"/>
      <c r="BU15" s="100"/>
      <c r="BV15" s="99"/>
      <c r="BW15" s="100"/>
      <c r="BX15" s="99"/>
      <c r="BY15" s="100"/>
      <c r="BZ15" s="99"/>
      <c r="CA15" s="100"/>
      <c r="CB15" s="99"/>
      <c r="CC15" s="100"/>
      <c r="CD15" s="99"/>
      <c r="CE15" s="100"/>
      <c r="CF15" s="101"/>
      <c r="CG15" s="100"/>
    </row>
    <row r="16" spans="1:85" s="102" customFormat="1" ht="19.899999999999999" customHeight="1" x14ac:dyDescent="0.25">
      <c r="A16" s="94">
        <v>11</v>
      </c>
      <c r="B16" s="95" t="s">
        <v>87</v>
      </c>
      <c r="C16" s="95" t="s">
        <v>77</v>
      </c>
      <c r="D16" s="94">
        <f t="shared" ref="D16:D24" si="55">RANK(BF16,$BF$4:$BF$147)</f>
        <v>11</v>
      </c>
      <c r="E16" s="94">
        <v>1</v>
      </c>
      <c r="F16" s="94" t="s">
        <v>75</v>
      </c>
      <c r="G16" s="94">
        <v>1500</v>
      </c>
      <c r="H16" s="94"/>
      <c r="I16" s="97">
        <f t="shared" ref="I16:I22" si="56">H16*$E16</f>
        <v>0</v>
      </c>
      <c r="J16" s="94"/>
      <c r="K16" s="97">
        <f t="shared" ref="K16:K22" si="57">J16*$E16</f>
        <v>0</v>
      </c>
      <c r="L16" s="94"/>
      <c r="M16" s="97">
        <f t="shared" ref="M16:AE22" si="58">L16*$E16</f>
        <v>0</v>
      </c>
      <c r="N16" s="94"/>
      <c r="O16" s="97">
        <f t="shared" si="58"/>
        <v>0</v>
      </c>
      <c r="P16" s="94"/>
      <c r="Q16" s="97">
        <f t="shared" si="58"/>
        <v>0</v>
      </c>
      <c r="R16" s="94"/>
      <c r="S16" s="97">
        <f t="shared" si="58"/>
        <v>0</v>
      </c>
      <c r="T16" s="94"/>
      <c r="U16" s="97">
        <f t="shared" si="58"/>
        <v>0</v>
      </c>
      <c r="V16" s="94">
        <v>168</v>
      </c>
      <c r="W16" s="97">
        <f t="shared" si="58"/>
        <v>168</v>
      </c>
      <c r="X16" s="94"/>
      <c r="Y16" s="97">
        <f t="shared" si="58"/>
        <v>0</v>
      </c>
      <c r="Z16" s="94"/>
      <c r="AA16" s="97">
        <f t="shared" si="58"/>
        <v>0</v>
      </c>
      <c r="AB16" s="94">
        <v>60</v>
      </c>
      <c r="AC16" s="97">
        <f t="shared" si="58"/>
        <v>60</v>
      </c>
      <c r="AD16" s="94"/>
      <c r="AE16" s="97">
        <f t="shared" si="58"/>
        <v>0</v>
      </c>
      <c r="AF16" s="101">
        <f t="shared" ref="AF16:AF24" si="59">SUM(H16,J16,L16,N16,P16,R16,T16,V16,X16,Z16,AB16,AD16)</f>
        <v>228</v>
      </c>
      <c r="AG16" s="100">
        <f t="shared" ref="AG16:AG24" si="60">SUM(I16,K16,M16,O16,Q16,S16,U16,W16,Y16,AA16,AC16,AE16)</f>
        <v>228</v>
      </c>
      <c r="AH16" s="96"/>
      <c r="AI16" s="97">
        <f t="shared" ref="AI16:AK22" si="61">AH16*$E16</f>
        <v>0</v>
      </c>
      <c r="AJ16" s="98">
        <v>199</v>
      </c>
      <c r="AK16" s="97">
        <f t="shared" si="61"/>
        <v>199</v>
      </c>
      <c r="AL16" s="99">
        <v>746</v>
      </c>
      <c r="AM16" s="100">
        <f t="shared" si="20"/>
        <v>746</v>
      </c>
      <c r="AN16" s="99"/>
      <c r="AO16" s="100">
        <f t="shared" si="21"/>
        <v>0</v>
      </c>
      <c r="AP16" s="99"/>
      <c r="AQ16" s="100">
        <f t="shared" si="22"/>
        <v>0</v>
      </c>
      <c r="AR16" s="99">
        <v>96</v>
      </c>
      <c r="AS16" s="100">
        <f t="shared" si="23"/>
        <v>96</v>
      </c>
      <c r="AT16" s="99">
        <v>24</v>
      </c>
      <c r="AU16" s="100">
        <f t="shared" si="24"/>
        <v>24</v>
      </c>
      <c r="AV16" s="99">
        <v>60</v>
      </c>
      <c r="AW16" s="100">
        <f t="shared" si="25"/>
        <v>60</v>
      </c>
      <c r="AX16" s="99">
        <v>80</v>
      </c>
      <c r="AY16" s="100">
        <f t="shared" si="26"/>
        <v>80</v>
      </c>
      <c r="AZ16" s="99">
        <v>24</v>
      </c>
      <c r="BA16" s="100">
        <f t="shared" si="27"/>
        <v>24</v>
      </c>
      <c r="BB16" s="99">
        <v>192</v>
      </c>
      <c r="BC16" s="100">
        <f t="shared" si="28"/>
        <v>192</v>
      </c>
      <c r="BD16" s="99">
        <v>132</v>
      </c>
      <c r="BE16" s="100">
        <f t="shared" si="29"/>
        <v>132</v>
      </c>
      <c r="BF16" s="101">
        <f t="shared" si="6"/>
        <v>1553</v>
      </c>
      <c r="BG16" s="100">
        <f t="shared" si="6"/>
        <v>1553</v>
      </c>
      <c r="BH16" s="99">
        <v>192</v>
      </c>
      <c r="BI16" s="100">
        <f t="shared" ref="BI16:BI22" si="62">BH16*$E16</f>
        <v>192</v>
      </c>
      <c r="BJ16" s="99">
        <v>348</v>
      </c>
      <c r="BK16" s="100">
        <f t="shared" ref="BK16:BK24" si="63">BJ16*$E16</f>
        <v>348</v>
      </c>
      <c r="BL16" s="99"/>
      <c r="BM16" s="100">
        <f t="shared" ref="BM16:BM24" si="64">BL16*$E16</f>
        <v>0</v>
      </c>
      <c r="BN16" s="99"/>
      <c r="BO16" s="100">
        <f t="shared" ref="BO16:BO24" si="65">BN16*$E16</f>
        <v>0</v>
      </c>
      <c r="BP16" s="99"/>
      <c r="BQ16" s="100">
        <f t="shared" ref="BQ16:BQ24" si="66">BP16*$E16</f>
        <v>0</v>
      </c>
      <c r="BR16" s="99"/>
      <c r="BS16" s="100">
        <f t="shared" ref="BS16:BS24" si="67">BR16*$E16</f>
        <v>0</v>
      </c>
      <c r="BT16" s="99"/>
      <c r="BU16" s="100">
        <f t="shared" ref="BU16:BU24" si="68">BT16*$E16</f>
        <v>0</v>
      </c>
      <c r="BV16" s="99"/>
      <c r="BW16" s="100">
        <f t="shared" ref="BW16:BW24" si="69">BV16*$E16</f>
        <v>0</v>
      </c>
      <c r="BX16" s="99"/>
      <c r="BY16" s="100">
        <f t="shared" ref="BY16:BY24" si="70">BX16*$E16</f>
        <v>0</v>
      </c>
      <c r="BZ16" s="99"/>
      <c r="CA16" s="100">
        <f t="shared" ref="CA16:CA24" si="71">BZ16*$E16</f>
        <v>0</v>
      </c>
      <c r="CB16" s="99"/>
      <c r="CC16" s="100">
        <f t="shared" ref="CC16:CC24" si="72">CB16*$E16</f>
        <v>0</v>
      </c>
      <c r="CD16" s="99"/>
      <c r="CE16" s="100">
        <f t="shared" ref="CE16:CE24" si="73">CD16*$E16</f>
        <v>0</v>
      </c>
      <c r="CF16" s="101">
        <f t="shared" ref="CF16:CG24" si="74">SUM(BH16,BJ16,BL16,BN16,BP16,BR16,BT16,BV16,BX16,BZ16,CB16,CD16)</f>
        <v>540</v>
      </c>
      <c r="CG16" s="100">
        <f t="shared" si="74"/>
        <v>540</v>
      </c>
    </row>
    <row r="17" spans="1:85" s="102" customFormat="1" ht="19.899999999999999" customHeight="1" x14ac:dyDescent="0.25">
      <c r="A17" s="94">
        <v>12</v>
      </c>
      <c r="B17" s="95" t="s">
        <v>88</v>
      </c>
      <c r="C17" s="95" t="s">
        <v>77</v>
      </c>
      <c r="D17" s="94">
        <f t="shared" si="55"/>
        <v>20</v>
      </c>
      <c r="E17" s="94">
        <v>1</v>
      </c>
      <c r="F17" s="94" t="s">
        <v>75</v>
      </c>
      <c r="G17" s="103">
        <v>1930</v>
      </c>
      <c r="H17" s="103"/>
      <c r="I17" s="97">
        <f t="shared" si="56"/>
        <v>0</v>
      </c>
      <c r="J17" s="103"/>
      <c r="K17" s="97">
        <f t="shared" si="57"/>
        <v>0</v>
      </c>
      <c r="L17" s="103"/>
      <c r="M17" s="97">
        <f t="shared" si="58"/>
        <v>0</v>
      </c>
      <c r="N17" s="103"/>
      <c r="O17" s="97">
        <f t="shared" si="58"/>
        <v>0</v>
      </c>
      <c r="P17" s="103"/>
      <c r="Q17" s="97">
        <f t="shared" si="58"/>
        <v>0</v>
      </c>
      <c r="R17" s="103"/>
      <c r="S17" s="97">
        <f t="shared" si="58"/>
        <v>0</v>
      </c>
      <c r="T17" s="103"/>
      <c r="U17" s="97">
        <f t="shared" si="58"/>
        <v>0</v>
      </c>
      <c r="V17" s="103"/>
      <c r="W17" s="97">
        <f t="shared" si="58"/>
        <v>0</v>
      </c>
      <c r="X17" s="103"/>
      <c r="Y17" s="97">
        <f t="shared" si="58"/>
        <v>0</v>
      </c>
      <c r="Z17" s="103"/>
      <c r="AA17" s="97">
        <f t="shared" si="58"/>
        <v>0</v>
      </c>
      <c r="AB17" s="103"/>
      <c r="AC17" s="97">
        <f t="shared" si="58"/>
        <v>0</v>
      </c>
      <c r="AD17" s="103"/>
      <c r="AE17" s="97">
        <f t="shared" si="58"/>
        <v>0</v>
      </c>
      <c r="AF17" s="101">
        <f t="shared" si="59"/>
        <v>0</v>
      </c>
      <c r="AG17" s="100">
        <f t="shared" si="60"/>
        <v>0</v>
      </c>
      <c r="AH17" s="96"/>
      <c r="AI17" s="97">
        <f t="shared" si="61"/>
        <v>0</v>
      </c>
      <c r="AJ17" s="98"/>
      <c r="AK17" s="97">
        <f t="shared" si="61"/>
        <v>0</v>
      </c>
      <c r="AL17" s="99"/>
      <c r="AM17" s="100">
        <f t="shared" si="20"/>
        <v>0</v>
      </c>
      <c r="AN17" s="99"/>
      <c r="AO17" s="100">
        <f t="shared" si="21"/>
        <v>0</v>
      </c>
      <c r="AP17" s="99"/>
      <c r="AQ17" s="100">
        <f t="shared" si="22"/>
        <v>0</v>
      </c>
      <c r="AR17" s="99"/>
      <c r="AS17" s="100">
        <f t="shared" si="23"/>
        <v>0</v>
      </c>
      <c r="AT17" s="99"/>
      <c r="AU17" s="100">
        <f t="shared" si="24"/>
        <v>0</v>
      </c>
      <c r="AV17" s="99"/>
      <c r="AW17" s="100">
        <f t="shared" si="25"/>
        <v>0</v>
      </c>
      <c r="AX17" s="99"/>
      <c r="AY17" s="100">
        <f t="shared" si="26"/>
        <v>0</v>
      </c>
      <c r="AZ17" s="99"/>
      <c r="BA17" s="100">
        <f t="shared" si="27"/>
        <v>0</v>
      </c>
      <c r="BB17" s="99"/>
      <c r="BC17" s="100">
        <f t="shared" si="28"/>
        <v>0</v>
      </c>
      <c r="BD17" s="99"/>
      <c r="BE17" s="100">
        <f t="shared" si="29"/>
        <v>0</v>
      </c>
      <c r="BF17" s="101">
        <f t="shared" si="6"/>
        <v>0</v>
      </c>
      <c r="BG17" s="100">
        <f t="shared" si="6"/>
        <v>0</v>
      </c>
      <c r="BH17" s="99"/>
      <c r="BI17" s="100">
        <f t="shared" si="62"/>
        <v>0</v>
      </c>
      <c r="BJ17" s="99"/>
      <c r="BK17" s="100">
        <f t="shared" si="63"/>
        <v>0</v>
      </c>
      <c r="BL17" s="99"/>
      <c r="BM17" s="100">
        <f t="shared" si="64"/>
        <v>0</v>
      </c>
      <c r="BN17" s="99"/>
      <c r="BO17" s="100">
        <f t="shared" si="65"/>
        <v>0</v>
      </c>
      <c r="BP17" s="99"/>
      <c r="BQ17" s="100">
        <f t="shared" si="66"/>
        <v>0</v>
      </c>
      <c r="BR17" s="99"/>
      <c r="BS17" s="100">
        <f t="shared" si="67"/>
        <v>0</v>
      </c>
      <c r="BT17" s="99"/>
      <c r="BU17" s="100">
        <f t="shared" si="68"/>
        <v>0</v>
      </c>
      <c r="BV17" s="99"/>
      <c r="BW17" s="100">
        <f t="shared" si="69"/>
        <v>0</v>
      </c>
      <c r="BX17" s="99"/>
      <c r="BY17" s="100">
        <f t="shared" si="70"/>
        <v>0</v>
      </c>
      <c r="BZ17" s="99"/>
      <c r="CA17" s="100">
        <f t="shared" si="71"/>
        <v>0</v>
      </c>
      <c r="CB17" s="99"/>
      <c r="CC17" s="100">
        <f t="shared" si="72"/>
        <v>0</v>
      </c>
      <c r="CD17" s="99"/>
      <c r="CE17" s="100">
        <f t="shared" si="73"/>
        <v>0</v>
      </c>
      <c r="CF17" s="101">
        <f t="shared" si="74"/>
        <v>0</v>
      </c>
      <c r="CG17" s="100">
        <f t="shared" si="74"/>
        <v>0</v>
      </c>
    </row>
    <row r="18" spans="1:85" s="102" customFormat="1" ht="19.899999999999999" customHeight="1" x14ac:dyDescent="0.25">
      <c r="A18" s="94">
        <v>13</v>
      </c>
      <c r="B18" s="95" t="s">
        <v>89</v>
      </c>
      <c r="C18" s="95" t="s">
        <v>77</v>
      </c>
      <c r="D18" s="94">
        <f t="shared" si="55"/>
        <v>20</v>
      </c>
      <c r="E18" s="94">
        <v>0.6</v>
      </c>
      <c r="F18" s="94" t="s">
        <v>75</v>
      </c>
      <c r="G18" s="94">
        <v>1060</v>
      </c>
      <c r="H18" s="94"/>
      <c r="I18" s="97">
        <f t="shared" si="56"/>
        <v>0</v>
      </c>
      <c r="J18" s="94"/>
      <c r="K18" s="97">
        <f t="shared" si="57"/>
        <v>0</v>
      </c>
      <c r="L18" s="94"/>
      <c r="M18" s="97">
        <f t="shared" si="58"/>
        <v>0</v>
      </c>
      <c r="N18" s="94"/>
      <c r="O18" s="97">
        <f t="shared" si="58"/>
        <v>0</v>
      </c>
      <c r="P18" s="94"/>
      <c r="Q18" s="97">
        <f t="shared" si="58"/>
        <v>0</v>
      </c>
      <c r="R18" s="94"/>
      <c r="S18" s="97">
        <f t="shared" si="58"/>
        <v>0</v>
      </c>
      <c r="T18" s="94"/>
      <c r="U18" s="97">
        <f t="shared" si="58"/>
        <v>0</v>
      </c>
      <c r="V18" s="94"/>
      <c r="W18" s="97">
        <f t="shared" si="58"/>
        <v>0</v>
      </c>
      <c r="X18" s="94"/>
      <c r="Y18" s="97">
        <f t="shared" si="58"/>
        <v>0</v>
      </c>
      <c r="Z18" s="94"/>
      <c r="AA18" s="97">
        <f t="shared" si="58"/>
        <v>0</v>
      </c>
      <c r="AB18" s="94"/>
      <c r="AC18" s="97">
        <f t="shared" si="58"/>
        <v>0</v>
      </c>
      <c r="AD18" s="94"/>
      <c r="AE18" s="97">
        <f t="shared" si="58"/>
        <v>0</v>
      </c>
      <c r="AF18" s="101">
        <f t="shared" si="59"/>
        <v>0</v>
      </c>
      <c r="AG18" s="100">
        <f t="shared" si="60"/>
        <v>0</v>
      </c>
      <c r="AH18" s="96"/>
      <c r="AI18" s="97">
        <f t="shared" si="61"/>
        <v>0</v>
      </c>
      <c r="AJ18" s="98"/>
      <c r="AK18" s="97">
        <f t="shared" si="61"/>
        <v>0</v>
      </c>
      <c r="AL18" s="99"/>
      <c r="AM18" s="100">
        <f t="shared" si="20"/>
        <v>0</v>
      </c>
      <c r="AN18" s="99"/>
      <c r="AO18" s="100">
        <f t="shared" si="21"/>
        <v>0</v>
      </c>
      <c r="AP18" s="99"/>
      <c r="AQ18" s="100">
        <f t="shared" si="22"/>
        <v>0</v>
      </c>
      <c r="AR18" s="99"/>
      <c r="AS18" s="100">
        <f t="shared" si="23"/>
        <v>0</v>
      </c>
      <c r="AT18" s="99"/>
      <c r="AU18" s="100">
        <f t="shared" si="24"/>
        <v>0</v>
      </c>
      <c r="AV18" s="99"/>
      <c r="AW18" s="100">
        <f t="shared" si="25"/>
        <v>0</v>
      </c>
      <c r="AX18" s="99"/>
      <c r="AY18" s="100">
        <f t="shared" si="26"/>
        <v>0</v>
      </c>
      <c r="AZ18" s="99"/>
      <c r="BA18" s="100">
        <f t="shared" si="27"/>
        <v>0</v>
      </c>
      <c r="BB18" s="99"/>
      <c r="BC18" s="100">
        <f t="shared" si="28"/>
        <v>0</v>
      </c>
      <c r="BD18" s="99"/>
      <c r="BE18" s="100">
        <f t="shared" si="29"/>
        <v>0</v>
      </c>
      <c r="BF18" s="101">
        <f t="shared" si="6"/>
        <v>0</v>
      </c>
      <c r="BG18" s="100">
        <f t="shared" si="6"/>
        <v>0</v>
      </c>
      <c r="BH18" s="99"/>
      <c r="BI18" s="100">
        <f t="shared" si="62"/>
        <v>0</v>
      </c>
      <c r="BJ18" s="99"/>
      <c r="BK18" s="100">
        <f t="shared" si="63"/>
        <v>0</v>
      </c>
      <c r="BL18" s="99"/>
      <c r="BM18" s="100">
        <f t="shared" si="64"/>
        <v>0</v>
      </c>
      <c r="BN18" s="99"/>
      <c r="BO18" s="100">
        <f t="shared" si="65"/>
        <v>0</v>
      </c>
      <c r="BP18" s="99"/>
      <c r="BQ18" s="100">
        <f t="shared" si="66"/>
        <v>0</v>
      </c>
      <c r="BR18" s="99"/>
      <c r="BS18" s="100">
        <f t="shared" si="67"/>
        <v>0</v>
      </c>
      <c r="BT18" s="99"/>
      <c r="BU18" s="100">
        <f t="shared" si="68"/>
        <v>0</v>
      </c>
      <c r="BV18" s="99"/>
      <c r="BW18" s="100">
        <f t="shared" si="69"/>
        <v>0</v>
      </c>
      <c r="BX18" s="99"/>
      <c r="BY18" s="100">
        <f t="shared" si="70"/>
        <v>0</v>
      </c>
      <c r="BZ18" s="99"/>
      <c r="CA18" s="100">
        <f t="shared" si="71"/>
        <v>0</v>
      </c>
      <c r="CB18" s="99"/>
      <c r="CC18" s="100">
        <f t="shared" si="72"/>
        <v>0</v>
      </c>
      <c r="CD18" s="99"/>
      <c r="CE18" s="100">
        <f t="shared" si="73"/>
        <v>0</v>
      </c>
      <c r="CF18" s="101">
        <f t="shared" si="74"/>
        <v>0</v>
      </c>
      <c r="CG18" s="100">
        <f t="shared" si="74"/>
        <v>0</v>
      </c>
    </row>
    <row r="19" spans="1:85" s="102" customFormat="1" ht="19.899999999999999" customHeight="1" x14ac:dyDescent="0.25">
      <c r="A19" s="94">
        <v>14</v>
      </c>
      <c r="B19" s="95" t="s">
        <v>90</v>
      </c>
      <c r="C19" s="95" t="s">
        <v>77</v>
      </c>
      <c r="D19" s="94">
        <f t="shared" si="55"/>
        <v>20</v>
      </c>
      <c r="E19" s="94">
        <v>0.6</v>
      </c>
      <c r="F19" s="94" t="s">
        <v>75</v>
      </c>
      <c r="G19" s="94">
        <v>1310</v>
      </c>
      <c r="H19" s="94"/>
      <c r="I19" s="97">
        <f t="shared" si="56"/>
        <v>0</v>
      </c>
      <c r="J19" s="94"/>
      <c r="K19" s="97">
        <f t="shared" si="57"/>
        <v>0</v>
      </c>
      <c r="L19" s="94"/>
      <c r="M19" s="97">
        <f t="shared" si="58"/>
        <v>0</v>
      </c>
      <c r="N19" s="94"/>
      <c r="O19" s="97">
        <f t="shared" si="58"/>
        <v>0</v>
      </c>
      <c r="P19" s="94"/>
      <c r="Q19" s="97">
        <f t="shared" si="58"/>
        <v>0</v>
      </c>
      <c r="R19" s="94"/>
      <c r="S19" s="97">
        <f t="shared" si="58"/>
        <v>0</v>
      </c>
      <c r="T19" s="94"/>
      <c r="U19" s="97">
        <f t="shared" si="58"/>
        <v>0</v>
      </c>
      <c r="V19" s="94"/>
      <c r="W19" s="97">
        <f t="shared" si="58"/>
        <v>0</v>
      </c>
      <c r="X19" s="94"/>
      <c r="Y19" s="97">
        <f t="shared" si="58"/>
        <v>0</v>
      </c>
      <c r="Z19" s="94"/>
      <c r="AA19" s="97">
        <f t="shared" si="58"/>
        <v>0</v>
      </c>
      <c r="AB19" s="94"/>
      <c r="AC19" s="97">
        <f t="shared" si="58"/>
        <v>0</v>
      </c>
      <c r="AD19" s="94"/>
      <c r="AE19" s="97">
        <f t="shared" si="58"/>
        <v>0</v>
      </c>
      <c r="AF19" s="101">
        <f t="shared" si="59"/>
        <v>0</v>
      </c>
      <c r="AG19" s="100">
        <f t="shared" si="60"/>
        <v>0</v>
      </c>
      <c r="AH19" s="96"/>
      <c r="AI19" s="97">
        <f t="shared" si="61"/>
        <v>0</v>
      </c>
      <c r="AJ19" s="98"/>
      <c r="AK19" s="97">
        <f t="shared" si="61"/>
        <v>0</v>
      </c>
      <c r="AL19" s="99"/>
      <c r="AM19" s="100">
        <f t="shared" si="20"/>
        <v>0</v>
      </c>
      <c r="AN19" s="99"/>
      <c r="AO19" s="100">
        <f t="shared" si="21"/>
        <v>0</v>
      </c>
      <c r="AP19" s="99"/>
      <c r="AQ19" s="100">
        <f t="shared" si="22"/>
        <v>0</v>
      </c>
      <c r="AR19" s="99"/>
      <c r="AS19" s="100">
        <f t="shared" si="23"/>
        <v>0</v>
      </c>
      <c r="AT19" s="99"/>
      <c r="AU19" s="100">
        <f t="shared" si="24"/>
        <v>0</v>
      </c>
      <c r="AV19" s="99"/>
      <c r="AW19" s="100">
        <f t="shared" si="25"/>
        <v>0</v>
      </c>
      <c r="AX19" s="99"/>
      <c r="AY19" s="100">
        <f t="shared" si="26"/>
        <v>0</v>
      </c>
      <c r="AZ19" s="99"/>
      <c r="BA19" s="100">
        <f t="shared" si="27"/>
        <v>0</v>
      </c>
      <c r="BB19" s="99"/>
      <c r="BC19" s="100">
        <f t="shared" si="28"/>
        <v>0</v>
      </c>
      <c r="BD19" s="99"/>
      <c r="BE19" s="100">
        <f t="shared" si="29"/>
        <v>0</v>
      </c>
      <c r="BF19" s="101">
        <f t="shared" si="6"/>
        <v>0</v>
      </c>
      <c r="BG19" s="100">
        <f t="shared" si="6"/>
        <v>0</v>
      </c>
      <c r="BH19" s="99">
        <v>12</v>
      </c>
      <c r="BI19" s="100">
        <f t="shared" si="62"/>
        <v>7.1999999999999993</v>
      </c>
      <c r="BJ19" s="99"/>
      <c r="BK19" s="100">
        <f t="shared" si="63"/>
        <v>0</v>
      </c>
      <c r="BL19" s="99"/>
      <c r="BM19" s="100">
        <f t="shared" si="64"/>
        <v>0</v>
      </c>
      <c r="BN19" s="99"/>
      <c r="BO19" s="100">
        <f t="shared" si="65"/>
        <v>0</v>
      </c>
      <c r="BP19" s="99"/>
      <c r="BQ19" s="100">
        <f t="shared" si="66"/>
        <v>0</v>
      </c>
      <c r="BR19" s="99"/>
      <c r="BS19" s="100">
        <f t="shared" si="67"/>
        <v>0</v>
      </c>
      <c r="BT19" s="99"/>
      <c r="BU19" s="100">
        <f t="shared" si="68"/>
        <v>0</v>
      </c>
      <c r="BV19" s="99"/>
      <c r="BW19" s="100">
        <f t="shared" si="69"/>
        <v>0</v>
      </c>
      <c r="BX19" s="99"/>
      <c r="BY19" s="100">
        <f t="shared" si="70"/>
        <v>0</v>
      </c>
      <c r="BZ19" s="99"/>
      <c r="CA19" s="100">
        <f t="shared" si="71"/>
        <v>0</v>
      </c>
      <c r="CB19" s="99"/>
      <c r="CC19" s="100">
        <f t="shared" si="72"/>
        <v>0</v>
      </c>
      <c r="CD19" s="99"/>
      <c r="CE19" s="100">
        <f t="shared" si="73"/>
        <v>0</v>
      </c>
      <c r="CF19" s="101">
        <f t="shared" si="74"/>
        <v>12</v>
      </c>
      <c r="CG19" s="100">
        <f t="shared" si="74"/>
        <v>7.1999999999999993</v>
      </c>
    </row>
    <row r="20" spans="1:85" s="102" customFormat="1" ht="19.899999999999999" customHeight="1" x14ac:dyDescent="0.25">
      <c r="A20" s="94">
        <v>15</v>
      </c>
      <c r="B20" s="95" t="s">
        <v>91</v>
      </c>
      <c r="C20" s="95" t="s">
        <v>77</v>
      </c>
      <c r="D20" s="94">
        <f t="shared" si="55"/>
        <v>20</v>
      </c>
      <c r="E20" s="94">
        <v>0.35</v>
      </c>
      <c r="F20" s="94" t="s">
        <v>81</v>
      </c>
      <c r="G20" s="94">
        <v>730</v>
      </c>
      <c r="H20" s="94"/>
      <c r="I20" s="97">
        <f t="shared" si="56"/>
        <v>0</v>
      </c>
      <c r="J20" s="94"/>
      <c r="K20" s="97">
        <f t="shared" si="57"/>
        <v>0</v>
      </c>
      <c r="L20" s="94"/>
      <c r="M20" s="97">
        <f t="shared" si="58"/>
        <v>0</v>
      </c>
      <c r="N20" s="94"/>
      <c r="O20" s="97">
        <f t="shared" si="58"/>
        <v>0</v>
      </c>
      <c r="P20" s="94"/>
      <c r="Q20" s="97">
        <f t="shared" si="58"/>
        <v>0</v>
      </c>
      <c r="R20" s="94"/>
      <c r="S20" s="97">
        <f t="shared" si="58"/>
        <v>0</v>
      </c>
      <c r="T20" s="94"/>
      <c r="U20" s="97">
        <f t="shared" si="58"/>
        <v>0</v>
      </c>
      <c r="V20" s="94"/>
      <c r="W20" s="97">
        <f t="shared" si="58"/>
        <v>0</v>
      </c>
      <c r="X20" s="94"/>
      <c r="Y20" s="97">
        <f t="shared" si="58"/>
        <v>0</v>
      </c>
      <c r="Z20" s="94"/>
      <c r="AA20" s="97">
        <f t="shared" si="58"/>
        <v>0</v>
      </c>
      <c r="AB20" s="94"/>
      <c r="AC20" s="97">
        <f t="shared" si="58"/>
        <v>0</v>
      </c>
      <c r="AD20" s="94"/>
      <c r="AE20" s="97">
        <f t="shared" si="58"/>
        <v>0</v>
      </c>
      <c r="AF20" s="101">
        <f t="shared" si="59"/>
        <v>0</v>
      </c>
      <c r="AG20" s="100">
        <f t="shared" si="60"/>
        <v>0</v>
      </c>
      <c r="AH20" s="96"/>
      <c r="AI20" s="97">
        <f t="shared" si="61"/>
        <v>0</v>
      </c>
      <c r="AJ20" s="98"/>
      <c r="AK20" s="97">
        <f t="shared" si="61"/>
        <v>0</v>
      </c>
      <c r="AL20" s="99"/>
      <c r="AM20" s="100">
        <f t="shared" si="20"/>
        <v>0</v>
      </c>
      <c r="AN20" s="99"/>
      <c r="AO20" s="100">
        <f t="shared" si="21"/>
        <v>0</v>
      </c>
      <c r="AP20" s="99"/>
      <c r="AQ20" s="100">
        <f t="shared" si="22"/>
        <v>0</v>
      </c>
      <c r="AR20" s="99"/>
      <c r="AS20" s="100">
        <f t="shared" si="23"/>
        <v>0</v>
      </c>
      <c r="AT20" s="99"/>
      <c r="AU20" s="100">
        <f t="shared" si="24"/>
        <v>0</v>
      </c>
      <c r="AV20" s="99"/>
      <c r="AW20" s="100">
        <f t="shared" si="25"/>
        <v>0</v>
      </c>
      <c r="AX20" s="99"/>
      <c r="AY20" s="100">
        <f t="shared" si="26"/>
        <v>0</v>
      </c>
      <c r="AZ20" s="99"/>
      <c r="BA20" s="100">
        <f t="shared" si="27"/>
        <v>0</v>
      </c>
      <c r="BB20" s="99"/>
      <c r="BC20" s="100">
        <f t="shared" si="28"/>
        <v>0</v>
      </c>
      <c r="BD20" s="99"/>
      <c r="BE20" s="100">
        <f t="shared" si="29"/>
        <v>0</v>
      </c>
      <c r="BF20" s="101">
        <f t="shared" si="6"/>
        <v>0</v>
      </c>
      <c r="BG20" s="100">
        <f t="shared" si="6"/>
        <v>0</v>
      </c>
      <c r="BH20" s="99"/>
      <c r="BI20" s="100">
        <f t="shared" si="62"/>
        <v>0</v>
      </c>
      <c r="BJ20" s="99"/>
      <c r="BK20" s="100">
        <f t="shared" si="63"/>
        <v>0</v>
      </c>
      <c r="BL20" s="99"/>
      <c r="BM20" s="100">
        <f t="shared" si="64"/>
        <v>0</v>
      </c>
      <c r="BN20" s="99"/>
      <c r="BO20" s="100">
        <f t="shared" si="65"/>
        <v>0</v>
      </c>
      <c r="BP20" s="99"/>
      <c r="BQ20" s="100">
        <f t="shared" si="66"/>
        <v>0</v>
      </c>
      <c r="BR20" s="99"/>
      <c r="BS20" s="100">
        <f t="shared" si="67"/>
        <v>0</v>
      </c>
      <c r="BT20" s="99"/>
      <c r="BU20" s="100">
        <f t="shared" si="68"/>
        <v>0</v>
      </c>
      <c r="BV20" s="99"/>
      <c r="BW20" s="100">
        <f t="shared" si="69"/>
        <v>0</v>
      </c>
      <c r="BX20" s="99"/>
      <c r="BY20" s="100">
        <f t="shared" si="70"/>
        <v>0</v>
      </c>
      <c r="BZ20" s="99"/>
      <c r="CA20" s="100">
        <f t="shared" si="71"/>
        <v>0</v>
      </c>
      <c r="CB20" s="99"/>
      <c r="CC20" s="100">
        <f t="shared" si="72"/>
        <v>0</v>
      </c>
      <c r="CD20" s="99"/>
      <c r="CE20" s="100">
        <f t="shared" si="73"/>
        <v>0</v>
      </c>
      <c r="CF20" s="101">
        <f t="shared" si="74"/>
        <v>0</v>
      </c>
      <c r="CG20" s="100">
        <f t="shared" si="74"/>
        <v>0</v>
      </c>
    </row>
    <row r="21" spans="1:85" s="102" customFormat="1" ht="19.899999999999999" customHeight="1" x14ac:dyDescent="0.25">
      <c r="A21" s="94">
        <v>16</v>
      </c>
      <c r="B21" s="95" t="s">
        <v>92</v>
      </c>
      <c r="C21" s="95" t="s">
        <v>77</v>
      </c>
      <c r="D21" s="94">
        <f t="shared" si="55"/>
        <v>12</v>
      </c>
      <c r="E21" s="94">
        <v>0.35</v>
      </c>
      <c r="F21" s="94" t="s">
        <v>81</v>
      </c>
      <c r="G21" s="94">
        <v>900</v>
      </c>
      <c r="H21" s="94"/>
      <c r="I21" s="97">
        <f t="shared" si="56"/>
        <v>0</v>
      </c>
      <c r="J21" s="94"/>
      <c r="K21" s="97">
        <f t="shared" si="57"/>
        <v>0</v>
      </c>
      <c r="L21" s="94"/>
      <c r="M21" s="97">
        <f t="shared" si="58"/>
        <v>0</v>
      </c>
      <c r="N21" s="94"/>
      <c r="O21" s="97">
        <f t="shared" si="58"/>
        <v>0</v>
      </c>
      <c r="P21" s="94"/>
      <c r="Q21" s="97">
        <f t="shared" si="58"/>
        <v>0</v>
      </c>
      <c r="R21" s="94"/>
      <c r="S21" s="97">
        <f t="shared" si="58"/>
        <v>0</v>
      </c>
      <c r="T21" s="94"/>
      <c r="U21" s="97">
        <f t="shared" si="58"/>
        <v>0</v>
      </c>
      <c r="V21" s="94"/>
      <c r="W21" s="97">
        <f t="shared" si="58"/>
        <v>0</v>
      </c>
      <c r="X21" s="94"/>
      <c r="Y21" s="97">
        <f t="shared" si="58"/>
        <v>0</v>
      </c>
      <c r="Z21" s="94"/>
      <c r="AA21" s="97">
        <f t="shared" si="58"/>
        <v>0</v>
      </c>
      <c r="AB21" s="94"/>
      <c r="AC21" s="97">
        <f t="shared" si="58"/>
        <v>0</v>
      </c>
      <c r="AD21" s="94"/>
      <c r="AE21" s="97">
        <f t="shared" si="58"/>
        <v>0</v>
      </c>
      <c r="AF21" s="101">
        <f t="shared" si="59"/>
        <v>0</v>
      </c>
      <c r="AG21" s="100">
        <f t="shared" si="60"/>
        <v>0</v>
      </c>
      <c r="AH21" s="96"/>
      <c r="AI21" s="97">
        <f t="shared" si="61"/>
        <v>0</v>
      </c>
      <c r="AJ21" s="98"/>
      <c r="AK21" s="97">
        <f t="shared" si="61"/>
        <v>0</v>
      </c>
      <c r="AL21" s="99"/>
      <c r="AM21" s="100">
        <f t="shared" si="20"/>
        <v>0</v>
      </c>
      <c r="AN21" s="99"/>
      <c r="AO21" s="100">
        <f t="shared" si="21"/>
        <v>0</v>
      </c>
      <c r="AP21" s="99"/>
      <c r="AQ21" s="100">
        <f t="shared" si="22"/>
        <v>0</v>
      </c>
      <c r="AR21" s="99"/>
      <c r="AS21" s="100">
        <f t="shared" si="23"/>
        <v>0</v>
      </c>
      <c r="AT21" s="99"/>
      <c r="AU21" s="100">
        <f t="shared" si="24"/>
        <v>0</v>
      </c>
      <c r="AV21" s="99"/>
      <c r="AW21" s="100">
        <f t="shared" si="25"/>
        <v>0</v>
      </c>
      <c r="AX21" s="99"/>
      <c r="AY21" s="100">
        <f t="shared" si="26"/>
        <v>0</v>
      </c>
      <c r="AZ21" s="99">
        <v>80</v>
      </c>
      <c r="BA21" s="100">
        <f t="shared" si="27"/>
        <v>28</v>
      </c>
      <c r="BB21" s="99">
        <v>400</v>
      </c>
      <c r="BC21" s="100">
        <f t="shared" si="28"/>
        <v>140</v>
      </c>
      <c r="BD21" s="99"/>
      <c r="BE21" s="100">
        <f t="shared" si="29"/>
        <v>0</v>
      </c>
      <c r="BF21" s="101">
        <f t="shared" ref="BF21:BG90" si="75">SUM(AH21,AJ21,AL21,AN21,AP21,AR21,AT21,AV21,AX21,AZ21,BB21,BD21)</f>
        <v>480</v>
      </c>
      <c r="BG21" s="100">
        <f t="shared" si="75"/>
        <v>168</v>
      </c>
      <c r="BH21" s="99">
        <v>40</v>
      </c>
      <c r="BI21" s="100">
        <f t="shared" si="62"/>
        <v>14</v>
      </c>
      <c r="BJ21" s="99">
        <v>160</v>
      </c>
      <c r="BK21" s="100">
        <f t="shared" si="63"/>
        <v>56</v>
      </c>
      <c r="BL21" s="99"/>
      <c r="BM21" s="100">
        <f t="shared" si="64"/>
        <v>0</v>
      </c>
      <c r="BN21" s="99"/>
      <c r="BO21" s="100">
        <f t="shared" si="65"/>
        <v>0</v>
      </c>
      <c r="BP21" s="99"/>
      <c r="BQ21" s="100">
        <f t="shared" si="66"/>
        <v>0</v>
      </c>
      <c r="BR21" s="99"/>
      <c r="BS21" s="100">
        <f t="shared" si="67"/>
        <v>0</v>
      </c>
      <c r="BT21" s="99"/>
      <c r="BU21" s="100">
        <f t="shared" si="68"/>
        <v>0</v>
      </c>
      <c r="BV21" s="99"/>
      <c r="BW21" s="100">
        <f t="shared" si="69"/>
        <v>0</v>
      </c>
      <c r="BX21" s="99"/>
      <c r="BY21" s="100">
        <f t="shared" si="70"/>
        <v>0</v>
      </c>
      <c r="BZ21" s="99"/>
      <c r="CA21" s="100">
        <f t="shared" si="71"/>
        <v>0</v>
      </c>
      <c r="CB21" s="99"/>
      <c r="CC21" s="100">
        <f t="shared" si="72"/>
        <v>0</v>
      </c>
      <c r="CD21" s="99"/>
      <c r="CE21" s="100">
        <f t="shared" si="73"/>
        <v>0</v>
      </c>
      <c r="CF21" s="101">
        <f t="shared" si="74"/>
        <v>200</v>
      </c>
      <c r="CG21" s="100">
        <f t="shared" si="74"/>
        <v>70</v>
      </c>
    </row>
    <row r="22" spans="1:85" s="102" customFormat="1" ht="19.899999999999999" customHeight="1" x14ac:dyDescent="0.25">
      <c r="A22" s="94">
        <v>17</v>
      </c>
      <c r="B22" s="95" t="s">
        <v>93</v>
      </c>
      <c r="C22" s="95" t="s">
        <v>74</v>
      </c>
      <c r="D22" s="94">
        <f t="shared" si="55"/>
        <v>20</v>
      </c>
      <c r="E22" s="94">
        <v>0.64</v>
      </c>
      <c r="F22" s="94" t="s">
        <v>85</v>
      </c>
      <c r="G22" s="94">
        <v>1350</v>
      </c>
      <c r="H22" s="94"/>
      <c r="I22" s="97">
        <f t="shared" si="56"/>
        <v>0</v>
      </c>
      <c r="J22" s="94"/>
      <c r="K22" s="97">
        <f t="shared" si="57"/>
        <v>0</v>
      </c>
      <c r="L22" s="94"/>
      <c r="M22" s="97">
        <f t="shared" si="58"/>
        <v>0</v>
      </c>
      <c r="N22" s="94"/>
      <c r="O22" s="97">
        <f t="shared" si="58"/>
        <v>0</v>
      </c>
      <c r="P22" s="94"/>
      <c r="Q22" s="97">
        <f t="shared" si="58"/>
        <v>0</v>
      </c>
      <c r="R22" s="94"/>
      <c r="S22" s="97">
        <f t="shared" si="58"/>
        <v>0</v>
      </c>
      <c r="T22" s="94"/>
      <c r="U22" s="97">
        <f t="shared" si="58"/>
        <v>0</v>
      </c>
      <c r="V22" s="94"/>
      <c r="W22" s="97">
        <f t="shared" si="58"/>
        <v>0</v>
      </c>
      <c r="X22" s="94"/>
      <c r="Y22" s="97">
        <f t="shared" si="58"/>
        <v>0</v>
      </c>
      <c r="Z22" s="94"/>
      <c r="AA22" s="97">
        <f t="shared" si="58"/>
        <v>0</v>
      </c>
      <c r="AB22" s="94"/>
      <c r="AC22" s="97">
        <f t="shared" si="58"/>
        <v>0</v>
      </c>
      <c r="AD22" s="94"/>
      <c r="AE22" s="97">
        <f t="shared" si="58"/>
        <v>0</v>
      </c>
      <c r="AF22" s="101">
        <f t="shared" si="59"/>
        <v>0</v>
      </c>
      <c r="AG22" s="100">
        <f t="shared" si="60"/>
        <v>0</v>
      </c>
      <c r="AH22" s="96"/>
      <c r="AI22" s="97">
        <f t="shared" si="61"/>
        <v>0</v>
      </c>
      <c r="AJ22" s="98"/>
      <c r="AK22" s="97">
        <f t="shared" si="61"/>
        <v>0</v>
      </c>
      <c r="AL22" s="99"/>
      <c r="AM22" s="100">
        <f t="shared" si="20"/>
        <v>0</v>
      </c>
      <c r="AN22" s="99"/>
      <c r="AO22" s="100">
        <f t="shared" si="21"/>
        <v>0</v>
      </c>
      <c r="AP22" s="99"/>
      <c r="AQ22" s="100">
        <f t="shared" si="22"/>
        <v>0</v>
      </c>
      <c r="AR22" s="99"/>
      <c r="AS22" s="100">
        <f t="shared" si="23"/>
        <v>0</v>
      </c>
      <c r="AT22" s="99"/>
      <c r="AU22" s="100">
        <f t="shared" si="24"/>
        <v>0</v>
      </c>
      <c r="AV22" s="99"/>
      <c r="AW22" s="100">
        <f t="shared" si="25"/>
        <v>0</v>
      </c>
      <c r="AX22" s="99"/>
      <c r="AY22" s="100">
        <f t="shared" si="26"/>
        <v>0</v>
      </c>
      <c r="AZ22" s="99"/>
      <c r="BA22" s="100">
        <f t="shared" si="27"/>
        <v>0</v>
      </c>
      <c r="BB22" s="99"/>
      <c r="BC22" s="100">
        <f t="shared" si="28"/>
        <v>0</v>
      </c>
      <c r="BD22" s="99"/>
      <c r="BE22" s="100">
        <f t="shared" si="29"/>
        <v>0</v>
      </c>
      <c r="BF22" s="101">
        <f t="shared" si="75"/>
        <v>0</v>
      </c>
      <c r="BG22" s="100">
        <f t="shared" si="75"/>
        <v>0</v>
      </c>
      <c r="BH22" s="99"/>
      <c r="BI22" s="100">
        <f t="shared" si="62"/>
        <v>0</v>
      </c>
      <c r="BJ22" s="99"/>
      <c r="BK22" s="100">
        <f t="shared" si="63"/>
        <v>0</v>
      </c>
      <c r="BL22" s="99"/>
      <c r="BM22" s="100">
        <f t="shared" si="64"/>
        <v>0</v>
      </c>
      <c r="BN22" s="99"/>
      <c r="BO22" s="100">
        <f t="shared" si="65"/>
        <v>0</v>
      </c>
      <c r="BP22" s="99"/>
      <c r="BQ22" s="100">
        <f t="shared" si="66"/>
        <v>0</v>
      </c>
      <c r="BR22" s="99"/>
      <c r="BS22" s="100">
        <f t="shared" si="67"/>
        <v>0</v>
      </c>
      <c r="BT22" s="99"/>
      <c r="BU22" s="100">
        <f t="shared" si="68"/>
        <v>0</v>
      </c>
      <c r="BV22" s="99"/>
      <c r="BW22" s="100">
        <f t="shared" si="69"/>
        <v>0</v>
      </c>
      <c r="BX22" s="99"/>
      <c r="BY22" s="100">
        <f t="shared" si="70"/>
        <v>0</v>
      </c>
      <c r="BZ22" s="99"/>
      <c r="CA22" s="100">
        <f t="shared" si="71"/>
        <v>0</v>
      </c>
      <c r="CB22" s="99"/>
      <c r="CC22" s="100">
        <f t="shared" si="72"/>
        <v>0</v>
      </c>
      <c r="CD22" s="99"/>
      <c r="CE22" s="100">
        <f t="shared" si="73"/>
        <v>0</v>
      </c>
      <c r="CF22" s="101">
        <f t="shared" si="74"/>
        <v>0</v>
      </c>
      <c r="CG22" s="100">
        <f t="shared" si="74"/>
        <v>0</v>
      </c>
    </row>
    <row r="23" spans="1:85" s="102" customFormat="1" ht="19.899999999999999" customHeight="1" x14ac:dyDescent="0.25">
      <c r="A23" s="94">
        <v>18</v>
      </c>
      <c r="B23" s="95" t="s">
        <v>94</v>
      </c>
      <c r="C23" s="95" t="s">
        <v>74</v>
      </c>
      <c r="D23" s="94">
        <f t="shared" si="55"/>
        <v>20</v>
      </c>
      <c r="E23" s="94">
        <v>0.64</v>
      </c>
      <c r="F23" s="94" t="s">
        <v>85</v>
      </c>
      <c r="G23" s="94"/>
      <c r="H23" s="94"/>
      <c r="I23" s="100">
        <f>H23*$E23</f>
        <v>0</v>
      </c>
      <c r="J23" s="94"/>
      <c r="K23" s="100">
        <f>J23*$E23</f>
        <v>0</v>
      </c>
      <c r="L23" s="94"/>
      <c r="M23" s="100">
        <f>L23*$E23</f>
        <v>0</v>
      </c>
      <c r="N23" s="94"/>
      <c r="O23" s="100">
        <f>N23*$E23</f>
        <v>0</v>
      </c>
      <c r="P23" s="94"/>
      <c r="Q23" s="100">
        <f>P23*$E23</f>
        <v>0</v>
      </c>
      <c r="R23" s="94"/>
      <c r="S23" s="100">
        <f>R23*$E23</f>
        <v>0</v>
      </c>
      <c r="T23" s="94"/>
      <c r="U23" s="100">
        <f>T23*$E23</f>
        <v>0</v>
      </c>
      <c r="V23" s="94"/>
      <c r="W23" s="100">
        <f>V23*$E23</f>
        <v>0</v>
      </c>
      <c r="X23" s="94"/>
      <c r="Y23" s="100">
        <f>X23*$E23</f>
        <v>0</v>
      </c>
      <c r="Z23" s="94"/>
      <c r="AA23" s="100">
        <f>Z23*$E23</f>
        <v>0</v>
      </c>
      <c r="AB23" s="94"/>
      <c r="AC23" s="100">
        <f>AB23*$E23</f>
        <v>0</v>
      </c>
      <c r="AD23" s="94"/>
      <c r="AE23" s="100">
        <f>AD23*$E23</f>
        <v>0</v>
      </c>
      <c r="AF23" s="101">
        <f t="shared" si="59"/>
        <v>0</v>
      </c>
      <c r="AG23" s="100">
        <f t="shared" si="60"/>
        <v>0</v>
      </c>
      <c r="AH23" s="99"/>
      <c r="AI23" s="100">
        <f>AH23*$E23</f>
        <v>0</v>
      </c>
      <c r="AJ23" s="99"/>
      <c r="AK23" s="100">
        <f t="shared" si="20"/>
        <v>0</v>
      </c>
      <c r="AL23" s="99"/>
      <c r="AM23" s="100">
        <f t="shared" si="20"/>
        <v>0</v>
      </c>
      <c r="AN23" s="99"/>
      <c r="AO23" s="100">
        <f t="shared" si="21"/>
        <v>0</v>
      </c>
      <c r="AP23" s="99"/>
      <c r="AQ23" s="100">
        <f t="shared" si="22"/>
        <v>0</v>
      </c>
      <c r="AR23" s="99"/>
      <c r="AS23" s="100">
        <f t="shared" si="23"/>
        <v>0</v>
      </c>
      <c r="AT23" s="99"/>
      <c r="AU23" s="100">
        <f t="shared" si="24"/>
        <v>0</v>
      </c>
      <c r="AV23" s="99"/>
      <c r="AW23" s="100">
        <f t="shared" si="25"/>
        <v>0</v>
      </c>
      <c r="AX23" s="99"/>
      <c r="AY23" s="100">
        <f t="shared" si="26"/>
        <v>0</v>
      </c>
      <c r="AZ23" s="99"/>
      <c r="BA23" s="100">
        <f t="shared" si="27"/>
        <v>0</v>
      </c>
      <c r="BB23" s="99"/>
      <c r="BC23" s="100">
        <f t="shared" si="28"/>
        <v>0</v>
      </c>
      <c r="BD23" s="99"/>
      <c r="BE23" s="100">
        <f t="shared" si="29"/>
        <v>0</v>
      </c>
      <c r="BF23" s="101">
        <f t="shared" si="75"/>
        <v>0</v>
      </c>
      <c r="BG23" s="100">
        <f t="shared" si="75"/>
        <v>0</v>
      </c>
      <c r="BH23" s="99"/>
      <c r="BI23" s="100">
        <f>BH23*$E23</f>
        <v>0</v>
      </c>
      <c r="BJ23" s="99"/>
      <c r="BK23" s="100">
        <f t="shared" si="63"/>
        <v>0</v>
      </c>
      <c r="BL23" s="99"/>
      <c r="BM23" s="100">
        <f t="shared" si="64"/>
        <v>0</v>
      </c>
      <c r="BN23" s="99"/>
      <c r="BO23" s="100">
        <f t="shared" si="65"/>
        <v>0</v>
      </c>
      <c r="BP23" s="99"/>
      <c r="BQ23" s="100">
        <f t="shared" si="66"/>
        <v>0</v>
      </c>
      <c r="BR23" s="99"/>
      <c r="BS23" s="100">
        <f t="shared" si="67"/>
        <v>0</v>
      </c>
      <c r="BT23" s="99"/>
      <c r="BU23" s="100">
        <f t="shared" si="68"/>
        <v>0</v>
      </c>
      <c r="BV23" s="99"/>
      <c r="BW23" s="100">
        <f t="shared" si="69"/>
        <v>0</v>
      </c>
      <c r="BX23" s="99"/>
      <c r="BY23" s="100">
        <f t="shared" si="70"/>
        <v>0</v>
      </c>
      <c r="BZ23" s="99"/>
      <c r="CA23" s="100">
        <f t="shared" si="71"/>
        <v>0</v>
      </c>
      <c r="CB23" s="99"/>
      <c r="CC23" s="100">
        <f t="shared" si="72"/>
        <v>0</v>
      </c>
      <c r="CD23" s="99"/>
      <c r="CE23" s="100">
        <f t="shared" si="73"/>
        <v>0</v>
      </c>
      <c r="CF23" s="101">
        <f t="shared" si="74"/>
        <v>0</v>
      </c>
      <c r="CG23" s="100">
        <f t="shared" si="74"/>
        <v>0</v>
      </c>
    </row>
    <row r="24" spans="1:85" s="102" customFormat="1" ht="19.899999999999999" customHeight="1" x14ac:dyDescent="0.25">
      <c r="A24" s="94">
        <v>19</v>
      </c>
      <c r="B24" s="95" t="s">
        <v>95</v>
      </c>
      <c r="C24" s="95" t="s">
        <v>74</v>
      </c>
      <c r="D24" s="94">
        <f t="shared" si="55"/>
        <v>20</v>
      </c>
      <c r="E24" s="94">
        <v>0.64</v>
      </c>
      <c r="F24" s="94" t="s">
        <v>85</v>
      </c>
      <c r="G24" s="94"/>
      <c r="H24" s="94"/>
      <c r="I24" s="100">
        <f t="shared" si="10"/>
        <v>0</v>
      </c>
      <c r="J24" s="94"/>
      <c r="K24" s="100">
        <f t="shared" si="11"/>
        <v>0</v>
      </c>
      <c r="L24" s="94"/>
      <c r="M24" s="100">
        <f t="shared" si="12"/>
        <v>0</v>
      </c>
      <c r="N24" s="94"/>
      <c r="O24" s="100">
        <f t="shared" si="12"/>
        <v>0</v>
      </c>
      <c r="P24" s="94"/>
      <c r="Q24" s="100">
        <f t="shared" si="12"/>
        <v>0</v>
      </c>
      <c r="R24" s="94"/>
      <c r="S24" s="100">
        <f t="shared" si="12"/>
        <v>0</v>
      </c>
      <c r="T24" s="94"/>
      <c r="U24" s="100">
        <f t="shared" si="12"/>
        <v>0</v>
      </c>
      <c r="V24" s="94"/>
      <c r="W24" s="100">
        <f t="shared" si="12"/>
        <v>0</v>
      </c>
      <c r="X24" s="94"/>
      <c r="Y24" s="100">
        <f t="shared" si="13"/>
        <v>0</v>
      </c>
      <c r="Z24" s="94"/>
      <c r="AA24" s="100">
        <f t="shared" si="14"/>
        <v>0</v>
      </c>
      <c r="AB24" s="94"/>
      <c r="AC24" s="100">
        <f t="shared" si="15"/>
        <v>0</v>
      </c>
      <c r="AD24" s="94"/>
      <c r="AE24" s="100">
        <f t="shared" si="16"/>
        <v>0</v>
      </c>
      <c r="AF24" s="101">
        <f t="shared" si="59"/>
        <v>0</v>
      </c>
      <c r="AG24" s="100">
        <f t="shared" si="60"/>
        <v>0</v>
      </c>
      <c r="AH24" s="99"/>
      <c r="AI24" s="100">
        <f t="shared" si="19"/>
        <v>0</v>
      </c>
      <c r="AJ24" s="99"/>
      <c r="AK24" s="100">
        <f t="shared" si="20"/>
        <v>0</v>
      </c>
      <c r="AL24" s="99"/>
      <c r="AM24" s="100">
        <f t="shared" si="20"/>
        <v>0</v>
      </c>
      <c r="AN24" s="99"/>
      <c r="AO24" s="100">
        <f t="shared" si="21"/>
        <v>0</v>
      </c>
      <c r="AP24" s="99"/>
      <c r="AQ24" s="100">
        <f t="shared" si="22"/>
        <v>0</v>
      </c>
      <c r="AR24" s="99"/>
      <c r="AS24" s="100">
        <f t="shared" si="23"/>
        <v>0</v>
      </c>
      <c r="AT24" s="99"/>
      <c r="AU24" s="100">
        <f t="shared" si="24"/>
        <v>0</v>
      </c>
      <c r="AV24" s="99"/>
      <c r="AW24" s="100">
        <f t="shared" si="25"/>
        <v>0</v>
      </c>
      <c r="AX24" s="99"/>
      <c r="AY24" s="100">
        <f t="shared" si="26"/>
        <v>0</v>
      </c>
      <c r="AZ24" s="99"/>
      <c r="BA24" s="100">
        <f t="shared" si="27"/>
        <v>0</v>
      </c>
      <c r="BB24" s="99"/>
      <c r="BC24" s="100">
        <f t="shared" si="28"/>
        <v>0</v>
      </c>
      <c r="BD24" s="99"/>
      <c r="BE24" s="100">
        <f t="shared" si="29"/>
        <v>0</v>
      </c>
      <c r="BF24" s="101">
        <f t="shared" si="75"/>
        <v>0</v>
      </c>
      <c r="BG24" s="100">
        <f t="shared" si="75"/>
        <v>0</v>
      </c>
      <c r="BH24" s="99"/>
      <c r="BI24" s="100">
        <f t="shared" ref="BI24" si="76">BH24*$E24</f>
        <v>0</v>
      </c>
      <c r="BJ24" s="99"/>
      <c r="BK24" s="100">
        <f t="shared" si="63"/>
        <v>0</v>
      </c>
      <c r="BL24" s="99"/>
      <c r="BM24" s="100">
        <f t="shared" si="64"/>
        <v>0</v>
      </c>
      <c r="BN24" s="99"/>
      <c r="BO24" s="100">
        <f t="shared" si="65"/>
        <v>0</v>
      </c>
      <c r="BP24" s="99"/>
      <c r="BQ24" s="100">
        <f t="shared" si="66"/>
        <v>0</v>
      </c>
      <c r="BR24" s="99"/>
      <c r="BS24" s="100">
        <f t="shared" si="67"/>
        <v>0</v>
      </c>
      <c r="BT24" s="99"/>
      <c r="BU24" s="100">
        <f t="shared" si="68"/>
        <v>0</v>
      </c>
      <c r="BV24" s="99"/>
      <c r="BW24" s="100">
        <f t="shared" si="69"/>
        <v>0</v>
      </c>
      <c r="BX24" s="99"/>
      <c r="BY24" s="100">
        <f t="shared" si="70"/>
        <v>0</v>
      </c>
      <c r="BZ24" s="99"/>
      <c r="CA24" s="100">
        <f t="shared" si="71"/>
        <v>0</v>
      </c>
      <c r="CB24" s="99"/>
      <c r="CC24" s="100">
        <f t="shared" si="72"/>
        <v>0</v>
      </c>
      <c r="CD24" s="99"/>
      <c r="CE24" s="100">
        <f t="shared" si="73"/>
        <v>0</v>
      </c>
      <c r="CF24" s="101">
        <f t="shared" si="74"/>
        <v>0</v>
      </c>
      <c r="CG24" s="100">
        <f t="shared" si="74"/>
        <v>0</v>
      </c>
    </row>
    <row r="25" spans="1:85" s="102" customFormat="1" ht="19.899999999999999" customHeight="1" x14ac:dyDescent="0.25">
      <c r="A25" s="94"/>
      <c r="B25" s="95"/>
      <c r="C25" s="95"/>
      <c r="D25" s="94"/>
      <c r="E25" s="94"/>
      <c r="F25" s="94"/>
      <c r="G25" s="94"/>
      <c r="H25" s="94"/>
      <c r="I25" s="100"/>
      <c r="J25" s="94"/>
      <c r="K25" s="100"/>
      <c r="L25" s="94"/>
      <c r="M25" s="100"/>
      <c r="N25" s="94"/>
      <c r="O25" s="100"/>
      <c r="P25" s="94"/>
      <c r="Q25" s="100"/>
      <c r="R25" s="94"/>
      <c r="S25" s="100"/>
      <c r="T25" s="94"/>
      <c r="U25" s="100"/>
      <c r="V25" s="94"/>
      <c r="W25" s="100"/>
      <c r="X25" s="94"/>
      <c r="Y25" s="100"/>
      <c r="Z25" s="94"/>
      <c r="AA25" s="100"/>
      <c r="AB25" s="94"/>
      <c r="AC25" s="100"/>
      <c r="AD25" s="94"/>
      <c r="AE25" s="100"/>
      <c r="AF25" s="101"/>
      <c r="AG25" s="100"/>
      <c r="AH25" s="99"/>
      <c r="AI25" s="100"/>
      <c r="AJ25" s="99"/>
      <c r="AK25" s="100"/>
      <c r="AL25" s="99"/>
      <c r="AM25" s="100"/>
      <c r="AN25" s="99"/>
      <c r="AO25" s="100"/>
      <c r="AP25" s="99"/>
      <c r="AQ25" s="100"/>
      <c r="AR25" s="99"/>
      <c r="AS25" s="100"/>
      <c r="AT25" s="99"/>
      <c r="AU25" s="100"/>
      <c r="AV25" s="99"/>
      <c r="AW25" s="100"/>
      <c r="AX25" s="99"/>
      <c r="AY25" s="100"/>
      <c r="AZ25" s="99"/>
      <c r="BA25" s="100"/>
      <c r="BB25" s="99"/>
      <c r="BC25" s="100"/>
      <c r="BD25" s="99"/>
      <c r="BE25" s="100"/>
      <c r="BF25" s="101"/>
      <c r="BG25" s="100"/>
      <c r="BH25" s="99"/>
      <c r="BI25" s="100"/>
      <c r="BJ25" s="99"/>
      <c r="BK25" s="100"/>
      <c r="BL25" s="99"/>
      <c r="BM25" s="100"/>
      <c r="BN25" s="99"/>
      <c r="BO25" s="100"/>
      <c r="BP25" s="99"/>
      <c r="BQ25" s="100"/>
      <c r="BR25" s="99"/>
      <c r="BS25" s="100"/>
      <c r="BT25" s="99"/>
      <c r="BU25" s="100"/>
      <c r="BV25" s="99"/>
      <c r="BW25" s="100"/>
      <c r="BX25" s="99"/>
      <c r="BY25" s="100"/>
      <c r="BZ25" s="99"/>
      <c r="CA25" s="100"/>
      <c r="CB25" s="99"/>
      <c r="CC25" s="100"/>
      <c r="CD25" s="99"/>
      <c r="CE25" s="100"/>
      <c r="CF25" s="101"/>
      <c r="CG25" s="100"/>
    </row>
    <row r="26" spans="1:85" s="102" customFormat="1" ht="19.899999999999999" customHeight="1" x14ac:dyDescent="0.25">
      <c r="A26" s="94">
        <v>20</v>
      </c>
      <c r="B26" s="95" t="s">
        <v>96</v>
      </c>
      <c r="C26" s="95" t="s">
        <v>77</v>
      </c>
      <c r="D26" s="94">
        <f>RANK(BF26,$BF$4:$BF$147)</f>
        <v>20</v>
      </c>
      <c r="E26" s="94">
        <v>1</v>
      </c>
      <c r="F26" s="94" t="s">
        <v>75</v>
      </c>
      <c r="G26" s="94"/>
      <c r="H26" s="94"/>
      <c r="I26" s="100">
        <f t="shared" si="10"/>
        <v>0</v>
      </c>
      <c r="J26" s="94"/>
      <c r="K26" s="100">
        <f t="shared" si="11"/>
        <v>0</v>
      </c>
      <c r="L26" s="94"/>
      <c r="M26" s="100">
        <f t="shared" si="12"/>
        <v>0</v>
      </c>
      <c r="N26" s="94"/>
      <c r="O26" s="100">
        <f t="shared" si="12"/>
        <v>0</v>
      </c>
      <c r="P26" s="94"/>
      <c r="Q26" s="100">
        <f t="shared" si="12"/>
        <v>0</v>
      </c>
      <c r="R26" s="94"/>
      <c r="S26" s="100">
        <f t="shared" si="12"/>
        <v>0</v>
      </c>
      <c r="T26" s="94"/>
      <c r="U26" s="100">
        <f t="shared" si="12"/>
        <v>0</v>
      </c>
      <c r="V26" s="94"/>
      <c r="W26" s="100">
        <f t="shared" si="12"/>
        <v>0</v>
      </c>
      <c r="X26" s="94"/>
      <c r="Y26" s="100">
        <f t="shared" si="13"/>
        <v>0</v>
      </c>
      <c r="Z26" s="94"/>
      <c r="AA26" s="100">
        <f t="shared" si="14"/>
        <v>0</v>
      </c>
      <c r="AB26" s="94"/>
      <c r="AC26" s="100">
        <f t="shared" si="15"/>
        <v>0</v>
      </c>
      <c r="AD26" s="94"/>
      <c r="AE26" s="100">
        <f t="shared" si="16"/>
        <v>0</v>
      </c>
      <c r="AF26" s="101">
        <f t="shared" ref="AF26:AF29" si="77">SUM(H26,J26,L26,N26,P26,R26,T26,V26,X26,Z26,AB26,AD26)</f>
        <v>0</v>
      </c>
      <c r="AG26" s="100">
        <f t="shared" ref="AG26:AG29" si="78">SUM(I26,K26,M26,O26,Q26,S26,U26,W26,Y26,AA26,AC26,AE26)</f>
        <v>0</v>
      </c>
      <c r="AH26" s="99"/>
      <c r="AI26" s="100">
        <f t="shared" si="19"/>
        <v>0</v>
      </c>
      <c r="AJ26" s="99"/>
      <c r="AK26" s="100">
        <f t="shared" si="20"/>
        <v>0</v>
      </c>
      <c r="AL26" s="99"/>
      <c r="AM26" s="100">
        <f t="shared" si="20"/>
        <v>0</v>
      </c>
      <c r="AN26" s="99"/>
      <c r="AO26" s="100">
        <f t="shared" si="21"/>
        <v>0</v>
      </c>
      <c r="AP26" s="99"/>
      <c r="AQ26" s="100">
        <f t="shared" si="22"/>
        <v>0</v>
      </c>
      <c r="AR26" s="99"/>
      <c r="AS26" s="100">
        <f t="shared" si="23"/>
        <v>0</v>
      </c>
      <c r="AT26" s="99"/>
      <c r="AU26" s="100">
        <f t="shared" si="24"/>
        <v>0</v>
      </c>
      <c r="AV26" s="99"/>
      <c r="AW26" s="100">
        <f t="shared" si="25"/>
        <v>0</v>
      </c>
      <c r="AX26" s="99"/>
      <c r="AY26" s="100">
        <f t="shared" si="26"/>
        <v>0</v>
      </c>
      <c r="AZ26" s="99"/>
      <c r="BA26" s="100">
        <f t="shared" si="27"/>
        <v>0</v>
      </c>
      <c r="BB26" s="99"/>
      <c r="BC26" s="100">
        <f t="shared" si="28"/>
        <v>0</v>
      </c>
      <c r="BD26" s="99"/>
      <c r="BE26" s="100">
        <f t="shared" si="29"/>
        <v>0</v>
      </c>
      <c r="BF26" s="101">
        <f t="shared" si="75"/>
        <v>0</v>
      </c>
      <c r="BG26" s="100">
        <f t="shared" si="75"/>
        <v>0</v>
      </c>
      <c r="BH26" s="99"/>
      <c r="BI26" s="100">
        <f t="shared" ref="BI26:BI29" si="79">BH26*$E26</f>
        <v>0</v>
      </c>
      <c r="BJ26" s="99"/>
      <c r="BK26" s="100">
        <f t="shared" ref="BK26:BK29" si="80">BJ26*$E26</f>
        <v>0</v>
      </c>
      <c r="BL26" s="99"/>
      <c r="BM26" s="100">
        <f t="shared" ref="BM26:BM29" si="81">BL26*$E26</f>
        <v>0</v>
      </c>
      <c r="BN26" s="99"/>
      <c r="BO26" s="100">
        <f t="shared" ref="BO26:BO29" si="82">BN26*$E26</f>
        <v>0</v>
      </c>
      <c r="BP26" s="99"/>
      <c r="BQ26" s="100">
        <f t="shared" ref="BQ26:BQ29" si="83">BP26*$E26</f>
        <v>0</v>
      </c>
      <c r="BR26" s="99"/>
      <c r="BS26" s="100">
        <f t="shared" ref="BS26:BS29" si="84">BR26*$E26</f>
        <v>0</v>
      </c>
      <c r="BT26" s="99"/>
      <c r="BU26" s="100">
        <f t="shared" ref="BU26:BU29" si="85">BT26*$E26</f>
        <v>0</v>
      </c>
      <c r="BV26" s="99"/>
      <c r="BW26" s="100">
        <f t="shared" ref="BW26:BW29" si="86">BV26*$E26</f>
        <v>0</v>
      </c>
      <c r="BX26" s="99"/>
      <c r="BY26" s="100">
        <f t="shared" ref="BY26:BY29" si="87">BX26*$E26</f>
        <v>0</v>
      </c>
      <c r="BZ26" s="99"/>
      <c r="CA26" s="100">
        <f t="shared" ref="CA26:CA29" si="88">BZ26*$E26</f>
        <v>0</v>
      </c>
      <c r="CB26" s="99"/>
      <c r="CC26" s="100">
        <f t="shared" ref="CC26:CC29" si="89">CB26*$E26</f>
        <v>0</v>
      </c>
      <c r="CD26" s="99"/>
      <c r="CE26" s="100">
        <f t="shared" ref="CE26:CE29" si="90">CD26*$E26</f>
        <v>0</v>
      </c>
      <c r="CF26" s="101">
        <f t="shared" ref="CF26:CG29" si="91">SUM(BH26,BJ26,BL26,BN26,BP26,BR26,BT26,BV26,BX26,BZ26,CB26,CD26)</f>
        <v>0</v>
      </c>
      <c r="CG26" s="100">
        <f t="shared" si="91"/>
        <v>0</v>
      </c>
    </row>
    <row r="27" spans="1:85" s="102" customFormat="1" ht="19.899999999999999" customHeight="1" x14ac:dyDescent="0.25">
      <c r="A27" s="94">
        <v>21</v>
      </c>
      <c r="B27" s="95" t="s">
        <v>97</v>
      </c>
      <c r="C27" s="95" t="s">
        <v>77</v>
      </c>
      <c r="D27" s="94">
        <f>RANK(BF27,$BF$4:$BF$147)</f>
        <v>20</v>
      </c>
      <c r="E27" s="94">
        <v>0.6</v>
      </c>
      <c r="F27" s="94" t="s">
        <v>98</v>
      </c>
      <c r="G27" s="94"/>
      <c r="H27" s="94"/>
      <c r="I27" s="100">
        <f t="shared" si="10"/>
        <v>0</v>
      </c>
      <c r="J27" s="94"/>
      <c r="K27" s="100">
        <f t="shared" si="11"/>
        <v>0</v>
      </c>
      <c r="L27" s="94"/>
      <c r="M27" s="100">
        <f t="shared" si="12"/>
        <v>0</v>
      </c>
      <c r="N27" s="94"/>
      <c r="O27" s="100">
        <f t="shared" si="12"/>
        <v>0</v>
      </c>
      <c r="P27" s="94"/>
      <c r="Q27" s="100">
        <f t="shared" si="12"/>
        <v>0</v>
      </c>
      <c r="R27" s="94"/>
      <c r="S27" s="100">
        <f t="shared" si="12"/>
        <v>0</v>
      </c>
      <c r="T27" s="94"/>
      <c r="U27" s="100">
        <f t="shared" si="12"/>
        <v>0</v>
      </c>
      <c r="V27" s="94"/>
      <c r="W27" s="100">
        <f t="shared" si="12"/>
        <v>0</v>
      </c>
      <c r="X27" s="94"/>
      <c r="Y27" s="100">
        <f t="shared" si="13"/>
        <v>0</v>
      </c>
      <c r="Z27" s="94"/>
      <c r="AA27" s="100">
        <f t="shared" si="14"/>
        <v>0</v>
      </c>
      <c r="AB27" s="94"/>
      <c r="AC27" s="100">
        <f t="shared" si="15"/>
        <v>0</v>
      </c>
      <c r="AD27" s="94"/>
      <c r="AE27" s="100">
        <f t="shared" si="16"/>
        <v>0</v>
      </c>
      <c r="AF27" s="101">
        <f t="shared" si="77"/>
        <v>0</v>
      </c>
      <c r="AG27" s="100">
        <f t="shared" si="78"/>
        <v>0</v>
      </c>
      <c r="AH27" s="99"/>
      <c r="AI27" s="100">
        <f t="shared" si="19"/>
        <v>0</v>
      </c>
      <c r="AJ27" s="99"/>
      <c r="AK27" s="100">
        <f t="shared" si="20"/>
        <v>0</v>
      </c>
      <c r="AL27" s="99"/>
      <c r="AM27" s="100">
        <f t="shared" si="20"/>
        <v>0</v>
      </c>
      <c r="AN27" s="99"/>
      <c r="AO27" s="100">
        <f t="shared" si="21"/>
        <v>0</v>
      </c>
      <c r="AP27" s="99"/>
      <c r="AQ27" s="100">
        <f t="shared" si="22"/>
        <v>0</v>
      </c>
      <c r="AR27" s="99"/>
      <c r="AS27" s="100">
        <f t="shared" si="23"/>
        <v>0</v>
      </c>
      <c r="AT27" s="99"/>
      <c r="AU27" s="100">
        <f t="shared" si="24"/>
        <v>0</v>
      </c>
      <c r="AV27" s="99"/>
      <c r="AW27" s="100">
        <f t="shared" si="25"/>
        <v>0</v>
      </c>
      <c r="AX27" s="99"/>
      <c r="AY27" s="100">
        <f t="shared" si="26"/>
        <v>0</v>
      </c>
      <c r="AZ27" s="99"/>
      <c r="BA27" s="100">
        <f t="shared" si="27"/>
        <v>0</v>
      </c>
      <c r="BB27" s="99"/>
      <c r="BC27" s="100">
        <f t="shared" si="28"/>
        <v>0</v>
      </c>
      <c r="BD27" s="99"/>
      <c r="BE27" s="100">
        <f t="shared" si="29"/>
        <v>0</v>
      </c>
      <c r="BF27" s="101">
        <f t="shared" si="75"/>
        <v>0</v>
      </c>
      <c r="BG27" s="100">
        <f t="shared" si="75"/>
        <v>0</v>
      </c>
      <c r="BH27" s="99"/>
      <c r="BI27" s="100">
        <f t="shared" si="79"/>
        <v>0</v>
      </c>
      <c r="BJ27" s="99"/>
      <c r="BK27" s="100">
        <f t="shared" si="80"/>
        <v>0</v>
      </c>
      <c r="BL27" s="99"/>
      <c r="BM27" s="100">
        <f t="shared" si="81"/>
        <v>0</v>
      </c>
      <c r="BN27" s="99"/>
      <c r="BO27" s="100">
        <f t="shared" si="82"/>
        <v>0</v>
      </c>
      <c r="BP27" s="99"/>
      <c r="BQ27" s="100">
        <f t="shared" si="83"/>
        <v>0</v>
      </c>
      <c r="BR27" s="99"/>
      <c r="BS27" s="100">
        <f t="shared" si="84"/>
        <v>0</v>
      </c>
      <c r="BT27" s="99"/>
      <c r="BU27" s="100">
        <f t="shared" si="85"/>
        <v>0</v>
      </c>
      <c r="BV27" s="99"/>
      <c r="BW27" s="100">
        <f t="shared" si="86"/>
        <v>0</v>
      </c>
      <c r="BX27" s="99"/>
      <c r="BY27" s="100">
        <f t="shared" si="87"/>
        <v>0</v>
      </c>
      <c r="BZ27" s="99"/>
      <c r="CA27" s="100">
        <f t="shared" si="88"/>
        <v>0</v>
      </c>
      <c r="CB27" s="99"/>
      <c r="CC27" s="100">
        <f t="shared" si="89"/>
        <v>0</v>
      </c>
      <c r="CD27" s="99"/>
      <c r="CE27" s="100">
        <f t="shared" si="90"/>
        <v>0</v>
      </c>
      <c r="CF27" s="101">
        <f t="shared" si="91"/>
        <v>0</v>
      </c>
      <c r="CG27" s="100">
        <f t="shared" si="91"/>
        <v>0</v>
      </c>
    </row>
    <row r="28" spans="1:85" s="102" customFormat="1" ht="19.899999999999999" customHeight="1" x14ac:dyDescent="0.25">
      <c r="A28" s="94">
        <v>22</v>
      </c>
      <c r="B28" s="95" t="s">
        <v>99</v>
      </c>
      <c r="C28" s="95" t="s">
        <v>74</v>
      </c>
      <c r="D28" s="94">
        <f>RANK(BF28,$BF$4:$BF$147)</f>
        <v>13</v>
      </c>
      <c r="E28" s="94">
        <v>0.64</v>
      </c>
      <c r="F28" s="94" t="s">
        <v>85</v>
      </c>
      <c r="G28" s="94">
        <v>1700</v>
      </c>
      <c r="H28" s="94">
        <v>140</v>
      </c>
      <c r="I28" s="97">
        <f t="shared" si="10"/>
        <v>89.600000000000009</v>
      </c>
      <c r="J28" s="94">
        <v>42</v>
      </c>
      <c r="K28" s="97">
        <f t="shared" si="11"/>
        <v>26.88</v>
      </c>
      <c r="L28" s="94">
        <v>98</v>
      </c>
      <c r="M28" s="97">
        <f t="shared" si="12"/>
        <v>62.72</v>
      </c>
      <c r="N28" s="94"/>
      <c r="O28" s="97">
        <f t="shared" si="12"/>
        <v>0</v>
      </c>
      <c r="P28" s="94"/>
      <c r="Q28" s="97">
        <f t="shared" si="12"/>
        <v>0</v>
      </c>
      <c r="R28" s="94">
        <v>70</v>
      </c>
      <c r="S28" s="97">
        <f t="shared" si="12"/>
        <v>44.800000000000004</v>
      </c>
      <c r="T28" s="94">
        <v>28</v>
      </c>
      <c r="U28" s="97">
        <f t="shared" si="12"/>
        <v>17.920000000000002</v>
      </c>
      <c r="V28" s="94">
        <v>140</v>
      </c>
      <c r="W28" s="97">
        <f t="shared" si="12"/>
        <v>89.600000000000009</v>
      </c>
      <c r="X28" s="94">
        <v>168</v>
      </c>
      <c r="Y28" s="97">
        <f t="shared" si="13"/>
        <v>107.52</v>
      </c>
      <c r="Z28" s="94">
        <v>224</v>
      </c>
      <c r="AA28" s="97">
        <f t="shared" si="14"/>
        <v>143.36000000000001</v>
      </c>
      <c r="AB28" s="94">
        <v>42</v>
      </c>
      <c r="AC28" s="97">
        <f t="shared" si="15"/>
        <v>26.88</v>
      </c>
      <c r="AD28" s="94">
        <v>140</v>
      </c>
      <c r="AE28" s="97">
        <f t="shared" si="16"/>
        <v>89.600000000000009</v>
      </c>
      <c r="AF28" s="101">
        <f t="shared" si="77"/>
        <v>1092</v>
      </c>
      <c r="AG28" s="100">
        <f t="shared" si="78"/>
        <v>698.88000000000011</v>
      </c>
      <c r="AH28" s="96"/>
      <c r="AI28" s="97">
        <f t="shared" si="19"/>
        <v>0</v>
      </c>
      <c r="AJ28" s="98">
        <v>74</v>
      </c>
      <c r="AK28" s="97">
        <f t="shared" si="19"/>
        <v>47.36</v>
      </c>
      <c r="AL28" s="99"/>
      <c r="AM28" s="100">
        <f t="shared" si="20"/>
        <v>0</v>
      </c>
      <c r="AN28" s="99">
        <v>14</v>
      </c>
      <c r="AO28" s="100">
        <f t="shared" si="21"/>
        <v>8.9600000000000009</v>
      </c>
      <c r="AP28" s="99">
        <v>70</v>
      </c>
      <c r="AQ28" s="100">
        <f t="shared" si="22"/>
        <v>44.800000000000004</v>
      </c>
      <c r="AR28" s="99"/>
      <c r="AS28" s="100">
        <f t="shared" si="23"/>
        <v>0</v>
      </c>
      <c r="AT28" s="99">
        <v>70</v>
      </c>
      <c r="AU28" s="100">
        <f t="shared" si="24"/>
        <v>44.800000000000004</v>
      </c>
      <c r="AV28" s="99">
        <v>14</v>
      </c>
      <c r="AW28" s="100">
        <f t="shared" si="25"/>
        <v>8.9600000000000009</v>
      </c>
      <c r="AX28" s="99"/>
      <c r="AY28" s="100">
        <f t="shared" si="26"/>
        <v>0</v>
      </c>
      <c r="AZ28" s="99">
        <v>84</v>
      </c>
      <c r="BA28" s="100">
        <f t="shared" si="27"/>
        <v>53.76</v>
      </c>
      <c r="BB28" s="99">
        <v>70</v>
      </c>
      <c r="BC28" s="100">
        <f t="shared" si="28"/>
        <v>44.800000000000004</v>
      </c>
      <c r="BD28" s="99"/>
      <c r="BE28" s="100">
        <f t="shared" si="29"/>
        <v>0</v>
      </c>
      <c r="BF28" s="101">
        <f t="shared" si="75"/>
        <v>396</v>
      </c>
      <c r="BG28" s="100">
        <f t="shared" si="75"/>
        <v>253.44000000000003</v>
      </c>
      <c r="BH28" s="99"/>
      <c r="BI28" s="97">
        <f t="shared" si="79"/>
        <v>0</v>
      </c>
      <c r="BJ28" s="99">
        <v>42</v>
      </c>
      <c r="BK28" s="97">
        <f t="shared" si="80"/>
        <v>26.88</v>
      </c>
      <c r="BL28" s="99"/>
      <c r="BM28" s="100">
        <f t="shared" si="81"/>
        <v>0</v>
      </c>
      <c r="BN28" s="99"/>
      <c r="BO28" s="100">
        <f t="shared" si="82"/>
        <v>0</v>
      </c>
      <c r="BP28" s="99"/>
      <c r="BQ28" s="100">
        <f t="shared" si="83"/>
        <v>0</v>
      </c>
      <c r="BR28" s="99"/>
      <c r="BS28" s="100">
        <f t="shared" si="84"/>
        <v>0</v>
      </c>
      <c r="BT28" s="99"/>
      <c r="BU28" s="100">
        <f t="shared" si="85"/>
        <v>0</v>
      </c>
      <c r="BV28" s="99"/>
      <c r="BW28" s="100">
        <f t="shared" si="86"/>
        <v>0</v>
      </c>
      <c r="BX28" s="99"/>
      <c r="BY28" s="100">
        <f t="shared" si="87"/>
        <v>0</v>
      </c>
      <c r="BZ28" s="99"/>
      <c r="CA28" s="100">
        <f t="shared" si="88"/>
        <v>0</v>
      </c>
      <c r="CB28" s="99"/>
      <c r="CC28" s="100">
        <f t="shared" si="89"/>
        <v>0</v>
      </c>
      <c r="CD28" s="99"/>
      <c r="CE28" s="100">
        <f t="shared" si="90"/>
        <v>0</v>
      </c>
      <c r="CF28" s="101">
        <f t="shared" si="91"/>
        <v>42</v>
      </c>
      <c r="CG28" s="100">
        <f t="shared" si="91"/>
        <v>26.88</v>
      </c>
    </row>
    <row r="29" spans="1:85" s="102" customFormat="1" ht="19.899999999999999" customHeight="1" x14ac:dyDescent="0.25">
      <c r="A29" s="94">
        <v>23</v>
      </c>
      <c r="B29" s="95" t="s">
        <v>100</v>
      </c>
      <c r="C29" s="95" t="s">
        <v>74</v>
      </c>
      <c r="D29" s="94">
        <f>RANK(BF29,$BF$4:$BF$147)</f>
        <v>20</v>
      </c>
      <c r="E29" s="94">
        <v>0.7</v>
      </c>
      <c r="F29" s="94" t="s">
        <v>85</v>
      </c>
      <c r="G29" s="94"/>
      <c r="H29" s="94"/>
      <c r="I29" s="100">
        <f t="shared" si="10"/>
        <v>0</v>
      </c>
      <c r="J29" s="94"/>
      <c r="K29" s="100">
        <f t="shared" si="11"/>
        <v>0</v>
      </c>
      <c r="L29" s="94"/>
      <c r="M29" s="100">
        <f t="shared" si="12"/>
        <v>0</v>
      </c>
      <c r="N29" s="94"/>
      <c r="O29" s="100">
        <f t="shared" si="12"/>
        <v>0</v>
      </c>
      <c r="P29" s="94"/>
      <c r="Q29" s="100">
        <f t="shared" si="12"/>
        <v>0</v>
      </c>
      <c r="R29" s="94"/>
      <c r="S29" s="100">
        <f t="shared" si="12"/>
        <v>0</v>
      </c>
      <c r="T29" s="94"/>
      <c r="U29" s="100">
        <f t="shared" si="12"/>
        <v>0</v>
      </c>
      <c r="V29" s="94"/>
      <c r="W29" s="100">
        <f t="shared" si="12"/>
        <v>0</v>
      </c>
      <c r="X29" s="94"/>
      <c r="Y29" s="100">
        <f t="shared" si="13"/>
        <v>0</v>
      </c>
      <c r="Z29" s="94"/>
      <c r="AA29" s="100">
        <f t="shared" si="14"/>
        <v>0</v>
      </c>
      <c r="AB29" s="94"/>
      <c r="AC29" s="100">
        <f t="shared" si="15"/>
        <v>0</v>
      </c>
      <c r="AD29" s="94"/>
      <c r="AE29" s="100">
        <f t="shared" si="16"/>
        <v>0</v>
      </c>
      <c r="AF29" s="101">
        <f t="shared" si="77"/>
        <v>0</v>
      </c>
      <c r="AG29" s="100">
        <f t="shared" si="78"/>
        <v>0</v>
      </c>
      <c r="AH29" s="99"/>
      <c r="AI29" s="100">
        <f t="shared" si="19"/>
        <v>0</v>
      </c>
      <c r="AJ29" s="99"/>
      <c r="AK29" s="100">
        <f t="shared" si="20"/>
        <v>0</v>
      </c>
      <c r="AL29" s="99"/>
      <c r="AM29" s="100">
        <f t="shared" si="20"/>
        <v>0</v>
      </c>
      <c r="AN29" s="99"/>
      <c r="AO29" s="100">
        <f t="shared" si="21"/>
        <v>0</v>
      </c>
      <c r="AP29" s="99"/>
      <c r="AQ29" s="100">
        <f t="shared" si="22"/>
        <v>0</v>
      </c>
      <c r="AR29" s="99"/>
      <c r="AS29" s="100">
        <f t="shared" si="23"/>
        <v>0</v>
      </c>
      <c r="AT29" s="99"/>
      <c r="AU29" s="100">
        <f t="shared" si="24"/>
        <v>0</v>
      </c>
      <c r="AV29" s="99"/>
      <c r="AW29" s="100">
        <f t="shared" si="25"/>
        <v>0</v>
      </c>
      <c r="AX29" s="99"/>
      <c r="AY29" s="100">
        <f t="shared" si="26"/>
        <v>0</v>
      </c>
      <c r="AZ29" s="99"/>
      <c r="BA29" s="100">
        <f t="shared" si="27"/>
        <v>0</v>
      </c>
      <c r="BB29" s="99"/>
      <c r="BC29" s="100">
        <f t="shared" si="28"/>
        <v>0</v>
      </c>
      <c r="BD29" s="99"/>
      <c r="BE29" s="100">
        <f t="shared" si="29"/>
        <v>0</v>
      </c>
      <c r="BF29" s="101">
        <f t="shared" si="75"/>
        <v>0</v>
      </c>
      <c r="BG29" s="100">
        <f t="shared" si="75"/>
        <v>0</v>
      </c>
      <c r="BH29" s="99"/>
      <c r="BI29" s="100">
        <f t="shared" si="79"/>
        <v>0</v>
      </c>
      <c r="BJ29" s="99"/>
      <c r="BK29" s="100">
        <f t="shared" si="80"/>
        <v>0</v>
      </c>
      <c r="BL29" s="99"/>
      <c r="BM29" s="100">
        <f t="shared" si="81"/>
        <v>0</v>
      </c>
      <c r="BN29" s="99"/>
      <c r="BO29" s="100">
        <f t="shared" si="82"/>
        <v>0</v>
      </c>
      <c r="BP29" s="99"/>
      <c r="BQ29" s="100">
        <f t="shared" si="83"/>
        <v>0</v>
      </c>
      <c r="BR29" s="99"/>
      <c r="BS29" s="100">
        <f t="shared" si="84"/>
        <v>0</v>
      </c>
      <c r="BT29" s="99"/>
      <c r="BU29" s="100">
        <f t="shared" si="85"/>
        <v>0</v>
      </c>
      <c r="BV29" s="99"/>
      <c r="BW29" s="100">
        <f t="shared" si="86"/>
        <v>0</v>
      </c>
      <c r="BX29" s="99"/>
      <c r="BY29" s="100">
        <f t="shared" si="87"/>
        <v>0</v>
      </c>
      <c r="BZ29" s="99"/>
      <c r="CA29" s="100">
        <f t="shared" si="88"/>
        <v>0</v>
      </c>
      <c r="CB29" s="99"/>
      <c r="CC29" s="100">
        <f t="shared" si="89"/>
        <v>0</v>
      </c>
      <c r="CD29" s="99"/>
      <c r="CE29" s="100">
        <f t="shared" si="90"/>
        <v>0</v>
      </c>
      <c r="CF29" s="101">
        <f t="shared" si="91"/>
        <v>0</v>
      </c>
      <c r="CG29" s="100">
        <f t="shared" si="91"/>
        <v>0</v>
      </c>
    </row>
    <row r="30" spans="1:85" s="102" customFormat="1" ht="19.899999999999999" customHeight="1" x14ac:dyDescent="0.25">
      <c r="A30" s="94"/>
      <c r="B30" s="95"/>
      <c r="C30" s="95"/>
      <c r="D30" s="94"/>
      <c r="E30" s="94"/>
      <c r="F30" s="94"/>
      <c r="G30" s="94"/>
      <c r="H30" s="94"/>
      <c r="I30" s="100"/>
      <c r="J30" s="94"/>
      <c r="K30" s="100"/>
      <c r="L30" s="94"/>
      <c r="M30" s="100"/>
      <c r="N30" s="94"/>
      <c r="O30" s="100"/>
      <c r="P30" s="94"/>
      <c r="Q30" s="100"/>
      <c r="R30" s="94"/>
      <c r="S30" s="100"/>
      <c r="T30" s="94"/>
      <c r="U30" s="100"/>
      <c r="V30" s="94"/>
      <c r="W30" s="100"/>
      <c r="X30" s="94"/>
      <c r="Y30" s="100"/>
      <c r="Z30" s="94"/>
      <c r="AA30" s="100"/>
      <c r="AB30" s="94"/>
      <c r="AC30" s="100"/>
      <c r="AD30" s="94"/>
      <c r="AE30" s="100"/>
      <c r="AF30" s="101"/>
      <c r="AG30" s="100"/>
      <c r="AH30" s="99"/>
      <c r="AI30" s="100"/>
      <c r="AJ30" s="99"/>
      <c r="AK30" s="100"/>
      <c r="AL30" s="99"/>
      <c r="AM30" s="100"/>
      <c r="AN30" s="99"/>
      <c r="AO30" s="100"/>
      <c r="AP30" s="99"/>
      <c r="AQ30" s="100"/>
      <c r="AR30" s="99"/>
      <c r="AS30" s="100"/>
      <c r="AT30" s="99"/>
      <c r="AU30" s="100"/>
      <c r="AV30" s="99"/>
      <c r="AW30" s="100"/>
      <c r="AX30" s="99"/>
      <c r="AY30" s="100"/>
      <c r="AZ30" s="99"/>
      <c r="BA30" s="100"/>
      <c r="BB30" s="99"/>
      <c r="BC30" s="100"/>
      <c r="BD30" s="99"/>
      <c r="BE30" s="100"/>
      <c r="BF30" s="101"/>
      <c r="BG30" s="100"/>
      <c r="BH30" s="99"/>
      <c r="BI30" s="100"/>
      <c r="BJ30" s="99"/>
      <c r="BK30" s="100"/>
      <c r="BL30" s="99"/>
      <c r="BM30" s="100"/>
      <c r="BN30" s="99"/>
      <c r="BO30" s="100"/>
      <c r="BP30" s="99"/>
      <c r="BQ30" s="100"/>
      <c r="BR30" s="99"/>
      <c r="BS30" s="100"/>
      <c r="BT30" s="99"/>
      <c r="BU30" s="100"/>
      <c r="BV30" s="99"/>
      <c r="BW30" s="100"/>
      <c r="BX30" s="99"/>
      <c r="BY30" s="100"/>
      <c r="BZ30" s="99"/>
      <c r="CA30" s="100"/>
      <c r="CB30" s="99"/>
      <c r="CC30" s="100"/>
      <c r="CD30" s="99"/>
      <c r="CE30" s="100"/>
      <c r="CF30" s="101"/>
      <c r="CG30" s="100"/>
    </row>
    <row r="31" spans="1:85" s="102" customFormat="1" ht="19.899999999999999" customHeight="1" x14ac:dyDescent="0.25">
      <c r="A31" s="94">
        <v>24</v>
      </c>
      <c r="B31" s="95" t="s">
        <v>101</v>
      </c>
      <c r="C31" s="95" t="s">
        <v>77</v>
      </c>
      <c r="D31" s="94">
        <f t="shared" ref="D31:D47" si="92">RANK(BF31,$BF$4:$BF$147)</f>
        <v>20</v>
      </c>
      <c r="E31" s="94">
        <v>1</v>
      </c>
      <c r="F31" s="94" t="s">
        <v>75</v>
      </c>
      <c r="G31" s="94">
        <v>1680</v>
      </c>
      <c r="H31" s="94"/>
      <c r="I31" s="100">
        <f t="shared" si="10"/>
        <v>0</v>
      </c>
      <c r="J31" s="94"/>
      <c r="K31" s="100">
        <f t="shared" si="11"/>
        <v>0</v>
      </c>
      <c r="L31" s="94"/>
      <c r="M31" s="100">
        <f t="shared" si="12"/>
        <v>0</v>
      </c>
      <c r="N31" s="94"/>
      <c r="O31" s="100">
        <f t="shared" si="12"/>
        <v>0</v>
      </c>
      <c r="P31" s="94"/>
      <c r="Q31" s="100">
        <f t="shared" si="12"/>
        <v>0</v>
      </c>
      <c r="R31" s="94"/>
      <c r="S31" s="100">
        <f t="shared" si="12"/>
        <v>0</v>
      </c>
      <c r="T31" s="94"/>
      <c r="U31" s="100">
        <f t="shared" si="12"/>
        <v>0</v>
      </c>
      <c r="V31" s="94"/>
      <c r="W31" s="100">
        <f t="shared" si="12"/>
        <v>0</v>
      </c>
      <c r="X31" s="94"/>
      <c r="Y31" s="100">
        <f t="shared" si="13"/>
        <v>0</v>
      </c>
      <c r="Z31" s="94"/>
      <c r="AA31" s="100">
        <f t="shared" si="14"/>
        <v>0</v>
      </c>
      <c r="AB31" s="94"/>
      <c r="AC31" s="100">
        <f t="shared" si="15"/>
        <v>0</v>
      </c>
      <c r="AD31" s="94"/>
      <c r="AE31" s="100">
        <f t="shared" si="16"/>
        <v>0</v>
      </c>
      <c r="AF31" s="101">
        <f t="shared" ref="AF31:AF47" si="93">SUM(H31,J31,L31,N31,P31,R31,T31,V31,X31,Z31,AB31,AD31)</f>
        <v>0</v>
      </c>
      <c r="AG31" s="100">
        <f t="shared" ref="AG31:AG47" si="94">SUM(I31,K31,M31,O31,Q31,S31,U31,W31,Y31,AA31,AC31,AE31)</f>
        <v>0</v>
      </c>
      <c r="AH31" s="99"/>
      <c r="AI31" s="100">
        <f t="shared" si="19"/>
        <v>0</v>
      </c>
      <c r="AJ31" s="99"/>
      <c r="AK31" s="100">
        <f t="shared" si="20"/>
        <v>0</v>
      </c>
      <c r="AL31" s="99"/>
      <c r="AM31" s="100">
        <f t="shared" si="20"/>
        <v>0</v>
      </c>
      <c r="AN31" s="99"/>
      <c r="AO31" s="100">
        <f t="shared" si="21"/>
        <v>0</v>
      </c>
      <c r="AP31" s="99"/>
      <c r="AQ31" s="100">
        <f t="shared" si="22"/>
        <v>0</v>
      </c>
      <c r="AR31" s="99"/>
      <c r="AS31" s="100">
        <f t="shared" si="23"/>
        <v>0</v>
      </c>
      <c r="AT31" s="99"/>
      <c r="AU31" s="100">
        <f t="shared" si="24"/>
        <v>0</v>
      </c>
      <c r="AV31" s="99"/>
      <c r="AW31" s="100">
        <f t="shared" si="25"/>
        <v>0</v>
      </c>
      <c r="AX31" s="99"/>
      <c r="AY31" s="100">
        <f t="shared" si="26"/>
        <v>0</v>
      </c>
      <c r="AZ31" s="99"/>
      <c r="BA31" s="100">
        <f t="shared" si="27"/>
        <v>0</v>
      </c>
      <c r="BB31" s="99"/>
      <c r="BC31" s="100">
        <f t="shared" si="28"/>
        <v>0</v>
      </c>
      <c r="BD31" s="99"/>
      <c r="BE31" s="100">
        <f t="shared" si="29"/>
        <v>0</v>
      </c>
      <c r="BF31" s="101">
        <f t="shared" si="75"/>
        <v>0</v>
      </c>
      <c r="BG31" s="100">
        <f t="shared" si="75"/>
        <v>0</v>
      </c>
      <c r="BH31" s="99"/>
      <c r="BI31" s="100">
        <f t="shared" ref="BI31:BI47" si="95">BH31*$E31</f>
        <v>0</v>
      </c>
      <c r="BJ31" s="99"/>
      <c r="BK31" s="100">
        <f t="shared" ref="BK31:BK47" si="96">BJ31*$E31</f>
        <v>0</v>
      </c>
      <c r="BL31" s="99"/>
      <c r="BM31" s="100">
        <f t="shared" ref="BM31:BM47" si="97">BL31*$E31</f>
        <v>0</v>
      </c>
      <c r="BN31" s="99"/>
      <c r="BO31" s="100">
        <f t="shared" ref="BO31:BO47" si="98">BN31*$E31</f>
        <v>0</v>
      </c>
      <c r="BP31" s="99"/>
      <c r="BQ31" s="100">
        <f t="shared" ref="BQ31:BQ47" si="99">BP31*$E31</f>
        <v>0</v>
      </c>
      <c r="BR31" s="99"/>
      <c r="BS31" s="100">
        <f t="shared" ref="BS31:BS47" si="100">BR31*$E31</f>
        <v>0</v>
      </c>
      <c r="BT31" s="99"/>
      <c r="BU31" s="100">
        <f t="shared" ref="BU31:BU47" si="101">BT31*$E31</f>
        <v>0</v>
      </c>
      <c r="BV31" s="99"/>
      <c r="BW31" s="100">
        <f t="shared" ref="BW31:BW47" si="102">BV31*$E31</f>
        <v>0</v>
      </c>
      <c r="BX31" s="99"/>
      <c r="BY31" s="100">
        <f t="shared" ref="BY31:BY47" si="103">BX31*$E31</f>
        <v>0</v>
      </c>
      <c r="BZ31" s="99"/>
      <c r="CA31" s="100">
        <f t="shared" ref="CA31:CA47" si="104">BZ31*$E31</f>
        <v>0</v>
      </c>
      <c r="CB31" s="99"/>
      <c r="CC31" s="100">
        <f t="shared" ref="CC31:CC47" si="105">CB31*$E31</f>
        <v>0</v>
      </c>
      <c r="CD31" s="99"/>
      <c r="CE31" s="100">
        <f t="shared" ref="CE31:CE47" si="106">CD31*$E31</f>
        <v>0</v>
      </c>
      <c r="CF31" s="101">
        <f t="shared" ref="CF31:CG47" si="107">SUM(BH31,BJ31,BL31,BN31,BP31,BR31,BT31,BV31,BX31,BZ31,CB31,CD31)</f>
        <v>0</v>
      </c>
      <c r="CG31" s="100">
        <f t="shared" si="107"/>
        <v>0</v>
      </c>
    </row>
    <row r="32" spans="1:85" s="102" customFormat="1" ht="19.899999999999999" customHeight="1" x14ac:dyDescent="0.25">
      <c r="A32" s="94">
        <v>25</v>
      </c>
      <c r="B32" s="95" t="s">
        <v>102</v>
      </c>
      <c r="C32" s="95" t="s">
        <v>77</v>
      </c>
      <c r="D32" s="94">
        <f t="shared" si="92"/>
        <v>20</v>
      </c>
      <c r="E32" s="94">
        <v>1</v>
      </c>
      <c r="F32" s="94" t="s">
        <v>75</v>
      </c>
      <c r="G32" s="94">
        <v>1930</v>
      </c>
      <c r="H32" s="94"/>
      <c r="I32" s="100">
        <f t="shared" si="10"/>
        <v>0</v>
      </c>
      <c r="J32" s="94"/>
      <c r="K32" s="100">
        <f t="shared" si="11"/>
        <v>0</v>
      </c>
      <c r="L32" s="94"/>
      <c r="M32" s="100">
        <f t="shared" si="12"/>
        <v>0</v>
      </c>
      <c r="N32" s="94"/>
      <c r="O32" s="100">
        <f t="shared" si="12"/>
        <v>0</v>
      </c>
      <c r="P32" s="94"/>
      <c r="Q32" s="100">
        <f t="shared" si="12"/>
        <v>0</v>
      </c>
      <c r="R32" s="94"/>
      <c r="S32" s="100">
        <f t="shared" si="12"/>
        <v>0</v>
      </c>
      <c r="T32" s="94"/>
      <c r="U32" s="100">
        <f t="shared" si="12"/>
        <v>0</v>
      </c>
      <c r="V32" s="94"/>
      <c r="W32" s="100">
        <f t="shared" si="12"/>
        <v>0</v>
      </c>
      <c r="X32" s="94"/>
      <c r="Y32" s="100">
        <f t="shared" si="13"/>
        <v>0</v>
      </c>
      <c r="Z32" s="94"/>
      <c r="AA32" s="100">
        <f t="shared" si="14"/>
        <v>0</v>
      </c>
      <c r="AB32" s="94"/>
      <c r="AC32" s="100">
        <f t="shared" si="15"/>
        <v>0</v>
      </c>
      <c r="AD32" s="94"/>
      <c r="AE32" s="100">
        <f t="shared" si="16"/>
        <v>0</v>
      </c>
      <c r="AF32" s="101">
        <f t="shared" si="93"/>
        <v>0</v>
      </c>
      <c r="AG32" s="100">
        <f t="shared" si="94"/>
        <v>0</v>
      </c>
      <c r="AH32" s="99"/>
      <c r="AI32" s="100">
        <f t="shared" si="19"/>
        <v>0</v>
      </c>
      <c r="AJ32" s="99"/>
      <c r="AK32" s="100">
        <f t="shared" si="20"/>
        <v>0</v>
      </c>
      <c r="AL32" s="99"/>
      <c r="AM32" s="100">
        <f t="shared" si="20"/>
        <v>0</v>
      </c>
      <c r="AN32" s="99"/>
      <c r="AO32" s="100">
        <f t="shared" si="21"/>
        <v>0</v>
      </c>
      <c r="AP32" s="99"/>
      <c r="AQ32" s="100">
        <f t="shared" si="22"/>
        <v>0</v>
      </c>
      <c r="AR32" s="99"/>
      <c r="AS32" s="100">
        <f t="shared" si="23"/>
        <v>0</v>
      </c>
      <c r="AT32" s="99"/>
      <c r="AU32" s="100">
        <f t="shared" si="24"/>
        <v>0</v>
      </c>
      <c r="AV32" s="99"/>
      <c r="AW32" s="100">
        <f t="shared" si="25"/>
        <v>0</v>
      </c>
      <c r="AX32" s="99"/>
      <c r="AY32" s="100">
        <f t="shared" si="26"/>
        <v>0</v>
      </c>
      <c r="AZ32" s="99"/>
      <c r="BA32" s="100">
        <f t="shared" si="27"/>
        <v>0</v>
      </c>
      <c r="BB32" s="99"/>
      <c r="BC32" s="100">
        <f t="shared" si="28"/>
        <v>0</v>
      </c>
      <c r="BD32" s="99"/>
      <c r="BE32" s="100">
        <f t="shared" si="29"/>
        <v>0</v>
      </c>
      <c r="BF32" s="101">
        <f t="shared" si="75"/>
        <v>0</v>
      </c>
      <c r="BG32" s="100">
        <f t="shared" si="75"/>
        <v>0</v>
      </c>
      <c r="BH32" s="99"/>
      <c r="BI32" s="100">
        <f t="shared" si="95"/>
        <v>0</v>
      </c>
      <c r="BJ32" s="99"/>
      <c r="BK32" s="100">
        <f t="shared" si="96"/>
        <v>0</v>
      </c>
      <c r="BL32" s="99"/>
      <c r="BM32" s="100">
        <f t="shared" si="97"/>
        <v>0</v>
      </c>
      <c r="BN32" s="99"/>
      <c r="BO32" s="100">
        <f t="shared" si="98"/>
        <v>0</v>
      </c>
      <c r="BP32" s="99"/>
      <c r="BQ32" s="100">
        <f t="shared" si="99"/>
        <v>0</v>
      </c>
      <c r="BR32" s="99"/>
      <c r="BS32" s="100">
        <f t="shared" si="100"/>
        <v>0</v>
      </c>
      <c r="BT32" s="99"/>
      <c r="BU32" s="100">
        <f t="shared" si="101"/>
        <v>0</v>
      </c>
      <c r="BV32" s="99"/>
      <c r="BW32" s="100">
        <f t="shared" si="102"/>
        <v>0</v>
      </c>
      <c r="BX32" s="99"/>
      <c r="BY32" s="100">
        <f t="shared" si="103"/>
        <v>0</v>
      </c>
      <c r="BZ32" s="99"/>
      <c r="CA32" s="100">
        <f t="shared" si="104"/>
        <v>0</v>
      </c>
      <c r="CB32" s="99"/>
      <c r="CC32" s="100">
        <f t="shared" si="105"/>
        <v>0</v>
      </c>
      <c r="CD32" s="99"/>
      <c r="CE32" s="100">
        <f t="shared" si="106"/>
        <v>0</v>
      </c>
      <c r="CF32" s="101">
        <f t="shared" si="107"/>
        <v>0</v>
      </c>
      <c r="CG32" s="100">
        <f t="shared" si="107"/>
        <v>0</v>
      </c>
    </row>
    <row r="33" spans="1:85" s="102" customFormat="1" ht="19.899999999999999" customHeight="1" x14ac:dyDescent="0.25">
      <c r="A33" s="94">
        <v>26</v>
      </c>
      <c r="B33" s="95" t="s">
        <v>103</v>
      </c>
      <c r="C33" s="95" t="s">
        <v>77</v>
      </c>
      <c r="D33" s="94">
        <f t="shared" si="92"/>
        <v>20</v>
      </c>
      <c r="E33" s="94">
        <v>0.6</v>
      </c>
      <c r="F33" s="94" t="s">
        <v>75</v>
      </c>
      <c r="G33" s="94">
        <v>1110</v>
      </c>
      <c r="H33" s="94"/>
      <c r="I33" s="100">
        <f t="shared" si="10"/>
        <v>0</v>
      </c>
      <c r="J33" s="94"/>
      <c r="K33" s="100">
        <f t="shared" si="11"/>
        <v>0</v>
      </c>
      <c r="L33" s="94"/>
      <c r="M33" s="100">
        <f t="shared" si="12"/>
        <v>0</v>
      </c>
      <c r="N33" s="94"/>
      <c r="O33" s="100">
        <f t="shared" si="12"/>
        <v>0</v>
      </c>
      <c r="P33" s="94"/>
      <c r="Q33" s="100">
        <f t="shared" si="12"/>
        <v>0</v>
      </c>
      <c r="R33" s="94"/>
      <c r="S33" s="100">
        <f t="shared" si="12"/>
        <v>0</v>
      </c>
      <c r="T33" s="94"/>
      <c r="U33" s="100">
        <f t="shared" si="12"/>
        <v>0</v>
      </c>
      <c r="V33" s="94"/>
      <c r="W33" s="100">
        <f t="shared" si="12"/>
        <v>0</v>
      </c>
      <c r="X33" s="94"/>
      <c r="Y33" s="100">
        <f t="shared" si="13"/>
        <v>0</v>
      </c>
      <c r="Z33" s="94"/>
      <c r="AA33" s="100">
        <f t="shared" si="14"/>
        <v>0</v>
      </c>
      <c r="AB33" s="94"/>
      <c r="AC33" s="100">
        <f t="shared" si="15"/>
        <v>0</v>
      </c>
      <c r="AD33" s="94"/>
      <c r="AE33" s="100">
        <f t="shared" si="16"/>
        <v>0</v>
      </c>
      <c r="AF33" s="101">
        <f t="shared" si="93"/>
        <v>0</v>
      </c>
      <c r="AG33" s="100">
        <f t="shared" si="94"/>
        <v>0</v>
      </c>
      <c r="AH33" s="99"/>
      <c r="AI33" s="100">
        <f t="shared" si="19"/>
        <v>0</v>
      </c>
      <c r="AJ33" s="99"/>
      <c r="AK33" s="100">
        <f t="shared" si="20"/>
        <v>0</v>
      </c>
      <c r="AL33" s="99"/>
      <c r="AM33" s="100">
        <f t="shared" si="20"/>
        <v>0</v>
      </c>
      <c r="AN33" s="99"/>
      <c r="AO33" s="100">
        <f t="shared" si="21"/>
        <v>0</v>
      </c>
      <c r="AP33" s="99"/>
      <c r="AQ33" s="100">
        <f t="shared" si="22"/>
        <v>0</v>
      </c>
      <c r="AR33" s="99"/>
      <c r="AS33" s="100">
        <f t="shared" si="23"/>
        <v>0</v>
      </c>
      <c r="AT33" s="99"/>
      <c r="AU33" s="100">
        <f t="shared" si="24"/>
        <v>0</v>
      </c>
      <c r="AV33" s="99"/>
      <c r="AW33" s="100">
        <f t="shared" si="25"/>
        <v>0</v>
      </c>
      <c r="AX33" s="99"/>
      <c r="AY33" s="100">
        <f t="shared" si="26"/>
        <v>0</v>
      </c>
      <c r="AZ33" s="99"/>
      <c r="BA33" s="100">
        <f t="shared" si="27"/>
        <v>0</v>
      </c>
      <c r="BB33" s="99"/>
      <c r="BC33" s="100">
        <f t="shared" si="28"/>
        <v>0</v>
      </c>
      <c r="BD33" s="99"/>
      <c r="BE33" s="100">
        <f t="shared" si="29"/>
        <v>0</v>
      </c>
      <c r="BF33" s="101">
        <f t="shared" si="75"/>
        <v>0</v>
      </c>
      <c r="BG33" s="100">
        <f t="shared" si="75"/>
        <v>0</v>
      </c>
      <c r="BH33" s="99"/>
      <c r="BI33" s="100">
        <f t="shared" si="95"/>
        <v>0</v>
      </c>
      <c r="BJ33" s="99"/>
      <c r="BK33" s="100">
        <f t="shared" si="96"/>
        <v>0</v>
      </c>
      <c r="BL33" s="99"/>
      <c r="BM33" s="100">
        <f t="shared" si="97"/>
        <v>0</v>
      </c>
      <c r="BN33" s="99"/>
      <c r="BO33" s="100">
        <f t="shared" si="98"/>
        <v>0</v>
      </c>
      <c r="BP33" s="99"/>
      <c r="BQ33" s="100">
        <f t="shared" si="99"/>
        <v>0</v>
      </c>
      <c r="BR33" s="99"/>
      <c r="BS33" s="100">
        <f t="shared" si="100"/>
        <v>0</v>
      </c>
      <c r="BT33" s="99"/>
      <c r="BU33" s="100">
        <f t="shared" si="101"/>
        <v>0</v>
      </c>
      <c r="BV33" s="99"/>
      <c r="BW33" s="100">
        <f t="shared" si="102"/>
        <v>0</v>
      </c>
      <c r="BX33" s="99"/>
      <c r="BY33" s="100">
        <f t="shared" si="103"/>
        <v>0</v>
      </c>
      <c r="BZ33" s="99"/>
      <c r="CA33" s="100">
        <f t="shared" si="104"/>
        <v>0</v>
      </c>
      <c r="CB33" s="99"/>
      <c r="CC33" s="100">
        <f t="shared" si="105"/>
        <v>0</v>
      </c>
      <c r="CD33" s="99"/>
      <c r="CE33" s="100">
        <f t="shared" si="106"/>
        <v>0</v>
      </c>
      <c r="CF33" s="101">
        <f t="shared" si="107"/>
        <v>0</v>
      </c>
      <c r="CG33" s="100">
        <f t="shared" si="107"/>
        <v>0</v>
      </c>
    </row>
    <row r="34" spans="1:85" s="102" customFormat="1" ht="19.899999999999999" customHeight="1" x14ac:dyDescent="0.25">
      <c r="A34" s="94">
        <v>27</v>
      </c>
      <c r="B34" s="95" t="s">
        <v>104</v>
      </c>
      <c r="C34" s="95" t="s">
        <v>77</v>
      </c>
      <c r="D34" s="94">
        <f t="shared" si="92"/>
        <v>20</v>
      </c>
      <c r="E34" s="94">
        <v>0.6</v>
      </c>
      <c r="F34" s="94" t="s">
        <v>75</v>
      </c>
      <c r="G34" s="94">
        <v>1330</v>
      </c>
      <c r="H34" s="94"/>
      <c r="I34" s="100">
        <f t="shared" si="10"/>
        <v>0</v>
      </c>
      <c r="J34" s="94"/>
      <c r="K34" s="100">
        <f t="shared" si="11"/>
        <v>0</v>
      </c>
      <c r="L34" s="94"/>
      <c r="M34" s="100">
        <f t="shared" si="12"/>
        <v>0</v>
      </c>
      <c r="N34" s="94"/>
      <c r="O34" s="100">
        <f t="shared" si="12"/>
        <v>0</v>
      </c>
      <c r="P34" s="94"/>
      <c r="Q34" s="100">
        <f t="shared" si="12"/>
        <v>0</v>
      </c>
      <c r="R34" s="94"/>
      <c r="S34" s="100">
        <f t="shared" si="12"/>
        <v>0</v>
      </c>
      <c r="T34" s="94"/>
      <c r="U34" s="100">
        <f t="shared" si="12"/>
        <v>0</v>
      </c>
      <c r="V34" s="94"/>
      <c r="W34" s="100">
        <f t="shared" si="12"/>
        <v>0</v>
      </c>
      <c r="X34" s="94"/>
      <c r="Y34" s="100">
        <f t="shared" si="13"/>
        <v>0</v>
      </c>
      <c r="Z34" s="94"/>
      <c r="AA34" s="100">
        <f t="shared" si="14"/>
        <v>0</v>
      </c>
      <c r="AB34" s="94"/>
      <c r="AC34" s="100">
        <f t="shared" si="15"/>
        <v>0</v>
      </c>
      <c r="AD34" s="94"/>
      <c r="AE34" s="100">
        <f t="shared" si="16"/>
        <v>0</v>
      </c>
      <c r="AF34" s="101">
        <f t="shared" si="93"/>
        <v>0</v>
      </c>
      <c r="AG34" s="100">
        <f t="shared" si="94"/>
        <v>0</v>
      </c>
      <c r="AH34" s="99"/>
      <c r="AI34" s="100">
        <f t="shared" si="19"/>
        <v>0</v>
      </c>
      <c r="AJ34" s="99"/>
      <c r="AK34" s="100">
        <f t="shared" si="20"/>
        <v>0</v>
      </c>
      <c r="AL34" s="99"/>
      <c r="AM34" s="100">
        <f t="shared" si="20"/>
        <v>0</v>
      </c>
      <c r="AN34" s="99"/>
      <c r="AO34" s="100">
        <f t="shared" si="21"/>
        <v>0</v>
      </c>
      <c r="AP34" s="99"/>
      <c r="AQ34" s="100">
        <f t="shared" si="22"/>
        <v>0</v>
      </c>
      <c r="AR34" s="99"/>
      <c r="AS34" s="100">
        <f t="shared" si="23"/>
        <v>0</v>
      </c>
      <c r="AT34" s="99"/>
      <c r="AU34" s="100">
        <f t="shared" si="24"/>
        <v>0</v>
      </c>
      <c r="AV34" s="99"/>
      <c r="AW34" s="100">
        <f t="shared" si="25"/>
        <v>0</v>
      </c>
      <c r="AX34" s="99"/>
      <c r="AY34" s="100">
        <f t="shared" si="26"/>
        <v>0</v>
      </c>
      <c r="AZ34" s="99"/>
      <c r="BA34" s="100">
        <f t="shared" si="27"/>
        <v>0</v>
      </c>
      <c r="BB34" s="99"/>
      <c r="BC34" s="100">
        <f t="shared" si="28"/>
        <v>0</v>
      </c>
      <c r="BD34" s="99"/>
      <c r="BE34" s="100">
        <f t="shared" si="29"/>
        <v>0</v>
      </c>
      <c r="BF34" s="101">
        <f t="shared" si="75"/>
        <v>0</v>
      </c>
      <c r="BG34" s="100">
        <f t="shared" si="75"/>
        <v>0</v>
      </c>
      <c r="BH34" s="99"/>
      <c r="BI34" s="100">
        <f t="shared" si="95"/>
        <v>0</v>
      </c>
      <c r="BJ34" s="99"/>
      <c r="BK34" s="100">
        <f t="shared" si="96"/>
        <v>0</v>
      </c>
      <c r="BL34" s="99"/>
      <c r="BM34" s="100">
        <f t="shared" si="97"/>
        <v>0</v>
      </c>
      <c r="BN34" s="99"/>
      <c r="BO34" s="100">
        <f t="shared" si="98"/>
        <v>0</v>
      </c>
      <c r="BP34" s="99"/>
      <c r="BQ34" s="100">
        <f t="shared" si="99"/>
        <v>0</v>
      </c>
      <c r="BR34" s="99"/>
      <c r="BS34" s="100">
        <f t="shared" si="100"/>
        <v>0</v>
      </c>
      <c r="BT34" s="99"/>
      <c r="BU34" s="100">
        <f t="shared" si="101"/>
        <v>0</v>
      </c>
      <c r="BV34" s="99"/>
      <c r="BW34" s="100">
        <f t="shared" si="102"/>
        <v>0</v>
      </c>
      <c r="BX34" s="99"/>
      <c r="BY34" s="100">
        <f t="shared" si="103"/>
        <v>0</v>
      </c>
      <c r="BZ34" s="99"/>
      <c r="CA34" s="100">
        <f t="shared" si="104"/>
        <v>0</v>
      </c>
      <c r="CB34" s="99"/>
      <c r="CC34" s="100">
        <f t="shared" si="105"/>
        <v>0</v>
      </c>
      <c r="CD34" s="99"/>
      <c r="CE34" s="100">
        <f t="shared" si="106"/>
        <v>0</v>
      </c>
      <c r="CF34" s="101">
        <f t="shared" si="107"/>
        <v>0</v>
      </c>
      <c r="CG34" s="100">
        <f t="shared" si="107"/>
        <v>0</v>
      </c>
    </row>
    <row r="35" spans="1:85" s="102" customFormat="1" ht="19.899999999999999" customHeight="1" x14ac:dyDescent="0.25">
      <c r="A35" s="94">
        <v>28</v>
      </c>
      <c r="B35" s="95" t="s">
        <v>105</v>
      </c>
      <c r="C35" s="95" t="s">
        <v>77</v>
      </c>
      <c r="D35" s="94">
        <f t="shared" si="92"/>
        <v>20</v>
      </c>
      <c r="E35" s="94">
        <v>0.35</v>
      </c>
      <c r="F35" s="94" t="s">
        <v>81</v>
      </c>
      <c r="G35" s="94">
        <v>900</v>
      </c>
      <c r="H35" s="94"/>
      <c r="I35" s="100">
        <f t="shared" si="10"/>
        <v>0</v>
      </c>
      <c r="J35" s="94"/>
      <c r="K35" s="100">
        <f t="shared" si="11"/>
        <v>0</v>
      </c>
      <c r="L35" s="94"/>
      <c r="M35" s="100">
        <f t="shared" si="12"/>
        <v>0</v>
      </c>
      <c r="N35" s="94"/>
      <c r="O35" s="100">
        <f t="shared" si="12"/>
        <v>0</v>
      </c>
      <c r="P35" s="94"/>
      <c r="Q35" s="100">
        <f t="shared" si="12"/>
        <v>0</v>
      </c>
      <c r="R35" s="94"/>
      <c r="S35" s="100">
        <f t="shared" si="12"/>
        <v>0</v>
      </c>
      <c r="T35" s="94"/>
      <c r="U35" s="100">
        <f t="shared" si="12"/>
        <v>0</v>
      </c>
      <c r="V35" s="94"/>
      <c r="W35" s="100">
        <f t="shared" si="12"/>
        <v>0</v>
      </c>
      <c r="X35" s="94"/>
      <c r="Y35" s="100">
        <f t="shared" si="13"/>
        <v>0</v>
      </c>
      <c r="Z35" s="94"/>
      <c r="AA35" s="100">
        <f t="shared" si="14"/>
        <v>0</v>
      </c>
      <c r="AB35" s="94"/>
      <c r="AC35" s="100">
        <f t="shared" si="15"/>
        <v>0</v>
      </c>
      <c r="AD35" s="94"/>
      <c r="AE35" s="100">
        <f t="shared" si="16"/>
        <v>0</v>
      </c>
      <c r="AF35" s="101">
        <f t="shared" si="93"/>
        <v>0</v>
      </c>
      <c r="AG35" s="100">
        <f t="shared" si="94"/>
        <v>0</v>
      </c>
      <c r="AH35" s="99"/>
      <c r="AI35" s="100">
        <f t="shared" si="19"/>
        <v>0</v>
      </c>
      <c r="AJ35" s="99"/>
      <c r="AK35" s="100">
        <f t="shared" si="20"/>
        <v>0</v>
      </c>
      <c r="AL35" s="99"/>
      <c r="AM35" s="100">
        <f t="shared" si="20"/>
        <v>0</v>
      </c>
      <c r="AN35" s="99"/>
      <c r="AO35" s="100">
        <f t="shared" si="21"/>
        <v>0</v>
      </c>
      <c r="AP35" s="99"/>
      <c r="AQ35" s="100">
        <f t="shared" si="22"/>
        <v>0</v>
      </c>
      <c r="AR35" s="99"/>
      <c r="AS35" s="100">
        <f t="shared" si="23"/>
        <v>0</v>
      </c>
      <c r="AT35" s="99"/>
      <c r="AU35" s="100">
        <f t="shared" si="24"/>
        <v>0</v>
      </c>
      <c r="AV35" s="99"/>
      <c r="AW35" s="100">
        <f t="shared" si="25"/>
        <v>0</v>
      </c>
      <c r="AX35" s="99"/>
      <c r="AY35" s="100">
        <f t="shared" si="26"/>
        <v>0</v>
      </c>
      <c r="AZ35" s="99"/>
      <c r="BA35" s="100">
        <f t="shared" si="27"/>
        <v>0</v>
      </c>
      <c r="BB35" s="99"/>
      <c r="BC35" s="100">
        <f t="shared" si="28"/>
        <v>0</v>
      </c>
      <c r="BD35" s="99"/>
      <c r="BE35" s="100">
        <f t="shared" si="29"/>
        <v>0</v>
      </c>
      <c r="BF35" s="101">
        <f t="shared" si="75"/>
        <v>0</v>
      </c>
      <c r="BG35" s="100">
        <f t="shared" si="75"/>
        <v>0</v>
      </c>
      <c r="BH35" s="99"/>
      <c r="BI35" s="100">
        <f t="shared" si="95"/>
        <v>0</v>
      </c>
      <c r="BJ35" s="99"/>
      <c r="BK35" s="100">
        <f t="shared" si="96"/>
        <v>0</v>
      </c>
      <c r="BL35" s="99"/>
      <c r="BM35" s="100">
        <f t="shared" si="97"/>
        <v>0</v>
      </c>
      <c r="BN35" s="99"/>
      <c r="BO35" s="100">
        <f t="shared" si="98"/>
        <v>0</v>
      </c>
      <c r="BP35" s="99"/>
      <c r="BQ35" s="100">
        <f t="shared" si="99"/>
        <v>0</v>
      </c>
      <c r="BR35" s="99"/>
      <c r="BS35" s="100">
        <f t="shared" si="100"/>
        <v>0</v>
      </c>
      <c r="BT35" s="99"/>
      <c r="BU35" s="100">
        <f t="shared" si="101"/>
        <v>0</v>
      </c>
      <c r="BV35" s="99"/>
      <c r="BW35" s="100">
        <f t="shared" si="102"/>
        <v>0</v>
      </c>
      <c r="BX35" s="99"/>
      <c r="BY35" s="100">
        <f t="shared" si="103"/>
        <v>0</v>
      </c>
      <c r="BZ35" s="99"/>
      <c r="CA35" s="100">
        <f t="shared" si="104"/>
        <v>0</v>
      </c>
      <c r="CB35" s="99"/>
      <c r="CC35" s="100">
        <f t="shared" si="105"/>
        <v>0</v>
      </c>
      <c r="CD35" s="99"/>
      <c r="CE35" s="100">
        <f t="shared" si="106"/>
        <v>0</v>
      </c>
      <c r="CF35" s="101">
        <f t="shared" si="107"/>
        <v>0</v>
      </c>
      <c r="CG35" s="100">
        <f t="shared" si="107"/>
        <v>0</v>
      </c>
    </row>
    <row r="36" spans="1:85" s="102" customFormat="1" ht="19.899999999999999" customHeight="1" x14ac:dyDescent="0.25">
      <c r="A36" s="94">
        <v>29</v>
      </c>
      <c r="B36" s="95" t="s">
        <v>106</v>
      </c>
      <c r="C36" s="95" t="s">
        <v>74</v>
      </c>
      <c r="D36" s="94">
        <f t="shared" si="92"/>
        <v>20</v>
      </c>
      <c r="E36" s="94">
        <v>0.7</v>
      </c>
      <c r="F36" s="94" t="s">
        <v>75</v>
      </c>
      <c r="G36" s="94"/>
      <c r="H36" s="94"/>
      <c r="I36" s="100">
        <f t="shared" si="10"/>
        <v>0</v>
      </c>
      <c r="J36" s="94"/>
      <c r="K36" s="100">
        <f t="shared" si="11"/>
        <v>0</v>
      </c>
      <c r="L36" s="94"/>
      <c r="M36" s="100">
        <f t="shared" si="12"/>
        <v>0</v>
      </c>
      <c r="N36" s="94"/>
      <c r="O36" s="100">
        <f t="shared" si="12"/>
        <v>0</v>
      </c>
      <c r="P36" s="94"/>
      <c r="Q36" s="100">
        <f t="shared" si="12"/>
        <v>0</v>
      </c>
      <c r="R36" s="94"/>
      <c r="S36" s="100">
        <f t="shared" si="12"/>
        <v>0</v>
      </c>
      <c r="T36" s="94"/>
      <c r="U36" s="100">
        <f t="shared" si="12"/>
        <v>0</v>
      </c>
      <c r="V36" s="94"/>
      <c r="W36" s="100">
        <f t="shared" si="12"/>
        <v>0</v>
      </c>
      <c r="X36" s="94"/>
      <c r="Y36" s="100">
        <f t="shared" si="13"/>
        <v>0</v>
      </c>
      <c r="Z36" s="94"/>
      <c r="AA36" s="100">
        <f t="shared" si="14"/>
        <v>0</v>
      </c>
      <c r="AB36" s="94"/>
      <c r="AC36" s="100">
        <f t="shared" si="15"/>
        <v>0</v>
      </c>
      <c r="AD36" s="94"/>
      <c r="AE36" s="100">
        <f t="shared" si="16"/>
        <v>0</v>
      </c>
      <c r="AF36" s="101">
        <f t="shared" si="93"/>
        <v>0</v>
      </c>
      <c r="AG36" s="100">
        <f t="shared" si="94"/>
        <v>0</v>
      </c>
      <c r="AH36" s="99"/>
      <c r="AI36" s="100">
        <f t="shared" si="19"/>
        <v>0</v>
      </c>
      <c r="AJ36" s="99"/>
      <c r="AK36" s="100">
        <f t="shared" si="20"/>
        <v>0</v>
      </c>
      <c r="AL36" s="99"/>
      <c r="AM36" s="100">
        <f t="shared" si="20"/>
        <v>0</v>
      </c>
      <c r="AN36" s="99"/>
      <c r="AO36" s="100">
        <f t="shared" si="21"/>
        <v>0</v>
      </c>
      <c r="AP36" s="99"/>
      <c r="AQ36" s="100">
        <f t="shared" si="22"/>
        <v>0</v>
      </c>
      <c r="AR36" s="99"/>
      <c r="AS36" s="100">
        <f t="shared" si="23"/>
        <v>0</v>
      </c>
      <c r="AT36" s="99"/>
      <c r="AU36" s="100">
        <f t="shared" si="24"/>
        <v>0</v>
      </c>
      <c r="AV36" s="99"/>
      <c r="AW36" s="100">
        <f t="shared" si="25"/>
        <v>0</v>
      </c>
      <c r="AX36" s="99"/>
      <c r="AY36" s="100">
        <f t="shared" si="26"/>
        <v>0</v>
      </c>
      <c r="AZ36" s="99"/>
      <c r="BA36" s="100">
        <f t="shared" si="27"/>
        <v>0</v>
      </c>
      <c r="BB36" s="99"/>
      <c r="BC36" s="100">
        <f t="shared" si="28"/>
        <v>0</v>
      </c>
      <c r="BD36" s="99"/>
      <c r="BE36" s="100">
        <f t="shared" si="29"/>
        <v>0</v>
      </c>
      <c r="BF36" s="101">
        <f t="shared" si="75"/>
        <v>0</v>
      </c>
      <c r="BG36" s="100">
        <f t="shared" si="75"/>
        <v>0</v>
      </c>
      <c r="BH36" s="99"/>
      <c r="BI36" s="100">
        <f t="shared" si="95"/>
        <v>0</v>
      </c>
      <c r="BJ36" s="99"/>
      <c r="BK36" s="100">
        <f t="shared" si="96"/>
        <v>0</v>
      </c>
      <c r="BL36" s="99"/>
      <c r="BM36" s="100">
        <f t="shared" si="97"/>
        <v>0</v>
      </c>
      <c r="BN36" s="99"/>
      <c r="BO36" s="100">
        <f t="shared" si="98"/>
        <v>0</v>
      </c>
      <c r="BP36" s="99"/>
      <c r="BQ36" s="100">
        <f t="shared" si="99"/>
        <v>0</v>
      </c>
      <c r="BR36" s="99"/>
      <c r="BS36" s="100">
        <f t="shared" si="100"/>
        <v>0</v>
      </c>
      <c r="BT36" s="99"/>
      <c r="BU36" s="100">
        <f t="shared" si="101"/>
        <v>0</v>
      </c>
      <c r="BV36" s="99"/>
      <c r="BW36" s="100">
        <f t="shared" si="102"/>
        <v>0</v>
      </c>
      <c r="BX36" s="99"/>
      <c r="BY36" s="100">
        <f t="shared" si="103"/>
        <v>0</v>
      </c>
      <c r="BZ36" s="99"/>
      <c r="CA36" s="100">
        <f t="shared" si="104"/>
        <v>0</v>
      </c>
      <c r="CB36" s="99"/>
      <c r="CC36" s="100">
        <f t="shared" si="105"/>
        <v>0</v>
      </c>
      <c r="CD36" s="99"/>
      <c r="CE36" s="100">
        <f t="shared" si="106"/>
        <v>0</v>
      </c>
      <c r="CF36" s="101">
        <f t="shared" si="107"/>
        <v>0</v>
      </c>
      <c r="CG36" s="100">
        <f t="shared" si="107"/>
        <v>0</v>
      </c>
    </row>
    <row r="37" spans="1:85" s="102" customFormat="1" ht="19.899999999999999" customHeight="1" x14ac:dyDescent="0.25">
      <c r="A37" s="94">
        <v>30</v>
      </c>
      <c r="B37" s="95" t="s">
        <v>107</v>
      </c>
      <c r="C37" s="95" t="s">
        <v>74</v>
      </c>
      <c r="D37" s="94">
        <f t="shared" si="92"/>
        <v>20</v>
      </c>
      <c r="E37" s="94">
        <v>0.7</v>
      </c>
      <c r="F37" s="94" t="s">
        <v>75</v>
      </c>
      <c r="G37" s="94"/>
      <c r="H37" s="94"/>
      <c r="I37" s="100">
        <f t="shared" si="10"/>
        <v>0</v>
      </c>
      <c r="J37" s="94"/>
      <c r="K37" s="100">
        <f t="shared" si="11"/>
        <v>0</v>
      </c>
      <c r="L37" s="94"/>
      <c r="M37" s="100">
        <f t="shared" si="12"/>
        <v>0</v>
      </c>
      <c r="N37" s="94"/>
      <c r="O37" s="100">
        <f t="shared" si="12"/>
        <v>0</v>
      </c>
      <c r="P37" s="94"/>
      <c r="Q37" s="100">
        <f t="shared" si="12"/>
        <v>0</v>
      </c>
      <c r="R37" s="94"/>
      <c r="S37" s="100">
        <f t="shared" si="12"/>
        <v>0</v>
      </c>
      <c r="T37" s="94"/>
      <c r="U37" s="100">
        <f t="shared" si="12"/>
        <v>0</v>
      </c>
      <c r="V37" s="94"/>
      <c r="W37" s="100">
        <f t="shared" si="12"/>
        <v>0</v>
      </c>
      <c r="X37" s="94"/>
      <c r="Y37" s="100">
        <f t="shared" si="13"/>
        <v>0</v>
      </c>
      <c r="Z37" s="94"/>
      <c r="AA37" s="100">
        <f t="shared" si="14"/>
        <v>0</v>
      </c>
      <c r="AB37" s="94"/>
      <c r="AC37" s="100">
        <f t="shared" si="15"/>
        <v>0</v>
      </c>
      <c r="AD37" s="94"/>
      <c r="AE37" s="100">
        <f t="shared" si="16"/>
        <v>0</v>
      </c>
      <c r="AF37" s="101">
        <f t="shared" si="93"/>
        <v>0</v>
      </c>
      <c r="AG37" s="100">
        <f t="shared" si="94"/>
        <v>0</v>
      </c>
      <c r="AH37" s="99"/>
      <c r="AI37" s="100">
        <f t="shared" si="19"/>
        <v>0</v>
      </c>
      <c r="AJ37" s="99"/>
      <c r="AK37" s="100">
        <f t="shared" si="20"/>
        <v>0</v>
      </c>
      <c r="AL37" s="99"/>
      <c r="AM37" s="100">
        <f t="shared" si="20"/>
        <v>0</v>
      </c>
      <c r="AN37" s="99"/>
      <c r="AO37" s="100">
        <f t="shared" si="21"/>
        <v>0</v>
      </c>
      <c r="AP37" s="99"/>
      <c r="AQ37" s="100">
        <f t="shared" si="22"/>
        <v>0</v>
      </c>
      <c r="AR37" s="99"/>
      <c r="AS37" s="100">
        <f t="shared" si="23"/>
        <v>0</v>
      </c>
      <c r="AT37" s="99"/>
      <c r="AU37" s="100">
        <f t="shared" si="24"/>
        <v>0</v>
      </c>
      <c r="AV37" s="99"/>
      <c r="AW37" s="100">
        <f t="shared" si="25"/>
        <v>0</v>
      </c>
      <c r="AX37" s="99"/>
      <c r="AY37" s="100">
        <f t="shared" si="26"/>
        <v>0</v>
      </c>
      <c r="AZ37" s="99"/>
      <c r="BA37" s="100">
        <f t="shared" si="27"/>
        <v>0</v>
      </c>
      <c r="BB37" s="99"/>
      <c r="BC37" s="100">
        <f t="shared" si="28"/>
        <v>0</v>
      </c>
      <c r="BD37" s="99"/>
      <c r="BE37" s="100">
        <f t="shared" si="29"/>
        <v>0</v>
      </c>
      <c r="BF37" s="101">
        <f t="shared" si="75"/>
        <v>0</v>
      </c>
      <c r="BG37" s="100">
        <f t="shared" si="75"/>
        <v>0</v>
      </c>
      <c r="BH37" s="99"/>
      <c r="BI37" s="100">
        <f t="shared" si="95"/>
        <v>0</v>
      </c>
      <c r="BJ37" s="99"/>
      <c r="BK37" s="100">
        <f t="shared" si="96"/>
        <v>0</v>
      </c>
      <c r="BL37" s="99"/>
      <c r="BM37" s="100">
        <f t="shared" si="97"/>
        <v>0</v>
      </c>
      <c r="BN37" s="99"/>
      <c r="BO37" s="100">
        <f t="shared" si="98"/>
        <v>0</v>
      </c>
      <c r="BP37" s="99"/>
      <c r="BQ37" s="100">
        <f t="shared" si="99"/>
        <v>0</v>
      </c>
      <c r="BR37" s="99"/>
      <c r="BS37" s="100">
        <f t="shared" si="100"/>
        <v>0</v>
      </c>
      <c r="BT37" s="99"/>
      <c r="BU37" s="100">
        <f t="shared" si="101"/>
        <v>0</v>
      </c>
      <c r="BV37" s="99"/>
      <c r="BW37" s="100">
        <f t="shared" si="102"/>
        <v>0</v>
      </c>
      <c r="BX37" s="99"/>
      <c r="BY37" s="100">
        <f t="shared" si="103"/>
        <v>0</v>
      </c>
      <c r="BZ37" s="99"/>
      <c r="CA37" s="100">
        <f t="shared" si="104"/>
        <v>0</v>
      </c>
      <c r="CB37" s="99"/>
      <c r="CC37" s="100">
        <f t="shared" si="105"/>
        <v>0</v>
      </c>
      <c r="CD37" s="99"/>
      <c r="CE37" s="100">
        <f t="shared" si="106"/>
        <v>0</v>
      </c>
      <c r="CF37" s="101">
        <f t="shared" si="107"/>
        <v>0</v>
      </c>
      <c r="CG37" s="100">
        <f t="shared" si="107"/>
        <v>0</v>
      </c>
    </row>
    <row r="38" spans="1:85" s="102" customFormat="1" ht="19.899999999999999" customHeight="1" x14ac:dyDescent="0.25">
      <c r="A38" s="94">
        <v>31</v>
      </c>
      <c r="B38" s="95" t="s">
        <v>108</v>
      </c>
      <c r="C38" s="95" t="s">
        <v>74</v>
      </c>
      <c r="D38" s="94">
        <f t="shared" si="92"/>
        <v>17</v>
      </c>
      <c r="E38" s="94">
        <v>0.68</v>
      </c>
      <c r="F38" s="94" t="s">
        <v>75</v>
      </c>
      <c r="G38" s="94">
        <v>1550</v>
      </c>
      <c r="H38" s="94">
        <v>48</v>
      </c>
      <c r="I38" s="100">
        <f t="shared" si="10"/>
        <v>32.64</v>
      </c>
      <c r="J38" s="94"/>
      <c r="K38" s="100">
        <f t="shared" si="11"/>
        <v>0</v>
      </c>
      <c r="L38" s="94"/>
      <c r="M38" s="100">
        <f t="shared" si="12"/>
        <v>0</v>
      </c>
      <c r="N38" s="94"/>
      <c r="O38" s="100">
        <f t="shared" si="12"/>
        <v>0</v>
      </c>
      <c r="P38" s="94"/>
      <c r="Q38" s="100">
        <f t="shared" si="12"/>
        <v>0</v>
      </c>
      <c r="R38" s="94"/>
      <c r="S38" s="100">
        <f t="shared" si="12"/>
        <v>0</v>
      </c>
      <c r="T38" s="94"/>
      <c r="U38" s="100">
        <f t="shared" si="12"/>
        <v>0</v>
      </c>
      <c r="V38" s="94"/>
      <c r="W38" s="100">
        <f t="shared" si="12"/>
        <v>0</v>
      </c>
      <c r="X38" s="94"/>
      <c r="Y38" s="100">
        <f t="shared" si="13"/>
        <v>0</v>
      </c>
      <c r="Z38" s="94"/>
      <c r="AA38" s="100">
        <f t="shared" si="14"/>
        <v>0</v>
      </c>
      <c r="AB38" s="94"/>
      <c r="AC38" s="100">
        <f t="shared" si="15"/>
        <v>0</v>
      </c>
      <c r="AD38" s="94"/>
      <c r="AE38" s="100">
        <f t="shared" si="16"/>
        <v>0</v>
      </c>
      <c r="AF38" s="101">
        <f t="shared" si="93"/>
        <v>48</v>
      </c>
      <c r="AG38" s="100">
        <f t="shared" si="94"/>
        <v>32.64</v>
      </c>
      <c r="AH38" s="99"/>
      <c r="AI38" s="100">
        <f t="shared" si="19"/>
        <v>0</v>
      </c>
      <c r="AJ38" s="99"/>
      <c r="AK38" s="100">
        <f t="shared" si="20"/>
        <v>0</v>
      </c>
      <c r="AL38" s="99"/>
      <c r="AM38" s="100">
        <f t="shared" si="20"/>
        <v>0</v>
      </c>
      <c r="AN38" s="99"/>
      <c r="AO38" s="100">
        <f t="shared" si="21"/>
        <v>0</v>
      </c>
      <c r="AP38" s="99">
        <v>12</v>
      </c>
      <c r="AQ38" s="100">
        <f t="shared" si="22"/>
        <v>8.16</v>
      </c>
      <c r="AR38" s="99"/>
      <c r="AS38" s="100">
        <f t="shared" si="23"/>
        <v>0</v>
      </c>
      <c r="AT38" s="99"/>
      <c r="AU38" s="100">
        <f t="shared" si="24"/>
        <v>0</v>
      </c>
      <c r="AV38" s="99"/>
      <c r="AW38" s="100">
        <f t="shared" si="25"/>
        <v>0</v>
      </c>
      <c r="AX38" s="99"/>
      <c r="AY38" s="100">
        <f t="shared" si="26"/>
        <v>0</v>
      </c>
      <c r="AZ38" s="99"/>
      <c r="BA38" s="100">
        <f t="shared" si="27"/>
        <v>0</v>
      </c>
      <c r="BB38" s="99"/>
      <c r="BC38" s="100">
        <f t="shared" si="28"/>
        <v>0</v>
      </c>
      <c r="BD38" s="99"/>
      <c r="BE38" s="100">
        <f t="shared" si="29"/>
        <v>0</v>
      </c>
      <c r="BF38" s="101">
        <f t="shared" si="75"/>
        <v>12</v>
      </c>
      <c r="BG38" s="100">
        <f t="shared" si="75"/>
        <v>8.16</v>
      </c>
      <c r="BH38" s="99"/>
      <c r="BI38" s="100">
        <f t="shared" si="95"/>
        <v>0</v>
      </c>
      <c r="BJ38" s="99"/>
      <c r="BK38" s="100">
        <f t="shared" si="96"/>
        <v>0</v>
      </c>
      <c r="BL38" s="99"/>
      <c r="BM38" s="100">
        <f t="shared" si="97"/>
        <v>0</v>
      </c>
      <c r="BN38" s="99"/>
      <c r="BO38" s="100">
        <f t="shared" si="98"/>
        <v>0</v>
      </c>
      <c r="BP38" s="99"/>
      <c r="BQ38" s="100">
        <f t="shared" si="99"/>
        <v>0</v>
      </c>
      <c r="BR38" s="99"/>
      <c r="BS38" s="100">
        <f t="shared" si="100"/>
        <v>0</v>
      </c>
      <c r="BT38" s="99"/>
      <c r="BU38" s="100">
        <f t="shared" si="101"/>
        <v>0</v>
      </c>
      <c r="BV38" s="99"/>
      <c r="BW38" s="100">
        <f t="shared" si="102"/>
        <v>0</v>
      </c>
      <c r="BX38" s="99"/>
      <c r="BY38" s="100">
        <f t="shared" si="103"/>
        <v>0</v>
      </c>
      <c r="BZ38" s="99"/>
      <c r="CA38" s="100">
        <f t="shared" si="104"/>
        <v>0</v>
      </c>
      <c r="CB38" s="99"/>
      <c r="CC38" s="100">
        <f t="shared" si="105"/>
        <v>0</v>
      </c>
      <c r="CD38" s="99"/>
      <c r="CE38" s="100">
        <f t="shared" si="106"/>
        <v>0</v>
      </c>
      <c r="CF38" s="101">
        <f t="shared" si="107"/>
        <v>0</v>
      </c>
      <c r="CG38" s="100">
        <f t="shared" si="107"/>
        <v>0</v>
      </c>
    </row>
    <row r="39" spans="1:85" s="102" customFormat="1" ht="19.899999999999999" customHeight="1" x14ac:dyDescent="0.25">
      <c r="A39" s="94">
        <v>32</v>
      </c>
      <c r="B39" s="95" t="s">
        <v>108</v>
      </c>
      <c r="C39" s="95" t="s">
        <v>74</v>
      </c>
      <c r="D39" s="94">
        <f t="shared" si="92"/>
        <v>20</v>
      </c>
      <c r="E39" s="94">
        <v>0.64</v>
      </c>
      <c r="F39" s="94" t="s">
        <v>75</v>
      </c>
      <c r="G39" s="94">
        <v>1500</v>
      </c>
      <c r="H39" s="94"/>
      <c r="I39" s="100">
        <f t="shared" si="10"/>
        <v>0</v>
      </c>
      <c r="J39" s="94"/>
      <c r="K39" s="100">
        <f t="shared" si="11"/>
        <v>0</v>
      </c>
      <c r="L39" s="94"/>
      <c r="M39" s="100">
        <f t="shared" si="12"/>
        <v>0</v>
      </c>
      <c r="N39" s="94"/>
      <c r="O39" s="100">
        <f t="shared" si="12"/>
        <v>0</v>
      </c>
      <c r="P39" s="94"/>
      <c r="Q39" s="100">
        <f t="shared" si="12"/>
        <v>0</v>
      </c>
      <c r="R39" s="94"/>
      <c r="S39" s="100">
        <f t="shared" si="12"/>
        <v>0</v>
      </c>
      <c r="T39" s="94"/>
      <c r="U39" s="100">
        <f t="shared" si="12"/>
        <v>0</v>
      </c>
      <c r="V39" s="94"/>
      <c r="W39" s="100">
        <f t="shared" si="12"/>
        <v>0</v>
      </c>
      <c r="X39" s="94"/>
      <c r="Y39" s="100">
        <f t="shared" si="13"/>
        <v>0</v>
      </c>
      <c r="Z39" s="94"/>
      <c r="AA39" s="100">
        <f t="shared" si="14"/>
        <v>0</v>
      </c>
      <c r="AB39" s="94"/>
      <c r="AC39" s="100">
        <f t="shared" si="15"/>
        <v>0</v>
      </c>
      <c r="AD39" s="94"/>
      <c r="AE39" s="100">
        <f t="shared" si="16"/>
        <v>0</v>
      </c>
      <c r="AF39" s="101">
        <f t="shared" si="93"/>
        <v>0</v>
      </c>
      <c r="AG39" s="100">
        <f t="shared" si="94"/>
        <v>0</v>
      </c>
      <c r="AH39" s="99"/>
      <c r="AI39" s="100">
        <f t="shared" si="19"/>
        <v>0</v>
      </c>
      <c r="AJ39" s="99"/>
      <c r="AK39" s="100">
        <f t="shared" si="20"/>
        <v>0</v>
      </c>
      <c r="AL39" s="99"/>
      <c r="AM39" s="100">
        <f t="shared" si="20"/>
        <v>0</v>
      </c>
      <c r="AN39" s="99"/>
      <c r="AO39" s="100">
        <f t="shared" si="21"/>
        <v>0</v>
      </c>
      <c r="AP39" s="99"/>
      <c r="AQ39" s="100">
        <f t="shared" si="22"/>
        <v>0</v>
      </c>
      <c r="AR39" s="99"/>
      <c r="AS39" s="100">
        <f t="shared" si="23"/>
        <v>0</v>
      </c>
      <c r="AT39" s="99"/>
      <c r="AU39" s="100">
        <f t="shared" si="24"/>
        <v>0</v>
      </c>
      <c r="AV39" s="99"/>
      <c r="AW39" s="100">
        <f t="shared" si="25"/>
        <v>0</v>
      </c>
      <c r="AX39" s="99"/>
      <c r="AY39" s="100">
        <f t="shared" si="26"/>
        <v>0</v>
      </c>
      <c r="AZ39" s="99"/>
      <c r="BA39" s="100">
        <f t="shared" si="27"/>
        <v>0</v>
      </c>
      <c r="BB39" s="99"/>
      <c r="BC39" s="100">
        <f t="shared" si="28"/>
        <v>0</v>
      </c>
      <c r="BD39" s="99"/>
      <c r="BE39" s="100">
        <f t="shared" si="29"/>
        <v>0</v>
      </c>
      <c r="BF39" s="101">
        <f t="shared" si="75"/>
        <v>0</v>
      </c>
      <c r="BG39" s="100">
        <f t="shared" si="75"/>
        <v>0</v>
      </c>
      <c r="BH39" s="99"/>
      <c r="BI39" s="100">
        <f t="shared" si="95"/>
        <v>0</v>
      </c>
      <c r="BJ39" s="99"/>
      <c r="BK39" s="100">
        <f t="shared" si="96"/>
        <v>0</v>
      </c>
      <c r="BL39" s="99"/>
      <c r="BM39" s="100">
        <f t="shared" si="97"/>
        <v>0</v>
      </c>
      <c r="BN39" s="99"/>
      <c r="BO39" s="100">
        <f t="shared" si="98"/>
        <v>0</v>
      </c>
      <c r="BP39" s="99"/>
      <c r="BQ39" s="100">
        <f t="shared" si="99"/>
        <v>0</v>
      </c>
      <c r="BR39" s="99"/>
      <c r="BS39" s="100">
        <f t="shared" si="100"/>
        <v>0</v>
      </c>
      <c r="BT39" s="99"/>
      <c r="BU39" s="100">
        <f t="shared" si="101"/>
        <v>0</v>
      </c>
      <c r="BV39" s="99"/>
      <c r="BW39" s="100">
        <f t="shared" si="102"/>
        <v>0</v>
      </c>
      <c r="BX39" s="99"/>
      <c r="BY39" s="100">
        <f t="shared" si="103"/>
        <v>0</v>
      </c>
      <c r="BZ39" s="99"/>
      <c r="CA39" s="100">
        <f t="shared" si="104"/>
        <v>0</v>
      </c>
      <c r="CB39" s="99"/>
      <c r="CC39" s="100">
        <f t="shared" si="105"/>
        <v>0</v>
      </c>
      <c r="CD39" s="99"/>
      <c r="CE39" s="100">
        <f t="shared" si="106"/>
        <v>0</v>
      </c>
      <c r="CF39" s="101">
        <f t="shared" si="107"/>
        <v>0</v>
      </c>
      <c r="CG39" s="100">
        <f t="shared" si="107"/>
        <v>0</v>
      </c>
    </row>
    <row r="40" spans="1:85" s="102" customFormat="1" ht="19.899999999999999" customHeight="1" x14ac:dyDescent="0.25">
      <c r="A40" s="94">
        <v>33</v>
      </c>
      <c r="B40" s="95" t="s">
        <v>109</v>
      </c>
      <c r="C40" s="95" t="s">
        <v>74</v>
      </c>
      <c r="D40" s="94">
        <f t="shared" si="92"/>
        <v>20</v>
      </c>
      <c r="E40" s="94">
        <v>0.64</v>
      </c>
      <c r="F40" s="94" t="s">
        <v>85</v>
      </c>
      <c r="G40" s="94"/>
      <c r="H40" s="94"/>
      <c r="I40" s="100">
        <f t="shared" si="10"/>
        <v>0</v>
      </c>
      <c r="J40" s="94"/>
      <c r="K40" s="100">
        <f t="shared" si="11"/>
        <v>0</v>
      </c>
      <c r="L40" s="94"/>
      <c r="M40" s="100">
        <f t="shared" si="12"/>
        <v>0</v>
      </c>
      <c r="N40" s="94"/>
      <c r="O40" s="100">
        <f t="shared" si="12"/>
        <v>0</v>
      </c>
      <c r="P40" s="94"/>
      <c r="Q40" s="100">
        <f t="shared" si="12"/>
        <v>0</v>
      </c>
      <c r="R40" s="94"/>
      <c r="S40" s="100">
        <f t="shared" si="12"/>
        <v>0</v>
      </c>
      <c r="T40" s="94"/>
      <c r="U40" s="100">
        <f t="shared" si="12"/>
        <v>0</v>
      </c>
      <c r="V40" s="94"/>
      <c r="W40" s="100">
        <f t="shared" si="12"/>
        <v>0</v>
      </c>
      <c r="X40" s="94"/>
      <c r="Y40" s="100">
        <f t="shared" si="13"/>
        <v>0</v>
      </c>
      <c r="Z40" s="94"/>
      <c r="AA40" s="100">
        <f t="shared" si="14"/>
        <v>0</v>
      </c>
      <c r="AB40" s="94"/>
      <c r="AC40" s="100">
        <f t="shared" si="15"/>
        <v>0</v>
      </c>
      <c r="AD40" s="94"/>
      <c r="AE40" s="100">
        <f t="shared" si="16"/>
        <v>0</v>
      </c>
      <c r="AF40" s="101">
        <f t="shared" si="93"/>
        <v>0</v>
      </c>
      <c r="AG40" s="100">
        <f t="shared" si="94"/>
        <v>0</v>
      </c>
      <c r="AH40" s="99"/>
      <c r="AI40" s="100">
        <f t="shared" si="19"/>
        <v>0</v>
      </c>
      <c r="AJ40" s="99"/>
      <c r="AK40" s="100">
        <f t="shared" si="20"/>
        <v>0</v>
      </c>
      <c r="AL40" s="99"/>
      <c r="AM40" s="100">
        <f t="shared" si="20"/>
        <v>0</v>
      </c>
      <c r="AN40" s="99"/>
      <c r="AO40" s="100">
        <f t="shared" si="21"/>
        <v>0</v>
      </c>
      <c r="AP40" s="99"/>
      <c r="AQ40" s="100">
        <f t="shared" si="22"/>
        <v>0</v>
      </c>
      <c r="AR40" s="99"/>
      <c r="AS40" s="100">
        <f t="shared" si="23"/>
        <v>0</v>
      </c>
      <c r="AT40" s="99"/>
      <c r="AU40" s="100">
        <f t="shared" si="24"/>
        <v>0</v>
      </c>
      <c r="AV40" s="99"/>
      <c r="AW40" s="100">
        <f t="shared" si="25"/>
        <v>0</v>
      </c>
      <c r="AX40" s="99"/>
      <c r="AY40" s="100">
        <f t="shared" si="26"/>
        <v>0</v>
      </c>
      <c r="AZ40" s="99"/>
      <c r="BA40" s="100">
        <f t="shared" si="27"/>
        <v>0</v>
      </c>
      <c r="BB40" s="99"/>
      <c r="BC40" s="100">
        <f t="shared" si="28"/>
        <v>0</v>
      </c>
      <c r="BD40" s="99"/>
      <c r="BE40" s="100">
        <f t="shared" si="29"/>
        <v>0</v>
      </c>
      <c r="BF40" s="101">
        <f t="shared" si="75"/>
        <v>0</v>
      </c>
      <c r="BG40" s="100">
        <f t="shared" si="75"/>
        <v>0</v>
      </c>
      <c r="BH40" s="99"/>
      <c r="BI40" s="100">
        <f t="shared" si="95"/>
        <v>0</v>
      </c>
      <c r="BJ40" s="99"/>
      <c r="BK40" s="100">
        <f t="shared" si="96"/>
        <v>0</v>
      </c>
      <c r="BL40" s="99"/>
      <c r="BM40" s="100">
        <f t="shared" si="97"/>
        <v>0</v>
      </c>
      <c r="BN40" s="99"/>
      <c r="BO40" s="100">
        <f t="shared" si="98"/>
        <v>0</v>
      </c>
      <c r="BP40" s="99"/>
      <c r="BQ40" s="100">
        <f t="shared" si="99"/>
        <v>0</v>
      </c>
      <c r="BR40" s="99"/>
      <c r="BS40" s="100">
        <f t="shared" si="100"/>
        <v>0</v>
      </c>
      <c r="BT40" s="99"/>
      <c r="BU40" s="100">
        <f t="shared" si="101"/>
        <v>0</v>
      </c>
      <c r="BV40" s="99"/>
      <c r="BW40" s="100">
        <f t="shared" si="102"/>
        <v>0</v>
      </c>
      <c r="BX40" s="99"/>
      <c r="BY40" s="100">
        <f t="shared" si="103"/>
        <v>0</v>
      </c>
      <c r="BZ40" s="99"/>
      <c r="CA40" s="100">
        <f t="shared" si="104"/>
        <v>0</v>
      </c>
      <c r="CB40" s="99"/>
      <c r="CC40" s="100">
        <f t="shared" si="105"/>
        <v>0</v>
      </c>
      <c r="CD40" s="99"/>
      <c r="CE40" s="100">
        <f t="shared" si="106"/>
        <v>0</v>
      </c>
      <c r="CF40" s="101">
        <f t="shared" si="107"/>
        <v>0</v>
      </c>
      <c r="CG40" s="100">
        <f t="shared" si="107"/>
        <v>0</v>
      </c>
    </row>
    <row r="41" spans="1:85" s="102" customFormat="1" ht="19.899999999999999" customHeight="1" x14ac:dyDescent="0.25">
      <c r="A41" s="94">
        <v>34</v>
      </c>
      <c r="B41" s="95" t="s">
        <v>107</v>
      </c>
      <c r="C41" s="95" t="s">
        <v>74</v>
      </c>
      <c r="D41" s="94">
        <f t="shared" si="92"/>
        <v>20</v>
      </c>
      <c r="E41" s="94">
        <v>0.64</v>
      </c>
      <c r="F41" s="94" t="s">
        <v>85</v>
      </c>
      <c r="G41" s="94">
        <v>1350</v>
      </c>
      <c r="H41" s="94"/>
      <c r="I41" s="100">
        <f t="shared" si="10"/>
        <v>0</v>
      </c>
      <c r="J41" s="94"/>
      <c r="K41" s="100">
        <f t="shared" si="11"/>
        <v>0</v>
      </c>
      <c r="L41" s="94"/>
      <c r="M41" s="100">
        <f t="shared" si="12"/>
        <v>0</v>
      </c>
      <c r="N41" s="94"/>
      <c r="O41" s="100">
        <f t="shared" si="12"/>
        <v>0</v>
      </c>
      <c r="P41" s="94"/>
      <c r="Q41" s="100">
        <f t="shared" si="12"/>
        <v>0</v>
      </c>
      <c r="R41" s="94"/>
      <c r="S41" s="100">
        <f t="shared" si="12"/>
        <v>0</v>
      </c>
      <c r="T41" s="94"/>
      <c r="U41" s="100">
        <f t="shared" si="12"/>
        <v>0</v>
      </c>
      <c r="V41" s="94"/>
      <c r="W41" s="100">
        <f t="shared" si="12"/>
        <v>0</v>
      </c>
      <c r="X41" s="94"/>
      <c r="Y41" s="100">
        <f t="shared" si="13"/>
        <v>0</v>
      </c>
      <c r="Z41" s="94"/>
      <c r="AA41" s="100">
        <f t="shared" si="14"/>
        <v>0</v>
      </c>
      <c r="AB41" s="94"/>
      <c r="AC41" s="100">
        <f t="shared" si="15"/>
        <v>0</v>
      </c>
      <c r="AD41" s="94"/>
      <c r="AE41" s="100">
        <f t="shared" si="16"/>
        <v>0</v>
      </c>
      <c r="AF41" s="101">
        <f t="shared" si="93"/>
        <v>0</v>
      </c>
      <c r="AG41" s="100">
        <f t="shared" si="94"/>
        <v>0</v>
      </c>
      <c r="AH41" s="99"/>
      <c r="AI41" s="100">
        <f t="shared" si="19"/>
        <v>0</v>
      </c>
      <c r="AJ41" s="99"/>
      <c r="AK41" s="100">
        <f t="shared" si="20"/>
        <v>0</v>
      </c>
      <c r="AL41" s="99"/>
      <c r="AM41" s="100">
        <f t="shared" si="20"/>
        <v>0</v>
      </c>
      <c r="AN41" s="99"/>
      <c r="AO41" s="100">
        <f t="shared" si="21"/>
        <v>0</v>
      </c>
      <c r="AP41" s="99"/>
      <c r="AQ41" s="100">
        <f t="shared" si="22"/>
        <v>0</v>
      </c>
      <c r="AR41" s="99"/>
      <c r="AS41" s="100">
        <f t="shared" si="23"/>
        <v>0</v>
      </c>
      <c r="AT41" s="99"/>
      <c r="AU41" s="100">
        <f t="shared" si="24"/>
        <v>0</v>
      </c>
      <c r="AV41" s="99"/>
      <c r="AW41" s="100">
        <f t="shared" si="25"/>
        <v>0</v>
      </c>
      <c r="AX41" s="99"/>
      <c r="AY41" s="100">
        <f t="shared" si="26"/>
        <v>0</v>
      </c>
      <c r="AZ41" s="99"/>
      <c r="BA41" s="100">
        <f t="shared" si="27"/>
        <v>0</v>
      </c>
      <c r="BB41" s="99"/>
      <c r="BC41" s="100">
        <f t="shared" si="28"/>
        <v>0</v>
      </c>
      <c r="BD41" s="99"/>
      <c r="BE41" s="100">
        <f t="shared" si="29"/>
        <v>0</v>
      </c>
      <c r="BF41" s="101">
        <f t="shared" si="75"/>
        <v>0</v>
      </c>
      <c r="BG41" s="100">
        <f t="shared" si="75"/>
        <v>0</v>
      </c>
      <c r="BH41" s="99"/>
      <c r="BI41" s="100">
        <f t="shared" si="95"/>
        <v>0</v>
      </c>
      <c r="BJ41" s="99"/>
      <c r="BK41" s="100">
        <f t="shared" si="96"/>
        <v>0</v>
      </c>
      <c r="BL41" s="99"/>
      <c r="BM41" s="100">
        <f t="shared" si="97"/>
        <v>0</v>
      </c>
      <c r="BN41" s="99"/>
      <c r="BO41" s="100">
        <f t="shared" si="98"/>
        <v>0</v>
      </c>
      <c r="BP41" s="99"/>
      <c r="BQ41" s="100">
        <f t="shared" si="99"/>
        <v>0</v>
      </c>
      <c r="BR41" s="99"/>
      <c r="BS41" s="100">
        <f t="shared" si="100"/>
        <v>0</v>
      </c>
      <c r="BT41" s="99"/>
      <c r="BU41" s="100">
        <f t="shared" si="101"/>
        <v>0</v>
      </c>
      <c r="BV41" s="99"/>
      <c r="BW41" s="100">
        <f t="shared" si="102"/>
        <v>0</v>
      </c>
      <c r="BX41" s="99"/>
      <c r="BY41" s="100">
        <f t="shared" si="103"/>
        <v>0</v>
      </c>
      <c r="BZ41" s="99"/>
      <c r="CA41" s="100">
        <f t="shared" si="104"/>
        <v>0</v>
      </c>
      <c r="CB41" s="99"/>
      <c r="CC41" s="100">
        <f t="shared" si="105"/>
        <v>0</v>
      </c>
      <c r="CD41" s="99"/>
      <c r="CE41" s="100">
        <f t="shared" si="106"/>
        <v>0</v>
      </c>
      <c r="CF41" s="101">
        <f t="shared" si="107"/>
        <v>0</v>
      </c>
      <c r="CG41" s="100">
        <f t="shared" si="107"/>
        <v>0</v>
      </c>
    </row>
    <row r="42" spans="1:85" s="102" customFormat="1" ht="19.899999999999999" customHeight="1" x14ac:dyDescent="0.25">
      <c r="A42" s="94">
        <v>35</v>
      </c>
      <c r="B42" s="95" t="s">
        <v>107</v>
      </c>
      <c r="C42" s="95" t="s">
        <v>74</v>
      </c>
      <c r="D42" s="94">
        <f t="shared" si="92"/>
        <v>20</v>
      </c>
      <c r="E42" s="94">
        <v>0.64</v>
      </c>
      <c r="F42" s="94" t="s">
        <v>83</v>
      </c>
      <c r="G42" s="94"/>
      <c r="H42" s="94"/>
      <c r="I42" s="100">
        <f t="shared" si="10"/>
        <v>0</v>
      </c>
      <c r="J42" s="94"/>
      <c r="K42" s="100">
        <f t="shared" si="11"/>
        <v>0</v>
      </c>
      <c r="L42" s="94"/>
      <c r="M42" s="100">
        <f t="shared" si="12"/>
        <v>0</v>
      </c>
      <c r="N42" s="94"/>
      <c r="O42" s="100">
        <f t="shared" si="12"/>
        <v>0</v>
      </c>
      <c r="P42" s="94"/>
      <c r="Q42" s="100">
        <f t="shared" si="12"/>
        <v>0</v>
      </c>
      <c r="R42" s="94"/>
      <c r="S42" s="100">
        <f t="shared" si="12"/>
        <v>0</v>
      </c>
      <c r="T42" s="94"/>
      <c r="U42" s="100">
        <f t="shared" si="12"/>
        <v>0</v>
      </c>
      <c r="V42" s="94"/>
      <c r="W42" s="100">
        <f t="shared" si="12"/>
        <v>0</v>
      </c>
      <c r="X42" s="94"/>
      <c r="Y42" s="100">
        <f t="shared" si="13"/>
        <v>0</v>
      </c>
      <c r="Z42" s="94"/>
      <c r="AA42" s="100">
        <f t="shared" si="14"/>
        <v>0</v>
      </c>
      <c r="AB42" s="94"/>
      <c r="AC42" s="100">
        <f t="shared" si="15"/>
        <v>0</v>
      </c>
      <c r="AD42" s="94"/>
      <c r="AE42" s="100">
        <f t="shared" si="16"/>
        <v>0</v>
      </c>
      <c r="AF42" s="101">
        <f t="shared" si="93"/>
        <v>0</v>
      </c>
      <c r="AG42" s="100">
        <f t="shared" si="94"/>
        <v>0</v>
      </c>
      <c r="AH42" s="99"/>
      <c r="AI42" s="100">
        <f t="shared" si="19"/>
        <v>0</v>
      </c>
      <c r="AJ42" s="99"/>
      <c r="AK42" s="100">
        <f t="shared" si="20"/>
        <v>0</v>
      </c>
      <c r="AL42" s="99"/>
      <c r="AM42" s="100">
        <f t="shared" si="20"/>
        <v>0</v>
      </c>
      <c r="AN42" s="99"/>
      <c r="AO42" s="100">
        <f t="shared" si="21"/>
        <v>0</v>
      </c>
      <c r="AP42" s="99"/>
      <c r="AQ42" s="100">
        <f t="shared" si="22"/>
        <v>0</v>
      </c>
      <c r="AR42" s="99"/>
      <c r="AS42" s="100">
        <f t="shared" si="23"/>
        <v>0</v>
      </c>
      <c r="AT42" s="99"/>
      <c r="AU42" s="100">
        <f t="shared" si="24"/>
        <v>0</v>
      </c>
      <c r="AV42" s="99"/>
      <c r="AW42" s="100">
        <f t="shared" si="25"/>
        <v>0</v>
      </c>
      <c r="AX42" s="99"/>
      <c r="AY42" s="100">
        <f t="shared" si="26"/>
        <v>0</v>
      </c>
      <c r="AZ42" s="99"/>
      <c r="BA42" s="100">
        <f t="shared" si="27"/>
        <v>0</v>
      </c>
      <c r="BB42" s="99"/>
      <c r="BC42" s="100">
        <f t="shared" si="28"/>
        <v>0</v>
      </c>
      <c r="BD42" s="99"/>
      <c r="BE42" s="100">
        <f t="shared" si="29"/>
        <v>0</v>
      </c>
      <c r="BF42" s="101">
        <f t="shared" si="75"/>
        <v>0</v>
      </c>
      <c r="BG42" s="100">
        <f t="shared" si="75"/>
        <v>0</v>
      </c>
      <c r="BH42" s="99"/>
      <c r="BI42" s="100">
        <f t="shared" si="95"/>
        <v>0</v>
      </c>
      <c r="BJ42" s="99"/>
      <c r="BK42" s="100">
        <f t="shared" si="96"/>
        <v>0</v>
      </c>
      <c r="BL42" s="99"/>
      <c r="BM42" s="100">
        <f t="shared" si="97"/>
        <v>0</v>
      </c>
      <c r="BN42" s="99"/>
      <c r="BO42" s="100">
        <f t="shared" si="98"/>
        <v>0</v>
      </c>
      <c r="BP42" s="99"/>
      <c r="BQ42" s="100">
        <f t="shared" si="99"/>
        <v>0</v>
      </c>
      <c r="BR42" s="99"/>
      <c r="BS42" s="100">
        <f t="shared" si="100"/>
        <v>0</v>
      </c>
      <c r="BT42" s="99"/>
      <c r="BU42" s="100">
        <f t="shared" si="101"/>
        <v>0</v>
      </c>
      <c r="BV42" s="99"/>
      <c r="BW42" s="100">
        <f t="shared" si="102"/>
        <v>0</v>
      </c>
      <c r="BX42" s="99"/>
      <c r="BY42" s="100">
        <f t="shared" si="103"/>
        <v>0</v>
      </c>
      <c r="BZ42" s="99"/>
      <c r="CA42" s="100">
        <f t="shared" si="104"/>
        <v>0</v>
      </c>
      <c r="CB42" s="99"/>
      <c r="CC42" s="100">
        <f t="shared" si="105"/>
        <v>0</v>
      </c>
      <c r="CD42" s="99"/>
      <c r="CE42" s="100">
        <f t="shared" si="106"/>
        <v>0</v>
      </c>
      <c r="CF42" s="101">
        <f t="shared" si="107"/>
        <v>0</v>
      </c>
      <c r="CG42" s="100">
        <f t="shared" si="107"/>
        <v>0</v>
      </c>
    </row>
    <row r="43" spans="1:85" s="102" customFormat="1" ht="19.899999999999999" customHeight="1" x14ac:dyDescent="0.25">
      <c r="A43" s="94">
        <v>36</v>
      </c>
      <c r="B43" s="95" t="s">
        <v>110</v>
      </c>
      <c r="C43" s="95" t="s">
        <v>74</v>
      </c>
      <c r="D43" s="94">
        <f t="shared" si="92"/>
        <v>20</v>
      </c>
      <c r="E43" s="94">
        <v>0.68</v>
      </c>
      <c r="F43" s="94" t="s">
        <v>111</v>
      </c>
      <c r="G43" s="94"/>
      <c r="H43" s="94"/>
      <c r="I43" s="100">
        <f t="shared" si="10"/>
        <v>0</v>
      </c>
      <c r="J43" s="94"/>
      <c r="K43" s="100">
        <f t="shared" si="11"/>
        <v>0</v>
      </c>
      <c r="L43" s="94"/>
      <c r="M43" s="100">
        <f t="shared" si="12"/>
        <v>0</v>
      </c>
      <c r="N43" s="94"/>
      <c r="O43" s="100">
        <f t="shared" si="12"/>
        <v>0</v>
      </c>
      <c r="P43" s="94"/>
      <c r="Q43" s="100">
        <f t="shared" si="12"/>
        <v>0</v>
      </c>
      <c r="R43" s="94"/>
      <c r="S43" s="100">
        <f t="shared" si="12"/>
        <v>0</v>
      </c>
      <c r="T43" s="94"/>
      <c r="U43" s="100">
        <f t="shared" si="12"/>
        <v>0</v>
      </c>
      <c r="V43" s="94"/>
      <c r="W43" s="100">
        <f t="shared" si="12"/>
        <v>0</v>
      </c>
      <c r="X43" s="94"/>
      <c r="Y43" s="100">
        <f t="shared" si="13"/>
        <v>0</v>
      </c>
      <c r="Z43" s="94"/>
      <c r="AA43" s="100">
        <f t="shared" si="14"/>
        <v>0</v>
      </c>
      <c r="AB43" s="94"/>
      <c r="AC43" s="100">
        <f t="shared" si="15"/>
        <v>0</v>
      </c>
      <c r="AD43" s="94"/>
      <c r="AE43" s="100">
        <f t="shared" si="16"/>
        <v>0</v>
      </c>
      <c r="AF43" s="101">
        <f t="shared" si="93"/>
        <v>0</v>
      </c>
      <c r="AG43" s="100">
        <f t="shared" si="94"/>
        <v>0</v>
      </c>
      <c r="AH43" s="99"/>
      <c r="AI43" s="100">
        <f t="shared" si="19"/>
        <v>0</v>
      </c>
      <c r="AJ43" s="99"/>
      <c r="AK43" s="100">
        <f t="shared" si="20"/>
        <v>0</v>
      </c>
      <c r="AL43" s="99"/>
      <c r="AM43" s="100">
        <f t="shared" si="20"/>
        <v>0</v>
      </c>
      <c r="AN43" s="99"/>
      <c r="AO43" s="100">
        <f t="shared" si="21"/>
        <v>0</v>
      </c>
      <c r="AP43" s="99"/>
      <c r="AQ43" s="100">
        <f t="shared" si="22"/>
        <v>0</v>
      </c>
      <c r="AR43" s="99"/>
      <c r="AS43" s="100">
        <f t="shared" si="23"/>
        <v>0</v>
      </c>
      <c r="AT43" s="99"/>
      <c r="AU43" s="100">
        <f t="shared" si="24"/>
        <v>0</v>
      </c>
      <c r="AV43" s="99"/>
      <c r="AW43" s="100">
        <f t="shared" si="25"/>
        <v>0</v>
      </c>
      <c r="AX43" s="99"/>
      <c r="AY43" s="100">
        <f t="shared" si="26"/>
        <v>0</v>
      </c>
      <c r="AZ43" s="99"/>
      <c r="BA43" s="100">
        <f t="shared" si="27"/>
        <v>0</v>
      </c>
      <c r="BB43" s="99"/>
      <c r="BC43" s="100">
        <f t="shared" si="28"/>
        <v>0</v>
      </c>
      <c r="BD43" s="99"/>
      <c r="BE43" s="100">
        <f t="shared" si="29"/>
        <v>0</v>
      </c>
      <c r="BF43" s="101">
        <f t="shared" si="75"/>
        <v>0</v>
      </c>
      <c r="BG43" s="100">
        <f t="shared" si="75"/>
        <v>0</v>
      </c>
      <c r="BH43" s="99"/>
      <c r="BI43" s="100">
        <f t="shared" si="95"/>
        <v>0</v>
      </c>
      <c r="BJ43" s="99"/>
      <c r="BK43" s="100">
        <f t="shared" si="96"/>
        <v>0</v>
      </c>
      <c r="BL43" s="99"/>
      <c r="BM43" s="100">
        <f t="shared" si="97"/>
        <v>0</v>
      </c>
      <c r="BN43" s="99"/>
      <c r="BO43" s="100">
        <f t="shared" si="98"/>
        <v>0</v>
      </c>
      <c r="BP43" s="99"/>
      <c r="BQ43" s="100">
        <f t="shared" si="99"/>
        <v>0</v>
      </c>
      <c r="BR43" s="99"/>
      <c r="BS43" s="100">
        <f t="shared" si="100"/>
        <v>0</v>
      </c>
      <c r="BT43" s="99"/>
      <c r="BU43" s="100">
        <f t="shared" si="101"/>
        <v>0</v>
      </c>
      <c r="BV43" s="99"/>
      <c r="BW43" s="100">
        <f t="shared" si="102"/>
        <v>0</v>
      </c>
      <c r="BX43" s="99"/>
      <c r="BY43" s="100">
        <f t="shared" si="103"/>
        <v>0</v>
      </c>
      <c r="BZ43" s="99"/>
      <c r="CA43" s="100">
        <f t="shared" si="104"/>
        <v>0</v>
      </c>
      <c r="CB43" s="99"/>
      <c r="CC43" s="100">
        <f t="shared" si="105"/>
        <v>0</v>
      </c>
      <c r="CD43" s="99"/>
      <c r="CE43" s="100">
        <f t="shared" si="106"/>
        <v>0</v>
      </c>
      <c r="CF43" s="101">
        <f t="shared" si="107"/>
        <v>0</v>
      </c>
      <c r="CG43" s="100">
        <f t="shared" si="107"/>
        <v>0</v>
      </c>
    </row>
    <row r="44" spans="1:85" s="102" customFormat="1" ht="19.899999999999999" customHeight="1" x14ac:dyDescent="0.25">
      <c r="A44" s="94">
        <v>37</v>
      </c>
      <c r="B44" s="95" t="s">
        <v>110</v>
      </c>
      <c r="C44" s="95" t="s">
        <v>74</v>
      </c>
      <c r="D44" s="94">
        <f t="shared" si="92"/>
        <v>20</v>
      </c>
      <c r="E44" s="94">
        <v>0.64</v>
      </c>
      <c r="F44" s="94" t="s">
        <v>85</v>
      </c>
      <c r="G44" s="94"/>
      <c r="H44" s="94"/>
      <c r="I44" s="100">
        <f t="shared" si="10"/>
        <v>0</v>
      </c>
      <c r="J44" s="94"/>
      <c r="K44" s="100">
        <f t="shared" si="11"/>
        <v>0</v>
      </c>
      <c r="L44" s="94"/>
      <c r="M44" s="100">
        <f t="shared" si="12"/>
        <v>0</v>
      </c>
      <c r="N44" s="94"/>
      <c r="O44" s="100">
        <f t="shared" si="12"/>
        <v>0</v>
      </c>
      <c r="P44" s="94"/>
      <c r="Q44" s="100">
        <f t="shared" si="12"/>
        <v>0</v>
      </c>
      <c r="R44" s="94"/>
      <c r="S44" s="100">
        <f t="shared" si="12"/>
        <v>0</v>
      </c>
      <c r="T44" s="94"/>
      <c r="U44" s="100">
        <f t="shared" si="12"/>
        <v>0</v>
      </c>
      <c r="V44" s="94"/>
      <c r="W44" s="100">
        <f t="shared" si="12"/>
        <v>0</v>
      </c>
      <c r="X44" s="94"/>
      <c r="Y44" s="100">
        <f t="shared" si="13"/>
        <v>0</v>
      </c>
      <c r="Z44" s="94"/>
      <c r="AA44" s="100">
        <f t="shared" si="14"/>
        <v>0</v>
      </c>
      <c r="AB44" s="94"/>
      <c r="AC44" s="100">
        <f t="shared" si="15"/>
        <v>0</v>
      </c>
      <c r="AD44" s="94"/>
      <c r="AE44" s="100">
        <f t="shared" si="16"/>
        <v>0</v>
      </c>
      <c r="AF44" s="101">
        <f t="shared" si="93"/>
        <v>0</v>
      </c>
      <c r="AG44" s="100">
        <f t="shared" si="94"/>
        <v>0</v>
      </c>
      <c r="AH44" s="99"/>
      <c r="AI44" s="100">
        <f t="shared" si="19"/>
        <v>0</v>
      </c>
      <c r="AJ44" s="99"/>
      <c r="AK44" s="100">
        <f t="shared" si="20"/>
        <v>0</v>
      </c>
      <c r="AL44" s="99"/>
      <c r="AM44" s="100">
        <f t="shared" si="20"/>
        <v>0</v>
      </c>
      <c r="AN44" s="99"/>
      <c r="AO44" s="100">
        <f t="shared" si="21"/>
        <v>0</v>
      </c>
      <c r="AP44" s="99"/>
      <c r="AQ44" s="100">
        <f t="shared" si="22"/>
        <v>0</v>
      </c>
      <c r="AR44" s="99"/>
      <c r="AS44" s="100">
        <f t="shared" si="23"/>
        <v>0</v>
      </c>
      <c r="AT44" s="99"/>
      <c r="AU44" s="100">
        <f t="shared" si="24"/>
        <v>0</v>
      </c>
      <c r="AV44" s="99"/>
      <c r="AW44" s="100">
        <f t="shared" si="25"/>
        <v>0</v>
      </c>
      <c r="AX44" s="99"/>
      <c r="AY44" s="100">
        <f t="shared" si="26"/>
        <v>0</v>
      </c>
      <c r="AZ44" s="99"/>
      <c r="BA44" s="100">
        <f t="shared" si="27"/>
        <v>0</v>
      </c>
      <c r="BB44" s="99"/>
      <c r="BC44" s="100">
        <f t="shared" si="28"/>
        <v>0</v>
      </c>
      <c r="BD44" s="99"/>
      <c r="BE44" s="100">
        <f t="shared" si="29"/>
        <v>0</v>
      </c>
      <c r="BF44" s="101">
        <f t="shared" si="75"/>
        <v>0</v>
      </c>
      <c r="BG44" s="100">
        <f t="shared" si="75"/>
        <v>0</v>
      </c>
      <c r="BH44" s="99"/>
      <c r="BI44" s="100">
        <f t="shared" si="95"/>
        <v>0</v>
      </c>
      <c r="BJ44" s="99"/>
      <c r="BK44" s="100">
        <f t="shared" si="96"/>
        <v>0</v>
      </c>
      <c r="BL44" s="99"/>
      <c r="BM44" s="100">
        <f t="shared" si="97"/>
        <v>0</v>
      </c>
      <c r="BN44" s="99"/>
      <c r="BO44" s="100">
        <f t="shared" si="98"/>
        <v>0</v>
      </c>
      <c r="BP44" s="99"/>
      <c r="BQ44" s="100">
        <f t="shared" si="99"/>
        <v>0</v>
      </c>
      <c r="BR44" s="99"/>
      <c r="BS44" s="100">
        <f t="shared" si="100"/>
        <v>0</v>
      </c>
      <c r="BT44" s="99"/>
      <c r="BU44" s="100">
        <f t="shared" si="101"/>
        <v>0</v>
      </c>
      <c r="BV44" s="99"/>
      <c r="BW44" s="100">
        <f t="shared" si="102"/>
        <v>0</v>
      </c>
      <c r="BX44" s="99"/>
      <c r="BY44" s="100">
        <f t="shared" si="103"/>
        <v>0</v>
      </c>
      <c r="BZ44" s="99"/>
      <c r="CA44" s="100">
        <f t="shared" si="104"/>
        <v>0</v>
      </c>
      <c r="CB44" s="99"/>
      <c r="CC44" s="100">
        <f t="shared" si="105"/>
        <v>0</v>
      </c>
      <c r="CD44" s="99"/>
      <c r="CE44" s="100">
        <f t="shared" si="106"/>
        <v>0</v>
      </c>
      <c r="CF44" s="101">
        <f t="shared" si="107"/>
        <v>0</v>
      </c>
      <c r="CG44" s="100">
        <f t="shared" si="107"/>
        <v>0</v>
      </c>
    </row>
    <row r="45" spans="1:85" s="102" customFormat="1" ht="19.899999999999999" customHeight="1" x14ac:dyDescent="0.25">
      <c r="A45" s="94">
        <v>38</v>
      </c>
      <c r="B45" s="95" t="s">
        <v>112</v>
      </c>
      <c r="C45" s="95" t="s">
        <v>74</v>
      </c>
      <c r="D45" s="94">
        <f t="shared" si="92"/>
        <v>20</v>
      </c>
      <c r="E45" s="94">
        <v>0.64</v>
      </c>
      <c r="F45" s="94" t="s">
        <v>85</v>
      </c>
      <c r="G45" s="94"/>
      <c r="H45" s="94"/>
      <c r="I45" s="100">
        <f t="shared" si="10"/>
        <v>0</v>
      </c>
      <c r="J45" s="94"/>
      <c r="K45" s="100">
        <f t="shared" si="11"/>
        <v>0</v>
      </c>
      <c r="L45" s="94"/>
      <c r="M45" s="100">
        <f t="shared" si="12"/>
        <v>0</v>
      </c>
      <c r="N45" s="94"/>
      <c r="O45" s="100">
        <f t="shared" si="12"/>
        <v>0</v>
      </c>
      <c r="P45" s="94"/>
      <c r="Q45" s="100">
        <f t="shared" si="12"/>
        <v>0</v>
      </c>
      <c r="R45" s="94"/>
      <c r="S45" s="100">
        <f t="shared" si="12"/>
        <v>0</v>
      </c>
      <c r="T45" s="94"/>
      <c r="U45" s="100">
        <f t="shared" si="12"/>
        <v>0</v>
      </c>
      <c r="V45" s="94"/>
      <c r="W45" s="100">
        <f t="shared" si="12"/>
        <v>0</v>
      </c>
      <c r="X45" s="94"/>
      <c r="Y45" s="100">
        <f t="shared" si="13"/>
        <v>0</v>
      </c>
      <c r="Z45" s="94"/>
      <c r="AA45" s="100">
        <f t="shared" si="14"/>
        <v>0</v>
      </c>
      <c r="AB45" s="94"/>
      <c r="AC45" s="100">
        <f t="shared" si="15"/>
        <v>0</v>
      </c>
      <c r="AD45" s="94"/>
      <c r="AE45" s="100">
        <f t="shared" si="16"/>
        <v>0</v>
      </c>
      <c r="AF45" s="101">
        <f t="shared" si="93"/>
        <v>0</v>
      </c>
      <c r="AG45" s="100">
        <f t="shared" si="94"/>
        <v>0</v>
      </c>
      <c r="AH45" s="99"/>
      <c r="AI45" s="100">
        <f t="shared" si="19"/>
        <v>0</v>
      </c>
      <c r="AJ45" s="99"/>
      <c r="AK45" s="100">
        <f t="shared" si="20"/>
        <v>0</v>
      </c>
      <c r="AL45" s="99"/>
      <c r="AM45" s="100">
        <f t="shared" si="20"/>
        <v>0</v>
      </c>
      <c r="AN45" s="99"/>
      <c r="AO45" s="100">
        <f t="shared" si="21"/>
        <v>0</v>
      </c>
      <c r="AP45" s="99"/>
      <c r="AQ45" s="100">
        <f t="shared" si="22"/>
        <v>0</v>
      </c>
      <c r="AR45" s="99"/>
      <c r="AS45" s="100">
        <f t="shared" si="23"/>
        <v>0</v>
      </c>
      <c r="AT45" s="99"/>
      <c r="AU45" s="100">
        <f t="shared" si="24"/>
        <v>0</v>
      </c>
      <c r="AV45" s="99"/>
      <c r="AW45" s="100">
        <f t="shared" si="25"/>
        <v>0</v>
      </c>
      <c r="AX45" s="99"/>
      <c r="AY45" s="100">
        <f t="shared" si="26"/>
        <v>0</v>
      </c>
      <c r="AZ45" s="99"/>
      <c r="BA45" s="100">
        <f t="shared" si="27"/>
        <v>0</v>
      </c>
      <c r="BB45" s="99"/>
      <c r="BC45" s="100">
        <f t="shared" si="28"/>
        <v>0</v>
      </c>
      <c r="BD45" s="99"/>
      <c r="BE45" s="100">
        <f t="shared" si="29"/>
        <v>0</v>
      </c>
      <c r="BF45" s="101">
        <f t="shared" si="75"/>
        <v>0</v>
      </c>
      <c r="BG45" s="100">
        <f t="shared" si="75"/>
        <v>0</v>
      </c>
      <c r="BH45" s="99"/>
      <c r="BI45" s="100">
        <f t="shared" si="95"/>
        <v>0</v>
      </c>
      <c r="BJ45" s="99"/>
      <c r="BK45" s="100">
        <f t="shared" si="96"/>
        <v>0</v>
      </c>
      <c r="BL45" s="99"/>
      <c r="BM45" s="100">
        <f t="shared" si="97"/>
        <v>0</v>
      </c>
      <c r="BN45" s="99"/>
      <c r="BO45" s="100">
        <f t="shared" si="98"/>
        <v>0</v>
      </c>
      <c r="BP45" s="99"/>
      <c r="BQ45" s="100">
        <f t="shared" si="99"/>
        <v>0</v>
      </c>
      <c r="BR45" s="99"/>
      <c r="BS45" s="100">
        <f t="shared" si="100"/>
        <v>0</v>
      </c>
      <c r="BT45" s="99"/>
      <c r="BU45" s="100">
        <f t="shared" si="101"/>
        <v>0</v>
      </c>
      <c r="BV45" s="99"/>
      <c r="BW45" s="100">
        <f t="shared" si="102"/>
        <v>0</v>
      </c>
      <c r="BX45" s="99"/>
      <c r="BY45" s="100">
        <f t="shared" si="103"/>
        <v>0</v>
      </c>
      <c r="BZ45" s="99"/>
      <c r="CA45" s="100">
        <f t="shared" si="104"/>
        <v>0</v>
      </c>
      <c r="CB45" s="99"/>
      <c r="CC45" s="100">
        <f t="shared" si="105"/>
        <v>0</v>
      </c>
      <c r="CD45" s="99"/>
      <c r="CE45" s="100">
        <f t="shared" si="106"/>
        <v>0</v>
      </c>
      <c r="CF45" s="101">
        <f t="shared" si="107"/>
        <v>0</v>
      </c>
      <c r="CG45" s="100">
        <f t="shared" si="107"/>
        <v>0</v>
      </c>
    </row>
    <row r="46" spans="1:85" s="102" customFormat="1" ht="19.899999999999999" customHeight="1" x14ac:dyDescent="0.25">
      <c r="A46" s="94">
        <v>39</v>
      </c>
      <c r="B46" s="95" t="s">
        <v>112</v>
      </c>
      <c r="C46" s="95" t="s">
        <v>74</v>
      </c>
      <c r="D46" s="94">
        <f t="shared" si="92"/>
        <v>20</v>
      </c>
      <c r="E46" s="94">
        <v>0.64</v>
      </c>
      <c r="F46" s="94" t="s">
        <v>85</v>
      </c>
      <c r="G46" s="94"/>
      <c r="H46" s="94"/>
      <c r="I46" s="100">
        <f t="shared" si="10"/>
        <v>0</v>
      </c>
      <c r="J46" s="94"/>
      <c r="K46" s="100">
        <f t="shared" si="11"/>
        <v>0</v>
      </c>
      <c r="L46" s="94"/>
      <c r="M46" s="100">
        <f t="shared" si="12"/>
        <v>0</v>
      </c>
      <c r="N46" s="94"/>
      <c r="O46" s="100">
        <f t="shared" si="12"/>
        <v>0</v>
      </c>
      <c r="P46" s="94"/>
      <c r="Q46" s="100">
        <f t="shared" si="12"/>
        <v>0</v>
      </c>
      <c r="R46" s="94"/>
      <c r="S46" s="100">
        <f t="shared" si="12"/>
        <v>0</v>
      </c>
      <c r="T46" s="94"/>
      <c r="U46" s="100">
        <f t="shared" si="12"/>
        <v>0</v>
      </c>
      <c r="V46" s="94"/>
      <c r="W46" s="100">
        <f t="shared" si="12"/>
        <v>0</v>
      </c>
      <c r="X46" s="94"/>
      <c r="Y46" s="100">
        <f t="shared" si="13"/>
        <v>0</v>
      </c>
      <c r="Z46" s="94"/>
      <c r="AA46" s="100">
        <f t="shared" si="14"/>
        <v>0</v>
      </c>
      <c r="AB46" s="94"/>
      <c r="AC46" s="100">
        <f t="shared" si="15"/>
        <v>0</v>
      </c>
      <c r="AD46" s="94"/>
      <c r="AE46" s="100">
        <f t="shared" si="16"/>
        <v>0</v>
      </c>
      <c r="AF46" s="101">
        <f t="shared" si="93"/>
        <v>0</v>
      </c>
      <c r="AG46" s="100">
        <f t="shared" si="94"/>
        <v>0</v>
      </c>
      <c r="AH46" s="99"/>
      <c r="AI46" s="100">
        <f t="shared" si="19"/>
        <v>0</v>
      </c>
      <c r="AJ46" s="99"/>
      <c r="AK46" s="100">
        <f t="shared" si="20"/>
        <v>0</v>
      </c>
      <c r="AL46" s="99"/>
      <c r="AM46" s="100">
        <f t="shared" si="20"/>
        <v>0</v>
      </c>
      <c r="AN46" s="99"/>
      <c r="AO46" s="100">
        <f t="shared" si="21"/>
        <v>0</v>
      </c>
      <c r="AP46" s="99"/>
      <c r="AQ46" s="100">
        <f t="shared" si="22"/>
        <v>0</v>
      </c>
      <c r="AR46" s="99"/>
      <c r="AS46" s="100">
        <f t="shared" si="23"/>
        <v>0</v>
      </c>
      <c r="AT46" s="99"/>
      <c r="AU46" s="100">
        <f t="shared" si="24"/>
        <v>0</v>
      </c>
      <c r="AV46" s="99"/>
      <c r="AW46" s="100">
        <f t="shared" si="25"/>
        <v>0</v>
      </c>
      <c r="AX46" s="99"/>
      <c r="AY46" s="100">
        <f t="shared" si="26"/>
        <v>0</v>
      </c>
      <c r="AZ46" s="99"/>
      <c r="BA46" s="100">
        <f t="shared" si="27"/>
        <v>0</v>
      </c>
      <c r="BB46" s="99"/>
      <c r="BC46" s="100">
        <f t="shared" si="28"/>
        <v>0</v>
      </c>
      <c r="BD46" s="99"/>
      <c r="BE46" s="100">
        <f t="shared" si="29"/>
        <v>0</v>
      </c>
      <c r="BF46" s="101">
        <f t="shared" si="75"/>
        <v>0</v>
      </c>
      <c r="BG46" s="100">
        <f t="shared" si="75"/>
        <v>0</v>
      </c>
      <c r="BH46" s="99"/>
      <c r="BI46" s="100">
        <f t="shared" si="95"/>
        <v>0</v>
      </c>
      <c r="BJ46" s="99"/>
      <c r="BK46" s="100">
        <f t="shared" si="96"/>
        <v>0</v>
      </c>
      <c r="BL46" s="99"/>
      <c r="BM46" s="100">
        <f t="shared" si="97"/>
        <v>0</v>
      </c>
      <c r="BN46" s="99"/>
      <c r="BO46" s="100">
        <f t="shared" si="98"/>
        <v>0</v>
      </c>
      <c r="BP46" s="99"/>
      <c r="BQ46" s="100">
        <f t="shared" si="99"/>
        <v>0</v>
      </c>
      <c r="BR46" s="99"/>
      <c r="BS46" s="100">
        <f t="shared" si="100"/>
        <v>0</v>
      </c>
      <c r="BT46" s="99"/>
      <c r="BU46" s="100">
        <f t="shared" si="101"/>
        <v>0</v>
      </c>
      <c r="BV46" s="99"/>
      <c r="BW46" s="100">
        <f t="shared" si="102"/>
        <v>0</v>
      </c>
      <c r="BX46" s="99"/>
      <c r="BY46" s="100">
        <f t="shared" si="103"/>
        <v>0</v>
      </c>
      <c r="BZ46" s="99"/>
      <c r="CA46" s="100">
        <f t="shared" si="104"/>
        <v>0</v>
      </c>
      <c r="CB46" s="99"/>
      <c r="CC46" s="100">
        <f t="shared" si="105"/>
        <v>0</v>
      </c>
      <c r="CD46" s="99"/>
      <c r="CE46" s="100">
        <f t="shared" si="106"/>
        <v>0</v>
      </c>
      <c r="CF46" s="101">
        <f t="shared" si="107"/>
        <v>0</v>
      </c>
      <c r="CG46" s="100">
        <f t="shared" si="107"/>
        <v>0</v>
      </c>
    </row>
    <row r="47" spans="1:85" s="102" customFormat="1" ht="19.899999999999999" customHeight="1" x14ac:dyDescent="0.25">
      <c r="A47" s="94">
        <v>40</v>
      </c>
      <c r="B47" s="95" t="s">
        <v>112</v>
      </c>
      <c r="C47" s="95" t="s">
        <v>74</v>
      </c>
      <c r="D47" s="94">
        <f t="shared" si="92"/>
        <v>20</v>
      </c>
      <c r="E47" s="94">
        <v>0.64</v>
      </c>
      <c r="F47" s="94" t="s">
        <v>85</v>
      </c>
      <c r="G47" s="94"/>
      <c r="H47" s="94"/>
      <c r="I47" s="100">
        <f t="shared" si="10"/>
        <v>0</v>
      </c>
      <c r="J47" s="94"/>
      <c r="K47" s="100">
        <f t="shared" si="11"/>
        <v>0</v>
      </c>
      <c r="L47" s="94"/>
      <c r="M47" s="100">
        <f t="shared" si="12"/>
        <v>0</v>
      </c>
      <c r="N47" s="94"/>
      <c r="O47" s="100">
        <f t="shared" si="12"/>
        <v>0</v>
      </c>
      <c r="P47" s="94"/>
      <c r="Q47" s="100">
        <f t="shared" si="12"/>
        <v>0</v>
      </c>
      <c r="R47" s="94"/>
      <c r="S47" s="100">
        <f t="shared" si="12"/>
        <v>0</v>
      </c>
      <c r="T47" s="94"/>
      <c r="U47" s="100">
        <f t="shared" si="12"/>
        <v>0</v>
      </c>
      <c r="V47" s="94"/>
      <c r="W47" s="100">
        <f t="shared" si="12"/>
        <v>0</v>
      </c>
      <c r="X47" s="94"/>
      <c r="Y47" s="100">
        <f t="shared" si="13"/>
        <v>0</v>
      </c>
      <c r="Z47" s="94"/>
      <c r="AA47" s="100">
        <f t="shared" si="14"/>
        <v>0</v>
      </c>
      <c r="AB47" s="94"/>
      <c r="AC47" s="100">
        <f t="shared" si="15"/>
        <v>0</v>
      </c>
      <c r="AD47" s="94"/>
      <c r="AE47" s="100">
        <f t="shared" si="16"/>
        <v>0</v>
      </c>
      <c r="AF47" s="101">
        <f t="shared" si="93"/>
        <v>0</v>
      </c>
      <c r="AG47" s="100">
        <f t="shared" si="94"/>
        <v>0</v>
      </c>
      <c r="AH47" s="99"/>
      <c r="AI47" s="100">
        <f t="shared" si="19"/>
        <v>0</v>
      </c>
      <c r="AJ47" s="99"/>
      <c r="AK47" s="100">
        <f t="shared" si="20"/>
        <v>0</v>
      </c>
      <c r="AL47" s="99"/>
      <c r="AM47" s="100">
        <f t="shared" si="20"/>
        <v>0</v>
      </c>
      <c r="AN47" s="99"/>
      <c r="AO47" s="100">
        <f t="shared" si="21"/>
        <v>0</v>
      </c>
      <c r="AP47" s="99"/>
      <c r="AQ47" s="100">
        <f t="shared" si="22"/>
        <v>0</v>
      </c>
      <c r="AR47" s="99"/>
      <c r="AS47" s="100">
        <f t="shared" si="23"/>
        <v>0</v>
      </c>
      <c r="AT47" s="99"/>
      <c r="AU47" s="100">
        <f t="shared" si="24"/>
        <v>0</v>
      </c>
      <c r="AV47" s="99"/>
      <c r="AW47" s="100">
        <f t="shared" si="25"/>
        <v>0</v>
      </c>
      <c r="AX47" s="99"/>
      <c r="AY47" s="100">
        <f t="shared" si="26"/>
        <v>0</v>
      </c>
      <c r="AZ47" s="99"/>
      <c r="BA47" s="100">
        <f t="shared" si="27"/>
        <v>0</v>
      </c>
      <c r="BB47" s="99"/>
      <c r="BC47" s="100">
        <f t="shared" si="28"/>
        <v>0</v>
      </c>
      <c r="BD47" s="99"/>
      <c r="BE47" s="100">
        <f t="shared" si="29"/>
        <v>0</v>
      </c>
      <c r="BF47" s="101">
        <f t="shared" si="75"/>
        <v>0</v>
      </c>
      <c r="BG47" s="100">
        <f t="shared" si="75"/>
        <v>0</v>
      </c>
      <c r="BH47" s="99"/>
      <c r="BI47" s="100">
        <f t="shared" si="95"/>
        <v>0</v>
      </c>
      <c r="BJ47" s="99"/>
      <c r="BK47" s="100">
        <f t="shared" si="96"/>
        <v>0</v>
      </c>
      <c r="BL47" s="99"/>
      <c r="BM47" s="100">
        <f t="shared" si="97"/>
        <v>0</v>
      </c>
      <c r="BN47" s="99"/>
      <c r="BO47" s="100">
        <f t="shared" si="98"/>
        <v>0</v>
      </c>
      <c r="BP47" s="99"/>
      <c r="BQ47" s="100">
        <f t="shared" si="99"/>
        <v>0</v>
      </c>
      <c r="BR47" s="99"/>
      <c r="BS47" s="100">
        <f t="shared" si="100"/>
        <v>0</v>
      </c>
      <c r="BT47" s="99"/>
      <c r="BU47" s="100">
        <f t="shared" si="101"/>
        <v>0</v>
      </c>
      <c r="BV47" s="99"/>
      <c r="BW47" s="100">
        <f t="shared" si="102"/>
        <v>0</v>
      </c>
      <c r="BX47" s="99"/>
      <c r="BY47" s="100">
        <f t="shared" si="103"/>
        <v>0</v>
      </c>
      <c r="BZ47" s="99"/>
      <c r="CA47" s="100">
        <f t="shared" si="104"/>
        <v>0</v>
      </c>
      <c r="CB47" s="99"/>
      <c r="CC47" s="100">
        <f t="shared" si="105"/>
        <v>0</v>
      </c>
      <c r="CD47" s="99"/>
      <c r="CE47" s="100">
        <f t="shared" si="106"/>
        <v>0</v>
      </c>
      <c r="CF47" s="101">
        <f t="shared" si="107"/>
        <v>0</v>
      </c>
      <c r="CG47" s="100">
        <f t="shared" si="107"/>
        <v>0</v>
      </c>
    </row>
    <row r="48" spans="1:85" s="102" customFormat="1" ht="19.899999999999999" customHeight="1" x14ac:dyDescent="0.25">
      <c r="A48" s="94"/>
      <c r="B48" s="95"/>
      <c r="C48" s="95"/>
      <c r="D48" s="94"/>
      <c r="E48" s="94"/>
      <c r="F48" s="94"/>
      <c r="G48" s="94"/>
      <c r="H48" s="94"/>
      <c r="I48" s="100"/>
      <c r="J48" s="94"/>
      <c r="K48" s="100"/>
      <c r="L48" s="94"/>
      <c r="M48" s="100"/>
      <c r="N48" s="94"/>
      <c r="O48" s="100"/>
      <c r="P48" s="94"/>
      <c r="Q48" s="100"/>
      <c r="R48" s="94"/>
      <c r="S48" s="100"/>
      <c r="T48" s="94"/>
      <c r="U48" s="100"/>
      <c r="V48" s="94"/>
      <c r="W48" s="100"/>
      <c r="X48" s="94"/>
      <c r="Y48" s="100"/>
      <c r="Z48" s="94"/>
      <c r="AA48" s="100"/>
      <c r="AB48" s="94"/>
      <c r="AC48" s="100"/>
      <c r="AD48" s="94"/>
      <c r="AE48" s="100"/>
      <c r="AF48" s="101"/>
      <c r="AG48" s="100"/>
      <c r="AH48" s="99"/>
      <c r="AI48" s="100"/>
      <c r="AJ48" s="99"/>
      <c r="AK48" s="100"/>
      <c r="AL48" s="99"/>
      <c r="AM48" s="100"/>
      <c r="AN48" s="99"/>
      <c r="AO48" s="100"/>
      <c r="AP48" s="99"/>
      <c r="AQ48" s="100"/>
      <c r="AR48" s="99"/>
      <c r="AS48" s="100"/>
      <c r="AT48" s="99"/>
      <c r="AU48" s="100"/>
      <c r="AV48" s="99"/>
      <c r="AW48" s="100"/>
      <c r="AX48" s="99"/>
      <c r="AY48" s="100"/>
      <c r="AZ48" s="99"/>
      <c r="BA48" s="100"/>
      <c r="BB48" s="99"/>
      <c r="BC48" s="100"/>
      <c r="BD48" s="99"/>
      <c r="BE48" s="100"/>
      <c r="BF48" s="101"/>
      <c r="BG48" s="100"/>
      <c r="BH48" s="99"/>
      <c r="BI48" s="100"/>
      <c r="BJ48" s="99"/>
      <c r="BK48" s="100"/>
      <c r="BL48" s="99"/>
      <c r="BM48" s="100"/>
      <c r="BN48" s="99"/>
      <c r="BO48" s="100"/>
      <c r="BP48" s="99"/>
      <c r="BQ48" s="100"/>
      <c r="BR48" s="99"/>
      <c r="BS48" s="100"/>
      <c r="BT48" s="99"/>
      <c r="BU48" s="100"/>
      <c r="BV48" s="99"/>
      <c r="BW48" s="100"/>
      <c r="BX48" s="99"/>
      <c r="BY48" s="100"/>
      <c r="BZ48" s="99"/>
      <c r="CA48" s="100"/>
      <c r="CB48" s="99"/>
      <c r="CC48" s="100"/>
      <c r="CD48" s="99"/>
      <c r="CE48" s="100"/>
      <c r="CF48" s="101"/>
      <c r="CG48" s="100"/>
    </row>
    <row r="49" spans="1:85" s="102" customFormat="1" ht="19.899999999999999" customHeight="1" x14ac:dyDescent="0.25">
      <c r="A49" s="94">
        <v>41</v>
      </c>
      <c r="B49" s="95" t="s">
        <v>113</v>
      </c>
      <c r="C49" s="95" t="s">
        <v>77</v>
      </c>
      <c r="D49" s="94">
        <f>RANK(BF49,$BF$4:$BF$147)</f>
        <v>20</v>
      </c>
      <c r="E49" s="94">
        <v>1</v>
      </c>
      <c r="F49" s="94" t="s">
        <v>75</v>
      </c>
      <c r="G49" s="94"/>
      <c r="H49" s="94"/>
      <c r="I49" s="100">
        <f t="shared" si="10"/>
        <v>0</v>
      </c>
      <c r="J49" s="94"/>
      <c r="K49" s="100">
        <f t="shared" si="11"/>
        <v>0</v>
      </c>
      <c r="L49" s="94"/>
      <c r="M49" s="100">
        <f t="shared" si="12"/>
        <v>0</v>
      </c>
      <c r="N49" s="94"/>
      <c r="O49" s="100">
        <f t="shared" si="12"/>
        <v>0</v>
      </c>
      <c r="P49" s="94"/>
      <c r="Q49" s="100">
        <f t="shared" si="12"/>
        <v>0</v>
      </c>
      <c r="R49" s="94"/>
      <c r="S49" s="100">
        <f t="shared" si="12"/>
        <v>0</v>
      </c>
      <c r="T49" s="94"/>
      <c r="U49" s="100">
        <f t="shared" si="12"/>
        <v>0</v>
      </c>
      <c r="V49" s="94"/>
      <c r="W49" s="100">
        <f t="shared" si="12"/>
        <v>0</v>
      </c>
      <c r="X49" s="94"/>
      <c r="Y49" s="100">
        <f t="shared" si="13"/>
        <v>0</v>
      </c>
      <c r="Z49" s="94"/>
      <c r="AA49" s="100">
        <f t="shared" si="14"/>
        <v>0</v>
      </c>
      <c r="AB49" s="94"/>
      <c r="AC49" s="100">
        <f t="shared" si="15"/>
        <v>0</v>
      </c>
      <c r="AD49" s="94"/>
      <c r="AE49" s="100">
        <f t="shared" si="16"/>
        <v>0</v>
      </c>
      <c r="AF49" s="101">
        <f t="shared" ref="AF49:AF52" si="108">SUM(H49,J49,L49,N49,P49,R49,T49,V49,X49,Z49,AB49,AD49)</f>
        <v>0</v>
      </c>
      <c r="AG49" s="100">
        <f t="shared" ref="AG49:AG52" si="109">SUM(I49,K49,M49,O49,Q49,S49,U49,W49,Y49,AA49,AC49,AE49)</f>
        <v>0</v>
      </c>
      <c r="AH49" s="99"/>
      <c r="AI49" s="100">
        <f t="shared" si="19"/>
        <v>0</v>
      </c>
      <c r="AJ49" s="99"/>
      <c r="AK49" s="100">
        <f t="shared" si="20"/>
        <v>0</v>
      </c>
      <c r="AL49" s="99"/>
      <c r="AM49" s="100">
        <f t="shared" si="20"/>
        <v>0</v>
      </c>
      <c r="AN49" s="99"/>
      <c r="AO49" s="100">
        <f t="shared" si="21"/>
        <v>0</v>
      </c>
      <c r="AP49" s="99"/>
      <c r="AQ49" s="100">
        <f t="shared" si="22"/>
        <v>0</v>
      </c>
      <c r="AR49" s="99"/>
      <c r="AS49" s="100">
        <f t="shared" si="23"/>
        <v>0</v>
      </c>
      <c r="AT49" s="99"/>
      <c r="AU49" s="100">
        <f t="shared" si="24"/>
        <v>0</v>
      </c>
      <c r="AV49" s="99"/>
      <c r="AW49" s="100">
        <f t="shared" si="25"/>
        <v>0</v>
      </c>
      <c r="AX49" s="99"/>
      <c r="AY49" s="100">
        <f t="shared" si="26"/>
        <v>0</v>
      </c>
      <c r="AZ49" s="99"/>
      <c r="BA49" s="100">
        <f t="shared" si="27"/>
        <v>0</v>
      </c>
      <c r="BB49" s="99"/>
      <c r="BC49" s="100">
        <f t="shared" si="28"/>
        <v>0</v>
      </c>
      <c r="BD49" s="99"/>
      <c r="BE49" s="100">
        <f t="shared" si="29"/>
        <v>0</v>
      </c>
      <c r="BF49" s="101">
        <f t="shared" si="75"/>
        <v>0</v>
      </c>
      <c r="BG49" s="100">
        <f t="shared" si="75"/>
        <v>0</v>
      </c>
      <c r="BH49" s="99"/>
      <c r="BI49" s="100">
        <f t="shared" ref="BI49:BI52" si="110">BH49*$E49</f>
        <v>0</v>
      </c>
      <c r="BJ49" s="99"/>
      <c r="BK49" s="100">
        <f t="shared" ref="BK49:BK52" si="111">BJ49*$E49</f>
        <v>0</v>
      </c>
      <c r="BL49" s="99"/>
      <c r="BM49" s="100">
        <f t="shared" ref="BM49:BM52" si="112">BL49*$E49</f>
        <v>0</v>
      </c>
      <c r="BN49" s="99"/>
      <c r="BO49" s="100">
        <f t="shared" ref="BO49:BO52" si="113">BN49*$E49</f>
        <v>0</v>
      </c>
      <c r="BP49" s="99"/>
      <c r="BQ49" s="100">
        <f t="shared" ref="BQ49:BQ52" si="114">BP49*$E49</f>
        <v>0</v>
      </c>
      <c r="BR49" s="99"/>
      <c r="BS49" s="100">
        <f t="shared" ref="BS49:BS52" si="115">BR49*$E49</f>
        <v>0</v>
      </c>
      <c r="BT49" s="99"/>
      <c r="BU49" s="100">
        <f t="shared" ref="BU49:BU52" si="116">BT49*$E49</f>
        <v>0</v>
      </c>
      <c r="BV49" s="99"/>
      <c r="BW49" s="100">
        <f t="shared" ref="BW49:BW52" si="117">BV49*$E49</f>
        <v>0</v>
      </c>
      <c r="BX49" s="99"/>
      <c r="BY49" s="100">
        <f t="shared" ref="BY49:BY52" si="118">BX49*$E49</f>
        <v>0</v>
      </c>
      <c r="BZ49" s="99"/>
      <c r="CA49" s="100">
        <f t="shared" ref="CA49:CA52" si="119">BZ49*$E49</f>
        <v>0</v>
      </c>
      <c r="CB49" s="99"/>
      <c r="CC49" s="100">
        <f t="shared" ref="CC49:CC52" si="120">CB49*$E49</f>
        <v>0</v>
      </c>
      <c r="CD49" s="99"/>
      <c r="CE49" s="100">
        <f t="shared" ref="CE49:CE52" si="121">CD49*$E49</f>
        <v>0</v>
      </c>
      <c r="CF49" s="101">
        <f t="shared" ref="CF49:CG52" si="122">SUM(BH49,BJ49,BL49,BN49,BP49,BR49,BT49,BV49,BX49,BZ49,CB49,CD49)</f>
        <v>0</v>
      </c>
      <c r="CG49" s="100">
        <f t="shared" si="122"/>
        <v>0</v>
      </c>
    </row>
    <row r="50" spans="1:85" s="102" customFormat="1" ht="19.899999999999999" customHeight="1" x14ac:dyDescent="0.25">
      <c r="A50" s="94">
        <v>42</v>
      </c>
      <c r="B50" s="95" t="s">
        <v>113</v>
      </c>
      <c r="C50" s="95" t="s">
        <v>77</v>
      </c>
      <c r="D50" s="94">
        <f>RANK(BF50,$BF$4:$BF$147)</f>
        <v>20</v>
      </c>
      <c r="E50" s="94">
        <v>1</v>
      </c>
      <c r="F50" s="94" t="s">
        <v>83</v>
      </c>
      <c r="G50" s="94"/>
      <c r="H50" s="94"/>
      <c r="I50" s="100">
        <f t="shared" si="10"/>
        <v>0</v>
      </c>
      <c r="J50" s="94"/>
      <c r="K50" s="100">
        <f t="shared" si="11"/>
        <v>0</v>
      </c>
      <c r="L50" s="94"/>
      <c r="M50" s="100">
        <f t="shared" si="12"/>
        <v>0</v>
      </c>
      <c r="N50" s="94"/>
      <c r="O50" s="100">
        <f t="shared" si="12"/>
        <v>0</v>
      </c>
      <c r="P50" s="94"/>
      <c r="Q50" s="100">
        <f t="shared" si="12"/>
        <v>0</v>
      </c>
      <c r="R50" s="94"/>
      <c r="S50" s="100">
        <f t="shared" si="12"/>
        <v>0</v>
      </c>
      <c r="T50" s="94"/>
      <c r="U50" s="100">
        <f t="shared" si="12"/>
        <v>0</v>
      </c>
      <c r="V50" s="94"/>
      <c r="W50" s="100">
        <f t="shared" si="12"/>
        <v>0</v>
      </c>
      <c r="X50" s="94"/>
      <c r="Y50" s="100">
        <f t="shared" si="13"/>
        <v>0</v>
      </c>
      <c r="Z50" s="94"/>
      <c r="AA50" s="100">
        <f t="shared" si="14"/>
        <v>0</v>
      </c>
      <c r="AB50" s="94"/>
      <c r="AC50" s="100">
        <f t="shared" si="15"/>
        <v>0</v>
      </c>
      <c r="AD50" s="94"/>
      <c r="AE50" s="100">
        <f t="shared" si="16"/>
        <v>0</v>
      </c>
      <c r="AF50" s="101">
        <f t="shared" si="108"/>
        <v>0</v>
      </c>
      <c r="AG50" s="100">
        <f t="shared" si="109"/>
        <v>0</v>
      </c>
      <c r="AH50" s="99"/>
      <c r="AI50" s="100">
        <f t="shared" si="19"/>
        <v>0</v>
      </c>
      <c r="AJ50" s="99"/>
      <c r="AK50" s="100">
        <f t="shared" si="20"/>
        <v>0</v>
      </c>
      <c r="AL50" s="99"/>
      <c r="AM50" s="100">
        <f t="shared" si="20"/>
        <v>0</v>
      </c>
      <c r="AN50" s="99"/>
      <c r="AO50" s="100">
        <f t="shared" si="21"/>
        <v>0</v>
      </c>
      <c r="AP50" s="99"/>
      <c r="AQ50" s="100">
        <f t="shared" si="22"/>
        <v>0</v>
      </c>
      <c r="AR50" s="99"/>
      <c r="AS50" s="100">
        <f t="shared" si="23"/>
        <v>0</v>
      </c>
      <c r="AT50" s="99"/>
      <c r="AU50" s="100">
        <f t="shared" si="24"/>
        <v>0</v>
      </c>
      <c r="AV50" s="99"/>
      <c r="AW50" s="100">
        <f t="shared" si="25"/>
        <v>0</v>
      </c>
      <c r="AX50" s="99"/>
      <c r="AY50" s="100">
        <f t="shared" si="26"/>
        <v>0</v>
      </c>
      <c r="AZ50" s="99"/>
      <c r="BA50" s="100">
        <f t="shared" si="27"/>
        <v>0</v>
      </c>
      <c r="BB50" s="99"/>
      <c r="BC50" s="100">
        <f t="shared" si="28"/>
        <v>0</v>
      </c>
      <c r="BD50" s="99"/>
      <c r="BE50" s="100">
        <f t="shared" si="29"/>
        <v>0</v>
      </c>
      <c r="BF50" s="101">
        <f t="shared" si="75"/>
        <v>0</v>
      </c>
      <c r="BG50" s="100">
        <f t="shared" si="75"/>
        <v>0</v>
      </c>
      <c r="BH50" s="99"/>
      <c r="BI50" s="100">
        <f t="shared" si="110"/>
        <v>0</v>
      </c>
      <c r="BJ50" s="99"/>
      <c r="BK50" s="100">
        <f t="shared" si="111"/>
        <v>0</v>
      </c>
      <c r="BL50" s="99"/>
      <c r="BM50" s="100">
        <f t="shared" si="112"/>
        <v>0</v>
      </c>
      <c r="BN50" s="99"/>
      <c r="BO50" s="100">
        <f t="shared" si="113"/>
        <v>0</v>
      </c>
      <c r="BP50" s="99"/>
      <c r="BQ50" s="100">
        <f t="shared" si="114"/>
        <v>0</v>
      </c>
      <c r="BR50" s="99"/>
      <c r="BS50" s="100">
        <f t="shared" si="115"/>
        <v>0</v>
      </c>
      <c r="BT50" s="99"/>
      <c r="BU50" s="100">
        <f t="shared" si="116"/>
        <v>0</v>
      </c>
      <c r="BV50" s="99"/>
      <c r="BW50" s="100">
        <f t="shared" si="117"/>
        <v>0</v>
      </c>
      <c r="BX50" s="99"/>
      <c r="BY50" s="100">
        <f t="shared" si="118"/>
        <v>0</v>
      </c>
      <c r="BZ50" s="99"/>
      <c r="CA50" s="100">
        <f t="shared" si="119"/>
        <v>0</v>
      </c>
      <c r="CB50" s="99"/>
      <c r="CC50" s="100">
        <f t="shared" si="120"/>
        <v>0</v>
      </c>
      <c r="CD50" s="99"/>
      <c r="CE50" s="100">
        <f t="shared" si="121"/>
        <v>0</v>
      </c>
      <c r="CF50" s="101">
        <f t="shared" si="122"/>
        <v>0</v>
      </c>
      <c r="CG50" s="100">
        <f t="shared" si="122"/>
        <v>0</v>
      </c>
    </row>
    <row r="51" spans="1:85" s="102" customFormat="1" ht="19.899999999999999" customHeight="1" x14ac:dyDescent="0.25">
      <c r="A51" s="94">
        <v>43</v>
      </c>
      <c r="B51" s="95" t="s">
        <v>114</v>
      </c>
      <c r="C51" s="95" t="s">
        <v>74</v>
      </c>
      <c r="D51" s="94">
        <f>RANK(BF51,$BF$4:$BF$147)</f>
        <v>20</v>
      </c>
      <c r="E51" s="94">
        <v>0.64</v>
      </c>
      <c r="F51" s="94" t="s">
        <v>85</v>
      </c>
      <c r="G51" s="94"/>
      <c r="H51" s="94"/>
      <c r="I51" s="100">
        <f t="shared" si="10"/>
        <v>0</v>
      </c>
      <c r="J51" s="94"/>
      <c r="K51" s="100">
        <f t="shared" si="11"/>
        <v>0</v>
      </c>
      <c r="L51" s="94"/>
      <c r="M51" s="100">
        <f t="shared" si="12"/>
        <v>0</v>
      </c>
      <c r="N51" s="94"/>
      <c r="O51" s="100">
        <f t="shared" si="12"/>
        <v>0</v>
      </c>
      <c r="P51" s="94"/>
      <c r="Q51" s="100">
        <f t="shared" si="12"/>
        <v>0</v>
      </c>
      <c r="R51" s="94"/>
      <c r="S51" s="100">
        <f t="shared" si="12"/>
        <v>0</v>
      </c>
      <c r="T51" s="94"/>
      <c r="U51" s="100">
        <f t="shared" si="12"/>
        <v>0</v>
      </c>
      <c r="V51" s="94"/>
      <c r="W51" s="100">
        <f t="shared" si="12"/>
        <v>0</v>
      </c>
      <c r="X51" s="94"/>
      <c r="Y51" s="100">
        <f t="shared" si="13"/>
        <v>0</v>
      </c>
      <c r="Z51" s="94"/>
      <c r="AA51" s="100">
        <f t="shared" si="14"/>
        <v>0</v>
      </c>
      <c r="AB51" s="94"/>
      <c r="AC51" s="100">
        <f t="shared" si="15"/>
        <v>0</v>
      </c>
      <c r="AD51" s="94"/>
      <c r="AE51" s="100">
        <f t="shared" si="16"/>
        <v>0</v>
      </c>
      <c r="AF51" s="101">
        <f t="shared" si="108"/>
        <v>0</v>
      </c>
      <c r="AG51" s="100">
        <f t="shared" si="109"/>
        <v>0</v>
      </c>
      <c r="AH51" s="99"/>
      <c r="AI51" s="100">
        <f t="shared" si="19"/>
        <v>0</v>
      </c>
      <c r="AJ51" s="99"/>
      <c r="AK51" s="100">
        <f t="shared" si="20"/>
        <v>0</v>
      </c>
      <c r="AL51" s="99"/>
      <c r="AM51" s="100">
        <f t="shared" si="20"/>
        <v>0</v>
      </c>
      <c r="AN51" s="99"/>
      <c r="AO51" s="100">
        <f t="shared" si="21"/>
        <v>0</v>
      </c>
      <c r="AP51" s="99"/>
      <c r="AQ51" s="100">
        <f t="shared" si="22"/>
        <v>0</v>
      </c>
      <c r="AR51" s="99"/>
      <c r="AS51" s="100">
        <f t="shared" si="23"/>
        <v>0</v>
      </c>
      <c r="AT51" s="99"/>
      <c r="AU51" s="100">
        <f t="shared" si="24"/>
        <v>0</v>
      </c>
      <c r="AV51" s="99"/>
      <c r="AW51" s="100">
        <f t="shared" si="25"/>
        <v>0</v>
      </c>
      <c r="AX51" s="99"/>
      <c r="AY51" s="100">
        <f t="shared" si="26"/>
        <v>0</v>
      </c>
      <c r="AZ51" s="99"/>
      <c r="BA51" s="100">
        <f t="shared" si="27"/>
        <v>0</v>
      </c>
      <c r="BB51" s="99"/>
      <c r="BC51" s="100">
        <f t="shared" si="28"/>
        <v>0</v>
      </c>
      <c r="BD51" s="99"/>
      <c r="BE51" s="100">
        <f t="shared" si="29"/>
        <v>0</v>
      </c>
      <c r="BF51" s="101">
        <f t="shared" si="75"/>
        <v>0</v>
      </c>
      <c r="BG51" s="100">
        <f t="shared" si="75"/>
        <v>0</v>
      </c>
      <c r="BH51" s="99"/>
      <c r="BI51" s="100">
        <f t="shared" si="110"/>
        <v>0</v>
      </c>
      <c r="BJ51" s="99"/>
      <c r="BK51" s="100">
        <f t="shared" si="111"/>
        <v>0</v>
      </c>
      <c r="BL51" s="99"/>
      <c r="BM51" s="100">
        <f t="shared" si="112"/>
        <v>0</v>
      </c>
      <c r="BN51" s="99"/>
      <c r="BO51" s="100">
        <f t="shared" si="113"/>
        <v>0</v>
      </c>
      <c r="BP51" s="99"/>
      <c r="BQ51" s="100">
        <f t="shared" si="114"/>
        <v>0</v>
      </c>
      <c r="BR51" s="99"/>
      <c r="BS51" s="100">
        <f t="shared" si="115"/>
        <v>0</v>
      </c>
      <c r="BT51" s="99"/>
      <c r="BU51" s="100">
        <f t="shared" si="116"/>
        <v>0</v>
      </c>
      <c r="BV51" s="99"/>
      <c r="BW51" s="100">
        <f t="shared" si="117"/>
        <v>0</v>
      </c>
      <c r="BX51" s="99"/>
      <c r="BY51" s="100">
        <f t="shared" si="118"/>
        <v>0</v>
      </c>
      <c r="BZ51" s="99"/>
      <c r="CA51" s="100">
        <f t="shared" si="119"/>
        <v>0</v>
      </c>
      <c r="CB51" s="99"/>
      <c r="CC51" s="100">
        <f t="shared" si="120"/>
        <v>0</v>
      </c>
      <c r="CD51" s="99"/>
      <c r="CE51" s="100">
        <f t="shared" si="121"/>
        <v>0</v>
      </c>
      <c r="CF51" s="101">
        <f t="shared" si="122"/>
        <v>0</v>
      </c>
      <c r="CG51" s="100">
        <f t="shared" si="122"/>
        <v>0</v>
      </c>
    </row>
    <row r="52" spans="1:85" s="102" customFormat="1" ht="19.899999999999999" customHeight="1" x14ac:dyDescent="0.25">
      <c r="A52" s="94">
        <v>44</v>
      </c>
      <c r="B52" s="95" t="s">
        <v>114</v>
      </c>
      <c r="C52" s="95" t="s">
        <v>74</v>
      </c>
      <c r="D52" s="94">
        <f>RANK(BF52,$BF$4:$BF$147)</f>
        <v>20</v>
      </c>
      <c r="E52" s="94">
        <v>0.64</v>
      </c>
      <c r="F52" s="94" t="s">
        <v>83</v>
      </c>
      <c r="G52" s="94"/>
      <c r="H52" s="94"/>
      <c r="I52" s="100">
        <f t="shared" si="10"/>
        <v>0</v>
      </c>
      <c r="J52" s="94"/>
      <c r="K52" s="100">
        <f t="shared" si="11"/>
        <v>0</v>
      </c>
      <c r="L52" s="94"/>
      <c r="M52" s="100">
        <f t="shared" si="12"/>
        <v>0</v>
      </c>
      <c r="N52" s="94"/>
      <c r="O52" s="100">
        <f t="shared" si="12"/>
        <v>0</v>
      </c>
      <c r="P52" s="94"/>
      <c r="Q52" s="100">
        <f t="shared" si="12"/>
        <v>0</v>
      </c>
      <c r="R52" s="94"/>
      <c r="S52" s="100">
        <f t="shared" si="12"/>
        <v>0</v>
      </c>
      <c r="T52" s="94"/>
      <c r="U52" s="100">
        <f t="shared" si="12"/>
        <v>0</v>
      </c>
      <c r="V52" s="94"/>
      <c r="W52" s="100">
        <f t="shared" si="12"/>
        <v>0</v>
      </c>
      <c r="X52" s="94"/>
      <c r="Y52" s="100">
        <f t="shared" si="13"/>
        <v>0</v>
      </c>
      <c r="Z52" s="94"/>
      <c r="AA52" s="100">
        <f t="shared" si="14"/>
        <v>0</v>
      </c>
      <c r="AB52" s="94"/>
      <c r="AC52" s="100">
        <f t="shared" si="15"/>
        <v>0</v>
      </c>
      <c r="AD52" s="94"/>
      <c r="AE52" s="100">
        <f t="shared" si="16"/>
        <v>0</v>
      </c>
      <c r="AF52" s="101">
        <f t="shared" si="108"/>
        <v>0</v>
      </c>
      <c r="AG52" s="100">
        <f t="shared" si="109"/>
        <v>0</v>
      </c>
      <c r="AH52" s="99"/>
      <c r="AI52" s="100">
        <f t="shared" si="19"/>
        <v>0</v>
      </c>
      <c r="AJ52" s="99"/>
      <c r="AK52" s="100">
        <f t="shared" si="20"/>
        <v>0</v>
      </c>
      <c r="AL52" s="99"/>
      <c r="AM52" s="100">
        <f t="shared" si="20"/>
        <v>0</v>
      </c>
      <c r="AN52" s="99"/>
      <c r="AO52" s="100">
        <f t="shared" si="21"/>
        <v>0</v>
      </c>
      <c r="AP52" s="99"/>
      <c r="AQ52" s="100">
        <f t="shared" si="22"/>
        <v>0</v>
      </c>
      <c r="AR52" s="99"/>
      <c r="AS52" s="100">
        <f t="shared" si="23"/>
        <v>0</v>
      </c>
      <c r="AT52" s="99"/>
      <c r="AU52" s="100">
        <f t="shared" si="24"/>
        <v>0</v>
      </c>
      <c r="AV52" s="99"/>
      <c r="AW52" s="100">
        <f t="shared" si="25"/>
        <v>0</v>
      </c>
      <c r="AX52" s="99"/>
      <c r="AY52" s="100">
        <f t="shared" si="26"/>
        <v>0</v>
      </c>
      <c r="AZ52" s="99"/>
      <c r="BA52" s="100">
        <f t="shared" si="27"/>
        <v>0</v>
      </c>
      <c r="BB52" s="99"/>
      <c r="BC52" s="100">
        <f t="shared" si="28"/>
        <v>0</v>
      </c>
      <c r="BD52" s="99"/>
      <c r="BE52" s="100">
        <f t="shared" si="29"/>
        <v>0</v>
      </c>
      <c r="BF52" s="101">
        <f t="shared" si="75"/>
        <v>0</v>
      </c>
      <c r="BG52" s="100">
        <f t="shared" si="75"/>
        <v>0</v>
      </c>
      <c r="BH52" s="99"/>
      <c r="BI52" s="100">
        <f t="shared" si="110"/>
        <v>0</v>
      </c>
      <c r="BJ52" s="99"/>
      <c r="BK52" s="100">
        <f t="shared" si="111"/>
        <v>0</v>
      </c>
      <c r="BL52" s="99"/>
      <c r="BM52" s="100">
        <f t="shared" si="112"/>
        <v>0</v>
      </c>
      <c r="BN52" s="99"/>
      <c r="BO52" s="100">
        <f t="shared" si="113"/>
        <v>0</v>
      </c>
      <c r="BP52" s="99"/>
      <c r="BQ52" s="100">
        <f t="shared" si="114"/>
        <v>0</v>
      </c>
      <c r="BR52" s="99"/>
      <c r="BS52" s="100">
        <f t="shared" si="115"/>
        <v>0</v>
      </c>
      <c r="BT52" s="99"/>
      <c r="BU52" s="100">
        <f t="shared" si="116"/>
        <v>0</v>
      </c>
      <c r="BV52" s="99"/>
      <c r="BW52" s="100">
        <f t="shared" si="117"/>
        <v>0</v>
      </c>
      <c r="BX52" s="99"/>
      <c r="BY52" s="100">
        <f t="shared" si="118"/>
        <v>0</v>
      </c>
      <c r="BZ52" s="99"/>
      <c r="CA52" s="100">
        <f t="shared" si="119"/>
        <v>0</v>
      </c>
      <c r="CB52" s="99"/>
      <c r="CC52" s="100">
        <f t="shared" si="120"/>
        <v>0</v>
      </c>
      <c r="CD52" s="99"/>
      <c r="CE52" s="100">
        <f t="shared" si="121"/>
        <v>0</v>
      </c>
      <c r="CF52" s="101">
        <f t="shared" si="122"/>
        <v>0</v>
      </c>
      <c r="CG52" s="100">
        <f t="shared" si="122"/>
        <v>0</v>
      </c>
    </row>
    <row r="53" spans="1:85" s="102" customFormat="1" ht="19.899999999999999" customHeight="1" x14ac:dyDescent="0.25">
      <c r="A53" s="94"/>
      <c r="B53" s="95"/>
      <c r="C53" s="95"/>
      <c r="D53" s="94"/>
      <c r="E53" s="94"/>
      <c r="F53" s="94"/>
      <c r="G53" s="94"/>
      <c r="H53" s="94"/>
      <c r="I53" s="100"/>
      <c r="J53" s="94"/>
      <c r="K53" s="100"/>
      <c r="L53" s="94"/>
      <c r="M53" s="100"/>
      <c r="N53" s="94"/>
      <c r="O53" s="100"/>
      <c r="P53" s="94"/>
      <c r="Q53" s="100"/>
      <c r="R53" s="94"/>
      <c r="S53" s="100"/>
      <c r="T53" s="94"/>
      <c r="U53" s="100"/>
      <c r="V53" s="94"/>
      <c r="W53" s="100"/>
      <c r="X53" s="94"/>
      <c r="Y53" s="100"/>
      <c r="Z53" s="94"/>
      <c r="AA53" s="100"/>
      <c r="AB53" s="94"/>
      <c r="AC53" s="100"/>
      <c r="AD53" s="94"/>
      <c r="AE53" s="100"/>
      <c r="AF53" s="101"/>
      <c r="AG53" s="100"/>
      <c r="AH53" s="99"/>
      <c r="AI53" s="100"/>
      <c r="AJ53" s="99"/>
      <c r="AK53" s="100"/>
      <c r="AL53" s="99"/>
      <c r="AM53" s="100"/>
      <c r="AN53" s="99"/>
      <c r="AO53" s="100"/>
      <c r="AP53" s="99"/>
      <c r="AQ53" s="100"/>
      <c r="AR53" s="99"/>
      <c r="AS53" s="100"/>
      <c r="AT53" s="99"/>
      <c r="AU53" s="100"/>
      <c r="AV53" s="99"/>
      <c r="AW53" s="100"/>
      <c r="AX53" s="99"/>
      <c r="AY53" s="100"/>
      <c r="AZ53" s="99"/>
      <c r="BA53" s="100"/>
      <c r="BB53" s="99"/>
      <c r="BC53" s="100"/>
      <c r="BD53" s="99"/>
      <c r="BE53" s="100"/>
      <c r="BF53" s="101"/>
      <c r="BG53" s="100"/>
      <c r="BH53" s="99"/>
      <c r="BI53" s="100"/>
      <c r="BJ53" s="99"/>
      <c r="BK53" s="100"/>
      <c r="BL53" s="99"/>
      <c r="BM53" s="100"/>
      <c r="BN53" s="99"/>
      <c r="BO53" s="100"/>
      <c r="BP53" s="99"/>
      <c r="BQ53" s="100"/>
      <c r="BR53" s="99"/>
      <c r="BS53" s="100"/>
      <c r="BT53" s="99"/>
      <c r="BU53" s="100"/>
      <c r="BV53" s="99"/>
      <c r="BW53" s="100"/>
      <c r="BX53" s="99"/>
      <c r="BY53" s="100"/>
      <c r="BZ53" s="99"/>
      <c r="CA53" s="100"/>
      <c r="CB53" s="99"/>
      <c r="CC53" s="100"/>
      <c r="CD53" s="99"/>
      <c r="CE53" s="100"/>
      <c r="CF53" s="101"/>
      <c r="CG53" s="100"/>
    </row>
    <row r="54" spans="1:85" s="102" customFormat="1" ht="19.899999999999999" customHeight="1" x14ac:dyDescent="0.25">
      <c r="A54" s="94"/>
      <c r="B54" s="95"/>
      <c r="C54" s="95"/>
      <c r="D54" s="94"/>
      <c r="E54" s="94"/>
      <c r="F54" s="94"/>
      <c r="G54" s="94"/>
      <c r="H54" s="94"/>
      <c r="I54" s="100"/>
      <c r="J54" s="94"/>
      <c r="K54" s="100"/>
      <c r="L54" s="94"/>
      <c r="M54" s="100"/>
      <c r="N54" s="94"/>
      <c r="O54" s="100"/>
      <c r="P54" s="94"/>
      <c r="Q54" s="100"/>
      <c r="R54" s="94"/>
      <c r="S54" s="100"/>
      <c r="T54" s="94"/>
      <c r="U54" s="100"/>
      <c r="V54" s="94"/>
      <c r="W54" s="100"/>
      <c r="X54" s="94"/>
      <c r="Y54" s="100"/>
      <c r="Z54" s="94"/>
      <c r="AA54" s="100"/>
      <c r="AB54" s="94"/>
      <c r="AC54" s="100"/>
      <c r="AD54" s="94"/>
      <c r="AE54" s="100"/>
      <c r="AF54" s="101"/>
      <c r="AG54" s="100"/>
      <c r="AH54" s="99"/>
      <c r="AI54" s="100"/>
      <c r="AJ54" s="99"/>
      <c r="AK54" s="100"/>
      <c r="AL54" s="99"/>
      <c r="AM54" s="100"/>
      <c r="AN54" s="99"/>
      <c r="AO54" s="100"/>
      <c r="AP54" s="99"/>
      <c r="AQ54" s="100"/>
      <c r="AR54" s="99"/>
      <c r="AS54" s="100"/>
      <c r="AT54" s="99"/>
      <c r="AU54" s="100"/>
      <c r="AV54" s="99"/>
      <c r="AW54" s="100"/>
      <c r="AX54" s="99"/>
      <c r="AY54" s="100"/>
      <c r="AZ54" s="99"/>
      <c r="BA54" s="100"/>
      <c r="BB54" s="99"/>
      <c r="BC54" s="100"/>
      <c r="BD54" s="99"/>
      <c r="BE54" s="100"/>
      <c r="BF54" s="101"/>
      <c r="BG54" s="100"/>
      <c r="BH54" s="99"/>
      <c r="BI54" s="100"/>
      <c r="BJ54" s="99"/>
      <c r="BK54" s="100"/>
      <c r="BL54" s="99"/>
      <c r="BM54" s="100"/>
      <c r="BN54" s="99"/>
      <c r="BO54" s="100"/>
      <c r="BP54" s="99"/>
      <c r="BQ54" s="100"/>
      <c r="BR54" s="99"/>
      <c r="BS54" s="100"/>
      <c r="BT54" s="99"/>
      <c r="BU54" s="100"/>
      <c r="BV54" s="99"/>
      <c r="BW54" s="100"/>
      <c r="BX54" s="99"/>
      <c r="BY54" s="100"/>
      <c r="BZ54" s="99"/>
      <c r="CA54" s="100"/>
      <c r="CB54" s="99"/>
      <c r="CC54" s="100"/>
      <c r="CD54" s="99"/>
      <c r="CE54" s="100"/>
      <c r="CF54" s="101"/>
      <c r="CG54" s="100"/>
    </row>
    <row r="55" spans="1:85" s="102" customFormat="1" ht="19.899999999999999" customHeight="1" x14ac:dyDescent="0.25">
      <c r="A55" s="94">
        <v>45</v>
      </c>
      <c r="B55" s="95" t="s">
        <v>115</v>
      </c>
      <c r="C55" s="95" t="s">
        <v>77</v>
      </c>
      <c r="D55" s="94">
        <f>RANK(BF55,$BF$4:$BF$147)</f>
        <v>20</v>
      </c>
      <c r="E55" s="94">
        <v>1</v>
      </c>
      <c r="F55" s="94" t="s">
        <v>75</v>
      </c>
      <c r="G55" s="94"/>
      <c r="H55" s="94"/>
      <c r="I55" s="100">
        <f t="shared" si="10"/>
        <v>0</v>
      </c>
      <c r="J55" s="94"/>
      <c r="K55" s="100">
        <f t="shared" si="11"/>
        <v>0</v>
      </c>
      <c r="L55" s="94"/>
      <c r="M55" s="100">
        <f t="shared" si="12"/>
        <v>0</v>
      </c>
      <c r="N55" s="94"/>
      <c r="O55" s="100">
        <f t="shared" si="12"/>
        <v>0</v>
      </c>
      <c r="P55" s="94"/>
      <c r="Q55" s="100">
        <f t="shared" si="12"/>
        <v>0</v>
      </c>
      <c r="R55" s="94"/>
      <c r="S55" s="100">
        <f t="shared" si="12"/>
        <v>0</v>
      </c>
      <c r="T55" s="94"/>
      <c r="U55" s="100">
        <f t="shared" si="12"/>
        <v>0</v>
      </c>
      <c r="V55" s="94"/>
      <c r="W55" s="100">
        <f t="shared" si="12"/>
        <v>0</v>
      </c>
      <c r="X55" s="94"/>
      <c r="Y55" s="100">
        <f t="shared" si="13"/>
        <v>0</v>
      </c>
      <c r="Z55" s="94"/>
      <c r="AA55" s="100">
        <f t="shared" si="14"/>
        <v>0</v>
      </c>
      <c r="AB55" s="94"/>
      <c r="AC55" s="100">
        <f t="shared" si="15"/>
        <v>0</v>
      </c>
      <c r="AD55" s="94"/>
      <c r="AE55" s="100">
        <f t="shared" si="16"/>
        <v>0</v>
      </c>
      <c r="AF55" s="101">
        <f t="shared" ref="AF55:AF58" si="123">SUM(H55,J55,L55,N55,P55,R55,T55,V55,X55,Z55,AB55,AD55)</f>
        <v>0</v>
      </c>
      <c r="AG55" s="100">
        <f t="shared" ref="AG55:AG58" si="124">SUM(I55,K55,M55,O55,Q55,S55,U55,W55,Y55,AA55,AC55,AE55)</f>
        <v>0</v>
      </c>
      <c r="AH55" s="99"/>
      <c r="AI55" s="100">
        <f t="shared" si="19"/>
        <v>0</v>
      </c>
      <c r="AJ55" s="99"/>
      <c r="AK55" s="100">
        <f t="shared" si="20"/>
        <v>0</v>
      </c>
      <c r="AL55" s="99"/>
      <c r="AM55" s="100">
        <f t="shared" si="20"/>
        <v>0</v>
      </c>
      <c r="AN55" s="99"/>
      <c r="AO55" s="100">
        <f t="shared" si="21"/>
        <v>0</v>
      </c>
      <c r="AP55" s="99"/>
      <c r="AQ55" s="100">
        <f t="shared" si="22"/>
        <v>0</v>
      </c>
      <c r="AR55" s="99"/>
      <c r="AS55" s="100">
        <f t="shared" si="23"/>
        <v>0</v>
      </c>
      <c r="AT55" s="99"/>
      <c r="AU55" s="100">
        <f t="shared" si="24"/>
        <v>0</v>
      </c>
      <c r="AV55" s="99"/>
      <c r="AW55" s="100">
        <f t="shared" si="25"/>
        <v>0</v>
      </c>
      <c r="AX55" s="99"/>
      <c r="AY55" s="100">
        <f t="shared" si="26"/>
        <v>0</v>
      </c>
      <c r="AZ55" s="99"/>
      <c r="BA55" s="100">
        <f t="shared" si="27"/>
        <v>0</v>
      </c>
      <c r="BB55" s="99"/>
      <c r="BC55" s="100">
        <f t="shared" si="28"/>
        <v>0</v>
      </c>
      <c r="BD55" s="99"/>
      <c r="BE55" s="100">
        <f t="shared" si="29"/>
        <v>0</v>
      </c>
      <c r="BF55" s="101">
        <f t="shared" si="75"/>
        <v>0</v>
      </c>
      <c r="BG55" s="100">
        <f t="shared" si="75"/>
        <v>0</v>
      </c>
      <c r="BH55" s="99"/>
      <c r="BI55" s="100">
        <f t="shared" ref="BI55:BI58" si="125">BH55*$E55</f>
        <v>0</v>
      </c>
      <c r="BJ55" s="99"/>
      <c r="BK55" s="100">
        <f t="shared" ref="BK55:BK58" si="126">BJ55*$E55</f>
        <v>0</v>
      </c>
      <c r="BL55" s="99"/>
      <c r="BM55" s="100">
        <f t="shared" ref="BM55:BM58" si="127">BL55*$E55</f>
        <v>0</v>
      </c>
      <c r="BN55" s="99"/>
      <c r="BO55" s="100">
        <f t="shared" ref="BO55:BO58" si="128">BN55*$E55</f>
        <v>0</v>
      </c>
      <c r="BP55" s="99"/>
      <c r="BQ55" s="100">
        <f t="shared" ref="BQ55:BQ58" si="129">BP55*$E55</f>
        <v>0</v>
      </c>
      <c r="BR55" s="99"/>
      <c r="BS55" s="100">
        <f t="shared" ref="BS55:BS58" si="130">BR55*$E55</f>
        <v>0</v>
      </c>
      <c r="BT55" s="99"/>
      <c r="BU55" s="100">
        <f t="shared" ref="BU55:BU58" si="131">BT55*$E55</f>
        <v>0</v>
      </c>
      <c r="BV55" s="99"/>
      <c r="BW55" s="100">
        <f t="shared" ref="BW55:BW58" si="132">BV55*$E55</f>
        <v>0</v>
      </c>
      <c r="BX55" s="99"/>
      <c r="BY55" s="100">
        <f t="shared" ref="BY55:BY58" si="133">BX55*$E55</f>
        <v>0</v>
      </c>
      <c r="BZ55" s="99"/>
      <c r="CA55" s="100">
        <f t="shared" ref="CA55:CA58" si="134">BZ55*$E55</f>
        <v>0</v>
      </c>
      <c r="CB55" s="99"/>
      <c r="CC55" s="100">
        <f t="shared" ref="CC55:CC58" si="135">CB55*$E55</f>
        <v>0</v>
      </c>
      <c r="CD55" s="99"/>
      <c r="CE55" s="100">
        <f t="shared" ref="CE55:CE58" si="136">CD55*$E55</f>
        <v>0</v>
      </c>
      <c r="CF55" s="101">
        <f t="shared" ref="CF55:CG58" si="137">SUM(BH55,BJ55,BL55,BN55,BP55,BR55,BT55,BV55,BX55,BZ55,CB55,CD55)</f>
        <v>0</v>
      </c>
      <c r="CG55" s="100">
        <f t="shared" si="137"/>
        <v>0</v>
      </c>
    </row>
    <row r="56" spans="1:85" s="102" customFormat="1" ht="19.899999999999999" customHeight="1" x14ac:dyDescent="0.25">
      <c r="A56" s="94">
        <v>46</v>
      </c>
      <c r="B56" s="95" t="s">
        <v>116</v>
      </c>
      <c r="C56" s="95" t="s">
        <v>77</v>
      </c>
      <c r="D56" s="94">
        <f>RANK(BF56,$BF$4:$BF$147)</f>
        <v>20</v>
      </c>
      <c r="E56" s="94">
        <v>0.6</v>
      </c>
      <c r="F56" s="94" t="s">
        <v>75</v>
      </c>
      <c r="G56" s="94"/>
      <c r="H56" s="94"/>
      <c r="I56" s="100">
        <f t="shared" si="10"/>
        <v>0</v>
      </c>
      <c r="J56" s="94"/>
      <c r="K56" s="100">
        <f t="shared" si="11"/>
        <v>0</v>
      </c>
      <c r="L56" s="94"/>
      <c r="M56" s="100">
        <f t="shared" si="12"/>
        <v>0</v>
      </c>
      <c r="N56" s="94"/>
      <c r="O56" s="100">
        <f t="shared" si="12"/>
        <v>0</v>
      </c>
      <c r="P56" s="94"/>
      <c r="Q56" s="100">
        <f t="shared" si="12"/>
        <v>0</v>
      </c>
      <c r="R56" s="94"/>
      <c r="S56" s="100">
        <f t="shared" si="12"/>
        <v>0</v>
      </c>
      <c r="T56" s="94"/>
      <c r="U56" s="100">
        <f t="shared" si="12"/>
        <v>0</v>
      </c>
      <c r="V56" s="94"/>
      <c r="W56" s="100">
        <f t="shared" ref="W56:W72" si="138">V56*$E56</f>
        <v>0</v>
      </c>
      <c r="X56" s="94"/>
      <c r="Y56" s="100">
        <f t="shared" si="13"/>
        <v>0</v>
      </c>
      <c r="Z56" s="94"/>
      <c r="AA56" s="100">
        <f t="shared" si="14"/>
        <v>0</v>
      </c>
      <c r="AB56" s="94"/>
      <c r="AC56" s="100">
        <f t="shared" si="15"/>
        <v>0</v>
      </c>
      <c r="AD56" s="94"/>
      <c r="AE56" s="100">
        <f t="shared" si="16"/>
        <v>0</v>
      </c>
      <c r="AF56" s="101">
        <f t="shared" si="123"/>
        <v>0</v>
      </c>
      <c r="AG56" s="100">
        <f t="shared" si="124"/>
        <v>0</v>
      </c>
      <c r="AH56" s="99"/>
      <c r="AI56" s="100">
        <f t="shared" si="19"/>
        <v>0</v>
      </c>
      <c r="AJ56" s="99"/>
      <c r="AK56" s="100">
        <f t="shared" si="20"/>
        <v>0</v>
      </c>
      <c r="AL56" s="99"/>
      <c r="AM56" s="100">
        <f t="shared" si="20"/>
        <v>0</v>
      </c>
      <c r="AN56" s="99"/>
      <c r="AO56" s="100">
        <f t="shared" si="21"/>
        <v>0</v>
      </c>
      <c r="AP56" s="99"/>
      <c r="AQ56" s="100">
        <f t="shared" si="22"/>
        <v>0</v>
      </c>
      <c r="AR56" s="99"/>
      <c r="AS56" s="100">
        <f t="shared" si="23"/>
        <v>0</v>
      </c>
      <c r="AT56" s="99"/>
      <c r="AU56" s="100">
        <f t="shared" si="24"/>
        <v>0</v>
      </c>
      <c r="AV56" s="99"/>
      <c r="AW56" s="100">
        <f t="shared" si="25"/>
        <v>0</v>
      </c>
      <c r="AX56" s="99"/>
      <c r="AY56" s="100">
        <f t="shared" si="26"/>
        <v>0</v>
      </c>
      <c r="AZ56" s="99"/>
      <c r="BA56" s="100">
        <f t="shared" si="27"/>
        <v>0</v>
      </c>
      <c r="BB56" s="99"/>
      <c r="BC56" s="100">
        <f t="shared" si="28"/>
        <v>0</v>
      </c>
      <c r="BD56" s="99"/>
      <c r="BE56" s="100">
        <f t="shared" si="29"/>
        <v>0</v>
      </c>
      <c r="BF56" s="101">
        <f t="shared" si="75"/>
        <v>0</v>
      </c>
      <c r="BG56" s="100">
        <f t="shared" si="75"/>
        <v>0</v>
      </c>
      <c r="BH56" s="99"/>
      <c r="BI56" s="100">
        <f t="shared" si="125"/>
        <v>0</v>
      </c>
      <c r="BJ56" s="99"/>
      <c r="BK56" s="100">
        <f t="shared" si="126"/>
        <v>0</v>
      </c>
      <c r="BL56" s="99"/>
      <c r="BM56" s="100">
        <f t="shared" si="127"/>
        <v>0</v>
      </c>
      <c r="BN56" s="99"/>
      <c r="BO56" s="100">
        <f t="shared" si="128"/>
        <v>0</v>
      </c>
      <c r="BP56" s="99"/>
      <c r="BQ56" s="100">
        <f t="shared" si="129"/>
        <v>0</v>
      </c>
      <c r="BR56" s="99"/>
      <c r="BS56" s="100">
        <f t="shared" si="130"/>
        <v>0</v>
      </c>
      <c r="BT56" s="99"/>
      <c r="BU56" s="100">
        <f t="shared" si="131"/>
        <v>0</v>
      </c>
      <c r="BV56" s="99"/>
      <c r="BW56" s="100">
        <f t="shared" si="132"/>
        <v>0</v>
      </c>
      <c r="BX56" s="99"/>
      <c r="BY56" s="100">
        <f t="shared" si="133"/>
        <v>0</v>
      </c>
      <c r="BZ56" s="99"/>
      <c r="CA56" s="100">
        <f t="shared" si="134"/>
        <v>0</v>
      </c>
      <c r="CB56" s="99"/>
      <c r="CC56" s="100">
        <f t="shared" si="135"/>
        <v>0</v>
      </c>
      <c r="CD56" s="99"/>
      <c r="CE56" s="100">
        <f t="shared" si="136"/>
        <v>0</v>
      </c>
      <c r="CF56" s="101">
        <f t="shared" si="137"/>
        <v>0</v>
      </c>
      <c r="CG56" s="100">
        <f t="shared" si="137"/>
        <v>0</v>
      </c>
    </row>
    <row r="57" spans="1:85" s="102" customFormat="1" ht="19.899999999999999" customHeight="1" x14ac:dyDescent="0.25">
      <c r="A57" s="94">
        <v>47</v>
      </c>
      <c r="B57" s="95" t="s">
        <v>117</v>
      </c>
      <c r="C57" s="95" t="s">
        <v>74</v>
      </c>
      <c r="D57" s="94">
        <f>RANK(BF57,$BF$4:$BF$147)</f>
        <v>20</v>
      </c>
      <c r="E57" s="94">
        <v>0.64</v>
      </c>
      <c r="F57" s="94" t="s">
        <v>85</v>
      </c>
      <c r="G57" s="94">
        <v>1350</v>
      </c>
      <c r="H57" s="94"/>
      <c r="I57" s="100">
        <f t="shared" si="10"/>
        <v>0</v>
      </c>
      <c r="J57" s="94"/>
      <c r="K57" s="100">
        <f t="shared" si="11"/>
        <v>0</v>
      </c>
      <c r="L57" s="94"/>
      <c r="M57" s="100">
        <f t="shared" si="12"/>
        <v>0</v>
      </c>
      <c r="N57" s="94"/>
      <c r="O57" s="100">
        <f t="shared" si="12"/>
        <v>0</v>
      </c>
      <c r="P57" s="94"/>
      <c r="Q57" s="100">
        <f t="shared" si="12"/>
        <v>0</v>
      </c>
      <c r="R57" s="94"/>
      <c r="S57" s="100">
        <f t="shared" si="12"/>
        <v>0</v>
      </c>
      <c r="T57" s="94"/>
      <c r="U57" s="100">
        <f t="shared" si="12"/>
        <v>0</v>
      </c>
      <c r="V57" s="94"/>
      <c r="W57" s="100">
        <f t="shared" si="138"/>
        <v>0</v>
      </c>
      <c r="X57" s="94"/>
      <c r="Y57" s="100">
        <f t="shared" si="13"/>
        <v>0</v>
      </c>
      <c r="Z57" s="94"/>
      <c r="AA57" s="100">
        <f t="shared" si="14"/>
        <v>0</v>
      </c>
      <c r="AB57" s="94"/>
      <c r="AC57" s="100">
        <f t="shared" si="15"/>
        <v>0</v>
      </c>
      <c r="AD57" s="94"/>
      <c r="AE57" s="100">
        <f t="shared" si="16"/>
        <v>0</v>
      </c>
      <c r="AF57" s="101">
        <f t="shared" si="123"/>
        <v>0</v>
      </c>
      <c r="AG57" s="100">
        <f t="shared" si="124"/>
        <v>0</v>
      </c>
      <c r="AH57" s="99"/>
      <c r="AI57" s="100">
        <f t="shared" si="19"/>
        <v>0</v>
      </c>
      <c r="AJ57" s="99"/>
      <c r="AK57" s="100">
        <f t="shared" si="20"/>
        <v>0</v>
      </c>
      <c r="AL57" s="99"/>
      <c r="AM57" s="100">
        <f t="shared" si="20"/>
        <v>0</v>
      </c>
      <c r="AN57" s="99"/>
      <c r="AO57" s="100">
        <f t="shared" si="21"/>
        <v>0</v>
      </c>
      <c r="AP57" s="99"/>
      <c r="AQ57" s="100">
        <f t="shared" si="22"/>
        <v>0</v>
      </c>
      <c r="AR57" s="99"/>
      <c r="AS57" s="100">
        <f t="shared" si="23"/>
        <v>0</v>
      </c>
      <c r="AT57" s="99"/>
      <c r="AU57" s="100">
        <f t="shared" si="24"/>
        <v>0</v>
      </c>
      <c r="AV57" s="99"/>
      <c r="AW57" s="100">
        <f t="shared" si="25"/>
        <v>0</v>
      </c>
      <c r="AX57" s="99"/>
      <c r="AY57" s="100">
        <f t="shared" si="26"/>
        <v>0</v>
      </c>
      <c r="AZ57" s="99"/>
      <c r="BA57" s="100">
        <f t="shared" si="27"/>
        <v>0</v>
      </c>
      <c r="BB57" s="99"/>
      <c r="BC57" s="100">
        <f t="shared" si="28"/>
        <v>0</v>
      </c>
      <c r="BD57" s="99"/>
      <c r="BE57" s="100">
        <f t="shared" si="29"/>
        <v>0</v>
      </c>
      <c r="BF57" s="101">
        <f t="shared" si="75"/>
        <v>0</v>
      </c>
      <c r="BG57" s="100">
        <f t="shared" si="75"/>
        <v>0</v>
      </c>
      <c r="BH57" s="99"/>
      <c r="BI57" s="100">
        <f t="shared" si="125"/>
        <v>0</v>
      </c>
      <c r="BJ57" s="99"/>
      <c r="BK57" s="100">
        <f t="shared" si="126"/>
        <v>0</v>
      </c>
      <c r="BL57" s="99"/>
      <c r="BM57" s="100">
        <f t="shared" si="127"/>
        <v>0</v>
      </c>
      <c r="BN57" s="99"/>
      <c r="BO57" s="100">
        <f t="shared" si="128"/>
        <v>0</v>
      </c>
      <c r="BP57" s="99"/>
      <c r="BQ57" s="100">
        <f t="shared" si="129"/>
        <v>0</v>
      </c>
      <c r="BR57" s="99"/>
      <c r="BS57" s="100">
        <f t="shared" si="130"/>
        <v>0</v>
      </c>
      <c r="BT57" s="99"/>
      <c r="BU57" s="100">
        <f t="shared" si="131"/>
        <v>0</v>
      </c>
      <c r="BV57" s="99"/>
      <c r="BW57" s="100">
        <f t="shared" si="132"/>
        <v>0</v>
      </c>
      <c r="BX57" s="99"/>
      <c r="BY57" s="100">
        <f t="shared" si="133"/>
        <v>0</v>
      </c>
      <c r="BZ57" s="99"/>
      <c r="CA57" s="100">
        <f t="shared" si="134"/>
        <v>0</v>
      </c>
      <c r="CB57" s="99"/>
      <c r="CC57" s="100">
        <f t="shared" si="135"/>
        <v>0</v>
      </c>
      <c r="CD57" s="99"/>
      <c r="CE57" s="100">
        <f t="shared" si="136"/>
        <v>0</v>
      </c>
      <c r="CF57" s="101">
        <f t="shared" si="137"/>
        <v>0</v>
      </c>
      <c r="CG57" s="100">
        <f t="shared" si="137"/>
        <v>0</v>
      </c>
    </row>
    <row r="58" spans="1:85" s="102" customFormat="1" ht="19.899999999999999" customHeight="1" x14ac:dyDescent="0.25">
      <c r="A58" s="94">
        <v>48</v>
      </c>
      <c r="B58" s="95" t="s">
        <v>117</v>
      </c>
      <c r="C58" s="95" t="s">
        <v>74</v>
      </c>
      <c r="D58" s="94">
        <f>RANK(BF58,$BF$4:$BF$147)</f>
        <v>20</v>
      </c>
      <c r="E58" s="94">
        <v>0.64</v>
      </c>
      <c r="F58" s="94" t="s">
        <v>83</v>
      </c>
      <c r="G58" s="94"/>
      <c r="H58" s="94"/>
      <c r="I58" s="100">
        <f t="shared" si="10"/>
        <v>0</v>
      </c>
      <c r="J58" s="94"/>
      <c r="K58" s="100">
        <f t="shared" si="11"/>
        <v>0</v>
      </c>
      <c r="L58" s="94"/>
      <c r="M58" s="100">
        <f t="shared" si="12"/>
        <v>0</v>
      </c>
      <c r="N58" s="94"/>
      <c r="O58" s="100">
        <f t="shared" si="12"/>
        <v>0</v>
      </c>
      <c r="P58" s="94"/>
      <c r="Q58" s="100">
        <f t="shared" si="12"/>
        <v>0</v>
      </c>
      <c r="R58" s="94"/>
      <c r="S58" s="100">
        <f t="shared" si="12"/>
        <v>0</v>
      </c>
      <c r="T58" s="94"/>
      <c r="U58" s="100">
        <f t="shared" si="12"/>
        <v>0</v>
      </c>
      <c r="V58" s="94"/>
      <c r="W58" s="100">
        <f t="shared" si="138"/>
        <v>0</v>
      </c>
      <c r="X58" s="94"/>
      <c r="Y58" s="100">
        <f t="shared" si="13"/>
        <v>0</v>
      </c>
      <c r="Z58" s="94"/>
      <c r="AA58" s="100">
        <f t="shared" si="14"/>
        <v>0</v>
      </c>
      <c r="AB58" s="94"/>
      <c r="AC58" s="100">
        <f t="shared" si="15"/>
        <v>0</v>
      </c>
      <c r="AD58" s="94"/>
      <c r="AE58" s="100">
        <f t="shared" si="16"/>
        <v>0</v>
      </c>
      <c r="AF58" s="101">
        <f t="shared" si="123"/>
        <v>0</v>
      </c>
      <c r="AG58" s="100">
        <f t="shared" si="124"/>
        <v>0</v>
      </c>
      <c r="AH58" s="99"/>
      <c r="AI58" s="100">
        <f t="shared" si="19"/>
        <v>0</v>
      </c>
      <c r="AJ58" s="99"/>
      <c r="AK58" s="100">
        <f t="shared" si="20"/>
        <v>0</v>
      </c>
      <c r="AL58" s="99"/>
      <c r="AM58" s="100">
        <f t="shared" si="20"/>
        <v>0</v>
      </c>
      <c r="AN58" s="99"/>
      <c r="AO58" s="100">
        <f t="shared" si="21"/>
        <v>0</v>
      </c>
      <c r="AP58" s="99"/>
      <c r="AQ58" s="100">
        <f t="shared" si="22"/>
        <v>0</v>
      </c>
      <c r="AR58" s="99"/>
      <c r="AS58" s="100">
        <f t="shared" si="23"/>
        <v>0</v>
      </c>
      <c r="AT58" s="99"/>
      <c r="AU58" s="100">
        <f t="shared" si="24"/>
        <v>0</v>
      </c>
      <c r="AV58" s="99"/>
      <c r="AW58" s="100">
        <f t="shared" si="25"/>
        <v>0</v>
      </c>
      <c r="AX58" s="99"/>
      <c r="AY58" s="100">
        <f t="shared" si="26"/>
        <v>0</v>
      </c>
      <c r="AZ58" s="99"/>
      <c r="BA58" s="100">
        <f t="shared" si="27"/>
        <v>0</v>
      </c>
      <c r="BB58" s="99"/>
      <c r="BC58" s="100">
        <f t="shared" si="28"/>
        <v>0</v>
      </c>
      <c r="BD58" s="99"/>
      <c r="BE58" s="100">
        <f t="shared" si="29"/>
        <v>0</v>
      </c>
      <c r="BF58" s="101">
        <f t="shared" si="75"/>
        <v>0</v>
      </c>
      <c r="BG58" s="100">
        <f t="shared" si="75"/>
        <v>0</v>
      </c>
      <c r="BH58" s="99"/>
      <c r="BI58" s="100">
        <f t="shared" si="125"/>
        <v>0</v>
      </c>
      <c r="BJ58" s="99"/>
      <c r="BK58" s="100">
        <f t="shared" si="126"/>
        <v>0</v>
      </c>
      <c r="BL58" s="99"/>
      <c r="BM58" s="100">
        <f t="shared" si="127"/>
        <v>0</v>
      </c>
      <c r="BN58" s="99"/>
      <c r="BO58" s="100">
        <f t="shared" si="128"/>
        <v>0</v>
      </c>
      <c r="BP58" s="99"/>
      <c r="BQ58" s="100">
        <f t="shared" si="129"/>
        <v>0</v>
      </c>
      <c r="BR58" s="99"/>
      <c r="BS58" s="100">
        <f t="shared" si="130"/>
        <v>0</v>
      </c>
      <c r="BT58" s="99"/>
      <c r="BU58" s="100">
        <f t="shared" si="131"/>
        <v>0</v>
      </c>
      <c r="BV58" s="99"/>
      <c r="BW58" s="100">
        <f t="shared" si="132"/>
        <v>0</v>
      </c>
      <c r="BX58" s="99"/>
      <c r="BY58" s="100">
        <f t="shared" si="133"/>
        <v>0</v>
      </c>
      <c r="BZ58" s="99"/>
      <c r="CA58" s="100">
        <f t="shared" si="134"/>
        <v>0</v>
      </c>
      <c r="CB58" s="99"/>
      <c r="CC58" s="100">
        <f t="shared" si="135"/>
        <v>0</v>
      </c>
      <c r="CD58" s="99"/>
      <c r="CE58" s="100">
        <f t="shared" si="136"/>
        <v>0</v>
      </c>
      <c r="CF58" s="101">
        <f t="shared" si="137"/>
        <v>0</v>
      </c>
      <c r="CG58" s="100">
        <f t="shared" si="137"/>
        <v>0</v>
      </c>
    </row>
    <row r="59" spans="1:85" s="102" customFormat="1" ht="19.899999999999999" customHeight="1" x14ac:dyDescent="0.25">
      <c r="A59" s="94"/>
      <c r="B59" s="95"/>
      <c r="C59" s="95"/>
      <c r="D59" s="94"/>
      <c r="E59" s="94"/>
      <c r="F59" s="94"/>
      <c r="G59" s="94"/>
      <c r="H59" s="94"/>
      <c r="I59" s="100"/>
      <c r="J59" s="94"/>
      <c r="K59" s="100"/>
      <c r="L59" s="94"/>
      <c r="M59" s="100"/>
      <c r="N59" s="94"/>
      <c r="O59" s="100"/>
      <c r="P59" s="94"/>
      <c r="Q59" s="100"/>
      <c r="R59" s="94"/>
      <c r="S59" s="100"/>
      <c r="T59" s="94"/>
      <c r="U59" s="100"/>
      <c r="V59" s="94"/>
      <c r="W59" s="100"/>
      <c r="X59" s="94"/>
      <c r="Y59" s="100"/>
      <c r="Z59" s="94"/>
      <c r="AA59" s="100"/>
      <c r="AB59" s="94"/>
      <c r="AC59" s="100"/>
      <c r="AD59" s="94"/>
      <c r="AE59" s="100"/>
      <c r="AF59" s="101"/>
      <c r="AG59" s="100"/>
      <c r="AH59" s="99"/>
      <c r="AI59" s="100"/>
      <c r="AJ59" s="99"/>
      <c r="AK59" s="100"/>
      <c r="AL59" s="99"/>
      <c r="AM59" s="100"/>
      <c r="AN59" s="99"/>
      <c r="AO59" s="100"/>
      <c r="AP59" s="99"/>
      <c r="AQ59" s="100"/>
      <c r="AR59" s="99"/>
      <c r="AS59" s="100"/>
      <c r="AT59" s="99"/>
      <c r="AU59" s="100"/>
      <c r="AV59" s="99"/>
      <c r="AW59" s="100"/>
      <c r="AX59" s="99"/>
      <c r="AY59" s="100"/>
      <c r="AZ59" s="99"/>
      <c r="BA59" s="100"/>
      <c r="BB59" s="99"/>
      <c r="BC59" s="100"/>
      <c r="BD59" s="99"/>
      <c r="BE59" s="100"/>
      <c r="BF59" s="101"/>
      <c r="BG59" s="100"/>
      <c r="BH59" s="99"/>
      <c r="BI59" s="100"/>
      <c r="BJ59" s="99"/>
      <c r="BK59" s="100"/>
      <c r="BL59" s="99"/>
      <c r="BM59" s="100"/>
      <c r="BN59" s="99"/>
      <c r="BO59" s="100"/>
      <c r="BP59" s="99"/>
      <c r="BQ59" s="100"/>
      <c r="BR59" s="99"/>
      <c r="BS59" s="100"/>
      <c r="BT59" s="99"/>
      <c r="BU59" s="100"/>
      <c r="BV59" s="99"/>
      <c r="BW59" s="100"/>
      <c r="BX59" s="99"/>
      <c r="BY59" s="100"/>
      <c r="BZ59" s="99"/>
      <c r="CA59" s="100"/>
      <c r="CB59" s="99"/>
      <c r="CC59" s="100"/>
      <c r="CD59" s="99"/>
      <c r="CE59" s="100"/>
      <c r="CF59" s="101"/>
      <c r="CG59" s="100"/>
    </row>
    <row r="60" spans="1:85" s="102" customFormat="1" ht="19.899999999999999" customHeight="1" x14ac:dyDescent="0.25">
      <c r="A60" s="94">
        <v>49</v>
      </c>
      <c r="B60" s="95" t="s">
        <v>118</v>
      </c>
      <c r="C60" s="95" t="s">
        <v>77</v>
      </c>
      <c r="D60" s="94">
        <f>RANK(BF60,$BF$4:$BF$147)</f>
        <v>6</v>
      </c>
      <c r="E60" s="94">
        <v>1</v>
      </c>
      <c r="F60" s="94" t="s">
        <v>75</v>
      </c>
      <c r="G60" s="94">
        <v>1550</v>
      </c>
      <c r="H60" s="94">
        <v>5676</v>
      </c>
      <c r="I60" s="97">
        <f t="shared" ref="I60:I64" si="139">H60*$E60</f>
        <v>5676</v>
      </c>
      <c r="J60" s="94">
        <v>1920</v>
      </c>
      <c r="K60" s="97">
        <f t="shared" ref="K60:K64" si="140">J60*$E60</f>
        <v>1920</v>
      </c>
      <c r="L60" s="94">
        <v>360</v>
      </c>
      <c r="M60" s="97">
        <f t="shared" ref="M60:AE64" si="141">L60*$E60</f>
        <v>360</v>
      </c>
      <c r="N60" s="94">
        <v>540</v>
      </c>
      <c r="O60" s="97">
        <f t="shared" si="141"/>
        <v>540</v>
      </c>
      <c r="P60" s="94">
        <v>720</v>
      </c>
      <c r="Q60" s="97">
        <f t="shared" si="141"/>
        <v>720</v>
      </c>
      <c r="R60" s="94">
        <v>4248</v>
      </c>
      <c r="S60" s="97">
        <f t="shared" si="141"/>
        <v>4248</v>
      </c>
      <c r="T60" s="94">
        <v>804</v>
      </c>
      <c r="U60" s="97">
        <f t="shared" si="141"/>
        <v>804</v>
      </c>
      <c r="V60" s="94">
        <v>1428</v>
      </c>
      <c r="W60" s="97">
        <f t="shared" si="141"/>
        <v>1428</v>
      </c>
      <c r="X60" s="94">
        <v>1680</v>
      </c>
      <c r="Y60" s="97">
        <f t="shared" si="141"/>
        <v>1680</v>
      </c>
      <c r="Z60" s="94">
        <v>3444</v>
      </c>
      <c r="AA60" s="97">
        <f t="shared" si="141"/>
        <v>3444</v>
      </c>
      <c r="AB60" s="94">
        <v>2628</v>
      </c>
      <c r="AC60" s="97">
        <f t="shared" si="141"/>
        <v>2628</v>
      </c>
      <c r="AD60" s="94">
        <v>3204</v>
      </c>
      <c r="AE60" s="97">
        <f t="shared" si="141"/>
        <v>3204</v>
      </c>
      <c r="AF60" s="101">
        <f t="shared" ref="AF60" si="142">SUM(H60,J60,L60,N60,P60,R60,T60,V60,X60,Z60,AB60,AD60)</f>
        <v>26652</v>
      </c>
      <c r="AG60" s="100">
        <f t="shared" ref="AG60" si="143">SUM(I60,K60,M60,O60,Q60,S60,U60,W60,Y60,AA60,AC60,AE60)</f>
        <v>26652</v>
      </c>
      <c r="AH60" s="96">
        <v>3947</v>
      </c>
      <c r="AI60" s="97">
        <f t="shared" ref="AI60:AK64" si="144">AH60*$E60</f>
        <v>3947</v>
      </c>
      <c r="AJ60" s="98">
        <v>3948</v>
      </c>
      <c r="AK60" s="97">
        <f t="shared" si="144"/>
        <v>3948</v>
      </c>
      <c r="AL60" s="99">
        <v>3660</v>
      </c>
      <c r="AM60" s="100">
        <f t="shared" si="20"/>
        <v>3660</v>
      </c>
      <c r="AN60" s="99">
        <v>4218</v>
      </c>
      <c r="AO60" s="100">
        <f t="shared" si="21"/>
        <v>4218</v>
      </c>
      <c r="AP60" s="99">
        <v>3696</v>
      </c>
      <c r="AQ60" s="100">
        <f t="shared" si="22"/>
        <v>3696</v>
      </c>
      <c r="AR60" s="99">
        <v>4416</v>
      </c>
      <c r="AS60" s="100">
        <f t="shared" si="23"/>
        <v>4416</v>
      </c>
      <c r="AT60" s="99">
        <v>3636</v>
      </c>
      <c r="AU60" s="100">
        <f t="shared" si="24"/>
        <v>3636</v>
      </c>
      <c r="AV60" s="99">
        <v>3434</v>
      </c>
      <c r="AW60" s="100">
        <f t="shared" si="25"/>
        <v>3434</v>
      </c>
      <c r="AX60" s="99">
        <v>3482</v>
      </c>
      <c r="AY60" s="100">
        <f t="shared" si="26"/>
        <v>3482</v>
      </c>
      <c r="AZ60" s="99">
        <v>3720</v>
      </c>
      <c r="BA60" s="100">
        <f t="shared" si="27"/>
        <v>3720</v>
      </c>
      <c r="BB60" s="99">
        <v>3216</v>
      </c>
      <c r="BC60" s="100">
        <f t="shared" si="28"/>
        <v>3216</v>
      </c>
      <c r="BD60" s="99">
        <v>3480</v>
      </c>
      <c r="BE60" s="100">
        <f t="shared" si="29"/>
        <v>3480</v>
      </c>
      <c r="BF60" s="101">
        <f t="shared" si="75"/>
        <v>44853</v>
      </c>
      <c r="BG60" s="100">
        <f t="shared" si="75"/>
        <v>44853</v>
      </c>
      <c r="BH60" s="96">
        <v>3492</v>
      </c>
      <c r="BI60" s="97">
        <f t="shared" ref="BI60" si="145">BH60*$E60</f>
        <v>3492</v>
      </c>
      <c r="BJ60" s="98">
        <v>2760</v>
      </c>
      <c r="BK60" s="100">
        <f t="shared" ref="BK60" si="146">BJ60*$E60</f>
        <v>2760</v>
      </c>
      <c r="BL60" s="99"/>
      <c r="BM60" s="100">
        <f t="shared" ref="BM60" si="147">BL60*$E60</f>
        <v>0</v>
      </c>
      <c r="BN60" s="99"/>
      <c r="BO60" s="100">
        <f t="shared" ref="BO60" si="148">BN60*$E60</f>
        <v>0</v>
      </c>
      <c r="BP60" s="99"/>
      <c r="BQ60" s="100">
        <f t="shared" ref="BQ60" si="149">BP60*$E60</f>
        <v>0</v>
      </c>
      <c r="BR60" s="99"/>
      <c r="BS60" s="100">
        <f t="shared" ref="BS60" si="150">BR60*$E60</f>
        <v>0</v>
      </c>
      <c r="BT60" s="99"/>
      <c r="BU60" s="100">
        <f t="shared" ref="BU60" si="151">BT60*$E60</f>
        <v>0</v>
      </c>
      <c r="BV60" s="99"/>
      <c r="BW60" s="100">
        <f t="shared" ref="BW60" si="152">BV60*$E60</f>
        <v>0</v>
      </c>
      <c r="BX60" s="99"/>
      <c r="BY60" s="100">
        <f t="shared" ref="BY60" si="153">BX60*$E60</f>
        <v>0</v>
      </c>
      <c r="BZ60" s="99"/>
      <c r="CA60" s="100">
        <f t="shared" ref="CA60" si="154">BZ60*$E60</f>
        <v>0</v>
      </c>
      <c r="CB60" s="99"/>
      <c r="CC60" s="100">
        <f t="shared" ref="CC60" si="155">CB60*$E60</f>
        <v>0</v>
      </c>
      <c r="CD60" s="99"/>
      <c r="CE60" s="100">
        <f t="shared" ref="CE60" si="156">CD60*$E60</f>
        <v>0</v>
      </c>
      <c r="CF60" s="101">
        <f t="shared" ref="CF60:CG60" si="157">SUM(BH60,BJ60,BL60,BN60,BP60,BR60,BT60,BV60,BX60,BZ60,CB60,CD60)</f>
        <v>6252</v>
      </c>
      <c r="CG60" s="100">
        <f t="shared" si="157"/>
        <v>6252</v>
      </c>
    </row>
    <row r="61" spans="1:85" s="102" customFormat="1" ht="19.899999999999999" customHeight="1" x14ac:dyDescent="0.25">
      <c r="A61" s="94">
        <v>50</v>
      </c>
      <c r="B61" s="95" t="s">
        <v>119</v>
      </c>
      <c r="C61" s="95"/>
      <c r="D61" s="94"/>
      <c r="E61" s="94">
        <v>0.6</v>
      </c>
      <c r="F61" s="94" t="s">
        <v>98</v>
      </c>
      <c r="G61" s="94">
        <v>1060</v>
      </c>
      <c r="H61" s="94"/>
      <c r="I61" s="97"/>
      <c r="J61" s="94"/>
      <c r="K61" s="97"/>
      <c r="L61" s="94"/>
      <c r="M61" s="97"/>
      <c r="N61" s="94"/>
      <c r="O61" s="97"/>
      <c r="P61" s="94"/>
      <c r="Q61" s="97"/>
      <c r="R61" s="94"/>
      <c r="S61" s="97"/>
      <c r="T61" s="94"/>
      <c r="U61" s="97"/>
      <c r="V61" s="94"/>
      <c r="W61" s="97"/>
      <c r="X61" s="94"/>
      <c r="Y61" s="97"/>
      <c r="Z61" s="94"/>
      <c r="AA61" s="97"/>
      <c r="AB61" s="94"/>
      <c r="AC61" s="97"/>
      <c r="AD61" s="94"/>
      <c r="AE61" s="97"/>
      <c r="AF61" s="101"/>
      <c r="AG61" s="100"/>
      <c r="AH61" s="96"/>
      <c r="AI61" s="97"/>
      <c r="AJ61" s="98"/>
      <c r="AK61" s="97"/>
      <c r="AL61" s="99"/>
      <c r="AM61" s="100"/>
      <c r="AN61" s="99"/>
      <c r="AO61" s="100"/>
      <c r="AP61" s="99"/>
      <c r="AQ61" s="100"/>
      <c r="AR61" s="99"/>
      <c r="AS61" s="100"/>
      <c r="AT61" s="99"/>
      <c r="AU61" s="100"/>
      <c r="AV61" s="99"/>
      <c r="AW61" s="100"/>
      <c r="AX61" s="99"/>
      <c r="AY61" s="100"/>
      <c r="AZ61" s="99"/>
      <c r="BA61" s="100"/>
      <c r="BB61" s="99"/>
      <c r="BC61" s="100"/>
      <c r="BD61" s="99"/>
      <c r="BE61" s="100"/>
      <c r="BF61" s="101"/>
      <c r="BG61" s="100"/>
      <c r="BH61" s="96"/>
      <c r="BI61" s="97"/>
      <c r="BJ61" s="98"/>
      <c r="BK61" s="100"/>
      <c r="BL61" s="99"/>
      <c r="BM61" s="100"/>
      <c r="BN61" s="99"/>
      <c r="BO61" s="100"/>
      <c r="BP61" s="99"/>
      <c r="BQ61" s="100"/>
      <c r="BR61" s="99"/>
      <c r="BS61" s="100"/>
      <c r="BT61" s="99"/>
      <c r="BU61" s="100"/>
      <c r="BV61" s="99"/>
      <c r="BW61" s="100"/>
      <c r="BX61" s="99"/>
      <c r="BY61" s="100"/>
      <c r="BZ61" s="99"/>
      <c r="CA61" s="100"/>
      <c r="CB61" s="99"/>
      <c r="CC61" s="100"/>
      <c r="CD61" s="99"/>
      <c r="CE61" s="100"/>
      <c r="CF61" s="101"/>
      <c r="CG61" s="100"/>
    </row>
    <row r="62" spans="1:85" s="102" customFormat="1" ht="19.899999999999999" customHeight="1" x14ac:dyDescent="0.25">
      <c r="A62" s="94">
        <v>51</v>
      </c>
      <c r="B62" s="95" t="s">
        <v>120</v>
      </c>
      <c r="C62" s="95" t="s">
        <v>77</v>
      </c>
      <c r="D62" s="94">
        <f>RANK(BF62,$BF$4:$BF$147)</f>
        <v>7</v>
      </c>
      <c r="E62" s="94">
        <v>0.35</v>
      </c>
      <c r="F62" s="94" t="s">
        <v>81</v>
      </c>
      <c r="G62" s="94">
        <v>700</v>
      </c>
      <c r="H62" s="94">
        <v>480</v>
      </c>
      <c r="I62" s="97">
        <f t="shared" si="139"/>
        <v>168</v>
      </c>
      <c r="J62" s="94">
        <v>40</v>
      </c>
      <c r="K62" s="97">
        <f t="shared" si="140"/>
        <v>14</v>
      </c>
      <c r="L62" s="94">
        <v>80</v>
      </c>
      <c r="M62" s="97">
        <f t="shared" si="141"/>
        <v>28</v>
      </c>
      <c r="N62" s="94"/>
      <c r="O62" s="97">
        <f t="shared" si="141"/>
        <v>0</v>
      </c>
      <c r="P62" s="94">
        <v>80</v>
      </c>
      <c r="Q62" s="97">
        <f t="shared" si="141"/>
        <v>28</v>
      </c>
      <c r="R62" s="89">
        <v>200</v>
      </c>
      <c r="S62" s="97">
        <f t="shared" si="141"/>
        <v>70</v>
      </c>
      <c r="T62" s="94">
        <v>200</v>
      </c>
      <c r="U62" s="97">
        <f t="shared" si="141"/>
        <v>70</v>
      </c>
      <c r="V62" s="94">
        <v>200</v>
      </c>
      <c r="W62" s="97">
        <f t="shared" si="141"/>
        <v>70</v>
      </c>
      <c r="X62" s="94">
        <v>1040</v>
      </c>
      <c r="Y62" s="97">
        <f t="shared" si="141"/>
        <v>364</v>
      </c>
      <c r="Z62" s="94">
        <v>640</v>
      </c>
      <c r="AA62" s="97">
        <f t="shared" si="141"/>
        <v>224</v>
      </c>
      <c r="AB62" s="94">
        <v>1080</v>
      </c>
      <c r="AC62" s="97">
        <f t="shared" si="141"/>
        <v>378</v>
      </c>
      <c r="AD62" s="94">
        <v>1320</v>
      </c>
      <c r="AE62" s="97">
        <f t="shared" si="141"/>
        <v>461.99999999999994</v>
      </c>
      <c r="AF62" s="101">
        <f t="shared" ref="AF62:AF64" si="158">SUM(H62,J62,L62,N62,P62,R62,T62,V62,X62,Z62,AB62,AD62)</f>
        <v>5360</v>
      </c>
      <c r="AG62" s="100">
        <f t="shared" ref="AG62:AG64" si="159">SUM(I62,K62,M62,O62,Q62,S62,U62,W62,Y62,AA62,AC62,AE62)</f>
        <v>1876</v>
      </c>
      <c r="AH62" s="96">
        <v>591</v>
      </c>
      <c r="AI62" s="97">
        <f t="shared" si="144"/>
        <v>206.85</v>
      </c>
      <c r="AJ62" s="98">
        <v>1100</v>
      </c>
      <c r="AK62" s="97">
        <f t="shared" si="144"/>
        <v>385</v>
      </c>
      <c r="AL62" s="99">
        <v>1595</v>
      </c>
      <c r="AM62" s="100">
        <f t="shared" si="20"/>
        <v>558.25</v>
      </c>
      <c r="AN62" s="99">
        <v>1200</v>
      </c>
      <c r="AO62" s="100">
        <f t="shared" si="21"/>
        <v>420</v>
      </c>
      <c r="AP62" s="99">
        <v>1700</v>
      </c>
      <c r="AQ62" s="100">
        <f t="shared" si="22"/>
        <v>595</v>
      </c>
      <c r="AR62" s="99">
        <v>1937</v>
      </c>
      <c r="AS62" s="100">
        <f t="shared" si="23"/>
        <v>677.94999999999993</v>
      </c>
      <c r="AT62" s="99">
        <v>935</v>
      </c>
      <c r="AU62" s="100">
        <f t="shared" si="24"/>
        <v>327.25</v>
      </c>
      <c r="AV62" s="99">
        <v>1734</v>
      </c>
      <c r="AW62" s="100">
        <f t="shared" si="25"/>
        <v>606.9</v>
      </c>
      <c r="AX62" s="99">
        <v>2040</v>
      </c>
      <c r="AY62" s="100">
        <f t="shared" si="26"/>
        <v>714</v>
      </c>
      <c r="AZ62" s="99">
        <v>2570</v>
      </c>
      <c r="BA62" s="100">
        <f t="shared" si="27"/>
        <v>899.49999999999989</v>
      </c>
      <c r="BB62" s="99">
        <v>1720</v>
      </c>
      <c r="BC62" s="100">
        <f t="shared" si="28"/>
        <v>602</v>
      </c>
      <c r="BD62" s="99">
        <v>1760</v>
      </c>
      <c r="BE62" s="100">
        <f t="shared" si="29"/>
        <v>616</v>
      </c>
      <c r="BF62" s="101">
        <f t="shared" si="75"/>
        <v>18882</v>
      </c>
      <c r="BG62" s="100">
        <f t="shared" si="75"/>
        <v>6608.7</v>
      </c>
      <c r="BH62" s="96">
        <v>2840</v>
      </c>
      <c r="BI62" s="97">
        <f t="shared" ref="BI62:BI64" si="160">BH62*$E62</f>
        <v>993.99999999999989</v>
      </c>
      <c r="BJ62" s="98">
        <v>720</v>
      </c>
      <c r="BK62" s="100">
        <f t="shared" ref="BK62:BK64" si="161">BJ62*$E62</f>
        <v>251.99999999999997</v>
      </c>
      <c r="BL62" s="99"/>
      <c r="BM62" s="100">
        <f t="shared" ref="BM62:BM64" si="162">BL62*$E62</f>
        <v>0</v>
      </c>
      <c r="BN62" s="99"/>
      <c r="BO62" s="100">
        <f t="shared" ref="BO62:BO64" si="163">BN62*$E62</f>
        <v>0</v>
      </c>
      <c r="BP62" s="99"/>
      <c r="BQ62" s="100">
        <f t="shared" ref="BQ62:BQ64" si="164">BP62*$E62</f>
        <v>0</v>
      </c>
      <c r="BR62" s="99"/>
      <c r="BS62" s="100">
        <f t="shared" ref="BS62:BS64" si="165">BR62*$E62</f>
        <v>0</v>
      </c>
      <c r="BT62" s="99"/>
      <c r="BU62" s="100">
        <f t="shared" ref="BU62:BU64" si="166">BT62*$E62</f>
        <v>0</v>
      </c>
      <c r="BV62" s="99"/>
      <c r="BW62" s="100">
        <f t="shared" ref="BW62:BW64" si="167">BV62*$E62</f>
        <v>0</v>
      </c>
      <c r="BX62" s="99"/>
      <c r="BY62" s="100">
        <f t="shared" ref="BY62:BY64" si="168">BX62*$E62</f>
        <v>0</v>
      </c>
      <c r="BZ62" s="99"/>
      <c r="CA62" s="100">
        <f t="shared" ref="CA62:CA64" si="169">BZ62*$E62</f>
        <v>0</v>
      </c>
      <c r="CB62" s="99"/>
      <c r="CC62" s="100">
        <f t="shared" ref="CC62:CC64" si="170">CB62*$E62</f>
        <v>0</v>
      </c>
      <c r="CD62" s="99"/>
      <c r="CE62" s="100">
        <f t="shared" ref="CE62:CE64" si="171">CD62*$E62</f>
        <v>0</v>
      </c>
      <c r="CF62" s="101">
        <f t="shared" ref="CF62:CG64" si="172">SUM(BH62,BJ62,BL62,BN62,BP62,BR62,BT62,BV62,BX62,BZ62,CB62,CD62)</f>
        <v>3560</v>
      </c>
      <c r="CG62" s="100">
        <f t="shared" si="172"/>
        <v>1245.9999999999998</v>
      </c>
    </row>
    <row r="63" spans="1:85" s="102" customFormat="1" ht="19.899999999999999" customHeight="1" x14ac:dyDescent="0.25">
      <c r="A63" s="94">
        <v>52</v>
      </c>
      <c r="B63" s="95" t="s">
        <v>121</v>
      </c>
      <c r="C63" s="95" t="s">
        <v>74</v>
      </c>
      <c r="D63" s="94">
        <f>RANK(BF63,$BF$4:$BF$147)</f>
        <v>20</v>
      </c>
      <c r="E63" s="94">
        <v>0.64</v>
      </c>
      <c r="F63" s="94" t="s">
        <v>85</v>
      </c>
      <c r="G63" s="94"/>
      <c r="H63" s="94"/>
      <c r="I63" s="97">
        <f t="shared" si="139"/>
        <v>0</v>
      </c>
      <c r="J63" s="94"/>
      <c r="K63" s="97">
        <f t="shared" si="140"/>
        <v>0</v>
      </c>
      <c r="L63" s="94"/>
      <c r="M63" s="97">
        <f t="shared" si="141"/>
        <v>0</v>
      </c>
      <c r="N63" s="94"/>
      <c r="O63" s="97">
        <f t="shared" si="141"/>
        <v>0</v>
      </c>
      <c r="P63" s="94"/>
      <c r="Q63" s="97">
        <f t="shared" si="141"/>
        <v>0</v>
      </c>
      <c r="R63" s="94"/>
      <c r="S63" s="97">
        <f t="shared" si="141"/>
        <v>0</v>
      </c>
      <c r="T63" s="94"/>
      <c r="U63" s="97">
        <f t="shared" si="141"/>
        <v>0</v>
      </c>
      <c r="V63" s="94"/>
      <c r="W63" s="97">
        <f t="shared" si="141"/>
        <v>0</v>
      </c>
      <c r="X63" s="94"/>
      <c r="Y63" s="97">
        <f t="shared" si="141"/>
        <v>0</v>
      </c>
      <c r="Z63" s="94"/>
      <c r="AA63" s="97">
        <f t="shared" si="141"/>
        <v>0</v>
      </c>
      <c r="AB63" s="94"/>
      <c r="AC63" s="97">
        <f t="shared" si="141"/>
        <v>0</v>
      </c>
      <c r="AD63" s="94"/>
      <c r="AE63" s="97">
        <f t="shared" si="141"/>
        <v>0</v>
      </c>
      <c r="AF63" s="101">
        <f t="shared" si="158"/>
        <v>0</v>
      </c>
      <c r="AG63" s="100">
        <f t="shared" si="159"/>
        <v>0</v>
      </c>
      <c r="AH63" s="96"/>
      <c r="AI63" s="97">
        <f t="shared" si="144"/>
        <v>0</v>
      </c>
      <c r="AJ63" s="98"/>
      <c r="AK63" s="97">
        <f t="shared" si="144"/>
        <v>0</v>
      </c>
      <c r="AL63" s="99"/>
      <c r="AM63" s="100">
        <f t="shared" si="20"/>
        <v>0</v>
      </c>
      <c r="AN63" s="99"/>
      <c r="AO63" s="100">
        <f t="shared" si="21"/>
        <v>0</v>
      </c>
      <c r="AP63" s="99"/>
      <c r="AQ63" s="100">
        <f t="shared" si="22"/>
        <v>0</v>
      </c>
      <c r="AR63" s="99"/>
      <c r="AS63" s="100">
        <f t="shared" si="23"/>
        <v>0</v>
      </c>
      <c r="AT63" s="99"/>
      <c r="AU63" s="100">
        <f t="shared" si="24"/>
        <v>0</v>
      </c>
      <c r="AV63" s="99"/>
      <c r="AW63" s="100">
        <f t="shared" si="25"/>
        <v>0</v>
      </c>
      <c r="AX63" s="99"/>
      <c r="AY63" s="100">
        <f t="shared" si="26"/>
        <v>0</v>
      </c>
      <c r="AZ63" s="99"/>
      <c r="BA63" s="100">
        <f t="shared" si="27"/>
        <v>0</v>
      </c>
      <c r="BB63" s="99"/>
      <c r="BC63" s="100">
        <f t="shared" si="28"/>
        <v>0</v>
      </c>
      <c r="BD63" s="99"/>
      <c r="BE63" s="100">
        <f t="shared" si="29"/>
        <v>0</v>
      </c>
      <c r="BF63" s="101">
        <f t="shared" si="75"/>
        <v>0</v>
      </c>
      <c r="BG63" s="100">
        <f t="shared" si="75"/>
        <v>0</v>
      </c>
      <c r="BH63" s="99"/>
      <c r="BI63" s="100">
        <f t="shared" si="160"/>
        <v>0</v>
      </c>
      <c r="BJ63" s="99"/>
      <c r="BK63" s="100">
        <f t="shared" si="161"/>
        <v>0</v>
      </c>
      <c r="BL63" s="99"/>
      <c r="BM63" s="100">
        <f t="shared" si="162"/>
        <v>0</v>
      </c>
      <c r="BN63" s="99"/>
      <c r="BO63" s="100">
        <f t="shared" si="163"/>
        <v>0</v>
      </c>
      <c r="BP63" s="99"/>
      <c r="BQ63" s="100">
        <f t="shared" si="164"/>
        <v>0</v>
      </c>
      <c r="BR63" s="99"/>
      <c r="BS63" s="100">
        <f t="shared" si="165"/>
        <v>0</v>
      </c>
      <c r="BT63" s="99"/>
      <c r="BU63" s="100">
        <f t="shared" si="166"/>
        <v>0</v>
      </c>
      <c r="BV63" s="99"/>
      <c r="BW63" s="100">
        <f t="shared" si="167"/>
        <v>0</v>
      </c>
      <c r="BX63" s="99"/>
      <c r="BY63" s="100">
        <f t="shared" si="168"/>
        <v>0</v>
      </c>
      <c r="BZ63" s="99"/>
      <c r="CA63" s="100">
        <f t="shared" si="169"/>
        <v>0</v>
      </c>
      <c r="CB63" s="99"/>
      <c r="CC63" s="100">
        <f t="shared" si="170"/>
        <v>0</v>
      </c>
      <c r="CD63" s="99"/>
      <c r="CE63" s="100">
        <f t="shared" si="171"/>
        <v>0</v>
      </c>
      <c r="CF63" s="101">
        <f t="shared" si="172"/>
        <v>0</v>
      </c>
      <c r="CG63" s="100">
        <f t="shared" si="172"/>
        <v>0</v>
      </c>
    </row>
    <row r="64" spans="1:85" s="102" customFormat="1" ht="19.899999999999999" customHeight="1" x14ac:dyDescent="0.25">
      <c r="A64" s="94">
        <v>53</v>
      </c>
      <c r="B64" s="95" t="s">
        <v>122</v>
      </c>
      <c r="C64" s="95" t="s">
        <v>74</v>
      </c>
      <c r="D64" s="94">
        <f>RANK(BF64,$BF$4:$BF$147)</f>
        <v>15</v>
      </c>
      <c r="E64" s="94">
        <v>0.64</v>
      </c>
      <c r="F64" s="94" t="s">
        <v>85</v>
      </c>
      <c r="G64" s="94">
        <v>1350</v>
      </c>
      <c r="H64" s="94"/>
      <c r="I64" s="97">
        <f t="shared" si="139"/>
        <v>0</v>
      </c>
      <c r="J64" s="94">
        <v>280</v>
      </c>
      <c r="K64" s="97">
        <f t="shared" si="140"/>
        <v>179.20000000000002</v>
      </c>
      <c r="L64" s="94"/>
      <c r="M64" s="97">
        <f t="shared" si="141"/>
        <v>0</v>
      </c>
      <c r="N64" s="94"/>
      <c r="O64" s="97">
        <f t="shared" si="141"/>
        <v>0</v>
      </c>
      <c r="P64" s="94"/>
      <c r="Q64" s="97">
        <f t="shared" si="141"/>
        <v>0</v>
      </c>
      <c r="R64" s="94"/>
      <c r="S64" s="97">
        <f t="shared" si="141"/>
        <v>0</v>
      </c>
      <c r="T64" s="94"/>
      <c r="U64" s="97">
        <f t="shared" si="141"/>
        <v>0</v>
      </c>
      <c r="V64" s="94"/>
      <c r="W64" s="97">
        <f t="shared" si="141"/>
        <v>0</v>
      </c>
      <c r="X64" s="94"/>
      <c r="Y64" s="97">
        <f t="shared" si="141"/>
        <v>0</v>
      </c>
      <c r="Z64" s="94"/>
      <c r="AA64" s="97">
        <f t="shared" si="141"/>
        <v>0</v>
      </c>
      <c r="AB64" s="94"/>
      <c r="AC64" s="97">
        <f t="shared" si="141"/>
        <v>0</v>
      </c>
      <c r="AD64" s="94"/>
      <c r="AE64" s="97">
        <f t="shared" si="141"/>
        <v>0</v>
      </c>
      <c r="AF64" s="101">
        <f t="shared" si="158"/>
        <v>280</v>
      </c>
      <c r="AG64" s="100">
        <f t="shared" si="159"/>
        <v>179.20000000000002</v>
      </c>
      <c r="AH64" s="96">
        <v>14</v>
      </c>
      <c r="AI64" s="97">
        <f t="shared" si="144"/>
        <v>8.9600000000000009</v>
      </c>
      <c r="AJ64" s="98"/>
      <c r="AK64" s="97">
        <f t="shared" si="144"/>
        <v>0</v>
      </c>
      <c r="AL64" s="99"/>
      <c r="AM64" s="100">
        <f t="shared" si="20"/>
        <v>0</v>
      </c>
      <c r="AN64" s="99"/>
      <c r="AO64" s="100">
        <f t="shared" si="21"/>
        <v>0</v>
      </c>
      <c r="AP64" s="99"/>
      <c r="AQ64" s="100">
        <f t="shared" si="22"/>
        <v>0</v>
      </c>
      <c r="AR64" s="99"/>
      <c r="AS64" s="100">
        <f t="shared" si="23"/>
        <v>0</v>
      </c>
      <c r="AT64" s="99">
        <v>70</v>
      </c>
      <c r="AU64" s="100">
        <f t="shared" si="24"/>
        <v>44.800000000000004</v>
      </c>
      <c r="AV64" s="99"/>
      <c r="AW64" s="100">
        <f t="shared" si="25"/>
        <v>0</v>
      </c>
      <c r="AX64" s="99"/>
      <c r="AY64" s="100">
        <f t="shared" si="26"/>
        <v>0</v>
      </c>
      <c r="AZ64" s="99"/>
      <c r="BA64" s="100">
        <f t="shared" si="27"/>
        <v>0</v>
      </c>
      <c r="BB64" s="99"/>
      <c r="BC64" s="100">
        <f t="shared" si="28"/>
        <v>0</v>
      </c>
      <c r="BD64" s="99"/>
      <c r="BE64" s="100">
        <f t="shared" si="29"/>
        <v>0</v>
      </c>
      <c r="BF64" s="101">
        <f t="shared" si="75"/>
        <v>84</v>
      </c>
      <c r="BG64" s="100">
        <f t="shared" si="75"/>
        <v>53.760000000000005</v>
      </c>
      <c r="BH64" s="99"/>
      <c r="BI64" s="100">
        <f t="shared" si="160"/>
        <v>0</v>
      </c>
      <c r="BJ64" s="99"/>
      <c r="BK64" s="100">
        <f t="shared" si="161"/>
        <v>0</v>
      </c>
      <c r="BL64" s="99"/>
      <c r="BM64" s="100">
        <f t="shared" si="162"/>
        <v>0</v>
      </c>
      <c r="BN64" s="99"/>
      <c r="BO64" s="100">
        <f t="shared" si="163"/>
        <v>0</v>
      </c>
      <c r="BP64" s="99"/>
      <c r="BQ64" s="100">
        <f t="shared" si="164"/>
        <v>0</v>
      </c>
      <c r="BR64" s="99"/>
      <c r="BS64" s="100">
        <f t="shared" si="165"/>
        <v>0</v>
      </c>
      <c r="BT64" s="99"/>
      <c r="BU64" s="100">
        <f t="shared" si="166"/>
        <v>0</v>
      </c>
      <c r="BV64" s="99"/>
      <c r="BW64" s="100">
        <f t="shared" si="167"/>
        <v>0</v>
      </c>
      <c r="BX64" s="99"/>
      <c r="BY64" s="100">
        <f t="shared" si="168"/>
        <v>0</v>
      </c>
      <c r="BZ64" s="99"/>
      <c r="CA64" s="100">
        <f t="shared" si="169"/>
        <v>0</v>
      </c>
      <c r="CB64" s="99"/>
      <c r="CC64" s="100">
        <f t="shared" si="170"/>
        <v>0</v>
      </c>
      <c r="CD64" s="99"/>
      <c r="CE64" s="100">
        <f t="shared" si="171"/>
        <v>0</v>
      </c>
      <c r="CF64" s="101">
        <f t="shared" si="172"/>
        <v>0</v>
      </c>
      <c r="CG64" s="100">
        <f t="shared" si="172"/>
        <v>0</v>
      </c>
    </row>
    <row r="65" spans="1:85" s="102" customFormat="1" ht="19.899999999999999" customHeight="1" x14ac:dyDescent="0.25">
      <c r="A65" s="94"/>
      <c r="B65" s="95"/>
      <c r="C65" s="95"/>
      <c r="D65" s="94"/>
      <c r="E65" s="94"/>
      <c r="F65" s="94"/>
      <c r="G65" s="94"/>
      <c r="H65" s="94"/>
      <c r="I65" s="97"/>
      <c r="J65" s="94"/>
      <c r="K65" s="97"/>
      <c r="L65" s="94"/>
      <c r="M65" s="97"/>
      <c r="N65" s="94"/>
      <c r="O65" s="97"/>
      <c r="P65" s="94"/>
      <c r="Q65" s="97"/>
      <c r="R65" s="94"/>
      <c r="S65" s="97"/>
      <c r="T65" s="94"/>
      <c r="U65" s="97"/>
      <c r="V65" s="94"/>
      <c r="W65" s="97"/>
      <c r="X65" s="94"/>
      <c r="Y65" s="97"/>
      <c r="Z65" s="94"/>
      <c r="AA65" s="97"/>
      <c r="AB65" s="94"/>
      <c r="AC65" s="97"/>
      <c r="AD65" s="94"/>
      <c r="AE65" s="97"/>
      <c r="AF65" s="101"/>
      <c r="AG65" s="100"/>
      <c r="AH65" s="96"/>
      <c r="AI65" s="97"/>
      <c r="AJ65" s="98"/>
      <c r="AK65" s="97"/>
      <c r="AL65" s="99"/>
      <c r="AM65" s="100"/>
      <c r="AN65" s="99"/>
      <c r="AO65" s="100"/>
      <c r="AP65" s="99"/>
      <c r="AQ65" s="100"/>
      <c r="AR65" s="99"/>
      <c r="AS65" s="100"/>
      <c r="AT65" s="99"/>
      <c r="AU65" s="100"/>
      <c r="AV65" s="99"/>
      <c r="AW65" s="100"/>
      <c r="AX65" s="99"/>
      <c r="AY65" s="100"/>
      <c r="AZ65" s="99"/>
      <c r="BA65" s="100"/>
      <c r="BB65" s="99"/>
      <c r="BC65" s="100"/>
      <c r="BD65" s="99"/>
      <c r="BE65" s="100"/>
      <c r="BF65" s="101"/>
      <c r="BG65" s="100"/>
      <c r="BH65" s="99"/>
      <c r="BI65" s="100"/>
      <c r="BJ65" s="99"/>
      <c r="BK65" s="100"/>
      <c r="BL65" s="99"/>
      <c r="BM65" s="100"/>
      <c r="BN65" s="99"/>
      <c r="BO65" s="100"/>
      <c r="BP65" s="99"/>
      <c r="BQ65" s="100"/>
      <c r="BR65" s="99"/>
      <c r="BS65" s="100"/>
      <c r="BT65" s="99"/>
      <c r="BU65" s="100"/>
      <c r="BV65" s="99"/>
      <c r="BW65" s="100"/>
      <c r="BX65" s="99"/>
      <c r="BY65" s="100"/>
      <c r="BZ65" s="99"/>
      <c r="CA65" s="100"/>
      <c r="CB65" s="99"/>
      <c r="CC65" s="100"/>
      <c r="CD65" s="99"/>
      <c r="CE65" s="100"/>
      <c r="CF65" s="101"/>
      <c r="CG65" s="100"/>
    </row>
    <row r="66" spans="1:85" s="102" customFormat="1" ht="19.899999999999999" customHeight="1" x14ac:dyDescent="0.25">
      <c r="A66" s="94">
        <v>54</v>
      </c>
      <c r="B66" s="95" t="s">
        <v>123</v>
      </c>
      <c r="C66" s="95" t="s">
        <v>77</v>
      </c>
      <c r="D66" s="94">
        <f>RANK(BF66,$BF$4:$BF$147)</f>
        <v>20</v>
      </c>
      <c r="E66" s="94">
        <v>1</v>
      </c>
      <c r="F66" s="94" t="s">
        <v>75</v>
      </c>
      <c r="G66" s="94"/>
      <c r="H66" s="94"/>
      <c r="I66" s="100">
        <f t="shared" si="10"/>
        <v>0</v>
      </c>
      <c r="J66" s="94"/>
      <c r="K66" s="100">
        <f t="shared" si="11"/>
        <v>0</v>
      </c>
      <c r="L66" s="94"/>
      <c r="M66" s="100">
        <f t="shared" si="12"/>
        <v>0</v>
      </c>
      <c r="N66" s="94"/>
      <c r="O66" s="100">
        <f t="shared" si="12"/>
        <v>0</v>
      </c>
      <c r="P66" s="94"/>
      <c r="Q66" s="100">
        <f t="shared" si="12"/>
        <v>0</v>
      </c>
      <c r="R66" s="94"/>
      <c r="S66" s="100">
        <f t="shared" si="12"/>
        <v>0</v>
      </c>
      <c r="T66" s="94"/>
      <c r="U66" s="100">
        <f t="shared" si="12"/>
        <v>0</v>
      </c>
      <c r="V66" s="94"/>
      <c r="W66" s="100">
        <f t="shared" si="138"/>
        <v>0</v>
      </c>
      <c r="X66" s="94"/>
      <c r="Y66" s="100">
        <f t="shared" si="13"/>
        <v>0</v>
      </c>
      <c r="Z66" s="94"/>
      <c r="AA66" s="100">
        <f t="shared" si="14"/>
        <v>0</v>
      </c>
      <c r="AB66" s="94"/>
      <c r="AC66" s="100">
        <f t="shared" si="15"/>
        <v>0</v>
      </c>
      <c r="AD66" s="94"/>
      <c r="AE66" s="100">
        <f t="shared" si="16"/>
        <v>0</v>
      </c>
      <c r="AF66" s="101">
        <f t="shared" ref="AF66:AF68" si="173">SUM(H66,J66,L66,N66,P66,R66,T66,V66,X66,Z66,AB66,AD66)</f>
        <v>0</v>
      </c>
      <c r="AG66" s="100">
        <f t="shared" ref="AG66:AG68" si="174">SUM(I66,K66,M66,O66,Q66,S66,U66,W66,Y66,AA66,AC66,AE66)</f>
        <v>0</v>
      </c>
      <c r="AH66" s="99"/>
      <c r="AI66" s="100">
        <f t="shared" si="19"/>
        <v>0</v>
      </c>
      <c r="AJ66" s="99"/>
      <c r="AK66" s="100">
        <f t="shared" si="20"/>
        <v>0</v>
      </c>
      <c r="AL66" s="99"/>
      <c r="AM66" s="100">
        <f t="shared" si="20"/>
        <v>0</v>
      </c>
      <c r="AN66" s="99"/>
      <c r="AO66" s="100">
        <f t="shared" si="21"/>
        <v>0</v>
      </c>
      <c r="AP66" s="99"/>
      <c r="AQ66" s="100">
        <f t="shared" si="22"/>
        <v>0</v>
      </c>
      <c r="AR66" s="99"/>
      <c r="AS66" s="100">
        <f t="shared" si="23"/>
        <v>0</v>
      </c>
      <c r="AT66" s="99"/>
      <c r="AU66" s="100">
        <f t="shared" si="24"/>
        <v>0</v>
      </c>
      <c r="AV66" s="99"/>
      <c r="AW66" s="100">
        <f t="shared" si="25"/>
        <v>0</v>
      </c>
      <c r="AX66" s="99"/>
      <c r="AY66" s="100">
        <f t="shared" si="26"/>
        <v>0</v>
      </c>
      <c r="AZ66" s="99"/>
      <c r="BA66" s="100">
        <f t="shared" si="27"/>
        <v>0</v>
      </c>
      <c r="BB66" s="99"/>
      <c r="BC66" s="100">
        <f t="shared" si="28"/>
        <v>0</v>
      </c>
      <c r="BD66" s="99"/>
      <c r="BE66" s="100">
        <f t="shared" si="29"/>
        <v>0</v>
      </c>
      <c r="BF66" s="101">
        <f t="shared" si="75"/>
        <v>0</v>
      </c>
      <c r="BG66" s="100">
        <f t="shared" si="75"/>
        <v>0</v>
      </c>
      <c r="BH66" s="99"/>
      <c r="BI66" s="100">
        <f t="shared" ref="BI66:BI68" si="175">BH66*$E66</f>
        <v>0</v>
      </c>
      <c r="BJ66" s="99"/>
      <c r="BK66" s="100">
        <f t="shared" ref="BK66:BK68" si="176">BJ66*$E66</f>
        <v>0</v>
      </c>
      <c r="BL66" s="99"/>
      <c r="BM66" s="100">
        <f t="shared" ref="BM66:BM68" si="177">BL66*$E66</f>
        <v>0</v>
      </c>
      <c r="BN66" s="99"/>
      <c r="BO66" s="100">
        <f t="shared" ref="BO66:BO68" si="178">BN66*$E66</f>
        <v>0</v>
      </c>
      <c r="BP66" s="99"/>
      <c r="BQ66" s="100">
        <f t="shared" ref="BQ66:BQ68" si="179">BP66*$E66</f>
        <v>0</v>
      </c>
      <c r="BR66" s="99"/>
      <c r="BS66" s="100">
        <f t="shared" ref="BS66:BS68" si="180">BR66*$E66</f>
        <v>0</v>
      </c>
      <c r="BT66" s="99"/>
      <c r="BU66" s="100">
        <f t="shared" ref="BU66:BU68" si="181">BT66*$E66</f>
        <v>0</v>
      </c>
      <c r="BV66" s="99"/>
      <c r="BW66" s="100">
        <f t="shared" ref="BW66:BW68" si="182">BV66*$E66</f>
        <v>0</v>
      </c>
      <c r="BX66" s="99"/>
      <c r="BY66" s="100">
        <f t="shared" ref="BY66:BY68" si="183">BX66*$E66</f>
        <v>0</v>
      </c>
      <c r="BZ66" s="99"/>
      <c r="CA66" s="100">
        <f t="shared" ref="CA66:CA68" si="184">BZ66*$E66</f>
        <v>0</v>
      </c>
      <c r="CB66" s="99"/>
      <c r="CC66" s="100">
        <f t="shared" ref="CC66:CC68" si="185">CB66*$E66</f>
        <v>0</v>
      </c>
      <c r="CD66" s="99"/>
      <c r="CE66" s="100">
        <f t="shared" ref="CE66:CE68" si="186">CD66*$E66</f>
        <v>0</v>
      </c>
      <c r="CF66" s="101">
        <f t="shared" ref="CF66:CG68" si="187">SUM(BH66,BJ66,BL66,BN66,BP66,BR66,BT66,BV66,BX66,BZ66,CB66,CD66)</f>
        <v>0</v>
      </c>
      <c r="CG66" s="100">
        <f t="shared" si="187"/>
        <v>0</v>
      </c>
    </row>
    <row r="67" spans="1:85" s="102" customFormat="1" ht="19.899999999999999" customHeight="1" x14ac:dyDescent="0.25">
      <c r="A67" s="94">
        <v>55</v>
      </c>
      <c r="B67" s="95" t="s">
        <v>124</v>
      </c>
      <c r="C67" s="95" t="s">
        <v>77</v>
      </c>
      <c r="D67" s="94">
        <f>RANK(BF67,$BF$4:$BF$147)</f>
        <v>20</v>
      </c>
      <c r="E67" s="94">
        <v>0.6</v>
      </c>
      <c r="F67" s="94" t="s">
        <v>75</v>
      </c>
      <c r="G67" s="94"/>
      <c r="H67" s="94"/>
      <c r="I67" s="100">
        <f t="shared" si="10"/>
        <v>0</v>
      </c>
      <c r="J67" s="94"/>
      <c r="K67" s="100">
        <f t="shared" si="11"/>
        <v>0</v>
      </c>
      <c r="L67" s="94"/>
      <c r="M67" s="100">
        <f t="shared" si="12"/>
        <v>0</v>
      </c>
      <c r="N67" s="94"/>
      <c r="O67" s="100">
        <f t="shared" si="12"/>
        <v>0</v>
      </c>
      <c r="P67" s="94"/>
      <c r="Q67" s="100">
        <f t="shared" si="12"/>
        <v>0</v>
      </c>
      <c r="R67" s="94"/>
      <c r="S67" s="100">
        <f t="shared" si="12"/>
        <v>0</v>
      </c>
      <c r="T67" s="94"/>
      <c r="U67" s="100">
        <f t="shared" si="12"/>
        <v>0</v>
      </c>
      <c r="V67" s="94"/>
      <c r="W67" s="100">
        <f t="shared" si="138"/>
        <v>0</v>
      </c>
      <c r="X67" s="94"/>
      <c r="Y67" s="100">
        <f t="shared" si="13"/>
        <v>0</v>
      </c>
      <c r="Z67" s="94"/>
      <c r="AA67" s="100">
        <f t="shared" si="14"/>
        <v>0</v>
      </c>
      <c r="AB67" s="94"/>
      <c r="AC67" s="100">
        <f t="shared" si="15"/>
        <v>0</v>
      </c>
      <c r="AD67" s="94"/>
      <c r="AE67" s="100">
        <f t="shared" si="16"/>
        <v>0</v>
      </c>
      <c r="AF67" s="101">
        <f t="shared" si="173"/>
        <v>0</v>
      </c>
      <c r="AG67" s="100">
        <f t="shared" si="174"/>
        <v>0</v>
      </c>
      <c r="AH67" s="99"/>
      <c r="AI67" s="100">
        <f t="shared" si="19"/>
        <v>0</v>
      </c>
      <c r="AJ67" s="99"/>
      <c r="AK67" s="100">
        <f t="shared" si="20"/>
        <v>0</v>
      </c>
      <c r="AL67" s="99"/>
      <c r="AM67" s="100">
        <f t="shared" si="20"/>
        <v>0</v>
      </c>
      <c r="AN67" s="99"/>
      <c r="AO67" s="100">
        <f t="shared" si="21"/>
        <v>0</v>
      </c>
      <c r="AP67" s="99"/>
      <c r="AQ67" s="100">
        <f t="shared" si="22"/>
        <v>0</v>
      </c>
      <c r="AR67" s="99"/>
      <c r="AS67" s="100">
        <f t="shared" si="23"/>
        <v>0</v>
      </c>
      <c r="AT67" s="99"/>
      <c r="AU67" s="100">
        <f t="shared" si="24"/>
        <v>0</v>
      </c>
      <c r="AV67" s="99"/>
      <c r="AW67" s="100">
        <f t="shared" si="25"/>
        <v>0</v>
      </c>
      <c r="AX67" s="99"/>
      <c r="AY67" s="100">
        <f t="shared" si="26"/>
        <v>0</v>
      </c>
      <c r="AZ67" s="99"/>
      <c r="BA67" s="100">
        <f t="shared" si="27"/>
        <v>0</v>
      </c>
      <c r="BB67" s="99"/>
      <c r="BC67" s="100">
        <f t="shared" si="28"/>
        <v>0</v>
      </c>
      <c r="BD67" s="99"/>
      <c r="BE67" s="100">
        <f t="shared" si="29"/>
        <v>0</v>
      </c>
      <c r="BF67" s="101">
        <f t="shared" si="75"/>
        <v>0</v>
      </c>
      <c r="BG67" s="100">
        <f t="shared" si="75"/>
        <v>0</v>
      </c>
      <c r="BH67" s="99"/>
      <c r="BI67" s="100">
        <f t="shared" si="175"/>
        <v>0</v>
      </c>
      <c r="BJ67" s="99"/>
      <c r="BK67" s="100">
        <f t="shared" si="176"/>
        <v>0</v>
      </c>
      <c r="BL67" s="99"/>
      <c r="BM67" s="100">
        <f t="shared" si="177"/>
        <v>0</v>
      </c>
      <c r="BN67" s="99"/>
      <c r="BO67" s="100">
        <f t="shared" si="178"/>
        <v>0</v>
      </c>
      <c r="BP67" s="99"/>
      <c r="BQ67" s="100">
        <f t="shared" si="179"/>
        <v>0</v>
      </c>
      <c r="BR67" s="99"/>
      <c r="BS67" s="100">
        <f t="shared" si="180"/>
        <v>0</v>
      </c>
      <c r="BT67" s="99"/>
      <c r="BU67" s="100">
        <f t="shared" si="181"/>
        <v>0</v>
      </c>
      <c r="BV67" s="99"/>
      <c r="BW67" s="100">
        <f t="shared" si="182"/>
        <v>0</v>
      </c>
      <c r="BX67" s="99"/>
      <c r="BY67" s="100">
        <f t="shared" si="183"/>
        <v>0</v>
      </c>
      <c r="BZ67" s="99"/>
      <c r="CA67" s="100">
        <f t="shared" si="184"/>
        <v>0</v>
      </c>
      <c r="CB67" s="99"/>
      <c r="CC67" s="100">
        <f t="shared" si="185"/>
        <v>0</v>
      </c>
      <c r="CD67" s="99"/>
      <c r="CE67" s="100">
        <f t="shared" si="186"/>
        <v>0</v>
      </c>
      <c r="CF67" s="101">
        <f t="shared" si="187"/>
        <v>0</v>
      </c>
      <c r="CG67" s="100">
        <f t="shared" si="187"/>
        <v>0</v>
      </c>
    </row>
    <row r="68" spans="1:85" s="102" customFormat="1" ht="19.899999999999999" customHeight="1" x14ac:dyDescent="0.25">
      <c r="A68" s="94">
        <v>56</v>
      </c>
      <c r="B68" s="95" t="s">
        <v>125</v>
      </c>
      <c r="C68" s="95" t="s">
        <v>74</v>
      </c>
      <c r="D68" s="94">
        <f>RANK(BF68,$BF$4:$BF$147)</f>
        <v>20</v>
      </c>
      <c r="E68" s="94">
        <v>0.64</v>
      </c>
      <c r="F68" s="94" t="s">
        <v>85</v>
      </c>
      <c r="G68" s="94"/>
      <c r="H68" s="94"/>
      <c r="I68" s="100">
        <f t="shared" si="10"/>
        <v>0</v>
      </c>
      <c r="J68" s="94"/>
      <c r="K68" s="100">
        <f t="shared" si="11"/>
        <v>0</v>
      </c>
      <c r="L68" s="94"/>
      <c r="M68" s="100">
        <f t="shared" si="12"/>
        <v>0</v>
      </c>
      <c r="N68" s="94"/>
      <c r="O68" s="100">
        <f t="shared" si="12"/>
        <v>0</v>
      </c>
      <c r="P68" s="94"/>
      <c r="Q68" s="100">
        <f t="shared" si="12"/>
        <v>0</v>
      </c>
      <c r="R68" s="94"/>
      <c r="S68" s="100">
        <f t="shared" si="12"/>
        <v>0</v>
      </c>
      <c r="T68" s="94"/>
      <c r="U68" s="100">
        <f t="shared" si="12"/>
        <v>0</v>
      </c>
      <c r="V68" s="94"/>
      <c r="W68" s="100">
        <f t="shared" si="138"/>
        <v>0</v>
      </c>
      <c r="X68" s="94"/>
      <c r="Y68" s="100">
        <f t="shared" si="13"/>
        <v>0</v>
      </c>
      <c r="Z68" s="94"/>
      <c r="AA68" s="100">
        <f t="shared" si="14"/>
        <v>0</v>
      </c>
      <c r="AB68" s="94"/>
      <c r="AC68" s="100">
        <f t="shared" si="15"/>
        <v>0</v>
      </c>
      <c r="AD68" s="94"/>
      <c r="AE68" s="100">
        <f t="shared" si="16"/>
        <v>0</v>
      </c>
      <c r="AF68" s="101">
        <f t="shared" si="173"/>
        <v>0</v>
      </c>
      <c r="AG68" s="100">
        <f t="shared" si="174"/>
        <v>0</v>
      </c>
      <c r="AH68" s="99"/>
      <c r="AI68" s="100">
        <f t="shared" si="19"/>
        <v>0</v>
      </c>
      <c r="AJ68" s="99"/>
      <c r="AK68" s="100">
        <f t="shared" si="20"/>
        <v>0</v>
      </c>
      <c r="AL68" s="99"/>
      <c r="AM68" s="100">
        <f t="shared" si="20"/>
        <v>0</v>
      </c>
      <c r="AN68" s="99"/>
      <c r="AO68" s="100">
        <f t="shared" si="21"/>
        <v>0</v>
      </c>
      <c r="AP68" s="99"/>
      <c r="AQ68" s="100">
        <f t="shared" si="22"/>
        <v>0</v>
      </c>
      <c r="AR68" s="99"/>
      <c r="AS68" s="100">
        <f t="shared" si="23"/>
        <v>0</v>
      </c>
      <c r="AT68" s="99"/>
      <c r="AU68" s="100">
        <f t="shared" si="24"/>
        <v>0</v>
      </c>
      <c r="AV68" s="99"/>
      <c r="AW68" s="100">
        <f t="shared" si="25"/>
        <v>0</v>
      </c>
      <c r="AX68" s="99"/>
      <c r="AY68" s="100">
        <f t="shared" si="26"/>
        <v>0</v>
      </c>
      <c r="AZ68" s="99"/>
      <c r="BA68" s="100">
        <f t="shared" si="27"/>
        <v>0</v>
      </c>
      <c r="BB68" s="99"/>
      <c r="BC68" s="100">
        <f t="shared" si="28"/>
        <v>0</v>
      </c>
      <c r="BD68" s="99"/>
      <c r="BE68" s="100">
        <f t="shared" si="29"/>
        <v>0</v>
      </c>
      <c r="BF68" s="101">
        <f t="shared" si="75"/>
        <v>0</v>
      </c>
      <c r="BG68" s="100">
        <f t="shared" si="75"/>
        <v>0</v>
      </c>
      <c r="BH68" s="99"/>
      <c r="BI68" s="100">
        <f t="shared" si="175"/>
        <v>0</v>
      </c>
      <c r="BJ68" s="99"/>
      <c r="BK68" s="100">
        <f t="shared" si="176"/>
        <v>0</v>
      </c>
      <c r="BL68" s="99"/>
      <c r="BM68" s="100">
        <f t="shared" si="177"/>
        <v>0</v>
      </c>
      <c r="BN68" s="99"/>
      <c r="BO68" s="100">
        <f t="shared" si="178"/>
        <v>0</v>
      </c>
      <c r="BP68" s="99"/>
      <c r="BQ68" s="100">
        <f t="shared" si="179"/>
        <v>0</v>
      </c>
      <c r="BR68" s="99"/>
      <c r="BS68" s="100">
        <f t="shared" si="180"/>
        <v>0</v>
      </c>
      <c r="BT68" s="99"/>
      <c r="BU68" s="100">
        <f t="shared" si="181"/>
        <v>0</v>
      </c>
      <c r="BV68" s="99"/>
      <c r="BW68" s="100">
        <f t="shared" si="182"/>
        <v>0</v>
      </c>
      <c r="BX68" s="99"/>
      <c r="BY68" s="100">
        <f t="shared" si="183"/>
        <v>0</v>
      </c>
      <c r="BZ68" s="99"/>
      <c r="CA68" s="100">
        <f t="shared" si="184"/>
        <v>0</v>
      </c>
      <c r="CB68" s="99"/>
      <c r="CC68" s="100">
        <f t="shared" si="185"/>
        <v>0</v>
      </c>
      <c r="CD68" s="99"/>
      <c r="CE68" s="100">
        <f t="shared" si="186"/>
        <v>0</v>
      </c>
      <c r="CF68" s="101">
        <f t="shared" si="187"/>
        <v>0</v>
      </c>
      <c r="CG68" s="100">
        <f t="shared" si="187"/>
        <v>0</v>
      </c>
    </row>
    <row r="69" spans="1:85" s="102" customFormat="1" ht="19.899999999999999" customHeight="1" x14ac:dyDescent="0.25">
      <c r="A69" s="94"/>
      <c r="B69" s="95"/>
      <c r="C69" s="95"/>
      <c r="D69" s="94"/>
      <c r="E69" s="94"/>
      <c r="F69" s="94"/>
      <c r="G69" s="94"/>
      <c r="H69" s="94"/>
      <c r="I69" s="100"/>
      <c r="J69" s="94"/>
      <c r="K69" s="100"/>
      <c r="L69" s="94"/>
      <c r="M69" s="100"/>
      <c r="N69" s="94"/>
      <c r="O69" s="100"/>
      <c r="P69" s="94"/>
      <c r="Q69" s="100"/>
      <c r="R69" s="94"/>
      <c r="S69" s="100"/>
      <c r="T69" s="94"/>
      <c r="U69" s="100"/>
      <c r="V69" s="94"/>
      <c r="W69" s="100"/>
      <c r="X69" s="94"/>
      <c r="Y69" s="100"/>
      <c r="Z69" s="94"/>
      <c r="AA69" s="100"/>
      <c r="AB69" s="94"/>
      <c r="AC69" s="100"/>
      <c r="AD69" s="94"/>
      <c r="AE69" s="100"/>
      <c r="AF69" s="101"/>
      <c r="AG69" s="100"/>
      <c r="AH69" s="99"/>
      <c r="AI69" s="100"/>
      <c r="AJ69" s="99"/>
      <c r="AK69" s="100"/>
      <c r="AL69" s="99"/>
      <c r="AM69" s="100"/>
      <c r="AN69" s="99"/>
      <c r="AO69" s="100"/>
      <c r="AP69" s="99"/>
      <c r="AQ69" s="100"/>
      <c r="AR69" s="99"/>
      <c r="AS69" s="100"/>
      <c r="AT69" s="99"/>
      <c r="AU69" s="100"/>
      <c r="AV69" s="99"/>
      <c r="AW69" s="100"/>
      <c r="AX69" s="99"/>
      <c r="AY69" s="100"/>
      <c r="AZ69" s="99"/>
      <c r="BA69" s="100"/>
      <c r="BB69" s="99"/>
      <c r="BC69" s="100"/>
      <c r="BD69" s="99"/>
      <c r="BE69" s="100"/>
      <c r="BF69" s="101"/>
      <c r="BG69" s="100"/>
      <c r="BH69" s="99"/>
      <c r="BI69" s="100"/>
      <c r="BJ69" s="99"/>
      <c r="BK69" s="100"/>
      <c r="BL69" s="99"/>
      <c r="BM69" s="100"/>
      <c r="BN69" s="99"/>
      <c r="BO69" s="100"/>
      <c r="BP69" s="99"/>
      <c r="BQ69" s="100"/>
      <c r="BR69" s="99"/>
      <c r="BS69" s="100"/>
      <c r="BT69" s="99"/>
      <c r="BU69" s="100"/>
      <c r="BV69" s="99"/>
      <c r="BW69" s="100"/>
      <c r="BX69" s="99"/>
      <c r="BY69" s="100"/>
      <c r="BZ69" s="99"/>
      <c r="CA69" s="100"/>
      <c r="CB69" s="99"/>
      <c r="CC69" s="100"/>
      <c r="CD69" s="99"/>
      <c r="CE69" s="100"/>
      <c r="CF69" s="101"/>
      <c r="CG69" s="100"/>
    </row>
    <row r="70" spans="1:85" s="102" customFormat="1" ht="19.899999999999999" customHeight="1" x14ac:dyDescent="0.25">
      <c r="A70" s="94">
        <v>57</v>
      </c>
      <c r="B70" s="95" t="s">
        <v>126</v>
      </c>
      <c r="C70" s="95" t="s">
        <v>77</v>
      </c>
      <c r="D70" s="94">
        <f>RANK(BF70,$BF$4:$BF$147)</f>
        <v>20</v>
      </c>
      <c r="E70" s="94">
        <v>1</v>
      </c>
      <c r="F70" s="94" t="s">
        <v>75</v>
      </c>
      <c r="G70" s="94"/>
      <c r="H70" s="94"/>
      <c r="I70" s="100">
        <f t="shared" si="10"/>
        <v>0</v>
      </c>
      <c r="J70" s="94"/>
      <c r="K70" s="100">
        <f t="shared" si="11"/>
        <v>0</v>
      </c>
      <c r="L70" s="94"/>
      <c r="M70" s="100">
        <f t="shared" si="12"/>
        <v>0</v>
      </c>
      <c r="N70" s="94"/>
      <c r="O70" s="100">
        <f t="shared" si="12"/>
        <v>0</v>
      </c>
      <c r="P70" s="94"/>
      <c r="Q70" s="100">
        <f t="shared" si="12"/>
        <v>0</v>
      </c>
      <c r="R70" s="94"/>
      <c r="S70" s="100">
        <f t="shared" si="12"/>
        <v>0</v>
      </c>
      <c r="T70" s="94"/>
      <c r="U70" s="100">
        <f t="shared" si="12"/>
        <v>0</v>
      </c>
      <c r="V70" s="94"/>
      <c r="W70" s="100">
        <f t="shared" si="138"/>
        <v>0</v>
      </c>
      <c r="X70" s="94"/>
      <c r="Y70" s="100">
        <f t="shared" si="13"/>
        <v>0</v>
      </c>
      <c r="Z70" s="94"/>
      <c r="AA70" s="100">
        <f t="shared" si="14"/>
        <v>0</v>
      </c>
      <c r="AB70" s="94"/>
      <c r="AC70" s="100">
        <f t="shared" si="15"/>
        <v>0</v>
      </c>
      <c r="AD70" s="94"/>
      <c r="AE70" s="100">
        <f t="shared" si="16"/>
        <v>0</v>
      </c>
      <c r="AF70" s="101">
        <f t="shared" ref="AF70:AF72" si="188">SUM(H70,J70,L70,N70,P70,R70,T70,V70,X70,Z70,AB70,AD70)</f>
        <v>0</v>
      </c>
      <c r="AG70" s="100">
        <f t="shared" ref="AG70:AG72" si="189">SUM(I70,K70,M70,O70,Q70,S70,U70,W70,Y70,AA70,AC70,AE70)</f>
        <v>0</v>
      </c>
      <c r="AH70" s="99"/>
      <c r="AI70" s="100">
        <f t="shared" si="19"/>
        <v>0</v>
      </c>
      <c r="AJ70" s="99"/>
      <c r="AK70" s="100">
        <f t="shared" si="20"/>
        <v>0</v>
      </c>
      <c r="AL70" s="99"/>
      <c r="AM70" s="100">
        <f t="shared" si="20"/>
        <v>0</v>
      </c>
      <c r="AN70" s="99"/>
      <c r="AO70" s="100">
        <f t="shared" si="21"/>
        <v>0</v>
      </c>
      <c r="AP70" s="99"/>
      <c r="AQ70" s="100">
        <f t="shared" si="22"/>
        <v>0</v>
      </c>
      <c r="AR70" s="99"/>
      <c r="AS70" s="100">
        <f t="shared" si="23"/>
        <v>0</v>
      </c>
      <c r="AT70" s="99"/>
      <c r="AU70" s="100">
        <f t="shared" si="24"/>
        <v>0</v>
      </c>
      <c r="AV70" s="99"/>
      <c r="AW70" s="100">
        <f t="shared" si="25"/>
        <v>0</v>
      </c>
      <c r="AX70" s="99"/>
      <c r="AY70" s="100">
        <f t="shared" si="26"/>
        <v>0</v>
      </c>
      <c r="AZ70" s="99"/>
      <c r="BA70" s="100">
        <f t="shared" si="27"/>
        <v>0</v>
      </c>
      <c r="BB70" s="99"/>
      <c r="BC70" s="100">
        <f t="shared" si="28"/>
        <v>0</v>
      </c>
      <c r="BD70" s="99"/>
      <c r="BE70" s="100">
        <f t="shared" si="29"/>
        <v>0</v>
      </c>
      <c r="BF70" s="101">
        <f t="shared" si="75"/>
        <v>0</v>
      </c>
      <c r="BG70" s="100">
        <f t="shared" si="75"/>
        <v>0</v>
      </c>
      <c r="BH70" s="99"/>
      <c r="BI70" s="100">
        <f t="shared" ref="BI70:BK114" si="190">BH70*$E70</f>
        <v>0</v>
      </c>
      <c r="BJ70" s="99"/>
      <c r="BK70" s="100">
        <f t="shared" ref="BK70:BK72" si="191">BJ70*$E70</f>
        <v>0</v>
      </c>
      <c r="BL70" s="99"/>
      <c r="BM70" s="100">
        <f t="shared" ref="BM70:BM72" si="192">BL70*$E70</f>
        <v>0</v>
      </c>
      <c r="BN70" s="99"/>
      <c r="BO70" s="100">
        <f t="shared" ref="BO70:BO72" si="193">BN70*$E70</f>
        <v>0</v>
      </c>
      <c r="BP70" s="99"/>
      <c r="BQ70" s="100">
        <f t="shared" ref="BQ70:BQ72" si="194">BP70*$E70</f>
        <v>0</v>
      </c>
      <c r="BR70" s="99"/>
      <c r="BS70" s="100">
        <f t="shared" ref="BS70:BS72" si="195">BR70*$E70</f>
        <v>0</v>
      </c>
      <c r="BT70" s="99"/>
      <c r="BU70" s="100">
        <f t="shared" ref="BU70:BU72" si="196">BT70*$E70</f>
        <v>0</v>
      </c>
      <c r="BV70" s="99"/>
      <c r="BW70" s="100">
        <f t="shared" ref="BW70:BW72" si="197">BV70*$E70</f>
        <v>0</v>
      </c>
      <c r="BX70" s="99"/>
      <c r="BY70" s="100">
        <f t="shared" ref="BY70:BY72" si="198">BX70*$E70</f>
        <v>0</v>
      </c>
      <c r="BZ70" s="99"/>
      <c r="CA70" s="100">
        <f t="shared" ref="CA70:CA72" si="199">BZ70*$E70</f>
        <v>0</v>
      </c>
      <c r="CB70" s="99"/>
      <c r="CC70" s="100">
        <f t="shared" ref="CC70:CC72" si="200">CB70*$E70</f>
        <v>0</v>
      </c>
      <c r="CD70" s="99"/>
      <c r="CE70" s="100">
        <f t="shared" ref="CE70:CE72" si="201">CD70*$E70</f>
        <v>0</v>
      </c>
      <c r="CF70" s="101">
        <f t="shared" ref="CF70:CG72" si="202">SUM(BH70,BJ70,BL70,BN70,BP70,BR70,BT70,BV70,BX70,BZ70,CB70,CD70)</f>
        <v>0</v>
      </c>
      <c r="CG70" s="100">
        <f t="shared" si="202"/>
        <v>0</v>
      </c>
    </row>
    <row r="71" spans="1:85" s="102" customFormat="1" ht="19.899999999999999" customHeight="1" x14ac:dyDescent="0.25">
      <c r="A71" s="94">
        <v>58</v>
      </c>
      <c r="B71" s="95" t="s">
        <v>127</v>
      </c>
      <c r="C71" s="95" t="s">
        <v>77</v>
      </c>
      <c r="D71" s="94">
        <f>RANK(BF71,$BF$4:$BF$147)</f>
        <v>20</v>
      </c>
      <c r="E71" s="94">
        <v>0.6</v>
      </c>
      <c r="F71" s="94" t="s">
        <v>75</v>
      </c>
      <c r="G71" s="94"/>
      <c r="H71" s="94"/>
      <c r="I71" s="100">
        <f t="shared" si="10"/>
        <v>0</v>
      </c>
      <c r="J71" s="94"/>
      <c r="K71" s="100">
        <f t="shared" si="11"/>
        <v>0</v>
      </c>
      <c r="L71" s="94"/>
      <c r="M71" s="100">
        <f t="shared" si="12"/>
        <v>0</v>
      </c>
      <c r="N71" s="94"/>
      <c r="O71" s="100">
        <f t="shared" si="12"/>
        <v>0</v>
      </c>
      <c r="P71" s="94"/>
      <c r="Q71" s="100">
        <f t="shared" si="12"/>
        <v>0</v>
      </c>
      <c r="R71" s="94"/>
      <c r="S71" s="100">
        <f t="shared" si="12"/>
        <v>0</v>
      </c>
      <c r="T71" s="94"/>
      <c r="U71" s="100">
        <f t="shared" si="12"/>
        <v>0</v>
      </c>
      <c r="V71" s="94"/>
      <c r="W71" s="100">
        <f t="shared" si="138"/>
        <v>0</v>
      </c>
      <c r="X71" s="94"/>
      <c r="Y71" s="100">
        <f t="shared" si="13"/>
        <v>0</v>
      </c>
      <c r="Z71" s="94"/>
      <c r="AA71" s="100">
        <f t="shared" si="14"/>
        <v>0</v>
      </c>
      <c r="AB71" s="94"/>
      <c r="AC71" s="100">
        <f t="shared" si="15"/>
        <v>0</v>
      </c>
      <c r="AD71" s="94"/>
      <c r="AE71" s="100">
        <f t="shared" si="16"/>
        <v>0</v>
      </c>
      <c r="AF71" s="101">
        <f t="shared" si="188"/>
        <v>0</v>
      </c>
      <c r="AG71" s="100">
        <f t="shared" si="189"/>
        <v>0</v>
      </c>
      <c r="AH71" s="99"/>
      <c r="AI71" s="100">
        <f t="shared" si="19"/>
        <v>0</v>
      </c>
      <c r="AJ71" s="99"/>
      <c r="AK71" s="100">
        <f t="shared" si="20"/>
        <v>0</v>
      </c>
      <c r="AL71" s="99"/>
      <c r="AM71" s="100">
        <f t="shared" si="20"/>
        <v>0</v>
      </c>
      <c r="AN71" s="99"/>
      <c r="AO71" s="100">
        <f t="shared" si="21"/>
        <v>0</v>
      </c>
      <c r="AP71" s="99"/>
      <c r="AQ71" s="100">
        <f t="shared" si="22"/>
        <v>0</v>
      </c>
      <c r="AR71" s="99"/>
      <c r="AS71" s="100">
        <f t="shared" si="23"/>
        <v>0</v>
      </c>
      <c r="AT71" s="99"/>
      <c r="AU71" s="100">
        <f t="shared" si="24"/>
        <v>0</v>
      </c>
      <c r="AV71" s="99"/>
      <c r="AW71" s="100">
        <f t="shared" si="25"/>
        <v>0</v>
      </c>
      <c r="AX71" s="99"/>
      <c r="AY71" s="100">
        <f t="shared" si="26"/>
        <v>0</v>
      </c>
      <c r="AZ71" s="99"/>
      <c r="BA71" s="100">
        <f t="shared" si="27"/>
        <v>0</v>
      </c>
      <c r="BB71" s="99"/>
      <c r="BC71" s="100">
        <f t="shared" si="28"/>
        <v>0</v>
      </c>
      <c r="BD71" s="99"/>
      <c r="BE71" s="100">
        <f t="shared" si="29"/>
        <v>0</v>
      </c>
      <c r="BF71" s="101">
        <f t="shared" si="75"/>
        <v>0</v>
      </c>
      <c r="BG71" s="100">
        <f t="shared" si="75"/>
        <v>0</v>
      </c>
      <c r="BH71" s="99"/>
      <c r="BI71" s="100">
        <f t="shared" si="190"/>
        <v>0</v>
      </c>
      <c r="BJ71" s="99"/>
      <c r="BK71" s="100">
        <f t="shared" si="191"/>
        <v>0</v>
      </c>
      <c r="BL71" s="99"/>
      <c r="BM71" s="100">
        <f t="shared" si="192"/>
        <v>0</v>
      </c>
      <c r="BN71" s="99"/>
      <c r="BO71" s="100">
        <f t="shared" si="193"/>
        <v>0</v>
      </c>
      <c r="BP71" s="99"/>
      <c r="BQ71" s="100">
        <f t="shared" si="194"/>
        <v>0</v>
      </c>
      <c r="BR71" s="99"/>
      <c r="BS71" s="100">
        <f t="shared" si="195"/>
        <v>0</v>
      </c>
      <c r="BT71" s="99"/>
      <c r="BU71" s="100">
        <f t="shared" si="196"/>
        <v>0</v>
      </c>
      <c r="BV71" s="99"/>
      <c r="BW71" s="100">
        <f t="shared" si="197"/>
        <v>0</v>
      </c>
      <c r="BX71" s="99"/>
      <c r="BY71" s="100">
        <f t="shared" si="198"/>
        <v>0</v>
      </c>
      <c r="BZ71" s="99"/>
      <c r="CA71" s="100">
        <f t="shared" si="199"/>
        <v>0</v>
      </c>
      <c r="CB71" s="99"/>
      <c r="CC71" s="100">
        <f t="shared" si="200"/>
        <v>0</v>
      </c>
      <c r="CD71" s="99"/>
      <c r="CE71" s="100">
        <f t="shared" si="201"/>
        <v>0</v>
      </c>
      <c r="CF71" s="101">
        <f t="shared" si="202"/>
        <v>0</v>
      </c>
      <c r="CG71" s="100">
        <f t="shared" si="202"/>
        <v>0</v>
      </c>
    </row>
    <row r="72" spans="1:85" s="102" customFormat="1" ht="19.899999999999999" customHeight="1" x14ac:dyDescent="0.25">
      <c r="A72" s="94">
        <v>59</v>
      </c>
      <c r="B72" s="95" t="s">
        <v>128</v>
      </c>
      <c r="C72" s="95" t="s">
        <v>74</v>
      </c>
      <c r="D72" s="94">
        <f>RANK(BF72,$BF$4:$BF$147)</f>
        <v>20</v>
      </c>
      <c r="E72" s="94">
        <v>0.64</v>
      </c>
      <c r="F72" s="94" t="s">
        <v>85</v>
      </c>
      <c r="G72" s="94"/>
      <c r="H72" s="94"/>
      <c r="I72" s="100">
        <f t="shared" si="10"/>
        <v>0</v>
      </c>
      <c r="J72" s="94"/>
      <c r="K72" s="100">
        <f t="shared" si="11"/>
        <v>0</v>
      </c>
      <c r="L72" s="94"/>
      <c r="M72" s="100">
        <f t="shared" si="12"/>
        <v>0</v>
      </c>
      <c r="N72" s="94"/>
      <c r="O72" s="100">
        <f t="shared" si="12"/>
        <v>0</v>
      </c>
      <c r="P72" s="94"/>
      <c r="Q72" s="100">
        <f t="shared" si="12"/>
        <v>0</v>
      </c>
      <c r="R72" s="94"/>
      <c r="S72" s="100">
        <f t="shared" si="12"/>
        <v>0</v>
      </c>
      <c r="T72" s="94"/>
      <c r="U72" s="100">
        <f t="shared" si="12"/>
        <v>0</v>
      </c>
      <c r="V72" s="94"/>
      <c r="W72" s="100">
        <f t="shared" si="138"/>
        <v>0</v>
      </c>
      <c r="X72" s="94"/>
      <c r="Y72" s="100">
        <f t="shared" si="13"/>
        <v>0</v>
      </c>
      <c r="Z72" s="94"/>
      <c r="AA72" s="100">
        <f t="shared" si="14"/>
        <v>0</v>
      </c>
      <c r="AB72" s="94"/>
      <c r="AC72" s="100">
        <f t="shared" si="15"/>
        <v>0</v>
      </c>
      <c r="AD72" s="94"/>
      <c r="AE72" s="100">
        <f t="shared" si="16"/>
        <v>0</v>
      </c>
      <c r="AF72" s="101">
        <f t="shared" si="188"/>
        <v>0</v>
      </c>
      <c r="AG72" s="100">
        <f t="shared" si="189"/>
        <v>0</v>
      </c>
      <c r="AH72" s="99"/>
      <c r="AI72" s="100">
        <f t="shared" si="19"/>
        <v>0</v>
      </c>
      <c r="AJ72" s="99"/>
      <c r="AK72" s="100">
        <f t="shared" si="20"/>
        <v>0</v>
      </c>
      <c r="AL72" s="99"/>
      <c r="AM72" s="100">
        <f t="shared" si="20"/>
        <v>0</v>
      </c>
      <c r="AN72" s="99"/>
      <c r="AO72" s="100">
        <f t="shared" si="21"/>
        <v>0</v>
      </c>
      <c r="AP72" s="99"/>
      <c r="AQ72" s="100">
        <f t="shared" si="22"/>
        <v>0</v>
      </c>
      <c r="AR72" s="99"/>
      <c r="AS72" s="100">
        <f t="shared" si="23"/>
        <v>0</v>
      </c>
      <c r="AT72" s="99"/>
      <c r="AU72" s="100">
        <f t="shared" si="24"/>
        <v>0</v>
      </c>
      <c r="AV72" s="99"/>
      <c r="AW72" s="100">
        <f t="shared" si="25"/>
        <v>0</v>
      </c>
      <c r="AX72" s="99"/>
      <c r="AY72" s="100">
        <f t="shared" si="26"/>
        <v>0</v>
      </c>
      <c r="AZ72" s="99"/>
      <c r="BA72" s="100">
        <f t="shared" si="27"/>
        <v>0</v>
      </c>
      <c r="BB72" s="99"/>
      <c r="BC72" s="100">
        <f t="shared" si="28"/>
        <v>0</v>
      </c>
      <c r="BD72" s="99"/>
      <c r="BE72" s="100">
        <f t="shared" si="29"/>
        <v>0</v>
      </c>
      <c r="BF72" s="101">
        <f t="shared" si="75"/>
        <v>0</v>
      </c>
      <c r="BG72" s="100">
        <f t="shared" si="75"/>
        <v>0</v>
      </c>
      <c r="BH72" s="99"/>
      <c r="BI72" s="100">
        <f t="shared" si="190"/>
        <v>0</v>
      </c>
      <c r="BJ72" s="99"/>
      <c r="BK72" s="100">
        <f t="shared" si="191"/>
        <v>0</v>
      </c>
      <c r="BL72" s="99"/>
      <c r="BM72" s="100">
        <f t="shared" si="192"/>
        <v>0</v>
      </c>
      <c r="BN72" s="99"/>
      <c r="BO72" s="100">
        <f t="shared" si="193"/>
        <v>0</v>
      </c>
      <c r="BP72" s="99"/>
      <c r="BQ72" s="100">
        <f t="shared" si="194"/>
        <v>0</v>
      </c>
      <c r="BR72" s="99"/>
      <c r="BS72" s="100">
        <f t="shared" si="195"/>
        <v>0</v>
      </c>
      <c r="BT72" s="99"/>
      <c r="BU72" s="100">
        <f t="shared" si="196"/>
        <v>0</v>
      </c>
      <c r="BV72" s="99"/>
      <c r="BW72" s="100">
        <f t="shared" si="197"/>
        <v>0</v>
      </c>
      <c r="BX72" s="99"/>
      <c r="BY72" s="100">
        <f t="shared" si="198"/>
        <v>0</v>
      </c>
      <c r="BZ72" s="99"/>
      <c r="CA72" s="100">
        <f t="shared" si="199"/>
        <v>0</v>
      </c>
      <c r="CB72" s="99"/>
      <c r="CC72" s="100">
        <f t="shared" si="200"/>
        <v>0</v>
      </c>
      <c r="CD72" s="99"/>
      <c r="CE72" s="100">
        <f t="shared" si="201"/>
        <v>0</v>
      </c>
      <c r="CF72" s="101">
        <f t="shared" si="202"/>
        <v>0</v>
      </c>
      <c r="CG72" s="100">
        <f t="shared" si="202"/>
        <v>0</v>
      </c>
    </row>
    <row r="73" spans="1:85" s="102" customFormat="1" ht="19.899999999999999" customHeight="1" x14ac:dyDescent="0.25">
      <c r="A73" s="94"/>
      <c r="B73" s="95"/>
      <c r="C73" s="95"/>
      <c r="D73" s="94"/>
      <c r="E73" s="94"/>
      <c r="F73" s="94"/>
      <c r="G73" s="94"/>
      <c r="H73" s="94"/>
      <c r="I73" s="100"/>
      <c r="J73" s="94"/>
      <c r="K73" s="100"/>
      <c r="L73" s="94"/>
      <c r="M73" s="100"/>
      <c r="N73" s="94"/>
      <c r="O73" s="100"/>
      <c r="P73" s="94"/>
      <c r="Q73" s="100"/>
      <c r="R73" s="94"/>
      <c r="S73" s="100"/>
      <c r="T73" s="94"/>
      <c r="U73" s="100"/>
      <c r="V73" s="94"/>
      <c r="W73" s="100"/>
      <c r="X73" s="94"/>
      <c r="Y73" s="100"/>
      <c r="Z73" s="94"/>
      <c r="AA73" s="100"/>
      <c r="AB73" s="94"/>
      <c r="AC73" s="100"/>
      <c r="AD73" s="94"/>
      <c r="AE73" s="100"/>
      <c r="AF73" s="101"/>
      <c r="AG73" s="100"/>
      <c r="AH73" s="99"/>
      <c r="AI73" s="100"/>
      <c r="AJ73" s="99"/>
      <c r="AK73" s="100"/>
      <c r="AL73" s="99"/>
      <c r="AM73" s="100"/>
      <c r="AN73" s="99"/>
      <c r="AO73" s="100"/>
      <c r="AP73" s="99"/>
      <c r="AQ73" s="100"/>
      <c r="AR73" s="99"/>
      <c r="AS73" s="100"/>
      <c r="AT73" s="99"/>
      <c r="AU73" s="100"/>
      <c r="AV73" s="99"/>
      <c r="AW73" s="100"/>
      <c r="AX73" s="99"/>
      <c r="AY73" s="100"/>
      <c r="AZ73" s="99"/>
      <c r="BA73" s="100"/>
      <c r="BB73" s="99"/>
      <c r="BC73" s="100"/>
      <c r="BD73" s="99"/>
      <c r="BE73" s="100"/>
      <c r="BF73" s="101"/>
      <c r="BG73" s="100"/>
      <c r="BH73" s="99"/>
      <c r="BI73" s="100"/>
      <c r="BJ73" s="99"/>
      <c r="BK73" s="100"/>
      <c r="BL73" s="99"/>
      <c r="BM73" s="100"/>
      <c r="BN73" s="99"/>
      <c r="BO73" s="100"/>
      <c r="BP73" s="99"/>
      <c r="BQ73" s="100"/>
      <c r="BR73" s="99"/>
      <c r="BS73" s="100"/>
      <c r="BT73" s="99"/>
      <c r="BU73" s="100"/>
      <c r="BV73" s="99"/>
      <c r="BW73" s="100"/>
      <c r="BX73" s="99"/>
      <c r="BY73" s="100"/>
      <c r="BZ73" s="99"/>
      <c r="CA73" s="100"/>
      <c r="CB73" s="99"/>
      <c r="CC73" s="100"/>
      <c r="CD73" s="99"/>
      <c r="CE73" s="100"/>
      <c r="CF73" s="101"/>
      <c r="CG73" s="100"/>
    </row>
    <row r="74" spans="1:85" s="102" customFormat="1" ht="19.899999999999999" customHeight="1" x14ac:dyDescent="0.25">
      <c r="A74" s="94">
        <v>60</v>
      </c>
      <c r="B74" s="95" t="s">
        <v>129</v>
      </c>
      <c r="C74" s="95" t="s">
        <v>74</v>
      </c>
      <c r="D74" s="94">
        <f>RANK(BF74,$BF$4:$BF$147)</f>
        <v>20</v>
      </c>
      <c r="E74" s="94">
        <v>0.64</v>
      </c>
      <c r="F74" s="94" t="s">
        <v>85</v>
      </c>
      <c r="G74" s="94">
        <v>1350</v>
      </c>
      <c r="H74" s="94"/>
      <c r="I74" s="100">
        <f t="shared" ref="I74:I139" si="203">H74*$E74</f>
        <v>0</v>
      </c>
      <c r="J74" s="94"/>
      <c r="K74" s="100">
        <f t="shared" ref="K74:K139" si="204">J74*$E74</f>
        <v>0</v>
      </c>
      <c r="L74" s="94"/>
      <c r="M74" s="100">
        <f t="shared" ref="M74:AE139" si="205">L74*$E74</f>
        <v>0</v>
      </c>
      <c r="N74" s="94"/>
      <c r="O74" s="100">
        <f t="shared" si="205"/>
        <v>0</v>
      </c>
      <c r="P74" s="94"/>
      <c r="Q74" s="100">
        <f t="shared" si="205"/>
        <v>0</v>
      </c>
      <c r="R74" s="94"/>
      <c r="S74" s="100">
        <f t="shared" si="205"/>
        <v>0</v>
      </c>
      <c r="T74" s="94"/>
      <c r="U74" s="100">
        <f t="shared" si="205"/>
        <v>0</v>
      </c>
      <c r="V74" s="94"/>
      <c r="W74" s="100">
        <f t="shared" si="205"/>
        <v>0</v>
      </c>
      <c r="X74" s="94"/>
      <c r="Y74" s="100">
        <f t="shared" si="205"/>
        <v>0</v>
      </c>
      <c r="Z74" s="94"/>
      <c r="AA74" s="100">
        <f t="shared" si="205"/>
        <v>0</v>
      </c>
      <c r="AB74" s="94"/>
      <c r="AC74" s="100">
        <f t="shared" si="205"/>
        <v>0</v>
      </c>
      <c r="AD74" s="94"/>
      <c r="AE74" s="100">
        <f t="shared" si="205"/>
        <v>0</v>
      </c>
      <c r="AF74" s="101">
        <f t="shared" ref="AF74:AF75" si="206">SUM(H74,J74,L74,N74,P74,R74,T74,V74,X74,Z74,AB74,AD74)</f>
        <v>0</v>
      </c>
      <c r="AG74" s="100">
        <f t="shared" ref="AG74:AG75" si="207">SUM(I74,K74,M74,O74,Q74,S74,U74,W74,Y74,AA74,AC74,AE74)</f>
        <v>0</v>
      </c>
      <c r="AH74" s="99"/>
      <c r="AI74" s="100">
        <f t="shared" ref="AI74:AI139" si="208">AH74*$E74</f>
        <v>0</v>
      </c>
      <c r="AJ74" s="99"/>
      <c r="AK74" s="100">
        <f t="shared" ref="AK74:AM139" si="209">AJ74*$E74</f>
        <v>0</v>
      </c>
      <c r="AL74" s="99"/>
      <c r="AM74" s="100">
        <f t="shared" si="209"/>
        <v>0</v>
      </c>
      <c r="AN74" s="99"/>
      <c r="AO74" s="100">
        <f t="shared" ref="AO74:AO139" si="210">AN74*$E74</f>
        <v>0</v>
      </c>
      <c r="AP74" s="99"/>
      <c r="AQ74" s="100">
        <f t="shared" ref="AQ74:AQ139" si="211">AP74*$E74</f>
        <v>0</v>
      </c>
      <c r="AR74" s="99"/>
      <c r="AS74" s="100">
        <f t="shared" ref="AS74:AS139" si="212">AR74*$E74</f>
        <v>0</v>
      </c>
      <c r="AT74" s="99"/>
      <c r="AU74" s="100">
        <f t="shared" ref="AU74:AU139" si="213">AT74*$E74</f>
        <v>0</v>
      </c>
      <c r="AV74" s="99"/>
      <c r="AW74" s="100">
        <f t="shared" ref="AW74:AW139" si="214">AV74*$E74</f>
        <v>0</v>
      </c>
      <c r="AX74" s="99"/>
      <c r="AY74" s="100">
        <f t="shared" ref="AY74:AY139" si="215">AX74*$E74</f>
        <v>0</v>
      </c>
      <c r="AZ74" s="99"/>
      <c r="BA74" s="100">
        <f t="shared" ref="BA74:BA139" si="216">AZ74*$E74</f>
        <v>0</v>
      </c>
      <c r="BB74" s="99"/>
      <c r="BC74" s="100">
        <f t="shared" ref="BC74:BC139" si="217">BB74*$E74</f>
        <v>0</v>
      </c>
      <c r="BD74" s="99"/>
      <c r="BE74" s="100">
        <f t="shared" ref="BE74:BE139" si="218">BD74*$E74</f>
        <v>0</v>
      </c>
      <c r="BF74" s="101">
        <f t="shared" si="75"/>
        <v>0</v>
      </c>
      <c r="BG74" s="100">
        <f t="shared" si="75"/>
        <v>0</v>
      </c>
      <c r="BH74" s="99"/>
      <c r="BI74" s="100">
        <f t="shared" si="190"/>
        <v>0</v>
      </c>
      <c r="BJ74" s="99"/>
      <c r="BK74" s="100">
        <f t="shared" si="190"/>
        <v>0</v>
      </c>
      <c r="BL74" s="99"/>
      <c r="BM74" s="100">
        <f t="shared" ref="BM74:BM75" si="219">BL74*$E74</f>
        <v>0</v>
      </c>
      <c r="BN74" s="99"/>
      <c r="BO74" s="100">
        <f t="shared" ref="BO74:BO75" si="220">BN74*$E74</f>
        <v>0</v>
      </c>
      <c r="BP74" s="99"/>
      <c r="BQ74" s="100">
        <f t="shared" ref="BQ74:BQ75" si="221">BP74*$E74</f>
        <v>0</v>
      </c>
      <c r="BR74" s="99"/>
      <c r="BS74" s="100">
        <f t="shared" ref="BS74:BS75" si="222">BR74*$E74</f>
        <v>0</v>
      </c>
      <c r="BT74" s="99"/>
      <c r="BU74" s="100">
        <f t="shared" ref="BU74:BU75" si="223">BT74*$E74</f>
        <v>0</v>
      </c>
      <c r="BV74" s="99"/>
      <c r="BW74" s="100">
        <f t="shared" ref="BW74:BW75" si="224">BV74*$E74</f>
        <v>0</v>
      </c>
      <c r="BX74" s="99"/>
      <c r="BY74" s="100">
        <f t="shared" ref="BY74:BY75" si="225">BX74*$E74</f>
        <v>0</v>
      </c>
      <c r="BZ74" s="99"/>
      <c r="CA74" s="100">
        <f t="shared" ref="CA74:CA75" si="226">BZ74*$E74</f>
        <v>0</v>
      </c>
      <c r="CB74" s="99"/>
      <c r="CC74" s="100">
        <f t="shared" ref="CC74:CC75" si="227">CB74*$E74</f>
        <v>0</v>
      </c>
      <c r="CD74" s="99"/>
      <c r="CE74" s="100">
        <f t="shared" ref="CE74:CE75" si="228">CD74*$E74</f>
        <v>0</v>
      </c>
      <c r="CF74" s="101">
        <f t="shared" ref="CF74:CG75" si="229">SUM(BH74,BJ74,BL74,BN74,BP74,BR74,BT74,BV74,BX74,BZ74,CB74,CD74)</f>
        <v>0</v>
      </c>
      <c r="CG74" s="100">
        <f t="shared" si="229"/>
        <v>0</v>
      </c>
    </row>
    <row r="75" spans="1:85" s="102" customFormat="1" ht="19.899999999999999" customHeight="1" x14ac:dyDescent="0.25">
      <c r="A75" s="94">
        <v>61</v>
      </c>
      <c r="B75" s="95" t="s">
        <v>129</v>
      </c>
      <c r="C75" s="95" t="s">
        <v>74</v>
      </c>
      <c r="D75" s="94">
        <f>RANK(BF75,$BF$4:$BF$147)</f>
        <v>20</v>
      </c>
      <c r="E75" s="94">
        <v>0.64</v>
      </c>
      <c r="F75" s="94" t="s">
        <v>83</v>
      </c>
      <c r="G75" s="94"/>
      <c r="H75" s="94"/>
      <c r="I75" s="100">
        <f t="shared" si="203"/>
        <v>0</v>
      </c>
      <c r="J75" s="94"/>
      <c r="K75" s="100">
        <f t="shared" si="204"/>
        <v>0</v>
      </c>
      <c r="L75" s="94"/>
      <c r="M75" s="100">
        <f t="shared" si="205"/>
        <v>0</v>
      </c>
      <c r="N75" s="94"/>
      <c r="O75" s="100">
        <f t="shared" si="205"/>
        <v>0</v>
      </c>
      <c r="P75" s="94"/>
      <c r="Q75" s="100">
        <f t="shared" si="205"/>
        <v>0</v>
      </c>
      <c r="R75" s="94"/>
      <c r="S75" s="100">
        <f t="shared" si="205"/>
        <v>0</v>
      </c>
      <c r="T75" s="94"/>
      <c r="U75" s="100">
        <f t="shared" si="205"/>
        <v>0</v>
      </c>
      <c r="V75" s="94"/>
      <c r="W75" s="100">
        <f t="shared" si="205"/>
        <v>0</v>
      </c>
      <c r="X75" s="94"/>
      <c r="Y75" s="100">
        <f t="shared" si="205"/>
        <v>0</v>
      </c>
      <c r="Z75" s="94"/>
      <c r="AA75" s="100">
        <f t="shared" si="205"/>
        <v>0</v>
      </c>
      <c r="AB75" s="94"/>
      <c r="AC75" s="100">
        <f t="shared" si="205"/>
        <v>0</v>
      </c>
      <c r="AD75" s="94"/>
      <c r="AE75" s="100">
        <f t="shared" si="205"/>
        <v>0</v>
      </c>
      <c r="AF75" s="101">
        <f t="shared" si="206"/>
        <v>0</v>
      </c>
      <c r="AG75" s="100">
        <f t="shared" si="207"/>
        <v>0</v>
      </c>
      <c r="AH75" s="99"/>
      <c r="AI75" s="100">
        <f t="shared" si="208"/>
        <v>0</v>
      </c>
      <c r="AJ75" s="99"/>
      <c r="AK75" s="100">
        <f t="shared" si="209"/>
        <v>0</v>
      </c>
      <c r="AL75" s="99"/>
      <c r="AM75" s="100">
        <f t="shared" si="209"/>
        <v>0</v>
      </c>
      <c r="AN75" s="99"/>
      <c r="AO75" s="100">
        <f t="shared" si="210"/>
        <v>0</v>
      </c>
      <c r="AP75" s="99"/>
      <c r="AQ75" s="100">
        <f t="shared" si="211"/>
        <v>0</v>
      </c>
      <c r="AR75" s="99"/>
      <c r="AS75" s="100">
        <f t="shared" si="212"/>
        <v>0</v>
      </c>
      <c r="AT75" s="99"/>
      <c r="AU75" s="100">
        <f t="shared" si="213"/>
        <v>0</v>
      </c>
      <c r="AV75" s="99"/>
      <c r="AW75" s="100">
        <f t="shared" si="214"/>
        <v>0</v>
      </c>
      <c r="AX75" s="99"/>
      <c r="AY75" s="100">
        <f t="shared" si="215"/>
        <v>0</v>
      </c>
      <c r="AZ75" s="99"/>
      <c r="BA75" s="100">
        <f t="shared" si="216"/>
        <v>0</v>
      </c>
      <c r="BB75" s="99"/>
      <c r="BC75" s="100">
        <f t="shared" si="217"/>
        <v>0</v>
      </c>
      <c r="BD75" s="99"/>
      <c r="BE75" s="100">
        <f t="shared" si="218"/>
        <v>0</v>
      </c>
      <c r="BF75" s="101">
        <f t="shared" si="75"/>
        <v>0</v>
      </c>
      <c r="BG75" s="100">
        <f t="shared" si="75"/>
        <v>0</v>
      </c>
      <c r="BH75" s="99"/>
      <c r="BI75" s="100">
        <f t="shared" si="190"/>
        <v>0</v>
      </c>
      <c r="BJ75" s="99"/>
      <c r="BK75" s="100">
        <f t="shared" si="190"/>
        <v>0</v>
      </c>
      <c r="BL75" s="99"/>
      <c r="BM75" s="100">
        <f t="shared" si="219"/>
        <v>0</v>
      </c>
      <c r="BN75" s="99"/>
      <c r="BO75" s="100">
        <f t="shared" si="220"/>
        <v>0</v>
      </c>
      <c r="BP75" s="99"/>
      <c r="BQ75" s="100">
        <f t="shared" si="221"/>
        <v>0</v>
      </c>
      <c r="BR75" s="99"/>
      <c r="BS75" s="100">
        <f t="shared" si="222"/>
        <v>0</v>
      </c>
      <c r="BT75" s="99"/>
      <c r="BU75" s="100">
        <f t="shared" si="223"/>
        <v>0</v>
      </c>
      <c r="BV75" s="99"/>
      <c r="BW75" s="100">
        <f t="shared" si="224"/>
        <v>0</v>
      </c>
      <c r="BX75" s="99"/>
      <c r="BY75" s="100">
        <f t="shared" si="225"/>
        <v>0</v>
      </c>
      <c r="BZ75" s="99"/>
      <c r="CA75" s="100">
        <f t="shared" si="226"/>
        <v>0</v>
      </c>
      <c r="CB75" s="99"/>
      <c r="CC75" s="100">
        <f t="shared" si="227"/>
        <v>0</v>
      </c>
      <c r="CD75" s="99"/>
      <c r="CE75" s="100">
        <f t="shared" si="228"/>
        <v>0</v>
      </c>
      <c r="CF75" s="101">
        <f t="shared" si="229"/>
        <v>0</v>
      </c>
      <c r="CG75" s="100">
        <f t="shared" si="229"/>
        <v>0</v>
      </c>
    </row>
    <row r="76" spans="1:85" s="102" customFormat="1" ht="19.899999999999999" customHeight="1" x14ac:dyDescent="0.25">
      <c r="A76" s="94"/>
      <c r="B76" s="95"/>
      <c r="C76" s="95"/>
      <c r="D76" s="94"/>
      <c r="E76" s="94"/>
      <c r="F76" s="94"/>
      <c r="G76" s="94"/>
      <c r="H76" s="94"/>
      <c r="I76" s="100"/>
      <c r="J76" s="94"/>
      <c r="K76" s="100"/>
      <c r="L76" s="94"/>
      <c r="M76" s="100"/>
      <c r="N76" s="94"/>
      <c r="O76" s="100"/>
      <c r="P76" s="94"/>
      <c r="Q76" s="100"/>
      <c r="R76" s="94"/>
      <c r="S76" s="100"/>
      <c r="T76" s="94"/>
      <c r="U76" s="100"/>
      <c r="V76" s="94"/>
      <c r="W76" s="100"/>
      <c r="X76" s="94"/>
      <c r="Y76" s="100"/>
      <c r="Z76" s="94"/>
      <c r="AA76" s="100"/>
      <c r="AB76" s="94"/>
      <c r="AC76" s="100"/>
      <c r="AD76" s="94"/>
      <c r="AE76" s="100"/>
      <c r="AF76" s="101"/>
      <c r="AG76" s="100"/>
      <c r="AH76" s="99"/>
      <c r="AI76" s="100"/>
      <c r="AJ76" s="99"/>
      <c r="AK76" s="100"/>
      <c r="AL76" s="99"/>
      <c r="AM76" s="100"/>
      <c r="AN76" s="99"/>
      <c r="AO76" s="100"/>
      <c r="AP76" s="99"/>
      <c r="AQ76" s="100"/>
      <c r="AR76" s="99"/>
      <c r="AS76" s="100"/>
      <c r="AT76" s="99"/>
      <c r="AU76" s="100"/>
      <c r="AV76" s="99"/>
      <c r="AW76" s="100"/>
      <c r="AX76" s="99"/>
      <c r="AY76" s="100"/>
      <c r="AZ76" s="99"/>
      <c r="BA76" s="100"/>
      <c r="BB76" s="99"/>
      <c r="BC76" s="100"/>
      <c r="BD76" s="99"/>
      <c r="BE76" s="100"/>
      <c r="BF76" s="101"/>
      <c r="BG76" s="100"/>
      <c r="BH76" s="99"/>
      <c r="BI76" s="100"/>
      <c r="BJ76" s="99"/>
      <c r="BK76" s="100"/>
      <c r="BL76" s="99"/>
      <c r="BM76" s="100"/>
      <c r="BN76" s="99"/>
      <c r="BO76" s="100"/>
      <c r="BP76" s="99"/>
      <c r="BQ76" s="100"/>
      <c r="BR76" s="99"/>
      <c r="BS76" s="100"/>
      <c r="BT76" s="99"/>
      <c r="BU76" s="100"/>
      <c r="BV76" s="99"/>
      <c r="BW76" s="100"/>
      <c r="BX76" s="99"/>
      <c r="BY76" s="100"/>
      <c r="BZ76" s="99"/>
      <c r="CA76" s="100"/>
      <c r="CB76" s="99"/>
      <c r="CC76" s="100"/>
      <c r="CD76" s="99"/>
      <c r="CE76" s="100"/>
      <c r="CF76" s="101"/>
      <c r="CG76" s="100"/>
    </row>
    <row r="77" spans="1:85" s="102" customFormat="1" ht="19.899999999999999" customHeight="1" x14ac:dyDescent="0.25">
      <c r="A77" s="94">
        <v>62</v>
      </c>
      <c r="B77" s="95" t="s">
        <v>130</v>
      </c>
      <c r="C77" s="95" t="s">
        <v>74</v>
      </c>
      <c r="D77" s="94">
        <f>RANK(BF77,$BF$4:$BF$147)</f>
        <v>2</v>
      </c>
      <c r="E77" s="94">
        <v>0.64</v>
      </c>
      <c r="F77" s="94" t="s">
        <v>85</v>
      </c>
      <c r="G77" s="94">
        <v>1350</v>
      </c>
      <c r="H77" s="94">
        <v>76034</v>
      </c>
      <c r="I77" s="97">
        <f t="shared" ref="I77:I78" si="230">H77*$E77</f>
        <v>48661.760000000002</v>
      </c>
      <c r="J77" s="94">
        <v>50400</v>
      </c>
      <c r="K77" s="97">
        <f t="shared" ref="K77:K78" si="231">J77*$E77</f>
        <v>32256</v>
      </c>
      <c r="L77" s="94">
        <v>51100</v>
      </c>
      <c r="M77" s="97">
        <f t="shared" ref="M77:AE78" si="232">L77*$E77</f>
        <v>32704</v>
      </c>
      <c r="N77" s="94">
        <v>66500</v>
      </c>
      <c r="O77" s="97">
        <f t="shared" si="232"/>
        <v>42560</v>
      </c>
      <c r="P77" s="94">
        <v>59290</v>
      </c>
      <c r="Q77" s="97">
        <f t="shared" si="232"/>
        <v>37945.599999999999</v>
      </c>
      <c r="R77" s="94">
        <v>59290</v>
      </c>
      <c r="S77" s="97">
        <f t="shared" si="232"/>
        <v>37945.599999999999</v>
      </c>
      <c r="T77" s="94">
        <v>56700</v>
      </c>
      <c r="U77" s="97">
        <f t="shared" si="232"/>
        <v>36288</v>
      </c>
      <c r="V77" s="94">
        <v>54152</v>
      </c>
      <c r="W77" s="97">
        <f t="shared" si="232"/>
        <v>34657.279999999999</v>
      </c>
      <c r="X77" s="94">
        <v>42112</v>
      </c>
      <c r="Y77" s="97">
        <f t="shared" si="232"/>
        <v>26951.68</v>
      </c>
      <c r="Z77" s="94">
        <v>56840</v>
      </c>
      <c r="AA77" s="97">
        <f t="shared" si="232"/>
        <v>36377.599999999999</v>
      </c>
      <c r="AB77" s="94">
        <v>64498</v>
      </c>
      <c r="AC77" s="97">
        <f t="shared" si="232"/>
        <v>41278.720000000001</v>
      </c>
      <c r="AD77" s="94">
        <v>40474</v>
      </c>
      <c r="AE77" s="97">
        <f t="shared" si="232"/>
        <v>25903.360000000001</v>
      </c>
      <c r="AF77" s="101">
        <f t="shared" ref="AF77:AF78" si="233">SUM(H77,J77,L77,N77,P77,R77,T77,V77,X77,Z77,AB77,AD77)</f>
        <v>677390</v>
      </c>
      <c r="AG77" s="100">
        <f t="shared" ref="AG77:AG78" si="234">SUM(I77,K77,M77,O77,Q77,S77,U77,W77,Y77,AA77,AC77,AE77)</f>
        <v>433529.59999999998</v>
      </c>
      <c r="AH77" s="96">
        <v>49546</v>
      </c>
      <c r="AI77" s="97">
        <f t="shared" ref="AI77:AI78" si="235">AH77*$E77</f>
        <v>31709.440000000002</v>
      </c>
      <c r="AJ77" s="98">
        <v>53480</v>
      </c>
      <c r="AK77" s="97">
        <f t="shared" ref="AK77:AK78" si="236">AJ77*$E77</f>
        <v>34227.199999999997</v>
      </c>
      <c r="AL77" s="99">
        <v>68460</v>
      </c>
      <c r="AM77" s="100">
        <f t="shared" si="209"/>
        <v>43814.400000000001</v>
      </c>
      <c r="AN77" s="99">
        <v>62874</v>
      </c>
      <c r="AO77" s="100">
        <f t="shared" si="210"/>
        <v>40239.360000000001</v>
      </c>
      <c r="AP77" s="99">
        <v>54810</v>
      </c>
      <c r="AQ77" s="100">
        <f t="shared" si="211"/>
        <v>35078.400000000001</v>
      </c>
      <c r="AR77" s="99">
        <v>61362</v>
      </c>
      <c r="AS77" s="100">
        <f t="shared" si="212"/>
        <v>39271.68</v>
      </c>
      <c r="AT77" s="99">
        <v>52360</v>
      </c>
      <c r="AU77" s="100">
        <f t="shared" si="213"/>
        <v>33510.400000000001</v>
      </c>
      <c r="AV77" s="99">
        <v>52136</v>
      </c>
      <c r="AW77" s="100">
        <f t="shared" si="214"/>
        <v>33367.040000000001</v>
      </c>
      <c r="AX77" s="99">
        <v>49123</v>
      </c>
      <c r="AY77" s="100">
        <f t="shared" si="215"/>
        <v>31438.720000000001</v>
      </c>
      <c r="AZ77" s="99">
        <v>51660</v>
      </c>
      <c r="BA77" s="100">
        <f t="shared" si="216"/>
        <v>33062.400000000001</v>
      </c>
      <c r="BB77" s="99">
        <v>54320</v>
      </c>
      <c r="BC77" s="100">
        <f t="shared" si="217"/>
        <v>34764.800000000003</v>
      </c>
      <c r="BD77" s="99">
        <v>57610</v>
      </c>
      <c r="BE77" s="100">
        <f t="shared" si="218"/>
        <v>36870.400000000001</v>
      </c>
      <c r="BF77" s="101">
        <f t="shared" si="75"/>
        <v>667741</v>
      </c>
      <c r="BG77" s="100">
        <f t="shared" si="75"/>
        <v>427354.24000000005</v>
      </c>
      <c r="BH77" s="99">
        <v>61936</v>
      </c>
      <c r="BI77" s="100">
        <f t="shared" ref="BI77:BI78" si="237">BH77*$E77</f>
        <v>39639.040000000001</v>
      </c>
      <c r="BJ77" s="99">
        <v>52906</v>
      </c>
      <c r="BK77" s="100">
        <f t="shared" ref="BK77:BK78" si="238">BJ77*$E77</f>
        <v>33859.840000000004</v>
      </c>
      <c r="BL77" s="99"/>
      <c r="BM77" s="100">
        <f t="shared" ref="BM77:BM78" si="239">BL77*$E77</f>
        <v>0</v>
      </c>
      <c r="BN77" s="99"/>
      <c r="BO77" s="100">
        <f t="shared" ref="BO77:BO78" si="240">BN77*$E77</f>
        <v>0</v>
      </c>
      <c r="BP77" s="99"/>
      <c r="BQ77" s="100">
        <f t="shared" ref="BQ77:BQ78" si="241">BP77*$E77</f>
        <v>0</v>
      </c>
      <c r="BR77" s="99"/>
      <c r="BS77" s="100">
        <f t="shared" ref="BS77:BS78" si="242">BR77*$E77</f>
        <v>0</v>
      </c>
      <c r="BT77" s="99"/>
      <c r="BU77" s="100">
        <f t="shared" ref="BU77:BU78" si="243">BT77*$E77</f>
        <v>0</v>
      </c>
      <c r="BV77" s="99"/>
      <c r="BW77" s="100">
        <f t="shared" ref="BW77:BW78" si="244">BV77*$E77</f>
        <v>0</v>
      </c>
      <c r="BX77" s="99"/>
      <c r="BY77" s="100">
        <f t="shared" ref="BY77:BY78" si="245">BX77*$E77</f>
        <v>0</v>
      </c>
      <c r="BZ77" s="99"/>
      <c r="CA77" s="100">
        <f t="shared" ref="CA77:CA78" si="246">BZ77*$E77</f>
        <v>0</v>
      </c>
      <c r="CB77" s="99"/>
      <c r="CC77" s="100">
        <f t="shared" ref="CC77:CC78" si="247">CB77*$E77</f>
        <v>0</v>
      </c>
      <c r="CD77" s="99"/>
      <c r="CE77" s="100">
        <f t="shared" ref="CE77:CE78" si="248">CD77*$E77</f>
        <v>0</v>
      </c>
      <c r="CF77" s="101">
        <f t="shared" ref="CF77:CG78" si="249">SUM(BH77,BJ77,BL77,BN77,BP77,BR77,BT77,BV77,BX77,BZ77,CB77,CD77)</f>
        <v>114842</v>
      </c>
      <c r="CG77" s="100">
        <f t="shared" si="249"/>
        <v>73498.880000000005</v>
      </c>
    </row>
    <row r="78" spans="1:85" s="102" customFormat="1" ht="19.899999999999999" customHeight="1" x14ac:dyDescent="0.25">
      <c r="A78" s="94">
        <v>63</v>
      </c>
      <c r="B78" s="95" t="s">
        <v>130</v>
      </c>
      <c r="C78" s="95" t="s">
        <v>74</v>
      </c>
      <c r="D78" s="94">
        <f>RANK(BF78,$BF$4:$BF$147)</f>
        <v>20</v>
      </c>
      <c r="E78" s="94">
        <v>0.64</v>
      </c>
      <c r="F78" s="94" t="s">
        <v>83</v>
      </c>
      <c r="G78" s="94">
        <v>1250</v>
      </c>
      <c r="H78" s="94"/>
      <c r="I78" s="97">
        <f t="shared" si="230"/>
        <v>0</v>
      </c>
      <c r="J78" s="94"/>
      <c r="K78" s="97">
        <f t="shared" si="231"/>
        <v>0</v>
      </c>
      <c r="L78" s="94"/>
      <c r="M78" s="97">
        <f t="shared" si="232"/>
        <v>0</v>
      </c>
      <c r="N78" s="94"/>
      <c r="O78" s="97">
        <f t="shared" si="232"/>
        <v>0</v>
      </c>
      <c r="P78" s="94"/>
      <c r="Q78" s="97">
        <f t="shared" si="232"/>
        <v>0</v>
      </c>
      <c r="R78" s="94"/>
      <c r="S78" s="97">
        <f t="shared" si="232"/>
        <v>0</v>
      </c>
      <c r="T78" s="94"/>
      <c r="U78" s="97">
        <f t="shared" si="232"/>
        <v>0</v>
      </c>
      <c r="V78" s="94"/>
      <c r="W78" s="97">
        <f t="shared" si="232"/>
        <v>0</v>
      </c>
      <c r="X78" s="94"/>
      <c r="Y78" s="97">
        <f t="shared" si="232"/>
        <v>0</v>
      </c>
      <c r="Z78" s="94"/>
      <c r="AA78" s="97">
        <f t="shared" si="232"/>
        <v>0</v>
      </c>
      <c r="AB78" s="94"/>
      <c r="AC78" s="97">
        <f t="shared" si="232"/>
        <v>0</v>
      </c>
      <c r="AD78" s="94"/>
      <c r="AE78" s="97">
        <f t="shared" si="232"/>
        <v>0</v>
      </c>
      <c r="AF78" s="101">
        <f t="shared" si="233"/>
        <v>0</v>
      </c>
      <c r="AG78" s="100">
        <f t="shared" si="234"/>
        <v>0</v>
      </c>
      <c r="AH78" s="96"/>
      <c r="AI78" s="97">
        <f t="shared" si="235"/>
        <v>0</v>
      </c>
      <c r="AJ78" s="98"/>
      <c r="AK78" s="97">
        <f t="shared" si="236"/>
        <v>0</v>
      </c>
      <c r="AL78" s="99"/>
      <c r="AM78" s="100">
        <f t="shared" si="209"/>
        <v>0</v>
      </c>
      <c r="AN78" s="99"/>
      <c r="AO78" s="100">
        <f t="shared" si="210"/>
        <v>0</v>
      </c>
      <c r="AP78" s="99"/>
      <c r="AQ78" s="100">
        <f t="shared" si="211"/>
        <v>0</v>
      </c>
      <c r="AR78" s="99"/>
      <c r="AS78" s="100">
        <f t="shared" si="212"/>
        <v>0</v>
      </c>
      <c r="AT78" s="99"/>
      <c r="AU78" s="100">
        <f t="shared" si="213"/>
        <v>0</v>
      </c>
      <c r="AV78" s="99"/>
      <c r="AW78" s="100">
        <f t="shared" si="214"/>
        <v>0</v>
      </c>
      <c r="AX78" s="99"/>
      <c r="AY78" s="100">
        <f t="shared" si="215"/>
        <v>0</v>
      </c>
      <c r="AZ78" s="99"/>
      <c r="BA78" s="100">
        <f t="shared" si="216"/>
        <v>0</v>
      </c>
      <c r="BB78" s="99"/>
      <c r="BC78" s="100">
        <f t="shared" si="217"/>
        <v>0</v>
      </c>
      <c r="BD78" s="99"/>
      <c r="BE78" s="100">
        <f t="shared" si="218"/>
        <v>0</v>
      </c>
      <c r="BF78" s="101">
        <f t="shared" si="75"/>
        <v>0</v>
      </c>
      <c r="BG78" s="100">
        <f t="shared" si="75"/>
        <v>0</v>
      </c>
      <c r="BH78" s="99"/>
      <c r="BI78" s="100">
        <f t="shared" si="237"/>
        <v>0</v>
      </c>
      <c r="BJ78" s="99"/>
      <c r="BK78" s="100">
        <f t="shared" si="238"/>
        <v>0</v>
      </c>
      <c r="BL78" s="99"/>
      <c r="BM78" s="100">
        <f t="shared" si="239"/>
        <v>0</v>
      </c>
      <c r="BN78" s="99"/>
      <c r="BO78" s="100">
        <f t="shared" si="240"/>
        <v>0</v>
      </c>
      <c r="BP78" s="99"/>
      <c r="BQ78" s="100">
        <f t="shared" si="241"/>
        <v>0</v>
      </c>
      <c r="BR78" s="99"/>
      <c r="BS78" s="100">
        <f t="shared" si="242"/>
        <v>0</v>
      </c>
      <c r="BT78" s="99"/>
      <c r="BU78" s="100">
        <f t="shared" si="243"/>
        <v>0</v>
      </c>
      <c r="BV78" s="99"/>
      <c r="BW78" s="100">
        <f t="shared" si="244"/>
        <v>0</v>
      </c>
      <c r="BX78" s="99"/>
      <c r="BY78" s="100">
        <f t="shared" si="245"/>
        <v>0</v>
      </c>
      <c r="BZ78" s="99"/>
      <c r="CA78" s="100">
        <f t="shared" si="246"/>
        <v>0</v>
      </c>
      <c r="CB78" s="99"/>
      <c r="CC78" s="100">
        <f t="shared" si="247"/>
        <v>0</v>
      </c>
      <c r="CD78" s="99"/>
      <c r="CE78" s="100">
        <f t="shared" si="248"/>
        <v>0</v>
      </c>
      <c r="CF78" s="101">
        <f t="shared" si="249"/>
        <v>0</v>
      </c>
      <c r="CG78" s="100">
        <f t="shared" si="249"/>
        <v>0</v>
      </c>
    </row>
    <row r="79" spans="1:85" s="102" customFormat="1" ht="19.899999999999999" customHeight="1" x14ac:dyDescent="0.25">
      <c r="A79" s="94"/>
      <c r="B79" s="95"/>
      <c r="C79" s="95"/>
      <c r="D79" s="94"/>
      <c r="E79" s="94"/>
      <c r="F79" s="94"/>
      <c r="G79" s="94"/>
      <c r="H79" s="94"/>
      <c r="I79" s="100"/>
      <c r="J79" s="94"/>
      <c r="K79" s="100"/>
      <c r="L79" s="94"/>
      <c r="M79" s="100"/>
      <c r="N79" s="94"/>
      <c r="O79" s="100"/>
      <c r="P79" s="94"/>
      <c r="Q79" s="100"/>
      <c r="R79" s="94"/>
      <c r="S79" s="100"/>
      <c r="T79" s="94"/>
      <c r="U79" s="100"/>
      <c r="V79" s="94"/>
      <c r="W79" s="100"/>
      <c r="X79" s="94"/>
      <c r="Y79" s="100"/>
      <c r="Z79" s="94"/>
      <c r="AA79" s="100"/>
      <c r="AB79" s="94"/>
      <c r="AC79" s="100"/>
      <c r="AD79" s="94"/>
      <c r="AE79" s="100"/>
      <c r="AF79" s="101"/>
      <c r="AG79" s="100"/>
      <c r="AH79" s="99"/>
      <c r="AI79" s="100"/>
      <c r="AJ79" s="99"/>
      <c r="AK79" s="100"/>
      <c r="AL79" s="99"/>
      <c r="AM79" s="100"/>
      <c r="AN79" s="99"/>
      <c r="AO79" s="100"/>
      <c r="AP79" s="99"/>
      <c r="AQ79" s="100"/>
      <c r="AR79" s="99"/>
      <c r="AS79" s="100"/>
      <c r="AT79" s="99"/>
      <c r="AU79" s="100"/>
      <c r="AV79" s="99"/>
      <c r="AW79" s="100"/>
      <c r="AX79" s="99"/>
      <c r="AY79" s="100"/>
      <c r="AZ79" s="99"/>
      <c r="BA79" s="100"/>
      <c r="BB79" s="99"/>
      <c r="BC79" s="100"/>
      <c r="BD79" s="99"/>
      <c r="BE79" s="100"/>
      <c r="BF79" s="101"/>
      <c r="BG79" s="100"/>
      <c r="BH79" s="99"/>
      <c r="BI79" s="100"/>
      <c r="BJ79" s="99"/>
      <c r="BK79" s="100"/>
      <c r="BL79" s="99"/>
      <c r="BM79" s="100"/>
      <c r="BN79" s="99"/>
      <c r="BO79" s="100"/>
      <c r="BP79" s="99"/>
      <c r="BQ79" s="100"/>
      <c r="BR79" s="99"/>
      <c r="BS79" s="100"/>
      <c r="BT79" s="99"/>
      <c r="BU79" s="100"/>
      <c r="BV79" s="99"/>
      <c r="BW79" s="100"/>
      <c r="BX79" s="99"/>
      <c r="BY79" s="100"/>
      <c r="BZ79" s="99"/>
      <c r="CA79" s="100"/>
      <c r="CB79" s="99"/>
      <c r="CC79" s="100"/>
      <c r="CD79" s="99"/>
      <c r="CE79" s="100"/>
      <c r="CF79" s="101"/>
      <c r="CG79" s="100"/>
    </row>
    <row r="80" spans="1:85" s="102" customFormat="1" ht="19.899999999999999" customHeight="1" x14ac:dyDescent="0.25">
      <c r="A80" s="94">
        <v>64</v>
      </c>
      <c r="B80" s="95" t="s">
        <v>131</v>
      </c>
      <c r="C80" s="95" t="s">
        <v>74</v>
      </c>
      <c r="D80" s="94">
        <f>RANK(BF80,$BF$4:$BF$147)</f>
        <v>20</v>
      </c>
      <c r="E80" s="94">
        <v>0.64</v>
      </c>
      <c r="F80" s="94" t="s">
        <v>83</v>
      </c>
      <c r="G80" s="94"/>
      <c r="H80" s="94"/>
      <c r="I80" s="100">
        <f t="shared" si="203"/>
        <v>0</v>
      </c>
      <c r="J80" s="94"/>
      <c r="K80" s="100">
        <f t="shared" si="204"/>
        <v>0</v>
      </c>
      <c r="L80" s="94"/>
      <c r="M80" s="100">
        <f t="shared" si="205"/>
        <v>0</v>
      </c>
      <c r="N80" s="94"/>
      <c r="O80" s="100">
        <f t="shared" si="205"/>
        <v>0</v>
      </c>
      <c r="P80" s="94"/>
      <c r="Q80" s="100">
        <f t="shared" si="205"/>
        <v>0</v>
      </c>
      <c r="R80" s="94"/>
      <c r="S80" s="100">
        <f t="shared" si="205"/>
        <v>0</v>
      </c>
      <c r="T80" s="94"/>
      <c r="U80" s="100">
        <f t="shared" si="205"/>
        <v>0</v>
      </c>
      <c r="V80" s="94"/>
      <c r="W80" s="100">
        <f t="shared" si="205"/>
        <v>0</v>
      </c>
      <c r="X80" s="94"/>
      <c r="Y80" s="100">
        <f t="shared" si="205"/>
        <v>0</v>
      </c>
      <c r="Z80" s="94"/>
      <c r="AA80" s="100">
        <f t="shared" si="205"/>
        <v>0</v>
      </c>
      <c r="AB80" s="94"/>
      <c r="AC80" s="100">
        <f t="shared" si="205"/>
        <v>0</v>
      </c>
      <c r="AD80" s="94"/>
      <c r="AE80" s="100">
        <f t="shared" si="205"/>
        <v>0</v>
      </c>
      <c r="AF80" s="101">
        <f t="shared" ref="AF80:AF81" si="250">SUM(H80,J80,L80,N80,P80,R80,T80,V80,X80,Z80,AB80,AD80)</f>
        <v>0</v>
      </c>
      <c r="AG80" s="100">
        <f t="shared" ref="AG80:AG81" si="251">SUM(I80,K80,M80,O80,Q80,S80,U80,W80,Y80,AA80,AC80,AE80)</f>
        <v>0</v>
      </c>
      <c r="AH80" s="99"/>
      <c r="AI80" s="100">
        <f t="shared" si="208"/>
        <v>0</v>
      </c>
      <c r="AJ80" s="99"/>
      <c r="AK80" s="100">
        <f t="shared" si="209"/>
        <v>0</v>
      </c>
      <c r="AL80" s="99"/>
      <c r="AM80" s="100">
        <f t="shared" si="209"/>
        <v>0</v>
      </c>
      <c r="AN80" s="99"/>
      <c r="AO80" s="100">
        <f t="shared" si="210"/>
        <v>0</v>
      </c>
      <c r="AP80" s="99"/>
      <c r="AQ80" s="100">
        <f t="shared" si="211"/>
        <v>0</v>
      </c>
      <c r="AR80" s="99"/>
      <c r="AS80" s="100">
        <f t="shared" si="212"/>
        <v>0</v>
      </c>
      <c r="AT80" s="99"/>
      <c r="AU80" s="100">
        <f t="shared" si="213"/>
        <v>0</v>
      </c>
      <c r="AV80" s="99"/>
      <c r="AW80" s="100">
        <f t="shared" si="214"/>
        <v>0</v>
      </c>
      <c r="AX80" s="99"/>
      <c r="AY80" s="100">
        <f t="shared" si="215"/>
        <v>0</v>
      </c>
      <c r="AZ80" s="99"/>
      <c r="BA80" s="100">
        <f t="shared" si="216"/>
        <v>0</v>
      </c>
      <c r="BB80" s="99"/>
      <c r="BC80" s="100">
        <f t="shared" si="217"/>
        <v>0</v>
      </c>
      <c r="BD80" s="99"/>
      <c r="BE80" s="100">
        <f t="shared" si="218"/>
        <v>0</v>
      </c>
      <c r="BF80" s="101">
        <f t="shared" si="75"/>
        <v>0</v>
      </c>
      <c r="BG80" s="100">
        <f t="shared" si="75"/>
        <v>0</v>
      </c>
      <c r="BH80" s="99"/>
      <c r="BI80" s="100">
        <f t="shared" ref="BI80:BI81" si="252">BH80*$E80</f>
        <v>0</v>
      </c>
      <c r="BJ80" s="99"/>
      <c r="BK80" s="100">
        <f t="shared" ref="BK80:BK81" si="253">BJ80*$E80</f>
        <v>0</v>
      </c>
      <c r="BL80" s="99"/>
      <c r="BM80" s="100">
        <f t="shared" ref="BM80:BM81" si="254">BL80*$E80</f>
        <v>0</v>
      </c>
      <c r="BN80" s="99"/>
      <c r="BO80" s="100">
        <f t="shared" ref="BO80:BO81" si="255">BN80*$E80</f>
        <v>0</v>
      </c>
      <c r="BP80" s="99"/>
      <c r="BQ80" s="100">
        <f t="shared" ref="BQ80:BQ81" si="256">BP80*$E80</f>
        <v>0</v>
      </c>
      <c r="BR80" s="99"/>
      <c r="BS80" s="100">
        <f t="shared" ref="BS80:BS81" si="257">BR80*$E80</f>
        <v>0</v>
      </c>
      <c r="BT80" s="99"/>
      <c r="BU80" s="100">
        <f t="shared" ref="BU80:BU81" si="258">BT80*$E80</f>
        <v>0</v>
      </c>
      <c r="BV80" s="99"/>
      <c r="BW80" s="100">
        <f t="shared" ref="BW80:BW81" si="259">BV80*$E80</f>
        <v>0</v>
      </c>
      <c r="BX80" s="99"/>
      <c r="BY80" s="100">
        <f t="shared" ref="BY80:BY81" si="260">BX80*$E80</f>
        <v>0</v>
      </c>
      <c r="BZ80" s="99"/>
      <c r="CA80" s="100">
        <f t="shared" ref="CA80:CA81" si="261">BZ80*$E80</f>
        <v>0</v>
      </c>
      <c r="CB80" s="99"/>
      <c r="CC80" s="100">
        <f t="shared" ref="CC80:CC81" si="262">CB80*$E80</f>
        <v>0</v>
      </c>
      <c r="CD80" s="99"/>
      <c r="CE80" s="100">
        <f t="shared" ref="CE80:CE81" si="263">CD80*$E80</f>
        <v>0</v>
      </c>
      <c r="CF80" s="101">
        <f t="shared" ref="CF80:CG81" si="264">SUM(BH80,BJ80,BL80,BN80,BP80,BR80,BT80,BV80,BX80,BZ80,CB80,CD80)</f>
        <v>0</v>
      </c>
      <c r="CG80" s="100">
        <f t="shared" si="264"/>
        <v>0</v>
      </c>
    </row>
    <row r="81" spans="1:85" s="102" customFormat="1" ht="19.899999999999999" customHeight="1" x14ac:dyDescent="0.25">
      <c r="A81" s="94">
        <v>65</v>
      </c>
      <c r="B81" s="95" t="s">
        <v>132</v>
      </c>
      <c r="C81" s="95" t="s">
        <v>74</v>
      </c>
      <c r="D81" s="94">
        <f>RANK(BF81,$BF$4:$BF$147)</f>
        <v>20</v>
      </c>
      <c r="E81" s="94">
        <v>0.64</v>
      </c>
      <c r="F81" s="94" t="s">
        <v>75</v>
      </c>
      <c r="G81" s="94"/>
      <c r="H81" s="94"/>
      <c r="I81" s="100">
        <f t="shared" si="203"/>
        <v>0</v>
      </c>
      <c r="J81" s="94"/>
      <c r="K81" s="100">
        <f t="shared" si="204"/>
        <v>0</v>
      </c>
      <c r="L81" s="94"/>
      <c r="M81" s="100">
        <f t="shared" si="205"/>
        <v>0</v>
      </c>
      <c r="N81" s="94"/>
      <c r="O81" s="100">
        <f t="shared" si="205"/>
        <v>0</v>
      </c>
      <c r="P81" s="94"/>
      <c r="Q81" s="100">
        <f t="shared" si="205"/>
        <v>0</v>
      </c>
      <c r="R81" s="94"/>
      <c r="S81" s="100">
        <f t="shared" si="205"/>
        <v>0</v>
      </c>
      <c r="T81" s="94"/>
      <c r="U81" s="100">
        <f t="shared" si="205"/>
        <v>0</v>
      </c>
      <c r="V81" s="94"/>
      <c r="W81" s="100">
        <f t="shared" si="205"/>
        <v>0</v>
      </c>
      <c r="X81" s="94"/>
      <c r="Y81" s="100">
        <f t="shared" si="205"/>
        <v>0</v>
      </c>
      <c r="Z81" s="94"/>
      <c r="AA81" s="100">
        <f t="shared" si="205"/>
        <v>0</v>
      </c>
      <c r="AB81" s="94"/>
      <c r="AC81" s="100">
        <f t="shared" si="205"/>
        <v>0</v>
      </c>
      <c r="AD81" s="94"/>
      <c r="AE81" s="100">
        <f t="shared" si="205"/>
        <v>0</v>
      </c>
      <c r="AF81" s="101">
        <f t="shared" si="250"/>
        <v>0</v>
      </c>
      <c r="AG81" s="100">
        <f t="shared" si="251"/>
        <v>0</v>
      </c>
      <c r="AH81" s="99"/>
      <c r="AI81" s="100">
        <f t="shared" si="208"/>
        <v>0</v>
      </c>
      <c r="AJ81" s="99"/>
      <c r="AK81" s="100">
        <f t="shared" si="209"/>
        <v>0</v>
      </c>
      <c r="AL81" s="99"/>
      <c r="AM81" s="100">
        <f t="shared" si="209"/>
        <v>0</v>
      </c>
      <c r="AN81" s="99"/>
      <c r="AO81" s="100">
        <f t="shared" si="210"/>
        <v>0</v>
      </c>
      <c r="AP81" s="99"/>
      <c r="AQ81" s="100">
        <f t="shared" si="211"/>
        <v>0</v>
      </c>
      <c r="AR81" s="99"/>
      <c r="AS81" s="100">
        <f t="shared" si="212"/>
        <v>0</v>
      </c>
      <c r="AT81" s="99"/>
      <c r="AU81" s="100">
        <f t="shared" si="213"/>
        <v>0</v>
      </c>
      <c r="AV81" s="99"/>
      <c r="AW81" s="100">
        <f t="shared" si="214"/>
        <v>0</v>
      </c>
      <c r="AX81" s="99"/>
      <c r="AY81" s="100">
        <f t="shared" si="215"/>
        <v>0</v>
      </c>
      <c r="AZ81" s="99"/>
      <c r="BA81" s="100">
        <f t="shared" si="216"/>
        <v>0</v>
      </c>
      <c r="BB81" s="99"/>
      <c r="BC81" s="100">
        <f t="shared" si="217"/>
        <v>0</v>
      </c>
      <c r="BD81" s="99"/>
      <c r="BE81" s="100">
        <f t="shared" si="218"/>
        <v>0</v>
      </c>
      <c r="BF81" s="101">
        <f t="shared" si="75"/>
        <v>0</v>
      </c>
      <c r="BG81" s="100">
        <f t="shared" si="75"/>
        <v>0</v>
      </c>
      <c r="BH81" s="99"/>
      <c r="BI81" s="100">
        <f t="shared" si="252"/>
        <v>0</v>
      </c>
      <c r="BJ81" s="99"/>
      <c r="BK81" s="100">
        <f t="shared" si="253"/>
        <v>0</v>
      </c>
      <c r="BL81" s="99"/>
      <c r="BM81" s="100">
        <f t="shared" si="254"/>
        <v>0</v>
      </c>
      <c r="BN81" s="99"/>
      <c r="BO81" s="100">
        <f t="shared" si="255"/>
        <v>0</v>
      </c>
      <c r="BP81" s="99"/>
      <c r="BQ81" s="100">
        <f t="shared" si="256"/>
        <v>0</v>
      </c>
      <c r="BR81" s="99"/>
      <c r="BS81" s="100">
        <f t="shared" si="257"/>
        <v>0</v>
      </c>
      <c r="BT81" s="99"/>
      <c r="BU81" s="100">
        <f t="shared" si="258"/>
        <v>0</v>
      </c>
      <c r="BV81" s="99"/>
      <c r="BW81" s="100">
        <f t="shared" si="259"/>
        <v>0</v>
      </c>
      <c r="BX81" s="99"/>
      <c r="BY81" s="100">
        <f t="shared" si="260"/>
        <v>0</v>
      </c>
      <c r="BZ81" s="99"/>
      <c r="CA81" s="100">
        <f t="shared" si="261"/>
        <v>0</v>
      </c>
      <c r="CB81" s="99"/>
      <c r="CC81" s="100">
        <f t="shared" si="262"/>
        <v>0</v>
      </c>
      <c r="CD81" s="99"/>
      <c r="CE81" s="100">
        <f t="shared" si="263"/>
        <v>0</v>
      </c>
      <c r="CF81" s="101">
        <f t="shared" si="264"/>
        <v>0</v>
      </c>
      <c r="CG81" s="100">
        <f t="shared" si="264"/>
        <v>0</v>
      </c>
    </row>
    <row r="82" spans="1:85" s="148" customFormat="1" ht="19.899999999999999" customHeight="1" x14ac:dyDescent="0.5">
      <c r="A82" s="94">
        <v>66</v>
      </c>
      <c r="B82" s="95" t="s">
        <v>133</v>
      </c>
      <c r="C82" s="95" t="s">
        <v>74</v>
      </c>
      <c r="D82" s="94">
        <v>18</v>
      </c>
      <c r="E82" s="94">
        <v>0.64</v>
      </c>
      <c r="F82" s="94" t="s">
        <v>85</v>
      </c>
      <c r="G82" s="94"/>
      <c r="H82" s="94"/>
      <c r="I82" s="146"/>
      <c r="J82" s="94"/>
      <c r="K82" s="146"/>
      <c r="L82" s="94"/>
      <c r="M82" s="146"/>
      <c r="N82" s="94"/>
      <c r="O82" s="146"/>
      <c r="P82" s="94"/>
      <c r="Q82" s="146"/>
      <c r="R82" s="94"/>
      <c r="S82" s="146"/>
      <c r="T82" s="94"/>
      <c r="U82" s="146"/>
      <c r="V82" s="94"/>
      <c r="W82" s="146"/>
      <c r="X82" s="94"/>
      <c r="Y82" s="146"/>
      <c r="Z82" s="94"/>
      <c r="AA82" s="146"/>
      <c r="AB82" s="94"/>
      <c r="AC82" s="146"/>
      <c r="AD82" s="94"/>
      <c r="AE82" s="146"/>
      <c r="AF82" s="147"/>
      <c r="AG82" s="146"/>
      <c r="AH82" s="145"/>
      <c r="AI82" s="146"/>
      <c r="AJ82" s="145"/>
      <c r="AK82" s="146"/>
      <c r="AL82" s="145"/>
      <c r="AM82" s="146"/>
      <c r="AN82" s="145"/>
      <c r="AO82" s="146"/>
      <c r="AP82" s="145"/>
      <c r="AQ82" s="146"/>
      <c r="AR82" s="145"/>
      <c r="AS82" s="146"/>
      <c r="AT82" s="145"/>
      <c r="AU82" s="146"/>
      <c r="AV82" s="145"/>
      <c r="AW82" s="146"/>
      <c r="AX82" s="145"/>
      <c r="AY82" s="146"/>
      <c r="AZ82" s="145"/>
      <c r="BA82" s="146"/>
      <c r="BB82" s="145"/>
      <c r="BC82" s="146"/>
      <c r="BD82" s="145"/>
      <c r="BE82" s="146"/>
      <c r="BF82" s="147"/>
      <c r="BG82" s="146"/>
      <c r="BH82" s="99"/>
      <c r="BI82" s="100"/>
      <c r="BJ82" s="99"/>
      <c r="BK82" s="100"/>
      <c r="BL82" s="99"/>
      <c r="BM82" s="100"/>
      <c r="BN82" s="99"/>
      <c r="BO82" s="100"/>
      <c r="BP82" s="99"/>
      <c r="BQ82" s="100"/>
      <c r="BR82" s="99"/>
      <c r="BS82" s="100"/>
      <c r="BT82" s="99"/>
      <c r="BU82" s="100"/>
      <c r="BV82" s="99"/>
      <c r="BW82" s="100"/>
      <c r="BX82" s="99"/>
      <c r="BY82" s="100"/>
      <c r="BZ82" s="99"/>
      <c r="CA82" s="100"/>
      <c r="CB82" s="99"/>
      <c r="CC82" s="100"/>
      <c r="CD82" s="99"/>
      <c r="CE82" s="100"/>
      <c r="CF82" s="101"/>
      <c r="CG82" s="100"/>
    </row>
    <row r="83" spans="1:85" s="148" customFormat="1" ht="19.899999999999999" customHeight="1" x14ac:dyDescent="0.5">
      <c r="A83" s="94">
        <v>67</v>
      </c>
      <c r="B83" s="95" t="s">
        <v>133</v>
      </c>
      <c r="C83" s="95" t="s">
        <v>77</v>
      </c>
      <c r="D83" s="94">
        <v>18</v>
      </c>
      <c r="E83" s="94">
        <v>1</v>
      </c>
      <c r="F83" s="94" t="s">
        <v>75</v>
      </c>
      <c r="G83" s="94"/>
      <c r="H83" s="94"/>
      <c r="I83" s="146"/>
      <c r="J83" s="94"/>
      <c r="K83" s="146"/>
      <c r="L83" s="94"/>
      <c r="M83" s="146"/>
      <c r="N83" s="94"/>
      <c r="O83" s="146"/>
      <c r="P83" s="94"/>
      <c r="Q83" s="146"/>
      <c r="R83" s="94"/>
      <c r="S83" s="146"/>
      <c r="T83" s="94"/>
      <c r="U83" s="146"/>
      <c r="V83" s="94"/>
      <c r="W83" s="146"/>
      <c r="X83" s="94"/>
      <c r="Y83" s="146"/>
      <c r="Z83" s="94"/>
      <c r="AA83" s="146"/>
      <c r="AB83" s="94"/>
      <c r="AC83" s="146"/>
      <c r="AD83" s="94"/>
      <c r="AE83" s="146"/>
      <c r="AF83" s="147"/>
      <c r="AG83" s="146"/>
      <c r="AH83" s="145"/>
      <c r="AI83" s="146"/>
      <c r="AJ83" s="145"/>
      <c r="AK83" s="146"/>
      <c r="AL83" s="145"/>
      <c r="AM83" s="146"/>
      <c r="AN83" s="145"/>
      <c r="AO83" s="146"/>
      <c r="AP83" s="145"/>
      <c r="AQ83" s="146"/>
      <c r="AR83" s="145"/>
      <c r="AS83" s="146"/>
      <c r="AT83" s="145"/>
      <c r="AU83" s="146"/>
      <c r="AV83" s="145"/>
      <c r="AW83" s="146"/>
      <c r="AX83" s="145"/>
      <c r="AY83" s="146"/>
      <c r="AZ83" s="145"/>
      <c r="BA83" s="146"/>
      <c r="BB83" s="145"/>
      <c r="BC83" s="146"/>
      <c r="BD83" s="145"/>
      <c r="BE83" s="146"/>
      <c r="BF83" s="147"/>
      <c r="BG83" s="146"/>
      <c r="BH83" s="99"/>
      <c r="BI83" s="100"/>
      <c r="BJ83" s="99"/>
      <c r="BK83" s="100"/>
      <c r="BL83" s="99"/>
      <c r="BM83" s="100"/>
      <c r="BN83" s="99"/>
      <c r="BO83" s="100"/>
      <c r="BP83" s="99"/>
      <c r="BQ83" s="100"/>
      <c r="BR83" s="99"/>
      <c r="BS83" s="100"/>
      <c r="BT83" s="99"/>
      <c r="BU83" s="100"/>
      <c r="BV83" s="99"/>
      <c r="BW83" s="100"/>
      <c r="BX83" s="99"/>
      <c r="BY83" s="100"/>
      <c r="BZ83" s="99"/>
      <c r="CA83" s="100"/>
      <c r="CB83" s="99"/>
      <c r="CC83" s="100"/>
      <c r="CD83" s="99"/>
      <c r="CE83" s="100"/>
      <c r="CF83" s="101"/>
      <c r="CG83" s="100"/>
    </row>
    <row r="84" spans="1:85" s="102" customFormat="1" ht="21.6" customHeight="1" x14ac:dyDescent="0.25">
      <c r="A84" s="94">
        <v>68</v>
      </c>
      <c r="B84" s="95" t="s">
        <v>134</v>
      </c>
      <c r="C84" s="95" t="s">
        <v>77</v>
      </c>
      <c r="D84" s="94">
        <f>RANK(BF84,$BF$4:$BF$147)</f>
        <v>9</v>
      </c>
      <c r="E84" s="94">
        <v>1</v>
      </c>
      <c r="F84" s="94" t="s">
        <v>75</v>
      </c>
      <c r="G84" s="94">
        <v>2200</v>
      </c>
      <c r="H84" s="94"/>
      <c r="I84" s="97">
        <f t="shared" ref="I84" si="265">H84*$E84</f>
        <v>0</v>
      </c>
      <c r="J84" s="94"/>
      <c r="K84" s="97">
        <f t="shared" ref="K84" si="266">J84*$E84</f>
        <v>0</v>
      </c>
      <c r="L84" s="94">
        <v>1416</v>
      </c>
      <c r="M84" s="97">
        <f t="shared" ref="M84:AE84" si="267">L84*$E84</f>
        <v>1416</v>
      </c>
      <c r="N84" s="94">
        <v>3000</v>
      </c>
      <c r="O84" s="97">
        <f t="shared" si="267"/>
        <v>3000</v>
      </c>
      <c r="P84" s="94">
        <v>1080</v>
      </c>
      <c r="Q84" s="97">
        <f t="shared" si="267"/>
        <v>1080</v>
      </c>
      <c r="R84" s="94">
        <v>1500</v>
      </c>
      <c r="S84" s="97">
        <f t="shared" si="267"/>
        <v>1500</v>
      </c>
      <c r="T84" s="94">
        <v>3186</v>
      </c>
      <c r="U84" s="97">
        <f t="shared" si="267"/>
        <v>3186</v>
      </c>
      <c r="V84" s="94">
        <v>1596</v>
      </c>
      <c r="W84" s="97">
        <f t="shared" si="267"/>
        <v>1596</v>
      </c>
      <c r="X84" s="94">
        <v>1913</v>
      </c>
      <c r="Y84" s="97">
        <f t="shared" si="267"/>
        <v>1913</v>
      </c>
      <c r="Z84" s="94">
        <v>3552</v>
      </c>
      <c r="AA84" s="97">
        <f t="shared" si="267"/>
        <v>3552</v>
      </c>
      <c r="AB84" s="94">
        <v>780</v>
      </c>
      <c r="AC84" s="97">
        <f t="shared" si="267"/>
        <v>780</v>
      </c>
      <c r="AD84" s="94">
        <v>1344</v>
      </c>
      <c r="AE84" s="97">
        <f t="shared" si="267"/>
        <v>1344</v>
      </c>
      <c r="AF84" s="101">
        <f t="shared" ref="AF84" si="268">SUM(H84,J84,L84,N84,P84,R84,T84,V84,X84,Z84,AB84,AD84)</f>
        <v>19367</v>
      </c>
      <c r="AG84" s="100">
        <f t="shared" ref="AG84" si="269">SUM(I84,K84,M84,O84,Q84,S84,U84,W84,Y84,AA84,AC84,AE84)</f>
        <v>19367</v>
      </c>
      <c r="AH84" s="96">
        <v>1260</v>
      </c>
      <c r="AI84" s="97">
        <f t="shared" ref="AI84" si="270">AH84*$E84</f>
        <v>1260</v>
      </c>
      <c r="AJ84" s="98">
        <v>1620</v>
      </c>
      <c r="AK84" s="97">
        <f t="shared" ref="AK84" si="271">AJ84*$E84</f>
        <v>1620</v>
      </c>
      <c r="AL84" s="99">
        <v>2340</v>
      </c>
      <c r="AM84" s="100">
        <f t="shared" ref="AM84" si="272">AL84*$E84</f>
        <v>2340</v>
      </c>
      <c r="AN84" s="99">
        <v>780</v>
      </c>
      <c r="AO84" s="100">
        <f t="shared" ref="AO84" si="273">AN84*$E84</f>
        <v>780</v>
      </c>
      <c r="AP84" s="99">
        <v>960</v>
      </c>
      <c r="AQ84" s="100">
        <f t="shared" ref="AQ84" si="274">AP84*$E84</f>
        <v>960</v>
      </c>
      <c r="AR84" s="99">
        <v>1992</v>
      </c>
      <c r="AS84" s="100">
        <f t="shared" ref="AS84" si="275">AR84*$E84</f>
        <v>1992</v>
      </c>
      <c r="AT84" s="99">
        <v>1680</v>
      </c>
      <c r="AU84" s="100">
        <f t="shared" ref="AU84" si="276">AT84*$E84</f>
        <v>1680</v>
      </c>
      <c r="AV84" s="99">
        <v>1680</v>
      </c>
      <c r="AW84" s="100">
        <f t="shared" ref="AW84" si="277">AV84*$E84</f>
        <v>1680</v>
      </c>
      <c r="AX84" s="99">
        <v>1416</v>
      </c>
      <c r="AY84" s="100">
        <f t="shared" ref="AY84" si="278">AX84*$E84</f>
        <v>1416</v>
      </c>
      <c r="AZ84" s="99">
        <v>1740</v>
      </c>
      <c r="BA84" s="100">
        <f t="shared" ref="BA84" si="279">AZ84*$E84</f>
        <v>1740</v>
      </c>
      <c r="BB84" s="99">
        <v>1080</v>
      </c>
      <c r="BC84" s="100">
        <f t="shared" ref="BC84" si="280">BB84*$E84</f>
        <v>1080</v>
      </c>
      <c r="BD84" s="99">
        <v>864</v>
      </c>
      <c r="BE84" s="100">
        <f t="shared" ref="BE84" si="281">BD84*$E84</f>
        <v>864</v>
      </c>
      <c r="BF84" s="101">
        <f t="shared" ref="BF84:BG84" si="282">SUM(AH84,AJ84,AL84,AN84,AP84,AR84,AT84,AV84,AX84,AZ84,BB84,BD84)</f>
        <v>17412</v>
      </c>
      <c r="BG84" s="100">
        <f t="shared" si="282"/>
        <v>17412</v>
      </c>
      <c r="BH84" s="99">
        <v>1512</v>
      </c>
      <c r="BI84" s="100">
        <f t="shared" ref="BI84" si="283">BH84*$E84</f>
        <v>1512</v>
      </c>
      <c r="BJ84" s="99">
        <v>1080</v>
      </c>
      <c r="BK84" s="100">
        <f t="shared" ref="BK84" si="284">BJ84*$E84</f>
        <v>1080</v>
      </c>
      <c r="BL84" s="99"/>
      <c r="BM84" s="100">
        <f t="shared" ref="BM84" si="285">BL84*$E84</f>
        <v>0</v>
      </c>
      <c r="BN84" s="99"/>
      <c r="BO84" s="100">
        <f t="shared" ref="BO84" si="286">BN84*$E84</f>
        <v>0</v>
      </c>
      <c r="BP84" s="99"/>
      <c r="BQ84" s="100">
        <f t="shared" ref="BQ84" si="287">BP84*$E84</f>
        <v>0</v>
      </c>
      <c r="BR84" s="99"/>
      <c r="BS84" s="100">
        <f t="shared" ref="BS84" si="288">BR84*$E84</f>
        <v>0</v>
      </c>
      <c r="BT84" s="99"/>
      <c r="BU84" s="100">
        <f t="shared" ref="BU84" si="289">BT84*$E84</f>
        <v>0</v>
      </c>
      <c r="BV84" s="99"/>
      <c r="BW84" s="100">
        <f t="shared" ref="BW84" si="290">BV84*$E84</f>
        <v>0</v>
      </c>
      <c r="BX84" s="99"/>
      <c r="BY84" s="100">
        <f t="shared" ref="BY84" si="291">BX84*$E84</f>
        <v>0</v>
      </c>
      <c r="BZ84" s="99"/>
      <c r="CA84" s="100">
        <f t="shared" ref="CA84" si="292">BZ84*$E84</f>
        <v>0</v>
      </c>
      <c r="CB84" s="99"/>
      <c r="CC84" s="100">
        <f t="shared" ref="CC84" si="293">CB84*$E84</f>
        <v>0</v>
      </c>
      <c r="CD84" s="99"/>
      <c r="CE84" s="100">
        <f t="shared" ref="CE84" si="294">CD84*$E84</f>
        <v>0</v>
      </c>
      <c r="CF84" s="101">
        <f t="shared" ref="CF84:CG84" si="295">SUM(BH84,BJ84,BL84,BN84,BP84,BR84,BT84,BV84,BX84,BZ84,CB84,CD84)</f>
        <v>2592</v>
      </c>
      <c r="CG84" s="100">
        <f t="shared" si="295"/>
        <v>2592</v>
      </c>
    </row>
    <row r="85" spans="1:85" s="102" customFormat="1" ht="21.6" customHeight="1" x14ac:dyDescent="0.25">
      <c r="A85" s="94"/>
      <c r="B85" s="95"/>
      <c r="C85" s="95"/>
      <c r="D85" s="94"/>
      <c r="E85" s="94"/>
      <c r="F85" s="94"/>
      <c r="G85" s="94"/>
      <c r="H85" s="94"/>
      <c r="I85" s="100"/>
      <c r="J85" s="94"/>
      <c r="K85" s="100"/>
      <c r="L85" s="94"/>
      <c r="M85" s="100"/>
      <c r="N85" s="94"/>
      <c r="O85" s="100"/>
      <c r="P85" s="94"/>
      <c r="Q85" s="100"/>
      <c r="R85" s="94"/>
      <c r="S85" s="100"/>
      <c r="T85" s="94"/>
      <c r="U85" s="100"/>
      <c r="V85" s="94"/>
      <c r="W85" s="100"/>
      <c r="X85" s="94"/>
      <c r="Y85" s="100"/>
      <c r="Z85" s="94"/>
      <c r="AA85" s="100"/>
      <c r="AB85" s="94"/>
      <c r="AC85" s="100"/>
      <c r="AD85" s="94"/>
      <c r="AE85" s="100"/>
      <c r="AF85" s="101"/>
      <c r="AG85" s="100"/>
      <c r="AH85" s="99"/>
      <c r="AI85" s="100"/>
      <c r="AJ85" s="99"/>
      <c r="AK85" s="100"/>
      <c r="AL85" s="99"/>
      <c r="AM85" s="100"/>
      <c r="AN85" s="99"/>
      <c r="AO85" s="100"/>
      <c r="AP85" s="99"/>
      <c r="AQ85" s="100"/>
      <c r="AR85" s="99"/>
      <c r="AS85" s="100"/>
      <c r="AT85" s="99"/>
      <c r="AU85" s="100"/>
      <c r="AV85" s="99"/>
      <c r="AW85" s="100"/>
      <c r="AX85" s="99"/>
      <c r="AY85" s="100"/>
      <c r="AZ85" s="99"/>
      <c r="BA85" s="100"/>
      <c r="BB85" s="99"/>
      <c r="BC85" s="100"/>
      <c r="BD85" s="99"/>
      <c r="BE85" s="100"/>
      <c r="BF85" s="101"/>
      <c r="BG85" s="100"/>
      <c r="BH85" s="99"/>
      <c r="BI85" s="100"/>
      <c r="BJ85" s="99"/>
      <c r="BK85" s="100"/>
      <c r="BL85" s="99"/>
      <c r="BM85" s="100"/>
      <c r="BN85" s="99"/>
      <c r="BO85" s="100"/>
      <c r="BP85" s="99"/>
      <c r="BQ85" s="100"/>
      <c r="BR85" s="99"/>
      <c r="BS85" s="100"/>
      <c r="BT85" s="99"/>
      <c r="BU85" s="100"/>
      <c r="BV85" s="99"/>
      <c r="BW85" s="100"/>
      <c r="BX85" s="99"/>
      <c r="BY85" s="100"/>
      <c r="BZ85" s="99"/>
      <c r="CA85" s="100"/>
      <c r="CB85" s="99"/>
      <c r="CC85" s="100"/>
      <c r="CD85" s="99"/>
      <c r="CE85" s="100"/>
      <c r="CF85" s="101"/>
      <c r="CG85" s="100"/>
    </row>
    <row r="86" spans="1:85" s="102" customFormat="1" ht="19.899999999999999" customHeight="1" x14ac:dyDescent="0.25">
      <c r="A86" s="94">
        <v>69</v>
      </c>
      <c r="B86" s="95" t="s">
        <v>135</v>
      </c>
      <c r="C86" s="95" t="s">
        <v>77</v>
      </c>
      <c r="D86" s="94">
        <f>RANK(BF86,$BF$4:$BF$147)</f>
        <v>20</v>
      </c>
      <c r="E86" s="94">
        <v>1</v>
      </c>
      <c r="F86" s="94" t="s">
        <v>83</v>
      </c>
      <c r="G86" s="94"/>
      <c r="H86" s="94"/>
      <c r="I86" s="100">
        <f t="shared" si="203"/>
        <v>0</v>
      </c>
      <c r="J86" s="94"/>
      <c r="K86" s="100">
        <f t="shared" si="204"/>
        <v>0</v>
      </c>
      <c r="L86" s="94"/>
      <c r="M86" s="100">
        <f t="shared" si="205"/>
        <v>0</v>
      </c>
      <c r="N86" s="94"/>
      <c r="O86" s="100">
        <f t="shared" si="205"/>
        <v>0</v>
      </c>
      <c r="P86" s="94"/>
      <c r="Q86" s="100">
        <f t="shared" si="205"/>
        <v>0</v>
      </c>
      <c r="R86" s="94"/>
      <c r="S86" s="100">
        <f t="shared" si="205"/>
        <v>0</v>
      </c>
      <c r="T86" s="94"/>
      <c r="U86" s="100">
        <f t="shared" si="205"/>
        <v>0</v>
      </c>
      <c r="V86" s="94"/>
      <c r="W86" s="100">
        <f t="shared" si="205"/>
        <v>0</v>
      </c>
      <c r="X86" s="94"/>
      <c r="Y86" s="100">
        <f t="shared" si="205"/>
        <v>0</v>
      </c>
      <c r="Z86" s="94"/>
      <c r="AA86" s="100">
        <f t="shared" si="205"/>
        <v>0</v>
      </c>
      <c r="AB86" s="94"/>
      <c r="AC86" s="100">
        <f t="shared" si="205"/>
        <v>0</v>
      </c>
      <c r="AD86" s="94"/>
      <c r="AE86" s="100">
        <f t="shared" si="205"/>
        <v>0</v>
      </c>
      <c r="AF86" s="101">
        <f t="shared" ref="AF86:AF90" si="296">SUM(H86,J86,L86,N86,P86,R86,T86,V86,X86,Z86,AB86,AD86)</f>
        <v>0</v>
      </c>
      <c r="AG86" s="100">
        <f t="shared" ref="AG86:AG90" si="297">SUM(I86,K86,M86,O86,Q86,S86,U86,W86,Y86,AA86,AC86,AE86)</f>
        <v>0</v>
      </c>
      <c r="AH86" s="99"/>
      <c r="AI86" s="100">
        <f t="shared" si="208"/>
        <v>0</v>
      </c>
      <c r="AJ86" s="99"/>
      <c r="AK86" s="100">
        <f t="shared" si="209"/>
        <v>0</v>
      </c>
      <c r="AL86" s="99"/>
      <c r="AM86" s="100">
        <f t="shared" si="209"/>
        <v>0</v>
      </c>
      <c r="AN86" s="99"/>
      <c r="AO86" s="100">
        <f t="shared" si="210"/>
        <v>0</v>
      </c>
      <c r="AP86" s="99"/>
      <c r="AQ86" s="100">
        <f t="shared" si="211"/>
        <v>0</v>
      </c>
      <c r="AR86" s="99"/>
      <c r="AS86" s="100">
        <f t="shared" si="212"/>
        <v>0</v>
      </c>
      <c r="AT86" s="99"/>
      <c r="AU86" s="100">
        <f t="shared" si="213"/>
        <v>0</v>
      </c>
      <c r="AV86" s="99"/>
      <c r="AW86" s="100">
        <f t="shared" si="214"/>
        <v>0</v>
      </c>
      <c r="AX86" s="99"/>
      <c r="AY86" s="100">
        <f t="shared" si="215"/>
        <v>0</v>
      </c>
      <c r="AZ86" s="99"/>
      <c r="BA86" s="100">
        <f t="shared" si="216"/>
        <v>0</v>
      </c>
      <c r="BB86" s="99"/>
      <c r="BC86" s="100">
        <f t="shared" si="217"/>
        <v>0</v>
      </c>
      <c r="BD86" s="99"/>
      <c r="BE86" s="100">
        <f t="shared" si="218"/>
        <v>0</v>
      </c>
      <c r="BF86" s="101">
        <f t="shared" si="75"/>
        <v>0</v>
      </c>
      <c r="BG86" s="100">
        <f t="shared" si="75"/>
        <v>0</v>
      </c>
      <c r="BH86" s="99"/>
      <c r="BI86" s="100">
        <f t="shared" ref="BI86:BI90" si="298">BH86*$E86</f>
        <v>0</v>
      </c>
      <c r="BJ86" s="99"/>
      <c r="BK86" s="100">
        <f t="shared" ref="BK86:BK90" si="299">BJ86*$E86</f>
        <v>0</v>
      </c>
      <c r="BL86" s="99"/>
      <c r="BM86" s="100">
        <f t="shared" ref="BM86:BM90" si="300">BL86*$E86</f>
        <v>0</v>
      </c>
      <c r="BN86" s="99"/>
      <c r="BO86" s="100">
        <f t="shared" ref="BO86:BO90" si="301">BN86*$E86</f>
        <v>0</v>
      </c>
      <c r="BP86" s="99"/>
      <c r="BQ86" s="100">
        <f t="shared" ref="BQ86:BQ90" si="302">BP86*$E86</f>
        <v>0</v>
      </c>
      <c r="BR86" s="99"/>
      <c r="BS86" s="100">
        <f t="shared" ref="BS86:BS90" si="303">BR86*$E86</f>
        <v>0</v>
      </c>
      <c r="BT86" s="99"/>
      <c r="BU86" s="100">
        <f t="shared" ref="BU86:BU90" si="304">BT86*$E86</f>
        <v>0</v>
      </c>
      <c r="BV86" s="99"/>
      <c r="BW86" s="100">
        <f t="shared" ref="BW86:BW90" si="305">BV86*$E86</f>
        <v>0</v>
      </c>
      <c r="BX86" s="99"/>
      <c r="BY86" s="100">
        <f t="shared" ref="BY86:BY90" si="306">BX86*$E86</f>
        <v>0</v>
      </c>
      <c r="BZ86" s="99"/>
      <c r="CA86" s="100">
        <f t="shared" ref="CA86:CA90" si="307">BZ86*$E86</f>
        <v>0</v>
      </c>
      <c r="CB86" s="99"/>
      <c r="CC86" s="100">
        <f t="shared" ref="CC86:CC90" si="308">CB86*$E86</f>
        <v>0</v>
      </c>
      <c r="CD86" s="99"/>
      <c r="CE86" s="100">
        <f t="shared" ref="CE86:CE90" si="309">CD86*$E86</f>
        <v>0</v>
      </c>
      <c r="CF86" s="101">
        <f t="shared" ref="CF86:CG90" si="310">SUM(BH86,BJ86,BL86,BN86,BP86,BR86,BT86,BV86,BX86,BZ86,CB86,CD86)</f>
        <v>0</v>
      </c>
      <c r="CG86" s="100">
        <f t="shared" si="310"/>
        <v>0</v>
      </c>
    </row>
    <row r="87" spans="1:85" s="102" customFormat="1" ht="19.899999999999999" customHeight="1" x14ac:dyDescent="0.25">
      <c r="A87" s="94">
        <v>70</v>
      </c>
      <c r="B87" s="95" t="s">
        <v>136</v>
      </c>
      <c r="C87" s="95" t="s">
        <v>77</v>
      </c>
      <c r="D87" s="94">
        <f>RANK(BF87,$BF$4:$BF$147)</f>
        <v>20</v>
      </c>
      <c r="E87" s="94">
        <v>1</v>
      </c>
      <c r="F87" s="94" t="s">
        <v>83</v>
      </c>
      <c r="G87" s="94"/>
      <c r="H87" s="94"/>
      <c r="I87" s="100">
        <f t="shared" si="203"/>
        <v>0</v>
      </c>
      <c r="J87" s="94"/>
      <c r="K87" s="100">
        <f t="shared" si="204"/>
        <v>0</v>
      </c>
      <c r="L87" s="94"/>
      <c r="M87" s="100">
        <f t="shared" si="205"/>
        <v>0</v>
      </c>
      <c r="N87" s="94"/>
      <c r="O87" s="100">
        <f t="shared" si="205"/>
        <v>0</v>
      </c>
      <c r="P87" s="94"/>
      <c r="Q87" s="100">
        <f t="shared" si="205"/>
        <v>0</v>
      </c>
      <c r="R87" s="94"/>
      <c r="S87" s="100">
        <f t="shared" si="205"/>
        <v>0</v>
      </c>
      <c r="T87" s="94"/>
      <c r="U87" s="100">
        <f t="shared" si="205"/>
        <v>0</v>
      </c>
      <c r="V87" s="94"/>
      <c r="W87" s="100">
        <f t="shared" si="205"/>
        <v>0</v>
      </c>
      <c r="X87" s="94"/>
      <c r="Y87" s="100">
        <f t="shared" si="205"/>
        <v>0</v>
      </c>
      <c r="Z87" s="94"/>
      <c r="AA87" s="100">
        <f t="shared" si="205"/>
        <v>0</v>
      </c>
      <c r="AB87" s="94"/>
      <c r="AC87" s="100">
        <f t="shared" si="205"/>
        <v>0</v>
      </c>
      <c r="AD87" s="94"/>
      <c r="AE87" s="100">
        <f t="shared" si="205"/>
        <v>0</v>
      </c>
      <c r="AF87" s="101">
        <f t="shared" si="296"/>
        <v>0</v>
      </c>
      <c r="AG87" s="100">
        <f t="shared" si="297"/>
        <v>0</v>
      </c>
      <c r="AH87" s="99"/>
      <c r="AI87" s="100">
        <f t="shared" si="208"/>
        <v>0</v>
      </c>
      <c r="AJ87" s="99"/>
      <c r="AK87" s="100">
        <f t="shared" si="209"/>
        <v>0</v>
      </c>
      <c r="AL87" s="99"/>
      <c r="AM87" s="100">
        <f t="shared" si="209"/>
        <v>0</v>
      </c>
      <c r="AN87" s="99"/>
      <c r="AO87" s="100">
        <f t="shared" si="210"/>
        <v>0</v>
      </c>
      <c r="AP87" s="99"/>
      <c r="AQ87" s="100">
        <f t="shared" si="211"/>
        <v>0</v>
      </c>
      <c r="AR87" s="99"/>
      <c r="AS87" s="100">
        <f t="shared" si="212"/>
        <v>0</v>
      </c>
      <c r="AT87" s="99"/>
      <c r="AU87" s="100">
        <f t="shared" si="213"/>
        <v>0</v>
      </c>
      <c r="AV87" s="99"/>
      <c r="AW87" s="100">
        <f t="shared" si="214"/>
        <v>0</v>
      </c>
      <c r="AX87" s="99"/>
      <c r="AY87" s="100">
        <f t="shared" si="215"/>
        <v>0</v>
      </c>
      <c r="AZ87" s="99"/>
      <c r="BA87" s="100">
        <f t="shared" si="216"/>
        <v>0</v>
      </c>
      <c r="BB87" s="99"/>
      <c r="BC87" s="100">
        <f t="shared" si="217"/>
        <v>0</v>
      </c>
      <c r="BD87" s="99"/>
      <c r="BE87" s="100">
        <f t="shared" si="218"/>
        <v>0</v>
      </c>
      <c r="BF87" s="101">
        <f t="shared" si="75"/>
        <v>0</v>
      </c>
      <c r="BG87" s="100">
        <f t="shared" si="75"/>
        <v>0</v>
      </c>
      <c r="BH87" s="99"/>
      <c r="BI87" s="100">
        <f t="shared" si="298"/>
        <v>0</v>
      </c>
      <c r="BJ87" s="99"/>
      <c r="BK87" s="100">
        <f t="shared" si="299"/>
        <v>0</v>
      </c>
      <c r="BL87" s="99"/>
      <c r="BM87" s="100">
        <f t="shared" si="300"/>
        <v>0</v>
      </c>
      <c r="BN87" s="99"/>
      <c r="BO87" s="100">
        <f t="shared" si="301"/>
        <v>0</v>
      </c>
      <c r="BP87" s="99"/>
      <c r="BQ87" s="100">
        <f t="shared" si="302"/>
        <v>0</v>
      </c>
      <c r="BR87" s="99"/>
      <c r="BS87" s="100">
        <f t="shared" si="303"/>
        <v>0</v>
      </c>
      <c r="BT87" s="99"/>
      <c r="BU87" s="100">
        <f t="shared" si="304"/>
        <v>0</v>
      </c>
      <c r="BV87" s="99"/>
      <c r="BW87" s="100">
        <f t="shared" si="305"/>
        <v>0</v>
      </c>
      <c r="BX87" s="99"/>
      <c r="BY87" s="100">
        <f t="shared" si="306"/>
        <v>0</v>
      </c>
      <c r="BZ87" s="99"/>
      <c r="CA87" s="100">
        <f t="shared" si="307"/>
        <v>0</v>
      </c>
      <c r="CB87" s="99"/>
      <c r="CC87" s="100">
        <f t="shared" si="308"/>
        <v>0</v>
      </c>
      <c r="CD87" s="99"/>
      <c r="CE87" s="100">
        <f t="shared" si="309"/>
        <v>0</v>
      </c>
      <c r="CF87" s="101">
        <f t="shared" si="310"/>
        <v>0</v>
      </c>
      <c r="CG87" s="100">
        <f t="shared" si="310"/>
        <v>0</v>
      </c>
    </row>
    <row r="88" spans="1:85" s="102" customFormat="1" ht="19.899999999999999" customHeight="1" x14ac:dyDescent="0.25">
      <c r="A88" s="94">
        <v>71</v>
      </c>
      <c r="B88" s="95" t="s">
        <v>137</v>
      </c>
      <c r="C88" s="95" t="s">
        <v>77</v>
      </c>
      <c r="D88" s="94">
        <f>RANK(BF88,$BF$4:$BF$147)</f>
        <v>20</v>
      </c>
      <c r="E88" s="94">
        <v>1</v>
      </c>
      <c r="F88" s="94" t="s">
        <v>75</v>
      </c>
      <c r="G88" s="94"/>
      <c r="H88" s="94"/>
      <c r="I88" s="100">
        <f t="shared" si="203"/>
        <v>0</v>
      </c>
      <c r="J88" s="94"/>
      <c r="K88" s="100">
        <f t="shared" si="204"/>
        <v>0</v>
      </c>
      <c r="L88" s="94"/>
      <c r="M88" s="100">
        <f t="shared" si="205"/>
        <v>0</v>
      </c>
      <c r="N88" s="94"/>
      <c r="O88" s="100">
        <f t="shared" si="205"/>
        <v>0</v>
      </c>
      <c r="P88" s="94"/>
      <c r="Q88" s="100">
        <f t="shared" si="205"/>
        <v>0</v>
      </c>
      <c r="R88" s="94"/>
      <c r="S88" s="100">
        <f t="shared" si="205"/>
        <v>0</v>
      </c>
      <c r="T88" s="94"/>
      <c r="U88" s="100">
        <f t="shared" si="205"/>
        <v>0</v>
      </c>
      <c r="V88" s="94"/>
      <c r="W88" s="100">
        <f t="shared" si="205"/>
        <v>0</v>
      </c>
      <c r="X88" s="94"/>
      <c r="Y88" s="100">
        <f t="shared" si="205"/>
        <v>0</v>
      </c>
      <c r="Z88" s="94"/>
      <c r="AA88" s="100">
        <f t="shared" si="205"/>
        <v>0</v>
      </c>
      <c r="AB88" s="94"/>
      <c r="AC88" s="100">
        <f t="shared" si="205"/>
        <v>0</v>
      </c>
      <c r="AD88" s="94"/>
      <c r="AE88" s="100">
        <f t="shared" si="205"/>
        <v>0</v>
      </c>
      <c r="AF88" s="101">
        <f t="shared" si="296"/>
        <v>0</v>
      </c>
      <c r="AG88" s="100">
        <f t="shared" si="297"/>
        <v>0</v>
      </c>
      <c r="AH88" s="99"/>
      <c r="AI88" s="100">
        <f t="shared" si="208"/>
        <v>0</v>
      </c>
      <c r="AJ88" s="99"/>
      <c r="AK88" s="100">
        <f t="shared" si="209"/>
        <v>0</v>
      </c>
      <c r="AL88" s="99"/>
      <c r="AM88" s="100">
        <f t="shared" si="209"/>
        <v>0</v>
      </c>
      <c r="AN88" s="99"/>
      <c r="AO88" s="100">
        <f t="shared" si="210"/>
        <v>0</v>
      </c>
      <c r="AP88" s="99"/>
      <c r="AQ88" s="100">
        <f t="shared" si="211"/>
        <v>0</v>
      </c>
      <c r="AR88" s="99"/>
      <c r="AS88" s="100">
        <f t="shared" si="212"/>
        <v>0</v>
      </c>
      <c r="AT88" s="99"/>
      <c r="AU88" s="100">
        <f t="shared" si="213"/>
        <v>0</v>
      </c>
      <c r="AV88" s="99"/>
      <c r="AW88" s="100">
        <f t="shared" si="214"/>
        <v>0</v>
      </c>
      <c r="AX88" s="99"/>
      <c r="AY88" s="100">
        <f t="shared" si="215"/>
        <v>0</v>
      </c>
      <c r="AZ88" s="99"/>
      <c r="BA88" s="100">
        <f t="shared" si="216"/>
        <v>0</v>
      </c>
      <c r="BB88" s="99"/>
      <c r="BC88" s="100">
        <f t="shared" si="217"/>
        <v>0</v>
      </c>
      <c r="BD88" s="99"/>
      <c r="BE88" s="100">
        <f t="shared" si="218"/>
        <v>0</v>
      </c>
      <c r="BF88" s="101">
        <f t="shared" si="75"/>
        <v>0</v>
      </c>
      <c r="BG88" s="100">
        <f t="shared" si="75"/>
        <v>0</v>
      </c>
      <c r="BH88" s="99"/>
      <c r="BI88" s="100">
        <f t="shared" si="298"/>
        <v>0</v>
      </c>
      <c r="BJ88" s="99"/>
      <c r="BK88" s="100">
        <f t="shared" si="299"/>
        <v>0</v>
      </c>
      <c r="BL88" s="99"/>
      <c r="BM88" s="100">
        <f t="shared" si="300"/>
        <v>0</v>
      </c>
      <c r="BN88" s="99"/>
      <c r="BO88" s="100">
        <f t="shared" si="301"/>
        <v>0</v>
      </c>
      <c r="BP88" s="99"/>
      <c r="BQ88" s="100">
        <f t="shared" si="302"/>
        <v>0</v>
      </c>
      <c r="BR88" s="99"/>
      <c r="BS88" s="100">
        <f t="shared" si="303"/>
        <v>0</v>
      </c>
      <c r="BT88" s="99"/>
      <c r="BU88" s="100">
        <f t="shared" si="304"/>
        <v>0</v>
      </c>
      <c r="BV88" s="99"/>
      <c r="BW88" s="100">
        <f t="shared" si="305"/>
        <v>0</v>
      </c>
      <c r="BX88" s="99"/>
      <c r="BY88" s="100">
        <f t="shared" si="306"/>
        <v>0</v>
      </c>
      <c r="BZ88" s="99"/>
      <c r="CA88" s="100">
        <f t="shared" si="307"/>
        <v>0</v>
      </c>
      <c r="CB88" s="99"/>
      <c r="CC88" s="100">
        <f t="shared" si="308"/>
        <v>0</v>
      </c>
      <c r="CD88" s="99"/>
      <c r="CE88" s="100">
        <f t="shared" si="309"/>
        <v>0</v>
      </c>
      <c r="CF88" s="101">
        <f t="shared" si="310"/>
        <v>0</v>
      </c>
      <c r="CG88" s="100">
        <f t="shared" si="310"/>
        <v>0</v>
      </c>
    </row>
    <row r="89" spans="1:85" s="102" customFormat="1" ht="19.899999999999999" customHeight="1" x14ac:dyDescent="0.25">
      <c r="A89" s="94">
        <v>72</v>
      </c>
      <c r="B89" s="95" t="s">
        <v>138</v>
      </c>
      <c r="C89" s="95" t="s">
        <v>77</v>
      </c>
      <c r="D89" s="94">
        <f>RANK(BF89,$BF$4:$BF$147)</f>
        <v>20</v>
      </c>
      <c r="E89" s="94">
        <v>0.6</v>
      </c>
      <c r="F89" s="94" t="s">
        <v>83</v>
      </c>
      <c r="G89" s="94"/>
      <c r="H89" s="94"/>
      <c r="I89" s="100">
        <f t="shared" si="203"/>
        <v>0</v>
      </c>
      <c r="J89" s="94"/>
      <c r="K89" s="100">
        <f t="shared" si="204"/>
        <v>0</v>
      </c>
      <c r="L89" s="94"/>
      <c r="M89" s="100">
        <f t="shared" si="205"/>
        <v>0</v>
      </c>
      <c r="N89" s="94"/>
      <c r="O89" s="100">
        <f t="shared" si="205"/>
        <v>0</v>
      </c>
      <c r="P89" s="94"/>
      <c r="Q89" s="100">
        <f t="shared" si="205"/>
        <v>0</v>
      </c>
      <c r="R89" s="94"/>
      <c r="S89" s="100">
        <f t="shared" si="205"/>
        <v>0</v>
      </c>
      <c r="T89" s="94"/>
      <c r="U89" s="100">
        <f t="shared" si="205"/>
        <v>0</v>
      </c>
      <c r="V89" s="94"/>
      <c r="W89" s="100">
        <f t="shared" si="205"/>
        <v>0</v>
      </c>
      <c r="X89" s="94"/>
      <c r="Y89" s="100">
        <f t="shared" si="205"/>
        <v>0</v>
      </c>
      <c r="Z89" s="94"/>
      <c r="AA89" s="100">
        <f t="shared" si="205"/>
        <v>0</v>
      </c>
      <c r="AB89" s="94"/>
      <c r="AC89" s="100">
        <f t="shared" si="205"/>
        <v>0</v>
      </c>
      <c r="AD89" s="94"/>
      <c r="AE89" s="100">
        <f t="shared" si="205"/>
        <v>0</v>
      </c>
      <c r="AF89" s="101">
        <f t="shared" si="296"/>
        <v>0</v>
      </c>
      <c r="AG89" s="100">
        <f t="shared" si="297"/>
        <v>0</v>
      </c>
      <c r="AH89" s="99"/>
      <c r="AI89" s="100">
        <f t="shared" si="208"/>
        <v>0</v>
      </c>
      <c r="AJ89" s="99"/>
      <c r="AK89" s="100">
        <f t="shared" si="209"/>
        <v>0</v>
      </c>
      <c r="AL89" s="99"/>
      <c r="AM89" s="100">
        <f t="shared" si="209"/>
        <v>0</v>
      </c>
      <c r="AN89" s="99"/>
      <c r="AO89" s="100">
        <f t="shared" si="210"/>
        <v>0</v>
      </c>
      <c r="AP89" s="99"/>
      <c r="AQ89" s="100">
        <f t="shared" si="211"/>
        <v>0</v>
      </c>
      <c r="AR89" s="99"/>
      <c r="AS89" s="100">
        <f t="shared" si="212"/>
        <v>0</v>
      </c>
      <c r="AT89" s="99"/>
      <c r="AU89" s="100">
        <f t="shared" si="213"/>
        <v>0</v>
      </c>
      <c r="AV89" s="99"/>
      <c r="AW89" s="100">
        <f t="shared" si="214"/>
        <v>0</v>
      </c>
      <c r="AX89" s="99"/>
      <c r="AY89" s="100">
        <f t="shared" si="215"/>
        <v>0</v>
      </c>
      <c r="AZ89" s="99"/>
      <c r="BA89" s="100">
        <f t="shared" si="216"/>
        <v>0</v>
      </c>
      <c r="BB89" s="99"/>
      <c r="BC89" s="100">
        <f t="shared" si="217"/>
        <v>0</v>
      </c>
      <c r="BD89" s="99"/>
      <c r="BE89" s="100">
        <f t="shared" si="218"/>
        <v>0</v>
      </c>
      <c r="BF89" s="101">
        <f t="shared" si="75"/>
        <v>0</v>
      </c>
      <c r="BG89" s="100">
        <f t="shared" si="75"/>
        <v>0</v>
      </c>
      <c r="BH89" s="99"/>
      <c r="BI89" s="100">
        <f t="shared" si="298"/>
        <v>0</v>
      </c>
      <c r="BJ89" s="99"/>
      <c r="BK89" s="100">
        <f t="shared" si="299"/>
        <v>0</v>
      </c>
      <c r="BL89" s="99"/>
      <c r="BM89" s="100">
        <f t="shared" si="300"/>
        <v>0</v>
      </c>
      <c r="BN89" s="99"/>
      <c r="BO89" s="100">
        <f t="shared" si="301"/>
        <v>0</v>
      </c>
      <c r="BP89" s="99"/>
      <c r="BQ89" s="100">
        <f t="shared" si="302"/>
        <v>0</v>
      </c>
      <c r="BR89" s="99"/>
      <c r="BS89" s="100">
        <f t="shared" si="303"/>
        <v>0</v>
      </c>
      <c r="BT89" s="99"/>
      <c r="BU89" s="100">
        <f t="shared" si="304"/>
        <v>0</v>
      </c>
      <c r="BV89" s="99"/>
      <c r="BW89" s="100">
        <f t="shared" si="305"/>
        <v>0</v>
      </c>
      <c r="BX89" s="99"/>
      <c r="BY89" s="100">
        <f t="shared" si="306"/>
        <v>0</v>
      </c>
      <c r="BZ89" s="99"/>
      <c r="CA89" s="100">
        <f t="shared" si="307"/>
        <v>0</v>
      </c>
      <c r="CB89" s="99"/>
      <c r="CC89" s="100">
        <f t="shared" si="308"/>
        <v>0</v>
      </c>
      <c r="CD89" s="99"/>
      <c r="CE89" s="100">
        <f t="shared" si="309"/>
        <v>0</v>
      </c>
      <c r="CF89" s="101">
        <f t="shared" si="310"/>
        <v>0</v>
      </c>
      <c r="CG89" s="100">
        <f t="shared" si="310"/>
        <v>0</v>
      </c>
    </row>
    <row r="90" spans="1:85" s="102" customFormat="1" ht="19.899999999999999" customHeight="1" x14ac:dyDescent="0.25">
      <c r="A90" s="94">
        <v>73</v>
      </c>
      <c r="B90" s="95" t="s">
        <v>139</v>
      </c>
      <c r="C90" s="95" t="s">
        <v>74</v>
      </c>
      <c r="D90" s="94">
        <f>RANK(BF90,$BF$4:$BF$147)</f>
        <v>20</v>
      </c>
      <c r="E90" s="94">
        <v>0.64</v>
      </c>
      <c r="F90" s="94" t="s">
        <v>85</v>
      </c>
      <c r="G90" s="94"/>
      <c r="H90" s="94"/>
      <c r="I90" s="100">
        <f t="shared" si="203"/>
        <v>0</v>
      </c>
      <c r="J90" s="94"/>
      <c r="K90" s="100">
        <f t="shared" si="204"/>
        <v>0</v>
      </c>
      <c r="L90" s="94"/>
      <c r="M90" s="100">
        <f t="shared" si="205"/>
        <v>0</v>
      </c>
      <c r="N90" s="94"/>
      <c r="O90" s="100">
        <f t="shared" si="205"/>
        <v>0</v>
      </c>
      <c r="P90" s="94"/>
      <c r="Q90" s="100">
        <f t="shared" si="205"/>
        <v>0</v>
      </c>
      <c r="R90" s="94"/>
      <c r="S90" s="100">
        <f t="shared" si="205"/>
        <v>0</v>
      </c>
      <c r="T90" s="94"/>
      <c r="U90" s="100">
        <f t="shared" si="205"/>
        <v>0</v>
      </c>
      <c r="V90" s="94"/>
      <c r="W90" s="100">
        <f t="shared" si="205"/>
        <v>0</v>
      </c>
      <c r="X90" s="94"/>
      <c r="Y90" s="100">
        <f t="shared" si="205"/>
        <v>0</v>
      </c>
      <c r="Z90" s="94"/>
      <c r="AA90" s="100">
        <f t="shared" si="205"/>
        <v>0</v>
      </c>
      <c r="AB90" s="94"/>
      <c r="AC90" s="100">
        <f t="shared" si="205"/>
        <v>0</v>
      </c>
      <c r="AD90" s="94"/>
      <c r="AE90" s="100">
        <f t="shared" si="205"/>
        <v>0</v>
      </c>
      <c r="AF90" s="101">
        <f t="shared" si="296"/>
        <v>0</v>
      </c>
      <c r="AG90" s="100">
        <f t="shared" si="297"/>
        <v>0</v>
      </c>
      <c r="AH90" s="99"/>
      <c r="AI90" s="100">
        <f t="shared" si="208"/>
        <v>0</v>
      </c>
      <c r="AJ90" s="99"/>
      <c r="AK90" s="100">
        <f t="shared" si="209"/>
        <v>0</v>
      </c>
      <c r="AL90" s="99"/>
      <c r="AM90" s="100">
        <f t="shared" si="209"/>
        <v>0</v>
      </c>
      <c r="AN90" s="99"/>
      <c r="AO90" s="100">
        <f t="shared" si="210"/>
        <v>0</v>
      </c>
      <c r="AP90" s="99"/>
      <c r="AQ90" s="100">
        <f t="shared" si="211"/>
        <v>0</v>
      </c>
      <c r="AR90" s="99"/>
      <c r="AS90" s="100">
        <f t="shared" si="212"/>
        <v>0</v>
      </c>
      <c r="AT90" s="99"/>
      <c r="AU90" s="100">
        <f t="shared" si="213"/>
        <v>0</v>
      </c>
      <c r="AV90" s="99"/>
      <c r="AW90" s="100">
        <f t="shared" si="214"/>
        <v>0</v>
      </c>
      <c r="AX90" s="99"/>
      <c r="AY90" s="100">
        <f t="shared" si="215"/>
        <v>0</v>
      </c>
      <c r="AZ90" s="99"/>
      <c r="BA90" s="100">
        <f t="shared" si="216"/>
        <v>0</v>
      </c>
      <c r="BB90" s="99"/>
      <c r="BC90" s="100">
        <f t="shared" si="217"/>
        <v>0</v>
      </c>
      <c r="BD90" s="99"/>
      <c r="BE90" s="100">
        <f t="shared" si="218"/>
        <v>0</v>
      </c>
      <c r="BF90" s="101">
        <f t="shared" si="75"/>
        <v>0</v>
      </c>
      <c r="BG90" s="100">
        <f t="shared" si="75"/>
        <v>0</v>
      </c>
      <c r="BH90" s="99"/>
      <c r="BI90" s="100">
        <f t="shared" si="298"/>
        <v>0</v>
      </c>
      <c r="BJ90" s="99"/>
      <c r="BK90" s="100">
        <f t="shared" si="299"/>
        <v>0</v>
      </c>
      <c r="BL90" s="99"/>
      <c r="BM90" s="100">
        <f t="shared" si="300"/>
        <v>0</v>
      </c>
      <c r="BN90" s="99"/>
      <c r="BO90" s="100">
        <f t="shared" si="301"/>
        <v>0</v>
      </c>
      <c r="BP90" s="99"/>
      <c r="BQ90" s="100">
        <f t="shared" si="302"/>
        <v>0</v>
      </c>
      <c r="BR90" s="99"/>
      <c r="BS90" s="100">
        <f t="shared" si="303"/>
        <v>0</v>
      </c>
      <c r="BT90" s="99"/>
      <c r="BU90" s="100">
        <f t="shared" si="304"/>
        <v>0</v>
      </c>
      <c r="BV90" s="99"/>
      <c r="BW90" s="100">
        <f t="shared" si="305"/>
        <v>0</v>
      </c>
      <c r="BX90" s="99"/>
      <c r="BY90" s="100">
        <f t="shared" si="306"/>
        <v>0</v>
      </c>
      <c r="BZ90" s="99"/>
      <c r="CA90" s="100">
        <f t="shared" si="307"/>
        <v>0</v>
      </c>
      <c r="CB90" s="99"/>
      <c r="CC90" s="100">
        <f t="shared" si="308"/>
        <v>0</v>
      </c>
      <c r="CD90" s="99"/>
      <c r="CE90" s="100">
        <f t="shared" si="309"/>
        <v>0</v>
      </c>
      <c r="CF90" s="101">
        <f t="shared" si="310"/>
        <v>0</v>
      </c>
      <c r="CG90" s="100">
        <f t="shared" si="310"/>
        <v>0</v>
      </c>
    </row>
    <row r="91" spans="1:85" s="102" customFormat="1" ht="19.899999999999999" customHeight="1" x14ac:dyDescent="0.25">
      <c r="A91" s="94"/>
      <c r="B91" s="95"/>
      <c r="C91" s="95"/>
      <c r="D91" s="94"/>
      <c r="E91" s="94"/>
      <c r="F91" s="94"/>
      <c r="G91" s="94"/>
      <c r="H91" s="94"/>
      <c r="I91" s="100"/>
      <c r="J91" s="94"/>
      <c r="K91" s="100"/>
      <c r="L91" s="94"/>
      <c r="M91" s="100"/>
      <c r="N91" s="94"/>
      <c r="O91" s="100"/>
      <c r="P91" s="94"/>
      <c r="Q91" s="100"/>
      <c r="R91" s="94"/>
      <c r="S91" s="100"/>
      <c r="T91" s="94"/>
      <c r="U91" s="100"/>
      <c r="V91" s="94"/>
      <c r="W91" s="100"/>
      <c r="X91" s="94"/>
      <c r="Y91" s="100"/>
      <c r="Z91" s="94"/>
      <c r="AA91" s="100"/>
      <c r="AB91" s="94"/>
      <c r="AC91" s="100"/>
      <c r="AD91" s="94"/>
      <c r="AE91" s="100"/>
      <c r="AF91" s="101"/>
      <c r="AG91" s="100"/>
      <c r="AH91" s="99"/>
      <c r="AI91" s="100"/>
      <c r="AJ91" s="99"/>
      <c r="AK91" s="100"/>
      <c r="AL91" s="99"/>
      <c r="AM91" s="100"/>
      <c r="AN91" s="99"/>
      <c r="AO91" s="100"/>
      <c r="AP91" s="99"/>
      <c r="AQ91" s="100"/>
      <c r="AR91" s="99"/>
      <c r="AS91" s="100"/>
      <c r="AT91" s="99"/>
      <c r="AU91" s="100"/>
      <c r="AV91" s="99"/>
      <c r="AW91" s="100"/>
      <c r="AX91" s="99"/>
      <c r="AY91" s="100"/>
      <c r="AZ91" s="99"/>
      <c r="BA91" s="100"/>
      <c r="BB91" s="99"/>
      <c r="BC91" s="100"/>
      <c r="BD91" s="99"/>
      <c r="BE91" s="100"/>
      <c r="BF91" s="101"/>
      <c r="BG91" s="100"/>
      <c r="BH91" s="99"/>
      <c r="BI91" s="100"/>
      <c r="BJ91" s="99"/>
      <c r="BK91" s="100"/>
      <c r="BL91" s="99"/>
      <c r="BM91" s="100"/>
      <c r="BN91" s="99"/>
      <c r="BO91" s="100"/>
      <c r="BP91" s="99"/>
      <c r="BQ91" s="100"/>
      <c r="BR91" s="99"/>
      <c r="BS91" s="100"/>
      <c r="BT91" s="99"/>
      <c r="BU91" s="100"/>
      <c r="BV91" s="99"/>
      <c r="BW91" s="100"/>
      <c r="BX91" s="99"/>
      <c r="BY91" s="100"/>
      <c r="BZ91" s="99"/>
      <c r="CA91" s="100"/>
      <c r="CB91" s="99"/>
      <c r="CC91" s="100"/>
      <c r="CD91" s="99"/>
      <c r="CE91" s="100"/>
      <c r="CF91" s="101"/>
      <c r="CG91" s="100"/>
    </row>
    <row r="92" spans="1:85" s="102" customFormat="1" ht="19.899999999999999" customHeight="1" x14ac:dyDescent="0.25">
      <c r="A92" s="94">
        <v>74</v>
      </c>
      <c r="B92" s="95" t="s">
        <v>140</v>
      </c>
      <c r="C92" s="95" t="s">
        <v>77</v>
      </c>
      <c r="D92" s="94">
        <f>RANK(BF92,$BF$4:$BF$147)</f>
        <v>20</v>
      </c>
      <c r="E92" s="94">
        <v>1</v>
      </c>
      <c r="F92" s="94" t="s">
        <v>83</v>
      </c>
      <c r="G92" s="94"/>
      <c r="H92" s="94"/>
      <c r="I92" s="100">
        <f t="shared" si="203"/>
        <v>0</v>
      </c>
      <c r="J92" s="94"/>
      <c r="K92" s="100">
        <f t="shared" si="204"/>
        <v>0</v>
      </c>
      <c r="L92" s="94"/>
      <c r="M92" s="100">
        <f t="shared" si="205"/>
        <v>0</v>
      </c>
      <c r="N92" s="94"/>
      <c r="O92" s="100">
        <f t="shared" si="205"/>
        <v>0</v>
      </c>
      <c r="P92" s="94"/>
      <c r="Q92" s="100">
        <f t="shared" si="205"/>
        <v>0</v>
      </c>
      <c r="R92" s="94"/>
      <c r="S92" s="100">
        <f t="shared" si="205"/>
        <v>0</v>
      </c>
      <c r="T92" s="94"/>
      <c r="U92" s="100">
        <f t="shared" si="205"/>
        <v>0</v>
      </c>
      <c r="V92" s="94"/>
      <c r="W92" s="100">
        <f t="shared" si="205"/>
        <v>0</v>
      </c>
      <c r="X92" s="94"/>
      <c r="Y92" s="100">
        <f t="shared" si="205"/>
        <v>0</v>
      </c>
      <c r="Z92" s="94"/>
      <c r="AA92" s="100">
        <f t="shared" si="205"/>
        <v>0</v>
      </c>
      <c r="AB92" s="94"/>
      <c r="AC92" s="100">
        <f t="shared" si="205"/>
        <v>0</v>
      </c>
      <c r="AD92" s="94"/>
      <c r="AE92" s="100">
        <f t="shared" si="205"/>
        <v>0</v>
      </c>
      <c r="AF92" s="101">
        <f t="shared" ref="AF92:AF95" si="311">SUM(H92,J92,L92,N92,P92,R92,T92,V92,X92,Z92,AB92,AD92)</f>
        <v>0</v>
      </c>
      <c r="AG92" s="100">
        <f t="shared" ref="AG92:AG95" si="312">SUM(I92,K92,M92,O92,Q92,S92,U92,W92,Y92,AA92,AC92,AE92)</f>
        <v>0</v>
      </c>
      <c r="AH92" s="99"/>
      <c r="AI92" s="100">
        <f t="shared" si="208"/>
        <v>0</v>
      </c>
      <c r="AJ92" s="99"/>
      <c r="AK92" s="100">
        <f t="shared" si="209"/>
        <v>0</v>
      </c>
      <c r="AL92" s="99"/>
      <c r="AM92" s="100">
        <f t="shared" si="209"/>
        <v>0</v>
      </c>
      <c r="AN92" s="99"/>
      <c r="AO92" s="100">
        <f t="shared" si="210"/>
        <v>0</v>
      </c>
      <c r="AP92" s="99"/>
      <c r="AQ92" s="100">
        <f t="shared" si="211"/>
        <v>0</v>
      </c>
      <c r="AR92" s="99"/>
      <c r="AS92" s="100">
        <f t="shared" si="212"/>
        <v>0</v>
      </c>
      <c r="AT92" s="99"/>
      <c r="AU92" s="100">
        <f t="shared" si="213"/>
        <v>0</v>
      </c>
      <c r="AV92" s="99"/>
      <c r="AW92" s="100">
        <f t="shared" si="214"/>
        <v>0</v>
      </c>
      <c r="AX92" s="99"/>
      <c r="AY92" s="100">
        <f t="shared" si="215"/>
        <v>0</v>
      </c>
      <c r="AZ92" s="99"/>
      <c r="BA92" s="100">
        <f t="shared" si="216"/>
        <v>0</v>
      </c>
      <c r="BB92" s="99"/>
      <c r="BC92" s="100">
        <f t="shared" si="217"/>
        <v>0</v>
      </c>
      <c r="BD92" s="99"/>
      <c r="BE92" s="100">
        <f t="shared" si="218"/>
        <v>0</v>
      </c>
      <c r="BF92" s="101">
        <f t="shared" ref="BF92:BG139" si="313">SUM(AH92,AJ92,AL92,AN92,AP92,AR92,AT92,AV92,AX92,AZ92,BB92,BD92)</f>
        <v>0</v>
      </c>
      <c r="BG92" s="100">
        <f t="shared" si="313"/>
        <v>0</v>
      </c>
      <c r="BH92" s="99"/>
      <c r="BI92" s="100">
        <f t="shared" ref="BI92:BI95" si="314">BH92*$E92</f>
        <v>0</v>
      </c>
      <c r="BJ92" s="99"/>
      <c r="BK92" s="100">
        <f t="shared" ref="BK92:BK95" si="315">BJ92*$E92</f>
        <v>0</v>
      </c>
      <c r="BL92" s="99"/>
      <c r="BM92" s="100">
        <f t="shared" ref="BM92:BM95" si="316">BL92*$E92</f>
        <v>0</v>
      </c>
      <c r="BN92" s="99"/>
      <c r="BO92" s="100">
        <f t="shared" ref="BO92:BO95" si="317">BN92*$E92</f>
        <v>0</v>
      </c>
      <c r="BP92" s="99"/>
      <c r="BQ92" s="100">
        <f t="shared" ref="BQ92:BQ95" si="318">BP92*$E92</f>
        <v>0</v>
      </c>
      <c r="BR92" s="99"/>
      <c r="BS92" s="100">
        <f t="shared" ref="BS92:BS95" si="319">BR92*$E92</f>
        <v>0</v>
      </c>
      <c r="BT92" s="99"/>
      <c r="BU92" s="100">
        <f t="shared" ref="BU92:BU95" si="320">BT92*$E92</f>
        <v>0</v>
      </c>
      <c r="BV92" s="99"/>
      <c r="BW92" s="100">
        <f t="shared" ref="BW92:BW95" si="321">BV92*$E92</f>
        <v>0</v>
      </c>
      <c r="BX92" s="99"/>
      <c r="BY92" s="100">
        <f t="shared" ref="BY92:BY95" si="322">BX92*$E92</f>
        <v>0</v>
      </c>
      <c r="BZ92" s="99"/>
      <c r="CA92" s="100">
        <f t="shared" ref="CA92:CA95" si="323">BZ92*$E92</f>
        <v>0</v>
      </c>
      <c r="CB92" s="99"/>
      <c r="CC92" s="100">
        <f t="shared" ref="CC92:CC95" si="324">CB92*$E92</f>
        <v>0</v>
      </c>
      <c r="CD92" s="99"/>
      <c r="CE92" s="100">
        <f t="shared" ref="CE92:CE95" si="325">CD92*$E92</f>
        <v>0</v>
      </c>
      <c r="CF92" s="101">
        <f t="shared" ref="CF92:CG118" si="326">SUM(BH92,BJ92,BL92,BN92,BP92,BR92,BT92,BV92,BX92,BZ92,CB92,CD92)</f>
        <v>0</v>
      </c>
      <c r="CG92" s="100">
        <f t="shared" si="326"/>
        <v>0</v>
      </c>
    </row>
    <row r="93" spans="1:85" s="102" customFormat="1" ht="19.899999999999999" customHeight="1" x14ac:dyDescent="0.25">
      <c r="A93" s="94">
        <v>75</v>
      </c>
      <c r="B93" s="95" t="s">
        <v>140</v>
      </c>
      <c r="C93" s="95" t="s">
        <v>77</v>
      </c>
      <c r="D93" s="94">
        <f>RANK(BF93,$BF$4:$BF$147)</f>
        <v>20</v>
      </c>
      <c r="E93" s="94">
        <v>1</v>
      </c>
      <c r="F93" s="94" t="s">
        <v>75</v>
      </c>
      <c r="G93" s="94"/>
      <c r="H93" s="94"/>
      <c r="I93" s="100">
        <f t="shared" si="203"/>
        <v>0</v>
      </c>
      <c r="J93" s="94"/>
      <c r="K93" s="100">
        <f t="shared" si="204"/>
        <v>0</v>
      </c>
      <c r="L93" s="94"/>
      <c r="M93" s="100">
        <f t="shared" si="205"/>
        <v>0</v>
      </c>
      <c r="N93" s="94"/>
      <c r="O93" s="100">
        <f t="shared" si="205"/>
        <v>0</v>
      </c>
      <c r="P93" s="94"/>
      <c r="Q93" s="100">
        <f t="shared" si="205"/>
        <v>0</v>
      </c>
      <c r="R93" s="94"/>
      <c r="S93" s="100">
        <f t="shared" si="205"/>
        <v>0</v>
      </c>
      <c r="T93" s="94"/>
      <c r="U93" s="100">
        <f t="shared" si="205"/>
        <v>0</v>
      </c>
      <c r="V93" s="94"/>
      <c r="W93" s="100">
        <f t="shared" si="205"/>
        <v>0</v>
      </c>
      <c r="X93" s="94"/>
      <c r="Y93" s="100">
        <f t="shared" si="205"/>
        <v>0</v>
      </c>
      <c r="Z93" s="94"/>
      <c r="AA93" s="100">
        <f t="shared" si="205"/>
        <v>0</v>
      </c>
      <c r="AB93" s="94"/>
      <c r="AC93" s="100">
        <f t="shared" si="205"/>
        <v>0</v>
      </c>
      <c r="AD93" s="94"/>
      <c r="AE93" s="100">
        <f t="shared" si="205"/>
        <v>0</v>
      </c>
      <c r="AF93" s="101">
        <f t="shared" si="311"/>
        <v>0</v>
      </c>
      <c r="AG93" s="100">
        <f t="shared" si="312"/>
        <v>0</v>
      </c>
      <c r="AH93" s="99"/>
      <c r="AI93" s="100">
        <f t="shared" si="208"/>
        <v>0</v>
      </c>
      <c r="AJ93" s="99"/>
      <c r="AK93" s="100">
        <f t="shared" si="209"/>
        <v>0</v>
      </c>
      <c r="AL93" s="99"/>
      <c r="AM93" s="100">
        <f t="shared" si="209"/>
        <v>0</v>
      </c>
      <c r="AN93" s="99"/>
      <c r="AO93" s="100">
        <f t="shared" si="210"/>
        <v>0</v>
      </c>
      <c r="AP93" s="99"/>
      <c r="AQ93" s="100">
        <f t="shared" si="211"/>
        <v>0</v>
      </c>
      <c r="AR93" s="99"/>
      <c r="AS93" s="100">
        <f t="shared" si="212"/>
        <v>0</v>
      </c>
      <c r="AT93" s="99"/>
      <c r="AU93" s="100">
        <f t="shared" si="213"/>
        <v>0</v>
      </c>
      <c r="AV93" s="99"/>
      <c r="AW93" s="100">
        <f t="shared" si="214"/>
        <v>0</v>
      </c>
      <c r="AX93" s="99"/>
      <c r="AY93" s="100">
        <f t="shared" si="215"/>
        <v>0</v>
      </c>
      <c r="AZ93" s="99"/>
      <c r="BA93" s="100">
        <f t="shared" si="216"/>
        <v>0</v>
      </c>
      <c r="BB93" s="99"/>
      <c r="BC93" s="100">
        <f t="shared" si="217"/>
        <v>0</v>
      </c>
      <c r="BD93" s="99"/>
      <c r="BE93" s="100">
        <f t="shared" si="218"/>
        <v>0</v>
      </c>
      <c r="BF93" s="101">
        <f t="shared" si="313"/>
        <v>0</v>
      </c>
      <c r="BG93" s="100">
        <f t="shared" si="313"/>
        <v>0</v>
      </c>
      <c r="BH93" s="99"/>
      <c r="BI93" s="100">
        <f t="shared" si="314"/>
        <v>0</v>
      </c>
      <c r="BJ93" s="99"/>
      <c r="BK93" s="100">
        <f t="shared" si="315"/>
        <v>0</v>
      </c>
      <c r="BL93" s="99"/>
      <c r="BM93" s="100">
        <f t="shared" si="316"/>
        <v>0</v>
      </c>
      <c r="BN93" s="99"/>
      <c r="BO93" s="100">
        <f t="shared" si="317"/>
        <v>0</v>
      </c>
      <c r="BP93" s="99"/>
      <c r="BQ93" s="100">
        <f t="shared" si="318"/>
        <v>0</v>
      </c>
      <c r="BR93" s="99"/>
      <c r="BS93" s="100">
        <f t="shared" si="319"/>
        <v>0</v>
      </c>
      <c r="BT93" s="99"/>
      <c r="BU93" s="100">
        <f t="shared" si="320"/>
        <v>0</v>
      </c>
      <c r="BV93" s="99"/>
      <c r="BW93" s="100">
        <f t="shared" si="321"/>
        <v>0</v>
      </c>
      <c r="BX93" s="99"/>
      <c r="BY93" s="100">
        <f t="shared" si="322"/>
        <v>0</v>
      </c>
      <c r="BZ93" s="99"/>
      <c r="CA93" s="100">
        <f t="shared" si="323"/>
        <v>0</v>
      </c>
      <c r="CB93" s="99"/>
      <c r="CC93" s="100">
        <f t="shared" si="324"/>
        <v>0</v>
      </c>
      <c r="CD93" s="99"/>
      <c r="CE93" s="100">
        <f t="shared" si="325"/>
        <v>0</v>
      </c>
      <c r="CF93" s="101">
        <f t="shared" si="326"/>
        <v>0</v>
      </c>
      <c r="CG93" s="100">
        <f t="shared" si="326"/>
        <v>0</v>
      </c>
    </row>
    <row r="94" spans="1:85" s="102" customFormat="1" ht="19.899999999999999" customHeight="1" x14ac:dyDescent="0.25">
      <c r="A94" s="94">
        <v>76</v>
      </c>
      <c r="B94" s="95" t="s">
        <v>141</v>
      </c>
      <c r="C94" s="95" t="s">
        <v>77</v>
      </c>
      <c r="D94" s="94">
        <f>RANK(BF94,$BF$4:$BF$147)</f>
        <v>20</v>
      </c>
      <c r="E94" s="94">
        <v>0.6</v>
      </c>
      <c r="F94" s="94" t="s">
        <v>83</v>
      </c>
      <c r="G94" s="94"/>
      <c r="H94" s="94"/>
      <c r="I94" s="100">
        <f t="shared" si="203"/>
        <v>0</v>
      </c>
      <c r="J94" s="94"/>
      <c r="K94" s="100">
        <f t="shared" si="204"/>
        <v>0</v>
      </c>
      <c r="L94" s="94"/>
      <c r="M94" s="100">
        <f t="shared" si="205"/>
        <v>0</v>
      </c>
      <c r="N94" s="94"/>
      <c r="O94" s="100">
        <f t="shared" si="205"/>
        <v>0</v>
      </c>
      <c r="P94" s="94"/>
      <c r="Q94" s="100">
        <f t="shared" si="205"/>
        <v>0</v>
      </c>
      <c r="R94" s="94"/>
      <c r="S94" s="100">
        <f t="shared" si="205"/>
        <v>0</v>
      </c>
      <c r="T94" s="94"/>
      <c r="U94" s="100">
        <f t="shared" si="205"/>
        <v>0</v>
      </c>
      <c r="V94" s="94"/>
      <c r="W94" s="100">
        <f t="shared" si="205"/>
        <v>0</v>
      </c>
      <c r="X94" s="94"/>
      <c r="Y94" s="100">
        <f t="shared" si="205"/>
        <v>0</v>
      </c>
      <c r="Z94" s="94"/>
      <c r="AA94" s="100">
        <f t="shared" si="205"/>
        <v>0</v>
      </c>
      <c r="AB94" s="94"/>
      <c r="AC94" s="100">
        <f t="shared" si="205"/>
        <v>0</v>
      </c>
      <c r="AD94" s="94"/>
      <c r="AE94" s="100">
        <f t="shared" si="205"/>
        <v>0</v>
      </c>
      <c r="AF94" s="101">
        <f t="shared" si="311"/>
        <v>0</v>
      </c>
      <c r="AG94" s="100">
        <f t="shared" si="312"/>
        <v>0</v>
      </c>
      <c r="AH94" s="99"/>
      <c r="AI94" s="100">
        <f t="shared" si="208"/>
        <v>0</v>
      </c>
      <c r="AJ94" s="99"/>
      <c r="AK94" s="100">
        <f t="shared" si="209"/>
        <v>0</v>
      </c>
      <c r="AL94" s="99"/>
      <c r="AM94" s="100">
        <f t="shared" si="209"/>
        <v>0</v>
      </c>
      <c r="AN94" s="99"/>
      <c r="AO94" s="100">
        <f t="shared" si="210"/>
        <v>0</v>
      </c>
      <c r="AP94" s="99"/>
      <c r="AQ94" s="100">
        <f t="shared" si="211"/>
        <v>0</v>
      </c>
      <c r="AR94" s="99"/>
      <c r="AS94" s="100">
        <f t="shared" si="212"/>
        <v>0</v>
      </c>
      <c r="AT94" s="99"/>
      <c r="AU94" s="100">
        <f t="shared" si="213"/>
        <v>0</v>
      </c>
      <c r="AV94" s="99"/>
      <c r="AW94" s="100">
        <f t="shared" si="214"/>
        <v>0</v>
      </c>
      <c r="AX94" s="99"/>
      <c r="AY94" s="100">
        <f t="shared" si="215"/>
        <v>0</v>
      </c>
      <c r="AZ94" s="99"/>
      <c r="BA94" s="100">
        <f t="shared" si="216"/>
        <v>0</v>
      </c>
      <c r="BB94" s="99"/>
      <c r="BC94" s="100">
        <f t="shared" si="217"/>
        <v>0</v>
      </c>
      <c r="BD94" s="99"/>
      <c r="BE94" s="100">
        <f t="shared" si="218"/>
        <v>0</v>
      </c>
      <c r="BF94" s="101">
        <f t="shared" si="313"/>
        <v>0</v>
      </c>
      <c r="BG94" s="100">
        <f t="shared" si="313"/>
        <v>0</v>
      </c>
      <c r="BH94" s="99"/>
      <c r="BI94" s="100">
        <f t="shared" si="314"/>
        <v>0</v>
      </c>
      <c r="BJ94" s="99"/>
      <c r="BK94" s="100">
        <f t="shared" si="315"/>
        <v>0</v>
      </c>
      <c r="BL94" s="99"/>
      <c r="BM94" s="100">
        <f t="shared" si="316"/>
        <v>0</v>
      </c>
      <c r="BN94" s="99"/>
      <c r="BO94" s="100">
        <f t="shared" si="317"/>
        <v>0</v>
      </c>
      <c r="BP94" s="99"/>
      <c r="BQ94" s="100">
        <f t="shared" si="318"/>
        <v>0</v>
      </c>
      <c r="BR94" s="99"/>
      <c r="BS94" s="100">
        <f t="shared" si="319"/>
        <v>0</v>
      </c>
      <c r="BT94" s="99"/>
      <c r="BU94" s="100">
        <f t="shared" si="320"/>
        <v>0</v>
      </c>
      <c r="BV94" s="99"/>
      <c r="BW94" s="100">
        <f t="shared" si="321"/>
        <v>0</v>
      </c>
      <c r="BX94" s="99"/>
      <c r="BY94" s="100">
        <f t="shared" si="322"/>
        <v>0</v>
      </c>
      <c r="BZ94" s="99"/>
      <c r="CA94" s="100">
        <f t="shared" si="323"/>
        <v>0</v>
      </c>
      <c r="CB94" s="99"/>
      <c r="CC94" s="100">
        <f t="shared" si="324"/>
        <v>0</v>
      </c>
      <c r="CD94" s="99"/>
      <c r="CE94" s="100">
        <f t="shared" si="325"/>
        <v>0</v>
      </c>
      <c r="CF94" s="101">
        <f t="shared" si="326"/>
        <v>0</v>
      </c>
      <c r="CG94" s="100">
        <f t="shared" si="326"/>
        <v>0</v>
      </c>
    </row>
    <row r="95" spans="1:85" s="102" customFormat="1" ht="19.899999999999999" customHeight="1" x14ac:dyDescent="0.25">
      <c r="A95" s="94">
        <v>77</v>
      </c>
      <c r="B95" s="95" t="s">
        <v>142</v>
      </c>
      <c r="C95" s="95" t="s">
        <v>74</v>
      </c>
      <c r="D95" s="94">
        <f>RANK(BF95,$BF$4:$BF$147)</f>
        <v>20</v>
      </c>
      <c r="E95" s="94">
        <v>0.64</v>
      </c>
      <c r="F95" s="94" t="s">
        <v>85</v>
      </c>
      <c r="G95" s="94"/>
      <c r="H95" s="94"/>
      <c r="I95" s="100">
        <f t="shared" si="203"/>
        <v>0</v>
      </c>
      <c r="J95" s="94"/>
      <c r="K95" s="100">
        <f t="shared" si="204"/>
        <v>0</v>
      </c>
      <c r="L95" s="94"/>
      <c r="M95" s="100">
        <f t="shared" si="205"/>
        <v>0</v>
      </c>
      <c r="N95" s="94"/>
      <c r="O95" s="100">
        <f t="shared" si="205"/>
        <v>0</v>
      </c>
      <c r="P95" s="94"/>
      <c r="Q95" s="100">
        <f t="shared" si="205"/>
        <v>0</v>
      </c>
      <c r="R95" s="94"/>
      <c r="S95" s="100">
        <f t="shared" si="205"/>
        <v>0</v>
      </c>
      <c r="T95" s="94"/>
      <c r="U95" s="100">
        <f t="shared" si="205"/>
        <v>0</v>
      </c>
      <c r="V95" s="94"/>
      <c r="W95" s="100">
        <f t="shared" si="205"/>
        <v>0</v>
      </c>
      <c r="X95" s="94"/>
      <c r="Y95" s="100">
        <f t="shared" si="205"/>
        <v>0</v>
      </c>
      <c r="Z95" s="94"/>
      <c r="AA95" s="100">
        <f t="shared" si="205"/>
        <v>0</v>
      </c>
      <c r="AB95" s="94"/>
      <c r="AC95" s="100">
        <f t="shared" si="205"/>
        <v>0</v>
      </c>
      <c r="AD95" s="94"/>
      <c r="AE95" s="100">
        <f t="shared" si="205"/>
        <v>0</v>
      </c>
      <c r="AF95" s="101">
        <f t="shared" si="311"/>
        <v>0</v>
      </c>
      <c r="AG95" s="100">
        <f t="shared" si="312"/>
        <v>0</v>
      </c>
      <c r="AH95" s="99"/>
      <c r="AI95" s="100">
        <f t="shared" si="208"/>
        <v>0</v>
      </c>
      <c r="AJ95" s="99"/>
      <c r="AK95" s="100">
        <f t="shared" si="209"/>
        <v>0</v>
      </c>
      <c r="AL95" s="99"/>
      <c r="AM95" s="100">
        <f t="shared" si="209"/>
        <v>0</v>
      </c>
      <c r="AN95" s="99"/>
      <c r="AO95" s="100">
        <f t="shared" si="210"/>
        <v>0</v>
      </c>
      <c r="AP95" s="99"/>
      <c r="AQ95" s="100">
        <f t="shared" si="211"/>
        <v>0</v>
      </c>
      <c r="AR95" s="99"/>
      <c r="AS95" s="100">
        <f t="shared" si="212"/>
        <v>0</v>
      </c>
      <c r="AT95" s="99"/>
      <c r="AU95" s="100">
        <f t="shared" si="213"/>
        <v>0</v>
      </c>
      <c r="AV95" s="99"/>
      <c r="AW95" s="100">
        <f t="shared" si="214"/>
        <v>0</v>
      </c>
      <c r="AX95" s="99"/>
      <c r="AY95" s="100">
        <f t="shared" si="215"/>
        <v>0</v>
      </c>
      <c r="AZ95" s="99"/>
      <c r="BA95" s="100">
        <f t="shared" si="216"/>
        <v>0</v>
      </c>
      <c r="BB95" s="99"/>
      <c r="BC95" s="100">
        <f t="shared" si="217"/>
        <v>0</v>
      </c>
      <c r="BD95" s="99"/>
      <c r="BE95" s="100">
        <f t="shared" si="218"/>
        <v>0</v>
      </c>
      <c r="BF95" s="101">
        <f t="shared" si="313"/>
        <v>0</v>
      </c>
      <c r="BG95" s="100">
        <f t="shared" si="313"/>
        <v>0</v>
      </c>
      <c r="BH95" s="99"/>
      <c r="BI95" s="100">
        <f t="shared" si="314"/>
        <v>0</v>
      </c>
      <c r="BJ95" s="99"/>
      <c r="BK95" s="100">
        <f t="shared" si="315"/>
        <v>0</v>
      </c>
      <c r="BL95" s="99"/>
      <c r="BM95" s="100">
        <f t="shared" si="316"/>
        <v>0</v>
      </c>
      <c r="BN95" s="99"/>
      <c r="BO95" s="100">
        <f t="shared" si="317"/>
        <v>0</v>
      </c>
      <c r="BP95" s="99"/>
      <c r="BQ95" s="100">
        <f t="shared" si="318"/>
        <v>0</v>
      </c>
      <c r="BR95" s="99"/>
      <c r="BS95" s="100">
        <f t="shared" si="319"/>
        <v>0</v>
      </c>
      <c r="BT95" s="99"/>
      <c r="BU95" s="100">
        <f t="shared" si="320"/>
        <v>0</v>
      </c>
      <c r="BV95" s="99"/>
      <c r="BW95" s="100">
        <f t="shared" si="321"/>
        <v>0</v>
      </c>
      <c r="BX95" s="99"/>
      <c r="BY95" s="100">
        <f t="shared" si="322"/>
        <v>0</v>
      </c>
      <c r="BZ95" s="99"/>
      <c r="CA95" s="100">
        <f t="shared" si="323"/>
        <v>0</v>
      </c>
      <c r="CB95" s="99"/>
      <c r="CC95" s="100">
        <f t="shared" si="324"/>
        <v>0</v>
      </c>
      <c r="CD95" s="99"/>
      <c r="CE95" s="100">
        <f t="shared" si="325"/>
        <v>0</v>
      </c>
      <c r="CF95" s="101">
        <f t="shared" si="326"/>
        <v>0</v>
      </c>
      <c r="CG95" s="100">
        <f t="shared" si="326"/>
        <v>0</v>
      </c>
    </row>
    <row r="96" spans="1:85" s="102" customFormat="1" ht="19.899999999999999" customHeight="1" x14ac:dyDescent="0.25">
      <c r="A96" s="94"/>
      <c r="B96" s="95"/>
      <c r="C96" s="95"/>
      <c r="D96" s="94"/>
      <c r="E96" s="94"/>
      <c r="F96" s="94"/>
      <c r="G96" s="94"/>
      <c r="H96" s="94"/>
      <c r="I96" s="100"/>
      <c r="J96" s="94"/>
      <c r="K96" s="100"/>
      <c r="L96" s="94"/>
      <c r="M96" s="100"/>
      <c r="N96" s="94"/>
      <c r="O96" s="100"/>
      <c r="P96" s="94"/>
      <c r="Q96" s="100"/>
      <c r="R96" s="94"/>
      <c r="S96" s="100"/>
      <c r="T96" s="94"/>
      <c r="U96" s="100"/>
      <c r="V96" s="94"/>
      <c r="W96" s="100"/>
      <c r="X96" s="94"/>
      <c r="Y96" s="100"/>
      <c r="Z96" s="94"/>
      <c r="AA96" s="100"/>
      <c r="AB96" s="94"/>
      <c r="AC96" s="100"/>
      <c r="AD96" s="94"/>
      <c r="AE96" s="100"/>
      <c r="AF96" s="101"/>
      <c r="AG96" s="100"/>
      <c r="AH96" s="99"/>
      <c r="AI96" s="100"/>
      <c r="AJ96" s="99"/>
      <c r="AK96" s="100"/>
      <c r="AL96" s="99"/>
      <c r="AM96" s="100"/>
      <c r="AN96" s="99"/>
      <c r="AO96" s="100"/>
      <c r="AP96" s="99"/>
      <c r="AQ96" s="100"/>
      <c r="AR96" s="99"/>
      <c r="AS96" s="100"/>
      <c r="AT96" s="99"/>
      <c r="AU96" s="100"/>
      <c r="AV96" s="99"/>
      <c r="AW96" s="100"/>
      <c r="AX96" s="99"/>
      <c r="AY96" s="100"/>
      <c r="AZ96" s="99"/>
      <c r="BA96" s="100"/>
      <c r="BB96" s="99"/>
      <c r="BC96" s="100"/>
      <c r="BD96" s="99"/>
      <c r="BE96" s="100"/>
      <c r="BF96" s="101"/>
      <c r="BG96" s="100"/>
      <c r="BH96" s="99"/>
      <c r="BI96" s="100"/>
      <c r="BJ96" s="99"/>
      <c r="BK96" s="100"/>
      <c r="BL96" s="99"/>
      <c r="BM96" s="100"/>
      <c r="BN96" s="99"/>
      <c r="BO96" s="100"/>
      <c r="BP96" s="99"/>
      <c r="BQ96" s="100"/>
      <c r="BR96" s="99"/>
      <c r="BS96" s="100"/>
      <c r="BT96" s="99"/>
      <c r="BU96" s="100"/>
      <c r="BV96" s="99"/>
      <c r="BW96" s="100"/>
      <c r="BX96" s="99"/>
      <c r="BY96" s="100"/>
      <c r="BZ96" s="99"/>
      <c r="CA96" s="100"/>
      <c r="CB96" s="99"/>
      <c r="CC96" s="100"/>
      <c r="CD96" s="99"/>
      <c r="CE96" s="100"/>
      <c r="CF96" s="101">
        <f t="shared" si="326"/>
        <v>0</v>
      </c>
      <c r="CG96" s="100">
        <f t="shared" si="326"/>
        <v>0</v>
      </c>
    </row>
    <row r="97" spans="1:85" s="102" customFormat="1" ht="19.899999999999999" customHeight="1" x14ac:dyDescent="0.25">
      <c r="A97" s="94">
        <v>78</v>
      </c>
      <c r="B97" s="95" t="s">
        <v>143</v>
      </c>
      <c r="C97" s="95" t="s">
        <v>77</v>
      </c>
      <c r="D97" s="94">
        <v>14</v>
      </c>
      <c r="E97" s="94">
        <v>0.75</v>
      </c>
      <c r="F97" s="94"/>
      <c r="G97" s="94"/>
      <c r="H97" s="94"/>
      <c r="I97" s="100"/>
      <c r="J97" s="94"/>
      <c r="K97" s="100"/>
      <c r="L97" s="94"/>
      <c r="M97" s="100"/>
      <c r="N97" s="94"/>
      <c r="O97" s="100"/>
      <c r="P97" s="94"/>
      <c r="Q97" s="100"/>
      <c r="R97" s="94"/>
      <c r="S97" s="100"/>
      <c r="T97" s="94"/>
      <c r="U97" s="100"/>
      <c r="V97" s="94"/>
      <c r="W97" s="100"/>
      <c r="X97" s="94"/>
      <c r="Y97" s="100"/>
      <c r="Z97" s="94"/>
      <c r="AA97" s="100"/>
      <c r="AB97" s="94"/>
      <c r="AC97" s="100"/>
      <c r="AD97" s="94"/>
      <c r="AE97" s="100"/>
      <c r="AF97" s="101"/>
      <c r="AG97" s="100"/>
      <c r="AH97" s="99"/>
      <c r="AI97" s="100"/>
      <c r="AJ97" s="99"/>
      <c r="AK97" s="100"/>
      <c r="AL97" s="99"/>
      <c r="AM97" s="100"/>
      <c r="AN97" s="99"/>
      <c r="AO97" s="100"/>
      <c r="AP97" s="99"/>
      <c r="AQ97" s="100"/>
      <c r="AR97" s="99"/>
      <c r="AS97" s="100"/>
      <c r="AT97" s="99"/>
      <c r="AU97" s="100"/>
      <c r="AV97" s="99"/>
      <c r="AW97" s="100"/>
      <c r="AX97" s="99"/>
      <c r="AY97" s="100"/>
      <c r="AZ97" s="99"/>
      <c r="BA97" s="100"/>
      <c r="BB97" s="99"/>
      <c r="BC97" s="100"/>
      <c r="BD97" s="99"/>
      <c r="BE97" s="100"/>
      <c r="BF97" s="101"/>
      <c r="BG97" s="100"/>
      <c r="BH97" s="99"/>
      <c r="BI97" s="100"/>
      <c r="BJ97" s="99"/>
      <c r="BK97" s="100"/>
      <c r="BL97" s="99"/>
      <c r="BM97" s="100"/>
      <c r="BN97" s="99"/>
      <c r="BO97" s="100"/>
      <c r="BP97" s="99"/>
      <c r="BQ97" s="100"/>
      <c r="BR97" s="99"/>
      <c r="BS97" s="100"/>
      <c r="BT97" s="99"/>
      <c r="BU97" s="100"/>
      <c r="BV97" s="99"/>
      <c r="BW97" s="100"/>
      <c r="BX97" s="99"/>
      <c r="BY97" s="100"/>
      <c r="BZ97" s="99"/>
      <c r="CA97" s="100"/>
      <c r="CB97" s="99"/>
      <c r="CC97" s="100"/>
      <c r="CD97" s="99"/>
      <c r="CE97" s="100"/>
      <c r="CF97" s="101">
        <f t="shared" si="326"/>
        <v>0</v>
      </c>
      <c r="CG97" s="100">
        <f t="shared" si="326"/>
        <v>0</v>
      </c>
    </row>
    <row r="98" spans="1:85" s="102" customFormat="1" ht="19.899999999999999" customHeight="1" x14ac:dyDescent="0.25">
      <c r="A98" s="94">
        <v>79</v>
      </c>
      <c r="B98" s="95" t="s">
        <v>143</v>
      </c>
      <c r="C98" s="95" t="s">
        <v>74</v>
      </c>
      <c r="D98" s="94">
        <v>14</v>
      </c>
      <c r="E98" s="94">
        <v>0.6</v>
      </c>
      <c r="F98" s="94"/>
      <c r="G98" s="94"/>
      <c r="H98" s="94"/>
      <c r="I98" s="100"/>
      <c r="J98" s="94"/>
      <c r="K98" s="100"/>
      <c r="L98" s="94"/>
      <c r="M98" s="100"/>
      <c r="N98" s="94"/>
      <c r="O98" s="100"/>
      <c r="P98" s="94"/>
      <c r="Q98" s="100"/>
      <c r="R98" s="94"/>
      <c r="S98" s="100"/>
      <c r="T98" s="94"/>
      <c r="U98" s="100"/>
      <c r="V98" s="94"/>
      <c r="W98" s="100"/>
      <c r="X98" s="94"/>
      <c r="Y98" s="100"/>
      <c r="Z98" s="94"/>
      <c r="AA98" s="100"/>
      <c r="AB98" s="94"/>
      <c r="AC98" s="100"/>
      <c r="AD98" s="94"/>
      <c r="AE98" s="100"/>
      <c r="AF98" s="101"/>
      <c r="AG98" s="100"/>
      <c r="AH98" s="99"/>
      <c r="AI98" s="100"/>
      <c r="AJ98" s="99"/>
      <c r="AK98" s="100"/>
      <c r="AL98" s="99"/>
      <c r="AM98" s="100"/>
      <c r="AN98" s="99"/>
      <c r="AO98" s="100"/>
      <c r="AP98" s="99"/>
      <c r="AQ98" s="100"/>
      <c r="AR98" s="99"/>
      <c r="AS98" s="100"/>
      <c r="AT98" s="99"/>
      <c r="AU98" s="100"/>
      <c r="AV98" s="99"/>
      <c r="AW98" s="100"/>
      <c r="AX98" s="99"/>
      <c r="AY98" s="100"/>
      <c r="AZ98" s="99"/>
      <c r="BA98" s="100"/>
      <c r="BB98" s="99"/>
      <c r="BC98" s="100"/>
      <c r="BD98" s="99"/>
      <c r="BE98" s="100"/>
      <c r="BF98" s="101"/>
      <c r="BG98" s="100"/>
      <c r="BH98" s="99"/>
      <c r="BI98" s="100"/>
      <c r="BJ98" s="99"/>
      <c r="BK98" s="100"/>
      <c r="BL98" s="99"/>
      <c r="BM98" s="100"/>
      <c r="BN98" s="99"/>
      <c r="BO98" s="100"/>
      <c r="BP98" s="99"/>
      <c r="BQ98" s="100"/>
      <c r="BR98" s="99"/>
      <c r="BS98" s="100"/>
      <c r="BT98" s="99"/>
      <c r="BU98" s="100"/>
      <c r="BV98" s="99"/>
      <c r="BW98" s="100"/>
      <c r="BX98" s="99"/>
      <c r="BY98" s="100"/>
      <c r="BZ98" s="99"/>
      <c r="CA98" s="100"/>
      <c r="CB98" s="99"/>
      <c r="CC98" s="100"/>
      <c r="CD98" s="99"/>
      <c r="CE98" s="100"/>
      <c r="CF98" s="101">
        <f t="shared" si="326"/>
        <v>0</v>
      </c>
      <c r="CG98" s="100">
        <f t="shared" si="326"/>
        <v>0</v>
      </c>
    </row>
    <row r="99" spans="1:85" s="102" customFormat="1" ht="19.899999999999999" customHeight="1" x14ac:dyDescent="0.25">
      <c r="A99" s="94">
        <v>80</v>
      </c>
      <c r="B99" s="95" t="s">
        <v>143</v>
      </c>
      <c r="C99" s="95" t="s">
        <v>74</v>
      </c>
      <c r="D99" s="94">
        <v>14</v>
      </c>
      <c r="E99" s="94">
        <v>0.64</v>
      </c>
      <c r="F99" s="94" t="s">
        <v>85</v>
      </c>
      <c r="G99" s="94">
        <v>600</v>
      </c>
      <c r="H99" s="94"/>
      <c r="I99" s="100"/>
      <c r="J99" s="94"/>
      <c r="K99" s="100"/>
      <c r="L99" s="94"/>
      <c r="M99" s="100"/>
      <c r="N99" s="94"/>
      <c r="O99" s="100"/>
      <c r="P99" s="94"/>
      <c r="Q99" s="100"/>
      <c r="R99" s="94"/>
      <c r="S99" s="100"/>
      <c r="T99" s="94"/>
      <c r="U99" s="100"/>
      <c r="V99" s="94"/>
      <c r="W99" s="100"/>
      <c r="X99" s="94"/>
      <c r="Y99" s="100"/>
      <c r="Z99" s="94"/>
      <c r="AA99" s="100"/>
      <c r="AB99" s="94"/>
      <c r="AC99" s="100"/>
      <c r="AD99" s="94"/>
      <c r="AE99" s="100"/>
      <c r="AF99" s="101"/>
      <c r="AG99" s="100"/>
      <c r="AH99" s="99"/>
      <c r="AI99" s="100"/>
      <c r="AJ99" s="99"/>
      <c r="AK99" s="100"/>
      <c r="AL99" s="99"/>
      <c r="AM99" s="100"/>
      <c r="AN99" s="99"/>
      <c r="AO99" s="100"/>
      <c r="AP99" s="99"/>
      <c r="AQ99" s="100"/>
      <c r="AR99" s="99"/>
      <c r="AS99" s="100"/>
      <c r="AT99" s="99"/>
      <c r="AU99" s="100"/>
      <c r="AV99" s="99"/>
      <c r="AW99" s="100"/>
      <c r="AX99" s="99"/>
      <c r="AY99" s="100"/>
      <c r="AZ99" s="99"/>
      <c r="BA99" s="100"/>
      <c r="BB99" s="99"/>
      <c r="BC99" s="100"/>
      <c r="BD99" s="99"/>
      <c r="BE99" s="100"/>
      <c r="BF99" s="101"/>
      <c r="BG99" s="100"/>
      <c r="BH99" s="99"/>
      <c r="BI99" s="100"/>
      <c r="BJ99" s="99"/>
      <c r="BK99" s="100"/>
      <c r="BL99" s="99"/>
      <c r="BM99" s="100"/>
      <c r="BN99" s="99"/>
      <c r="BO99" s="100"/>
      <c r="BP99" s="99"/>
      <c r="BQ99" s="100"/>
      <c r="BR99" s="99"/>
      <c r="BS99" s="100"/>
      <c r="BT99" s="99"/>
      <c r="BU99" s="100"/>
      <c r="BV99" s="99"/>
      <c r="BW99" s="100"/>
      <c r="BX99" s="99"/>
      <c r="BY99" s="100"/>
      <c r="BZ99" s="99"/>
      <c r="CA99" s="100"/>
      <c r="CB99" s="99"/>
      <c r="CC99" s="100"/>
      <c r="CD99" s="99"/>
      <c r="CE99" s="100"/>
      <c r="CF99" s="101">
        <f t="shared" si="326"/>
        <v>0</v>
      </c>
      <c r="CG99" s="100">
        <f t="shared" si="326"/>
        <v>0</v>
      </c>
    </row>
    <row r="100" spans="1:85" s="102" customFormat="1" ht="19.899999999999999" customHeight="1" x14ac:dyDescent="0.25">
      <c r="A100" s="94"/>
      <c r="B100" s="95"/>
      <c r="C100" s="95"/>
      <c r="D100" s="94"/>
      <c r="E100" s="94"/>
      <c r="F100" s="94"/>
      <c r="G100" s="94"/>
      <c r="H100" s="94"/>
      <c r="I100" s="100"/>
      <c r="J100" s="94"/>
      <c r="K100" s="100"/>
      <c r="L100" s="94"/>
      <c r="M100" s="100"/>
      <c r="N100" s="94"/>
      <c r="O100" s="100"/>
      <c r="P100" s="94"/>
      <c r="Q100" s="100"/>
      <c r="R100" s="94"/>
      <c r="S100" s="100"/>
      <c r="T100" s="94"/>
      <c r="U100" s="100"/>
      <c r="V100" s="94"/>
      <c r="W100" s="100"/>
      <c r="X100" s="94"/>
      <c r="Y100" s="100"/>
      <c r="Z100" s="94"/>
      <c r="AA100" s="100"/>
      <c r="AB100" s="94"/>
      <c r="AC100" s="100"/>
      <c r="AD100" s="94"/>
      <c r="AE100" s="100"/>
      <c r="AF100" s="101"/>
      <c r="AG100" s="100"/>
      <c r="AH100" s="99"/>
      <c r="AI100" s="100"/>
      <c r="AJ100" s="99"/>
      <c r="AK100" s="100"/>
      <c r="AL100" s="99"/>
      <c r="AM100" s="100"/>
      <c r="AN100" s="99"/>
      <c r="AO100" s="100"/>
      <c r="AP100" s="99"/>
      <c r="AQ100" s="100"/>
      <c r="AR100" s="99"/>
      <c r="AS100" s="100"/>
      <c r="AT100" s="99"/>
      <c r="AU100" s="100"/>
      <c r="AV100" s="99"/>
      <c r="AW100" s="100"/>
      <c r="AX100" s="99"/>
      <c r="AY100" s="100"/>
      <c r="AZ100" s="99"/>
      <c r="BA100" s="100"/>
      <c r="BB100" s="99"/>
      <c r="BC100" s="100"/>
      <c r="BD100" s="99"/>
      <c r="BE100" s="100"/>
      <c r="BF100" s="101"/>
      <c r="BG100" s="100"/>
      <c r="BH100" s="99"/>
      <c r="BI100" s="100"/>
      <c r="BJ100" s="99"/>
      <c r="BK100" s="100"/>
      <c r="BL100" s="99"/>
      <c r="BM100" s="100"/>
      <c r="BN100" s="99"/>
      <c r="BO100" s="100"/>
      <c r="BP100" s="99"/>
      <c r="BQ100" s="100"/>
      <c r="BR100" s="99"/>
      <c r="BS100" s="100"/>
      <c r="BT100" s="99"/>
      <c r="BU100" s="100"/>
      <c r="BV100" s="99"/>
      <c r="BW100" s="100"/>
      <c r="BX100" s="99"/>
      <c r="BY100" s="100"/>
      <c r="BZ100" s="99"/>
      <c r="CA100" s="100"/>
      <c r="CB100" s="99"/>
      <c r="CC100" s="100"/>
      <c r="CD100" s="99"/>
      <c r="CE100" s="100"/>
      <c r="CF100" s="101">
        <f t="shared" si="326"/>
        <v>0</v>
      </c>
      <c r="CG100" s="100">
        <f t="shared" si="326"/>
        <v>0</v>
      </c>
    </row>
    <row r="101" spans="1:85" s="102" customFormat="1" ht="19.899999999999999" customHeight="1" x14ac:dyDescent="0.25">
      <c r="A101" s="94">
        <v>81</v>
      </c>
      <c r="B101" s="95" t="s">
        <v>144</v>
      </c>
      <c r="C101" s="95" t="s">
        <v>74</v>
      </c>
      <c r="D101" s="94">
        <v>14</v>
      </c>
      <c r="E101" s="94">
        <v>0.64</v>
      </c>
      <c r="F101" s="94" t="s">
        <v>145</v>
      </c>
      <c r="G101" s="94"/>
      <c r="H101" s="94"/>
      <c r="I101" s="100"/>
      <c r="J101" s="94"/>
      <c r="K101" s="100"/>
      <c r="L101" s="94"/>
      <c r="M101" s="100"/>
      <c r="N101" s="94"/>
      <c r="O101" s="100"/>
      <c r="P101" s="94"/>
      <c r="Q101" s="100"/>
      <c r="R101" s="94"/>
      <c r="S101" s="100"/>
      <c r="T101" s="94"/>
      <c r="U101" s="100"/>
      <c r="V101" s="94"/>
      <c r="W101" s="100"/>
      <c r="X101" s="94"/>
      <c r="Y101" s="100"/>
      <c r="Z101" s="94"/>
      <c r="AA101" s="100"/>
      <c r="AB101" s="94"/>
      <c r="AC101" s="100"/>
      <c r="AD101" s="94"/>
      <c r="AE101" s="100"/>
      <c r="AF101" s="101"/>
      <c r="AG101" s="100"/>
      <c r="AH101" s="99"/>
      <c r="AI101" s="100"/>
      <c r="AJ101" s="99"/>
      <c r="AK101" s="100"/>
      <c r="AL101" s="99"/>
      <c r="AM101" s="100"/>
      <c r="AN101" s="99"/>
      <c r="AO101" s="100"/>
      <c r="AP101" s="99"/>
      <c r="AQ101" s="100"/>
      <c r="AR101" s="99"/>
      <c r="AS101" s="100"/>
      <c r="AT101" s="99"/>
      <c r="AU101" s="100"/>
      <c r="AV101" s="99"/>
      <c r="AW101" s="100"/>
      <c r="AX101" s="99"/>
      <c r="AY101" s="100"/>
      <c r="AZ101" s="99"/>
      <c r="BA101" s="100"/>
      <c r="BB101" s="99"/>
      <c r="BC101" s="100"/>
      <c r="BD101" s="99"/>
      <c r="BE101" s="100"/>
      <c r="BF101" s="101"/>
      <c r="BG101" s="100"/>
      <c r="BH101" s="99"/>
      <c r="BI101" s="100"/>
      <c r="BJ101" s="99"/>
      <c r="BK101" s="100"/>
      <c r="BL101" s="99"/>
      <c r="BM101" s="100"/>
      <c r="BN101" s="99"/>
      <c r="BO101" s="100"/>
      <c r="BP101" s="99"/>
      <c r="BQ101" s="100"/>
      <c r="BR101" s="99"/>
      <c r="BS101" s="100"/>
      <c r="BT101" s="99"/>
      <c r="BU101" s="100"/>
      <c r="BV101" s="99"/>
      <c r="BW101" s="100"/>
      <c r="BX101" s="99"/>
      <c r="BY101" s="100"/>
      <c r="BZ101" s="99"/>
      <c r="CA101" s="100"/>
      <c r="CB101" s="99"/>
      <c r="CC101" s="100"/>
      <c r="CD101" s="99"/>
      <c r="CE101" s="100"/>
      <c r="CF101" s="101">
        <f t="shared" si="326"/>
        <v>0</v>
      </c>
      <c r="CG101" s="100">
        <f t="shared" si="326"/>
        <v>0</v>
      </c>
    </row>
    <row r="102" spans="1:85" s="102" customFormat="1" ht="19.899999999999999" customHeight="1" x14ac:dyDescent="0.25">
      <c r="A102" s="94">
        <v>82</v>
      </c>
      <c r="B102" s="95" t="s">
        <v>146</v>
      </c>
      <c r="C102" s="95" t="s">
        <v>77</v>
      </c>
      <c r="D102" s="94">
        <v>14</v>
      </c>
      <c r="E102" s="94">
        <v>1</v>
      </c>
      <c r="F102" s="94" t="s">
        <v>98</v>
      </c>
      <c r="G102" s="94"/>
      <c r="H102" s="94"/>
      <c r="I102" s="100"/>
      <c r="J102" s="94"/>
      <c r="K102" s="100"/>
      <c r="L102" s="94"/>
      <c r="M102" s="100"/>
      <c r="N102" s="94"/>
      <c r="O102" s="100"/>
      <c r="P102" s="94"/>
      <c r="Q102" s="100"/>
      <c r="R102" s="94"/>
      <c r="S102" s="100"/>
      <c r="T102" s="94"/>
      <c r="U102" s="100"/>
      <c r="V102" s="94"/>
      <c r="W102" s="100"/>
      <c r="X102" s="94"/>
      <c r="Y102" s="100"/>
      <c r="Z102" s="94"/>
      <c r="AA102" s="100"/>
      <c r="AB102" s="94"/>
      <c r="AC102" s="100"/>
      <c r="AD102" s="94"/>
      <c r="AE102" s="100"/>
      <c r="AF102" s="101"/>
      <c r="AG102" s="100"/>
      <c r="AH102" s="99"/>
      <c r="AI102" s="100"/>
      <c r="AJ102" s="99"/>
      <c r="AK102" s="100"/>
      <c r="AL102" s="99"/>
      <c r="AM102" s="100"/>
      <c r="AN102" s="99"/>
      <c r="AO102" s="100"/>
      <c r="AP102" s="99"/>
      <c r="AQ102" s="100"/>
      <c r="AR102" s="99"/>
      <c r="AS102" s="100"/>
      <c r="AT102" s="99"/>
      <c r="AU102" s="100"/>
      <c r="AV102" s="99"/>
      <c r="AW102" s="100"/>
      <c r="AX102" s="99"/>
      <c r="AY102" s="100"/>
      <c r="AZ102" s="99"/>
      <c r="BA102" s="100"/>
      <c r="BB102" s="99"/>
      <c r="BC102" s="100"/>
      <c r="BD102" s="99"/>
      <c r="BE102" s="100"/>
      <c r="BF102" s="101"/>
      <c r="BG102" s="100"/>
      <c r="BH102" s="99"/>
      <c r="BI102" s="100"/>
      <c r="BJ102" s="99"/>
      <c r="BK102" s="100"/>
      <c r="BL102" s="99"/>
      <c r="BM102" s="100"/>
      <c r="BN102" s="99"/>
      <c r="BO102" s="100"/>
      <c r="BP102" s="99"/>
      <c r="BQ102" s="100"/>
      <c r="BR102" s="99"/>
      <c r="BS102" s="100"/>
      <c r="BT102" s="99"/>
      <c r="BU102" s="100"/>
      <c r="BV102" s="99"/>
      <c r="BW102" s="100"/>
      <c r="BX102" s="99"/>
      <c r="BY102" s="100"/>
      <c r="BZ102" s="99"/>
      <c r="CA102" s="100"/>
      <c r="CB102" s="99"/>
      <c r="CC102" s="100"/>
      <c r="CD102" s="99"/>
      <c r="CE102" s="100"/>
      <c r="CF102" s="101">
        <f t="shared" si="326"/>
        <v>0</v>
      </c>
      <c r="CG102" s="100">
        <f t="shared" si="326"/>
        <v>0</v>
      </c>
    </row>
    <row r="103" spans="1:85" s="102" customFormat="1" ht="19.899999999999999" customHeight="1" x14ac:dyDescent="0.25">
      <c r="A103" s="94">
        <v>83</v>
      </c>
      <c r="B103" s="95" t="s">
        <v>146</v>
      </c>
      <c r="C103" s="95" t="s">
        <v>77</v>
      </c>
      <c r="D103" s="94">
        <v>14</v>
      </c>
      <c r="E103" s="94">
        <v>0.6</v>
      </c>
      <c r="F103" s="94" t="s">
        <v>98</v>
      </c>
      <c r="G103" s="94"/>
      <c r="H103" s="94"/>
      <c r="I103" s="100"/>
      <c r="J103" s="94"/>
      <c r="K103" s="100"/>
      <c r="L103" s="94"/>
      <c r="M103" s="100"/>
      <c r="N103" s="94"/>
      <c r="O103" s="100"/>
      <c r="P103" s="94"/>
      <c r="Q103" s="100"/>
      <c r="R103" s="94"/>
      <c r="S103" s="100"/>
      <c r="T103" s="94"/>
      <c r="U103" s="100"/>
      <c r="V103" s="94"/>
      <c r="W103" s="100"/>
      <c r="X103" s="94"/>
      <c r="Y103" s="100"/>
      <c r="Z103" s="94"/>
      <c r="AA103" s="100"/>
      <c r="AB103" s="94"/>
      <c r="AC103" s="100"/>
      <c r="AD103" s="94"/>
      <c r="AE103" s="100"/>
      <c r="AF103" s="101"/>
      <c r="AG103" s="100"/>
      <c r="AH103" s="99"/>
      <c r="AI103" s="100"/>
      <c r="AJ103" s="99"/>
      <c r="AK103" s="100"/>
      <c r="AL103" s="99"/>
      <c r="AM103" s="100"/>
      <c r="AN103" s="99"/>
      <c r="AO103" s="100"/>
      <c r="AP103" s="99"/>
      <c r="AQ103" s="100"/>
      <c r="AR103" s="99"/>
      <c r="AS103" s="100"/>
      <c r="AT103" s="99"/>
      <c r="AU103" s="100"/>
      <c r="AV103" s="99"/>
      <c r="AW103" s="100"/>
      <c r="AX103" s="99"/>
      <c r="AY103" s="100"/>
      <c r="AZ103" s="99"/>
      <c r="BA103" s="100"/>
      <c r="BB103" s="99"/>
      <c r="BC103" s="100"/>
      <c r="BD103" s="99"/>
      <c r="BE103" s="100"/>
      <c r="BF103" s="101"/>
      <c r="BG103" s="100"/>
      <c r="BH103" s="99"/>
      <c r="BI103" s="100"/>
      <c r="BJ103" s="99"/>
      <c r="BK103" s="100"/>
      <c r="BL103" s="99"/>
      <c r="BM103" s="100"/>
      <c r="BN103" s="99"/>
      <c r="BO103" s="100"/>
      <c r="BP103" s="99"/>
      <c r="BQ103" s="100"/>
      <c r="BR103" s="99"/>
      <c r="BS103" s="100"/>
      <c r="BT103" s="99"/>
      <c r="BU103" s="100"/>
      <c r="BV103" s="99"/>
      <c r="BW103" s="100"/>
      <c r="BX103" s="99"/>
      <c r="BY103" s="100"/>
      <c r="BZ103" s="99"/>
      <c r="CA103" s="100"/>
      <c r="CB103" s="99"/>
      <c r="CC103" s="100"/>
      <c r="CD103" s="99"/>
      <c r="CE103" s="100"/>
      <c r="CF103" s="101">
        <f t="shared" si="326"/>
        <v>0</v>
      </c>
      <c r="CG103" s="100">
        <f t="shared" si="326"/>
        <v>0</v>
      </c>
    </row>
    <row r="104" spans="1:85" s="102" customFormat="1" ht="19.899999999999999" customHeight="1" x14ac:dyDescent="0.25">
      <c r="A104" s="94"/>
      <c r="B104" s="95"/>
      <c r="C104" s="95"/>
      <c r="D104" s="94"/>
      <c r="E104" s="94"/>
      <c r="F104" s="94"/>
      <c r="G104" s="94"/>
      <c r="H104" s="94"/>
      <c r="I104" s="100"/>
      <c r="J104" s="94"/>
      <c r="K104" s="100"/>
      <c r="L104" s="94"/>
      <c r="M104" s="100"/>
      <c r="N104" s="94"/>
      <c r="O104" s="100"/>
      <c r="P104" s="94"/>
      <c r="Q104" s="100"/>
      <c r="R104" s="94"/>
      <c r="S104" s="100"/>
      <c r="T104" s="94"/>
      <c r="U104" s="100"/>
      <c r="V104" s="94"/>
      <c r="W104" s="100"/>
      <c r="X104" s="94"/>
      <c r="Y104" s="100"/>
      <c r="Z104" s="94"/>
      <c r="AA104" s="100"/>
      <c r="AB104" s="94"/>
      <c r="AC104" s="100"/>
      <c r="AD104" s="94"/>
      <c r="AE104" s="100"/>
      <c r="AF104" s="101"/>
      <c r="AG104" s="100"/>
      <c r="AH104" s="99"/>
      <c r="AI104" s="100"/>
      <c r="AJ104" s="99"/>
      <c r="AK104" s="100"/>
      <c r="AL104" s="99"/>
      <c r="AM104" s="100"/>
      <c r="AN104" s="99"/>
      <c r="AO104" s="100"/>
      <c r="AP104" s="99"/>
      <c r="AQ104" s="100"/>
      <c r="AR104" s="99"/>
      <c r="AS104" s="100"/>
      <c r="AT104" s="99"/>
      <c r="AU104" s="100"/>
      <c r="AV104" s="99"/>
      <c r="AW104" s="100"/>
      <c r="AX104" s="99"/>
      <c r="AY104" s="100"/>
      <c r="AZ104" s="99"/>
      <c r="BA104" s="100"/>
      <c r="BB104" s="99"/>
      <c r="BC104" s="100"/>
      <c r="BD104" s="99"/>
      <c r="BE104" s="100"/>
      <c r="BF104" s="101"/>
      <c r="BG104" s="100"/>
      <c r="BH104" s="99"/>
      <c r="BI104" s="100"/>
      <c r="BJ104" s="99"/>
      <c r="BK104" s="100"/>
      <c r="BL104" s="99"/>
      <c r="BM104" s="100"/>
      <c r="BN104" s="99"/>
      <c r="BO104" s="100"/>
      <c r="BP104" s="99"/>
      <c r="BQ104" s="100"/>
      <c r="BR104" s="99"/>
      <c r="BS104" s="100"/>
      <c r="BT104" s="99"/>
      <c r="BU104" s="100"/>
      <c r="BV104" s="99"/>
      <c r="BW104" s="100"/>
      <c r="BX104" s="99"/>
      <c r="BY104" s="100"/>
      <c r="BZ104" s="99"/>
      <c r="CA104" s="100"/>
      <c r="CB104" s="99"/>
      <c r="CC104" s="100"/>
      <c r="CD104" s="99"/>
      <c r="CE104" s="100"/>
      <c r="CF104" s="101">
        <f t="shared" si="326"/>
        <v>0</v>
      </c>
      <c r="CG104" s="100">
        <f t="shared" si="326"/>
        <v>0</v>
      </c>
    </row>
    <row r="105" spans="1:85" s="102" customFormat="1" ht="19.899999999999999" customHeight="1" x14ac:dyDescent="0.25">
      <c r="A105" s="94">
        <v>84</v>
      </c>
      <c r="B105" s="95" t="s">
        <v>147</v>
      </c>
      <c r="C105" s="95" t="s">
        <v>74</v>
      </c>
      <c r="D105" s="94">
        <v>14</v>
      </c>
      <c r="E105" s="94">
        <v>0.64</v>
      </c>
      <c r="F105" s="94" t="s">
        <v>85</v>
      </c>
      <c r="G105" s="94"/>
      <c r="H105" s="94"/>
      <c r="I105" s="100"/>
      <c r="J105" s="94"/>
      <c r="K105" s="100"/>
      <c r="L105" s="94"/>
      <c r="M105" s="100"/>
      <c r="N105" s="94"/>
      <c r="O105" s="100"/>
      <c r="P105" s="94"/>
      <c r="Q105" s="100"/>
      <c r="R105" s="94"/>
      <c r="S105" s="100"/>
      <c r="T105" s="94"/>
      <c r="U105" s="100"/>
      <c r="V105" s="94"/>
      <c r="W105" s="100"/>
      <c r="X105" s="94"/>
      <c r="Y105" s="100"/>
      <c r="Z105" s="94"/>
      <c r="AA105" s="100"/>
      <c r="AB105" s="94"/>
      <c r="AC105" s="100"/>
      <c r="AD105" s="94"/>
      <c r="AE105" s="100"/>
      <c r="AF105" s="101"/>
      <c r="AG105" s="100"/>
      <c r="AH105" s="99"/>
      <c r="AI105" s="100"/>
      <c r="AJ105" s="99"/>
      <c r="AK105" s="100"/>
      <c r="AL105" s="99"/>
      <c r="AM105" s="100"/>
      <c r="AN105" s="99"/>
      <c r="AO105" s="100"/>
      <c r="AP105" s="99"/>
      <c r="AQ105" s="100"/>
      <c r="AR105" s="99"/>
      <c r="AS105" s="100"/>
      <c r="AT105" s="99"/>
      <c r="AU105" s="100"/>
      <c r="AV105" s="99"/>
      <c r="AW105" s="100"/>
      <c r="AX105" s="99"/>
      <c r="AY105" s="100"/>
      <c r="AZ105" s="99"/>
      <c r="BA105" s="100"/>
      <c r="BB105" s="99"/>
      <c r="BC105" s="100"/>
      <c r="BD105" s="99"/>
      <c r="BE105" s="100"/>
      <c r="BF105" s="101"/>
      <c r="BG105" s="100"/>
      <c r="BH105" s="99"/>
      <c r="BI105" s="100"/>
      <c r="BJ105" s="99"/>
      <c r="BK105" s="100"/>
      <c r="BL105" s="99"/>
      <c r="BM105" s="100"/>
      <c r="BN105" s="99"/>
      <c r="BO105" s="100"/>
      <c r="BP105" s="99"/>
      <c r="BQ105" s="100"/>
      <c r="BR105" s="99"/>
      <c r="BS105" s="100"/>
      <c r="BT105" s="99"/>
      <c r="BU105" s="100"/>
      <c r="BV105" s="99"/>
      <c r="BW105" s="100"/>
      <c r="BX105" s="99"/>
      <c r="BY105" s="100"/>
      <c r="BZ105" s="99"/>
      <c r="CA105" s="100"/>
      <c r="CB105" s="99"/>
      <c r="CC105" s="100"/>
      <c r="CD105" s="99"/>
      <c r="CE105" s="100"/>
      <c r="CF105" s="101">
        <f t="shared" si="326"/>
        <v>0</v>
      </c>
      <c r="CG105" s="100">
        <f t="shared" si="326"/>
        <v>0</v>
      </c>
    </row>
    <row r="106" spans="1:85" s="102" customFormat="1" ht="19.899999999999999" customHeight="1" x14ac:dyDescent="0.25">
      <c r="A106" s="94">
        <v>85</v>
      </c>
      <c r="B106" s="95" t="s">
        <v>147</v>
      </c>
      <c r="C106" s="95" t="s">
        <v>77</v>
      </c>
      <c r="D106" s="94">
        <v>14</v>
      </c>
      <c r="E106" s="94">
        <v>0.6</v>
      </c>
      <c r="F106" s="94"/>
      <c r="G106" s="94"/>
      <c r="H106" s="94"/>
      <c r="I106" s="100"/>
      <c r="J106" s="94"/>
      <c r="K106" s="100"/>
      <c r="L106" s="94"/>
      <c r="M106" s="100"/>
      <c r="N106" s="94"/>
      <c r="O106" s="100"/>
      <c r="P106" s="94"/>
      <c r="Q106" s="100"/>
      <c r="R106" s="94"/>
      <c r="S106" s="100"/>
      <c r="T106" s="94"/>
      <c r="U106" s="100"/>
      <c r="V106" s="94"/>
      <c r="W106" s="100"/>
      <c r="X106" s="94"/>
      <c r="Y106" s="100"/>
      <c r="Z106" s="94"/>
      <c r="AA106" s="100"/>
      <c r="AB106" s="94"/>
      <c r="AC106" s="100"/>
      <c r="AD106" s="94"/>
      <c r="AE106" s="100"/>
      <c r="AF106" s="101"/>
      <c r="AG106" s="100"/>
      <c r="AH106" s="99"/>
      <c r="AI106" s="100"/>
      <c r="AJ106" s="99"/>
      <c r="AK106" s="100"/>
      <c r="AL106" s="99"/>
      <c r="AM106" s="100"/>
      <c r="AN106" s="99"/>
      <c r="AO106" s="100"/>
      <c r="AP106" s="99"/>
      <c r="AQ106" s="100"/>
      <c r="AR106" s="99"/>
      <c r="AS106" s="100"/>
      <c r="AT106" s="99"/>
      <c r="AU106" s="100"/>
      <c r="AV106" s="99"/>
      <c r="AW106" s="100"/>
      <c r="AX106" s="99"/>
      <c r="AY106" s="100"/>
      <c r="AZ106" s="99"/>
      <c r="BA106" s="100"/>
      <c r="BB106" s="99"/>
      <c r="BC106" s="100"/>
      <c r="BD106" s="99"/>
      <c r="BE106" s="100"/>
      <c r="BF106" s="101"/>
      <c r="BG106" s="100"/>
      <c r="BH106" s="99"/>
      <c r="BI106" s="100"/>
      <c r="BJ106" s="99"/>
      <c r="BK106" s="100"/>
      <c r="BL106" s="99"/>
      <c r="BM106" s="100"/>
      <c r="BN106" s="99"/>
      <c r="BO106" s="100"/>
      <c r="BP106" s="99"/>
      <c r="BQ106" s="100"/>
      <c r="BR106" s="99"/>
      <c r="BS106" s="100"/>
      <c r="BT106" s="99"/>
      <c r="BU106" s="100"/>
      <c r="BV106" s="99"/>
      <c r="BW106" s="100"/>
      <c r="BX106" s="99"/>
      <c r="BY106" s="100"/>
      <c r="BZ106" s="99"/>
      <c r="CA106" s="100"/>
      <c r="CB106" s="99"/>
      <c r="CC106" s="100"/>
      <c r="CD106" s="99"/>
      <c r="CE106" s="100"/>
      <c r="CF106" s="101">
        <f t="shared" si="326"/>
        <v>0</v>
      </c>
      <c r="CG106" s="100">
        <f t="shared" si="326"/>
        <v>0</v>
      </c>
    </row>
    <row r="107" spans="1:85" s="102" customFormat="1" ht="19.899999999999999" customHeight="1" x14ac:dyDescent="0.25">
      <c r="A107" s="94">
        <v>86</v>
      </c>
      <c r="B107" s="95" t="s">
        <v>147</v>
      </c>
      <c r="C107" s="95" t="s">
        <v>77</v>
      </c>
      <c r="D107" s="94"/>
      <c r="E107" s="94">
        <v>0.6</v>
      </c>
      <c r="F107" s="94" t="s">
        <v>98</v>
      </c>
      <c r="G107" s="94"/>
      <c r="H107" s="94"/>
      <c r="I107" s="100"/>
      <c r="J107" s="94"/>
      <c r="K107" s="100"/>
      <c r="L107" s="94"/>
      <c r="M107" s="100"/>
      <c r="N107" s="94"/>
      <c r="O107" s="100"/>
      <c r="P107" s="94"/>
      <c r="Q107" s="100"/>
      <c r="R107" s="94"/>
      <c r="S107" s="100"/>
      <c r="T107" s="94"/>
      <c r="U107" s="100"/>
      <c r="V107" s="94"/>
      <c r="W107" s="100"/>
      <c r="X107" s="94"/>
      <c r="Y107" s="100"/>
      <c r="Z107" s="94"/>
      <c r="AA107" s="100"/>
      <c r="AB107" s="94"/>
      <c r="AC107" s="100"/>
      <c r="AD107" s="94"/>
      <c r="AE107" s="100"/>
      <c r="AF107" s="101"/>
      <c r="AG107" s="100"/>
      <c r="AH107" s="99"/>
      <c r="AI107" s="100"/>
      <c r="AJ107" s="99"/>
      <c r="AK107" s="100"/>
      <c r="AL107" s="99"/>
      <c r="AM107" s="100"/>
      <c r="AN107" s="99"/>
      <c r="AO107" s="100"/>
      <c r="AP107" s="99"/>
      <c r="AQ107" s="100"/>
      <c r="AR107" s="99"/>
      <c r="AS107" s="100"/>
      <c r="AT107" s="99"/>
      <c r="AU107" s="100"/>
      <c r="AV107" s="99"/>
      <c r="AW107" s="100"/>
      <c r="AX107" s="99"/>
      <c r="AY107" s="100"/>
      <c r="AZ107" s="99"/>
      <c r="BA107" s="100"/>
      <c r="BB107" s="99"/>
      <c r="BC107" s="100"/>
      <c r="BD107" s="99"/>
      <c r="BE107" s="100"/>
      <c r="BF107" s="101"/>
      <c r="BG107" s="100"/>
      <c r="BH107" s="99"/>
      <c r="BI107" s="100"/>
      <c r="BJ107" s="99"/>
      <c r="BK107" s="100"/>
      <c r="BL107" s="99"/>
      <c r="BM107" s="100"/>
      <c r="BN107" s="99"/>
      <c r="BO107" s="100"/>
      <c r="BP107" s="99"/>
      <c r="BQ107" s="100"/>
      <c r="BR107" s="99"/>
      <c r="BS107" s="100"/>
      <c r="BT107" s="99"/>
      <c r="BU107" s="100"/>
      <c r="BV107" s="99"/>
      <c r="BW107" s="100"/>
      <c r="BX107" s="99"/>
      <c r="BY107" s="100"/>
      <c r="BZ107" s="99"/>
      <c r="CA107" s="100"/>
      <c r="CB107" s="99"/>
      <c r="CC107" s="100"/>
      <c r="CD107" s="99"/>
      <c r="CE107" s="100"/>
      <c r="CF107" s="101">
        <f t="shared" si="326"/>
        <v>0</v>
      </c>
      <c r="CG107" s="100">
        <f t="shared" si="326"/>
        <v>0</v>
      </c>
    </row>
    <row r="108" spans="1:85" s="102" customFormat="1" ht="19.899999999999999" customHeight="1" x14ac:dyDescent="0.25">
      <c r="A108" s="94"/>
      <c r="B108" s="95"/>
      <c r="C108" s="95"/>
      <c r="D108" s="94"/>
      <c r="E108" s="94"/>
      <c r="F108" s="94"/>
      <c r="G108" s="94"/>
      <c r="H108" s="94"/>
      <c r="I108" s="100"/>
      <c r="J108" s="94"/>
      <c r="K108" s="100"/>
      <c r="L108" s="94"/>
      <c r="M108" s="100"/>
      <c r="N108" s="94"/>
      <c r="O108" s="100"/>
      <c r="P108" s="94"/>
      <c r="Q108" s="100"/>
      <c r="R108" s="94"/>
      <c r="S108" s="100"/>
      <c r="T108" s="94"/>
      <c r="U108" s="100"/>
      <c r="V108" s="94"/>
      <c r="W108" s="100"/>
      <c r="X108" s="94"/>
      <c r="Y108" s="100"/>
      <c r="Z108" s="94"/>
      <c r="AA108" s="100"/>
      <c r="AB108" s="94"/>
      <c r="AC108" s="100"/>
      <c r="AD108" s="94"/>
      <c r="AE108" s="100"/>
      <c r="AF108" s="101"/>
      <c r="AG108" s="100"/>
      <c r="AH108" s="99"/>
      <c r="AI108" s="100"/>
      <c r="AJ108" s="99"/>
      <c r="AK108" s="100"/>
      <c r="AL108" s="99"/>
      <c r="AM108" s="100"/>
      <c r="AN108" s="99"/>
      <c r="AO108" s="100"/>
      <c r="AP108" s="99"/>
      <c r="AQ108" s="100"/>
      <c r="AR108" s="99"/>
      <c r="AS108" s="100"/>
      <c r="AT108" s="99"/>
      <c r="AU108" s="100"/>
      <c r="AV108" s="99"/>
      <c r="AW108" s="100"/>
      <c r="AX108" s="99"/>
      <c r="AY108" s="100"/>
      <c r="AZ108" s="99"/>
      <c r="BA108" s="100"/>
      <c r="BB108" s="99"/>
      <c r="BC108" s="100"/>
      <c r="BD108" s="99"/>
      <c r="BE108" s="100"/>
      <c r="BF108" s="101"/>
      <c r="BG108" s="100"/>
      <c r="BH108" s="99"/>
      <c r="BI108" s="100"/>
      <c r="BJ108" s="99"/>
      <c r="BK108" s="100"/>
      <c r="BL108" s="99"/>
      <c r="BM108" s="100"/>
      <c r="BN108" s="99"/>
      <c r="BO108" s="100"/>
      <c r="BP108" s="99"/>
      <c r="BQ108" s="100"/>
      <c r="BR108" s="99"/>
      <c r="BS108" s="100"/>
      <c r="BT108" s="99"/>
      <c r="BU108" s="100"/>
      <c r="BV108" s="99"/>
      <c r="BW108" s="100"/>
      <c r="BX108" s="99"/>
      <c r="BY108" s="100"/>
      <c r="BZ108" s="99"/>
      <c r="CA108" s="100"/>
      <c r="CB108" s="99"/>
      <c r="CC108" s="100"/>
      <c r="CD108" s="99"/>
      <c r="CE108" s="100"/>
      <c r="CF108" s="101">
        <f t="shared" si="326"/>
        <v>0</v>
      </c>
      <c r="CG108" s="100">
        <f t="shared" si="326"/>
        <v>0</v>
      </c>
    </row>
    <row r="109" spans="1:85" s="102" customFormat="1" ht="19.899999999999999" customHeight="1" x14ac:dyDescent="0.25">
      <c r="A109" s="94">
        <v>87</v>
      </c>
      <c r="B109" s="95" t="s">
        <v>148</v>
      </c>
      <c r="C109" s="95" t="s">
        <v>77</v>
      </c>
      <c r="D109" s="94">
        <v>14</v>
      </c>
      <c r="E109" s="94">
        <v>1</v>
      </c>
      <c r="F109" s="94"/>
      <c r="G109" s="94"/>
      <c r="H109" s="94"/>
      <c r="I109" s="100"/>
      <c r="J109" s="94"/>
      <c r="K109" s="100"/>
      <c r="L109" s="94"/>
      <c r="M109" s="100"/>
      <c r="N109" s="94"/>
      <c r="O109" s="100"/>
      <c r="P109" s="94"/>
      <c r="Q109" s="100"/>
      <c r="R109" s="94"/>
      <c r="S109" s="100"/>
      <c r="T109" s="94"/>
      <c r="U109" s="100"/>
      <c r="V109" s="94"/>
      <c r="W109" s="100"/>
      <c r="X109" s="94"/>
      <c r="Y109" s="100"/>
      <c r="Z109" s="94"/>
      <c r="AA109" s="100"/>
      <c r="AB109" s="94"/>
      <c r="AC109" s="100"/>
      <c r="AD109" s="94"/>
      <c r="AE109" s="100"/>
      <c r="AF109" s="101"/>
      <c r="AG109" s="100"/>
      <c r="AH109" s="99"/>
      <c r="AI109" s="100"/>
      <c r="AJ109" s="99"/>
      <c r="AK109" s="100"/>
      <c r="AL109" s="99"/>
      <c r="AM109" s="100"/>
      <c r="AN109" s="99"/>
      <c r="AO109" s="100"/>
      <c r="AP109" s="99"/>
      <c r="AQ109" s="100"/>
      <c r="AR109" s="99"/>
      <c r="AS109" s="100"/>
      <c r="AT109" s="99"/>
      <c r="AU109" s="100"/>
      <c r="AV109" s="99"/>
      <c r="AW109" s="100"/>
      <c r="AX109" s="99"/>
      <c r="AY109" s="100"/>
      <c r="AZ109" s="99"/>
      <c r="BA109" s="100"/>
      <c r="BB109" s="99"/>
      <c r="BC109" s="100"/>
      <c r="BD109" s="99"/>
      <c r="BE109" s="100"/>
      <c r="BF109" s="101"/>
      <c r="BG109" s="100"/>
      <c r="BH109" s="99"/>
      <c r="BI109" s="100"/>
      <c r="BJ109" s="99"/>
      <c r="BK109" s="100"/>
      <c r="BL109" s="99"/>
      <c r="BM109" s="100"/>
      <c r="BN109" s="99"/>
      <c r="BO109" s="100"/>
      <c r="BP109" s="99"/>
      <c r="BQ109" s="100"/>
      <c r="BR109" s="99"/>
      <c r="BS109" s="100"/>
      <c r="BT109" s="99"/>
      <c r="BU109" s="100"/>
      <c r="BV109" s="99"/>
      <c r="BW109" s="100"/>
      <c r="BX109" s="99"/>
      <c r="BY109" s="100"/>
      <c r="BZ109" s="99"/>
      <c r="CA109" s="100"/>
      <c r="CB109" s="99"/>
      <c r="CC109" s="100"/>
      <c r="CD109" s="99"/>
      <c r="CE109" s="100"/>
      <c r="CF109" s="101">
        <f t="shared" si="326"/>
        <v>0</v>
      </c>
      <c r="CG109" s="100">
        <f t="shared" si="326"/>
        <v>0</v>
      </c>
    </row>
    <row r="110" spans="1:85" s="102" customFormat="1" ht="19.899999999999999" customHeight="1" x14ac:dyDescent="0.25">
      <c r="A110" s="94">
        <v>88</v>
      </c>
      <c r="B110" s="95" t="s">
        <v>148</v>
      </c>
      <c r="C110" s="95" t="s">
        <v>74</v>
      </c>
      <c r="D110" s="94">
        <v>14</v>
      </c>
      <c r="E110" s="94">
        <v>0.64</v>
      </c>
      <c r="F110" s="94" t="s">
        <v>85</v>
      </c>
      <c r="G110" s="94"/>
      <c r="H110" s="94"/>
      <c r="I110" s="100"/>
      <c r="J110" s="94"/>
      <c r="K110" s="100"/>
      <c r="L110" s="94"/>
      <c r="M110" s="100"/>
      <c r="N110" s="94"/>
      <c r="O110" s="100"/>
      <c r="P110" s="94"/>
      <c r="Q110" s="100"/>
      <c r="R110" s="94"/>
      <c r="S110" s="100"/>
      <c r="T110" s="94"/>
      <c r="U110" s="100"/>
      <c r="V110" s="94"/>
      <c r="W110" s="100"/>
      <c r="X110" s="94"/>
      <c r="Y110" s="100"/>
      <c r="Z110" s="94"/>
      <c r="AA110" s="100"/>
      <c r="AB110" s="94"/>
      <c r="AC110" s="100"/>
      <c r="AD110" s="94"/>
      <c r="AE110" s="100"/>
      <c r="AF110" s="101"/>
      <c r="AG110" s="100"/>
      <c r="AH110" s="99"/>
      <c r="AI110" s="100"/>
      <c r="AJ110" s="99"/>
      <c r="AK110" s="100"/>
      <c r="AL110" s="99"/>
      <c r="AM110" s="100"/>
      <c r="AN110" s="99"/>
      <c r="AO110" s="100"/>
      <c r="AP110" s="99"/>
      <c r="AQ110" s="100"/>
      <c r="AR110" s="99"/>
      <c r="AS110" s="100"/>
      <c r="AT110" s="99"/>
      <c r="AU110" s="100"/>
      <c r="AV110" s="99"/>
      <c r="AW110" s="100"/>
      <c r="AX110" s="99"/>
      <c r="AY110" s="100"/>
      <c r="AZ110" s="99"/>
      <c r="BA110" s="100"/>
      <c r="BB110" s="99"/>
      <c r="BC110" s="100"/>
      <c r="BD110" s="99"/>
      <c r="BE110" s="100"/>
      <c r="BF110" s="101"/>
      <c r="BG110" s="100"/>
      <c r="BH110" s="99"/>
      <c r="BI110" s="100"/>
      <c r="BJ110" s="99"/>
      <c r="BK110" s="100"/>
      <c r="BL110" s="99"/>
      <c r="BM110" s="100"/>
      <c r="BN110" s="99"/>
      <c r="BO110" s="100"/>
      <c r="BP110" s="99"/>
      <c r="BQ110" s="100"/>
      <c r="BR110" s="99"/>
      <c r="BS110" s="100"/>
      <c r="BT110" s="99"/>
      <c r="BU110" s="100"/>
      <c r="BV110" s="99"/>
      <c r="BW110" s="100"/>
      <c r="BX110" s="99"/>
      <c r="BY110" s="100"/>
      <c r="BZ110" s="99"/>
      <c r="CA110" s="100"/>
      <c r="CB110" s="99"/>
      <c r="CC110" s="100"/>
      <c r="CD110" s="99"/>
      <c r="CE110" s="100"/>
      <c r="CF110" s="101">
        <f t="shared" si="326"/>
        <v>0</v>
      </c>
      <c r="CG110" s="100">
        <f t="shared" si="326"/>
        <v>0</v>
      </c>
    </row>
    <row r="111" spans="1:85" s="102" customFormat="1" ht="19.899999999999999" customHeight="1" x14ac:dyDescent="0.25">
      <c r="A111" s="94">
        <v>89</v>
      </c>
      <c r="B111" s="95" t="s">
        <v>148</v>
      </c>
      <c r="C111" s="95" t="s">
        <v>74</v>
      </c>
      <c r="D111" s="94"/>
      <c r="E111" s="94">
        <v>0.64</v>
      </c>
      <c r="F111" s="94" t="s">
        <v>85</v>
      </c>
      <c r="G111" s="94"/>
      <c r="H111" s="94"/>
      <c r="I111" s="100"/>
      <c r="J111" s="94"/>
      <c r="K111" s="100"/>
      <c r="L111" s="94"/>
      <c r="M111" s="100"/>
      <c r="N111" s="94"/>
      <c r="O111" s="100"/>
      <c r="P111" s="94"/>
      <c r="Q111" s="100"/>
      <c r="R111" s="94"/>
      <c r="S111" s="100"/>
      <c r="T111" s="94"/>
      <c r="U111" s="100"/>
      <c r="V111" s="94"/>
      <c r="W111" s="100"/>
      <c r="X111" s="94"/>
      <c r="Y111" s="100"/>
      <c r="Z111" s="94"/>
      <c r="AA111" s="100"/>
      <c r="AB111" s="94"/>
      <c r="AC111" s="100"/>
      <c r="AD111" s="94"/>
      <c r="AE111" s="100"/>
      <c r="AF111" s="101"/>
      <c r="AG111" s="100"/>
      <c r="AH111" s="99"/>
      <c r="AI111" s="100"/>
      <c r="AJ111" s="99"/>
      <c r="AK111" s="100"/>
      <c r="AL111" s="99"/>
      <c r="AM111" s="100"/>
      <c r="AN111" s="99"/>
      <c r="AO111" s="100"/>
      <c r="AP111" s="99"/>
      <c r="AQ111" s="100"/>
      <c r="AR111" s="99"/>
      <c r="AS111" s="100"/>
      <c r="AT111" s="99"/>
      <c r="AU111" s="100"/>
      <c r="AV111" s="99"/>
      <c r="AW111" s="100"/>
      <c r="AX111" s="99"/>
      <c r="AY111" s="100"/>
      <c r="AZ111" s="99"/>
      <c r="BA111" s="100"/>
      <c r="BB111" s="99"/>
      <c r="BC111" s="100"/>
      <c r="BD111" s="99"/>
      <c r="BE111" s="100"/>
      <c r="BF111" s="101"/>
      <c r="BG111" s="100"/>
      <c r="BH111" s="99"/>
      <c r="BI111" s="100"/>
      <c r="BJ111" s="99"/>
      <c r="BK111" s="100"/>
      <c r="BL111" s="99"/>
      <c r="BM111" s="100"/>
      <c r="BN111" s="99"/>
      <c r="BO111" s="100"/>
      <c r="BP111" s="99"/>
      <c r="BQ111" s="100"/>
      <c r="BR111" s="99"/>
      <c r="BS111" s="100"/>
      <c r="BT111" s="99"/>
      <c r="BU111" s="100"/>
      <c r="BV111" s="99"/>
      <c r="BW111" s="100"/>
      <c r="BX111" s="99"/>
      <c r="BY111" s="100"/>
      <c r="BZ111" s="99"/>
      <c r="CA111" s="100"/>
      <c r="CB111" s="99"/>
      <c r="CC111" s="100"/>
      <c r="CD111" s="99"/>
      <c r="CE111" s="100"/>
      <c r="CF111" s="101">
        <f t="shared" si="326"/>
        <v>0</v>
      </c>
      <c r="CG111" s="100">
        <f t="shared" si="326"/>
        <v>0</v>
      </c>
    </row>
    <row r="112" spans="1:85" s="102" customFormat="1" ht="19.899999999999999" customHeight="1" x14ac:dyDescent="0.25">
      <c r="A112" s="94"/>
      <c r="B112" s="95"/>
      <c r="C112" s="95"/>
      <c r="D112" s="94"/>
      <c r="E112" s="94"/>
      <c r="F112" s="94"/>
      <c r="G112" s="94"/>
      <c r="H112" s="94"/>
      <c r="I112" s="100"/>
      <c r="J112" s="94"/>
      <c r="K112" s="100"/>
      <c r="L112" s="94"/>
      <c r="M112" s="100"/>
      <c r="N112" s="94"/>
      <c r="O112" s="100"/>
      <c r="P112" s="94"/>
      <c r="Q112" s="100"/>
      <c r="R112" s="94"/>
      <c r="S112" s="100"/>
      <c r="T112" s="94"/>
      <c r="U112" s="100"/>
      <c r="V112" s="94"/>
      <c r="W112" s="100"/>
      <c r="X112" s="94"/>
      <c r="Y112" s="100"/>
      <c r="Z112" s="94"/>
      <c r="AA112" s="100"/>
      <c r="AB112" s="94"/>
      <c r="AC112" s="100"/>
      <c r="AD112" s="94"/>
      <c r="AE112" s="100"/>
      <c r="AF112" s="101"/>
      <c r="AG112" s="100"/>
      <c r="AH112" s="99"/>
      <c r="AI112" s="100"/>
      <c r="AJ112" s="99"/>
      <c r="AK112" s="100"/>
      <c r="AL112" s="99"/>
      <c r="AM112" s="100"/>
      <c r="AN112" s="99"/>
      <c r="AO112" s="100"/>
      <c r="AP112" s="99"/>
      <c r="AQ112" s="100"/>
      <c r="AR112" s="99"/>
      <c r="AS112" s="100"/>
      <c r="AT112" s="99"/>
      <c r="AU112" s="100"/>
      <c r="AV112" s="99"/>
      <c r="AW112" s="100"/>
      <c r="AX112" s="99"/>
      <c r="AY112" s="100"/>
      <c r="AZ112" s="99"/>
      <c r="BA112" s="100"/>
      <c r="BB112" s="99"/>
      <c r="BC112" s="100"/>
      <c r="BD112" s="99"/>
      <c r="BE112" s="100"/>
      <c r="BF112" s="101"/>
      <c r="BG112" s="100"/>
      <c r="BH112" s="99"/>
      <c r="BI112" s="100"/>
      <c r="BJ112" s="99"/>
      <c r="BK112" s="100"/>
      <c r="BL112" s="99"/>
      <c r="BM112" s="100"/>
      <c r="BN112" s="99"/>
      <c r="BO112" s="100"/>
      <c r="BP112" s="99"/>
      <c r="BQ112" s="100"/>
      <c r="BR112" s="99"/>
      <c r="BS112" s="100"/>
      <c r="BT112" s="99"/>
      <c r="BU112" s="100"/>
      <c r="BV112" s="99"/>
      <c r="BW112" s="100"/>
      <c r="BX112" s="99"/>
      <c r="BY112" s="100"/>
      <c r="BZ112" s="99"/>
      <c r="CA112" s="100"/>
      <c r="CB112" s="99"/>
      <c r="CC112" s="100"/>
      <c r="CD112" s="99"/>
      <c r="CE112" s="100"/>
      <c r="CF112" s="101">
        <f t="shared" si="326"/>
        <v>0</v>
      </c>
      <c r="CG112" s="100">
        <f t="shared" si="326"/>
        <v>0</v>
      </c>
    </row>
    <row r="113" spans="1:85" s="102" customFormat="1" ht="19.899999999999999" customHeight="1" x14ac:dyDescent="0.25">
      <c r="A113" s="94">
        <v>90</v>
      </c>
      <c r="B113" s="95" t="s">
        <v>149</v>
      </c>
      <c r="C113" s="95" t="s">
        <v>74</v>
      </c>
      <c r="D113" s="94">
        <f>RANK(BF113,$BF$4:$BF$147)</f>
        <v>18</v>
      </c>
      <c r="E113" s="94">
        <v>0.7</v>
      </c>
      <c r="F113" s="94" t="s">
        <v>75</v>
      </c>
      <c r="G113" s="94">
        <v>3600</v>
      </c>
      <c r="H113" s="94">
        <v>84</v>
      </c>
      <c r="I113" s="97">
        <f t="shared" ref="I113:I130" si="327">H113*$E113</f>
        <v>58.8</v>
      </c>
      <c r="J113" s="94"/>
      <c r="K113" s="104">
        <f t="shared" ref="K113:K130" si="328">J113*$E113</f>
        <v>0</v>
      </c>
      <c r="L113" s="94"/>
      <c r="M113" s="104">
        <f t="shared" ref="M113:AE130" si="329">L113*$E113</f>
        <v>0</v>
      </c>
      <c r="N113" s="94"/>
      <c r="O113" s="104">
        <f t="shared" si="329"/>
        <v>0</v>
      </c>
      <c r="P113" s="94"/>
      <c r="Q113" s="104">
        <f t="shared" si="329"/>
        <v>0</v>
      </c>
      <c r="R113" s="94"/>
      <c r="S113" s="104">
        <f t="shared" si="329"/>
        <v>0</v>
      </c>
      <c r="T113" s="94"/>
      <c r="U113" s="104">
        <f t="shared" si="329"/>
        <v>0</v>
      </c>
      <c r="V113" s="94"/>
      <c r="W113" s="104">
        <f t="shared" si="329"/>
        <v>0</v>
      </c>
      <c r="X113" s="94"/>
      <c r="Y113" s="104">
        <f t="shared" si="329"/>
        <v>0</v>
      </c>
      <c r="Z113" s="94"/>
      <c r="AA113" s="104">
        <f t="shared" si="329"/>
        <v>0</v>
      </c>
      <c r="AB113" s="94"/>
      <c r="AC113" s="104">
        <f t="shared" si="329"/>
        <v>0</v>
      </c>
      <c r="AD113" s="94"/>
      <c r="AE113" s="104">
        <f t="shared" si="329"/>
        <v>0</v>
      </c>
      <c r="AF113" s="101">
        <f>SUM(H113,J113,L113,N113,P113,R113,T113,V113,X113,Z113,AB113,AD113)</f>
        <v>84</v>
      </c>
      <c r="AG113" s="100">
        <f>SUM(I113,K113,M113,O113,Q113,S113,U113,W113,Y113,AA113,AC113,AE113)</f>
        <v>58.8</v>
      </c>
      <c r="AH113" s="96"/>
      <c r="AI113" s="104">
        <f t="shared" ref="AI113:AI130" si="330">AH113*$E113</f>
        <v>0</v>
      </c>
      <c r="AJ113" s="98"/>
      <c r="AK113" s="97">
        <f t="shared" ref="AK113:AK130" si="331">AJ113*$E113</f>
        <v>0</v>
      </c>
      <c r="AL113" s="99"/>
      <c r="AM113" s="100">
        <f>AL113*$E113</f>
        <v>0</v>
      </c>
      <c r="AN113" s="99"/>
      <c r="AO113" s="100">
        <f>AN113*$E113</f>
        <v>0</v>
      </c>
      <c r="AP113" s="99"/>
      <c r="AQ113" s="100">
        <f>AP113*$E113</f>
        <v>0</v>
      </c>
      <c r="AR113" s="99">
        <v>1</v>
      </c>
      <c r="AS113" s="100">
        <f>AR113*$E113</f>
        <v>0.7</v>
      </c>
      <c r="AT113" s="99"/>
      <c r="AU113" s="100">
        <f>AT113*$E113</f>
        <v>0</v>
      </c>
      <c r="AV113" s="99"/>
      <c r="AW113" s="100">
        <f>AV113*$E113</f>
        <v>0</v>
      </c>
      <c r="AX113" s="99"/>
      <c r="AY113" s="100">
        <f>AX113*$E113</f>
        <v>0</v>
      </c>
      <c r="AZ113" s="99"/>
      <c r="BA113" s="100">
        <f>AZ113*$E113</f>
        <v>0</v>
      </c>
      <c r="BB113" s="99"/>
      <c r="BC113" s="100">
        <f>BB113*$E113</f>
        <v>0</v>
      </c>
      <c r="BD113" s="99"/>
      <c r="BE113" s="100">
        <f>BD113*$E113</f>
        <v>0</v>
      </c>
      <c r="BF113" s="101">
        <f>SUM(AH113,AJ113,AL113,AN113,AP113,AR113,AT113,AV113,AX113,AZ113,BB113,BD113)</f>
        <v>1</v>
      </c>
      <c r="BG113" s="100">
        <f>SUM(AI113,AK113,AM113,AO113,AQ113,AS113,AU113,AW113,AY113,BA113,BC113,BE113)</f>
        <v>0.7</v>
      </c>
      <c r="BH113" s="96"/>
      <c r="BI113" s="104">
        <f t="shared" ref="BI113:BI114" si="332">BH113*$E113</f>
        <v>0</v>
      </c>
      <c r="BJ113" s="98"/>
      <c r="BK113" s="100">
        <f t="shared" si="190"/>
        <v>0</v>
      </c>
      <c r="BL113" s="99"/>
      <c r="BM113" s="100">
        <f>BL113*$E113</f>
        <v>0</v>
      </c>
      <c r="BN113" s="99"/>
      <c r="BO113" s="100">
        <f>BN113*$E113</f>
        <v>0</v>
      </c>
      <c r="BP113" s="99"/>
      <c r="BQ113" s="100">
        <f>BP113*$E113</f>
        <v>0</v>
      </c>
      <c r="BR113" s="99"/>
      <c r="BS113" s="100">
        <f>BR113*$E113</f>
        <v>0</v>
      </c>
      <c r="BT113" s="99"/>
      <c r="BU113" s="100">
        <f>BT113*$E113</f>
        <v>0</v>
      </c>
      <c r="BV113" s="99"/>
      <c r="BW113" s="100">
        <f>BV113*$E113</f>
        <v>0</v>
      </c>
      <c r="BX113" s="99"/>
      <c r="BY113" s="100">
        <f>BX113*$E113</f>
        <v>0</v>
      </c>
      <c r="BZ113" s="99"/>
      <c r="CA113" s="100">
        <f>BZ113*$E113</f>
        <v>0</v>
      </c>
      <c r="CB113" s="99"/>
      <c r="CC113" s="100">
        <f>CB113*$E113</f>
        <v>0</v>
      </c>
      <c r="CD113" s="99"/>
      <c r="CE113" s="100">
        <f>CD113*$E113</f>
        <v>0</v>
      </c>
      <c r="CF113" s="101">
        <f t="shared" si="326"/>
        <v>0</v>
      </c>
      <c r="CG113" s="100">
        <f t="shared" si="326"/>
        <v>0</v>
      </c>
    </row>
    <row r="114" spans="1:85" s="102" customFormat="1" ht="19.899999999999999" customHeight="1" x14ac:dyDescent="0.25">
      <c r="A114" s="94">
        <v>91</v>
      </c>
      <c r="B114" s="95" t="s">
        <v>150</v>
      </c>
      <c r="C114" s="95" t="s">
        <v>74</v>
      </c>
      <c r="D114" s="94">
        <f>RANK(BF114,$BF$4:$BF$147)</f>
        <v>18</v>
      </c>
      <c r="E114" s="94">
        <v>0.35</v>
      </c>
      <c r="F114" s="94" t="s">
        <v>83</v>
      </c>
      <c r="G114" s="94">
        <v>2100</v>
      </c>
      <c r="H114" s="94">
        <v>144</v>
      </c>
      <c r="I114" s="97">
        <f t="shared" si="327"/>
        <v>50.4</v>
      </c>
      <c r="J114" s="94"/>
      <c r="K114" s="104">
        <f t="shared" si="328"/>
        <v>0</v>
      </c>
      <c r="L114" s="94"/>
      <c r="M114" s="104">
        <f t="shared" si="329"/>
        <v>0</v>
      </c>
      <c r="N114" s="94"/>
      <c r="O114" s="104">
        <f t="shared" si="329"/>
        <v>0</v>
      </c>
      <c r="P114" s="94"/>
      <c r="Q114" s="104">
        <f t="shared" si="329"/>
        <v>0</v>
      </c>
      <c r="R114" s="94"/>
      <c r="S114" s="104">
        <f t="shared" si="329"/>
        <v>0</v>
      </c>
      <c r="T114" s="94"/>
      <c r="U114" s="104">
        <f t="shared" si="329"/>
        <v>0</v>
      </c>
      <c r="V114" s="94"/>
      <c r="W114" s="104">
        <f t="shared" si="329"/>
        <v>0</v>
      </c>
      <c r="X114" s="94"/>
      <c r="Y114" s="104">
        <f t="shared" si="329"/>
        <v>0</v>
      </c>
      <c r="Z114" s="94"/>
      <c r="AA114" s="104">
        <f t="shared" si="329"/>
        <v>0</v>
      </c>
      <c r="AB114" s="94"/>
      <c r="AC114" s="104">
        <f t="shared" si="329"/>
        <v>0</v>
      </c>
      <c r="AD114" s="94"/>
      <c r="AE114" s="104">
        <f t="shared" si="329"/>
        <v>0</v>
      </c>
      <c r="AF114" s="101">
        <f>SUM(H114,J114,L114,N114,P114,R114,T114,V114,X114,Z114,AB114,AD114)</f>
        <v>144</v>
      </c>
      <c r="AG114" s="100">
        <f>SUM(I114,K114,M114,O114,Q114,S114,U114,W114,Y114,AA114,AC114,AE114)</f>
        <v>50.4</v>
      </c>
      <c r="AH114" s="96"/>
      <c r="AI114" s="104">
        <f t="shared" si="330"/>
        <v>0</v>
      </c>
      <c r="AJ114" s="98"/>
      <c r="AK114" s="97">
        <f t="shared" si="331"/>
        <v>0</v>
      </c>
      <c r="AL114" s="99"/>
      <c r="AM114" s="100">
        <f>AL114*$E114</f>
        <v>0</v>
      </c>
      <c r="AN114" s="99"/>
      <c r="AO114" s="100">
        <f>AN114*$E114</f>
        <v>0</v>
      </c>
      <c r="AP114" s="99"/>
      <c r="AQ114" s="100">
        <f>AP114*$E114</f>
        <v>0</v>
      </c>
      <c r="AR114" s="99">
        <v>1</v>
      </c>
      <c r="AS114" s="100">
        <f>AR114*$E114</f>
        <v>0.35</v>
      </c>
      <c r="AT114" s="99"/>
      <c r="AU114" s="100">
        <f>AT114*$E114</f>
        <v>0</v>
      </c>
      <c r="AV114" s="99"/>
      <c r="AW114" s="100">
        <f>AV114*$E114</f>
        <v>0</v>
      </c>
      <c r="AX114" s="99"/>
      <c r="AY114" s="100">
        <f>AX114*$E114</f>
        <v>0</v>
      </c>
      <c r="AZ114" s="99"/>
      <c r="BA114" s="100">
        <f>AZ114*$E114</f>
        <v>0</v>
      </c>
      <c r="BB114" s="99"/>
      <c r="BC114" s="100">
        <f>BB114*$E114</f>
        <v>0</v>
      </c>
      <c r="BD114" s="99"/>
      <c r="BE114" s="100">
        <f>BD114*$E114</f>
        <v>0</v>
      </c>
      <c r="BF114" s="101">
        <f>SUM(AH114,AJ114,AL114,AN114,AP114,AR114,AT114,AV114,AX114,AZ114,BB114,BD114)</f>
        <v>1</v>
      </c>
      <c r="BG114" s="100">
        <f>SUM(AI114,AK114,AM114,AO114,AQ114,AS114,AU114,AW114,AY114,BA114,BC114,BE114)</f>
        <v>0.35</v>
      </c>
      <c r="BH114" s="96"/>
      <c r="BI114" s="97">
        <f t="shared" si="332"/>
        <v>0</v>
      </c>
      <c r="BJ114" s="98"/>
      <c r="BK114" s="100">
        <f t="shared" si="190"/>
        <v>0</v>
      </c>
      <c r="BL114" s="99"/>
      <c r="BM114" s="100">
        <f>BL114*$E114</f>
        <v>0</v>
      </c>
      <c r="BN114" s="99"/>
      <c r="BO114" s="100">
        <f>BN114*$E114</f>
        <v>0</v>
      </c>
      <c r="BP114" s="99"/>
      <c r="BQ114" s="100">
        <f>BP114*$E114</f>
        <v>0</v>
      </c>
      <c r="BR114" s="99"/>
      <c r="BS114" s="100">
        <f>BR114*$E114</f>
        <v>0</v>
      </c>
      <c r="BT114" s="99"/>
      <c r="BU114" s="100">
        <f>BT114*$E114</f>
        <v>0</v>
      </c>
      <c r="BV114" s="99"/>
      <c r="BW114" s="100">
        <f>BV114*$E114</f>
        <v>0</v>
      </c>
      <c r="BX114" s="99"/>
      <c r="BY114" s="100">
        <f>BX114*$E114</f>
        <v>0</v>
      </c>
      <c r="BZ114" s="99"/>
      <c r="CA114" s="100">
        <f>BZ114*$E114</f>
        <v>0</v>
      </c>
      <c r="CB114" s="99"/>
      <c r="CC114" s="100">
        <f>CB114*$E114</f>
        <v>0</v>
      </c>
      <c r="CD114" s="99"/>
      <c r="CE114" s="100">
        <f>CD114*$E114</f>
        <v>0</v>
      </c>
      <c r="CF114" s="101">
        <f t="shared" si="326"/>
        <v>0</v>
      </c>
      <c r="CG114" s="100">
        <f t="shared" si="326"/>
        <v>0</v>
      </c>
    </row>
    <row r="115" spans="1:85" s="102" customFormat="1" ht="19.899999999999999" customHeight="1" x14ac:dyDescent="0.25">
      <c r="A115" s="94"/>
      <c r="B115" s="95"/>
      <c r="C115" s="95"/>
      <c r="D115" s="94"/>
      <c r="E115" s="94"/>
      <c r="F115" s="94"/>
      <c r="G115" s="94"/>
      <c r="H115" s="94"/>
      <c r="I115" s="97">
        <f t="shared" si="327"/>
        <v>0</v>
      </c>
      <c r="J115" s="94"/>
      <c r="K115" s="97">
        <f t="shared" si="328"/>
        <v>0</v>
      </c>
      <c r="L115" s="94"/>
      <c r="M115" s="97">
        <f t="shared" si="329"/>
        <v>0</v>
      </c>
      <c r="N115" s="94"/>
      <c r="O115" s="97">
        <f t="shared" si="329"/>
        <v>0</v>
      </c>
      <c r="P115" s="94"/>
      <c r="Q115" s="97">
        <f t="shared" si="329"/>
        <v>0</v>
      </c>
      <c r="R115" s="94"/>
      <c r="S115" s="97">
        <f t="shared" si="329"/>
        <v>0</v>
      </c>
      <c r="T115" s="94"/>
      <c r="U115" s="97">
        <f t="shared" si="329"/>
        <v>0</v>
      </c>
      <c r="V115" s="94"/>
      <c r="W115" s="97">
        <f t="shared" si="329"/>
        <v>0</v>
      </c>
      <c r="X115" s="94"/>
      <c r="Y115" s="97">
        <f t="shared" si="329"/>
        <v>0</v>
      </c>
      <c r="Z115" s="94"/>
      <c r="AA115" s="97">
        <f t="shared" si="329"/>
        <v>0</v>
      </c>
      <c r="AB115" s="94"/>
      <c r="AC115" s="97">
        <f t="shared" si="329"/>
        <v>0</v>
      </c>
      <c r="AD115" s="94"/>
      <c r="AE115" s="97">
        <f t="shared" si="329"/>
        <v>0</v>
      </c>
      <c r="AF115" s="101"/>
      <c r="AG115" s="100"/>
      <c r="AH115" s="96"/>
      <c r="AI115" s="97">
        <f t="shared" si="330"/>
        <v>0</v>
      </c>
      <c r="AJ115" s="98"/>
      <c r="AK115" s="97">
        <f t="shared" si="331"/>
        <v>0</v>
      </c>
      <c r="AL115" s="99"/>
      <c r="AM115" s="100"/>
      <c r="AN115" s="99"/>
      <c r="AO115" s="100"/>
      <c r="AP115" s="99"/>
      <c r="AQ115" s="100"/>
      <c r="AR115" s="99"/>
      <c r="AS115" s="100"/>
      <c r="AT115" s="99"/>
      <c r="AU115" s="100"/>
      <c r="AV115" s="99"/>
      <c r="AW115" s="100"/>
      <c r="AX115" s="99"/>
      <c r="AY115" s="100"/>
      <c r="AZ115" s="99"/>
      <c r="BA115" s="100"/>
      <c r="BB115" s="99"/>
      <c r="BC115" s="100"/>
      <c r="BD115" s="99"/>
      <c r="BE115" s="100"/>
      <c r="BF115" s="101"/>
      <c r="BG115" s="100"/>
      <c r="BH115" s="99"/>
      <c r="BI115" s="100"/>
      <c r="BJ115" s="99"/>
      <c r="BK115" s="100"/>
      <c r="BL115" s="99"/>
      <c r="BM115" s="100"/>
      <c r="BN115" s="99"/>
      <c r="BO115" s="100"/>
      <c r="BP115" s="99"/>
      <c r="BQ115" s="100"/>
      <c r="BR115" s="99"/>
      <c r="BS115" s="100"/>
      <c r="BT115" s="99"/>
      <c r="BU115" s="100"/>
      <c r="BV115" s="99"/>
      <c r="BW115" s="100"/>
      <c r="BX115" s="99"/>
      <c r="BY115" s="100"/>
      <c r="BZ115" s="99"/>
      <c r="CA115" s="100"/>
      <c r="CB115" s="99"/>
      <c r="CC115" s="100"/>
      <c r="CD115" s="99"/>
      <c r="CE115" s="100"/>
      <c r="CF115" s="101">
        <f t="shared" si="326"/>
        <v>0</v>
      </c>
      <c r="CG115" s="100">
        <f t="shared" si="326"/>
        <v>0</v>
      </c>
    </row>
    <row r="116" spans="1:85" s="102" customFormat="1" ht="19.899999999999999" customHeight="1" x14ac:dyDescent="0.25">
      <c r="A116" s="94">
        <v>92</v>
      </c>
      <c r="B116" s="95" t="s">
        <v>204</v>
      </c>
      <c r="C116" s="95" t="s">
        <v>77</v>
      </c>
      <c r="D116" s="94">
        <f>RANK(BF116,$BF$4:$BF$147)</f>
        <v>20</v>
      </c>
      <c r="E116" s="94">
        <v>0.75</v>
      </c>
      <c r="F116" s="94" t="s">
        <v>75</v>
      </c>
      <c r="G116" s="94"/>
      <c r="H116" s="94"/>
      <c r="I116" s="100"/>
      <c r="J116" s="94"/>
      <c r="K116" s="100"/>
      <c r="L116" s="94"/>
      <c r="M116" s="100"/>
      <c r="N116" s="94"/>
      <c r="O116" s="100"/>
      <c r="P116" s="94"/>
      <c r="Q116" s="100"/>
      <c r="R116" s="94"/>
      <c r="S116" s="100"/>
      <c r="T116" s="94"/>
      <c r="U116" s="100"/>
      <c r="V116" s="94"/>
      <c r="W116" s="100"/>
      <c r="X116" s="94"/>
      <c r="Y116" s="100"/>
      <c r="Z116" s="94"/>
      <c r="AA116" s="100"/>
      <c r="AB116" s="94"/>
      <c r="AC116" s="100"/>
      <c r="AD116" s="94"/>
      <c r="AE116" s="100"/>
      <c r="AF116" s="101"/>
      <c r="AG116" s="100"/>
      <c r="AH116" s="99"/>
      <c r="AI116" s="100"/>
      <c r="AJ116" s="99"/>
      <c r="AK116" s="100"/>
      <c r="AL116" s="99"/>
      <c r="AM116" s="100"/>
      <c r="AN116" s="99"/>
      <c r="AO116" s="100"/>
      <c r="AP116" s="99"/>
      <c r="AQ116" s="100"/>
      <c r="AR116" s="99"/>
      <c r="AS116" s="100"/>
      <c r="AT116" s="99"/>
      <c r="AU116" s="100"/>
      <c r="AV116" s="99"/>
      <c r="AW116" s="100"/>
      <c r="AX116" s="99"/>
      <c r="AY116" s="100"/>
      <c r="AZ116" s="99"/>
      <c r="BA116" s="100"/>
      <c r="BB116" s="99"/>
      <c r="BC116" s="100"/>
      <c r="BD116" s="99"/>
      <c r="BE116" s="100"/>
      <c r="BF116" s="101"/>
      <c r="BG116" s="100"/>
      <c r="BH116" s="99"/>
      <c r="BI116" s="100"/>
      <c r="BJ116" s="99"/>
      <c r="BK116" s="100"/>
      <c r="BL116" s="99"/>
      <c r="BM116" s="100"/>
      <c r="BN116" s="99"/>
      <c r="BO116" s="100"/>
      <c r="BP116" s="99"/>
      <c r="BQ116" s="100"/>
      <c r="BR116" s="99"/>
      <c r="BS116" s="100"/>
      <c r="BT116" s="99"/>
      <c r="BU116" s="100"/>
      <c r="BV116" s="99"/>
      <c r="BW116" s="100"/>
      <c r="BX116" s="99"/>
      <c r="BY116" s="100"/>
      <c r="BZ116" s="99"/>
      <c r="CA116" s="100"/>
      <c r="CB116" s="99"/>
      <c r="CC116" s="100"/>
      <c r="CD116" s="99"/>
      <c r="CE116" s="100"/>
      <c r="CF116" s="101">
        <f t="shared" si="326"/>
        <v>0</v>
      </c>
      <c r="CG116" s="100">
        <f t="shared" si="326"/>
        <v>0</v>
      </c>
    </row>
    <row r="117" spans="1:85" s="102" customFormat="1" ht="19.899999999999999" customHeight="1" x14ac:dyDescent="0.25">
      <c r="A117" s="94">
        <v>93</v>
      </c>
      <c r="B117" s="95" t="s">
        <v>204</v>
      </c>
      <c r="C117" s="95" t="s">
        <v>205</v>
      </c>
      <c r="D117" s="94">
        <f>RANK(BF117,$BF$4:$BF$147)</f>
        <v>20</v>
      </c>
      <c r="E117" s="94">
        <v>0.6</v>
      </c>
      <c r="F117" s="94" t="s">
        <v>75</v>
      </c>
      <c r="G117" s="94">
        <v>835</v>
      </c>
      <c r="H117" s="94"/>
      <c r="I117" s="100"/>
      <c r="J117" s="94"/>
      <c r="K117" s="100"/>
      <c r="L117" s="94"/>
      <c r="M117" s="100"/>
      <c r="N117" s="94"/>
      <c r="O117" s="100"/>
      <c r="P117" s="94"/>
      <c r="Q117" s="100"/>
      <c r="R117" s="94"/>
      <c r="S117" s="100"/>
      <c r="T117" s="94"/>
      <c r="U117" s="100"/>
      <c r="V117" s="94"/>
      <c r="W117" s="100"/>
      <c r="X117" s="94"/>
      <c r="Y117" s="100"/>
      <c r="Z117" s="94"/>
      <c r="AA117" s="100"/>
      <c r="AB117" s="94"/>
      <c r="AC117" s="100"/>
      <c r="AD117" s="94"/>
      <c r="AE117" s="100"/>
      <c r="AF117" s="101"/>
      <c r="AG117" s="100"/>
      <c r="AH117" s="99"/>
      <c r="AI117" s="100"/>
      <c r="AJ117" s="99"/>
      <c r="AK117" s="100"/>
      <c r="AL117" s="99"/>
      <c r="AM117" s="100"/>
      <c r="AN117" s="99"/>
      <c r="AO117" s="100"/>
      <c r="AP117" s="99"/>
      <c r="AQ117" s="100"/>
      <c r="AR117" s="99"/>
      <c r="AS117" s="100"/>
      <c r="AT117" s="99"/>
      <c r="AU117" s="100"/>
      <c r="AV117" s="99"/>
      <c r="AW117" s="100"/>
      <c r="AX117" s="99"/>
      <c r="AY117" s="100"/>
      <c r="AZ117" s="99"/>
      <c r="BA117" s="100"/>
      <c r="BB117" s="99"/>
      <c r="BC117" s="100"/>
      <c r="BD117" s="99"/>
      <c r="BE117" s="100"/>
      <c r="BF117" s="101"/>
      <c r="BG117" s="100"/>
      <c r="BH117" s="99"/>
      <c r="BI117" s="100"/>
      <c r="BJ117" s="99"/>
      <c r="BK117" s="100"/>
      <c r="BL117" s="99"/>
      <c r="BM117" s="100"/>
      <c r="BN117" s="99"/>
      <c r="BO117" s="100"/>
      <c r="BP117" s="99"/>
      <c r="BQ117" s="100"/>
      <c r="BR117" s="99"/>
      <c r="BS117" s="100"/>
      <c r="BT117" s="99"/>
      <c r="BU117" s="100"/>
      <c r="BV117" s="99"/>
      <c r="BW117" s="100"/>
      <c r="BX117" s="99"/>
      <c r="BY117" s="100"/>
      <c r="BZ117" s="99"/>
      <c r="CA117" s="100"/>
      <c r="CB117" s="99"/>
      <c r="CC117" s="100"/>
      <c r="CD117" s="99"/>
      <c r="CE117" s="100"/>
      <c r="CF117" s="101">
        <f t="shared" si="326"/>
        <v>0</v>
      </c>
      <c r="CG117" s="100">
        <f t="shared" si="326"/>
        <v>0</v>
      </c>
    </row>
    <row r="118" spans="1:85" s="102" customFormat="1" ht="19.899999999999999" customHeight="1" x14ac:dyDescent="0.25">
      <c r="A118" s="94">
        <v>94</v>
      </c>
      <c r="B118" s="95" t="s">
        <v>204</v>
      </c>
      <c r="C118" s="95" t="s">
        <v>74</v>
      </c>
      <c r="D118" s="94">
        <f>RANK(BF118,$BF$4:$BF$147)</f>
        <v>20</v>
      </c>
      <c r="E118" s="94">
        <v>0.64</v>
      </c>
      <c r="F118" s="94" t="s">
        <v>206</v>
      </c>
      <c r="G118" s="94"/>
      <c r="H118" s="94"/>
      <c r="I118" s="100"/>
      <c r="J118" s="94"/>
      <c r="K118" s="100"/>
      <c r="L118" s="94"/>
      <c r="M118" s="100"/>
      <c r="N118" s="94"/>
      <c r="O118" s="100"/>
      <c r="P118" s="94"/>
      <c r="Q118" s="100"/>
      <c r="R118" s="94"/>
      <c r="S118" s="100"/>
      <c r="T118" s="94"/>
      <c r="U118" s="100"/>
      <c r="V118" s="94"/>
      <c r="W118" s="100"/>
      <c r="X118" s="94"/>
      <c r="Y118" s="100"/>
      <c r="Z118" s="94"/>
      <c r="AA118" s="100"/>
      <c r="AB118" s="94"/>
      <c r="AC118" s="100"/>
      <c r="AD118" s="94"/>
      <c r="AE118" s="100"/>
      <c r="AF118" s="101"/>
      <c r="AG118" s="100"/>
      <c r="AH118" s="99"/>
      <c r="AI118" s="100"/>
      <c r="AJ118" s="99"/>
      <c r="AK118" s="100"/>
      <c r="AL118" s="99"/>
      <c r="AM118" s="100"/>
      <c r="AN118" s="99"/>
      <c r="AO118" s="100"/>
      <c r="AP118" s="99"/>
      <c r="AQ118" s="100"/>
      <c r="AR118" s="99"/>
      <c r="AS118" s="100"/>
      <c r="AT118" s="99"/>
      <c r="AU118" s="100"/>
      <c r="AV118" s="99"/>
      <c r="AW118" s="100"/>
      <c r="AX118" s="99"/>
      <c r="AY118" s="100"/>
      <c r="AZ118" s="99"/>
      <c r="BA118" s="100"/>
      <c r="BB118" s="99"/>
      <c r="BC118" s="100"/>
      <c r="BD118" s="99"/>
      <c r="BE118" s="100"/>
      <c r="BF118" s="101"/>
      <c r="BG118" s="100"/>
      <c r="BH118" s="99"/>
      <c r="BI118" s="100"/>
      <c r="BJ118" s="99"/>
      <c r="BK118" s="100"/>
      <c r="BL118" s="99"/>
      <c r="BM118" s="100"/>
      <c r="BN118" s="99"/>
      <c r="BO118" s="100"/>
      <c r="BP118" s="99"/>
      <c r="BQ118" s="100"/>
      <c r="BR118" s="99"/>
      <c r="BS118" s="100"/>
      <c r="BT118" s="99"/>
      <c r="BU118" s="100"/>
      <c r="BV118" s="99"/>
      <c r="BW118" s="100"/>
      <c r="BX118" s="99"/>
      <c r="BY118" s="100"/>
      <c r="BZ118" s="99"/>
      <c r="CA118" s="100"/>
      <c r="CB118" s="99"/>
      <c r="CC118" s="100"/>
      <c r="CD118" s="99"/>
      <c r="CE118" s="100"/>
      <c r="CF118" s="101">
        <f t="shared" si="326"/>
        <v>0</v>
      </c>
      <c r="CG118" s="100">
        <f t="shared" si="326"/>
        <v>0</v>
      </c>
    </row>
    <row r="119" spans="1:85" s="102" customFormat="1" ht="19.899999999999999" customHeight="1" x14ac:dyDescent="0.25">
      <c r="A119" s="94"/>
      <c r="B119" s="95"/>
      <c r="C119" s="95"/>
      <c r="D119" s="94"/>
      <c r="E119" s="94"/>
      <c r="F119" s="94"/>
      <c r="G119" s="94"/>
      <c r="H119" s="94"/>
      <c r="I119" s="97"/>
      <c r="J119" s="94"/>
      <c r="K119" s="97"/>
      <c r="L119" s="94"/>
      <c r="M119" s="97"/>
      <c r="N119" s="94"/>
      <c r="O119" s="97"/>
      <c r="P119" s="94"/>
      <c r="Q119" s="97"/>
      <c r="R119" s="94"/>
      <c r="S119" s="97"/>
      <c r="T119" s="94"/>
      <c r="U119" s="97"/>
      <c r="V119" s="94"/>
      <c r="W119" s="97"/>
      <c r="X119" s="94"/>
      <c r="Y119" s="97"/>
      <c r="Z119" s="94"/>
      <c r="AA119" s="97"/>
      <c r="AB119" s="94"/>
      <c r="AC119" s="97"/>
      <c r="AD119" s="94"/>
      <c r="AE119" s="97"/>
      <c r="AF119" s="101"/>
      <c r="AG119" s="100"/>
      <c r="AH119" s="96"/>
      <c r="AI119" s="97"/>
      <c r="AJ119" s="98"/>
      <c r="AK119" s="97"/>
      <c r="AL119" s="99"/>
      <c r="AM119" s="100"/>
      <c r="AN119" s="99"/>
      <c r="AO119" s="100"/>
      <c r="AP119" s="99"/>
      <c r="AQ119" s="100"/>
      <c r="AR119" s="99"/>
      <c r="AS119" s="100"/>
      <c r="AT119" s="99"/>
      <c r="AU119" s="100"/>
      <c r="AV119" s="99"/>
      <c r="AW119" s="100"/>
      <c r="AX119" s="99"/>
      <c r="AY119" s="100"/>
      <c r="AZ119" s="99"/>
      <c r="BA119" s="100"/>
      <c r="BB119" s="99"/>
      <c r="BC119" s="100"/>
      <c r="BD119" s="99"/>
      <c r="BE119" s="100"/>
      <c r="BF119" s="101"/>
      <c r="BG119" s="100"/>
      <c r="BH119" s="99"/>
      <c r="BI119" s="100"/>
      <c r="BJ119" s="99"/>
      <c r="BK119" s="100"/>
      <c r="BL119" s="99"/>
      <c r="BM119" s="100"/>
      <c r="BN119" s="99"/>
      <c r="BO119" s="100"/>
      <c r="BP119" s="99"/>
      <c r="BQ119" s="100"/>
      <c r="BR119" s="99"/>
      <c r="BS119" s="100"/>
      <c r="BT119" s="99"/>
      <c r="BU119" s="100"/>
      <c r="BV119" s="99"/>
      <c r="BW119" s="100"/>
      <c r="BX119" s="99"/>
      <c r="BY119" s="100"/>
      <c r="BZ119" s="99"/>
      <c r="CA119" s="100"/>
      <c r="CB119" s="99"/>
      <c r="CC119" s="100"/>
      <c r="CD119" s="99"/>
      <c r="CE119" s="100"/>
      <c r="CF119" s="101"/>
      <c r="CG119" s="100"/>
    </row>
    <row r="120" spans="1:85" s="102" customFormat="1" ht="19.899999999999999" customHeight="1" x14ac:dyDescent="0.25">
      <c r="A120" s="94">
        <v>95</v>
      </c>
      <c r="B120" s="95" t="s">
        <v>155</v>
      </c>
      <c r="C120" s="95" t="s">
        <v>74</v>
      </c>
      <c r="D120" s="94">
        <f>RANK(BF120,$BF$4:$BF$147)</f>
        <v>20</v>
      </c>
      <c r="E120" s="94">
        <v>0.64</v>
      </c>
      <c r="F120" s="94" t="s">
        <v>85</v>
      </c>
      <c r="G120" s="94">
        <v>1350</v>
      </c>
      <c r="H120" s="94"/>
      <c r="I120" s="100">
        <f>H120*$E120</f>
        <v>0</v>
      </c>
      <c r="J120" s="94"/>
      <c r="K120" s="100">
        <f>J120*$E120</f>
        <v>0</v>
      </c>
      <c r="L120" s="94"/>
      <c r="M120" s="100">
        <f>L120*$E120</f>
        <v>0</v>
      </c>
      <c r="N120" s="94"/>
      <c r="O120" s="100">
        <f>N120*$E120</f>
        <v>0</v>
      </c>
      <c r="P120" s="94"/>
      <c r="Q120" s="100">
        <f>P120*$E120</f>
        <v>0</v>
      </c>
      <c r="R120" s="94"/>
      <c r="S120" s="100">
        <f>R120*$E120</f>
        <v>0</v>
      </c>
      <c r="T120" s="94"/>
      <c r="U120" s="100">
        <f>T120*$E120</f>
        <v>0</v>
      </c>
      <c r="V120" s="94"/>
      <c r="W120" s="100">
        <f>V120*$E120</f>
        <v>0</v>
      </c>
      <c r="X120" s="94"/>
      <c r="Y120" s="100">
        <f>X120*$E120</f>
        <v>0</v>
      </c>
      <c r="Z120" s="94"/>
      <c r="AA120" s="100">
        <f>Z120*$E120</f>
        <v>0</v>
      </c>
      <c r="AB120" s="94"/>
      <c r="AC120" s="100">
        <f>AB120*$E120</f>
        <v>0</v>
      </c>
      <c r="AD120" s="94"/>
      <c r="AE120" s="100">
        <f>AD120*$E120</f>
        <v>0</v>
      </c>
      <c r="AF120" s="101">
        <f>SUM(H120,J120,L120,N120,P120,R120,T120,V120,X120,Z120,AB120,AD120)</f>
        <v>0</v>
      </c>
      <c r="AG120" s="100">
        <f>SUM(I120,K120,M120,O120,Q120,S120,U120,W120,Y120,AA120,AC120,AE120)</f>
        <v>0</v>
      </c>
      <c r="AH120" s="99"/>
      <c r="AI120" s="100">
        <f>AH120*$E120</f>
        <v>0</v>
      </c>
      <c r="AJ120" s="99"/>
      <c r="AK120" s="100">
        <f>AJ120*$E120</f>
        <v>0</v>
      </c>
      <c r="AL120" s="99"/>
      <c r="AM120" s="100">
        <f>AL120*$E120</f>
        <v>0</v>
      </c>
      <c r="AN120" s="99"/>
      <c r="AO120" s="100">
        <f>AN120*$E120</f>
        <v>0</v>
      </c>
      <c r="AP120" s="99"/>
      <c r="AQ120" s="100">
        <f>AP120*$E120</f>
        <v>0</v>
      </c>
      <c r="AR120" s="99"/>
      <c r="AS120" s="100">
        <f>AR120*$E120</f>
        <v>0</v>
      </c>
      <c r="AT120" s="99"/>
      <c r="AU120" s="100">
        <f>AT120*$E120</f>
        <v>0</v>
      </c>
      <c r="AV120" s="99"/>
      <c r="AW120" s="100">
        <f>AV120*$E120</f>
        <v>0</v>
      </c>
      <c r="AX120" s="99"/>
      <c r="AY120" s="100">
        <f>AX120*$E120</f>
        <v>0</v>
      </c>
      <c r="AZ120" s="99"/>
      <c r="BA120" s="100">
        <f>AZ120*$E120</f>
        <v>0</v>
      </c>
      <c r="BB120" s="99"/>
      <c r="BC120" s="100">
        <f>BB120*$E120</f>
        <v>0</v>
      </c>
      <c r="BD120" s="99"/>
      <c r="BE120" s="100">
        <f>BD120*$E120</f>
        <v>0</v>
      </c>
      <c r="BF120" s="101">
        <f>SUM(AH120,AJ120,AL120,AN120,AP120,AR120,AT120,AV120,AX120,AZ120,BB120,BD120)</f>
        <v>0</v>
      </c>
      <c r="BG120" s="100">
        <f>SUM(AI120,AK120,AM120,AO120,AQ120,AS120,AU120,AW120,AY120,BA120,BC120,BE120)</f>
        <v>0</v>
      </c>
      <c r="BH120" s="99"/>
      <c r="BI120" s="100">
        <f>BH120*$E120</f>
        <v>0</v>
      </c>
      <c r="BJ120" s="99"/>
      <c r="BK120" s="100">
        <f>BJ120*$E120</f>
        <v>0</v>
      </c>
      <c r="BL120" s="99"/>
      <c r="BM120" s="100">
        <f>BL120*$E120</f>
        <v>0</v>
      </c>
      <c r="BN120" s="99"/>
      <c r="BO120" s="100">
        <f>BN120*$E120</f>
        <v>0</v>
      </c>
      <c r="BP120" s="99"/>
      <c r="BQ120" s="100">
        <f>BP120*$E120</f>
        <v>0</v>
      </c>
      <c r="BR120" s="99"/>
      <c r="BS120" s="100">
        <f>BR120*$E120</f>
        <v>0</v>
      </c>
      <c r="BT120" s="99"/>
      <c r="BU120" s="100">
        <f>BT120*$E120</f>
        <v>0</v>
      </c>
      <c r="BV120" s="99"/>
      <c r="BW120" s="100">
        <f>BV120*$E120</f>
        <v>0</v>
      </c>
      <c r="BX120" s="99"/>
      <c r="BY120" s="100">
        <f>BX120*$E120</f>
        <v>0</v>
      </c>
      <c r="BZ120" s="99"/>
      <c r="CA120" s="100">
        <f>BZ120*$E120</f>
        <v>0</v>
      </c>
      <c r="CB120" s="99"/>
      <c r="CC120" s="100">
        <f>CB120*$E120</f>
        <v>0</v>
      </c>
      <c r="CD120" s="99"/>
      <c r="CE120" s="100">
        <f>CD120*$E120</f>
        <v>0</v>
      </c>
      <c r="CF120" s="101">
        <f>SUM(BH120,BJ120,BL120,BN120,BP120,BR120,BT120,BV120,BX120,BZ120,CB120,CD120)</f>
        <v>0</v>
      </c>
      <c r="CG120" s="100">
        <f>SUM(BI120,BK120,BM120,BO120,BQ120,BS120,BU120,BW120,BY120,CA120,CC120,CE120)</f>
        <v>0</v>
      </c>
    </row>
    <row r="121" spans="1:85" s="102" customFormat="1" ht="19.899999999999999" customHeight="1" x14ac:dyDescent="0.25">
      <c r="A121" s="94">
        <v>96</v>
      </c>
      <c r="B121" s="95" t="s">
        <v>155</v>
      </c>
      <c r="C121" s="95" t="s">
        <v>205</v>
      </c>
      <c r="D121" s="94">
        <v>19</v>
      </c>
      <c r="E121" s="94">
        <v>1</v>
      </c>
      <c r="F121" s="94" t="s">
        <v>98</v>
      </c>
      <c r="G121" s="94"/>
      <c r="H121" s="94"/>
      <c r="I121" s="97"/>
      <c r="J121" s="94"/>
      <c r="K121" s="97"/>
      <c r="L121" s="94"/>
      <c r="M121" s="97"/>
      <c r="N121" s="94"/>
      <c r="O121" s="97"/>
      <c r="P121" s="94"/>
      <c r="Q121" s="97"/>
      <c r="R121" s="94"/>
      <c r="S121" s="97"/>
      <c r="T121" s="94"/>
      <c r="U121" s="97"/>
      <c r="V121" s="94"/>
      <c r="W121" s="97"/>
      <c r="X121" s="94"/>
      <c r="Y121" s="97"/>
      <c r="Z121" s="94"/>
      <c r="AA121" s="97"/>
      <c r="AB121" s="94"/>
      <c r="AC121" s="97"/>
      <c r="AD121" s="94"/>
      <c r="AE121" s="97"/>
      <c r="AF121" s="101"/>
      <c r="AG121" s="100"/>
      <c r="AH121" s="96"/>
      <c r="AI121" s="97"/>
      <c r="AJ121" s="98"/>
      <c r="AK121" s="97"/>
      <c r="AL121" s="99"/>
      <c r="AM121" s="100"/>
      <c r="AN121" s="99"/>
      <c r="AO121" s="100"/>
      <c r="AP121" s="99"/>
      <c r="AQ121" s="100"/>
      <c r="AR121" s="99"/>
      <c r="AS121" s="100"/>
      <c r="AT121" s="99"/>
      <c r="AU121" s="100"/>
      <c r="AV121" s="99"/>
      <c r="AW121" s="100"/>
      <c r="AX121" s="99"/>
      <c r="AY121" s="100"/>
      <c r="AZ121" s="99"/>
      <c r="BA121" s="100"/>
      <c r="BB121" s="99"/>
      <c r="BC121" s="100"/>
      <c r="BD121" s="99"/>
      <c r="BE121" s="100"/>
      <c r="BF121" s="101"/>
      <c r="BG121" s="100"/>
      <c r="BH121" s="99"/>
      <c r="BI121" s="100"/>
      <c r="BJ121" s="99"/>
      <c r="BK121" s="100"/>
      <c r="BL121" s="99"/>
      <c r="BM121" s="100"/>
      <c r="BN121" s="99"/>
      <c r="BO121" s="100"/>
      <c r="BP121" s="99"/>
      <c r="BQ121" s="100"/>
      <c r="BR121" s="99"/>
      <c r="BS121" s="100"/>
      <c r="BT121" s="99"/>
      <c r="BU121" s="100"/>
      <c r="BV121" s="99"/>
      <c r="BW121" s="100"/>
      <c r="BX121" s="99"/>
      <c r="BY121" s="100"/>
      <c r="BZ121" s="99"/>
      <c r="CA121" s="100"/>
      <c r="CB121" s="99"/>
      <c r="CC121" s="100"/>
      <c r="CD121" s="99"/>
      <c r="CE121" s="100"/>
      <c r="CF121" s="101"/>
      <c r="CG121" s="100"/>
    </row>
    <row r="122" spans="1:85" s="102" customFormat="1" ht="19.899999999999999" customHeight="1" x14ac:dyDescent="0.25">
      <c r="A122" s="94"/>
      <c r="B122" s="95"/>
      <c r="C122" s="95"/>
      <c r="D122" s="94"/>
      <c r="E122" s="94"/>
      <c r="F122" s="94"/>
      <c r="G122" s="94"/>
      <c r="H122" s="94"/>
      <c r="I122" s="97"/>
      <c r="J122" s="94"/>
      <c r="K122" s="97"/>
      <c r="L122" s="94"/>
      <c r="M122" s="97"/>
      <c r="N122" s="94"/>
      <c r="O122" s="97"/>
      <c r="P122" s="94"/>
      <c r="Q122" s="97"/>
      <c r="R122" s="94"/>
      <c r="S122" s="97"/>
      <c r="T122" s="94"/>
      <c r="U122" s="97"/>
      <c r="V122" s="94"/>
      <c r="W122" s="97"/>
      <c r="X122" s="94"/>
      <c r="Y122" s="97"/>
      <c r="Z122" s="94"/>
      <c r="AA122" s="97"/>
      <c r="AB122" s="94"/>
      <c r="AC122" s="97"/>
      <c r="AD122" s="94"/>
      <c r="AE122" s="97"/>
      <c r="AF122" s="101"/>
      <c r="AG122" s="100"/>
      <c r="AH122" s="96"/>
      <c r="AI122" s="97"/>
      <c r="AJ122" s="98"/>
      <c r="AK122" s="97"/>
      <c r="AL122" s="99"/>
      <c r="AM122" s="100"/>
      <c r="AN122" s="99"/>
      <c r="AO122" s="100"/>
      <c r="AP122" s="99"/>
      <c r="AQ122" s="100"/>
      <c r="AR122" s="99"/>
      <c r="AS122" s="100"/>
      <c r="AT122" s="99"/>
      <c r="AU122" s="100"/>
      <c r="AV122" s="99"/>
      <c r="AW122" s="100"/>
      <c r="AX122" s="99"/>
      <c r="AY122" s="100"/>
      <c r="AZ122" s="99"/>
      <c r="BA122" s="100"/>
      <c r="BB122" s="99"/>
      <c r="BC122" s="100"/>
      <c r="BD122" s="99"/>
      <c r="BE122" s="100"/>
      <c r="BF122" s="101"/>
      <c r="BG122" s="100"/>
      <c r="BH122" s="99"/>
      <c r="BI122" s="100"/>
      <c r="BJ122" s="99"/>
      <c r="BK122" s="100"/>
      <c r="BL122" s="99"/>
      <c r="BM122" s="100"/>
      <c r="BN122" s="99"/>
      <c r="BO122" s="100"/>
      <c r="BP122" s="99"/>
      <c r="BQ122" s="100"/>
      <c r="BR122" s="99"/>
      <c r="BS122" s="100"/>
      <c r="BT122" s="99"/>
      <c r="BU122" s="100"/>
      <c r="BV122" s="99"/>
      <c r="BW122" s="100"/>
      <c r="BX122" s="99"/>
      <c r="BY122" s="100"/>
      <c r="BZ122" s="99"/>
      <c r="CA122" s="100"/>
      <c r="CB122" s="99"/>
      <c r="CC122" s="100"/>
      <c r="CD122" s="99"/>
      <c r="CE122" s="100"/>
      <c r="CF122" s="101"/>
      <c r="CG122" s="100"/>
    </row>
    <row r="123" spans="1:85" s="102" customFormat="1" ht="19.899999999999999" customHeight="1" x14ac:dyDescent="0.25">
      <c r="A123" s="94">
        <v>97</v>
      </c>
      <c r="B123" s="95" t="s">
        <v>207</v>
      </c>
      <c r="C123" s="95" t="s">
        <v>205</v>
      </c>
      <c r="D123" s="94">
        <f>RANK(BF123,$BF$4:$BF$147)</f>
        <v>20</v>
      </c>
      <c r="E123" s="94">
        <v>1</v>
      </c>
      <c r="F123" s="94" t="s">
        <v>208</v>
      </c>
      <c r="G123" s="94">
        <v>2170</v>
      </c>
      <c r="H123" s="94"/>
      <c r="I123" s="97"/>
      <c r="J123" s="94"/>
      <c r="K123" s="97"/>
      <c r="L123" s="94"/>
      <c r="M123" s="97"/>
      <c r="N123" s="94"/>
      <c r="O123" s="97"/>
      <c r="P123" s="94"/>
      <c r="Q123" s="97"/>
      <c r="R123" s="94"/>
      <c r="S123" s="97"/>
      <c r="T123" s="94"/>
      <c r="U123" s="97"/>
      <c r="V123" s="94"/>
      <c r="W123" s="97"/>
      <c r="X123" s="94"/>
      <c r="Y123" s="97"/>
      <c r="Z123" s="94"/>
      <c r="AA123" s="97"/>
      <c r="AB123" s="94"/>
      <c r="AC123" s="97"/>
      <c r="AD123" s="94"/>
      <c r="AE123" s="97"/>
      <c r="AF123" s="101"/>
      <c r="AG123" s="100"/>
      <c r="AH123" s="96"/>
      <c r="AI123" s="97"/>
      <c r="AJ123" s="98"/>
      <c r="AK123" s="97"/>
      <c r="AL123" s="99"/>
      <c r="AM123" s="100"/>
      <c r="AN123" s="99"/>
      <c r="AO123" s="100"/>
      <c r="AP123" s="99"/>
      <c r="AQ123" s="100"/>
      <c r="AR123" s="99"/>
      <c r="AS123" s="100"/>
      <c r="AT123" s="99"/>
      <c r="AU123" s="100"/>
      <c r="AV123" s="99"/>
      <c r="AW123" s="100">
        <f t="shared" ref="AW123:AW128" si="333">AV123*$E123</f>
        <v>0</v>
      </c>
      <c r="AX123" s="99"/>
      <c r="AY123" s="100">
        <f t="shared" ref="AY123:AY128" si="334">AX123*$E123</f>
        <v>0</v>
      </c>
      <c r="AZ123" s="99"/>
      <c r="BA123" s="100">
        <f t="shared" ref="BA123:BA128" si="335">AZ123*$E123</f>
        <v>0</v>
      </c>
      <c r="BB123" s="99"/>
      <c r="BC123" s="100">
        <f t="shared" ref="BC123:BC128" si="336">BB123*$E123</f>
        <v>0</v>
      </c>
      <c r="BD123" s="99"/>
      <c r="BE123" s="100">
        <f t="shared" ref="BE123:BE128" si="337">BD123*$E123</f>
        <v>0</v>
      </c>
      <c r="BF123" s="101">
        <f t="shared" ref="BF123:BF128" si="338">SUM(AH123,AJ123,AL123,AN123,AP123,AR123,AT123,AV123,AX123,AZ123,BB123,BD123)</f>
        <v>0</v>
      </c>
      <c r="BG123" s="100">
        <f t="shared" ref="BG123:BG128" si="339">SUM(AI123,AK123,AM123,AO123,AQ123,AS123,AU123,AW123,AY123,BA123,BC123,BE123)</f>
        <v>0</v>
      </c>
      <c r="BH123" s="99"/>
      <c r="BI123" s="100"/>
      <c r="BJ123" s="99"/>
      <c r="BK123" s="100"/>
      <c r="BL123" s="99"/>
      <c r="BM123" s="100"/>
      <c r="BN123" s="99"/>
      <c r="BO123" s="100"/>
      <c r="BP123" s="99"/>
      <c r="BQ123" s="100"/>
      <c r="BR123" s="99"/>
      <c r="BS123" s="100"/>
      <c r="BT123" s="99"/>
      <c r="BU123" s="100"/>
      <c r="BV123" s="99"/>
      <c r="BW123" s="100">
        <f t="shared" ref="BW123:BW128" si="340">BV123*$E123</f>
        <v>0</v>
      </c>
      <c r="BX123" s="99"/>
      <c r="BY123" s="100"/>
      <c r="BZ123" s="99"/>
      <c r="CA123" s="100"/>
      <c r="CB123" s="99"/>
      <c r="CC123" s="100"/>
      <c r="CD123" s="99"/>
      <c r="CE123" s="100"/>
      <c r="CF123" s="101">
        <f t="shared" ref="CF123:CG146" si="341">SUM(BH123,BJ123,BL123,BN123,BP123,BR123,BT123,BV123,BX123,BZ123,CB123,CD123)</f>
        <v>0</v>
      </c>
      <c r="CG123" s="100">
        <f t="shared" si="341"/>
        <v>0</v>
      </c>
    </row>
    <row r="124" spans="1:85" s="102" customFormat="1" ht="19.899999999999999" customHeight="1" x14ac:dyDescent="0.25">
      <c r="A124" s="94">
        <v>98</v>
      </c>
      <c r="B124" s="95" t="s">
        <v>211</v>
      </c>
      <c r="C124" s="95" t="s">
        <v>205</v>
      </c>
      <c r="D124" s="94">
        <f>RANK(BF124,$BF$4:$BF$147)</f>
        <v>20</v>
      </c>
      <c r="E124" s="94">
        <v>1</v>
      </c>
      <c r="F124" s="94" t="s">
        <v>208</v>
      </c>
      <c r="G124" s="94"/>
      <c r="H124" s="94"/>
      <c r="I124" s="97"/>
      <c r="J124" s="94"/>
      <c r="K124" s="97"/>
      <c r="L124" s="94"/>
      <c r="M124" s="97"/>
      <c r="N124" s="94"/>
      <c r="O124" s="97"/>
      <c r="P124" s="94"/>
      <c r="Q124" s="97"/>
      <c r="R124" s="94"/>
      <c r="S124" s="97"/>
      <c r="T124" s="94"/>
      <c r="U124" s="97"/>
      <c r="V124" s="94"/>
      <c r="W124" s="97"/>
      <c r="X124" s="94"/>
      <c r="Y124" s="97"/>
      <c r="Z124" s="94"/>
      <c r="AA124" s="97"/>
      <c r="AB124" s="94"/>
      <c r="AC124" s="97"/>
      <c r="AD124" s="94"/>
      <c r="AE124" s="97"/>
      <c r="AF124" s="101"/>
      <c r="AG124" s="100"/>
      <c r="AH124" s="96"/>
      <c r="AI124" s="97"/>
      <c r="AJ124" s="98"/>
      <c r="AK124" s="97"/>
      <c r="AL124" s="99"/>
      <c r="AM124" s="100"/>
      <c r="AN124" s="99"/>
      <c r="AO124" s="100"/>
      <c r="AP124" s="99"/>
      <c r="AQ124" s="100"/>
      <c r="AR124" s="99"/>
      <c r="AS124" s="100"/>
      <c r="AT124" s="99"/>
      <c r="AU124" s="100"/>
      <c r="AV124" s="99"/>
      <c r="AW124" s="100">
        <f t="shared" si="333"/>
        <v>0</v>
      </c>
      <c r="AX124" s="99"/>
      <c r="AY124" s="100">
        <f t="shared" si="334"/>
        <v>0</v>
      </c>
      <c r="AZ124" s="99"/>
      <c r="BA124" s="100">
        <f t="shared" si="335"/>
        <v>0</v>
      </c>
      <c r="BB124" s="99"/>
      <c r="BC124" s="100">
        <f t="shared" si="336"/>
        <v>0</v>
      </c>
      <c r="BD124" s="99"/>
      <c r="BE124" s="100">
        <f t="shared" si="337"/>
        <v>0</v>
      </c>
      <c r="BF124" s="101">
        <f t="shared" si="338"/>
        <v>0</v>
      </c>
      <c r="BG124" s="100">
        <f t="shared" si="339"/>
        <v>0</v>
      </c>
      <c r="BH124" s="99"/>
      <c r="BI124" s="100"/>
      <c r="BJ124" s="99"/>
      <c r="BK124" s="100"/>
      <c r="BL124" s="99"/>
      <c r="BM124" s="100"/>
      <c r="BN124" s="99"/>
      <c r="BO124" s="100"/>
      <c r="BP124" s="99"/>
      <c r="BQ124" s="100"/>
      <c r="BR124" s="99"/>
      <c r="BS124" s="100"/>
      <c r="BT124" s="99"/>
      <c r="BU124" s="100"/>
      <c r="BV124" s="99"/>
      <c r="BW124" s="100">
        <f t="shared" si="340"/>
        <v>0</v>
      </c>
      <c r="BX124" s="99"/>
      <c r="BY124" s="100"/>
      <c r="BZ124" s="99"/>
      <c r="CA124" s="100"/>
      <c r="CB124" s="99"/>
      <c r="CC124" s="100"/>
      <c r="CD124" s="99"/>
      <c r="CE124" s="100"/>
      <c r="CF124" s="101">
        <f t="shared" si="341"/>
        <v>0</v>
      </c>
      <c r="CG124" s="100">
        <f t="shared" si="341"/>
        <v>0</v>
      </c>
    </row>
    <row r="125" spans="1:85" s="102" customFormat="1" ht="19.899999999999999" customHeight="1" x14ac:dyDescent="0.25">
      <c r="A125" s="94">
        <v>99</v>
      </c>
      <c r="B125" s="95" t="s">
        <v>226</v>
      </c>
      <c r="C125" s="95"/>
      <c r="D125" s="94">
        <f t="shared" ref="D125:D126" si="342">RANK(BF125,$BF$4:$BF$147)</f>
        <v>20</v>
      </c>
      <c r="E125" s="94"/>
      <c r="F125" s="94"/>
      <c r="G125" s="94"/>
      <c r="H125" s="94"/>
      <c r="I125" s="97"/>
      <c r="J125" s="94"/>
      <c r="K125" s="97"/>
      <c r="L125" s="94"/>
      <c r="M125" s="97"/>
      <c r="N125" s="94"/>
      <c r="O125" s="97"/>
      <c r="P125" s="94"/>
      <c r="Q125" s="97"/>
      <c r="R125" s="94"/>
      <c r="S125" s="97"/>
      <c r="T125" s="94"/>
      <c r="U125" s="97"/>
      <c r="V125" s="94"/>
      <c r="W125" s="97"/>
      <c r="X125" s="94"/>
      <c r="Y125" s="97"/>
      <c r="Z125" s="94"/>
      <c r="AA125" s="97"/>
      <c r="AB125" s="94"/>
      <c r="AC125" s="97"/>
      <c r="AD125" s="94"/>
      <c r="AE125" s="97"/>
      <c r="AF125" s="101"/>
      <c r="AG125" s="100"/>
      <c r="AH125" s="96"/>
      <c r="AI125" s="97"/>
      <c r="AJ125" s="98"/>
      <c r="AK125" s="97"/>
      <c r="AL125" s="99"/>
      <c r="AM125" s="100"/>
      <c r="AN125" s="99"/>
      <c r="AO125" s="100"/>
      <c r="AP125" s="99"/>
      <c r="AQ125" s="100"/>
      <c r="AR125" s="99"/>
      <c r="AS125" s="100"/>
      <c r="AT125" s="99"/>
      <c r="AU125" s="100"/>
      <c r="AV125" s="99"/>
      <c r="AW125" s="100"/>
      <c r="AX125" s="99"/>
      <c r="AY125" s="100"/>
      <c r="AZ125" s="99"/>
      <c r="BA125" s="100"/>
      <c r="BB125" s="99"/>
      <c r="BC125" s="100"/>
      <c r="BD125" s="99"/>
      <c r="BE125" s="100"/>
      <c r="BF125" s="101"/>
      <c r="BG125" s="100"/>
      <c r="BH125" s="99"/>
      <c r="BI125" s="100"/>
      <c r="BJ125" s="99"/>
      <c r="BK125" s="100"/>
      <c r="BL125" s="99"/>
      <c r="BM125" s="100"/>
      <c r="BN125" s="99"/>
      <c r="BO125" s="100"/>
      <c r="BP125" s="99"/>
      <c r="BQ125" s="100"/>
      <c r="BR125" s="99"/>
      <c r="BS125" s="100"/>
      <c r="BT125" s="99"/>
      <c r="BU125" s="100"/>
      <c r="BV125" s="99"/>
      <c r="BW125" s="100"/>
      <c r="BX125" s="99"/>
      <c r="BY125" s="100"/>
      <c r="BZ125" s="99"/>
      <c r="CA125" s="100"/>
      <c r="CB125" s="99"/>
      <c r="CC125" s="100"/>
      <c r="CD125" s="99"/>
      <c r="CE125" s="100"/>
      <c r="CF125" s="101"/>
      <c r="CG125" s="100"/>
    </row>
    <row r="126" spans="1:85" s="102" customFormat="1" ht="19.899999999999999" customHeight="1" x14ac:dyDescent="0.25">
      <c r="A126" s="94">
        <v>100</v>
      </c>
      <c r="B126" s="95" t="s">
        <v>227</v>
      </c>
      <c r="C126" s="95"/>
      <c r="D126" s="94">
        <f t="shared" si="342"/>
        <v>20</v>
      </c>
      <c r="E126" s="94"/>
      <c r="F126" s="94"/>
      <c r="G126" s="94"/>
      <c r="H126" s="94"/>
      <c r="I126" s="97"/>
      <c r="J126" s="94"/>
      <c r="K126" s="97"/>
      <c r="L126" s="94"/>
      <c r="M126" s="97"/>
      <c r="N126" s="94"/>
      <c r="O126" s="97"/>
      <c r="P126" s="94"/>
      <c r="Q126" s="97"/>
      <c r="R126" s="94"/>
      <c r="S126" s="97"/>
      <c r="T126" s="94"/>
      <c r="U126" s="97"/>
      <c r="V126" s="94"/>
      <c r="W126" s="97"/>
      <c r="X126" s="94"/>
      <c r="Y126" s="97"/>
      <c r="Z126" s="94"/>
      <c r="AA126" s="97"/>
      <c r="AB126" s="94"/>
      <c r="AC126" s="97"/>
      <c r="AD126" s="94"/>
      <c r="AE126" s="97"/>
      <c r="AF126" s="101"/>
      <c r="AG126" s="100"/>
      <c r="AH126" s="96"/>
      <c r="AI126" s="97"/>
      <c r="AJ126" s="98"/>
      <c r="AK126" s="97"/>
      <c r="AL126" s="99"/>
      <c r="AM126" s="100"/>
      <c r="AN126" s="99"/>
      <c r="AO126" s="100"/>
      <c r="AP126" s="99"/>
      <c r="AQ126" s="100"/>
      <c r="AR126" s="99"/>
      <c r="AS126" s="100"/>
      <c r="AT126" s="99"/>
      <c r="AU126" s="100"/>
      <c r="AV126" s="99"/>
      <c r="AW126" s="100"/>
      <c r="AX126" s="99"/>
      <c r="AY126" s="100"/>
      <c r="AZ126" s="99"/>
      <c r="BA126" s="100"/>
      <c r="BB126" s="99"/>
      <c r="BC126" s="100"/>
      <c r="BD126" s="99"/>
      <c r="BE126" s="100"/>
      <c r="BF126" s="101"/>
      <c r="BG126" s="100"/>
      <c r="BH126" s="99"/>
      <c r="BI126" s="100"/>
      <c r="BJ126" s="99"/>
      <c r="BK126" s="100"/>
      <c r="BL126" s="99"/>
      <c r="BM126" s="100"/>
      <c r="BN126" s="99"/>
      <c r="BO126" s="100"/>
      <c r="BP126" s="99"/>
      <c r="BQ126" s="100"/>
      <c r="BR126" s="99"/>
      <c r="BS126" s="100"/>
      <c r="BT126" s="99"/>
      <c r="BU126" s="100"/>
      <c r="BV126" s="99"/>
      <c r="BW126" s="100"/>
      <c r="BX126" s="99"/>
      <c r="BY126" s="100"/>
      <c r="BZ126" s="99"/>
      <c r="CA126" s="100"/>
      <c r="CB126" s="99"/>
      <c r="CC126" s="100"/>
      <c r="CD126" s="99"/>
      <c r="CE126" s="100"/>
      <c r="CF126" s="101"/>
      <c r="CG126" s="100"/>
    </row>
    <row r="127" spans="1:85" s="102" customFormat="1" ht="19.899999999999999" customHeight="1" x14ac:dyDescent="0.25">
      <c r="A127" s="94">
        <v>101</v>
      </c>
      <c r="B127" s="95" t="s">
        <v>209</v>
      </c>
      <c r="C127" s="95" t="s">
        <v>205</v>
      </c>
      <c r="D127" s="94">
        <f>RANK(BF127,$BF$4:$BF$147)</f>
        <v>16</v>
      </c>
      <c r="E127" s="94">
        <v>1</v>
      </c>
      <c r="F127" s="94" t="s">
        <v>210</v>
      </c>
      <c r="G127" s="94">
        <v>1850</v>
      </c>
      <c r="H127" s="94"/>
      <c r="I127" s="97"/>
      <c r="J127" s="94"/>
      <c r="K127" s="97"/>
      <c r="L127" s="94"/>
      <c r="M127" s="97"/>
      <c r="N127" s="94"/>
      <c r="O127" s="97"/>
      <c r="P127" s="94"/>
      <c r="Q127" s="97"/>
      <c r="R127" s="94"/>
      <c r="S127" s="97"/>
      <c r="T127" s="94"/>
      <c r="U127" s="97"/>
      <c r="V127" s="94"/>
      <c r="W127" s="97"/>
      <c r="X127" s="94"/>
      <c r="Y127" s="97"/>
      <c r="Z127" s="94"/>
      <c r="AA127" s="97"/>
      <c r="AB127" s="94"/>
      <c r="AC127" s="97"/>
      <c r="AD127" s="94"/>
      <c r="AE127" s="97"/>
      <c r="AF127" s="101"/>
      <c r="AG127" s="100"/>
      <c r="AH127" s="96"/>
      <c r="AI127" s="97"/>
      <c r="AJ127" s="98"/>
      <c r="AK127" s="97"/>
      <c r="AL127" s="99"/>
      <c r="AM127" s="100"/>
      <c r="AN127" s="99"/>
      <c r="AO127" s="100"/>
      <c r="AP127" s="99"/>
      <c r="AQ127" s="100"/>
      <c r="AR127" s="99"/>
      <c r="AS127" s="100"/>
      <c r="AT127" s="99"/>
      <c r="AU127" s="100"/>
      <c r="AV127" s="99"/>
      <c r="AW127" s="100">
        <f t="shared" si="333"/>
        <v>0</v>
      </c>
      <c r="AX127" s="99">
        <v>16</v>
      </c>
      <c r="AY127" s="100">
        <f t="shared" si="334"/>
        <v>16</v>
      </c>
      <c r="AZ127" s="99"/>
      <c r="BA127" s="100">
        <f t="shared" si="335"/>
        <v>0</v>
      </c>
      <c r="BB127" s="99">
        <v>12</v>
      </c>
      <c r="BC127" s="100">
        <f t="shared" si="336"/>
        <v>12</v>
      </c>
      <c r="BD127" s="99"/>
      <c r="BE127" s="100">
        <f t="shared" si="337"/>
        <v>0</v>
      </c>
      <c r="BF127" s="101">
        <f t="shared" si="338"/>
        <v>28</v>
      </c>
      <c r="BG127" s="100">
        <f t="shared" si="339"/>
        <v>28</v>
      </c>
      <c r="BH127" s="99"/>
      <c r="BI127" s="97">
        <f t="shared" ref="BI127:BI128" si="343">BH127*$E127</f>
        <v>0</v>
      </c>
      <c r="BJ127" s="99"/>
      <c r="BK127" s="100"/>
      <c r="BL127" s="99"/>
      <c r="BM127" s="100"/>
      <c r="BN127" s="99"/>
      <c r="BO127" s="100"/>
      <c r="BP127" s="99"/>
      <c r="BQ127" s="100"/>
      <c r="BR127" s="99"/>
      <c r="BS127" s="100"/>
      <c r="BT127" s="99"/>
      <c r="BU127" s="100"/>
      <c r="BV127" s="99"/>
      <c r="BW127" s="100">
        <f t="shared" si="340"/>
        <v>0</v>
      </c>
      <c r="BX127" s="99"/>
      <c r="BY127" s="100"/>
      <c r="BZ127" s="99"/>
      <c r="CA127" s="100"/>
      <c r="CB127" s="99"/>
      <c r="CC127" s="100"/>
      <c r="CD127" s="99"/>
      <c r="CE127" s="100"/>
      <c r="CF127" s="101">
        <f t="shared" si="341"/>
        <v>0</v>
      </c>
      <c r="CG127" s="100">
        <f t="shared" si="341"/>
        <v>0</v>
      </c>
    </row>
    <row r="128" spans="1:85" s="102" customFormat="1" ht="19.899999999999999" customHeight="1" x14ac:dyDescent="0.25">
      <c r="A128" s="94">
        <v>102</v>
      </c>
      <c r="B128" s="95" t="s">
        <v>209</v>
      </c>
      <c r="C128" s="95" t="s">
        <v>74</v>
      </c>
      <c r="D128" s="94">
        <f>RANK(BF128,$BF$4:$BF$147)</f>
        <v>14</v>
      </c>
      <c r="E128" s="94">
        <v>0.68</v>
      </c>
      <c r="F128" s="94" t="s">
        <v>210</v>
      </c>
      <c r="G128" s="94">
        <v>1800</v>
      </c>
      <c r="H128" s="94"/>
      <c r="I128" s="97"/>
      <c r="J128" s="94"/>
      <c r="K128" s="97"/>
      <c r="L128" s="94"/>
      <c r="M128" s="97"/>
      <c r="N128" s="94"/>
      <c r="O128" s="97"/>
      <c r="P128" s="94"/>
      <c r="Q128" s="97"/>
      <c r="R128" s="94"/>
      <c r="S128" s="97"/>
      <c r="T128" s="94"/>
      <c r="U128" s="97"/>
      <c r="V128" s="94"/>
      <c r="W128" s="97"/>
      <c r="X128" s="94"/>
      <c r="Y128" s="97"/>
      <c r="Z128" s="94"/>
      <c r="AA128" s="97"/>
      <c r="AB128" s="94"/>
      <c r="AC128" s="97"/>
      <c r="AD128" s="94"/>
      <c r="AE128" s="97"/>
      <c r="AF128" s="101"/>
      <c r="AG128" s="100"/>
      <c r="AH128" s="96"/>
      <c r="AI128" s="97"/>
      <c r="AJ128" s="98"/>
      <c r="AK128" s="97"/>
      <c r="AL128" s="99"/>
      <c r="AM128" s="100"/>
      <c r="AN128" s="99"/>
      <c r="AO128" s="100"/>
      <c r="AP128" s="99"/>
      <c r="AQ128" s="100"/>
      <c r="AR128" s="99"/>
      <c r="AS128" s="100"/>
      <c r="AT128" s="99"/>
      <c r="AU128" s="100"/>
      <c r="AV128" s="99">
        <v>148</v>
      </c>
      <c r="AW128" s="100">
        <f t="shared" si="333"/>
        <v>100.64</v>
      </c>
      <c r="AX128" s="99">
        <v>73</v>
      </c>
      <c r="AY128" s="100">
        <f t="shared" si="334"/>
        <v>49.64</v>
      </c>
      <c r="AZ128" s="99">
        <v>15</v>
      </c>
      <c r="BA128" s="100">
        <f t="shared" si="335"/>
        <v>10.200000000000001</v>
      </c>
      <c r="BB128" s="99">
        <v>36</v>
      </c>
      <c r="BC128" s="100">
        <f t="shared" si="336"/>
        <v>24.48</v>
      </c>
      <c r="BD128" s="99">
        <v>36</v>
      </c>
      <c r="BE128" s="100">
        <f t="shared" si="337"/>
        <v>24.48</v>
      </c>
      <c r="BF128" s="101">
        <f t="shared" si="338"/>
        <v>308</v>
      </c>
      <c r="BG128" s="100">
        <f t="shared" si="339"/>
        <v>209.43999999999997</v>
      </c>
      <c r="BH128" s="99">
        <v>60</v>
      </c>
      <c r="BI128" s="100">
        <f t="shared" si="343"/>
        <v>40.800000000000004</v>
      </c>
      <c r="BJ128" s="99"/>
      <c r="BK128" s="100"/>
      <c r="BL128" s="99"/>
      <c r="BM128" s="100"/>
      <c r="BN128" s="99"/>
      <c r="BO128" s="100"/>
      <c r="BP128" s="99"/>
      <c r="BQ128" s="100"/>
      <c r="BR128" s="99"/>
      <c r="BS128" s="100"/>
      <c r="BT128" s="99"/>
      <c r="BU128" s="100"/>
      <c r="BV128" s="99"/>
      <c r="BW128" s="100">
        <f t="shared" si="340"/>
        <v>0</v>
      </c>
      <c r="BX128" s="99"/>
      <c r="BY128" s="100">
        <f t="shared" ref="BY128" si="344">BX128*$E128</f>
        <v>0</v>
      </c>
      <c r="BZ128" s="99"/>
      <c r="CA128" s="100">
        <f t="shared" ref="CA128" si="345">BZ128*$E128</f>
        <v>0</v>
      </c>
      <c r="CB128" s="99"/>
      <c r="CC128" s="100"/>
      <c r="CD128" s="99"/>
      <c r="CE128" s="100"/>
      <c r="CF128" s="101">
        <f t="shared" si="341"/>
        <v>60</v>
      </c>
      <c r="CG128" s="100">
        <f t="shared" si="341"/>
        <v>40.800000000000004</v>
      </c>
    </row>
    <row r="129" spans="1:85" s="102" customFormat="1" ht="19.899999999999999" customHeight="1" x14ac:dyDescent="0.25">
      <c r="A129" s="94">
        <v>103</v>
      </c>
      <c r="B129" s="95" t="s">
        <v>209</v>
      </c>
      <c r="C129" s="95" t="s">
        <v>74</v>
      </c>
      <c r="D129" s="94">
        <v>19</v>
      </c>
      <c r="E129" s="94">
        <v>0.64</v>
      </c>
      <c r="F129" s="94" t="s">
        <v>206</v>
      </c>
      <c r="G129" s="94">
        <v>1800</v>
      </c>
      <c r="H129" s="94"/>
      <c r="I129" s="97"/>
      <c r="J129" s="94"/>
      <c r="K129" s="97"/>
      <c r="L129" s="94"/>
      <c r="M129" s="97"/>
      <c r="N129" s="94"/>
      <c r="O129" s="97"/>
      <c r="P129" s="94"/>
      <c r="Q129" s="97"/>
      <c r="R129" s="94"/>
      <c r="S129" s="97"/>
      <c r="T129" s="94"/>
      <c r="U129" s="97"/>
      <c r="V129" s="94"/>
      <c r="W129" s="97"/>
      <c r="X129" s="94"/>
      <c r="Y129" s="97"/>
      <c r="Z129" s="94"/>
      <c r="AA129" s="97"/>
      <c r="AB129" s="94"/>
      <c r="AC129" s="97"/>
      <c r="AD129" s="94"/>
      <c r="AE129" s="97"/>
      <c r="AF129" s="101"/>
      <c r="AG129" s="100"/>
      <c r="AH129" s="96"/>
      <c r="AI129" s="97"/>
      <c r="AJ129" s="98"/>
      <c r="AK129" s="97"/>
      <c r="AL129" s="99"/>
      <c r="AM129" s="100"/>
      <c r="AN129" s="99"/>
      <c r="AO129" s="100"/>
      <c r="AP129" s="99"/>
      <c r="AQ129" s="100"/>
      <c r="AR129" s="99"/>
      <c r="AS129" s="100"/>
      <c r="AT129" s="99"/>
      <c r="AU129" s="100"/>
      <c r="AV129" s="99"/>
      <c r="AW129" s="100"/>
      <c r="AX129" s="99"/>
      <c r="AY129" s="100"/>
      <c r="AZ129" s="99"/>
      <c r="BA129" s="100"/>
      <c r="BB129" s="99"/>
      <c r="BC129" s="100"/>
      <c r="BD129" s="99"/>
      <c r="BE129" s="100"/>
      <c r="BF129" s="101"/>
      <c r="BG129" s="100"/>
      <c r="BH129" s="99"/>
      <c r="BI129" s="100"/>
      <c r="BJ129" s="99"/>
      <c r="BK129" s="100"/>
      <c r="BL129" s="99"/>
      <c r="BM129" s="100"/>
      <c r="BN129" s="99"/>
      <c r="BO129" s="100"/>
      <c r="BP129" s="99"/>
      <c r="BQ129" s="100"/>
      <c r="BR129" s="99"/>
      <c r="BS129" s="100"/>
      <c r="BT129" s="99"/>
      <c r="BU129" s="100"/>
      <c r="BV129" s="99"/>
      <c r="BW129" s="100"/>
      <c r="BX129" s="99"/>
      <c r="BY129" s="100"/>
      <c r="BZ129" s="99"/>
      <c r="CA129" s="100"/>
      <c r="CB129" s="99"/>
      <c r="CC129" s="100"/>
      <c r="CD129" s="99"/>
      <c r="CE129" s="100"/>
      <c r="CF129" s="101">
        <f t="shared" si="341"/>
        <v>0</v>
      </c>
      <c r="CG129" s="100">
        <f t="shared" si="341"/>
        <v>0</v>
      </c>
    </row>
    <row r="130" spans="1:85" s="102" customFormat="1" ht="19.899999999999999" customHeight="1" x14ac:dyDescent="0.25">
      <c r="A130" s="94">
        <v>104</v>
      </c>
      <c r="B130" s="95" t="s">
        <v>151</v>
      </c>
      <c r="C130" s="95" t="s">
        <v>77</v>
      </c>
      <c r="D130" s="94">
        <f t="shared" ref="D130:D139" si="346">RANK(BF130,$BF$4:$BF$147)</f>
        <v>20</v>
      </c>
      <c r="E130" s="94">
        <v>1</v>
      </c>
      <c r="F130" s="94" t="s">
        <v>152</v>
      </c>
      <c r="G130" s="94">
        <v>2100</v>
      </c>
      <c r="H130" s="94"/>
      <c r="I130" s="97">
        <f t="shared" si="327"/>
        <v>0</v>
      </c>
      <c r="J130" s="94">
        <v>560</v>
      </c>
      <c r="K130" s="97">
        <f t="shared" si="328"/>
        <v>560</v>
      </c>
      <c r="L130" s="94"/>
      <c r="M130" s="97">
        <f t="shared" si="329"/>
        <v>0</v>
      </c>
      <c r="N130" s="94"/>
      <c r="O130" s="97">
        <f t="shared" si="329"/>
        <v>0</v>
      </c>
      <c r="P130" s="94"/>
      <c r="Q130" s="97">
        <f t="shared" si="329"/>
        <v>0</v>
      </c>
      <c r="R130" s="94"/>
      <c r="S130" s="97">
        <f t="shared" si="329"/>
        <v>0</v>
      </c>
      <c r="T130" s="94"/>
      <c r="U130" s="97">
        <f t="shared" si="329"/>
        <v>0</v>
      </c>
      <c r="V130" s="94"/>
      <c r="W130" s="97">
        <f t="shared" si="329"/>
        <v>0</v>
      </c>
      <c r="X130" s="94"/>
      <c r="Y130" s="97">
        <f t="shared" si="329"/>
        <v>0</v>
      </c>
      <c r="Z130" s="94"/>
      <c r="AA130" s="97">
        <f t="shared" si="329"/>
        <v>0</v>
      </c>
      <c r="AB130" s="94"/>
      <c r="AC130" s="97">
        <f t="shared" si="329"/>
        <v>0</v>
      </c>
      <c r="AD130" s="94"/>
      <c r="AE130" s="97">
        <f t="shared" si="329"/>
        <v>0</v>
      </c>
      <c r="AF130" s="101">
        <f t="shared" ref="AF130:AF137" si="347">SUM(H130,J130,L130,N130,P130,R130,T130,V130,X130,Z130,AB130,AD130)</f>
        <v>560</v>
      </c>
      <c r="AG130" s="100">
        <f t="shared" ref="AG130:AG137" si="348">SUM(I130,K130,M130,O130,Q130,S130,U130,W130,Y130,AA130,AC130,AE130)</f>
        <v>560</v>
      </c>
      <c r="AH130" s="96"/>
      <c r="AI130" s="97">
        <f t="shared" si="330"/>
        <v>0</v>
      </c>
      <c r="AJ130" s="98"/>
      <c r="AK130" s="97">
        <f t="shared" si="331"/>
        <v>0</v>
      </c>
      <c r="AL130" s="99"/>
      <c r="AM130" s="100">
        <f t="shared" si="209"/>
        <v>0</v>
      </c>
      <c r="AN130" s="99"/>
      <c r="AO130" s="100">
        <f t="shared" si="210"/>
        <v>0</v>
      </c>
      <c r="AP130" s="99"/>
      <c r="AQ130" s="100">
        <f t="shared" si="211"/>
        <v>0</v>
      </c>
      <c r="AR130" s="99"/>
      <c r="AS130" s="100">
        <f t="shared" si="212"/>
        <v>0</v>
      </c>
      <c r="AT130" s="99"/>
      <c r="AU130" s="100">
        <f t="shared" si="213"/>
        <v>0</v>
      </c>
      <c r="AV130" s="99"/>
      <c r="AW130" s="100">
        <f t="shared" si="214"/>
        <v>0</v>
      </c>
      <c r="AX130" s="99"/>
      <c r="AY130" s="100">
        <f t="shared" si="215"/>
        <v>0</v>
      </c>
      <c r="AZ130" s="99"/>
      <c r="BA130" s="100">
        <f t="shared" si="216"/>
        <v>0</v>
      </c>
      <c r="BB130" s="99"/>
      <c r="BC130" s="100">
        <f t="shared" si="217"/>
        <v>0</v>
      </c>
      <c r="BD130" s="99"/>
      <c r="BE130" s="100">
        <f t="shared" si="218"/>
        <v>0</v>
      </c>
      <c r="BF130" s="101">
        <f t="shared" si="313"/>
        <v>0</v>
      </c>
      <c r="BG130" s="100">
        <f t="shared" si="313"/>
        <v>0</v>
      </c>
      <c r="BH130" s="96">
        <v>60</v>
      </c>
      <c r="BI130" s="97">
        <f t="shared" ref="BI130:BI137" si="349">BH130*$E130</f>
        <v>60</v>
      </c>
      <c r="BJ130" s="99"/>
      <c r="BK130" s="100">
        <f t="shared" ref="BK130:BK137" si="350">BJ130*$E130</f>
        <v>0</v>
      </c>
      <c r="BL130" s="99"/>
      <c r="BM130" s="100">
        <f t="shared" ref="BM130:BM137" si="351">BL130*$E130</f>
        <v>0</v>
      </c>
      <c r="BN130" s="99"/>
      <c r="BO130" s="100">
        <f t="shared" ref="BO130:BO137" si="352">BN130*$E130</f>
        <v>0</v>
      </c>
      <c r="BP130" s="99"/>
      <c r="BQ130" s="100">
        <f t="shared" ref="BQ130:BQ137" si="353">BP130*$E130</f>
        <v>0</v>
      </c>
      <c r="BR130" s="99"/>
      <c r="BS130" s="100">
        <f t="shared" ref="BS130:BS137" si="354">BR130*$E130</f>
        <v>0</v>
      </c>
      <c r="BT130" s="99"/>
      <c r="BU130" s="100">
        <f t="shared" ref="BU130:BU137" si="355">BT130*$E130</f>
        <v>0</v>
      </c>
      <c r="BV130" s="99"/>
      <c r="BW130" s="100">
        <f t="shared" ref="BW130:BW137" si="356">BV130*$E130</f>
        <v>0</v>
      </c>
      <c r="BX130" s="99"/>
      <c r="BY130" s="100">
        <f t="shared" ref="BY130:BY137" si="357">BX130*$E130</f>
        <v>0</v>
      </c>
      <c r="BZ130" s="99"/>
      <c r="CA130" s="100">
        <f t="shared" ref="CA130:CA137" si="358">BZ130*$E130</f>
        <v>0</v>
      </c>
      <c r="CB130" s="99"/>
      <c r="CC130" s="100">
        <f t="shared" ref="CC130:CC137" si="359">CB130*$E130</f>
        <v>0</v>
      </c>
      <c r="CD130" s="99"/>
      <c r="CE130" s="100">
        <f t="shared" ref="CE130:CE137" si="360">CD130*$E130</f>
        <v>0</v>
      </c>
      <c r="CF130" s="101">
        <f t="shared" si="341"/>
        <v>60</v>
      </c>
      <c r="CG130" s="100">
        <f t="shared" si="341"/>
        <v>60</v>
      </c>
    </row>
    <row r="131" spans="1:85" s="102" customFormat="1" ht="19.899999999999999" customHeight="1" x14ac:dyDescent="0.25">
      <c r="A131" s="94">
        <v>105</v>
      </c>
      <c r="B131" s="95" t="s">
        <v>153</v>
      </c>
      <c r="C131" s="95" t="s">
        <v>77</v>
      </c>
      <c r="D131" s="94">
        <f t="shared" si="346"/>
        <v>20</v>
      </c>
      <c r="E131" s="94">
        <v>1</v>
      </c>
      <c r="F131" s="94" t="s">
        <v>83</v>
      </c>
      <c r="G131" s="94"/>
      <c r="H131" s="94"/>
      <c r="I131" s="100">
        <f t="shared" si="203"/>
        <v>0</v>
      </c>
      <c r="J131" s="94"/>
      <c r="K131" s="100">
        <f t="shared" si="204"/>
        <v>0</v>
      </c>
      <c r="L131" s="94"/>
      <c r="M131" s="100">
        <f t="shared" si="205"/>
        <v>0</v>
      </c>
      <c r="N131" s="94"/>
      <c r="O131" s="100">
        <f t="shared" si="205"/>
        <v>0</v>
      </c>
      <c r="P131" s="94"/>
      <c r="Q131" s="100">
        <f t="shared" si="205"/>
        <v>0</v>
      </c>
      <c r="R131" s="94"/>
      <c r="S131" s="100">
        <f t="shared" si="205"/>
        <v>0</v>
      </c>
      <c r="T131" s="94"/>
      <c r="U131" s="100">
        <f t="shared" si="205"/>
        <v>0</v>
      </c>
      <c r="V131" s="94"/>
      <c r="W131" s="100">
        <f t="shared" si="205"/>
        <v>0</v>
      </c>
      <c r="X131" s="94"/>
      <c r="Y131" s="100">
        <f t="shared" si="205"/>
        <v>0</v>
      </c>
      <c r="Z131" s="94"/>
      <c r="AA131" s="100">
        <f t="shared" si="205"/>
        <v>0</v>
      </c>
      <c r="AB131" s="94"/>
      <c r="AC131" s="100">
        <f t="shared" si="205"/>
        <v>0</v>
      </c>
      <c r="AD131" s="94"/>
      <c r="AE131" s="100">
        <f t="shared" si="205"/>
        <v>0</v>
      </c>
      <c r="AF131" s="101">
        <f t="shared" si="347"/>
        <v>0</v>
      </c>
      <c r="AG131" s="100">
        <f t="shared" si="348"/>
        <v>0</v>
      </c>
      <c r="AH131" s="99"/>
      <c r="AI131" s="100">
        <f t="shared" si="208"/>
        <v>0</v>
      </c>
      <c r="AJ131" s="99"/>
      <c r="AK131" s="100">
        <f t="shared" si="209"/>
        <v>0</v>
      </c>
      <c r="AL131" s="99"/>
      <c r="AM131" s="100">
        <f t="shared" si="209"/>
        <v>0</v>
      </c>
      <c r="AN131" s="99"/>
      <c r="AO131" s="100">
        <f t="shared" si="210"/>
        <v>0</v>
      </c>
      <c r="AP131" s="99"/>
      <c r="AQ131" s="100">
        <f t="shared" si="211"/>
        <v>0</v>
      </c>
      <c r="AR131" s="99"/>
      <c r="AS131" s="100">
        <f t="shared" si="212"/>
        <v>0</v>
      </c>
      <c r="AT131" s="99"/>
      <c r="AU131" s="100">
        <f t="shared" si="213"/>
        <v>0</v>
      </c>
      <c r="AV131" s="99"/>
      <c r="AW131" s="100">
        <f t="shared" si="214"/>
        <v>0</v>
      </c>
      <c r="AX131" s="99"/>
      <c r="AY131" s="100">
        <f t="shared" si="215"/>
        <v>0</v>
      </c>
      <c r="AZ131" s="99"/>
      <c r="BA131" s="100">
        <f t="shared" si="216"/>
        <v>0</v>
      </c>
      <c r="BB131" s="99"/>
      <c r="BC131" s="100">
        <f t="shared" si="217"/>
        <v>0</v>
      </c>
      <c r="BD131" s="99"/>
      <c r="BE131" s="100">
        <f t="shared" si="218"/>
        <v>0</v>
      </c>
      <c r="BF131" s="101">
        <f t="shared" si="313"/>
        <v>0</v>
      </c>
      <c r="BG131" s="100">
        <f t="shared" si="313"/>
        <v>0</v>
      </c>
      <c r="BH131" s="99"/>
      <c r="BI131" s="100">
        <f t="shared" si="349"/>
        <v>0</v>
      </c>
      <c r="BJ131" s="99"/>
      <c r="BK131" s="100">
        <f t="shared" si="350"/>
        <v>0</v>
      </c>
      <c r="BL131" s="99"/>
      <c r="BM131" s="100">
        <f t="shared" si="351"/>
        <v>0</v>
      </c>
      <c r="BN131" s="99"/>
      <c r="BO131" s="100">
        <f t="shared" si="352"/>
        <v>0</v>
      </c>
      <c r="BP131" s="99"/>
      <c r="BQ131" s="100">
        <f t="shared" si="353"/>
        <v>0</v>
      </c>
      <c r="BR131" s="99"/>
      <c r="BS131" s="100">
        <f t="shared" si="354"/>
        <v>0</v>
      </c>
      <c r="BT131" s="99"/>
      <c r="BU131" s="100">
        <f t="shared" si="355"/>
        <v>0</v>
      </c>
      <c r="BV131" s="99"/>
      <c r="BW131" s="100">
        <f t="shared" si="356"/>
        <v>0</v>
      </c>
      <c r="BX131" s="99"/>
      <c r="BY131" s="100">
        <f t="shared" si="357"/>
        <v>0</v>
      </c>
      <c r="BZ131" s="99"/>
      <c r="CA131" s="100">
        <f t="shared" si="358"/>
        <v>0</v>
      </c>
      <c r="CB131" s="99"/>
      <c r="CC131" s="100">
        <f t="shared" si="359"/>
        <v>0</v>
      </c>
      <c r="CD131" s="99"/>
      <c r="CE131" s="100">
        <f t="shared" si="360"/>
        <v>0</v>
      </c>
      <c r="CF131" s="101">
        <f t="shared" si="341"/>
        <v>0</v>
      </c>
      <c r="CG131" s="100">
        <f t="shared" si="341"/>
        <v>0</v>
      </c>
    </row>
    <row r="132" spans="1:85" s="102" customFormat="1" ht="19.899999999999999" customHeight="1" x14ac:dyDescent="0.25">
      <c r="A132" s="94">
        <v>106</v>
      </c>
      <c r="B132" s="95" t="s">
        <v>154</v>
      </c>
      <c r="C132" s="95" t="s">
        <v>74</v>
      </c>
      <c r="D132" s="94">
        <f t="shared" si="346"/>
        <v>20</v>
      </c>
      <c r="E132" s="94">
        <v>0.64</v>
      </c>
      <c r="F132" s="94" t="s">
        <v>85</v>
      </c>
      <c r="G132" s="94">
        <v>1350</v>
      </c>
      <c r="H132" s="94"/>
      <c r="I132" s="100">
        <f t="shared" si="203"/>
        <v>0</v>
      </c>
      <c r="J132" s="94"/>
      <c r="K132" s="100">
        <f t="shared" si="204"/>
        <v>0</v>
      </c>
      <c r="L132" s="94"/>
      <c r="M132" s="100">
        <f t="shared" si="205"/>
        <v>0</v>
      </c>
      <c r="N132" s="94"/>
      <c r="O132" s="100">
        <f t="shared" si="205"/>
        <v>0</v>
      </c>
      <c r="P132" s="94"/>
      <c r="Q132" s="100">
        <f t="shared" si="205"/>
        <v>0</v>
      </c>
      <c r="R132" s="94"/>
      <c r="S132" s="100">
        <f t="shared" si="205"/>
        <v>0</v>
      </c>
      <c r="T132" s="94"/>
      <c r="U132" s="100">
        <f t="shared" si="205"/>
        <v>0</v>
      </c>
      <c r="V132" s="94"/>
      <c r="W132" s="100">
        <f t="shared" si="205"/>
        <v>0</v>
      </c>
      <c r="X132" s="94"/>
      <c r="Y132" s="100">
        <f t="shared" si="205"/>
        <v>0</v>
      </c>
      <c r="Z132" s="94"/>
      <c r="AA132" s="100">
        <f t="shared" si="205"/>
        <v>0</v>
      </c>
      <c r="AB132" s="94"/>
      <c r="AC132" s="100">
        <f t="shared" si="205"/>
        <v>0</v>
      </c>
      <c r="AD132" s="94"/>
      <c r="AE132" s="100">
        <f t="shared" si="205"/>
        <v>0</v>
      </c>
      <c r="AF132" s="101">
        <f t="shared" si="347"/>
        <v>0</v>
      </c>
      <c r="AG132" s="100">
        <f t="shared" si="348"/>
        <v>0</v>
      </c>
      <c r="AH132" s="99"/>
      <c r="AI132" s="100">
        <f t="shared" si="208"/>
        <v>0</v>
      </c>
      <c r="AJ132" s="99"/>
      <c r="AK132" s="100">
        <f t="shared" si="209"/>
        <v>0</v>
      </c>
      <c r="AL132" s="99"/>
      <c r="AM132" s="100">
        <f t="shared" si="209"/>
        <v>0</v>
      </c>
      <c r="AN132" s="99"/>
      <c r="AO132" s="100">
        <f t="shared" si="210"/>
        <v>0</v>
      </c>
      <c r="AP132" s="99"/>
      <c r="AQ132" s="100">
        <f t="shared" si="211"/>
        <v>0</v>
      </c>
      <c r="AR132" s="99"/>
      <c r="AS132" s="100">
        <f t="shared" si="212"/>
        <v>0</v>
      </c>
      <c r="AT132" s="99"/>
      <c r="AU132" s="100">
        <f t="shared" si="213"/>
        <v>0</v>
      </c>
      <c r="AV132" s="99"/>
      <c r="AW132" s="100">
        <f t="shared" si="214"/>
        <v>0</v>
      </c>
      <c r="AX132" s="99"/>
      <c r="AY132" s="100">
        <f t="shared" si="215"/>
        <v>0</v>
      </c>
      <c r="AZ132" s="99"/>
      <c r="BA132" s="100">
        <f t="shared" si="216"/>
        <v>0</v>
      </c>
      <c r="BB132" s="99"/>
      <c r="BC132" s="100">
        <f t="shared" si="217"/>
        <v>0</v>
      </c>
      <c r="BD132" s="99"/>
      <c r="BE132" s="100">
        <f t="shared" si="218"/>
        <v>0</v>
      </c>
      <c r="BF132" s="101">
        <f t="shared" si="313"/>
        <v>0</v>
      </c>
      <c r="BG132" s="100">
        <f t="shared" si="313"/>
        <v>0</v>
      </c>
      <c r="BH132" s="99"/>
      <c r="BI132" s="100">
        <f t="shared" si="349"/>
        <v>0</v>
      </c>
      <c r="BJ132" s="99"/>
      <c r="BK132" s="100">
        <f t="shared" si="350"/>
        <v>0</v>
      </c>
      <c r="BL132" s="99"/>
      <c r="BM132" s="100">
        <f t="shared" si="351"/>
        <v>0</v>
      </c>
      <c r="BN132" s="99"/>
      <c r="BO132" s="100">
        <f t="shared" si="352"/>
        <v>0</v>
      </c>
      <c r="BP132" s="99"/>
      <c r="BQ132" s="100">
        <f t="shared" si="353"/>
        <v>0</v>
      </c>
      <c r="BR132" s="99"/>
      <c r="BS132" s="100">
        <f t="shared" si="354"/>
        <v>0</v>
      </c>
      <c r="BT132" s="99"/>
      <c r="BU132" s="100">
        <f t="shared" si="355"/>
        <v>0</v>
      </c>
      <c r="BV132" s="99"/>
      <c r="BW132" s="100">
        <f t="shared" si="356"/>
        <v>0</v>
      </c>
      <c r="BX132" s="99"/>
      <c r="BY132" s="100">
        <f t="shared" si="357"/>
        <v>0</v>
      </c>
      <c r="BZ132" s="99"/>
      <c r="CA132" s="100">
        <f t="shared" si="358"/>
        <v>0</v>
      </c>
      <c r="CB132" s="99"/>
      <c r="CC132" s="100">
        <f t="shared" si="359"/>
        <v>0</v>
      </c>
      <c r="CD132" s="99"/>
      <c r="CE132" s="100">
        <f t="shared" si="360"/>
        <v>0</v>
      </c>
      <c r="CF132" s="101">
        <f t="shared" si="341"/>
        <v>0</v>
      </c>
      <c r="CG132" s="100">
        <f t="shared" si="341"/>
        <v>0</v>
      </c>
    </row>
    <row r="133" spans="1:85" s="102" customFormat="1" ht="19.899999999999999" customHeight="1" x14ac:dyDescent="0.25">
      <c r="A133" s="94">
        <v>107</v>
      </c>
      <c r="B133" s="95" t="s">
        <v>156</v>
      </c>
      <c r="C133" s="95" t="s">
        <v>74</v>
      </c>
      <c r="D133" s="94">
        <f t="shared" si="346"/>
        <v>20</v>
      </c>
      <c r="E133" s="94">
        <v>0.64</v>
      </c>
      <c r="F133" s="94" t="s">
        <v>85</v>
      </c>
      <c r="G133" s="94"/>
      <c r="H133" s="94"/>
      <c r="I133" s="100">
        <f t="shared" si="203"/>
        <v>0</v>
      </c>
      <c r="J133" s="94"/>
      <c r="K133" s="100">
        <f t="shared" si="204"/>
        <v>0</v>
      </c>
      <c r="L133" s="94"/>
      <c r="M133" s="100">
        <f t="shared" si="205"/>
        <v>0</v>
      </c>
      <c r="N133" s="94"/>
      <c r="O133" s="100">
        <f t="shared" si="205"/>
        <v>0</v>
      </c>
      <c r="P133" s="94"/>
      <c r="Q133" s="100">
        <f t="shared" si="205"/>
        <v>0</v>
      </c>
      <c r="R133" s="94"/>
      <c r="S133" s="100">
        <f t="shared" si="205"/>
        <v>0</v>
      </c>
      <c r="T133" s="94"/>
      <c r="U133" s="100">
        <f t="shared" si="205"/>
        <v>0</v>
      </c>
      <c r="V133" s="94"/>
      <c r="W133" s="100">
        <f t="shared" si="205"/>
        <v>0</v>
      </c>
      <c r="X133" s="94"/>
      <c r="Y133" s="100">
        <f t="shared" si="205"/>
        <v>0</v>
      </c>
      <c r="Z133" s="94"/>
      <c r="AA133" s="100">
        <f t="shared" si="205"/>
        <v>0</v>
      </c>
      <c r="AB133" s="94"/>
      <c r="AC133" s="100">
        <f t="shared" si="205"/>
        <v>0</v>
      </c>
      <c r="AD133" s="94"/>
      <c r="AE133" s="100">
        <f t="shared" si="205"/>
        <v>0</v>
      </c>
      <c r="AF133" s="101">
        <f t="shared" si="347"/>
        <v>0</v>
      </c>
      <c r="AG133" s="100">
        <f t="shared" si="348"/>
        <v>0</v>
      </c>
      <c r="AH133" s="99"/>
      <c r="AI133" s="100">
        <f t="shared" si="208"/>
        <v>0</v>
      </c>
      <c r="AJ133" s="99"/>
      <c r="AK133" s="100">
        <f t="shared" si="209"/>
        <v>0</v>
      </c>
      <c r="AL133" s="99"/>
      <c r="AM133" s="100">
        <f t="shared" si="209"/>
        <v>0</v>
      </c>
      <c r="AN133" s="99"/>
      <c r="AO133" s="100">
        <f t="shared" si="210"/>
        <v>0</v>
      </c>
      <c r="AP133" s="99"/>
      <c r="AQ133" s="100">
        <f t="shared" si="211"/>
        <v>0</v>
      </c>
      <c r="AR133" s="99"/>
      <c r="AS133" s="100">
        <f t="shared" si="212"/>
        <v>0</v>
      </c>
      <c r="AT133" s="99"/>
      <c r="AU133" s="100">
        <f t="shared" si="213"/>
        <v>0</v>
      </c>
      <c r="AV133" s="99"/>
      <c r="AW133" s="100">
        <f t="shared" si="214"/>
        <v>0</v>
      </c>
      <c r="AX133" s="99"/>
      <c r="AY133" s="100">
        <f t="shared" si="215"/>
        <v>0</v>
      </c>
      <c r="AZ133" s="99"/>
      <c r="BA133" s="100">
        <f t="shared" si="216"/>
        <v>0</v>
      </c>
      <c r="BB133" s="99"/>
      <c r="BC133" s="100">
        <f t="shared" si="217"/>
        <v>0</v>
      </c>
      <c r="BD133" s="99"/>
      <c r="BE133" s="100">
        <f t="shared" si="218"/>
        <v>0</v>
      </c>
      <c r="BF133" s="101">
        <f t="shared" si="313"/>
        <v>0</v>
      </c>
      <c r="BG133" s="100">
        <f t="shared" si="313"/>
        <v>0</v>
      </c>
      <c r="BH133" s="99"/>
      <c r="BI133" s="100">
        <f t="shared" si="349"/>
        <v>0</v>
      </c>
      <c r="BJ133" s="99"/>
      <c r="BK133" s="100">
        <f t="shared" si="350"/>
        <v>0</v>
      </c>
      <c r="BL133" s="99"/>
      <c r="BM133" s="100">
        <f t="shared" si="351"/>
        <v>0</v>
      </c>
      <c r="BN133" s="99"/>
      <c r="BO133" s="100">
        <f t="shared" si="352"/>
        <v>0</v>
      </c>
      <c r="BP133" s="99"/>
      <c r="BQ133" s="100">
        <f t="shared" si="353"/>
        <v>0</v>
      </c>
      <c r="BR133" s="99"/>
      <c r="BS133" s="100">
        <f t="shared" si="354"/>
        <v>0</v>
      </c>
      <c r="BT133" s="99"/>
      <c r="BU133" s="100">
        <f t="shared" si="355"/>
        <v>0</v>
      </c>
      <c r="BV133" s="99"/>
      <c r="BW133" s="100">
        <f t="shared" si="356"/>
        <v>0</v>
      </c>
      <c r="BX133" s="99"/>
      <c r="BY133" s="100">
        <f t="shared" si="357"/>
        <v>0</v>
      </c>
      <c r="BZ133" s="99"/>
      <c r="CA133" s="100">
        <f t="shared" si="358"/>
        <v>0</v>
      </c>
      <c r="CB133" s="99"/>
      <c r="CC133" s="100">
        <f t="shared" si="359"/>
        <v>0</v>
      </c>
      <c r="CD133" s="99"/>
      <c r="CE133" s="100">
        <f t="shared" si="360"/>
        <v>0</v>
      </c>
      <c r="CF133" s="101">
        <f t="shared" si="341"/>
        <v>0</v>
      </c>
      <c r="CG133" s="100">
        <f t="shared" si="341"/>
        <v>0</v>
      </c>
    </row>
    <row r="134" spans="1:85" s="102" customFormat="1" ht="19.899999999999999" customHeight="1" x14ac:dyDescent="0.25">
      <c r="A134" s="94">
        <v>108</v>
      </c>
      <c r="B134" s="95" t="s">
        <v>157</v>
      </c>
      <c r="C134" s="95" t="s">
        <v>74</v>
      </c>
      <c r="D134" s="94">
        <f t="shared" si="346"/>
        <v>20</v>
      </c>
      <c r="E134" s="94">
        <v>0.64</v>
      </c>
      <c r="F134" s="94" t="s">
        <v>85</v>
      </c>
      <c r="G134" s="94"/>
      <c r="H134" s="94"/>
      <c r="I134" s="100">
        <f t="shared" si="203"/>
        <v>0</v>
      </c>
      <c r="J134" s="94"/>
      <c r="K134" s="100">
        <f t="shared" si="204"/>
        <v>0</v>
      </c>
      <c r="L134" s="94"/>
      <c r="M134" s="100">
        <f t="shared" si="205"/>
        <v>0</v>
      </c>
      <c r="N134" s="94"/>
      <c r="O134" s="100">
        <f t="shared" si="205"/>
        <v>0</v>
      </c>
      <c r="P134" s="94"/>
      <c r="Q134" s="100">
        <f t="shared" si="205"/>
        <v>0</v>
      </c>
      <c r="R134" s="94"/>
      <c r="S134" s="100">
        <f t="shared" si="205"/>
        <v>0</v>
      </c>
      <c r="T134" s="94"/>
      <c r="U134" s="100">
        <f t="shared" si="205"/>
        <v>0</v>
      </c>
      <c r="V134" s="94"/>
      <c r="W134" s="100">
        <f t="shared" si="205"/>
        <v>0</v>
      </c>
      <c r="X134" s="94"/>
      <c r="Y134" s="100">
        <f t="shared" si="205"/>
        <v>0</v>
      </c>
      <c r="Z134" s="94"/>
      <c r="AA134" s="100">
        <f t="shared" si="205"/>
        <v>0</v>
      </c>
      <c r="AB134" s="94"/>
      <c r="AC134" s="100">
        <f t="shared" si="205"/>
        <v>0</v>
      </c>
      <c r="AD134" s="94"/>
      <c r="AE134" s="100">
        <f t="shared" si="205"/>
        <v>0</v>
      </c>
      <c r="AF134" s="101">
        <f t="shared" si="347"/>
        <v>0</v>
      </c>
      <c r="AG134" s="100">
        <f t="shared" si="348"/>
        <v>0</v>
      </c>
      <c r="AH134" s="99"/>
      <c r="AI134" s="100">
        <f t="shared" si="208"/>
        <v>0</v>
      </c>
      <c r="AJ134" s="99"/>
      <c r="AK134" s="100">
        <f t="shared" si="209"/>
        <v>0</v>
      </c>
      <c r="AL134" s="99"/>
      <c r="AM134" s="100">
        <f t="shared" si="209"/>
        <v>0</v>
      </c>
      <c r="AN134" s="99"/>
      <c r="AO134" s="100">
        <f t="shared" si="210"/>
        <v>0</v>
      </c>
      <c r="AP134" s="99"/>
      <c r="AQ134" s="100">
        <f t="shared" si="211"/>
        <v>0</v>
      </c>
      <c r="AR134" s="99"/>
      <c r="AS134" s="100">
        <f t="shared" si="212"/>
        <v>0</v>
      </c>
      <c r="AT134" s="99"/>
      <c r="AU134" s="100">
        <f t="shared" si="213"/>
        <v>0</v>
      </c>
      <c r="AV134" s="99"/>
      <c r="AW134" s="100">
        <f t="shared" si="214"/>
        <v>0</v>
      </c>
      <c r="AX134" s="99"/>
      <c r="AY134" s="100">
        <f t="shared" si="215"/>
        <v>0</v>
      </c>
      <c r="AZ134" s="99"/>
      <c r="BA134" s="100">
        <f t="shared" si="216"/>
        <v>0</v>
      </c>
      <c r="BB134" s="99"/>
      <c r="BC134" s="100">
        <f t="shared" si="217"/>
        <v>0</v>
      </c>
      <c r="BD134" s="99"/>
      <c r="BE134" s="100">
        <f t="shared" si="218"/>
        <v>0</v>
      </c>
      <c r="BF134" s="101">
        <f t="shared" si="313"/>
        <v>0</v>
      </c>
      <c r="BG134" s="100">
        <f t="shared" si="313"/>
        <v>0</v>
      </c>
      <c r="BH134" s="99"/>
      <c r="BI134" s="100">
        <f t="shared" si="349"/>
        <v>0</v>
      </c>
      <c r="BJ134" s="99"/>
      <c r="BK134" s="100">
        <f t="shared" si="350"/>
        <v>0</v>
      </c>
      <c r="BL134" s="99"/>
      <c r="BM134" s="100">
        <f t="shared" si="351"/>
        <v>0</v>
      </c>
      <c r="BN134" s="99"/>
      <c r="BO134" s="100">
        <f t="shared" si="352"/>
        <v>0</v>
      </c>
      <c r="BP134" s="99"/>
      <c r="BQ134" s="100">
        <f t="shared" si="353"/>
        <v>0</v>
      </c>
      <c r="BR134" s="99"/>
      <c r="BS134" s="100">
        <f t="shared" si="354"/>
        <v>0</v>
      </c>
      <c r="BT134" s="99"/>
      <c r="BU134" s="100">
        <f t="shared" si="355"/>
        <v>0</v>
      </c>
      <c r="BV134" s="99"/>
      <c r="BW134" s="100">
        <f t="shared" si="356"/>
        <v>0</v>
      </c>
      <c r="BX134" s="99"/>
      <c r="BY134" s="100">
        <f t="shared" si="357"/>
        <v>0</v>
      </c>
      <c r="BZ134" s="99"/>
      <c r="CA134" s="100">
        <f t="shared" si="358"/>
        <v>0</v>
      </c>
      <c r="CB134" s="99"/>
      <c r="CC134" s="100">
        <f t="shared" si="359"/>
        <v>0</v>
      </c>
      <c r="CD134" s="99"/>
      <c r="CE134" s="100">
        <f t="shared" si="360"/>
        <v>0</v>
      </c>
      <c r="CF134" s="101">
        <f t="shared" si="341"/>
        <v>0</v>
      </c>
      <c r="CG134" s="100">
        <f t="shared" si="341"/>
        <v>0</v>
      </c>
    </row>
    <row r="135" spans="1:85" s="102" customFormat="1" ht="19.899999999999999" customHeight="1" x14ac:dyDescent="0.25">
      <c r="A135" s="94">
        <v>109</v>
      </c>
      <c r="B135" s="95" t="s">
        <v>158</v>
      </c>
      <c r="C135" s="95" t="s">
        <v>74</v>
      </c>
      <c r="D135" s="94">
        <f t="shared" si="346"/>
        <v>20</v>
      </c>
      <c r="E135" s="94">
        <v>0.64</v>
      </c>
      <c r="F135" s="94" t="s">
        <v>85</v>
      </c>
      <c r="G135" s="94">
        <v>1900</v>
      </c>
      <c r="H135" s="94"/>
      <c r="I135" s="100">
        <f t="shared" si="203"/>
        <v>0</v>
      </c>
      <c r="J135" s="94"/>
      <c r="K135" s="100">
        <f t="shared" si="204"/>
        <v>0</v>
      </c>
      <c r="L135" s="94"/>
      <c r="M135" s="100">
        <f t="shared" si="205"/>
        <v>0</v>
      </c>
      <c r="N135" s="94"/>
      <c r="O135" s="100">
        <f t="shared" si="205"/>
        <v>0</v>
      </c>
      <c r="P135" s="94"/>
      <c r="Q135" s="100">
        <f t="shared" si="205"/>
        <v>0</v>
      </c>
      <c r="R135" s="94"/>
      <c r="S135" s="100">
        <f t="shared" si="205"/>
        <v>0</v>
      </c>
      <c r="T135" s="94">
        <v>206</v>
      </c>
      <c r="U135" s="100">
        <f t="shared" si="205"/>
        <v>131.84</v>
      </c>
      <c r="V135" s="94"/>
      <c r="W135" s="100">
        <f t="shared" si="205"/>
        <v>0</v>
      </c>
      <c r="X135" s="94"/>
      <c r="Y135" s="100">
        <f t="shared" si="205"/>
        <v>0</v>
      </c>
      <c r="Z135" s="94"/>
      <c r="AA135" s="100">
        <f t="shared" si="205"/>
        <v>0</v>
      </c>
      <c r="AB135" s="94"/>
      <c r="AC135" s="100">
        <f t="shared" si="205"/>
        <v>0</v>
      </c>
      <c r="AD135" s="94"/>
      <c r="AE135" s="100">
        <f t="shared" si="205"/>
        <v>0</v>
      </c>
      <c r="AF135" s="101">
        <f t="shared" si="347"/>
        <v>206</v>
      </c>
      <c r="AG135" s="100">
        <f t="shared" si="348"/>
        <v>131.84</v>
      </c>
      <c r="AH135" s="99"/>
      <c r="AI135" s="100">
        <f t="shared" si="208"/>
        <v>0</v>
      </c>
      <c r="AJ135" s="99"/>
      <c r="AK135" s="100">
        <f t="shared" si="209"/>
        <v>0</v>
      </c>
      <c r="AL135" s="99"/>
      <c r="AM135" s="100">
        <f t="shared" si="209"/>
        <v>0</v>
      </c>
      <c r="AN135" s="99"/>
      <c r="AO135" s="100">
        <f t="shared" si="210"/>
        <v>0</v>
      </c>
      <c r="AP135" s="99"/>
      <c r="AQ135" s="100">
        <f t="shared" si="211"/>
        <v>0</v>
      </c>
      <c r="AR135" s="99"/>
      <c r="AS135" s="100">
        <f t="shared" si="212"/>
        <v>0</v>
      </c>
      <c r="AT135" s="99"/>
      <c r="AU135" s="100">
        <f t="shared" si="213"/>
        <v>0</v>
      </c>
      <c r="AV135" s="99"/>
      <c r="AW135" s="100">
        <f t="shared" si="214"/>
        <v>0</v>
      </c>
      <c r="AX135" s="99"/>
      <c r="AY135" s="100">
        <f t="shared" si="215"/>
        <v>0</v>
      </c>
      <c r="AZ135" s="99"/>
      <c r="BA135" s="100">
        <f t="shared" si="216"/>
        <v>0</v>
      </c>
      <c r="BB135" s="99"/>
      <c r="BC135" s="100">
        <f t="shared" si="217"/>
        <v>0</v>
      </c>
      <c r="BD135" s="99"/>
      <c r="BE135" s="100">
        <f t="shared" si="218"/>
        <v>0</v>
      </c>
      <c r="BF135" s="101">
        <f t="shared" si="313"/>
        <v>0</v>
      </c>
      <c r="BG135" s="100">
        <f t="shared" si="313"/>
        <v>0</v>
      </c>
      <c r="BH135" s="99"/>
      <c r="BI135" s="100">
        <f t="shared" si="349"/>
        <v>0</v>
      </c>
      <c r="BJ135" s="99"/>
      <c r="BK135" s="100">
        <f t="shared" si="350"/>
        <v>0</v>
      </c>
      <c r="BL135" s="99"/>
      <c r="BM135" s="100">
        <f t="shared" si="351"/>
        <v>0</v>
      </c>
      <c r="BN135" s="99"/>
      <c r="BO135" s="100">
        <f t="shared" si="352"/>
        <v>0</v>
      </c>
      <c r="BP135" s="99"/>
      <c r="BQ135" s="100">
        <f t="shared" si="353"/>
        <v>0</v>
      </c>
      <c r="BR135" s="99"/>
      <c r="BS135" s="100">
        <f t="shared" si="354"/>
        <v>0</v>
      </c>
      <c r="BT135" s="99"/>
      <c r="BU135" s="100">
        <f t="shared" si="355"/>
        <v>0</v>
      </c>
      <c r="BV135" s="99"/>
      <c r="BW135" s="100">
        <f t="shared" si="356"/>
        <v>0</v>
      </c>
      <c r="BX135" s="99"/>
      <c r="BY135" s="100">
        <f t="shared" si="357"/>
        <v>0</v>
      </c>
      <c r="BZ135" s="99"/>
      <c r="CA135" s="100">
        <f t="shared" si="358"/>
        <v>0</v>
      </c>
      <c r="CB135" s="99"/>
      <c r="CC135" s="100">
        <f t="shared" si="359"/>
        <v>0</v>
      </c>
      <c r="CD135" s="99"/>
      <c r="CE135" s="100">
        <f t="shared" si="360"/>
        <v>0</v>
      </c>
      <c r="CF135" s="101">
        <f t="shared" si="341"/>
        <v>0</v>
      </c>
      <c r="CG135" s="100">
        <f t="shared" si="341"/>
        <v>0</v>
      </c>
    </row>
    <row r="136" spans="1:85" s="102" customFormat="1" ht="19.899999999999999" customHeight="1" x14ac:dyDescent="0.25">
      <c r="A136" s="94">
        <v>110</v>
      </c>
      <c r="B136" s="95" t="s">
        <v>159</v>
      </c>
      <c r="C136" s="95" t="s">
        <v>74</v>
      </c>
      <c r="D136" s="94">
        <f t="shared" si="346"/>
        <v>20</v>
      </c>
      <c r="E136" s="94">
        <v>0.64</v>
      </c>
      <c r="F136" s="94" t="s">
        <v>85</v>
      </c>
      <c r="G136" s="94">
        <v>1850</v>
      </c>
      <c r="H136" s="94"/>
      <c r="I136" s="100">
        <f t="shared" si="203"/>
        <v>0</v>
      </c>
      <c r="J136" s="94"/>
      <c r="K136" s="100">
        <f t="shared" si="204"/>
        <v>0</v>
      </c>
      <c r="L136" s="94"/>
      <c r="M136" s="100">
        <f t="shared" si="205"/>
        <v>0</v>
      </c>
      <c r="N136" s="94"/>
      <c r="O136" s="100">
        <f t="shared" si="205"/>
        <v>0</v>
      </c>
      <c r="P136" s="94"/>
      <c r="Q136" s="100">
        <f t="shared" si="205"/>
        <v>0</v>
      </c>
      <c r="R136" s="94"/>
      <c r="S136" s="100">
        <f t="shared" si="205"/>
        <v>0</v>
      </c>
      <c r="T136" s="94">
        <v>14</v>
      </c>
      <c r="U136" s="100">
        <f t="shared" si="205"/>
        <v>8.9600000000000009</v>
      </c>
      <c r="V136" s="94"/>
      <c r="W136" s="100">
        <f t="shared" si="205"/>
        <v>0</v>
      </c>
      <c r="X136" s="94"/>
      <c r="Y136" s="100">
        <f t="shared" si="205"/>
        <v>0</v>
      </c>
      <c r="Z136" s="94"/>
      <c r="AA136" s="100">
        <f t="shared" si="205"/>
        <v>0</v>
      </c>
      <c r="AB136" s="94"/>
      <c r="AC136" s="100">
        <f t="shared" si="205"/>
        <v>0</v>
      </c>
      <c r="AD136" s="94"/>
      <c r="AE136" s="100">
        <f t="shared" si="205"/>
        <v>0</v>
      </c>
      <c r="AF136" s="101">
        <f t="shared" si="347"/>
        <v>14</v>
      </c>
      <c r="AG136" s="100">
        <f t="shared" si="348"/>
        <v>8.9600000000000009</v>
      </c>
      <c r="AH136" s="99"/>
      <c r="AI136" s="100">
        <f t="shared" si="208"/>
        <v>0</v>
      </c>
      <c r="AJ136" s="99"/>
      <c r="AK136" s="100">
        <f t="shared" si="209"/>
        <v>0</v>
      </c>
      <c r="AL136" s="99"/>
      <c r="AM136" s="100">
        <f t="shared" si="209"/>
        <v>0</v>
      </c>
      <c r="AN136" s="99"/>
      <c r="AO136" s="100">
        <f t="shared" si="210"/>
        <v>0</v>
      </c>
      <c r="AP136" s="99"/>
      <c r="AQ136" s="100">
        <f t="shared" si="211"/>
        <v>0</v>
      </c>
      <c r="AR136" s="99"/>
      <c r="AS136" s="100">
        <f t="shared" si="212"/>
        <v>0</v>
      </c>
      <c r="AT136" s="99"/>
      <c r="AU136" s="100">
        <f t="shared" si="213"/>
        <v>0</v>
      </c>
      <c r="AV136" s="99"/>
      <c r="AW136" s="100">
        <f t="shared" si="214"/>
        <v>0</v>
      </c>
      <c r="AX136" s="99"/>
      <c r="AY136" s="100">
        <f t="shared" si="215"/>
        <v>0</v>
      </c>
      <c r="AZ136" s="99"/>
      <c r="BA136" s="100">
        <f t="shared" si="216"/>
        <v>0</v>
      </c>
      <c r="BB136" s="99"/>
      <c r="BC136" s="100">
        <f t="shared" si="217"/>
        <v>0</v>
      </c>
      <c r="BD136" s="99"/>
      <c r="BE136" s="100">
        <f t="shared" si="218"/>
        <v>0</v>
      </c>
      <c r="BF136" s="101">
        <f t="shared" si="313"/>
        <v>0</v>
      </c>
      <c r="BG136" s="100">
        <f t="shared" si="313"/>
        <v>0</v>
      </c>
      <c r="BH136" s="99"/>
      <c r="BI136" s="100">
        <f t="shared" si="349"/>
        <v>0</v>
      </c>
      <c r="BJ136" s="99"/>
      <c r="BK136" s="100">
        <f t="shared" si="350"/>
        <v>0</v>
      </c>
      <c r="BL136" s="99"/>
      <c r="BM136" s="100">
        <f t="shared" si="351"/>
        <v>0</v>
      </c>
      <c r="BN136" s="99"/>
      <c r="BO136" s="100">
        <f t="shared" si="352"/>
        <v>0</v>
      </c>
      <c r="BP136" s="99"/>
      <c r="BQ136" s="100">
        <f t="shared" si="353"/>
        <v>0</v>
      </c>
      <c r="BR136" s="99"/>
      <c r="BS136" s="100">
        <f t="shared" si="354"/>
        <v>0</v>
      </c>
      <c r="BT136" s="99"/>
      <c r="BU136" s="100">
        <f t="shared" si="355"/>
        <v>0</v>
      </c>
      <c r="BV136" s="99"/>
      <c r="BW136" s="100">
        <f t="shared" si="356"/>
        <v>0</v>
      </c>
      <c r="BX136" s="99"/>
      <c r="BY136" s="100">
        <f t="shared" si="357"/>
        <v>0</v>
      </c>
      <c r="BZ136" s="99"/>
      <c r="CA136" s="100">
        <f t="shared" si="358"/>
        <v>0</v>
      </c>
      <c r="CB136" s="99"/>
      <c r="CC136" s="100">
        <f t="shared" si="359"/>
        <v>0</v>
      </c>
      <c r="CD136" s="99"/>
      <c r="CE136" s="100">
        <f t="shared" si="360"/>
        <v>0</v>
      </c>
      <c r="CF136" s="101">
        <f t="shared" si="341"/>
        <v>0</v>
      </c>
      <c r="CG136" s="100">
        <f t="shared" si="341"/>
        <v>0</v>
      </c>
    </row>
    <row r="137" spans="1:85" s="102" customFormat="1" ht="19.899999999999999" customHeight="1" x14ac:dyDescent="0.25">
      <c r="A137" s="94">
        <v>111</v>
      </c>
      <c r="B137" s="95" t="s">
        <v>160</v>
      </c>
      <c r="C137" s="95" t="s">
        <v>74</v>
      </c>
      <c r="D137" s="94">
        <f t="shared" si="346"/>
        <v>20</v>
      </c>
      <c r="E137" s="94">
        <v>0.64</v>
      </c>
      <c r="F137" s="94" t="s">
        <v>83</v>
      </c>
      <c r="G137" s="94"/>
      <c r="H137" s="94"/>
      <c r="I137" s="100">
        <f t="shared" si="203"/>
        <v>0</v>
      </c>
      <c r="J137" s="94"/>
      <c r="K137" s="100">
        <f t="shared" si="204"/>
        <v>0</v>
      </c>
      <c r="L137" s="94"/>
      <c r="M137" s="100">
        <f t="shared" si="205"/>
        <v>0</v>
      </c>
      <c r="N137" s="94"/>
      <c r="O137" s="100">
        <f t="shared" si="205"/>
        <v>0</v>
      </c>
      <c r="P137" s="94"/>
      <c r="Q137" s="100">
        <f t="shared" si="205"/>
        <v>0</v>
      </c>
      <c r="R137" s="94"/>
      <c r="S137" s="100">
        <f t="shared" si="205"/>
        <v>0</v>
      </c>
      <c r="T137" s="94"/>
      <c r="U137" s="100">
        <f t="shared" si="205"/>
        <v>0</v>
      </c>
      <c r="V137" s="94"/>
      <c r="W137" s="100">
        <f t="shared" si="205"/>
        <v>0</v>
      </c>
      <c r="X137" s="94"/>
      <c r="Y137" s="100">
        <f t="shared" si="205"/>
        <v>0</v>
      </c>
      <c r="Z137" s="94"/>
      <c r="AA137" s="100">
        <f t="shared" si="205"/>
        <v>0</v>
      </c>
      <c r="AB137" s="94"/>
      <c r="AC137" s="100">
        <f t="shared" si="205"/>
        <v>0</v>
      </c>
      <c r="AD137" s="94"/>
      <c r="AE137" s="100">
        <f t="shared" si="205"/>
        <v>0</v>
      </c>
      <c r="AF137" s="101">
        <f t="shared" si="347"/>
        <v>0</v>
      </c>
      <c r="AG137" s="100">
        <f t="shared" si="348"/>
        <v>0</v>
      </c>
      <c r="AH137" s="99"/>
      <c r="AI137" s="100">
        <f t="shared" si="208"/>
        <v>0</v>
      </c>
      <c r="AJ137" s="99"/>
      <c r="AK137" s="100">
        <f t="shared" si="209"/>
        <v>0</v>
      </c>
      <c r="AL137" s="99"/>
      <c r="AM137" s="100">
        <f t="shared" si="209"/>
        <v>0</v>
      </c>
      <c r="AN137" s="99"/>
      <c r="AO137" s="100">
        <f t="shared" si="210"/>
        <v>0</v>
      </c>
      <c r="AP137" s="99"/>
      <c r="AQ137" s="100">
        <f t="shared" si="211"/>
        <v>0</v>
      </c>
      <c r="AR137" s="99"/>
      <c r="AS137" s="100">
        <f t="shared" si="212"/>
        <v>0</v>
      </c>
      <c r="AT137" s="99"/>
      <c r="AU137" s="100">
        <f t="shared" si="213"/>
        <v>0</v>
      </c>
      <c r="AV137" s="99"/>
      <c r="AW137" s="100">
        <f t="shared" si="214"/>
        <v>0</v>
      </c>
      <c r="AX137" s="99"/>
      <c r="AY137" s="100">
        <f t="shared" si="215"/>
        <v>0</v>
      </c>
      <c r="AZ137" s="99"/>
      <c r="BA137" s="100">
        <f t="shared" si="216"/>
        <v>0</v>
      </c>
      <c r="BB137" s="99"/>
      <c r="BC137" s="100">
        <f t="shared" si="217"/>
        <v>0</v>
      </c>
      <c r="BD137" s="99"/>
      <c r="BE137" s="100">
        <f t="shared" si="218"/>
        <v>0</v>
      </c>
      <c r="BF137" s="101">
        <f t="shared" si="313"/>
        <v>0</v>
      </c>
      <c r="BG137" s="100">
        <f t="shared" si="313"/>
        <v>0</v>
      </c>
      <c r="BH137" s="99"/>
      <c r="BI137" s="100">
        <f t="shared" si="349"/>
        <v>0</v>
      </c>
      <c r="BJ137" s="99"/>
      <c r="BK137" s="100">
        <f t="shared" si="350"/>
        <v>0</v>
      </c>
      <c r="BL137" s="99"/>
      <c r="BM137" s="100">
        <f t="shared" si="351"/>
        <v>0</v>
      </c>
      <c r="BN137" s="99"/>
      <c r="BO137" s="100">
        <f t="shared" si="352"/>
        <v>0</v>
      </c>
      <c r="BP137" s="99"/>
      <c r="BQ137" s="100">
        <f t="shared" si="353"/>
        <v>0</v>
      </c>
      <c r="BR137" s="99"/>
      <c r="BS137" s="100">
        <f t="shared" si="354"/>
        <v>0</v>
      </c>
      <c r="BT137" s="99"/>
      <c r="BU137" s="100">
        <f t="shared" si="355"/>
        <v>0</v>
      </c>
      <c r="BV137" s="99"/>
      <c r="BW137" s="100">
        <f t="shared" si="356"/>
        <v>0</v>
      </c>
      <c r="BX137" s="99"/>
      <c r="BY137" s="100">
        <f t="shared" si="357"/>
        <v>0</v>
      </c>
      <c r="BZ137" s="99"/>
      <c r="CA137" s="100">
        <f t="shared" si="358"/>
        <v>0</v>
      </c>
      <c r="CB137" s="99"/>
      <c r="CC137" s="100">
        <f t="shared" si="359"/>
        <v>0</v>
      </c>
      <c r="CD137" s="99"/>
      <c r="CE137" s="100">
        <f t="shared" si="360"/>
        <v>0</v>
      </c>
      <c r="CF137" s="101">
        <f t="shared" si="341"/>
        <v>0</v>
      </c>
      <c r="CG137" s="100">
        <f t="shared" si="341"/>
        <v>0</v>
      </c>
    </row>
    <row r="138" spans="1:85" s="102" customFormat="1" ht="19.899999999999999" customHeight="1" x14ac:dyDescent="0.25">
      <c r="A138" s="94">
        <v>112</v>
      </c>
      <c r="B138" s="95" t="s">
        <v>161</v>
      </c>
      <c r="C138" s="95"/>
      <c r="D138" s="94">
        <f t="shared" si="346"/>
        <v>20</v>
      </c>
      <c r="E138" s="94">
        <v>0.64</v>
      </c>
      <c r="F138" s="94"/>
      <c r="G138" s="94"/>
      <c r="H138" s="94"/>
      <c r="I138" s="100"/>
      <c r="J138" s="94"/>
      <c r="K138" s="100"/>
      <c r="L138" s="94"/>
      <c r="M138" s="100"/>
      <c r="N138" s="94"/>
      <c r="O138" s="100"/>
      <c r="P138" s="94"/>
      <c r="Q138" s="100"/>
      <c r="R138" s="94"/>
      <c r="S138" s="100"/>
      <c r="T138" s="94"/>
      <c r="U138" s="100"/>
      <c r="V138" s="94"/>
      <c r="W138" s="100"/>
      <c r="X138" s="94"/>
      <c r="Y138" s="100"/>
      <c r="Z138" s="94"/>
      <c r="AA138" s="100"/>
      <c r="AB138" s="94"/>
      <c r="AC138" s="100"/>
      <c r="AD138" s="94"/>
      <c r="AE138" s="100"/>
      <c r="AF138" s="101"/>
      <c r="AG138" s="100"/>
      <c r="AH138" s="99"/>
      <c r="AI138" s="100"/>
      <c r="AJ138" s="99"/>
      <c r="AK138" s="100"/>
      <c r="AL138" s="99"/>
      <c r="AM138" s="100"/>
      <c r="AN138" s="99"/>
      <c r="AO138" s="100"/>
      <c r="AP138" s="99"/>
      <c r="AQ138" s="100"/>
      <c r="AR138" s="99"/>
      <c r="AS138" s="100"/>
      <c r="AT138" s="99"/>
      <c r="AU138" s="100"/>
      <c r="AV138" s="99"/>
      <c r="AW138" s="100"/>
      <c r="AX138" s="99"/>
      <c r="AY138" s="100"/>
      <c r="AZ138" s="99"/>
      <c r="BA138" s="100"/>
      <c r="BB138" s="99"/>
      <c r="BC138" s="100"/>
      <c r="BD138" s="99"/>
      <c r="BE138" s="100"/>
      <c r="BF138" s="101"/>
      <c r="BG138" s="100"/>
      <c r="BH138" s="99"/>
      <c r="BI138" s="100"/>
      <c r="BJ138" s="99"/>
      <c r="BK138" s="100"/>
      <c r="BL138" s="99"/>
      <c r="BM138" s="100"/>
      <c r="BN138" s="99"/>
      <c r="BO138" s="100"/>
      <c r="BP138" s="99"/>
      <c r="BQ138" s="100"/>
      <c r="BR138" s="99"/>
      <c r="BS138" s="100"/>
      <c r="BT138" s="99"/>
      <c r="BU138" s="100"/>
      <c r="BV138" s="99"/>
      <c r="BW138" s="100"/>
      <c r="BX138" s="99"/>
      <c r="BY138" s="100"/>
      <c r="BZ138" s="99"/>
      <c r="CA138" s="100"/>
      <c r="CB138" s="99"/>
      <c r="CC138" s="100"/>
      <c r="CD138" s="99"/>
      <c r="CE138" s="100"/>
      <c r="CF138" s="101">
        <f t="shared" si="341"/>
        <v>0</v>
      </c>
      <c r="CG138" s="100">
        <f t="shared" si="341"/>
        <v>0</v>
      </c>
    </row>
    <row r="139" spans="1:85" s="102" customFormat="1" ht="19.899999999999999" customHeight="1" x14ac:dyDescent="0.25">
      <c r="A139" s="94">
        <v>113</v>
      </c>
      <c r="B139" s="95" t="s">
        <v>162</v>
      </c>
      <c r="C139" s="95"/>
      <c r="D139" s="94">
        <f t="shared" si="346"/>
        <v>20</v>
      </c>
      <c r="E139" s="94">
        <v>0.64</v>
      </c>
      <c r="F139" s="94" t="s">
        <v>163</v>
      </c>
      <c r="G139" s="94"/>
      <c r="H139" s="94"/>
      <c r="I139" s="100">
        <f t="shared" si="203"/>
        <v>0</v>
      </c>
      <c r="J139" s="94"/>
      <c r="K139" s="100">
        <f t="shared" si="204"/>
        <v>0</v>
      </c>
      <c r="L139" s="94"/>
      <c r="M139" s="100">
        <f t="shared" si="205"/>
        <v>0</v>
      </c>
      <c r="N139" s="94"/>
      <c r="O139" s="100">
        <f t="shared" si="205"/>
        <v>0</v>
      </c>
      <c r="P139" s="94"/>
      <c r="Q139" s="100">
        <f t="shared" si="205"/>
        <v>0</v>
      </c>
      <c r="R139" s="94"/>
      <c r="S139" s="100">
        <f t="shared" si="205"/>
        <v>0</v>
      </c>
      <c r="T139" s="94"/>
      <c r="U139" s="100">
        <f t="shared" si="205"/>
        <v>0</v>
      </c>
      <c r="V139" s="94"/>
      <c r="W139" s="100">
        <f t="shared" si="205"/>
        <v>0</v>
      </c>
      <c r="X139" s="94"/>
      <c r="Y139" s="100">
        <f t="shared" si="205"/>
        <v>0</v>
      </c>
      <c r="Z139" s="94"/>
      <c r="AA139" s="100">
        <f t="shared" si="205"/>
        <v>0</v>
      </c>
      <c r="AB139" s="94"/>
      <c r="AC139" s="100">
        <f t="shared" si="205"/>
        <v>0</v>
      </c>
      <c r="AD139" s="94"/>
      <c r="AE139" s="100">
        <f t="shared" si="205"/>
        <v>0</v>
      </c>
      <c r="AF139" s="101">
        <f t="shared" ref="AF139" si="361">SUM(H139,J139,L139,N139,P139,R139,T139,V139,X139,Z139,AB139,AD139)</f>
        <v>0</v>
      </c>
      <c r="AG139" s="100">
        <f t="shared" ref="AG139" si="362">SUM(I139,K139,M139,O139,Q139,S139,U139,W139,Y139,AA139,AC139,AE139)</f>
        <v>0</v>
      </c>
      <c r="AH139" s="99"/>
      <c r="AI139" s="100">
        <f t="shared" si="208"/>
        <v>0</v>
      </c>
      <c r="AJ139" s="99"/>
      <c r="AK139" s="100">
        <f t="shared" si="209"/>
        <v>0</v>
      </c>
      <c r="AL139" s="99"/>
      <c r="AM139" s="100">
        <f t="shared" si="209"/>
        <v>0</v>
      </c>
      <c r="AN139" s="99"/>
      <c r="AO139" s="100">
        <f t="shared" si="210"/>
        <v>0</v>
      </c>
      <c r="AP139" s="99"/>
      <c r="AQ139" s="100">
        <f t="shared" si="211"/>
        <v>0</v>
      </c>
      <c r="AR139" s="99"/>
      <c r="AS139" s="100">
        <f t="shared" si="212"/>
        <v>0</v>
      </c>
      <c r="AT139" s="99"/>
      <c r="AU139" s="100">
        <f t="shared" si="213"/>
        <v>0</v>
      </c>
      <c r="AV139" s="99"/>
      <c r="AW139" s="100">
        <f t="shared" si="214"/>
        <v>0</v>
      </c>
      <c r="AX139" s="99"/>
      <c r="AY139" s="100">
        <f t="shared" si="215"/>
        <v>0</v>
      </c>
      <c r="AZ139" s="99"/>
      <c r="BA139" s="100">
        <f t="shared" si="216"/>
        <v>0</v>
      </c>
      <c r="BB139" s="99"/>
      <c r="BC139" s="100">
        <f t="shared" si="217"/>
        <v>0</v>
      </c>
      <c r="BD139" s="99"/>
      <c r="BE139" s="100">
        <f t="shared" si="218"/>
        <v>0</v>
      </c>
      <c r="BF139" s="101">
        <f t="shared" si="313"/>
        <v>0</v>
      </c>
      <c r="BG139" s="100">
        <f t="shared" si="313"/>
        <v>0</v>
      </c>
      <c r="BH139" s="99"/>
      <c r="BI139" s="100">
        <f t="shared" ref="BI139" si="363">BH139*$E139</f>
        <v>0</v>
      </c>
      <c r="BJ139" s="99"/>
      <c r="BK139" s="100">
        <f t="shared" ref="BK139" si="364">BJ139*$E139</f>
        <v>0</v>
      </c>
      <c r="BL139" s="99"/>
      <c r="BM139" s="100">
        <f t="shared" ref="BM139" si="365">BL139*$E139</f>
        <v>0</v>
      </c>
      <c r="BN139" s="99"/>
      <c r="BO139" s="100">
        <f t="shared" ref="BO139" si="366">BN139*$E139</f>
        <v>0</v>
      </c>
      <c r="BP139" s="99"/>
      <c r="BQ139" s="100">
        <f t="shared" ref="BQ139" si="367">BP139*$E139</f>
        <v>0</v>
      </c>
      <c r="BR139" s="99"/>
      <c r="BS139" s="100">
        <f t="shared" ref="BS139" si="368">BR139*$E139</f>
        <v>0</v>
      </c>
      <c r="BT139" s="99"/>
      <c r="BU139" s="100">
        <f t="shared" ref="BU139" si="369">BT139*$E139</f>
        <v>0</v>
      </c>
      <c r="BV139" s="99"/>
      <c r="BW139" s="100">
        <f t="shared" ref="BW139" si="370">BV139*$E139</f>
        <v>0</v>
      </c>
      <c r="BX139" s="99"/>
      <c r="BY139" s="100">
        <f t="shared" ref="BY139" si="371">BX139*$E139</f>
        <v>0</v>
      </c>
      <c r="BZ139" s="99"/>
      <c r="CA139" s="100">
        <f t="shared" ref="CA139" si="372">BZ139*$E139</f>
        <v>0</v>
      </c>
      <c r="CB139" s="99"/>
      <c r="CC139" s="100">
        <f t="shared" ref="CC139" si="373">CB139*$E139</f>
        <v>0</v>
      </c>
      <c r="CD139" s="99"/>
      <c r="CE139" s="100">
        <f t="shared" ref="CE139" si="374">CD139*$E139</f>
        <v>0</v>
      </c>
      <c r="CF139" s="101">
        <f t="shared" si="341"/>
        <v>0</v>
      </c>
      <c r="CG139" s="100">
        <f t="shared" si="341"/>
        <v>0</v>
      </c>
    </row>
    <row r="140" spans="1:85" s="102" customFormat="1" ht="19.899999999999999" customHeight="1" x14ac:dyDescent="0.25">
      <c r="A140" s="94">
        <v>114</v>
      </c>
      <c r="B140" s="95" t="s">
        <v>228</v>
      </c>
      <c r="C140" s="95"/>
      <c r="D140" s="94">
        <f t="shared" ref="D140:D141" si="375">RANK(BF140,$BF$4:$BF$147)</f>
        <v>20</v>
      </c>
      <c r="E140" s="94"/>
      <c r="F140" s="94"/>
      <c r="G140" s="94"/>
      <c r="H140" s="94"/>
      <c r="I140" s="100"/>
      <c r="J140" s="94"/>
      <c r="K140" s="100"/>
      <c r="L140" s="94"/>
      <c r="M140" s="100"/>
      <c r="N140" s="94"/>
      <c r="O140" s="100"/>
      <c r="P140" s="94"/>
      <c r="Q140" s="100"/>
      <c r="R140" s="94"/>
      <c r="S140" s="100"/>
      <c r="T140" s="94"/>
      <c r="U140" s="100"/>
      <c r="V140" s="94"/>
      <c r="W140" s="100"/>
      <c r="X140" s="94"/>
      <c r="Y140" s="100"/>
      <c r="Z140" s="94"/>
      <c r="AA140" s="100"/>
      <c r="AB140" s="94"/>
      <c r="AC140" s="100"/>
      <c r="AD140" s="94"/>
      <c r="AE140" s="100"/>
      <c r="AF140" s="101"/>
      <c r="AG140" s="100"/>
      <c r="AH140" s="99"/>
      <c r="AI140" s="100"/>
      <c r="AJ140" s="99"/>
      <c r="AK140" s="100"/>
      <c r="AL140" s="99"/>
      <c r="AM140" s="100"/>
      <c r="AN140" s="99"/>
      <c r="AO140" s="100"/>
      <c r="AP140" s="99"/>
      <c r="AQ140" s="100"/>
      <c r="AR140" s="99"/>
      <c r="AS140" s="100"/>
      <c r="AT140" s="99"/>
      <c r="AU140" s="100"/>
      <c r="AV140" s="99"/>
      <c r="AW140" s="100"/>
      <c r="AX140" s="99"/>
      <c r="AY140" s="100"/>
      <c r="AZ140" s="99"/>
      <c r="BA140" s="100"/>
      <c r="BB140" s="99"/>
      <c r="BC140" s="100"/>
      <c r="BD140" s="99"/>
      <c r="BE140" s="100"/>
      <c r="BF140" s="101"/>
      <c r="BG140" s="100"/>
      <c r="BH140" s="99"/>
      <c r="BI140" s="100"/>
      <c r="BJ140" s="99"/>
      <c r="BK140" s="100"/>
      <c r="BL140" s="99"/>
      <c r="BM140" s="100"/>
      <c r="BN140" s="99"/>
      <c r="BO140" s="100"/>
      <c r="BP140" s="99"/>
      <c r="BQ140" s="100"/>
      <c r="BR140" s="99"/>
      <c r="BS140" s="100"/>
      <c r="BT140" s="99"/>
      <c r="BU140" s="100"/>
      <c r="BV140" s="99"/>
      <c r="BW140" s="100"/>
      <c r="BX140" s="99"/>
      <c r="BY140" s="100"/>
      <c r="BZ140" s="99"/>
      <c r="CA140" s="100"/>
      <c r="CB140" s="99"/>
      <c r="CC140" s="100"/>
      <c r="CD140" s="99"/>
      <c r="CE140" s="100"/>
      <c r="CF140" s="101"/>
      <c r="CG140" s="100"/>
    </row>
    <row r="141" spans="1:85" s="102" customFormat="1" ht="19.899999999999999" customHeight="1" x14ac:dyDescent="0.25">
      <c r="A141" s="94">
        <v>115</v>
      </c>
      <c r="B141" s="95" t="s">
        <v>229</v>
      </c>
      <c r="C141" s="95"/>
      <c r="D141" s="94">
        <f t="shared" si="375"/>
        <v>20</v>
      </c>
      <c r="E141" s="94"/>
      <c r="F141" s="94"/>
      <c r="G141" s="94"/>
      <c r="H141" s="94"/>
      <c r="I141" s="100"/>
      <c r="J141" s="94"/>
      <c r="K141" s="100"/>
      <c r="L141" s="94"/>
      <c r="M141" s="100"/>
      <c r="N141" s="94"/>
      <c r="O141" s="100"/>
      <c r="P141" s="94"/>
      <c r="Q141" s="100"/>
      <c r="R141" s="94"/>
      <c r="S141" s="100"/>
      <c r="T141" s="94"/>
      <c r="U141" s="100"/>
      <c r="V141" s="94"/>
      <c r="W141" s="100"/>
      <c r="X141" s="94"/>
      <c r="Y141" s="100"/>
      <c r="Z141" s="94"/>
      <c r="AA141" s="100"/>
      <c r="AB141" s="94"/>
      <c r="AC141" s="100"/>
      <c r="AD141" s="94"/>
      <c r="AE141" s="100"/>
      <c r="AF141" s="101"/>
      <c r="AG141" s="100"/>
      <c r="AH141" s="99"/>
      <c r="AI141" s="100"/>
      <c r="AJ141" s="99"/>
      <c r="AK141" s="100"/>
      <c r="AL141" s="99"/>
      <c r="AM141" s="100"/>
      <c r="AN141" s="99"/>
      <c r="AO141" s="100"/>
      <c r="AP141" s="99"/>
      <c r="AQ141" s="100"/>
      <c r="AR141" s="99"/>
      <c r="AS141" s="100"/>
      <c r="AT141" s="99"/>
      <c r="AU141" s="100"/>
      <c r="AV141" s="99"/>
      <c r="AW141" s="100"/>
      <c r="AX141" s="99"/>
      <c r="AY141" s="100"/>
      <c r="AZ141" s="99"/>
      <c r="BA141" s="100"/>
      <c r="BB141" s="99"/>
      <c r="BC141" s="100"/>
      <c r="BD141" s="99"/>
      <c r="BE141" s="100"/>
      <c r="BF141" s="101"/>
      <c r="BG141" s="100"/>
      <c r="BH141" s="99"/>
      <c r="BI141" s="100"/>
      <c r="BJ141" s="99"/>
      <c r="BK141" s="100"/>
      <c r="BL141" s="99"/>
      <c r="BM141" s="100"/>
      <c r="BN141" s="99"/>
      <c r="BO141" s="100"/>
      <c r="BP141" s="99"/>
      <c r="BQ141" s="100"/>
      <c r="BR141" s="99"/>
      <c r="BS141" s="100"/>
      <c r="BT141" s="99"/>
      <c r="BU141" s="100"/>
      <c r="BV141" s="99"/>
      <c r="BW141" s="100"/>
      <c r="BX141" s="99"/>
      <c r="BY141" s="100"/>
      <c r="BZ141" s="99"/>
      <c r="CA141" s="100"/>
      <c r="CB141" s="99"/>
      <c r="CC141" s="100"/>
      <c r="CD141" s="99"/>
      <c r="CE141" s="100"/>
      <c r="CF141" s="101"/>
      <c r="CG141" s="100"/>
    </row>
    <row r="142" spans="1:85" s="102" customFormat="1" ht="19.899999999999999" customHeight="1" x14ac:dyDescent="0.25">
      <c r="A142" s="94"/>
      <c r="B142" s="95"/>
      <c r="C142" s="95"/>
      <c r="D142" s="94"/>
      <c r="E142" s="94"/>
      <c r="F142" s="94"/>
      <c r="G142" s="94"/>
      <c r="H142" s="94"/>
      <c r="I142" s="100"/>
      <c r="J142" s="94"/>
      <c r="K142" s="100"/>
      <c r="L142" s="94"/>
      <c r="M142" s="100"/>
      <c r="N142" s="94"/>
      <c r="O142" s="100"/>
      <c r="P142" s="94"/>
      <c r="Q142" s="100"/>
      <c r="R142" s="94"/>
      <c r="S142" s="100"/>
      <c r="T142" s="94"/>
      <c r="U142" s="100"/>
      <c r="V142" s="94"/>
      <c r="W142" s="100"/>
      <c r="X142" s="94"/>
      <c r="Y142" s="100"/>
      <c r="Z142" s="94"/>
      <c r="AA142" s="100"/>
      <c r="AB142" s="94"/>
      <c r="AC142" s="100"/>
      <c r="AD142" s="94"/>
      <c r="AE142" s="100"/>
      <c r="AF142" s="101"/>
      <c r="AG142" s="100"/>
      <c r="AH142" s="99"/>
      <c r="AI142" s="100"/>
      <c r="AJ142" s="99"/>
      <c r="AK142" s="100"/>
      <c r="AL142" s="99"/>
      <c r="AM142" s="100"/>
      <c r="AN142" s="99"/>
      <c r="AO142" s="100"/>
      <c r="AP142" s="99"/>
      <c r="AQ142" s="100"/>
      <c r="AR142" s="99"/>
      <c r="AS142" s="100"/>
      <c r="AT142" s="99"/>
      <c r="AU142" s="100"/>
      <c r="AV142" s="99"/>
      <c r="AW142" s="100"/>
      <c r="AX142" s="99"/>
      <c r="AY142" s="100"/>
      <c r="AZ142" s="99"/>
      <c r="BA142" s="100"/>
      <c r="BB142" s="99"/>
      <c r="BC142" s="100"/>
      <c r="BD142" s="99"/>
      <c r="BE142" s="100"/>
      <c r="BF142" s="101"/>
      <c r="BG142" s="100"/>
      <c r="BH142" s="99"/>
      <c r="BI142" s="100"/>
      <c r="BJ142" s="99"/>
      <c r="BK142" s="100"/>
      <c r="BL142" s="99"/>
      <c r="BM142" s="100"/>
      <c r="BN142" s="99"/>
      <c r="BO142" s="100"/>
      <c r="BP142" s="99"/>
      <c r="BQ142" s="100"/>
      <c r="BR142" s="99"/>
      <c r="BS142" s="100"/>
      <c r="BT142" s="99"/>
      <c r="BU142" s="100"/>
      <c r="BV142" s="99"/>
      <c r="BW142" s="100"/>
      <c r="BX142" s="99"/>
      <c r="BY142" s="100"/>
      <c r="BZ142" s="99"/>
      <c r="CA142" s="100"/>
      <c r="CB142" s="99"/>
      <c r="CC142" s="100"/>
      <c r="CD142" s="99"/>
      <c r="CE142" s="100"/>
      <c r="CF142" s="101">
        <f t="shared" si="341"/>
        <v>0</v>
      </c>
      <c r="CG142" s="100">
        <f t="shared" si="341"/>
        <v>0</v>
      </c>
    </row>
    <row r="143" spans="1:85" s="102" customFormat="1" ht="19.899999999999999" customHeight="1" x14ac:dyDescent="0.25">
      <c r="A143" s="94">
        <v>116</v>
      </c>
      <c r="B143" s="95" t="s">
        <v>164</v>
      </c>
      <c r="C143" s="95" t="s">
        <v>74</v>
      </c>
      <c r="D143" s="94">
        <f>RANK(BF143,$BF$4:$BF$147)</f>
        <v>20</v>
      </c>
      <c r="E143" s="94">
        <v>0.7</v>
      </c>
      <c r="F143" s="94" t="s">
        <v>75</v>
      </c>
      <c r="G143" s="94"/>
      <c r="H143" s="94"/>
      <c r="I143" s="100">
        <f t="shared" ref="I143:I144" si="376">H143*$E143</f>
        <v>0</v>
      </c>
      <c r="J143" s="94"/>
      <c r="K143" s="100">
        <f t="shared" ref="K143:K144" si="377">J143*$E143</f>
        <v>0</v>
      </c>
      <c r="L143" s="94"/>
      <c r="M143" s="100">
        <f t="shared" ref="M143:AE144" si="378">L143*$E143</f>
        <v>0</v>
      </c>
      <c r="N143" s="94"/>
      <c r="O143" s="100">
        <f t="shared" si="378"/>
        <v>0</v>
      </c>
      <c r="P143" s="94"/>
      <c r="Q143" s="100">
        <f t="shared" si="378"/>
        <v>0</v>
      </c>
      <c r="R143" s="94"/>
      <c r="S143" s="100">
        <f t="shared" si="378"/>
        <v>0</v>
      </c>
      <c r="T143" s="94"/>
      <c r="U143" s="100">
        <f t="shared" si="378"/>
        <v>0</v>
      </c>
      <c r="V143" s="94"/>
      <c r="W143" s="100">
        <f t="shared" si="378"/>
        <v>0</v>
      </c>
      <c r="X143" s="94"/>
      <c r="Y143" s="100">
        <f t="shared" si="378"/>
        <v>0</v>
      </c>
      <c r="Z143" s="94"/>
      <c r="AA143" s="100">
        <f t="shared" si="378"/>
        <v>0</v>
      </c>
      <c r="AB143" s="94"/>
      <c r="AC143" s="100">
        <f t="shared" si="378"/>
        <v>0</v>
      </c>
      <c r="AD143" s="94"/>
      <c r="AE143" s="100">
        <f t="shared" si="378"/>
        <v>0</v>
      </c>
      <c r="AF143" s="101">
        <f t="shared" ref="AF143:AF144" si="379">SUM(H143,J143,L143,N143,P143,R143,T143,V143,X143,Z143,AB143,AD143)</f>
        <v>0</v>
      </c>
      <c r="AG143" s="100">
        <f t="shared" ref="AG143:AG144" si="380">SUM(I143,K143,M143,O143,Q143,S143,U143,W143,Y143,AA143,AC143,AE143)</f>
        <v>0</v>
      </c>
      <c r="AH143" s="99"/>
      <c r="AI143" s="100">
        <f t="shared" ref="AI143:AI144" si="381">AH143*$E143</f>
        <v>0</v>
      </c>
      <c r="AJ143" s="99"/>
      <c r="AK143" s="100">
        <f t="shared" ref="AK143:AK144" si="382">AJ143*$E143</f>
        <v>0</v>
      </c>
      <c r="AL143" s="99"/>
      <c r="AM143" s="100">
        <f t="shared" ref="AM143:AM144" si="383">AL143*$E143</f>
        <v>0</v>
      </c>
      <c r="AN143" s="99"/>
      <c r="AO143" s="100">
        <f t="shared" ref="AO143:AO144" si="384">AN143*$E143</f>
        <v>0</v>
      </c>
      <c r="AP143" s="99"/>
      <c r="AQ143" s="100">
        <f t="shared" ref="AQ143:AQ144" si="385">AP143*$E143</f>
        <v>0</v>
      </c>
      <c r="AR143" s="99"/>
      <c r="AS143" s="100">
        <f t="shared" ref="AS143:AS144" si="386">AR143*$E143</f>
        <v>0</v>
      </c>
      <c r="AT143" s="99"/>
      <c r="AU143" s="100">
        <f t="shared" ref="AU143:AU144" si="387">AT143*$E143</f>
        <v>0</v>
      </c>
      <c r="AV143" s="99"/>
      <c r="AW143" s="100">
        <f t="shared" ref="AW143:AW144" si="388">AV143*$E143</f>
        <v>0</v>
      </c>
      <c r="AX143" s="99"/>
      <c r="AY143" s="100">
        <f t="shared" ref="AY143:AY144" si="389">AX143*$E143</f>
        <v>0</v>
      </c>
      <c r="AZ143" s="99"/>
      <c r="BA143" s="100">
        <f t="shared" ref="BA143:BA144" si="390">AZ143*$E143</f>
        <v>0</v>
      </c>
      <c r="BB143" s="99"/>
      <c r="BC143" s="100">
        <f t="shared" ref="BC143:BC144" si="391">BB143*$E143</f>
        <v>0</v>
      </c>
      <c r="BD143" s="99"/>
      <c r="BE143" s="100">
        <f t="shared" ref="BE143:BE144" si="392">BD143*$E143</f>
        <v>0</v>
      </c>
      <c r="BF143" s="101">
        <f t="shared" ref="BF143:BG144" si="393">SUM(AH143,AJ143,AL143,AN143,AP143,AR143,AT143,AV143,AX143,AZ143,BB143,BD143)</f>
        <v>0</v>
      </c>
      <c r="BG143" s="100">
        <f t="shared" si="393"/>
        <v>0</v>
      </c>
      <c r="BH143" s="99"/>
      <c r="BI143" s="100">
        <f t="shared" ref="BI143:BI144" si="394">BH143*$E143</f>
        <v>0</v>
      </c>
      <c r="BJ143" s="99"/>
      <c r="BK143" s="100">
        <f t="shared" ref="BK143:BK144" si="395">BJ143*$E143</f>
        <v>0</v>
      </c>
      <c r="BL143" s="99"/>
      <c r="BM143" s="100">
        <f t="shared" ref="BM143:BM144" si="396">BL143*$E143</f>
        <v>0</v>
      </c>
      <c r="BN143" s="99"/>
      <c r="BO143" s="100">
        <f t="shared" ref="BO143:BO144" si="397">BN143*$E143</f>
        <v>0</v>
      </c>
      <c r="BP143" s="99"/>
      <c r="BQ143" s="100">
        <f t="shared" ref="BQ143:BQ144" si="398">BP143*$E143</f>
        <v>0</v>
      </c>
      <c r="BR143" s="99"/>
      <c r="BS143" s="100">
        <f t="shared" ref="BS143:BS144" si="399">BR143*$E143</f>
        <v>0</v>
      </c>
      <c r="BT143" s="99"/>
      <c r="BU143" s="100">
        <f t="shared" ref="BU143:BU144" si="400">BT143*$E143</f>
        <v>0</v>
      </c>
      <c r="BV143" s="99"/>
      <c r="BW143" s="100">
        <f t="shared" ref="BW143:BW144" si="401">BV143*$E143</f>
        <v>0</v>
      </c>
      <c r="BX143" s="99"/>
      <c r="BY143" s="100">
        <f t="shared" ref="BY143:BY144" si="402">BX143*$E143</f>
        <v>0</v>
      </c>
      <c r="BZ143" s="99"/>
      <c r="CA143" s="100">
        <f t="shared" ref="CA143:CA144" si="403">BZ143*$E143</f>
        <v>0</v>
      </c>
      <c r="CB143" s="99"/>
      <c r="CC143" s="100">
        <f t="shared" ref="CC143:CC144" si="404">CB143*$E143</f>
        <v>0</v>
      </c>
      <c r="CD143" s="99"/>
      <c r="CE143" s="100">
        <f t="shared" ref="CE143:CE144" si="405">CD143*$E143</f>
        <v>0</v>
      </c>
      <c r="CF143" s="101">
        <f t="shared" si="341"/>
        <v>0</v>
      </c>
      <c r="CG143" s="100">
        <f t="shared" si="341"/>
        <v>0</v>
      </c>
    </row>
    <row r="144" spans="1:85" s="102" customFormat="1" ht="19.899999999999999" customHeight="1" x14ac:dyDescent="0.25">
      <c r="A144" s="94">
        <v>117</v>
      </c>
      <c r="B144" s="95" t="s">
        <v>165</v>
      </c>
      <c r="C144" s="95"/>
      <c r="D144" s="94">
        <f>RANK(BF144,$BF$4:$BF$147)</f>
        <v>20</v>
      </c>
      <c r="E144" s="94">
        <v>20</v>
      </c>
      <c r="F144" s="94">
        <v>1</v>
      </c>
      <c r="G144" s="94"/>
      <c r="H144" s="94"/>
      <c r="I144" s="100">
        <f t="shared" si="376"/>
        <v>0</v>
      </c>
      <c r="J144" s="94"/>
      <c r="K144" s="100">
        <f t="shared" si="377"/>
        <v>0</v>
      </c>
      <c r="L144" s="94"/>
      <c r="M144" s="100">
        <f t="shared" si="378"/>
        <v>0</v>
      </c>
      <c r="N144" s="94"/>
      <c r="O144" s="100">
        <f t="shared" si="378"/>
        <v>0</v>
      </c>
      <c r="P144" s="94"/>
      <c r="Q144" s="100">
        <f t="shared" si="378"/>
        <v>0</v>
      </c>
      <c r="R144" s="94"/>
      <c r="S144" s="100">
        <f t="shared" si="378"/>
        <v>0</v>
      </c>
      <c r="T144" s="94"/>
      <c r="U144" s="100">
        <f t="shared" si="378"/>
        <v>0</v>
      </c>
      <c r="V144" s="94"/>
      <c r="W144" s="100">
        <f t="shared" si="378"/>
        <v>0</v>
      </c>
      <c r="X144" s="94"/>
      <c r="Y144" s="100">
        <f t="shared" si="378"/>
        <v>0</v>
      </c>
      <c r="Z144" s="94"/>
      <c r="AA144" s="100">
        <f t="shared" si="378"/>
        <v>0</v>
      </c>
      <c r="AB144" s="94"/>
      <c r="AC144" s="100">
        <f t="shared" si="378"/>
        <v>0</v>
      </c>
      <c r="AD144" s="94"/>
      <c r="AE144" s="100">
        <f t="shared" si="378"/>
        <v>0</v>
      </c>
      <c r="AF144" s="101">
        <f t="shared" si="379"/>
        <v>0</v>
      </c>
      <c r="AG144" s="100">
        <f t="shared" si="380"/>
        <v>0</v>
      </c>
      <c r="AH144" s="99"/>
      <c r="AI144" s="100">
        <f t="shared" si="381"/>
        <v>0</v>
      </c>
      <c r="AJ144" s="99"/>
      <c r="AK144" s="100">
        <f t="shared" si="382"/>
        <v>0</v>
      </c>
      <c r="AL144" s="99"/>
      <c r="AM144" s="100">
        <f t="shared" si="383"/>
        <v>0</v>
      </c>
      <c r="AN144" s="99"/>
      <c r="AO144" s="100">
        <f t="shared" si="384"/>
        <v>0</v>
      </c>
      <c r="AP144" s="99"/>
      <c r="AQ144" s="100">
        <f t="shared" si="385"/>
        <v>0</v>
      </c>
      <c r="AR144" s="99"/>
      <c r="AS144" s="100">
        <f t="shared" si="386"/>
        <v>0</v>
      </c>
      <c r="AT144" s="99"/>
      <c r="AU144" s="100">
        <f t="shared" si="387"/>
        <v>0</v>
      </c>
      <c r="AV144" s="99"/>
      <c r="AW144" s="100">
        <f t="shared" si="388"/>
        <v>0</v>
      </c>
      <c r="AX144" s="99"/>
      <c r="AY144" s="100">
        <f t="shared" si="389"/>
        <v>0</v>
      </c>
      <c r="AZ144" s="99"/>
      <c r="BA144" s="100">
        <f t="shared" si="390"/>
        <v>0</v>
      </c>
      <c r="BB144" s="99"/>
      <c r="BC144" s="100">
        <f t="shared" si="391"/>
        <v>0</v>
      </c>
      <c r="BD144" s="99"/>
      <c r="BE144" s="100">
        <f t="shared" si="392"/>
        <v>0</v>
      </c>
      <c r="BF144" s="101">
        <f t="shared" si="393"/>
        <v>0</v>
      </c>
      <c r="BG144" s="100">
        <f t="shared" si="393"/>
        <v>0</v>
      </c>
      <c r="BH144" s="99"/>
      <c r="BI144" s="100">
        <f t="shared" si="394"/>
        <v>0</v>
      </c>
      <c r="BJ144" s="99"/>
      <c r="BK144" s="100">
        <f t="shared" si="395"/>
        <v>0</v>
      </c>
      <c r="BL144" s="99"/>
      <c r="BM144" s="100">
        <f t="shared" si="396"/>
        <v>0</v>
      </c>
      <c r="BN144" s="99"/>
      <c r="BO144" s="100">
        <f t="shared" si="397"/>
        <v>0</v>
      </c>
      <c r="BP144" s="99"/>
      <c r="BQ144" s="100">
        <f t="shared" si="398"/>
        <v>0</v>
      </c>
      <c r="BR144" s="99"/>
      <c r="BS144" s="100">
        <f t="shared" si="399"/>
        <v>0</v>
      </c>
      <c r="BT144" s="99"/>
      <c r="BU144" s="100">
        <f t="shared" si="400"/>
        <v>0</v>
      </c>
      <c r="BV144" s="99"/>
      <c r="BW144" s="100">
        <f t="shared" si="401"/>
        <v>0</v>
      </c>
      <c r="BX144" s="99"/>
      <c r="BY144" s="100">
        <f t="shared" si="402"/>
        <v>0</v>
      </c>
      <c r="BZ144" s="99"/>
      <c r="CA144" s="100">
        <f t="shared" si="403"/>
        <v>0</v>
      </c>
      <c r="CB144" s="99"/>
      <c r="CC144" s="100">
        <f t="shared" si="404"/>
        <v>0</v>
      </c>
      <c r="CD144" s="99"/>
      <c r="CE144" s="100">
        <f t="shared" si="405"/>
        <v>0</v>
      </c>
      <c r="CF144" s="101">
        <f t="shared" si="341"/>
        <v>0</v>
      </c>
      <c r="CG144" s="100">
        <f t="shared" si="341"/>
        <v>0</v>
      </c>
    </row>
    <row r="145" spans="1:139" s="102" customFormat="1" ht="19.899999999999999" customHeight="1" x14ac:dyDescent="0.25">
      <c r="A145" s="94">
        <v>118</v>
      </c>
      <c r="B145" s="95" t="s">
        <v>225</v>
      </c>
      <c r="C145" s="95"/>
      <c r="D145" s="94"/>
      <c r="E145" s="94"/>
      <c r="F145" s="94"/>
      <c r="G145" s="94"/>
      <c r="H145" s="94"/>
      <c r="I145" s="100"/>
      <c r="J145" s="94"/>
      <c r="K145" s="100"/>
      <c r="L145" s="94"/>
      <c r="M145" s="100"/>
      <c r="N145" s="94"/>
      <c r="O145" s="100"/>
      <c r="P145" s="94"/>
      <c r="Q145" s="100"/>
      <c r="R145" s="94"/>
      <c r="S145" s="100">
        <v>0</v>
      </c>
      <c r="T145" s="94"/>
      <c r="U145" s="100"/>
      <c r="V145" s="94"/>
      <c r="W145" s="100"/>
      <c r="X145" s="94"/>
      <c r="Y145" s="100"/>
      <c r="Z145" s="94"/>
      <c r="AA145" s="100"/>
      <c r="AB145" s="94"/>
      <c r="AC145" s="100"/>
      <c r="AD145" s="94"/>
      <c r="AE145" s="100"/>
      <c r="AF145" s="101"/>
      <c r="AG145" s="100"/>
      <c r="AH145" s="99"/>
      <c r="AI145" s="100"/>
      <c r="AJ145" s="99"/>
      <c r="AK145" s="100"/>
      <c r="AL145" s="99"/>
      <c r="AM145" s="100"/>
      <c r="AN145" s="99"/>
      <c r="AO145" s="100"/>
      <c r="AP145" s="99"/>
      <c r="AQ145" s="100"/>
      <c r="AR145" s="99"/>
      <c r="AS145" s="100"/>
      <c r="AT145" s="99"/>
      <c r="AU145" s="100"/>
      <c r="AV145" s="99"/>
      <c r="AW145" s="100"/>
      <c r="AX145" s="99"/>
      <c r="AY145" s="100"/>
      <c r="AZ145" s="99"/>
      <c r="BA145" s="100"/>
      <c r="BB145" s="99"/>
      <c r="BC145" s="100"/>
      <c r="BD145" s="99"/>
      <c r="BE145" s="100"/>
      <c r="BF145" s="101"/>
      <c r="BG145" s="100"/>
      <c r="BH145" s="99"/>
      <c r="BI145" s="100"/>
      <c r="BJ145" s="99"/>
      <c r="BK145" s="100"/>
      <c r="BL145" s="99"/>
      <c r="BM145" s="100"/>
      <c r="BN145" s="99"/>
      <c r="BO145" s="100"/>
      <c r="BP145" s="99"/>
      <c r="BQ145" s="100"/>
      <c r="BR145" s="99"/>
      <c r="BS145" s="100"/>
      <c r="BT145" s="99"/>
      <c r="BU145" s="100"/>
      <c r="BV145" s="99"/>
      <c r="BW145" s="100"/>
      <c r="BX145" s="99"/>
      <c r="BY145" s="100"/>
      <c r="BZ145" s="99"/>
      <c r="CA145" s="100"/>
      <c r="CB145" s="99"/>
      <c r="CC145" s="100"/>
      <c r="CD145" s="99"/>
      <c r="CE145" s="100"/>
      <c r="CF145" s="101"/>
      <c r="CG145" s="100"/>
      <c r="CI145" s="102">
        <v>0</v>
      </c>
      <c r="CK145" s="102">
        <v>0</v>
      </c>
      <c r="CM145" s="102">
        <v>0</v>
      </c>
      <c r="CO145" s="102">
        <v>0</v>
      </c>
      <c r="CQ145" s="102">
        <v>0</v>
      </c>
      <c r="CS145" s="102">
        <v>0</v>
      </c>
      <c r="CU145" s="102">
        <v>0</v>
      </c>
      <c r="CW145" s="102">
        <v>0</v>
      </c>
      <c r="CY145" s="102">
        <v>0</v>
      </c>
      <c r="DA145" s="102">
        <v>0</v>
      </c>
      <c r="DC145" s="102">
        <v>0</v>
      </c>
      <c r="DE145" s="102">
        <v>0</v>
      </c>
      <c r="DF145" s="102">
        <v>0</v>
      </c>
      <c r="DG145" s="102">
        <v>0</v>
      </c>
      <c r="DH145" s="102">
        <v>0</v>
      </c>
      <c r="DI145" s="102">
        <v>0</v>
      </c>
      <c r="DK145" s="102">
        <v>0</v>
      </c>
      <c r="DM145" s="102">
        <v>0</v>
      </c>
      <c r="DO145" s="102">
        <v>0</v>
      </c>
      <c r="DQ145" s="102">
        <v>0</v>
      </c>
      <c r="DS145" s="102">
        <v>0</v>
      </c>
      <c r="DU145" s="102">
        <v>0</v>
      </c>
      <c r="DW145" s="102">
        <v>0</v>
      </c>
      <c r="DY145" s="102">
        <v>0</v>
      </c>
      <c r="EA145" s="102">
        <v>0</v>
      </c>
      <c r="EC145" s="102">
        <v>0</v>
      </c>
      <c r="EE145" s="102">
        <v>0</v>
      </c>
      <c r="EG145" s="102">
        <v>0</v>
      </c>
      <c r="EH145" s="102">
        <v>0</v>
      </c>
      <c r="EI145" s="102">
        <v>0</v>
      </c>
    </row>
    <row r="146" spans="1:139" s="102" customFormat="1" ht="19.899999999999999" customHeight="1" x14ac:dyDescent="0.25">
      <c r="A146" s="94"/>
      <c r="B146" s="95"/>
      <c r="C146" s="95"/>
      <c r="D146" s="94"/>
      <c r="E146" s="94"/>
      <c r="F146" s="94"/>
      <c r="G146" s="94"/>
      <c r="H146" s="94"/>
      <c r="I146" s="100"/>
      <c r="J146" s="94"/>
      <c r="K146" s="100"/>
      <c r="L146" s="94"/>
      <c r="M146" s="100"/>
      <c r="N146" s="94"/>
      <c r="O146" s="100"/>
      <c r="P146" s="94"/>
      <c r="Q146" s="100"/>
      <c r="R146" s="94"/>
      <c r="S146" s="100"/>
      <c r="T146" s="94"/>
      <c r="U146" s="100"/>
      <c r="V146" s="94"/>
      <c r="W146" s="100"/>
      <c r="X146" s="94"/>
      <c r="Y146" s="100"/>
      <c r="Z146" s="94"/>
      <c r="AA146" s="100"/>
      <c r="AB146" s="94"/>
      <c r="AC146" s="100"/>
      <c r="AD146" s="94"/>
      <c r="AE146" s="100"/>
      <c r="AF146" s="101"/>
      <c r="AG146" s="100"/>
      <c r="AH146" s="99"/>
      <c r="AI146" s="100"/>
      <c r="AJ146" s="99"/>
      <c r="AK146" s="100"/>
      <c r="AL146" s="99"/>
      <c r="AM146" s="100"/>
      <c r="AN146" s="99"/>
      <c r="AO146" s="100"/>
      <c r="AP146" s="99"/>
      <c r="AQ146" s="100"/>
      <c r="AR146" s="99"/>
      <c r="AS146" s="100"/>
      <c r="AT146" s="99"/>
      <c r="AU146" s="100"/>
      <c r="AV146" s="99"/>
      <c r="AW146" s="100"/>
      <c r="AX146" s="99"/>
      <c r="AY146" s="100"/>
      <c r="AZ146" s="99"/>
      <c r="BA146" s="100"/>
      <c r="BB146" s="99"/>
      <c r="BC146" s="100"/>
      <c r="BD146" s="99"/>
      <c r="BE146" s="100"/>
      <c r="BF146" s="101"/>
      <c r="BG146" s="100"/>
      <c r="BH146" s="99"/>
      <c r="BI146" s="100"/>
      <c r="BJ146" s="99"/>
      <c r="BK146" s="100"/>
      <c r="BL146" s="99"/>
      <c r="BM146" s="100"/>
      <c r="BN146" s="99"/>
      <c r="BO146" s="100"/>
      <c r="BP146" s="99"/>
      <c r="BQ146" s="100"/>
      <c r="BR146" s="99"/>
      <c r="BS146" s="100"/>
      <c r="BT146" s="99"/>
      <c r="BU146" s="100"/>
      <c r="BV146" s="99"/>
      <c r="BW146" s="100"/>
      <c r="BX146" s="99"/>
      <c r="BY146" s="100"/>
      <c r="BZ146" s="99"/>
      <c r="CA146" s="100"/>
      <c r="CB146" s="99"/>
      <c r="CC146" s="100"/>
      <c r="CD146" s="99"/>
      <c r="CE146" s="100"/>
      <c r="CF146" s="101">
        <f t="shared" si="341"/>
        <v>0</v>
      </c>
      <c r="CG146" s="100">
        <f t="shared" si="341"/>
        <v>0</v>
      </c>
    </row>
    <row r="147" spans="1:139" s="102" customFormat="1" ht="19.899999999999999" customHeight="1" x14ac:dyDescent="0.25">
      <c r="A147" s="94"/>
      <c r="B147" s="105"/>
      <c r="C147" s="105"/>
      <c r="D147" s="94"/>
      <c r="E147" s="94"/>
      <c r="F147" s="106"/>
      <c r="G147" s="94"/>
      <c r="H147" s="106"/>
      <c r="I147" s="100"/>
      <c r="J147" s="106"/>
      <c r="K147" s="100"/>
      <c r="L147" s="106"/>
      <c r="M147" s="100"/>
      <c r="N147" s="106"/>
      <c r="O147" s="100"/>
      <c r="P147" s="106"/>
      <c r="Q147" s="100"/>
      <c r="R147" s="106"/>
      <c r="S147" s="100"/>
      <c r="T147" s="106"/>
      <c r="U147" s="100"/>
      <c r="V147" s="106"/>
      <c r="W147" s="100"/>
      <c r="X147" s="106"/>
      <c r="Y147" s="100"/>
      <c r="Z147" s="106"/>
      <c r="AA147" s="100"/>
      <c r="AB147" s="106"/>
      <c r="AC147" s="100"/>
      <c r="AD147" s="106"/>
      <c r="AE147" s="100"/>
      <c r="AF147" s="101"/>
      <c r="AG147" s="100"/>
      <c r="AH147" s="99"/>
      <c r="AI147" s="100"/>
      <c r="AJ147" s="99"/>
      <c r="AK147" s="100"/>
      <c r="AL147" s="99"/>
      <c r="AM147" s="100"/>
      <c r="AN147" s="99"/>
      <c r="AO147" s="100"/>
      <c r="AP147" s="99"/>
      <c r="AQ147" s="100"/>
      <c r="AR147" s="99"/>
      <c r="AS147" s="100"/>
      <c r="AT147" s="99"/>
      <c r="AU147" s="100"/>
      <c r="AV147" s="99"/>
      <c r="AW147" s="100"/>
      <c r="AX147" s="99"/>
      <c r="AY147" s="100"/>
      <c r="AZ147" s="99"/>
      <c r="BA147" s="100"/>
      <c r="BB147" s="99"/>
      <c r="BC147" s="100"/>
      <c r="BD147" s="99"/>
      <c r="BE147" s="100"/>
      <c r="BF147" s="101"/>
      <c r="BG147" s="100"/>
      <c r="BH147" s="99"/>
      <c r="BI147" s="100"/>
      <c r="BJ147" s="99"/>
      <c r="BK147" s="100"/>
      <c r="BL147" s="99"/>
      <c r="BM147" s="100"/>
      <c r="BN147" s="99"/>
      <c r="BO147" s="100"/>
      <c r="BP147" s="99"/>
      <c r="BQ147" s="100"/>
      <c r="BR147" s="99"/>
      <c r="BS147" s="100"/>
      <c r="BT147" s="99"/>
      <c r="BU147" s="100"/>
      <c r="BV147" s="99"/>
      <c r="BW147" s="100"/>
      <c r="BX147" s="99"/>
      <c r="BY147" s="100"/>
      <c r="BZ147" s="99"/>
      <c r="CA147" s="100"/>
      <c r="CB147" s="99"/>
      <c r="CC147" s="100"/>
      <c r="CD147" s="99"/>
      <c r="CE147" s="100"/>
      <c r="CF147" s="101"/>
      <c r="CG147" s="100"/>
    </row>
    <row r="148" spans="1:139" s="91" customFormat="1" ht="19.899999999999999" customHeight="1" x14ac:dyDescent="0.25">
      <c r="A148" s="107"/>
      <c r="B148" s="108" t="s">
        <v>166</v>
      </c>
      <c r="C148" s="108"/>
      <c r="D148" s="108"/>
      <c r="E148" s="109"/>
      <c r="F148" s="110"/>
      <c r="G148" s="110"/>
      <c r="H148" s="111">
        <f t="shared" ref="H148:AM148" si="406">SUM(H4:H147)</f>
        <v>320540</v>
      </c>
      <c r="I148" s="112">
        <f t="shared" si="406"/>
        <v>229653.44</v>
      </c>
      <c r="J148" s="111">
        <f t="shared" si="406"/>
        <v>221560</v>
      </c>
      <c r="K148" s="112">
        <f t="shared" si="406"/>
        <v>155048.88</v>
      </c>
      <c r="L148" s="111">
        <f t="shared" si="406"/>
        <v>215746</v>
      </c>
      <c r="M148" s="112">
        <f t="shared" si="406"/>
        <v>152911.52000000002</v>
      </c>
      <c r="N148" s="111">
        <f t="shared" si="406"/>
        <v>280976</v>
      </c>
      <c r="O148" s="112">
        <f t="shared" si="406"/>
        <v>203430.32</v>
      </c>
      <c r="P148" s="111">
        <f t="shared" si="406"/>
        <v>274936</v>
      </c>
      <c r="Q148" s="112">
        <f t="shared" si="406"/>
        <v>193258.64</v>
      </c>
      <c r="R148" s="111">
        <f t="shared" si="406"/>
        <v>283944</v>
      </c>
      <c r="S148" s="112">
        <f t="shared" si="406"/>
        <v>206080.4</v>
      </c>
      <c r="T148" s="111">
        <f t="shared" si="406"/>
        <v>245412</v>
      </c>
      <c r="U148" s="112">
        <f t="shared" si="406"/>
        <v>179596.16</v>
      </c>
      <c r="V148" s="111">
        <f t="shared" si="406"/>
        <v>214064</v>
      </c>
      <c r="W148" s="112">
        <f t="shared" si="406"/>
        <v>151840.72</v>
      </c>
      <c r="X148" s="111">
        <f t="shared" si="406"/>
        <v>180921</v>
      </c>
      <c r="Y148" s="112">
        <f t="shared" si="406"/>
        <v>129412.92000000001</v>
      </c>
      <c r="Z148" s="111">
        <f t="shared" si="406"/>
        <v>248492</v>
      </c>
      <c r="AA148" s="112">
        <f t="shared" si="406"/>
        <v>181353.60000000001</v>
      </c>
      <c r="AB148" s="111">
        <f t="shared" si="406"/>
        <v>236918</v>
      </c>
      <c r="AC148" s="112">
        <f t="shared" si="406"/>
        <v>168924.56</v>
      </c>
      <c r="AD148" s="111">
        <f t="shared" si="406"/>
        <v>222550</v>
      </c>
      <c r="AE148" s="112">
        <f t="shared" si="406"/>
        <v>162030.56</v>
      </c>
      <c r="AF148" s="111">
        <f t="shared" si="406"/>
        <v>2946059</v>
      </c>
      <c r="AG148" s="112">
        <f t="shared" si="406"/>
        <v>2113541.7199999993</v>
      </c>
      <c r="AH148" s="111">
        <f t="shared" si="406"/>
        <v>222227</v>
      </c>
      <c r="AI148" s="112">
        <f t="shared" si="406"/>
        <v>166366.69</v>
      </c>
      <c r="AJ148" s="111">
        <f t="shared" si="406"/>
        <v>231267</v>
      </c>
      <c r="AK148" s="112">
        <f t="shared" si="406"/>
        <v>168897.68</v>
      </c>
      <c r="AL148" s="111">
        <f t="shared" si="406"/>
        <v>321367</v>
      </c>
      <c r="AM148" s="112">
        <f t="shared" si="406"/>
        <v>244346.33</v>
      </c>
      <c r="AN148" s="111">
        <f t="shared" ref="AN148:BS148" si="407">SUM(AN4:AN147)</f>
        <v>220162</v>
      </c>
      <c r="AO148" s="112">
        <f t="shared" si="407"/>
        <v>153809.44</v>
      </c>
      <c r="AP148" s="111">
        <f t="shared" si="407"/>
        <v>233640</v>
      </c>
      <c r="AQ148" s="112">
        <f t="shared" si="407"/>
        <v>174386.76</v>
      </c>
      <c r="AR148" s="111">
        <f t="shared" si="407"/>
        <v>263679</v>
      </c>
      <c r="AS148" s="112">
        <f t="shared" si="407"/>
        <v>199120.92</v>
      </c>
      <c r="AT148" s="111">
        <f t="shared" si="407"/>
        <v>248489</v>
      </c>
      <c r="AU148" s="112">
        <f t="shared" si="407"/>
        <v>188268.77</v>
      </c>
      <c r="AV148" s="111">
        <f t="shared" si="407"/>
        <v>227854</v>
      </c>
      <c r="AW148" s="112">
        <f t="shared" si="407"/>
        <v>171370.58000000002</v>
      </c>
      <c r="AX148" s="111">
        <f t="shared" si="407"/>
        <v>219787</v>
      </c>
      <c r="AY148" s="112">
        <f t="shared" si="407"/>
        <v>167437.12000000002</v>
      </c>
      <c r="AZ148" s="111">
        <f t="shared" si="407"/>
        <v>230661</v>
      </c>
      <c r="BA148" s="112">
        <f t="shared" si="407"/>
        <v>176580.26000000004</v>
      </c>
      <c r="BB148" s="111">
        <f t="shared" si="407"/>
        <v>238017</v>
      </c>
      <c r="BC148" s="112">
        <f t="shared" si="407"/>
        <v>176923.30000000002</v>
      </c>
      <c r="BD148" s="111">
        <f t="shared" si="407"/>
        <v>236244</v>
      </c>
      <c r="BE148" s="112">
        <f t="shared" si="407"/>
        <v>180622.94</v>
      </c>
      <c r="BF148" s="111">
        <f t="shared" si="407"/>
        <v>2893394</v>
      </c>
      <c r="BG148" s="112">
        <f t="shared" si="407"/>
        <v>2168130.79</v>
      </c>
      <c r="BH148" s="111">
        <f t="shared" si="407"/>
        <v>259300</v>
      </c>
      <c r="BI148" s="112">
        <f t="shared" si="407"/>
        <v>198822.72</v>
      </c>
      <c r="BJ148" s="111">
        <f t="shared" si="407"/>
        <v>238961</v>
      </c>
      <c r="BK148" s="112">
        <f t="shared" si="407"/>
        <v>180862.38</v>
      </c>
      <c r="BL148" s="111">
        <f t="shared" si="407"/>
        <v>0</v>
      </c>
      <c r="BM148" s="112">
        <f t="shared" si="407"/>
        <v>0</v>
      </c>
      <c r="BN148" s="111">
        <f t="shared" si="407"/>
        <v>0</v>
      </c>
      <c r="BO148" s="112">
        <f t="shared" si="407"/>
        <v>0</v>
      </c>
      <c r="BP148" s="111">
        <f t="shared" si="407"/>
        <v>0</v>
      </c>
      <c r="BQ148" s="112">
        <f t="shared" si="407"/>
        <v>0</v>
      </c>
      <c r="BR148" s="111">
        <f t="shared" si="407"/>
        <v>0</v>
      </c>
      <c r="BS148" s="112">
        <f t="shared" si="407"/>
        <v>0</v>
      </c>
      <c r="BT148" s="111">
        <f t="shared" ref="BT148:CG148" si="408">SUM(BT4:BT147)</f>
        <v>0</v>
      </c>
      <c r="BU148" s="112">
        <f t="shared" si="408"/>
        <v>0</v>
      </c>
      <c r="BV148" s="111">
        <f t="shared" si="408"/>
        <v>0</v>
      </c>
      <c r="BW148" s="112">
        <f t="shared" si="408"/>
        <v>0</v>
      </c>
      <c r="BX148" s="111">
        <f t="shared" si="408"/>
        <v>0</v>
      </c>
      <c r="BY148" s="112">
        <f t="shared" si="408"/>
        <v>0</v>
      </c>
      <c r="BZ148" s="111">
        <f t="shared" si="408"/>
        <v>0</v>
      </c>
      <c r="CA148" s="112">
        <f t="shared" si="408"/>
        <v>0</v>
      </c>
      <c r="CB148" s="111">
        <f t="shared" si="408"/>
        <v>0</v>
      </c>
      <c r="CC148" s="112">
        <f t="shared" si="408"/>
        <v>0</v>
      </c>
      <c r="CD148" s="111">
        <f t="shared" si="408"/>
        <v>0</v>
      </c>
      <c r="CE148" s="112">
        <f t="shared" si="408"/>
        <v>0</v>
      </c>
      <c r="CF148" s="111">
        <f t="shared" si="408"/>
        <v>498261</v>
      </c>
      <c r="CG148" s="112">
        <f t="shared" si="408"/>
        <v>379685.10000000003</v>
      </c>
    </row>
    <row r="149" spans="1:139" s="102" customFormat="1" ht="19.899999999999999" customHeight="1" x14ac:dyDescent="0.25">
      <c r="A149" s="113"/>
      <c r="B149" s="105"/>
      <c r="C149" s="105"/>
      <c r="D149" s="105"/>
      <c r="E149" s="105"/>
      <c r="F149" s="106"/>
      <c r="G149" s="106"/>
      <c r="H149" s="106"/>
      <c r="I149" s="100"/>
      <c r="J149" s="106"/>
      <c r="K149" s="100"/>
      <c r="L149" s="106"/>
      <c r="M149" s="100"/>
      <c r="N149" s="106"/>
      <c r="O149" s="100"/>
      <c r="P149" s="106"/>
      <c r="Q149" s="100"/>
      <c r="R149" s="106"/>
      <c r="S149" s="100"/>
      <c r="T149" s="106"/>
      <c r="U149" s="100"/>
      <c r="V149" s="106"/>
      <c r="W149" s="100"/>
      <c r="X149" s="106"/>
      <c r="Y149" s="100"/>
      <c r="Z149" s="106"/>
      <c r="AA149" s="100"/>
      <c r="AB149" s="106"/>
      <c r="AC149" s="100"/>
      <c r="AD149" s="106"/>
      <c r="AE149" s="100"/>
      <c r="AF149" s="101"/>
      <c r="AG149" s="100"/>
      <c r="AH149" s="99"/>
      <c r="AI149" s="100"/>
      <c r="AJ149" s="99"/>
      <c r="AK149" s="100"/>
      <c r="AL149" s="99"/>
      <c r="AM149" s="100"/>
      <c r="AN149" s="99"/>
      <c r="AO149" s="100"/>
      <c r="AP149" s="99"/>
      <c r="AQ149" s="100"/>
      <c r="AR149" s="99"/>
      <c r="AS149" s="100"/>
      <c r="AT149" s="99"/>
      <c r="AU149" s="100"/>
      <c r="AV149" s="99"/>
      <c r="AW149" s="100"/>
      <c r="AX149" s="99"/>
      <c r="AY149" s="100"/>
      <c r="AZ149" s="99"/>
      <c r="BA149" s="100"/>
      <c r="BB149" s="99"/>
      <c r="BC149" s="100"/>
      <c r="BD149" s="99"/>
      <c r="BE149" s="100"/>
      <c r="BF149" s="101"/>
      <c r="BG149" s="100"/>
      <c r="BH149" s="99"/>
      <c r="BI149" s="100"/>
      <c r="BJ149" s="99"/>
      <c r="BK149" s="100"/>
      <c r="BL149" s="99"/>
      <c r="BM149" s="100"/>
      <c r="BN149" s="99"/>
      <c r="BO149" s="100"/>
      <c r="BP149" s="99"/>
      <c r="BQ149" s="100"/>
      <c r="BR149" s="99"/>
      <c r="BS149" s="100"/>
      <c r="BT149" s="99"/>
      <c r="BU149" s="100"/>
      <c r="BV149" s="99"/>
      <c r="BW149" s="100"/>
      <c r="BX149" s="99"/>
      <c r="BY149" s="100"/>
      <c r="BZ149" s="99"/>
      <c r="CA149" s="100"/>
      <c r="CB149" s="99"/>
      <c r="CC149" s="100"/>
      <c r="CD149" s="99"/>
      <c r="CE149" s="100"/>
      <c r="CF149" s="101"/>
      <c r="CG149" s="100"/>
    </row>
    <row r="150" spans="1:139" s="102" customFormat="1" ht="19.899999999999999" customHeight="1" x14ac:dyDescent="0.25">
      <c r="A150" s="94">
        <v>119</v>
      </c>
      <c r="B150" s="95" t="s">
        <v>167</v>
      </c>
      <c r="C150" s="95" t="s">
        <v>74</v>
      </c>
      <c r="D150" s="94">
        <f t="shared" ref="D150:D157" si="409">RANK(BF150,$BF$149:$BF$164)</f>
        <v>3</v>
      </c>
      <c r="E150" s="94">
        <v>0.7</v>
      </c>
      <c r="F150" s="94" t="s">
        <v>75</v>
      </c>
      <c r="G150" s="94">
        <v>4500</v>
      </c>
      <c r="H150" s="94"/>
      <c r="I150" s="104">
        <f t="shared" ref="I150:I163" si="410">H150*$E150</f>
        <v>0</v>
      </c>
      <c r="J150" s="94">
        <v>12</v>
      </c>
      <c r="K150" s="104">
        <f t="shared" ref="K150:K163" si="411">J150*$E150</f>
        <v>8.3999999999999986</v>
      </c>
      <c r="L150" s="94"/>
      <c r="M150" s="104">
        <f t="shared" ref="M150:AE163" si="412">L150*$E150</f>
        <v>0</v>
      </c>
      <c r="N150" s="94"/>
      <c r="O150" s="104">
        <f t="shared" si="412"/>
        <v>0</v>
      </c>
      <c r="P150" s="94"/>
      <c r="Q150" s="104">
        <f t="shared" si="412"/>
        <v>0</v>
      </c>
      <c r="R150" s="94">
        <v>12</v>
      </c>
      <c r="S150" s="104">
        <f t="shared" si="412"/>
        <v>8.3999999999999986</v>
      </c>
      <c r="T150" s="94"/>
      <c r="U150" s="104">
        <f t="shared" si="412"/>
        <v>0</v>
      </c>
      <c r="V150" s="94"/>
      <c r="W150" s="104">
        <f t="shared" si="412"/>
        <v>0</v>
      </c>
      <c r="X150" s="94">
        <v>12</v>
      </c>
      <c r="Y150" s="104">
        <f t="shared" si="412"/>
        <v>8.3999999999999986</v>
      </c>
      <c r="Z150" s="94">
        <v>12</v>
      </c>
      <c r="AA150" s="97">
        <f t="shared" si="412"/>
        <v>8.3999999999999986</v>
      </c>
      <c r="AB150" s="94"/>
      <c r="AC150" s="97">
        <f t="shared" si="412"/>
        <v>0</v>
      </c>
      <c r="AD150" s="94"/>
      <c r="AE150" s="104">
        <f t="shared" si="412"/>
        <v>0</v>
      </c>
      <c r="AF150" s="101">
        <f t="shared" ref="AF150:AF163" si="413">SUM(H150,J150,L150,N150,P150,R150,T150,V150,X150,Z150,AB150,AD150)</f>
        <v>48</v>
      </c>
      <c r="AG150" s="100">
        <f t="shared" ref="AG150:AG163" si="414">SUM(I150,K150,M150,O150,Q150,S150,U150,W150,Y150,AA150,AC150,AE150)</f>
        <v>33.599999999999994</v>
      </c>
      <c r="AH150" s="96">
        <v>36</v>
      </c>
      <c r="AI150" s="104">
        <f t="shared" ref="AI150:AK163" si="415">AH150*$E150</f>
        <v>25.2</v>
      </c>
      <c r="AJ150" s="98"/>
      <c r="AK150" s="104">
        <f t="shared" si="415"/>
        <v>0</v>
      </c>
      <c r="AL150" s="99"/>
      <c r="AM150" s="100">
        <f t="shared" ref="AM150:AM163" si="416">AL150*$E150</f>
        <v>0</v>
      </c>
      <c r="AN150" s="99"/>
      <c r="AO150" s="100">
        <f t="shared" ref="AO150:AQ163" si="417">AN150*$E150</f>
        <v>0</v>
      </c>
      <c r="AP150" s="99"/>
      <c r="AQ150" s="100">
        <f t="shared" si="417"/>
        <v>0</v>
      </c>
      <c r="AR150" s="99"/>
      <c r="AS150" s="100">
        <f t="shared" ref="AS150:AS163" si="418">AR150*$E150</f>
        <v>0</v>
      </c>
      <c r="AT150" s="99"/>
      <c r="AU150" s="100">
        <f t="shared" ref="AU150:AU163" si="419">AT150*$E150</f>
        <v>0</v>
      </c>
      <c r="AV150" s="99"/>
      <c r="AW150" s="100">
        <f t="shared" ref="AW150:AW163" si="420">AV150*$E150</f>
        <v>0</v>
      </c>
      <c r="AX150" s="99"/>
      <c r="AY150" s="100">
        <f t="shared" ref="AY150:AY163" si="421">AX150*$E150</f>
        <v>0</v>
      </c>
      <c r="AZ150" s="99"/>
      <c r="BA150" s="100">
        <f t="shared" ref="BA150:BA163" si="422">AZ150*$E150</f>
        <v>0</v>
      </c>
      <c r="BB150" s="99"/>
      <c r="BC150" s="100">
        <f t="shared" ref="BC150:BC163" si="423">BB150*$E150</f>
        <v>0</v>
      </c>
      <c r="BD150" s="99"/>
      <c r="BE150" s="100">
        <f t="shared" ref="BE150:BE163" si="424">BD150*$E150</f>
        <v>0</v>
      </c>
      <c r="BF150" s="101">
        <f t="shared" ref="BF150:BG163" si="425">SUM(AH150,AJ150,AL150,AN150,AP150,AR150,AT150,AV150,AX150,AZ150,BB150,BD150)</f>
        <v>36</v>
      </c>
      <c r="BG150" s="100">
        <f t="shared" si="425"/>
        <v>25.2</v>
      </c>
      <c r="BH150" s="99"/>
      <c r="BI150" s="100">
        <f t="shared" ref="BI150:BI156" si="426">BH150*$E150</f>
        <v>0</v>
      </c>
      <c r="BJ150" s="99"/>
      <c r="BK150" s="100">
        <f t="shared" ref="BK150:BK156" si="427">BJ150*$E150</f>
        <v>0</v>
      </c>
      <c r="BL150" s="99"/>
      <c r="BM150" s="100">
        <f t="shared" ref="BM150:BM156" si="428">BL150*$E150</f>
        <v>0</v>
      </c>
      <c r="BN150" s="99"/>
      <c r="BO150" s="100">
        <f t="shared" ref="BO150:BO156" si="429">BN150*$E150</f>
        <v>0</v>
      </c>
      <c r="BP150" s="99"/>
      <c r="BQ150" s="100">
        <f t="shared" ref="BQ150:BQ156" si="430">BP150*$E150</f>
        <v>0</v>
      </c>
      <c r="BR150" s="99"/>
      <c r="BS150" s="100">
        <f t="shared" ref="BS150:BS156" si="431">BR150*$E150</f>
        <v>0</v>
      </c>
      <c r="BT150" s="99"/>
      <c r="BU150" s="100">
        <f t="shared" ref="BU150:BU156" si="432">BT150*$E150</f>
        <v>0</v>
      </c>
      <c r="BV150" s="99"/>
      <c r="BW150" s="100">
        <f t="shared" ref="BW150:BW156" si="433">BV150*$E150</f>
        <v>0</v>
      </c>
      <c r="BX150" s="99"/>
      <c r="BY150" s="100">
        <f t="shared" ref="BY150:BY156" si="434">BX150*$E150</f>
        <v>0</v>
      </c>
      <c r="BZ150" s="99"/>
      <c r="CA150" s="100">
        <f t="shared" ref="CA150:CA156" si="435">BZ150*$E150</f>
        <v>0</v>
      </c>
      <c r="CB150" s="99"/>
      <c r="CC150" s="100">
        <f t="shared" ref="CC150:CC156" si="436">CB150*$E150</f>
        <v>0</v>
      </c>
      <c r="CD150" s="99"/>
      <c r="CE150" s="100">
        <f t="shared" ref="CE150:CE156" si="437">CD150*$E150</f>
        <v>0</v>
      </c>
      <c r="CF150" s="101">
        <f t="shared" ref="CF150:CG156" si="438">SUM(BH150,BJ150,BL150,BN150,BP150,BR150,BT150,BV150,BX150,BZ150,CB150,CD150)</f>
        <v>0</v>
      </c>
      <c r="CG150" s="100">
        <f t="shared" si="438"/>
        <v>0</v>
      </c>
    </row>
    <row r="151" spans="1:139" s="102" customFormat="1" ht="19.899999999999999" customHeight="1" x14ac:dyDescent="0.25">
      <c r="A151" s="94">
        <v>120</v>
      </c>
      <c r="B151" s="95" t="s">
        <v>168</v>
      </c>
      <c r="C151" s="95" t="s">
        <v>74</v>
      </c>
      <c r="D151" s="94">
        <f t="shared" si="409"/>
        <v>5</v>
      </c>
      <c r="E151" s="94">
        <v>0.35</v>
      </c>
      <c r="F151" s="94" t="s">
        <v>83</v>
      </c>
      <c r="G151" s="94">
        <v>2300</v>
      </c>
      <c r="H151" s="94"/>
      <c r="I151" s="104">
        <f t="shared" si="410"/>
        <v>0</v>
      </c>
      <c r="J151" s="94"/>
      <c r="K151" s="104">
        <f t="shared" si="411"/>
        <v>0</v>
      </c>
      <c r="L151" s="94"/>
      <c r="M151" s="104">
        <f t="shared" si="412"/>
        <v>0</v>
      </c>
      <c r="N151" s="94"/>
      <c r="O151" s="104">
        <f t="shared" si="412"/>
        <v>0</v>
      </c>
      <c r="P151" s="94"/>
      <c r="Q151" s="104">
        <f t="shared" si="412"/>
        <v>0</v>
      </c>
      <c r="R151" s="94"/>
      <c r="S151" s="104">
        <f t="shared" si="412"/>
        <v>0</v>
      </c>
      <c r="T151" s="94"/>
      <c r="U151" s="104">
        <f t="shared" si="412"/>
        <v>0</v>
      </c>
      <c r="V151" s="94"/>
      <c r="W151" s="104">
        <f t="shared" si="412"/>
        <v>0</v>
      </c>
      <c r="X151" s="94"/>
      <c r="Y151" s="104">
        <f t="shared" si="412"/>
        <v>0</v>
      </c>
      <c r="Z151" s="94"/>
      <c r="AA151" s="104">
        <f t="shared" si="412"/>
        <v>0</v>
      </c>
      <c r="AB151" s="94">
        <v>12</v>
      </c>
      <c r="AC151" s="104">
        <f t="shared" si="412"/>
        <v>4.1999999999999993</v>
      </c>
      <c r="AD151" s="94"/>
      <c r="AE151" s="104">
        <f t="shared" si="412"/>
        <v>0</v>
      </c>
      <c r="AF151" s="101">
        <f t="shared" si="413"/>
        <v>12</v>
      </c>
      <c r="AG151" s="100">
        <f t="shared" si="414"/>
        <v>4.1999999999999993</v>
      </c>
      <c r="AH151" s="96"/>
      <c r="AI151" s="104">
        <f t="shared" si="415"/>
        <v>0</v>
      </c>
      <c r="AJ151" s="98"/>
      <c r="AK151" s="104">
        <f t="shared" si="415"/>
        <v>0</v>
      </c>
      <c r="AL151" s="99"/>
      <c r="AM151" s="100">
        <f t="shared" si="416"/>
        <v>0</v>
      </c>
      <c r="AN151" s="99"/>
      <c r="AO151" s="100">
        <f t="shared" si="417"/>
        <v>0</v>
      </c>
      <c r="AP151" s="99"/>
      <c r="AQ151" s="100">
        <f t="shared" si="417"/>
        <v>0</v>
      </c>
      <c r="AR151" s="99"/>
      <c r="AS151" s="100">
        <f t="shared" si="418"/>
        <v>0</v>
      </c>
      <c r="AT151" s="99"/>
      <c r="AU151" s="100">
        <f t="shared" si="419"/>
        <v>0</v>
      </c>
      <c r="AV151" s="99"/>
      <c r="AW151" s="100">
        <f t="shared" si="420"/>
        <v>0</v>
      </c>
      <c r="AX151" s="99"/>
      <c r="AY151" s="100">
        <f t="shared" si="421"/>
        <v>0</v>
      </c>
      <c r="AZ151" s="99"/>
      <c r="BA151" s="100">
        <f t="shared" si="422"/>
        <v>0</v>
      </c>
      <c r="BB151" s="99"/>
      <c r="BC151" s="100">
        <f t="shared" si="423"/>
        <v>0</v>
      </c>
      <c r="BD151" s="99"/>
      <c r="BE151" s="100">
        <f t="shared" si="424"/>
        <v>0</v>
      </c>
      <c r="BF151" s="101">
        <f t="shared" si="425"/>
        <v>0</v>
      </c>
      <c r="BG151" s="100">
        <f t="shared" si="425"/>
        <v>0</v>
      </c>
      <c r="BH151" s="99"/>
      <c r="BI151" s="100">
        <f t="shared" si="426"/>
        <v>0</v>
      </c>
      <c r="BJ151" s="99"/>
      <c r="BK151" s="100">
        <f t="shared" si="427"/>
        <v>0</v>
      </c>
      <c r="BL151" s="99"/>
      <c r="BM151" s="100">
        <f t="shared" si="428"/>
        <v>0</v>
      </c>
      <c r="BN151" s="99"/>
      <c r="BO151" s="100">
        <f t="shared" si="429"/>
        <v>0</v>
      </c>
      <c r="BP151" s="99"/>
      <c r="BQ151" s="100">
        <f t="shared" si="430"/>
        <v>0</v>
      </c>
      <c r="BR151" s="99"/>
      <c r="BS151" s="100">
        <f t="shared" si="431"/>
        <v>0</v>
      </c>
      <c r="BT151" s="99"/>
      <c r="BU151" s="100">
        <f t="shared" si="432"/>
        <v>0</v>
      </c>
      <c r="BV151" s="99"/>
      <c r="BW151" s="100">
        <f t="shared" si="433"/>
        <v>0</v>
      </c>
      <c r="BX151" s="99"/>
      <c r="BY151" s="100">
        <f t="shared" si="434"/>
        <v>0</v>
      </c>
      <c r="BZ151" s="99"/>
      <c r="CA151" s="100">
        <f t="shared" si="435"/>
        <v>0</v>
      </c>
      <c r="CB151" s="99"/>
      <c r="CC151" s="100">
        <f t="shared" si="436"/>
        <v>0</v>
      </c>
      <c r="CD151" s="99"/>
      <c r="CE151" s="100">
        <f t="shared" si="437"/>
        <v>0</v>
      </c>
      <c r="CF151" s="101">
        <f t="shared" si="438"/>
        <v>0</v>
      </c>
      <c r="CG151" s="100">
        <f t="shared" si="438"/>
        <v>0</v>
      </c>
    </row>
    <row r="152" spans="1:139" s="102" customFormat="1" ht="19.899999999999999" customHeight="1" x14ac:dyDescent="0.25">
      <c r="A152" s="94">
        <v>121</v>
      </c>
      <c r="B152" s="95" t="s">
        <v>169</v>
      </c>
      <c r="C152" s="95" t="s">
        <v>74</v>
      </c>
      <c r="D152" s="94">
        <f t="shared" si="409"/>
        <v>5</v>
      </c>
      <c r="E152" s="94">
        <v>0.17499999999999999</v>
      </c>
      <c r="F152" s="94" t="s">
        <v>170</v>
      </c>
      <c r="G152" s="94">
        <v>1300</v>
      </c>
      <c r="H152" s="94"/>
      <c r="I152" s="104">
        <f t="shared" si="410"/>
        <v>0</v>
      </c>
      <c r="J152" s="94"/>
      <c r="K152" s="104">
        <f t="shared" si="411"/>
        <v>0</v>
      </c>
      <c r="L152" s="94"/>
      <c r="M152" s="104">
        <f t="shared" si="412"/>
        <v>0</v>
      </c>
      <c r="N152" s="94"/>
      <c r="O152" s="104">
        <f t="shared" si="412"/>
        <v>0</v>
      </c>
      <c r="P152" s="94"/>
      <c r="Q152" s="104">
        <f t="shared" si="412"/>
        <v>0</v>
      </c>
      <c r="R152" s="94"/>
      <c r="S152" s="104">
        <f t="shared" si="412"/>
        <v>0</v>
      </c>
      <c r="T152" s="94"/>
      <c r="U152" s="104">
        <f t="shared" si="412"/>
        <v>0</v>
      </c>
      <c r="V152" s="94"/>
      <c r="W152" s="104">
        <f t="shared" si="412"/>
        <v>0</v>
      </c>
      <c r="X152" s="94"/>
      <c r="Y152" s="104">
        <f t="shared" si="412"/>
        <v>0</v>
      </c>
      <c r="Z152" s="94"/>
      <c r="AA152" s="104">
        <f t="shared" si="412"/>
        <v>0</v>
      </c>
      <c r="AB152" s="94"/>
      <c r="AC152" s="104">
        <f t="shared" si="412"/>
        <v>0</v>
      </c>
      <c r="AD152" s="94"/>
      <c r="AE152" s="104">
        <f t="shared" si="412"/>
        <v>0</v>
      </c>
      <c r="AF152" s="101">
        <f t="shared" si="413"/>
        <v>0</v>
      </c>
      <c r="AG152" s="100">
        <f t="shared" si="414"/>
        <v>0</v>
      </c>
      <c r="AH152" s="96"/>
      <c r="AI152" s="104">
        <f t="shared" si="415"/>
        <v>0</v>
      </c>
      <c r="AJ152" s="98"/>
      <c r="AK152" s="104">
        <f t="shared" si="415"/>
        <v>0</v>
      </c>
      <c r="AL152" s="99"/>
      <c r="AM152" s="100">
        <f t="shared" si="416"/>
        <v>0</v>
      </c>
      <c r="AN152" s="99"/>
      <c r="AO152" s="100">
        <f t="shared" si="417"/>
        <v>0</v>
      </c>
      <c r="AP152" s="99"/>
      <c r="AQ152" s="100">
        <f t="shared" si="417"/>
        <v>0</v>
      </c>
      <c r="AR152" s="99"/>
      <c r="AS152" s="100">
        <f t="shared" si="418"/>
        <v>0</v>
      </c>
      <c r="AT152" s="99"/>
      <c r="AU152" s="100">
        <f t="shared" si="419"/>
        <v>0</v>
      </c>
      <c r="AV152" s="99"/>
      <c r="AW152" s="100">
        <f t="shared" si="420"/>
        <v>0</v>
      </c>
      <c r="AX152" s="99"/>
      <c r="AY152" s="100">
        <f t="shared" si="421"/>
        <v>0</v>
      </c>
      <c r="AZ152" s="99"/>
      <c r="BA152" s="100">
        <f t="shared" si="422"/>
        <v>0</v>
      </c>
      <c r="BB152" s="99"/>
      <c r="BC152" s="100">
        <f t="shared" si="423"/>
        <v>0</v>
      </c>
      <c r="BD152" s="99"/>
      <c r="BE152" s="100">
        <f t="shared" si="424"/>
        <v>0</v>
      </c>
      <c r="BF152" s="101">
        <f t="shared" si="425"/>
        <v>0</v>
      </c>
      <c r="BG152" s="100">
        <f t="shared" si="425"/>
        <v>0</v>
      </c>
      <c r="BH152" s="99"/>
      <c r="BI152" s="100">
        <f t="shared" si="426"/>
        <v>0</v>
      </c>
      <c r="BJ152" s="99"/>
      <c r="BK152" s="100">
        <f t="shared" si="427"/>
        <v>0</v>
      </c>
      <c r="BL152" s="99"/>
      <c r="BM152" s="100">
        <f t="shared" si="428"/>
        <v>0</v>
      </c>
      <c r="BN152" s="99"/>
      <c r="BO152" s="100">
        <f t="shared" si="429"/>
        <v>0</v>
      </c>
      <c r="BP152" s="99"/>
      <c r="BQ152" s="100">
        <f t="shared" si="430"/>
        <v>0</v>
      </c>
      <c r="BR152" s="99"/>
      <c r="BS152" s="100">
        <f t="shared" si="431"/>
        <v>0</v>
      </c>
      <c r="BT152" s="99"/>
      <c r="BU152" s="100">
        <f t="shared" si="432"/>
        <v>0</v>
      </c>
      <c r="BV152" s="99"/>
      <c r="BW152" s="100">
        <f t="shared" si="433"/>
        <v>0</v>
      </c>
      <c r="BX152" s="99"/>
      <c r="BY152" s="100">
        <f t="shared" si="434"/>
        <v>0</v>
      </c>
      <c r="BZ152" s="99"/>
      <c r="CA152" s="100">
        <f t="shared" si="435"/>
        <v>0</v>
      </c>
      <c r="CB152" s="99"/>
      <c r="CC152" s="100">
        <f t="shared" si="436"/>
        <v>0</v>
      </c>
      <c r="CD152" s="99"/>
      <c r="CE152" s="100">
        <f t="shared" si="437"/>
        <v>0</v>
      </c>
      <c r="CF152" s="101">
        <f t="shared" si="438"/>
        <v>0</v>
      </c>
      <c r="CG152" s="100">
        <f t="shared" si="438"/>
        <v>0</v>
      </c>
    </row>
    <row r="153" spans="1:139" s="102" customFormat="1" ht="19.899999999999999" customHeight="1" x14ac:dyDescent="0.25">
      <c r="A153" s="94">
        <v>122</v>
      </c>
      <c r="B153" s="95" t="s">
        <v>171</v>
      </c>
      <c r="C153" s="95" t="s">
        <v>74</v>
      </c>
      <c r="D153" s="94">
        <f t="shared" si="409"/>
        <v>4</v>
      </c>
      <c r="E153" s="94">
        <v>0.7</v>
      </c>
      <c r="F153" s="94" t="s">
        <v>75</v>
      </c>
      <c r="G153" s="94">
        <v>5200</v>
      </c>
      <c r="H153" s="94">
        <v>74</v>
      </c>
      <c r="I153" s="104">
        <f t="shared" si="410"/>
        <v>51.8</v>
      </c>
      <c r="J153" s="94">
        <v>82</v>
      </c>
      <c r="K153" s="104">
        <f t="shared" si="411"/>
        <v>57.4</v>
      </c>
      <c r="L153" s="94">
        <v>96</v>
      </c>
      <c r="M153" s="104">
        <f t="shared" si="412"/>
        <v>67.199999999999989</v>
      </c>
      <c r="N153" s="94"/>
      <c r="O153" s="104">
        <f t="shared" si="412"/>
        <v>0</v>
      </c>
      <c r="P153" s="94"/>
      <c r="Q153" s="104">
        <f t="shared" si="412"/>
        <v>0</v>
      </c>
      <c r="R153" s="94">
        <v>30</v>
      </c>
      <c r="S153" s="104">
        <f t="shared" si="412"/>
        <v>21</v>
      </c>
      <c r="T153" s="94"/>
      <c r="U153" s="104">
        <f t="shared" si="412"/>
        <v>0</v>
      </c>
      <c r="V153" s="94">
        <v>24</v>
      </c>
      <c r="W153" s="104">
        <f t="shared" si="412"/>
        <v>16.799999999999997</v>
      </c>
      <c r="X153" s="94"/>
      <c r="Y153" s="104">
        <f t="shared" si="412"/>
        <v>0</v>
      </c>
      <c r="Z153" s="94"/>
      <c r="AA153" s="104">
        <f t="shared" si="412"/>
        <v>0</v>
      </c>
      <c r="AB153" s="94"/>
      <c r="AC153" s="104">
        <f t="shared" si="412"/>
        <v>0</v>
      </c>
      <c r="AD153" s="94">
        <v>12</v>
      </c>
      <c r="AE153" s="97">
        <f t="shared" si="412"/>
        <v>8.3999999999999986</v>
      </c>
      <c r="AF153" s="101">
        <f t="shared" si="413"/>
        <v>318</v>
      </c>
      <c r="AG153" s="100">
        <f t="shared" si="414"/>
        <v>222.6</v>
      </c>
      <c r="AH153" s="96"/>
      <c r="AI153" s="104">
        <f t="shared" si="415"/>
        <v>0</v>
      </c>
      <c r="AJ153" s="98"/>
      <c r="AK153" s="104">
        <f t="shared" si="415"/>
        <v>0</v>
      </c>
      <c r="AL153" s="99"/>
      <c r="AM153" s="100">
        <f t="shared" si="416"/>
        <v>0</v>
      </c>
      <c r="AN153" s="99"/>
      <c r="AO153" s="100">
        <f t="shared" si="417"/>
        <v>0</v>
      </c>
      <c r="AP153" s="99"/>
      <c r="AQ153" s="100">
        <f t="shared" si="417"/>
        <v>0</v>
      </c>
      <c r="AR153" s="99">
        <v>4</v>
      </c>
      <c r="AS153" s="100">
        <f t="shared" si="418"/>
        <v>2.8</v>
      </c>
      <c r="AT153" s="99"/>
      <c r="AU153" s="100">
        <f t="shared" si="419"/>
        <v>0</v>
      </c>
      <c r="AV153" s="99"/>
      <c r="AW153" s="100">
        <f t="shared" si="420"/>
        <v>0</v>
      </c>
      <c r="AX153" s="99">
        <v>12</v>
      </c>
      <c r="AY153" s="100">
        <f t="shared" si="421"/>
        <v>8.3999999999999986</v>
      </c>
      <c r="AZ153" s="99"/>
      <c r="BA153" s="100">
        <f t="shared" si="422"/>
        <v>0</v>
      </c>
      <c r="BB153" s="99"/>
      <c r="BC153" s="100">
        <f t="shared" si="423"/>
        <v>0</v>
      </c>
      <c r="BD153" s="99"/>
      <c r="BE153" s="100">
        <f t="shared" si="424"/>
        <v>0</v>
      </c>
      <c r="BF153" s="101">
        <f t="shared" si="425"/>
        <v>16</v>
      </c>
      <c r="BG153" s="100">
        <f t="shared" si="425"/>
        <v>11.2</v>
      </c>
      <c r="BH153" s="96"/>
      <c r="BI153" s="104">
        <f t="shared" si="426"/>
        <v>0</v>
      </c>
      <c r="BJ153" s="98"/>
      <c r="BK153" s="104">
        <f t="shared" si="427"/>
        <v>0</v>
      </c>
      <c r="BL153" s="99"/>
      <c r="BM153" s="100">
        <f t="shared" si="428"/>
        <v>0</v>
      </c>
      <c r="BN153" s="99"/>
      <c r="BO153" s="100">
        <f t="shared" si="429"/>
        <v>0</v>
      </c>
      <c r="BP153" s="99"/>
      <c r="BQ153" s="100">
        <f t="shared" si="430"/>
        <v>0</v>
      </c>
      <c r="BR153" s="99"/>
      <c r="BS153" s="100">
        <f t="shared" si="431"/>
        <v>0</v>
      </c>
      <c r="BT153" s="99"/>
      <c r="BU153" s="100">
        <f t="shared" si="432"/>
        <v>0</v>
      </c>
      <c r="BV153" s="99"/>
      <c r="BW153" s="100">
        <f t="shared" si="433"/>
        <v>0</v>
      </c>
      <c r="BX153" s="99"/>
      <c r="BY153" s="100">
        <f t="shared" si="434"/>
        <v>0</v>
      </c>
      <c r="BZ153" s="99"/>
      <c r="CA153" s="100">
        <f t="shared" si="435"/>
        <v>0</v>
      </c>
      <c r="CB153" s="99"/>
      <c r="CC153" s="100">
        <f t="shared" si="436"/>
        <v>0</v>
      </c>
      <c r="CD153" s="99"/>
      <c r="CE153" s="100">
        <f t="shared" si="437"/>
        <v>0</v>
      </c>
      <c r="CF153" s="101">
        <f t="shared" si="438"/>
        <v>0</v>
      </c>
      <c r="CG153" s="100">
        <f t="shared" si="438"/>
        <v>0</v>
      </c>
    </row>
    <row r="154" spans="1:139" s="102" customFormat="1" ht="19.899999999999999" customHeight="1" x14ac:dyDescent="0.25">
      <c r="A154" s="94">
        <v>123</v>
      </c>
      <c r="B154" s="95" t="s">
        <v>172</v>
      </c>
      <c r="C154" s="95" t="s">
        <v>74</v>
      </c>
      <c r="D154" s="94">
        <f t="shared" si="409"/>
        <v>1</v>
      </c>
      <c r="E154" s="94">
        <v>0.35</v>
      </c>
      <c r="F154" s="94" t="s">
        <v>83</v>
      </c>
      <c r="G154" s="94">
        <v>2600</v>
      </c>
      <c r="H154" s="94">
        <v>162</v>
      </c>
      <c r="I154" s="104">
        <f t="shared" si="410"/>
        <v>56.699999999999996</v>
      </c>
      <c r="J154" s="94">
        <v>112</v>
      </c>
      <c r="K154" s="104">
        <f t="shared" si="411"/>
        <v>39.199999999999996</v>
      </c>
      <c r="L154" s="94">
        <v>72</v>
      </c>
      <c r="M154" s="104">
        <f t="shared" si="412"/>
        <v>25.2</v>
      </c>
      <c r="N154" s="94"/>
      <c r="O154" s="104">
        <f t="shared" si="412"/>
        <v>0</v>
      </c>
      <c r="P154" s="94"/>
      <c r="Q154" s="104">
        <f t="shared" si="412"/>
        <v>0</v>
      </c>
      <c r="R154" s="94">
        <v>36</v>
      </c>
      <c r="S154" s="104">
        <f t="shared" si="412"/>
        <v>12.6</v>
      </c>
      <c r="T154" s="94"/>
      <c r="U154" s="104">
        <f t="shared" si="412"/>
        <v>0</v>
      </c>
      <c r="V154" s="94"/>
      <c r="W154" s="104">
        <f t="shared" si="412"/>
        <v>0</v>
      </c>
      <c r="X154" s="94"/>
      <c r="Y154" s="104">
        <f t="shared" si="412"/>
        <v>0</v>
      </c>
      <c r="Z154" s="94">
        <v>24</v>
      </c>
      <c r="AA154" s="97">
        <f t="shared" si="412"/>
        <v>8.3999999999999986</v>
      </c>
      <c r="AB154" s="94"/>
      <c r="AC154" s="104">
        <f t="shared" si="412"/>
        <v>0</v>
      </c>
      <c r="AD154" s="94">
        <v>24</v>
      </c>
      <c r="AE154" s="97">
        <f t="shared" si="412"/>
        <v>8.3999999999999986</v>
      </c>
      <c r="AF154" s="101">
        <f t="shared" si="413"/>
        <v>430</v>
      </c>
      <c r="AG154" s="100">
        <f t="shared" si="414"/>
        <v>150.5</v>
      </c>
      <c r="AH154" s="96">
        <v>24</v>
      </c>
      <c r="AI154" s="104">
        <f t="shared" si="415"/>
        <v>8.3999999999999986</v>
      </c>
      <c r="AJ154" s="98"/>
      <c r="AK154" s="104">
        <f t="shared" si="415"/>
        <v>0</v>
      </c>
      <c r="AL154" s="99">
        <v>24</v>
      </c>
      <c r="AM154" s="100">
        <f t="shared" si="416"/>
        <v>8.3999999999999986</v>
      </c>
      <c r="AN154" s="99"/>
      <c r="AO154" s="100">
        <f t="shared" si="417"/>
        <v>0</v>
      </c>
      <c r="AP154" s="99">
        <v>24</v>
      </c>
      <c r="AQ154" s="100">
        <f t="shared" si="417"/>
        <v>8.3999999999999986</v>
      </c>
      <c r="AR154" s="99"/>
      <c r="AS154" s="100">
        <f t="shared" si="418"/>
        <v>0</v>
      </c>
      <c r="AT154" s="99">
        <v>120</v>
      </c>
      <c r="AU154" s="100">
        <f t="shared" si="419"/>
        <v>42</v>
      </c>
      <c r="AV154" s="99">
        <v>24</v>
      </c>
      <c r="AW154" s="100">
        <f t="shared" si="420"/>
        <v>8.3999999999999986</v>
      </c>
      <c r="AX154" s="99">
        <v>24</v>
      </c>
      <c r="AY154" s="100">
        <f t="shared" si="421"/>
        <v>8.3999999999999986</v>
      </c>
      <c r="AZ154" s="99"/>
      <c r="BA154" s="100">
        <f t="shared" si="422"/>
        <v>0</v>
      </c>
      <c r="BB154" s="99"/>
      <c r="BC154" s="100">
        <f t="shared" si="423"/>
        <v>0</v>
      </c>
      <c r="BD154" s="99"/>
      <c r="BE154" s="100">
        <f t="shared" si="424"/>
        <v>0</v>
      </c>
      <c r="BF154" s="101">
        <f t="shared" si="425"/>
        <v>240</v>
      </c>
      <c r="BG154" s="100">
        <f t="shared" si="425"/>
        <v>84</v>
      </c>
      <c r="BH154" s="96"/>
      <c r="BI154" s="104">
        <f t="shared" si="426"/>
        <v>0</v>
      </c>
      <c r="BJ154" s="98"/>
      <c r="BK154" s="104">
        <f t="shared" si="427"/>
        <v>0</v>
      </c>
      <c r="BL154" s="99"/>
      <c r="BM154" s="100">
        <f t="shared" si="428"/>
        <v>0</v>
      </c>
      <c r="BN154" s="99"/>
      <c r="BO154" s="100">
        <f t="shared" si="429"/>
        <v>0</v>
      </c>
      <c r="BP154" s="99"/>
      <c r="BQ154" s="100">
        <f t="shared" si="430"/>
        <v>0</v>
      </c>
      <c r="BR154" s="99"/>
      <c r="BS154" s="100">
        <f t="shared" si="431"/>
        <v>0</v>
      </c>
      <c r="BT154" s="99"/>
      <c r="BU154" s="100">
        <f t="shared" si="432"/>
        <v>0</v>
      </c>
      <c r="BV154" s="99"/>
      <c r="BW154" s="100">
        <f t="shared" si="433"/>
        <v>0</v>
      </c>
      <c r="BX154" s="99"/>
      <c r="BY154" s="100">
        <f t="shared" si="434"/>
        <v>0</v>
      </c>
      <c r="BZ154" s="99"/>
      <c r="CA154" s="100">
        <f t="shared" si="435"/>
        <v>0</v>
      </c>
      <c r="CB154" s="99"/>
      <c r="CC154" s="100">
        <f t="shared" si="436"/>
        <v>0</v>
      </c>
      <c r="CD154" s="99"/>
      <c r="CE154" s="100">
        <f t="shared" si="437"/>
        <v>0</v>
      </c>
      <c r="CF154" s="101">
        <f t="shared" si="438"/>
        <v>0</v>
      </c>
      <c r="CG154" s="100">
        <f t="shared" si="438"/>
        <v>0</v>
      </c>
    </row>
    <row r="155" spans="1:139" s="102" customFormat="1" ht="19.899999999999999" customHeight="1" x14ac:dyDescent="0.25">
      <c r="A155" s="94">
        <v>124</v>
      </c>
      <c r="B155" s="95" t="s">
        <v>173</v>
      </c>
      <c r="C155" s="95" t="s">
        <v>74</v>
      </c>
      <c r="D155" s="94">
        <f t="shared" si="409"/>
        <v>2</v>
      </c>
      <c r="E155" s="94">
        <v>0.17499999999999999</v>
      </c>
      <c r="F155" s="94" t="s">
        <v>170</v>
      </c>
      <c r="G155" s="94">
        <v>1450</v>
      </c>
      <c r="H155" s="94">
        <v>97</v>
      </c>
      <c r="I155" s="104">
        <f t="shared" si="410"/>
        <v>16.974999999999998</v>
      </c>
      <c r="J155" s="94">
        <v>74</v>
      </c>
      <c r="K155" s="104">
        <f t="shared" si="411"/>
        <v>12.95</v>
      </c>
      <c r="L155" s="94"/>
      <c r="M155" s="104">
        <f t="shared" si="412"/>
        <v>0</v>
      </c>
      <c r="N155" s="94"/>
      <c r="O155" s="104">
        <f t="shared" si="412"/>
        <v>0</v>
      </c>
      <c r="P155" s="94"/>
      <c r="Q155" s="104">
        <f t="shared" si="412"/>
        <v>0</v>
      </c>
      <c r="R155" s="94">
        <v>48</v>
      </c>
      <c r="S155" s="104">
        <f t="shared" si="412"/>
        <v>8.3999999999999986</v>
      </c>
      <c r="T155" s="94">
        <v>12</v>
      </c>
      <c r="U155" s="104">
        <f t="shared" si="412"/>
        <v>2.0999999999999996</v>
      </c>
      <c r="V155" s="94">
        <v>24</v>
      </c>
      <c r="W155" s="104">
        <f t="shared" si="412"/>
        <v>4.1999999999999993</v>
      </c>
      <c r="X155" s="94">
        <v>26</v>
      </c>
      <c r="Y155" s="104">
        <f t="shared" si="412"/>
        <v>4.55</v>
      </c>
      <c r="Z155" s="94">
        <v>48</v>
      </c>
      <c r="AA155" s="97">
        <f t="shared" si="412"/>
        <v>8.3999999999999986</v>
      </c>
      <c r="AB155" s="94"/>
      <c r="AC155" s="104">
        <f t="shared" si="412"/>
        <v>0</v>
      </c>
      <c r="AD155" s="94">
        <v>24</v>
      </c>
      <c r="AE155" s="97">
        <f t="shared" si="412"/>
        <v>4.1999999999999993</v>
      </c>
      <c r="AF155" s="101">
        <f t="shared" si="413"/>
        <v>353</v>
      </c>
      <c r="AG155" s="100">
        <f t="shared" si="414"/>
        <v>61.774999999999991</v>
      </c>
      <c r="AH155" s="96"/>
      <c r="AI155" s="104">
        <f t="shared" si="415"/>
        <v>0</v>
      </c>
      <c r="AJ155" s="98">
        <v>48</v>
      </c>
      <c r="AK155" s="104">
        <f t="shared" si="415"/>
        <v>8.3999999999999986</v>
      </c>
      <c r="AL155" s="99"/>
      <c r="AM155" s="100">
        <f t="shared" si="416"/>
        <v>0</v>
      </c>
      <c r="AN155" s="99"/>
      <c r="AO155" s="100">
        <f t="shared" si="417"/>
        <v>0</v>
      </c>
      <c r="AP155" s="99"/>
      <c r="AQ155" s="100">
        <f t="shared" si="417"/>
        <v>0</v>
      </c>
      <c r="AR155" s="99"/>
      <c r="AS155" s="100">
        <f t="shared" si="418"/>
        <v>0</v>
      </c>
      <c r="AT155" s="99"/>
      <c r="AU155" s="100">
        <f t="shared" si="419"/>
        <v>0</v>
      </c>
      <c r="AV155" s="99"/>
      <c r="AW155" s="100">
        <f t="shared" si="420"/>
        <v>0</v>
      </c>
      <c r="AX155" s="99"/>
      <c r="AY155" s="100">
        <f t="shared" si="421"/>
        <v>0</v>
      </c>
      <c r="AZ155" s="99"/>
      <c r="BA155" s="100">
        <f t="shared" si="422"/>
        <v>0</v>
      </c>
      <c r="BB155" s="99"/>
      <c r="BC155" s="100">
        <f t="shared" si="423"/>
        <v>0</v>
      </c>
      <c r="BD155" s="99"/>
      <c r="BE155" s="100">
        <f t="shared" si="424"/>
        <v>0</v>
      </c>
      <c r="BF155" s="101">
        <f t="shared" si="425"/>
        <v>48</v>
      </c>
      <c r="BG155" s="100">
        <f t="shared" si="425"/>
        <v>8.3999999999999986</v>
      </c>
      <c r="BH155" s="96"/>
      <c r="BI155" s="104">
        <f t="shared" si="426"/>
        <v>0</v>
      </c>
      <c r="BJ155" s="98"/>
      <c r="BK155" s="104">
        <f t="shared" si="427"/>
        <v>0</v>
      </c>
      <c r="BL155" s="99"/>
      <c r="BM155" s="100">
        <f t="shared" si="428"/>
        <v>0</v>
      </c>
      <c r="BN155" s="99"/>
      <c r="BO155" s="100">
        <f t="shared" si="429"/>
        <v>0</v>
      </c>
      <c r="BP155" s="99"/>
      <c r="BQ155" s="100">
        <f t="shared" si="430"/>
        <v>0</v>
      </c>
      <c r="BR155" s="99"/>
      <c r="BS155" s="100">
        <f t="shared" si="431"/>
        <v>0</v>
      </c>
      <c r="BT155" s="99"/>
      <c r="BU155" s="100">
        <f t="shared" si="432"/>
        <v>0</v>
      </c>
      <c r="BV155" s="99"/>
      <c r="BW155" s="100">
        <f t="shared" si="433"/>
        <v>0</v>
      </c>
      <c r="BX155" s="99"/>
      <c r="BY155" s="100">
        <f t="shared" si="434"/>
        <v>0</v>
      </c>
      <c r="BZ155" s="99"/>
      <c r="CA155" s="100">
        <f t="shared" si="435"/>
        <v>0</v>
      </c>
      <c r="CB155" s="99"/>
      <c r="CC155" s="100">
        <f t="shared" si="436"/>
        <v>0</v>
      </c>
      <c r="CD155" s="99"/>
      <c r="CE155" s="100">
        <f t="shared" si="437"/>
        <v>0</v>
      </c>
      <c r="CF155" s="101">
        <f t="shared" si="438"/>
        <v>0</v>
      </c>
      <c r="CG155" s="100">
        <f t="shared" si="438"/>
        <v>0</v>
      </c>
    </row>
    <row r="156" spans="1:139" s="102" customFormat="1" ht="19.899999999999999" customHeight="1" x14ac:dyDescent="0.25">
      <c r="A156" s="94">
        <v>125</v>
      </c>
      <c r="B156" s="95" t="s">
        <v>174</v>
      </c>
      <c r="C156" s="95" t="s">
        <v>74</v>
      </c>
      <c r="D156" s="94">
        <f t="shared" si="409"/>
        <v>5</v>
      </c>
      <c r="E156" s="94">
        <v>0.7</v>
      </c>
      <c r="F156" s="94" t="s">
        <v>75</v>
      </c>
      <c r="G156" s="94">
        <v>1650</v>
      </c>
      <c r="H156" s="94"/>
      <c r="I156" s="100">
        <f t="shared" si="410"/>
        <v>0</v>
      </c>
      <c r="J156" s="94"/>
      <c r="K156" s="100">
        <f t="shared" si="411"/>
        <v>0</v>
      </c>
      <c r="L156" s="94"/>
      <c r="M156" s="100">
        <f t="shared" si="412"/>
        <v>0</v>
      </c>
      <c r="N156" s="94"/>
      <c r="O156" s="100">
        <f t="shared" si="412"/>
        <v>0</v>
      </c>
      <c r="P156" s="94"/>
      <c r="Q156" s="100">
        <f t="shared" si="412"/>
        <v>0</v>
      </c>
      <c r="R156" s="94"/>
      <c r="S156" s="100">
        <f t="shared" si="412"/>
        <v>0</v>
      </c>
      <c r="T156" s="94"/>
      <c r="U156" s="100">
        <f t="shared" si="412"/>
        <v>0</v>
      </c>
      <c r="V156" s="94"/>
      <c r="W156" s="100">
        <f t="shared" si="412"/>
        <v>0</v>
      </c>
      <c r="X156" s="94"/>
      <c r="Y156" s="100">
        <f t="shared" si="412"/>
        <v>0</v>
      </c>
      <c r="Z156" s="94"/>
      <c r="AA156" s="100">
        <f t="shared" si="412"/>
        <v>0</v>
      </c>
      <c r="AB156" s="94"/>
      <c r="AC156" s="100">
        <f t="shared" si="412"/>
        <v>0</v>
      </c>
      <c r="AD156" s="94"/>
      <c r="AE156" s="100">
        <f t="shared" si="412"/>
        <v>0</v>
      </c>
      <c r="AF156" s="101">
        <f t="shared" si="413"/>
        <v>0</v>
      </c>
      <c r="AG156" s="100">
        <f t="shared" si="414"/>
        <v>0</v>
      </c>
      <c r="AH156" s="99"/>
      <c r="AI156" s="100">
        <f t="shared" si="415"/>
        <v>0</v>
      </c>
      <c r="AJ156" s="99"/>
      <c r="AK156" s="100">
        <f t="shared" si="415"/>
        <v>0</v>
      </c>
      <c r="AL156" s="99"/>
      <c r="AM156" s="100">
        <f t="shared" si="416"/>
        <v>0</v>
      </c>
      <c r="AN156" s="99"/>
      <c r="AO156" s="100">
        <f t="shared" si="417"/>
        <v>0</v>
      </c>
      <c r="AP156" s="99"/>
      <c r="AQ156" s="100">
        <f t="shared" si="417"/>
        <v>0</v>
      </c>
      <c r="AR156" s="99"/>
      <c r="AS156" s="100">
        <f t="shared" si="418"/>
        <v>0</v>
      </c>
      <c r="AT156" s="99"/>
      <c r="AU156" s="100">
        <f t="shared" si="419"/>
        <v>0</v>
      </c>
      <c r="AV156" s="99"/>
      <c r="AW156" s="100">
        <f t="shared" si="420"/>
        <v>0</v>
      </c>
      <c r="AX156" s="99"/>
      <c r="AY156" s="100">
        <f t="shared" si="421"/>
        <v>0</v>
      </c>
      <c r="AZ156" s="99"/>
      <c r="BA156" s="100">
        <f t="shared" si="422"/>
        <v>0</v>
      </c>
      <c r="BB156" s="99"/>
      <c r="BC156" s="100">
        <f t="shared" si="423"/>
        <v>0</v>
      </c>
      <c r="BD156" s="99"/>
      <c r="BE156" s="100">
        <f t="shared" si="424"/>
        <v>0</v>
      </c>
      <c r="BF156" s="101">
        <f t="shared" si="425"/>
        <v>0</v>
      </c>
      <c r="BG156" s="100">
        <f t="shared" si="425"/>
        <v>0</v>
      </c>
      <c r="BH156" s="99"/>
      <c r="BI156" s="100">
        <f t="shared" si="426"/>
        <v>0</v>
      </c>
      <c r="BJ156" s="99"/>
      <c r="BK156" s="100">
        <f t="shared" si="427"/>
        <v>0</v>
      </c>
      <c r="BL156" s="99"/>
      <c r="BM156" s="100">
        <f t="shared" si="428"/>
        <v>0</v>
      </c>
      <c r="BN156" s="99"/>
      <c r="BO156" s="100">
        <f t="shared" si="429"/>
        <v>0</v>
      </c>
      <c r="BP156" s="99"/>
      <c r="BQ156" s="100">
        <f t="shared" si="430"/>
        <v>0</v>
      </c>
      <c r="BR156" s="99"/>
      <c r="BS156" s="100">
        <f t="shared" si="431"/>
        <v>0</v>
      </c>
      <c r="BT156" s="99"/>
      <c r="BU156" s="100">
        <f t="shared" si="432"/>
        <v>0</v>
      </c>
      <c r="BV156" s="99"/>
      <c r="BW156" s="100">
        <f t="shared" si="433"/>
        <v>0</v>
      </c>
      <c r="BX156" s="99"/>
      <c r="BY156" s="100">
        <f t="shared" si="434"/>
        <v>0</v>
      </c>
      <c r="BZ156" s="99"/>
      <c r="CA156" s="100">
        <f t="shared" si="435"/>
        <v>0</v>
      </c>
      <c r="CB156" s="99"/>
      <c r="CC156" s="100">
        <f t="shared" si="436"/>
        <v>0</v>
      </c>
      <c r="CD156" s="99"/>
      <c r="CE156" s="100">
        <f t="shared" si="437"/>
        <v>0</v>
      </c>
      <c r="CF156" s="101">
        <f t="shared" si="438"/>
        <v>0</v>
      </c>
      <c r="CG156" s="100">
        <f t="shared" si="438"/>
        <v>0</v>
      </c>
    </row>
    <row r="157" spans="1:139" s="102" customFormat="1" ht="19.899999999999999" customHeight="1" x14ac:dyDescent="0.25">
      <c r="A157" s="94">
        <v>126</v>
      </c>
      <c r="B157" s="95" t="s">
        <v>203</v>
      </c>
      <c r="C157" s="95" t="s">
        <v>74</v>
      </c>
      <c r="D157" s="94">
        <f t="shared" si="409"/>
        <v>5</v>
      </c>
      <c r="E157" s="94">
        <v>0.7</v>
      </c>
      <c r="F157" s="94" t="s">
        <v>75</v>
      </c>
      <c r="G157" s="94"/>
      <c r="H157" s="94"/>
      <c r="I157" s="100"/>
      <c r="J157" s="94"/>
      <c r="K157" s="100"/>
      <c r="L157" s="94"/>
      <c r="M157" s="100"/>
      <c r="N157" s="94"/>
      <c r="O157" s="100"/>
      <c r="P157" s="94"/>
      <c r="Q157" s="100"/>
      <c r="R157" s="94"/>
      <c r="S157" s="100"/>
      <c r="T157" s="94"/>
      <c r="U157" s="100"/>
      <c r="V157" s="94"/>
      <c r="W157" s="100"/>
      <c r="X157" s="94"/>
      <c r="Y157" s="100"/>
      <c r="Z157" s="94"/>
      <c r="AA157" s="100"/>
      <c r="AB157" s="94"/>
      <c r="AC157" s="100"/>
      <c r="AD157" s="94"/>
      <c r="AE157" s="100"/>
      <c r="AF157" s="101"/>
      <c r="AG157" s="100"/>
      <c r="AH157" s="99"/>
      <c r="AI157" s="100"/>
      <c r="AJ157" s="99"/>
      <c r="AK157" s="100"/>
      <c r="AL157" s="99"/>
      <c r="AM157" s="100"/>
      <c r="AN157" s="99"/>
      <c r="AO157" s="100"/>
      <c r="AP157" s="99"/>
      <c r="AQ157" s="100"/>
      <c r="AR157" s="99"/>
      <c r="AS157" s="100"/>
      <c r="AT157" s="99"/>
      <c r="AU157" s="100"/>
      <c r="AV157" s="99"/>
      <c r="AW157" s="100"/>
      <c r="AX157" s="99"/>
      <c r="AY157" s="100"/>
      <c r="AZ157" s="99"/>
      <c r="BA157" s="100"/>
      <c r="BB157" s="99"/>
      <c r="BC157" s="100"/>
      <c r="BD157" s="99"/>
      <c r="BE157" s="100"/>
      <c r="BF157" s="101"/>
      <c r="BG157" s="100"/>
      <c r="BH157" s="99"/>
      <c r="BI157" s="100"/>
      <c r="BJ157" s="99"/>
      <c r="BK157" s="100"/>
      <c r="BL157" s="99"/>
      <c r="BM157" s="100"/>
      <c r="BN157" s="99"/>
      <c r="BO157" s="100"/>
      <c r="BP157" s="99"/>
      <c r="BQ157" s="100"/>
      <c r="BR157" s="99"/>
      <c r="BS157" s="100"/>
      <c r="BT157" s="99"/>
      <c r="BU157" s="100"/>
      <c r="BV157" s="99"/>
      <c r="BW157" s="100"/>
      <c r="BX157" s="99"/>
      <c r="BY157" s="100"/>
      <c r="BZ157" s="99"/>
      <c r="CA157" s="100"/>
      <c r="CB157" s="99"/>
      <c r="CC157" s="100"/>
      <c r="CD157" s="99"/>
      <c r="CE157" s="100"/>
      <c r="CF157" s="101"/>
      <c r="CG157" s="100"/>
    </row>
    <row r="158" spans="1:139" s="102" customFormat="1" ht="19.899999999999999" customHeight="1" x14ac:dyDescent="0.25">
      <c r="A158" s="94">
        <v>127</v>
      </c>
      <c r="B158" s="95" t="s">
        <v>212</v>
      </c>
      <c r="C158" s="95"/>
      <c r="D158" s="94"/>
      <c r="E158" s="94"/>
      <c r="F158" s="94"/>
      <c r="G158" s="94"/>
      <c r="H158" s="94"/>
      <c r="I158" s="100"/>
      <c r="J158" s="94"/>
      <c r="K158" s="100"/>
      <c r="L158" s="94"/>
      <c r="M158" s="100"/>
      <c r="N158" s="94"/>
      <c r="O158" s="100"/>
      <c r="P158" s="94"/>
      <c r="Q158" s="100"/>
      <c r="R158" s="94"/>
      <c r="S158" s="100"/>
      <c r="T158" s="94"/>
      <c r="U158" s="100"/>
      <c r="V158" s="94"/>
      <c r="W158" s="100"/>
      <c r="X158" s="94"/>
      <c r="Y158" s="100"/>
      <c r="Z158" s="94"/>
      <c r="AA158" s="100"/>
      <c r="AB158" s="94"/>
      <c r="AC158" s="100"/>
      <c r="AD158" s="94"/>
      <c r="AE158" s="100"/>
      <c r="AF158" s="101"/>
      <c r="AG158" s="100"/>
      <c r="AH158" s="99"/>
      <c r="AI158" s="100"/>
      <c r="AJ158" s="99"/>
      <c r="AK158" s="100"/>
      <c r="AL158" s="99"/>
      <c r="AM158" s="100"/>
      <c r="AN158" s="99"/>
      <c r="AO158" s="100"/>
      <c r="AP158" s="99"/>
      <c r="AQ158" s="100"/>
      <c r="AR158" s="99"/>
      <c r="AS158" s="100"/>
      <c r="AT158" s="99"/>
      <c r="AU158" s="100"/>
      <c r="AV158" s="99"/>
      <c r="AW158" s="100"/>
      <c r="AX158" s="99"/>
      <c r="AY158" s="100"/>
      <c r="AZ158" s="99"/>
      <c r="BA158" s="100"/>
      <c r="BB158" s="99"/>
      <c r="BC158" s="100"/>
      <c r="BD158" s="99"/>
      <c r="BE158" s="100"/>
      <c r="BF158" s="101"/>
      <c r="BG158" s="100"/>
      <c r="BH158" s="99"/>
      <c r="BI158" s="100"/>
      <c r="BJ158" s="99"/>
      <c r="BK158" s="100"/>
      <c r="BL158" s="99"/>
      <c r="BM158" s="100"/>
      <c r="BN158" s="99"/>
      <c r="BO158" s="100"/>
      <c r="BP158" s="99"/>
      <c r="BQ158" s="100"/>
      <c r="BR158" s="99"/>
      <c r="BS158" s="100"/>
      <c r="BT158" s="99"/>
      <c r="BU158" s="100"/>
      <c r="BV158" s="99"/>
      <c r="BW158" s="100"/>
      <c r="BX158" s="99"/>
      <c r="BY158" s="100"/>
      <c r="BZ158" s="99"/>
      <c r="CA158" s="100"/>
      <c r="CB158" s="99"/>
      <c r="CC158" s="100"/>
      <c r="CD158" s="99"/>
      <c r="CE158" s="100"/>
      <c r="CF158" s="101"/>
      <c r="CG158" s="100"/>
    </row>
    <row r="159" spans="1:139" s="102" customFormat="1" ht="19.899999999999999" customHeight="1" x14ac:dyDescent="0.25">
      <c r="A159" s="94">
        <v>128</v>
      </c>
      <c r="B159" s="95" t="s">
        <v>175</v>
      </c>
      <c r="C159" s="95" t="s">
        <v>74</v>
      </c>
      <c r="D159" s="94">
        <f>RANK(BF159,$BF$149:$BF$164)</f>
        <v>5</v>
      </c>
      <c r="E159" s="94">
        <v>0.7</v>
      </c>
      <c r="F159" s="94" t="s">
        <v>75</v>
      </c>
      <c r="G159" s="94"/>
      <c r="H159" s="94"/>
      <c r="I159" s="100">
        <f t="shared" si="410"/>
        <v>0</v>
      </c>
      <c r="J159" s="94"/>
      <c r="K159" s="100">
        <f t="shared" si="411"/>
        <v>0</v>
      </c>
      <c r="L159" s="94"/>
      <c r="M159" s="100">
        <f t="shared" si="412"/>
        <v>0</v>
      </c>
      <c r="N159" s="94"/>
      <c r="O159" s="100">
        <f t="shared" si="412"/>
        <v>0</v>
      </c>
      <c r="P159" s="94"/>
      <c r="Q159" s="100">
        <f t="shared" si="412"/>
        <v>0</v>
      </c>
      <c r="R159" s="94"/>
      <c r="S159" s="100">
        <f t="shared" si="412"/>
        <v>0</v>
      </c>
      <c r="T159" s="94"/>
      <c r="U159" s="100">
        <f t="shared" si="412"/>
        <v>0</v>
      </c>
      <c r="V159" s="94"/>
      <c r="W159" s="100">
        <f t="shared" si="412"/>
        <v>0</v>
      </c>
      <c r="X159" s="94"/>
      <c r="Y159" s="100">
        <f t="shared" si="412"/>
        <v>0</v>
      </c>
      <c r="Z159" s="94"/>
      <c r="AA159" s="100">
        <f t="shared" si="412"/>
        <v>0</v>
      </c>
      <c r="AB159" s="94"/>
      <c r="AC159" s="100">
        <f t="shared" si="412"/>
        <v>0</v>
      </c>
      <c r="AD159" s="94"/>
      <c r="AE159" s="100">
        <f t="shared" si="412"/>
        <v>0</v>
      </c>
      <c r="AF159" s="101">
        <f t="shared" si="413"/>
        <v>0</v>
      </c>
      <c r="AG159" s="100">
        <f t="shared" si="414"/>
        <v>0</v>
      </c>
      <c r="AH159" s="99"/>
      <c r="AI159" s="100">
        <f t="shared" si="415"/>
        <v>0</v>
      </c>
      <c r="AJ159" s="99"/>
      <c r="AK159" s="100">
        <f t="shared" si="415"/>
        <v>0</v>
      </c>
      <c r="AL159" s="99"/>
      <c r="AM159" s="100">
        <f t="shared" si="416"/>
        <v>0</v>
      </c>
      <c r="AN159" s="99"/>
      <c r="AO159" s="100">
        <f t="shared" si="417"/>
        <v>0</v>
      </c>
      <c r="AP159" s="99"/>
      <c r="AQ159" s="100">
        <f t="shared" si="417"/>
        <v>0</v>
      </c>
      <c r="AR159" s="99"/>
      <c r="AS159" s="100">
        <f t="shared" si="418"/>
        <v>0</v>
      </c>
      <c r="AT159" s="99"/>
      <c r="AU159" s="100">
        <f t="shared" si="419"/>
        <v>0</v>
      </c>
      <c r="AV159" s="99"/>
      <c r="AW159" s="100">
        <f t="shared" si="420"/>
        <v>0</v>
      </c>
      <c r="AX159" s="99"/>
      <c r="AY159" s="100">
        <f t="shared" si="421"/>
        <v>0</v>
      </c>
      <c r="AZ159" s="99"/>
      <c r="BA159" s="100">
        <f t="shared" si="422"/>
        <v>0</v>
      </c>
      <c r="BB159" s="99"/>
      <c r="BC159" s="100">
        <f t="shared" si="423"/>
        <v>0</v>
      </c>
      <c r="BD159" s="99"/>
      <c r="BE159" s="100">
        <f t="shared" si="424"/>
        <v>0</v>
      </c>
      <c r="BF159" s="101">
        <f t="shared" si="425"/>
        <v>0</v>
      </c>
      <c r="BG159" s="100">
        <f t="shared" si="425"/>
        <v>0</v>
      </c>
      <c r="BH159" s="99"/>
      <c r="BI159" s="100">
        <f t="shared" ref="BI159:BI163" si="439">BH159*$E159</f>
        <v>0</v>
      </c>
      <c r="BJ159" s="99"/>
      <c r="BK159" s="100">
        <f t="shared" ref="BK159:BK163" si="440">BJ159*$E159</f>
        <v>0</v>
      </c>
      <c r="BL159" s="99"/>
      <c r="BM159" s="100">
        <f t="shared" ref="BM159:BM163" si="441">BL159*$E159</f>
        <v>0</v>
      </c>
      <c r="BN159" s="99"/>
      <c r="BO159" s="100">
        <f t="shared" ref="BO159:BO163" si="442">BN159*$E159</f>
        <v>0</v>
      </c>
      <c r="BP159" s="99"/>
      <c r="BQ159" s="100">
        <f t="shared" ref="BQ159:BQ163" si="443">BP159*$E159</f>
        <v>0</v>
      </c>
      <c r="BR159" s="99"/>
      <c r="BS159" s="100">
        <f t="shared" ref="BS159:BS163" si="444">BR159*$E159</f>
        <v>0</v>
      </c>
      <c r="BT159" s="99"/>
      <c r="BU159" s="100">
        <f t="shared" ref="BU159:BU163" si="445">BT159*$E159</f>
        <v>0</v>
      </c>
      <c r="BV159" s="99"/>
      <c r="BW159" s="100">
        <f t="shared" ref="BW159:BW163" si="446">BV159*$E159</f>
        <v>0</v>
      </c>
      <c r="BX159" s="99"/>
      <c r="BY159" s="100">
        <f t="shared" ref="BY159:BY163" si="447">BX159*$E159</f>
        <v>0</v>
      </c>
      <c r="BZ159" s="99"/>
      <c r="CA159" s="100">
        <f t="shared" ref="CA159:CA163" si="448">BZ159*$E159</f>
        <v>0</v>
      </c>
      <c r="CB159" s="99"/>
      <c r="CC159" s="100">
        <f t="shared" ref="CC159:CC163" si="449">CB159*$E159</f>
        <v>0</v>
      </c>
      <c r="CD159" s="99"/>
      <c r="CE159" s="100">
        <f t="shared" ref="CE159:CE163" si="450">CD159*$E159</f>
        <v>0</v>
      </c>
      <c r="CF159" s="101">
        <f t="shared" ref="CF159:CG163" si="451">SUM(BH159,BJ159,BL159,BN159,BP159,BR159,BT159,BV159,BX159,BZ159,CB159,CD159)</f>
        <v>0</v>
      </c>
      <c r="CG159" s="100">
        <f t="shared" si="451"/>
        <v>0</v>
      </c>
    </row>
    <row r="160" spans="1:139" s="102" customFormat="1" ht="19.899999999999999" customHeight="1" x14ac:dyDescent="0.25">
      <c r="A160" s="94">
        <v>129</v>
      </c>
      <c r="B160" s="95" t="s">
        <v>176</v>
      </c>
      <c r="C160" s="95" t="s">
        <v>74</v>
      </c>
      <c r="D160" s="94">
        <f>RANK(BF160,$BF$149:$BF$164)</f>
        <v>5</v>
      </c>
      <c r="E160" s="94">
        <v>0.35</v>
      </c>
      <c r="F160" s="94" t="s">
        <v>83</v>
      </c>
      <c r="G160" s="94"/>
      <c r="H160" s="94"/>
      <c r="I160" s="100">
        <f t="shared" si="410"/>
        <v>0</v>
      </c>
      <c r="J160" s="94"/>
      <c r="K160" s="100">
        <f t="shared" si="411"/>
        <v>0</v>
      </c>
      <c r="L160" s="94"/>
      <c r="M160" s="100">
        <f t="shared" si="412"/>
        <v>0</v>
      </c>
      <c r="N160" s="94"/>
      <c r="O160" s="100">
        <f t="shared" si="412"/>
        <v>0</v>
      </c>
      <c r="P160" s="94"/>
      <c r="Q160" s="100">
        <f t="shared" si="412"/>
        <v>0</v>
      </c>
      <c r="R160" s="94"/>
      <c r="S160" s="100">
        <f t="shared" si="412"/>
        <v>0</v>
      </c>
      <c r="T160" s="94"/>
      <c r="U160" s="100">
        <f t="shared" si="412"/>
        <v>0</v>
      </c>
      <c r="V160" s="94"/>
      <c r="W160" s="100">
        <f t="shared" si="412"/>
        <v>0</v>
      </c>
      <c r="X160" s="94"/>
      <c r="Y160" s="100">
        <f t="shared" si="412"/>
        <v>0</v>
      </c>
      <c r="Z160" s="94"/>
      <c r="AA160" s="100">
        <f t="shared" si="412"/>
        <v>0</v>
      </c>
      <c r="AB160" s="94"/>
      <c r="AC160" s="100">
        <f t="shared" si="412"/>
        <v>0</v>
      </c>
      <c r="AD160" s="94"/>
      <c r="AE160" s="100">
        <f t="shared" si="412"/>
        <v>0</v>
      </c>
      <c r="AF160" s="101">
        <f t="shared" si="413"/>
        <v>0</v>
      </c>
      <c r="AG160" s="100">
        <f t="shared" si="414"/>
        <v>0</v>
      </c>
      <c r="AH160" s="99"/>
      <c r="AI160" s="100">
        <f t="shared" si="415"/>
        <v>0</v>
      </c>
      <c r="AJ160" s="99"/>
      <c r="AK160" s="100">
        <f t="shared" si="415"/>
        <v>0</v>
      </c>
      <c r="AL160" s="99"/>
      <c r="AM160" s="100">
        <f t="shared" si="416"/>
        <v>0</v>
      </c>
      <c r="AN160" s="99"/>
      <c r="AO160" s="100">
        <f t="shared" si="417"/>
        <v>0</v>
      </c>
      <c r="AP160" s="99"/>
      <c r="AQ160" s="100">
        <f t="shared" si="417"/>
        <v>0</v>
      </c>
      <c r="AR160" s="99"/>
      <c r="AS160" s="100">
        <f t="shared" si="418"/>
        <v>0</v>
      </c>
      <c r="AT160" s="99"/>
      <c r="AU160" s="100">
        <f t="shared" si="419"/>
        <v>0</v>
      </c>
      <c r="AV160" s="99"/>
      <c r="AW160" s="100">
        <f t="shared" si="420"/>
        <v>0</v>
      </c>
      <c r="AX160" s="99"/>
      <c r="AY160" s="100">
        <f t="shared" si="421"/>
        <v>0</v>
      </c>
      <c r="AZ160" s="99"/>
      <c r="BA160" s="100">
        <f t="shared" si="422"/>
        <v>0</v>
      </c>
      <c r="BB160" s="99"/>
      <c r="BC160" s="100">
        <f t="shared" si="423"/>
        <v>0</v>
      </c>
      <c r="BD160" s="99"/>
      <c r="BE160" s="100">
        <f t="shared" si="424"/>
        <v>0</v>
      </c>
      <c r="BF160" s="101">
        <f t="shared" si="425"/>
        <v>0</v>
      </c>
      <c r="BG160" s="100">
        <f t="shared" si="425"/>
        <v>0</v>
      </c>
      <c r="BH160" s="99"/>
      <c r="BI160" s="100">
        <f t="shared" si="439"/>
        <v>0</v>
      </c>
      <c r="BJ160" s="99"/>
      <c r="BK160" s="100">
        <f t="shared" si="440"/>
        <v>0</v>
      </c>
      <c r="BL160" s="99"/>
      <c r="BM160" s="100">
        <f t="shared" si="441"/>
        <v>0</v>
      </c>
      <c r="BN160" s="99"/>
      <c r="BO160" s="100">
        <f t="shared" si="442"/>
        <v>0</v>
      </c>
      <c r="BP160" s="99"/>
      <c r="BQ160" s="100">
        <f t="shared" si="443"/>
        <v>0</v>
      </c>
      <c r="BR160" s="99"/>
      <c r="BS160" s="100">
        <f t="shared" si="444"/>
        <v>0</v>
      </c>
      <c r="BT160" s="99"/>
      <c r="BU160" s="100">
        <f t="shared" si="445"/>
        <v>0</v>
      </c>
      <c r="BV160" s="99"/>
      <c r="BW160" s="100">
        <f t="shared" si="446"/>
        <v>0</v>
      </c>
      <c r="BX160" s="99"/>
      <c r="BY160" s="100">
        <f t="shared" si="447"/>
        <v>0</v>
      </c>
      <c r="BZ160" s="99"/>
      <c r="CA160" s="100">
        <f t="shared" si="448"/>
        <v>0</v>
      </c>
      <c r="CB160" s="99"/>
      <c r="CC160" s="100">
        <f t="shared" si="449"/>
        <v>0</v>
      </c>
      <c r="CD160" s="99"/>
      <c r="CE160" s="100">
        <f t="shared" si="450"/>
        <v>0</v>
      </c>
      <c r="CF160" s="101">
        <f t="shared" si="451"/>
        <v>0</v>
      </c>
      <c r="CG160" s="100">
        <f t="shared" si="451"/>
        <v>0</v>
      </c>
    </row>
    <row r="161" spans="1:85" s="102" customFormat="1" ht="19.899999999999999" customHeight="1" x14ac:dyDescent="0.25">
      <c r="A161" s="94">
        <v>130</v>
      </c>
      <c r="B161" s="95" t="s">
        <v>177</v>
      </c>
      <c r="C161" s="95" t="s">
        <v>74</v>
      </c>
      <c r="D161" s="94">
        <f>RANK(BF161,$BF$149:$BF$164)</f>
        <v>5</v>
      </c>
      <c r="E161" s="94">
        <v>0.7</v>
      </c>
      <c r="F161" s="94" t="s">
        <v>75</v>
      </c>
      <c r="G161" s="94"/>
      <c r="H161" s="94"/>
      <c r="I161" s="100">
        <f t="shared" si="410"/>
        <v>0</v>
      </c>
      <c r="J161" s="94"/>
      <c r="K161" s="100">
        <f t="shared" si="411"/>
        <v>0</v>
      </c>
      <c r="L161" s="94"/>
      <c r="M161" s="100">
        <f t="shared" si="412"/>
        <v>0</v>
      </c>
      <c r="N161" s="94"/>
      <c r="O161" s="100">
        <f t="shared" si="412"/>
        <v>0</v>
      </c>
      <c r="P161" s="94"/>
      <c r="Q161" s="100">
        <f t="shared" si="412"/>
        <v>0</v>
      </c>
      <c r="R161" s="94"/>
      <c r="S161" s="100">
        <f t="shared" si="412"/>
        <v>0</v>
      </c>
      <c r="T161" s="94"/>
      <c r="U161" s="100">
        <f t="shared" si="412"/>
        <v>0</v>
      </c>
      <c r="V161" s="94"/>
      <c r="W161" s="100">
        <f t="shared" si="412"/>
        <v>0</v>
      </c>
      <c r="X161" s="94"/>
      <c r="Y161" s="100">
        <f t="shared" si="412"/>
        <v>0</v>
      </c>
      <c r="Z161" s="94"/>
      <c r="AA161" s="100">
        <f t="shared" si="412"/>
        <v>0</v>
      </c>
      <c r="AB161" s="94"/>
      <c r="AC161" s="100">
        <f t="shared" si="412"/>
        <v>0</v>
      </c>
      <c r="AD161" s="94"/>
      <c r="AE161" s="100">
        <f t="shared" si="412"/>
        <v>0</v>
      </c>
      <c r="AF161" s="101">
        <f t="shared" si="413"/>
        <v>0</v>
      </c>
      <c r="AG161" s="100">
        <f t="shared" si="414"/>
        <v>0</v>
      </c>
      <c r="AH161" s="99"/>
      <c r="AI161" s="100">
        <f t="shared" si="415"/>
        <v>0</v>
      </c>
      <c r="AJ161" s="99"/>
      <c r="AK161" s="100">
        <f t="shared" si="415"/>
        <v>0</v>
      </c>
      <c r="AL161" s="99"/>
      <c r="AM161" s="100">
        <f t="shared" si="416"/>
        <v>0</v>
      </c>
      <c r="AN161" s="99"/>
      <c r="AO161" s="100">
        <f t="shared" si="417"/>
        <v>0</v>
      </c>
      <c r="AP161" s="99"/>
      <c r="AQ161" s="100">
        <f t="shared" si="417"/>
        <v>0</v>
      </c>
      <c r="AR161" s="99"/>
      <c r="AS161" s="100">
        <f t="shared" si="418"/>
        <v>0</v>
      </c>
      <c r="AT161" s="99"/>
      <c r="AU161" s="100">
        <f t="shared" si="419"/>
        <v>0</v>
      </c>
      <c r="AV161" s="99"/>
      <c r="AW161" s="100">
        <f t="shared" si="420"/>
        <v>0</v>
      </c>
      <c r="AX161" s="99"/>
      <c r="AY161" s="100">
        <f t="shared" si="421"/>
        <v>0</v>
      </c>
      <c r="AZ161" s="99"/>
      <c r="BA161" s="100">
        <f t="shared" si="422"/>
        <v>0</v>
      </c>
      <c r="BB161" s="99"/>
      <c r="BC161" s="100">
        <f t="shared" si="423"/>
        <v>0</v>
      </c>
      <c r="BD161" s="99"/>
      <c r="BE161" s="100">
        <f t="shared" si="424"/>
        <v>0</v>
      </c>
      <c r="BF161" s="101">
        <f t="shared" si="425"/>
        <v>0</v>
      </c>
      <c r="BG161" s="100">
        <f t="shared" si="425"/>
        <v>0</v>
      </c>
      <c r="BH161" s="99"/>
      <c r="BI161" s="100">
        <f t="shared" si="439"/>
        <v>0</v>
      </c>
      <c r="BJ161" s="99"/>
      <c r="BK161" s="100">
        <f t="shared" si="440"/>
        <v>0</v>
      </c>
      <c r="BL161" s="99"/>
      <c r="BM161" s="100">
        <f t="shared" si="441"/>
        <v>0</v>
      </c>
      <c r="BN161" s="99"/>
      <c r="BO161" s="100">
        <f t="shared" si="442"/>
        <v>0</v>
      </c>
      <c r="BP161" s="99"/>
      <c r="BQ161" s="100">
        <f t="shared" si="443"/>
        <v>0</v>
      </c>
      <c r="BR161" s="99"/>
      <c r="BS161" s="100">
        <f t="shared" si="444"/>
        <v>0</v>
      </c>
      <c r="BT161" s="99"/>
      <c r="BU161" s="100">
        <f t="shared" si="445"/>
        <v>0</v>
      </c>
      <c r="BV161" s="99"/>
      <c r="BW161" s="100">
        <f t="shared" si="446"/>
        <v>0</v>
      </c>
      <c r="BX161" s="99"/>
      <c r="BY161" s="100">
        <f t="shared" si="447"/>
        <v>0</v>
      </c>
      <c r="BZ161" s="99"/>
      <c r="CA161" s="100">
        <f t="shared" si="448"/>
        <v>0</v>
      </c>
      <c r="CB161" s="99"/>
      <c r="CC161" s="100">
        <f t="shared" si="449"/>
        <v>0</v>
      </c>
      <c r="CD161" s="99"/>
      <c r="CE161" s="100">
        <f t="shared" si="450"/>
        <v>0</v>
      </c>
      <c r="CF161" s="101">
        <f t="shared" si="451"/>
        <v>0</v>
      </c>
      <c r="CG161" s="100">
        <f t="shared" si="451"/>
        <v>0</v>
      </c>
    </row>
    <row r="162" spans="1:85" s="102" customFormat="1" ht="19.899999999999999" customHeight="1" x14ac:dyDescent="0.25">
      <c r="A162" s="94">
        <v>131</v>
      </c>
      <c r="B162" s="95" t="s">
        <v>178</v>
      </c>
      <c r="C162" s="95" t="s">
        <v>74</v>
      </c>
      <c r="D162" s="94">
        <f>RANK(BF162,$BF$149:$BF$164)</f>
        <v>5</v>
      </c>
      <c r="E162" s="94">
        <v>0.35</v>
      </c>
      <c r="F162" s="94" t="s">
        <v>83</v>
      </c>
      <c r="G162" s="94"/>
      <c r="H162" s="94"/>
      <c r="I162" s="100">
        <f t="shared" si="410"/>
        <v>0</v>
      </c>
      <c r="J162" s="94"/>
      <c r="K162" s="100">
        <f t="shared" si="411"/>
        <v>0</v>
      </c>
      <c r="L162" s="94"/>
      <c r="M162" s="100">
        <f t="shared" si="412"/>
        <v>0</v>
      </c>
      <c r="N162" s="94"/>
      <c r="O162" s="100">
        <f t="shared" si="412"/>
        <v>0</v>
      </c>
      <c r="P162" s="94"/>
      <c r="Q162" s="100">
        <f t="shared" si="412"/>
        <v>0</v>
      </c>
      <c r="R162" s="94"/>
      <c r="S162" s="100">
        <f t="shared" si="412"/>
        <v>0</v>
      </c>
      <c r="T162" s="94"/>
      <c r="U162" s="100">
        <f t="shared" si="412"/>
        <v>0</v>
      </c>
      <c r="V162" s="94"/>
      <c r="W162" s="100">
        <f t="shared" si="412"/>
        <v>0</v>
      </c>
      <c r="X162" s="94"/>
      <c r="Y162" s="100">
        <f t="shared" si="412"/>
        <v>0</v>
      </c>
      <c r="Z162" s="94"/>
      <c r="AA162" s="100">
        <f t="shared" si="412"/>
        <v>0</v>
      </c>
      <c r="AB162" s="94"/>
      <c r="AC162" s="100">
        <f t="shared" si="412"/>
        <v>0</v>
      </c>
      <c r="AD162" s="94"/>
      <c r="AE162" s="100">
        <f t="shared" si="412"/>
        <v>0</v>
      </c>
      <c r="AF162" s="101">
        <f t="shared" si="413"/>
        <v>0</v>
      </c>
      <c r="AG162" s="100">
        <f t="shared" si="414"/>
        <v>0</v>
      </c>
      <c r="AH162" s="99"/>
      <c r="AI162" s="100">
        <f t="shared" si="415"/>
        <v>0</v>
      </c>
      <c r="AJ162" s="99"/>
      <c r="AK162" s="100">
        <f t="shared" si="415"/>
        <v>0</v>
      </c>
      <c r="AL162" s="99"/>
      <c r="AM162" s="100">
        <f t="shared" si="416"/>
        <v>0</v>
      </c>
      <c r="AN162" s="99"/>
      <c r="AO162" s="100">
        <f t="shared" si="417"/>
        <v>0</v>
      </c>
      <c r="AP162" s="99"/>
      <c r="AQ162" s="100">
        <f t="shared" si="417"/>
        <v>0</v>
      </c>
      <c r="AR162" s="99"/>
      <c r="AS162" s="100">
        <f t="shared" si="418"/>
        <v>0</v>
      </c>
      <c r="AT162" s="99"/>
      <c r="AU162" s="100">
        <f t="shared" si="419"/>
        <v>0</v>
      </c>
      <c r="AV162" s="99"/>
      <c r="AW162" s="100">
        <f t="shared" si="420"/>
        <v>0</v>
      </c>
      <c r="AX162" s="99"/>
      <c r="AY162" s="100">
        <f t="shared" si="421"/>
        <v>0</v>
      </c>
      <c r="AZ162" s="99"/>
      <c r="BA162" s="100">
        <f t="shared" si="422"/>
        <v>0</v>
      </c>
      <c r="BB162" s="99"/>
      <c r="BC162" s="100">
        <f t="shared" si="423"/>
        <v>0</v>
      </c>
      <c r="BD162" s="99"/>
      <c r="BE162" s="100">
        <f t="shared" si="424"/>
        <v>0</v>
      </c>
      <c r="BF162" s="101">
        <f t="shared" si="425"/>
        <v>0</v>
      </c>
      <c r="BG162" s="100">
        <f t="shared" si="425"/>
        <v>0</v>
      </c>
      <c r="BH162" s="99"/>
      <c r="BI162" s="100">
        <f t="shared" si="439"/>
        <v>0</v>
      </c>
      <c r="BJ162" s="99"/>
      <c r="BK162" s="100">
        <f t="shared" si="440"/>
        <v>0</v>
      </c>
      <c r="BL162" s="99"/>
      <c r="BM162" s="100">
        <f t="shared" si="441"/>
        <v>0</v>
      </c>
      <c r="BN162" s="99"/>
      <c r="BO162" s="100">
        <f t="shared" si="442"/>
        <v>0</v>
      </c>
      <c r="BP162" s="99"/>
      <c r="BQ162" s="100">
        <f t="shared" si="443"/>
        <v>0</v>
      </c>
      <c r="BR162" s="99"/>
      <c r="BS162" s="100">
        <f t="shared" si="444"/>
        <v>0</v>
      </c>
      <c r="BT162" s="99"/>
      <c r="BU162" s="100">
        <f t="shared" si="445"/>
        <v>0</v>
      </c>
      <c r="BV162" s="99"/>
      <c r="BW162" s="100">
        <f t="shared" si="446"/>
        <v>0</v>
      </c>
      <c r="BX162" s="99"/>
      <c r="BY162" s="100">
        <f t="shared" si="447"/>
        <v>0</v>
      </c>
      <c r="BZ162" s="99"/>
      <c r="CA162" s="100">
        <f t="shared" si="448"/>
        <v>0</v>
      </c>
      <c r="CB162" s="99"/>
      <c r="CC162" s="100">
        <f t="shared" si="449"/>
        <v>0</v>
      </c>
      <c r="CD162" s="99"/>
      <c r="CE162" s="100">
        <f t="shared" si="450"/>
        <v>0</v>
      </c>
      <c r="CF162" s="101">
        <f t="shared" si="451"/>
        <v>0</v>
      </c>
      <c r="CG162" s="100">
        <f t="shared" si="451"/>
        <v>0</v>
      </c>
    </row>
    <row r="163" spans="1:85" s="102" customFormat="1" ht="19.899999999999999" customHeight="1" x14ac:dyDescent="0.25">
      <c r="A163" s="94">
        <v>132</v>
      </c>
      <c r="B163" s="105" t="s">
        <v>179</v>
      </c>
      <c r="C163" s="105" t="s">
        <v>74</v>
      </c>
      <c r="D163" s="94">
        <f>RANK(BF163,$BF$149:$BF$164)</f>
        <v>5</v>
      </c>
      <c r="E163" s="94">
        <v>0.7</v>
      </c>
      <c r="F163" s="106" t="s">
        <v>180</v>
      </c>
      <c r="G163" s="94">
        <v>25000</v>
      </c>
      <c r="H163" s="106"/>
      <c r="I163" s="100">
        <f t="shared" si="410"/>
        <v>0</v>
      </c>
      <c r="J163" s="106"/>
      <c r="K163" s="100">
        <f t="shared" si="411"/>
        <v>0</v>
      </c>
      <c r="L163" s="106"/>
      <c r="M163" s="100">
        <f t="shared" si="412"/>
        <v>0</v>
      </c>
      <c r="N163" s="106"/>
      <c r="O163" s="100">
        <f t="shared" si="412"/>
        <v>0</v>
      </c>
      <c r="P163" s="106"/>
      <c r="Q163" s="100">
        <f t="shared" si="412"/>
        <v>0</v>
      </c>
      <c r="R163" s="106"/>
      <c r="S163" s="100">
        <f t="shared" si="412"/>
        <v>0</v>
      </c>
      <c r="T163" s="106"/>
      <c r="U163" s="100">
        <f t="shared" si="412"/>
        <v>0</v>
      </c>
      <c r="V163" s="106"/>
      <c r="W163" s="100">
        <f t="shared" si="412"/>
        <v>0</v>
      </c>
      <c r="X163" s="106"/>
      <c r="Y163" s="100">
        <f t="shared" si="412"/>
        <v>0</v>
      </c>
      <c r="Z163" s="106"/>
      <c r="AA163" s="100">
        <f t="shared" si="412"/>
        <v>0</v>
      </c>
      <c r="AB163" s="106"/>
      <c r="AC163" s="100">
        <f t="shared" si="412"/>
        <v>0</v>
      </c>
      <c r="AD163" s="106"/>
      <c r="AE163" s="100">
        <f t="shared" si="412"/>
        <v>0</v>
      </c>
      <c r="AF163" s="101">
        <f t="shared" si="413"/>
        <v>0</v>
      </c>
      <c r="AG163" s="100">
        <f t="shared" si="414"/>
        <v>0</v>
      </c>
      <c r="AH163" s="99"/>
      <c r="AI163" s="100">
        <f t="shared" si="415"/>
        <v>0</v>
      </c>
      <c r="AJ163" s="99"/>
      <c r="AK163" s="100">
        <f t="shared" si="415"/>
        <v>0</v>
      </c>
      <c r="AL163" s="99"/>
      <c r="AM163" s="100">
        <f t="shared" si="416"/>
        <v>0</v>
      </c>
      <c r="AN163" s="99"/>
      <c r="AO163" s="100">
        <f t="shared" si="417"/>
        <v>0</v>
      </c>
      <c r="AP163" s="99"/>
      <c r="AQ163" s="100">
        <f t="shared" si="417"/>
        <v>0</v>
      </c>
      <c r="AR163" s="99"/>
      <c r="AS163" s="100">
        <f t="shared" si="418"/>
        <v>0</v>
      </c>
      <c r="AT163" s="99"/>
      <c r="AU163" s="100">
        <f t="shared" si="419"/>
        <v>0</v>
      </c>
      <c r="AV163" s="99"/>
      <c r="AW163" s="100">
        <f t="shared" si="420"/>
        <v>0</v>
      </c>
      <c r="AX163" s="99"/>
      <c r="AY163" s="100">
        <f t="shared" si="421"/>
        <v>0</v>
      </c>
      <c r="AZ163" s="99"/>
      <c r="BA163" s="100">
        <f t="shared" si="422"/>
        <v>0</v>
      </c>
      <c r="BB163" s="99"/>
      <c r="BC163" s="100">
        <f t="shared" si="423"/>
        <v>0</v>
      </c>
      <c r="BD163" s="99"/>
      <c r="BE163" s="100">
        <f t="shared" si="424"/>
        <v>0</v>
      </c>
      <c r="BF163" s="101">
        <f t="shared" si="425"/>
        <v>0</v>
      </c>
      <c r="BG163" s="100">
        <f t="shared" si="425"/>
        <v>0</v>
      </c>
      <c r="BH163" s="99"/>
      <c r="BI163" s="100">
        <f t="shared" si="439"/>
        <v>0</v>
      </c>
      <c r="BJ163" s="99"/>
      <c r="BK163" s="100">
        <f t="shared" si="440"/>
        <v>0</v>
      </c>
      <c r="BL163" s="99"/>
      <c r="BM163" s="100">
        <f t="shared" si="441"/>
        <v>0</v>
      </c>
      <c r="BN163" s="99"/>
      <c r="BO163" s="100">
        <f t="shared" si="442"/>
        <v>0</v>
      </c>
      <c r="BP163" s="99"/>
      <c r="BQ163" s="100">
        <f t="shared" si="443"/>
        <v>0</v>
      </c>
      <c r="BR163" s="99"/>
      <c r="BS163" s="100">
        <f t="shared" si="444"/>
        <v>0</v>
      </c>
      <c r="BT163" s="99"/>
      <c r="BU163" s="100">
        <f t="shared" si="445"/>
        <v>0</v>
      </c>
      <c r="BV163" s="99"/>
      <c r="BW163" s="100">
        <f t="shared" si="446"/>
        <v>0</v>
      </c>
      <c r="BX163" s="99"/>
      <c r="BY163" s="100">
        <f t="shared" si="447"/>
        <v>0</v>
      </c>
      <c r="BZ163" s="99"/>
      <c r="CA163" s="100">
        <f t="shared" si="448"/>
        <v>0</v>
      </c>
      <c r="CB163" s="99"/>
      <c r="CC163" s="100">
        <f t="shared" si="449"/>
        <v>0</v>
      </c>
      <c r="CD163" s="99"/>
      <c r="CE163" s="100">
        <f t="shared" si="450"/>
        <v>0</v>
      </c>
      <c r="CF163" s="101">
        <f t="shared" si="451"/>
        <v>0</v>
      </c>
      <c r="CG163" s="100">
        <f t="shared" si="451"/>
        <v>0</v>
      </c>
    </row>
    <row r="164" spans="1:85" s="102" customFormat="1" ht="19.899999999999999" customHeight="1" x14ac:dyDescent="0.25">
      <c r="A164" s="114"/>
      <c r="B164" s="115"/>
      <c r="C164" s="115"/>
      <c r="D164" s="115"/>
      <c r="E164" s="115"/>
      <c r="F164" s="116"/>
      <c r="G164" s="116"/>
      <c r="H164" s="116"/>
      <c r="I164" s="100"/>
      <c r="J164" s="116"/>
      <c r="K164" s="100"/>
      <c r="L164" s="116"/>
      <c r="M164" s="100"/>
      <c r="N164" s="116"/>
      <c r="O164" s="100"/>
      <c r="P164" s="116"/>
      <c r="Q164" s="100"/>
      <c r="R164" s="116"/>
      <c r="S164" s="100"/>
      <c r="T164" s="116"/>
      <c r="U164" s="100"/>
      <c r="V164" s="116"/>
      <c r="W164" s="100"/>
      <c r="X164" s="116"/>
      <c r="Y164" s="100"/>
      <c r="Z164" s="116"/>
      <c r="AA164" s="100"/>
      <c r="AB164" s="116"/>
      <c r="AC164" s="100"/>
      <c r="AD164" s="116"/>
      <c r="AE164" s="100"/>
      <c r="AF164" s="101"/>
      <c r="AG164" s="100"/>
      <c r="AH164" s="99"/>
      <c r="AI164" s="100"/>
      <c r="AJ164" s="99"/>
      <c r="AK164" s="100"/>
      <c r="AL164" s="99"/>
      <c r="AM164" s="100"/>
      <c r="AN164" s="99"/>
      <c r="AO164" s="100"/>
      <c r="AP164" s="99"/>
      <c r="AQ164" s="100"/>
      <c r="AR164" s="99"/>
      <c r="AS164" s="100"/>
      <c r="AT164" s="99"/>
      <c r="AU164" s="100"/>
      <c r="AV164" s="99"/>
      <c r="AW164" s="100"/>
      <c r="AX164" s="99"/>
      <c r="AY164" s="100"/>
      <c r="AZ164" s="99"/>
      <c r="BA164" s="100"/>
      <c r="BB164" s="99"/>
      <c r="BC164" s="100"/>
      <c r="BD164" s="99"/>
      <c r="BE164" s="100"/>
      <c r="BF164" s="101"/>
      <c r="BG164" s="100"/>
      <c r="BH164" s="99"/>
      <c r="BI164" s="100"/>
      <c r="BJ164" s="99"/>
      <c r="BK164" s="100"/>
      <c r="BL164" s="99"/>
      <c r="BM164" s="100"/>
      <c r="BN164" s="99"/>
      <c r="BO164" s="100"/>
      <c r="BP164" s="99"/>
      <c r="BQ164" s="100"/>
      <c r="BR164" s="99"/>
      <c r="BS164" s="100"/>
      <c r="BT164" s="99"/>
      <c r="BU164" s="100"/>
      <c r="BV164" s="99"/>
      <c r="BW164" s="100"/>
      <c r="BX164" s="99"/>
      <c r="BY164" s="100"/>
      <c r="BZ164" s="99"/>
      <c r="CA164" s="100"/>
      <c r="CB164" s="99"/>
      <c r="CC164" s="100"/>
      <c r="CD164" s="99"/>
      <c r="CE164" s="100"/>
      <c r="CF164" s="101"/>
      <c r="CG164" s="100"/>
    </row>
    <row r="165" spans="1:85" s="91" customFormat="1" ht="19.899999999999999" customHeight="1" x14ac:dyDescent="0.25">
      <c r="A165" s="117"/>
      <c r="B165" s="108" t="s">
        <v>181</v>
      </c>
      <c r="C165" s="108"/>
      <c r="D165" s="108"/>
      <c r="E165" s="108"/>
      <c r="F165" s="110"/>
      <c r="G165" s="110"/>
      <c r="H165" s="111">
        <f t="shared" ref="H165" si="452">SUM(H149:H164)</f>
        <v>333</v>
      </c>
      <c r="I165" s="112">
        <f t="shared" ref="I165:J165" si="453">SUM(I149:I164)</f>
        <v>125.47499999999999</v>
      </c>
      <c r="J165" s="111">
        <f t="shared" si="453"/>
        <v>280</v>
      </c>
      <c r="K165" s="112">
        <f t="shared" ref="K165:L165" si="454">SUM(K149:K164)</f>
        <v>117.95</v>
      </c>
      <c r="L165" s="111">
        <f t="shared" si="454"/>
        <v>168</v>
      </c>
      <c r="M165" s="112">
        <f t="shared" ref="M165:P165" si="455">SUM(M149:M164)</f>
        <v>92.399999999999991</v>
      </c>
      <c r="N165" s="111">
        <f t="shared" si="455"/>
        <v>0</v>
      </c>
      <c r="O165" s="112">
        <f t="shared" si="455"/>
        <v>0</v>
      </c>
      <c r="P165" s="111">
        <f t="shared" si="455"/>
        <v>0</v>
      </c>
      <c r="Q165" s="112">
        <f t="shared" ref="Q165:R165" si="456">SUM(Q149:Q164)</f>
        <v>0</v>
      </c>
      <c r="R165" s="111">
        <f t="shared" si="456"/>
        <v>126</v>
      </c>
      <c r="S165" s="112">
        <f t="shared" ref="S165:T165" si="457">SUM(S149:S164)</f>
        <v>50.4</v>
      </c>
      <c r="T165" s="111">
        <f t="shared" si="457"/>
        <v>12</v>
      </c>
      <c r="U165" s="112">
        <f t="shared" ref="U165:V165" si="458">SUM(U149:U164)</f>
        <v>2.0999999999999996</v>
      </c>
      <c r="V165" s="111">
        <f t="shared" si="458"/>
        <v>48</v>
      </c>
      <c r="W165" s="112">
        <f t="shared" ref="W165:X165" si="459">SUM(W149:W164)</f>
        <v>20.999999999999996</v>
      </c>
      <c r="X165" s="111">
        <f t="shared" si="459"/>
        <v>38</v>
      </c>
      <c r="Y165" s="112">
        <f t="shared" ref="Y165:Z165" si="460">SUM(Y149:Y164)</f>
        <v>12.95</v>
      </c>
      <c r="Z165" s="111">
        <f t="shared" si="460"/>
        <v>84</v>
      </c>
      <c r="AA165" s="112">
        <f t="shared" ref="AA165:AB165" si="461">SUM(AA149:AA164)</f>
        <v>25.199999999999996</v>
      </c>
      <c r="AB165" s="111">
        <f t="shared" si="461"/>
        <v>12</v>
      </c>
      <c r="AC165" s="112">
        <f t="shared" ref="AC165:AD165" si="462">SUM(AC149:AC164)</f>
        <v>4.1999999999999993</v>
      </c>
      <c r="AD165" s="111">
        <f t="shared" si="462"/>
        <v>60</v>
      </c>
      <c r="AE165" s="112">
        <f t="shared" ref="AE165" si="463">SUM(AE149:AE164)</f>
        <v>20.999999999999996</v>
      </c>
      <c r="AF165" s="111">
        <f t="shared" ref="AF165:AG165" si="464">SUM(AF149:AF164)</f>
        <v>1161</v>
      </c>
      <c r="AG165" s="112">
        <f t="shared" si="464"/>
        <v>472.67499999999995</v>
      </c>
      <c r="AH165" s="111">
        <f t="shared" ref="AH165:BG165" si="465">SUM(AH149:AH164)</f>
        <v>60</v>
      </c>
      <c r="AI165" s="112">
        <f t="shared" si="465"/>
        <v>33.599999999999994</v>
      </c>
      <c r="AJ165" s="111">
        <f t="shared" si="465"/>
        <v>48</v>
      </c>
      <c r="AK165" s="112">
        <f t="shared" si="465"/>
        <v>8.3999999999999986</v>
      </c>
      <c r="AL165" s="111">
        <f t="shared" si="465"/>
        <v>24</v>
      </c>
      <c r="AM165" s="112">
        <f t="shared" si="465"/>
        <v>8.3999999999999986</v>
      </c>
      <c r="AN165" s="111">
        <f t="shared" si="465"/>
        <v>0</v>
      </c>
      <c r="AO165" s="112">
        <f t="shared" si="465"/>
        <v>0</v>
      </c>
      <c r="AP165" s="111">
        <f t="shared" si="465"/>
        <v>24</v>
      </c>
      <c r="AQ165" s="112">
        <f t="shared" si="465"/>
        <v>8.3999999999999986</v>
      </c>
      <c r="AR165" s="111">
        <f t="shared" si="465"/>
        <v>4</v>
      </c>
      <c r="AS165" s="112">
        <f t="shared" si="465"/>
        <v>2.8</v>
      </c>
      <c r="AT165" s="111">
        <f t="shared" si="465"/>
        <v>120</v>
      </c>
      <c r="AU165" s="112">
        <f t="shared" si="465"/>
        <v>42</v>
      </c>
      <c r="AV165" s="111">
        <f t="shared" si="465"/>
        <v>24</v>
      </c>
      <c r="AW165" s="112">
        <f t="shared" si="465"/>
        <v>8.3999999999999986</v>
      </c>
      <c r="AX165" s="111">
        <f t="shared" si="465"/>
        <v>36</v>
      </c>
      <c r="AY165" s="112">
        <f t="shared" si="465"/>
        <v>16.799999999999997</v>
      </c>
      <c r="AZ165" s="111">
        <f t="shared" si="465"/>
        <v>0</v>
      </c>
      <c r="BA165" s="112">
        <f t="shared" si="465"/>
        <v>0</v>
      </c>
      <c r="BB165" s="111">
        <f t="shared" si="465"/>
        <v>0</v>
      </c>
      <c r="BC165" s="112">
        <f t="shared" si="465"/>
        <v>0</v>
      </c>
      <c r="BD165" s="111">
        <f t="shared" si="465"/>
        <v>0</v>
      </c>
      <c r="BE165" s="112">
        <f t="shared" si="465"/>
        <v>0</v>
      </c>
      <c r="BF165" s="111">
        <f t="shared" si="465"/>
        <v>340</v>
      </c>
      <c r="BG165" s="112">
        <f t="shared" si="465"/>
        <v>128.80000000000001</v>
      </c>
      <c r="BH165" s="111">
        <f t="shared" ref="BH165:BM165" si="466">SUM(BH149:BH164)</f>
        <v>0</v>
      </c>
      <c r="BI165" s="112">
        <f t="shared" si="466"/>
        <v>0</v>
      </c>
      <c r="BJ165" s="111">
        <f t="shared" si="466"/>
        <v>0</v>
      </c>
      <c r="BK165" s="112">
        <f t="shared" si="466"/>
        <v>0</v>
      </c>
      <c r="BL165" s="111">
        <f t="shared" si="466"/>
        <v>0</v>
      </c>
      <c r="BM165" s="112">
        <f t="shared" si="466"/>
        <v>0</v>
      </c>
      <c r="BN165" s="111">
        <f t="shared" ref="BN165:CG165" si="467">SUM(BN149:BN164)</f>
        <v>0</v>
      </c>
      <c r="BO165" s="112">
        <f t="shared" si="467"/>
        <v>0</v>
      </c>
      <c r="BP165" s="111">
        <f t="shared" si="467"/>
        <v>0</v>
      </c>
      <c r="BQ165" s="112">
        <f t="shared" si="467"/>
        <v>0</v>
      </c>
      <c r="BR165" s="111">
        <f t="shared" si="467"/>
        <v>0</v>
      </c>
      <c r="BS165" s="112">
        <f t="shared" si="467"/>
        <v>0</v>
      </c>
      <c r="BT165" s="111">
        <f t="shared" si="467"/>
        <v>0</v>
      </c>
      <c r="BU165" s="112">
        <f t="shared" si="467"/>
        <v>0</v>
      </c>
      <c r="BV165" s="111">
        <f t="shared" si="467"/>
        <v>0</v>
      </c>
      <c r="BW165" s="112">
        <f t="shared" si="467"/>
        <v>0</v>
      </c>
      <c r="BX165" s="111">
        <f t="shared" si="467"/>
        <v>0</v>
      </c>
      <c r="BY165" s="112">
        <f t="shared" si="467"/>
        <v>0</v>
      </c>
      <c r="BZ165" s="111">
        <f t="shared" si="467"/>
        <v>0</v>
      </c>
      <c r="CA165" s="112">
        <f t="shared" si="467"/>
        <v>0</v>
      </c>
      <c r="CB165" s="111">
        <f t="shared" si="467"/>
        <v>0</v>
      </c>
      <c r="CC165" s="112">
        <f t="shared" si="467"/>
        <v>0</v>
      </c>
      <c r="CD165" s="111">
        <f t="shared" si="467"/>
        <v>0</v>
      </c>
      <c r="CE165" s="112">
        <f t="shared" si="467"/>
        <v>0</v>
      </c>
      <c r="CF165" s="111">
        <f t="shared" si="467"/>
        <v>0</v>
      </c>
      <c r="CG165" s="112">
        <f t="shared" si="467"/>
        <v>0</v>
      </c>
    </row>
    <row r="166" spans="1:85" s="91" customFormat="1" ht="19.899999999999999" customHeight="1" x14ac:dyDescent="0.25">
      <c r="A166" s="118"/>
      <c r="B166" s="119" t="s">
        <v>182</v>
      </c>
      <c r="C166" s="119"/>
      <c r="D166" s="119"/>
      <c r="E166" s="119"/>
      <c r="F166" s="119"/>
      <c r="G166" s="119"/>
      <c r="H166" s="120">
        <f t="shared" ref="H166" si="468">+H148+H165</f>
        <v>320873</v>
      </c>
      <c r="I166" s="121">
        <f t="shared" ref="I166:J166" si="469">+I148+I165</f>
        <v>229778.91500000001</v>
      </c>
      <c r="J166" s="120">
        <f t="shared" si="469"/>
        <v>221840</v>
      </c>
      <c r="K166" s="121">
        <f t="shared" ref="K166:L166" si="470">+K148+K165</f>
        <v>155166.83000000002</v>
      </c>
      <c r="L166" s="120">
        <f t="shared" si="470"/>
        <v>215914</v>
      </c>
      <c r="M166" s="121">
        <f t="shared" ref="M166:P166" si="471">+M148+M165</f>
        <v>153003.92000000001</v>
      </c>
      <c r="N166" s="120">
        <f t="shared" si="471"/>
        <v>280976</v>
      </c>
      <c r="O166" s="121">
        <f t="shared" si="471"/>
        <v>203430.32</v>
      </c>
      <c r="P166" s="120">
        <f t="shared" si="471"/>
        <v>274936</v>
      </c>
      <c r="Q166" s="121">
        <f t="shared" ref="Q166:R166" si="472">+Q148+Q165</f>
        <v>193258.64</v>
      </c>
      <c r="R166" s="120">
        <f t="shared" si="472"/>
        <v>284070</v>
      </c>
      <c r="S166" s="121">
        <f t="shared" ref="S166:T166" si="473">+S148+S165</f>
        <v>206130.8</v>
      </c>
      <c r="T166" s="120">
        <f t="shared" si="473"/>
        <v>245424</v>
      </c>
      <c r="U166" s="121">
        <f t="shared" ref="U166:V166" si="474">+U148+U165</f>
        <v>179598.26</v>
      </c>
      <c r="V166" s="120">
        <f t="shared" si="474"/>
        <v>214112</v>
      </c>
      <c r="W166" s="121">
        <f t="shared" ref="W166:X166" si="475">+W148+W165</f>
        <v>151861.72</v>
      </c>
      <c r="X166" s="120">
        <f t="shared" si="475"/>
        <v>180959</v>
      </c>
      <c r="Y166" s="121">
        <f t="shared" ref="Y166:Z166" si="476">+Y148+Y165</f>
        <v>129425.87000000001</v>
      </c>
      <c r="Z166" s="120">
        <f t="shared" si="476"/>
        <v>248576</v>
      </c>
      <c r="AA166" s="121">
        <f t="shared" ref="AA166:AB166" si="477">+AA148+AA165</f>
        <v>181378.80000000002</v>
      </c>
      <c r="AB166" s="120">
        <f t="shared" si="477"/>
        <v>236930</v>
      </c>
      <c r="AC166" s="121">
        <f t="shared" ref="AC166:AD166" si="478">+AC148+AC165</f>
        <v>168928.76</v>
      </c>
      <c r="AD166" s="120">
        <f t="shared" si="478"/>
        <v>222610</v>
      </c>
      <c r="AE166" s="121">
        <f t="shared" ref="AE166" si="479">+AE148+AE165</f>
        <v>162051.56</v>
      </c>
      <c r="AF166" s="120">
        <f t="shared" ref="AF166:AG166" si="480">+AF148+AF165</f>
        <v>2947220</v>
      </c>
      <c r="AG166" s="121">
        <f t="shared" si="480"/>
        <v>2114014.3949999991</v>
      </c>
      <c r="AH166" s="120">
        <f t="shared" ref="AH166:CG166" si="481">+AH148+AH165</f>
        <v>222287</v>
      </c>
      <c r="AI166" s="121">
        <f t="shared" si="481"/>
        <v>166400.29</v>
      </c>
      <c r="AJ166" s="120">
        <f t="shared" si="481"/>
        <v>231315</v>
      </c>
      <c r="AK166" s="121">
        <f t="shared" si="481"/>
        <v>168906.08</v>
      </c>
      <c r="AL166" s="120">
        <f t="shared" si="481"/>
        <v>321391</v>
      </c>
      <c r="AM166" s="121">
        <f t="shared" si="481"/>
        <v>244354.72999999998</v>
      </c>
      <c r="AN166" s="120">
        <f t="shared" si="481"/>
        <v>220162</v>
      </c>
      <c r="AO166" s="121">
        <f t="shared" si="481"/>
        <v>153809.44</v>
      </c>
      <c r="AP166" s="120">
        <f t="shared" si="481"/>
        <v>233664</v>
      </c>
      <c r="AQ166" s="121">
        <f t="shared" si="481"/>
        <v>174395.16</v>
      </c>
      <c r="AR166" s="120">
        <f t="shared" si="481"/>
        <v>263683</v>
      </c>
      <c r="AS166" s="121">
        <f t="shared" si="481"/>
        <v>199123.72</v>
      </c>
      <c r="AT166" s="120">
        <f t="shared" si="481"/>
        <v>248609</v>
      </c>
      <c r="AU166" s="121">
        <f t="shared" si="481"/>
        <v>188310.77</v>
      </c>
      <c r="AV166" s="120">
        <f t="shared" si="481"/>
        <v>227878</v>
      </c>
      <c r="AW166" s="121">
        <f t="shared" si="481"/>
        <v>171378.98</v>
      </c>
      <c r="AX166" s="120">
        <f t="shared" si="481"/>
        <v>219823</v>
      </c>
      <c r="AY166" s="121">
        <f t="shared" si="481"/>
        <v>167453.92000000001</v>
      </c>
      <c r="AZ166" s="120">
        <f t="shared" si="481"/>
        <v>230661</v>
      </c>
      <c r="BA166" s="121">
        <f t="shared" si="481"/>
        <v>176580.26000000004</v>
      </c>
      <c r="BB166" s="120">
        <f t="shared" si="481"/>
        <v>238017</v>
      </c>
      <c r="BC166" s="121">
        <f t="shared" si="481"/>
        <v>176923.30000000002</v>
      </c>
      <c r="BD166" s="120">
        <f t="shared" si="481"/>
        <v>236244</v>
      </c>
      <c r="BE166" s="121">
        <f t="shared" si="481"/>
        <v>180622.94</v>
      </c>
      <c r="BF166" s="120">
        <f t="shared" si="481"/>
        <v>2893734</v>
      </c>
      <c r="BG166" s="121">
        <f t="shared" si="481"/>
        <v>2168259.59</v>
      </c>
      <c r="BH166" s="120">
        <f t="shared" si="481"/>
        <v>259300</v>
      </c>
      <c r="BI166" s="121">
        <f t="shared" si="481"/>
        <v>198822.72</v>
      </c>
      <c r="BJ166" s="120">
        <f t="shared" si="481"/>
        <v>238961</v>
      </c>
      <c r="BK166" s="121">
        <f t="shared" si="481"/>
        <v>180862.38</v>
      </c>
      <c r="BL166" s="120">
        <f t="shared" si="481"/>
        <v>0</v>
      </c>
      <c r="BM166" s="121">
        <f t="shared" si="481"/>
        <v>0</v>
      </c>
      <c r="BN166" s="120">
        <f t="shared" si="481"/>
        <v>0</v>
      </c>
      <c r="BO166" s="121">
        <f t="shared" si="481"/>
        <v>0</v>
      </c>
      <c r="BP166" s="120">
        <f t="shared" si="481"/>
        <v>0</v>
      </c>
      <c r="BQ166" s="121">
        <f t="shared" si="481"/>
        <v>0</v>
      </c>
      <c r="BR166" s="120">
        <f t="shared" si="481"/>
        <v>0</v>
      </c>
      <c r="BS166" s="121">
        <f t="shared" si="481"/>
        <v>0</v>
      </c>
      <c r="BT166" s="120">
        <f t="shared" si="481"/>
        <v>0</v>
      </c>
      <c r="BU166" s="121">
        <f t="shared" si="481"/>
        <v>0</v>
      </c>
      <c r="BV166" s="120">
        <f t="shared" si="481"/>
        <v>0</v>
      </c>
      <c r="BW166" s="121">
        <f t="shared" si="481"/>
        <v>0</v>
      </c>
      <c r="BX166" s="120">
        <f t="shared" si="481"/>
        <v>0</v>
      </c>
      <c r="BY166" s="121">
        <f t="shared" si="481"/>
        <v>0</v>
      </c>
      <c r="BZ166" s="120">
        <f t="shared" si="481"/>
        <v>0</v>
      </c>
      <c r="CA166" s="121">
        <f t="shared" si="481"/>
        <v>0</v>
      </c>
      <c r="CB166" s="120">
        <f t="shared" si="481"/>
        <v>0</v>
      </c>
      <c r="CC166" s="121">
        <f t="shared" si="481"/>
        <v>0</v>
      </c>
      <c r="CD166" s="120">
        <f t="shared" si="481"/>
        <v>0</v>
      </c>
      <c r="CE166" s="121">
        <f t="shared" si="481"/>
        <v>0</v>
      </c>
      <c r="CF166" s="120">
        <f t="shared" si="481"/>
        <v>498261</v>
      </c>
      <c r="CG166" s="121">
        <f t="shared" si="481"/>
        <v>379685.10000000003</v>
      </c>
    </row>
  </sheetData>
  <mergeCells count="47">
    <mergeCell ref="CB2:CC2"/>
    <mergeCell ref="CD2:CE2"/>
    <mergeCell ref="CF2:CG2"/>
    <mergeCell ref="BR2:BS2"/>
    <mergeCell ref="BT2:BU2"/>
    <mergeCell ref="BV2:BW2"/>
    <mergeCell ref="BX2:BY2"/>
    <mergeCell ref="BZ2:CA2"/>
    <mergeCell ref="BH2:BI2"/>
    <mergeCell ref="BJ2:BK2"/>
    <mergeCell ref="BL2:BM2"/>
    <mergeCell ref="BN2:BO2"/>
    <mergeCell ref="BP2:BQ2"/>
    <mergeCell ref="AD2:AE2"/>
    <mergeCell ref="AF2:AG2"/>
    <mergeCell ref="R2:S2"/>
    <mergeCell ref="T2:U2"/>
    <mergeCell ref="V2:W2"/>
    <mergeCell ref="X2:Y2"/>
    <mergeCell ref="Z2:AA2"/>
    <mergeCell ref="AB2:AC2"/>
    <mergeCell ref="AX2:AY2"/>
    <mergeCell ref="AZ2:BA2"/>
    <mergeCell ref="BB2:BC2"/>
    <mergeCell ref="BD2:BE2"/>
    <mergeCell ref="BF2:BG2"/>
    <mergeCell ref="H2:I2"/>
    <mergeCell ref="J2:K2"/>
    <mergeCell ref="L2:M2"/>
    <mergeCell ref="N2:O2"/>
    <mergeCell ref="P2:Q2"/>
    <mergeCell ref="AV2:AW2"/>
    <mergeCell ref="A1:BG1"/>
    <mergeCell ref="A2:A3"/>
    <mergeCell ref="B2:B3"/>
    <mergeCell ref="C2:C3"/>
    <mergeCell ref="D2:D3"/>
    <mergeCell ref="E2:E3"/>
    <mergeCell ref="F2:F3"/>
    <mergeCell ref="G2:G3"/>
    <mergeCell ref="AH2:AI2"/>
    <mergeCell ref="AJ2:AK2"/>
    <mergeCell ref="AL2:AM2"/>
    <mergeCell ref="AN2:AO2"/>
    <mergeCell ref="AP2:AQ2"/>
    <mergeCell ref="AR2:AS2"/>
    <mergeCell ref="AT2:AU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884E-8FBC-4C19-94F1-CDED37F32205}">
  <dimension ref="A1:EI166"/>
  <sheetViews>
    <sheetView zoomScale="106" zoomScaleNormal="106" workbookViewId="0">
      <pane xSplit="7" ySplit="3" topLeftCell="AF144" activePane="bottomRight" state="frozen"/>
      <selection pane="topRight" activeCell="H1" sqref="H1"/>
      <selection pane="bottomLeft" activeCell="A4" sqref="A4"/>
      <selection pane="bottomRight" activeCell="BJ127" sqref="BJ127"/>
    </sheetView>
  </sheetViews>
  <sheetFormatPr defaultColWidth="9.140625" defaultRowHeight="21.75" x14ac:dyDescent="0.25"/>
  <cols>
    <col min="1" max="1" width="5.28515625" style="90" customWidth="1"/>
    <col min="2" max="2" width="25" style="90" customWidth="1"/>
    <col min="3" max="3" width="10.85546875" style="90" customWidth="1"/>
    <col min="4" max="4" width="8.5703125" style="90" customWidth="1"/>
    <col min="5" max="5" width="6.7109375" style="90" customWidth="1"/>
    <col min="6" max="6" width="8.7109375" style="90" customWidth="1"/>
    <col min="7" max="7" width="10.42578125" style="90" customWidth="1"/>
    <col min="8" max="8" width="10.42578125" style="90" hidden="1" customWidth="1"/>
    <col min="9" max="9" width="10" style="90" hidden="1" customWidth="1"/>
    <col min="10" max="10" width="10.42578125" style="90" hidden="1" customWidth="1"/>
    <col min="11" max="11" width="10" style="90" hidden="1" customWidth="1"/>
    <col min="12" max="12" width="10.42578125" style="90" hidden="1" customWidth="1"/>
    <col min="13" max="13" width="10" style="90" hidden="1" customWidth="1"/>
    <col min="14" max="14" width="10.42578125" style="90" hidden="1" customWidth="1"/>
    <col min="15" max="15" width="10" style="90" hidden="1" customWidth="1"/>
    <col min="16" max="16" width="10.42578125" style="90" hidden="1" customWidth="1"/>
    <col min="17" max="17" width="10" style="90" hidden="1" customWidth="1"/>
    <col min="18" max="18" width="10.42578125" style="90" hidden="1" customWidth="1"/>
    <col min="19" max="19" width="10" style="90" hidden="1" customWidth="1"/>
    <col min="20" max="20" width="10.42578125" style="90" hidden="1" customWidth="1"/>
    <col min="21" max="21" width="10" style="90" hidden="1" customWidth="1"/>
    <col min="22" max="22" width="10.42578125" style="90" hidden="1" customWidth="1"/>
    <col min="23" max="23" width="10" style="90" hidden="1" customWidth="1"/>
    <col min="24" max="24" width="10.42578125" style="90" hidden="1" customWidth="1"/>
    <col min="25" max="25" width="10" style="90" hidden="1" customWidth="1"/>
    <col min="26" max="26" width="10.42578125" style="90" hidden="1" customWidth="1"/>
    <col min="27" max="27" width="10" style="90" hidden="1" customWidth="1"/>
    <col min="28" max="28" width="10.42578125" style="90" hidden="1" customWidth="1"/>
    <col min="29" max="29" width="10" style="90" hidden="1" customWidth="1"/>
    <col min="30" max="30" width="10.42578125" style="90" hidden="1" customWidth="1"/>
    <col min="31" max="31" width="10" style="90" hidden="1" customWidth="1"/>
    <col min="32" max="33" width="10.5703125" style="90" customWidth="1"/>
    <col min="34" max="34" width="9.140625" style="90" hidden="1" customWidth="1"/>
    <col min="35" max="35" width="10" style="90" hidden="1" customWidth="1"/>
    <col min="36" max="36" width="9.140625" style="90" hidden="1" customWidth="1"/>
    <col min="37" max="37" width="9.28515625" style="90" hidden="1" customWidth="1"/>
    <col min="38" max="38" width="9.140625" style="90" hidden="1" customWidth="1"/>
    <col min="39" max="39" width="10.5703125" style="90" hidden="1" customWidth="1"/>
    <col min="40" max="40" width="9.140625" style="90" hidden="1" customWidth="1"/>
    <col min="41" max="41" width="11.5703125" style="90" hidden="1" customWidth="1"/>
    <col min="42" max="46" width="9.140625" style="90" hidden="1" customWidth="1"/>
    <col min="47" max="47" width="11.28515625" style="90" hidden="1" customWidth="1"/>
    <col min="48" max="48" width="9.140625" style="90" hidden="1" customWidth="1"/>
    <col min="49" max="49" width="13.140625" style="90" hidden="1" customWidth="1"/>
    <col min="50" max="50" width="9.140625" style="90" hidden="1" customWidth="1"/>
    <col min="51" max="51" width="13.7109375" style="90" hidden="1" customWidth="1"/>
    <col min="52" max="52" width="9.5703125" style="90" hidden="1" customWidth="1"/>
    <col min="53" max="57" width="9.140625" style="90" hidden="1" customWidth="1"/>
    <col min="58" max="59" width="10.5703125" style="90" customWidth="1"/>
    <col min="60" max="60" width="9.140625" style="123"/>
    <col min="61" max="61" width="9.140625" style="90"/>
    <col min="62" max="62" width="9.140625" style="90" customWidth="1"/>
    <col min="63" max="63" width="10.5703125" style="90" customWidth="1"/>
    <col min="64" max="64" width="9.140625" style="90" hidden="1" customWidth="1"/>
    <col min="65" max="65" width="10.42578125" style="90" hidden="1" customWidth="1"/>
    <col min="66" max="66" width="9.140625" style="90" hidden="1" customWidth="1"/>
    <col min="67" max="67" width="11.28515625" style="90" hidden="1" customWidth="1"/>
    <col min="68" max="68" width="9.140625" style="90" hidden="1" customWidth="1"/>
    <col min="69" max="69" width="11.7109375" style="90" hidden="1" customWidth="1"/>
    <col min="70" max="70" width="9.140625" style="90" hidden="1" customWidth="1"/>
    <col min="71" max="71" width="10.28515625" style="90" hidden="1" customWidth="1"/>
    <col min="72" max="72" width="9.140625" style="90" hidden="1" customWidth="1"/>
    <col min="73" max="73" width="9.7109375" style="90" hidden="1" customWidth="1"/>
    <col min="74" max="75" width="9.140625" style="90" hidden="1" customWidth="1"/>
    <col min="76" max="76" width="9.28515625" style="90" hidden="1" customWidth="1"/>
    <col min="77" max="83" width="9.140625" style="90" hidden="1" customWidth="1"/>
    <col min="84" max="16384" width="9.140625" style="90"/>
  </cols>
  <sheetData>
    <row r="1" spans="1:85" s="126" customFormat="1" ht="30" customHeight="1" x14ac:dyDescent="0.25">
      <c r="A1" s="299" t="s">
        <v>194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299"/>
      <c r="BF1" s="299"/>
      <c r="BG1" s="299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</row>
    <row r="2" spans="1:85" s="91" customFormat="1" ht="19.899999999999999" customHeight="1" x14ac:dyDescent="0.25">
      <c r="A2" s="300" t="s">
        <v>64</v>
      </c>
      <c r="B2" s="300" t="s">
        <v>65</v>
      </c>
      <c r="C2" s="300"/>
      <c r="D2" s="302" t="s">
        <v>66</v>
      </c>
      <c r="E2" s="302" t="s">
        <v>67</v>
      </c>
      <c r="F2" s="302" t="s">
        <v>68</v>
      </c>
      <c r="G2" s="302" t="s">
        <v>69</v>
      </c>
      <c r="H2" s="297">
        <v>45292</v>
      </c>
      <c r="I2" s="298"/>
      <c r="J2" s="297">
        <v>45323</v>
      </c>
      <c r="K2" s="298"/>
      <c r="L2" s="297">
        <v>45352</v>
      </c>
      <c r="M2" s="298"/>
      <c r="N2" s="297">
        <v>45383</v>
      </c>
      <c r="O2" s="298"/>
      <c r="P2" s="297">
        <v>45413</v>
      </c>
      <c r="Q2" s="298"/>
      <c r="R2" s="297">
        <v>45444</v>
      </c>
      <c r="S2" s="298"/>
      <c r="T2" s="297">
        <v>45474</v>
      </c>
      <c r="U2" s="298"/>
      <c r="V2" s="297">
        <v>45505</v>
      </c>
      <c r="W2" s="298"/>
      <c r="X2" s="297">
        <v>45536</v>
      </c>
      <c r="Y2" s="298"/>
      <c r="Z2" s="297">
        <v>45566</v>
      </c>
      <c r="AA2" s="298"/>
      <c r="AB2" s="297">
        <v>45597</v>
      </c>
      <c r="AC2" s="298"/>
      <c r="AD2" s="297">
        <v>45627</v>
      </c>
      <c r="AE2" s="298"/>
      <c r="AF2" s="304" t="s">
        <v>55</v>
      </c>
      <c r="AG2" s="305"/>
      <c r="AH2" s="297">
        <v>45658</v>
      </c>
      <c r="AI2" s="298"/>
      <c r="AJ2" s="297">
        <v>45689</v>
      </c>
      <c r="AK2" s="298"/>
      <c r="AL2" s="297">
        <v>45717</v>
      </c>
      <c r="AM2" s="298"/>
      <c r="AN2" s="297">
        <v>45748</v>
      </c>
      <c r="AO2" s="298"/>
      <c r="AP2" s="297">
        <v>45778</v>
      </c>
      <c r="AQ2" s="298"/>
      <c r="AR2" s="297">
        <v>45809</v>
      </c>
      <c r="AS2" s="298"/>
      <c r="AT2" s="297">
        <v>45839</v>
      </c>
      <c r="AU2" s="298"/>
      <c r="AV2" s="297">
        <v>45870</v>
      </c>
      <c r="AW2" s="298"/>
      <c r="AX2" s="297">
        <v>45901</v>
      </c>
      <c r="AY2" s="298"/>
      <c r="AZ2" s="297">
        <v>45931</v>
      </c>
      <c r="BA2" s="298"/>
      <c r="BB2" s="297">
        <v>45962</v>
      </c>
      <c r="BC2" s="298"/>
      <c r="BD2" s="297">
        <v>45992</v>
      </c>
      <c r="BE2" s="298"/>
      <c r="BF2" s="304" t="s">
        <v>70</v>
      </c>
      <c r="BG2" s="305"/>
      <c r="BH2" s="297">
        <v>46023</v>
      </c>
      <c r="BI2" s="298"/>
      <c r="BJ2" s="297">
        <v>46054</v>
      </c>
      <c r="BK2" s="298"/>
      <c r="BL2" s="297">
        <v>46082</v>
      </c>
      <c r="BM2" s="298"/>
      <c r="BN2" s="297">
        <v>46113</v>
      </c>
      <c r="BO2" s="298"/>
      <c r="BP2" s="297">
        <v>46143</v>
      </c>
      <c r="BQ2" s="298"/>
      <c r="BR2" s="297">
        <v>46174</v>
      </c>
      <c r="BS2" s="298"/>
      <c r="BT2" s="297">
        <v>46204</v>
      </c>
      <c r="BU2" s="298"/>
      <c r="BV2" s="297">
        <v>46235</v>
      </c>
      <c r="BW2" s="298"/>
      <c r="BX2" s="297">
        <v>46266</v>
      </c>
      <c r="BY2" s="298"/>
      <c r="BZ2" s="297">
        <v>46296</v>
      </c>
      <c r="CA2" s="298"/>
      <c r="CB2" s="297">
        <v>46327</v>
      </c>
      <c r="CC2" s="298"/>
      <c r="CD2" s="297">
        <v>46357</v>
      </c>
      <c r="CE2" s="298"/>
      <c r="CF2" s="304" t="s">
        <v>224</v>
      </c>
      <c r="CG2" s="305"/>
    </row>
    <row r="3" spans="1:85" s="91" customFormat="1" ht="19.899999999999999" customHeight="1" x14ac:dyDescent="0.25">
      <c r="A3" s="301"/>
      <c r="B3" s="301"/>
      <c r="C3" s="301"/>
      <c r="D3" s="303"/>
      <c r="E3" s="303"/>
      <c r="F3" s="303"/>
      <c r="G3" s="303"/>
      <c r="H3" s="92" t="s">
        <v>71</v>
      </c>
      <c r="I3" s="93" t="s">
        <v>72</v>
      </c>
      <c r="J3" s="92" t="s">
        <v>71</v>
      </c>
      <c r="K3" s="93" t="s">
        <v>72</v>
      </c>
      <c r="L3" s="92" t="s">
        <v>71</v>
      </c>
      <c r="M3" s="93" t="s">
        <v>72</v>
      </c>
      <c r="N3" s="92" t="s">
        <v>71</v>
      </c>
      <c r="O3" s="93" t="s">
        <v>72</v>
      </c>
      <c r="P3" s="92" t="s">
        <v>71</v>
      </c>
      <c r="Q3" s="93" t="s">
        <v>72</v>
      </c>
      <c r="R3" s="92" t="s">
        <v>71</v>
      </c>
      <c r="S3" s="93" t="s">
        <v>72</v>
      </c>
      <c r="T3" s="92" t="s">
        <v>71</v>
      </c>
      <c r="U3" s="93" t="s">
        <v>72</v>
      </c>
      <c r="V3" s="92" t="s">
        <v>71</v>
      </c>
      <c r="W3" s="93" t="s">
        <v>72</v>
      </c>
      <c r="X3" s="92" t="s">
        <v>71</v>
      </c>
      <c r="Y3" s="93" t="s">
        <v>72</v>
      </c>
      <c r="Z3" s="92" t="s">
        <v>71</v>
      </c>
      <c r="AA3" s="93" t="s">
        <v>72</v>
      </c>
      <c r="AB3" s="92" t="s">
        <v>71</v>
      </c>
      <c r="AC3" s="93" t="s">
        <v>72</v>
      </c>
      <c r="AD3" s="92" t="s">
        <v>71</v>
      </c>
      <c r="AE3" s="93" t="s">
        <v>72</v>
      </c>
      <c r="AF3" s="92" t="s">
        <v>71</v>
      </c>
      <c r="AG3" s="93" t="s">
        <v>72</v>
      </c>
      <c r="AH3" s="92" t="s">
        <v>71</v>
      </c>
      <c r="AI3" s="93" t="s">
        <v>72</v>
      </c>
      <c r="AJ3" s="92" t="s">
        <v>71</v>
      </c>
      <c r="AK3" s="93" t="s">
        <v>72</v>
      </c>
      <c r="AL3" s="92" t="s">
        <v>71</v>
      </c>
      <c r="AM3" s="93" t="s">
        <v>72</v>
      </c>
      <c r="AN3" s="92" t="s">
        <v>71</v>
      </c>
      <c r="AO3" s="93" t="s">
        <v>72</v>
      </c>
      <c r="AP3" s="92" t="s">
        <v>71</v>
      </c>
      <c r="AQ3" s="93" t="s">
        <v>72</v>
      </c>
      <c r="AR3" s="92" t="s">
        <v>71</v>
      </c>
      <c r="AS3" s="93" t="s">
        <v>72</v>
      </c>
      <c r="AT3" s="92" t="s">
        <v>71</v>
      </c>
      <c r="AU3" s="93" t="s">
        <v>72</v>
      </c>
      <c r="AV3" s="92" t="s">
        <v>71</v>
      </c>
      <c r="AW3" s="93" t="s">
        <v>72</v>
      </c>
      <c r="AX3" s="92" t="s">
        <v>71</v>
      </c>
      <c r="AY3" s="93" t="s">
        <v>72</v>
      </c>
      <c r="AZ3" s="92" t="s">
        <v>71</v>
      </c>
      <c r="BA3" s="93" t="s">
        <v>72</v>
      </c>
      <c r="BB3" s="92" t="s">
        <v>71</v>
      </c>
      <c r="BC3" s="93" t="s">
        <v>72</v>
      </c>
      <c r="BD3" s="92" t="s">
        <v>71</v>
      </c>
      <c r="BE3" s="93" t="s">
        <v>72</v>
      </c>
      <c r="BF3" s="92" t="s">
        <v>71</v>
      </c>
      <c r="BG3" s="93" t="s">
        <v>72</v>
      </c>
      <c r="BH3" s="92" t="s">
        <v>71</v>
      </c>
      <c r="BI3" s="93" t="s">
        <v>72</v>
      </c>
      <c r="BJ3" s="92" t="s">
        <v>71</v>
      </c>
      <c r="BK3" s="93" t="s">
        <v>72</v>
      </c>
      <c r="BL3" s="92" t="s">
        <v>71</v>
      </c>
      <c r="BM3" s="93" t="s">
        <v>72</v>
      </c>
      <c r="BN3" s="92" t="s">
        <v>71</v>
      </c>
      <c r="BO3" s="93" t="s">
        <v>72</v>
      </c>
      <c r="BP3" s="92" t="s">
        <v>71</v>
      </c>
      <c r="BQ3" s="93" t="s">
        <v>72</v>
      </c>
      <c r="BR3" s="92" t="s">
        <v>71</v>
      </c>
      <c r="BS3" s="93" t="s">
        <v>72</v>
      </c>
      <c r="BT3" s="92" t="s">
        <v>71</v>
      </c>
      <c r="BU3" s="93" t="s">
        <v>72</v>
      </c>
      <c r="BV3" s="92" t="s">
        <v>71</v>
      </c>
      <c r="BW3" s="93" t="s">
        <v>72</v>
      </c>
      <c r="BX3" s="92" t="s">
        <v>71</v>
      </c>
      <c r="BY3" s="93" t="s">
        <v>72</v>
      </c>
      <c r="BZ3" s="92" t="s">
        <v>71</v>
      </c>
      <c r="CA3" s="93" t="s">
        <v>72</v>
      </c>
      <c r="CB3" s="92" t="s">
        <v>71</v>
      </c>
      <c r="CC3" s="93" t="s">
        <v>72</v>
      </c>
      <c r="CD3" s="92" t="s">
        <v>71</v>
      </c>
      <c r="CE3" s="93" t="s">
        <v>72</v>
      </c>
      <c r="CF3" s="92" t="s">
        <v>71</v>
      </c>
      <c r="CG3" s="93" t="s">
        <v>72</v>
      </c>
    </row>
    <row r="4" spans="1:85" s="102" customFormat="1" ht="19.899999999999999" customHeight="1" x14ac:dyDescent="0.25">
      <c r="A4" s="94">
        <v>1</v>
      </c>
      <c r="B4" s="95" t="s">
        <v>73</v>
      </c>
      <c r="C4" s="95" t="s">
        <v>74</v>
      </c>
      <c r="D4" s="94">
        <f>RANK(BF4,$BF$4:$BF$147)</f>
        <v>9</v>
      </c>
      <c r="E4" s="94">
        <v>0.7</v>
      </c>
      <c r="F4" s="94" t="s">
        <v>75</v>
      </c>
      <c r="G4" s="94">
        <v>2000</v>
      </c>
      <c r="H4" s="94">
        <v>2196</v>
      </c>
      <c r="I4" s="97">
        <f t="shared" ref="I4" si="0">H4*$E4</f>
        <v>1537.1999999999998</v>
      </c>
      <c r="J4" s="94">
        <v>2400</v>
      </c>
      <c r="K4" s="97">
        <f t="shared" ref="K4" si="1">J4*$E4</f>
        <v>1680</v>
      </c>
      <c r="L4" s="94">
        <v>7800</v>
      </c>
      <c r="M4" s="97">
        <f t="shared" ref="M4" si="2">L4*$E4</f>
        <v>5460</v>
      </c>
      <c r="N4" s="94">
        <v>1200</v>
      </c>
      <c r="O4" s="97">
        <f t="shared" ref="O4" si="3">N4*$E4</f>
        <v>840</v>
      </c>
      <c r="P4" s="94">
        <v>2520</v>
      </c>
      <c r="Q4" s="97">
        <f t="shared" ref="Q4" si="4">P4*$E4</f>
        <v>1764</v>
      </c>
      <c r="R4" s="94">
        <v>4332</v>
      </c>
      <c r="S4" s="97">
        <f t="shared" ref="S4" si="5">R4*$E4</f>
        <v>3032.3999999999996</v>
      </c>
      <c r="T4" s="94">
        <v>480</v>
      </c>
      <c r="U4" s="97">
        <f t="shared" ref="U4" si="6">T4*$E4</f>
        <v>336</v>
      </c>
      <c r="V4" s="94">
        <v>2160</v>
      </c>
      <c r="W4" s="97">
        <f t="shared" ref="W4" si="7">V4*$E4</f>
        <v>1512</v>
      </c>
      <c r="X4" s="94">
        <v>1176</v>
      </c>
      <c r="Y4" s="97">
        <f t="shared" ref="Y4" si="8">X4*$E4</f>
        <v>823.19999999999993</v>
      </c>
      <c r="Z4" s="94">
        <v>2196</v>
      </c>
      <c r="AA4" s="97">
        <f t="shared" ref="AA4" si="9">Z4*$E4</f>
        <v>1537.1999999999998</v>
      </c>
      <c r="AB4" s="94">
        <v>264</v>
      </c>
      <c r="AC4" s="97">
        <f t="shared" ref="AC4" si="10">AB4*$E4</f>
        <v>184.79999999999998</v>
      </c>
      <c r="AD4" s="94">
        <v>2472</v>
      </c>
      <c r="AE4" s="97">
        <f t="shared" ref="AE4" si="11">AD4*$E4</f>
        <v>1730.3999999999999</v>
      </c>
      <c r="AF4" s="101">
        <f t="shared" ref="AF4" si="12">SUM(H4,J4,L4,N4,P4,R4,T4,V4,X4,Z4,AB4,AD4)</f>
        <v>29196</v>
      </c>
      <c r="AG4" s="100">
        <f t="shared" ref="AG4" si="13">SUM(I4,K4,M4,O4,Q4,S4,U4,W4,Y4,AA4,AC4,AE4)</f>
        <v>20437.2</v>
      </c>
      <c r="AH4" s="96">
        <v>588</v>
      </c>
      <c r="AI4" s="97">
        <f t="shared" ref="AI4" si="14">AH4*$E4</f>
        <v>411.59999999999997</v>
      </c>
      <c r="AJ4" s="96">
        <v>1944</v>
      </c>
      <c r="AK4" s="97">
        <f t="shared" ref="AK4" si="15">AJ4*$E4</f>
        <v>1360.8</v>
      </c>
      <c r="AL4" s="99">
        <v>1620</v>
      </c>
      <c r="AM4" s="100">
        <f>AL4*$E4</f>
        <v>1134</v>
      </c>
      <c r="AN4" s="99">
        <v>3660</v>
      </c>
      <c r="AO4" s="100">
        <f>AN4*$E4</f>
        <v>2562</v>
      </c>
      <c r="AP4" s="99">
        <v>2184</v>
      </c>
      <c r="AQ4" s="100">
        <f>AP4*$E4</f>
        <v>1528.8</v>
      </c>
      <c r="AR4" s="99">
        <v>1956</v>
      </c>
      <c r="AS4" s="100">
        <f>AR4*$E4</f>
        <v>1369.1999999999998</v>
      </c>
      <c r="AT4" s="99">
        <v>1248</v>
      </c>
      <c r="AU4" s="100">
        <f>AT4*$E4</f>
        <v>873.59999999999991</v>
      </c>
      <c r="AV4" s="99">
        <v>984</v>
      </c>
      <c r="AW4" s="100">
        <f>AV4*$E4</f>
        <v>688.8</v>
      </c>
      <c r="AX4" s="99">
        <v>1440</v>
      </c>
      <c r="AY4" s="100">
        <f>AX4*$E4</f>
        <v>1007.9999999999999</v>
      </c>
      <c r="AZ4" s="99">
        <v>2052</v>
      </c>
      <c r="BA4" s="100">
        <f>AZ4*$E4</f>
        <v>1436.3999999999999</v>
      </c>
      <c r="BB4" s="99">
        <v>6552</v>
      </c>
      <c r="BC4" s="100">
        <f>BB4*$E4</f>
        <v>4586.3999999999996</v>
      </c>
      <c r="BD4" s="99">
        <v>1452</v>
      </c>
      <c r="BE4" s="100">
        <f>BD4*$E4</f>
        <v>1016.4</v>
      </c>
      <c r="BF4" s="101">
        <f t="shared" ref="BF4:BG20" si="16">SUM(AH4,AJ4,AL4,AN4,AP4,AR4,AT4,AV4,AX4,AZ4,BB4,BD4)</f>
        <v>25680</v>
      </c>
      <c r="BG4" s="100">
        <f t="shared" si="16"/>
        <v>17976</v>
      </c>
      <c r="BH4" s="96">
        <v>1800</v>
      </c>
      <c r="BI4" s="97">
        <f t="shared" ref="BI4" si="17">BH4*$E4</f>
        <v>1260</v>
      </c>
      <c r="BJ4" s="98">
        <v>14</v>
      </c>
      <c r="BK4" s="97">
        <f>BJ4*$E4</f>
        <v>9.7999999999999989</v>
      </c>
      <c r="BL4" s="99"/>
      <c r="BM4" s="100">
        <f>BL4*$E4</f>
        <v>0</v>
      </c>
      <c r="BN4" s="99"/>
      <c r="BO4" s="100">
        <f>BN4*$E4</f>
        <v>0</v>
      </c>
      <c r="BP4" s="99"/>
      <c r="BQ4" s="100">
        <f>BP4*$E4</f>
        <v>0</v>
      </c>
      <c r="BR4" s="99"/>
      <c r="BS4" s="100">
        <f>BR4*$E4</f>
        <v>0</v>
      </c>
      <c r="BT4" s="99"/>
      <c r="BU4" s="100">
        <f>BT4*$E4</f>
        <v>0</v>
      </c>
      <c r="BV4" s="99"/>
      <c r="BW4" s="100">
        <f>BV4*$E4</f>
        <v>0</v>
      </c>
      <c r="BX4" s="99"/>
      <c r="BY4" s="100">
        <f>BX4*$E4</f>
        <v>0</v>
      </c>
      <c r="BZ4" s="99"/>
      <c r="CA4" s="100">
        <f>BZ4*$E4</f>
        <v>0</v>
      </c>
      <c r="CB4" s="99"/>
      <c r="CC4" s="100">
        <f>CB4*$E4</f>
        <v>0</v>
      </c>
      <c r="CD4" s="99"/>
      <c r="CE4" s="100">
        <f>CD4*$E4</f>
        <v>0</v>
      </c>
      <c r="CF4" s="101">
        <f>SUM(BH4,BJ4,BL4,BN4,BP4,BR4,BT4,BV4,BX4,BZ4,CB4,CD4)</f>
        <v>1814</v>
      </c>
      <c r="CG4" s="100">
        <f t="shared" ref="CG4" si="18">SUM(BI4,BK4,BM4,BO4,BQ4,BS4,BU4,BW4,BY4,CA4,CC4,CE4)</f>
        <v>1269.8</v>
      </c>
    </row>
    <row r="5" spans="1:85" s="102" customFormat="1" ht="19.899999999999999" customHeight="1" x14ac:dyDescent="0.25">
      <c r="A5" s="94"/>
      <c r="B5" s="95"/>
      <c r="C5" s="95"/>
      <c r="D5" s="94"/>
      <c r="E5" s="94"/>
      <c r="F5" s="94"/>
      <c r="G5" s="94"/>
      <c r="H5" s="94"/>
      <c r="I5" s="100"/>
      <c r="J5" s="94"/>
      <c r="K5" s="100"/>
      <c r="L5" s="94"/>
      <c r="M5" s="100"/>
      <c r="N5" s="94"/>
      <c r="O5" s="100"/>
      <c r="P5" s="94"/>
      <c r="Q5" s="100"/>
      <c r="R5" s="94"/>
      <c r="S5" s="100"/>
      <c r="T5" s="94"/>
      <c r="U5" s="100"/>
      <c r="V5" s="94"/>
      <c r="W5" s="100"/>
      <c r="X5" s="94"/>
      <c r="Y5" s="100"/>
      <c r="Z5" s="94"/>
      <c r="AA5" s="100"/>
      <c r="AB5" s="94"/>
      <c r="AC5" s="100"/>
      <c r="AD5" s="94"/>
      <c r="AE5" s="100"/>
      <c r="AF5" s="101"/>
      <c r="AG5" s="100"/>
      <c r="AH5" s="99"/>
      <c r="AI5" s="100"/>
      <c r="AJ5" s="99"/>
      <c r="AK5" s="100"/>
      <c r="AL5" s="99"/>
      <c r="AM5" s="100"/>
      <c r="AN5" s="99"/>
      <c r="AO5" s="100"/>
      <c r="AP5" s="99"/>
      <c r="AQ5" s="100"/>
      <c r="AR5" s="99"/>
      <c r="AS5" s="100"/>
      <c r="AT5" s="99"/>
      <c r="AU5" s="100"/>
      <c r="AV5" s="99"/>
      <c r="AW5" s="100"/>
      <c r="AX5" s="99"/>
      <c r="AY5" s="100"/>
      <c r="AZ5" s="99"/>
      <c r="BA5" s="100"/>
      <c r="BB5" s="99"/>
      <c r="BC5" s="100"/>
      <c r="BD5" s="99"/>
      <c r="BE5" s="100"/>
      <c r="BF5" s="101"/>
      <c r="BG5" s="100"/>
      <c r="BH5" s="99"/>
      <c r="BI5" s="100"/>
      <c r="BJ5" s="99"/>
      <c r="BK5" s="100"/>
      <c r="BL5" s="99"/>
      <c r="BM5" s="100"/>
      <c r="BN5" s="99"/>
      <c r="BO5" s="100"/>
      <c r="BP5" s="99"/>
      <c r="BQ5" s="100"/>
      <c r="BR5" s="99"/>
      <c r="BS5" s="100"/>
      <c r="BT5" s="99"/>
      <c r="BU5" s="100"/>
      <c r="BV5" s="99"/>
      <c r="BW5" s="100"/>
      <c r="BX5" s="99"/>
      <c r="BY5" s="100"/>
      <c r="BZ5" s="99"/>
      <c r="CA5" s="100"/>
      <c r="CB5" s="99"/>
      <c r="CC5" s="100"/>
      <c r="CD5" s="99"/>
      <c r="CE5" s="100"/>
      <c r="CF5" s="101"/>
      <c r="CG5" s="100"/>
    </row>
    <row r="6" spans="1:85" s="102" customFormat="1" ht="19.899999999999999" customHeight="1" x14ac:dyDescent="0.25">
      <c r="A6" s="94">
        <v>2</v>
      </c>
      <c r="B6" s="95" t="s">
        <v>76</v>
      </c>
      <c r="C6" s="95" t="s">
        <v>77</v>
      </c>
      <c r="D6" s="94">
        <f t="shared" ref="D6:D14" si="19">RANK(BF6,$BF$4:$BF$147)</f>
        <v>3</v>
      </c>
      <c r="E6" s="94">
        <v>1</v>
      </c>
      <c r="F6" s="94" t="s">
        <v>75</v>
      </c>
      <c r="G6" s="94">
        <v>1650</v>
      </c>
      <c r="H6" s="94"/>
      <c r="I6" s="100">
        <f t="shared" ref="I6:I72" si="20">H6*$E6</f>
        <v>0</v>
      </c>
      <c r="J6" s="94"/>
      <c r="K6" s="100">
        <f t="shared" ref="K6:K72" si="21">J6*$E6</f>
        <v>0</v>
      </c>
      <c r="L6" s="94"/>
      <c r="M6" s="100">
        <f t="shared" ref="M6:M72" si="22">L6*$E6</f>
        <v>0</v>
      </c>
      <c r="N6" s="94"/>
      <c r="O6" s="100">
        <f t="shared" ref="O6:O72" si="23">N6*$E6</f>
        <v>0</v>
      </c>
      <c r="P6" s="94"/>
      <c r="Q6" s="100">
        <f t="shared" ref="Q6:Q72" si="24">P6*$E6</f>
        <v>0</v>
      </c>
      <c r="R6" s="94"/>
      <c r="S6" s="100">
        <f t="shared" ref="S6:S72" si="25">R6*$E6</f>
        <v>0</v>
      </c>
      <c r="T6" s="94"/>
      <c r="U6" s="100">
        <f t="shared" ref="U6:U72" si="26">T6*$E6</f>
        <v>0</v>
      </c>
      <c r="V6" s="94"/>
      <c r="W6" s="100">
        <f t="shared" ref="W6:W72" si="27">V6*$E6</f>
        <v>0</v>
      </c>
      <c r="X6" s="94"/>
      <c r="Y6" s="100">
        <f t="shared" ref="Y6:Y72" si="28">X6*$E6</f>
        <v>0</v>
      </c>
      <c r="Z6" s="94"/>
      <c r="AA6" s="100">
        <f t="shared" ref="AA6:AA72" si="29">Z6*$E6</f>
        <v>0</v>
      </c>
      <c r="AB6" s="94"/>
      <c r="AC6" s="100">
        <f t="shared" ref="AC6:AC72" si="30">AB6*$E6</f>
        <v>0</v>
      </c>
      <c r="AD6" s="94"/>
      <c r="AE6" s="100">
        <f t="shared" ref="AE6:AE72" si="31">AD6*$E6</f>
        <v>0</v>
      </c>
      <c r="AF6" s="101">
        <f t="shared" ref="AF6:AF11" si="32">SUM(H6,J6,L6,N6,P6,R6,T6,V6,X6,Z6,AB6,AD6)</f>
        <v>0</v>
      </c>
      <c r="AG6" s="100">
        <f t="shared" ref="AG6:AG11" si="33">SUM(I6,K6,M6,O6,Q6,S6,U6,W6,Y6,AA6,AC6,AE6)</f>
        <v>0</v>
      </c>
      <c r="AH6" s="99"/>
      <c r="AI6" s="100">
        <f t="shared" ref="AI6:AI72" si="34">AH6*$E6</f>
        <v>0</v>
      </c>
      <c r="AJ6" s="99"/>
      <c r="AK6" s="100">
        <f t="shared" ref="AK6:AM72" si="35">AJ6*$E6</f>
        <v>0</v>
      </c>
      <c r="AL6" s="99"/>
      <c r="AM6" s="100">
        <f t="shared" si="35"/>
        <v>0</v>
      </c>
      <c r="AN6" s="99"/>
      <c r="AO6" s="100">
        <f t="shared" ref="AO6:AO72" si="36">AN6*$E6</f>
        <v>0</v>
      </c>
      <c r="AP6" s="99"/>
      <c r="AQ6" s="100">
        <f t="shared" ref="AQ6:AQ72" si="37">AP6*$E6</f>
        <v>0</v>
      </c>
      <c r="AR6" s="99"/>
      <c r="AS6" s="100">
        <f t="shared" ref="AS6:AS72" si="38">AR6*$E6</f>
        <v>0</v>
      </c>
      <c r="AT6" s="99">
        <v>123912</v>
      </c>
      <c r="AU6" s="100">
        <f t="shared" ref="AU6:AU72" si="39">AT6*$E6</f>
        <v>123912</v>
      </c>
      <c r="AV6" s="99">
        <v>143568</v>
      </c>
      <c r="AW6" s="100">
        <f t="shared" ref="AW6:AW72" si="40">AV6*$E6</f>
        <v>143568</v>
      </c>
      <c r="AX6" s="99">
        <v>138180</v>
      </c>
      <c r="AY6" s="100">
        <f t="shared" ref="AY6:AY72" si="41">AX6*$E6</f>
        <v>138180</v>
      </c>
      <c r="AZ6" s="99">
        <v>154308</v>
      </c>
      <c r="BA6" s="100">
        <f t="shared" ref="BA6:BA72" si="42">AZ6*$E6</f>
        <v>154308</v>
      </c>
      <c r="BB6" s="99">
        <v>163530</v>
      </c>
      <c r="BC6" s="100">
        <f t="shared" ref="BC6:BC72" si="43">BB6*$E6</f>
        <v>163530</v>
      </c>
      <c r="BD6" s="99">
        <v>184896</v>
      </c>
      <c r="BE6" s="100">
        <f t="shared" ref="BE6:BE72" si="44">BD6*$E6</f>
        <v>184896</v>
      </c>
      <c r="BF6" s="101">
        <f t="shared" si="16"/>
        <v>908394</v>
      </c>
      <c r="BG6" s="100">
        <f t="shared" si="16"/>
        <v>908394</v>
      </c>
      <c r="BH6" s="96">
        <v>173100</v>
      </c>
      <c r="BI6" s="97">
        <f t="shared" ref="BI6:BK13" si="45">BH6*$E6</f>
        <v>173100</v>
      </c>
      <c r="BJ6" s="98">
        <v>150504</v>
      </c>
      <c r="BK6" s="97">
        <f t="shared" si="45"/>
        <v>150504</v>
      </c>
      <c r="BL6" s="99"/>
      <c r="BM6" s="100">
        <f t="shared" ref="BM6:BM11" si="46">BL6*$E6</f>
        <v>0</v>
      </c>
      <c r="BN6" s="99"/>
      <c r="BO6" s="100">
        <f t="shared" ref="BO6:BO11" si="47">BN6*$E6</f>
        <v>0</v>
      </c>
      <c r="BP6" s="99"/>
      <c r="BQ6" s="100">
        <f t="shared" ref="BQ6:BQ11" si="48">BP6*$E6</f>
        <v>0</v>
      </c>
      <c r="BR6" s="99"/>
      <c r="BS6" s="100">
        <f t="shared" ref="BS6:BS11" si="49">BR6*$E6</f>
        <v>0</v>
      </c>
      <c r="BT6" s="99"/>
      <c r="BU6" s="100">
        <f t="shared" ref="BU6:BU11" si="50">BT6*$E6</f>
        <v>0</v>
      </c>
      <c r="BV6" s="99"/>
      <c r="BW6" s="100">
        <f t="shared" ref="BW6:BW11" si="51">BV6*$E6</f>
        <v>0</v>
      </c>
      <c r="BX6" s="99"/>
      <c r="BY6" s="100">
        <f t="shared" ref="BY6:BY11" si="52">BX6*$E6</f>
        <v>0</v>
      </c>
      <c r="BZ6" s="99"/>
      <c r="CA6" s="100">
        <f t="shared" ref="CA6:CA11" si="53">BZ6*$E6</f>
        <v>0</v>
      </c>
      <c r="CB6" s="99"/>
      <c r="CC6" s="100">
        <f t="shared" ref="CC6:CC11" si="54">CB6*$E6</f>
        <v>0</v>
      </c>
      <c r="CD6" s="99"/>
      <c r="CE6" s="100">
        <f t="shared" ref="CE6:CE11" si="55">CD6*$E6</f>
        <v>0</v>
      </c>
      <c r="CF6" s="101">
        <f t="shared" ref="CF6:CG11" si="56">SUM(BH6,BJ6,BL6,BN6,BP6,BR6,BT6,BV6,BX6,BZ6,CB6,CD6)</f>
        <v>323604</v>
      </c>
      <c r="CG6" s="100">
        <f t="shared" si="56"/>
        <v>323604</v>
      </c>
    </row>
    <row r="7" spans="1:85" s="102" customFormat="1" ht="19.899999999999999" customHeight="1" x14ac:dyDescent="0.25">
      <c r="A7" s="94">
        <v>3</v>
      </c>
      <c r="B7" s="95" t="s">
        <v>78</v>
      </c>
      <c r="C7" s="95" t="s">
        <v>77</v>
      </c>
      <c r="D7" s="94">
        <f t="shared" si="19"/>
        <v>2</v>
      </c>
      <c r="E7" s="94">
        <v>1</v>
      </c>
      <c r="F7" s="94" t="s">
        <v>75</v>
      </c>
      <c r="G7" s="94">
        <v>1650</v>
      </c>
      <c r="H7" s="94">
        <v>134352</v>
      </c>
      <c r="I7" s="97">
        <f t="shared" si="20"/>
        <v>134352</v>
      </c>
      <c r="J7" s="94">
        <v>99048</v>
      </c>
      <c r="K7" s="97">
        <f t="shared" si="21"/>
        <v>99048</v>
      </c>
      <c r="L7" s="94">
        <v>144744</v>
      </c>
      <c r="M7" s="97">
        <f t="shared" si="22"/>
        <v>144744</v>
      </c>
      <c r="N7" s="94">
        <v>128364</v>
      </c>
      <c r="O7" s="97">
        <f t="shared" si="23"/>
        <v>128364</v>
      </c>
      <c r="P7" s="94">
        <v>134604</v>
      </c>
      <c r="Q7" s="97">
        <f t="shared" si="24"/>
        <v>134604</v>
      </c>
      <c r="R7" s="94">
        <v>143400</v>
      </c>
      <c r="S7" s="97">
        <f t="shared" si="25"/>
        <v>143400</v>
      </c>
      <c r="T7" s="94">
        <v>141432</v>
      </c>
      <c r="U7" s="97">
        <f t="shared" si="26"/>
        <v>141432</v>
      </c>
      <c r="V7" s="94">
        <v>136884</v>
      </c>
      <c r="W7" s="97">
        <f t="shared" si="27"/>
        <v>136884</v>
      </c>
      <c r="X7" s="94">
        <v>101160</v>
      </c>
      <c r="Y7" s="97">
        <f t="shared" si="28"/>
        <v>101160</v>
      </c>
      <c r="Z7" s="94">
        <v>145068</v>
      </c>
      <c r="AA7" s="97">
        <f t="shared" si="29"/>
        <v>145068</v>
      </c>
      <c r="AB7" s="94">
        <v>151008</v>
      </c>
      <c r="AC7" s="97">
        <f t="shared" si="30"/>
        <v>151008</v>
      </c>
      <c r="AD7" s="94">
        <f>138228-1900</f>
        <v>136328</v>
      </c>
      <c r="AE7" s="97">
        <f t="shared" si="31"/>
        <v>136328</v>
      </c>
      <c r="AF7" s="101">
        <f t="shared" si="32"/>
        <v>1596392</v>
      </c>
      <c r="AG7" s="100">
        <f t="shared" si="33"/>
        <v>1596392</v>
      </c>
      <c r="AH7" s="96">
        <v>135360</v>
      </c>
      <c r="AI7" s="97">
        <f t="shared" si="34"/>
        <v>135360</v>
      </c>
      <c r="AJ7" s="96">
        <v>140412</v>
      </c>
      <c r="AK7" s="97">
        <f t="shared" si="35"/>
        <v>140412</v>
      </c>
      <c r="AL7" s="99">
        <v>203928</v>
      </c>
      <c r="AM7" s="100">
        <f t="shared" si="35"/>
        <v>203928</v>
      </c>
      <c r="AN7" s="99">
        <v>127428</v>
      </c>
      <c r="AO7" s="100">
        <f t="shared" si="36"/>
        <v>127428</v>
      </c>
      <c r="AP7" s="99">
        <v>177144</v>
      </c>
      <c r="AQ7" s="100">
        <f t="shared" si="37"/>
        <v>177144</v>
      </c>
      <c r="AR7" s="99">
        <v>163972</v>
      </c>
      <c r="AS7" s="100">
        <f t="shared" si="38"/>
        <v>163972</v>
      </c>
      <c r="AT7" s="99">
        <v>23364</v>
      </c>
      <c r="AU7" s="100">
        <f t="shared" si="39"/>
        <v>23364</v>
      </c>
      <c r="AV7" s="99"/>
      <c r="AW7" s="100">
        <f t="shared" si="40"/>
        <v>0</v>
      </c>
      <c r="AX7" s="99"/>
      <c r="AY7" s="100">
        <f t="shared" si="41"/>
        <v>0</v>
      </c>
      <c r="AZ7" s="99"/>
      <c r="BA7" s="100">
        <f t="shared" si="42"/>
        <v>0</v>
      </c>
      <c r="BB7" s="99"/>
      <c r="BC7" s="100">
        <f t="shared" si="43"/>
        <v>0</v>
      </c>
      <c r="BD7" s="99"/>
      <c r="BE7" s="100">
        <f t="shared" si="44"/>
        <v>0</v>
      </c>
      <c r="BF7" s="101">
        <f t="shared" si="16"/>
        <v>971608</v>
      </c>
      <c r="BG7" s="100">
        <f t="shared" si="16"/>
        <v>971608</v>
      </c>
      <c r="BH7" s="99"/>
      <c r="BI7" s="97">
        <f t="shared" si="45"/>
        <v>0</v>
      </c>
      <c r="BJ7" s="99"/>
      <c r="BK7" s="100">
        <v>0</v>
      </c>
      <c r="BL7" s="99"/>
      <c r="BM7" s="100">
        <f t="shared" si="46"/>
        <v>0</v>
      </c>
      <c r="BN7" s="99"/>
      <c r="BO7" s="100">
        <f t="shared" si="47"/>
        <v>0</v>
      </c>
      <c r="BP7" s="99"/>
      <c r="BQ7" s="100">
        <f t="shared" si="48"/>
        <v>0</v>
      </c>
      <c r="BR7" s="99"/>
      <c r="BS7" s="100">
        <f t="shared" si="49"/>
        <v>0</v>
      </c>
      <c r="BT7" s="99"/>
      <c r="BU7" s="100">
        <f t="shared" si="50"/>
        <v>0</v>
      </c>
      <c r="BV7" s="99"/>
      <c r="BW7" s="100">
        <f t="shared" si="51"/>
        <v>0</v>
      </c>
      <c r="BX7" s="99"/>
      <c r="BY7" s="100">
        <f t="shared" si="52"/>
        <v>0</v>
      </c>
      <c r="BZ7" s="99"/>
      <c r="CA7" s="100">
        <f t="shared" si="53"/>
        <v>0</v>
      </c>
      <c r="CB7" s="99"/>
      <c r="CC7" s="100">
        <f t="shared" si="54"/>
        <v>0</v>
      </c>
      <c r="CD7" s="99"/>
      <c r="CE7" s="100">
        <f t="shared" si="55"/>
        <v>0</v>
      </c>
      <c r="CF7" s="101">
        <f t="shared" si="56"/>
        <v>0</v>
      </c>
      <c r="CG7" s="100">
        <f t="shared" si="56"/>
        <v>0</v>
      </c>
    </row>
    <row r="8" spans="1:85" s="102" customFormat="1" ht="19.899999999999999" customHeight="1" x14ac:dyDescent="0.25">
      <c r="A8" s="94">
        <v>4</v>
      </c>
      <c r="B8" s="95" t="s">
        <v>79</v>
      </c>
      <c r="C8" s="95" t="s">
        <v>77</v>
      </c>
      <c r="D8" s="94">
        <f t="shared" si="19"/>
        <v>6</v>
      </c>
      <c r="E8" s="94">
        <v>0.6</v>
      </c>
      <c r="F8" s="94" t="s">
        <v>75</v>
      </c>
      <c r="G8" s="94">
        <v>1130</v>
      </c>
      <c r="H8" s="94">
        <v>5664</v>
      </c>
      <c r="I8" s="97">
        <f t="shared" si="20"/>
        <v>3398.4</v>
      </c>
      <c r="J8" s="94">
        <v>5964</v>
      </c>
      <c r="K8" s="97">
        <f t="shared" si="21"/>
        <v>3578.4</v>
      </c>
      <c r="L8" s="94">
        <v>4488</v>
      </c>
      <c r="M8" s="97">
        <f t="shared" si="22"/>
        <v>2692.7999999999997</v>
      </c>
      <c r="N8" s="94">
        <v>5316</v>
      </c>
      <c r="O8" s="97">
        <f t="shared" si="23"/>
        <v>3189.6</v>
      </c>
      <c r="P8" s="94">
        <v>6300</v>
      </c>
      <c r="Q8" s="97">
        <f t="shared" si="24"/>
        <v>3780</v>
      </c>
      <c r="R8" s="94">
        <v>5880</v>
      </c>
      <c r="S8" s="97">
        <f t="shared" si="25"/>
        <v>3528</v>
      </c>
      <c r="T8" s="94">
        <v>6888</v>
      </c>
      <c r="U8" s="97">
        <f t="shared" si="26"/>
        <v>4132.8</v>
      </c>
      <c r="V8" s="94">
        <v>2314</v>
      </c>
      <c r="W8" s="97">
        <f t="shared" si="27"/>
        <v>1388.3999999999999</v>
      </c>
      <c r="X8" s="94">
        <v>4020</v>
      </c>
      <c r="Y8" s="97">
        <f t="shared" si="28"/>
        <v>2412</v>
      </c>
      <c r="Z8" s="94">
        <v>5412</v>
      </c>
      <c r="AA8" s="97">
        <f t="shared" si="29"/>
        <v>3247.2</v>
      </c>
      <c r="AB8" s="94">
        <v>6216</v>
      </c>
      <c r="AC8" s="97">
        <f t="shared" si="30"/>
        <v>3729.6</v>
      </c>
      <c r="AD8" s="94">
        <v>4944</v>
      </c>
      <c r="AE8" s="97">
        <f t="shared" si="31"/>
        <v>2966.4</v>
      </c>
      <c r="AF8" s="101">
        <f t="shared" si="32"/>
        <v>63406</v>
      </c>
      <c r="AG8" s="100">
        <f t="shared" si="33"/>
        <v>38043.600000000006</v>
      </c>
      <c r="AH8" s="96">
        <v>5088</v>
      </c>
      <c r="AI8" s="97">
        <f t="shared" si="34"/>
        <v>3052.7999999999997</v>
      </c>
      <c r="AJ8" s="96">
        <v>5652</v>
      </c>
      <c r="AK8" s="97">
        <f t="shared" si="35"/>
        <v>3391.2</v>
      </c>
      <c r="AL8" s="99">
        <v>10344</v>
      </c>
      <c r="AM8" s="100">
        <f t="shared" si="35"/>
        <v>6206.4</v>
      </c>
      <c r="AN8" s="99">
        <v>4020</v>
      </c>
      <c r="AO8" s="100">
        <f t="shared" si="36"/>
        <v>2412</v>
      </c>
      <c r="AP8" s="99">
        <v>6708</v>
      </c>
      <c r="AQ8" s="100">
        <f t="shared" si="37"/>
        <v>4024.7999999999997</v>
      </c>
      <c r="AR8" s="99">
        <v>7824</v>
      </c>
      <c r="AS8" s="100">
        <f t="shared" si="38"/>
        <v>4694.3999999999996</v>
      </c>
      <c r="AT8" s="99">
        <v>8016</v>
      </c>
      <c r="AU8" s="100">
        <f t="shared" si="39"/>
        <v>4809.5999999999995</v>
      </c>
      <c r="AV8" s="99">
        <v>7464</v>
      </c>
      <c r="AW8" s="100">
        <f t="shared" si="40"/>
        <v>4478.3999999999996</v>
      </c>
      <c r="AX8" s="99">
        <v>9240</v>
      </c>
      <c r="AY8" s="100">
        <f t="shared" si="41"/>
        <v>5544</v>
      </c>
      <c r="AZ8" s="99">
        <v>7584</v>
      </c>
      <c r="BA8" s="100">
        <f t="shared" si="42"/>
        <v>4550.3999999999996</v>
      </c>
      <c r="BB8" s="99">
        <v>7392</v>
      </c>
      <c r="BC8" s="100">
        <f t="shared" si="43"/>
        <v>4435.2</v>
      </c>
      <c r="BD8" s="99">
        <v>6960</v>
      </c>
      <c r="BE8" s="100">
        <f t="shared" si="44"/>
        <v>4176</v>
      </c>
      <c r="BF8" s="101">
        <f t="shared" si="16"/>
        <v>86292</v>
      </c>
      <c r="BG8" s="100">
        <f t="shared" si="16"/>
        <v>51775.199999999997</v>
      </c>
      <c r="BH8" s="96">
        <v>5328</v>
      </c>
      <c r="BI8" s="97">
        <f t="shared" si="45"/>
        <v>3196.7999999999997</v>
      </c>
      <c r="BJ8" s="98">
        <v>5796</v>
      </c>
      <c r="BK8" s="97">
        <f t="shared" si="45"/>
        <v>3477.6</v>
      </c>
      <c r="BL8" s="99"/>
      <c r="BM8" s="100">
        <f t="shared" si="46"/>
        <v>0</v>
      </c>
      <c r="BN8" s="99"/>
      <c r="BO8" s="100">
        <f t="shared" si="47"/>
        <v>0</v>
      </c>
      <c r="BP8" s="99"/>
      <c r="BQ8" s="100">
        <f t="shared" si="48"/>
        <v>0</v>
      </c>
      <c r="BR8" s="99"/>
      <c r="BS8" s="100">
        <f t="shared" si="49"/>
        <v>0</v>
      </c>
      <c r="BT8" s="99"/>
      <c r="BU8" s="100">
        <f t="shared" si="50"/>
        <v>0</v>
      </c>
      <c r="BV8" s="99"/>
      <c r="BW8" s="100">
        <f t="shared" si="51"/>
        <v>0</v>
      </c>
      <c r="BX8" s="99"/>
      <c r="BY8" s="100">
        <f t="shared" si="52"/>
        <v>0</v>
      </c>
      <c r="BZ8" s="99"/>
      <c r="CA8" s="100">
        <f t="shared" si="53"/>
        <v>0</v>
      </c>
      <c r="CB8" s="99"/>
      <c r="CC8" s="100">
        <f t="shared" si="54"/>
        <v>0</v>
      </c>
      <c r="CD8" s="99"/>
      <c r="CE8" s="100">
        <f t="shared" si="55"/>
        <v>0</v>
      </c>
      <c r="CF8" s="101">
        <f t="shared" si="56"/>
        <v>11124</v>
      </c>
      <c r="CG8" s="100">
        <f t="shared" si="56"/>
        <v>6674.4</v>
      </c>
    </row>
    <row r="9" spans="1:85" s="102" customFormat="1" ht="19.899999999999999" customHeight="1" x14ac:dyDescent="0.25">
      <c r="A9" s="94">
        <v>5</v>
      </c>
      <c r="B9" s="95" t="s">
        <v>80</v>
      </c>
      <c r="C9" s="95" t="s">
        <v>77</v>
      </c>
      <c r="D9" s="94">
        <f t="shared" si="19"/>
        <v>4</v>
      </c>
      <c r="E9" s="94">
        <v>0.35</v>
      </c>
      <c r="F9" s="94" t="s">
        <v>81</v>
      </c>
      <c r="G9" s="94">
        <v>760</v>
      </c>
      <c r="H9" s="94">
        <v>31760</v>
      </c>
      <c r="I9" s="97">
        <f t="shared" si="20"/>
        <v>11116</v>
      </c>
      <c r="J9" s="94">
        <v>24240</v>
      </c>
      <c r="K9" s="97">
        <f t="shared" si="21"/>
        <v>8484</v>
      </c>
      <c r="L9" s="94">
        <v>29000</v>
      </c>
      <c r="M9" s="97">
        <f t="shared" si="22"/>
        <v>10150</v>
      </c>
      <c r="N9" s="94">
        <v>26880</v>
      </c>
      <c r="O9" s="97">
        <f t="shared" si="23"/>
        <v>9408</v>
      </c>
      <c r="P9" s="94">
        <v>28520</v>
      </c>
      <c r="Q9" s="97">
        <f t="shared" si="24"/>
        <v>9982</v>
      </c>
      <c r="R9" s="94">
        <v>30580</v>
      </c>
      <c r="S9" s="97">
        <f t="shared" si="25"/>
        <v>10703</v>
      </c>
      <c r="T9" s="94">
        <v>28600</v>
      </c>
      <c r="U9" s="97">
        <f t="shared" si="26"/>
        <v>10010</v>
      </c>
      <c r="V9" s="94">
        <v>30240</v>
      </c>
      <c r="W9" s="97">
        <f t="shared" si="27"/>
        <v>10584</v>
      </c>
      <c r="X9" s="94">
        <v>25920</v>
      </c>
      <c r="Y9" s="97">
        <f t="shared" si="28"/>
        <v>9072</v>
      </c>
      <c r="Z9" s="94">
        <v>28400</v>
      </c>
      <c r="AA9" s="97">
        <f t="shared" si="29"/>
        <v>9940</v>
      </c>
      <c r="AB9" s="94">
        <v>29880</v>
      </c>
      <c r="AC9" s="97">
        <f t="shared" si="30"/>
        <v>10458</v>
      </c>
      <c r="AD9" s="94">
        <f>26240-63</f>
        <v>26177</v>
      </c>
      <c r="AE9" s="97">
        <f t="shared" si="31"/>
        <v>9161.9499999999989</v>
      </c>
      <c r="AF9" s="101">
        <f t="shared" si="32"/>
        <v>340197</v>
      </c>
      <c r="AG9" s="100">
        <f t="shared" si="33"/>
        <v>119068.95</v>
      </c>
      <c r="AH9" s="96">
        <v>22080</v>
      </c>
      <c r="AI9" s="97">
        <f t="shared" si="34"/>
        <v>7727.9999999999991</v>
      </c>
      <c r="AJ9" s="96">
        <v>23800</v>
      </c>
      <c r="AK9" s="97">
        <f t="shared" si="35"/>
        <v>8330</v>
      </c>
      <c r="AL9" s="99">
        <v>32240</v>
      </c>
      <c r="AM9" s="100">
        <f t="shared" si="35"/>
        <v>11284</v>
      </c>
      <c r="AN9" s="99">
        <v>15000</v>
      </c>
      <c r="AO9" s="100">
        <f t="shared" si="36"/>
        <v>5250</v>
      </c>
      <c r="AP9" s="99">
        <v>23960</v>
      </c>
      <c r="AQ9" s="100">
        <f t="shared" si="37"/>
        <v>8386</v>
      </c>
      <c r="AR9" s="99">
        <v>26600</v>
      </c>
      <c r="AS9" s="100">
        <f t="shared" si="38"/>
        <v>9310</v>
      </c>
      <c r="AT9" s="99">
        <v>25160</v>
      </c>
      <c r="AU9" s="100">
        <f t="shared" si="39"/>
        <v>8806</v>
      </c>
      <c r="AV9" s="99">
        <v>25000</v>
      </c>
      <c r="AW9" s="100">
        <f t="shared" si="40"/>
        <v>8750</v>
      </c>
      <c r="AX9" s="99">
        <v>29600</v>
      </c>
      <c r="AY9" s="100">
        <f t="shared" si="41"/>
        <v>10360</v>
      </c>
      <c r="AZ9" s="99">
        <v>24960</v>
      </c>
      <c r="BA9" s="100">
        <f t="shared" si="42"/>
        <v>8736</v>
      </c>
      <c r="BB9" s="99">
        <v>27600</v>
      </c>
      <c r="BC9" s="100">
        <f t="shared" si="43"/>
        <v>9660</v>
      </c>
      <c r="BD9" s="99">
        <v>25760</v>
      </c>
      <c r="BE9" s="100">
        <f t="shared" si="44"/>
        <v>9016</v>
      </c>
      <c r="BF9" s="101">
        <f t="shared" si="16"/>
        <v>301760</v>
      </c>
      <c r="BG9" s="100">
        <f t="shared" si="16"/>
        <v>105616</v>
      </c>
      <c r="BH9" s="96">
        <v>26040</v>
      </c>
      <c r="BI9" s="97">
        <f t="shared" si="45"/>
        <v>9114</v>
      </c>
      <c r="BJ9" s="98">
        <v>26160</v>
      </c>
      <c r="BK9" s="97">
        <f t="shared" si="45"/>
        <v>9156</v>
      </c>
      <c r="BL9" s="99"/>
      <c r="BM9" s="100">
        <f t="shared" si="46"/>
        <v>0</v>
      </c>
      <c r="BN9" s="99"/>
      <c r="BO9" s="100">
        <f t="shared" si="47"/>
        <v>0</v>
      </c>
      <c r="BP9" s="99"/>
      <c r="BQ9" s="100">
        <f t="shared" si="48"/>
        <v>0</v>
      </c>
      <c r="BR9" s="99"/>
      <c r="BS9" s="100">
        <f t="shared" si="49"/>
        <v>0</v>
      </c>
      <c r="BT9" s="99"/>
      <c r="BU9" s="100">
        <f t="shared" si="50"/>
        <v>0</v>
      </c>
      <c r="BV9" s="99"/>
      <c r="BW9" s="100">
        <f t="shared" si="51"/>
        <v>0</v>
      </c>
      <c r="BX9" s="99"/>
      <c r="BY9" s="100">
        <f t="shared" si="52"/>
        <v>0</v>
      </c>
      <c r="BZ9" s="99"/>
      <c r="CA9" s="100">
        <f t="shared" si="53"/>
        <v>0</v>
      </c>
      <c r="CB9" s="99"/>
      <c r="CC9" s="100">
        <f t="shared" si="54"/>
        <v>0</v>
      </c>
      <c r="CD9" s="99"/>
      <c r="CE9" s="100">
        <f t="shared" si="55"/>
        <v>0</v>
      </c>
      <c r="CF9" s="101">
        <f t="shared" si="56"/>
        <v>52200</v>
      </c>
      <c r="CG9" s="100">
        <f t="shared" si="56"/>
        <v>18270</v>
      </c>
    </row>
    <row r="10" spans="1:85" s="102" customFormat="1" ht="19.899999999999999" customHeight="1" x14ac:dyDescent="0.25">
      <c r="A10" s="94">
        <v>6</v>
      </c>
      <c r="B10" s="95" t="s">
        <v>82</v>
      </c>
      <c r="C10" s="95" t="s">
        <v>74</v>
      </c>
      <c r="D10" s="94">
        <f t="shared" si="19"/>
        <v>20</v>
      </c>
      <c r="E10" s="94">
        <v>0.7</v>
      </c>
      <c r="F10" s="94" t="s">
        <v>83</v>
      </c>
      <c r="G10" s="94">
        <v>1850</v>
      </c>
      <c r="H10" s="94"/>
      <c r="I10" s="100">
        <f t="shared" si="20"/>
        <v>0</v>
      </c>
      <c r="J10" s="94"/>
      <c r="K10" s="100">
        <f t="shared" si="21"/>
        <v>0</v>
      </c>
      <c r="L10" s="94"/>
      <c r="M10" s="100">
        <f t="shared" si="22"/>
        <v>0</v>
      </c>
      <c r="N10" s="94"/>
      <c r="O10" s="100">
        <f t="shared" si="23"/>
        <v>0</v>
      </c>
      <c r="P10" s="94"/>
      <c r="Q10" s="100">
        <f t="shared" si="24"/>
        <v>0</v>
      </c>
      <c r="R10" s="94"/>
      <c r="S10" s="100">
        <f t="shared" si="25"/>
        <v>0</v>
      </c>
      <c r="T10" s="94"/>
      <c r="U10" s="100">
        <f t="shared" si="26"/>
        <v>0</v>
      </c>
      <c r="V10" s="94"/>
      <c r="W10" s="100">
        <f t="shared" si="27"/>
        <v>0</v>
      </c>
      <c r="X10" s="94"/>
      <c r="Y10" s="100">
        <f t="shared" si="28"/>
        <v>0</v>
      </c>
      <c r="Z10" s="94"/>
      <c r="AA10" s="100">
        <f t="shared" si="29"/>
        <v>0</v>
      </c>
      <c r="AB10" s="94"/>
      <c r="AC10" s="100">
        <f t="shared" si="30"/>
        <v>0</v>
      </c>
      <c r="AD10" s="94"/>
      <c r="AE10" s="100">
        <f t="shared" si="31"/>
        <v>0</v>
      </c>
      <c r="AF10" s="101">
        <f t="shared" si="32"/>
        <v>0</v>
      </c>
      <c r="AG10" s="100">
        <f t="shared" si="33"/>
        <v>0</v>
      </c>
      <c r="AH10" s="99"/>
      <c r="AI10" s="100">
        <f t="shared" si="34"/>
        <v>0</v>
      </c>
      <c r="AJ10" s="99"/>
      <c r="AK10" s="100">
        <f t="shared" si="35"/>
        <v>0</v>
      </c>
      <c r="AL10" s="99"/>
      <c r="AM10" s="100">
        <f t="shared" si="35"/>
        <v>0</v>
      </c>
      <c r="AN10" s="99"/>
      <c r="AO10" s="100">
        <f t="shared" si="36"/>
        <v>0</v>
      </c>
      <c r="AP10" s="99"/>
      <c r="AQ10" s="100">
        <f t="shared" si="37"/>
        <v>0</v>
      </c>
      <c r="AR10" s="99"/>
      <c r="AS10" s="100">
        <f t="shared" si="38"/>
        <v>0</v>
      </c>
      <c r="AT10" s="99"/>
      <c r="AU10" s="100">
        <f t="shared" si="39"/>
        <v>0</v>
      </c>
      <c r="AV10" s="99"/>
      <c r="AW10" s="100">
        <f t="shared" si="40"/>
        <v>0</v>
      </c>
      <c r="AX10" s="99"/>
      <c r="AY10" s="100">
        <f t="shared" si="41"/>
        <v>0</v>
      </c>
      <c r="AZ10" s="99"/>
      <c r="BA10" s="100">
        <f t="shared" si="42"/>
        <v>0</v>
      </c>
      <c r="BB10" s="99"/>
      <c r="BC10" s="100">
        <f t="shared" si="43"/>
        <v>0</v>
      </c>
      <c r="BD10" s="99"/>
      <c r="BE10" s="100">
        <f t="shared" si="44"/>
        <v>0</v>
      </c>
      <c r="BF10" s="101">
        <f t="shared" si="16"/>
        <v>0</v>
      </c>
      <c r="BG10" s="100">
        <f t="shared" si="16"/>
        <v>0</v>
      </c>
      <c r="BH10" s="99"/>
      <c r="BI10" s="100">
        <f t="shared" si="45"/>
        <v>0</v>
      </c>
      <c r="BJ10" s="99"/>
      <c r="BK10" s="100">
        <f t="shared" si="45"/>
        <v>0</v>
      </c>
      <c r="BL10" s="99"/>
      <c r="BM10" s="100">
        <f t="shared" si="46"/>
        <v>0</v>
      </c>
      <c r="BN10" s="99"/>
      <c r="BO10" s="100">
        <f t="shared" si="47"/>
        <v>0</v>
      </c>
      <c r="BP10" s="99"/>
      <c r="BQ10" s="100">
        <f t="shared" si="48"/>
        <v>0</v>
      </c>
      <c r="BR10" s="99"/>
      <c r="BS10" s="100">
        <f t="shared" si="49"/>
        <v>0</v>
      </c>
      <c r="BT10" s="99"/>
      <c r="BU10" s="100">
        <f t="shared" si="50"/>
        <v>0</v>
      </c>
      <c r="BV10" s="99"/>
      <c r="BW10" s="100">
        <f t="shared" si="51"/>
        <v>0</v>
      </c>
      <c r="BX10" s="99"/>
      <c r="BY10" s="100">
        <f t="shared" si="52"/>
        <v>0</v>
      </c>
      <c r="BZ10" s="99"/>
      <c r="CA10" s="100">
        <f t="shared" si="53"/>
        <v>0</v>
      </c>
      <c r="CB10" s="99"/>
      <c r="CC10" s="100">
        <f t="shared" si="54"/>
        <v>0</v>
      </c>
      <c r="CD10" s="99"/>
      <c r="CE10" s="100">
        <f t="shared" si="55"/>
        <v>0</v>
      </c>
      <c r="CF10" s="101">
        <f t="shared" si="56"/>
        <v>0</v>
      </c>
      <c r="CG10" s="100">
        <f t="shared" si="56"/>
        <v>0</v>
      </c>
    </row>
    <row r="11" spans="1:85" s="102" customFormat="1" ht="19.899999999999999" customHeight="1" x14ac:dyDescent="0.25">
      <c r="A11" s="94">
        <v>7</v>
      </c>
      <c r="B11" s="95" t="s">
        <v>84</v>
      </c>
      <c r="C11" s="95" t="s">
        <v>74</v>
      </c>
      <c r="D11" s="94">
        <f t="shared" si="19"/>
        <v>5</v>
      </c>
      <c r="E11" s="94">
        <v>0.64</v>
      </c>
      <c r="F11" s="94" t="s">
        <v>83</v>
      </c>
      <c r="G11" s="94">
        <v>1400</v>
      </c>
      <c r="H11" s="94">
        <v>15600</v>
      </c>
      <c r="I11" s="97">
        <f t="shared" si="20"/>
        <v>9984</v>
      </c>
      <c r="J11" s="94">
        <v>6480</v>
      </c>
      <c r="K11" s="97">
        <f t="shared" si="21"/>
        <v>4147.2</v>
      </c>
      <c r="L11" s="94">
        <v>6840</v>
      </c>
      <c r="M11" s="97">
        <f t="shared" si="22"/>
        <v>4377.6000000000004</v>
      </c>
      <c r="N11" s="94">
        <v>13920</v>
      </c>
      <c r="O11" s="97">
        <f t="shared" si="23"/>
        <v>8908.8000000000011</v>
      </c>
      <c r="P11" s="94">
        <v>12000</v>
      </c>
      <c r="Q11" s="97">
        <f t="shared" si="24"/>
        <v>7680</v>
      </c>
      <c r="R11" s="94">
        <v>7440</v>
      </c>
      <c r="S11" s="97">
        <f t="shared" si="25"/>
        <v>4761.6000000000004</v>
      </c>
      <c r="T11" s="94">
        <v>14160</v>
      </c>
      <c r="U11" s="97">
        <f t="shared" si="26"/>
        <v>9062.4</v>
      </c>
      <c r="V11" s="94">
        <v>11520</v>
      </c>
      <c r="W11" s="97">
        <f t="shared" si="27"/>
        <v>7372.8</v>
      </c>
      <c r="X11" s="94">
        <v>1920</v>
      </c>
      <c r="Y11" s="97">
        <f t="shared" si="28"/>
        <v>1228.8</v>
      </c>
      <c r="Z11" s="94">
        <v>6000</v>
      </c>
      <c r="AA11" s="97">
        <f t="shared" si="29"/>
        <v>3840</v>
      </c>
      <c r="AB11" s="94">
        <v>7920</v>
      </c>
      <c r="AC11" s="97">
        <f t="shared" si="30"/>
        <v>5068.8</v>
      </c>
      <c r="AD11" s="94">
        <v>12000</v>
      </c>
      <c r="AE11" s="97">
        <f t="shared" si="31"/>
        <v>7680</v>
      </c>
      <c r="AF11" s="101">
        <f t="shared" si="32"/>
        <v>115800</v>
      </c>
      <c r="AG11" s="100">
        <f t="shared" si="33"/>
        <v>74112.000000000015</v>
      </c>
      <c r="AH11" s="96">
        <v>20880</v>
      </c>
      <c r="AI11" s="97">
        <f t="shared" si="34"/>
        <v>13363.2</v>
      </c>
      <c r="AJ11" s="96">
        <v>10320</v>
      </c>
      <c r="AK11" s="97">
        <f t="shared" si="35"/>
        <v>6604.8</v>
      </c>
      <c r="AL11" s="99">
        <v>23160</v>
      </c>
      <c r="AM11" s="100">
        <f t="shared" si="35"/>
        <v>14822.4</v>
      </c>
      <c r="AN11" s="99">
        <v>26400</v>
      </c>
      <c r="AO11" s="100">
        <f t="shared" si="36"/>
        <v>16896</v>
      </c>
      <c r="AP11" s="99">
        <v>11280</v>
      </c>
      <c r="AQ11" s="100">
        <f t="shared" si="37"/>
        <v>7219.2</v>
      </c>
      <c r="AR11" s="99">
        <v>17280</v>
      </c>
      <c r="AS11" s="100">
        <f t="shared" si="38"/>
        <v>11059.2</v>
      </c>
      <c r="AT11" s="99">
        <v>11880</v>
      </c>
      <c r="AU11" s="100">
        <f t="shared" si="39"/>
        <v>7603.2</v>
      </c>
      <c r="AV11" s="99">
        <v>10320</v>
      </c>
      <c r="AW11" s="100">
        <f t="shared" si="40"/>
        <v>6604.8</v>
      </c>
      <c r="AX11" s="99">
        <v>9360</v>
      </c>
      <c r="AY11" s="100">
        <f t="shared" si="41"/>
        <v>5990.4000000000005</v>
      </c>
      <c r="AZ11" s="99">
        <v>12240</v>
      </c>
      <c r="BA11" s="100">
        <f t="shared" si="42"/>
        <v>7833.6</v>
      </c>
      <c r="BB11" s="99">
        <v>7680</v>
      </c>
      <c r="BC11" s="100">
        <f t="shared" si="43"/>
        <v>4915.2</v>
      </c>
      <c r="BD11" s="99">
        <v>11280</v>
      </c>
      <c r="BE11" s="100">
        <f>BD11*$E11</f>
        <v>7219.2</v>
      </c>
      <c r="BF11" s="101">
        <f>SUM(AH11,AJ11,AL11,AN11,AP11,AR11,AT11,AV11,AX11,AZ11,BB11,BD11)</f>
        <v>172080</v>
      </c>
      <c r="BG11" s="100">
        <f t="shared" si="16"/>
        <v>110131.2</v>
      </c>
      <c r="BH11" s="99">
        <v>15840</v>
      </c>
      <c r="BI11" s="100">
        <f t="shared" si="45"/>
        <v>10137.6</v>
      </c>
      <c r="BJ11" s="99">
        <v>4920</v>
      </c>
      <c r="BK11" s="100">
        <f t="shared" si="45"/>
        <v>3148.8</v>
      </c>
      <c r="BL11" s="99"/>
      <c r="BM11" s="100">
        <f t="shared" si="46"/>
        <v>0</v>
      </c>
      <c r="BN11" s="99"/>
      <c r="BO11" s="100">
        <f t="shared" si="47"/>
        <v>0</v>
      </c>
      <c r="BP11" s="99"/>
      <c r="BQ11" s="100">
        <f t="shared" si="48"/>
        <v>0</v>
      </c>
      <c r="BR11" s="99"/>
      <c r="BS11" s="100">
        <f t="shared" si="49"/>
        <v>0</v>
      </c>
      <c r="BT11" s="99"/>
      <c r="BU11" s="100">
        <f t="shared" si="50"/>
        <v>0</v>
      </c>
      <c r="BV11" s="99"/>
      <c r="BW11" s="100">
        <f t="shared" si="51"/>
        <v>0</v>
      </c>
      <c r="BX11" s="99"/>
      <c r="BY11" s="100">
        <f t="shared" si="52"/>
        <v>0</v>
      </c>
      <c r="BZ11" s="99"/>
      <c r="CA11" s="100">
        <f t="shared" si="53"/>
        <v>0</v>
      </c>
      <c r="CB11" s="99"/>
      <c r="CC11" s="100">
        <f t="shared" si="54"/>
        <v>0</v>
      </c>
      <c r="CD11" s="99"/>
      <c r="CE11" s="100">
        <f t="shared" si="55"/>
        <v>0</v>
      </c>
      <c r="CF11" s="101">
        <f t="shared" si="56"/>
        <v>20760</v>
      </c>
      <c r="CG11" s="100">
        <f t="shared" si="56"/>
        <v>13286.400000000001</v>
      </c>
    </row>
    <row r="12" spans="1:85" s="102" customFormat="1" ht="19.899999999999999" customHeight="1" x14ac:dyDescent="0.25">
      <c r="A12" s="94">
        <v>8</v>
      </c>
      <c r="B12" s="95" t="s">
        <v>84</v>
      </c>
      <c r="C12" s="95" t="s">
        <v>74</v>
      </c>
      <c r="D12" s="94">
        <f t="shared" si="19"/>
        <v>1</v>
      </c>
      <c r="E12" s="94">
        <v>0.64</v>
      </c>
      <c r="F12" s="94" t="s">
        <v>85</v>
      </c>
      <c r="G12" s="94">
        <v>1400</v>
      </c>
      <c r="H12" s="94">
        <v>195062</v>
      </c>
      <c r="I12" s="97">
        <f t="shared" si="20"/>
        <v>124839.68000000001</v>
      </c>
      <c r="J12" s="94">
        <v>190302</v>
      </c>
      <c r="K12" s="97">
        <f t="shared" si="21"/>
        <v>121793.28</v>
      </c>
      <c r="L12" s="94">
        <v>193270</v>
      </c>
      <c r="M12" s="97">
        <f t="shared" si="22"/>
        <v>123692.8</v>
      </c>
      <c r="N12" s="94">
        <v>195734</v>
      </c>
      <c r="O12" s="97">
        <f t="shared" si="23"/>
        <v>125269.76000000001</v>
      </c>
      <c r="P12" s="94">
        <v>202804</v>
      </c>
      <c r="Q12" s="97">
        <f t="shared" si="24"/>
        <v>129794.56</v>
      </c>
      <c r="R12" s="94">
        <v>230188</v>
      </c>
      <c r="S12" s="97">
        <f t="shared" si="25"/>
        <v>147320.32000000001</v>
      </c>
      <c r="T12" s="94">
        <v>170618</v>
      </c>
      <c r="U12" s="97">
        <f t="shared" si="26"/>
        <v>109195.52</v>
      </c>
      <c r="V12" s="94">
        <v>158480</v>
      </c>
      <c r="W12" s="97">
        <f t="shared" si="27"/>
        <v>101427.2</v>
      </c>
      <c r="X12" s="94">
        <v>146734</v>
      </c>
      <c r="Y12" s="97">
        <f t="shared" si="28"/>
        <v>93909.759999999995</v>
      </c>
      <c r="Z12" s="94">
        <v>168294</v>
      </c>
      <c r="AA12" s="97">
        <f t="shared" si="29"/>
        <v>107708.16</v>
      </c>
      <c r="AB12" s="94">
        <v>165620</v>
      </c>
      <c r="AC12" s="97">
        <f t="shared" si="30"/>
        <v>105996.8</v>
      </c>
      <c r="AD12" s="94">
        <v>160104</v>
      </c>
      <c r="AE12" s="97">
        <f t="shared" si="31"/>
        <v>102466.56</v>
      </c>
      <c r="AF12" s="101">
        <f>SUM(H12,J12,L12,N12,P12,R12,T12,V12,X12,Z12,AB12,AD12)</f>
        <v>2177210</v>
      </c>
      <c r="AG12" s="100">
        <f>SUM(I12,K12,M12,O12,Q12,S12,U12,W12,Y12,AA12,AC12,AE12)</f>
        <v>1393414.4000000001</v>
      </c>
      <c r="AH12" s="96">
        <v>141820</v>
      </c>
      <c r="AI12" s="97">
        <f t="shared" si="34"/>
        <v>90764.800000000003</v>
      </c>
      <c r="AJ12" s="96">
        <v>153118</v>
      </c>
      <c r="AK12" s="97">
        <f t="shared" si="35"/>
        <v>97995.520000000004</v>
      </c>
      <c r="AL12" s="99">
        <v>178948</v>
      </c>
      <c r="AM12" s="100">
        <f>AL12*$E12</f>
        <v>114526.72</v>
      </c>
      <c r="AN12" s="99">
        <v>142114</v>
      </c>
      <c r="AO12" s="100">
        <f>AN12*$E12</f>
        <v>90952.960000000006</v>
      </c>
      <c r="AP12" s="99">
        <v>147672</v>
      </c>
      <c r="AQ12" s="100">
        <f>AP12*$E12</f>
        <v>94510.080000000002</v>
      </c>
      <c r="AR12" s="99">
        <v>144672</v>
      </c>
      <c r="AS12" s="100">
        <f>AR12*$E12</f>
        <v>92590.080000000002</v>
      </c>
      <c r="AT12" s="99">
        <v>133938</v>
      </c>
      <c r="AU12" s="100">
        <f>AT12*$E12</f>
        <v>85720.320000000007</v>
      </c>
      <c r="AV12" s="99">
        <v>129080</v>
      </c>
      <c r="AW12" s="100">
        <f>AV12*$E12</f>
        <v>82611.199999999997</v>
      </c>
      <c r="AX12" s="99">
        <v>122514</v>
      </c>
      <c r="AY12" s="100">
        <f>AX12*$E12</f>
        <v>78408.960000000006</v>
      </c>
      <c r="AZ12" s="99">
        <v>116186</v>
      </c>
      <c r="BA12" s="100">
        <f>AZ12*$E12</f>
        <v>74359.040000000008</v>
      </c>
      <c r="BB12" s="99">
        <v>128632</v>
      </c>
      <c r="BC12" s="100">
        <f>BB12*$E12</f>
        <v>82324.479999999996</v>
      </c>
      <c r="BD12" s="99">
        <v>118804</v>
      </c>
      <c r="BE12" s="100">
        <f>BD12*$E12</f>
        <v>76034.559999999998</v>
      </c>
      <c r="BF12" s="101">
        <f>SUM(AH12,AJ12,AL12,AN12,AP12,AR12,AT12,AV12,AX12,AZ12,BB12,BD12)</f>
        <v>1657498</v>
      </c>
      <c r="BG12" s="100">
        <f>SUM(AI12,AK12,AM12,AO12,AQ12,AS12,AU12,AW12,AY12,BA12,BC12,BE12)</f>
        <v>1060798.72</v>
      </c>
      <c r="BH12" s="96">
        <v>115598</v>
      </c>
      <c r="BI12" s="97">
        <f t="shared" si="45"/>
        <v>73982.720000000001</v>
      </c>
      <c r="BJ12" s="98">
        <v>93646</v>
      </c>
      <c r="BK12" s="97">
        <f t="shared" si="45"/>
        <v>59933.440000000002</v>
      </c>
      <c r="BL12" s="99"/>
      <c r="BM12" s="100">
        <f>BL12*$E12</f>
        <v>0</v>
      </c>
      <c r="BN12" s="99"/>
      <c r="BO12" s="100">
        <f>BN12*$E12</f>
        <v>0</v>
      </c>
      <c r="BP12" s="99"/>
      <c r="BQ12" s="100">
        <f>BP12*$E12</f>
        <v>0</v>
      </c>
      <c r="BR12" s="99"/>
      <c r="BS12" s="100">
        <f>BR12*$E12</f>
        <v>0</v>
      </c>
      <c r="BT12" s="99"/>
      <c r="BU12" s="100">
        <f>BT12*$E12</f>
        <v>0</v>
      </c>
      <c r="BV12" s="99"/>
      <c r="BW12" s="100">
        <f>BV12*$E12</f>
        <v>0</v>
      </c>
      <c r="BX12" s="99"/>
      <c r="BY12" s="100">
        <f>BX12*$E12</f>
        <v>0</v>
      </c>
      <c r="BZ12" s="99"/>
      <c r="CA12" s="100">
        <f>BZ12*$E12</f>
        <v>0</v>
      </c>
      <c r="CB12" s="99"/>
      <c r="CC12" s="100">
        <f>CB12*$E12</f>
        <v>0</v>
      </c>
      <c r="CD12" s="99"/>
      <c r="CE12" s="100">
        <f>CD12*$E12</f>
        <v>0</v>
      </c>
      <c r="CF12" s="101">
        <f>SUM(BH12,BJ12,BL12,BN12,BP12,BR12,BT12,BV12,BX12,BZ12,CB12,CD12)</f>
        <v>209244</v>
      </c>
      <c r="CG12" s="100">
        <f>SUM(BI12,BK12,BM12,BO12,BQ12,BS12,BU12,BW12,BY12,CA12,CC12,CE12)</f>
        <v>133916.16</v>
      </c>
    </row>
    <row r="13" spans="1:85" s="102" customFormat="1" ht="19.899999999999999" customHeight="1" x14ac:dyDescent="0.25">
      <c r="A13" s="94">
        <v>9</v>
      </c>
      <c r="B13" s="95" t="s">
        <v>84</v>
      </c>
      <c r="C13" s="95" t="s">
        <v>74</v>
      </c>
      <c r="D13" s="94">
        <f t="shared" si="19"/>
        <v>20</v>
      </c>
      <c r="E13" s="94">
        <v>0.64</v>
      </c>
      <c r="F13" s="94" t="s">
        <v>75</v>
      </c>
      <c r="G13" s="94">
        <v>1250</v>
      </c>
      <c r="H13" s="94"/>
      <c r="I13" s="97">
        <f t="shared" si="20"/>
        <v>0</v>
      </c>
      <c r="J13" s="94"/>
      <c r="K13" s="97">
        <f t="shared" si="21"/>
        <v>0</v>
      </c>
      <c r="L13" s="94"/>
      <c r="M13" s="97">
        <f t="shared" si="22"/>
        <v>0</v>
      </c>
      <c r="N13" s="94"/>
      <c r="O13" s="97">
        <f t="shared" si="23"/>
        <v>0</v>
      </c>
      <c r="P13" s="94"/>
      <c r="Q13" s="97">
        <f t="shared" si="24"/>
        <v>0</v>
      </c>
      <c r="R13" s="94"/>
      <c r="S13" s="97">
        <f t="shared" si="25"/>
        <v>0</v>
      </c>
      <c r="T13" s="94"/>
      <c r="U13" s="97">
        <f t="shared" si="26"/>
        <v>0</v>
      </c>
      <c r="V13" s="94"/>
      <c r="W13" s="97">
        <f t="shared" si="27"/>
        <v>0</v>
      </c>
      <c r="X13" s="94"/>
      <c r="Y13" s="97">
        <f t="shared" si="28"/>
        <v>0</v>
      </c>
      <c r="Z13" s="94"/>
      <c r="AA13" s="97">
        <f t="shared" si="29"/>
        <v>0</v>
      </c>
      <c r="AB13" s="94"/>
      <c r="AC13" s="97">
        <f t="shared" si="30"/>
        <v>0</v>
      </c>
      <c r="AD13" s="94"/>
      <c r="AE13" s="97">
        <f t="shared" si="31"/>
        <v>0</v>
      </c>
      <c r="AF13" s="101">
        <f t="shared" ref="AF13" si="57">SUM(H13,J13,L13,N13,P13,R13,T13,V13,X13,Z13,AB13,AD13)</f>
        <v>0</v>
      </c>
      <c r="AG13" s="100">
        <f t="shared" ref="AG13" si="58">SUM(I13,K13,M13,O13,Q13,S13,U13,W13,Y13,AA13,AC13,AE13)</f>
        <v>0</v>
      </c>
      <c r="AH13" s="96"/>
      <c r="AI13" s="97">
        <f t="shared" si="34"/>
        <v>0</v>
      </c>
      <c r="AJ13" s="96"/>
      <c r="AK13" s="97">
        <f t="shared" si="35"/>
        <v>0</v>
      </c>
      <c r="AL13" s="99"/>
      <c r="AM13" s="100">
        <f t="shared" si="35"/>
        <v>0</v>
      </c>
      <c r="AN13" s="99"/>
      <c r="AO13" s="100">
        <f t="shared" si="36"/>
        <v>0</v>
      </c>
      <c r="AP13" s="99"/>
      <c r="AQ13" s="100">
        <f t="shared" si="37"/>
        <v>0</v>
      </c>
      <c r="AR13" s="99"/>
      <c r="AS13" s="100">
        <f t="shared" si="38"/>
        <v>0</v>
      </c>
      <c r="AT13" s="99"/>
      <c r="AU13" s="100">
        <f t="shared" si="39"/>
        <v>0</v>
      </c>
      <c r="AV13" s="99"/>
      <c r="AW13" s="100">
        <f t="shared" si="40"/>
        <v>0</v>
      </c>
      <c r="AX13" s="99"/>
      <c r="AY13" s="100">
        <f t="shared" si="41"/>
        <v>0</v>
      </c>
      <c r="AZ13" s="99"/>
      <c r="BA13" s="100">
        <f t="shared" si="42"/>
        <v>0</v>
      </c>
      <c r="BB13" s="99"/>
      <c r="BC13" s="100">
        <f t="shared" si="43"/>
        <v>0</v>
      </c>
      <c r="BD13" s="99"/>
      <c r="BE13" s="100">
        <f t="shared" si="44"/>
        <v>0</v>
      </c>
      <c r="BF13" s="101">
        <f t="shared" si="16"/>
        <v>0</v>
      </c>
      <c r="BG13" s="100">
        <f t="shared" si="16"/>
        <v>0</v>
      </c>
      <c r="BH13" s="99"/>
      <c r="BI13" s="100">
        <f t="shared" si="45"/>
        <v>0</v>
      </c>
      <c r="BJ13" s="99"/>
      <c r="BK13" s="100">
        <f t="shared" si="45"/>
        <v>0</v>
      </c>
      <c r="BL13" s="99"/>
      <c r="BM13" s="100">
        <f t="shared" ref="BM13" si="59">BL13*$E13</f>
        <v>0</v>
      </c>
      <c r="BN13" s="99"/>
      <c r="BO13" s="100">
        <f t="shared" ref="BO13" si="60">BN13*$E13</f>
        <v>0</v>
      </c>
      <c r="BP13" s="99"/>
      <c r="BQ13" s="100">
        <f t="shared" ref="BQ13" si="61">BP13*$E13</f>
        <v>0</v>
      </c>
      <c r="BR13" s="99"/>
      <c r="BS13" s="100">
        <f t="shared" ref="BS13" si="62">BR13*$E13</f>
        <v>0</v>
      </c>
      <c r="BT13" s="99"/>
      <c r="BU13" s="100">
        <f t="shared" ref="BU13" si="63">BT13*$E13</f>
        <v>0</v>
      </c>
      <c r="BV13" s="99"/>
      <c r="BW13" s="100">
        <f t="shared" ref="BW13" si="64">BV13*$E13</f>
        <v>0</v>
      </c>
      <c r="BX13" s="99"/>
      <c r="BY13" s="100">
        <f t="shared" ref="BY13" si="65">BX13*$E13</f>
        <v>0</v>
      </c>
      <c r="BZ13" s="99"/>
      <c r="CA13" s="100">
        <f t="shared" ref="CA13" si="66">BZ13*$E13</f>
        <v>0</v>
      </c>
      <c r="CB13" s="99"/>
      <c r="CC13" s="100">
        <f t="shared" ref="CC13" si="67">CB13*$E13</f>
        <v>0</v>
      </c>
      <c r="CD13" s="99"/>
      <c r="CE13" s="100">
        <f t="shared" ref="CE13" si="68">CD13*$E13</f>
        <v>0</v>
      </c>
      <c r="CF13" s="101">
        <f t="shared" ref="CF13:CG13" si="69">SUM(BH13,BJ13,BL13,BN13,BP13,BR13,BT13,BV13,BX13,BZ13,CB13,CD13)</f>
        <v>0</v>
      </c>
      <c r="CG13" s="100">
        <f t="shared" si="69"/>
        <v>0</v>
      </c>
    </row>
    <row r="14" spans="1:85" s="102" customFormat="1" ht="19.899999999999999" customHeight="1" x14ac:dyDescent="0.25">
      <c r="A14" s="94">
        <v>10</v>
      </c>
      <c r="B14" s="95" t="s">
        <v>86</v>
      </c>
      <c r="C14" s="95" t="s">
        <v>74</v>
      </c>
      <c r="D14" s="94">
        <f t="shared" si="19"/>
        <v>20</v>
      </c>
      <c r="E14" s="94">
        <v>0.64</v>
      </c>
      <c r="F14" s="94" t="s">
        <v>85</v>
      </c>
      <c r="G14" s="94"/>
      <c r="H14" s="94"/>
      <c r="I14" s="100">
        <f>H14*$E14</f>
        <v>0</v>
      </c>
      <c r="J14" s="94"/>
      <c r="K14" s="100">
        <f>J14*$E14</f>
        <v>0</v>
      </c>
      <c r="L14" s="94"/>
      <c r="M14" s="100">
        <f>L14*$E14</f>
        <v>0</v>
      </c>
      <c r="N14" s="94"/>
      <c r="O14" s="100">
        <f>N14*$E14</f>
        <v>0</v>
      </c>
      <c r="P14" s="94"/>
      <c r="Q14" s="100">
        <f>P14*$E14</f>
        <v>0</v>
      </c>
      <c r="R14" s="94"/>
      <c r="S14" s="100">
        <f>R14*$E14</f>
        <v>0</v>
      </c>
      <c r="T14" s="94"/>
      <c r="U14" s="100">
        <f>T14*$E14</f>
        <v>0</v>
      </c>
      <c r="V14" s="94"/>
      <c r="W14" s="100">
        <f>V14*$E14</f>
        <v>0</v>
      </c>
      <c r="X14" s="94"/>
      <c r="Y14" s="100">
        <f>X14*$E14</f>
        <v>0</v>
      </c>
      <c r="Z14" s="94"/>
      <c r="AA14" s="100">
        <f>Z14*$E14</f>
        <v>0</v>
      </c>
      <c r="AB14" s="94"/>
      <c r="AC14" s="100">
        <f>AB14*$E14</f>
        <v>0</v>
      </c>
      <c r="AD14" s="94"/>
      <c r="AE14" s="100">
        <f>AD14*$E14</f>
        <v>0</v>
      </c>
      <c r="AF14" s="101">
        <f>SUM(H14,J14,L14,N14,P14,R14,T14,V14,X14,Z14,AB14,AD14)</f>
        <v>0</v>
      </c>
      <c r="AG14" s="100">
        <f>SUM(I14,K14,M14,O14,Q14,S14,U14,W14,Y14,AA14,AC14,AE14)</f>
        <v>0</v>
      </c>
      <c r="AH14" s="99"/>
      <c r="AI14" s="100">
        <f>AH14*$E14</f>
        <v>0</v>
      </c>
      <c r="AJ14" s="99"/>
      <c r="AK14" s="100">
        <f>AJ14*$E14</f>
        <v>0</v>
      </c>
      <c r="AL14" s="99"/>
      <c r="AM14" s="100">
        <f>AL14*$E14</f>
        <v>0</v>
      </c>
      <c r="AN14" s="99"/>
      <c r="AO14" s="100">
        <f>AN14*$E14</f>
        <v>0</v>
      </c>
      <c r="AP14" s="99"/>
      <c r="AQ14" s="100">
        <f>AP14*$E14</f>
        <v>0</v>
      </c>
      <c r="AR14" s="99"/>
      <c r="AS14" s="100">
        <f>AR14*$E14</f>
        <v>0</v>
      </c>
      <c r="AT14" s="99"/>
      <c r="AU14" s="100">
        <f>AT14*$E14</f>
        <v>0</v>
      </c>
      <c r="AV14" s="99"/>
      <c r="AW14" s="100">
        <f>AV14*$E14</f>
        <v>0</v>
      </c>
      <c r="AX14" s="99"/>
      <c r="AY14" s="100">
        <f>AX14*$E14</f>
        <v>0</v>
      </c>
      <c r="AZ14" s="99"/>
      <c r="BA14" s="100">
        <f>AZ14*$E14</f>
        <v>0</v>
      </c>
      <c r="BB14" s="99"/>
      <c r="BC14" s="100">
        <f>BB14*$E14</f>
        <v>0</v>
      </c>
      <c r="BD14" s="99"/>
      <c r="BE14" s="100">
        <f>BD14*$E14</f>
        <v>0</v>
      </c>
      <c r="BF14" s="101">
        <f>SUM(AH14,AJ14,AL14,AN14,AP14,AR14,AT14,AV14,AX14,AZ14,BB14,BD14)</f>
        <v>0</v>
      </c>
      <c r="BG14" s="100">
        <f>SUM(AI14,AK14,AM14,AO14,AQ14,AS14,AU14,AW14,AY14,BA14,BC14,BE14)</f>
        <v>0</v>
      </c>
      <c r="BH14" s="99"/>
      <c r="BI14" s="100">
        <f>BH14*$E14</f>
        <v>0</v>
      </c>
      <c r="BJ14" s="99"/>
      <c r="BK14" s="100">
        <f>BJ14*$E14</f>
        <v>0</v>
      </c>
      <c r="BL14" s="99"/>
      <c r="BM14" s="100">
        <f>BL14*$E14</f>
        <v>0</v>
      </c>
      <c r="BN14" s="99"/>
      <c r="BO14" s="100">
        <f>BN14*$E14</f>
        <v>0</v>
      </c>
      <c r="BP14" s="99"/>
      <c r="BQ14" s="100">
        <f>BP14*$E14</f>
        <v>0</v>
      </c>
      <c r="BR14" s="99"/>
      <c r="BS14" s="100">
        <f>BR14*$E14</f>
        <v>0</v>
      </c>
      <c r="BT14" s="99"/>
      <c r="BU14" s="100">
        <f>BT14*$E14</f>
        <v>0</v>
      </c>
      <c r="BV14" s="99"/>
      <c r="BW14" s="100">
        <f>BV14*$E14</f>
        <v>0</v>
      </c>
      <c r="BX14" s="99"/>
      <c r="BY14" s="100">
        <f>BX14*$E14</f>
        <v>0</v>
      </c>
      <c r="BZ14" s="99"/>
      <c r="CA14" s="100">
        <f>BZ14*$E14</f>
        <v>0</v>
      </c>
      <c r="CB14" s="99"/>
      <c r="CC14" s="100">
        <f>CB14*$E14</f>
        <v>0</v>
      </c>
      <c r="CD14" s="99"/>
      <c r="CE14" s="100">
        <f>CD14*$E14</f>
        <v>0</v>
      </c>
      <c r="CF14" s="101">
        <f>SUM(BH14,BJ14,BL14,BN14,BP14,BR14,BT14,BV14,BX14,BZ14,CB14,CD14)</f>
        <v>0</v>
      </c>
      <c r="CG14" s="100">
        <f>SUM(BI14,BK14,BM14,BO14,BQ14,BS14,BU14,BW14,BY14,CA14,CC14,CE14)</f>
        <v>0</v>
      </c>
    </row>
    <row r="15" spans="1:85" s="102" customFormat="1" ht="19.899999999999999" customHeight="1" x14ac:dyDescent="0.25">
      <c r="A15" s="94"/>
      <c r="B15" s="95"/>
      <c r="C15" s="95"/>
      <c r="D15" s="94"/>
      <c r="E15" s="94"/>
      <c r="F15" s="94"/>
      <c r="G15" s="94"/>
      <c r="H15" s="94"/>
      <c r="I15" s="100"/>
      <c r="J15" s="94"/>
      <c r="K15" s="100"/>
      <c r="L15" s="94"/>
      <c r="M15" s="100"/>
      <c r="N15" s="94"/>
      <c r="O15" s="100"/>
      <c r="P15" s="94"/>
      <c r="Q15" s="100"/>
      <c r="R15" s="94"/>
      <c r="S15" s="100"/>
      <c r="T15" s="94"/>
      <c r="U15" s="100"/>
      <c r="V15" s="94"/>
      <c r="W15" s="100"/>
      <c r="X15" s="94"/>
      <c r="Y15" s="100"/>
      <c r="Z15" s="94"/>
      <c r="AA15" s="100"/>
      <c r="AB15" s="94"/>
      <c r="AC15" s="100"/>
      <c r="AD15" s="94"/>
      <c r="AE15" s="100"/>
      <c r="AF15" s="101"/>
      <c r="AG15" s="100"/>
      <c r="AH15" s="99"/>
      <c r="AI15" s="100"/>
      <c r="AJ15" s="99"/>
      <c r="AK15" s="100"/>
      <c r="AL15" s="99"/>
      <c r="AM15" s="100"/>
      <c r="AN15" s="99"/>
      <c r="AO15" s="100"/>
      <c r="AP15" s="99"/>
      <c r="AQ15" s="100"/>
      <c r="AR15" s="99"/>
      <c r="AS15" s="100"/>
      <c r="AT15" s="99"/>
      <c r="AU15" s="100"/>
      <c r="AV15" s="99"/>
      <c r="AW15" s="100"/>
      <c r="AX15" s="99"/>
      <c r="AY15" s="100"/>
      <c r="AZ15" s="99"/>
      <c r="BA15" s="100"/>
      <c r="BB15" s="99"/>
      <c r="BC15" s="100"/>
      <c r="BD15" s="99"/>
      <c r="BE15" s="100"/>
      <c r="BF15" s="101"/>
      <c r="BG15" s="100"/>
      <c r="BH15" s="99"/>
      <c r="BI15" s="100"/>
      <c r="BJ15" s="99"/>
      <c r="BK15" s="100"/>
      <c r="BL15" s="99"/>
      <c r="BM15" s="100"/>
      <c r="BN15" s="99"/>
      <c r="BO15" s="100"/>
      <c r="BP15" s="99"/>
      <c r="BQ15" s="100"/>
      <c r="BR15" s="99"/>
      <c r="BS15" s="100"/>
      <c r="BT15" s="99"/>
      <c r="BU15" s="100"/>
      <c r="BV15" s="99"/>
      <c r="BW15" s="100"/>
      <c r="BX15" s="99"/>
      <c r="BY15" s="100"/>
      <c r="BZ15" s="99"/>
      <c r="CA15" s="100"/>
      <c r="CB15" s="99"/>
      <c r="CC15" s="100"/>
      <c r="CD15" s="99"/>
      <c r="CE15" s="100"/>
      <c r="CF15" s="101"/>
      <c r="CG15" s="100"/>
    </row>
    <row r="16" spans="1:85" s="102" customFormat="1" ht="19.899999999999999" customHeight="1" x14ac:dyDescent="0.25">
      <c r="A16" s="94">
        <v>11</v>
      </c>
      <c r="B16" s="95" t="s">
        <v>87</v>
      </c>
      <c r="C16" s="95" t="s">
        <v>77</v>
      </c>
      <c r="D16" s="94">
        <f t="shared" ref="D16:D24" si="70">RANK(BF16,$BF$4:$BF$147)</f>
        <v>12</v>
      </c>
      <c r="E16" s="94">
        <v>1</v>
      </c>
      <c r="F16" s="94" t="s">
        <v>75</v>
      </c>
      <c r="G16" s="94">
        <v>1500</v>
      </c>
      <c r="H16" s="94">
        <v>60</v>
      </c>
      <c r="I16" s="97">
        <f t="shared" ref="I16:I22" si="71">H16*$E16</f>
        <v>60</v>
      </c>
      <c r="J16" s="94">
        <v>24</v>
      </c>
      <c r="K16" s="97">
        <f t="shared" ref="K16:K22" si="72">J16*$E16</f>
        <v>24</v>
      </c>
      <c r="L16" s="94"/>
      <c r="M16" s="97">
        <f t="shared" ref="M16:M22" si="73">L16*$E16</f>
        <v>0</v>
      </c>
      <c r="N16" s="94"/>
      <c r="O16" s="97">
        <f t="shared" ref="O16:O22" si="74">N16*$E16</f>
        <v>0</v>
      </c>
      <c r="P16" s="94"/>
      <c r="Q16" s="97">
        <f t="shared" ref="Q16:Q22" si="75">P16*$E16</f>
        <v>0</v>
      </c>
      <c r="R16" s="94"/>
      <c r="S16" s="97">
        <f t="shared" ref="S16:S22" si="76">R16*$E16</f>
        <v>0</v>
      </c>
      <c r="T16" s="94"/>
      <c r="U16" s="97">
        <f t="shared" ref="U16:U22" si="77">T16*$E16</f>
        <v>0</v>
      </c>
      <c r="V16" s="94">
        <v>12</v>
      </c>
      <c r="W16" s="97">
        <f t="shared" ref="W16:W22" si="78">V16*$E16</f>
        <v>12</v>
      </c>
      <c r="X16" s="94"/>
      <c r="Y16" s="97">
        <f t="shared" ref="Y16:Y22" si="79">X16*$E16</f>
        <v>0</v>
      </c>
      <c r="Z16" s="94">
        <v>24</v>
      </c>
      <c r="AA16" s="97">
        <f t="shared" ref="AA16:AA22" si="80">Z16*$E16</f>
        <v>24</v>
      </c>
      <c r="AB16" s="94">
        <v>24</v>
      </c>
      <c r="AC16" s="97">
        <f t="shared" ref="AC16:AC22" si="81">AB16*$E16</f>
        <v>24</v>
      </c>
      <c r="AD16" s="94">
        <v>24</v>
      </c>
      <c r="AE16" s="97">
        <f t="shared" ref="AE16:AE22" si="82">AD16*$E16</f>
        <v>24</v>
      </c>
      <c r="AF16" s="101">
        <f t="shared" ref="AF16:AF24" si="83">SUM(H16,J16,L16,N16,P16,R16,T16,V16,X16,Z16,AB16,AD16)</f>
        <v>168</v>
      </c>
      <c r="AG16" s="100">
        <f t="shared" ref="AG16:AG24" si="84">SUM(I16,K16,M16,O16,Q16,S16,U16,W16,Y16,AA16,AC16,AE16)</f>
        <v>168</v>
      </c>
      <c r="AH16" s="96">
        <v>48</v>
      </c>
      <c r="AI16" s="97">
        <f t="shared" ref="AI16:AI22" si="85">AH16*$E16</f>
        <v>48</v>
      </c>
      <c r="AJ16" s="96">
        <v>24</v>
      </c>
      <c r="AK16" s="97">
        <f t="shared" ref="AK16:AK22" si="86">AJ16*$E16</f>
        <v>24</v>
      </c>
      <c r="AL16" s="99"/>
      <c r="AM16" s="100">
        <f t="shared" si="35"/>
        <v>0</v>
      </c>
      <c r="AN16" s="99">
        <v>48</v>
      </c>
      <c r="AO16" s="100">
        <f t="shared" si="36"/>
        <v>48</v>
      </c>
      <c r="AP16" s="99">
        <v>60</v>
      </c>
      <c r="AQ16" s="100">
        <f t="shared" si="37"/>
        <v>60</v>
      </c>
      <c r="AR16" s="99">
        <v>468</v>
      </c>
      <c r="AS16" s="100">
        <f t="shared" si="38"/>
        <v>468</v>
      </c>
      <c r="AT16" s="99">
        <v>447</v>
      </c>
      <c r="AU16" s="100">
        <f t="shared" si="39"/>
        <v>447</v>
      </c>
      <c r="AV16" s="99">
        <v>60</v>
      </c>
      <c r="AW16" s="100">
        <f t="shared" si="40"/>
        <v>60</v>
      </c>
      <c r="AX16" s="99">
        <v>324</v>
      </c>
      <c r="AY16" s="100">
        <f t="shared" si="41"/>
        <v>324</v>
      </c>
      <c r="AZ16" s="99">
        <v>204</v>
      </c>
      <c r="BA16" s="100">
        <f t="shared" si="42"/>
        <v>204</v>
      </c>
      <c r="BB16" s="99">
        <v>264</v>
      </c>
      <c r="BC16" s="100">
        <f t="shared" si="43"/>
        <v>264</v>
      </c>
      <c r="BD16" s="99">
        <v>156</v>
      </c>
      <c r="BE16" s="100">
        <f t="shared" si="44"/>
        <v>156</v>
      </c>
      <c r="BF16" s="101">
        <f t="shared" si="16"/>
        <v>2103</v>
      </c>
      <c r="BG16" s="100">
        <f t="shared" si="16"/>
        <v>2103</v>
      </c>
      <c r="BH16" s="99">
        <v>189</v>
      </c>
      <c r="BI16" s="100">
        <f t="shared" ref="BI16:BI22" si="87">BH16*$E16</f>
        <v>189</v>
      </c>
      <c r="BJ16" s="99">
        <v>165</v>
      </c>
      <c r="BK16" s="100">
        <f t="shared" ref="BK16:BK24" si="88">BJ16*$E16</f>
        <v>165</v>
      </c>
      <c r="BL16" s="99"/>
      <c r="BM16" s="100">
        <f t="shared" ref="BM16:BM24" si="89">BL16*$E16</f>
        <v>0</v>
      </c>
      <c r="BN16" s="99"/>
      <c r="BO16" s="100">
        <f t="shared" ref="BO16:BO24" si="90">BN16*$E16</f>
        <v>0</v>
      </c>
      <c r="BP16" s="99"/>
      <c r="BQ16" s="100">
        <f t="shared" ref="BQ16:BQ24" si="91">BP16*$E16</f>
        <v>0</v>
      </c>
      <c r="BR16" s="99"/>
      <c r="BS16" s="100">
        <f t="shared" ref="BS16:BS24" si="92">BR16*$E16</f>
        <v>0</v>
      </c>
      <c r="BT16" s="99"/>
      <c r="BU16" s="100">
        <f t="shared" ref="BU16:BU24" si="93">BT16*$E16</f>
        <v>0</v>
      </c>
      <c r="BV16" s="99"/>
      <c r="BW16" s="100">
        <f t="shared" ref="BW16:BW24" si="94">BV16*$E16</f>
        <v>0</v>
      </c>
      <c r="BX16" s="99"/>
      <c r="BY16" s="100">
        <f t="shared" ref="BY16:BY24" si="95">BX16*$E16</f>
        <v>0</v>
      </c>
      <c r="BZ16" s="99"/>
      <c r="CA16" s="100">
        <f t="shared" ref="CA16:CA24" si="96">BZ16*$E16</f>
        <v>0</v>
      </c>
      <c r="CB16" s="99"/>
      <c r="CC16" s="100">
        <f t="shared" ref="CC16:CC24" si="97">CB16*$E16</f>
        <v>0</v>
      </c>
      <c r="CD16" s="99"/>
      <c r="CE16" s="100">
        <f t="shared" ref="CE16:CE24" si="98">CD16*$E16</f>
        <v>0</v>
      </c>
      <c r="CF16" s="101">
        <f t="shared" ref="CF16:CG24" si="99">SUM(BH16,BJ16,BL16,BN16,BP16,BR16,BT16,BV16,BX16,BZ16,CB16,CD16)</f>
        <v>354</v>
      </c>
      <c r="CG16" s="100">
        <f t="shared" si="99"/>
        <v>354</v>
      </c>
    </row>
    <row r="17" spans="1:85" s="102" customFormat="1" ht="19.899999999999999" customHeight="1" x14ac:dyDescent="0.25">
      <c r="A17" s="94">
        <v>12</v>
      </c>
      <c r="B17" s="95" t="s">
        <v>88</v>
      </c>
      <c r="C17" s="95" t="s">
        <v>77</v>
      </c>
      <c r="D17" s="94">
        <f t="shared" si="70"/>
        <v>20</v>
      </c>
      <c r="E17" s="94">
        <v>1</v>
      </c>
      <c r="F17" s="94" t="s">
        <v>75</v>
      </c>
      <c r="G17" s="103">
        <v>1930</v>
      </c>
      <c r="H17" s="103"/>
      <c r="I17" s="97">
        <f t="shared" si="71"/>
        <v>0</v>
      </c>
      <c r="J17" s="103">
        <v>12</v>
      </c>
      <c r="K17" s="97">
        <f t="shared" si="72"/>
        <v>12</v>
      </c>
      <c r="L17" s="103"/>
      <c r="M17" s="97">
        <f t="shared" si="73"/>
        <v>0</v>
      </c>
      <c r="N17" s="103"/>
      <c r="O17" s="97">
        <f t="shared" si="74"/>
        <v>0</v>
      </c>
      <c r="P17" s="103"/>
      <c r="Q17" s="97">
        <f t="shared" si="75"/>
        <v>0</v>
      </c>
      <c r="R17" s="94"/>
      <c r="S17" s="97">
        <f t="shared" si="76"/>
        <v>0</v>
      </c>
      <c r="T17" s="103"/>
      <c r="U17" s="97">
        <f t="shared" si="77"/>
        <v>0</v>
      </c>
      <c r="V17" s="103"/>
      <c r="W17" s="97">
        <f t="shared" si="78"/>
        <v>0</v>
      </c>
      <c r="X17" s="103"/>
      <c r="Y17" s="97">
        <f t="shared" si="79"/>
        <v>0</v>
      </c>
      <c r="Z17" s="103"/>
      <c r="AA17" s="97">
        <f t="shared" si="80"/>
        <v>0</v>
      </c>
      <c r="AB17" s="103"/>
      <c r="AC17" s="97">
        <f t="shared" si="81"/>
        <v>0</v>
      </c>
      <c r="AD17" s="94">
        <v>180</v>
      </c>
      <c r="AE17" s="97">
        <f t="shared" si="82"/>
        <v>180</v>
      </c>
      <c r="AF17" s="101">
        <f>SUM(H17,J17,L17,N17,P17,R17,T17,V17,X17,Z17,AB17,AD17)</f>
        <v>192</v>
      </c>
      <c r="AG17" s="100">
        <f t="shared" si="84"/>
        <v>192</v>
      </c>
      <c r="AH17" s="96"/>
      <c r="AI17" s="97">
        <f t="shared" si="85"/>
        <v>0</v>
      </c>
      <c r="AJ17" s="96"/>
      <c r="AK17" s="97">
        <f t="shared" si="86"/>
        <v>0</v>
      </c>
      <c r="AL17" s="99"/>
      <c r="AM17" s="100">
        <f t="shared" si="35"/>
        <v>0</v>
      </c>
      <c r="AN17" s="99"/>
      <c r="AO17" s="100">
        <f t="shared" si="36"/>
        <v>0</v>
      </c>
      <c r="AP17" s="99"/>
      <c r="AQ17" s="100">
        <f t="shared" si="37"/>
        <v>0</v>
      </c>
      <c r="AR17" s="99"/>
      <c r="AS17" s="100">
        <f t="shared" si="38"/>
        <v>0</v>
      </c>
      <c r="AT17" s="99"/>
      <c r="AU17" s="100">
        <f t="shared" si="39"/>
        <v>0</v>
      </c>
      <c r="AV17" s="99"/>
      <c r="AW17" s="100">
        <f t="shared" si="40"/>
        <v>0</v>
      </c>
      <c r="AX17" s="99"/>
      <c r="AY17" s="100">
        <f t="shared" si="41"/>
        <v>0</v>
      </c>
      <c r="AZ17" s="99"/>
      <c r="BA17" s="100">
        <f t="shared" si="42"/>
        <v>0</v>
      </c>
      <c r="BB17" s="99"/>
      <c r="BC17" s="100">
        <f t="shared" si="43"/>
        <v>0</v>
      </c>
      <c r="BD17" s="99"/>
      <c r="BE17" s="100">
        <f t="shared" si="44"/>
        <v>0</v>
      </c>
      <c r="BF17" s="101">
        <f t="shared" si="16"/>
        <v>0</v>
      </c>
      <c r="BG17" s="100">
        <f t="shared" si="16"/>
        <v>0</v>
      </c>
      <c r="BH17" s="99"/>
      <c r="BI17" s="100">
        <f t="shared" si="87"/>
        <v>0</v>
      </c>
      <c r="BJ17" s="99"/>
      <c r="BK17" s="100">
        <f t="shared" si="88"/>
        <v>0</v>
      </c>
      <c r="BL17" s="99"/>
      <c r="BM17" s="100">
        <f t="shared" si="89"/>
        <v>0</v>
      </c>
      <c r="BN17" s="99"/>
      <c r="BO17" s="100">
        <f t="shared" si="90"/>
        <v>0</v>
      </c>
      <c r="BP17" s="99"/>
      <c r="BQ17" s="100">
        <f t="shared" si="91"/>
        <v>0</v>
      </c>
      <c r="BR17" s="99"/>
      <c r="BS17" s="100">
        <f t="shared" si="92"/>
        <v>0</v>
      </c>
      <c r="BT17" s="99"/>
      <c r="BU17" s="100">
        <f t="shared" si="93"/>
        <v>0</v>
      </c>
      <c r="BV17" s="99"/>
      <c r="BW17" s="100">
        <f t="shared" si="94"/>
        <v>0</v>
      </c>
      <c r="BX17" s="99"/>
      <c r="BY17" s="100">
        <f t="shared" si="95"/>
        <v>0</v>
      </c>
      <c r="BZ17" s="99"/>
      <c r="CA17" s="100">
        <f t="shared" si="96"/>
        <v>0</v>
      </c>
      <c r="CB17" s="99"/>
      <c r="CC17" s="100">
        <f t="shared" si="97"/>
        <v>0</v>
      </c>
      <c r="CD17" s="99"/>
      <c r="CE17" s="100">
        <f t="shared" si="98"/>
        <v>0</v>
      </c>
      <c r="CF17" s="101">
        <f t="shared" si="99"/>
        <v>0</v>
      </c>
      <c r="CG17" s="100">
        <f t="shared" si="99"/>
        <v>0</v>
      </c>
    </row>
    <row r="18" spans="1:85" s="102" customFormat="1" ht="19.899999999999999" customHeight="1" x14ac:dyDescent="0.25">
      <c r="A18" s="94">
        <v>13</v>
      </c>
      <c r="B18" s="95" t="s">
        <v>89</v>
      </c>
      <c r="C18" s="95" t="s">
        <v>77</v>
      </c>
      <c r="D18" s="94">
        <f t="shared" si="70"/>
        <v>20</v>
      </c>
      <c r="E18" s="94">
        <v>0.6</v>
      </c>
      <c r="F18" s="94" t="s">
        <v>75</v>
      </c>
      <c r="G18" s="94">
        <v>1060</v>
      </c>
      <c r="H18" s="94"/>
      <c r="I18" s="97">
        <f t="shared" si="71"/>
        <v>0</v>
      </c>
      <c r="J18" s="94"/>
      <c r="K18" s="97">
        <f t="shared" si="72"/>
        <v>0</v>
      </c>
      <c r="L18" s="94"/>
      <c r="M18" s="97">
        <f t="shared" si="73"/>
        <v>0</v>
      </c>
      <c r="N18" s="94"/>
      <c r="O18" s="97">
        <f t="shared" si="74"/>
        <v>0</v>
      </c>
      <c r="P18" s="94"/>
      <c r="Q18" s="97">
        <f t="shared" si="75"/>
        <v>0</v>
      </c>
      <c r="R18" s="94"/>
      <c r="S18" s="97">
        <f t="shared" si="76"/>
        <v>0</v>
      </c>
      <c r="T18" s="94"/>
      <c r="U18" s="97">
        <f t="shared" si="77"/>
        <v>0</v>
      </c>
      <c r="V18" s="94"/>
      <c r="W18" s="97">
        <f t="shared" si="78"/>
        <v>0</v>
      </c>
      <c r="X18" s="94"/>
      <c r="Y18" s="97">
        <f t="shared" si="79"/>
        <v>0</v>
      </c>
      <c r="Z18" s="94"/>
      <c r="AA18" s="97">
        <f t="shared" si="80"/>
        <v>0</v>
      </c>
      <c r="AB18" s="94"/>
      <c r="AC18" s="97">
        <f t="shared" si="81"/>
        <v>0</v>
      </c>
      <c r="AD18" s="94"/>
      <c r="AE18" s="97">
        <f t="shared" si="82"/>
        <v>0</v>
      </c>
      <c r="AF18" s="101">
        <f t="shared" si="83"/>
        <v>0</v>
      </c>
      <c r="AG18" s="100">
        <f t="shared" si="84"/>
        <v>0</v>
      </c>
      <c r="AH18" s="96"/>
      <c r="AI18" s="97">
        <f t="shared" si="85"/>
        <v>0</v>
      </c>
      <c r="AJ18" s="96"/>
      <c r="AK18" s="97">
        <f t="shared" si="86"/>
        <v>0</v>
      </c>
      <c r="AL18" s="99"/>
      <c r="AM18" s="100">
        <f t="shared" si="35"/>
        <v>0</v>
      </c>
      <c r="AN18" s="99"/>
      <c r="AO18" s="100">
        <f t="shared" si="36"/>
        <v>0</v>
      </c>
      <c r="AP18" s="99"/>
      <c r="AQ18" s="100">
        <f t="shared" si="37"/>
        <v>0</v>
      </c>
      <c r="AR18" s="99"/>
      <c r="AS18" s="100">
        <f t="shared" si="38"/>
        <v>0</v>
      </c>
      <c r="AT18" s="99"/>
      <c r="AU18" s="100">
        <f t="shared" si="39"/>
        <v>0</v>
      </c>
      <c r="AV18" s="99"/>
      <c r="AW18" s="100">
        <f t="shared" si="40"/>
        <v>0</v>
      </c>
      <c r="AX18" s="99"/>
      <c r="AY18" s="100">
        <f t="shared" si="41"/>
        <v>0</v>
      </c>
      <c r="AZ18" s="99"/>
      <c r="BA18" s="100">
        <f t="shared" si="42"/>
        <v>0</v>
      </c>
      <c r="BB18" s="99"/>
      <c r="BC18" s="100">
        <f t="shared" si="43"/>
        <v>0</v>
      </c>
      <c r="BD18" s="99"/>
      <c r="BE18" s="100">
        <f t="shared" si="44"/>
        <v>0</v>
      </c>
      <c r="BF18" s="101">
        <f t="shared" si="16"/>
        <v>0</v>
      </c>
      <c r="BG18" s="100">
        <f t="shared" si="16"/>
        <v>0</v>
      </c>
      <c r="BH18" s="99"/>
      <c r="BI18" s="100">
        <f t="shared" si="87"/>
        <v>0</v>
      </c>
      <c r="BJ18" s="99"/>
      <c r="BK18" s="100">
        <f t="shared" si="88"/>
        <v>0</v>
      </c>
      <c r="BL18" s="99"/>
      <c r="BM18" s="100">
        <f t="shared" si="89"/>
        <v>0</v>
      </c>
      <c r="BN18" s="99"/>
      <c r="BO18" s="100">
        <f t="shared" si="90"/>
        <v>0</v>
      </c>
      <c r="BP18" s="99"/>
      <c r="BQ18" s="100">
        <f t="shared" si="91"/>
        <v>0</v>
      </c>
      <c r="BR18" s="99"/>
      <c r="BS18" s="100">
        <f t="shared" si="92"/>
        <v>0</v>
      </c>
      <c r="BT18" s="99"/>
      <c r="BU18" s="100">
        <f t="shared" si="93"/>
        <v>0</v>
      </c>
      <c r="BV18" s="99"/>
      <c r="BW18" s="100">
        <f t="shared" si="94"/>
        <v>0</v>
      </c>
      <c r="BX18" s="99"/>
      <c r="BY18" s="100">
        <f t="shared" si="95"/>
        <v>0</v>
      </c>
      <c r="BZ18" s="99"/>
      <c r="CA18" s="100">
        <f t="shared" si="96"/>
        <v>0</v>
      </c>
      <c r="CB18" s="99"/>
      <c r="CC18" s="100">
        <f t="shared" si="97"/>
        <v>0</v>
      </c>
      <c r="CD18" s="99"/>
      <c r="CE18" s="100">
        <f t="shared" si="98"/>
        <v>0</v>
      </c>
      <c r="CF18" s="101">
        <f t="shared" si="99"/>
        <v>0</v>
      </c>
      <c r="CG18" s="100">
        <f t="shared" si="99"/>
        <v>0</v>
      </c>
    </row>
    <row r="19" spans="1:85" s="102" customFormat="1" ht="19.899999999999999" customHeight="1" x14ac:dyDescent="0.25">
      <c r="A19" s="94">
        <v>14</v>
      </c>
      <c r="B19" s="95" t="s">
        <v>90</v>
      </c>
      <c r="C19" s="95" t="s">
        <v>77</v>
      </c>
      <c r="D19" s="94">
        <f t="shared" si="70"/>
        <v>19</v>
      </c>
      <c r="E19" s="94">
        <v>0.6</v>
      </c>
      <c r="F19" s="94" t="s">
        <v>75</v>
      </c>
      <c r="G19" s="94">
        <v>1310</v>
      </c>
      <c r="H19" s="94"/>
      <c r="I19" s="97">
        <f t="shared" si="71"/>
        <v>0</v>
      </c>
      <c r="J19" s="94"/>
      <c r="K19" s="97">
        <f t="shared" si="72"/>
        <v>0</v>
      </c>
      <c r="L19" s="94"/>
      <c r="M19" s="97">
        <f t="shared" si="73"/>
        <v>0</v>
      </c>
      <c r="N19" s="94"/>
      <c r="O19" s="97">
        <f t="shared" si="74"/>
        <v>0</v>
      </c>
      <c r="P19" s="94"/>
      <c r="Q19" s="97">
        <f t="shared" si="75"/>
        <v>0</v>
      </c>
      <c r="R19" s="94"/>
      <c r="S19" s="97">
        <f t="shared" si="76"/>
        <v>0</v>
      </c>
      <c r="T19" s="94"/>
      <c r="U19" s="97">
        <f t="shared" si="77"/>
        <v>0</v>
      </c>
      <c r="V19" s="94"/>
      <c r="W19" s="97">
        <f t="shared" si="78"/>
        <v>0</v>
      </c>
      <c r="X19" s="94"/>
      <c r="Y19" s="97">
        <f t="shared" si="79"/>
        <v>0</v>
      </c>
      <c r="Z19" s="94"/>
      <c r="AA19" s="97">
        <f t="shared" si="80"/>
        <v>0</v>
      </c>
      <c r="AB19" s="94"/>
      <c r="AC19" s="97">
        <f t="shared" si="81"/>
        <v>0</v>
      </c>
      <c r="AD19" s="94"/>
      <c r="AE19" s="97">
        <f t="shared" si="82"/>
        <v>0</v>
      </c>
      <c r="AF19" s="101">
        <f t="shared" si="83"/>
        <v>0</v>
      </c>
      <c r="AG19" s="100">
        <f t="shared" si="84"/>
        <v>0</v>
      </c>
      <c r="AH19" s="96"/>
      <c r="AI19" s="97">
        <f t="shared" si="85"/>
        <v>0</v>
      </c>
      <c r="AJ19" s="96"/>
      <c r="AK19" s="97">
        <f t="shared" si="86"/>
        <v>0</v>
      </c>
      <c r="AL19" s="99"/>
      <c r="AM19" s="100">
        <f t="shared" si="35"/>
        <v>0</v>
      </c>
      <c r="AN19" s="99"/>
      <c r="AO19" s="100">
        <f t="shared" si="36"/>
        <v>0</v>
      </c>
      <c r="AP19" s="99"/>
      <c r="AQ19" s="100">
        <f t="shared" si="37"/>
        <v>0</v>
      </c>
      <c r="AR19" s="99"/>
      <c r="AS19" s="100">
        <f t="shared" si="38"/>
        <v>0</v>
      </c>
      <c r="AT19" s="99"/>
      <c r="AU19" s="100">
        <f t="shared" si="39"/>
        <v>0</v>
      </c>
      <c r="AV19" s="99">
        <v>12</v>
      </c>
      <c r="AW19" s="100">
        <f t="shared" si="40"/>
        <v>7.1999999999999993</v>
      </c>
      <c r="AX19" s="99"/>
      <c r="AY19" s="100">
        <f t="shared" si="41"/>
        <v>0</v>
      </c>
      <c r="AZ19" s="99"/>
      <c r="BA19" s="100">
        <f t="shared" si="42"/>
        <v>0</v>
      </c>
      <c r="BB19" s="99"/>
      <c r="BC19" s="100">
        <f t="shared" si="43"/>
        <v>0</v>
      </c>
      <c r="BD19" s="99"/>
      <c r="BE19" s="100">
        <f t="shared" si="44"/>
        <v>0</v>
      </c>
      <c r="BF19" s="101">
        <f t="shared" si="16"/>
        <v>12</v>
      </c>
      <c r="BG19" s="100">
        <f t="shared" si="16"/>
        <v>7.1999999999999993</v>
      </c>
      <c r="BH19" s="99"/>
      <c r="BI19" s="100">
        <f t="shared" si="87"/>
        <v>0</v>
      </c>
      <c r="BJ19" s="99"/>
      <c r="BK19" s="100">
        <f t="shared" si="88"/>
        <v>0</v>
      </c>
      <c r="BL19" s="99"/>
      <c r="BM19" s="100">
        <f t="shared" si="89"/>
        <v>0</v>
      </c>
      <c r="BN19" s="99"/>
      <c r="BO19" s="100">
        <f t="shared" si="90"/>
        <v>0</v>
      </c>
      <c r="BP19" s="99"/>
      <c r="BQ19" s="100">
        <f t="shared" si="91"/>
        <v>0</v>
      </c>
      <c r="BR19" s="99"/>
      <c r="BS19" s="100">
        <f t="shared" si="92"/>
        <v>0</v>
      </c>
      <c r="BT19" s="99"/>
      <c r="BU19" s="100">
        <f t="shared" si="93"/>
        <v>0</v>
      </c>
      <c r="BV19" s="99"/>
      <c r="BW19" s="100">
        <f t="shared" si="94"/>
        <v>0</v>
      </c>
      <c r="BX19" s="99"/>
      <c r="BY19" s="100">
        <f t="shared" si="95"/>
        <v>0</v>
      </c>
      <c r="BZ19" s="99"/>
      <c r="CA19" s="100">
        <f t="shared" si="96"/>
        <v>0</v>
      </c>
      <c r="CB19" s="99"/>
      <c r="CC19" s="100">
        <f t="shared" si="97"/>
        <v>0</v>
      </c>
      <c r="CD19" s="99"/>
      <c r="CE19" s="100">
        <f t="shared" si="98"/>
        <v>0</v>
      </c>
      <c r="CF19" s="101">
        <f t="shared" si="99"/>
        <v>0</v>
      </c>
      <c r="CG19" s="100">
        <f t="shared" si="99"/>
        <v>0</v>
      </c>
    </row>
    <row r="20" spans="1:85" s="102" customFormat="1" ht="19.899999999999999" customHeight="1" x14ac:dyDescent="0.25">
      <c r="A20" s="94">
        <v>15</v>
      </c>
      <c r="B20" s="95" t="s">
        <v>91</v>
      </c>
      <c r="C20" s="95" t="s">
        <v>77</v>
      </c>
      <c r="D20" s="94">
        <f t="shared" si="70"/>
        <v>20</v>
      </c>
      <c r="E20" s="94">
        <v>0.35</v>
      </c>
      <c r="F20" s="94" t="s">
        <v>81</v>
      </c>
      <c r="G20" s="94">
        <v>730</v>
      </c>
      <c r="H20" s="94"/>
      <c r="I20" s="97">
        <f t="shared" si="71"/>
        <v>0</v>
      </c>
      <c r="J20" s="94"/>
      <c r="K20" s="97">
        <f t="shared" si="72"/>
        <v>0</v>
      </c>
      <c r="L20" s="94"/>
      <c r="M20" s="97">
        <f t="shared" si="73"/>
        <v>0</v>
      </c>
      <c r="N20" s="94"/>
      <c r="O20" s="97">
        <f t="shared" si="74"/>
        <v>0</v>
      </c>
      <c r="P20" s="94"/>
      <c r="Q20" s="97">
        <f t="shared" si="75"/>
        <v>0</v>
      </c>
      <c r="R20" s="94"/>
      <c r="S20" s="97">
        <f t="shared" si="76"/>
        <v>0</v>
      </c>
      <c r="T20" s="94"/>
      <c r="U20" s="97">
        <f t="shared" si="77"/>
        <v>0</v>
      </c>
      <c r="V20" s="94"/>
      <c r="W20" s="97">
        <f t="shared" si="78"/>
        <v>0</v>
      </c>
      <c r="X20" s="94"/>
      <c r="Y20" s="97">
        <f t="shared" si="79"/>
        <v>0</v>
      </c>
      <c r="Z20" s="94"/>
      <c r="AA20" s="97">
        <f t="shared" si="80"/>
        <v>0</v>
      </c>
      <c r="AB20" s="94"/>
      <c r="AC20" s="97">
        <f t="shared" si="81"/>
        <v>0</v>
      </c>
      <c r="AD20" s="94"/>
      <c r="AE20" s="97">
        <f t="shared" si="82"/>
        <v>0</v>
      </c>
      <c r="AF20" s="101">
        <f t="shared" si="83"/>
        <v>0</v>
      </c>
      <c r="AG20" s="100">
        <f t="shared" si="84"/>
        <v>0</v>
      </c>
      <c r="AH20" s="96"/>
      <c r="AI20" s="97">
        <f t="shared" si="85"/>
        <v>0</v>
      </c>
      <c r="AJ20" s="96"/>
      <c r="AK20" s="97">
        <f t="shared" si="86"/>
        <v>0</v>
      </c>
      <c r="AL20" s="99"/>
      <c r="AM20" s="100">
        <f t="shared" si="35"/>
        <v>0</v>
      </c>
      <c r="AN20" s="99"/>
      <c r="AO20" s="100">
        <f t="shared" si="36"/>
        <v>0</v>
      </c>
      <c r="AP20" s="99"/>
      <c r="AQ20" s="100">
        <f t="shared" si="37"/>
        <v>0</v>
      </c>
      <c r="AR20" s="99"/>
      <c r="AS20" s="100">
        <f t="shared" si="38"/>
        <v>0</v>
      </c>
      <c r="AT20" s="99"/>
      <c r="AU20" s="100">
        <f t="shared" si="39"/>
        <v>0</v>
      </c>
      <c r="AV20" s="99"/>
      <c r="AW20" s="100">
        <f t="shared" si="40"/>
        <v>0</v>
      </c>
      <c r="AX20" s="99"/>
      <c r="AY20" s="100">
        <f t="shared" si="41"/>
        <v>0</v>
      </c>
      <c r="AZ20" s="99"/>
      <c r="BA20" s="100">
        <f t="shared" si="42"/>
        <v>0</v>
      </c>
      <c r="BB20" s="99"/>
      <c r="BC20" s="100">
        <f t="shared" si="43"/>
        <v>0</v>
      </c>
      <c r="BD20" s="99"/>
      <c r="BE20" s="100">
        <f t="shared" si="44"/>
        <v>0</v>
      </c>
      <c r="BF20" s="101">
        <f t="shared" si="16"/>
        <v>0</v>
      </c>
      <c r="BG20" s="100">
        <f t="shared" si="16"/>
        <v>0</v>
      </c>
      <c r="BH20" s="99"/>
      <c r="BI20" s="100">
        <f t="shared" si="87"/>
        <v>0</v>
      </c>
      <c r="BJ20" s="99"/>
      <c r="BK20" s="100">
        <f t="shared" si="88"/>
        <v>0</v>
      </c>
      <c r="BL20" s="99"/>
      <c r="BM20" s="100">
        <f t="shared" si="89"/>
        <v>0</v>
      </c>
      <c r="BN20" s="99"/>
      <c r="BO20" s="100">
        <f t="shared" si="90"/>
        <v>0</v>
      </c>
      <c r="BP20" s="99"/>
      <c r="BQ20" s="100">
        <f t="shared" si="91"/>
        <v>0</v>
      </c>
      <c r="BR20" s="99"/>
      <c r="BS20" s="100">
        <f t="shared" si="92"/>
        <v>0</v>
      </c>
      <c r="BT20" s="99"/>
      <c r="BU20" s="100">
        <f t="shared" si="93"/>
        <v>0</v>
      </c>
      <c r="BV20" s="99"/>
      <c r="BW20" s="100">
        <f t="shared" si="94"/>
        <v>0</v>
      </c>
      <c r="BX20" s="99"/>
      <c r="BY20" s="100">
        <f t="shared" si="95"/>
        <v>0</v>
      </c>
      <c r="BZ20" s="99"/>
      <c r="CA20" s="100">
        <f t="shared" si="96"/>
        <v>0</v>
      </c>
      <c r="CB20" s="99"/>
      <c r="CC20" s="100">
        <f t="shared" si="97"/>
        <v>0</v>
      </c>
      <c r="CD20" s="99"/>
      <c r="CE20" s="100">
        <f t="shared" si="98"/>
        <v>0</v>
      </c>
      <c r="CF20" s="101">
        <f t="shared" si="99"/>
        <v>0</v>
      </c>
      <c r="CG20" s="100">
        <f t="shared" si="99"/>
        <v>0</v>
      </c>
    </row>
    <row r="21" spans="1:85" s="102" customFormat="1" ht="19.899999999999999" customHeight="1" x14ac:dyDescent="0.25">
      <c r="A21" s="94">
        <v>16</v>
      </c>
      <c r="B21" s="95" t="s">
        <v>92</v>
      </c>
      <c r="C21" s="95" t="s">
        <v>77</v>
      </c>
      <c r="D21" s="94">
        <f t="shared" si="70"/>
        <v>20</v>
      </c>
      <c r="E21" s="94">
        <v>0.35</v>
      </c>
      <c r="F21" s="94" t="s">
        <v>81</v>
      </c>
      <c r="G21" s="94">
        <v>900</v>
      </c>
      <c r="H21" s="94"/>
      <c r="I21" s="97">
        <f t="shared" si="71"/>
        <v>0</v>
      </c>
      <c r="J21" s="94"/>
      <c r="K21" s="97">
        <f t="shared" si="72"/>
        <v>0</v>
      </c>
      <c r="L21" s="94"/>
      <c r="M21" s="97">
        <f t="shared" si="73"/>
        <v>0</v>
      </c>
      <c r="N21" s="94"/>
      <c r="O21" s="97">
        <f t="shared" si="74"/>
        <v>0</v>
      </c>
      <c r="P21" s="94"/>
      <c r="Q21" s="97">
        <f t="shared" si="75"/>
        <v>0</v>
      </c>
      <c r="R21" s="94"/>
      <c r="S21" s="97">
        <f t="shared" si="76"/>
        <v>0</v>
      </c>
      <c r="T21" s="94"/>
      <c r="U21" s="97">
        <f t="shared" si="77"/>
        <v>0</v>
      </c>
      <c r="V21" s="94"/>
      <c r="W21" s="97">
        <f t="shared" si="78"/>
        <v>0</v>
      </c>
      <c r="X21" s="94"/>
      <c r="Y21" s="97">
        <f t="shared" si="79"/>
        <v>0</v>
      </c>
      <c r="Z21" s="94"/>
      <c r="AA21" s="97">
        <f t="shared" si="80"/>
        <v>0</v>
      </c>
      <c r="AB21" s="94"/>
      <c r="AC21" s="97">
        <f t="shared" si="81"/>
        <v>0</v>
      </c>
      <c r="AD21" s="94"/>
      <c r="AE21" s="97">
        <f t="shared" si="82"/>
        <v>0</v>
      </c>
      <c r="AF21" s="101">
        <f t="shared" si="83"/>
        <v>0</v>
      </c>
      <c r="AG21" s="100">
        <f t="shared" si="84"/>
        <v>0</v>
      </c>
      <c r="AH21" s="96"/>
      <c r="AI21" s="97">
        <f t="shared" si="85"/>
        <v>0</v>
      </c>
      <c r="AJ21" s="96"/>
      <c r="AK21" s="97">
        <f t="shared" si="86"/>
        <v>0</v>
      </c>
      <c r="AL21" s="99"/>
      <c r="AM21" s="100">
        <f t="shared" si="35"/>
        <v>0</v>
      </c>
      <c r="AN21" s="99"/>
      <c r="AO21" s="100">
        <f t="shared" si="36"/>
        <v>0</v>
      </c>
      <c r="AP21" s="99"/>
      <c r="AQ21" s="100">
        <f t="shared" si="37"/>
        <v>0</v>
      </c>
      <c r="AR21" s="99"/>
      <c r="AS21" s="100">
        <f t="shared" si="38"/>
        <v>0</v>
      </c>
      <c r="AT21" s="99"/>
      <c r="AU21" s="100">
        <f t="shared" si="39"/>
        <v>0</v>
      </c>
      <c r="AV21" s="99"/>
      <c r="AW21" s="100">
        <f t="shared" si="40"/>
        <v>0</v>
      </c>
      <c r="AX21" s="99"/>
      <c r="AY21" s="100">
        <f t="shared" si="41"/>
        <v>0</v>
      </c>
      <c r="AZ21" s="99"/>
      <c r="BA21" s="100">
        <f t="shared" si="42"/>
        <v>0</v>
      </c>
      <c r="BB21" s="99"/>
      <c r="BC21" s="100">
        <f t="shared" si="43"/>
        <v>0</v>
      </c>
      <c r="BD21" s="99"/>
      <c r="BE21" s="100">
        <f t="shared" si="44"/>
        <v>0</v>
      </c>
      <c r="BF21" s="101">
        <f t="shared" ref="BF21:BG90" si="100">SUM(AH21,AJ21,AL21,AN21,AP21,AR21,AT21,AV21,AX21,AZ21,BB21,BD21)</f>
        <v>0</v>
      </c>
      <c r="BG21" s="100">
        <f t="shared" si="100"/>
        <v>0</v>
      </c>
      <c r="BH21" s="99"/>
      <c r="BI21" s="100">
        <f t="shared" si="87"/>
        <v>0</v>
      </c>
      <c r="BJ21" s="99"/>
      <c r="BK21" s="100">
        <f t="shared" si="88"/>
        <v>0</v>
      </c>
      <c r="BL21" s="99"/>
      <c r="BM21" s="100">
        <f t="shared" si="89"/>
        <v>0</v>
      </c>
      <c r="BN21" s="99"/>
      <c r="BO21" s="100">
        <f t="shared" si="90"/>
        <v>0</v>
      </c>
      <c r="BP21" s="99"/>
      <c r="BQ21" s="100">
        <f t="shared" si="91"/>
        <v>0</v>
      </c>
      <c r="BR21" s="99"/>
      <c r="BS21" s="100">
        <f t="shared" si="92"/>
        <v>0</v>
      </c>
      <c r="BT21" s="99"/>
      <c r="BU21" s="100">
        <f t="shared" si="93"/>
        <v>0</v>
      </c>
      <c r="BV21" s="99"/>
      <c r="BW21" s="100">
        <f t="shared" si="94"/>
        <v>0</v>
      </c>
      <c r="BX21" s="99"/>
      <c r="BY21" s="100">
        <f t="shared" si="95"/>
        <v>0</v>
      </c>
      <c r="BZ21" s="99"/>
      <c r="CA21" s="100">
        <f t="shared" si="96"/>
        <v>0</v>
      </c>
      <c r="CB21" s="99"/>
      <c r="CC21" s="100">
        <f t="shared" si="97"/>
        <v>0</v>
      </c>
      <c r="CD21" s="99"/>
      <c r="CE21" s="100">
        <f t="shared" si="98"/>
        <v>0</v>
      </c>
      <c r="CF21" s="101">
        <f t="shared" si="99"/>
        <v>0</v>
      </c>
      <c r="CG21" s="100">
        <f t="shared" si="99"/>
        <v>0</v>
      </c>
    </row>
    <row r="22" spans="1:85" s="102" customFormat="1" ht="19.899999999999999" customHeight="1" x14ac:dyDescent="0.25">
      <c r="A22" s="94">
        <v>17</v>
      </c>
      <c r="B22" s="95" t="s">
        <v>93</v>
      </c>
      <c r="C22" s="95" t="s">
        <v>74</v>
      </c>
      <c r="D22" s="94">
        <f t="shared" si="70"/>
        <v>20</v>
      </c>
      <c r="E22" s="94">
        <v>0.64</v>
      </c>
      <c r="F22" s="94" t="s">
        <v>85</v>
      </c>
      <c r="G22" s="94">
        <v>1350</v>
      </c>
      <c r="H22" s="94"/>
      <c r="I22" s="97">
        <f t="shared" si="71"/>
        <v>0</v>
      </c>
      <c r="J22" s="94"/>
      <c r="K22" s="97">
        <f t="shared" si="72"/>
        <v>0</v>
      </c>
      <c r="L22" s="94"/>
      <c r="M22" s="97">
        <f t="shared" si="73"/>
        <v>0</v>
      </c>
      <c r="N22" s="94"/>
      <c r="O22" s="97">
        <f t="shared" si="74"/>
        <v>0</v>
      </c>
      <c r="P22" s="94"/>
      <c r="Q22" s="97">
        <f t="shared" si="75"/>
        <v>0</v>
      </c>
      <c r="R22" s="94"/>
      <c r="S22" s="97">
        <f t="shared" si="76"/>
        <v>0</v>
      </c>
      <c r="T22" s="94"/>
      <c r="U22" s="97">
        <f t="shared" si="77"/>
        <v>0</v>
      </c>
      <c r="V22" s="94"/>
      <c r="W22" s="97">
        <f t="shared" si="78"/>
        <v>0</v>
      </c>
      <c r="X22" s="94"/>
      <c r="Y22" s="97">
        <f t="shared" si="79"/>
        <v>0</v>
      </c>
      <c r="Z22" s="94"/>
      <c r="AA22" s="97">
        <f t="shared" si="80"/>
        <v>0</v>
      </c>
      <c r="AB22" s="94"/>
      <c r="AC22" s="97">
        <f t="shared" si="81"/>
        <v>0</v>
      </c>
      <c r="AD22" s="94"/>
      <c r="AE22" s="97">
        <f t="shared" si="82"/>
        <v>0</v>
      </c>
      <c r="AF22" s="101">
        <f t="shared" si="83"/>
        <v>0</v>
      </c>
      <c r="AG22" s="100">
        <f t="shared" si="84"/>
        <v>0</v>
      </c>
      <c r="AH22" s="96"/>
      <c r="AI22" s="97">
        <f t="shared" si="85"/>
        <v>0</v>
      </c>
      <c r="AJ22" s="96"/>
      <c r="AK22" s="97">
        <f t="shared" si="86"/>
        <v>0</v>
      </c>
      <c r="AL22" s="99"/>
      <c r="AM22" s="100">
        <f t="shared" si="35"/>
        <v>0</v>
      </c>
      <c r="AN22" s="99"/>
      <c r="AO22" s="100">
        <f t="shared" si="36"/>
        <v>0</v>
      </c>
      <c r="AP22" s="99"/>
      <c r="AQ22" s="100">
        <f t="shared" si="37"/>
        <v>0</v>
      </c>
      <c r="AR22" s="99"/>
      <c r="AS22" s="100">
        <f t="shared" si="38"/>
        <v>0</v>
      </c>
      <c r="AT22" s="99"/>
      <c r="AU22" s="100">
        <f t="shared" si="39"/>
        <v>0</v>
      </c>
      <c r="AV22" s="99"/>
      <c r="AW22" s="100">
        <f t="shared" si="40"/>
        <v>0</v>
      </c>
      <c r="AX22" s="99"/>
      <c r="AY22" s="100">
        <f t="shared" si="41"/>
        <v>0</v>
      </c>
      <c r="AZ22" s="99"/>
      <c r="BA22" s="100">
        <f t="shared" si="42"/>
        <v>0</v>
      </c>
      <c r="BB22" s="99"/>
      <c r="BC22" s="100">
        <f t="shared" si="43"/>
        <v>0</v>
      </c>
      <c r="BD22" s="99"/>
      <c r="BE22" s="100">
        <f t="shared" si="44"/>
        <v>0</v>
      </c>
      <c r="BF22" s="101">
        <f t="shared" si="100"/>
        <v>0</v>
      </c>
      <c r="BG22" s="100">
        <f t="shared" si="100"/>
        <v>0</v>
      </c>
      <c r="BH22" s="99"/>
      <c r="BI22" s="100">
        <f t="shared" si="87"/>
        <v>0</v>
      </c>
      <c r="BJ22" s="99"/>
      <c r="BK22" s="100">
        <f t="shared" si="88"/>
        <v>0</v>
      </c>
      <c r="BL22" s="99"/>
      <c r="BM22" s="100">
        <f t="shared" si="89"/>
        <v>0</v>
      </c>
      <c r="BN22" s="99"/>
      <c r="BO22" s="100">
        <f t="shared" si="90"/>
        <v>0</v>
      </c>
      <c r="BP22" s="99"/>
      <c r="BQ22" s="100">
        <f t="shared" si="91"/>
        <v>0</v>
      </c>
      <c r="BR22" s="99"/>
      <c r="BS22" s="100">
        <f t="shared" si="92"/>
        <v>0</v>
      </c>
      <c r="BT22" s="99"/>
      <c r="BU22" s="100">
        <f t="shared" si="93"/>
        <v>0</v>
      </c>
      <c r="BV22" s="99"/>
      <c r="BW22" s="100">
        <f t="shared" si="94"/>
        <v>0</v>
      </c>
      <c r="BX22" s="99"/>
      <c r="BY22" s="100">
        <f t="shared" si="95"/>
        <v>0</v>
      </c>
      <c r="BZ22" s="99"/>
      <c r="CA22" s="100">
        <f t="shared" si="96"/>
        <v>0</v>
      </c>
      <c r="CB22" s="99"/>
      <c r="CC22" s="100">
        <f t="shared" si="97"/>
        <v>0</v>
      </c>
      <c r="CD22" s="99"/>
      <c r="CE22" s="100">
        <f t="shared" si="98"/>
        <v>0</v>
      </c>
      <c r="CF22" s="101">
        <f t="shared" si="99"/>
        <v>0</v>
      </c>
      <c r="CG22" s="100">
        <f t="shared" si="99"/>
        <v>0</v>
      </c>
    </row>
    <row r="23" spans="1:85" s="102" customFormat="1" ht="19.899999999999999" customHeight="1" x14ac:dyDescent="0.25">
      <c r="A23" s="94">
        <v>18</v>
      </c>
      <c r="B23" s="95" t="s">
        <v>94</v>
      </c>
      <c r="C23" s="95" t="s">
        <v>74</v>
      </c>
      <c r="D23" s="94">
        <f t="shared" si="70"/>
        <v>20</v>
      </c>
      <c r="E23" s="94">
        <v>0.64</v>
      </c>
      <c r="F23" s="94" t="s">
        <v>85</v>
      </c>
      <c r="G23" s="94"/>
      <c r="H23" s="94"/>
      <c r="I23" s="100">
        <f>H23*$E23</f>
        <v>0</v>
      </c>
      <c r="J23" s="94"/>
      <c r="K23" s="100">
        <f>J23*$E23</f>
        <v>0</v>
      </c>
      <c r="L23" s="94"/>
      <c r="M23" s="100">
        <f>L23*$E23</f>
        <v>0</v>
      </c>
      <c r="N23" s="94"/>
      <c r="O23" s="100">
        <f>N23*$E23</f>
        <v>0</v>
      </c>
      <c r="P23" s="94"/>
      <c r="Q23" s="100">
        <f>P23*$E23</f>
        <v>0</v>
      </c>
      <c r="R23" s="94"/>
      <c r="S23" s="100">
        <f>R23*$E23</f>
        <v>0</v>
      </c>
      <c r="T23" s="94"/>
      <c r="U23" s="100">
        <f>T23*$E23</f>
        <v>0</v>
      </c>
      <c r="V23" s="94"/>
      <c r="W23" s="100">
        <f>V23*$E23</f>
        <v>0</v>
      </c>
      <c r="X23" s="94"/>
      <c r="Y23" s="100">
        <f>X23*$E23</f>
        <v>0</v>
      </c>
      <c r="Z23" s="94"/>
      <c r="AA23" s="100">
        <f>Z23*$E23</f>
        <v>0</v>
      </c>
      <c r="AB23" s="94"/>
      <c r="AC23" s="100">
        <f>AB23*$E23</f>
        <v>0</v>
      </c>
      <c r="AD23" s="94"/>
      <c r="AE23" s="100">
        <f>AD23*$E23</f>
        <v>0</v>
      </c>
      <c r="AF23" s="101">
        <f t="shared" si="83"/>
        <v>0</v>
      </c>
      <c r="AG23" s="100">
        <f t="shared" si="84"/>
        <v>0</v>
      </c>
      <c r="AH23" s="99"/>
      <c r="AI23" s="100">
        <f>AH23*$E23</f>
        <v>0</v>
      </c>
      <c r="AJ23" s="99"/>
      <c r="AK23" s="100">
        <f t="shared" si="35"/>
        <v>0</v>
      </c>
      <c r="AL23" s="99"/>
      <c r="AM23" s="100">
        <f t="shared" si="35"/>
        <v>0</v>
      </c>
      <c r="AN23" s="99"/>
      <c r="AO23" s="100">
        <f t="shared" si="36"/>
        <v>0</v>
      </c>
      <c r="AP23" s="99"/>
      <c r="AQ23" s="100">
        <f t="shared" si="37"/>
        <v>0</v>
      </c>
      <c r="AR23" s="99"/>
      <c r="AS23" s="100">
        <f t="shared" si="38"/>
        <v>0</v>
      </c>
      <c r="AT23" s="99"/>
      <c r="AU23" s="100">
        <f t="shared" si="39"/>
        <v>0</v>
      </c>
      <c r="AV23" s="99"/>
      <c r="AW23" s="100">
        <f t="shared" si="40"/>
        <v>0</v>
      </c>
      <c r="AX23" s="99"/>
      <c r="AY23" s="100">
        <f t="shared" si="41"/>
        <v>0</v>
      </c>
      <c r="AZ23" s="99"/>
      <c r="BA23" s="100">
        <f t="shared" si="42"/>
        <v>0</v>
      </c>
      <c r="BB23" s="99"/>
      <c r="BC23" s="100">
        <f t="shared" si="43"/>
        <v>0</v>
      </c>
      <c r="BD23" s="99"/>
      <c r="BE23" s="100">
        <f t="shared" si="44"/>
        <v>0</v>
      </c>
      <c r="BF23" s="101">
        <f t="shared" si="100"/>
        <v>0</v>
      </c>
      <c r="BG23" s="100">
        <f t="shared" si="100"/>
        <v>0</v>
      </c>
      <c r="BH23" s="99"/>
      <c r="BI23" s="100">
        <f>BH23*$E23</f>
        <v>0</v>
      </c>
      <c r="BJ23" s="99"/>
      <c r="BK23" s="100">
        <f t="shared" si="88"/>
        <v>0</v>
      </c>
      <c r="BL23" s="99"/>
      <c r="BM23" s="100">
        <f t="shared" si="89"/>
        <v>0</v>
      </c>
      <c r="BN23" s="99"/>
      <c r="BO23" s="100">
        <f t="shared" si="90"/>
        <v>0</v>
      </c>
      <c r="BP23" s="99"/>
      <c r="BQ23" s="100">
        <f t="shared" si="91"/>
        <v>0</v>
      </c>
      <c r="BR23" s="99"/>
      <c r="BS23" s="100">
        <f t="shared" si="92"/>
        <v>0</v>
      </c>
      <c r="BT23" s="99"/>
      <c r="BU23" s="100">
        <f t="shared" si="93"/>
        <v>0</v>
      </c>
      <c r="BV23" s="99"/>
      <c r="BW23" s="100">
        <f t="shared" si="94"/>
        <v>0</v>
      </c>
      <c r="BX23" s="99"/>
      <c r="BY23" s="100">
        <f t="shared" si="95"/>
        <v>0</v>
      </c>
      <c r="BZ23" s="99"/>
      <c r="CA23" s="100">
        <f t="shared" si="96"/>
        <v>0</v>
      </c>
      <c r="CB23" s="99"/>
      <c r="CC23" s="100">
        <f t="shared" si="97"/>
        <v>0</v>
      </c>
      <c r="CD23" s="99"/>
      <c r="CE23" s="100">
        <f t="shared" si="98"/>
        <v>0</v>
      </c>
      <c r="CF23" s="101">
        <f t="shared" si="99"/>
        <v>0</v>
      </c>
      <c r="CG23" s="100">
        <f t="shared" si="99"/>
        <v>0</v>
      </c>
    </row>
    <row r="24" spans="1:85" s="102" customFormat="1" ht="19.899999999999999" customHeight="1" x14ac:dyDescent="0.25">
      <c r="A24" s="94">
        <v>19</v>
      </c>
      <c r="B24" s="95" t="s">
        <v>95</v>
      </c>
      <c r="C24" s="95" t="s">
        <v>74</v>
      </c>
      <c r="D24" s="94">
        <f t="shared" si="70"/>
        <v>20</v>
      </c>
      <c r="E24" s="94">
        <v>0.64</v>
      </c>
      <c r="F24" s="94" t="s">
        <v>85</v>
      </c>
      <c r="G24" s="94"/>
      <c r="H24" s="94"/>
      <c r="I24" s="100">
        <f t="shared" si="20"/>
        <v>0</v>
      </c>
      <c r="J24" s="94"/>
      <c r="K24" s="100">
        <f t="shared" si="21"/>
        <v>0</v>
      </c>
      <c r="L24" s="94"/>
      <c r="M24" s="100">
        <f t="shared" si="22"/>
        <v>0</v>
      </c>
      <c r="N24" s="94"/>
      <c r="O24" s="100">
        <f t="shared" si="23"/>
        <v>0</v>
      </c>
      <c r="P24" s="94"/>
      <c r="Q24" s="100">
        <f t="shared" si="24"/>
        <v>0</v>
      </c>
      <c r="R24" s="94"/>
      <c r="S24" s="100">
        <f t="shared" si="25"/>
        <v>0</v>
      </c>
      <c r="T24" s="94"/>
      <c r="U24" s="100">
        <f t="shared" si="26"/>
        <v>0</v>
      </c>
      <c r="V24" s="94"/>
      <c r="W24" s="100">
        <f t="shared" si="27"/>
        <v>0</v>
      </c>
      <c r="X24" s="94"/>
      <c r="Y24" s="100">
        <f t="shared" si="28"/>
        <v>0</v>
      </c>
      <c r="Z24" s="94"/>
      <c r="AA24" s="100">
        <f t="shared" si="29"/>
        <v>0</v>
      </c>
      <c r="AB24" s="94"/>
      <c r="AC24" s="100">
        <f t="shared" si="30"/>
        <v>0</v>
      </c>
      <c r="AD24" s="94"/>
      <c r="AE24" s="100">
        <f t="shared" si="31"/>
        <v>0</v>
      </c>
      <c r="AF24" s="101">
        <f t="shared" si="83"/>
        <v>0</v>
      </c>
      <c r="AG24" s="100">
        <f t="shared" si="84"/>
        <v>0</v>
      </c>
      <c r="AH24" s="99"/>
      <c r="AI24" s="100">
        <f t="shared" si="34"/>
        <v>0</v>
      </c>
      <c r="AJ24" s="99"/>
      <c r="AK24" s="100">
        <f t="shared" si="35"/>
        <v>0</v>
      </c>
      <c r="AL24" s="99"/>
      <c r="AM24" s="100">
        <f t="shared" si="35"/>
        <v>0</v>
      </c>
      <c r="AN24" s="99"/>
      <c r="AO24" s="100">
        <f t="shared" si="36"/>
        <v>0</v>
      </c>
      <c r="AP24" s="99"/>
      <c r="AQ24" s="100">
        <f t="shared" si="37"/>
        <v>0</v>
      </c>
      <c r="AR24" s="99"/>
      <c r="AS24" s="100">
        <f t="shared" si="38"/>
        <v>0</v>
      </c>
      <c r="AT24" s="99"/>
      <c r="AU24" s="100">
        <f t="shared" si="39"/>
        <v>0</v>
      </c>
      <c r="AV24" s="99"/>
      <c r="AW24" s="100">
        <f t="shared" si="40"/>
        <v>0</v>
      </c>
      <c r="AX24" s="99"/>
      <c r="AY24" s="100">
        <f t="shared" si="41"/>
        <v>0</v>
      </c>
      <c r="AZ24" s="99"/>
      <c r="BA24" s="100">
        <f t="shared" si="42"/>
        <v>0</v>
      </c>
      <c r="BB24" s="99"/>
      <c r="BC24" s="100">
        <f t="shared" si="43"/>
        <v>0</v>
      </c>
      <c r="BD24" s="99"/>
      <c r="BE24" s="100">
        <f t="shared" si="44"/>
        <v>0</v>
      </c>
      <c r="BF24" s="101">
        <f t="shared" si="100"/>
        <v>0</v>
      </c>
      <c r="BG24" s="100">
        <f t="shared" si="100"/>
        <v>0</v>
      </c>
      <c r="BH24" s="99"/>
      <c r="BI24" s="100">
        <f t="shared" ref="BI24" si="101">BH24*$E24</f>
        <v>0</v>
      </c>
      <c r="BJ24" s="99"/>
      <c r="BK24" s="100">
        <f t="shared" si="88"/>
        <v>0</v>
      </c>
      <c r="BL24" s="99"/>
      <c r="BM24" s="100">
        <f t="shared" si="89"/>
        <v>0</v>
      </c>
      <c r="BN24" s="99"/>
      <c r="BO24" s="100">
        <f t="shared" si="90"/>
        <v>0</v>
      </c>
      <c r="BP24" s="99"/>
      <c r="BQ24" s="100">
        <f t="shared" si="91"/>
        <v>0</v>
      </c>
      <c r="BR24" s="99"/>
      <c r="BS24" s="100">
        <f t="shared" si="92"/>
        <v>0</v>
      </c>
      <c r="BT24" s="99"/>
      <c r="BU24" s="100">
        <f t="shared" si="93"/>
        <v>0</v>
      </c>
      <c r="BV24" s="99"/>
      <c r="BW24" s="100">
        <f t="shared" si="94"/>
        <v>0</v>
      </c>
      <c r="BX24" s="99"/>
      <c r="BY24" s="100">
        <f t="shared" si="95"/>
        <v>0</v>
      </c>
      <c r="BZ24" s="99"/>
      <c r="CA24" s="100">
        <f t="shared" si="96"/>
        <v>0</v>
      </c>
      <c r="CB24" s="99"/>
      <c r="CC24" s="100">
        <f t="shared" si="97"/>
        <v>0</v>
      </c>
      <c r="CD24" s="99"/>
      <c r="CE24" s="100">
        <f t="shared" si="98"/>
        <v>0</v>
      </c>
      <c r="CF24" s="101">
        <f t="shared" si="99"/>
        <v>0</v>
      </c>
      <c r="CG24" s="100">
        <f t="shared" si="99"/>
        <v>0</v>
      </c>
    </row>
    <row r="25" spans="1:85" s="102" customFormat="1" ht="19.899999999999999" customHeight="1" x14ac:dyDescent="0.25">
      <c r="A25" s="94"/>
      <c r="B25" s="95"/>
      <c r="C25" s="95"/>
      <c r="D25" s="94"/>
      <c r="E25" s="94"/>
      <c r="F25" s="94"/>
      <c r="G25" s="94"/>
      <c r="H25" s="94"/>
      <c r="I25" s="100"/>
      <c r="J25" s="94"/>
      <c r="K25" s="100"/>
      <c r="L25" s="94"/>
      <c r="M25" s="100"/>
      <c r="N25" s="94"/>
      <c r="O25" s="100"/>
      <c r="P25" s="94"/>
      <c r="Q25" s="100"/>
      <c r="R25" s="94"/>
      <c r="S25" s="100"/>
      <c r="T25" s="94"/>
      <c r="U25" s="100"/>
      <c r="V25" s="94"/>
      <c r="W25" s="100"/>
      <c r="X25" s="94"/>
      <c r="Y25" s="100"/>
      <c r="Z25" s="94"/>
      <c r="AA25" s="100"/>
      <c r="AB25" s="94"/>
      <c r="AC25" s="100"/>
      <c r="AD25" s="94"/>
      <c r="AE25" s="100"/>
      <c r="AF25" s="101"/>
      <c r="AG25" s="100"/>
      <c r="AH25" s="99"/>
      <c r="AI25" s="100"/>
      <c r="AJ25" s="99"/>
      <c r="AK25" s="100"/>
      <c r="AL25" s="99"/>
      <c r="AM25" s="100"/>
      <c r="AN25" s="99"/>
      <c r="AO25" s="100"/>
      <c r="AP25" s="99"/>
      <c r="AQ25" s="100"/>
      <c r="AR25" s="99"/>
      <c r="AS25" s="100"/>
      <c r="AT25" s="99"/>
      <c r="AU25" s="100"/>
      <c r="AV25" s="99"/>
      <c r="AW25" s="100"/>
      <c r="AX25" s="99"/>
      <c r="AY25" s="100"/>
      <c r="AZ25" s="99"/>
      <c r="BA25" s="100"/>
      <c r="BB25" s="99"/>
      <c r="BC25" s="100"/>
      <c r="BD25" s="99"/>
      <c r="BE25" s="100"/>
      <c r="BF25" s="101"/>
      <c r="BG25" s="100"/>
      <c r="BH25" s="99"/>
      <c r="BI25" s="100"/>
      <c r="BJ25" s="99"/>
      <c r="BK25" s="100"/>
      <c r="BL25" s="99"/>
      <c r="BM25" s="100"/>
      <c r="BN25" s="99"/>
      <c r="BO25" s="100"/>
      <c r="BP25" s="99"/>
      <c r="BQ25" s="100"/>
      <c r="BR25" s="99"/>
      <c r="BS25" s="100"/>
      <c r="BT25" s="99"/>
      <c r="BU25" s="100"/>
      <c r="BV25" s="99"/>
      <c r="BW25" s="100"/>
      <c r="BX25" s="99"/>
      <c r="BY25" s="100"/>
      <c r="BZ25" s="99"/>
      <c r="CA25" s="100"/>
      <c r="CB25" s="99"/>
      <c r="CC25" s="100"/>
      <c r="CD25" s="99"/>
      <c r="CE25" s="100"/>
      <c r="CF25" s="101"/>
      <c r="CG25" s="100"/>
    </row>
    <row r="26" spans="1:85" s="102" customFormat="1" ht="19.899999999999999" customHeight="1" x14ac:dyDescent="0.25">
      <c r="A26" s="94">
        <v>20</v>
      </c>
      <c r="B26" s="95" t="s">
        <v>96</v>
      </c>
      <c r="C26" s="95" t="s">
        <v>77</v>
      </c>
      <c r="D26" s="94">
        <f>RANK(BF26,$BF$4:$BF$147)</f>
        <v>20</v>
      </c>
      <c r="E26" s="94">
        <v>1</v>
      </c>
      <c r="F26" s="94" t="s">
        <v>75</v>
      </c>
      <c r="G26" s="94"/>
      <c r="H26" s="94"/>
      <c r="I26" s="100">
        <f t="shared" si="20"/>
        <v>0</v>
      </c>
      <c r="J26" s="94"/>
      <c r="K26" s="100">
        <f t="shared" si="21"/>
        <v>0</v>
      </c>
      <c r="L26" s="94"/>
      <c r="M26" s="100">
        <f t="shared" si="22"/>
        <v>0</v>
      </c>
      <c r="N26" s="94"/>
      <c r="O26" s="100">
        <f t="shared" si="23"/>
        <v>0</v>
      </c>
      <c r="P26" s="94"/>
      <c r="Q26" s="100">
        <f t="shared" si="24"/>
        <v>0</v>
      </c>
      <c r="R26" s="94"/>
      <c r="S26" s="100">
        <f t="shared" si="25"/>
        <v>0</v>
      </c>
      <c r="T26" s="94"/>
      <c r="U26" s="100">
        <f t="shared" si="26"/>
        <v>0</v>
      </c>
      <c r="V26" s="94"/>
      <c r="W26" s="100">
        <f t="shared" si="27"/>
        <v>0</v>
      </c>
      <c r="X26" s="94"/>
      <c r="Y26" s="100">
        <f t="shared" si="28"/>
        <v>0</v>
      </c>
      <c r="Z26" s="94"/>
      <c r="AA26" s="100">
        <f t="shared" si="29"/>
        <v>0</v>
      </c>
      <c r="AB26" s="94"/>
      <c r="AC26" s="100">
        <f t="shared" si="30"/>
        <v>0</v>
      </c>
      <c r="AD26" s="94"/>
      <c r="AE26" s="100">
        <f t="shared" si="31"/>
        <v>0</v>
      </c>
      <c r="AF26" s="101">
        <f t="shared" ref="AF26:AF29" si="102">SUM(H26,J26,L26,N26,P26,R26,T26,V26,X26,Z26,AB26,AD26)</f>
        <v>0</v>
      </c>
      <c r="AG26" s="100">
        <f t="shared" ref="AG26:AG29" si="103">SUM(I26,K26,M26,O26,Q26,S26,U26,W26,Y26,AA26,AC26,AE26)</f>
        <v>0</v>
      </c>
      <c r="AH26" s="99"/>
      <c r="AI26" s="100">
        <f t="shared" si="34"/>
        <v>0</v>
      </c>
      <c r="AJ26" s="99"/>
      <c r="AK26" s="100">
        <f t="shared" si="35"/>
        <v>0</v>
      </c>
      <c r="AL26" s="99"/>
      <c r="AM26" s="100">
        <f t="shared" si="35"/>
        <v>0</v>
      </c>
      <c r="AN26" s="99"/>
      <c r="AO26" s="100">
        <f t="shared" si="36"/>
        <v>0</v>
      </c>
      <c r="AP26" s="99"/>
      <c r="AQ26" s="100">
        <f t="shared" si="37"/>
        <v>0</v>
      </c>
      <c r="AR26" s="99"/>
      <c r="AS26" s="100">
        <f t="shared" si="38"/>
        <v>0</v>
      </c>
      <c r="AT26" s="99"/>
      <c r="AU26" s="100">
        <f t="shared" si="39"/>
        <v>0</v>
      </c>
      <c r="AV26" s="99"/>
      <c r="AW26" s="100">
        <f t="shared" si="40"/>
        <v>0</v>
      </c>
      <c r="AX26" s="99"/>
      <c r="AY26" s="100">
        <f t="shared" si="41"/>
        <v>0</v>
      </c>
      <c r="AZ26" s="99"/>
      <c r="BA26" s="100">
        <f t="shared" si="42"/>
        <v>0</v>
      </c>
      <c r="BB26" s="99"/>
      <c r="BC26" s="100">
        <f t="shared" si="43"/>
        <v>0</v>
      </c>
      <c r="BD26" s="99"/>
      <c r="BE26" s="100">
        <f t="shared" si="44"/>
        <v>0</v>
      </c>
      <c r="BF26" s="101">
        <f t="shared" si="100"/>
        <v>0</v>
      </c>
      <c r="BG26" s="100">
        <f t="shared" si="100"/>
        <v>0</v>
      </c>
      <c r="BH26" s="99"/>
      <c r="BI26" s="100">
        <f t="shared" ref="BI26:BI29" si="104">BH26*$E26</f>
        <v>0</v>
      </c>
      <c r="BJ26" s="99"/>
      <c r="BK26" s="100">
        <f t="shared" ref="BK26:BK29" si="105">BJ26*$E26</f>
        <v>0</v>
      </c>
      <c r="BL26" s="99"/>
      <c r="BM26" s="100">
        <f t="shared" ref="BM26:BM29" si="106">BL26*$E26</f>
        <v>0</v>
      </c>
      <c r="BN26" s="99"/>
      <c r="BO26" s="100">
        <f t="shared" ref="BO26:BO29" si="107">BN26*$E26</f>
        <v>0</v>
      </c>
      <c r="BP26" s="99"/>
      <c r="BQ26" s="100">
        <f t="shared" ref="BQ26:BQ29" si="108">BP26*$E26</f>
        <v>0</v>
      </c>
      <c r="BR26" s="99"/>
      <c r="BS26" s="100">
        <f t="shared" ref="BS26:BS29" si="109">BR26*$E26</f>
        <v>0</v>
      </c>
      <c r="BT26" s="99"/>
      <c r="BU26" s="100">
        <f t="shared" ref="BU26:BU29" si="110">BT26*$E26</f>
        <v>0</v>
      </c>
      <c r="BV26" s="99"/>
      <c r="BW26" s="100">
        <f t="shared" ref="BW26:BW29" si="111">BV26*$E26</f>
        <v>0</v>
      </c>
      <c r="BX26" s="99"/>
      <c r="BY26" s="100">
        <f t="shared" ref="BY26:BY29" si="112">BX26*$E26</f>
        <v>0</v>
      </c>
      <c r="BZ26" s="99"/>
      <c r="CA26" s="100">
        <f t="shared" ref="CA26:CA29" si="113">BZ26*$E26</f>
        <v>0</v>
      </c>
      <c r="CB26" s="99"/>
      <c r="CC26" s="100">
        <f t="shared" ref="CC26:CC29" si="114">CB26*$E26</f>
        <v>0</v>
      </c>
      <c r="CD26" s="99"/>
      <c r="CE26" s="100">
        <f t="shared" ref="CE26:CE29" si="115">CD26*$E26</f>
        <v>0</v>
      </c>
      <c r="CF26" s="101">
        <f t="shared" ref="CF26:CG29" si="116">SUM(BH26,BJ26,BL26,BN26,BP26,BR26,BT26,BV26,BX26,BZ26,CB26,CD26)</f>
        <v>0</v>
      </c>
      <c r="CG26" s="100">
        <f t="shared" si="116"/>
        <v>0</v>
      </c>
    </row>
    <row r="27" spans="1:85" s="102" customFormat="1" ht="19.899999999999999" customHeight="1" x14ac:dyDescent="0.25">
      <c r="A27" s="94">
        <v>21</v>
      </c>
      <c r="B27" s="95" t="s">
        <v>97</v>
      </c>
      <c r="C27" s="95" t="s">
        <v>77</v>
      </c>
      <c r="D27" s="94">
        <f>RANK(BF27,$BF$4:$BF$147)</f>
        <v>20</v>
      </c>
      <c r="E27" s="94">
        <v>0.6</v>
      </c>
      <c r="F27" s="94" t="s">
        <v>98</v>
      </c>
      <c r="G27" s="94"/>
      <c r="H27" s="94"/>
      <c r="I27" s="100">
        <f t="shared" si="20"/>
        <v>0</v>
      </c>
      <c r="J27" s="94"/>
      <c r="K27" s="100">
        <f t="shared" si="21"/>
        <v>0</v>
      </c>
      <c r="L27" s="94"/>
      <c r="M27" s="100">
        <f t="shared" si="22"/>
        <v>0</v>
      </c>
      <c r="N27" s="94"/>
      <c r="O27" s="100">
        <f t="shared" si="23"/>
        <v>0</v>
      </c>
      <c r="P27" s="94"/>
      <c r="Q27" s="100">
        <f t="shared" si="24"/>
        <v>0</v>
      </c>
      <c r="R27" s="94"/>
      <c r="S27" s="100">
        <f t="shared" si="25"/>
        <v>0</v>
      </c>
      <c r="T27" s="94"/>
      <c r="U27" s="100">
        <f t="shared" si="26"/>
        <v>0</v>
      </c>
      <c r="V27" s="94"/>
      <c r="W27" s="100">
        <f t="shared" si="27"/>
        <v>0</v>
      </c>
      <c r="X27" s="94"/>
      <c r="Y27" s="100">
        <f t="shared" si="28"/>
        <v>0</v>
      </c>
      <c r="Z27" s="94"/>
      <c r="AA27" s="100">
        <f t="shared" si="29"/>
        <v>0</v>
      </c>
      <c r="AB27" s="94"/>
      <c r="AC27" s="100">
        <f t="shared" si="30"/>
        <v>0</v>
      </c>
      <c r="AD27" s="94"/>
      <c r="AE27" s="100">
        <f t="shared" si="31"/>
        <v>0</v>
      </c>
      <c r="AF27" s="101">
        <f t="shared" si="102"/>
        <v>0</v>
      </c>
      <c r="AG27" s="100">
        <f t="shared" si="103"/>
        <v>0</v>
      </c>
      <c r="AH27" s="99"/>
      <c r="AI27" s="100">
        <f t="shared" si="34"/>
        <v>0</v>
      </c>
      <c r="AJ27" s="99"/>
      <c r="AK27" s="100">
        <f t="shared" si="35"/>
        <v>0</v>
      </c>
      <c r="AL27" s="99"/>
      <c r="AM27" s="100">
        <f t="shared" si="35"/>
        <v>0</v>
      </c>
      <c r="AN27" s="99"/>
      <c r="AO27" s="100">
        <f t="shared" si="36"/>
        <v>0</v>
      </c>
      <c r="AP27" s="99"/>
      <c r="AQ27" s="100">
        <f t="shared" si="37"/>
        <v>0</v>
      </c>
      <c r="AR27" s="99"/>
      <c r="AS27" s="100">
        <f t="shared" si="38"/>
        <v>0</v>
      </c>
      <c r="AT27" s="99"/>
      <c r="AU27" s="100">
        <f t="shared" si="39"/>
        <v>0</v>
      </c>
      <c r="AV27" s="99"/>
      <c r="AW27" s="100">
        <f t="shared" si="40"/>
        <v>0</v>
      </c>
      <c r="AX27" s="99"/>
      <c r="AY27" s="100">
        <f t="shared" si="41"/>
        <v>0</v>
      </c>
      <c r="AZ27" s="99"/>
      <c r="BA27" s="100">
        <f t="shared" si="42"/>
        <v>0</v>
      </c>
      <c r="BB27" s="99"/>
      <c r="BC27" s="100">
        <f t="shared" si="43"/>
        <v>0</v>
      </c>
      <c r="BD27" s="99"/>
      <c r="BE27" s="100">
        <f t="shared" si="44"/>
        <v>0</v>
      </c>
      <c r="BF27" s="101">
        <f t="shared" si="100"/>
        <v>0</v>
      </c>
      <c r="BG27" s="100">
        <f t="shared" si="100"/>
        <v>0</v>
      </c>
      <c r="BH27" s="99"/>
      <c r="BI27" s="100">
        <f t="shared" si="104"/>
        <v>0</v>
      </c>
      <c r="BJ27" s="99"/>
      <c r="BK27" s="100">
        <f t="shared" si="105"/>
        <v>0</v>
      </c>
      <c r="BL27" s="99"/>
      <c r="BM27" s="100">
        <f t="shared" si="106"/>
        <v>0</v>
      </c>
      <c r="BN27" s="99"/>
      <c r="BO27" s="100">
        <f t="shared" si="107"/>
        <v>0</v>
      </c>
      <c r="BP27" s="99"/>
      <c r="BQ27" s="100">
        <f t="shared" si="108"/>
        <v>0</v>
      </c>
      <c r="BR27" s="99"/>
      <c r="BS27" s="100">
        <f t="shared" si="109"/>
        <v>0</v>
      </c>
      <c r="BT27" s="99"/>
      <c r="BU27" s="100">
        <f t="shared" si="110"/>
        <v>0</v>
      </c>
      <c r="BV27" s="99"/>
      <c r="BW27" s="100">
        <f t="shared" si="111"/>
        <v>0</v>
      </c>
      <c r="BX27" s="99"/>
      <c r="BY27" s="100">
        <f t="shared" si="112"/>
        <v>0</v>
      </c>
      <c r="BZ27" s="99"/>
      <c r="CA27" s="100">
        <f t="shared" si="113"/>
        <v>0</v>
      </c>
      <c r="CB27" s="99"/>
      <c r="CC27" s="100">
        <f t="shared" si="114"/>
        <v>0</v>
      </c>
      <c r="CD27" s="99"/>
      <c r="CE27" s="100">
        <f t="shared" si="115"/>
        <v>0</v>
      </c>
      <c r="CF27" s="101">
        <f t="shared" si="116"/>
        <v>0</v>
      </c>
      <c r="CG27" s="100">
        <f t="shared" si="116"/>
        <v>0</v>
      </c>
    </row>
    <row r="28" spans="1:85" s="102" customFormat="1" ht="19.899999999999999" customHeight="1" x14ac:dyDescent="0.25">
      <c r="A28" s="94">
        <v>22</v>
      </c>
      <c r="B28" s="95" t="s">
        <v>99</v>
      </c>
      <c r="C28" s="95" t="s">
        <v>74</v>
      </c>
      <c r="D28" s="94">
        <f>RANK(BF28,$BF$4:$BF$147)</f>
        <v>15</v>
      </c>
      <c r="E28" s="94">
        <v>0.64</v>
      </c>
      <c r="F28" s="94" t="s">
        <v>85</v>
      </c>
      <c r="G28" s="94">
        <v>1700</v>
      </c>
      <c r="H28" s="94">
        <v>308</v>
      </c>
      <c r="I28" s="97">
        <f t="shared" si="20"/>
        <v>197.12</v>
      </c>
      <c r="J28" s="94">
        <v>266</v>
      </c>
      <c r="K28" s="97">
        <f t="shared" si="21"/>
        <v>170.24</v>
      </c>
      <c r="L28" s="94">
        <v>126</v>
      </c>
      <c r="M28" s="97">
        <f t="shared" si="22"/>
        <v>80.64</v>
      </c>
      <c r="N28" s="94">
        <v>448</v>
      </c>
      <c r="O28" s="97">
        <f t="shared" si="23"/>
        <v>286.72000000000003</v>
      </c>
      <c r="P28" s="94">
        <v>210</v>
      </c>
      <c r="Q28" s="97">
        <f t="shared" si="24"/>
        <v>134.4</v>
      </c>
      <c r="R28" s="94">
        <v>616</v>
      </c>
      <c r="S28" s="97">
        <f t="shared" si="25"/>
        <v>394.24</v>
      </c>
      <c r="T28" s="94">
        <v>392</v>
      </c>
      <c r="U28" s="97">
        <f t="shared" si="26"/>
        <v>250.88</v>
      </c>
      <c r="V28" s="94">
        <v>378</v>
      </c>
      <c r="W28" s="97">
        <f t="shared" si="27"/>
        <v>241.92000000000002</v>
      </c>
      <c r="X28" s="94">
        <v>224</v>
      </c>
      <c r="Y28" s="97">
        <f t="shared" si="28"/>
        <v>143.36000000000001</v>
      </c>
      <c r="Z28" s="94">
        <v>252</v>
      </c>
      <c r="AA28" s="97">
        <f t="shared" si="29"/>
        <v>161.28</v>
      </c>
      <c r="AB28" s="94">
        <v>196</v>
      </c>
      <c r="AC28" s="97">
        <f t="shared" si="30"/>
        <v>125.44</v>
      </c>
      <c r="AD28" s="94">
        <v>129</v>
      </c>
      <c r="AE28" s="97">
        <f t="shared" si="31"/>
        <v>82.56</v>
      </c>
      <c r="AF28" s="101">
        <f t="shared" si="102"/>
        <v>3545</v>
      </c>
      <c r="AG28" s="100">
        <f t="shared" si="103"/>
        <v>2268.8000000000006</v>
      </c>
      <c r="AH28" s="96">
        <v>137</v>
      </c>
      <c r="AI28" s="97">
        <f t="shared" si="34"/>
        <v>87.68</v>
      </c>
      <c r="AJ28" s="96">
        <v>98</v>
      </c>
      <c r="AK28" s="97">
        <f t="shared" si="35"/>
        <v>62.72</v>
      </c>
      <c r="AL28" s="99">
        <v>140</v>
      </c>
      <c r="AM28" s="100">
        <f t="shared" si="35"/>
        <v>89.600000000000009</v>
      </c>
      <c r="AN28" s="99">
        <v>98</v>
      </c>
      <c r="AO28" s="100">
        <f t="shared" si="36"/>
        <v>62.72</v>
      </c>
      <c r="AP28" s="99">
        <v>28</v>
      </c>
      <c r="AQ28" s="100">
        <f t="shared" si="37"/>
        <v>17.920000000000002</v>
      </c>
      <c r="AR28" s="99">
        <v>70</v>
      </c>
      <c r="AS28" s="100">
        <f t="shared" si="38"/>
        <v>44.800000000000004</v>
      </c>
      <c r="AT28" s="99">
        <v>56</v>
      </c>
      <c r="AU28" s="100">
        <f t="shared" si="39"/>
        <v>35.840000000000003</v>
      </c>
      <c r="AV28" s="99">
        <v>112</v>
      </c>
      <c r="AW28" s="100">
        <f t="shared" si="40"/>
        <v>71.680000000000007</v>
      </c>
      <c r="AX28" s="99">
        <v>125</v>
      </c>
      <c r="AY28" s="100">
        <f t="shared" si="41"/>
        <v>80</v>
      </c>
      <c r="AZ28" s="99">
        <v>104</v>
      </c>
      <c r="BA28" s="100">
        <f t="shared" si="42"/>
        <v>66.56</v>
      </c>
      <c r="BB28" s="99">
        <v>126</v>
      </c>
      <c r="BC28" s="100">
        <f t="shared" si="43"/>
        <v>80.64</v>
      </c>
      <c r="BD28" s="99">
        <v>140</v>
      </c>
      <c r="BE28" s="100">
        <f t="shared" si="44"/>
        <v>89.600000000000009</v>
      </c>
      <c r="BF28" s="101">
        <f t="shared" si="100"/>
        <v>1234</v>
      </c>
      <c r="BG28" s="100">
        <f t="shared" si="100"/>
        <v>789.76</v>
      </c>
      <c r="BH28" s="99">
        <v>168</v>
      </c>
      <c r="BI28" s="97">
        <f t="shared" si="104"/>
        <v>107.52</v>
      </c>
      <c r="BJ28" s="99">
        <v>182</v>
      </c>
      <c r="BK28" s="97">
        <f t="shared" si="105"/>
        <v>116.48</v>
      </c>
      <c r="BL28" s="99"/>
      <c r="BM28" s="100">
        <f t="shared" si="106"/>
        <v>0</v>
      </c>
      <c r="BN28" s="99"/>
      <c r="BO28" s="100">
        <f t="shared" si="107"/>
        <v>0</v>
      </c>
      <c r="BP28" s="99"/>
      <c r="BQ28" s="100">
        <f t="shared" si="108"/>
        <v>0</v>
      </c>
      <c r="BR28" s="99"/>
      <c r="BS28" s="100">
        <f t="shared" si="109"/>
        <v>0</v>
      </c>
      <c r="BT28" s="99"/>
      <c r="BU28" s="100">
        <f t="shared" si="110"/>
        <v>0</v>
      </c>
      <c r="BV28" s="99"/>
      <c r="BW28" s="100">
        <f t="shared" si="111"/>
        <v>0</v>
      </c>
      <c r="BX28" s="99"/>
      <c r="BY28" s="100">
        <f t="shared" si="112"/>
        <v>0</v>
      </c>
      <c r="BZ28" s="99"/>
      <c r="CA28" s="100">
        <f t="shared" si="113"/>
        <v>0</v>
      </c>
      <c r="CB28" s="99"/>
      <c r="CC28" s="100">
        <f t="shared" si="114"/>
        <v>0</v>
      </c>
      <c r="CD28" s="99"/>
      <c r="CE28" s="100">
        <f t="shared" si="115"/>
        <v>0</v>
      </c>
      <c r="CF28" s="101">
        <f t="shared" si="116"/>
        <v>350</v>
      </c>
      <c r="CG28" s="100">
        <f t="shared" si="116"/>
        <v>224</v>
      </c>
    </row>
    <row r="29" spans="1:85" s="102" customFormat="1" ht="19.899999999999999" customHeight="1" x14ac:dyDescent="0.25">
      <c r="A29" s="94">
        <v>23</v>
      </c>
      <c r="B29" s="95" t="s">
        <v>100</v>
      </c>
      <c r="C29" s="95" t="s">
        <v>74</v>
      </c>
      <c r="D29" s="94">
        <f>RANK(BF29,$BF$4:$BF$147)</f>
        <v>20</v>
      </c>
      <c r="E29" s="94">
        <v>0.7</v>
      </c>
      <c r="F29" s="94" t="s">
        <v>85</v>
      </c>
      <c r="G29" s="94"/>
      <c r="H29" s="94"/>
      <c r="I29" s="100">
        <f t="shared" si="20"/>
        <v>0</v>
      </c>
      <c r="J29" s="94"/>
      <c r="K29" s="100">
        <f t="shared" si="21"/>
        <v>0</v>
      </c>
      <c r="L29" s="94"/>
      <c r="M29" s="100">
        <f t="shared" si="22"/>
        <v>0</v>
      </c>
      <c r="N29" s="94"/>
      <c r="O29" s="100">
        <f t="shared" si="23"/>
        <v>0</v>
      </c>
      <c r="P29" s="94"/>
      <c r="Q29" s="100">
        <f t="shared" si="24"/>
        <v>0</v>
      </c>
      <c r="R29" s="94"/>
      <c r="S29" s="100">
        <f t="shared" si="25"/>
        <v>0</v>
      </c>
      <c r="T29" s="94"/>
      <c r="U29" s="100">
        <f t="shared" si="26"/>
        <v>0</v>
      </c>
      <c r="V29" s="94"/>
      <c r="W29" s="100">
        <f t="shared" si="27"/>
        <v>0</v>
      </c>
      <c r="X29" s="94"/>
      <c r="Y29" s="100">
        <f t="shared" si="28"/>
        <v>0</v>
      </c>
      <c r="Z29" s="94"/>
      <c r="AA29" s="100">
        <f t="shared" si="29"/>
        <v>0</v>
      </c>
      <c r="AB29" s="94"/>
      <c r="AC29" s="100">
        <f t="shared" si="30"/>
        <v>0</v>
      </c>
      <c r="AD29" s="94"/>
      <c r="AE29" s="100">
        <f t="shared" si="31"/>
        <v>0</v>
      </c>
      <c r="AF29" s="101">
        <f t="shared" si="102"/>
        <v>0</v>
      </c>
      <c r="AG29" s="100">
        <f t="shared" si="103"/>
        <v>0</v>
      </c>
      <c r="AH29" s="99"/>
      <c r="AI29" s="100">
        <f t="shared" si="34"/>
        <v>0</v>
      </c>
      <c r="AJ29" s="99"/>
      <c r="AK29" s="100">
        <f t="shared" si="35"/>
        <v>0</v>
      </c>
      <c r="AL29" s="99"/>
      <c r="AM29" s="100">
        <f t="shared" si="35"/>
        <v>0</v>
      </c>
      <c r="AN29" s="99"/>
      <c r="AO29" s="100">
        <f t="shared" si="36"/>
        <v>0</v>
      </c>
      <c r="AP29" s="99"/>
      <c r="AQ29" s="100">
        <f t="shared" si="37"/>
        <v>0</v>
      </c>
      <c r="AR29" s="99"/>
      <c r="AS29" s="100">
        <f t="shared" si="38"/>
        <v>0</v>
      </c>
      <c r="AT29" s="99"/>
      <c r="AU29" s="100">
        <f t="shared" si="39"/>
        <v>0</v>
      </c>
      <c r="AV29" s="99"/>
      <c r="AW29" s="100">
        <f t="shared" si="40"/>
        <v>0</v>
      </c>
      <c r="AX29" s="99"/>
      <c r="AY29" s="100">
        <f t="shared" si="41"/>
        <v>0</v>
      </c>
      <c r="AZ29" s="99"/>
      <c r="BA29" s="100">
        <f t="shared" si="42"/>
        <v>0</v>
      </c>
      <c r="BB29" s="99"/>
      <c r="BC29" s="100">
        <f t="shared" si="43"/>
        <v>0</v>
      </c>
      <c r="BD29" s="99"/>
      <c r="BE29" s="100">
        <f t="shared" si="44"/>
        <v>0</v>
      </c>
      <c r="BF29" s="101">
        <f t="shared" si="100"/>
        <v>0</v>
      </c>
      <c r="BG29" s="100">
        <f t="shared" si="100"/>
        <v>0</v>
      </c>
      <c r="BH29" s="99"/>
      <c r="BI29" s="100">
        <f t="shared" si="104"/>
        <v>0</v>
      </c>
      <c r="BJ29" s="99"/>
      <c r="BK29" s="100">
        <f t="shared" si="105"/>
        <v>0</v>
      </c>
      <c r="BL29" s="99"/>
      <c r="BM29" s="100">
        <f t="shared" si="106"/>
        <v>0</v>
      </c>
      <c r="BN29" s="99"/>
      <c r="BO29" s="100">
        <f t="shared" si="107"/>
        <v>0</v>
      </c>
      <c r="BP29" s="99"/>
      <c r="BQ29" s="100">
        <f t="shared" si="108"/>
        <v>0</v>
      </c>
      <c r="BR29" s="99"/>
      <c r="BS29" s="100">
        <f t="shared" si="109"/>
        <v>0</v>
      </c>
      <c r="BT29" s="99"/>
      <c r="BU29" s="100">
        <f t="shared" si="110"/>
        <v>0</v>
      </c>
      <c r="BV29" s="99"/>
      <c r="BW29" s="100">
        <f t="shared" si="111"/>
        <v>0</v>
      </c>
      <c r="BX29" s="99"/>
      <c r="BY29" s="100">
        <f t="shared" si="112"/>
        <v>0</v>
      </c>
      <c r="BZ29" s="99"/>
      <c r="CA29" s="100">
        <f t="shared" si="113"/>
        <v>0</v>
      </c>
      <c r="CB29" s="99"/>
      <c r="CC29" s="100">
        <f t="shared" si="114"/>
        <v>0</v>
      </c>
      <c r="CD29" s="99"/>
      <c r="CE29" s="100">
        <f t="shared" si="115"/>
        <v>0</v>
      </c>
      <c r="CF29" s="101">
        <f t="shared" si="116"/>
        <v>0</v>
      </c>
      <c r="CG29" s="100">
        <f t="shared" si="116"/>
        <v>0</v>
      </c>
    </row>
    <row r="30" spans="1:85" s="102" customFormat="1" ht="19.899999999999999" customHeight="1" x14ac:dyDescent="0.25">
      <c r="A30" s="94"/>
      <c r="B30" s="95"/>
      <c r="C30" s="95"/>
      <c r="D30" s="94"/>
      <c r="E30" s="94"/>
      <c r="F30" s="94"/>
      <c r="G30" s="94"/>
      <c r="H30" s="94"/>
      <c r="I30" s="100"/>
      <c r="J30" s="94"/>
      <c r="K30" s="100"/>
      <c r="L30" s="94"/>
      <c r="M30" s="100"/>
      <c r="N30" s="94"/>
      <c r="O30" s="100"/>
      <c r="P30" s="94"/>
      <c r="Q30" s="100"/>
      <c r="R30" s="94"/>
      <c r="S30" s="100"/>
      <c r="T30" s="94"/>
      <c r="U30" s="100"/>
      <c r="V30" s="94"/>
      <c r="W30" s="100"/>
      <c r="X30" s="94"/>
      <c r="Y30" s="100"/>
      <c r="Z30" s="94"/>
      <c r="AA30" s="100"/>
      <c r="AB30" s="94"/>
      <c r="AC30" s="100"/>
      <c r="AD30" s="94"/>
      <c r="AE30" s="100"/>
      <c r="AF30" s="101"/>
      <c r="AG30" s="100"/>
      <c r="AH30" s="99"/>
      <c r="AI30" s="100"/>
      <c r="AJ30" s="99"/>
      <c r="AK30" s="100"/>
      <c r="AL30" s="99"/>
      <c r="AM30" s="100"/>
      <c r="AN30" s="99"/>
      <c r="AO30" s="100"/>
      <c r="AP30" s="99"/>
      <c r="AQ30" s="100"/>
      <c r="AR30" s="99"/>
      <c r="AS30" s="100"/>
      <c r="AT30" s="99"/>
      <c r="AU30" s="100"/>
      <c r="AV30" s="99"/>
      <c r="AW30" s="100"/>
      <c r="AX30" s="99"/>
      <c r="AY30" s="100"/>
      <c r="AZ30" s="99"/>
      <c r="BA30" s="100"/>
      <c r="BB30" s="99"/>
      <c r="BC30" s="100"/>
      <c r="BD30" s="99"/>
      <c r="BE30" s="100"/>
      <c r="BF30" s="101"/>
      <c r="BG30" s="100"/>
      <c r="BH30" s="99"/>
      <c r="BI30" s="100"/>
      <c r="BJ30" s="99"/>
      <c r="BK30" s="100"/>
      <c r="BL30" s="99"/>
      <c r="BM30" s="100"/>
      <c r="BN30" s="99"/>
      <c r="BO30" s="100"/>
      <c r="BP30" s="99"/>
      <c r="BQ30" s="100"/>
      <c r="BR30" s="99"/>
      <c r="BS30" s="100"/>
      <c r="BT30" s="99"/>
      <c r="BU30" s="100"/>
      <c r="BV30" s="99"/>
      <c r="BW30" s="100"/>
      <c r="BX30" s="99"/>
      <c r="BY30" s="100"/>
      <c r="BZ30" s="99"/>
      <c r="CA30" s="100"/>
      <c r="CB30" s="99"/>
      <c r="CC30" s="100"/>
      <c r="CD30" s="99"/>
      <c r="CE30" s="100"/>
      <c r="CF30" s="101"/>
      <c r="CG30" s="100"/>
    </row>
    <row r="31" spans="1:85" s="102" customFormat="1" ht="19.899999999999999" customHeight="1" thickBot="1" x14ac:dyDescent="0.3">
      <c r="A31" s="94">
        <v>24</v>
      </c>
      <c r="B31" s="95" t="s">
        <v>101</v>
      </c>
      <c r="C31" s="95" t="s">
        <v>77</v>
      </c>
      <c r="D31" s="94">
        <f t="shared" ref="D31:D47" si="117">RANK(BF31,$BF$4:$BF$147)</f>
        <v>20</v>
      </c>
      <c r="E31" s="94">
        <v>1</v>
      </c>
      <c r="F31" s="94" t="s">
        <v>75</v>
      </c>
      <c r="G31" s="94">
        <v>1680</v>
      </c>
      <c r="H31" s="94"/>
      <c r="I31" s="97">
        <f t="shared" ref="I31:I35" si="118">H31*$E31</f>
        <v>0</v>
      </c>
      <c r="J31" s="94">
        <v>12</v>
      </c>
      <c r="K31" s="97">
        <f t="shared" ref="K31:K35" si="119">J31*$E31</f>
        <v>12</v>
      </c>
      <c r="L31" s="94"/>
      <c r="M31" s="97">
        <f t="shared" ref="M31:M35" si="120">L31*$E31</f>
        <v>0</v>
      </c>
      <c r="N31" s="94"/>
      <c r="O31" s="97">
        <f t="shared" ref="O31:O35" si="121">N31*$E31</f>
        <v>0</v>
      </c>
      <c r="P31" s="94"/>
      <c r="Q31" s="97">
        <f t="shared" ref="Q31:Q35" si="122">P31*$E31</f>
        <v>0</v>
      </c>
      <c r="R31" s="94"/>
      <c r="S31" s="97">
        <f t="shared" ref="S31:S35" si="123">R31*$E31</f>
        <v>0</v>
      </c>
      <c r="T31" s="94"/>
      <c r="U31" s="97">
        <f t="shared" ref="U31:U35" si="124">T31*$E31</f>
        <v>0</v>
      </c>
      <c r="V31" s="94"/>
      <c r="W31" s="97">
        <f t="shared" ref="W31:W35" si="125">V31*$E31</f>
        <v>0</v>
      </c>
      <c r="X31" s="94"/>
      <c r="Y31" s="97">
        <f t="shared" ref="Y31:Y35" si="126">X31*$E31</f>
        <v>0</v>
      </c>
      <c r="Z31" s="94"/>
      <c r="AA31" s="97">
        <f t="shared" ref="AA31:AA35" si="127">Z31*$E31</f>
        <v>0</v>
      </c>
      <c r="AB31" s="94"/>
      <c r="AC31" s="97">
        <f t="shared" ref="AC31:AC35" si="128">AB31*$E31</f>
        <v>0</v>
      </c>
      <c r="AD31" s="94"/>
      <c r="AE31" s="97">
        <f t="shared" ref="AE31:AE35" si="129">AD31*$E31</f>
        <v>0</v>
      </c>
      <c r="AF31" s="101">
        <f t="shared" ref="AF31:AF47" si="130">SUM(H31,J31,L31,N31,P31,R31,T31,V31,X31,Z31,AB31,AD31)</f>
        <v>12</v>
      </c>
      <c r="AG31" s="100">
        <f t="shared" ref="AG31:AG47" si="131">SUM(I31,K31,M31,O31,Q31,S31,U31,W31,Y31,AA31,AC31,AE31)</f>
        <v>12</v>
      </c>
      <c r="AH31" s="96"/>
      <c r="AI31" s="97">
        <f t="shared" ref="AI31:AI35" si="132">AH31*$E31</f>
        <v>0</v>
      </c>
      <c r="AJ31" s="96"/>
      <c r="AK31" s="97">
        <f t="shared" ref="AK31:AK35" si="133">AJ31*$E31</f>
        <v>0</v>
      </c>
      <c r="AL31" s="99"/>
      <c r="AM31" s="100">
        <f t="shared" si="35"/>
        <v>0</v>
      </c>
      <c r="AN31" s="99"/>
      <c r="AO31" s="100">
        <f t="shared" si="36"/>
        <v>0</v>
      </c>
      <c r="AP31" s="99"/>
      <c r="AQ31" s="100">
        <f t="shared" si="37"/>
        <v>0</v>
      </c>
      <c r="AR31" s="99"/>
      <c r="AS31" s="100">
        <f t="shared" si="38"/>
        <v>0</v>
      </c>
      <c r="AT31" s="99"/>
      <c r="AU31" s="100">
        <f t="shared" si="39"/>
        <v>0</v>
      </c>
      <c r="AV31" s="99"/>
      <c r="AW31" s="100">
        <f t="shared" si="40"/>
        <v>0</v>
      </c>
      <c r="AX31" s="99"/>
      <c r="AY31" s="100">
        <f t="shared" si="41"/>
        <v>0</v>
      </c>
      <c r="AZ31" s="99"/>
      <c r="BA31" s="100">
        <f t="shared" si="42"/>
        <v>0</v>
      </c>
      <c r="BB31" s="99"/>
      <c r="BC31" s="100">
        <f t="shared" si="43"/>
        <v>0</v>
      </c>
      <c r="BD31" s="99"/>
      <c r="BE31" s="100">
        <f t="shared" si="44"/>
        <v>0</v>
      </c>
      <c r="BF31" s="101">
        <f t="shared" si="100"/>
        <v>0</v>
      </c>
      <c r="BG31" s="100">
        <f t="shared" si="100"/>
        <v>0</v>
      </c>
      <c r="BH31" s="99"/>
      <c r="BI31" s="100">
        <f t="shared" ref="BI31:BI47" si="134">BH31*$E31</f>
        <v>0</v>
      </c>
      <c r="BJ31" s="99"/>
      <c r="BK31" s="100">
        <f t="shared" ref="BK31:BK47" si="135">BJ31*$E31</f>
        <v>0</v>
      </c>
      <c r="BL31" s="99"/>
      <c r="BM31" s="100">
        <f t="shared" ref="BM31:BM47" si="136">BL31*$E31</f>
        <v>0</v>
      </c>
      <c r="BN31" s="99"/>
      <c r="BO31" s="100">
        <f t="shared" ref="BO31:BO47" si="137">BN31*$E31</f>
        <v>0</v>
      </c>
      <c r="BP31" s="99"/>
      <c r="BQ31" s="100">
        <f t="shared" ref="BQ31:BQ47" si="138">BP31*$E31</f>
        <v>0</v>
      </c>
      <c r="BR31" s="99"/>
      <c r="BS31" s="100">
        <f t="shared" ref="BS31:BS47" si="139">BR31*$E31</f>
        <v>0</v>
      </c>
      <c r="BT31" s="99"/>
      <c r="BU31" s="100">
        <f t="shared" ref="BU31:BU47" si="140">BT31*$E31</f>
        <v>0</v>
      </c>
      <c r="BV31" s="99"/>
      <c r="BW31" s="100">
        <f t="shared" ref="BW31:BW47" si="141">BV31*$E31</f>
        <v>0</v>
      </c>
      <c r="BX31" s="99"/>
      <c r="BY31" s="100">
        <f t="shared" ref="BY31:BY47" si="142">BX31*$E31</f>
        <v>0</v>
      </c>
      <c r="BZ31" s="99"/>
      <c r="CA31" s="100">
        <f t="shared" ref="CA31:CA47" si="143">BZ31*$E31</f>
        <v>0</v>
      </c>
      <c r="CB31" s="99"/>
      <c r="CC31" s="100">
        <f t="shared" ref="CC31:CC47" si="144">CB31*$E31</f>
        <v>0</v>
      </c>
      <c r="CD31" s="99"/>
      <c r="CE31" s="100">
        <f t="shared" ref="CE31:CE47" si="145">CD31*$E31</f>
        <v>0</v>
      </c>
      <c r="CF31" s="101">
        <f t="shared" ref="CF31:CG47" si="146">SUM(BH31,BJ31,BL31,BN31,BP31,BR31,BT31,BV31,BX31,BZ31,CB31,CD31)</f>
        <v>0</v>
      </c>
      <c r="CG31" s="100">
        <f t="shared" si="146"/>
        <v>0</v>
      </c>
    </row>
    <row r="32" spans="1:85" s="102" customFormat="1" ht="19.899999999999999" customHeight="1" thickTop="1" x14ac:dyDescent="0.5">
      <c r="A32" s="94">
        <v>25</v>
      </c>
      <c r="B32" s="95" t="s">
        <v>102</v>
      </c>
      <c r="C32" s="95" t="s">
        <v>77</v>
      </c>
      <c r="D32" s="94">
        <f t="shared" si="117"/>
        <v>10</v>
      </c>
      <c r="E32" s="94">
        <v>1</v>
      </c>
      <c r="F32" s="94" t="s">
        <v>75</v>
      </c>
      <c r="G32" s="94">
        <v>1930</v>
      </c>
      <c r="H32" s="94"/>
      <c r="I32" s="97">
        <f t="shared" si="118"/>
        <v>0</v>
      </c>
      <c r="J32" s="94"/>
      <c r="K32" s="97">
        <f t="shared" si="119"/>
        <v>0</v>
      </c>
      <c r="L32" s="94"/>
      <c r="M32" s="97">
        <f t="shared" si="120"/>
        <v>0</v>
      </c>
      <c r="N32" s="94"/>
      <c r="O32" s="97">
        <f t="shared" si="121"/>
        <v>0</v>
      </c>
      <c r="P32" s="94"/>
      <c r="Q32" s="97">
        <f t="shared" si="122"/>
        <v>0</v>
      </c>
      <c r="R32" s="94"/>
      <c r="S32" s="97">
        <f t="shared" si="123"/>
        <v>0</v>
      </c>
      <c r="T32" s="94"/>
      <c r="U32" s="97">
        <f t="shared" si="124"/>
        <v>0</v>
      </c>
      <c r="V32" s="94"/>
      <c r="W32" s="97">
        <f t="shared" si="125"/>
        <v>0</v>
      </c>
      <c r="X32" s="94"/>
      <c r="Y32" s="97">
        <f t="shared" si="126"/>
        <v>0</v>
      </c>
      <c r="Z32" s="94"/>
      <c r="AA32" s="97">
        <f t="shared" si="127"/>
        <v>0</v>
      </c>
      <c r="AB32" s="94"/>
      <c r="AC32" s="97">
        <f t="shared" si="128"/>
        <v>0</v>
      </c>
      <c r="AD32" s="94">
        <v>480</v>
      </c>
      <c r="AE32" s="97">
        <f t="shared" si="129"/>
        <v>480</v>
      </c>
      <c r="AF32" s="101">
        <f t="shared" si="130"/>
        <v>480</v>
      </c>
      <c r="AG32" s="100">
        <f t="shared" si="131"/>
        <v>480</v>
      </c>
      <c r="AH32" s="96">
        <v>360</v>
      </c>
      <c r="AI32" s="97">
        <f t="shared" si="132"/>
        <v>360</v>
      </c>
      <c r="AJ32" s="96">
        <v>384</v>
      </c>
      <c r="AK32" s="97">
        <f t="shared" si="133"/>
        <v>384</v>
      </c>
      <c r="AL32" s="162">
        <v>600</v>
      </c>
      <c r="AM32" s="100">
        <f t="shared" si="35"/>
        <v>600</v>
      </c>
      <c r="AN32" s="99">
        <v>600</v>
      </c>
      <c r="AO32" s="100">
        <f t="shared" si="36"/>
        <v>600</v>
      </c>
      <c r="AP32" s="99">
        <v>480</v>
      </c>
      <c r="AQ32" s="100">
        <f t="shared" si="37"/>
        <v>480</v>
      </c>
      <c r="AR32" s="99">
        <v>600</v>
      </c>
      <c r="AS32" s="100">
        <f t="shared" si="38"/>
        <v>600</v>
      </c>
      <c r="AT32" s="99">
        <v>600</v>
      </c>
      <c r="AU32" s="100">
        <f t="shared" si="39"/>
        <v>600</v>
      </c>
      <c r="AV32" s="99">
        <v>600</v>
      </c>
      <c r="AW32" s="100">
        <f t="shared" si="40"/>
        <v>600</v>
      </c>
      <c r="AX32" s="99">
        <v>360</v>
      </c>
      <c r="AY32" s="100">
        <f t="shared" si="41"/>
        <v>360</v>
      </c>
      <c r="AZ32" s="99">
        <v>600</v>
      </c>
      <c r="BA32" s="100">
        <f t="shared" si="42"/>
        <v>600</v>
      </c>
      <c r="BB32" s="99">
        <v>600</v>
      </c>
      <c r="BC32" s="100">
        <f t="shared" si="43"/>
        <v>600</v>
      </c>
      <c r="BD32" s="99">
        <v>600</v>
      </c>
      <c r="BE32" s="100">
        <f t="shared" si="44"/>
        <v>600</v>
      </c>
      <c r="BF32" s="101">
        <f t="shared" si="100"/>
        <v>6384</v>
      </c>
      <c r="BG32" s="100">
        <f t="shared" si="100"/>
        <v>6384</v>
      </c>
      <c r="BH32" s="99">
        <v>600</v>
      </c>
      <c r="BI32" s="100">
        <f t="shared" si="134"/>
        <v>600</v>
      </c>
      <c r="BJ32" s="99"/>
      <c r="BK32" s="100">
        <f t="shared" si="135"/>
        <v>0</v>
      </c>
      <c r="BL32" s="99"/>
      <c r="BM32" s="100">
        <f t="shared" si="136"/>
        <v>0</v>
      </c>
      <c r="BN32" s="99"/>
      <c r="BO32" s="100">
        <f t="shared" si="137"/>
        <v>0</v>
      </c>
      <c r="BP32" s="99"/>
      <c r="BQ32" s="100">
        <f t="shared" si="138"/>
        <v>0</v>
      </c>
      <c r="BR32" s="99"/>
      <c r="BS32" s="100">
        <f t="shared" si="139"/>
        <v>0</v>
      </c>
      <c r="BT32" s="99"/>
      <c r="BU32" s="100">
        <f t="shared" si="140"/>
        <v>0</v>
      </c>
      <c r="BV32" s="99"/>
      <c r="BW32" s="100">
        <f t="shared" si="141"/>
        <v>0</v>
      </c>
      <c r="BX32" s="99"/>
      <c r="BY32" s="100">
        <f t="shared" si="142"/>
        <v>0</v>
      </c>
      <c r="BZ32" s="99"/>
      <c r="CA32" s="100">
        <f t="shared" si="143"/>
        <v>0</v>
      </c>
      <c r="CB32" s="99"/>
      <c r="CC32" s="100">
        <f t="shared" si="144"/>
        <v>0</v>
      </c>
      <c r="CD32" s="99"/>
      <c r="CE32" s="100">
        <f t="shared" si="145"/>
        <v>0</v>
      </c>
      <c r="CF32" s="101">
        <f t="shared" si="146"/>
        <v>600</v>
      </c>
      <c r="CG32" s="100">
        <f t="shared" si="146"/>
        <v>600</v>
      </c>
    </row>
    <row r="33" spans="1:85" s="102" customFormat="1" ht="19.899999999999999" customHeight="1" x14ac:dyDescent="0.25">
      <c r="A33" s="94">
        <v>26</v>
      </c>
      <c r="B33" s="95" t="s">
        <v>103</v>
      </c>
      <c r="C33" s="95" t="s">
        <v>77</v>
      </c>
      <c r="D33" s="94">
        <f t="shared" si="117"/>
        <v>20</v>
      </c>
      <c r="E33" s="94">
        <v>0.6</v>
      </c>
      <c r="F33" s="94" t="s">
        <v>75</v>
      </c>
      <c r="G33" s="94">
        <v>1110</v>
      </c>
      <c r="H33" s="94"/>
      <c r="I33" s="97">
        <f t="shared" si="118"/>
        <v>0</v>
      </c>
      <c r="J33" s="94"/>
      <c r="K33" s="97">
        <f t="shared" si="119"/>
        <v>0</v>
      </c>
      <c r="L33" s="94"/>
      <c r="M33" s="97">
        <f t="shared" si="120"/>
        <v>0</v>
      </c>
      <c r="N33" s="94"/>
      <c r="O33" s="97">
        <f t="shared" si="121"/>
        <v>0</v>
      </c>
      <c r="P33" s="94"/>
      <c r="Q33" s="97">
        <f t="shared" si="122"/>
        <v>0</v>
      </c>
      <c r="R33" s="94"/>
      <c r="S33" s="97">
        <f t="shared" si="123"/>
        <v>0</v>
      </c>
      <c r="T33" s="94"/>
      <c r="U33" s="97">
        <f t="shared" si="124"/>
        <v>0</v>
      </c>
      <c r="V33" s="94"/>
      <c r="W33" s="97">
        <f t="shared" si="125"/>
        <v>0</v>
      </c>
      <c r="X33" s="94"/>
      <c r="Y33" s="97">
        <f t="shared" si="126"/>
        <v>0</v>
      </c>
      <c r="Z33" s="94"/>
      <c r="AA33" s="97">
        <f t="shared" si="127"/>
        <v>0</v>
      </c>
      <c r="AB33" s="94"/>
      <c r="AC33" s="97">
        <f t="shared" si="128"/>
        <v>0</v>
      </c>
      <c r="AD33" s="94"/>
      <c r="AE33" s="97">
        <f t="shared" si="129"/>
        <v>0</v>
      </c>
      <c r="AF33" s="101">
        <f t="shared" si="130"/>
        <v>0</v>
      </c>
      <c r="AG33" s="100">
        <f t="shared" si="131"/>
        <v>0</v>
      </c>
      <c r="AH33" s="96"/>
      <c r="AI33" s="97">
        <f t="shared" si="132"/>
        <v>0</v>
      </c>
      <c r="AJ33" s="96"/>
      <c r="AK33" s="97">
        <f t="shared" si="133"/>
        <v>0</v>
      </c>
      <c r="AL33" s="99"/>
      <c r="AM33" s="100">
        <f t="shared" si="35"/>
        <v>0</v>
      </c>
      <c r="AN33" s="99"/>
      <c r="AO33" s="100">
        <f t="shared" si="36"/>
        <v>0</v>
      </c>
      <c r="AP33" s="99"/>
      <c r="AQ33" s="100">
        <f t="shared" si="37"/>
        <v>0</v>
      </c>
      <c r="AR33" s="99"/>
      <c r="AS33" s="100">
        <f t="shared" si="38"/>
        <v>0</v>
      </c>
      <c r="AT33" s="99"/>
      <c r="AU33" s="100">
        <f t="shared" si="39"/>
        <v>0</v>
      </c>
      <c r="AV33" s="99"/>
      <c r="AW33" s="100">
        <f t="shared" si="40"/>
        <v>0</v>
      </c>
      <c r="AX33" s="99"/>
      <c r="AY33" s="100">
        <f t="shared" si="41"/>
        <v>0</v>
      </c>
      <c r="AZ33" s="99"/>
      <c r="BA33" s="100">
        <f t="shared" si="42"/>
        <v>0</v>
      </c>
      <c r="BB33" s="99"/>
      <c r="BC33" s="100">
        <f t="shared" si="43"/>
        <v>0</v>
      </c>
      <c r="BD33" s="99"/>
      <c r="BE33" s="100">
        <f t="shared" si="44"/>
        <v>0</v>
      </c>
      <c r="BF33" s="101">
        <f t="shared" si="100"/>
        <v>0</v>
      </c>
      <c r="BG33" s="100">
        <f t="shared" si="100"/>
        <v>0</v>
      </c>
      <c r="BH33" s="99"/>
      <c r="BI33" s="100">
        <f t="shared" si="134"/>
        <v>0</v>
      </c>
      <c r="BJ33" s="99"/>
      <c r="BK33" s="100">
        <f t="shared" si="135"/>
        <v>0</v>
      </c>
      <c r="BL33" s="99"/>
      <c r="BM33" s="100">
        <f t="shared" si="136"/>
        <v>0</v>
      </c>
      <c r="BN33" s="99"/>
      <c r="BO33" s="100">
        <f t="shared" si="137"/>
        <v>0</v>
      </c>
      <c r="BP33" s="99"/>
      <c r="BQ33" s="100">
        <f t="shared" si="138"/>
        <v>0</v>
      </c>
      <c r="BR33" s="99"/>
      <c r="BS33" s="100">
        <f t="shared" si="139"/>
        <v>0</v>
      </c>
      <c r="BT33" s="99"/>
      <c r="BU33" s="100">
        <f t="shared" si="140"/>
        <v>0</v>
      </c>
      <c r="BV33" s="99"/>
      <c r="BW33" s="100">
        <f t="shared" si="141"/>
        <v>0</v>
      </c>
      <c r="BX33" s="99"/>
      <c r="BY33" s="100">
        <f t="shared" si="142"/>
        <v>0</v>
      </c>
      <c r="BZ33" s="99"/>
      <c r="CA33" s="100">
        <f t="shared" si="143"/>
        <v>0</v>
      </c>
      <c r="CB33" s="99"/>
      <c r="CC33" s="100">
        <f t="shared" si="144"/>
        <v>0</v>
      </c>
      <c r="CD33" s="99"/>
      <c r="CE33" s="100">
        <f t="shared" si="145"/>
        <v>0</v>
      </c>
      <c r="CF33" s="101">
        <f t="shared" si="146"/>
        <v>0</v>
      </c>
      <c r="CG33" s="100">
        <f t="shared" si="146"/>
        <v>0</v>
      </c>
    </row>
    <row r="34" spans="1:85" s="102" customFormat="1" ht="19.899999999999999" customHeight="1" x14ac:dyDescent="0.25">
      <c r="A34" s="94">
        <v>27</v>
      </c>
      <c r="B34" s="95" t="s">
        <v>104</v>
      </c>
      <c r="C34" s="95" t="s">
        <v>77</v>
      </c>
      <c r="D34" s="94">
        <f t="shared" si="117"/>
        <v>20</v>
      </c>
      <c r="E34" s="94">
        <v>0.6</v>
      </c>
      <c r="F34" s="94" t="s">
        <v>75</v>
      </c>
      <c r="G34" s="94">
        <v>1330</v>
      </c>
      <c r="H34" s="94"/>
      <c r="I34" s="97">
        <f t="shared" si="118"/>
        <v>0</v>
      </c>
      <c r="J34" s="94"/>
      <c r="K34" s="97">
        <f t="shared" si="119"/>
        <v>0</v>
      </c>
      <c r="L34" s="94"/>
      <c r="M34" s="97">
        <f t="shared" si="120"/>
        <v>0</v>
      </c>
      <c r="N34" s="94"/>
      <c r="O34" s="97">
        <f t="shared" si="121"/>
        <v>0</v>
      </c>
      <c r="P34" s="94"/>
      <c r="Q34" s="97">
        <f t="shared" si="122"/>
        <v>0</v>
      </c>
      <c r="R34" s="94"/>
      <c r="S34" s="97">
        <f t="shared" si="123"/>
        <v>0</v>
      </c>
      <c r="T34" s="94"/>
      <c r="U34" s="97">
        <f t="shared" si="124"/>
        <v>0</v>
      </c>
      <c r="V34" s="94"/>
      <c r="W34" s="97">
        <f t="shared" si="125"/>
        <v>0</v>
      </c>
      <c r="X34" s="94"/>
      <c r="Y34" s="97">
        <f t="shared" si="126"/>
        <v>0</v>
      </c>
      <c r="Z34" s="94"/>
      <c r="AA34" s="97">
        <f t="shared" si="127"/>
        <v>0</v>
      </c>
      <c r="AB34" s="94"/>
      <c r="AC34" s="97">
        <f t="shared" si="128"/>
        <v>0</v>
      </c>
      <c r="AD34" s="94"/>
      <c r="AE34" s="97">
        <f t="shared" si="129"/>
        <v>0</v>
      </c>
      <c r="AF34" s="101">
        <f t="shared" si="130"/>
        <v>0</v>
      </c>
      <c r="AG34" s="100">
        <f t="shared" si="131"/>
        <v>0</v>
      </c>
      <c r="AH34" s="96"/>
      <c r="AI34" s="97">
        <f t="shared" si="132"/>
        <v>0</v>
      </c>
      <c r="AJ34" s="96"/>
      <c r="AK34" s="97">
        <f t="shared" si="133"/>
        <v>0</v>
      </c>
      <c r="AL34" s="99"/>
      <c r="AM34" s="100">
        <f t="shared" si="35"/>
        <v>0</v>
      </c>
      <c r="AN34" s="99"/>
      <c r="AO34" s="100">
        <f t="shared" si="36"/>
        <v>0</v>
      </c>
      <c r="AP34" s="99"/>
      <c r="AQ34" s="100">
        <f t="shared" si="37"/>
        <v>0</v>
      </c>
      <c r="AR34" s="99"/>
      <c r="AS34" s="100">
        <f t="shared" si="38"/>
        <v>0</v>
      </c>
      <c r="AT34" s="99"/>
      <c r="AU34" s="100">
        <f t="shared" si="39"/>
        <v>0</v>
      </c>
      <c r="AV34" s="99"/>
      <c r="AW34" s="100">
        <f t="shared" si="40"/>
        <v>0</v>
      </c>
      <c r="AX34" s="99"/>
      <c r="AY34" s="100">
        <f t="shared" si="41"/>
        <v>0</v>
      </c>
      <c r="AZ34" s="99"/>
      <c r="BA34" s="100">
        <f t="shared" si="42"/>
        <v>0</v>
      </c>
      <c r="BB34" s="99"/>
      <c r="BC34" s="100">
        <f t="shared" si="43"/>
        <v>0</v>
      </c>
      <c r="BD34" s="99"/>
      <c r="BE34" s="100">
        <f t="shared" si="44"/>
        <v>0</v>
      </c>
      <c r="BF34" s="101">
        <f t="shared" si="100"/>
        <v>0</v>
      </c>
      <c r="BG34" s="100">
        <f t="shared" si="100"/>
        <v>0</v>
      </c>
      <c r="BH34" s="99"/>
      <c r="BI34" s="100">
        <f t="shared" si="134"/>
        <v>0</v>
      </c>
      <c r="BJ34" s="99"/>
      <c r="BK34" s="100">
        <f t="shared" si="135"/>
        <v>0</v>
      </c>
      <c r="BL34" s="99"/>
      <c r="BM34" s="100">
        <f t="shared" si="136"/>
        <v>0</v>
      </c>
      <c r="BN34" s="99"/>
      <c r="BO34" s="100">
        <f t="shared" si="137"/>
        <v>0</v>
      </c>
      <c r="BP34" s="99"/>
      <c r="BQ34" s="100">
        <f t="shared" si="138"/>
        <v>0</v>
      </c>
      <c r="BR34" s="99"/>
      <c r="BS34" s="100">
        <f t="shared" si="139"/>
        <v>0</v>
      </c>
      <c r="BT34" s="99"/>
      <c r="BU34" s="100">
        <f t="shared" si="140"/>
        <v>0</v>
      </c>
      <c r="BV34" s="99"/>
      <c r="BW34" s="100">
        <f t="shared" si="141"/>
        <v>0</v>
      </c>
      <c r="BX34" s="99"/>
      <c r="BY34" s="100">
        <f t="shared" si="142"/>
        <v>0</v>
      </c>
      <c r="BZ34" s="99"/>
      <c r="CA34" s="100">
        <f t="shared" si="143"/>
        <v>0</v>
      </c>
      <c r="CB34" s="99"/>
      <c r="CC34" s="100">
        <f t="shared" si="144"/>
        <v>0</v>
      </c>
      <c r="CD34" s="99"/>
      <c r="CE34" s="100">
        <f t="shared" si="145"/>
        <v>0</v>
      </c>
      <c r="CF34" s="101">
        <f t="shared" si="146"/>
        <v>0</v>
      </c>
      <c r="CG34" s="100">
        <f t="shared" si="146"/>
        <v>0</v>
      </c>
    </row>
    <row r="35" spans="1:85" s="102" customFormat="1" ht="19.899999999999999" customHeight="1" x14ac:dyDescent="0.25">
      <c r="A35" s="94">
        <v>28</v>
      </c>
      <c r="B35" s="95" t="s">
        <v>105</v>
      </c>
      <c r="C35" s="95" t="s">
        <v>77</v>
      </c>
      <c r="D35" s="94">
        <f t="shared" si="117"/>
        <v>20</v>
      </c>
      <c r="E35" s="94">
        <v>0.35</v>
      </c>
      <c r="F35" s="94" t="s">
        <v>81</v>
      </c>
      <c r="G35" s="94">
        <v>900</v>
      </c>
      <c r="H35" s="94"/>
      <c r="I35" s="97">
        <f t="shared" si="118"/>
        <v>0</v>
      </c>
      <c r="J35" s="94"/>
      <c r="K35" s="97">
        <f t="shared" si="119"/>
        <v>0</v>
      </c>
      <c r="L35" s="94"/>
      <c r="M35" s="97">
        <f t="shared" si="120"/>
        <v>0</v>
      </c>
      <c r="N35" s="94"/>
      <c r="O35" s="97">
        <f t="shared" si="121"/>
        <v>0</v>
      </c>
      <c r="P35" s="94"/>
      <c r="Q35" s="97">
        <f t="shared" si="122"/>
        <v>0</v>
      </c>
      <c r="R35" s="94"/>
      <c r="S35" s="97">
        <f t="shared" si="123"/>
        <v>0</v>
      </c>
      <c r="T35" s="94"/>
      <c r="U35" s="97">
        <f t="shared" si="124"/>
        <v>0</v>
      </c>
      <c r="V35" s="94"/>
      <c r="W35" s="97">
        <f t="shared" si="125"/>
        <v>0</v>
      </c>
      <c r="X35" s="94"/>
      <c r="Y35" s="97">
        <f t="shared" si="126"/>
        <v>0</v>
      </c>
      <c r="Z35" s="94"/>
      <c r="AA35" s="97">
        <f t="shared" si="127"/>
        <v>0</v>
      </c>
      <c r="AB35" s="94"/>
      <c r="AC35" s="97">
        <f t="shared" si="128"/>
        <v>0</v>
      </c>
      <c r="AD35" s="94"/>
      <c r="AE35" s="97">
        <f t="shared" si="129"/>
        <v>0</v>
      </c>
      <c r="AF35" s="101">
        <f t="shared" si="130"/>
        <v>0</v>
      </c>
      <c r="AG35" s="100">
        <f t="shared" si="131"/>
        <v>0</v>
      </c>
      <c r="AH35" s="96"/>
      <c r="AI35" s="97">
        <f t="shared" si="132"/>
        <v>0</v>
      </c>
      <c r="AJ35" s="96"/>
      <c r="AK35" s="97">
        <f t="shared" si="133"/>
        <v>0</v>
      </c>
      <c r="AL35" s="99"/>
      <c r="AM35" s="100">
        <f t="shared" si="35"/>
        <v>0</v>
      </c>
      <c r="AN35" s="99"/>
      <c r="AO35" s="100">
        <f t="shared" si="36"/>
        <v>0</v>
      </c>
      <c r="AP35" s="99"/>
      <c r="AQ35" s="100">
        <f t="shared" si="37"/>
        <v>0</v>
      </c>
      <c r="AR35" s="99"/>
      <c r="AS35" s="100">
        <f t="shared" si="38"/>
        <v>0</v>
      </c>
      <c r="AT35" s="99"/>
      <c r="AU35" s="100">
        <f t="shared" si="39"/>
        <v>0</v>
      </c>
      <c r="AV35" s="99"/>
      <c r="AW35" s="100">
        <f t="shared" si="40"/>
        <v>0</v>
      </c>
      <c r="AX35" s="99"/>
      <c r="AY35" s="100">
        <f t="shared" si="41"/>
        <v>0</v>
      </c>
      <c r="AZ35" s="99"/>
      <c r="BA35" s="100">
        <f t="shared" si="42"/>
        <v>0</v>
      </c>
      <c r="BB35" s="99"/>
      <c r="BC35" s="100">
        <f t="shared" si="43"/>
        <v>0</v>
      </c>
      <c r="BD35" s="99"/>
      <c r="BE35" s="100">
        <f t="shared" si="44"/>
        <v>0</v>
      </c>
      <c r="BF35" s="101">
        <f t="shared" si="100"/>
        <v>0</v>
      </c>
      <c r="BG35" s="100">
        <f t="shared" si="100"/>
        <v>0</v>
      </c>
      <c r="BH35" s="99"/>
      <c r="BI35" s="100">
        <f t="shared" si="134"/>
        <v>0</v>
      </c>
      <c r="BJ35" s="99"/>
      <c r="BK35" s="100">
        <f t="shared" si="135"/>
        <v>0</v>
      </c>
      <c r="BL35" s="99"/>
      <c r="BM35" s="100">
        <f t="shared" si="136"/>
        <v>0</v>
      </c>
      <c r="BN35" s="99"/>
      <c r="BO35" s="100">
        <f t="shared" si="137"/>
        <v>0</v>
      </c>
      <c r="BP35" s="99"/>
      <c r="BQ35" s="100">
        <f t="shared" si="138"/>
        <v>0</v>
      </c>
      <c r="BR35" s="99"/>
      <c r="BS35" s="100">
        <f t="shared" si="139"/>
        <v>0</v>
      </c>
      <c r="BT35" s="99"/>
      <c r="BU35" s="100">
        <f t="shared" si="140"/>
        <v>0</v>
      </c>
      <c r="BV35" s="99"/>
      <c r="BW35" s="100">
        <f t="shared" si="141"/>
        <v>0</v>
      </c>
      <c r="BX35" s="99"/>
      <c r="BY35" s="100">
        <f t="shared" si="142"/>
        <v>0</v>
      </c>
      <c r="BZ35" s="99"/>
      <c r="CA35" s="100">
        <f t="shared" si="143"/>
        <v>0</v>
      </c>
      <c r="CB35" s="99"/>
      <c r="CC35" s="100">
        <f t="shared" si="144"/>
        <v>0</v>
      </c>
      <c r="CD35" s="99"/>
      <c r="CE35" s="100">
        <f t="shared" si="145"/>
        <v>0</v>
      </c>
      <c r="CF35" s="101">
        <f t="shared" si="146"/>
        <v>0</v>
      </c>
      <c r="CG35" s="100">
        <f t="shared" si="146"/>
        <v>0</v>
      </c>
    </row>
    <row r="36" spans="1:85" s="102" customFormat="1" ht="19.899999999999999" customHeight="1" x14ac:dyDescent="0.25">
      <c r="A36" s="94">
        <v>29</v>
      </c>
      <c r="B36" s="95" t="s">
        <v>106</v>
      </c>
      <c r="C36" s="95" t="s">
        <v>74</v>
      </c>
      <c r="D36" s="94">
        <f t="shared" si="117"/>
        <v>20</v>
      </c>
      <c r="E36" s="94">
        <v>0.7</v>
      </c>
      <c r="F36" s="94" t="s">
        <v>75</v>
      </c>
      <c r="G36" s="94"/>
      <c r="H36" s="94"/>
      <c r="I36" s="100">
        <f t="shared" si="20"/>
        <v>0</v>
      </c>
      <c r="J36" s="94"/>
      <c r="K36" s="100">
        <f t="shared" si="21"/>
        <v>0</v>
      </c>
      <c r="L36" s="94"/>
      <c r="M36" s="100">
        <f t="shared" si="22"/>
        <v>0</v>
      </c>
      <c r="N36" s="94"/>
      <c r="O36" s="100">
        <f t="shared" si="23"/>
        <v>0</v>
      </c>
      <c r="P36" s="94"/>
      <c r="Q36" s="100">
        <f t="shared" si="24"/>
        <v>0</v>
      </c>
      <c r="R36" s="94"/>
      <c r="S36" s="100">
        <f t="shared" si="25"/>
        <v>0</v>
      </c>
      <c r="T36" s="94"/>
      <c r="U36" s="100">
        <f t="shared" si="26"/>
        <v>0</v>
      </c>
      <c r="V36" s="94"/>
      <c r="W36" s="100">
        <f t="shared" si="27"/>
        <v>0</v>
      </c>
      <c r="X36" s="94"/>
      <c r="Y36" s="100">
        <f t="shared" si="28"/>
        <v>0</v>
      </c>
      <c r="Z36" s="94"/>
      <c r="AA36" s="100">
        <f t="shared" si="29"/>
        <v>0</v>
      </c>
      <c r="AB36" s="94"/>
      <c r="AC36" s="100">
        <f t="shared" si="30"/>
        <v>0</v>
      </c>
      <c r="AD36" s="94"/>
      <c r="AE36" s="100">
        <f t="shared" si="31"/>
        <v>0</v>
      </c>
      <c r="AF36" s="101">
        <f t="shared" si="130"/>
        <v>0</v>
      </c>
      <c r="AG36" s="100">
        <f t="shared" si="131"/>
        <v>0</v>
      </c>
      <c r="AH36" s="99"/>
      <c r="AI36" s="100">
        <f t="shared" si="34"/>
        <v>0</v>
      </c>
      <c r="AJ36" s="99"/>
      <c r="AK36" s="100">
        <f t="shared" si="35"/>
        <v>0</v>
      </c>
      <c r="AL36" s="99"/>
      <c r="AM36" s="100">
        <f t="shared" si="35"/>
        <v>0</v>
      </c>
      <c r="AN36" s="99"/>
      <c r="AO36" s="100">
        <f t="shared" si="36"/>
        <v>0</v>
      </c>
      <c r="AP36" s="99"/>
      <c r="AQ36" s="100">
        <f t="shared" si="37"/>
        <v>0</v>
      </c>
      <c r="AR36" s="99"/>
      <c r="AS36" s="100">
        <f t="shared" si="38"/>
        <v>0</v>
      </c>
      <c r="AT36" s="99"/>
      <c r="AU36" s="100">
        <f t="shared" si="39"/>
        <v>0</v>
      </c>
      <c r="AV36" s="99"/>
      <c r="AW36" s="100">
        <f t="shared" si="40"/>
        <v>0</v>
      </c>
      <c r="AX36" s="99"/>
      <c r="AY36" s="100">
        <f t="shared" si="41"/>
        <v>0</v>
      </c>
      <c r="AZ36" s="99"/>
      <c r="BA36" s="100">
        <f t="shared" si="42"/>
        <v>0</v>
      </c>
      <c r="BB36" s="99"/>
      <c r="BC36" s="100">
        <f t="shared" si="43"/>
        <v>0</v>
      </c>
      <c r="BD36" s="99"/>
      <c r="BE36" s="100">
        <f t="shared" si="44"/>
        <v>0</v>
      </c>
      <c r="BF36" s="101">
        <f t="shared" si="100"/>
        <v>0</v>
      </c>
      <c r="BG36" s="100">
        <f t="shared" si="100"/>
        <v>0</v>
      </c>
      <c r="BH36" s="99"/>
      <c r="BI36" s="100">
        <f t="shared" si="134"/>
        <v>0</v>
      </c>
      <c r="BJ36" s="99"/>
      <c r="BK36" s="100">
        <f t="shared" si="135"/>
        <v>0</v>
      </c>
      <c r="BL36" s="99"/>
      <c r="BM36" s="100">
        <f t="shared" si="136"/>
        <v>0</v>
      </c>
      <c r="BN36" s="99"/>
      <c r="BO36" s="100">
        <f t="shared" si="137"/>
        <v>0</v>
      </c>
      <c r="BP36" s="99"/>
      <c r="BQ36" s="100">
        <f t="shared" si="138"/>
        <v>0</v>
      </c>
      <c r="BR36" s="99"/>
      <c r="BS36" s="100">
        <f t="shared" si="139"/>
        <v>0</v>
      </c>
      <c r="BT36" s="99"/>
      <c r="BU36" s="100">
        <f t="shared" si="140"/>
        <v>0</v>
      </c>
      <c r="BV36" s="99"/>
      <c r="BW36" s="100">
        <f t="shared" si="141"/>
        <v>0</v>
      </c>
      <c r="BX36" s="99"/>
      <c r="BY36" s="100">
        <f t="shared" si="142"/>
        <v>0</v>
      </c>
      <c r="BZ36" s="99"/>
      <c r="CA36" s="100">
        <f t="shared" si="143"/>
        <v>0</v>
      </c>
      <c r="CB36" s="99"/>
      <c r="CC36" s="100">
        <f t="shared" si="144"/>
        <v>0</v>
      </c>
      <c r="CD36" s="99"/>
      <c r="CE36" s="100">
        <f t="shared" si="145"/>
        <v>0</v>
      </c>
      <c r="CF36" s="101">
        <f t="shared" si="146"/>
        <v>0</v>
      </c>
      <c r="CG36" s="100">
        <f t="shared" si="146"/>
        <v>0</v>
      </c>
    </row>
    <row r="37" spans="1:85" s="102" customFormat="1" ht="19.899999999999999" customHeight="1" x14ac:dyDescent="0.25">
      <c r="A37" s="94">
        <v>30</v>
      </c>
      <c r="B37" s="95" t="s">
        <v>107</v>
      </c>
      <c r="C37" s="95" t="s">
        <v>74</v>
      </c>
      <c r="D37" s="94">
        <f t="shared" si="117"/>
        <v>20</v>
      </c>
      <c r="E37" s="94">
        <v>0.7</v>
      </c>
      <c r="F37" s="94" t="s">
        <v>75</v>
      </c>
      <c r="G37" s="94"/>
      <c r="H37" s="94"/>
      <c r="I37" s="100">
        <f t="shared" si="20"/>
        <v>0</v>
      </c>
      <c r="J37" s="94"/>
      <c r="K37" s="100">
        <f t="shared" si="21"/>
        <v>0</v>
      </c>
      <c r="L37" s="94"/>
      <c r="M37" s="100">
        <f t="shared" si="22"/>
        <v>0</v>
      </c>
      <c r="N37" s="94"/>
      <c r="O37" s="100">
        <f t="shared" si="23"/>
        <v>0</v>
      </c>
      <c r="P37" s="94"/>
      <c r="Q37" s="100">
        <f t="shared" si="24"/>
        <v>0</v>
      </c>
      <c r="R37" s="94"/>
      <c r="S37" s="100">
        <f t="shared" si="25"/>
        <v>0</v>
      </c>
      <c r="T37" s="94"/>
      <c r="U37" s="100">
        <f t="shared" si="26"/>
        <v>0</v>
      </c>
      <c r="V37" s="94"/>
      <c r="W37" s="100">
        <f t="shared" si="27"/>
        <v>0</v>
      </c>
      <c r="X37" s="94"/>
      <c r="Y37" s="100">
        <f t="shared" si="28"/>
        <v>0</v>
      </c>
      <c r="Z37" s="94"/>
      <c r="AA37" s="100">
        <f t="shared" si="29"/>
        <v>0</v>
      </c>
      <c r="AB37" s="94"/>
      <c r="AC37" s="100">
        <f t="shared" si="30"/>
        <v>0</v>
      </c>
      <c r="AD37" s="94"/>
      <c r="AE37" s="100">
        <f t="shared" si="31"/>
        <v>0</v>
      </c>
      <c r="AF37" s="101">
        <f t="shared" si="130"/>
        <v>0</v>
      </c>
      <c r="AG37" s="100">
        <f t="shared" si="131"/>
        <v>0</v>
      </c>
      <c r="AH37" s="99"/>
      <c r="AI37" s="100">
        <f t="shared" si="34"/>
        <v>0</v>
      </c>
      <c r="AJ37" s="99"/>
      <c r="AK37" s="100">
        <f t="shared" si="35"/>
        <v>0</v>
      </c>
      <c r="AL37" s="99"/>
      <c r="AM37" s="100">
        <f t="shared" si="35"/>
        <v>0</v>
      </c>
      <c r="AN37" s="99"/>
      <c r="AO37" s="100">
        <f t="shared" si="36"/>
        <v>0</v>
      </c>
      <c r="AP37" s="99"/>
      <c r="AQ37" s="100">
        <f t="shared" si="37"/>
        <v>0</v>
      </c>
      <c r="AR37" s="99"/>
      <c r="AS37" s="100">
        <f t="shared" si="38"/>
        <v>0</v>
      </c>
      <c r="AT37" s="99"/>
      <c r="AU37" s="100">
        <f t="shared" si="39"/>
        <v>0</v>
      </c>
      <c r="AV37" s="99"/>
      <c r="AW37" s="100">
        <f t="shared" si="40"/>
        <v>0</v>
      </c>
      <c r="AX37" s="99"/>
      <c r="AY37" s="100">
        <f t="shared" si="41"/>
        <v>0</v>
      </c>
      <c r="AZ37" s="99"/>
      <c r="BA37" s="100">
        <f t="shared" si="42"/>
        <v>0</v>
      </c>
      <c r="BB37" s="99"/>
      <c r="BC37" s="100">
        <f t="shared" si="43"/>
        <v>0</v>
      </c>
      <c r="BD37" s="99"/>
      <c r="BE37" s="100">
        <f t="shared" si="44"/>
        <v>0</v>
      </c>
      <c r="BF37" s="101">
        <f t="shared" si="100"/>
        <v>0</v>
      </c>
      <c r="BG37" s="100">
        <f t="shared" si="100"/>
        <v>0</v>
      </c>
      <c r="BH37" s="99"/>
      <c r="BI37" s="100">
        <f t="shared" si="134"/>
        <v>0</v>
      </c>
      <c r="BJ37" s="99"/>
      <c r="BK37" s="100">
        <f t="shared" si="135"/>
        <v>0</v>
      </c>
      <c r="BL37" s="99"/>
      <c r="BM37" s="100">
        <f t="shared" si="136"/>
        <v>0</v>
      </c>
      <c r="BN37" s="99"/>
      <c r="BO37" s="100">
        <f t="shared" si="137"/>
        <v>0</v>
      </c>
      <c r="BP37" s="99"/>
      <c r="BQ37" s="100">
        <f t="shared" si="138"/>
        <v>0</v>
      </c>
      <c r="BR37" s="99"/>
      <c r="BS37" s="100">
        <f t="shared" si="139"/>
        <v>0</v>
      </c>
      <c r="BT37" s="99"/>
      <c r="BU37" s="100">
        <f t="shared" si="140"/>
        <v>0</v>
      </c>
      <c r="BV37" s="99"/>
      <c r="BW37" s="100">
        <f t="shared" si="141"/>
        <v>0</v>
      </c>
      <c r="BX37" s="99"/>
      <c r="BY37" s="100">
        <f t="shared" si="142"/>
        <v>0</v>
      </c>
      <c r="BZ37" s="99"/>
      <c r="CA37" s="100">
        <f t="shared" si="143"/>
        <v>0</v>
      </c>
      <c r="CB37" s="99"/>
      <c r="CC37" s="100">
        <f t="shared" si="144"/>
        <v>0</v>
      </c>
      <c r="CD37" s="99"/>
      <c r="CE37" s="100">
        <f t="shared" si="145"/>
        <v>0</v>
      </c>
      <c r="CF37" s="101">
        <f t="shared" si="146"/>
        <v>0</v>
      </c>
      <c r="CG37" s="100">
        <f t="shared" si="146"/>
        <v>0</v>
      </c>
    </row>
    <row r="38" spans="1:85" s="102" customFormat="1" ht="19.899999999999999" customHeight="1" x14ac:dyDescent="0.25">
      <c r="A38" s="94">
        <v>31</v>
      </c>
      <c r="B38" s="95" t="s">
        <v>108</v>
      </c>
      <c r="C38" s="95" t="s">
        <v>74</v>
      </c>
      <c r="D38" s="94">
        <f t="shared" si="117"/>
        <v>18</v>
      </c>
      <c r="E38" s="94">
        <v>0.68</v>
      </c>
      <c r="F38" s="94" t="s">
        <v>75</v>
      </c>
      <c r="G38" s="94">
        <v>1550</v>
      </c>
      <c r="H38" s="94">
        <v>12</v>
      </c>
      <c r="I38" s="97">
        <f t="shared" si="20"/>
        <v>8.16</v>
      </c>
      <c r="J38" s="94"/>
      <c r="K38" s="97">
        <f t="shared" si="21"/>
        <v>0</v>
      </c>
      <c r="L38" s="94"/>
      <c r="M38" s="97">
        <f t="shared" si="22"/>
        <v>0</v>
      </c>
      <c r="N38" s="94"/>
      <c r="O38" s="97">
        <f t="shared" si="23"/>
        <v>0</v>
      </c>
      <c r="P38" s="94"/>
      <c r="Q38" s="97">
        <f t="shared" si="24"/>
        <v>0</v>
      </c>
      <c r="R38" s="94"/>
      <c r="S38" s="97">
        <f t="shared" si="25"/>
        <v>0</v>
      </c>
      <c r="T38" s="94"/>
      <c r="U38" s="97">
        <f t="shared" si="26"/>
        <v>0</v>
      </c>
      <c r="V38" s="94"/>
      <c r="W38" s="97">
        <f t="shared" si="27"/>
        <v>0</v>
      </c>
      <c r="X38" s="94"/>
      <c r="Y38" s="97">
        <f t="shared" si="28"/>
        <v>0</v>
      </c>
      <c r="Z38" s="94"/>
      <c r="AA38" s="97">
        <f t="shared" si="29"/>
        <v>0</v>
      </c>
      <c r="AB38" s="94"/>
      <c r="AC38" s="97">
        <f t="shared" si="30"/>
        <v>0</v>
      </c>
      <c r="AD38" s="94"/>
      <c r="AE38" s="97">
        <f t="shared" si="31"/>
        <v>0</v>
      </c>
      <c r="AF38" s="101">
        <f t="shared" si="130"/>
        <v>12</v>
      </c>
      <c r="AG38" s="100">
        <f t="shared" si="131"/>
        <v>8.16</v>
      </c>
      <c r="AH38" s="96"/>
      <c r="AI38" s="97">
        <f t="shared" si="34"/>
        <v>0</v>
      </c>
      <c r="AJ38" s="96">
        <v>120</v>
      </c>
      <c r="AK38" s="97">
        <f t="shared" si="35"/>
        <v>81.600000000000009</v>
      </c>
      <c r="AL38" s="99"/>
      <c r="AM38" s="100">
        <f t="shared" si="35"/>
        <v>0</v>
      </c>
      <c r="AN38" s="99"/>
      <c r="AO38" s="100">
        <f t="shared" si="36"/>
        <v>0</v>
      </c>
      <c r="AP38" s="99"/>
      <c r="AQ38" s="100">
        <f t="shared" si="37"/>
        <v>0</v>
      </c>
      <c r="AR38" s="99"/>
      <c r="AS38" s="100">
        <f t="shared" si="38"/>
        <v>0</v>
      </c>
      <c r="AT38" s="99"/>
      <c r="AU38" s="100">
        <f t="shared" si="39"/>
        <v>0</v>
      </c>
      <c r="AV38" s="99"/>
      <c r="AW38" s="100">
        <f t="shared" si="40"/>
        <v>0</v>
      </c>
      <c r="AX38" s="99"/>
      <c r="AY38" s="100">
        <f t="shared" si="41"/>
        <v>0</v>
      </c>
      <c r="AZ38" s="99"/>
      <c r="BA38" s="100">
        <f t="shared" si="42"/>
        <v>0</v>
      </c>
      <c r="BB38" s="99"/>
      <c r="BC38" s="100">
        <f t="shared" si="43"/>
        <v>0</v>
      </c>
      <c r="BD38" s="99"/>
      <c r="BE38" s="100">
        <f t="shared" si="44"/>
        <v>0</v>
      </c>
      <c r="BF38" s="101">
        <f t="shared" si="100"/>
        <v>120</v>
      </c>
      <c r="BG38" s="100">
        <f t="shared" si="100"/>
        <v>81.600000000000009</v>
      </c>
      <c r="BH38" s="99"/>
      <c r="BI38" s="100">
        <f t="shared" si="134"/>
        <v>0</v>
      </c>
      <c r="BJ38" s="99"/>
      <c r="BK38" s="100">
        <f t="shared" si="135"/>
        <v>0</v>
      </c>
      <c r="BL38" s="99"/>
      <c r="BM38" s="100">
        <f t="shared" si="136"/>
        <v>0</v>
      </c>
      <c r="BN38" s="99"/>
      <c r="BO38" s="100">
        <f t="shared" si="137"/>
        <v>0</v>
      </c>
      <c r="BP38" s="99"/>
      <c r="BQ38" s="100">
        <f t="shared" si="138"/>
        <v>0</v>
      </c>
      <c r="BR38" s="99"/>
      <c r="BS38" s="100">
        <f t="shared" si="139"/>
        <v>0</v>
      </c>
      <c r="BT38" s="99"/>
      <c r="BU38" s="100">
        <f t="shared" si="140"/>
        <v>0</v>
      </c>
      <c r="BV38" s="99"/>
      <c r="BW38" s="100">
        <f t="shared" si="141"/>
        <v>0</v>
      </c>
      <c r="BX38" s="99"/>
      <c r="BY38" s="100">
        <f t="shared" si="142"/>
        <v>0</v>
      </c>
      <c r="BZ38" s="99"/>
      <c r="CA38" s="100">
        <f t="shared" si="143"/>
        <v>0</v>
      </c>
      <c r="CB38" s="99"/>
      <c r="CC38" s="100">
        <f t="shared" si="144"/>
        <v>0</v>
      </c>
      <c r="CD38" s="99"/>
      <c r="CE38" s="100">
        <f t="shared" si="145"/>
        <v>0</v>
      </c>
      <c r="CF38" s="101">
        <f t="shared" si="146"/>
        <v>0</v>
      </c>
      <c r="CG38" s="100">
        <f t="shared" si="146"/>
        <v>0</v>
      </c>
    </row>
    <row r="39" spans="1:85" s="102" customFormat="1" ht="19.899999999999999" customHeight="1" x14ac:dyDescent="0.25">
      <c r="A39" s="94">
        <v>32</v>
      </c>
      <c r="B39" s="95" t="s">
        <v>108</v>
      </c>
      <c r="C39" s="95" t="s">
        <v>74</v>
      </c>
      <c r="D39" s="94">
        <f t="shared" si="117"/>
        <v>20</v>
      </c>
      <c r="E39" s="94">
        <v>0.64</v>
      </c>
      <c r="F39" s="94" t="s">
        <v>75</v>
      </c>
      <c r="G39" s="94">
        <v>1500</v>
      </c>
      <c r="H39" s="94"/>
      <c r="I39" s="97">
        <f t="shared" si="20"/>
        <v>0</v>
      </c>
      <c r="J39" s="94"/>
      <c r="K39" s="97">
        <f t="shared" si="21"/>
        <v>0</v>
      </c>
      <c r="L39" s="94"/>
      <c r="M39" s="97">
        <f t="shared" si="22"/>
        <v>0</v>
      </c>
      <c r="N39" s="94"/>
      <c r="O39" s="97">
        <f t="shared" si="23"/>
        <v>0</v>
      </c>
      <c r="P39" s="94"/>
      <c r="Q39" s="97">
        <f t="shared" si="24"/>
        <v>0</v>
      </c>
      <c r="R39" s="94"/>
      <c r="S39" s="97">
        <f t="shared" si="25"/>
        <v>0</v>
      </c>
      <c r="T39" s="94"/>
      <c r="U39" s="97">
        <f t="shared" si="26"/>
        <v>0</v>
      </c>
      <c r="V39" s="94"/>
      <c r="W39" s="97">
        <f t="shared" si="27"/>
        <v>0</v>
      </c>
      <c r="X39" s="94"/>
      <c r="Y39" s="97">
        <f t="shared" si="28"/>
        <v>0</v>
      </c>
      <c r="Z39" s="94"/>
      <c r="AA39" s="97">
        <f t="shared" si="29"/>
        <v>0</v>
      </c>
      <c r="AB39" s="94"/>
      <c r="AC39" s="97">
        <f t="shared" si="30"/>
        <v>0</v>
      </c>
      <c r="AD39" s="94"/>
      <c r="AE39" s="97">
        <f t="shared" si="31"/>
        <v>0</v>
      </c>
      <c r="AF39" s="101">
        <f t="shared" si="130"/>
        <v>0</v>
      </c>
      <c r="AG39" s="100">
        <f t="shared" si="131"/>
        <v>0</v>
      </c>
      <c r="AH39" s="96"/>
      <c r="AI39" s="97">
        <f t="shared" si="34"/>
        <v>0</v>
      </c>
      <c r="AJ39" s="96"/>
      <c r="AK39" s="97">
        <f t="shared" si="35"/>
        <v>0</v>
      </c>
      <c r="AL39" s="99"/>
      <c r="AM39" s="100">
        <f t="shared" si="35"/>
        <v>0</v>
      </c>
      <c r="AN39" s="99"/>
      <c r="AO39" s="100">
        <f t="shared" si="36"/>
        <v>0</v>
      </c>
      <c r="AP39" s="99"/>
      <c r="AQ39" s="100">
        <f t="shared" si="37"/>
        <v>0</v>
      </c>
      <c r="AR39" s="99"/>
      <c r="AS39" s="100">
        <f t="shared" si="38"/>
        <v>0</v>
      </c>
      <c r="AT39" s="99"/>
      <c r="AU39" s="100">
        <f t="shared" si="39"/>
        <v>0</v>
      </c>
      <c r="AV39" s="99"/>
      <c r="AW39" s="100">
        <f t="shared" si="40"/>
        <v>0</v>
      </c>
      <c r="AX39" s="99"/>
      <c r="AY39" s="100">
        <f t="shared" si="41"/>
        <v>0</v>
      </c>
      <c r="AZ39" s="99"/>
      <c r="BA39" s="100">
        <f t="shared" si="42"/>
        <v>0</v>
      </c>
      <c r="BB39" s="99"/>
      <c r="BC39" s="100">
        <f t="shared" si="43"/>
        <v>0</v>
      </c>
      <c r="BD39" s="99"/>
      <c r="BE39" s="100">
        <f t="shared" si="44"/>
        <v>0</v>
      </c>
      <c r="BF39" s="101">
        <f t="shared" si="100"/>
        <v>0</v>
      </c>
      <c r="BG39" s="100">
        <f t="shared" si="100"/>
        <v>0</v>
      </c>
      <c r="BH39" s="99"/>
      <c r="BI39" s="100">
        <f t="shared" si="134"/>
        <v>0</v>
      </c>
      <c r="BJ39" s="99"/>
      <c r="BK39" s="100">
        <f t="shared" si="135"/>
        <v>0</v>
      </c>
      <c r="BL39" s="99"/>
      <c r="BM39" s="100">
        <f t="shared" si="136"/>
        <v>0</v>
      </c>
      <c r="BN39" s="99"/>
      <c r="BO39" s="100">
        <f t="shared" si="137"/>
        <v>0</v>
      </c>
      <c r="BP39" s="99"/>
      <c r="BQ39" s="100">
        <f t="shared" si="138"/>
        <v>0</v>
      </c>
      <c r="BR39" s="99"/>
      <c r="BS39" s="100">
        <f t="shared" si="139"/>
        <v>0</v>
      </c>
      <c r="BT39" s="99"/>
      <c r="BU39" s="100">
        <f t="shared" si="140"/>
        <v>0</v>
      </c>
      <c r="BV39" s="99"/>
      <c r="BW39" s="100">
        <f t="shared" si="141"/>
        <v>0</v>
      </c>
      <c r="BX39" s="99"/>
      <c r="BY39" s="100">
        <f t="shared" si="142"/>
        <v>0</v>
      </c>
      <c r="BZ39" s="99"/>
      <c r="CA39" s="100">
        <f t="shared" si="143"/>
        <v>0</v>
      </c>
      <c r="CB39" s="99"/>
      <c r="CC39" s="100">
        <f t="shared" si="144"/>
        <v>0</v>
      </c>
      <c r="CD39" s="99"/>
      <c r="CE39" s="100">
        <f t="shared" si="145"/>
        <v>0</v>
      </c>
      <c r="CF39" s="101">
        <f t="shared" si="146"/>
        <v>0</v>
      </c>
      <c r="CG39" s="100">
        <f t="shared" si="146"/>
        <v>0</v>
      </c>
    </row>
    <row r="40" spans="1:85" s="102" customFormat="1" ht="19.899999999999999" customHeight="1" x14ac:dyDescent="0.25">
      <c r="A40" s="94">
        <v>33</v>
      </c>
      <c r="B40" s="95" t="s">
        <v>109</v>
      </c>
      <c r="C40" s="95" t="s">
        <v>74</v>
      </c>
      <c r="D40" s="94">
        <f t="shared" si="117"/>
        <v>20</v>
      </c>
      <c r="E40" s="94">
        <v>0.64</v>
      </c>
      <c r="F40" s="94" t="s">
        <v>85</v>
      </c>
      <c r="G40" s="94"/>
      <c r="H40" s="94"/>
      <c r="I40" s="97">
        <f t="shared" si="20"/>
        <v>0</v>
      </c>
      <c r="J40" s="94"/>
      <c r="K40" s="97">
        <f t="shared" si="21"/>
        <v>0</v>
      </c>
      <c r="L40" s="94"/>
      <c r="M40" s="97">
        <f t="shared" si="22"/>
        <v>0</v>
      </c>
      <c r="N40" s="94"/>
      <c r="O40" s="97">
        <f t="shared" si="23"/>
        <v>0</v>
      </c>
      <c r="P40" s="94"/>
      <c r="Q40" s="97">
        <f t="shared" si="24"/>
        <v>0</v>
      </c>
      <c r="R40" s="94"/>
      <c r="S40" s="97">
        <f t="shared" si="25"/>
        <v>0</v>
      </c>
      <c r="T40" s="94"/>
      <c r="U40" s="97">
        <f t="shared" si="26"/>
        <v>0</v>
      </c>
      <c r="V40" s="94"/>
      <c r="W40" s="97">
        <f t="shared" si="27"/>
        <v>0</v>
      </c>
      <c r="X40" s="94"/>
      <c r="Y40" s="97">
        <f t="shared" si="28"/>
        <v>0</v>
      </c>
      <c r="Z40" s="94"/>
      <c r="AA40" s="97">
        <f t="shared" si="29"/>
        <v>0</v>
      </c>
      <c r="AB40" s="94"/>
      <c r="AC40" s="97">
        <f t="shared" si="30"/>
        <v>0</v>
      </c>
      <c r="AD40" s="94"/>
      <c r="AE40" s="97">
        <f t="shared" si="31"/>
        <v>0</v>
      </c>
      <c r="AF40" s="101">
        <f t="shared" si="130"/>
        <v>0</v>
      </c>
      <c r="AG40" s="100">
        <f t="shared" si="131"/>
        <v>0</v>
      </c>
      <c r="AH40" s="96"/>
      <c r="AI40" s="97">
        <f t="shared" si="34"/>
        <v>0</v>
      </c>
      <c r="AJ40" s="96"/>
      <c r="AK40" s="97">
        <f t="shared" si="35"/>
        <v>0</v>
      </c>
      <c r="AL40" s="99"/>
      <c r="AM40" s="100">
        <f t="shared" si="35"/>
        <v>0</v>
      </c>
      <c r="AN40" s="99"/>
      <c r="AO40" s="100">
        <f t="shared" si="36"/>
        <v>0</v>
      </c>
      <c r="AP40" s="99"/>
      <c r="AQ40" s="100">
        <f t="shared" si="37"/>
        <v>0</v>
      </c>
      <c r="AR40" s="99"/>
      <c r="AS40" s="100">
        <f t="shared" si="38"/>
        <v>0</v>
      </c>
      <c r="AT40" s="99"/>
      <c r="AU40" s="100">
        <f t="shared" si="39"/>
        <v>0</v>
      </c>
      <c r="AV40" s="99"/>
      <c r="AW40" s="100">
        <f t="shared" si="40"/>
        <v>0</v>
      </c>
      <c r="AX40" s="99"/>
      <c r="AY40" s="100">
        <f t="shared" si="41"/>
        <v>0</v>
      </c>
      <c r="AZ40" s="99"/>
      <c r="BA40" s="100">
        <f t="shared" si="42"/>
        <v>0</v>
      </c>
      <c r="BB40" s="99"/>
      <c r="BC40" s="100">
        <f t="shared" si="43"/>
        <v>0</v>
      </c>
      <c r="BD40" s="99"/>
      <c r="BE40" s="100">
        <f t="shared" si="44"/>
        <v>0</v>
      </c>
      <c r="BF40" s="101">
        <f t="shared" si="100"/>
        <v>0</v>
      </c>
      <c r="BG40" s="100">
        <f t="shared" si="100"/>
        <v>0</v>
      </c>
      <c r="BH40" s="99"/>
      <c r="BI40" s="100">
        <f t="shared" si="134"/>
        <v>0</v>
      </c>
      <c r="BJ40" s="99"/>
      <c r="BK40" s="100">
        <f t="shared" si="135"/>
        <v>0</v>
      </c>
      <c r="BL40" s="99"/>
      <c r="BM40" s="100">
        <f t="shared" si="136"/>
        <v>0</v>
      </c>
      <c r="BN40" s="99"/>
      <c r="BO40" s="100">
        <f t="shared" si="137"/>
        <v>0</v>
      </c>
      <c r="BP40" s="99"/>
      <c r="BQ40" s="100">
        <f t="shared" si="138"/>
        <v>0</v>
      </c>
      <c r="BR40" s="99"/>
      <c r="BS40" s="100">
        <f t="shared" si="139"/>
        <v>0</v>
      </c>
      <c r="BT40" s="99"/>
      <c r="BU40" s="100">
        <f t="shared" si="140"/>
        <v>0</v>
      </c>
      <c r="BV40" s="99"/>
      <c r="BW40" s="100">
        <f t="shared" si="141"/>
        <v>0</v>
      </c>
      <c r="BX40" s="99"/>
      <c r="BY40" s="100">
        <f t="shared" si="142"/>
        <v>0</v>
      </c>
      <c r="BZ40" s="99"/>
      <c r="CA40" s="100">
        <f t="shared" si="143"/>
        <v>0</v>
      </c>
      <c r="CB40" s="99"/>
      <c r="CC40" s="100">
        <f t="shared" si="144"/>
        <v>0</v>
      </c>
      <c r="CD40" s="99"/>
      <c r="CE40" s="100">
        <f t="shared" si="145"/>
        <v>0</v>
      </c>
      <c r="CF40" s="101">
        <f t="shared" si="146"/>
        <v>0</v>
      </c>
      <c r="CG40" s="100">
        <f t="shared" si="146"/>
        <v>0</v>
      </c>
    </row>
    <row r="41" spans="1:85" s="102" customFormat="1" ht="19.899999999999999" customHeight="1" x14ac:dyDescent="0.25">
      <c r="A41" s="94">
        <v>34</v>
      </c>
      <c r="B41" s="95" t="s">
        <v>107</v>
      </c>
      <c r="C41" s="95" t="s">
        <v>74</v>
      </c>
      <c r="D41" s="94">
        <f t="shared" si="117"/>
        <v>20</v>
      </c>
      <c r="E41" s="94">
        <v>0.64</v>
      </c>
      <c r="F41" s="94" t="s">
        <v>85</v>
      </c>
      <c r="G41" s="94">
        <v>1350</v>
      </c>
      <c r="H41" s="94"/>
      <c r="I41" s="97">
        <f t="shared" si="20"/>
        <v>0</v>
      </c>
      <c r="J41" s="94"/>
      <c r="K41" s="97">
        <f t="shared" si="21"/>
        <v>0</v>
      </c>
      <c r="L41" s="94"/>
      <c r="M41" s="97">
        <f t="shared" si="22"/>
        <v>0</v>
      </c>
      <c r="N41" s="94"/>
      <c r="O41" s="97">
        <f t="shared" si="23"/>
        <v>0</v>
      </c>
      <c r="P41" s="94"/>
      <c r="Q41" s="97">
        <f t="shared" si="24"/>
        <v>0</v>
      </c>
      <c r="R41" s="94"/>
      <c r="S41" s="97">
        <f t="shared" si="25"/>
        <v>0</v>
      </c>
      <c r="T41" s="94"/>
      <c r="U41" s="97">
        <f t="shared" si="26"/>
        <v>0</v>
      </c>
      <c r="V41" s="94"/>
      <c r="W41" s="97">
        <f t="shared" si="27"/>
        <v>0</v>
      </c>
      <c r="X41" s="94"/>
      <c r="Y41" s="97">
        <f t="shared" si="28"/>
        <v>0</v>
      </c>
      <c r="Z41" s="94"/>
      <c r="AA41" s="97">
        <f t="shared" si="29"/>
        <v>0</v>
      </c>
      <c r="AB41" s="94"/>
      <c r="AC41" s="97">
        <f t="shared" si="30"/>
        <v>0</v>
      </c>
      <c r="AD41" s="94"/>
      <c r="AE41" s="97">
        <f t="shared" si="31"/>
        <v>0</v>
      </c>
      <c r="AF41" s="101">
        <f t="shared" si="130"/>
        <v>0</v>
      </c>
      <c r="AG41" s="100">
        <f t="shared" si="131"/>
        <v>0</v>
      </c>
      <c r="AH41" s="96"/>
      <c r="AI41" s="97">
        <f t="shared" si="34"/>
        <v>0</v>
      </c>
      <c r="AJ41" s="96"/>
      <c r="AK41" s="97">
        <f t="shared" si="35"/>
        <v>0</v>
      </c>
      <c r="AL41" s="99"/>
      <c r="AM41" s="100">
        <f t="shared" si="35"/>
        <v>0</v>
      </c>
      <c r="AN41" s="99"/>
      <c r="AO41" s="100">
        <f t="shared" si="36"/>
        <v>0</v>
      </c>
      <c r="AP41" s="99"/>
      <c r="AQ41" s="100">
        <f t="shared" si="37"/>
        <v>0</v>
      </c>
      <c r="AR41" s="99"/>
      <c r="AS41" s="100">
        <f t="shared" si="38"/>
        <v>0</v>
      </c>
      <c r="AT41" s="99"/>
      <c r="AU41" s="100">
        <f t="shared" si="39"/>
        <v>0</v>
      </c>
      <c r="AV41" s="99"/>
      <c r="AW41" s="100">
        <f t="shared" si="40"/>
        <v>0</v>
      </c>
      <c r="AX41" s="99"/>
      <c r="AY41" s="100">
        <f t="shared" si="41"/>
        <v>0</v>
      </c>
      <c r="AZ41" s="99"/>
      <c r="BA41" s="100">
        <f t="shared" si="42"/>
        <v>0</v>
      </c>
      <c r="BB41" s="99"/>
      <c r="BC41" s="100">
        <f t="shared" si="43"/>
        <v>0</v>
      </c>
      <c r="BD41" s="99"/>
      <c r="BE41" s="100">
        <f t="shared" si="44"/>
        <v>0</v>
      </c>
      <c r="BF41" s="101">
        <f t="shared" si="100"/>
        <v>0</v>
      </c>
      <c r="BG41" s="100">
        <f t="shared" si="100"/>
        <v>0</v>
      </c>
      <c r="BH41" s="99"/>
      <c r="BI41" s="100">
        <f t="shared" si="134"/>
        <v>0</v>
      </c>
      <c r="BJ41" s="99"/>
      <c r="BK41" s="100">
        <f t="shared" si="135"/>
        <v>0</v>
      </c>
      <c r="BL41" s="99"/>
      <c r="BM41" s="100">
        <f t="shared" si="136"/>
        <v>0</v>
      </c>
      <c r="BN41" s="99"/>
      <c r="BO41" s="100">
        <f t="shared" si="137"/>
        <v>0</v>
      </c>
      <c r="BP41" s="99"/>
      <c r="BQ41" s="100">
        <f t="shared" si="138"/>
        <v>0</v>
      </c>
      <c r="BR41" s="99"/>
      <c r="BS41" s="100">
        <f t="shared" si="139"/>
        <v>0</v>
      </c>
      <c r="BT41" s="99"/>
      <c r="BU41" s="100">
        <f t="shared" si="140"/>
        <v>0</v>
      </c>
      <c r="BV41" s="99"/>
      <c r="BW41" s="100">
        <f t="shared" si="141"/>
        <v>0</v>
      </c>
      <c r="BX41" s="99"/>
      <c r="BY41" s="100">
        <f t="shared" si="142"/>
        <v>0</v>
      </c>
      <c r="BZ41" s="99"/>
      <c r="CA41" s="100">
        <f t="shared" si="143"/>
        <v>0</v>
      </c>
      <c r="CB41" s="99"/>
      <c r="CC41" s="100">
        <f t="shared" si="144"/>
        <v>0</v>
      </c>
      <c r="CD41" s="99"/>
      <c r="CE41" s="100">
        <f t="shared" si="145"/>
        <v>0</v>
      </c>
      <c r="CF41" s="101">
        <f t="shared" si="146"/>
        <v>0</v>
      </c>
      <c r="CG41" s="100">
        <f t="shared" si="146"/>
        <v>0</v>
      </c>
    </row>
    <row r="42" spans="1:85" s="102" customFormat="1" ht="19.899999999999999" customHeight="1" x14ac:dyDescent="0.25">
      <c r="A42" s="94">
        <v>35</v>
      </c>
      <c r="B42" s="95" t="s">
        <v>107</v>
      </c>
      <c r="C42" s="95" t="s">
        <v>74</v>
      </c>
      <c r="D42" s="94">
        <f t="shared" si="117"/>
        <v>20</v>
      </c>
      <c r="E42" s="94">
        <v>0.64</v>
      </c>
      <c r="F42" s="94" t="s">
        <v>83</v>
      </c>
      <c r="G42" s="94"/>
      <c r="H42" s="94"/>
      <c r="I42" s="100">
        <f t="shared" si="20"/>
        <v>0</v>
      </c>
      <c r="J42" s="94"/>
      <c r="K42" s="100">
        <f t="shared" si="21"/>
        <v>0</v>
      </c>
      <c r="L42" s="94"/>
      <c r="M42" s="100">
        <f t="shared" si="22"/>
        <v>0</v>
      </c>
      <c r="N42" s="94"/>
      <c r="O42" s="100">
        <f t="shared" si="23"/>
        <v>0</v>
      </c>
      <c r="P42" s="94"/>
      <c r="Q42" s="100">
        <f t="shared" si="24"/>
        <v>0</v>
      </c>
      <c r="R42" s="94"/>
      <c r="S42" s="100">
        <f t="shared" si="25"/>
        <v>0</v>
      </c>
      <c r="T42" s="94"/>
      <c r="U42" s="100">
        <f t="shared" si="26"/>
        <v>0</v>
      </c>
      <c r="V42" s="94"/>
      <c r="W42" s="100">
        <f t="shared" si="27"/>
        <v>0</v>
      </c>
      <c r="X42" s="94"/>
      <c r="Y42" s="100">
        <f t="shared" si="28"/>
        <v>0</v>
      </c>
      <c r="Z42" s="94"/>
      <c r="AA42" s="100">
        <f t="shared" si="29"/>
        <v>0</v>
      </c>
      <c r="AB42" s="94"/>
      <c r="AC42" s="100">
        <f t="shared" si="30"/>
        <v>0</v>
      </c>
      <c r="AD42" s="94"/>
      <c r="AE42" s="100">
        <f t="shared" si="31"/>
        <v>0</v>
      </c>
      <c r="AF42" s="101">
        <f t="shared" si="130"/>
        <v>0</v>
      </c>
      <c r="AG42" s="100">
        <f t="shared" si="131"/>
        <v>0</v>
      </c>
      <c r="AH42" s="99"/>
      <c r="AI42" s="100">
        <f t="shared" si="34"/>
        <v>0</v>
      </c>
      <c r="AJ42" s="99"/>
      <c r="AK42" s="100">
        <f t="shared" si="35"/>
        <v>0</v>
      </c>
      <c r="AL42" s="99"/>
      <c r="AM42" s="100">
        <f t="shared" si="35"/>
        <v>0</v>
      </c>
      <c r="AN42" s="99"/>
      <c r="AO42" s="100">
        <f t="shared" si="36"/>
        <v>0</v>
      </c>
      <c r="AP42" s="99"/>
      <c r="AQ42" s="100">
        <f t="shared" si="37"/>
        <v>0</v>
      </c>
      <c r="AR42" s="99"/>
      <c r="AS42" s="100">
        <f t="shared" si="38"/>
        <v>0</v>
      </c>
      <c r="AT42" s="99"/>
      <c r="AU42" s="100">
        <f t="shared" si="39"/>
        <v>0</v>
      </c>
      <c r="AV42" s="99"/>
      <c r="AW42" s="100">
        <f t="shared" si="40"/>
        <v>0</v>
      </c>
      <c r="AX42" s="99"/>
      <c r="AY42" s="100">
        <f t="shared" si="41"/>
        <v>0</v>
      </c>
      <c r="AZ42" s="99"/>
      <c r="BA42" s="100">
        <f t="shared" si="42"/>
        <v>0</v>
      </c>
      <c r="BB42" s="99"/>
      <c r="BC42" s="100">
        <f t="shared" si="43"/>
        <v>0</v>
      </c>
      <c r="BD42" s="99"/>
      <c r="BE42" s="100">
        <f t="shared" si="44"/>
        <v>0</v>
      </c>
      <c r="BF42" s="101">
        <f t="shared" si="100"/>
        <v>0</v>
      </c>
      <c r="BG42" s="100">
        <f t="shared" si="100"/>
        <v>0</v>
      </c>
      <c r="BH42" s="99"/>
      <c r="BI42" s="100">
        <f t="shared" si="134"/>
        <v>0</v>
      </c>
      <c r="BJ42" s="99"/>
      <c r="BK42" s="100">
        <f t="shared" si="135"/>
        <v>0</v>
      </c>
      <c r="BL42" s="99"/>
      <c r="BM42" s="100">
        <f t="shared" si="136"/>
        <v>0</v>
      </c>
      <c r="BN42" s="99"/>
      <c r="BO42" s="100">
        <f t="shared" si="137"/>
        <v>0</v>
      </c>
      <c r="BP42" s="99"/>
      <c r="BQ42" s="100">
        <f t="shared" si="138"/>
        <v>0</v>
      </c>
      <c r="BR42" s="99"/>
      <c r="BS42" s="100">
        <f t="shared" si="139"/>
        <v>0</v>
      </c>
      <c r="BT42" s="99"/>
      <c r="BU42" s="100">
        <f t="shared" si="140"/>
        <v>0</v>
      </c>
      <c r="BV42" s="99"/>
      <c r="BW42" s="100">
        <f t="shared" si="141"/>
        <v>0</v>
      </c>
      <c r="BX42" s="99"/>
      <c r="BY42" s="100">
        <f t="shared" si="142"/>
        <v>0</v>
      </c>
      <c r="BZ42" s="99"/>
      <c r="CA42" s="100">
        <f t="shared" si="143"/>
        <v>0</v>
      </c>
      <c r="CB42" s="99"/>
      <c r="CC42" s="100">
        <f t="shared" si="144"/>
        <v>0</v>
      </c>
      <c r="CD42" s="99"/>
      <c r="CE42" s="100">
        <f t="shared" si="145"/>
        <v>0</v>
      </c>
      <c r="CF42" s="101">
        <f t="shared" si="146"/>
        <v>0</v>
      </c>
      <c r="CG42" s="100">
        <f t="shared" si="146"/>
        <v>0</v>
      </c>
    </row>
    <row r="43" spans="1:85" s="102" customFormat="1" ht="19.899999999999999" customHeight="1" x14ac:dyDescent="0.25">
      <c r="A43" s="94">
        <v>36</v>
      </c>
      <c r="B43" s="95" t="s">
        <v>110</v>
      </c>
      <c r="C43" s="95" t="s">
        <v>74</v>
      </c>
      <c r="D43" s="94">
        <f t="shared" si="117"/>
        <v>20</v>
      </c>
      <c r="E43" s="94">
        <v>0.68</v>
      </c>
      <c r="F43" s="94" t="s">
        <v>111</v>
      </c>
      <c r="G43" s="94"/>
      <c r="H43" s="94"/>
      <c r="I43" s="100">
        <f t="shared" si="20"/>
        <v>0</v>
      </c>
      <c r="J43" s="94"/>
      <c r="K43" s="100">
        <f t="shared" si="21"/>
        <v>0</v>
      </c>
      <c r="L43" s="94"/>
      <c r="M43" s="100">
        <f t="shared" si="22"/>
        <v>0</v>
      </c>
      <c r="N43" s="94"/>
      <c r="O43" s="100">
        <f t="shared" si="23"/>
        <v>0</v>
      </c>
      <c r="P43" s="94"/>
      <c r="Q43" s="100">
        <f t="shared" si="24"/>
        <v>0</v>
      </c>
      <c r="R43" s="94"/>
      <c r="S43" s="100">
        <f t="shared" si="25"/>
        <v>0</v>
      </c>
      <c r="T43" s="94"/>
      <c r="U43" s="100">
        <f t="shared" si="26"/>
        <v>0</v>
      </c>
      <c r="V43" s="94"/>
      <c r="W43" s="100">
        <f t="shared" si="27"/>
        <v>0</v>
      </c>
      <c r="X43" s="94"/>
      <c r="Y43" s="100">
        <f t="shared" si="28"/>
        <v>0</v>
      </c>
      <c r="Z43" s="94"/>
      <c r="AA43" s="100">
        <f t="shared" si="29"/>
        <v>0</v>
      </c>
      <c r="AB43" s="94"/>
      <c r="AC43" s="100">
        <f t="shared" si="30"/>
        <v>0</v>
      </c>
      <c r="AD43" s="94"/>
      <c r="AE43" s="100">
        <f t="shared" si="31"/>
        <v>0</v>
      </c>
      <c r="AF43" s="101">
        <f t="shared" si="130"/>
        <v>0</v>
      </c>
      <c r="AG43" s="100">
        <f t="shared" si="131"/>
        <v>0</v>
      </c>
      <c r="AH43" s="99"/>
      <c r="AI43" s="100">
        <f t="shared" si="34"/>
        <v>0</v>
      </c>
      <c r="AJ43" s="99"/>
      <c r="AK43" s="100">
        <f t="shared" si="35"/>
        <v>0</v>
      </c>
      <c r="AL43" s="99"/>
      <c r="AM43" s="100">
        <f t="shared" si="35"/>
        <v>0</v>
      </c>
      <c r="AN43" s="99"/>
      <c r="AO43" s="100">
        <f t="shared" si="36"/>
        <v>0</v>
      </c>
      <c r="AP43" s="99"/>
      <c r="AQ43" s="100">
        <f t="shared" si="37"/>
        <v>0</v>
      </c>
      <c r="AR43" s="99"/>
      <c r="AS43" s="100">
        <f t="shared" si="38"/>
        <v>0</v>
      </c>
      <c r="AT43" s="99"/>
      <c r="AU43" s="100">
        <f t="shared" si="39"/>
        <v>0</v>
      </c>
      <c r="AV43" s="99"/>
      <c r="AW43" s="100">
        <f t="shared" si="40"/>
        <v>0</v>
      </c>
      <c r="AX43" s="99"/>
      <c r="AY43" s="100">
        <f t="shared" si="41"/>
        <v>0</v>
      </c>
      <c r="AZ43" s="99"/>
      <c r="BA43" s="100">
        <f t="shared" si="42"/>
        <v>0</v>
      </c>
      <c r="BB43" s="99"/>
      <c r="BC43" s="100">
        <f t="shared" si="43"/>
        <v>0</v>
      </c>
      <c r="BD43" s="99"/>
      <c r="BE43" s="100">
        <f t="shared" si="44"/>
        <v>0</v>
      </c>
      <c r="BF43" s="101">
        <f t="shared" si="100"/>
        <v>0</v>
      </c>
      <c r="BG43" s="100">
        <f t="shared" si="100"/>
        <v>0</v>
      </c>
      <c r="BH43" s="99"/>
      <c r="BI43" s="100">
        <f t="shared" si="134"/>
        <v>0</v>
      </c>
      <c r="BJ43" s="99"/>
      <c r="BK43" s="100">
        <f t="shared" si="135"/>
        <v>0</v>
      </c>
      <c r="BL43" s="99"/>
      <c r="BM43" s="100">
        <f t="shared" si="136"/>
        <v>0</v>
      </c>
      <c r="BN43" s="99"/>
      <c r="BO43" s="100">
        <f t="shared" si="137"/>
        <v>0</v>
      </c>
      <c r="BP43" s="99"/>
      <c r="BQ43" s="100">
        <f t="shared" si="138"/>
        <v>0</v>
      </c>
      <c r="BR43" s="99"/>
      <c r="BS43" s="100">
        <f t="shared" si="139"/>
        <v>0</v>
      </c>
      <c r="BT43" s="99"/>
      <c r="BU43" s="100">
        <f t="shared" si="140"/>
        <v>0</v>
      </c>
      <c r="BV43" s="99"/>
      <c r="BW43" s="100">
        <f t="shared" si="141"/>
        <v>0</v>
      </c>
      <c r="BX43" s="99"/>
      <c r="BY43" s="100">
        <f t="shared" si="142"/>
        <v>0</v>
      </c>
      <c r="BZ43" s="99"/>
      <c r="CA43" s="100">
        <f t="shared" si="143"/>
        <v>0</v>
      </c>
      <c r="CB43" s="99"/>
      <c r="CC43" s="100">
        <f t="shared" si="144"/>
        <v>0</v>
      </c>
      <c r="CD43" s="99"/>
      <c r="CE43" s="100">
        <f t="shared" si="145"/>
        <v>0</v>
      </c>
      <c r="CF43" s="101">
        <f t="shared" si="146"/>
        <v>0</v>
      </c>
      <c r="CG43" s="100">
        <f t="shared" si="146"/>
        <v>0</v>
      </c>
    </row>
    <row r="44" spans="1:85" s="102" customFormat="1" ht="19.899999999999999" customHeight="1" x14ac:dyDescent="0.25">
      <c r="A44" s="94">
        <v>37</v>
      </c>
      <c r="B44" s="95" t="s">
        <v>110</v>
      </c>
      <c r="C44" s="95" t="s">
        <v>74</v>
      </c>
      <c r="D44" s="94">
        <f t="shared" si="117"/>
        <v>20</v>
      </c>
      <c r="E44" s="94">
        <v>0.64</v>
      </c>
      <c r="F44" s="94" t="s">
        <v>85</v>
      </c>
      <c r="G44" s="94"/>
      <c r="H44" s="94"/>
      <c r="I44" s="100">
        <f t="shared" si="20"/>
        <v>0</v>
      </c>
      <c r="J44" s="94"/>
      <c r="K44" s="100">
        <f t="shared" si="21"/>
        <v>0</v>
      </c>
      <c r="L44" s="94"/>
      <c r="M44" s="100">
        <f t="shared" si="22"/>
        <v>0</v>
      </c>
      <c r="N44" s="94"/>
      <c r="O44" s="100">
        <f t="shared" si="23"/>
        <v>0</v>
      </c>
      <c r="P44" s="94"/>
      <c r="Q44" s="100">
        <f t="shared" si="24"/>
        <v>0</v>
      </c>
      <c r="R44" s="94"/>
      <c r="S44" s="100">
        <f t="shared" si="25"/>
        <v>0</v>
      </c>
      <c r="T44" s="94"/>
      <c r="U44" s="100">
        <f t="shared" si="26"/>
        <v>0</v>
      </c>
      <c r="V44" s="94"/>
      <c r="W44" s="100">
        <f t="shared" si="27"/>
        <v>0</v>
      </c>
      <c r="X44" s="94"/>
      <c r="Y44" s="100">
        <f t="shared" si="28"/>
        <v>0</v>
      </c>
      <c r="Z44" s="94"/>
      <c r="AA44" s="100">
        <f t="shared" si="29"/>
        <v>0</v>
      </c>
      <c r="AB44" s="94"/>
      <c r="AC44" s="100">
        <f t="shared" si="30"/>
        <v>0</v>
      </c>
      <c r="AD44" s="94"/>
      <c r="AE44" s="100">
        <f t="shared" si="31"/>
        <v>0</v>
      </c>
      <c r="AF44" s="101">
        <f t="shared" si="130"/>
        <v>0</v>
      </c>
      <c r="AG44" s="100">
        <f t="shared" si="131"/>
        <v>0</v>
      </c>
      <c r="AH44" s="99"/>
      <c r="AI44" s="100">
        <f t="shared" si="34"/>
        <v>0</v>
      </c>
      <c r="AJ44" s="99"/>
      <c r="AK44" s="100">
        <f t="shared" si="35"/>
        <v>0</v>
      </c>
      <c r="AL44" s="99"/>
      <c r="AM44" s="100">
        <f t="shared" si="35"/>
        <v>0</v>
      </c>
      <c r="AN44" s="99"/>
      <c r="AO44" s="100">
        <f t="shared" si="36"/>
        <v>0</v>
      </c>
      <c r="AP44" s="99"/>
      <c r="AQ44" s="100">
        <f t="shared" si="37"/>
        <v>0</v>
      </c>
      <c r="AR44" s="99"/>
      <c r="AS44" s="100">
        <f t="shared" si="38"/>
        <v>0</v>
      </c>
      <c r="AT44" s="99"/>
      <c r="AU44" s="100">
        <f t="shared" si="39"/>
        <v>0</v>
      </c>
      <c r="AV44" s="99"/>
      <c r="AW44" s="100">
        <f t="shared" si="40"/>
        <v>0</v>
      </c>
      <c r="AX44" s="99"/>
      <c r="AY44" s="100">
        <f t="shared" si="41"/>
        <v>0</v>
      </c>
      <c r="AZ44" s="99"/>
      <c r="BA44" s="100">
        <f t="shared" si="42"/>
        <v>0</v>
      </c>
      <c r="BB44" s="99"/>
      <c r="BC44" s="100">
        <f t="shared" si="43"/>
        <v>0</v>
      </c>
      <c r="BD44" s="99"/>
      <c r="BE44" s="100">
        <f t="shared" si="44"/>
        <v>0</v>
      </c>
      <c r="BF44" s="101">
        <f t="shared" si="100"/>
        <v>0</v>
      </c>
      <c r="BG44" s="100">
        <f t="shared" si="100"/>
        <v>0</v>
      </c>
      <c r="BH44" s="99"/>
      <c r="BI44" s="100">
        <f t="shared" si="134"/>
        <v>0</v>
      </c>
      <c r="BJ44" s="99"/>
      <c r="BK44" s="100">
        <f t="shared" si="135"/>
        <v>0</v>
      </c>
      <c r="BL44" s="99"/>
      <c r="BM44" s="100">
        <f t="shared" si="136"/>
        <v>0</v>
      </c>
      <c r="BN44" s="99"/>
      <c r="BO44" s="100">
        <f t="shared" si="137"/>
        <v>0</v>
      </c>
      <c r="BP44" s="99"/>
      <c r="BQ44" s="100">
        <f t="shared" si="138"/>
        <v>0</v>
      </c>
      <c r="BR44" s="99"/>
      <c r="BS44" s="100">
        <f t="shared" si="139"/>
        <v>0</v>
      </c>
      <c r="BT44" s="99"/>
      <c r="BU44" s="100">
        <f t="shared" si="140"/>
        <v>0</v>
      </c>
      <c r="BV44" s="99"/>
      <c r="BW44" s="100">
        <f t="shared" si="141"/>
        <v>0</v>
      </c>
      <c r="BX44" s="99"/>
      <c r="BY44" s="100">
        <f t="shared" si="142"/>
        <v>0</v>
      </c>
      <c r="BZ44" s="99"/>
      <c r="CA44" s="100">
        <f t="shared" si="143"/>
        <v>0</v>
      </c>
      <c r="CB44" s="99"/>
      <c r="CC44" s="100">
        <f t="shared" si="144"/>
        <v>0</v>
      </c>
      <c r="CD44" s="99"/>
      <c r="CE44" s="100">
        <f t="shared" si="145"/>
        <v>0</v>
      </c>
      <c r="CF44" s="101">
        <f t="shared" si="146"/>
        <v>0</v>
      </c>
      <c r="CG44" s="100">
        <f t="shared" si="146"/>
        <v>0</v>
      </c>
    </row>
    <row r="45" spans="1:85" s="102" customFormat="1" ht="19.899999999999999" customHeight="1" x14ac:dyDescent="0.25">
      <c r="A45" s="94">
        <v>38</v>
      </c>
      <c r="B45" s="95" t="s">
        <v>112</v>
      </c>
      <c r="C45" s="95" t="s">
        <v>74</v>
      </c>
      <c r="D45" s="94">
        <f t="shared" si="117"/>
        <v>20</v>
      </c>
      <c r="E45" s="94">
        <v>0.64</v>
      </c>
      <c r="F45" s="94" t="s">
        <v>85</v>
      </c>
      <c r="G45" s="94"/>
      <c r="H45" s="94"/>
      <c r="I45" s="100">
        <f t="shared" si="20"/>
        <v>0</v>
      </c>
      <c r="J45" s="94"/>
      <c r="K45" s="100">
        <f t="shared" si="21"/>
        <v>0</v>
      </c>
      <c r="L45" s="94"/>
      <c r="M45" s="100">
        <f t="shared" si="22"/>
        <v>0</v>
      </c>
      <c r="N45" s="94"/>
      <c r="O45" s="100">
        <f t="shared" si="23"/>
        <v>0</v>
      </c>
      <c r="P45" s="94"/>
      <c r="Q45" s="100">
        <f t="shared" si="24"/>
        <v>0</v>
      </c>
      <c r="R45" s="94"/>
      <c r="S45" s="100">
        <f t="shared" si="25"/>
        <v>0</v>
      </c>
      <c r="T45" s="94"/>
      <c r="U45" s="100">
        <f t="shared" si="26"/>
        <v>0</v>
      </c>
      <c r="V45" s="94"/>
      <c r="W45" s="100">
        <f t="shared" si="27"/>
        <v>0</v>
      </c>
      <c r="X45" s="94"/>
      <c r="Y45" s="100">
        <f t="shared" si="28"/>
        <v>0</v>
      </c>
      <c r="Z45" s="94"/>
      <c r="AA45" s="100">
        <f t="shared" si="29"/>
        <v>0</v>
      </c>
      <c r="AB45" s="94"/>
      <c r="AC45" s="100">
        <f t="shared" si="30"/>
        <v>0</v>
      </c>
      <c r="AD45" s="94"/>
      <c r="AE45" s="100">
        <f t="shared" si="31"/>
        <v>0</v>
      </c>
      <c r="AF45" s="101">
        <f t="shared" si="130"/>
        <v>0</v>
      </c>
      <c r="AG45" s="100">
        <f t="shared" si="131"/>
        <v>0</v>
      </c>
      <c r="AH45" s="99"/>
      <c r="AI45" s="100">
        <f t="shared" si="34"/>
        <v>0</v>
      </c>
      <c r="AJ45" s="99"/>
      <c r="AK45" s="100">
        <f t="shared" si="35"/>
        <v>0</v>
      </c>
      <c r="AL45" s="99"/>
      <c r="AM45" s="100">
        <f t="shared" si="35"/>
        <v>0</v>
      </c>
      <c r="AN45" s="99"/>
      <c r="AO45" s="100">
        <f t="shared" si="36"/>
        <v>0</v>
      </c>
      <c r="AP45" s="99"/>
      <c r="AQ45" s="100">
        <f t="shared" si="37"/>
        <v>0</v>
      </c>
      <c r="AR45" s="99"/>
      <c r="AS45" s="100">
        <f t="shared" si="38"/>
        <v>0</v>
      </c>
      <c r="AT45" s="99"/>
      <c r="AU45" s="100">
        <f t="shared" si="39"/>
        <v>0</v>
      </c>
      <c r="AV45" s="99"/>
      <c r="AW45" s="100">
        <f t="shared" si="40"/>
        <v>0</v>
      </c>
      <c r="AX45" s="99"/>
      <c r="AY45" s="100">
        <f t="shared" si="41"/>
        <v>0</v>
      </c>
      <c r="AZ45" s="99"/>
      <c r="BA45" s="100">
        <f t="shared" si="42"/>
        <v>0</v>
      </c>
      <c r="BB45" s="99"/>
      <c r="BC45" s="100">
        <f t="shared" si="43"/>
        <v>0</v>
      </c>
      <c r="BD45" s="99"/>
      <c r="BE45" s="100">
        <f t="shared" si="44"/>
        <v>0</v>
      </c>
      <c r="BF45" s="101">
        <f t="shared" si="100"/>
        <v>0</v>
      </c>
      <c r="BG45" s="100">
        <f t="shared" si="100"/>
        <v>0</v>
      </c>
      <c r="BH45" s="99"/>
      <c r="BI45" s="100">
        <f t="shared" si="134"/>
        <v>0</v>
      </c>
      <c r="BJ45" s="99"/>
      <c r="BK45" s="100">
        <f t="shared" si="135"/>
        <v>0</v>
      </c>
      <c r="BL45" s="99"/>
      <c r="BM45" s="100">
        <f t="shared" si="136"/>
        <v>0</v>
      </c>
      <c r="BN45" s="99"/>
      <c r="BO45" s="100">
        <f t="shared" si="137"/>
        <v>0</v>
      </c>
      <c r="BP45" s="99"/>
      <c r="BQ45" s="100">
        <f t="shared" si="138"/>
        <v>0</v>
      </c>
      <c r="BR45" s="99"/>
      <c r="BS45" s="100">
        <f t="shared" si="139"/>
        <v>0</v>
      </c>
      <c r="BT45" s="99"/>
      <c r="BU45" s="100">
        <f t="shared" si="140"/>
        <v>0</v>
      </c>
      <c r="BV45" s="99"/>
      <c r="BW45" s="100">
        <f t="shared" si="141"/>
        <v>0</v>
      </c>
      <c r="BX45" s="99"/>
      <c r="BY45" s="100">
        <f t="shared" si="142"/>
        <v>0</v>
      </c>
      <c r="BZ45" s="99"/>
      <c r="CA45" s="100">
        <f t="shared" si="143"/>
        <v>0</v>
      </c>
      <c r="CB45" s="99"/>
      <c r="CC45" s="100">
        <f t="shared" si="144"/>
        <v>0</v>
      </c>
      <c r="CD45" s="99"/>
      <c r="CE45" s="100">
        <f t="shared" si="145"/>
        <v>0</v>
      </c>
      <c r="CF45" s="101">
        <f t="shared" si="146"/>
        <v>0</v>
      </c>
      <c r="CG45" s="100">
        <f t="shared" si="146"/>
        <v>0</v>
      </c>
    </row>
    <row r="46" spans="1:85" s="102" customFormat="1" ht="19.899999999999999" customHeight="1" x14ac:dyDescent="0.25">
      <c r="A46" s="94">
        <v>39</v>
      </c>
      <c r="B46" s="95" t="s">
        <v>112</v>
      </c>
      <c r="C46" s="95" t="s">
        <v>74</v>
      </c>
      <c r="D46" s="94">
        <f t="shared" si="117"/>
        <v>20</v>
      </c>
      <c r="E46" s="94">
        <v>0.64</v>
      </c>
      <c r="F46" s="94" t="s">
        <v>85</v>
      </c>
      <c r="G46" s="94"/>
      <c r="H46" s="94"/>
      <c r="I46" s="100">
        <f t="shared" si="20"/>
        <v>0</v>
      </c>
      <c r="J46" s="94"/>
      <c r="K46" s="100">
        <f t="shared" si="21"/>
        <v>0</v>
      </c>
      <c r="L46" s="94"/>
      <c r="M46" s="100">
        <f t="shared" si="22"/>
        <v>0</v>
      </c>
      <c r="N46" s="94"/>
      <c r="O46" s="100">
        <f t="shared" si="23"/>
        <v>0</v>
      </c>
      <c r="P46" s="94"/>
      <c r="Q46" s="100">
        <f t="shared" si="24"/>
        <v>0</v>
      </c>
      <c r="R46" s="94"/>
      <c r="S46" s="100">
        <f t="shared" si="25"/>
        <v>0</v>
      </c>
      <c r="T46" s="94"/>
      <c r="U46" s="100">
        <f t="shared" si="26"/>
        <v>0</v>
      </c>
      <c r="V46" s="94"/>
      <c r="W46" s="100">
        <f t="shared" si="27"/>
        <v>0</v>
      </c>
      <c r="X46" s="94"/>
      <c r="Y46" s="100">
        <f t="shared" si="28"/>
        <v>0</v>
      </c>
      <c r="Z46" s="94"/>
      <c r="AA46" s="100">
        <f t="shared" si="29"/>
        <v>0</v>
      </c>
      <c r="AB46" s="94"/>
      <c r="AC46" s="100">
        <f t="shared" si="30"/>
        <v>0</v>
      </c>
      <c r="AD46" s="94"/>
      <c r="AE46" s="100">
        <f t="shared" si="31"/>
        <v>0</v>
      </c>
      <c r="AF46" s="101">
        <f t="shared" si="130"/>
        <v>0</v>
      </c>
      <c r="AG46" s="100">
        <f t="shared" si="131"/>
        <v>0</v>
      </c>
      <c r="AH46" s="99"/>
      <c r="AI46" s="100">
        <f t="shared" si="34"/>
        <v>0</v>
      </c>
      <c r="AJ46" s="99"/>
      <c r="AK46" s="100">
        <f t="shared" si="35"/>
        <v>0</v>
      </c>
      <c r="AL46" s="99"/>
      <c r="AM46" s="100">
        <f t="shared" si="35"/>
        <v>0</v>
      </c>
      <c r="AN46" s="99"/>
      <c r="AO46" s="100">
        <f t="shared" si="36"/>
        <v>0</v>
      </c>
      <c r="AP46" s="99"/>
      <c r="AQ46" s="100">
        <f t="shared" si="37"/>
        <v>0</v>
      </c>
      <c r="AR46" s="99"/>
      <c r="AS46" s="100">
        <f t="shared" si="38"/>
        <v>0</v>
      </c>
      <c r="AT46" s="99"/>
      <c r="AU46" s="100">
        <f t="shared" si="39"/>
        <v>0</v>
      </c>
      <c r="AV46" s="99"/>
      <c r="AW46" s="100">
        <f t="shared" si="40"/>
        <v>0</v>
      </c>
      <c r="AX46" s="99"/>
      <c r="AY46" s="100">
        <f t="shared" si="41"/>
        <v>0</v>
      </c>
      <c r="AZ46" s="99"/>
      <c r="BA46" s="100">
        <f t="shared" si="42"/>
        <v>0</v>
      </c>
      <c r="BB46" s="99"/>
      <c r="BC46" s="100">
        <f t="shared" si="43"/>
        <v>0</v>
      </c>
      <c r="BD46" s="99"/>
      <c r="BE46" s="100">
        <f t="shared" si="44"/>
        <v>0</v>
      </c>
      <c r="BF46" s="101">
        <f t="shared" si="100"/>
        <v>0</v>
      </c>
      <c r="BG46" s="100">
        <f t="shared" si="100"/>
        <v>0</v>
      </c>
      <c r="BH46" s="99"/>
      <c r="BI46" s="100">
        <f t="shared" si="134"/>
        <v>0</v>
      </c>
      <c r="BJ46" s="99"/>
      <c r="BK46" s="100">
        <f t="shared" si="135"/>
        <v>0</v>
      </c>
      <c r="BL46" s="99"/>
      <c r="BM46" s="100">
        <f t="shared" si="136"/>
        <v>0</v>
      </c>
      <c r="BN46" s="99"/>
      <c r="BO46" s="100">
        <f t="shared" si="137"/>
        <v>0</v>
      </c>
      <c r="BP46" s="99"/>
      <c r="BQ46" s="100">
        <f t="shared" si="138"/>
        <v>0</v>
      </c>
      <c r="BR46" s="99"/>
      <c r="BS46" s="100">
        <f t="shared" si="139"/>
        <v>0</v>
      </c>
      <c r="BT46" s="99"/>
      <c r="BU46" s="100">
        <f t="shared" si="140"/>
        <v>0</v>
      </c>
      <c r="BV46" s="99"/>
      <c r="BW46" s="100">
        <f t="shared" si="141"/>
        <v>0</v>
      </c>
      <c r="BX46" s="99"/>
      <c r="BY46" s="100">
        <f t="shared" si="142"/>
        <v>0</v>
      </c>
      <c r="BZ46" s="99"/>
      <c r="CA46" s="100">
        <f t="shared" si="143"/>
        <v>0</v>
      </c>
      <c r="CB46" s="99"/>
      <c r="CC46" s="100">
        <f t="shared" si="144"/>
        <v>0</v>
      </c>
      <c r="CD46" s="99"/>
      <c r="CE46" s="100">
        <f t="shared" si="145"/>
        <v>0</v>
      </c>
      <c r="CF46" s="101">
        <f t="shared" si="146"/>
        <v>0</v>
      </c>
      <c r="CG46" s="100">
        <f t="shared" si="146"/>
        <v>0</v>
      </c>
    </row>
    <row r="47" spans="1:85" s="102" customFormat="1" ht="19.899999999999999" customHeight="1" x14ac:dyDescent="0.25">
      <c r="A47" s="94">
        <v>40</v>
      </c>
      <c r="B47" s="95" t="s">
        <v>112</v>
      </c>
      <c r="C47" s="95" t="s">
        <v>74</v>
      </c>
      <c r="D47" s="94">
        <f t="shared" si="117"/>
        <v>20</v>
      </c>
      <c r="E47" s="94">
        <v>0.64</v>
      </c>
      <c r="F47" s="94" t="s">
        <v>85</v>
      </c>
      <c r="G47" s="94"/>
      <c r="H47" s="94"/>
      <c r="I47" s="100">
        <f t="shared" si="20"/>
        <v>0</v>
      </c>
      <c r="J47" s="94"/>
      <c r="K47" s="100">
        <f t="shared" si="21"/>
        <v>0</v>
      </c>
      <c r="L47" s="94"/>
      <c r="M47" s="100">
        <f t="shared" si="22"/>
        <v>0</v>
      </c>
      <c r="N47" s="94"/>
      <c r="O47" s="100">
        <f t="shared" si="23"/>
        <v>0</v>
      </c>
      <c r="P47" s="94"/>
      <c r="Q47" s="100">
        <f t="shared" si="24"/>
        <v>0</v>
      </c>
      <c r="R47" s="94"/>
      <c r="S47" s="100">
        <f t="shared" si="25"/>
        <v>0</v>
      </c>
      <c r="T47" s="94"/>
      <c r="U47" s="100">
        <f t="shared" si="26"/>
        <v>0</v>
      </c>
      <c r="V47" s="94"/>
      <c r="W47" s="100">
        <f t="shared" si="27"/>
        <v>0</v>
      </c>
      <c r="X47" s="94"/>
      <c r="Y47" s="100">
        <f t="shared" si="28"/>
        <v>0</v>
      </c>
      <c r="Z47" s="94"/>
      <c r="AA47" s="100">
        <f t="shared" si="29"/>
        <v>0</v>
      </c>
      <c r="AB47" s="94"/>
      <c r="AC47" s="100">
        <f t="shared" si="30"/>
        <v>0</v>
      </c>
      <c r="AD47" s="94"/>
      <c r="AE47" s="100">
        <f t="shared" si="31"/>
        <v>0</v>
      </c>
      <c r="AF47" s="101">
        <f t="shared" si="130"/>
        <v>0</v>
      </c>
      <c r="AG47" s="100">
        <f t="shared" si="131"/>
        <v>0</v>
      </c>
      <c r="AH47" s="99"/>
      <c r="AI47" s="100">
        <f t="shared" si="34"/>
        <v>0</v>
      </c>
      <c r="AJ47" s="99"/>
      <c r="AK47" s="100">
        <f t="shared" si="35"/>
        <v>0</v>
      </c>
      <c r="AL47" s="99"/>
      <c r="AM47" s="100">
        <f t="shared" si="35"/>
        <v>0</v>
      </c>
      <c r="AN47" s="99"/>
      <c r="AO47" s="100">
        <f t="shared" si="36"/>
        <v>0</v>
      </c>
      <c r="AP47" s="99"/>
      <c r="AQ47" s="100">
        <f t="shared" si="37"/>
        <v>0</v>
      </c>
      <c r="AR47" s="99"/>
      <c r="AS47" s="100">
        <f t="shared" si="38"/>
        <v>0</v>
      </c>
      <c r="AT47" s="99"/>
      <c r="AU47" s="100">
        <f t="shared" si="39"/>
        <v>0</v>
      </c>
      <c r="AV47" s="99"/>
      <c r="AW47" s="100">
        <f t="shared" si="40"/>
        <v>0</v>
      </c>
      <c r="AX47" s="99"/>
      <c r="AY47" s="100">
        <f t="shared" si="41"/>
        <v>0</v>
      </c>
      <c r="AZ47" s="99"/>
      <c r="BA47" s="100">
        <f t="shared" si="42"/>
        <v>0</v>
      </c>
      <c r="BB47" s="99"/>
      <c r="BC47" s="100">
        <f t="shared" si="43"/>
        <v>0</v>
      </c>
      <c r="BD47" s="99"/>
      <c r="BE47" s="100">
        <f t="shared" si="44"/>
        <v>0</v>
      </c>
      <c r="BF47" s="101">
        <f t="shared" si="100"/>
        <v>0</v>
      </c>
      <c r="BG47" s="100">
        <f t="shared" si="100"/>
        <v>0</v>
      </c>
      <c r="BH47" s="99"/>
      <c r="BI47" s="100">
        <f t="shared" si="134"/>
        <v>0</v>
      </c>
      <c r="BJ47" s="99"/>
      <c r="BK47" s="100">
        <f t="shared" si="135"/>
        <v>0</v>
      </c>
      <c r="BL47" s="99"/>
      <c r="BM47" s="100">
        <f t="shared" si="136"/>
        <v>0</v>
      </c>
      <c r="BN47" s="99"/>
      <c r="BO47" s="100">
        <f t="shared" si="137"/>
        <v>0</v>
      </c>
      <c r="BP47" s="99"/>
      <c r="BQ47" s="100">
        <f t="shared" si="138"/>
        <v>0</v>
      </c>
      <c r="BR47" s="99"/>
      <c r="BS47" s="100">
        <f t="shared" si="139"/>
        <v>0</v>
      </c>
      <c r="BT47" s="99"/>
      <c r="BU47" s="100">
        <f t="shared" si="140"/>
        <v>0</v>
      </c>
      <c r="BV47" s="99"/>
      <c r="BW47" s="100">
        <f t="shared" si="141"/>
        <v>0</v>
      </c>
      <c r="BX47" s="99"/>
      <c r="BY47" s="100">
        <f t="shared" si="142"/>
        <v>0</v>
      </c>
      <c r="BZ47" s="99"/>
      <c r="CA47" s="100">
        <f t="shared" si="143"/>
        <v>0</v>
      </c>
      <c r="CB47" s="99"/>
      <c r="CC47" s="100">
        <f t="shared" si="144"/>
        <v>0</v>
      </c>
      <c r="CD47" s="99"/>
      <c r="CE47" s="100">
        <f t="shared" si="145"/>
        <v>0</v>
      </c>
      <c r="CF47" s="101">
        <f t="shared" si="146"/>
        <v>0</v>
      </c>
      <c r="CG47" s="100">
        <f t="shared" si="146"/>
        <v>0</v>
      </c>
    </row>
    <row r="48" spans="1:85" s="102" customFormat="1" ht="19.899999999999999" customHeight="1" x14ac:dyDescent="0.25">
      <c r="A48" s="94"/>
      <c r="B48" s="95"/>
      <c r="C48" s="95"/>
      <c r="D48" s="94"/>
      <c r="E48" s="94"/>
      <c r="F48" s="94"/>
      <c r="G48" s="94"/>
      <c r="H48" s="94"/>
      <c r="I48" s="100"/>
      <c r="J48" s="94"/>
      <c r="K48" s="100"/>
      <c r="L48" s="94"/>
      <c r="M48" s="100"/>
      <c r="N48" s="94"/>
      <c r="O48" s="100"/>
      <c r="P48" s="94"/>
      <c r="Q48" s="100"/>
      <c r="R48" s="94"/>
      <c r="S48" s="100"/>
      <c r="T48" s="94"/>
      <c r="U48" s="100"/>
      <c r="V48" s="94"/>
      <c r="W48" s="100"/>
      <c r="X48" s="94"/>
      <c r="Y48" s="100"/>
      <c r="Z48" s="94"/>
      <c r="AA48" s="100"/>
      <c r="AB48" s="94"/>
      <c r="AC48" s="100"/>
      <c r="AD48" s="94"/>
      <c r="AE48" s="100"/>
      <c r="AF48" s="101"/>
      <c r="AG48" s="100"/>
      <c r="AH48" s="99"/>
      <c r="AI48" s="100"/>
      <c r="AJ48" s="99"/>
      <c r="AK48" s="100"/>
      <c r="AL48" s="99"/>
      <c r="AM48" s="100"/>
      <c r="AN48" s="99"/>
      <c r="AO48" s="100"/>
      <c r="AP48" s="99"/>
      <c r="AQ48" s="100"/>
      <c r="AR48" s="99"/>
      <c r="AS48" s="100"/>
      <c r="AT48" s="99"/>
      <c r="AU48" s="100"/>
      <c r="AV48" s="99"/>
      <c r="AW48" s="100"/>
      <c r="AX48" s="99"/>
      <c r="AY48" s="100"/>
      <c r="AZ48" s="99"/>
      <c r="BA48" s="100"/>
      <c r="BB48" s="99"/>
      <c r="BC48" s="100"/>
      <c r="BD48" s="99"/>
      <c r="BE48" s="100"/>
      <c r="BF48" s="101"/>
      <c r="BG48" s="100"/>
      <c r="BH48" s="99"/>
      <c r="BI48" s="100"/>
      <c r="BJ48" s="99"/>
      <c r="BK48" s="100"/>
      <c r="BL48" s="99"/>
      <c r="BM48" s="100"/>
      <c r="BN48" s="99"/>
      <c r="BO48" s="100"/>
      <c r="BP48" s="99"/>
      <c r="BQ48" s="100"/>
      <c r="BR48" s="99"/>
      <c r="BS48" s="100"/>
      <c r="BT48" s="99"/>
      <c r="BU48" s="100"/>
      <c r="BV48" s="99"/>
      <c r="BW48" s="100"/>
      <c r="BX48" s="99"/>
      <c r="BY48" s="100"/>
      <c r="BZ48" s="99"/>
      <c r="CA48" s="100"/>
      <c r="CB48" s="99"/>
      <c r="CC48" s="100"/>
      <c r="CD48" s="99"/>
      <c r="CE48" s="100"/>
      <c r="CF48" s="101"/>
      <c r="CG48" s="100"/>
    </row>
    <row r="49" spans="1:85" s="102" customFormat="1" ht="19.899999999999999" customHeight="1" x14ac:dyDescent="0.25">
      <c r="A49" s="94">
        <v>41</v>
      </c>
      <c r="B49" s="95" t="s">
        <v>113</v>
      </c>
      <c r="C49" s="95" t="s">
        <v>77</v>
      </c>
      <c r="D49" s="94">
        <f>RANK(BF49,$BF$4:$BF$147)</f>
        <v>20</v>
      </c>
      <c r="E49" s="94">
        <v>1</v>
      </c>
      <c r="F49" s="94" t="s">
        <v>75</v>
      </c>
      <c r="G49" s="94"/>
      <c r="H49" s="94"/>
      <c r="I49" s="100">
        <f t="shared" si="20"/>
        <v>0</v>
      </c>
      <c r="J49" s="94"/>
      <c r="K49" s="100">
        <f t="shared" si="21"/>
        <v>0</v>
      </c>
      <c r="L49" s="94"/>
      <c r="M49" s="100">
        <f t="shared" si="22"/>
        <v>0</v>
      </c>
      <c r="N49" s="94"/>
      <c r="O49" s="100">
        <f t="shared" si="23"/>
        <v>0</v>
      </c>
      <c r="P49" s="94"/>
      <c r="Q49" s="100">
        <f t="shared" si="24"/>
        <v>0</v>
      </c>
      <c r="R49" s="94"/>
      <c r="S49" s="100">
        <f t="shared" si="25"/>
        <v>0</v>
      </c>
      <c r="T49" s="94"/>
      <c r="U49" s="100">
        <f t="shared" si="26"/>
        <v>0</v>
      </c>
      <c r="V49" s="94"/>
      <c r="W49" s="100">
        <f t="shared" si="27"/>
        <v>0</v>
      </c>
      <c r="X49" s="94"/>
      <c r="Y49" s="100">
        <f t="shared" si="28"/>
        <v>0</v>
      </c>
      <c r="Z49" s="94"/>
      <c r="AA49" s="100">
        <f t="shared" si="29"/>
        <v>0</v>
      </c>
      <c r="AB49" s="94"/>
      <c r="AC49" s="100">
        <f t="shared" si="30"/>
        <v>0</v>
      </c>
      <c r="AD49" s="94"/>
      <c r="AE49" s="100">
        <f t="shared" si="31"/>
        <v>0</v>
      </c>
      <c r="AF49" s="101">
        <f t="shared" ref="AF49:AF52" si="147">SUM(H49,J49,L49,N49,P49,R49,T49,V49,X49,Z49,AB49,AD49)</f>
        <v>0</v>
      </c>
      <c r="AG49" s="100">
        <f t="shared" ref="AG49:AG52" si="148">SUM(I49,K49,M49,O49,Q49,S49,U49,W49,Y49,AA49,AC49,AE49)</f>
        <v>0</v>
      </c>
      <c r="AH49" s="99"/>
      <c r="AI49" s="100">
        <f t="shared" si="34"/>
        <v>0</v>
      </c>
      <c r="AJ49" s="99"/>
      <c r="AK49" s="100">
        <f t="shared" si="35"/>
        <v>0</v>
      </c>
      <c r="AL49" s="99"/>
      <c r="AM49" s="100">
        <f t="shared" si="35"/>
        <v>0</v>
      </c>
      <c r="AN49" s="99"/>
      <c r="AO49" s="100">
        <f t="shared" si="36"/>
        <v>0</v>
      </c>
      <c r="AP49" s="99"/>
      <c r="AQ49" s="100">
        <f t="shared" si="37"/>
        <v>0</v>
      </c>
      <c r="AR49" s="99"/>
      <c r="AS49" s="100">
        <f t="shared" si="38"/>
        <v>0</v>
      </c>
      <c r="AT49" s="99"/>
      <c r="AU49" s="100">
        <f t="shared" si="39"/>
        <v>0</v>
      </c>
      <c r="AV49" s="99"/>
      <c r="AW49" s="100">
        <f t="shared" si="40"/>
        <v>0</v>
      </c>
      <c r="AX49" s="99"/>
      <c r="AY49" s="100">
        <f t="shared" si="41"/>
        <v>0</v>
      </c>
      <c r="AZ49" s="99"/>
      <c r="BA49" s="100">
        <f t="shared" si="42"/>
        <v>0</v>
      </c>
      <c r="BB49" s="99"/>
      <c r="BC49" s="100">
        <f t="shared" si="43"/>
        <v>0</v>
      </c>
      <c r="BD49" s="99"/>
      <c r="BE49" s="100">
        <f t="shared" si="44"/>
        <v>0</v>
      </c>
      <c r="BF49" s="101">
        <f t="shared" si="100"/>
        <v>0</v>
      </c>
      <c r="BG49" s="100">
        <f t="shared" si="100"/>
        <v>0</v>
      </c>
      <c r="BH49" s="99"/>
      <c r="BI49" s="100">
        <f t="shared" ref="BI49:BI52" si="149">BH49*$E49</f>
        <v>0</v>
      </c>
      <c r="BJ49" s="99"/>
      <c r="BK49" s="100">
        <f t="shared" ref="BK49:BK52" si="150">BJ49*$E49</f>
        <v>0</v>
      </c>
      <c r="BL49" s="99"/>
      <c r="BM49" s="100">
        <f t="shared" ref="BM49:BM52" si="151">BL49*$E49</f>
        <v>0</v>
      </c>
      <c r="BN49" s="99"/>
      <c r="BO49" s="100">
        <f t="shared" ref="BO49:BO52" si="152">BN49*$E49</f>
        <v>0</v>
      </c>
      <c r="BP49" s="99"/>
      <c r="BQ49" s="100">
        <f t="shared" ref="BQ49:BQ52" si="153">BP49*$E49</f>
        <v>0</v>
      </c>
      <c r="BR49" s="99"/>
      <c r="BS49" s="100">
        <f t="shared" ref="BS49:BS52" si="154">BR49*$E49</f>
        <v>0</v>
      </c>
      <c r="BT49" s="99"/>
      <c r="BU49" s="100">
        <f t="shared" ref="BU49:BU52" si="155">BT49*$E49</f>
        <v>0</v>
      </c>
      <c r="BV49" s="99"/>
      <c r="BW49" s="100">
        <f t="shared" ref="BW49:BW52" si="156">BV49*$E49</f>
        <v>0</v>
      </c>
      <c r="BX49" s="99"/>
      <c r="BY49" s="100">
        <f t="shared" ref="BY49:BY52" si="157">BX49*$E49</f>
        <v>0</v>
      </c>
      <c r="BZ49" s="99"/>
      <c r="CA49" s="100">
        <f t="shared" ref="CA49:CA52" si="158">BZ49*$E49</f>
        <v>0</v>
      </c>
      <c r="CB49" s="99"/>
      <c r="CC49" s="100">
        <f t="shared" ref="CC49:CC52" si="159">CB49*$E49</f>
        <v>0</v>
      </c>
      <c r="CD49" s="99"/>
      <c r="CE49" s="100">
        <f t="shared" ref="CE49:CE52" si="160">CD49*$E49</f>
        <v>0</v>
      </c>
      <c r="CF49" s="101">
        <f t="shared" ref="CF49:CG52" si="161">SUM(BH49,BJ49,BL49,BN49,BP49,BR49,BT49,BV49,BX49,BZ49,CB49,CD49)</f>
        <v>0</v>
      </c>
      <c r="CG49" s="100">
        <f t="shared" si="161"/>
        <v>0</v>
      </c>
    </row>
    <row r="50" spans="1:85" s="102" customFormat="1" ht="19.899999999999999" customHeight="1" x14ac:dyDescent="0.25">
      <c r="A50" s="94">
        <v>42</v>
      </c>
      <c r="B50" s="95" t="s">
        <v>113</v>
      </c>
      <c r="C50" s="95" t="s">
        <v>77</v>
      </c>
      <c r="D50" s="94">
        <f>RANK(BF50,$BF$4:$BF$147)</f>
        <v>20</v>
      </c>
      <c r="E50" s="94">
        <v>1</v>
      </c>
      <c r="F50" s="94" t="s">
        <v>83</v>
      </c>
      <c r="G50" s="94"/>
      <c r="H50" s="94"/>
      <c r="I50" s="100">
        <f t="shared" si="20"/>
        <v>0</v>
      </c>
      <c r="J50" s="94"/>
      <c r="K50" s="100">
        <f t="shared" si="21"/>
        <v>0</v>
      </c>
      <c r="L50" s="94"/>
      <c r="M50" s="100">
        <f t="shared" si="22"/>
        <v>0</v>
      </c>
      <c r="N50" s="94"/>
      <c r="O50" s="100">
        <f t="shared" si="23"/>
        <v>0</v>
      </c>
      <c r="P50" s="94"/>
      <c r="Q50" s="100">
        <f t="shared" si="24"/>
        <v>0</v>
      </c>
      <c r="R50" s="94"/>
      <c r="S50" s="100">
        <f t="shared" si="25"/>
        <v>0</v>
      </c>
      <c r="T50" s="94"/>
      <c r="U50" s="100">
        <f t="shared" si="26"/>
        <v>0</v>
      </c>
      <c r="V50" s="94"/>
      <c r="W50" s="100">
        <f t="shared" si="27"/>
        <v>0</v>
      </c>
      <c r="X50" s="94"/>
      <c r="Y50" s="100">
        <f t="shared" si="28"/>
        <v>0</v>
      </c>
      <c r="Z50" s="94"/>
      <c r="AA50" s="100">
        <f t="shared" si="29"/>
        <v>0</v>
      </c>
      <c r="AB50" s="94"/>
      <c r="AC50" s="100">
        <f t="shared" si="30"/>
        <v>0</v>
      </c>
      <c r="AD50" s="94"/>
      <c r="AE50" s="100">
        <f t="shared" si="31"/>
        <v>0</v>
      </c>
      <c r="AF50" s="101">
        <f t="shared" si="147"/>
        <v>0</v>
      </c>
      <c r="AG50" s="100">
        <f t="shared" si="148"/>
        <v>0</v>
      </c>
      <c r="AH50" s="99"/>
      <c r="AI50" s="100">
        <f t="shared" si="34"/>
        <v>0</v>
      </c>
      <c r="AJ50" s="99"/>
      <c r="AK50" s="100">
        <f t="shared" si="35"/>
        <v>0</v>
      </c>
      <c r="AL50" s="99"/>
      <c r="AM50" s="100">
        <f t="shared" si="35"/>
        <v>0</v>
      </c>
      <c r="AN50" s="99"/>
      <c r="AO50" s="100">
        <f t="shared" si="36"/>
        <v>0</v>
      </c>
      <c r="AP50" s="99"/>
      <c r="AQ50" s="100">
        <f t="shared" si="37"/>
        <v>0</v>
      </c>
      <c r="AR50" s="99"/>
      <c r="AS50" s="100">
        <f t="shared" si="38"/>
        <v>0</v>
      </c>
      <c r="AT50" s="99"/>
      <c r="AU50" s="100">
        <f t="shared" si="39"/>
        <v>0</v>
      </c>
      <c r="AV50" s="99"/>
      <c r="AW50" s="100">
        <f t="shared" si="40"/>
        <v>0</v>
      </c>
      <c r="AX50" s="99"/>
      <c r="AY50" s="100">
        <f t="shared" si="41"/>
        <v>0</v>
      </c>
      <c r="AZ50" s="99"/>
      <c r="BA50" s="100">
        <f t="shared" si="42"/>
        <v>0</v>
      </c>
      <c r="BB50" s="99"/>
      <c r="BC50" s="100">
        <f t="shared" si="43"/>
        <v>0</v>
      </c>
      <c r="BD50" s="99"/>
      <c r="BE50" s="100">
        <f t="shared" si="44"/>
        <v>0</v>
      </c>
      <c r="BF50" s="101">
        <f t="shared" si="100"/>
        <v>0</v>
      </c>
      <c r="BG50" s="100">
        <f t="shared" si="100"/>
        <v>0</v>
      </c>
      <c r="BH50" s="99"/>
      <c r="BI50" s="100">
        <f t="shared" si="149"/>
        <v>0</v>
      </c>
      <c r="BJ50" s="99"/>
      <c r="BK50" s="100">
        <f t="shared" si="150"/>
        <v>0</v>
      </c>
      <c r="BL50" s="99"/>
      <c r="BM50" s="100">
        <f t="shared" si="151"/>
        <v>0</v>
      </c>
      <c r="BN50" s="99"/>
      <c r="BO50" s="100">
        <f t="shared" si="152"/>
        <v>0</v>
      </c>
      <c r="BP50" s="99"/>
      <c r="BQ50" s="100">
        <f t="shared" si="153"/>
        <v>0</v>
      </c>
      <c r="BR50" s="99"/>
      <c r="BS50" s="100">
        <f t="shared" si="154"/>
        <v>0</v>
      </c>
      <c r="BT50" s="99"/>
      <c r="BU50" s="100">
        <f t="shared" si="155"/>
        <v>0</v>
      </c>
      <c r="BV50" s="99"/>
      <c r="BW50" s="100">
        <f t="shared" si="156"/>
        <v>0</v>
      </c>
      <c r="BX50" s="99"/>
      <c r="BY50" s="100">
        <f t="shared" si="157"/>
        <v>0</v>
      </c>
      <c r="BZ50" s="99"/>
      <c r="CA50" s="100">
        <f t="shared" si="158"/>
        <v>0</v>
      </c>
      <c r="CB50" s="99"/>
      <c r="CC50" s="100">
        <f t="shared" si="159"/>
        <v>0</v>
      </c>
      <c r="CD50" s="99"/>
      <c r="CE50" s="100">
        <f t="shared" si="160"/>
        <v>0</v>
      </c>
      <c r="CF50" s="101">
        <f t="shared" si="161"/>
        <v>0</v>
      </c>
      <c r="CG50" s="100">
        <f t="shared" si="161"/>
        <v>0</v>
      </c>
    </row>
    <row r="51" spans="1:85" s="102" customFormat="1" ht="19.899999999999999" customHeight="1" x14ac:dyDescent="0.25">
      <c r="A51" s="94">
        <v>43</v>
      </c>
      <c r="B51" s="95" t="s">
        <v>114</v>
      </c>
      <c r="C51" s="95" t="s">
        <v>74</v>
      </c>
      <c r="D51" s="94">
        <f>RANK(BF51,$BF$4:$BF$147)</f>
        <v>20</v>
      </c>
      <c r="E51" s="94">
        <v>0.64</v>
      </c>
      <c r="F51" s="94" t="s">
        <v>85</v>
      </c>
      <c r="G51" s="94"/>
      <c r="H51" s="94"/>
      <c r="I51" s="100">
        <f t="shared" si="20"/>
        <v>0</v>
      </c>
      <c r="J51" s="94"/>
      <c r="K51" s="100">
        <f t="shared" si="21"/>
        <v>0</v>
      </c>
      <c r="L51" s="94"/>
      <c r="M51" s="100">
        <f t="shared" si="22"/>
        <v>0</v>
      </c>
      <c r="N51" s="94"/>
      <c r="O51" s="100">
        <f t="shared" si="23"/>
        <v>0</v>
      </c>
      <c r="P51" s="94"/>
      <c r="Q51" s="100">
        <f t="shared" si="24"/>
        <v>0</v>
      </c>
      <c r="R51" s="94"/>
      <c r="S51" s="100">
        <f t="shared" si="25"/>
        <v>0</v>
      </c>
      <c r="T51" s="94"/>
      <c r="U51" s="100">
        <f t="shared" si="26"/>
        <v>0</v>
      </c>
      <c r="V51" s="94"/>
      <c r="W51" s="100">
        <f t="shared" si="27"/>
        <v>0</v>
      </c>
      <c r="X51" s="94"/>
      <c r="Y51" s="100">
        <f t="shared" si="28"/>
        <v>0</v>
      </c>
      <c r="Z51" s="94"/>
      <c r="AA51" s="100">
        <f t="shared" si="29"/>
        <v>0</v>
      </c>
      <c r="AB51" s="94"/>
      <c r="AC51" s="100">
        <f t="shared" si="30"/>
        <v>0</v>
      </c>
      <c r="AD51" s="94"/>
      <c r="AE51" s="100">
        <f t="shared" si="31"/>
        <v>0</v>
      </c>
      <c r="AF51" s="101">
        <f t="shared" si="147"/>
        <v>0</v>
      </c>
      <c r="AG51" s="100">
        <f t="shared" si="148"/>
        <v>0</v>
      </c>
      <c r="AH51" s="99"/>
      <c r="AI51" s="100">
        <f t="shared" si="34"/>
        <v>0</v>
      </c>
      <c r="AJ51" s="99"/>
      <c r="AK51" s="100">
        <f t="shared" si="35"/>
        <v>0</v>
      </c>
      <c r="AL51" s="99"/>
      <c r="AM51" s="100">
        <f t="shared" si="35"/>
        <v>0</v>
      </c>
      <c r="AN51" s="99"/>
      <c r="AO51" s="100">
        <f t="shared" si="36"/>
        <v>0</v>
      </c>
      <c r="AP51" s="99"/>
      <c r="AQ51" s="100">
        <f t="shared" si="37"/>
        <v>0</v>
      </c>
      <c r="AR51" s="99"/>
      <c r="AS51" s="100">
        <f t="shared" si="38"/>
        <v>0</v>
      </c>
      <c r="AT51" s="99"/>
      <c r="AU51" s="100">
        <f t="shared" si="39"/>
        <v>0</v>
      </c>
      <c r="AV51" s="99"/>
      <c r="AW51" s="100">
        <f t="shared" si="40"/>
        <v>0</v>
      </c>
      <c r="AX51" s="99"/>
      <c r="AY51" s="100">
        <f t="shared" si="41"/>
        <v>0</v>
      </c>
      <c r="AZ51" s="99"/>
      <c r="BA51" s="100">
        <f t="shared" si="42"/>
        <v>0</v>
      </c>
      <c r="BB51" s="99"/>
      <c r="BC51" s="100">
        <f t="shared" si="43"/>
        <v>0</v>
      </c>
      <c r="BD51" s="99"/>
      <c r="BE51" s="100">
        <f t="shared" si="44"/>
        <v>0</v>
      </c>
      <c r="BF51" s="101">
        <f t="shared" si="100"/>
        <v>0</v>
      </c>
      <c r="BG51" s="100">
        <f t="shared" si="100"/>
        <v>0</v>
      </c>
      <c r="BH51" s="99"/>
      <c r="BI51" s="100">
        <f t="shared" si="149"/>
        <v>0</v>
      </c>
      <c r="BJ51" s="99"/>
      <c r="BK51" s="100">
        <f t="shared" si="150"/>
        <v>0</v>
      </c>
      <c r="BL51" s="99"/>
      <c r="BM51" s="100">
        <f t="shared" si="151"/>
        <v>0</v>
      </c>
      <c r="BN51" s="99"/>
      <c r="BO51" s="100">
        <f t="shared" si="152"/>
        <v>0</v>
      </c>
      <c r="BP51" s="99"/>
      <c r="BQ51" s="100">
        <f t="shared" si="153"/>
        <v>0</v>
      </c>
      <c r="BR51" s="99"/>
      <c r="BS51" s="100">
        <f t="shared" si="154"/>
        <v>0</v>
      </c>
      <c r="BT51" s="99"/>
      <c r="BU51" s="100">
        <f t="shared" si="155"/>
        <v>0</v>
      </c>
      <c r="BV51" s="99"/>
      <c r="BW51" s="100">
        <f t="shared" si="156"/>
        <v>0</v>
      </c>
      <c r="BX51" s="99"/>
      <c r="BY51" s="100">
        <f t="shared" si="157"/>
        <v>0</v>
      </c>
      <c r="BZ51" s="99"/>
      <c r="CA51" s="100">
        <f t="shared" si="158"/>
        <v>0</v>
      </c>
      <c r="CB51" s="99"/>
      <c r="CC51" s="100">
        <f t="shared" si="159"/>
        <v>0</v>
      </c>
      <c r="CD51" s="99"/>
      <c r="CE51" s="100">
        <f t="shared" si="160"/>
        <v>0</v>
      </c>
      <c r="CF51" s="101">
        <f t="shared" si="161"/>
        <v>0</v>
      </c>
      <c r="CG51" s="100">
        <f t="shared" si="161"/>
        <v>0</v>
      </c>
    </row>
    <row r="52" spans="1:85" s="102" customFormat="1" ht="19.899999999999999" customHeight="1" x14ac:dyDescent="0.25">
      <c r="A52" s="94">
        <v>44</v>
      </c>
      <c r="B52" s="95" t="s">
        <v>114</v>
      </c>
      <c r="C52" s="95" t="s">
        <v>74</v>
      </c>
      <c r="D52" s="94">
        <f>RANK(BF52,$BF$4:$BF$147)</f>
        <v>20</v>
      </c>
      <c r="E52" s="94">
        <v>0.64</v>
      </c>
      <c r="F52" s="94" t="s">
        <v>83</v>
      </c>
      <c r="G52" s="94"/>
      <c r="H52" s="94"/>
      <c r="I52" s="100">
        <f t="shared" si="20"/>
        <v>0</v>
      </c>
      <c r="J52" s="94"/>
      <c r="K52" s="100">
        <f t="shared" si="21"/>
        <v>0</v>
      </c>
      <c r="L52" s="94"/>
      <c r="M52" s="100">
        <f t="shared" si="22"/>
        <v>0</v>
      </c>
      <c r="N52" s="94"/>
      <c r="O52" s="100">
        <f t="shared" si="23"/>
        <v>0</v>
      </c>
      <c r="P52" s="94"/>
      <c r="Q52" s="100">
        <f t="shared" si="24"/>
        <v>0</v>
      </c>
      <c r="R52" s="94"/>
      <c r="S52" s="100">
        <f t="shared" si="25"/>
        <v>0</v>
      </c>
      <c r="T52" s="94"/>
      <c r="U52" s="100">
        <f t="shared" si="26"/>
        <v>0</v>
      </c>
      <c r="V52" s="94"/>
      <c r="W52" s="100">
        <f t="shared" si="27"/>
        <v>0</v>
      </c>
      <c r="X52" s="94"/>
      <c r="Y52" s="100">
        <f t="shared" si="28"/>
        <v>0</v>
      </c>
      <c r="Z52" s="94"/>
      <c r="AA52" s="100">
        <f t="shared" si="29"/>
        <v>0</v>
      </c>
      <c r="AB52" s="94"/>
      <c r="AC52" s="100">
        <f t="shared" si="30"/>
        <v>0</v>
      </c>
      <c r="AD52" s="94"/>
      <c r="AE52" s="100">
        <f t="shared" si="31"/>
        <v>0</v>
      </c>
      <c r="AF52" s="101">
        <f t="shared" si="147"/>
        <v>0</v>
      </c>
      <c r="AG52" s="100">
        <f t="shared" si="148"/>
        <v>0</v>
      </c>
      <c r="AH52" s="99"/>
      <c r="AI52" s="100">
        <f t="shared" si="34"/>
        <v>0</v>
      </c>
      <c r="AJ52" s="99"/>
      <c r="AK52" s="100">
        <f t="shared" si="35"/>
        <v>0</v>
      </c>
      <c r="AL52" s="99"/>
      <c r="AM52" s="100">
        <f t="shared" si="35"/>
        <v>0</v>
      </c>
      <c r="AN52" s="99"/>
      <c r="AO52" s="100">
        <f t="shared" si="36"/>
        <v>0</v>
      </c>
      <c r="AP52" s="99"/>
      <c r="AQ52" s="100">
        <f t="shared" si="37"/>
        <v>0</v>
      </c>
      <c r="AR52" s="99"/>
      <c r="AS52" s="100">
        <f t="shared" si="38"/>
        <v>0</v>
      </c>
      <c r="AT52" s="99"/>
      <c r="AU52" s="100">
        <f t="shared" si="39"/>
        <v>0</v>
      </c>
      <c r="AV52" s="99"/>
      <c r="AW52" s="100">
        <f t="shared" si="40"/>
        <v>0</v>
      </c>
      <c r="AX52" s="99"/>
      <c r="AY52" s="100">
        <f t="shared" si="41"/>
        <v>0</v>
      </c>
      <c r="AZ52" s="99"/>
      <c r="BA52" s="100">
        <f t="shared" si="42"/>
        <v>0</v>
      </c>
      <c r="BB52" s="99"/>
      <c r="BC52" s="100">
        <f t="shared" si="43"/>
        <v>0</v>
      </c>
      <c r="BD52" s="99"/>
      <c r="BE52" s="100">
        <f t="shared" si="44"/>
        <v>0</v>
      </c>
      <c r="BF52" s="101">
        <f t="shared" si="100"/>
        <v>0</v>
      </c>
      <c r="BG52" s="100">
        <f t="shared" si="100"/>
        <v>0</v>
      </c>
      <c r="BH52" s="99"/>
      <c r="BI52" s="100">
        <f t="shared" si="149"/>
        <v>0</v>
      </c>
      <c r="BJ52" s="99"/>
      <c r="BK52" s="100">
        <f t="shared" si="150"/>
        <v>0</v>
      </c>
      <c r="BL52" s="99"/>
      <c r="BM52" s="100">
        <f t="shared" si="151"/>
        <v>0</v>
      </c>
      <c r="BN52" s="99"/>
      <c r="BO52" s="100">
        <f t="shared" si="152"/>
        <v>0</v>
      </c>
      <c r="BP52" s="99"/>
      <c r="BQ52" s="100">
        <f t="shared" si="153"/>
        <v>0</v>
      </c>
      <c r="BR52" s="99"/>
      <c r="BS52" s="100">
        <f t="shared" si="154"/>
        <v>0</v>
      </c>
      <c r="BT52" s="99"/>
      <c r="BU52" s="100">
        <f t="shared" si="155"/>
        <v>0</v>
      </c>
      <c r="BV52" s="99"/>
      <c r="BW52" s="100">
        <f t="shared" si="156"/>
        <v>0</v>
      </c>
      <c r="BX52" s="99"/>
      <c r="BY52" s="100">
        <f t="shared" si="157"/>
        <v>0</v>
      </c>
      <c r="BZ52" s="99"/>
      <c r="CA52" s="100">
        <f t="shared" si="158"/>
        <v>0</v>
      </c>
      <c r="CB52" s="99"/>
      <c r="CC52" s="100">
        <f t="shared" si="159"/>
        <v>0</v>
      </c>
      <c r="CD52" s="99"/>
      <c r="CE52" s="100">
        <f t="shared" si="160"/>
        <v>0</v>
      </c>
      <c r="CF52" s="101">
        <f t="shared" si="161"/>
        <v>0</v>
      </c>
      <c r="CG52" s="100">
        <f t="shared" si="161"/>
        <v>0</v>
      </c>
    </row>
    <row r="53" spans="1:85" s="102" customFormat="1" ht="19.899999999999999" customHeight="1" x14ac:dyDescent="0.25">
      <c r="A53" s="94"/>
      <c r="B53" s="95"/>
      <c r="C53" s="95"/>
      <c r="D53" s="94"/>
      <c r="E53" s="94"/>
      <c r="F53" s="94"/>
      <c r="G53" s="94"/>
      <c r="H53" s="94"/>
      <c r="I53" s="100"/>
      <c r="J53" s="94"/>
      <c r="K53" s="100"/>
      <c r="L53" s="94"/>
      <c r="M53" s="100"/>
      <c r="N53" s="94"/>
      <c r="O53" s="100"/>
      <c r="P53" s="94"/>
      <c r="Q53" s="100"/>
      <c r="R53" s="94"/>
      <c r="S53" s="100"/>
      <c r="T53" s="94"/>
      <c r="U53" s="100"/>
      <c r="V53" s="94"/>
      <c r="W53" s="100"/>
      <c r="X53" s="94"/>
      <c r="Y53" s="100"/>
      <c r="Z53" s="94"/>
      <c r="AA53" s="100"/>
      <c r="AB53" s="94"/>
      <c r="AC53" s="100"/>
      <c r="AD53" s="94"/>
      <c r="AE53" s="100"/>
      <c r="AF53" s="101"/>
      <c r="AG53" s="100"/>
      <c r="AH53" s="99"/>
      <c r="AI53" s="100"/>
      <c r="AJ53" s="99"/>
      <c r="AK53" s="100"/>
      <c r="AL53" s="99"/>
      <c r="AM53" s="100"/>
      <c r="AN53" s="99"/>
      <c r="AO53" s="100"/>
      <c r="AP53" s="99"/>
      <c r="AQ53" s="100"/>
      <c r="AR53" s="99"/>
      <c r="AS53" s="100"/>
      <c r="AT53" s="99"/>
      <c r="AU53" s="100"/>
      <c r="AV53" s="99"/>
      <c r="AW53" s="100"/>
      <c r="AX53" s="99"/>
      <c r="AY53" s="100"/>
      <c r="AZ53" s="99"/>
      <c r="BA53" s="100"/>
      <c r="BB53" s="99"/>
      <c r="BC53" s="100"/>
      <c r="BD53" s="99"/>
      <c r="BE53" s="100"/>
      <c r="BF53" s="101"/>
      <c r="BG53" s="100"/>
      <c r="BH53" s="99"/>
      <c r="BI53" s="100"/>
      <c r="BJ53" s="99"/>
      <c r="BK53" s="100"/>
      <c r="BL53" s="99"/>
      <c r="BM53" s="100"/>
      <c r="BN53" s="99"/>
      <c r="BO53" s="100"/>
      <c r="BP53" s="99"/>
      <c r="BQ53" s="100"/>
      <c r="BR53" s="99"/>
      <c r="BS53" s="100"/>
      <c r="BT53" s="99"/>
      <c r="BU53" s="100"/>
      <c r="BV53" s="99"/>
      <c r="BW53" s="100"/>
      <c r="BX53" s="99"/>
      <c r="BY53" s="100"/>
      <c r="BZ53" s="99"/>
      <c r="CA53" s="100"/>
      <c r="CB53" s="99"/>
      <c r="CC53" s="100"/>
      <c r="CD53" s="99"/>
      <c r="CE53" s="100"/>
      <c r="CF53" s="101"/>
      <c r="CG53" s="100"/>
    </row>
    <row r="54" spans="1:85" s="102" customFormat="1" ht="19.899999999999999" customHeight="1" x14ac:dyDescent="0.25">
      <c r="A54" s="94"/>
      <c r="B54" s="95"/>
      <c r="C54" s="95"/>
      <c r="D54" s="94"/>
      <c r="E54" s="94"/>
      <c r="F54" s="94"/>
      <c r="G54" s="94"/>
      <c r="H54" s="94"/>
      <c r="I54" s="100"/>
      <c r="J54" s="94"/>
      <c r="K54" s="100"/>
      <c r="L54" s="94"/>
      <c r="M54" s="100"/>
      <c r="N54" s="94"/>
      <c r="O54" s="100"/>
      <c r="P54" s="94"/>
      <c r="Q54" s="100"/>
      <c r="R54" s="94"/>
      <c r="S54" s="100"/>
      <c r="T54" s="94"/>
      <c r="U54" s="100"/>
      <c r="V54" s="94"/>
      <c r="W54" s="100"/>
      <c r="X54" s="94"/>
      <c r="Y54" s="100"/>
      <c r="Z54" s="94"/>
      <c r="AA54" s="100"/>
      <c r="AB54" s="94"/>
      <c r="AC54" s="100"/>
      <c r="AD54" s="94"/>
      <c r="AE54" s="100"/>
      <c r="AF54" s="101"/>
      <c r="AG54" s="100"/>
      <c r="AH54" s="99"/>
      <c r="AI54" s="100"/>
      <c r="AJ54" s="99"/>
      <c r="AK54" s="100"/>
      <c r="AL54" s="99"/>
      <c r="AM54" s="100"/>
      <c r="AN54" s="99"/>
      <c r="AO54" s="100"/>
      <c r="AP54" s="99"/>
      <c r="AQ54" s="100"/>
      <c r="AR54" s="99"/>
      <c r="AS54" s="100"/>
      <c r="AT54" s="99"/>
      <c r="AU54" s="100"/>
      <c r="AV54" s="99"/>
      <c r="AW54" s="100"/>
      <c r="AX54" s="99"/>
      <c r="AY54" s="100"/>
      <c r="AZ54" s="99"/>
      <c r="BA54" s="100"/>
      <c r="BB54" s="99"/>
      <c r="BC54" s="100"/>
      <c r="BD54" s="99"/>
      <c r="BE54" s="100"/>
      <c r="BF54" s="101"/>
      <c r="BG54" s="100"/>
      <c r="BH54" s="99"/>
      <c r="BI54" s="100"/>
      <c r="BJ54" s="99"/>
      <c r="BK54" s="100"/>
      <c r="BL54" s="99"/>
      <c r="BM54" s="100"/>
      <c r="BN54" s="99"/>
      <c r="BO54" s="100"/>
      <c r="BP54" s="99"/>
      <c r="BQ54" s="100"/>
      <c r="BR54" s="99"/>
      <c r="BS54" s="100"/>
      <c r="BT54" s="99"/>
      <c r="BU54" s="100"/>
      <c r="BV54" s="99"/>
      <c r="BW54" s="100"/>
      <c r="BX54" s="99"/>
      <c r="BY54" s="100"/>
      <c r="BZ54" s="99"/>
      <c r="CA54" s="100"/>
      <c r="CB54" s="99"/>
      <c r="CC54" s="100"/>
      <c r="CD54" s="99"/>
      <c r="CE54" s="100"/>
      <c r="CF54" s="101"/>
      <c r="CG54" s="100"/>
    </row>
    <row r="55" spans="1:85" s="102" customFormat="1" ht="19.899999999999999" customHeight="1" x14ac:dyDescent="0.25">
      <c r="A55" s="94">
        <v>45</v>
      </c>
      <c r="B55" s="95" t="s">
        <v>115</v>
      </c>
      <c r="C55" s="95" t="s">
        <v>77</v>
      </c>
      <c r="D55" s="94">
        <f>RANK(BF55,$BF$4:$BF$147)</f>
        <v>20</v>
      </c>
      <c r="E55" s="94">
        <v>1</v>
      </c>
      <c r="F55" s="94" t="s">
        <v>75</v>
      </c>
      <c r="G55" s="94"/>
      <c r="H55" s="94"/>
      <c r="I55" s="100">
        <f t="shared" si="20"/>
        <v>0</v>
      </c>
      <c r="J55" s="94"/>
      <c r="K55" s="100">
        <f t="shared" si="21"/>
        <v>0</v>
      </c>
      <c r="L55" s="94"/>
      <c r="M55" s="100">
        <f t="shared" si="22"/>
        <v>0</v>
      </c>
      <c r="N55" s="94"/>
      <c r="O55" s="100">
        <f t="shared" si="23"/>
        <v>0</v>
      </c>
      <c r="P55" s="94"/>
      <c r="Q55" s="100">
        <f t="shared" si="24"/>
        <v>0</v>
      </c>
      <c r="R55" s="94"/>
      <c r="S55" s="100">
        <f t="shared" si="25"/>
        <v>0</v>
      </c>
      <c r="T55" s="94"/>
      <c r="U55" s="100">
        <f t="shared" si="26"/>
        <v>0</v>
      </c>
      <c r="V55" s="94"/>
      <c r="W55" s="100">
        <f t="shared" si="27"/>
        <v>0</v>
      </c>
      <c r="X55" s="94"/>
      <c r="Y55" s="100">
        <f t="shared" si="28"/>
        <v>0</v>
      </c>
      <c r="Z55" s="94"/>
      <c r="AA55" s="100">
        <f t="shared" si="29"/>
        <v>0</v>
      </c>
      <c r="AB55" s="94"/>
      <c r="AC55" s="100">
        <f t="shared" si="30"/>
        <v>0</v>
      </c>
      <c r="AD55" s="94"/>
      <c r="AE55" s="100">
        <f t="shared" si="31"/>
        <v>0</v>
      </c>
      <c r="AF55" s="101">
        <f t="shared" ref="AF55:AF58" si="162">SUM(H55,J55,L55,N55,P55,R55,T55,V55,X55,Z55,AB55,AD55)</f>
        <v>0</v>
      </c>
      <c r="AG55" s="100">
        <f t="shared" ref="AG55:AG58" si="163">SUM(I55,K55,M55,O55,Q55,S55,U55,W55,Y55,AA55,AC55,AE55)</f>
        <v>0</v>
      </c>
      <c r="AH55" s="99"/>
      <c r="AI55" s="100">
        <f t="shared" si="34"/>
        <v>0</v>
      </c>
      <c r="AJ55" s="99"/>
      <c r="AK55" s="100">
        <f t="shared" si="35"/>
        <v>0</v>
      </c>
      <c r="AL55" s="99"/>
      <c r="AM55" s="100">
        <f t="shared" si="35"/>
        <v>0</v>
      </c>
      <c r="AN55" s="99"/>
      <c r="AO55" s="100">
        <f t="shared" si="36"/>
        <v>0</v>
      </c>
      <c r="AP55" s="99"/>
      <c r="AQ55" s="100">
        <f t="shared" si="37"/>
        <v>0</v>
      </c>
      <c r="AR55" s="99"/>
      <c r="AS55" s="100">
        <f t="shared" si="38"/>
        <v>0</v>
      </c>
      <c r="AT55" s="99"/>
      <c r="AU55" s="100">
        <f t="shared" si="39"/>
        <v>0</v>
      </c>
      <c r="AV55" s="99"/>
      <c r="AW55" s="100">
        <f t="shared" si="40"/>
        <v>0</v>
      </c>
      <c r="AX55" s="99"/>
      <c r="AY55" s="100">
        <f t="shared" si="41"/>
        <v>0</v>
      </c>
      <c r="AZ55" s="99"/>
      <c r="BA55" s="100">
        <f t="shared" si="42"/>
        <v>0</v>
      </c>
      <c r="BB55" s="99"/>
      <c r="BC55" s="100">
        <f t="shared" si="43"/>
        <v>0</v>
      </c>
      <c r="BD55" s="99"/>
      <c r="BE55" s="100">
        <f t="shared" si="44"/>
        <v>0</v>
      </c>
      <c r="BF55" s="101">
        <f t="shared" si="100"/>
        <v>0</v>
      </c>
      <c r="BG55" s="100">
        <f t="shared" si="100"/>
        <v>0</v>
      </c>
      <c r="BH55" s="99"/>
      <c r="BI55" s="100">
        <f t="shared" ref="BI55:BI58" si="164">BH55*$E55</f>
        <v>0</v>
      </c>
      <c r="BJ55" s="99"/>
      <c r="BK55" s="100">
        <f t="shared" ref="BK55:BK58" si="165">BJ55*$E55</f>
        <v>0</v>
      </c>
      <c r="BL55" s="99"/>
      <c r="BM55" s="100">
        <f t="shared" ref="BM55:BM58" si="166">BL55*$E55</f>
        <v>0</v>
      </c>
      <c r="BN55" s="99"/>
      <c r="BO55" s="100">
        <f t="shared" ref="BO55:BO58" si="167">BN55*$E55</f>
        <v>0</v>
      </c>
      <c r="BP55" s="99"/>
      <c r="BQ55" s="100">
        <f t="shared" ref="BQ55:BQ58" si="168">BP55*$E55</f>
        <v>0</v>
      </c>
      <c r="BR55" s="99"/>
      <c r="BS55" s="100">
        <f t="shared" ref="BS55:BS58" si="169">BR55*$E55</f>
        <v>0</v>
      </c>
      <c r="BT55" s="99"/>
      <c r="BU55" s="100">
        <f t="shared" ref="BU55:BU58" si="170">BT55*$E55</f>
        <v>0</v>
      </c>
      <c r="BV55" s="99"/>
      <c r="BW55" s="100">
        <f t="shared" ref="BW55:BW58" si="171">BV55*$E55</f>
        <v>0</v>
      </c>
      <c r="BX55" s="99"/>
      <c r="BY55" s="100">
        <f t="shared" ref="BY55:BY58" si="172">BX55*$E55</f>
        <v>0</v>
      </c>
      <c r="BZ55" s="99"/>
      <c r="CA55" s="100">
        <f t="shared" ref="CA55:CA58" si="173">BZ55*$E55</f>
        <v>0</v>
      </c>
      <c r="CB55" s="99"/>
      <c r="CC55" s="100">
        <f t="shared" ref="CC55:CC58" si="174">CB55*$E55</f>
        <v>0</v>
      </c>
      <c r="CD55" s="99"/>
      <c r="CE55" s="100">
        <f t="shared" ref="CE55:CE58" si="175">CD55*$E55</f>
        <v>0</v>
      </c>
      <c r="CF55" s="101">
        <f t="shared" ref="CF55:CG58" si="176">SUM(BH55,BJ55,BL55,BN55,BP55,BR55,BT55,BV55,BX55,BZ55,CB55,CD55)</f>
        <v>0</v>
      </c>
      <c r="CG55" s="100">
        <f t="shared" si="176"/>
        <v>0</v>
      </c>
    </row>
    <row r="56" spans="1:85" s="102" customFormat="1" ht="19.899999999999999" customHeight="1" x14ac:dyDescent="0.25">
      <c r="A56" s="94">
        <v>46</v>
      </c>
      <c r="B56" s="95" t="s">
        <v>116</v>
      </c>
      <c r="C56" s="95" t="s">
        <v>77</v>
      </c>
      <c r="D56" s="94">
        <f>RANK(BF56,$BF$4:$BF$147)</f>
        <v>20</v>
      </c>
      <c r="E56" s="94">
        <v>0.6</v>
      </c>
      <c r="F56" s="94" t="s">
        <v>75</v>
      </c>
      <c r="G56" s="94"/>
      <c r="H56" s="94"/>
      <c r="I56" s="100">
        <f t="shared" si="20"/>
        <v>0</v>
      </c>
      <c r="J56" s="94"/>
      <c r="K56" s="100">
        <f t="shared" si="21"/>
        <v>0</v>
      </c>
      <c r="L56" s="94"/>
      <c r="M56" s="100">
        <f t="shared" si="22"/>
        <v>0</v>
      </c>
      <c r="N56" s="94"/>
      <c r="O56" s="100">
        <f t="shared" si="23"/>
        <v>0</v>
      </c>
      <c r="P56" s="94"/>
      <c r="Q56" s="100">
        <f t="shared" si="24"/>
        <v>0</v>
      </c>
      <c r="R56" s="94"/>
      <c r="S56" s="100">
        <f t="shared" si="25"/>
        <v>0</v>
      </c>
      <c r="T56" s="94"/>
      <c r="U56" s="100">
        <f t="shared" si="26"/>
        <v>0</v>
      </c>
      <c r="V56" s="94"/>
      <c r="W56" s="100">
        <f t="shared" si="27"/>
        <v>0</v>
      </c>
      <c r="X56" s="94"/>
      <c r="Y56" s="100">
        <f t="shared" si="28"/>
        <v>0</v>
      </c>
      <c r="Z56" s="94"/>
      <c r="AA56" s="100">
        <f t="shared" si="29"/>
        <v>0</v>
      </c>
      <c r="AB56" s="94"/>
      <c r="AC56" s="100">
        <f t="shared" si="30"/>
        <v>0</v>
      </c>
      <c r="AD56" s="94"/>
      <c r="AE56" s="100">
        <f t="shared" si="31"/>
        <v>0</v>
      </c>
      <c r="AF56" s="101">
        <f t="shared" si="162"/>
        <v>0</v>
      </c>
      <c r="AG56" s="100">
        <f t="shared" si="163"/>
        <v>0</v>
      </c>
      <c r="AH56" s="99"/>
      <c r="AI56" s="100">
        <f t="shared" si="34"/>
        <v>0</v>
      </c>
      <c r="AJ56" s="99"/>
      <c r="AK56" s="100">
        <f t="shared" si="35"/>
        <v>0</v>
      </c>
      <c r="AL56" s="99"/>
      <c r="AM56" s="100">
        <f t="shared" si="35"/>
        <v>0</v>
      </c>
      <c r="AN56" s="99"/>
      <c r="AO56" s="100">
        <f t="shared" si="36"/>
        <v>0</v>
      </c>
      <c r="AP56" s="99"/>
      <c r="AQ56" s="100">
        <f t="shared" si="37"/>
        <v>0</v>
      </c>
      <c r="AR56" s="99"/>
      <c r="AS56" s="100">
        <f t="shared" si="38"/>
        <v>0</v>
      </c>
      <c r="AT56" s="99"/>
      <c r="AU56" s="100">
        <f t="shared" si="39"/>
        <v>0</v>
      </c>
      <c r="AV56" s="99"/>
      <c r="AW56" s="100">
        <f t="shared" si="40"/>
        <v>0</v>
      </c>
      <c r="AX56" s="99"/>
      <c r="AY56" s="100">
        <f t="shared" si="41"/>
        <v>0</v>
      </c>
      <c r="AZ56" s="99"/>
      <c r="BA56" s="100">
        <f t="shared" si="42"/>
        <v>0</v>
      </c>
      <c r="BB56" s="99"/>
      <c r="BC56" s="100">
        <f t="shared" si="43"/>
        <v>0</v>
      </c>
      <c r="BD56" s="99"/>
      <c r="BE56" s="100">
        <f t="shared" si="44"/>
        <v>0</v>
      </c>
      <c r="BF56" s="101">
        <f t="shared" si="100"/>
        <v>0</v>
      </c>
      <c r="BG56" s="100">
        <f t="shared" si="100"/>
        <v>0</v>
      </c>
      <c r="BH56" s="99"/>
      <c r="BI56" s="100">
        <f t="shared" si="164"/>
        <v>0</v>
      </c>
      <c r="BJ56" s="99"/>
      <c r="BK56" s="100">
        <f t="shared" si="165"/>
        <v>0</v>
      </c>
      <c r="BL56" s="99"/>
      <c r="BM56" s="100">
        <f t="shared" si="166"/>
        <v>0</v>
      </c>
      <c r="BN56" s="99"/>
      <c r="BO56" s="100">
        <f t="shared" si="167"/>
        <v>0</v>
      </c>
      <c r="BP56" s="99"/>
      <c r="BQ56" s="100">
        <f t="shared" si="168"/>
        <v>0</v>
      </c>
      <c r="BR56" s="99"/>
      <c r="BS56" s="100">
        <f t="shared" si="169"/>
        <v>0</v>
      </c>
      <c r="BT56" s="99"/>
      <c r="BU56" s="100">
        <f t="shared" si="170"/>
        <v>0</v>
      </c>
      <c r="BV56" s="99"/>
      <c r="BW56" s="100">
        <f t="shared" si="171"/>
        <v>0</v>
      </c>
      <c r="BX56" s="99"/>
      <c r="BY56" s="100">
        <f t="shared" si="172"/>
        <v>0</v>
      </c>
      <c r="BZ56" s="99"/>
      <c r="CA56" s="100">
        <f t="shared" si="173"/>
        <v>0</v>
      </c>
      <c r="CB56" s="99"/>
      <c r="CC56" s="100">
        <f t="shared" si="174"/>
        <v>0</v>
      </c>
      <c r="CD56" s="99"/>
      <c r="CE56" s="100">
        <f t="shared" si="175"/>
        <v>0</v>
      </c>
      <c r="CF56" s="101">
        <f t="shared" si="176"/>
        <v>0</v>
      </c>
      <c r="CG56" s="100">
        <f t="shared" si="176"/>
        <v>0</v>
      </c>
    </row>
    <row r="57" spans="1:85" s="102" customFormat="1" ht="19.899999999999999" customHeight="1" x14ac:dyDescent="0.25">
      <c r="A57" s="94">
        <v>47</v>
      </c>
      <c r="B57" s="95" t="s">
        <v>117</v>
      </c>
      <c r="C57" s="95" t="s">
        <v>74</v>
      </c>
      <c r="D57" s="94">
        <f>RANK(BF57,$BF$4:$BF$147)</f>
        <v>20</v>
      </c>
      <c r="E57" s="94">
        <v>0.64</v>
      </c>
      <c r="F57" s="94" t="s">
        <v>85</v>
      </c>
      <c r="G57" s="94">
        <v>1350</v>
      </c>
      <c r="H57" s="94"/>
      <c r="I57" s="100">
        <f t="shared" si="20"/>
        <v>0</v>
      </c>
      <c r="J57" s="94"/>
      <c r="K57" s="100">
        <f t="shared" si="21"/>
        <v>0</v>
      </c>
      <c r="L57" s="94"/>
      <c r="M57" s="100">
        <f t="shared" si="22"/>
        <v>0</v>
      </c>
      <c r="N57" s="94"/>
      <c r="O57" s="100">
        <f t="shared" si="23"/>
        <v>0</v>
      </c>
      <c r="P57" s="94"/>
      <c r="Q57" s="100">
        <f t="shared" si="24"/>
        <v>0</v>
      </c>
      <c r="R57" s="94"/>
      <c r="S57" s="100">
        <f t="shared" si="25"/>
        <v>0</v>
      </c>
      <c r="T57" s="94"/>
      <c r="U57" s="100">
        <f t="shared" si="26"/>
        <v>0</v>
      </c>
      <c r="V57" s="94"/>
      <c r="W57" s="100">
        <f t="shared" si="27"/>
        <v>0</v>
      </c>
      <c r="X57" s="94"/>
      <c r="Y57" s="100">
        <f t="shared" si="28"/>
        <v>0</v>
      </c>
      <c r="Z57" s="94"/>
      <c r="AA57" s="100">
        <f t="shared" si="29"/>
        <v>0</v>
      </c>
      <c r="AB57" s="94"/>
      <c r="AC57" s="100">
        <f t="shared" si="30"/>
        <v>0</v>
      </c>
      <c r="AD57" s="94"/>
      <c r="AE57" s="100">
        <f t="shared" si="31"/>
        <v>0</v>
      </c>
      <c r="AF57" s="101">
        <f t="shared" si="162"/>
        <v>0</v>
      </c>
      <c r="AG57" s="100">
        <f t="shared" si="163"/>
        <v>0</v>
      </c>
      <c r="AH57" s="99"/>
      <c r="AI57" s="100">
        <f t="shared" si="34"/>
        <v>0</v>
      </c>
      <c r="AJ57" s="99"/>
      <c r="AK57" s="100">
        <f t="shared" si="35"/>
        <v>0</v>
      </c>
      <c r="AL57" s="99"/>
      <c r="AM57" s="100">
        <f t="shared" si="35"/>
        <v>0</v>
      </c>
      <c r="AN57" s="99"/>
      <c r="AO57" s="100">
        <f t="shared" si="36"/>
        <v>0</v>
      </c>
      <c r="AP57" s="99"/>
      <c r="AQ57" s="100">
        <f t="shared" si="37"/>
        <v>0</v>
      </c>
      <c r="AR57" s="99"/>
      <c r="AS57" s="100">
        <f t="shared" si="38"/>
        <v>0</v>
      </c>
      <c r="AT57" s="99"/>
      <c r="AU57" s="100">
        <f t="shared" si="39"/>
        <v>0</v>
      </c>
      <c r="AV57" s="99"/>
      <c r="AW57" s="100">
        <f t="shared" si="40"/>
        <v>0</v>
      </c>
      <c r="AX57" s="99"/>
      <c r="AY57" s="100">
        <f t="shared" si="41"/>
        <v>0</v>
      </c>
      <c r="AZ57" s="99"/>
      <c r="BA57" s="100">
        <f t="shared" si="42"/>
        <v>0</v>
      </c>
      <c r="BB57" s="99"/>
      <c r="BC57" s="100">
        <f t="shared" si="43"/>
        <v>0</v>
      </c>
      <c r="BD57" s="99"/>
      <c r="BE57" s="100">
        <f t="shared" si="44"/>
        <v>0</v>
      </c>
      <c r="BF57" s="101">
        <f t="shared" si="100"/>
        <v>0</v>
      </c>
      <c r="BG57" s="100">
        <f t="shared" si="100"/>
        <v>0</v>
      </c>
      <c r="BH57" s="99"/>
      <c r="BI57" s="100">
        <f t="shared" si="164"/>
        <v>0</v>
      </c>
      <c r="BJ57" s="99"/>
      <c r="BK57" s="100">
        <f t="shared" si="165"/>
        <v>0</v>
      </c>
      <c r="BL57" s="99"/>
      <c r="BM57" s="100">
        <f t="shared" si="166"/>
        <v>0</v>
      </c>
      <c r="BN57" s="99"/>
      <c r="BO57" s="100">
        <f t="shared" si="167"/>
        <v>0</v>
      </c>
      <c r="BP57" s="99"/>
      <c r="BQ57" s="100">
        <f t="shared" si="168"/>
        <v>0</v>
      </c>
      <c r="BR57" s="99"/>
      <c r="BS57" s="100">
        <f t="shared" si="169"/>
        <v>0</v>
      </c>
      <c r="BT57" s="99"/>
      <c r="BU57" s="100">
        <f t="shared" si="170"/>
        <v>0</v>
      </c>
      <c r="BV57" s="99"/>
      <c r="BW57" s="100">
        <f t="shared" si="171"/>
        <v>0</v>
      </c>
      <c r="BX57" s="99"/>
      <c r="BY57" s="100">
        <f t="shared" si="172"/>
        <v>0</v>
      </c>
      <c r="BZ57" s="99"/>
      <c r="CA57" s="100">
        <f t="shared" si="173"/>
        <v>0</v>
      </c>
      <c r="CB57" s="99"/>
      <c r="CC57" s="100">
        <f t="shared" si="174"/>
        <v>0</v>
      </c>
      <c r="CD57" s="99"/>
      <c r="CE57" s="100">
        <f t="shared" si="175"/>
        <v>0</v>
      </c>
      <c r="CF57" s="101">
        <f t="shared" si="176"/>
        <v>0</v>
      </c>
      <c r="CG57" s="100">
        <f t="shared" si="176"/>
        <v>0</v>
      </c>
    </row>
    <row r="58" spans="1:85" s="102" customFormat="1" ht="19.899999999999999" customHeight="1" x14ac:dyDescent="0.25">
      <c r="A58" s="94">
        <v>48</v>
      </c>
      <c r="B58" s="95" t="s">
        <v>117</v>
      </c>
      <c r="C58" s="95" t="s">
        <v>74</v>
      </c>
      <c r="D58" s="94">
        <f>RANK(BF58,$BF$4:$BF$147)</f>
        <v>20</v>
      </c>
      <c r="E58" s="94">
        <v>0.64</v>
      </c>
      <c r="F58" s="94" t="s">
        <v>83</v>
      </c>
      <c r="G58" s="94"/>
      <c r="H58" s="94"/>
      <c r="I58" s="100">
        <f t="shared" si="20"/>
        <v>0</v>
      </c>
      <c r="J58" s="94"/>
      <c r="K58" s="100">
        <f t="shared" si="21"/>
        <v>0</v>
      </c>
      <c r="L58" s="94"/>
      <c r="M58" s="100">
        <f t="shared" si="22"/>
        <v>0</v>
      </c>
      <c r="N58" s="94"/>
      <c r="O58" s="100">
        <f t="shared" si="23"/>
        <v>0</v>
      </c>
      <c r="P58" s="94"/>
      <c r="Q58" s="100">
        <f t="shared" si="24"/>
        <v>0</v>
      </c>
      <c r="R58" s="94"/>
      <c r="S58" s="100">
        <f t="shared" si="25"/>
        <v>0</v>
      </c>
      <c r="T58" s="94"/>
      <c r="U58" s="100">
        <f t="shared" si="26"/>
        <v>0</v>
      </c>
      <c r="V58" s="94"/>
      <c r="W58" s="100">
        <f t="shared" si="27"/>
        <v>0</v>
      </c>
      <c r="X58" s="94"/>
      <c r="Y58" s="100">
        <f t="shared" si="28"/>
        <v>0</v>
      </c>
      <c r="Z58" s="94"/>
      <c r="AA58" s="100">
        <f t="shared" si="29"/>
        <v>0</v>
      </c>
      <c r="AB58" s="94"/>
      <c r="AC58" s="100">
        <f t="shared" si="30"/>
        <v>0</v>
      </c>
      <c r="AD58" s="94"/>
      <c r="AE58" s="100">
        <f t="shared" si="31"/>
        <v>0</v>
      </c>
      <c r="AF58" s="101">
        <f t="shared" si="162"/>
        <v>0</v>
      </c>
      <c r="AG58" s="100">
        <f t="shared" si="163"/>
        <v>0</v>
      </c>
      <c r="AH58" s="99"/>
      <c r="AI58" s="100">
        <f t="shared" si="34"/>
        <v>0</v>
      </c>
      <c r="AJ58" s="99"/>
      <c r="AK58" s="100">
        <f t="shared" si="35"/>
        <v>0</v>
      </c>
      <c r="AL58" s="99"/>
      <c r="AM58" s="100">
        <f t="shared" si="35"/>
        <v>0</v>
      </c>
      <c r="AN58" s="99"/>
      <c r="AO58" s="100">
        <f t="shared" si="36"/>
        <v>0</v>
      </c>
      <c r="AP58" s="99"/>
      <c r="AQ58" s="100">
        <f t="shared" si="37"/>
        <v>0</v>
      </c>
      <c r="AR58" s="99"/>
      <c r="AS58" s="100">
        <f t="shared" si="38"/>
        <v>0</v>
      </c>
      <c r="AT58" s="99"/>
      <c r="AU58" s="100">
        <f t="shared" si="39"/>
        <v>0</v>
      </c>
      <c r="AV58" s="99"/>
      <c r="AW58" s="100">
        <f t="shared" si="40"/>
        <v>0</v>
      </c>
      <c r="AX58" s="99"/>
      <c r="AY58" s="100">
        <f t="shared" si="41"/>
        <v>0</v>
      </c>
      <c r="AZ58" s="99"/>
      <c r="BA58" s="100">
        <f t="shared" si="42"/>
        <v>0</v>
      </c>
      <c r="BB58" s="99"/>
      <c r="BC58" s="100">
        <f t="shared" si="43"/>
        <v>0</v>
      </c>
      <c r="BD58" s="99"/>
      <c r="BE58" s="100">
        <f t="shared" si="44"/>
        <v>0</v>
      </c>
      <c r="BF58" s="101">
        <f t="shared" si="100"/>
        <v>0</v>
      </c>
      <c r="BG58" s="100">
        <f t="shared" si="100"/>
        <v>0</v>
      </c>
      <c r="BH58" s="99"/>
      <c r="BI58" s="100">
        <f t="shared" si="164"/>
        <v>0</v>
      </c>
      <c r="BJ58" s="99"/>
      <c r="BK58" s="100">
        <f t="shared" si="165"/>
        <v>0</v>
      </c>
      <c r="BL58" s="99"/>
      <c r="BM58" s="100">
        <f t="shared" si="166"/>
        <v>0</v>
      </c>
      <c r="BN58" s="99"/>
      <c r="BO58" s="100">
        <f t="shared" si="167"/>
        <v>0</v>
      </c>
      <c r="BP58" s="99"/>
      <c r="BQ58" s="100">
        <f t="shared" si="168"/>
        <v>0</v>
      </c>
      <c r="BR58" s="99"/>
      <c r="BS58" s="100">
        <f t="shared" si="169"/>
        <v>0</v>
      </c>
      <c r="BT58" s="99"/>
      <c r="BU58" s="100">
        <f t="shared" si="170"/>
        <v>0</v>
      </c>
      <c r="BV58" s="99"/>
      <c r="BW58" s="100">
        <f t="shared" si="171"/>
        <v>0</v>
      </c>
      <c r="BX58" s="99"/>
      <c r="BY58" s="100">
        <f t="shared" si="172"/>
        <v>0</v>
      </c>
      <c r="BZ58" s="99"/>
      <c r="CA58" s="100">
        <f t="shared" si="173"/>
        <v>0</v>
      </c>
      <c r="CB58" s="99"/>
      <c r="CC58" s="100">
        <f t="shared" si="174"/>
        <v>0</v>
      </c>
      <c r="CD58" s="99"/>
      <c r="CE58" s="100">
        <f t="shared" si="175"/>
        <v>0</v>
      </c>
      <c r="CF58" s="101">
        <f t="shared" si="176"/>
        <v>0</v>
      </c>
      <c r="CG58" s="100">
        <f t="shared" si="176"/>
        <v>0</v>
      </c>
    </row>
    <row r="59" spans="1:85" s="102" customFormat="1" ht="19.899999999999999" customHeight="1" x14ac:dyDescent="0.25">
      <c r="A59" s="94"/>
      <c r="B59" s="95"/>
      <c r="C59" s="95"/>
      <c r="D59" s="94"/>
      <c r="E59" s="94"/>
      <c r="F59" s="94"/>
      <c r="G59" s="94"/>
      <c r="H59" s="94"/>
      <c r="I59" s="100"/>
      <c r="J59" s="94"/>
      <c r="K59" s="100"/>
      <c r="L59" s="94"/>
      <c r="M59" s="100"/>
      <c r="N59" s="94"/>
      <c r="O59" s="100"/>
      <c r="P59" s="94"/>
      <c r="Q59" s="100"/>
      <c r="R59" s="94"/>
      <c r="S59" s="100"/>
      <c r="T59" s="94"/>
      <c r="U59" s="100"/>
      <c r="V59" s="94"/>
      <c r="W59" s="100"/>
      <c r="X59" s="94"/>
      <c r="Y59" s="100"/>
      <c r="Z59" s="94"/>
      <c r="AA59" s="100"/>
      <c r="AB59" s="94"/>
      <c r="AC59" s="100"/>
      <c r="AD59" s="94"/>
      <c r="AE59" s="100"/>
      <c r="AF59" s="101"/>
      <c r="AG59" s="100"/>
      <c r="AH59" s="99"/>
      <c r="AI59" s="100"/>
      <c r="AJ59" s="99"/>
      <c r="AK59" s="100"/>
      <c r="AL59" s="99"/>
      <c r="AM59" s="100"/>
      <c r="AN59" s="99"/>
      <c r="AO59" s="100"/>
      <c r="AP59" s="99"/>
      <c r="AQ59" s="100"/>
      <c r="AR59" s="99"/>
      <c r="AS59" s="100"/>
      <c r="AT59" s="99"/>
      <c r="AU59" s="100"/>
      <c r="AV59" s="99"/>
      <c r="AW59" s="100"/>
      <c r="AX59" s="99"/>
      <c r="AY59" s="100"/>
      <c r="AZ59" s="99"/>
      <c r="BA59" s="100"/>
      <c r="BB59" s="99"/>
      <c r="BC59" s="100"/>
      <c r="BD59" s="99"/>
      <c r="BE59" s="100"/>
      <c r="BF59" s="101"/>
      <c r="BG59" s="100"/>
      <c r="BH59" s="99"/>
      <c r="BI59" s="100"/>
      <c r="BJ59" s="99"/>
      <c r="BK59" s="100"/>
      <c r="BL59" s="99"/>
      <c r="BM59" s="100"/>
      <c r="BN59" s="99"/>
      <c r="BO59" s="100"/>
      <c r="BP59" s="99"/>
      <c r="BQ59" s="100"/>
      <c r="BR59" s="99"/>
      <c r="BS59" s="100"/>
      <c r="BT59" s="99"/>
      <c r="BU59" s="100"/>
      <c r="BV59" s="99"/>
      <c r="BW59" s="100"/>
      <c r="BX59" s="99"/>
      <c r="BY59" s="100"/>
      <c r="BZ59" s="99"/>
      <c r="CA59" s="100"/>
      <c r="CB59" s="99"/>
      <c r="CC59" s="100"/>
      <c r="CD59" s="99"/>
      <c r="CE59" s="100"/>
      <c r="CF59" s="101"/>
      <c r="CG59" s="100"/>
    </row>
    <row r="60" spans="1:85" s="102" customFormat="1" ht="19.899999999999999" customHeight="1" x14ac:dyDescent="0.25">
      <c r="A60" s="94">
        <v>49</v>
      </c>
      <c r="B60" s="95" t="s">
        <v>118</v>
      </c>
      <c r="C60" s="95" t="s">
        <v>77</v>
      </c>
      <c r="D60" s="94">
        <f>RANK(BF60,$BF$4:$BF$147)</f>
        <v>8</v>
      </c>
      <c r="E60" s="94">
        <v>1</v>
      </c>
      <c r="F60" s="94" t="s">
        <v>75</v>
      </c>
      <c r="G60" s="94">
        <v>1550</v>
      </c>
      <c r="H60" s="94">
        <v>3540</v>
      </c>
      <c r="I60" s="97">
        <f t="shared" ref="I60:I64" si="177">H60*$E60</f>
        <v>3540</v>
      </c>
      <c r="J60" s="94">
        <v>4296</v>
      </c>
      <c r="K60" s="97">
        <f t="shared" ref="K60:K64" si="178">J60*$E60</f>
        <v>4296</v>
      </c>
      <c r="L60" s="94">
        <v>3816</v>
      </c>
      <c r="M60" s="97">
        <f t="shared" ref="M60:M64" si="179">L60*$E60</f>
        <v>3816</v>
      </c>
      <c r="N60" s="94">
        <v>3960</v>
      </c>
      <c r="O60" s="97">
        <f t="shared" ref="O60:O64" si="180">N60*$E60</f>
        <v>3960</v>
      </c>
      <c r="P60" s="94">
        <v>4704</v>
      </c>
      <c r="Q60" s="97">
        <f t="shared" ref="Q60:Q64" si="181">P60*$E60</f>
        <v>4704</v>
      </c>
      <c r="R60" s="94">
        <v>4272</v>
      </c>
      <c r="S60" s="97">
        <f t="shared" ref="S60:S64" si="182">R60*$E60</f>
        <v>4272</v>
      </c>
      <c r="T60" s="94">
        <v>5940</v>
      </c>
      <c r="U60" s="97">
        <f t="shared" ref="U60:U64" si="183">T60*$E60</f>
        <v>5940</v>
      </c>
      <c r="V60" s="94">
        <v>7128</v>
      </c>
      <c r="W60" s="97">
        <f t="shared" ref="W60:W64" si="184">V60*$E60</f>
        <v>7128</v>
      </c>
      <c r="X60" s="94">
        <v>8880</v>
      </c>
      <c r="Y60" s="97">
        <f t="shared" ref="Y60:Y64" si="185">X60*$E60</f>
        <v>8880</v>
      </c>
      <c r="Z60" s="94">
        <v>10488</v>
      </c>
      <c r="AA60" s="97">
        <f t="shared" ref="AA60:AA64" si="186">Z60*$E60</f>
        <v>10488</v>
      </c>
      <c r="AB60" s="94">
        <v>4476</v>
      </c>
      <c r="AC60" s="97">
        <f t="shared" ref="AC60:AC64" si="187">AB60*$E60</f>
        <v>4476</v>
      </c>
      <c r="AD60" s="94">
        <v>2856</v>
      </c>
      <c r="AE60" s="97">
        <f t="shared" ref="AE60:AE64" si="188">AD60*$E60</f>
        <v>2856</v>
      </c>
      <c r="AF60" s="101">
        <f t="shared" ref="AF60" si="189">SUM(H60,J60,L60,N60,P60,R60,T60,V60,X60,Z60,AB60,AD60)</f>
        <v>64356</v>
      </c>
      <c r="AG60" s="100">
        <f t="shared" ref="AG60" si="190">SUM(I60,K60,M60,O60,Q60,S60,U60,W60,Y60,AA60,AC60,AE60)</f>
        <v>64356</v>
      </c>
      <c r="AH60" s="96">
        <v>4551</v>
      </c>
      <c r="AI60" s="97">
        <f t="shared" ref="AI60:AI64" si="191">AH60*$E60</f>
        <v>4551</v>
      </c>
      <c r="AJ60" s="96">
        <v>3155</v>
      </c>
      <c r="AK60" s="97">
        <f t="shared" ref="AK60:AK64" si="192">AJ60*$E60</f>
        <v>3155</v>
      </c>
      <c r="AL60" s="99">
        <v>5634</v>
      </c>
      <c r="AM60" s="100">
        <f t="shared" si="35"/>
        <v>5634</v>
      </c>
      <c r="AN60" s="99">
        <v>2028</v>
      </c>
      <c r="AO60" s="100">
        <f t="shared" si="36"/>
        <v>2028</v>
      </c>
      <c r="AP60" s="99">
        <v>3636</v>
      </c>
      <c r="AQ60" s="100">
        <f t="shared" si="37"/>
        <v>3636</v>
      </c>
      <c r="AR60" s="99">
        <v>2319</v>
      </c>
      <c r="AS60" s="100">
        <f t="shared" si="38"/>
        <v>2319</v>
      </c>
      <c r="AT60" s="99">
        <v>2412</v>
      </c>
      <c r="AU60" s="100">
        <f t="shared" si="39"/>
        <v>2412</v>
      </c>
      <c r="AV60" s="99">
        <v>3384</v>
      </c>
      <c r="AW60" s="100">
        <f t="shared" si="40"/>
        <v>3384</v>
      </c>
      <c r="AX60" s="99">
        <v>2088</v>
      </c>
      <c r="AY60" s="100">
        <f t="shared" si="41"/>
        <v>2088</v>
      </c>
      <c r="AZ60" s="99">
        <v>1968</v>
      </c>
      <c r="BA60" s="100">
        <f t="shared" si="42"/>
        <v>1968</v>
      </c>
      <c r="BB60" s="99">
        <v>1816</v>
      </c>
      <c r="BC60" s="100">
        <f t="shared" si="43"/>
        <v>1816</v>
      </c>
      <c r="BD60" s="99">
        <v>2688</v>
      </c>
      <c r="BE60" s="100">
        <f t="shared" si="44"/>
        <v>2688</v>
      </c>
      <c r="BF60" s="101">
        <f t="shared" si="100"/>
        <v>35679</v>
      </c>
      <c r="BG60" s="100">
        <f t="shared" si="100"/>
        <v>35679</v>
      </c>
      <c r="BH60" s="96">
        <v>1236</v>
      </c>
      <c r="BI60" s="97">
        <f t="shared" ref="BI60" si="193">BH60*$E60</f>
        <v>1236</v>
      </c>
      <c r="BJ60" s="98">
        <v>1350</v>
      </c>
      <c r="BK60" s="100">
        <f t="shared" ref="BK60" si="194">BJ60*$E60</f>
        <v>1350</v>
      </c>
      <c r="BL60" s="99"/>
      <c r="BM60" s="100">
        <f t="shared" ref="BM60" si="195">BL60*$E60</f>
        <v>0</v>
      </c>
      <c r="BN60" s="99"/>
      <c r="BO60" s="100">
        <f t="shared" ref="BO60" si="196">BN60*$E60</f>
        <v>0</v>
      </c>
      <c r="BP60" s="99"/>
      <c r="BQ60" s="100">
        <f t="shared" ref="BQ60" si="197">BP60*$E60</f>
        <v>0</v>
      </c>
      <c r="BR60" s="99"/>
      <c r="BS60" s="100">
        <f t="shared" ref="BS60" si="198">BR60*$E60</f>
        <v>0</v>
      </c>
      <c r="BT60" s="99"/>
      <c r="BU60" s="100">
        <f t="shared" ref="BU60" si="199">BT60*$E60</f>
        <v>0</v>
      </c>
      <c r="BV60" s="99"/>
      <c r="BW60" s="100">
        <f t="shared" ref="BW60" si="200">BV60*$E60</f>
        <v>0</v>
      </c>
      <c r="BX60" s="99"/>
      <c r="BY60" s="100">
        <f t="shared" ref="BY60" si="201">BX60*$E60</f>
        <v>0</v>
      </c>
      <c r="BZ60" s="99"/>
      <c r="CA60" s="100">
        <f t="shared" ref="CA60" si="202">BZ60*$E60</f>
        <v>0</v>
      </c>
      <c r="CB60" s="99"/>
      <c r="CC60" s="100">
        <f t="shared" ref="CC60" si="203">CB60*$E60</f>
        <v>0</v>
      </c>
      <c r="CD60" s="99"/>
      <c r="CE60" s="100">
        <f t="shared" ref="CE60" si="204">CD60*$E60</f>
        <v>0</v>
      </c>
      <c r="CF60" s="101">
        <f t="shared" ref="CF60:CG60" si="205">SUM(BH60,BJ60,BL60,BN60,BP60,BR60,BT60,BV60,BX60,BZ60,CB60,CD60)</f>
        <v>2586</v>
      </c>
      <c r="CG60" s="100">
        <f t="shared" si="205"/>
        <v>2586</v>
      </c>
    </row>
    <row r="61" spans="1:85" s="102" customFormat="1" ht="19.899999999999999" customHeight="1" x14ac:dyDescent="0.25">
      <c r="A61" s="94">
        <v>50</v>
      </c>
      <c r="B61" s="95" t="s">
        <v>119</v>
      </c>
      <c r="C61" s="95"/>
      <c r="D61" s="94"/>
      <c r="E61" s="94">
        <v>0.6</v>
      </c>
      <c r="F61" s="94" t="s">
        <v>98</v>
      </c>
      <c r="G61" s="94">
        <v>1060</v>
      </c>
      <c r="H61" s="94"/>
      <c r="I61" s="97"/>
      <c r="J61" s="94"/>
      <c r="K61" s="97"/>
      <c r="L61" s="94"/>
      <c r="M61" s="97"/>
      <c r="N61" s="94"/>
      <c r="O61" s="97"/>
      <c r="P61" s="94"/>
      <c r="Q61" s="97"/>
      <c r="R61" s="94"/>
      <c r="S61" s="97"/>
      <c r="T61" s="94"/>
      <c r="U61" s="97"/>
      <c r="V61" s="94"/>
      <c r="W61" s="97"/>
      <c r="X61" s="94"/>
      <c r="Y61" s="97"/>
      <c r="Z61" s="94"/>
      <c r="AA61" s="97"/>
      <c r="AB61" s="94"/>
      <c r="AC61" s="97"/>
      <c r="AD61" s="94"/>
      <c r="AE61" s="97"/>
      <c r="AF61" s="101"/>
      <c r="AG61" s="100"/>
      <c r="AH61" s="96"/>
      <c r="AI61" s="97"/>
      <c r="AJ61" s="96"/>
      <c r="AK61" s="97"/>
      <c r="AL61" s="99"/>
      <c r="AM61" s="100"/>
      <c r="AN61" s="99"/>
      <c r="AO61" s="100"/>
      <c r="AP61" s="99"/>
      <c r="AQ61" s="100"/>
      <c r="AR61" s="99"/>
      <c r="AS61" s="100"/>
      <c r="AT61" s="99"/>
      <c r="AU61" s="100"/>
      <c r="AV61" s="99"/>
      <c r="AW61" s="100"/>
      <c r="AX61" s="99"/>
      <c r="AY61" s="100"/>
      <c r="AZ61" s="99"/>
      <c r="BA61" s="100"/>
      <c r="BB61" s="99"/>
      <c r="BC61" s="100"/>
      <c r="BD61" s="99"/>
      <c r="BE61" s="100"/>
      <c r="BF61" s="101"/>
      <c r="BG61" s="100"/>
      <c r="BH61" s="96"/>
      <c r="BI61" s="97"/>
      <c r="BJ61" s="98"/>
      <c r="BK61" s="100"/>
      <c r="BL61" s="99"/>
      <c r="BM61" s="100"/>
      <c r="BN61" s="99"/>
      <c r="BO61" s="100"/>
      <c r="BP61" s="99"/>
      <c r="BQ61" s="100"/>
      <c r="BR61" s="99"/>
      <c r="BS61" s="100"/>
      <c r="BT61" s="99"/>
      <c r="BU61" s="100"/>
      <c r="BV61" s="99"/>
      <c r="BW61" s="100"/>
      <c r="BX61" s="99"/>
      <c r="BY61" s="100"/>
      <c r="BZ61" s="99"/>
      <c r="CA61" s="100"/>
      <c r="CB61" s="99"/>
      <c r="CC61" s="100"/>
      <c r="CD61" s="99"/>
      <c r="CE61" s="100"/>
      <c r="CF61" s="101"/>
      <c r="CG61" s="100"/>
    </row>
    <row r="62" spans="1:85" s="102" customFormat="1" ht="19.899999999999999" customHeight="1" x14ac:dyDescent="0.25">
      <c r="A62" s="94">
        <v>51</v>
      </c>
      <c r="B62" s="95" t="s">
        <v>120</v>
      </c>
      <c r="C62" s="95" t="s">
        <v>77</v>
      </c>
      <c r="D62" s="94">
        <f>RANK(BF62,$BF$4:$BF$147)</f>
        <v>7</v>
      </c>
      <c r="E62" s="94">
        <v>0.35</v>
      </c>
      <c r="F62" s="94" t="s">
        <v>81</v>
      </c>
      <c r="G62" s="94">
        <v>700</v>
      </c>
      <c r="H62" s="94">
        <v>320</v>
      </c>
      <c r="I62" s="97">
        <f t="shared" si="177"/>
        <v>112</v>
      </c>
      <c r="J62" s="94">
        <v>600</v>
      </c>
      <c r="K62" s="97">
        <f t="shared" si="178"/>
        <v>210</v>
      </c>
      <c r="L62" s="94">
        <v>400</v>
      </c>
      <c r="M62" s="97">
        <f t="shared" si="179"/>
        <v>140</v>
      </c>
      <c r="N62" s="94">
        <v>560</v>
      </c>
      <c r="O62" s="97">
        <f t="shared" si="180"/>
        <v>196</v>
      </c>
      <c r="P62" s="94">
        <v>440</v>
      </c>
      <c r="Q62" s="97">
        <f t="shared" si="181"/>
        <v>154</v>
      </c>
      <c r="R62" s="94">
        <v>1040</v>
      </c>
      <c r="S62" s="97">
        <f t="shared" si="182"/>
        <v>364</v>
      </c>
      <c r="T62" s="94">
        <v>1280</v>
      </c>
      <c r="U62" s="97">
        <f t="shared" si="183"/>
        <v>448</v>
      </c>
      <c r="V62" s="94">
        <v>1960</v>
      </c>
      <c r="W62" s="97">
        <f t="shared" si="184"/>
        <v>686</v>
      </c>
      <c r="X62" s="94">
        <v>1720</v>
      </c>
      <c r="Y62" s="97">
        <f t="shared" si="185"/>
        <v>602</v>
      </c>
      <c r="Z62" s="94">
        <v>2440</v>
      </c>
      <c r="AA62" s="97">
        <f t="shared" si="186"/>
        <v>854</v>
      </c>
      <c r="AB62" s="94">
        <v>2360</v>
      </c>
      <c r="AC62" s="97">
        <f t="shared" si="187"/>
        <v>826</v>
      </c>
      <c r="AD62" s="94">
        <v>2440</v>
      </c>
      <c r="AE62" s="97">
        <f t="shared" si="188"/>
        <v>854</v>
      </c>
      <c r="AF62" s="101">
        <f t="shared" ref="AF62:AF64" si="206">SUM(H62,J62,L62,N62,P62,R62,T62,V62,X62,Z62,AB62,AD62)</f>
        <v>15560</v>
      </c>
      <c r="AG62" s="100">
        <f t="shared" ref="AG62:AG64" si="207">SUM(I62,K62,M62,O62,Q62,S62,U62,W62,Y62,AA62,AC62,AE62)</f>
        <v>5446</v>
      </c>
      <c r="AH62" s="96">
        <v>2170</v>
      </c>
      <c r="AI62" s="97">
        <f t="shared" si="191"/>
        <v>759.5</v>
      </c>
      <c r="AJ62" s="96">
        <v>2530</v>
      </c>
      <c r="AK62" s="97">
        <f t="shared" si="192"/>
        <v>885.5</v>
      </c>
      <c r="AL62" s="99">
        <v>3714</v>
      </c>
      <c r="AM62" s="100">
        <f t="shared" si="35"/>
        <v>1299.8999999999999</v>
      </c>
      <c r="AN62" s="99">
        <v>3320</v>
      </c>
      <c r="AO62" s="100">
        <f t="shared" si="36"/>
        <v>1162</v>
      </c>
      <c r="AP62" s="99">
        <v>2960</v>
      </c>
      <c r="AQ62" s="100">
        <f t="shared" si="37"/>
        <v>1036</v>
      </c>
      <c r="AR62" s="99">
        <v>3951</v>
      </c>
      <c r="AS62" s="100">
        <f t="shared" si="38"/>
        <v>1382.85</v>
      </c>
      <c r="AT62" s="99">
        <v>2920</v>
      </c>
      <c r="AU62" s="100">
        <f t="shared" si="39"/>
        <v>1021.9999999999999</v>
      </c>
      <c r="AV62" s="99">
        <v>3600</v>
      </c>
      <c r="AW62" s="100">
        <f t="shared" si="40"/>
        <v>1260</v>
      </c>
      <c r="AX62" s="99">
        <v>1880</v>
      </c>
      <c r="AY62" s="100">
        <f t="shared" si="41"/>
        <v>658</v>
      </c>
      <c r="AZ62" s="99">
        <v>3880</v>
      </c>
      <c r="BA62" s="100">
        <f t="shared" si="42"/>
        <v>1358</v>
      </c>
      <c r="BB62" s="99">
        <v>2920</v>
      </c>
      <c r="BC62" s="100">
        <f t="shared" si="43"/>
        <v>1021.9999999999999</v>
      </c>
      <c r="BD62" s="99">
        <v>2800</v>
      </c>
      <c r="BE62" s="100">
        <f t="shared" si="44"/>
        <v>979.99999999999989</v>
      </c>
      <c r="BF62" s="101">
        <f t="shared" si="100"/>
        <v>36645</v>
      </c>
      <c r="BG62" s="100">
        <f t="shared" si="100"/>
        <v>12825.75</v>
      </c>
      <c r="BH62" s="96">
        <v>3540</v>
      </c>
      <c r="BI62" s="97">
        <f t="shared" ref="BI62:BI64" si="208">BH62*$E62</f>
        <v>1239</v>
      </c>
      <c r="BJ62" s="98">
        <v>2920</v>
      </c>
      <c r="BK62" s="100">
        <f t="shared" ref="BK62:BK64" si="209">BJ62*$E62</f>
        <v>1021.9999999999999</v>
      </c>
      <c r="BL62" s="99"/>
      <c r="BM62" s="100">
        <f t="shared" ref="BM62:BM64" si="210">BL62*$E62</f>
        <v>0</v>
      </c>
      <c r="BN62" s="99"/>
      <c r="BO62" s="100">
        <f t="shared" ref="BO62:BO64" si="211">BN62*$E62</f>
        <v>0</v>
      </c>
      <c r="BP62" s="99"/>
      <c r="BQ62" s="100">
        <f t="shared" ref="BQ62:BQ64" si="212">BP62*$E62</f>
        <v>0</v>
      </c>
      <c r="BR62" s="99"/>
      <c r="BS62" s="100">
        <f t="shared" ref="BS62:BS64" si="213">BR62*$E62</f>
        <v>0</v>
      </c>
      <c r="BT62" s="99"/>
      <c r="BU62" s="100">
        <f t="shared" ref="BU62:BU64" si="214">BT62*$E62</f>
        <v>0</v>
      </c>
      <c r="BV62" s="99"/>
      <c r="BW62" s="100">
        <f t="shared" ref="BW62:BW64" si="215">BV62*$E62</f>
        <v>0</v>
      </c>
      <c r="BX62" s="99"/>
      <c r="BY62" s="100">
        <f t="shared" ref="BY62:BY64" si="216">BX62*$E62</f>
        <v>0</v>
      </c>
      <c r="BZ62" s="99"/>
      <c r="CA62" s="100">
        <f t="shared" ref="CA62:CA64" si="217">BZ62*$E62</f>
        <v>0</v>
      </c>
      <c r="CB62" s="99"/>
      <c r="CC62" s="100">
        <f t="shared" ref="CC62:CC64" si="218">CB62*$E62</f>
        <v>0</v>
      </c>
      <c r="CD62" s="99"/>
      <c r="CE62" s="100">
        <f t="shared" ref="CE62:CE64" si="219">CD62*$E62</f>
        <v>0</v>
      </c>
      <c r="CF62" s="101">
        <f t="shared" ref="CF62:CG64" si="220">SUM(BH62,BJ62,BL62,BN62,BP62,BR62,BT62,BV62,BX62,BZ62,CB62,CD62)</f>
        <v>6460</v>
      </c>
      <c r="CG62" s="100">
        <f t="shared" si="220"/>
        <v>2261</v>
      </c>
    </row>
    <row r="63" spans="1:85" s="102" customFormat="1" ht="19.899999999999999" customHeight="1" x14ac:dyDescent="0.25">
      <c r="A63" s="94">
        <v>52</v>
      </c>
      <c r="B63" s="95" t="s">
        <v>121</v>
      </c>
      <c r="C63" s="95" t="s">
        <v>74</v>
      </c>
      <c r="D63" s="94">
        <f>RANK(BF63,$BF$4:$BF$147)</f>
        <v>20</v>
      </c>
      <c r="E63" s="94">
        <v>0.64</v>
      </c>
      <c r="F63" s="94" t="s">
        <v>85</v>
      </c>
      <c r="G63" s="94"/>
      <c r="H63" s="94"/>
      <c r="I63" s="97">
        <f t="shared" si="177"/>
        <v>0</v>
      </c>
      <c r="J63" s="94"/>
      <c r="K63" s="97">
        <f t="shared" si="178"/>
        <v>0</v>
      </c>
      <c r="L63" s="94"/>
      <c r="M63" s="97">
        <f t="shared" si="179"/>
        <v>0</v>
      </c>
      <c r="N63" s="94"/>
      <c r="O63" s="97">
        <f t="shared" si="180"/>
        <v>0</v>
      </c>
      <c r="P63" s="94"/>
      <c r="Q63" s="97">
        <f t="shared" si="181"/>
        <v>0</v>
      </c>
      <c r="R63" s="94"/>
      <c r="S63" s="97">
        <f t="shared" si="182"/>
        <v>0</v>
      </c>
      <c r="T63" s="94"/>
      <c r="U63" s="97">
        <f t="shared" si="183"/>
        <v>0</v>
      </c>
      <c r="V63" s="94"/>
      <c r="W63" s="97">
        <f t="shared" si="184"/>
        <v>0</v>
      </c>
      <c r="X63" s="94"/>
      <c r="Y63" s="97">
        <f t="shared" si="185"/>
        <v>0</v>
      </c>
      <c r="Z63" s="94"/>
      <c r="AA63" s="97">
        <f t="shared" si="186"/>
        <v>0</v>
      </c>
      <c r="AB63" s="94"/>
      <c r="AC63" s="97">
        <f t="shared" si="187"/>
        <v>0</v>
      </c>
      <c r="AD63" s="94"/>
      <c r="AE63" s="97">
        <f t="shared" si="188"/>
        <v>0</v>
      </c>
      <c r="AF63" s="101">
        <f t="shared" si="206"/>
        <v>0</v>
      </c>
      <c r="AG63" s="100">
        <f t="shared" si="207"/>
        <v>0</v>
      </c>
      <c r="AH63" s="96"/>
      <c r="AI63" s="97">
        <f t="shared" si="191"/>
        <v>0</v>
      </c>
      <c r="AJ63" s="96"/>
      <c r="AK63" s="97">
        <f t="shared" si="192"/>
        <v>0</v>
      </c>
      <c r="AL63" s="99"/>
      <c r="AM63" s="100">
        <f t="shared" si="35"/>
        <v>0</v>
      </c>
      <c r="AN63" s="99"/>
      <c r="AO63" s="100">
        <f t="shared" si="36"/>
        <v>0</v>
      </c>
      <c r="AP63" s="99"/>
      <c r="AQ63" s="100">
        <f t="shared" si="37"/>
        <v>0</v>
      </c>
      <c r="AR63" s="99"/>
      <c r="AS63" s="100">
        <f t="shared" si="38"/>
        <v>0</v>
      </c>
      <c r="AT63" s="99"/>
      <c r="AU63" s="100">
        <f t="shared" si="39"/>
        <v>0</v>
      </c>
      <c r="AV63" s="99"/>
      <c r="AW63" s="100">
        <f t="shared" si="40"/>
        <v>0</v>
      </c>
      <c r="AX63" s="99"/>
      <c r="AY63" s="100">
        <f t="shared" si="41"/>
        <v>0</v>
      </c>
      <c r="AZ63" s="99"/>
      <c r="BA63" s="100">
        <f t="shared" si="42"/>
        <v>0</v>
      </c>
      <c r="BB63" s="99"/>
      <c r="BC63" s="100">
        <f t="shared" si="43"/>
        <v>0</v>
      </c>
      <c r="BD63" s="99"/>
      <c r="BE63" s="100">
        <f t="shared" si="44"/>
        <v>0</v>
      </c>
      <c r="BF63" s="101">
        <f t="shared" si="100"/>
        <v>0</v>
      </c>
      <c r="BG63" s="100">
        <f t="shared" si="100"/>
        <v>0</v>
      </c>
      <c r="BH63" s="99"/>
      <c r="BI63" s="100">
        <f t="shared" si="208"/>
        <v>0</v>
      </c>
      <c r="BJ63" s="99"/>
      <c r="BK63" s="100">
        <f t="shared" si="209"/>
        <v>0</v>
      </c>
      <c r="BL63" s="99"/>
      <c r="BM63" s="100">
        <f t="shared" si="210"/>
        <v>0</v>
      </c>
      <c r="BN63" s="99"/>
      <c r="BO63" s="100">
        <f t="shared" si="211"/>
        <v>0</v>
      </c>
      <c r="BP63" s="99"/>
      <c r="BQ63" s="100">
        <f t="shared" si="212"/>
        <v>0</v>
      </c>
      <c r="BR63" s="99"/>
      <c r="BS63" s="100">
        <f t="shared" si="213"/>
        <v>0</v>
      </c>
      <c r="BT63" s="99"/>
      <c r="BU63" s="100">
        <f t="shared" si="214"/>
        <v>0</v>
      </c>
      <c r="BV63" s="99"/>
      <c r="BW63" s="100">
        <f t="shared" si="215"/>
        <v>0</v>
      </c>
      <c r="BX63" s="99"/>
      <c r="BY63" s="100">
        <f t="shared" si="216"/>
        <v>0</v>
      </c>
      <c r="BZ63" s="99"/>
      <c r="CA63" s="100">
        <f t="shared" si="217"/>
        <v>0</v>
      </c>
      <c r="CB63" s="99"/>
      <c r="CC63" s="100">
        <f t="shared" si="218"/>
        <v>0</v>
      </c>
      <c r="CD63" s="99"/>
      <c r="CE63" s="100">
        <f t="shared" si="219"/>
        <v>0</v>
      </c>
      <c r="CF63" s="101">
        <f t="shared" si="220"/>
        <v>0</v>
      </c>
      <c r="CG63" s="100">
        <f t="shared" si="220"/>
        <v>0</v>
      </c>
    </row>
    <row r="64" spans="1:85" s="102" customFormat="1" ht="19.899999999999999" customHeight="1" x14ac:dyDescent="0.25">
      <c r="A64" s="94">
        <v>53</v>
      </c>
      <c r="B64" s="95" t="s">
        <v>122</v>
      </c>
      <c r="C64" s="95" t="s">
        <v>74</v>
      </c>
      <c r="D64" s="94">
        <f>RANK(BF64,$BF$4:$BF$147)</f>
        <v>20</v>
      </c>
      <c r="E64" s="94">
        <v>0.64</v>
      </c>
      <c r="F64" s="94" t="s">
        <v>85</v>
      </c>
      <c r="G64" s="94">
        <v>1350</v>
      </c>
      <c r="H64" s="94"/>
      <c r="I64" s="97">
        <f t="shared" si="177"/>
        <v>0</v>
      </c>
      <c r="J64" s="94"/>
      <c r="K64" s="97">
        <f t="shared" si="178"/>
        <v>0</v>
      </c>
      <c r="L64" s="94"/>
      <c r="M64" s="97">
        <f t="shared" si="179"/>
        <v>0</v>
      </c>
      <c r="N64" s="94"/>
      <c r="O64" s="97">
        <f t="shared" si="180"/>
        <v>0</v>
      </c>
      <c r="P64" s="94"/>
      <c r="Q64" s="97">
        <f t="shared" si="181"/>
        <v>0</v>
      </c>
      <c r="R64" s="94"/>
      <c r="S64" s="97">
        <f t="shared" si="182"/>
        <v>0</v>
      </c>
      <c r="T64" s="94"/>
      <c r="U64" s="97">
        <f t="shared" si="183"/>
        <v>0</v>
      </c>
      <c r="V64" s="94"/>
      <c r="W64" s="97">
        <f t="shared" si="184"/>
        <v>0</v>
      </c>
      <c r="X64" s="94"/>
      <c r="Y64" s="97">
        <f t="shared" si="185"/>
        <v>0</v>
      </c>
      <c r="Z64" s="94"/>
      <c r="AA64" s="97">
        <f t="shared" si="186"/>
        <v>0</v>
      </c>
      <c r="AB64" s="94"/>
      <c r="AC64" s="97">
        <f t="shared" si="187"/>
        <v>0</v>
      </c>
      <c r="AD64" s="94"/>
      <c r="AE64" s="97">
        <f t="shared" si="188"/>
        <v>0</v>
      </c>
      <c r="AF64" s="101">
        <f t="shared" si="206"/>
        <v>0</v>
      </c>
      <c r="AG64" s="100">
        <f t="shared" si="207"/>
        <v>0</v>
      </c>
      <c r="AH64" s="96"/>
      <c r="AI64" s="97">
        <f t="shared" si="191"/>
        <v>0</v>
      </c>
      <c r="AJ64" s="96"/>
      <c r="AK64" s="97">
        <f t="shared" si="192"/>
        <v>0</v>
      </c>
      <c r="AL64" s="99"/>
      <c r="AM64" s="100">
        <f t="shared" si="35"/>
        <v>0</v>
      </c>
      <c r="AN64" s="99"/>
      <c r="AO64" s="100">
        <f t="shared" si="36"/>
        <v>0</v>
      </c>
      <c r="AP64" s="99"/>
      <c r="AQ64" s="100">
        <f t="shared" si="37"/>
        <v>0</v>
      </c>
      <c r="AR64" s="99"/>
      <c r="AS64" s="100">
        <f t="shared" si="38"/>
        <v>0</v>
      </c>
      <c r="AT64" s="99"/>
      <c r="AU64" s="100">
        <f t="shared" si="39"/>
        <v>0</v>
      </c>
      <c r="AV64" s="99"/>
      <c r="AW64" s="100">
        <f t="shared" si="40"/>
        <v>0</v>
      </c>
      <c r="AX64" s="99"/>
      <c r="AY64" s="100">
        <f t="shared" si="41"/>
        <v>0</v>
      </c>
      <c r="AZ64" s="99"/>
      <c r="BA64" s="100">
        <f t="shared" si="42"/>
        <v>0</v>
      </c>
      <c r="BB64" s="99"/>
      <c r="BC64" s="100">
        <f t="shared" si="43"/>
        <v>0</v>
      </c>
      <c r="BD64" s="99"/>
      <c r="BE64" s="100">
        <f t="shared" si="44"/>
        <v>0</v>
      </c>
      <c r="BF64" s="101">
        <f t="shared" si="100"/>
        <v>0</v>
      </c>
      <c r="BG64" s="100">
        <f t="shared" si="100"/>
        <v>0</v>
      </c>
      <c r="BH64" s="99"/>
      <c r="BI64" s="100">
        <f t="shared" si="208"/>
        <v>0</v>
      </c>
      <c r="BJ64" s="99"/>
      <c r="BK64" s="100">
        <f t="shared" si="209"/>
        <v>0</v>
      </c>
      <c r="BL64" s="99"/>
      <c r="BM64" s="100">
        <f t="shared" si="210"/>
        <v>0</v>
      </c>
      <c r="BN64" s="99"/>
      <c r="BO64" s="100">
        <f t="shared" si="211"/>
        <v>0</v>
      </c>
      <c r="BP64" s="99"/>
      <c r="BQ64" s="100">
        <f t="shared" si="212"/>
        <v>0</v>
      </c>
      <c r="BR64" s="99"/>
      <c r="BS64" s="100">
        <f t="shared" si="213"/>
        <v>0</v>
      </c>
      <c r="BT64" s="99"/>
      <c r="BU64" s="100">
        <f t="shared" si="214"/>
        <v>0</v>
      </c>
      <c r="BV64" s="99"/>
      <c r="BW64" s="100">
        <f t="shared" si="215"/>
        <v>0</v>
      </c>
      <c r="BX64" s="99"/>
      <c r="BY64" s="100">
        <f t="shared" si="216"/>
        <v>0</v>
      </c>
      <c r="BZ64" s="99"/>
      <c r="CA64" s="100">
        <f t="shared" si="217"/>
        <v>0</v>
      </c>
      <c r="CB64" s="99"/>
      <c r="CC64" s="100">
        <f t="shared" si="218"/>
        <v>0</v>
      </c>
      <c r="CD64" s="99"/>
      <c r="CE64" s="100">
        <f t="shared" si="219"/>
        <v>0</v>
      </c>
      <c r="CF64" s="101">
        <f t="shared" si="220"/>
        <v>0</v>
      </c>
      <c r="CG64" s="100">
        <f t="shared" si="220"/>
        <v>0</v>
      </c>
    </row>
    <row r="65" spans="1:85" s="102" customFormat="1" ht="19.899999999999999" customHeight="1" x14ac:dyDescent="0.25">
      <c r="A65" s="94"/>
      <c r="B65" s="95"/>
      <c r="C65" s="95"/>
      <c r="D65" s="94"/>
      <c r="E65" s="94"/>
      <c r="F65" s="94"/>
      <c r="G65" s="94"/>
      <c r="H65" s="94"/>
      <c r="I65" s="100"/>
      <c r="J65" s="94"/>
      <c r="K65" s="100"/>
      <c r="L65" s="94"/>
      <c r="M65" s="100"/>
      <c r="N65" s="94"/>
      <c r="O65" s="100"/>
      <c r="P65" s="94"/>
      <c r="Q65" s="100"/>
      <c r="R65" s="94"/>
      <c r="S65" s="100"/>
      <c r="T65" s="94"/>
      <c r="U65" s="100"/>
      <c r="V65" s="94"/>
      <c r="W65" s="100"/>
      <c r="X65" s="94"/>
      <c r="Y65" s="100"/>
      <c r="Z65" s="94"/>
      <c r="AA65" s="100"/>
      <c r="AB65" s="94"/>
      <c r="AC65" s="100"/>
      <c r="AD65" s="94"/>
      <c r="AE65" s="100"/>
      <c r="AF65" s="101"/>
      <c r="AG65" s="100"/>
      <c r="AH65" s="99"/>
      <c r="AI65" s="100"/>
      <c r="AJ65" s="99"/>
      <c r="AK65" s="100"/>
      <c r="AL65" s="99"/>
      <c r="AM65" s="100"/>
      <c r="AN65" s="99"/>
      <c r="AO65" s="100"/>
      <c r="AP65" s="99"/>
      <c r="AQ65" s="100"/>
      <c r="AR65" s="99"/>
      <c r="AS65" s="100"/>
      <c r="AT65" s="99"/>
      <c r="AU65" s="100"/>
      <c r="AV65" s="99"/>
      <c r="AW65" s="100"/>
      <c r="AX65" s="99"/>
      <c r="AY65" s="100"/>
      <c r="AZ65" s="99"/>
      <c r="BA65" s="100"/>
      <c r="BB65" s="99"/>
      <c r="BC65" s="100"/>
      <c r="BD65" s="99"/>
      <c r="BE65" s="100"/>
      <c r="BF65" s="101"/>
      <c r="BG65" s="100"/>
      <c r="BH65" s="99"/>
      <c r="BI65" s="100"/>
      <c r="BJ65" s="99"/>
      <c r="BK65" s="100"/>
      <c r="BL65" s="99"/>
      <c r="BM65" s="100"/>
      <c r="BN65" s="99"/>
      <c r="BO65" s="100"/>
      <c r="BP65" s="99"/>
      <c r="BQ65" s="100"/>
      <c r="BR65" s="99"/>
      <c r="BS65" s="100"/>
      <c r="BT65" s="99"/>
      <c r="BU65" s="100"/>
      <c r="BV65" s="99"/>
      <c r="BW65" s="100"/>
      <c r="BX65" s="99"/>
      <c r="BY65" s="100"/>
      <c r="BZ65" s="99"/>
      <c r="CA65" s="100"/>
      <c r="CB65" s="99"/>
      <c r="CC65" s="100"/>
      <c r="CD65" s="99"/>
      <c r="CE65" s="100"/>
      <c r="CF65" s="101"/>
      <c r="CG65" s="100"/>
    </row>
    <row r="66" spans="1:85" s="102" customFormat="1" ht="19.899999999999999" customHeight="1" x14ac:dyDescent="0.25">
      <c r="A66" s="94">
        <v>54</v>
      </c>
      <c r="B66" s="95" t="s">
        <v>123</v>
      </c>
      <c r="C66" s="95" t="s">
        <v>77</v>
      </c>
      <c r="D66" s="94">
        <f>RANK(BF66,$BF$4:$BF$147)</f>
        <v>20</v>
      </c>
      <c r="E66" s="94">
        <v>1</v>
      </c>
      <c r="F66" s="94" t="s">
        <v>75</v>
      </c>
      <c r="G66" s="94"/>
      <c r="H66" s="94"/>
      <c r="I66" s="100">
        <f t="shared" si="20"/>
        <v>0</v>
      </c>
      <c r="J66" s="94"/>
      <c r="K66" s="100">
        <f t="shared" si="21"/>
        <v>0</v>
      </c>
      <c r="L66" s="94"/>
      <c r="M66" s="100">
        <f t="shared" si="22"/>
        <v>0</v>
      </c>
      <c r="N66" s="94"/>
      <c r="O66" s="100">
        <f t="shared" si="23"/>
        <v>0</v>
      </c>
      <c r="P66" s="94"/>
      <c r="Q66" s="100">
        <f t="shared" si="24"/>
        <v>0</v>
      </c>
      <c r="R66" s="94"/>
      <c r="S66" s="100">
        <f t="shared" si="25"/>
        <v>0</v>
      </c>
      <c r="T66" s="94"/>
      <c r="U66" s="100">
        <f t="shared" si="26"/>
        <v>0</v>
      </c>
      <c r="V66" s="94"/>
      <c r="W66" s="100">
        <f t="shared" si="27"/>
        <v>0</v>
      </c>
      <c r="X66" s="94"/>
      <c r="Y66" s="100">
        <f t="shared" si="28"/>
        <v>0</v>
      </c>
      <c r="Z66" s="94"/>
      <c r="AA66" s="100">
        <f t="shared" si="29"/>
        <v>0</v>
      </c>
      <c r="AB66" s="94"/>
      <c r="AC66" s="100">
        <f t="shared" si="30"/>
        <v>0</v>
      </c>
      <c r="AD66" s="94"/>
      <c r="AE66" s="100">
        <f t="shared" si="31"/>
        <v>0</v>
      </c>
      <c r="AF66" s="101">
        <f t="shared" ref="AF66:AF68" si="221">SUM(H66,J66,L66,N66,P66,R66,T66,V66,X66,Z66,AB66,AD66)</f>
        <v>0</v>
      </c>
      <c r="AG66" s="100">
        <f t="shared" ref="AG66:AG68" si="222">SUM(I66,K66,M66,O66,Q66,S66,U66,W66,Y66,AA66,AC66,AE66)</f>
        <v>0</v>
      </c>
      <c r="AH66" s="99"/>
      <c r="AI66" s="100">
        <f t="shared" si="34"/>
        <v>0</v>
      </c>
      <c r="AJ66" s="99"/>
      <c r="AK66" s="100">
        <f t="shared" si="35"/>
        <v>0</v>
      </c>
      <c r="AL66" s="99"/>
      <c r="AM66" s="100">
        <f t="shared" si="35"/>
        <v>0</v>
      </c>
      <c r="AN66" s="99"/>
      <c r="AO66" s="100">
        <f t="shared" si="36"/>
        <v>0</v>
      </c>
      <c r="AP66" s="99"/>
      <c r="AQ66" s="100">
        <f t="shared" si="37"/>
        <v>0</v>
      </c>
      <c r="AR66" s="99"/>
      <c r="AS66" s="100">
        <f t="shared" si="38"/>
        <v>0</v>
      </c>
      <c r="AT66" s="99"/>
      <c r="AU66" s="100">
        <f t="shared" si="39"/>
        <v>0</v>
      </c>
      <c r="AV66" s="99"/>
      <c r="AW66" s="100">
        <f t="shared" si="40"/>
        <v>0</v>
      </c>
      <c r="AX66" s="99"/>
      <c r="AY66" s="100">
        <f t="shared" si="41"/>
        <v>0</v>
      </c>
      <c r="AZ66" s="99"/>
      <c r="BA66" s="100">
        <f t="shared" si="42"/>
        <v>0</v>
      </c>
      <c r="BB66" s="99"/>
      <c r="BC66" s="100">
        <f t="shared" si="43"/>
        <v>0</v>
      </c>
      <c r="BD66" s="99"/>
      <c r="BE66" s="100">
        <f t="shared" si="44"/>
        <v>0</v>
      </c>
      <c r="BF66" s="101">
        <f t="shared" si="100"/>
        <v>0</v>
      </c>
      <c r="BG66" s="100">
        <f t="shared" si="100"/>
        <v>0</v>
      </c>
      <c r="BH66" s="99"/>
      <c r="BI66" s="100">
        <f t="shared" ref="BI66:BI68" si="223">BH66*$E66</f>
        <v>0</v>
      </c>
      <c r="BJ66" s="99"/>
      <c r="BK66" s="100">
        <f t="shared" ref="BK66:BK68" si="224">BJ66*$E66</f>
        <v>0</v>
      </c>
      <c r="BL66" s="99"/>
      <c r="BM66" s="100">
        <f t="shared" ref="BM66:BM68" si="225">BL66*$E66</f>
        <v>0</v>
      </c>
      <c r="BN66" s="99"/>
      <c r="BO66" s="100">
        <f t="shared" ref="BO66:BO68" si="226">BN66*$E66</f>
        <v>0</v>
      </c>
      <c r="BP66" s="99"/>
      <c r="BQ66" s="100">
        <f t="shared" ref="BQ66:BQ68" si="227">BP66*$E66</f>
        <v>0</v>
      </c>
      <c r="BR66" s="99"/>
      <c r="BS66" s="100">
        <f t="shared" ref="BS66:BS68" si="228">BR66*$E66</f>
        <v>0</v>
      </c>
      <c r="BT66" s="99"/>
      <c r="BU66" s="100">
        <f t="shared" ref="BU66:BU68" si="229">BT66*$E66</f>
        <v>0</v>
      </c>
      <c r="BV66" s="99"/>
      <c r="BW66" s="100">
        <f t="shared" ref="BW66:BW68" si="230">BV66*$E66</f>
        <v>0</v>
      </c>
      <c r="BX66" s="99"/>
      <c r="BY66" s="100">
        <f t="shared" ref="BY66:BY68" si="231">BX66*$E66</f>
        <v>0</v>
      </c>
      <c r="BZ66" s="99"/>
      <c r="CA66" s="100">
        <f t="shared" ref="CA66:CA68" si="232">BZ66*$E66</f>
        <v>0</v>
      </c>
      <c r="CB66" s="99"/>
      <c r="CC66" s="100">
        <f t="shared" ref="CC66:CC68" si="233">CB66*$E66</f>
        <v>0</v>
      </c>
      <c r="CD66" s="99"/>
      <c r="CE66" s="100">
        <f t="shared" ref="CE66:CE68" si="234">CD66*$E66</f>
        <v>0</v>
      </c>
      <c r="CF66" s="101">
        <f t="shared" ref="CF66:CG68" si="235">SUM(BH66,BJ66,BL66,BN66,BP66,BR66,BT66,BV66,BX66,BZ66,CB66,CD66)</f>
        <v>0</v>
      </c>
      <c r="CG66" s="100">
        <f t="shared" si="235"/>
        <v>0</v>
      </c>
    </row>
    <row r="67" spans="1:85" s="102" customFormat="1" ht="19.899999999999999" customHeight="1" x14ac:dyDescent="0.25">
      <c r="A67" s="94">
        <v>55</v>
      </c>
      <c r="B67" s="95" t="s">
        <v>124</v>
      </c>
      <c r="C67" s="95" t="s">
        <v>77</v>
      </c>
      <c r="D67" s="94">
        <f>RANK(BF67,$BF$4:$BF$147)</f>
        <v>20</v>
      </c>
      <c r="E67" s="94">
        <v>0.6</v>
      </c>
      <c r="F67" s="94" t="s">
        <v>75</v>
      </c>
      <c r="G67" s="94"/>
      <c r="H67" s="94"/>
      <c r="I67" s="100">
        <f t="shared" si="20"/>
        <v>0</v>
      </c>
      <c r="J67" s="94"/>
      <c r="K67" s="100">
        <f t="shared" si="21"/>
        <v>0</v>
      </c>
      <c r="L67" s="94"/>
      <c r="M67" s="100">
        <f t="shared" si="22"/>
        <v>0</v>
      </c>
      <c r="N67" s="94"/>
      <c r="O67" s="100">
        <f t="shared" si="23"/>
        <v>0</v>
      </c>
      <c r="P67" s="94"/>
      <c r="Q67" s="100">
        <f t="shared" si="24"/>
        <v>0</v>
      </c>
      <c r="R67" s="94"/>
      <c r="S67" s="100">
        <f t="shared" si="25"/>
        <v>0</v>
      </c>
      <c r="T67" s="94"/>
      <c r="U67" s="100">
        <f t="shared" si="26"/>
        <v>0</v>
      </c>
      <c r="V67" s="94"/>
      <c r="W67" s="100">
        <f t="shared" si="27"/>
        <v>0</v>
      </c>
      <c r="X67" s="94"/>
      <c r="Y67" s="100">
        <f t="shared" si="28"/>
        <v>0</v>
      </c>
      <c r="Z67" s="94"/>
      <c r="AA67" s="100">
        <f t="shared" si="29"/>
        <v>0</v>
      </c>
      <c r="AB67" s="94"/>
      <c r="AC67" s="100">
        <f t="shared" si="30"/>
        <v>0</v>
      </c>
      <c r="AD67" s="94"/>
      <c r="AE67" s="100">
        <f t="shared" si="31"/>
        <v>0</v>
      </c>
      <c r="AF67" s="101">
        <f t="shared" si="221"/>
        <v>0</v>
      </c>
      <c r="AG67" s="100">
        <f t="shared" si="222"/>
        <v>0</v>
      </c>
      <c r="AH67" s="99"/>
      <c r="AI67" s="100">
        <f t="shared" si="34"/>
        <v>0</v>
      </c>
      <c r="AJ67" s="99"/>
      <c r="AK67" s="100">
        <f t="shared" si="35"/>
        <v>0</v>
      </c>
      <c r="AL67" s="99"/>
      <c r="AM67" s="100">
        <f t="shared" si="35"/>
        <v>0</v>
      </c>
      <c r="AN67" s="99"/>
      <c r="AO67" s="100">
        <f t="shared" si="36"/>
        <v>0</v>
      </c>
      <c r="AP67" s="99"/>
      <c r="AQ67" s="100">
        <f t="shared" si="37"/>
        <v>0</v>
      </c>
      <c r="AR67" s="99"/>
      <c r="AS67" s="100">
        <f t="shared" si="38"/>
        <v>0</v>
      </c>
      <c r="AT67" s="99"/>
      <c r="AU67" s="100">
        <f t="shared" si="39"/>
        <v>0</v>
      </c>
      <c r="AV67" s="99"/>
      <c r="AW67" s="100">
        <f t="shared" si="40"/>
        <v>0</v>
      </c>
      <c r="AX67" s="99"/>
      <c r="AY67" s="100">
        <f t="shared" si="41"/>
        <v>0</v>
      </c>
      <c r="AZ67" s="99"/>
      <c r="BA67" s="100">
        <f t="shared" si="42"/>
        <v>0</v>
      </c>
      <c r="BB67" s="99"/>
      <c r="BC67" s="100">
        <f t="shared" si="43"/>
        <v>0</v>
      </c>
      <c r="BD67" s="99"/>
      <c r="BE67" s="100">
        <f t="shared" si="44"/>
        <v>0</v>
      </c>
      <c r="BF67" s="101">
        <f t="shared" si="100"/>
        <v>0</v>
      </c>
      <c r="BG67" s="100">
        <f t="shared" si="100"/>
        <v>0</v>
      </c>
      <c r="BH67" s="99"/>
      <c r="BI67" s="100">
        <f t="shared" si="223"/>
        <v>0</v>
      </c>
      <c r="BJ67" s="99"/>
      <c r="BK67" s="100">
        <f t="shared" si="224"/>
        <v>0</v>
      </c>
      <c r="BL67" s="99"/>
      <c r="BM67" s="100">
        <f t="shared" si="225"/>
        <v>0</v>
      </c>
      <c r="BN67" s="99"/>
      <c r="BO67" s="100">
        <f t="shared" si="226"/>
        <v>0</v>
      </c>
      <c r="BP67" s="99"/>
      <c r="BQ67" s="100">
        <f t="shared" si="227"/>
        <v>0</v>
      </c>
      <c r="BR67" s="99"/>
      <c r="BS67" s="100">
        <f t="shared" si="228"/>
        <v>0</v>
      </c>
      <c r="BT67" s="99"/>
      <c r="BU67" s="100">
        <f t="shared" si="229"/>
        <v>0</v>
      </c>
      <c r="BV67" s="99"/>
      <c r="BW67" s="100">
        <f t="shared" si="230"/>
        <v>0</v>
      </c>
      <c r="BX67" s="99"/>
      <c r="BY67" s="100">
        <f t="shared" si="231"/>
        <v>0</v>
      </c>
      <c r="BZ67" s="99"/>
      <c r="CA67" s="100">
        <f t="shared" si="232"/>
        <v>0</v>
      </c>
      <c r="CB67" s="99"/>
      <c r="CC67" s="100">
        <f t="shared" si="233"/>
        <v>0</v>
      </c>
      <c r="CD67" s="99"/>
      <c r="CE67" s="100">
        <f t="shared" si="234"/>
        <v>0</v>
      </c>
      <c r="CF67" s="101">
        <f t="shared" si="235"/>
        <v>0</v>
      </c>
      <c r="CG67" s="100">
        <f t="shared" si="235"/>
        <v>0</v>
      </c>
    </row>
    <row r="68" spans="1:85" s="102" customFormat="1" ht="19.899999999999999" customHeight="1" x14ac:dyDescent="0.25">
      <c r="A68" s="94">
        <v>56</v>
      </c>
      <c r="B68" s="95" t="s">
        <v>125</v>
      </c>
      <c r="C68" s="95" t="s">
        <v>74</v>
      </c>
      <c r="D68" s="94">
        <f>RANK(BF68,$BF$4:$BF$147)</f>
        <v>20</v>
      </c>
      <c r="E68" s="94">
        <v>0.64</v>
      </c>
      <c r="F68" s="94" t="s">
        <v>85</v>
      </c>
      <c r="G68" s="94"/>
      <c r="H68" s="94"/>
      <c r="I68" s="100">
        <f t="shared" si="20"/>
        <v>0</v>
      </c>
      <c r="J68" s="94"/>
      <c r="K68" s="100">
        <f t="shared" si="21"/>
        <v>0</v>
      </c>
      <c r="L68" s="94"/>
      <c r="M68" s="100">
        <f t="shared" si="22"/>
        <v>0</v>
      </c>
      <c r="N68" s="94"/>
      <c r="O68" s="100">
        <f t="shared" si="23"/>
        <v>0</v>
      </c>
      <c r="P68" s="94"/>
      <c r="Q68" s="100">
        <f t="shared" si="24"/>
        <v>0</v>
      </c>
      <c r="R68" s="94"/>
      <c r="S68" s="100">
        <f t="shared" si="25"/>
        <v>0</v>
      </c>
      <c r="T68" s="94"/>
      <c r="U68" s="100">
        <f t="shared" si="26"/>
        <v>0</v>
      </c>
      <c r="V68" s="94"/>
      <c r="W68" s="100">
        <f t="shared" si="27"/>
        <v>0</v>
      </c>
      <c r="X68" s="94"/>
      <c r="Y68" s="100">
        <f t="shared" si="28"/>
        <v>0</v>
      </c>
      <c r="Z68" s="94"/>
      <c r="AA68" s="100">
        <f t="shared" si="29"/>
        <v>0</v>
      </c>
      <c r="AB68" s="94"/>
      <c r="AC68" s="100">
        <f t="shared" si="30"/>
        <v>0</v>
      </c>
      <c r="AD68" s="94"/>
      <c r="AE68" s="100">
        <f t="shared" si="31"/>
        <v>0</v>
      </c>
      <c r="AF68" s="101">
        <f t="shared" si="221"/>
        <v>0</v>
      </c>
      <c r="AG68" s="100">
        <f t="shared" si="222"/>
        <v>0</v>
      </c>
      <c r="AH68" s="99"/>
      <c r="AI68" s="100">
        <f t="shared" si="34"/>
        <v>0</v>
      </c>
      <c r="AJ68" s="99"/>
      <c r="AK68" s="100">
        <f t="shared" si="35"/>
        <v>0</v>
      </c>
      <c r="AL68" s="99"/>
      <c r="AM68" s="100">
        <f t="shared" si="35"/>
        <v>0</v>
      </c>
      <c r="AN68" s="99"/>
      <c r="AO68" s="100">
        <f t="shared" si="36"/>
        <v>0</v>
      </c>
      <c r="AP68" s="99"/>
      <c r="AQ68" s="100">
        <f t="shared" si="37"/>
        <v>0</v>
      </c>
      <c r="AR68" s="99"/>
      <c r="AS68" s="100">
        <f t="shared" si="38"/>
        <v>0</v>
      </c>
      <c r="AT68" s="99"/>
      <c r="AU68" s="100">
        <f t="shared" si="39"/>
        <v>0</v>
      </c>
      <c r="AV68" s="99"/>
      <c r="AW68" s="100">
        <f t="shared" si="40"/>
        <v>0</v>
      </c>
      <c r="AX68" s="99"/>
      <c r="AY68" s="100">
        <f t="shared" si="41"/>
        <v>0</v>
      </c>
      <c r="AZ68" s="99"/>
      <c r="BA68" s="100">
        <f t="shared" si="42"/>
        <v>0</v>
      </c>
      <c r="BB68" s="99"/>
      <c r="BC68" s="100">
        <f t="shared" si="43"/>
        <v>0</v>
      </c>
      <c r="BD68" s="99"/>
      <c r="BE68" s="100">
        <f t="shared" si="44"/>
        <v>0</v>
      </c>
      <c r="BF68" s="101">
        <f t="shared" si="100"/>
        <v>0</v>
      </c>
      <c r="BG68" s="100">
        <f t="shared" si="100"/>
        <v>0</v>
      </c>
      <c r="BH68" s="99"/>
      <c r="BI68" s="100">
        <f t="shared" si="223"/>
        <v>0</v>
      </c>
      <c r="BJ68" s="99"/>
      <c r="BK68" s="100">
        <f t="shared" si="224"/>
        <v>0</v>
      </c>
      <c r="BL68" s="99"/>
      <c r="BM68" s="100">
        <f t="shared" si="225"/>
        <v>0</v>
      </c>
      <c r="BN68" s="99"/>
      <c r="BO68" s="100">
        <f t="shared" si="226"/>
        <v>0</v>
      </c>
      <c r="BP68" s="99"/>
      <c r="BQ68" s="100">
        <f t="shared" si="227"/>
        <v>0</v>
      </c>
      <c r="BR68" s="99"/>
      <c r="BS68" s="100">
        <f t="shared" si="228"/>
        <v>0</v>
      </c>
      <c r="BT68" s="99"/>
      <c r="BU68" s="100">
        <f t="shared" si="229"/>
        <v>0</v>
      </c>
      <c r="BV68" s="99"/>
      <c r="BW68" s="100">
        <f t="shared" si="230"/>
        <v>0</v>
      </c>
      <c r="BX68" s="99"/>
      <c r="BY68" s="100">
        <f t="shared" si="231"/>
        <v>0</v>
      </c>
      <c r="BZ68" s="99"/>
      <c r="CA68" s="100">
        <f t="shared" si="232"/>
        <v>0</v>
      </c>
      <c r="CB68" s="99"/>
      <c r="CC68" s="100">
        <f t="shared" si="233"/>
        <v>0</v>
      </c>
      <c r="CD68" s="99"/>
      <c r="CE68" s="100">
        <f t="shared" si="234"/>
        <v>0</v>
      </c>
      <c r="CF68" s="101">
        <f t="shared" si="235"/>
        <v>0</v>
      </c>
      <c r="CG68" s="100">
        <f t="shared" si="235"/>
        <v>0</v>
      </c>
    </row>
    <row r="69" spans="1:85" s="102" customFormat="1" ht="19.899999999999999" customHeight="1" x14ac:dyDescent="0.25">
      <c r="A69" s="94"/>
      <c r="B69" s="95"/>
      <c r="C69" s="95"/>
      <c r="D69" s="94"/>
      <c r="E69" s="94"/>
      <c r="F69" s="94"/>
      <c r="G69" s="94"/>
      <c r="H69" s="94"/>
      <c r="I69" s="100"/>
      <c r="J69" s="94"/>
      <c r="K69" s="100"/>
      <c r="L69" s="94"/>
      <c r="M69" s="100"/>
      <c r="N69" s="94"/>
      <c r="O69" s="100"/>
      <c r="P69" s="94"/>
      <c r="Q69" s="100"/>
      <c r="R69" s="94"/>
      <c r="S69" s="100"/>
      <c r="T69" s="94"/>
      <c r="U69" s="100"/>
      <c r="V69" s="94"/>
      <c r="W69" s="100"/>
      <c r="X69" s="94"/>
      <c r="Y69" s="100"/>
      <c r="Z69" s="94"/>
      <c r="AA69" s="100"/>
      <c r="AB69" s="94"/>
      <c r="AC69" s="100"/>
      <c r="AD69" s="94"/>
      <c r="AE69" s="100"/>
      <c r="AF69" s="101"/>
      <c r="AG69" s="100"/>
      <c r="AH69" s="99"/>
      <c r="AI69" s="100"/>
      <c r="AJ69" s="99"/>
      <c r="AK69" s="100"/>
      <c r="AL69" s="99"/>
      <c r="AM69" s="100"/>
      <c r="AN69" s="99"/>
      <c r="AO69" s="100"/>
      <c r="AP69" s="99"/>
      <c r="AQ69" s="100"/>
      <c r="AR69" s="99"/>
      <c r="AS69" s="100"/>
      <c r="AT69" s="99"/>
      <c r="AU69" s="100"/>
      <c r="AV69" s="99"/>
      <c r="AW69" s="100"/>
      <c r="AX69" s="99"/>
      <c r="AY69" s="100"/>
      <c r="AZ69" s="99"/>
      <c r="BA69" s="100"/>
      <c r="BB69" s="99"/>
      <c r="BC69" s="100"/>
      <c r="BD69" s="99"/>
      <c r="BE69" s="100"/>
      <c r="BF69" s="101"/>
      <c r="BG69" s="100"/>
      <c r="BH69" s="99"/>
      <c r="BI69" s="100"/>
      <c r="BJ69" s="99"/>
      <c r="BK69" s="100"/>
      <c r="BL69" s="99"/>
      <c r="BM69" s="100"/>
      <c r="BN69" s="99"/>
      <c r="BO69" s="100"/>
      <c r="BP69" s="99"/>
      <c r="BQ69" s="100"/>
      <c r="BR69" s="99"/>
      <c r="BS69" s="100"/>
      <c r="BT69" s="99"/>
      <c r="BU69" s="100"/>
      <c r="BV69" s="99"/>
      <c r="BW69" s="100"/>
      <c r="BX69" s="99"/>
      <c r="BY69" s="100"/>
      <c r="BZ69" s="99"/>
      <c r="CA69" s="100"/>
      <c r="CB69" s="99"/>
      <c r="CC69" s="100"/>
      <c r="CD69" s="99"/>
      <c r="CE69" s="100"/>
      <c r="CF69" s="101"/>
      <c r="CG69" s="100"/>
    </row>
    <row r="70" spans="1:85" s="102" customFormat="1" ht="19.899999999999999" customHeight="1" x14ac:dyDescent="0.25">
      <c r="A70" s="94">
        <v>57</v>
      </c>
      <c r="B70" s="95" t="s">
        <v>126</v>
      </c>
      <c r="C70" s="95" t="s">
        <v>77</v>
      </c>
      <c r="D70" s="94">
        <f>RANK(BF70,$BF$4:$BF$147)</f>
        <v>20</v>
      </c>
      <c r="E70" s="94">
        <v>1</v>
      </c>
      <c r="F70" s="94" t="s">
        <v>75</v>
      </c>
      <c r="G70" s="94"/>
      <c r="H70" s="94"/>
      <c r="I70" s="100">
        <f t="shared" si="20"/>
        <v>0</v>
      </c>
      <c r="J70" s="94"/>
      <c r="K70" s="100">
        <f t="shared" si="21"/>
        <v>0</v>
      </c>
      <c r="L70" s="94"/>
      <c r="M70" s="100">
        <f t="shared" si="22"/>
        <v>0</v>
      </c>
      <c r="N70" s="94"/>
      <c r="O70" s="100">
        <f t="shared" si="23"/>
        <v>0</v>
      </c>
      <c r="P70" s="94"/>
      <c r="Q70" s="100">
        <f t="shared" si="24"/>
        <v>0</v>
      </c>
      <c r="R70" s="94"/>
      <c r="S70" s="100">
        <f t="shared" si="25"/>
        <v>0</v>
      </c>
      <c r="T70" s="94"/>
      <c r="U70" s="100">
        <f t="shared" si="26"/>
        <v>0</v>
      </c>
      <c r="V70" s="94"/>
      <c r="W70" s="100">
        <f t="shared" si="27"/>
        <v>0</v>
      </c>
      <c r="X70" s="94"/>
      <c r="Y70" s="100">
        <f t="shared" si="28"/>
        <v>0</v>
      </c>
      <c r="Z70" s="94"/>
      <c r="AA70" s="100">
        <f t="shared" si="29"/>
        <v>0</v>
      </c>
      <c r="AB70" s="94"/>
      <c r="AC70" s="100">
        <f t="shared" si="30"/>
        <v>0</v>
      </c>
      <c r="AD70" s="94"/>
      <c r="AE70" s="100">
        <f t="shared" si="31"/>
        <v>0</v>
      </c>
      <c r="AF70" s="101">
        <f t="shared" ref="AF70:AF72" si="236">SUM(H70,J70,L70,N70,P70,R70,T70,V70,X70,Z70,AB70,AD70)</f>
        <v>0</v>
      </c>
      <c r="AG70" s="100">
        <f t="shared" ref="AG70:AG72" si="237">SUM(I70,K70,M70,O70,Q70,S70,U70,W70,Y70,AA70,AC70,AE70)</f>
        <v>0</v>
      </c>
      <c r="AH70" s="99"/>
      <c r="AI70" s="100">
        <f t="shared" si="34"/>
        <v>0</v>
      </c>
      <c r="AJ70" s="99"/>
      <c r="AK70" s="100">
        <f t="shared" si="35"/>
        <v>0</v>
      </c>
      <c r="AL70" s="99"/>
      <c r="AM70" s="100">
        <f t="shared" si="35"/>
        <v>0</v>
      </c>
      <c r="AN70" s="99"/>
      <c r="AO70" s="100">
        <f t="shared" si="36"/>
        <v>0</v>
      </c>
      <c r="AP70" s="99"/>
      <c r="AQ70" s="100">
        <f t="shared" si="37"/>
        <v>0</v>
      </c>
      <c r="AR70" s="99"/>
      <c r="AS70" s="100">
        <f t="shared" si="38"/>
        <v>0</v>
      </c>
      <c r="AT70" s="99"/>
      <c r="AU70" s="100">
        <f t="shared" si="39"/>
        <v>0</v>
      </c>
      <c r="AV70" s="99"/>
      <c r="AW70" s="100">
        <f t="shared" si="40"/>
        <v>0</v>
      </c>
      <c r="AX70" s="99"/>
      <c r="AY70" s="100">
        <f t="shared" si="41"/>
        <v>0</v>
      </c>
      <c r="AZ70" s="99"/>
      <c r="BA70" s="100">
        <f t="shared" si="42"/>
        <v>0</v>
      </c>
      <c r="BB70" s="99"/>
      <c r="BC70" s="100">
        <f t="shared" si="43"/>
        <v>0</v>
      </c>
      <c r="BD70" s="99"/>
      <c r="BE70" s="100">
        <f t="shared" si="44"/>
        <v>0</v>
      </c>
      <c r="BF70" s="101">
        <f t="shared" si="100"/>
        <v>0</v>
      </c>
      <c r="BG70" s="100">
        <f t="shared" si="100"/>
        <v>0</v>
      </c>
      <c r="BH70" s="99"/>
      <c r="BI70" s="100">
        <f t="shared" ref="BI70:BK114" si="238">BH70*$E70</f>
        <v>0</v>
      </c>
      <c r="BJ70" s="99"/>
      <c r="BK70" s="100">
        <f t="shared" ref="BK70:BK72" si="239">BJ70*$E70</f>
        <v>0</v>
      </c>
      <c r="BL70" s="99"/>
      <c r="BM70" s="100">
        <f t="shared" ref="BM70:BM72" si="240">BL70*$E70</f>
        <v>0</v>
      </c>
      <c r="BN70" s="99"/>
      <c r="BO70" s="100">
        <f t="shared" ref="BO70:BO72" si="241">BN70*$E70</f>
        <v>0</v>
      </c>
      <c r="BP70" s="99"/>
      <c r="BQ70" s="100">
        <f t="shared" ref="BQ70:BQ72" si="242">BP70*$E70</f>
        <v>0</v>
      </c>
      <c r="BR70" s="99"/>
      <c r="BS70" s="100">
        <f t="shared" ref="BS70:BS72" si="243">BR70*$E70</f>
        <v>0</v>
      </c>
      <c r="BT70" s="99"/>
      <c r="BU70" s="100">
        <f t="shared" ref="BU70:BU72" si="244">BT70*$E70</f>
        <v>0</v>
      </c>
      <c r="BV70" s="99"/>
      <c r="BW70" s="100">
        <f t="shared" ref="BW70:BW72" si="245">BV70*$E70</f>
        <v>0</v>
      </c>
      <c r="BX70" s="99"/>
      <c r="BY70" s="100">
        <f t="shared" ref="BY70:BY72" si="246">BX70*$E70</f>
        <v>0</v>
      </c>
      <c r="BZ70" s="99"/>
      <c r="CA70" s="100">
        <f t="shared" ref="CA70:CA72" si="247">BZ70*$E70</f>
        <v>0</v>
      </c>
      <c r="CB70" s="99"/>
      <c r="CC70" s="100">
        <f t="shared" ref="CC70:CC72" si="248">CB70*$E70</f>
        <v>0</v>
      </c>
      <c r="CD70" s="99"/>
      <c r="CE70" s="100">
        <f t="shared" ref="CE70:CE72" si="249">CD70*$E70</f>
        <v>0</v>
      </c>
      <c r="CF70" s="101">
        <f t="shared" ref="CF70:CG72" si="250">SUM(BH70,BJ70,BL70,BN70,BP70,BR70,BT70,BV70,BX70,BZ70,CB70,CD70)</f>
        <v>0</v>
      </c>
      <c r="CG70" s="100">
        <f t="shared" si="250"/>
        <v>0</v>
      </c>
    </row>
    <row r="71" spans="1:85" s="102" customFormat="1" ht="19.899999999999999" customHeight="1" x14ac:dyDescent="0.25">
      <c r="A71" s="94">
        <v>58</v>
      </c>
      <c r="B71" s="95" t="s">
        <v>127</v>
      </c>
      <c r="C71" s="95" t="s">
        <v>77</v>
      </c>
      <c r="D71" s="94">
        <f>RANK(BF71,$BF$4:$BF$147)</f>
        <v>20</v>
      </c>
      <c r="E71" s="94">
        <v>0.6</v>
      </c>
      <c r="F71" s="94" t="s">
        <v>75</v>
      </c>
      <c r="G71" s="94"/>
      <c r="H71" s="94"/>
      <c r="I71" s="100">
        <f t="shared" si="20"/>
        <v>0</v>
      </c>
      <c r="J71" s="94"/>
      <c r="K71" s="100">
        <f t="shared" si="21"/>
        <v>0</v>
      </c>
      <c r="L71" s="94"/>
      <c r="M71" s="100">
        <f t="shared" si="22"/>
        <v>0</v>
      </c>
      <c r="N71" s="94"/>
      <c r="O71" s="100">
        <f t="shared" si="23"/>
        <v>0</v>
      </c>
      <c r="P71" s="94"/>
      <c r="Q71" s="100">
        <f t="shared" si="24"/>
        <v>0</v>
      </c>
      <c r="R71" s="94"/>
      <c r="S71" s="100">
        <f t="shared" si="25"/>
        <v>0</v>
      </c>
      <c r="T71" s="94"/>
      <c r="U71" s="100">
        <f t="shared" si="26"/>
        <v>0</v>
      </c>
      <c r="V71" s="94"/>
      <c r="W71" s="100">
        <f t="shared" si="27"/>
        <v>0</v>
      </c>
      <c r="X71" s="94"/>
      <c r="Y71" s="100">
        <f t="shared" si="28"/>
        <v>0</v>
      </c>
      <c r="Z71" s="94"/>
      <c r="AA71" s="100">
        <f t="shared" si="29"/>
        <v>0</v>
      </c>
      <c r="AB71" s="94"/>
      <c r="AC71" s="100">
        <f t="shared" si="30"/>
        <v>0</v>
      </c>
      <c r="AD71" s="94"/>
      <c r="AE71" s="100">
        <f t="shared" si="31"/>
        <v>0</v>
      </c>
      <c r="AF71" s="101">
        <f t="shared" si="236"/>
        <v>0</v>
      </c>
      <c r="AG71" s="100">
        <f t="shared" si="237"/>
        <v>0</v>
      </c>
      <c r="AH71" s="99"/>
      <c r="AI71" s="100">
        <f t="shared" si="34"/>
        <v>0</v>
      </c>
      <c r="AJ71" s="99"/>
      <c r="AK71" s="100">
        <f t="shared" si="35"/>
        <v>0</v>
      </c>
      <c r="AL71" s="99"/>
      <c r="AM71" s="100">
        <f t="shared" si="35"/>
        <v>0</v>
      </c>
      <c r="AN71" s="99"/>
      <c r="AO71" s="100">
        <f t="shared" si="36"/>
        <v>0</v>
      </c>
      <c r="AP71" s="99"/>
      <c r="AQ71" s="100">
        <f t="shared" si="37"/>
        <v>0</v>
      </c>
      <c r="AR71" s="99"/>
      <c r="AS71" s="100">
        <f t="shared" si="38"/>
        <v>0</v>
      </c>
      <c r="AT71" s="99"/>
      <c r="AU71" s="100">
        <f t="shared" si="39"/>
        <v>0</v>
      </c>
      <c r="AV71" s="99"/>
      <c r="AW71" s="100">
        <f t="shared" si="40"/>
        <v>0</v>
      </c>
      <c r="AX71" s="99"/>
      <c r="AY71" s="100">
        <f t="shared" si="41"/>
        <v>0</v>
      </c>
      <c r="AZ71" s="99"/>
      <c r="BA71" s="100">
        <f t="shared" si="42"/>
        <v>0</v>
      </c>
      <c r="BB71" s="99"/>
      <c r="BC71" s="100">
        <f t="shared" si="43"/>
        <v>0</v>
      </c>
      <c r="BD71" s="99"/>
      <c r="BE71" s="100">
        <f t="shared" si="44"/>
        <v>0</v>
      </c>
      <c r="BF71" s="101">
        <f t="shared" si="100"/>
        <v>0</v>
      </c>
      <c r="BG71" s="100">
        <f t="shared" si="100"/>
        <v>0</v>
      </c>
      <c r="BH71" s="99"/>
      <c r="BI71" s="100">
        <f t="shared" si="238"/>
        <v>0</v>
      </c>
      <c r="BJ71" s="99"/>
      <c r="BK71" s="100">
        <f t="shared" si="239"/>
        <v>0</v>
      </c>
      <c r="BL71" s="99"/>
      <c r="BM71" s="100">
        <f t="shared" si="240"/>
        <v>0</v>
      </c>
      <c r="BN71" s="99"/>
      <c r="BO71" s="100">
        <f t="shared" si="241"/>
        <v>0</v>
      </c>
      <c r="BP71" s="99"/>
      <c r="BQ71" s="100">
        <f t="shared" si="242"/>
        <v>0</v>
      </c>
      <c r="BR71" s="99"/>
      <c r="BS71" s="100">
        <f t="shared" si="243"/>
        <v>0</v>
      </c>
      <c r="BT71" s="99"/>
      <c r="BU71" s="100">
        <f t="shared" si="244"/>
        <v>0</v>
      </c>
      <c r="BV71" s="99"/>
      <c r="BW71" s="100">
        <f t="shared" si="245"/>
        <v>0</v>
      </c>
      <c r="BX71" s="99"/>
      <c r="BY71" s="100">
        <f t="shared" si="246"/>
        <v>0</v>
      </c>
      <c r="BZ71" s="99"/>
      <c r="CA71" s="100">
        <f t="shared" si="247"/>
        <v>0</v>
      </c>
      <c r="CB71" s="99"/>
      <c r="CC71" s="100">
        <f t="shared" si="248"/>
        <v>0</v>
      </c>
      <c r="CD71" s="99"/>
      <c r="CE71" s="100">
        <f t="shared" si="249"/>
        <v>0</v>
      </c>
      <c r="CF71" s="101">
        <f t="shared" si="250"/>
        <v>0</v>
      </c>
      <c r="CG71" s="100">
        <f t="shared" si="250"/>
        <v>0</v>
      </c>
    </row>
    <row r="72" spans="1:85" s="102" customFormat="1" ht="19.899999999999999" customHeight="1" x14ac:dyDescent="0.25">
      <c r="A72" s="94">
        <v>59</v>
      </c>
      <c r="B72" s="95" t="s">
        <v>128</v>
      </c>
      <c r="C72" s="95" t="s">
        <v>74</v>
      </c>
      <c r="D72" s="94">
        <f>RANK(BF72,$BF$4:$BF$147)</f>
        <v>20</v>
      </c>
      <c r="E72" s="94">
        <v>0.64</v>
      </c>
      <c r="F72" s="94" t="s">
        <v>85</v>
      </c>
      <c r="G72" s="94"/>
      <c r="H72" s="94"/>
      <c r="I72" s="100">
        <f t="shared" si="20"/>
        <v>0</v>
      </c>
      <c r="J72" s="94"/>
      <c r="K72" s="100">
        <f t="shared" si="21"/>
        <v>0</v>
      </c>
      <c r="L72" s="94"/>
      <c r="M72" s="100">
        <f t="shared" si="22"/>
        <v>0</v>
      </c>
      <c r="N72" s="94"/>
      <c r="O72" s="100">
        <f t="shared" si="23"/>
        <v>0</v>
      </c>
      <c r="P72" s="94"/>
      <c r="Q72" s="100">
        <f t="shared" si="24"/>
        <v>0</v>
      </c>
      <c r="R72" s="94"/>
      <c r="S72" s="100">
        <f t="shared" si="25"/>
        <v>0</v>
      </c>
      <c r="T72" s="94"/>
      <c r="U72" s="100">
        <f t="shared" si="26"/>
        <v>0</v>
      </c>
      <c r="V72" s="94"/>
      <c r="W72" s="100">
        <f t="shared" si="27"/>
        <v>0</v>
      </c>
      <c r="X72" s="94"/>
      <c r="Y72" s="100">
        <f t="shared" si="28"/>
        <v>0</v>
      </c>
      <c r="Z72" s="94"/>
      <c r="AA72" s="100">
        <f t="shared" si="29"/>
        <v>0</v>
      </c>
      <c r="AB72" s="94"/>
      <c r="AC72" s="100">
        <f t="shared" si="30"/>
        <v>0</v>
      </c>
      <c r="AD72" s="94"/>
      <c r="AE72" s="100">
        <f t="shared" si="31"/>
        <v>0</v>
      </c>
      <c r="AF72" s="101">
        <f t="shared" si="236"/>
        <v>0</v>
      </c>
      <c r="AG72" s="100">
        <f t="shared" si="237"/>
        <v>0</v>
      </c>
      <c r="AH72" s="99"/>
      <c r="AI72" s="100">
        <f t="shared" si="34"/>
        <v>0</v>
      </c>
      <c r="AJ72" s="99"/>
      <c r="AK72" s="100">
        <f t="shared" si="35"/>
        <v>0</v>
      </c>
      <c r="AL72" s="99"/>
      <c r="AM72" s="100">
        <f t="shared" si="35"/>
        <v>0</v>
      </c>
      <c r="AN72" s="99"/>
      <c r="AO72" s="100">
        <f t="shared" si="36"/>
        <v>0</v>
      </c>
      <c r="AP72" s="99"/>
      <c r="AQ72" s="100">
        <f t="shared" si="37"/>
        <v>0</v>
      </c>
      <c r="AR72" s="99"/>
      <c r="AS72" s="100">
        <f t="shared" si="38"/>
        <v>0</v>
      </c>
      <c r="AT72" s="99"/>
      <c r="AU72" s="100">
        <f t="shared" si="39"/>
        <v>0</v>
      </c>
      <c r="AV72" s="99"/>
      <c r="AW72" s="100">
        <f t="shared" si="40"/>
        <v>0</v>
      </c>
      <c r="AX72" s="99"/>
      <c r="AY72" s="100">
        <f t="shared" si="41"/>
        <v>0</v>
      </c>
      <c r="AZ72" s="99"/>
      <c r="BA72" s="100">
        <f t="shared" si="42"/>
        <v>0</v>
      </c>
      <c r="BB72" s="99"/>
      <c r="BC72" s="100">
        <f t="shared" si="43"/>
        <v>0</v>
      </c>
      <c r="BD72" s="99"/>
      <c r="BE72" s="100">
        <f t="shared" si="44"/>
        <v>0</v>
      </c>
      <c r="BF72" s="101">
        <f t="shared" si="100"/>
        <v>0</v>
      </c>
      <c r="BG72" s="100">
        <f t="shared" si="100"/>
        <v>0</v>
      </c>
      <c r="BH72" s="99"/>
      <c r="BI72" s="100">
        <f t="shared" si="238"/>
        <v>0</v>
      </c>
      <c r="BJ72" s="99"/>
      <c r="BK72" s="100">
        <f t="shared" si="239"/>
        <v>0</v>
      </c>
      <c r="BL72" s="99"/>
      <c r="BM72" s="100">
        <f t="shared" si="240"/>
        <v>0</v>
      </c>
      <c r="BN72" s="99"/>
      <c r="BO72" s="100">
        <f t="shared" si="241"/>
        <v>0</v>
      </c>
      <c r="BP72" s="99"/>
      <c r="BQ72" s="100">
        <f t="shared" si="242"/>
        <v>0</v>
      </c>
      <c r="BR72" s="99"/>
      <c r="BS72" s="100">
        <f t="shared" si="243"/>
        <v>0</v>
      </c>
      <c r="BT72" s="99"/>
      <c r="BU72" s="100">
        <f t="shared" si="244"/>
        <v>0</v>
      </c>
      <c r="BV72" s="99"/>
      <c r="BW72" s="100">
        <f t="shared" si="245"/>
        <v>0</v>
      </c>
      <c r="BX72" s="99"/>
      <c r="BY72" s="100">
        <f t="shared" si="246"/>
        <v>0</v>
      </c>
      <c r="BZ72" s="99"/>
      <c r="CA72" s="100">
        <f t="shared" si="247"/>
        <v>0</v>
      </c>
      <c r="CB72" s="99"/>
      <c r="CC72" s="100">
        <f t="shared" si="248"/>
        <v>0</v>
      </c>
      <c r="CD72" s="99"/>
      <c r="CE72" s="100">
        <f t="shared" si="249"/>
        <v>0</v>
      </c>
      <c r="CF72" s="101">
        <f t="shared" si="250"/>
        <v>0</v>
      </c>
      <c r="CG72" s="100">
        <f t="shared" si="250"/>
        <v>0</v>
      </c>
    </row>
    <row r="73" spans="1:85" s="102" customFormat="1" ht="19.899999999999999" customHeight="1" x14ac:dyDescent="0.25">
      <c r="A73" s="94"/>
      <c r="B73" s="95"/>
      <c r="C73" s="95"/>
      <c r="D73" s="94"/>
      <c r="E73" s="94"/>
      <c r="F73" s="94"/>
      <c r="G73" s="94"/>
      <c r="H73" s="94"/>
      <c r="I73" s="100"/>
      <c r="J73" s="94"/>
      <c r="K73" s="100"/>
      <c r="L73" s="94"/>
      <c r="M73" s="100"/>
      <c r="N73" s="94"/>
      <c r="O73" s="100"/>
      <c r="P73" s="94"/>
      <c r="Q73" s="100"/>
      <c r="R73" s="94"/>
      <c r="S73" s="100"/>
      <c r="T73" s="94"/>
      <c r="U73" s="100"/>
      <c r="V73" s="94"/>
      <c r="W73" s="100"/>
      <c r="X73" s="94"/>
      <c r="Y73" s="100"/>
      <c r="Z73" s="94"/>
      <c r="AA73" s="100"/>
      <c r="AB73" s="94"/>
      <c r="AC73" s="100"/>
      <c r="AD73" s="94"/>
      <c r="AE73" s="100"/>
      <c r="AF73" s="101"/>
      <c r="AG73" s="100"/>
      <c r="AH73" s="99"/>
      <c r="AI73" s="100"/>
      <c r="AJ73" s="99"/>
      <c r="AK73" s="100"/>
      <c r="AL73" s="99"/>
      <c r="AM73" s="100"/>
      <c r="AN73" s="99"/>
      <c r="AO73" s="100"/>
      <c r="AP73" s="99"/>
      <c r="AQ73" s="100"/>
      <c r="AR73" s="99"/>
      <c r="AS73" s="100"/>
      <c r="AT73" s="99"/>
      <c r="AU73" s="100"/>
      <c r="AV73" s="99"/>
      <c r="AW73" s="100"/>
      <c r="AX73" s="99"/>
      <c r="AY73" s="100"/>
      <c r="AZ73" s="99"/>
      <c r="BA73" s="100"/>
      <c r="BB73" s="99"/>
      <c r="BC73" s="100"/>
      <c r="BD73" s="99"/>
      <c r="BE73" s="100"/>
      <c r="BF73" s="101"/>
      <c r="BG73" s="100"/>
      <c r="BH73" s="99"/>
      <c r="BI73" s="100"/>
      <c r="BJ73" s="99"/>
      <c r="BK73" s="100"/>
      <c r="BL73" s="99"/>
      <c r="BM73" s="100"/>
      <c r="BN73" s="99"/>
      <c r="BO73" s="100"/>
      <c r="BP73" s="99"/>
      <c r="BQ73" s="100"/>
      <c r="BR73" s="99"/>
      <c r="BS73" s="100"/>
      <c r="BT73" s="99"/>
      <c r="BU73" s="100"/>
      <c r="BV73" s="99"/>
      <c r="BW73" s="100"/>
      <c r="BX73" s="99"/>
      <c r="BY73" s="100"/>
      <c r="BZ73" s="99"/>
      <c r="CA73" s="100"/>
      <c r="CB73" s="99"/>
      <c r="CC73" s="100"/>
      <c r="CD73" s="99"/>
      <c r="CE73" s="100"/>
      <c r="CF73" s="101"/>
      <c r="CG73" s="100"/>
    </row>
    <row r="74" spans="1:85" s="102" customFormat="1" ht="19.899999999999999" customHeight="1" x14ac:dyDescent="0.25">
      <c r="A74" s="94">
        <v>60</v>
      </c>
      <c r="B74" s="95" t="s">
        <v>129</v>
      </c>
      <c r="C74" s="95" t="s">
        <v>74</v>
      </c>
      <c r="D74" s="94">
        <f>RANK(BF74,$BF$4:$BF$147)</f>
        <v>20</v>
      </c>
      <c r="E74" s="94">
        <v>0.64</v>
      </c>
      <c r="F74" s="94" t="s">
        <v>85</v>
      </c>
      <c r="G74" s="94">
        <v>1350</v>
      </c>
      <c r="H74" s="94"/>
      <c r="I74" s="100">
        <f t="shared" ref="I74:I139" si="251">H74*$E74</f>
        <v>0</v>
      </c>
      <c r="J74" s="94"/>
      <c r="K74" s="100">
        <f t="shared" ref="K74:K139" si="252">J74*$E74</f>
        <v>0</v>
      </c>
      <c r="L74" s="94"/>
      <c r="M74" s="100">
        <f t="shared" ref="M74:M139" si="253">L74*$E74</f>
        <v>0</v>
      </c>
      <c r="N74" s="94"/>
      <c r="O74" s="100">
        <f t="shared" ref="O74:O139" si="254">N74*$E74</f>
        <v>0</v>
      </c>
      <c r="P74" s="94"/>
      <c r="Q74" s="100">
        <f t="shared" ref="Q74:Q139" si="255">P74*$E74</f>
        <v>0</v>
      </c>
      <c r="R74" s="94"/>
      <c r="S74" s="100">
        <f t="shared" ref="S74:S139" si="256">R74*$E74</f>
        <v>0</v>
      </c>
      <c r="T74" s="94">
        <v>14</v>
      </c>
      <c r="U74" s="100">
        <f t="shared" ref="U74:U139" si="257">T74*$E74</f>
        <v>8.9600000000000009</v>
      </c>
      <c r="V74" s="94"/>
      <c r="W74" s="100">
        <f t="shared" ref="W74:W139" si="258">V74*$E74</f>
        <v>0</v>
      </c>
      <c r="X74" s="94"/>
      <c r="Y74" s="100">
        <f t="shared" ref="Y74:Y139" si="259">X74*$E74</f>
        <v>0</v>
      </c>
      <c r="Z74" s="94"/>
      <c r="AA74" s="100">
        <f t="shared" ref="AA74:AA139" si="260">Z74*$E74</f>
        <v>0</v>
      </c>
      <c r="AB74" s="94"/>
      <c r="AC74" s="100">
        <f t="shared" ref="AC74:AC139" si="261">AB74*$E74</f>
        <v>0</v>
      </c>
      <c r="AD74" s="94"/>
      <c r="AE74" s="100">
        <f t="shared" ref="AE74:AE139" si="262">AD74*$E74</f>
        <v>0</v>
      </c>
      <c r="AF74" s="101">
        <f t="shared" ref="AF74:AF75" si="263">SUM(H74,J74,L74,N74,P74,R74,T74,V74,X74,Z74,AB74,AD74)</f>
        <v>14</v>
      </c>
      <c r="AG74" s="100">
        <f t="shared" ref="AG74:AG75" si="264">SUM(I74,K74,M74,O74,Q74,S74,U74,W74,Y74,AA74,AC74,AE74)</f>
        <v>8.9600000000000009</v>
      </c>
      <c r="AH74" s="99"/>
      <c r="AI74" s="100">
        <f t="shared" ref="AI74:AI139" si="265">AH74*$E74</f>
        <v>0</v>
      </c>
      <c r="AJ74" s="99"/>
      <c r="AK74" s="100">
        <f t="shared" ref="AK74:AM139" si="266">AJ74*$E74</f>
        <v>0</v>
      </c>
      <c r="AL74" s="99"/>
      <c r="AM74" s="100">
        <f t="shared" si="266"/>
        <v>0</v>
      </c>
      <c r="AN74" s="99"/>
      <c r="AO74" s="100">
        <f t="shared" ref="AO74:AO139" si="267">AN74*$E74</f>
        <v>0</v>
      </c>
      <c r="AP74" s="99"/>
      <c r="AQ74" s="100">
        <f t="shared" ref="AQ74:AQ139" si="268">AP74*$E74</f>
        <v>0</v>
      </c>
      <c r="AR74" s="99"/>
      <c r="AS74" s="100">
        <f t="shared" ref="AS74:AS139" si="269">AR74*$E74</f>
        <v>0</v>
      </c>
      <c r="AT74" s="99"/>
      <c r="AU74" s="100">
        <f t="shared" ref="AU74:AU139" si="270">AT74*$E74</f>
        <v>0</v>
      </c>
      <c r="AV74" s="99"/>
      <c r="AW74" s="100">
        <f t="shared" ref="AW74:AW139" si="271">AV74*$E74</f>
        <v>0</v>
      </c>
      <c r="AX74" s="99"/>
      <c r="AY74" s="100">
        <f t="shared" ref="AY74:AY139" si="272">AX74*$E74</f>
        <v>0</v>
      </c>
      <c r="AZ74" s="99"/>
      <c r="BA74" s="100">
        <f t="shared" ref="BA74:BA139" si="273">AZ74*$E74</f>
        <v>0</v>
      </c>
      <c r="BB74" s="99"/>
      <c r="BC74" s="100">
        <f t="shared" ref="BC74:BC139" si="274">BB74*$E74</f>
        <v>0</v>
      </c>
      <c r="BD74" s="99"/>
      <c r="BE74" s="100">
        <f t="shared" ref="BE74:BE139" si="275">BD74*$E74</f>
        <v>0</v>
      </c>
      <c r="BF74" s="101">
        <f t="shared" si="100"/>
        <v>0</v>
      </c>
      <c r="BG74" s="100">
        <f t="shared" si="100"/>
        <v>0</v>
      </c>
      <c r="BH74" s="99"/>
      <c r="BI74" s="100">
        <f t="shared" si="238"/>
        <v>0</v>
      </c>
      <c r="BJ74" s="99"/>
      <c r="BK74" s="100">
        <f t="shared" si="238"/>
        <v>0</v>
      </c>
      <c r="BL74" s="99"/>
      <c r="BM74" s="100">
        <f t="shared" ref="BM74:BM75" si="276">BL74*$E74</f>
        <v>0</v>
      </c>
      <c r="BN74" s="99"/>
      <c r="BO74" s="100">
        <f t="shared" ref="BO74:BO75" si="277">BN74*$E74</f>
        <v>0</v>
      </c>
      <c r="BP74" s="99"/>
      <c r="BQ74" s="100">
        <f t="shared" ref="BQ74:BQ75" si="278">BP74*$E74</f>
        <v>0</v>
      </c>
      <c r="BR74" s="99"/>
      <c r="BS74" s="100">
        <f t="shared" ref="BS74:BS75" si="279">BR74*$E74</f>
        <v>0</v>
      </c>
      <c r="BT74" s="99"/>
      <c r="BU74" s="100">
        <f t="shared" ref="BU74:BU75" si="280">BT74*$E74</f>
        <v>0</v>
      </c>
      <c r="BV74" s="99"/>
      <c r="BW74" s="100">
        <f t="shared" ref="BW74:BW75" si="281">BV74*$E74</f>
        <v>0</v>
      </c>
      <c r="BX74" s="99"/>
      <c r="BY74" s="100">
        <f t="shared" ref="BY74:BY75" si="282">BX74*$E74</f>
        <v>0</v>
      </c>
      <c r="BZ74" s="99"/>
      <c r="CA74" s="100">
        <f t="shared" ref="CA74:CA75" si="283">BZ74*$E74</f>
        <v>0</v>
      </c>
      <c r="CB74" s="99"/>
      <c r="CC74" s="100">
        <f t="shared" ref="CC74:CC75" si="284">CB74*$E74</f>
        <v>0</v>
      </c>
      <c r="CD74" s="99"/>
      <c r="CE74" s="100">
        <f t="shared" ref="CE74:CE75" si="285">CD74*$E74</f>
        <v>0</v>
      </c>
      <c r="CF74" s="101">
        <f t="shared" ref="CF74:CG75" si="286">SUM(BH74,BJ74,BL74,BN74,BP74,BR74,BT74,BV74,BX74,BZ74,CB74,CD74)</f>
        <v>0</v>
      </c>
      <c r="CG74" s="100">
        <f t="shared" si="286"/>
        <v>0</v>
      </c>
    </row>
    <row r="75" spans="1:85" s="102" customFormat="1" ht="19.899999999999999" customHeight="1" x14ac:dyDescent="0.25">
      <c r="A75" s="94">
        <v>61</v>
      </c>
      <c r="B75" s="95" t="s">
        <v>129</v>
      </c>
      <c r="C75" s="95" t="s">
        <v>74</v>
      </c>
      <c r="D75" s="94">
        <f>RANK(BF75,$BF$4:$BF$147)</f>
        <v>20</v>
      </c>
      <c r="E75" s="94">
        <v>0.64</v>
      </c>
      <c r="F75" s="94" t="s">
        <v>83</v>
      </c>
      <c r="G75" s="94"/>
      <c r="H75" s="94"/>
      <c r="I75" s="100">
        <f t="shared" si="251"/>
        <v>0</v>
      </c>
      <c r="J75" s="94"/>
      <c r="K75" s="100">
        <f t="shared" si="252"/>
        <v>0</v>
      </c>
      <c r="L75" s="94"/>
      <c r="M75" s="100">
        <f t="shared" si="253"/>
        <v>0</v>
      </c>
      <c r="N75" s="94"/>
      <c r="O75" s="100">
        <f t="shared" si="254"/>
        <v>0</v>
      </c>
      <c r="P75" s="94"/>
      <c r="Q75" s="100">
        <f t="shared" si="255"/>
        <v>0</v>
      </c>
      <c r="R75" s="94"/>
      <c r="S75" s="100">
        <f t="shared" si="256"/>
        <v>0</v>
      </c>
      <c r="T75" s="94"/>
      <c r="U75" s="100">
        <f t="shared" si="257"/>
        <v>0</v>
      </c>
      <c r="V75" s="94"/>
      <c r="W75" s="100">
        <f t="shared" si="258"/>
        <v>0</v>
      </c>
      <c r="X75" s="94"/>
      <c r="Y75" s="100">
        <f t="shared" si="259"/>
        <v>0</v>
      </c>
      <c r="Z75" s="94"/>
      <c r="AA75" s="100">
        <f t="shared" si="260"/>
        <v>0</v>
      </c>
      <c r="AB75" s="94"/>
      <c r="AC75" s="100">
        <f t="shared" si="261"/>
        <v>0</v>
      </c>
      <c r="AD75" s="94"/>
      <c r="AE75" s="100">
        <f t="shared" si="262"/>
        <v>0</v>
      </c>
      <c r="AF75" s="101">
        <f t="shared" si="263"/>
        <v>0</v>
      </c>
      <c r="AG75" s="100">
        <f t="shared" si="264"/>
        <v>0</v>
      </c>
      <c r="AH75" s="99"/>
      <c r="AI75" s="100">
        <f t="shared" si="265"/>
        <v>0</v>
      </c>
      <c r="AJ75" s="99"/>
      <c r="AK75" s="100">
        <f t="shared" si="266"/>
        <v>0</v>
      </c>
      <c r="AL75" s="99"/>
      <c r="AM75" s="100">
        <f t="shared" si="266"/>
        <v>0</v>
      </c>
      <c r="AN75" s="99"/>
      <c r="AO75" s="100">
        <f t="shared" si="267"/>
        <v>0</v>
      </c>
      <c r="AP75" s="99"/>
      <c r="AQ75" s="100">
        <f t="shared" si="268"/>
        <v>0</v>
      </c>
      <c r="AR75" s="99"/>
      <c r="AS75" s="100">
        <f t="shared" si="269"/>
        <v>0</v>
      </c>
      <c r="AT75" s="99"/>
      <c r="AU75" s="100">
        <f t="shared" si="270"/>
        <v>0</v>
      </c>
      <c r="AV75" s="99"/>
      <c r="AW75" s="100">
        <f t="shared" si="271"/>
        <v>0</v>
      </c>
      <c r="AX75" s="99"/>
      <c r="AY75" s="100">
        <f t="shared" si="272"/>
        <v>0</v>
      </c>
      <c r="AZ75" s="99"/>
      <c r="BA75" s="100">
        <f t="shared" si="273"/>
        <v>0</v>
      </c>
      <c r="BB75" s="99"/>
      <c r="BC75" s="100">
        <f t="shared" si="274"/>
        <v>0</v>
      </c>
      <c r="BD75" s="99"/>
      <c r="BE75" s="100">
        <f t="shared" si="275"/>
        <v>0</v>
      </c>
      <c r="BF75" s="101">
        <f t="shared" si="100"/>
        <v>0</v>
      </c>
      <c r="BG75" s="100">
        <f t="shared" si="100"/>
        <v>0</v>
      </c>
      <c r="BH75" s="99"/>
      <c r="BI75" s="100">
        <f t="shared" si="238"/>
        <v>0</v>
      </c>
      <c r="BJ75" s="99"/>
      <c r="BK75" s="100">
        <f t="shared" si="238"/>
        <v>0</v>
      </c>
      <c r="BL75" s="99"/>
      <c r="BM75" s="100">
        <f t="shared" si="276"/>
        <v>0</v>
      </c>
      <c r="BN75" s="99"/>
      <c r="BO75" s="100">
        <f t="shared" si="277"/>
        <v>0</v>
      </c>
      <c r="BP75" s="99"/>
      <c r="BQ75" s="100">
        <f t="shared" si="278"/>
        <v>0</v>
      </c>
      <c r="BR75" s="99"/>
      <c r="BS75" s="100">
        <f t="shared" si="279"/>
        <v>0</v>
      </c>
      <c r="BT75" s="99"/>
      <c r="BU75" s="100">
        <f t="shared" si="280"/>
        <v>0</v>
      </c>
      <c r="BV75" s="99"/>
      <c r="BW75" s="100">
        <f t="shared" si="281"/>
        <v>0</v>
      </c>
      <c r="BX75" s="99"/>
      <c r="BY75" s="100">
        <f t="shared" si="282"/>
        <v>0</v>
      </c>
      <c r="BZ75" s="99"/>
      <c r="CA75" s="100">
        <f t="shared" si="283"/>
        <v>0</v>
      </c>
      <c r="CB75" s="99"/>
      <c r="CC75" s="100">
        <f t="shared" si="284"/>
        <v>0</v>
      </c>
      <c r="CD75" s="99"/>
      <c r="CE75" s="100">
        <f t="shared" si="285"/>
        <v>0</v>
      </c>
      <c r="CF75" s="101">
        <f t="shared" si="286"/>
        <v>0</v>
      </c>
      <c r="CG75" s="100">
        <f t="shared" si="286"/>
        <v>0</v>
      </c>
    </row>
    <row r="76" spans="1:85" s="102" customFormat="1" ht="19.899999999999999" customHeight="1" x14ac:dyDescent="0.25">
      <c r="A76" s="94"/>
      <c r="B76" s="95"/>
      <c r="C76" s="95"/>
      <c r="D76" s="94"/>
      <c r="E76" s="94"/>
      <c r="F76" s="94"/>
      <c r="G76" s="94"/>
      <c r="H76" s="94"/>
      <c r="I76" s="100"/>
      <c r="J76" s="94"/>
      <c r="K76" s="100"/>
      <c r="L76" s="94"/>
      <c r="M76" s="100"/>
      <c r="N76" s="94"/>
      <c r="O76" s="100"/>
      <c r="P76" s="94"/>
      <c r="Q76" s="100"/>
      <c r="R76" s="94"/>
      <c r="S76" s="100"/>
      <c r="T76" s="94"/>
      <c r="U76" s="100"/>
      <c r="V76" s="94"/>
      <c r="W76" s="100"/>
      <c r="X76" s="94"/>
      <c r="Y76" s="100"/>
      <c r="Z76" s="94"/>
      <c r="AA76" s="100"/>
      <c r="AB76" s="94"/>
      <c r="AC76" s="100"/>
      <c r="AD76" s="94"/>
      <c r="AE76" s="100"/>
      <c r="AF76" s="101"/>
      <c r="AG76" s="100"/>
      <c r="AH76" s="99"/>
      <c r="AI76" s="100"/>
      <c r="AJ76" s="99"/>
      <c r="AK76" s="100"/>
      <c r="AL76" s="99"/>
      <c r="AM76" s="100"/>
      <c r="AN76" s="99"/>
      <c r="AO76" s="100"/>
      <c r="AP76" s="99"/>
      <c r="AQ76" s="100"/>
      <c r="AR76" s="99"/>
      <c r="AS76" s="100"/>
      <c r="AT76" s="99"/>
      <c r="AU76" s="100"/>
      <c r="AV76" s="99"/>
      <c r="AW76" s="100"/>
      <c r="AX76" s="99"/>
      <c r="AY76" s="100"/>
      <c r="AZ76" s="99"/>
      <c r="BA76" s="100"/>
      <c r="BB76" s="99"/>
      <c r="BC76" s="100"/>
      <c r="BD76" s="99"/>
      <c r="BE76" s="100"/>
      <c r="BF76" s="101"/>
      <c r="BG76" s="100"/>
      <c r="BH76" s="99"/>
      <c r="BI76" s="100"/>
      <c r="BJ76" s="99"/>
      <c r="BK76" s="100"/>
      <c r="BL76" s="99"/>
      <c r="BM76" s="100"/>
      <c r="BN76" s="99"/>
      <c r="BO76" s="100"/>
      <c r="BP76" s="99"/>
      <c r="BQ76" s="100"/>
      <c r="BR76" s="99"/>
      <c r="BS76" s="100"/>
      <c r="BT76" s="99"/>
      <c r="BU76" s="100"/>
      <c r="BV76" s="99"/>
      <c r="BW76" s="100"/>
      <c r="BX76" s="99"/>
      <c r="BY76" s="100"/>
      <c r="BZ76" s="99"/>
      <c r="CA76" s="100"/>
      <c r="CB76" s="99"/>
      <c r="CC76" s="100"/>
      <c r="CD76" s="99"/>
      <c r="CE76" s="100"/>
      <c r="CF76" s="101"/>
      <c r="CG76" s="100"/>
    </row>
    <row r="77" spans="1:85" s="102" customFormat="1" ht="19.899999999999999" customHeight="1" x14ac:dyDescent="0.25">
      <c r="A77" s="94">
        <v>62</v>
      </c>
      <c r="B77" s="95" t="s">
        <v>130</v>
      </c>
      <c r="C77" s="95" t="s">
        <v>74</v>
      </c>
      <c r="D77" s="94">
        <f>RANK(BF77,$BF$4:$BF$147)</f>
        <v>13</v>
      </c>
      <c r="E77" s="94">
        <v>0.64</v>
      </c>
      <c r="F77" s="94" t="s">
        <v>85</v>
      </c>
      <c r="G77" s="94">
        <v>1350</v>
      </c>
      <c r="H77" s="94">
        <v>1820</v>
      </c>
      <c r="I77" s="100">
        <f t="shared" si="251"/>
        <v>1164.8</v>
      </c>
      <c r="J77" s="94">
        <v>700</v>
      </c>
      <c r="K77" s="100">
        <f t="shared" si="252"/>
        <v>448</v>
      </c>
      <c r="L77" s="89">
        <v>2800</v>
      </c>
      <c r="M77" s="100">
        <f t="shared" si="253"/>
        <v>1792</v>
      </c>
      <c r="N77" s="94">
        <v>1400</v>
      </c>
      <c r="O77" s="100">
        <f t="shared" si="254"/>
        <v>896</v>
      </c>
      <c r="P77" s="94">
        <v>4060</v>
      </c>
      <c r="Q77" s="100">
        <f t="shared" si="255"/>
        <v>2598.4</v>
      </c>
      <c r="R77" s="94">
        <v>1400</v>
      </c>
      <c r="S77" s="100">
        <f t="shared" si="256"/>
        <v>896</v>
      </c>
      <c r="T77" s="94">
        <v>2100</v>
      </c>
      <c r="U77" s="100">
        <f t="shared" si="257"/>
        <v>1344</v>
      </c>
      <c r="V77" s="94">
        <v>1400</v>
      </c>
      <c r="W77" s="100">
        <f t="shared" si="258"/>
        <v>896</v>
      </c>
      <c r="X77" s="94"/>
      <c r="Y77" s="100">
        <f t="shared" si="259"/>
        <v>0</v>
      </c>
      <c r="Z77" s="94"/>
      <c r="AA77" s="100">
        <f t="shared" si="260"/>
        <v>0</v>
      </c>
      <c r="AB77" s="94"/>
      <c r="AC77" s="100">
        <f t="shared" si="261"/>
        <v>0</v>
      </c>
      <c r="AD77" s="94"/>
      <c r="AE77" s="100">
        <f t="shared" si="262"/>
        <v>0</v>
      </c>
      <c r="AF77" s="101">
        <f t="shared" ref="AF77:AF78" si="287">SUM(H77,J77,L77,N77,P77,R77,T77,V77,X77,Z77,AB77,AD77)</f>
        <v>15680</v>
      </c>
      <c r="AG77" s="100">
        <f t="shared" ref="AG77:AG78" si="288">SUM(I77,K77,M77,O77,Q77,S77,U77,W77,Y77,AA77,AC77,AE77)</f>
        <v>10035.200000000001</v>
      </c>
      <c r="AH77" s="99"/>
      <c r="AI77" s="100">
        <f t="shared" si="265"/>
        <v>0</v>
      </c>
      <c r="AJ77" s="99"/>
      <c r="AK77" s="100">
        <f t="shared" si="266"/>
        <v>0</v>
      </c>
      <c r="AL77" s="99"/>
      <c r="AM77" s="100">
        <f t="shared" si="266"/>
        <v>0</v>
      </c>
      <c r="AN77" s="99">
        <v>2100</v>
      </c>
      <c r="AO77" s="100">
        <f t="shared" si="267"/>
        <v>1344</v>
      </c>
      <c r="AP77" s="99"/>
      <c r="AQ77" s="100">
        <f t="shared" si="268"/>
        <v>0</v>
      </c>
      <c r="AR77" s="99"/>
      <c r="AS77" s="100">
        <f t="shared" si="269"/>
        <v>0</v>
      </c>
      <c r="AT77" s="99"/>
      <c r="AU77" s="100">
        <f t="shared" si="270"/>
        <v>0</v>
      </c>
      <c r="AV77" s="99"/>
      <c r="AW77" s="100">
        <f t="shared" si="271"/>
        <v>0</v>
      </c>
      <c r="AX77" s="99"/>
      <c r="AY77" s="100">
        <f t="shared" si="272"/>
        <v>0</v>
      </c>
      <c r="AZ77" s="99"/>
      <c r="BA77" s="100">
        <f t="shared" si="273"/>
        <v>0</v>
      </c>
      <c r="BB77" s="99"/>
      <c r="BC77" s="100">
        <f t="shared" si="274"/>
        <v>0</v>
      </c>
      <c r="BD77" s="99"/>
      <c r="BE77" s="100">
        <f t="shared" si="275"/>
        <v>0</v>
      </c>
      <c r="BF77" s="101">
        <f t="shared" si="100"/>
        <v>2100</v>
      </c>
      <c r="BG77" s="100">
        <f t="shared" si="100"/>
        <v>1344</v>
      </c>
      <c r="BH77" s="99"/>
      <c r="BI77" s="100">
        <f t="shared" ref="BI77:BI78" si="289">BH77*$E77</f>
        <v>0</v>
      </c>
      <c r="BJ77" s="99">
        <v>280</v>
      </c>
      <c r="BK77" s="100">
        <f t="shared" ref="BK77:BK78" si="290">BJ77*$E77</f>
        <v>179.20000000000002</v>
      </c>
      <c r="BL77" s="99"/>
      <c r="BM77" s="100">
        <f t="shared" ref="BM77:BM78" si="291">BL77*$E77</f>
        <v>0</v>
      </c>
      <c r="BN77" s="99"/>
      <c r="BO77" s="100">
        <f t="shared" ref="BO77:BO78" si="292">BN77*$E77</f>
        <v>0</v>
      </c>
      <c r="BP77" s="99"/>
      <c r="BQ77" s="100">
        <f t="shared" ref="BQ77:BQ78" si="293">BP77*$E77</f>
        <v>0</v>
      </c>
      <c r="BR77" s="99"/>
      <c r="BS77" s="100">
        <f t="shared" ref="BS77:BS78" si="294">BR77*$E77</f>
        <v>0</v>
      </c>
      <c r="BT77" s="99"/>
      <c r="BU77" s="100">
        <f t="shared" ref="BU77:BU78" si="295">BT77*$E77</f>
        <v>0</v>
      </c>
      <c r="BV77" s="99"/>
      <c r="BW77" s="100">
        <f t="shared" ref="BW77:BW78" si="296">BV77*$E77</f>
        <v>0</v>
      </c>
      <c r="BX77" s="99"/>
      <c r="BY77" s="100">
        <f t="shared" ref="BY77:BY78" si="297">BX77*$E77</f>
        <v>0</v>
      </c>
      <c r="BZ77" s="99"/>
      <c r="CA77" s="100">
        <f t="shared" ref="CA77:CA78" si="298">BZ77*$E77</f>
        <v>0</v>
      </c>
      <c r="CB77" s="99"/>
      <c r="CC77" s="100">
        <f t="shared" ref="CC77:CC78" si="299">CB77*$E77</f>
        <v>0</v>
      </c>
      <c r="CD77" s="99"/>
      <c r="CE77" s="100">
        <f t="shared" ref="CE77:CE78" si="300">CD77*$E77</f>
        <v>0</v>
      </c>
      <c r="CF77" s="101">
        <f t="shared" ref="CF77:CG78" si="301">SUM(BH77,BJ77,BL77,BN77,BP77,BR77,BT77,BV77,BX77,BZ77,CB77,CD77)</f>
        <v>280</v>
      </c>
      <c r="CG77" s="100">
        <f t="shared" si="301"/>
        <v>179.20000000000002</v>
      </c>
    </row>
    <row r="78" spans="1:85" s="102" customFormat="1" ht="19.899999999999999" customHeight="1" x14ac:dyDescent="0.25">
      <c r="A78" s="94">
        <v>63</v>
      </c>
      <c r="B78" s="95" t="s">
        <v>130</v>
      </c>
      <c r="C78" s="95" t="s">
        <v>74</v>
      </c>
      <c r="D78" s="94">
        <f>RANK(BF78,$BF$4:$BF$147)</f>
        <v>20</v>
      </c>
      <c r="E78" s="94">
        <v>0.64</v>
      </c>
      <c r="F78" s="94" t="s">
        <v>83</v>
      </c>
      <c r="G78" s="94">
        <v>1250</v>
      </c>
      <c r="H78" s="94"/>
      <c r="I78" s="100">
        <f t="shared" si="251"/>
        <v>0</v>
      </c>
      <c r="J78" s="94"/>
      <c r="K78" s="100">
        <f t="shared" si="252"/>
        <v>0</v>
      </c>
      <c r="L78" s="94"/>
      <c r="M78" s="100">
        <f t="shared" si="253"/>
        <v>0</v>
      </c>
      <c r="N78" s="94"/>
      <c r="O78" s="100">
        <f t="shared" si="254"/>
        <v>0</v>
      </c>
      <c r="P78" s="94"/>
      <c r="Q78" s="100">
        <f t="shared" si="255"/>
        <v>0</v>
      </c>
      <c r="R78" s="94"/>
      <c r="S78" s="100">
        <f t="shared" si="256"/>
        <v>0</v>
      </c>
      <c r="T78" s="94"/>
      <c r="U78" s="100">
        <f t="shared" si="257"/>
        <v>0</v>
      </c>
      <c r="V78" s="94"/>
      <c r="W78" s="100">
        <f t="shared" si="258"/>
        <v>0</v>
      </c>
      <c r="X78" s="94"/>
      <c r="Y78" s="100">
        <f t="shared" si="259"/>
        <v>0</v>
      </c>
      <c r="Z78" s="94"/>
      <c r="AA78" s="100">
        <f t="shared" si="260"/>
        <v>0</v>
      </c>
      <c r="AB78" s="94"/>
      <c r="AC78" s="100">
        <f t="shared" si="261"/>
        <v>0</v>
      </c>
      <c r="AD78" s="94"/>
      <c r="AE78" s="100">
        <f t="shared" si="262"/>
        <v>0</v>
      </c>
      <c r="AF78" s="101">
        <f t="shared" si="287"/>
        <v>0</v>
      </c>
      <c r="AG78" s="100">
        <f t="shared" si="288"/>
        <v>0</v>
      </c>
      <c r="AH78" s="99"/>
      <c r="AI78" s="100">
        <f t="shared" si="265"/>
        <v>0</v>
      </c>
      <c r="AJ78" s="99"/>
      <c r="AK78" s="100">
        <f t="shared" si="266"/>
        <v>0</v>
      </c>
      <c r="AL78" s="99"/>
      <c r="AM78" s="100">
        <f t="shared" si="266"/>
        <v>0</v>
      </c>
      <c r="AN78" s="99"/>
      <c r="AO78" s="100">
        <f t="shared" si="267"/>
        <v>0</v>
      </c>
      <c r="AP78" s="99"/>
      <c r="AQ78" s="100">
        <f t="shared" si="268"/>
        <v>0</v>
      </c>
      <c r="AR78" s="99"/>
      <c r="AS78" s="100">
        <f t="shared" si="269"/>
        <v>0</v>
      </c>
      <c r="AT78" s="99"/>
      <c r="AU78" s="100">
        <f t="shared" si="270"/>
        <v>0</v>
      </c>
      <c r="AV78" s="99"/>
      <c r="AW78" s="100">
        <f t="shared" si="271"/>
        <v>0</v>
      </c>
      <c r="AX78" s="99"/>
      <c r="AY78" s="100">
        <f t="shared" si="272"/>
        <v>0</v>
      </c>
      <c r="AZ78" s="99"/>
      <c r="BA78" s="100">
        <f t="shared" si="273"/>
        <v>0</v>
      </c>
      <c r="BB78" s="99"/>
      <c r="BC78" s="100">
        <f t="shared" si="274"/>
        <v>0</v>
      </c>
      <c r="BD78" s="99"/>
      <c r="BE78" s="100">
        <f t="shared" si="275"/>
        <v>0</v>
      </c>
      <c r="BF78" s="101">
        <f t="shared" si="100"/>
        <v>0</v>
      </c>
      <c r="BG78" s="100">
        <f t="shared" si="100"/>
        <v>0</v>
      </c>
      <c r="BH78" s="99"/>
      <c r="BI78" s="100">
        <f t="shared" si="289"/>
        <v>0</v>
      </c>
      <c r="BJ78" s="99"/>
      <c r="BK78" s="100">
        <f t="shared" si="290"/>
        <v>0</v>
      </c>
      <c r="BL78" s="99"/>
      <c r="BM78" s="100">
        <f t="shared" si="291"/>
        <v>0</v>
      </c>
      <c r="BN78" s="99"/>
      <c r="BO78" s="100">
        <f t="shared" si="292"/>
        <v>0</v>
      </c>
      <c r="BP78" s="99"/>
      <c r="BQ78" s="100">
        <f t="shared" si="293"/>
        <v>0</v>
      </c>
      <c r="BR78" s="99"/>
      <c r="BS78" s="100">
        <f t="shared" si="294"/>
        <v>0</v>
      </c>
      <c r="BT78" s="99"/>
      <c r="BU78" s="100">
        <f t="shared" si="295"/>
        <v>0</v>
      </c>
      <c r="BV78" s="99"/>
      <c r="BW78" s="100">
        <f t="shared" si="296"/>
        <v>0</v>
      </c>
      <c r="BX78" s="99"/>
      <c r="BY78" s="100">
        <f t="shared" si="297"/>
        <v>0</v>
      </c>
      <c r="BZ78" s="99"/>
      <c r="CA78" s="100">
        <f t="shared" si="298"/>
        <v>0</v>
      </c>
      <c r="CB78" s="99"/>
      <c r="CC78" s="100">
        <f t="shared" si="299"/>
        <v>0</v>
      </c>
      <c r="CD78" s="99"/>
      <c r="CE78" s="100">
        <f t="shared" si="300"/>
        <v>0</v>
      </c>
      <c r="CF78" s="101">
        <f t="shared" si="301"/>
        <v>0</v>
      </c>
      <c r="CG78" s="100">
        <f t="shared" si="301"/>
        <v>0</v>
      </c>
    </row>
    <row r="79" spans="1:85" s="102" customFormat="1" ht="19.899999999999999" customHeight="1" x14ac:dyDescent="0.25">
      <c r="A79" s="94"/>
      <c r="B79" s="95"/>
      <c r="C79" s="95"/>
      <c r="D79" s="94"/>
      <c r="E79" s="94"/>
      <c r="F79" s="94"/>
      <c r="G79" s="94"/>
      <c r="H79" s="94"/>
      <c r="I79" s="100"/>
      <c r="J79" s="94"/>
      <c r="K79" s="100"/>
      <c r="L79" s="94"/>
      <c r="M79" s="100"/>
      <c r="N79" s="94"/>
      <c r="O79" s="100"/>
      <c r="P79" s="94"/>
      <c r="Q79" s="100"/>
      <c r="R79" s="94"/>
      <c r="S79" s="100"/>
      <c r="T79" s="94"/>
      <c r="U79" s="100"/>
      <c r="V79" s="94"/>
      <c r="W79" s="100"/>
      <c r="X79" s="94"/>
      <c r="Y79" s="100"/>
      <c r="Z79" s="94"/>
      <c r="AA79" s="100"/>
      <c r="AB79" s="94"/>
      <c r="AC79" s="100"/>
      <c r="AD79" s="94"/>
      <c r="AE79" s="100"/>
      <c r="AF79" s="101"/>
      <c r="AG79" s="100"/>
      <c r="AH79" s="99"/>
      <c r="AI79" s="100"/>
      <c r="AJ79" s="99"/>
      <c r="AK79" s="100"/>
      <c r="AL79" s="99"/>
      <c r="AM79" s="100"/>
      <c r="AN79" s="99"/>
      <c r="AO79" s="100"/>
      <c r="AP79" s="99"/>
      <c r="AQ79" s="100"/>
      <c r="AR79" s="99"/>
      <c r="AS79" s="100"/>
      <c r="AT79" s="99"/>
      <c r="AU79" s="100"/>
      <c r="AV79" s="99"/>
      <c r="AW79" s="100"/>
      <c r="AX79" s="99"/>
      <c r="AY79" s="100"/>
      <c r="AZ79" s="99"/>
      <c r="BA79" s="100"/>
      <c r="BB79" s="99"/>
      <c r="BC79" s="100"/>
      <c r="BD79" s="99"/>
      <c r="BE79" s="100"/>
      <c r="BF79" s="101"/>
      <c r="BG79" s="100"/>
      <c r="BH79" s="99"/>
      <c r="BI79" s="100"/>
      <c r="BJ79" s="99"/>
      <c r="BK79" s="100"/>
      <c r="BL79" s="99"/>
      <c r="BM79" s="100"/>
      <c r="BN79" s="99"/>
      <c r="BO79" s="100"/>
      <c r="BP79" s="99"/>
      <c r="BQ79" s="100"/>
      <c r="BR79" s="99"/>
      <c r="BS79" s="100"/>
      <c r="BT79" s="99"/>
      <c r="BU79" s="100"/>
      <c r="BV79" s="99"/>
      <c r="BW79" s="100"/>
      <c r="BX79" s="99"/>
      <c r="BY79" s="100"/>
      <c r="BZ79" s="99"/>
      <c r="CA79" s="100"/>
      <c r="CB79" s="99"/>
      <c r="CC79" s="100"/>
      <c r="CD79" s="99"/>
      <c r="CE79" s="100"/>
      <c r="CF79" s="101"/>
      <c r="CG79" s="100"/>
    </row>
    <row r="80" spans="1:85" s="102" customFormat="1" ht="19.899999999999999" customHeight="1" x14ac:dyDescent="0.25">
      <c r="A80" s="94">
        <v>64</v>
      </c>
      <c r="B80" s="95" t="s">
        <v>131</v>
      </c>
      <c r="C80" s="95" t="s">
        <v>74</v>
      </c>
      <c r="D80" s="94">
        <f>RANK(BF80,$BF$4:$BF$147)</f>
        <v>20</v>
      </c>
      <c r="E80" s="94">
        <v>0.64</v>
      </c>
      <c r="F80" s="94" t="s">
        <v>83</v>
      </c>
      <c r="G80" s="94"/>
      <c r="H80" s="94"/>
      <c r="I80" s="100">
        <f t="shared" si="251"/>
        <v>0</v>
      </c>
      <c r="J80" s="94"/>
      <c r="K80" s="100">
        <f t="shared" si="252"/>
        <v>0</v>
      </c>
      <c r="L80" s="94"/>
      <c r="M80" s="100">
        <f t="shared" si="253"/>
        <v>0</v>
      </c>
      <c r="N80" s="94"/>
      <c r="O80" s="100">
        <f t="shared" si="254"/>
        <v>0</v>
      </c>
      <c r="P80" s="94"/>
      <c r="Q80" s="100">
        <f t="shared" si="255"/>
        <v>0</v>
      </c>
      <c r="R80" s="94"/>
      <c r="S80" s="100">
        <f t="shared" si="256"/>
        <v>0</v>
      </c>
      <c r="T80" s="94"/>
      <c r="U80" s="100">
        <f t="shared" si="257"/>
        <v>0</v>
      </c>
      <c r="V80" s="94"/>
      <c r="W80" s="100">
        <f t="shared" si="258"/>
        <v>0</v>
      </c>
      <c r="X80" s="94"/>
      <c r="Y80" s="100">
        <f t="shared" si="259"/>
        <v>0</v>
      </c>
      <c r="Z80" s="94"/>
      <c r="AA80" s="100">
        <f t="shared" si="260"/>
        <v>0</v>
      </c>
      <c r="AB80" s="94"/>
      <c r="AC80" s="100">
        <f t="shared" si="261"/>
        <v>0</v>
      </c>
      <c r="AD80" s="94"/>
      <c r="AE80" s="100">
        <f t="shared" si="262"/>
        <v>0</v>
      </c>
      <c r="AF80" s="101">
        <f t="shared" ref="AF80:AF81" si="302">SUM(H80,J80,L80,N80,P80,R80,T80,V80,X80,Z80,AB80,AD80)</f>
        <v>0</v>
      </c>
      <c r="AG80" s="100">
        <f t="shared" ref="AG80:AG81" si="303">SUM(I80,K80,M80,O80,Q80,S80,U80,W80,Y80,AA80,AC80,AE80)</f>
        <v>0</v>
      </c>
      <c r="AH80" s="99"/>
      <c r="AI80" s="100">
        <f t="shared" si="265"/>
        <v>0</v>
      </c>
      <c r="AJ80" s="99"/>
      <c r="AK80" s="100">
        <f t="shared" si="266"/>
        <v>0</v>
      </c>
      <c r="AL80" s="99"/>
      <c r="AM80" s="100">
        <f t="shared" si="266"/>
        <v>0</v>
      </c>
      <c r="AN80" s="99"/>
      <c r="AO80" s="100">
        <f t="shared" si="267"/>
        <v>0</v>
      </c>
      <c r="AP80" s="99"/>
      <c r="AQ80" s="100">
        <f t="shared" si="268"/>
        <v>0</v>
      </c>
      <c r="AR80" s="99"/>
      <c r="AS80" s="100">
        <f t="shared" si="269"/>
        <v>0</v>
      </c>
      <c r="AT80" s="99"/>
      <c r="AU80" s="100">
        <f t="shared" si="270"/>
        <v>0</v>
      </c>
      <c r="AV80" s="99"/>
      <c r="AW80" s="100">
        <f t="shared" si="271"/>
        <v>0</v>
      </c>
      <c r="AX80" s="99"/>
      <c r="AY80" s="100">
        <f t="shared" si="272"/>
        <v>0</v>
      </c>
      <c r="AZ80" s="99"/>
      <c r="BA80" s="100">
        <f t="shared" si="273"/>
        <v>0</v>
      </c>
      <c r="BB80" s="99"/>
      <c r="BC80" s="100">
        <f t="shared" si="274"/>
        <v>0</v>
      </c>
      <c r="BD80" s="99"/>
      <c r="BE80" s="100">
        <f t="shared" si="275"/>
        <v>0</v>
      </c>
      <c r="BF80" s="101">
        <f t="shared" si="100"/>
        <v>0</v>
      </c>
      <c r="BG80" s="100">
        <f t="shared" si="100"/>
        <v>0</v>
      </c>
      <c r="BH80" s="99"/>
      <c r="BI80" s="100">
        <f t="shared" ref="BI80:BI81" si="304">BH80*$E80</f>
        <v>0</v>
      </c>
      <c r="BJ80" s="99"/>
      <c r="BK80" s="100">
        <f t="shared" ref="BK80:BK81" si="305">BJ80*$E80</f>
        <v>0</v>
      </c>
      <c r="BL80" s="99"/>
      <c r="BM80" s="100">
        <f t="shared" ref="BM80:BM81" si="306">BL80*$E80</f>
        <v>0</v>
      </c>
      <c r="BN80" s="99"/>
      <c r="BO80" s="100">
        <f t="shared" ref="BO80:BO81" si="307">BN80*$E80</f>
        <v>0</v>
      </c>
      <c r="BP80" s="99"/>
      <c r="BQ80" s="100">
        <f t="shared" ref="BQ80:BQ81" si="308">BP80*$E80</f>
        <v>0</v>
      </c>
      <c r="BR80" s="99"/>
      <c r="BS80" s="100">
        <f t="shared" ref="BS80:BS81" si="309">BR80*$E80</f>
        <v>0</v>
      </c>
      <c r="BT80" s="99"/>
      <c r="BU80" s="100">
        <f t="shared" ref="BU80:BU81" si="310">BT80*$E80</f>
        <v>0</v>
      </c>
      <c r="BV80" s="99"/>
      <c r="BW80" s="100">
        <f t="shared" ref="BW80:BW81" si="311">BV80*$E80</f>
        <v>0</v>
      </c>
      <c r="BX80" s="99"/>
      <c r="BY80" s="100">
        <f t="shared" ref="BY80:BY81" si="312">BX80*$E80</f>
        <v>0</v>
      </c>
      <c r="BZ80" s="99"/>
      <c r="CA80" s="100">
        <f t="shared" ref="CA80:CA81" si="313">BZ80*$E80</f>
        <v>0</v>
      </c>
      <c r="CB80" s="99"/>
      <c r="CC80" s="100">
        <f t="shared" ref="CC80:CC81" si="314">CB80*$E80</f>
        <v>0</v>
      </c>
      <c r="CD80" s="99"/>
      <c r="CE80" s="100">
        <f t="shared" ref="CE80:CE81" si="315">CD80*$E80</f>
        <v>0</v>
      </c>
      <c r="CF80" s="101">
        <f t="shared" ref="CF80:CG81" si="316">SUM(BH80,BJ80,BL80,BN80,BP80,BR80,BT80,BV80,BX80,BZ80,CB80,CD80)</f>
        <v>0</v>
      </c>
      <c r="CG80" s="100">
        <f t="shared" si="316"/>
        <v>0</v>
      </c>
    </row>
    <row r="81" spans="1:85" s="102" customFormat="1" ht="19.899999999999999" customHeight="1" x14ac:dyDescent="0.25">
      <c r="A81" s="94">
        <v>65</v>
      </c>
      <c r="B81" s="95" t="s">
        <v>132</v>
      </c>
      <c r="C81" s="95" t="s">
        <v>74</v>
      </c>
      <c r="D81" s="94">
        <f>RANK(BF81,$BF$4:$BF$147)</f>
        <v>20</v>
      </c>
      <c r="E81" s="94">
        <v>0.64</v>
      </c>
      <c r="F81" s="94" t="s">
        <v>75</v>
      </c>
      <c r="G81" s="94"/>
      <c r="H81" s="94"/>
      <c r="I81" s="100">
        <f t="shared" si="251"/>
        <v>0</v>
      </c>
      <c r="J81" s="94"/>
      <c r="K81" s="100">
        <f t="shared" si="252"/>
        <v>0</v>
      </c>
      <c r="L81" s="94"/>
      <c r="M81" s="100">
        <f t="shared" si="253"/>
        <v>0</v>
      </c>
      <c r="N81" s="94"/>
      <c r="O81" s="100">
        <f t="shared" si="254"/>
        <v>0</v>
      </c>
      <c r="P81" s="94"/>
      <c r="Q81" s="100">
        <f t="shared" si="255"/>
        <v>0</v>
      </c>
      <c r="R81" s="94"/>
      <c r="S81" s="100">
        <f t="shared" si="256"/>
        <v>0</v>
      </c>
      <c r="T81" s="94"/>
      <c r="U81" s="100">
        <f t="shared" si="257"/>
        <v>0</v>
      </c>
      <c r="V81" s="94"/>
      <c r="W81" s="100">
        <f t="shared" si="258"/>
        <v>0</v>
      </c>
      <c r="X81" s="94"/>
      <c r="Y81" s="100">
        <f t="shared" si="259"/>
        <v>0</v>
      </c>
      <c r="Z81" s="94"/>
      <c r="AA81" s="100">
        <f t="shared" si="260"/>
        <v>0</v>
      </c>
      <c r="AB81" s="94"/>
      <c r="AC81" s="100">
        <f t="shared" si="261"/>
        <v>0</v>
      </c>
      <c r="AD81" s="94"/>
      <c r="AE81" s="100">
        <f t="shared" si="262"/>
        <v>0</v>
      </c>
      <c r="AF81" s="101">
        <f t="shared" si="302"/>
        <v>0</v>
      </c>
      <c r="AG81" s="100">
        <f t="shared" si="303"/>
        <v>0</v>
      </c>
      <c r="AH81" s="99"/>
      <c r="AI81" s="100">
        <f t="shared" si="265"/>
        <v>0</v>
      </c>
      <c r="AJ81" s="99"/>
      <c r="AK81" s="100">
        <f t="shared" si="266"/>
        <v>0</v>
      </c>
      <c r="AL81" s="99"/>
      <c r="AM81" s="100">
        <f t="shared" si="266"/>
        <v>0</v>
      </c>
      <c r="AN81" s="99"/>
      <c r="AO81" s="100">
        <f t="shared" si="267"/>
        <v>0</v>
      </c>
      <c r="AP81" s="99"/>
      <c r="AQ81" s="100">
        <f t="shared" si="268"/>
        <v>0</v>
      </c>
      <c r="AR81" s="99"/>
      <c r="AS81" s="100">
        <f t="shared" si="269"/>
        <v>0</v>
      </c>
      <c r="AT81" s="99"/>
      <c r="AU81" s="100">
        <f t="shared" si="270"/>
        <v>0</v>
      </c>
      <c r="AV81" s="99"/>
      <c r="AW81" s="100">
        <f t="shared" si="271"/>
        <v>0</v>
      </c>
      <c r="AX81" s="99"/>
      <c r="AY81" s="100">
        <f t="shared" si="272"/>
        <v>0</v>
      </c>
      <c r="AZ81" s="99"/>
      <c r="BA81" s="100">
        <f t="shared" si="273"/>
        <v>0</v>
      </c>
      <c r="BB81" s="99"/>
      <c r="BC81" s="100">
        <f t="shared" si="274"/>
        <v>0</v>
      </c>
      <c r="BD81" s="99"/>
      <c r="BE81" s="100">
        <f t="shared" si="275"/>
        <v>0</v>
      </c>
      <c r="BF81" s="101">
        <f t="shared" si="100"/>
        <v>0</v>
      </c>
      <c r="BG81" s="100">
        <f t="shared" si="100"/>
        <v>0</v>
      </c>
      <c r="BH81" s="99"/>
      <c r="BI81" s="100">
        <f t="shared" si="304"/>
        <v>0</v>
      </c>
      <c r="BJ81" s="99"/>
      <c r="BK81" s="100">
        <f t="shared" si="305"/>
        <v>0</v>
      </c>
      <c r="BL81" s="99"/>
      <c r="BM81" s="100">
        <f t="shared" si="306"/>
        <v>0</v>
      </c>
      <c r="BN81" s="99"/>
      <c r="BO81" s="100">
        <f t="shared" si="307"/>
        <v>0</v>
      </c>
      <c r="BP81" s="99"/>
      <c r="BQ81" s="100">
        <f t="shared" si="308"/>
        <v>0</v>
      </c>
      <c r="BR81" s="99"/>
      <c r="BS81" s="100">
        <f t="shared" si="309"/>
        <v>0</v>
      </c>
      <c r="BT81" s="99"/>
      <c r="BU81" s="100">
        <f t="shared" si="310"/>
        <v>0</v>
      </c>
      <c r="BV81" s="99"/>
      <c r="BW81" s="100">
        <f t="shared" si="311"/>
        <v>0</v>
      </c>
      <c r="BX81" s="99"/>
      <c r="BY81" s="100">
        <f t="shared" si="312"/>
        <v>0</v>
      </c>
      <c r="BZ81" s="99"/>
      <c r="CA81" s="100">
        <f t="shared" si="313"/>
        <v>0</v>
      </c>
      <c r="CB81" s="99"/>
      <c r="CC81" s="100">
        <f t="shared" si="314"/>
        <v>0</v>
      </c>
      <c r="CD81" s="99"/>
      <c r="CE81" s="100">
        <f t="shared" si="315"/>
        <v>0</v>
      </c>
      <c r="CF81" s="101">
        <f t="shared" si="316"/>
        <v>0</v>
      </c>
      <c r="CG81" s="100">
        <f t="shared" si="316"/>
        <v>0</v>
      </c>
    </row>
    <row r="82" spans="1:85" s="148" customFormat="1" ht="19.899999999999999" customHeight="1" x14ac:dyDescent="0.5">
      <c r="A82" s="94">
        <v>66</v>
      </c>
      <c r="B82" s="95" t="s">
        <v>133</v>
      </c>
      <c r="C82" s="95" t="s">
        <v>74</v>
      </c>
      <c r="D82" s="94">
        <v>18</v>
      </c>
      <c r="E82" s="94">
        <v>0.64</v>
      </c>
      <c r="F82" s="94" t="s">
        <v>85</v>
      </c>
      <c r="G82" s="94"/>
      <c r="H82" s="94"/>
      <c r="I82" s="146"/>
      <c r="J82" s="94"/>
      <c r="K82" s="146"/>
      <c r="L82" s="94"/>
      <c r="M82" s="146"/>
      <c r="N82" s="94"/>
      <c r="O82" s="146"/>
      <c r="P82" s="94"/>
      <c r="Q82" s="146"/>
      <c r="R82" s="94"/>
      <c r="S82" s="146"/>
      <c r="T82" s="94"/>
      <c r="U82" s="146"/>
      <c r="V82" s="94"/>
      <c r="W82" s="146"/>
      <c r="X82" s="94"/>
      <c r="Y82" s="146"/>
      <c r="Z82" s="94"/>
      <c r="AA82" s="146"/>
      <c r="AB82" s="94"/>
      <c r="AC82" s="146"/>
      <c r="AD82" s="94"/>
      <c r="AE82" s="146"/>
      <c r="AF82" s="147"/>
      <c r="AG82" s="146"/>
      <c r="AH82" s="145"/>
      <c r="AI82" s="146"/>
      <c r="AJ82" s="145"/>
      <c r="AK82" s="146"/>
      <c r="AL82" s="145"/>
      <c r="AM82" s="146"/>
      <c r="AN82" s="145"/>
      <c r="AO82" s="146"/>
      <c r="AP82" s="145"/>
      <c r="AQ82" s="146"/>
      <c r="AR82" s="145"/>
      <c r="AS82" s="146"/>
      <c r="AT82" s="145"/>
      <c r="AU82" s="146"/>
      <c r="AV82" s="145"/>
      <c r="AW82" s="146"/>
      <c r="AX82" s="145"/>
      <c r="AY82" s="146"/>
      <c r="AZ82" s="145"/>
      <c r="BA82" s="146"/>
      <c r="BB82" s="145"/>
      <c r="BC82" s="146"/>
      <c r="BD82" s="145"/>
      <c r="BE82" s="146"/>
      <c r="BF82" s="147"/>
      <c r="BG82" s="146"/>
      <c r="BH82" s="99"/>
      <c r="BI82" s="100"/>
      <c r="BJ82" s="99"/>
      <c r="BK82" s="100"/>
      <c r="BL82" s="99"/>
      <c r="BM82" s="100"/>
      <c r="BN82" s="99"/>
      <c r="BO82" s="100"/>
      <c r="BP82" s="99"/>
      <c r="BQ82" s="100"/>
      <c r="BR82" s="99"/>
      <c r="BS82" s="100"/>
      <c r="BT82" s="99"/>
      <c r="BU82" s="100"/>
      <c r="BV82" s="99"/>
      <c r="BW82" s="100"/>
      <c r="BX82" s="99"/>
      <c r="BY82" s="100"/>
      <c r="BZ82" s="99"/>
      <c r="CA82" s="100"/>
      <c r="CB82" s="99"/>
      <c r="CC82" s="100"/>
      <c r="CD82" s="99"/>
      <c r="CE82" s="100"/>
      <c r="CF82" s="101"/>
      <c r="CG82" s="100"/>
    </row>
    <row r="83" spans="1:85" s="148" customFormat="1" ht="19.899999999999999" customHeight="1" x14ac:dyDescent="0.5">
      <c r="A83" s="94">
        <v>67</v>
      </c>
      <c r="B83" s="95" t="s">
        <v>133</v>
      </c>
      <c r="C83" s="95" t="s">
        <v>77</v>
      </c>
      <c r="D83" s="94">
        <v>18</v>
      </c>
      <c r="E83" s="94">
        <v>1</v>
      </c>
      <c r="F83" s="94" t="s">
        <v>75</v>
      </c>
      <c r="G83" s="94"/>
      <c r="H83" s="94"/>
      <c r="I83" s="146"/>
      <c r="J83" s="94"/>
      <c r="K83" s="146"/>
      <c r="L83" s="94"/>
      <c r="M83" s="146"/>
      <c r="N83" s="94"/>
      <c r="O83" s="146"/>
      <c r="P83" s="94"/>
      <c r="Q83" s="146"/>
      <c r="R83" s="94"/>
      <c r="S83" s="146"/>
      <c r="T83" s="94"/>
      <c r="U83" s="146"/>
      <c r="V83" s="94"/>
      <c r="W83" s="146"/>
      <c r="X83" s="94"/>
      <c r="Y83" s="146"/>
      <c r="Z83" s="94"/>
      <c r="AA83" s="146"/>
      <c r="AB83" s="94"/>
      <c r="AC83" s="146"/>
      <c r="AD83" s="94"/>
      <c r="AE83" s="146"/>
      <c r="AF83" s="147"/>
      <c r="AG83" s="146"/>
      <c r="AH83" s="145"/>
      <c r="AI83" s="146"/>
      <c r="AJ83" s="145"/>
      <c r="AK83" s="146"/>
      <c r="AL83" s="145"/>
      <c r="AM83" s="146"/>
      <c r="AN83" s="145"/>
      <c r="AO83" s="146"/>
      <c r="AP83" s="145"/>
      <c r="AQ83" s="146"/>
      <c r="AR83" s="145"/>
      <c r="AS83" s="146"/>
      <c r="AT83" s="145"/>
      <c r="AU83" s="146"/>
      <c r="AV83" s="145"/>
      <c r="AW83" s="146"/>
      <c r="AX83" s="145"/>
      <c r="AY83" s="146"/>
      <c r="AZ83" s="145"/>
      <c r="BA83" s="146"/>
      <c r="BB83" s="145"/>
      <c r="BC83" s="146"/>
      <c r="BD83" s="145"/>
      <c r="BE83" s="146"/>
      <c r="BF83" s="147"/>
      <c r="BG83" s="146"/>
      <c r="BH83" s="99"/>
      <c r="BI83" s="100"/>
      <c r="BJ83" s="99"/>
      <c r="BK83" s="100"/>
      <c r="BL83" s="99"/>
      <c r="BM83" s="100"/>
      <c r="BN83" s="99"/>
      <c r="BO83" s="100"/>
      <c r="BP83" s="99"/>
      <c r="BQ83" s="100"/>
      <c r="BR83" s="99"/>
      <c r="BS83" s="100"/>
      <c r="BT83" s="99"/>
      <c r="BU83" s="100"/>
      <c r="BV83" s="99"/>
      <c r="BW83" s="100"/>
      <c r="BX83" s="99"/>
      <c r="BY83" s="100"/>
      <c r="BZ83" s="99"/>
      <c r="CA83" s="100"/>
      <c r="CB83" s="99"/>
      <c r="CC83" s="100"/>
      <c r="CD83" s="99"/>
      <c r="CE83" s="100"/>
      <c r="CF83" s="101"/>
      <c r="CG83" s="100"/>
    </row>
    <row r="84" spans="1:85" s="102" customFormat="1" ht="19.899999999999999" customHeight="1" x14ac:dyDescent="0.25">
      <c r="A84" s="94">
        <v>68</v>
      </c>
      <c r="B84" s="95" t="s">
        <v>134</v>
      </c>
      <c r="C84" s="95" t="s">
        <v>77</v>
      </c>
      <c r="D84" s="94">
        <f>RANK(BF84,$BF$4:$BF$147)</f>
        <v>20</v>
      </c>
      <c r="E84" s="94">
        <v>1</v>
      </c>
      <c r="F84" s="94" t="s">
        <v>75</v>
      </c>
      <c r="G84" s="94">
        <v>2200</v>
      </c>
      <c r="H84" s="94"/>
      <c r="I84" s="100">
        <f t="shared" ref="I84" si="317">H84*$E84</f>
        <v>0</v>
      </c>
      <c r="J84" s="94"/>
      <c r="K84" s="100">
        <f t="shared" ref="K84" si="318">J84*$E84</f>
        <v>0</v>
      </c>
      <c r="L84" s="94"/>
      <c r="M84" s="100">
        <f t="shared" ref="M84" si="319">L84*$E84</f>
        <v>0</v>
      </c>
      <c r="N84" s="94"/>
      <c r="O84" s="100">
        <f t="shared" ref="O84" si="320">N84*$E84</f>
        <v>0</v>
      </c>
      <c r="P84" s="94"/>
      <c r="Q84" s="100">
        <f t="shared" ref="Q84" si="321">P84*$E84</f>
        <v>0</v>
      </c>
      <c r="R84" s="94"/>
      <c r="S84" s="100">
        <f t="shared" ref="S84" si="322">R84*$E84</f>
        <v>0</v>
      </c>
      <c r="T84" s="94"/>
      <c r="U84" s="100">
        <f t="shared" ref="U84" si="323">T84*$E84</f>
        <v>0</v>
      </c>
      <c r="V84" s="94"/>
      <c r="W84" s="100">
        <f t="shared" ref="W84" si="324">V84*$E84</f>
        <v>0</v>
      </c>
      <c r="X84" s="94"/>
      <c r="Y84" s="100">
        <f t="shared" ref="Y84" si="325">X84*$E84</f>
        <v>0</v>
      </c>
      <c r="Z84" s="94"/>
      <c r="AA84" s="100">
        <f t="shared" ref="AA84" si="326">Z84*$E84</f>
        <v>0</v>
      </c>
      <c r="AB84" s="94"/>
      <c r="AC84" s="100">
        <f t="shared" ref="AC84" si="327">AB84*$E84</f>
        <v>0</v>
      </c>
      <c r="AD84" s="94"/>
      <c r="AE84" s="100">
        <f t="shared" ref="AE84" si="328">AD84*$E84</f>
        <v>0</v>
      </c>
      <c r="AF84" s="101">
        <f t="shared" ref="AF84" si="329">SUM(H84,J84,L84,N84,P84,R84,T84,V84,X84,Z84,AB84,AD84)</f>
        <v>0</v>
      </c>
      <c r="AG84" s="100">
        <f t="shared" ref="AG84" si="330">SUM(I84,K84,M84,O84,Q84,S84,U84,W84,Y84,AA84,AC84,AE84)</f>
        <v>0</v>
      </c>
      <c r="AH84" s="99"/>
      <c r="AI84" s="100">
        <f t="shared" ref="AI84" si="331">AH84*$E84</f>
        <v>0</v>
      </c>
      <c r="AJ84" s="99"/>
      <c r="AK84" s="100">
        <f t="shared" ref="AK84" si="332">AJ84*$E84</f>
        <v>0</v>
      </c>
      <c r="AL84" s="99"/>
      <c r="AM84" s="100">
        <f t="shared" ref="AM84" si="333">AL84*$E84</f>
        <v>0</v>
      </c>
      <c r="AN84" s="99"/>
      <c r="AO84" s="100">
        <f t="shared" ref="AO84" si="334">AN84*$E84</f>
        <v>0</v>
      </c>
      <c r="AP84" s="99"/>
      <c r="AQ84" s="100">
        <f t="shared" ref="AQ84" si="335">AP84*$E84</f>
        <v>0</v>
      </c>
      <c r="AR84" s="99"/>
      <c r="AS84" s="100">
        <f t="shared" ref="AS84" si="336">AR84*$E84</f>
        <v>0</v>
      </c>
      <c r="AT84" s="99"/>
      <c r="AU84" s="100">
        <f t="shared" ref="AU84" si="337">AT84*$E84</f>
        <v>0</v>
      </c>
      <c r="AV84" s="99"/>
      <c r="AW84" s="100">
        <f t="shared" ref="AW84" si="338">AV84*$E84</f>
        <v>0</v>
      </c>
      <c r="AX84" s="99"/>
      <c r="AY84" s="100">
        <f t="shared" ref="AY84" si="339">AX84*$E84</f>
        <v>0</v>
      </c>
      <c r="AZ84" s="99"/>
      <c r="BA84" s="100">
        <f t="shared" ref="BA84" si="340">AZ84*$E84</f>
        <v>0</v>
      </c>
      <c r="BB84" s="99"/>
      <c r="BC84" s="100">
        <f t="shared" ref="BC84" si="341">BB84*$E84</f>
        <v>0</v>
      </c>
      <c r="BD84" s="99"/>
      <c r="BE84" s="100">
        <f t="shared" ref="BE84" si="342">BD84*$E84</f>
        <v>0</v>
      </c>
      <c r="BF84" s="101">
        <f t="shared" ref="BF84:BG84" si="343">SUM(AH84,AJ84,AL84,AN84,AP84,AR84,AT84,AV84,AX84,AZ84,BB84,BD84)</f>
        <v>0</v>
      </c>
      <c r="BG84" s="100">
        <f t="shared" si="343"/>
        <v>0</v>
      </c>
      <c r="BH84" s="99"/>
      <c r="BI84" s="100">
        <f t="shared" ref="BI84" si="344">BH84*$E84</f>
        <v>0</v>
      </c>
      <c r="BJ84" s="99"/>
      <c r="BK84" s="100">
        <f t="shared" ref="BK84" si="345">BJ84*$E84</f>
        <v>0</v>
      </c>
      <c r="BL84" s="99"/>
      <c r="BM84" s="100">
        <f t="shared" ref="BM84" si="346">BL84*$E84</f>
        <v>0</v>
      </c>
      <c r="BN84" s="99"/>
      <c r="BO84" s="100">
        <f t="shared" ref="BO84" si="347">BN84*$E84</f>
        <v>0</v>
      </c>
      <c r="BP84" s="99"/>
      <c r="BQ84" s="100">
        <f t="shared" ref="BQ84" si="348">BP84*$E84</f>
        <v>0</v>
      </c>
      <c r="BR84" s="99"/>
      <c r="BS84" s="100">
        <f t="shared" ref="BS84" si="349">BR84*$E84</f>
        <v>0</v>
      </c>
      <c r="BT84" s="99"/>
      <c r="BU84" s="100">
        <f t="shared" ref="BU84" si="350">BT84*$E84</f>
        <v>0</v>
      </c>
      <c r="BV84" s="99"/>
      <c r="BW84" s="100">
        <f t="shared" ref="BW84" si="351">BV84*$E84</f>
        <v>0</v>
      </c>
      <c r="BX84" s="99"/>
      <c r="BY84" s="100">
        <f t="shared" ref="BY84" si="352">BX84*$E84</f>
        <v>0</v>
      </c>
      <c r="BZ84" s="99"/>
      <c r="CA84" s="100">
        <f t="shared" ref="CA84" si="353">BZ84*$E84</f>
        <v>0</v>
      </c>
      <c r="CB84" s="99"/>
      <c r="CC84" s="100">
        <f t="shared" ref="CC84" si="354">CB84*$E84</f>
        <v>0</v>
      </c>
      <c r="CD84" s="99"/>
      <c r="CE84" s="100">
        <f t="shared" ref="CE84" si="355">CD84*$E84</f>
        <v>0</v>
      </c>
      <c r="CF84" s="101">
        <f t="shared" ref="CF84:CG84" si="356">SUM(BH84,BJ84,BL84,BN84,BP84,BR84,BT84,BV84,BX84,BZ84,CB84,CD84)</f>
        <v>0</v>
      </c>
      <c r="CG84" s="100">
        <f t="shared" si="356"/>
        <v>0</v>
      </c>
    </row>
    <row r="85" spans="1:85" s="102" customFormat="1" ht="19.899999999999999" customHeight="1" x14ac:dyDescent="0.25">
      <c r="A85" s="94"/>
      <c r="B85" s="95"/>
      <c r="C85" s="95"/>
      <c r="D85" s="94"/>
      <c r="E85" s="94"/>
      <c r="F85" s="94"/>
      <c r="G85" s="94"/>
      <c r="H85" s="94"/>
      <c r="I85" s="100"/>
      <c r="J85" s="94"/>
      <c r="K85" s="100"/>
      <c r="L85" s="94"/>
      <c r="M85" s="100"/>
      <c r="N85" s="94"/>
      <c r="O85" s="100"/>
      <c r="P85" s="94"/>
      <c r="Q85" s="100"/>
      <c r="R85" s="94"/>
      <c r="S85" s="100"/>
      <c r="T85" s="94"/>
      <c r="U85" s="100"/>
      <c r="V85" s="94"/>
      <c r="W85" s="100"/>
      <c r="X85" s="94"/>
      <c r="Y85" s="100"/>
      <c r="Z85" s="94"/>
      <c r="AA85" s="100"/>
      <c r="AB85" s="94"/>
      <c r="AC85" s="100"/>
      <c r="AD85" s="94"/>
      <c r="AE85" s="100"/>
      <c r="AF85" s="101"/>
      <c r="AG85" s="100"/>
      <c r="AH85" s="99"/>
      <c r="AI85" s="100"/>
      <c r="AJ85" s="99"/>
      <c r="AK85" s="100"/>
      <c r="AL85" s="99"/>
      <c r="AM85" s="100"/>
      <c r="AN85" s="99"/>
      <c r="AO85" s="100"/>
      <c r="AP85" s="99"/>
      <c r="AQ85" s="100"/>
      <c r="AR85" s="99"/>
      <c r="AS85" s="100"/>
      <c r="AT85" s="99"/>
      <c r="AU85" s="100"/>
      <c r="AV85" s="99"/>
      <c r="AW85" s="100"/>
      <c r="AX85" s="99"/>
      <c r="AY85" s="100"/>
      <c r="AZ85" s="99"/>
      <c r="BA85" s="100"/>
      <c r="BB85" s="99"/>
      <c r="BC85" s="100"/>
      <c r="BD85" s="99"/>
      <c r="BE85" s="100"/>
      <c r="BF85" s="101"/>
      <c r="BG85" s="100"/>
      <c r="BH85" s="99"/>
      <c r="BI85" s="100"/>
      <c r="BJ85" s="99"/>
      <c r="BK85" s="100"/>
      <c r="BL85" s="99"/>
      <c r="BM85" s="100"/>
      <c r="BN85" s="99"/>
      <c r="BO85" s="100"/>
      <c r="BP85" s="99"/>
      <c r="BQ85" s="100"/>
      <c r="BR85" s="99"/>
      <c r="BS85" s="100"/>
      <c r="BT85" s="99"/>
      <c r="BU85" s="100"/>
      <c r="BV85" s="99"/>
      <c r="BW85" s="100"/>
      <c r="BX85" s="99"/>
      <c r="BY85" s="100"/>
      <c r="BZ85" s="99"/>
      <c r="CA85" s="100"/>
      <c r="CB85" s="99"/>
      <c r="CC85" s="100"/>
      <c r="CD85" s="99"/>
      <c r="CE85" s="100"/>
      <c r="CF85" s="101"/>
      <c r="CG85" s="100"/>
    </row>
    <row r="86" spans="1:85" s="102" customFormat="1" ht="19.899999999999999" customHeight="1" x14ac:dyDescent="0.25">
      <c r="A86" s="94">
        <v>69</v>
      </c>
      <c r="B86" s="95" t="s">
        <v>135</v>
      </c>
      <c r="C86" s="95" t="s">
        <v>77</v>
      </c>
      <c r="D86" s="94">
        <f>RANK(BF86,$BF$4:$BF$147)</f>
        <v>20</v>
      </c>
      <c r="E86" s="94">
        <v>1</v>
      </c>
      <c r="F86" s="94" t="s">
        <v>83</v>
      </c>
      <c r="G86" s="94"/>
      <c r="H86" s="94"/>
      <c r="I86" s="100">
        <f t="shared" si="251"/>
        <v>0</v>
      </c>
      <c r="J86" s="94"/>
      <c r="K86" s="100">
        <f t="shared" si="252"/>
        <v>0</v>
      </c>
      <c r="L86" s="94"/>
      <c r="M86" s="100">
        <f t="shared" si="253"/>
        <v>0</v>
      </c>
      <c r="N86" s="94"/>
      <c r="O86" s="100">
        <f t="shared" si="254"/>
        <v>0</v>
      </c>
      <c r="P86" s="94"/>
      <c r="Q86" s="100">
        <f t="shared" si="255"/>
        <v>0</v>
      </c>
      <c r="R86" s="94"/>
      <c r="S86" s="100">
        <f t="shared" si="256"/>
        <v>0</v>
      </c>
      <c r="T86" s="94"/>
      <c r="U86" s="100">
        <f t="shared" si="257"/>
        <v>0</v>
      </c>
      <c r="V86" s="94"/>
      <c r="W86" s="100">
        <f t="shared" si="258"/>
        <v>0</v>
      </c>
      <c r="X86" s="94"/>
      <c r="Y86" s="100">
        <f t="shared" si="259"/>
        <v>0</v>
      </c>
      <c r="Z86" s="94"/>
      <c r="AA86" s="100">
        <f t="shared" si="260"/>
        <v>0</v>
      </c>
      <c r="AB86" s="94"/>
      <c r="AC86" s="100">
        <f t="shared" si="261"/>
        <v>0</v>
      </c>
      <c r="AD86" s="94"/>
      <c r="AE86" s="100">
        <f t="shared" si="262"/>
        <v>0</v>
      </c>
      <c r="AF86" s="101">
        <f t="shared" ref="AF86:AF90" si="357">SUM(H86,J86,L86,N86,P86,R86,T86,V86,X86,Z86,AB86,AD86)</f>
        <v>0</v>
      </c>
      <c r="AG86" s="100">
        <f t="shared" ref="AG86:AG90" si="358">SUM(I86,K86,M86,O86,Q86,S86,U86,W86,Y86,AA86,AC86,AE86)</f>
        <v>0</v>
      </c>
      <c r="AH86" s="99"/>
      <c r="AI86" s="100">
        <f t="shared" si="265"/>
        <v>0</v>
      </c>
      <c r="AJ86" s="99"/>
      <c r="AK86" s="100">
        <f t="shared" si="266"/>
        <v>0</v>
      </c>
      <c r="AL86" s="99"/>
      <c r="AM86" s="100">
        <f t="shared" si="266"/>
        <v>0</v>
      </c>
      <c r="AN86" s="99"/>
      <c r="AO86" s="100">
        <f t="shared" si="267"/>
        <v>0</v>
      </c>
      <c r="AP86" s="99"/>
      <c r="AQ86" s="100">
        <f t="shared" si="268"/>
        <v>0</v>
      </c>
      <c r="AR86" s="99"/>
      <c r="AS86" s="100">
        <f t="shared" si="269"/>
        <v>0</v>
      </c>
      <c r="AT86" s="99"/>
      <c r="AU86" s="100">
        <f t="shared" si="270"/>
        <v>0</v>
      </c>
      <c r="AV86" s="99"/>
      <c r="AW86" s="100">
        <f t="shared" si="271"/>
        <v>0</v>
      </c>
      <c r="AX86" s="99"/>
      <c r="AY86" s="100">
        <f t="shared" si="272"/>
        <v>0</v>
      </c>
      <c r="AZ86" s="99"/>
      <c r="BA86" s="100">
        <f t="shared" si="273"/>
        <v>0</v>
      </c>
      <c r="BB86" s="99"/>
      <c r="BC86" s="100">
        <f t="shared" si="274"/>
        <v>0</v>
      </c>
      <c r="BD86" s="99"/>
      <c r="BE86" s="100">
        <f t="shared" si="275"/>
        <v>0</v>
      </c>
      <c r="BF86" s="101">
        <f t="shared" si="100"/>
        <v>0</v>
      </c>
      <c r="BG86" s="100">
        <f t="shared" si="100"/>
        <v>0</v>
      </c>
      <c r="BH86" s="99"/>
      <c r="BI86" s="100">
        <f t="shared" ref="BI86:BI90" si="359">BH86*$E86</f>
        <v>0</v>
      </c>
      <c r="BJ86" s="99"/>
      <c r="BK86" s="100">
        <f t="shared" ref="BK86:BK90" si="360">BJ86*$E86</f>
        <v>0</v>
      </c>
      <c r="BL86" s="99"/>
      <c r="BM86" s="100">
        <f t="shared" ref="BM86:BM90" si="361">BL86*$E86</f>
        <v>0</v>
      </c>
      <c r="BN86" s="99"/>
      <c r="BO86" s="100">
        <f t="shared" ref="BO86:BO90" si="362">BN86*$E86</f>
        <v>0</v>
      </c>
      <c r="BP86" s="99"/>
      <c r="BQ86" s="100">
        <f t="shared" ref="BQ86:BQ90" si="363">BP86*$E86</f>
        <v>0</v>
      </c>
      <c r="BR86" s="99"/>
      <c r="BS86" s="100">
        <f t="shared" ref="BS86:BS90" si="364">BR86*$E86</f>
        <v>0</v>
      </c>
      <c r="BT86" s="99"/>
      <c r="BU86" s="100">
        <f t="shared" ref="BU86:BU90" si="365">BT86*$E86</f>
        <v>0</v>
      </c>
      <c r="BV86" s="99"/>
      <c r="BW86" s="100">
        <f t="shared" ref="BW86:BW90" si="366">BV86*$E86</f>
        <v>0</v>
      </c>
      <c r="BX86" s="99"/>
      <c r="BY86" s="100">
        <f t="shared" ref="BY86:BY90" si="367">BX86*$E86</f>
        <v>0</v>
      </c>
      <c r="BZ86" s="99"/>
      <c r="CA86" s="100">
        <f t="shared" ref="CA86:CA90" si="368">BZ86*$E86</f>
        <v>0</v>
      </c>
      <c r="CB86" s="99"/>
      <c r="CC86" s="100">
        <f t="shared" ref="CC86:CC90" si="369">CB86*$E86</f>
        <v>0</v>
      </c>
      <c r="CD86" s="99"/>
      <c r="CE86" s="100">
        <f t="shared" ref="CE86:CE90" si="370">CD86*$E86</f>
        <v>0</v>
      </c>
      <c r="CF86" s="101">
        <f t="shared" ref="CF86:CG90" si="371">SUM(BH86,BJ86,BL86,BN86,BP86,BR86,BT86,BV86,BX86,BZ86,CB86,CD86)</f>
        <v>0</v>
      </c>
      <c r="CG86" s="100">
        <f t="shared" si="371"/>
        <v>0</v>
      </c>
    </row>
    <row r="87" spans="1:85" s="102" customFormat="1" ht="19.899999999999999" customHeight="1" x14ac:dyDescent="0.25">
      <c r="A87" s="94">
        <v>70</v>
      </c>
      <c r="B87" s="95" t="s">
        <v>136</v>
      </c>
      <c r="C87" s="95" t="s">
        <v>77</v>
      </c>
      <c r="D87" s="94">
        <f>RANK(BF87,$BF$4:$BF$147)</f>
        <v>20</v>
      </c>
      <c r="E87" s="94">
        <v>1</v>
      </c>
      <c r="F87" s="94" t="s">
        <v>83</v>
      </c>
      <c r="G87" s="94"/>
      <c r="H87" s="94"/>
      <c r="I87" s="100">
        <f t="shared" si="251"/>
        <v>0</v>
      </c>
      <c r="J87" s="94"/>
      <c r="K87" s="100">
        <f t="shared" si="252"/>
        <v>0</v>
      </c>
      <c r="L87" s="94"/>
      <c r="M87" s="100">
        <f t="shared" si="253"/>
        <v>0</v>
      </c>
      <c r="N87" s="94"/>
      <c r="O87" s="100">
        <f t="shared" si="254"/>
        <v>0</v>
      </c>
      <c r="P87" s="94"/>
      <c r="Q87" s="100">
        <f t="shared" si="255"/>
        <v>0</v>
      </c>
      <c r="R87" s="94"/>
      <c r="S87" s="100">
        <f t="shared" si="256"/>
        <v>0</v>
      </c>
      <c r="T87" s="94"/>
      <c r="U87" s="100">
        <f t="shared" si="257"/>
        <v>0</v>
      </c>
      <c r="V87" s="94"/>
      <c r="W87" s="100">
        <f t="shared" si="258"/>
        <v>0</v>
      </c>
      <c r="X87" s="94"/>
      <c r="Y87" s="100">
        <f t="shared" si="259"/>
        <v>0</v>
      </c>
      <c r="Z87" s="94"/>
      <c r="AA87" s="100">
        <f t="shared" si="260"/>
        <v>0</v>
      </c>
      <c r="AB87" s="94"/>
      <c r="AC87" s="100">
        <f t="shared" si="261"/>
        <v>0</v>
      </c>
      <c r="AD87" s="94"/>
      <c r="AE87" s="100">
        <f t="shared" si="262"/>
        <v>0</v>
      </c>
      <c r="AF87" s="101">
        <f t="shared" si="357"/>
        <v>0</v>
      </c>
      <c r="AG87" s="100">
        <f t="shared" si="358"/>
        <v>0</v>
      </c>
      <c r="AH87" s="99"/>
      <c r="AI87" s="100">
        <f t="shared" si="265"/>
        <v>0</v>
      </c>
      <c r="AJ87" s="99"/>
      <c r="AK87" s="100">
        <f t="shared" si="266"/>
        <v>0</v>
      </c>
      <c r="AL87" s="99"/>
      <c r="AM87" s="100">
        <f t="shared" si="266"/>
        <v>0</v>
      </c>
      <c r="AN87" s="99"/>
      <c r="AO87" s="100">
        <f t="shared" si="267"/>
        <v>0</v>
      </c>
      <c r="AP87" s="99"/>
      <c r="AQ87" s="100">
        <f t="shared" si="268"/>
        <v>0</v>
      </c>
      <c r="AR87" s="99"/>
      <c r="AS87" s="100">
        <f t="shared" si="269"/>
        <v>0</v>
      </c>
      <c r="AT87" s="99"/>
      <c r="AU87" s="100">
        <f t="shared" si="270"/>
        <v>0</v>
      </c>
      <c r="AV87" s="99"/>
      <c r="AW87" s="100">
        <f t="shared" si="271"/>
        <v>0</v>
      </c>
      <c r="AX87" s="99"/>
      <c r="AY87" s="100">
        <f t="shared" si="272"/>
        <v>0</v>
      </c>
      <c r="AZ87" s="99"/>
      <c r="BA87" s="100">
        <f t="shared" si="273"/>
        <v>0</v>
      </c>
      <c r="BB87" s="99"/>
      <c r="BC87" s="100">
        <f t="shared" si="274"/>
        <v>0</v>
      </c>
      <c r="BD87" s="99"/>
      <c r="BE87" s="100">
        <f t="shared" si="275"/>
        <v>0</v>
      </c>
      <c r="BF87" s="101">
        <f t="shared" si="100"/>
        <v>0</v>
      </c>
      <c r="BG87" s="100">
        <f t="shared" si="100"/>
        <v>0</v>
      </c>
      <c r="BH87" s="99"/>
      <c r="BI87" s="100">
        <f t="shared" si="359"/>
        <v>0</v>
      </c>
      <c r="BJ87" s="99"/>
      <c r="BK87" s="100">
        <f t="shared" si="360"/>
        <v>0</v>
      </c>
      <c r="BL87" s="99"/>
      <c r="BM87" s="100">
        <f t="shared" si="361"/>
        <v>0</v>
      </c>
      <c r="BN87" s="99"/>
      <c r="BO87" s="100">
        <f t="shared" si="362"/>
        <v>0</v>
      </c>
      <c r="BP87" s="99"/>
      <c r="BQ87" s="100">
        <f t="shared" si="363"/>
        <v>0</v>
      </c>
      <c r="BR87" s="99"/>
      <c r="BS87" s="100">
        <f t="shared" si="364"/>
        <v>0</v>
      </c>
      <c r="BT87" s="99"/>
      <c r="BU87" s="100">
        <f t="shared" si="365"/>
        <v>0</v>
      </c>
      <c r="BV87" s="99"/>
      <c r="BW87" s="100">
        <f t="shared" si="366"/>
        <v>0</v>
      </c>
      <c r="BX87" s="99"/>
      <c r="BY87" s="100">
        <f t="shared" si="367"/>
        <v>0</v>
      </c>
      <c r="BZ87" s="99"/>
      <c r="CA87" s="100">
        <f t="shared" si="368"/>
        <v>0</v>
      </c>
      <c r="CB87" s="99"/>
      <c r="CC87" s="100">
        <f t="shared" si="369"/>
        <v>0</v>
      </c>
      <c r="CD87" s="99"/>
      <c r="CE87" s="100">
        <f t="shared" si="370"/>
        <v>0</v>
      </c>
      <c r="CF87" s="101">
        <f t="shared" si="371"/>
        <v>0</v>
      </c>
      <c r="CG87" s="100">
        <f t="shared" si="371"/>
        <v>0</v>
      </c>
    </row>
    <row r="88" spans="1:85" s="102" customFormat="1" ht="19.899999999999999" customHeight="1" x14ac:dyDescent="0.25">
      <c r="A88" s="94">
        <v>71</v>
      </c>
      <c r="B88" s="95" t="s">
        <v>137</v>
      </c>
      <c r="C88" s="95" t="s">
        <v>77</v>
      </c>
      <c r="D88" s="94">
        <f>RANK(BF88,$BF$4:$BF$147)</f>
        <v>20</v>
      </c>
      <c r="E88" s="94">
        <v>1</v>
      </c>
      <c r="F88" s="94" t="s">
        <v>75</v>
      </c>
      <c r="G88" s="94"/>
      <c r="H88" s="94"/>
      <c r="I88" s="100">
        <f t="shared" si="251"/>
        <v>0</v>
      </c>
      <c r="J88" s="94"/>
      <c r="K88" s="100">
        <f t="shared" si="252"/>
        <v>0</v>
      </c>
      <c r="L88" s="94"/>
      <c r="M88" s="100">
        <f t="shared" si="253"/>
        <v>0</v>
      </c>
      <c r="N88" s="94"/>
      <c r="O88" s="100">
        <f t="shared" si="254"/>
        <v>0</v>
      </c>
      <c r="P88" s="94"/>
      <c r="Q88" s="100">
        <f t="shared" si="255"/>
        <v>0</v>
      </c>
      <c r="R88" s="94"/>
      <c r="S88" s="100">
        <f t="shared" si="256"/>
        <v>0</v>
      </c>
      <c r="T88" s="94"/>
      <c r="U88" s="100">
        <f t="shared" si="257"/>
        <v>0</v>
      </c>
      <c r="V88" s="94"/>
      <c r="W88" s="100">
        <f t="shared" si="258"/>
        <v>0</v>
      </c>
      <c r="X88" s="94"/>
      <c r="Y88" s="100">
        <f t="shared" si="259"/>
        <v>0</v>
      </c>
      <c r="Z88" s="94"/>
      <c r="AA88" s="100">
        <f t="shared" si="260"/>
        <v>0</v>
      </c>
      <c r="AB88" s="94"/>
      <c r="AC88" s="100">
        <f t="shared" si="261"/>
        <v>0</v>
      </c>
      <c r="AD88" s="94"/>
      <c r="AE88" s="100">
        <f t="shared" si="262"/>
        <v>0</v>
      </c>
      <c r="AF88" s="101">
        <f t="shared" si="357"/>
        <v>0</v>
      </c>
      <c r="AG88" s="100">
        <f t="shared" si="358"/>
        <v>0</v>
      </c>
      <c r="AH88" s="99"/>
      <c r="AI88" s="100">
        <f t="shared" si="265"/>
        <v>0</v>
      </c>
      <c r="AJ88" s="99"/>
      <c r="AK88" s="100">
        <f t="shared" si="266"/>
        <v>0</v>
      </c>
      <c r="AL88" s="99"/>
      <c r="AM88" s="100">
        <f t="shared" si="266"/>
        <v>0</v>
      </c>
      <c r="AN88" s="99"/>
      <c r="AO88" s="100">
        <f t="shared" si="267"/>
        <v>0</v>
      </c>
      <c r="AP88" s="99"/>
      <c r="AQ88" s="100">
        <f t="shared" si="268"/>
        <v>0</v>
      </c>
      <c r="AR88" s="99"/>
      <c r="AS88" s="100">
        <f t="shared" si="269"/>
        <v>0</v>
      </c>
      <c r="AT88" s="99"/>
      <c r="AU88" s="100">
        <f t="shared" si="270"/>
        <v>0</v>
      </c>
      <c r="AV88" s="99"/>
      <c r="AW88" s="100">
        <f t="shared" si="271"/>
        <v>0</v>
      </c>
      <c r="AX88" s="99"/>
      <c r="AY88" s="100">
        <f t="shared" si="272"/>
        <v>0</v>
      </c>
      <c r="AZ88" s="99"/>
      <c r="BA88" s="100">
        <f t="shared" si="273"/>
        <v>0</v>
      </c>
      <c r="BB88" s="99"/>
      <c r="BC88" s="100">
        <f t="shared" si="274"/>
        <v>0</v>
      </c>
      <c r="BD88" s="99"/>
      <c r="BE88" s="100">
        <f t="shared" si="275"/>
        <v>0</v>
      </c>
      <c r="BF88" s="101">
        <f t="shared" si="100"/>
        <v>0</v>
      </c>
      <c r="BG88" s="100">
        <f t="shared" si="100"/>
        <v>0</v>
      </c>
      <c r="BH88" s="99"/>
      <c r="BI88" s="100">
        <f t="shared" si="359"/>
        <v>0</v>
      </c>
      <c r="BJ88" s="99"/>
      <c r="BK88" s="100">
        <f t="shared" si="360"/>
        <v>0</v>
      </c>
      <c r="BL88" s="99"/>
      <c r="BM88" s="100">
        <f t="shared" si="361"/>
        <v>0</v>
      </c>
      <c r="BN88" s="99"/>
      <c r="BO88" s="100">
        <f t="shared" si="362"/>
        <v>0</v>
      </c>
      <c r="BP88" s="99"/>
      <c r="BQ88" s="100">
        <f t="shared" si="363"/>
        <v>0</v>
      </c>
      <c r="BR88" s="99"/>
      <c r="BS88" s="100">
        <f t="shared" si="364"/>
        <v>0</v>
      </c>
      <c r="BT88" s="99"/>
      <c r="BU88" s="100">
        <f t="shared" si="365"/>
        <v>0</v>
      </c>
      <c r="BV88" s="99"/>
      <c r="BW88" s="100">
        <f t="shared" si="366"/>
        <v>0</v>
      </c>
      <c r="BX88" s="99"/>
      <c r="BY88" s="100">
        <f t="shared" si="367"/>
        <v>0</v>
      </c>
      <c r="BZ88" s="99"/>
      <c r="CA88" s="100">
        <f t="shared" si="368"/>
        <v>0</v>
      </c>
      <c r="CB88" s="99"/>
      <c r="CC88" s="100">
        <f t="shared" si="369"/>
        <v>0</v>
      </c>
      <c r="CD88" s="99"/>
      <c r="CE88" s="100">
        <f t="shared" si="370"/>
        <v>0</v>
      </c>
      <c r="CF88" s="101">
        <f t="shared" si="371"/>
        <v>0</v>
      </c>
      <c r="CG88" s="100">
        <f t="shared" si="371"/>
        <v>0</v>
      </c>
    </row>
    <row r="89" spans="1:85" s="102" customFormat="1" ht="19.899999999999999" customHeight="1" x14ac:dyDescent="0.25">
      <c r="A89" s="94">
        <v>72</v>
      </c>
      <c r="B89" s="95" t="s">
        <v>138</v>
      </c>
      <c r="C89" s="95" t="s">
        <v>77</v>
      </c>
      <c r="D89" s="94">
        <f>RANK(BF89,$BF$4:$BF$147)</f>
        <v>20</v>
      </c>
      <c r="E89" s="94">
        <v>0.6</v>
      </c>
      <c r="F89" s="94" t="s">
        <v>83</v>
      </c>
      <c r="G89" s="94"/>
      <c r="H89" s="94"/>
      <c r="I89" s="100">
        <f t="shared" si="251"/>
        <v>0</v>
      </c>
      <c r="J89" s="94"/>
      <c r="K89" s="100">
        <f t="shared" si="252"/>
        <v>0</v>
      </c>
      <c r="L89" s="94"/>
      <c r="M89" s="100">
        <f t="shared" si="253"/>
        <v>0</v>
      </c>
      <c r="N89" s="94"/>
      <c r="O89" s="100">
        <f t="shared" si="254"/>
        <v>0</v>
      </c>
      <c r="P89" s="94"/>
      <c r="Q89" s="100">
        <f t="shared" si="255"/>
        <v>0</v>
      </c>
      <c r="R89" s="94"/>
      <c r="S89" s="100">
        <f t="shared" si="256"/>
        <v>0</v>
      </c>
      <c r="T89" s="94"/>
      <c r="U89" s="100">
        <f t="shared" si="257"/>
        <v>0</v>
      </c>
      <c r="V89" s="94"/>
      <c r="W89" s="100">
        <f t="shared" si="258"/>
        <v>0</v>
      </c>
      <c r="X89" s="94"/>
      <c r="Y89" s="100">
        <f t="shared" si="259"/>
        <v>0</v>
      </c>
      <c r="Z89" s="94"/>
      <c r="AA89" s="100">
        <f t="shared" si="260"/>
        <v>0</v>
      </c>
      <c r="AB89" s="94"/>
      <c r="AC89" s="100">
        <f t="shared" si="261"/>
        <v>0</v>
      </c>
      <c r="AD89" s="94"/>
      <c r="AE89" s="100">
        <f t="shared" si="262"/>
        <v>0</v>
      </c>
      <c r="AF89" s="101">
        <f t="shared" si="357"/>
        <v>0</v>
      </c>
      <c r="AG89" s="100">
        <f t="shared" si="358"/>
        <v>0</v>
      </c>
      <c r="AH89" s="99"/>
      <c r="AI89" s="100">
        <f t="shared" si="265"/>
        <v>0</v>
      </c>
      <c r="AJ89" s="99"/>
      <c r="AK89" s="100">
        <f t="shared" si="266"/>
        <v>0</v>
      </c>
      <c r="AL89" s="99"/>
      <c r="AM89" s="100">
        <f t="shared" si="266"/>
        <v>0</v>
      </c>
      <c r="AN89" s="99"/>
      <c r="AO89" s="100">
        <f t="shared" si="267"/>
        <v>0</v>
      </c>
      <c r="AP89" s="99"/>
      <c r="AQ89" s="100">
        <f t="shared" si="268"/>
        <v>0</v>
      </c>
      <c r="AR89" s="99"/>
      <c r="AS89" s="100">
        <f t="shared" si="269"/>
        <v>0</v>
      </c>
      <c r="AT89" s="99"/>
      <c r="AU89" s="100">
        <f t="shared" si="270"/>
        <v>0</v>
      </c>
      <c r="AV89" s="99"/>
      <c r="AW89" s="100">
        <f t="shared" si="271"/>
        <v>0</v>
      </c>
      <c r="AX89" s="99"/>
      <c r="AY89" s="100">
        <f t="shared" si="272"/>
        <v>0</v>
      </c>
      <c r="AZ89" s="99"/>
      <c r="BA89" s="100">
        <f t="shared" si="273"/>
        <v>0</v>
      </c>
      <c r="BB89" s="99"/>
      <c r="BC89" s="100">
        <f t="shared" si="274"/>
        <v>0</v>
      </c>
      <c r="BD89" s="99"/>
      <c r="BE89" s="100">
        <f t="shared" si="275"/>
        <v>0</v>
      </c>
      <c r="BF89" s="101">
        <f t="shared" si="100"/>
        <v>0</v>
      </c>
      <c r="BG89" s="100">
        <f t="shared" si="100"/>
        <v>0</v>
      </c>
      <c r="BH89" s="99"/>
      <c r="BI89" s="100">
        <f t="shared" si="359"/>
        <v>0</v>
      </c>
      <c r="BJ89" s="99"/>
      <c r="BK89" s="100">
        <f t="shared" si="360"/>
        <v>0</v>
      </c>
      <c r="BL89" s="99"/>
      <c r="BM89" s="100">
        <f t="shared" si="361"/>
        <v>0</v>
      </c>
      <c r="BN89" s="99"/>
      <c r="BO89" s="100">
        <f t="shared" si="362"/>
        <v>0</v>
      </c>
      <c r="BP89" s="99"/>
      <c r="BQ89" s="100">
        <f t="shared" si="363"/>
        <v>0</v>
      </c>
      <c r="BR89" s="99"/>
      <c r="BS89" s="100">
        <f t="shared" si="364"/>
        <v>0</v>
      </c>
      <c r="BT89" s="99"/>
      <c r="BU89" s="100">
        <f t="shared" si="365"/>
        <v>0</v>
      </c>
      <c r="BV89" s="99"/>
      <c r="BW89" s="100">
        <f t="shared" si="366"/>
        <v>0</v>
      </c>
      <c r="BX89" s="99"/>
      <c r="BY89" s="100">
        <f t="shared" si="367"/>
        <v>0</v>
      </c>
      <c r="BZ89" s="99"/>
      <c r="CA89" s="100">
        <f t="shared" si="368"/>
        <v>0</v>
      </c>
      <c r="CB89" s="99"/>
      <c r="CC89" s="100">
        <f t="shared" si="369"/>
        <v>0</v>
      </c>
      <c r="CD89" s="99"/>
      <c r="CE89" s="100">
        <f t="shared" si="370"/>
        <v>0</v>
      </c>
      <c r="CF89" s="101">
        <f t="shared" si="371"/>
        <v>0</v>
      </c>
      <c r="CG89" s="100">
        <f t="shared" si="371"/>
        <v>0</v>
      </c>
    </row>
    <row r="90" spans="1:85" s="102" customFormat="1" ht="19.899999999999999" customHeight="1" x14ac:dyDescent="0.25">
      <c r="A90" s="94">
        <v>73</v>
      </c>
      <c r="B90" s="95" t="s">
        <v>139</v>
      </c>
      <c r="C90" s="95" t="s">
        <v>74</v>
      </c>
      <c r="D90" s="94">
        <f>RANK(BF90,$BF$4:$BF$147)</f>
        <v>20</v>
      </c>
      <c r="E90" s="94">
        <v>0.64</v>
      </c>
      <c r="F90" s="94" t="s">
        <v>85</v>
      </c>
      <c r="G90" s="94"/>
      <c r="H90" s="94"/>
      <c r="I90" s="100">
        <f t="shared" si="251"/>
        <v>0</v>
      </c>
      <c r="J90" s="94"/>
      <c r="K90" s="100">
        <f t="shared" si="252"/>
        <v>0</v>
      </c>
      <c r="L90" s="94"/>
      <c r="M90" s="100">
        <f t="shared" si="253"/>
        <v>0</v>
      </c>
      <c r="N90" s="94"/>
      <c r="O90" s="100">
        <f t="shared" si="254"/>
        <v>0</v>
      </c>
      <c r="P90" s="94"/>
      <c r="Q90" s="100">
        <f t="shared" si="255"/>
        <v>0</v>
      </c>
      <c r="R90" s="94"/>
      <c r="S90" s="100">
        <f t="shared" si="256"/>
        <v>0</v>
      </c>
      <c r="T90" s="94"/>
      <c r="U90" s="100">
        <f t="shared" si="257"/>
        <v>0</v>
      </c>
      <c r="V90" s="94"/>
      <c r="W90" s="100">
        <f t="shared" si="258"/>
        <v>0</v>
      </c>
      <c r="X90" s="94"/>
      <c r="Y90" s="100">
        <f t="shared" si="259"/>
        <v>0</v>
      </c>
      <c r="Z90" s="94"/>
      <c r="AA90" s="100">
        <f t="shared" si="260"/>
        <v>0</v>
      </c>
      <c r="AB90" s="94"/>
      <c r="AC90" s="100">
        <f t="shared" si="261"/>
        <v>0</v>
      </c>
      <c r="AD90" s="94"/>
      <c r="AE90" s="100">
        <f t="shared" si="262"/>
        <v>0</v>
      </c>
      <c r="AF90" s="101">
        <f t="shared" si="357"/>
        <v>0</v>
      </c>
      <c r="AG90" s="100">
        <f t="shared" si="358"/>
        <v>0</v>
      </c>
      <c r="AH90" s="99"/>
      <c r="AI90" s="100">
        <f t="shared" si="265"/>
        <v>0</v>
      </c>
      <c r="AJ90" s="99"/>
      <c r="AK90" s="100">
        <f t="shared" si="266"/>
        <v>0</v>
      </c>
      <c r="AL90" s="99"/>
      <c r="AM90" s="100">
        <f t="shared" si="266"/>
        <v>0</v>
      </c>
      <c r="AN90" s="99"/>
      <c r="AO90" s="100">
        <f t="shared" si="267"/>
        <v>0</v>
      </c>
      <c r="AP90" s="99"/>
      <c r="AQ90" s="100">
        <f t="shared" si="268"/>
        <v>0</v>
      </c>
      <c r="AR90" s="99"/>
      <c r="AS90" s="100">
        <f t="shared" si="269"/>
        <v>0</v>
      </c>
      <c r="AT90" s="99"/>
      <c r="AU90" s="100">
        <f t="shared" si="270"/>
        <v>0</v>
      </c>
      <c r="AV90" s="99"/>
      <c r="AW90" s="100">
        <f t="shared" si="271"/>
        <v>0</v>
      </c>
      <c r="AX90" s="99"/>
      <c r="AY90" s="100">
        <f t="shared" si="272"/>
        <v>0</v>
      </c>
      <c r="AZ90" s="99"/>
      <c r="BA90" s="100">
        <f t="shared" si="273"/>
        <v>0</v>
      </c>
      <c r="BB90" s="99"/>
      <c r="BC90" s="100">
        <f t="shared" si="274"/>
        <v>0</v>
      </c>
      <c r="BD90" s="99"/>
      <c r="BE90" s="100">
        <f t="shared" si="275"/>
        <v>0</v>
      </c>
      <c r="BF90" s="101">
        <f t="shared" si="100"/>
        <v>0</v>
      </c>
      <c r="BG90" s="100">
        <f t="shared" si="100"/>
        <v>0</v>
      </c>
      <c r="BH90" s="99"/>
      <c r="BI90" s="100">
        <f t="shared" si="359"/>
        <v>0</v>
      </c>
      <c r="BJ90" s="99"/>
      <c r="BK90" s="100">
        <f t="shared" si="360"/>
        <v>0</v>
      </c>
      <c r="BL90" s="99"/>
      <c r="BM90" s="100">
        <f t="shared" si="361"/>
        <v>0</v>
      </c>
      <c r="BN90" s="99"/>
      <c r="BO90" s="100">
        <f t="shared" si="362"/>
        <v>0</v>
      </c>
      <c r="BP90" s="99"/>
      <c r="BQ90" s="100">
        <f t="shared" si="363"/>
        <v>0</v>
      </c>
      <c r="BR90" s="99"/>
      <c r="BS90" s="100">
        <f t="shared" si="364"/>
        <v>0</v>
      </c>
      <c r="BT90" s="99"/>
      <c r="BU90" s="100">
        <f t="shared" si="365"/>
        <v>0</v>
      </c>
      <c r="BV90" s="99"/>
      <c r="BW90" s="100">
        <f t="shared" si="366"/>
        <v>0</v>
      </c>
      <c r="BX90" s="99"/>
      <c r="BY90" s="100">
        <f t="shared" si="367"/>
        <v>0</v>
      </c>
      <c r="BZ90" s="99"/>
      <c r="CA90" s="100">
        <f t="shared" si="368"/>
        <v>0</v>
      </c>
      <c r="CB90" s="99"/>
      <c r="CC90" s="100">
        <f t="shared" si="369"/>
        <v>0</v>
      </c>
      <c r="CD90" s="99"/>
      <c r="CE90" s="100">
        <f t="shared" si="370"/>
        <v>0</v>
      </c>
      <c r="CF90" s="101">
        <f t="shared" si="371"/>
        <v>0</v>
      </c>
      <c r="CG90" s="100">
        <f t="shared" si="371"/>
        <v>0</v>
      </c>
    </row>
    <row r="91" spans="1:85" s="102" customFormat="1" ht="19.899999999999999" customHeight="1" x14ac:dyDescent="0.25">
      <c r="A91" s="94"/>
      <c r="B91" s="95"/>
      <c r="C91" s="95"/>
      <c r="D91" s="94"/>
      <c r="E91" s="94"/>
      <c r="F91" s="94"/>
      <c r="G91" s="94"/>
      <c r="H91" s="94"/>
      <c r="I91" s="100"/>
      <c r="J91" s="94"/>
      <c r="K91" s="100"/>
      <c r="L91" s="94"/>
      <c r="M91" s="100"/>
      <c r="N91" s="94"/>
      <c r="O91" s="100"/>
      <c r="P91" s="94"/>
      <c r="Q91" s="100"/>
      <c r="R91" s="94"/>
      <c r="S91" s="100"/>
      <c r="T91" s="94"/>
      <c r="U91" s="100"/>
      <c r="V91" s="94"/>
      <c r="W91" s="100"/>
      <c r="X91" s="94"/>
      <c r="Y91" s="100"/>
      <c r="Z91" s="94"/>
      <c r="AA91" s="100"/>
      <c r="AB91" s="94"/>
      <c r="AC91" s="100"/>
      <c r="AD91" s="94"/>
      <c r="AE91" s="100"/>
      <c r="AF91" s="101"/>
      <c r="AG91" s="100"/>
      <c r="AH91" s="99"/>
      <c r="AI91" s="100"/>
      <c r="AJ91" s="99"/>
      <c r="AK91" s="100"/>
      <c r="AL91" s="99"/>
      <c r="AM91" s="100"/>
      <c r="AN91" s="99"/>
      <c r="AO91" s="100"/>
      <c r="AP91" s="99"/>
      <c r="AQ91" s="100"/>
      <c r="AR91" s="99"/>
      <c r="AS91" s="100"/>
      <c r="AT91" s="99"/>
      <c r="AU91" s="100"/>
      <c r="AV91" s="99"/>
      <c r="AW91" s="100"/>
      <c r="AX91" s="99"/>
      <c r="AY91" s="100"/>
      <c r="AZ91" s="99"/>
      <c r="BA91" s="100"/>
      <c r="BB91" s="99"/>
      <c r="BC91" s="100"/>
      <c r="BD91" s="99"/>
      <c r="BE91" s="100"/>
      <c r="BF91" s="101"/>
      <c r="BG91" s="100"/>
      <c r="BH91" s="99"/>
      <c r="BI91" s="100"/>
      <c r="BJ91" s="99"/>
      <c r="BK91" s="100"/>
      <c r="BL91" s="99"/>
      <c r="BM91" s="100"/>
      <c r="BN91" s="99"/>
      <c r="BO91" s="100"/>
      <c r="BP91" s="99"/>
      <c r="BQ91" s="100"/>
      <c r="BR91" s="99"/>
      <c r="BS91" s="100"/>
      <c r="BT91" s="99"/>
      <c r="BU91" s="100"/>
      <c r="BV91" s="99"/>
      <c r="BW91" s="100"/>
      <c r="BX91" s="99"/>
      <c r="BY91" s="100"/>
      <c r="BZ91" s="99"/>
      <c r="CA91" s="100"/>
      <c r="CB91" s="99"/>
      <c r="CC91" s="100"/>
      <c r="CD91" s="99"/>
      <c r="CE91" s="100"/>
      <c r="CF91" s="101"/>
      <c r="CG91" s="100"/>
    </row>
    <row r="92" spans="1:85" s="102" customFormat="1" ht="19.899999999999999" customHeight="1" x14ac:dyDescent="0.25">
      <c r="A92" s="94">
        <v>74</v>
      </c>
      <c r="B92" s="95" t="s">
        <v>140</v>
      </c>
      <c r="C92" s="95" t="s">
        <v>77</v>
      </c>
      <c r="D92" s="94">
        <f>RANK(BF92,$BF$4:$BF$147)</f>
        <v>20</v>
      </c>
      <c r="E92" s="94">
        <v>1</v>
      </c>
      <c r="F92" s="94" t="s">
        <v>83</v>
      </c>
      <c r="G92" s="94"/>
      <c r="H92" s="94"/>
      <c r="I92" s="100">
        <f t="shared" si="251"/>
        <v>0</v>
      </c>
      <c r="J92" s="94"/>
      <c r="K92" s="100">
        <f t="shared" si="252"/>
        <v>0</v>
      </c>
      <c r="L92" s="94"/>
      <c r="M92" s="100">
        <f t="shared" si="253"/>
        <v>0</v>
      </c>
      <c r="N92" s="94"/>
      <c r="O92" s="100">
        <f t="shared" si="254"/>
        <v>0</v>
      </c>
      <c r="P92" s="94"/>
      <c r="Q92" s="100">
        <f t="shared" si="255"/>
        <v>0</v>
      </c>
      <c r="R92" s="94"/>
      <c r="S92" s="100">
        <f t="shared" si="256"/>
        <v>0</v>
      </c>
      <c r="T92" s="94"/>
      <c r="U92" s="100">
        <f t="shared" si="257"/>
        <v>0</v>
      </c>
      <c r="V92" s="94"/>
      <c r="W92" s="100">
        <f t="shared" si="258"/>
        <v>0</v>
      </c>
      <c r="X92" s="94"/>
      <c r="Y92" s="100">
        <f t="shared" si="259"/>
        <v>0</v>
      </c>
      <c r="Z92" s="94"/>
      <c r="AA92" s="100">
        <f t="shared" si="260"/>
        <v>0</v>
      </c>
      <c r="AB92" s="94"/>
      <c r="AC92" s="100">
        <f t="shared" si="261"/>
        <v>0</v>
      </c>
      <c r="AD92" s="94"/>
      <c r="AE92" s="100">
        <f t="shared" si="262"/>
        <v>0</v>
      </c>
      <c r="AF92" s="101">
        <f t="shared" ref="AF92:AF95" si="372">SUM(H92,J92,L92,N92,P92,R92,T92,V92,X92,Z92,AB92,AD92)</f>
        <v>0</v>
      </c>
      <c r="AG92" s="100">
        <f t="shared" ref="AG92:AG95" si="373">SUM(I92,K92,M92,O92,Q92,S92,U92,W92,Y92,AA92,AC92,AE92)</f>
        <v>0</v>
      </c>
      <c r="AH92" s="99"/>
      <c r="AI92" s="100">
        <f t="shared" si="265"/>
        <v>0</v>
      </c>
      <c r="AJ92" s="99"/>
      <c r="AK92" s="100">
        <f t="shared" si="266"/>
        <v>0</v>
      </c>
      <c r="AL92" s="99"/>
      <c r="AM92" s="100">
        <f t="shared" si="266"/>
        <v>0</v>
      </c>
      <c r="AN92" s="99"/>
      <c r="AO92" s="100">
        <f t="shared" si="267"/>
        <v>0</v>
      </c>
      <c r="AP92" s="99"/>
      <c r="AQ92" s="100">
        <f t="shared" si="268"/>
        <v>0</v>
      </c>
      <c r="AR92" s="99"/>
      <c r="AS92" s="100">
        <f t="shared" si="269"/>
        <v>0</v>
      </c>
      <c r="AT92" s="99"/>
      <c r="AU92" s="100">
        <f t="shared" si="270"/>
        <v>0</v>
      </c>
      <c r="AV92" s="99"/>
      <c r="AW92" s="100">
        <f t="shared" si="271"/>
        <v>0</v>
      </c>
      <c r="AX92" s="99"/>
      <c r="AY92" s="100">
        <f t="shared" si="272"/>
        <v>0</v>
      </c>
      <c r="AZ92" s="99"/>
      <c r="BA92" s="100">
        <f t="shared" si="273"/>
        <v>0</v>
      </c>
      <c r="BB92" s="99"/>
      <c r="BC92" s="100">
        <f t="shared" si="274"/>
        <v>0</v>
      </c>
      <c r="BD92" s="99"/>
      <c r="BE92" s="100">
        <f t="shared" si="275"/>
        <v>0</v>
      </c>
      <c r="BF92" s="101">
        <f t="shared" ref="BF92:BG139" si="374">SUM(AH92,AJ92,AL92,AN92,AP92,AR92,AT92,AV92,AX92,AZ92,BB92,BD92)</f>
        <v>0</v>
      </c>
      <c r="BG92" s="100">
        <f t="shared" si="374"/>
        <v>0</v>
      </c>
      <c r="BH92" s="99"/>
      <c r="BI92" s="100">
        <f t="shared" ref="BI92:BI95" si="375">BH92*$E92</f>
        <v>0</v>
      </c>
      <c r="BJ92" s="99"/>
      <c r="BK92" s="100">
        <f t="shared" ref="BK92:BK95" si="376">BJ92*$E92</f>
        <v>0</v>
      </c>
      <c r="BL92" s="99"/>
      <c r="BM92" s="100">
        <f t="shared" ref="BM92:BM95" si="377">BL92*$E92</f>
        <v>0</v>
      </c>
      <c r="BN92" s="99"/>
      <c r="BO92" s="100">
        <f t="shared" ref="BO92:BO95" si="378">BN92*$E92</f>
        <v>0</v>
      </c>
      <c r="BP92" s="99"/>
      <c r="BQ92" s="100">
        <f t="shared" ref="BQ92:BQ95" si="379">BP92*$E92</f>
        <v>0</v>
      </c>
      <c r="BR92" s="99"/>
      <c r="BS92" s="100">
        <f t="shared" ref="BS92:BS95" si="380">BR92*$E92</f>
        <v>0</v>
      </c>
      <c r="BT92" s="99"/>
      <c r="BU92" s="100">
        <f t="shared" ref="BU92:BU95" si="381">BT92*$E92</f>
        <v>0</v>
      </c>
      <c r="BV92" s="99"/>
      <c r="BW92" s="100">
        <f t="shared" ref="BW92:BW95" si="382">BV92*$E92</f>
        <v>0</v>
      </c>
      <c r="BX92" s="99"/>
      <c r="BY92" s="100">
        <f t="shared" ref="BY92:BY95" si="383">BX92*$E92</f>
        <v>0</v>
      </c>
      <c r="BZ92" s="99"/>
      <c r="CA92" s="100">
        <f t="shared" ref="CA92:CA95" si="384">BZ92*$E92</f>
        <v>0</v>
      </c>
      <c r="CB92" s="99"/>
      <c r="CC92" s="100">
        <f t="shared" ref="CC92:CC95" si="385">CB92*$E92</f>
        <v>0</v>
      </c>
      <c r="CD92" s="99"/>
      <c r="CE92" s="100">
        <f t="shared" ref="CE92:CE95" si="386">CD92*$E92</f>
        <v>0</v>
      </c>
      <c r="CF92" s="101">
        <f t="shared" ref="CF92:CG118" si="387">SUM(BH92,BJ92,BL92,BN92,BP92,BR92,BT92,BV92,BX92,BZ92,CB92,CD92)</f>
        <v>0</v>
      </c>
      <c r="CG92" s="100">
        <f t="shared" si="387"/>
        <v>0</v>
      </c>
    </row>
    <row r="93" spans="1:85" s="102" customFormat="1" ht="19.899999999999999" customHeight="1" x14ac:dyDescent="0.25">
      <c r="A93" s="94">
        <v>75</v>
      </c>
      <c r="B93" s="95" t="s">
        <v>140</v>
      </c>
      <c r="C93" s="95" t="s">
        <v>77</v>
      </c>
      <c r="D93" s="94">
        <f>RANK(BF93,$BF$4:$BF$147)</f>
        <v>20</v>
      </c>
      <c r="E93" s="94">
        <v>1</v>
      </c>
      <c r="F93" s="94" t="s">
        <v>75</v>
      </c>
      <c r="G93" s="94"/>
      <c r="H93" s="94"/>
      <c r="I93" s="100">
        <f t="shared" si="251"/>
        <v>0</v>
      </c>
      <c r="J93" s="94"/>
      <c r="K93" s="100">
        <f t="shared" si="252"/>
        <v>0</v>
      </c>
      <c r="L93" s="94"/>
      <c r="M93" s="100">
        <f t="shared" si="253"/>
        <v>0</v>
      </c>
      <c r="N93" s="94"/>
      <c r="O93" s="100">
        <f t="shared" si="254"/>
        <v>0</v>
      </c>
      <c r="P93" s="94"/>
      <c r="Q93" s="100">
        <f t="shared" si="255"/>
        <v>0</v>
      </c>
      <c r="R93" s="94"/>
      <c r="S93" s="100">
        <f t="shared" si="256"/>
        <v>0</v>
      </c>
      <c r="T93" s="94"/>
      <c r="U93" s="100">
        <f t="shared" si="257"/>
        <v>0</v>
      </c>
      <c r="V93" s="94"/>
      <c r="W93" s="100">
        <f t="shared" si="258"/>
        <v>0</v>
      </c>
      <c r="X93" s="94"/>
      <c r="Y93" s="100">
        <f t="shared" si="259"/>
        <v>0</v>
      </c>
      <c r="Z93" s="94"/>
      <c r="AA93" s="100">
        <f t="shared" si="260"/>
        <v>0</v>
      </c>
      <c r="AB93" s="94"/>
      <c r="AC93" s="100">
        <f t="shared" si="261"/>
        <v>0</v>
      </c>
      <c r="AD93" s="94"/>
      <c r="AE93" s="100">
        <f t="shared" si="262"/>
        <v>0</v>
      </c>
      <c r="AF93" s="101">
        <f t="shared" si="372"/>
        <v>0</v>
      </c>
      <c r="AG93" s="100">
        <f t="shared" si="373"/>
        <v>0</v>
      </c>
      <c r="AH93" s="99"/>
      <c r="AI93" s="100">
        <f t="shared" si="265"/>
        <v>0</v>
      </c>
      <c r="AJ93" s="99"/>
      <c r="AK93" s="100">
        <f t="shared" si="266"/>
        <v>0</v>
      </c>
      <c r="AL93" s="99"/>
      <c r="AM93" s="100">
        <f t="shared" si="266"/>
        <v>0</v>
      </c>
      <c r="AN93" s="99"/>
      <c r="AO93" s="100">
        <f t="shared" si="267"/>
        <v>0</v>
      </c>
      <c r="AP93" s="99"/>
      <c r="AQ93" s="100">
        <f t="shared" si="268"/>
        <v>0</v>
      </c>
      <c r="AR93" s="99"/>
      <c r="AS93" s="100">
        <f t="shared" si="269"/>
        <v>0</v>
      </c>
      <c r="AT93" s="99"/>
      <c r="AU93" s="100">
        <f t="shared" si="270"/>
        <v>0</v>
      </c>
      <c r="AV93" s="99"/>
      <c r="AW93" s="100">
        <f t="shared" si="271"/>
        <v>0</v>
      </c>
      <c r="AX93" s="99"/>
      <c r="AY93" s="100">
        <f t="shared" si="272"/>
        <v>0</v>
      </c>
      <c r="AZ93" s="99"/>
      <c r="BA93" s="100">
        <f t="shared" si="273"/>
        <v>0</v>
      </c>
      <c r="BB93" s="99"/>
      <c r="BC93" s="100">
        <f t="shared" si="274"/>
        <v>0</v>
      </c>
      <c r="BD93" s="99"/>
      <c r="BE93" s="100">
        <f t="shared" si="275"/>
        <v>0</v>
      </c>
      <c r="BF93" s="101">
        <f t="shared" si="374"/>
        <v>0</v>
      </c>
      <c r="BG93" s="100">
        <f t="shared" si="374"/>
        <v>0</v>
      </c>
      <c r="BH93" s="99"/>
      <c r="BI93" s="100">
        <f t="shared" si="375"/>
        <v>0</v>
      </c>
      <c r="BJ93" s="99"/>
      <c r="BK93" s="100">
        <f t="shared" si="376"/>
        <v>0</v>
      </c>
      <c r="BL93" s="99"/>
      <c r="BM93" s="100">
        <f t="shared" si="377"/>
        <v>0</v>
      </c>
      <c r="BN93" s="99"/>
      <c r="BO93" s="100">
        <f t="shared" si="378"/>
        <v>0</v>
      </c>
      <c r="BP93" s="99"/>
      <c r="BQ93" s="100">
        <f t="shared" si="379"/>
        <v>0</v>
      </c>
      <c r="BR93" s="99"/>
      <c r="BS93" s="100">
        <f t="shared" si="380"/>
        <v>0</v>
      </c>
      <c r="BT93" s="99"/>
      <c r="BU93" s="100">
        <f t="shared" si="381"/>
        <v>0</v>
      </c>
      <c r="BV93" s="99"/>
      <c r="BW93" s="100">
        <f t="shared" si="382"/>
        <v>0</v>
      </c>
      <c r="BX93" s="99"/>
      <c r="BY93" s="100">
        <f t="shared" si="383"/>
        <v>0</v>
      </c>
      <c r="BZ93" s="99"/>
      <c r="CA93" s="100">
        <f t="shared" si="384"/>
        <v>0</v>
      </c>
      <c r="CB93" s="99"/>
      <c r="CC93" s="100">
        <f t="shared" si="385"/>
        <v>0</v>
      </c>
      <c r="CD93" s="99"/>
      <c r="CE93" s="100">
        <f t="shared" si="386"/>
        <v>0</v>
      </c>
      <c r="CF93" s="101">
        <f t="shared" si="387"/>
        <v>0</v>
      </c>
      <c r="CG93" s="100">
        <f t="shared" si="387"/>
        <v>0</v>
      </c>
    </row>
    <row r="94" spans="1:85" s="102" customFormat="1" ht="19.899999999999999" customHeight="1" x14ac:dyDescent="0.25">
      <c r="A94" s="94">
        <v>76</v>
      </c>
      <c r="B94" s="95" t="s">
        <v>141</v>
      </c>
      <c r="C94" s="95" t="s">
        <v>77</v>
      </c>
      <c r="D94" s="94">
        <f>RANK(BF94,$BF$4:$BF$147)</f>
        <v>20</v>
      </c>
      <c r="E94" s="94">
        <v>0.6</v>
      </c>
      <c r="F94" s="94" t="s">
        <v>83</v>
      </c>
      <c r="G94" s="94"/>
      <c r="H94" s="94"/>
      <c r="I94" s="100">
        <f t="shared" si="251"/>
        <v>0</v>
      </c>
      <c r="J94" s="94"/>
      <c r="K94" s="100">
        <f t="shared" si="252"/>
        <v>0</v>
      </c>
      <c r="L94" s="94"/>
      <c r="M94" s="100">
        <f t="shared" si="253"/>
        <v>0</v>
      </c>
      <c r="N94" s="94"/>
      <c r="O94" s="100">
        <f t="shared" si="254"/>
        <v>0</v>
      </c>
      <c r="P94" s="94"/>
      <c r="Q94" s="100">
        <f t="shared" si="255"/>
        <v>0</v>
      </c>
      <c r="R94" s="94"/>
      <c r="S94" s="100">
        <f t="shared" si="256"/>
        <v>0</v>
      </c>
      <c r="T94" s="94"/>
      <c r="U94" s="100">
        <f t="shared" si="257"/>
        <v>0</v>
      </c>
      <c r="V94" s="94"/>
      <c r="W94" s="100">
        <f t="shared" si="258"/>
        <v>0</v>
      </c>
      <c r="X94" s="94"/>
      <c r="Y94" s="100">
        <f t="shared" si="259"/>
        <v>0</v>
      </c>
      <c r="Z94" s="94"/>
      <c r="AA94" s="100">
        <f t="shared" si="260"/>
        <v>0</v>
      </c>
      <c r="AB94" s="94"/>
      <c r="AC94" s="100">
        <f t="shared" si="261"/>
        <v>0</v>
      </c>
      <c r="AD94" s="94"/>
      <c r="AE94" s="100">
        <f t="shared" si="262"/>
        <v>0</v>
      </c>
      <c r="AF94" s="101">
        <f t="shared" si="372"/>
        <v>0</v>
      </c>
      <c r="AG94" s="100">
        <f t="shared" si="373"/>
        <v>0</v>
      </c>
      <c r="AH94" s="99"/>
      <c r="AI94" s="100">
        <f t="shared" si="265"/>
        <v>0</v>
      </c>
      <c r="AJ94" s="99"/>
      <c r="AK94" s="100">
        <f t="shared" si="266"/>
        <v>0</v>
      </c>
      <c r="AL94" s="99"/>
      <c r="AM94" s="100">
        <f t="shared" si="266"/>
        <v>0</v>
      </c>
      <c r="AN94" s="99"/>
      <c r="AO94" s="100">
        <f t="shared" si="267"/>
        <v>0</v>
      </c>
      <c r="AP94" s="99"/>
      <c r="AQ94" s="100">
        <f t="shared" si="268"/>
        <v>0</v>
      </c>
      <c r="AR94" s="99"/>
      <c r="AS94" s="100">
        <f t="shared" si="269"/>
        <v>0</v>
      </c>
      <c r="AT94" s="99"/>
      <c r="AU94" s="100">
        <f t="shared" si="270"/>
        <v>0</v>
      </c>
      <c r="AV94" s="99"/>
      <c r="AW94" s="100">
        <f t="shared" si="271"/>
        <v>0</v>
      </c>
      <c r="AX94" s="99"/>
      <c r="AY94" s="100">
        <f t="shared" si="272"/>
        <v>0</v>
      </c>
      <c r="AZ94" s="99"/>
      <c r="BA94" s="100">
        <f t="shared" si="273"/>
        <v>0</v>
      </c>
      <c r="BB94" s="99"/>
      <c r="BC94" s="100">
        <f t="shared" si="274"/>
        <v>0</v>
      </c>
      <c r="BD94" s="99"/>
      <c r="BE94" s="100">
        <f t="shared" si="275"/>
        <v>0</v>
      </c>
      <c r="BF94" s="101">
        <f t="shared" si="374"/>
        <v>0</v>
      </c>
      <c r="BG94" s="100">
        <f t="shared" si="374"/>
        <v>0</v>
      </c>
      <c r="BH94" s="99"/>
      <c r="BI94" s="100">
        <f t="shared" si="375"/>
        <v>0</v>
      </c>
      <c r="BJ94" s="99"/>
      <c r="BK94" s="100">
        <f t="shared" si="376"/>
        <v>0</v>
      </c>
      <c r="BL94" s="99"/>
      <c r="BM94" s="100">
        <f t="shared" si="377"/>
        <v>0</v>
      </c>
      <c r="BN94" s="99"/>
      <c r="BO94" s="100">
        <f t="shared" si="378"/>
        <v>0</v>
      </c>
      <c r="BP94" s="99"/>
      <c r="BQ94" s="100">
        <f t="shared" si="379"/>
        <v>0</v>
      </c>
      <c r="BR94" s="99"/>
      <c r="BS94" s="100">
        <f t="shared" si="380"/>
        <v>0</v>
      </c>
      <c r="BT94" s="99"/>
      <c r="BU94" s="100">
        <f t="shared" si="381"/>
        <v>0</v>
      </c>
      <c r="BV94" s="99"/>
      <c r="BW94" s="100">
        <f t="shared" si="382"/>
        <v>0</v>
      </c>
      <c r="BX94" s="99"/>
      <c r="BY94" s="100">
        <f t="shared" si="383"/>
        <v>0</v>
      </c>
      <c r="BZ94" s="99"/>
      <c r="CA94" s="100">
        <f t="shared" si="384"/>
        <v>0</v>
      </c>
      <c r="CB94" s="99"/>
      <c r="CC94" s="100">
        <f t="shared" si="385"/>
        <v>0</v>
      </c>
      <c r="CD94" s="99"/>
      <c r="CE94" s="100">
        <f t="shared" si="386"/>
        <v>0</v>
      </c>
      <c r="CF94" s="101">
        <f t="shared" si="387"/>
        <v>0</v>
      </c>
      <c r="CG94" s="100">
        <f t="shared" si="387"/>
        <v>0</v>
      </c>
    </row>
    <row r="95" spans="1:85" s="102" customFormat="1" ht="19.899999999999999" customHeight="1" x14ac:dyDescent="0.25">
      <c r="A95" s="94">
        <v>77</v>
      </c>
      <c r="B95" s="95" t="s">
        <v>142</v>
      </c>
      <c r="C95" s="95" t="s">
        <v>74</v>
      </c>
      <c r="D95" s="94">
        <f>RANK(BF95,$BF$4:$BF$147)</f>
        <v>20</v>
      </c>
      <c r="E95" s="94">
        <v>0.64</v>
      </c>
      <c r="F95" s="94" t="s">
        <v>85</v>
      </c>
      <c r="G95" s="94"/>
      <c r="H95" s="94"/>
      <c r="I95" s="100">
        <f t="shared" si="251"/>
        <v>0</v>
      </c>
      <c r="J95" s="94"/>
      <c r="K95" s="100">
        <f t="shared" si="252"/>
        <v>0</v>
      </c>
      <c r="L95" s="94"/>
      <c r="M95" s="100">
        <f t="shared" si="253"/>
        <v>0</v>
      </c>
      <c r="N95" s="94"/>
      <c r="O95" s="100">
        <f t="shared" si="254"/>
        <v>0</v>
      </c>
      <c r="P95" s="94"/>
      <c r="Q95" s="100">
        <f t="shared" si="255"/>
        <v>0</v>
      </c>
      <c r="R95" s="94"/>
      <c r="S95" s="100">
        <f t="shared" si="256"/>
        <v>0</v>
      </c>
      <c r="T95" s="94"/>
      <c r="U95" s="100">
        <f t="shared" si="257"/>
        <v>0</v>
      </c>
      <c r="V95" s="94"/>
      <c r="W95" s="100">
        <f t="shared" si="258"/>
        <v>0</v>
      </c>
      <c r="X95" s="94"/>
      <c r="Y95" s="100">
        <f t="shared" si="259"/>
        <v>0</v>
      </c>
      <c r="Z95" s="94"/>
      <c r="AA95" s="100">
        <f t="shared" si="260"/>
        <v>0</v>
      </c>
      <c r="AB95" s="94"/>
      <c r="AC95" s="100">
        <f t="shared" si="261"/>
        <v>0</v>
      </c>
      <c r="AD95" s="94"/>
      <c r="AE95" s="100">
        <f t="shared" si="262"/>
        <v>0</v>
      </c>
      <c r="AF95" s="101">
        <f t="shared" si="372"/>
        <v>0</v>
      </c>
      <c r="AG95" s="100">
        <f t="shared" si="373"/>
        <v>0</v>
      </c>
      <c r="AH95" s="99"/>
      <c r="AI95" s="100">
        <f t="shared" si="265"/>
        <v>0</v>
      </c>
      <c r="AJ95" s="99"/>
      <c r="AK95" s="100">
        <f t="shared" si="266"/>
        <v>0</v>
      </c>
      <c r="AL95" s="99"/>
      <c r="AM95" s="100">
        <f t="shared" si="266"/>
        <v>0</v>
      </c>
      <c r="AN95" s="99"/>
      <c r="AO95" s="100">
        <f t="shared" si="267"/>
        <v>0</v>
      </c>
      <c r="AP95" s="99"/>
      <c r="AQ95" s="100">
        <f t="shared" si="268"/>
        <v>0</v>
      </c>
      <c r="AR95" s="99"/>
      <c r="AS95" s="100">
        <f t="shared" si="269"/>
        <v>0</v>
      </c>
      <c r="AT95" s="99"/>
      <c r="AU95" s="100">
        <f t="shared" si="270"/>
        <v>0</v>
      </c>
      <c r="AV95" s="99"/>
      <c r="AW95" s="100">
        <f t="shared" si="271"/>
        <v>0</v>
      </c>
      <c r="AX95" s="99"/>
      <c r="AY95" s="100">
        <f t="shared" si="272"/>
        <v>0</v>
      </c>
      <c r="AZ95" s="99"/>
      <c r="BA95" s="100">
        <f t="shared" si="273"/>
        <v>0</v>
      </c>
      <c r="BB95" s="99"/>
      <c r="BC95" s="100">
        <f t="shared" si="274"/>
        <v>0</v>
      </c>
      <c r="BD95" s="99"/>
      <c r="BE95" s="100">
        <f t="shared" si="275"/>
        <v>0</v>
      </c>
      <c r="BF95" s="101">
        <f t="shared" si="374"/>
        <v>0</v>
      </c>
      <c r="BG95" s="100">
        <f t="shared" si="374"/>
        <v>0</v>
      </c>
      <c r="BH95" s="99"/>
      <c r="BI95" s="100">
        <f t="shared" si="375"/>
        <v>0</v>
      </c>
      <c r="BJ95" s="99"/>
      <c r="BK95" s="100">
        <f t="shared" si="376"/>
        <v>0</v>
      </c>
      <c r="BL95" s="99"/>
      <c r="BM95" s="100">
        <f t="shared" si="377"/>
        <v>0</v>
      </c>
      <c r="BN95" s="99"/>
      <c r="BO95" s="100">
        <f t="shared" si="378"/>
        <v>0</v>
      </c>
      <c r="BP95" s="99"/>
      <c r="BQ95" s="100">
        <f t="shared" si="379"/>
        <v>0</v>
      </c>
      <c r="BR95" s="99"/>
      <c r="BS95" s="100">
        <f t="shared" si="380"/>
        <v>0</v>
      </c>
      <c r="BT95" s="99"/>
      <c r="BU95" s="100">
        <f t="shared" si="381"/>
        <v>0</v>
      </c>
      <c r="BV95" s="99"/>
      <c r="BW95" s="100">
        <f t="shared" si="382"/>
        <v>0</v>
      </c>
      <c r="BX95" s="99"/>
      <c r="BY95" s="100">
        <f t="shared" si="383"/>
        <v>0</v>
      </c>
      <c r="BZ95" s="99"/>
      <c r="CA95" s="100">
        <f t="shared" si="384"/>
        <v>0</v>
      </c>
      <c r="CB95" s="99"/>
      <c r="CC95" s="100">
        <f t="shared" si="385"/>
        <v>0</v>
      </c>
      <c r="CD95" s="99"/>
      <c r="CE95" s="100">
        <f t="shared" si="386"/>
        <v>0</v>
      </c>
      <c r="CF95" s="101">
        <f t="shared" si="387"/>
        <v>0</v>
      </c>
      <c r="CG95" s="100">
        <f t="shared" si="387"/>
        <v>0</v>
      </c>
    </row>
    <row r="96" spans="1:85" s="102" customFormat="1" ht="19.899999999999999" customHeight="1" x14ac:dyDescent="0.25">
      <c r="A96" s="94"/>
      <c r="B96" s="95"/>
      <c r="C96" s="95"/>
      <c r="D96" s="94"/>
      <c r="E96" s="94"/>
      <c r="F96" s="94"/>
      <c r="G96" s="94"/>
      <c r="H96" s="94"/>
      <c r="I96" s="100"/>
      <c r="J96" s="94"/>
      <c r="K96" s="100"/>
      <c r="L96" s="94"/>
      <c r="M96" s="100"/>
      <c r="N96" s="94"/>
      <c r="O96" s="100"/>
      <c r="P96" s="94"/>
      <c r="Q96" s="100"/>
      <c r="R96" s="94"/>
      <c r="S96" s="100"/>
      <c r="T96" s="94"/>
      <c r="U96" s="100"/>
      <c r="V96" s="94"/>
      <c r="W96" s="100"/>
      <c r="X96" s="94"/>
      <c r="Y96" s="100"/>
      <c r="Z96" s="94"/>
      <c r="AA96" s="100"/>
      <c r="AB96" s="94"/>
      <c r="AC96" s="100"/>
      <c r="AD96" s="94"/>
      <c r="AE96" s="100"/>
      <c r="AF96" s="101"/>
      <c r="AG96" s="100"/>
      <c r="AH96" s="99"/>
      <c r="AI96" s="100"/>
      <c r="AJ96" s="99"/>
      <c r="AK96" s="100"/>
      <c r="AL96" s="99"/>
      <c r="AM96" s="100"/>
      <c r="AN96" s="99"/>
      <c r="AO96" s="100"/>
      <c r="AP96" s="99"/>
      <c r="AQ96" s="100"/>
      <c r="AR96" s="99"/>
      <c r="AS96" s="100"/>
      <c r="AT96" s="99"/>
      <c r="AU96" s="100"/>
      <c r="AV96" s="99"/>
      <c r="AW96" s="100"/>
      <c r="AX96" s="99"/>
      <c r="AY96" s="100"/>
      <c r="AZ96" s="99"/>
      <c r="BA96" s="100"/>
      <c r="BB96" s="99"/>
      <c r="BC96" s="100"/>
      <c r="BD96" s="99"/>
      <c r="BE96" s="100"/>
      <c r="BF96" s="101"/>
      <c r="BG96" s="100"/>
      <c r="BH96" s="99"/>
      <c r="BI96" s="100"/>
      <c r="BJ96" s="99"/>
      <c r="BK96" s="100"/>
      <c r="BL96" s="99"/>
      <c r="BM96" s="100"/>
      <c r="BN96" s="99"/>
      <c r="BO96" s="100"/>
      <c r="BP96" s="99"/>
      <c r="BQ96" s="100"/>
      <c r="BR96" s="99"/>
      <c r="BS96" s="100"/>
      <c r="BT96" s="99"/>
      <c r="BU96" s="100"/>
      <c r="BV96" s="99"/>
      <c r="BW96" s="100"/>
      <c r="BX96" s="99"/>
      <c r="BY96" s="100"/>
      <c r="BZ96" s="99"/>
      <c r="CA96" s="100"/>
      <c r="CB96" s="99"/>
      <c r="CC96" s="100"/>
      <c r="CD96" s="99"/>
      <c r="CE96" s="100"/>
      <c r="CF96" s="101">
        <f t="shared" si="387"/>
        <v>0</v>
      </c>
      <c r="CG96" s="100">
        <f t="shared" si="387"/>
        <v>0</v>
      </c>
    </row>
    <row r="97" spans="1:85" s="102" customFormat="1" ht="19.899999999999999" customHeight="1" x14ac:dyDescent="0.25">
      <c r="A97" s="94">
        <v>78</v>
      </c>
      <c r="B97" s="95" t="s">
        <v>143</v>
      </c>
      <c r="C97" s="95" t="s">
        <v>77</v>
      </c>
      <c r="D97" s="94">
        <v>14</v>
      </c>
      <c r="E97" s="94">
        <v>0.75</v>
      </c>
      <c r="F97" s="94"/>
      <c r="G97" s="94"/>
      <c r="H97" s="94"/>
      <c r="I97" s="100"/>
      <c r="J97" s="94"/>
      <c r="K97" s="100"/>
      <c r="L97" s="94"/>
      <c r="M97" s="100"/>
      <c r="N97" s="94"/>
      <c r="O97" s="100"/>
      <c r="P97" s="94"/>
      <c r="Q97" s="100"/>
      <c r="R97" s="94"/>
      <c r="S97" s="100"/>
      <c r="T97" s="94"/>
      <c r="U97" s="100"/>
      <c r="V97" s="94"/>
      <c r="W97" s="100"/>
      <c r="X97" s="94"/>
      <c r="Y97" s="100"/>
      <c r="Z97" s="94"/>
      <c r="AA97" s="100"/>
      <c r="AB97" s="94"/>
      <c r="AC97" s="100"/>
      <c r="AD97" s="94"/>
      <c r="AE97" s="100"/>
      <c r="AF97" s="101"/>
      <c r="AG97" s="100"/>
      <c r="AH97" s="99"/>
      <c r="AI97" s="100"/>
      <c r="AJ97" s="99"/>
      <c r="AK97" s="100"/>
      <c r="AL97" s="99"/>
      <c r="AM97" s="100"/>
      <c r="AN97" s="99"/>
      <c r="AO97" s="100"/>
      <c r="AP97" s="99"/>
      <c r="AQ97" s="100"/>
      <c r="AR97" s="99"/>
      <c r="AS97" s="100"/>
      <c r="AT97" s="99"/>
      <c r="AU97" s="100"/>
      <c r="AV97" s="99"/>
      <c r="AW97" s="100"/>
      <c r="AX97" s="99"/>
      <c r="AY97" s="100"/>
      <c r="AZ97" s="99"/>
      <c r="BA97" s="100"/>
      <c r="BB97" s="99"/>
      <c r="BC97" s="100"/>
      <c r="BD97" s="99"/>
      <c r="BE97" s="100"/>
      <c r="BF97" s="101"/>
      <c r="BG97" s="100"/>
      <c r="BH97" s="99"/>
      <c r="BI97" s="100"/>
      <c r="BJ97" s="99"/>
      <c r="BK97" s="100"/>
      <c r="BL97" s="99"/>
      <c r="BM97" s="100"/>
      <c r="BN97" s="99"/>
      <c r="BO97" s="100"/>
      <c r="BP97" s="99"/>
      <c r="BQ97" s="100"/>
      <c r="BR97" s="99"/>
      <c r="BS97" s="100"/>
      <c r="BT97" s="99"/>
      <c r="BU97" s="100"/>
      <c r="BV97" s="99"/>
      <c r="BW97" s="100"/>
      <c r="BX97" s="99"/>
      <c r="BY97" s="100"/>
      <c r="BZ97" s="99"/>
      <c r="CA97" s="100"/>
      <c r="CB97" s="99"/>
      <c r="CC97" s="100"/>
      <c r="CD97" s="99"/>
      <c r="CE97" s="100"/>
      <c r="CF97" s="101">
        <f t="shared" si="387"/>
        <v>0</v>
      </c>
      <c r="CG97" s="100">
        <f t="shared" si="387"/>
        <v>0</v>
      </c>
    </row>
    <row r="98" spans="1:85" s="102" customFormat="1" ht="19.899999999999999" customHeight="1" x14ac:dyDescent="0.25">
      <c r="A98" s="94">
        <v>79</v>
      </c>
      <c r="B98" s="95" t="s">
        <v>143</v>
      </c>
      <c r="C98" s="95" t="s">
        <v>74</v>
      </c>
      <c r="D98" s="94">
        <v>14</v>
      </c>
      <c r="E98" s="94">
        <v>0.6</v>
      </c>
      <c r="F98" s="94"/>
      <c r="G98" s="94"/>
      <c r="H98" s="94"/>
      <c r="I98" s="100"/>
      <c r="J98" s="94"/>
      <c r="K98" s="100"/>
      <c r="L98" s="94"/>
      <c r="M98" s="100"/>
      <c r="N98" s="94"/>
      <c r="O98" s="100"/>
      <c r="P98" s="94"/>
      <c r="Q98" s="100"/>
      <c r="R98" s="94"/>
      <c r="S98" s="100"/>
      <c r="T98" s="94"/>
      <c r="U98" s="100"/>
      <c r="V98" s="94"/>
      <c r="W98" s="100"/>
      <c r="X98" s="94"/>
      <c r="Y98" s="100"/>
      <c r="Z98" s="94"/>
      <c r="AA98" s="100"/>
      <c r="AB98" s="94"/>
      <c r="AC98" s="100"/>
      <c r="AD98" s="94"/>
      <c r="AE98" s="100"/>
      <c r="AF98" s="101"/>
      <c r="AG98" s="100"/>
      <c r="AH98" s="99"/>
      <c r="AI98" s="100"/>
      <c r="AJ98" s="99"/>
      <c r="AK98" s="100"/>
      <c r="AL98" s="99"/>
      <c r="AM98" s="100"/>
      <c r="AN98" s="99"/>
      <c r="AO98" s="100"/>
      <c r="AP98" s="99"/>
      <c r="AQ98" s="100"/>
      <c r="AR98" s="99"/>
      <c r="AS98" s="100"/>
      <c r="AT98" s="99"/>
      <c r="AU98" s="100"/>
      <c r="AV98" s="99"/>
      <c r="AW98" s="100"/>
      <c r="AX98" s="99"/>
      <c r="AY98" s="100"/>
      <c r="AZ98" s="99"/>
      <c r="BA98" s="100"/>
      <c r="BB98" s="99"/>
      <c r="BC98" s="100"/>
      <c r="BD98" s="99"/>
      <c r="BE98" s="100"/>
      <c r="BF98" s="101"/>
      <c r="BG98" s="100"/>
      <c r="BH98" s="99"/>
      <c r="BI98" s="100"/>
      <c r="BJ98" s="99"/>
      <c r="BK98" s="100"/>
      <c r="BL98" s="99"/>
      <c r="BM98" s="100"/>
      <c r="BN98" s="99"/>
      <c r="BO98" s="100"/>
      <c r="BP98" s="99"/>
      <c r="BQ98" s="100"/>
      <c r="BR98" s="99"/>
      <c r="BS98" s="100"/>
      <c r="BT98" s="99"/>
      <c r="BU98" s="100"/>
      <c r="BV98" s="99"/>
      <c r="BW98" s="100"/>
      <c r="BX98" s="99"/>
      <c r="BY98" s="100"/>
      <c r="BZ98" s="99"/>
      <c r="CA98" s="100"/>
      <c r="CB98" s="99"/>
      <c r="CC98" s="100"/>
      <c r="CD98" s="99"/>
      <c r="CE98" s="100"/>
      <c r="CF98" s="101">
        <f t="shared" si="387"/>
        <v>0</v>
      </c>
      <c r="CG98" s="100">
        <f t="shared" si="387"/>
        <v>0</v>
      </c>
    </row>
    <row r="99" spans="1:85" s="102" customFormat="1" ht="19.899999999999999" customHeight="1" x14ac:dyDescent="0.25">
      <c r="A99" s="94">
        <v>80</v>
      </c>
      <c r="B99" s="95" t="s">
        <v>143</v>
      </c>
      <c r="C99" s="95" t="s">
        <v>74</v>
      </c>
      <c r="D99" s="94">
        <v>14</v>
      </c>
      <c r="E99" s="94">
        <v>0.64</v>
      </c>
      <c r="F99" s="94" t="s">
        <v>85</v>
      </c>
      <c r="G99" s="94">
        <v>600</v>
      </c>
      <c r="H99" s="94"/>
      <c r="I99" s="100"/>
      <c r="J99" s="94"/>
      <c r="K99" s="100"/>
      <c r="L99" s="94"/>
      <c r="M99" s="100"/>
      <c r="N99" s="94"/>
      <c r="O99" s="100"/>
      <c r="P99" s="94"/>
      <c r="Q99" s="100"/>
      <c r="R99" s="94"/>
      <c r="S99" s="100"/>
      <c r="T99" s="94"/>
      <c r="U99" s="100"/>
      <c r="V99" s="94"/>
      <c r="W99" s="100"/>
      <c r="X99" s="94"/>
      <c r="Y99" s="100"/>
      <c r="Z99" s="94"/>
      <c r="AA99" s="100"/>
      <c r="AB99" s="94"/>
      <c r="AC99" s="100"/>
      <c r="AD99" s="94"/>
      <c r="AE99" s="100"/>
      <c r="AF99" s="101"/>
      <c r="AG99" s="100"/>
      <c r="AH99" s="99"/>
      <c r="AI99" s="100"/>
      <c r="AJ99" s="99"/>
      <c r="AK99" s="100"/>
      <c r="AL99" s="99"/>
      <c r="AM99" s="100"/>
      <c r="AN99" s="99"/>
      <c r="AO99" s="100"/>
      <c r="AP99" s="99"/>
      <c r="AQ99" s="100"/>
      <c r="AR99" s="99"/>
      <c r="AS99" s="100"/>
      <c r="AT99" s="99"/>
      <c r="AU99" s="100"/>
      <c r="AV99" s="99"/>
      <c r="AW99" s="100"/>
      <c r="AX99" s="99"/>
      <c r="AY99" s="100"/>
      <c r="AZ99" s="99"/>
      <c r="BA99" s="100"/>
      <c r="BB99" s="99"/>
      <c r="BC99" s="100"/>
      <c r="BD99" s="99"/>
      <c r="BE99" s="100"/>
      <c r="BF99" s="101"/>
      <c r="BG99" s="100"/>
      <c r="BH99" s="99"/>
      <c r="BI99" s="100"/>
      <c r="BJ99" s="99"/>
      <c r="BK99" s="100"/>
      <c r="BL99" s="99"/>
      <c r="BM99" s="100"/>
      <c r="BN99" s="99"/>
      <c r="BO99" s="100"/>
      <c r="BP99" s="99"/>
      <c r="BQ99" s="100"/>
      <c r="BR99" s="99"/>
      <c r="BS99" s="100"/>
      <c r="BT99" s="99"/>
      <c r="BU99" s="100"/>
      <c r="BV99" s="99"/>
      <c r="BW99" s="100"/>
      <c r="BX99" s="99"/>
      <c r="BY99" s="100"/>
      <c r="BZ99" s="99"/>
      <c r="CA99" s="100"/>
      <c r="CB99" s="99"/>
      <c r="CC99" s="100"/>
      <c r="CD99" s="99"/>
      <c r="CE99" s="100"/>
      <c r="CF99" s="101">
        <f t="shared" si="387"/>
        <v>0</v>
      </c>
      <c r="CG99" s="100">
        <f t="shared" si="387"/>
        <v>0</v>
      </c>
    </row>
    <row r="100" spans="1:85" s="102" customFormat="1" ht="19.899999999999999" customHeight="1" x14ac:dyDescent="0.25">
      <c r="A100" s="94"/>
      <c r="B100" s="95"/>
      <c r="C100" s="95"/>
      <c r="D100" s="94"/>
      <c r="E100" s="94"/>
      <c r="F100" s="94"/>
      <c r="G100" s="94"/>
      <c r="H100" s="94"/>
      <c r="I100" s="100"/>
      <c r="J100" s="94"/>
      <c r="K100" s="100"/>
      <c r="L100" s="94"/>
      <c r="M100" s="100"/>
      <c r="N100" s="94"/>
      <c r="O100" s="100"/>
      <c r="P100" s="94"/>
      <c r="Q100" s="100"/>
      <c r="R100" s="94"/>
      <c r="S100" s="100"/>
      <c r="T100" s="94"/>
      <c r="U100" s="100"/>
      <c r="V100" s="94"/>
      <c r="W100" s="100"/>
      <c r="X100" s="94"/>
      <c r="Y100" s="100"/>
      <c r="Z100" s="94"/>
      <c r="AA100" s="100"/>
      <c r="AB100" s="94"/>
      <c r="AC100" s="100"/>
      <c r="AD100" s="94"/>
      <c r="AE100" s="100"/>
      <c r="AF100" s="101"/>
      <c r="AG100" s="100"/>
      <c r="AH100" s="99"/>
      <c r="AI100" s="100"/>
      <c r="AJ100" s="99"/>
      <c r="AK100" s="100"/>
      <c r="AL100" s="99"/>
      <c r="AM100" s="100"/>
      <c r="AN100" s="99"/>
      <c r="AO100" s="100"/>
      <c r="AP100" s="99"/>
      <c r="AQ100" s="100"/>
      <c r="AR100" s="99"/>
      <c r="AS100" s="100"/>
      <c r="AT100" s="99"/>
      <c r="AU100" s="100"/>
      <c r="AV100" s="99"/>
      <c r="AW100" s="100"/>
      <c r="AX100" s="99"/>
      <c r="AY100" s="100"/>
      <c r="AZ100" s="99"/>
      <c r="BA100" s="100"/>
      <c r="BB100" s="99"/>
      <c r="BC100" s="100"/>
      <c r="BD100" s="99"/>
      <c r="BE100" s="100"/>
      <c r="BF100" s="101"/>
      <c r="BG100" s="100"/>
      <c r="BH100" s="99"/>
      <c r="BI100" s="100"/>
      <c r="BJ100" s="99"/>
      <c r="BK100" s="100"/>
      <c r="BL100" s="99"/>
      <c r="BM100" s="100"/>
      <c r="BN100" s="99"/>
      <c r="BO100" s="100"/>
      <c r="BP100" s="99"/>
      <c r="BQ100" s="100"/>
      <c r="BR100" s="99"/>
      <c r="BS100" s="100"/>
      <c r="BT100" s="99"/>
      <c r="BU100" s="100"/>
      <c r="BV100" s="99"/>
      <c r="BW100" s="100"/>
      <c r="BX100" s="99"/>
      <c r="BY100" s="100"/>
      <c r="BZ100" s="99"/>
      <c r="CA100" s="100"/>
      <c r="CB100" s="99"/>
      <c r="CC100" s="100"/>
      <c r="CD100" s="99"/>
      <c r="CE100" s="100"/>
      <c r="CF100" s="101">
        <f t="shared" si="387"/>
        <v>0</v>
      </c>
      <c r="CG100" s="100">
        <f t="shared" si="387"/>
        <v>0</v>
      </c>
    </row>
    <row r="101" spans="1:85" s="102" customFormat="1" ht="19.899999999999999" customHeight="1" x14ac:dyDescent="0.25">
      <c r="A101" s="94">
        <v>81</v>
      </c>
      <c r="B101" s="95" t="s">
        <v>144</v>
      </c>
      <c r="C101" s="95" t="s">
        <v>74</v>
      </c>
      <c r="D101" s="94">
        <v>14</v>
      </c>
      <c r="E101" s="94">
        <v>0.64</v>
      </c>
      <c r="F101" s="94" t="s">
        <v>145</v>
      </c>
      <c r="G101" s="94"/>
      <c r="H101" s="94"/>
      <c r="I101" s="100"/>
      <c r="J101" s="94"/>
      <c r="K101" s="100"/>
      <c r="L101" s="94"/>
      <c r="M101" s="100"/>
      <c r="N101" s="94"/>
      <c r="O101" s="100"/>
      <c r="P101" s="94"/>
      <c r="Q101" s="100"/>
      <c r="R101" s="94"/>
      <c r="S101" s="100"/>
      <c r="T101" s="94"/>
      <c r="U101" s="100"/>
      <c r="V101" s="94"/>
      <c r="W101" s="100"/>
      <c r="X101" s="94"/>
      <c r="Y101" s="100"/>
      <c r="Z101" s="94"/>
      <c r="AA101" s="100"/>
      <c r="AB101" s="94"/>
      <c r="AC101" s="100"/>
      <c r="AD101" s="94"/>
      <c r="AE101" s="100"/>
      <c r="AF101" s="101"/>
      <c r="AG101" s="100"/>
      <c r="AH101" s="99"/>
      <c r="AI101" s="100"/>
      <c r="AJ101" s="99"/>
      <c r="AK101" s="100"/>
      <c r="AL101" s="99"/>
      <c r="AM101" s="100"/>
      <c r="AN101" s="99"/>
      <c r="AO101" s="100"/>
      <c r="AP101" s="99"/>
      <c r="AQ101" s="100"/>
      <c r="AR101" s="99"/>
      <c r="AS101" s="100"/>
      <c r="AT101" s="99"/>
      <c r="AU101" s="100"/>
      <c r="AV101" s="99"/>
      <c r="AW101" s="100"/>
      <c r="AX101" s="99"/>
      <c r="AY101" s="100"/>
      <c r="AZ101" s="99"/>
      <c r="BA101" s="100"/>
      <c r="BB101" s="99"/>
      <c r="BC101" s="100"/>
      <c r="BD101" s="99"/>
      <c r="BE101" s="100"/>
      <c r="BF101" s="101"/>
      <c r="BG101" s="100"/>
      <c r="BH101" s="99"/>
      <c r="BI101" s="100"/>
      <c r="BJ101" s="99"/>
      <c r="BK101" s="100"/>
      <c r="BL101" s="99"/>
      <c r="BM101" s="100"/>
      <c r="BN101" s="99"/>
      <c r="BO101" s="100"/>
      <c r="BP101" s="99"/>
      <c r="BQ101" s="100"/>
      <c r="BR101" s="99"/>
      <c r="BS101" s="100"/>
      <c r="BT101" s="99"/>
      <c r="BU101" s="100"/>
      <c r="BV101" s="99"/>
      <c r="BW101" s="100"/>
      <c r="BX101" s="99"/>
      <c r="BY101" s="100"/>
      <c r="BZ101" s="99"/>
      <c r="CA101" s="100"/>
      <c r="CB101" s="99"/>
      <c r="CC101" s="100"/>
      <c r="CD101" s="99"/>
      <c r="CE101" s="100"/>
      <c r="CF101" s="101">
        <f t="shared" si="387"/>
        <v>0</v>
      </c>
      <c r="CG101" s="100">
        <f t="shared" si="387"/>
        <v>0</v>
      </c>
    </row>
    <row r="102" spans="1:85" s="102" customFormat="1" ht="19.899999999999999" customHeight="1" x14ac:dyDescent="0.25">
      <c r="A102" s="94">
        <v>82</v>
      </c>
      <c r="B102" s="95" t="s">
        <v>146</v>
      </c>
      <c r="C102" s="95" t="s">
        <v>77</v>
      </c>
      <c r="D102" s="94">
        <v>14</v>
      </c>
      <c r="E102" s="94">
        <v>1</v>
      </c>
      <c r="F102" s="94" t="s">
        <v>98</v>
      </c>
      <c r="G102" s="94"/>
      <c r="H102" s="94"/>
      <c r="I102" s="100"/>
      <c r="J102" s="94"/>
      <c r="K102" s="100"/>
      <c r="L102" s="94"/>
      <c r="M102" s="100"/>
      <c r="N102" s="94"/>
      <c r="O102" s="100"/>
      <c r="P102" s="94"/>
      <c r="Q102" s="100"/>
      <c r="R102" s="94"/>
      <c r="S102" s="100"/>
      <c r="T102" s="94"/>
      <c r="U102" s="100"/>
      <c r="V102" s="94"/>
      <c r="W102" s="100"/>
      <c r="X102" s="94"/>
      <c r="Y102" s="100"/>
      <c r="Z102" s="94"/>
      <c r="AA102" s="100"/>
      <c r="AB102" s="94"/>
      <c r="AC102" s="100"/>
      <c r="AD102" s="94"/>
      <c r="AE102" s="100"/>
      <c r="AF102" s="101"/>
      <c r="AG102" s="100"/>
      <c r="AH102" s="99"/>
      <c r="AI102" s="100"/>
      <c r="AJ102" s="99"/>
      <c r="AK102" s="100"/>
      <c r="AL102" s="99"/>
      <c r="AM102" s="100"/>
      <c r="AN102" s="99"/>
      <c r="AO102" s="100"/>
      <c r="AP102" s="99"/>
      <c r="AQ102" s="100"/>
      <c r="AR102" s="99"/>
      <c r="AS102" s="100"/>
      <c r="AT102" s="99"/>
      <c r="AU102" s="100"/>
      <c r="AV102" s="99"/>
      <c r="AW102" s="100"/>
      <c r="AX102" s="99"/>
      <c r="AY102" s="100"/>
      <c r="AZ102" s="99"/>
      <c r="BA102" s="100"/>
      <c r="BB102" s="99"/>
      <c r="BC102" s="100"/>
      <c r="BD102" s="99"/>
      <c r="BE102" s="100"/>
      <c r="BF102" s="101"/>
      <c r="BG102" s="100"/>
      <c r="BH102" s="99"/>
      <c r="BI102" s="100"/>
      <c r="BJ102" s="99"/>
      <c r="BK102" s="100"/>
      <c r="BL102" s="99"/>
      <c r="BM102" s="100"/>
      <c r="BN102" s="99"/>
      <c r="BO102" s="100"/>
      <c r="BP102" s="99"/>
      <c r="BQ102" s="100"/>
      <c r="BR102" s="99"/>
      <c r="BS102" s="100"/>
      <c r="BT102" s="99"/>
      <c r="BU102" s="100"/>
      <c r="BV102" s="99"/>
      <c r="BW102" s="100"/>
      <c r="BX102" s="99"/>
      <c r="BY102" s="100"/>
      <c r="BZ102" s="99"/>
      <c r="CA102" s="100"/>
      <c r="CB102" s="99"/>
      <c r="CC102" s="100"/>
      <c r="CD102" s="99"/>
      <c r="CE102" s="100"/>
      <c r="CF102" s="101">
        <f t="shared" si="387"/>
        <v>0</v>
      </c>
      <c r="CG102" s="100">
        <f t="shared" si="387"/>
        <v>0</v>
      </c>
    </row>
    <row r="103" spans="1:85" s="102" customFormat="1" ht="19.899999999999999" customHeight="1" x14ac:dyDescent="0.25">
      <c r="A103" s="94">
        <v>83</v>
      </c>
      <c r="B103" s="95" t="s">
        <v>146</v>
      </c>
      <c r="C103" s="95" t="s">
        <v>77</v>
      </c>
      <c r="D103" s="94">
        <v>14</v>
      </c>
      <c r="E103" s="94">
        <v>0.6</v>
      </c>
      <c r="F103" s="94" t="s">
        <v>98</v>
      </c>
      <c r="G103" s="94"/>
      <c r="H103" s="94"/>
      <c r="I103" s="100"/>
      <c r="J103" s="94"/>
      <c r="K103" s="100"/>
      <c r="L103" s="94"/>
      <c r="M103" s="100"/>
      <c r="N103" s="94"/>
      <c r="O103" s="100"/>
      <c r="P103" s="94"/>
      <c r="Q103" s="100"/>
      <c r="R103" s="94"/>
      <c r="S103" s="100"/>
      <c r="T103" s="94"/>
      <c r="U103" s="100"/>
      <c r="V103" s="94"/>
      <c r="W103" s="100"/>
      <c r="X103" s="94"/>
      <c r="Y103" s="100"/>
      <c r="Z103" s="94"/>
      <c r="AA103" s="100"/>
      <c r="AB103" s="94"/>
      <c r="AC103" s="100"/>
      <c r="AD103" s="94"/>
      <c r="AE103" s="100"/>
      <c r="AF103" s="101"/>
      <c r="AG103" s="100"/>
      <c r="AH103" s="99"/>
      <c r="AI103" s="100"/>
      <c r="AJ103" s="99"/>
      <c r="AK103" s="100"/>
      <c r="AL103" s="99"/>
      <c r="AM103" s="100"/>
      <c r="AN103" s="99"/>
      <c r="AO103" s="100"/>
      <c r="AP103" s="99"/>
      <c r="AQ103" s="100"/>
      <c r="AR103" s="99"/>
      <c r="AS103" s="100"/>
      <c r="AT103" s="99"/>
      <c r="AU103" s="100"/>
      <c r="AV103" s="99"/>
      <c r="AW103" s="100"/>
      <c r="AX103" s="99"/>
      <c r="AY103" s="100"/>
      <c r="AZ103" s="99"/>
      <c r="BA103" s="100"/>
      <c r="BB103" s="99"/>
      <c r="BC103" s="100"/>
      <c r="BD103" s="99"/>
      <c r="BE103" s="100"/>
      <c r="BF103" s="101"/>
      <c r="BG103" s="100"/>
      <c r="BH103" s="99"/>
      <c r="BI103" s="100"/>
      <c r="BJ103" s="99"/>
      <c r="BK103" s="100"/>
      <c r="BL103" s="99"/>
      <c r="BM103" s="100"/>
      <c r="BN103" s="99"/>
      <c r="BO103" s="100"/>
      <c r="BP103" s="99"/>
      <c r="BQ103" s="100"/>
      <c r="BR103" s="99"/>
      <c r="BS103" s="100"/>
      <c r="BT103" s="99"/>
      <c r="BU103" s="100"/>
      <c r="BV103" s="99"/>
      <c r="BW103" s="100"/>
      <c r="BX103" s="99"/>
      <c r="BY103" s="100"/>
      <c r="BZ103" s="99"/>
      <c r="CA103" s="100"/>
      <c r="CB103" s="99"/>
      <c r="CC103" s="100"/>
      <c r="CD103" s="99"/>
      <c r="CE103" s="100"/>
      <c r="CF103" s="101">
        <f t="shared" si="387"/>
        <v>0</v>
      </c>
      <c r="CG103" s="100">
        <f t="shared" si="387"/>
        <v>0</v>
      </c>
    </row>
    <row r="104" spans="1:85" s="102" customFormat="1" ht="19.899999999999999" customHeight="1" x14ac:dyDescent="0.25">
      <c r="A104" s="94"/>
      <c r="B104" s="95"/>
      <c r="C104" s="95"/>
      <c r="D104" s="94"/>
      <c r="E104" s="94"/>
      <c r="F104" s="94"/>
      <c r="G104" s="94"/>
      <c r="H104" s="94"/>
      <c r="I104" s="100"/>
      <c r="J104" s="94"/>
      <c r="K104" s="100"/>
      <c r="L104" s="94"/>
      <c r="M104" s="100"/>
      <c r="N104" s="94"/>
      <c r="O104" s="100"/>
      <c r="P104" s="94"/>
      <c r="Q104" s="100"/>
      <c r="R104" s="94"/>
      <c r="S104" s="100"/>
      <c r="T104" s="94"/>
      <c r="U104" s="100"/>
      <c r="V104" s="94"/>
      <c r="W104" s="100"/>
      <c r="X104" s="94"/>
      <c r="Y104" s="100"/>
      <c r="Z104" s="94"/>
      <c r="AA104" s="100"/>
      <c r="AB104" s="94"/>
      <c r="AC104" s="100"/>
      <c r="AD104" s="94"/>
      <c r="AE104" s="100"/>
      <c r="AF104" s="101"/>
      <c r="AG104" s="100"/>
      <c r="AH104" s="99"/>
      <c r="AI104" s="100"/>
      <c r="AJ104" s="99"/>
      <c r="AK104" s="100"/>
      <c r="AL104" s="99"/>
      <c r="AM104" s="100"/>
      <c r="AN104" s="99"/>
      <c r="AO104" s="100"/>
      <c r="AP104" s="99"/>
      <c r="AQ104" s="100"/>
      <c r="AR104" s="99"/>
      <c r="AS104" s="100"/>
      <c r="AT104" s="99"/>
      <c r="AU104" s="100"/>
      <c r="AV104" s="99"/>
      <c r="AW104" s="100"/>
      <c r="AX104" s="99"/>
      <c r="AY104" s="100"/>
      <c r="AZ104" s="99"/>
      <c r="BA104" s="100"/>
      <c r="BB104" s="99"/>
      <c r="BC104" s="100"/>
      <c r="BD104" s="99"/>
      <c r="BE104" s="100"/>
      <c r="BF104" s="101"/>
      <c r="BG104" s="100"/>
      <c r="BH104" s="99"/>
      <c r="BI104" s="100"/>
      <c r="BJ104" s="99"/>
      <c r="BK104" s="100"/>
      <c r="BL104" s="99"/>
      <c r="BM104" s="100"/>
      <c r="BN104" s="99"/>
      <c r="BO104" s="100"/>
      <c r="BP104" s="99"/>
      <c r="BQ104" s="100"/>
      <c r="BR104" s="99"/>
      <c r="BS104" s="100"/>
      <c r="BT104" s="99"/>
      <c r="BU104" s="100"/>
      <c r="BV104" s="99"/>
      <c r="BW104" s="100"/>
      <c r="BX104" s="99"/>
      <c r="BY104" s="100"/>
      <c r="BZ104" s="99"/>
      <c r="CA104" s="100"/>
      <c r="CB104" s="99"/>
      <c r="CC104" s="100"/>
      <c r="CD104" s="99"/>
      <c r="CE104" s="100"/>
      <c r="CF104" s="101">
        <f t="shared" si="387"/>
        <v>0</v>
      </c>
      <c r="CG104" s="100">
        <f t="shared" si="387"/>
        <v>0</v>
      </c>
    </row>
    <row r="105" spans="1:85" s="102" customFormat="1" ht="19.899999999999999" customHeight="1" x14ac:dyDescent="0.25">
      <c r="A105" s="94">
        <v>84</v>
      </c>
      <c r="B105" s="95" t="s">
        <v>147</v>
      </c>
      <c r="C105" s="95" t="s">
        <v>74</v>
      </c>
      <c r="D105" s="94">
        <v>14</v>
      </c>
      <c r="E105" s="94">
        <v>0.64</v>
      </c>
      <c r="F105" s="94" t="s">
        <v>85</v>
      </c>
      <c r="G105" s="94"/>
      <c r="H105" s="94"/>
      <c r="I105" s="100"/>
      <c r="J105" s="94"/>
      <c r="K105" s="100"/>
      <c r="L105" s="94"/>
      <c r="M105" s="100"/>
      <c r="N105" s="94"/>
      <c r="O105" s="100"/>
      <c r="P105" s="94"/>
      <c r="Q105" s="100"/>
      <c r="R105" s="94"/>
      <c r="S105" s="100"/>
      <c r="T105" s="94"/>
      <c r="U105" s="100"/>
      <c r="V105" s="94"/>
      <c r="W105" s="100"/>
      <c r="X105" s="94"/>
      <c r="Y105" s="100"/>
      <c r="Z105" s="94"/>
      <c r="AA105" s="100"/>
      <c r="AB105" s="94"/>
      <c r="AC105" s="100"/>
      <c r="AD105" s="94"/>
      <c r="AE105" s="100"/>
      <c r="AF105" s="101"/>
      <c r="AG105" s="100"/>
      <c r="AH105" s="99"/>
      <c r="AI105" s="100"/>
      <c r="AJ105" s="99"/>
      <c r="AK105" s="100"/>
      <c r="AL105" s="99"/>
      <c r="AM105" s="100"/>
      <c r="AN105" s="99"/>
      <c r="AO105" s="100"/>
      <c r="AP105" s="99"/>
      <c r="AQ105" s="100"/>
      <c r="AR105" s="99"/>
      <c r="AS105" s="100"/>
      <c r="AT105" s="99"/>
      <c r="AU105" s="100"/>
      <c r="AV105" s="99"/>
      <c r="AW105" s="100"/>
      <c r="AX105" s="99"/>
      <c r="AY105" s="100"/>
      <c r="AZ105" s="99"/>
      <c r="BA105" s="100"/>
      <c r="BB105" s="99"/>
      <c r="BC105" s="100"/>
      <c r="BD105" s="99"/>
      <c r="BE105" s="100"/>
      <c r="BF105" s="101"/>
      <c r="BG105" s="100"/>
      <c r="BH105" s="99"/>
      <c r="BI105" s="100"/>
      <c r="BJ105" s="99"/>
      <c r="BK105" s="100"/>
      <c r="BL105" s="99"/>
      <c r="BM105" s="100"/>
      <c r="BN105" s="99"/>
      <c r="BO105" s="100"/>
      <c r="BP105" s="99"/>
      <c r="BQ105" s="100"/>
      <c r="BR105" s="99"/>
      <c r="BS105" s="100"/>
      <c r="BT105" s="99"/>
      <c r="BU105" s="100"/>
      <c r="BV105" s="99"/>
      <c r="BW105" s="100"/>
      <c r="BX105" s="99"/>
      <c r="BY105" s="100"/>
      <c r="BZ105" s="99"/>
      <c r="CA105" s="100"/>
      <c r="CB105" s="99"/>
      <c r="CC105" s="100"/>
      <c r="CD105" s="99"/>
      <c r="CE105" s="100"/>
      <c r="CF105" s="101">
        <f t="shared" si="387"/>
        <v>0</v>
      </c>
      <c r="CG105" s="100">
        <f t="shared" si="387"/>
        <v>0</v>
      </c>
    </row>
    <row r="106" spans="1:85" s="102" customFormat="1" ht="19.899999999999999" customHeight="1" x14ac:dyDescent="0.25">
      <c r="A106" s="94">
        <v>85</v>
      </c>
      <c r="B106" s="95" t="s">
        <v>147</v>
      </c>
      <c r="C106" s="95" t="s">
        <v>77</v>
      </c>
      <c r="D106" s="94">
        <v>14</v>
      </c>
      <c r="E106" s="94">
        <v>0.6</v>
      </c>
      <c r="F106" s="94"/>
      <c r="G106" s="94"/>
      <c r="H106" s="94"/>
      <c r="I106" s="100"/>
      <c r="J106" s="94"/>
      <c r="K106" s="100"/>
      <c r="L106" s="94"/>
      <c r="M106" s="100"/>
      <c r="N106" s="94"/>
      <c r="O106" s="100"/>
      <c r="P106" s="94"/>
      <c r="Q106" s="100"/>
      <c r="R106" s="94"/>
      <c r="S106" s="100"/>
      <c r="T106" s="94"/>
      <c r="U106" s="100"/>
      <c r="V106" s="94"/>
      <c r="W106" s="100"/>
      <c r="X106" s="94"/>
      <c r="Y106" s="100"/>
      <c r="Z106" s="94"/>
      <c r="AA106" s="100"/>
      <c r="AB106" s="94"/>
      <c r="AC106" s="100"/>
      <c r="AD106" s="94"/>
      <c r="AE106" s="100"/>
      <c r="AF106" s="101"/>
      <c r="AG106" s="100"/>
      <c r="AH106" s="99"/>
      <c r="AI106" s="100"/>
      <c r="AJ106" s="99"/>
      <c r="AK106" s="100"/>
      <c r="AL106" s="99"/>
      <c r="AM106" s="100"/>
      <c r="AN106" s="99"/>
      <c r="AO106" s="100"/>
      <c r="AP106" s="99"/>
      <c r="AQ106" s="100"/>
      <c r="AR106" s="99"/>
      <c r="AS106" s="100"/>
      <c r="AT106" s="99"/>
      <c r="AU106" s="100"/>
      <c r="AV106" s="99"/>
      <c r="AW106" s="100"/>
      <c r="AX106" s="99"/>
      <c r="AY106" s="100"/>
      <c r="AZ106" s="99"/>
      <c r="BA106" s="100"/>
      <c r="BB106" s="99"/>
      <c r="BC106" s="100"/>
      <c r="BD106" s="99"/>
      <c r="BE106" s="100"/>
      <c r="BF106" s="101"/>
      <c r="BG106" s="100"/>
      <c r="BH106" s="99"/>
      <c r="BI106" s="100"/>
      <c r="BJ106" s="99"/>
      <c r="BK106" s="100"/>
      <c r="BL106" s="99"/>
      <c r="BM106" s="100"/>
      <c r="BN106" s="99"/>
      <c r="BO106" s="100"/>
      <c r="BP106" s="99"/>
      <c r="BQ106" s="100"/>
      <c r="BR106" s="99"/>
      <c r="BS106" s="100"/>
      <c r="BT106" s="99"/>
      <c r="BU106" s="100"/>
      <c r="BV106" s="99"/>
      <c r="BW106" s="100"/>
      <c r="BX106" s="99"/>
      <c r="BY106" s="100"/>
      <c r="BZ106" s="99"/>
      <c r="CA106" s="100"/>
      <c r="CB106" s="99"/>
      <c r="CC106" s="100"/>
      <c r="CD106" s="99"/>
      <c r="CE106" s="100"/>
      <c r="CF106" s="101">
        <f t="shared" si="387"/>
        <v>0</v>
      </c>
      <c r="CG106" s="100">
        <f t="shared" si="387"/>
        <v>0</v>
      </c>
    </row>
    <row r="107" spans="1:85" s="102" customFormat="1" ht="19.899999999999999" customHeight="1" x14ac:dyDescent="0.25">
      <c r="A107" s="94">
        <v>86</v>
      </c>
      <c r="B107" s="95" t="s">
        <v>147</v>
      </c>
      <c r="C107" s="95" t="s">
        <v>77</v>
      </c>
      <c r="D107" s="94"/>
      <c r="E107" s="94">
        <v>0.6</v>
      </c>
      <c r="F107" s="94" t="s">
        <v>98</v>
      </c>
      <c r="G107" s="94"/>
      <c r="H107" s="94"/>
      <c r="I107" s="100"/>
      <c r="J107" s="94"/>
      <c r="K107" s="100"/>
      <c r="L107" s="94"/>
      <c r="M107" s="100"/>
      <c r="N107" s="94"/>
      <c r="O107" s="100"/>
      <c r="P107" s="94"/>
      <c r="Q107" s="100"/>
      <c r="R107" s="94"/>
      <c r="S107" s="100"/>
      <c r="T107" s="94"/>
      <c r="U107" s="100"/>
      <c r="V107" s="94"/>
      <c r="W107" s="100"/>
      <c r="X107" s="94"/>
      <c r="Y107" s="100"/>
      <c r="Z107" s="94"/>
      <c r="AA107" s="100"/>
      <c r="AB107" s="94"/>
      <c r="AC107" s="100"/>
      <c r="AD107" s="94"/>
      <c r="AE107" s="100"/>
      <c r="AF107" s="101"/>
      <c r="AG107" s="100"/>
      <c r="AH107" s="99"/>
      <c r="AI107" s="100"/>
      <c r="AJ107" s="99"/>
      <c r="AK107" s="100"/>
      <c r="AL107" s="99"/>
      <c r="AM107" s="100"/>
      <c r="AN107" s="99"/>
      <c r="AO107" s="100"/>
      <c r="AP107" s="99"/>
      <c r="AQ107" s="100"/>
      <c r="AR107" s="99"/>
      <c r="AS107" s="100"/>
      <c r="AT107" s="99"/>
      <c r="AU107" s="100"/>
      <c r="AV107" s="99"/>
      <c r="AW107" s="100"/>
      <c r="AX107" s="99"/>
      <c r="AY107" s="100"/>
      <c r="AZ107" s="99"/>
      <c r="BA107" s="100"/>
      <c r="BB107" s="99"/>
      <c r="BC107" s="100"/>
      <c r="BD107" s="99"/>
      <c r="BE107" s="100"/>
      <c r="BF107" s="101"/>
      <c r="BG107" s="100"/>
      <c r="BH107" s="99"/>
      <c r="BI107" s="100"/>
      <c r="BJ107" s="99"/>
      <c r="BK107" s="100"/>
      <c r="BL107" s="99"/>
      <c r="BM107" s="100"/>
      <c r="BN107" s="99"/>
      <c r="BO107" s="100"/>
      <c r="BP107" s="99"/>
      <c r="BQ107" s="100"/>
      <c r="BR107" s="99"/>
      <c r="BS107" s="100"/>
      <c r="BT107" s="99"/>
      <c r="BU107" s="100"/>
      <c r="BV107" s="99"/>
      <c r="BW107" s="100"/>
      <c r="BX107" s="99"/>
      <c r="BY107" s="100"/>
      <c r="BZ107" s="99"/>
      <c r="CA107" s="100"/>
      <c r="CB107" s="99"/>
      <c r="CC107" s="100"/>
      <c r="CD107" s="99"/>
      <c r="CE107" s="100"/>
      <c r="CF107" s="101">
        <f t="shared" si="387"/>
        <v>0</v>
      </c>
      <c r="CG107" s="100">
        <f t="shared" si="387"/>
        <v>0</v>
      </c>
    </row>
    <row r="108" spans="1:85" s="102" customFormat="1" ht="19.899999999999999" customHeight="1" x14ac:dyDescent="0.25">
      <c r="A108" s="94"/>
      <c r="B108" s="95"/>
      <c r="C108" s="95"/>
      <c r="D108" s="94"/>
      <c r="E108" s="94"/>
      <c r="F108" s="94"/>
      <c r="G108" s="94"/>
      <c r="H108" s="94"/>
      <c r="I108" s="100"/>
      <c r="J108" s="94"/>
      <c r="K108" s="100"/>
      <c r="L108" s="94"/>
      <c r="M108" s="100"/>
      <c r="N108" s="94"/>
      <c r="O108" s="100"/>
      <c r="P108" s="94"/>
      <c r="Q108" s="100"/>
      <c r="R108" s="94"/>
      <c r="S108" s="100"/>
      <c r="T108" s="94"/>
      <c r="U108" s="100"/>
      <c r="V108" s="94"/>
      <c r="W108" s="100"/>
      <c r="X108" s="94"/>
      <c r="Y108" s="100"/>
      <c r="Z108" s="94"/>
      <c r="AA108" s="100"/>
      <c r="AB108" s="94"/>
      <c r="AC108" s="100"/>
      <c r="AD108" s="94"/>
      <c r="AE108" s="100"/>
      <c r="AF108" s="101"/>
      <c r="AG108" s="100"/>
      <c r="AH108" s="99"/>
      <c r="AI108" s="100"/>
      <c r="AJ108" s="99"/>
      <c r="AK108" s="100"/>
      <c r="AL108" s="99"/>
      <c r="AM108" s="100"/>
      <c r="AN108" s="99"/>
      <c r="AO108" s="100"/>
      <c r="AP108" s="99"/>
      <c r="AQ108" s="100"/>
      <c r="AR108" s="99"/>
      <c r="AS108" s="100"/>
      <c r="AT108" s="99"/>
      <c r="AU108" s="100"/>
      <c r="AV108" s="99"/>
      <c r="AW108" s="100"/>
      <c r="AX108" s="99"/>
      <c r="AY108" s="100"/>
      <c r="AZ108" s="99"/>
      <c r="BA108" s="100"/>
      <c r="BB108" s="99"/>
      <c r="BC108" s="100"/>
      <c r="BD108" s="99"/>
      <c r="BE108" s="100"/>
      <c r="BF108" s="101"/>
      <c r="BG108" s="100"/>
      <c r="BH108" s="99"/>
      <c r="BI108" s="100"/>
      <c r="BJ108" s="99"/>
      <c r="BK108" s="100"/>
      <c r="BL108" s="99"/>
      <c r="BM108" s="100"/>
      <c r="BN108" s="99"/>
      <c r="BO108" s="100"/>
      <c r="BP108" s="99"/>
      <c r="BQ108" s="100"/>
      <c r="BR108" s="99"/>
      <c r="BS108" s="100"/>
      <c r="BT108" s="99"/>
      <c r="BU108" s="100"/>
      <c r="BV108" s="99"/>
      <c r="BW108" s="100"/>
      <c r="BX108" s="99"/>
      <c r="BY108" s="100"/>
      <c r="BZ108" s="99"/>
      <c r="CA108" s="100"/>
      <c r="CB108" s="99"/>
      <c r="CC108" s="100"/>
      <c r="CD108" s="99"/>
      <c r="CE108" s="100"/>
      <c r="CF108" s="101">
        <f t="shared" si="387"/>
        <v>0</v>
      </c>
      <c r="CG108" s="100">
        <f t="shared" si="387"/>
        <v>0</v>
      </c>
    </row>
    <row r="109" spans="1:85" s="102" customFormat="1" ht="19.899999999999999" customHeight="1" x14ac:dyDescent="0.25">
      <c r="A109" s="94">
        <v>87</v>
      </c>
      <c r="B109" s="95" t="s">
        <v>148</v>
      </c>
      <c r="C109" s="95" t="s">
        <v>77</v>
      </c>
      <c r="D109" s="94">
        <v>14</v>
      </c>
      <c r="E109" s="94">
        <v>1</v>
      </c>
      <c r="F109" s="94"/>
      <c r="G109" s="94"/>
      <c r="H109" s="94"/>
      <c r="I109" s="100"/>
      <c r="J109" s="94"/>
      <c r="K109" s="100"/>
      <c r="L109" s="94"/>
      <c r="M109" s="100"/>
      <c r="N109" s="94"/>
      <c r="O109" s="100"/>
      <c r="P109" s="94"/>
      <c r="Q109" s="100"/>
      <c r="R109" s="94"/>
      <c r="S109" s="100"/>
      <c r="T109" s="94"/>
      <c r="U109" s="100"/>
      <c r="V109" s="94"/>
      <c r="W109" s="100"/>
      <c r="X109" s="94"/>
      <c r="Y109" s="100"/>
      <c r="Z109" s="94"/>
      <c r="AA109" s="100"/>
      <c r="AB109" s="94"/>
      <c r="AC109" s="100"/>
      <c r="AD109" s="94"/>
      <c r="AE109" s="100"/>
      <c r="AF109" s="101"/>
      <c r="AG109" s="100"/>
      <c r="AH109" s="99"/>
      <c r="AI109" s="100"/>
      <c r="AJ109" s="99"/>
      <c r="AK109" s="100"/>
      <c r="AL109" s="99"/>
      <c r="AM109" s="100"/>
      <c r="AN109" s="99"/>
      <c r="AO109" s="100"/>
      <c r="AP109" s="99"/>
      <c r="AQ109" s="100"/>
      <c r="AR109" s="99"/>
      <c r="AS109" s="100"/>
      <c r="AT109" s="99"/>
      <c r="AU109" s="100"/>
      <c r="AV109" s="99"/>
      <c r="AW109" s="100"/>
      <c r="AX109" s="99"/>
      <c r="AY109" s="100"/>
      <c r="AZ109" s="99"/>
      <c r="BA109" s="100"/>
      <c r="BB109" s="99"/>
      <c r="BC109" s="100"/>
      <c r="BD109" s="99"/>
      <c r="BE109" s="100"/>
      <c r="BF109" s="101"/>
      <c r="BG109" s="100"/>
      <c r="BH109" s="99"/>
      <c r="BI109" s="100"/>
      <c r="BJ109" s="99"/>
      <c r="BK109" s="100"/>
      <c r="BL109" s="99"/>
      <c r="BM109" s="100"/>
      <c r="BN109" s="99"/>
      <c r="BO109" s="100"/>
      <c r="BP109" s="99"/>
      <c r="BQ109" s="100"/>
      <c r="BR109" s="99"/>
      <c r="BS109" s="100"/>
      <c r="BT109" s="99"/>
      <c r="BU109" s="100"/>
      <c r="BV109" s="99"/>
      <c r="BW109" s="100"/>
      <c r="BX109" s="99"/>
      <c r="BY109" s="100"/>
      <c r="BZ109" s="99"/>
      <c r="CA109" s="100"/>
      <c r="CB109" s="99"/>
      <c r="CC109" s="100"/>
      <c r="CD109" s="99"/>
      <c r="CE109" s="100"/>
      <c r="CF109" s="101">
        <f t="shared" si="387"/>
        <v>0</v>
      </c>
      <c r="CG109" s="100">
        <f t="shared" si="387"/>
        <v>0</v>
      </c>
    </row>
    <row r="110" spans="1:85" s="102" customFormat="1" ht="19.899999999999999" customHeight="1" x14ac:dyDescent="0.25">
      <c r="A110" s="94">
        <v>88</v>
      </c>
      <c r="B110" s="95" t="s">
        <v>148</v>
      </c>
      <c r="C110" s="95" t="s">
        <v>74</v>
      </c>
      <c r="D110" s="94">
        <v>14</v>
      </c>
      <c r="E110" s="94">
        <v>0.64</v>
      </c>
      <c r="F110" s="94" t="s">
        <v>85</v>
      </c>
      <c r="G110" s="94"/>
      <c r="H110" s="94"/>
      <c r="I110" s="100"/>
      <c r="J110" s="94"/>
      <c r="K110" s="100"/>
      <c r="L110" s="94"/>
      <c r="M110" s="100"/>
      <c r="N110" s="94"/>
      <c r="O110" s="100"/>
      <c r="P110" s="94"/>
      <c r="Q110" s="100"/>
      <c r="R110" s="94"/>
      <c r="S110" s="100"/>
      <c r="T110" s="94"/>
      <c r="U110" s="100"/>
      <c r="V110" s="94"/>
      <c r="W110" s="100"/>
      <c r="X110" s="94"/>
      <c r="Y110" s="100"/>
      <c r="Z110" s="94"/>
      <c r="AA110" s="100"/>
      <c r="AB110" s="94"/>
      <c r="AC110" s="100"/>
      <c r="AD110" s="94"/>
      <c r="AE110" s="100"/>
      <c r="AF110" s="101"/>
      <c r="AG110" s="100"/>
      <c r="AH110" s="99"/>
      <c r="AI110" s="100"/>
      <c r="AJ110" s="99"/>
      <c r="AK110" s="100"/>
      <c r="AL110" s="99"/>
      <c r="AM110" s="100"/>
      <c r="AN110" s="99"/>
      <c r="AO110" s="100"/>
      <c r="AP110" s="99"/>
      <c r="AQ110" s="100"/>
      <c r="AR110" s="99"/>
      <c r="AS110" s="100"/>
      <c r="AT110" s="99"/>
      <c r="AU110" s="100"/>
      <c r="AV110" s="99"/>
      <c r="AW110" s="100"/>
      <c r="AX110" s="99"/>
      <c r="AY110" s="100"/>
      <c r="AZ110" s="99"/>
      <c r="BA110" s="100"/>
      <c r="BB110" s="99"/>
      <c r="BC110" s="100"/>
      <c r="BD110" s="99"/>
      <c r="BE110" s="100"/>
      <c r="BF110" s="101"/>
      <c r="BG110" s="100"/>
      <c r="BH110" s="99"/>
      <c r="BI110" s="100"/>
      <c r="BJ110" s="99"/>
      <c r="BK110" s="100"/>
      <c r="BL110" s="99"/>
      <c r="BM110" s="100"/>
      <c r="BN110" s="99"/>
      <c r="BO110" s="100"/>
      <c r="BP110" s="99"/>
      <c r="BQ110" s="100"/>
      <c r="BR110" s="99"/>
      <c r="BS110" s="100"/>
      <c r="BT110" s="99"/>
      <c r="BU110" s="100"/>
      <c r="BV110" s="99"/>
      <c r="BW110" s="100"/>
      <c r="BX110" s="99"/>
      <c r="BY110" s="100"/>
      <c r="BZ110" s="99"/>
      <c r="CA110" s="100"/>
      <c r="CB110" s="99"/>
      <c r="CC110" s="100"/>
      <c r="CD110" s="99"/>
      <c r="CE110" s="100"/>
      <c r="CF110" s="101">
        <f t="shared" si="387"/>
        <v>0</v>
      </c>
      <c r="CG110" s="100">
        <f t="shared" si="387"/>
        <v>0</v>
      </c>
    </row>
    <row r="111" spans="1:85" s="102" customFormat="1" ht="19.899999999999999" customHeight="1" x14ac:dyDescent="0.25">
      <c r="A111" s="94">
        <v>89</v>
      </c>
      <c r="B111" s="95" t="s">
        <v>148</v>
      </c>
      <c r="C111" s="95" t="s">
        <v>74</v>
      </c>
      <c r="D111" s="94"/>
      <c r="E111" s="94">
        <v>0.64</v>
      </c>
      <c r="F111" s="94" t="s">
        <v>85</v>
      </c>
      <c r="G111" s="94"/>
      <c r="H111" s="94"/>
      <c r="I111" s="100"/>
      <c r="J111" s="94"/>
      <c r="K111" s="100"/>
      <c r="L111" s="94"/>
      <c r="M111" s="100"/>
      <c r="N111" s="94"/>
      <c r="O111" s="100"/>
      <c r="P111" s="94"/>
      <c r="Q111" s="100"/>
      <c r="R111" s="94"/>
      <c r="S111" s="100"/>
      <c r="T111" s="94"/>
      <c r="U111" s="100"/>
      <c r="V111" s="94"/>
      <c r="W111" s="100"/>
      <c r="X111" s="94"/>
      <c r="Y111" s="100"/>
      <c r="Z111" s="94"/>
      <c r="AA111" s="100"/>
      <c r="AB111" s="94"/>
      <c r="AC111" s="100"/>
      <c r="AD111" s="94"/>
      <c r="AE111" s="100"/>
      <c r="AF111" s="101"/>
      <c r="AG111" s="100"/>
      <c r="AH111" s="99"/>
      <c r="AI111" s="100"/>
      <c r="AJ111" s="99"/>
      <c r="AK111" s="100"/>
      <c r="AL111" s="99"/>
      <c r="AM111" s="100"/>
      <c r="AN111" s="99"/>
      <c r="AO111" s="100"/>
      <c r="AP111" s="99"/>
      <c r="AQ111" s="100"/>
      <c r="AR111" s="99"/>
      <c r="AS111" s="100"/>
      <c r="AT111" s="99"/>
      <c r="AU111" s="100"/>
      <c r="AV111" s="99"/>
      <c r="AW111" s="100"/>
      <c r="AX111" s="99"/>
      <c r="AY111" s="100"/>
      <c r="AZ111" s="99"/>
      <c r="BA111" s="100"/>
      <c r="BB111" s="99"/>
      <c r="BC111" s="100"/>
      <c r="BD111" s="99"/>
      <c r="BE111" s="100"/>
      <c r="BF111" s="101"/>
      <c r="BG111" s="100"/>
      <c r="BH111" s="99"/>
      <c r="BI111" s="100"/>
      <c r="BJ111" s="99"/>
      <c r="BK111" s="100"/>
      <c r="BL111" s="99"/>
      <c r="BM111" s="100"/>
      <c r="BN111" s="99"/>
      <c r="BO111" s="100"/>
      <c r="BP111" s="99"/>
      <c r="BQ111" s="100"/>
      <c r="BR111" s="99"/>
      <c r="BS111" s="100"/>
      <c r="BT111" s="99"/>
      <c r="BU111" s="100"/>
      <c r="BV111" s="99"/>
      <c r="BW111" s="100"/>
      <c r="BX111" s="99"/>
      <c r="BY111" s="100"/>
      <c r="BZ111" s="99"/>
      <c r="CA111" s="100"/>
      <c r="CB111" s="99"/>
      <c r="CC111" s="100"/>
      <c r="CD111" s="99"/>
      <c r="CE111" s="100"/>
      <c r="CF111" s="101">
        <f t="shared" si="387"/>
        <v>0</v>
      </c>
      <c r="CG111" s="100">
        <f t="shared" si="387"/>
        <v>0</v>
      </c>
    </row>
    <row r="112" spans="1:85" s="102" customFormat="1" ht="19.899999999999999" customHeight="1" x14ac:dyDescent="0.25">
      <c r="A112" s="94"/>
      <c r="B112" s="95"/>
      <c r="C112" s="95"/>
      <c r="D112" s="94"/>
      <c r="E112" s="94"/>
      <c r="F112" s="94"/>
      <c r="G112" s="94"/>
      <c r="H112" s="94"/>
      <c r="I112" s="100"/>
      <c r="J112" s="94"/>
      <c r="K112" s="100"/>
      <c r="L112" s="94"/>
      <c r="M112" s="100"/>
      <c r="N112" s="94"/>
      <c r="O112" s="100"/>
      <c r="P112" s="94"/>
      <c r="Q112" s="100"/>
      <c r="R112" s="94"/>
      <c r="S112" s="100"/>
      <c r="T112" s="94"/>
      <c r="U112" s="100"/>
      <c r="V112" s="94"/>
      <c r="W112" s="100"/>
      <c r="X112" s="94"/>
      <c r="Y112" s="100"/>
      <c r="Z112" s="94"/>
      <c r="AA112" s="100"/>
      <c r="AB112" s="94"/>
      <c r="AC112" s="100"/>
      <c r="AD112" s="94"/>
      <c r="AE112" s="100"/>
      <c r="AF112" s="101"/>
      <c r="AG112" s="100"/>
      <c r="AH112" s="99"/>
      <c r="AI112" s="100"/>
      <c r="AJ112" s="99"/>
      <c r="AK112" s="100"/>
      <c r="AL112" s="99"/>
      <c r="AM112" s="100"/>
      <c r="AN112" s="99"/>
      <c r="AO112" s="100"/>
      <c r="AP112" s="99"/>
      <c r="AQ112" s="100"/>
      <c r="AR112" s="99"/>
      <c r="AS112" s="100"/>
      <c r="AT112" s="99"/>
      <c r="AU112" s="100"/>
      <c r="AV112" s="99"/>
      <c r="AW112" s="100"/>
      <c r="AX112" s="99"/>
      <c r="AY112" s="100"/>
      <c r="AZ112" s="99"/>
      <c r="BA112" s="100"/>
      <c r="BB112" s="99"/>
      <c r="BC112" s="100"/>
      <c r="BD112" s="99"/>
      <c r="BE112" s="100"/>
      <c r="BF112" s="101"/>
      <c r="BG112" s="100"/>
      <c r="BH112" s="99"/>
      <c r="BI112" s="100"/>
      <c r="BJ112" s="99"/>
      <c r="BK112" s="100"/>
      <c r="BL112" s="99"/>
      <c r="BM112" s="100"/>
      <c r="BN112" s="99"/>
      <c r="BO112" s="100"/>
      <c r="BP112" s="99"/>
      <c r="BQ112" s="100"/>
      <c r="BR112" s="99"/>
      <c r="BS112" s="100"/>
      <c r="BT112" s="99"/>
      <c r="BU112" s="100"/>
      <c r="BV112" s="99"/>
      <c r="BW112" s="100"/>
      <c r="BX112" s="99"/>
      <c r="BY112" s="100"/>
      <c r="BZ112" s="99"/>
      <c r="CA112" s="100"/>
      <c r="CB112" s="99"/>
      <c r="CC112" s="100"/>
      <c r="CD112" s="99"/>
      <c r="CE112" s="100"/>
      <c r="CF112" s="101">
        <f t="shared" si="387"/>
        <v>0</v>
      </c>
      <c r="CG112" s="100">
        <f t="shared" si="387"/>
        <v>0</v>
      </c>
    </row>
    <row r="113" spans="1:85" s="102" customFormat="1" ht="19.899999999999999" customHeight="1" x14ac:dyDescent="0.25">
      <c r="A113" s="94">
        <v>90</v>
      </c>
      <c r="B113" s="95" t="s">
        <v>149</v>
      </c>
      <c r="C113" s="95" t="s">
        <v>74</v>
      </c>
      <c r="D113" s="94">
        <f>RANK(BF113,$BF$4:$BF$147)</f>
        <v>17</v>
      </c>
      <c r="E113" s="94">
        <v>0.7</v>
      </c>
      <c r="F113" s="94" t="s">
        <v>75</v>
      </c>
      <c r="G113" s="94">
        <v>3600</v>
      </c>
      <c r="H113" s="94">
        <v>24</v>
      </c>
      <c r="I113" s="97">
        <f t="shared" ref="I113:I114" si="388">H113*$E113</f>
        <v>16.799999999999997</v>
      </c>
      <c r="J113" s="94">
        <v>120</v>
      </c>
      <c r="K113" s="104">
        <f t="shared" ref="K113:K114" si="389">J113*$E113</f>
        <v>84</v>
      </c>
      <c r="L113" s="94">
        <v>24</v>
      </c>
      <c r="M113" s="97">
        <f t="shared" ref="M113:M114" si="390">L113*$E113</f>
        <v>16.799999999999997</v>
      </c>
      <c r="N113" s="94">
        <v>24</v>
      </c>
      <c r="O113" s="97">
        <f t="shared" ref="O113:O114" si="391">N113*$E113</f>
        <v>16.799999999999997</v>
      </c>
      <c r="P113" s="94">
        <v>60</v>
      </c>
      <c r="Q113" s="97">
        <f t="shared" ref="Q113:Q114" si="392">P113*$E113</f>
        <v>42</v>
      </c>
      <c r="R113" s="94">
        <v>216</v>
      </c>
      <c r="S113" s="97">
        <f t="shared" ref="S113:S114" si="393">R113*$E113</f>
        <v>151.19999999999999</v>
      </c>
      <c r="T113" s="144">
        <v>216</v>
      </c>
      <c r="U113" s="97">
        <f t="shared" ref="U113:U114" si="394">T113*$E113</f>
        <v>151.19999999999999</v>
      </c>
      <c r="V113" s="94">
        <v>192</v>
      </c>
      <c r="W113" s="97">
        <f t="shared" ref="W113:W114" si="395">V113*$E113</f>
        <v>134.39999999999998</v>
      </c>
      <c r="X113" s="94">
        <v>168</v>
      </c>
      <c r="Y113" s="97">
        <f t="shared" ref="Y113:Y114" si="396">X113*$E113</f>
        <v>117.6</v>
      </c>
      <c r="Z113" s="94">
        <v>36</v>
      </c>
      <c r="AA113" s="97">
        <f t="shared" ref="AA113:AA114" si="397">Z113*$E113</f>
        <v>25.2</v>
      </c>
      <c r="AB113" s="94">
        <v>132</v>
      </c>
      <c r="AC113" s="97">
        <f t="shared" ref="AC113:AC114" si="398">AB113*$E113</f>
        <v>92.399999999999991</v>
      </c>
      <c r="AD113" s="94">
        <v>124</v>
      </c>
      <c r="AE113" s="97">
        <f t="shared" ref="AE113:AE114" si="399">AD113*$E113</f>
        <v>86.8</v>
      </c>
      <c r="AF113" s="101">
        <f>SUM(H113,J113,L113,N113,P113,R113,T113,V113,X113,Z113,AB113,AD113)</f>
        <v>1336</v>
      </c>
      <c r="AG113" s="100">
        <f>SUM(I113,K113,M113,O113,Q113,S113,U113,W113,Y113,AA113,AC113,AE113)</f>
        <v>935.19999999999993</v>
      </c>
      <c r="AH113" s="96">
        <v>74</v>
      </c>
      <c r="AI113" s="104">
        <f t="shared" ref="AI113:AI114" si="400">AH113*$E113</f>
        <v>51.8</v>
      </c>
      <c r="AJ113" s="96">
        <v>40</v>
      </c>
      <c r="AK113" s="104">
        <f t="shared" ref="AK113:AK114" si="401">AJ113*$E113</f>
        <v>28</v>
      </c>
      <c r="AL113" s="99">
        <v>96</v>
      </c>
      <c r="AM113" s="100">
        <f>AL113*$E113</f>
        <v>67.199999999999989</v>
      </c>
      <c r="AN113" s="99">
        <v>43</v>
      </c>
      <c r="AO113" s="100">
        <f>AN113*$E113</f>
        <v>30.099999999999998</v>
      </c>
      <c r="AP113" s="99">
        <v>77</v>
      </c>
      <c r="AQ113" s="100">
        <f>AP113*$E113</f>
        <v>53.9</v>
      </c>
      <c r="AR113" s="99">
        <v>40</v>
      </c>
      <c r="AS113" s="100">
        <f>AR113*$E113</f>
        <v>28</v>
      </c>
      <c r="AT113" s="99">
        <v>39</v>
      </c>
      <c r="AU113" s="100">
        <f>AT113*$E113</f>
        <v>27.299999999999997</v>
      </c>
      <c r="AV113" s="99">
        <v>50</v>
      </c>
      <c r="AW113" s="100">
        <f>AV113*$E113</f>
        <v>35</v>
      </c>
      <c r="AX113" s="99">
        <v>58</v>
      </c>
      <c r="AY113" s="100">
        <f>AX113*$E113</f>
        <v>40.599999999999994</v>
      </c>
      <c r="AZ113" s="99">
        <v>24</v>
      </c>
      <c r="BA113" s="100">
        <f>AZ113*$E113</f>
        <v>16.799999999999997</v>
      </c>
      <c r="BB113" s="99">
        <v>25</v>
      </c>
      <c r="BC113" s="100">
        <f>BB113*$E113</f>
        <v>17.5</v>
      </c>
      <c r="BD113" s="99">
        <v>45</v>
      </c>
      <c r="BE113" s="100">
        <f>BD113*$E113</f>
        <v>31.499999999999996</v>
      </c>
      <c r="BF113" s="101">
        <f>SUM(AH113,AJ113,AL113,AN113,AP113,AR113,AT113,AV113,AX113,AZ113,BB113,BD113)</f>
        <v>611</v>
      </c>
      <c r="BG113" s="100">
        <f>SUM(AI113,AK113,AM113,AO113,AQ113,AS113,AU113,AW113,AY113,BA113,BC113,BE113)</f>
        <v>427.7</v>
      </c>
      <c r="BH113" s="96">
        <v>48</v>
      </c>
      <c r="BI113" s="104">
        <f t="shared" ref="BI113:BI114" si="402">BH113*$E113</f>
        <v>33.599999999999994</v>
      </c>
      <c r="BJ113" s="98">
        <v>100</v>
      </c>
      <c r="BK113" s="100">
        <f t="shared" si="238"/>
        <v>70</v>
      </c>
      <c r="BL113" s="99"/>
      <c r="BM113" s="100">
        <f>BL113*$E113</f>
        <v>0</v>
      </c>
      <c r="BN113" s="99"/>
      <c r="BO113" s="100">
        <f>BN113*$E113</f>
        <v>0</v>
      </c>
      <c r="BP113" s="99"/>
      <c r="BQ113" s="100">
        <f>BP113*$E113</f>
        <v>0</v>
      </c>
      <c r="BR113" s="99"/>
      <c r="BS113" s="100">
        <f>BR113*$E113</f>
        <v>0</v>
      </c>
      <c r="BT113" s="99"/>
      <c r="BU113" s="100">
        <f>BT113*$E113</f>
        <v>0</v>
      </c>
      <c r="BV113" s="99"/>
      <c r="BW113" s="100">
        <f>BV113*$E113</f>
        <v>0</v>
      </c>
      <c r="BX113" s="99"/>
      <c r="BY113" s="100">
        <f>BX113*$E113</f>
        <v>0</v>
      </c>
      <c r="BZ113" s="99"/>
      <c r="CA113" s="100">
        <f>BZ113*$E113</f>
        <v>0</v>
      </c>
      <c r="CB113" s="99"/>
      <c r="CC113" s="100">
        <f>CB113*$E113</f>
        <v>0</v>
      </c>
      <c r="CD113" s="99"/>
      <c r="CE113" s="100">
        <f>CD113*$E113</f>
        <v>0</v>
      </c>
      <c r="CF113" s="101">
        <f t="shared" si="387"/>
        <v>148</v>
      </c>
      <c r="CG113" s="100">
        <f t="shared" si="387"/>
        <v>103.6</v>
      </c>
    </row>
    <row r="114" spans="1:85" s="102" customFormat="1" ht="19.899999999999999" customHeight="1" x14ac:dyDescent="0.25">
      <c r="A114" s="94">
        <v>91</v>
      </c>
      <c r="B114" s="95" t="s">
        <v>150</v>
      </c>
      <c r="C114" s="95" t="s">
        <v>74</v>
      </c>
      <c r="D114" s="94">
        <f>RANK(BF114,$BF$4:$BF$147)</f>
        <v>11</v>
      </c>
      <c r="E114" s="94">
        <v>0.35</v>
      </c>
      <c r="F114" s="94" t="s">
        <v>83</v>
      </c>
      <c r="G114" s="94">
        <v>2100</v>
      </c>
      <c r="H114" s="94">
        <v>24</v>
      </c>
      <c r="I114" s="97">
        <f t="shared" si="388"/>
        <v>8.3999999999999986</v>
      </c>
      <c r="J114" s="94">
        <v>120</v>
      </c>
      <c r="K114" s="104">
        <f t="shared" si="389"/>
        <v>42</v>
      </c>
      <c r="L114" s="94"/>
      <c r="M114" s="104">
        <f t="shared" si="390"/>
        <v>0</v>
      </c>
      <c r="N114" s="94">
        <v>24</v>
      </c>
      <c r="O114" s="97">
        <f t="shared" si="391"/>
        <v>8.3999999999999986</v>
      </c>
      <c r="P114" s="94">
        <v>192</v>
      </c>
      <c r="Q114" s="97">
        <f t="shared" si="392"/>
        <v>67.199999999999989</v>
      </c>
      <c r="R114" s="94">
        <v>1416</v>
      </c>
      <c r="S114" s="97">
        <f t="shared" si="393"/>
        <v>495.59999999999997</v>
      </c>
      <c r="T114" s="144">
        <v>1272</v>
      </c>
      <c r="U114" s="97">
        <f t="shared" si="394"/>
        <v>445.2</v>
      </c>
      <c r="V114" s="94">
        <v>1824</v>
      </c>
      <c r="W114" s="97">
        <f t="shared" si="395"/>
        <v>638.4</v>
      </c>
      <c r="X114" s="94">
        <v>1248</v>
      </c>
      <c r="Y114" s="97">
        <f t="shared" si="396"/>
        <v>436.79999999999995</v>
      </c>
      <c r="Z114" s="94">
        <v>192</v>
      </c>
      <c r="AA114" s="97">
        <f t="shared" si="397"/>
        <v>67.199999999999989</v>
      </c>
      <c r="AB114" s="94">
        <v>552</v>
      </c>
      <c r="AC114" s="97">
        <f t="shared" si="398"/>
        <v>193.2</v>
      </c>
      <c r="AD114" s="94">
        <v>806</v>
      </c>
      <c r="AE114" s="97">
        <f t="shared" si="399"/>
        <v>282.09999999999997</v>
      </c>
      <c r="AF114" s="101">
        <f>SUM(H114,J114,L114,N114,P114,R114,T114,V114,X114,Z114,AB114,AD114)</f>
        <v>7670</v>
      </c>
      <c r="AG114" s="100">
        <f>SUM(I114,K114,M114,O114,Q114,S114,U114,W114,Y114,AA114,AC114,AE114)</f>
        <v>2684.4999999999995</v>
      </c>
      <c r="AH114" s="96">
        <v>879</v>
      </c>
      <c r="AI114" s="104">
        <f t="shared" si="400"/>
        <v>307.64999999999998</v>
      </c>
      <c r="AJ114" s="96">
        <v>723</v>
      </c>
      <c r="AK114" s="104">
        <f t="shared" si="401"/>
        <v>253.04999999999998</v>
      </c>
      <c r="AL114" s="99">
        <v>870</v>
      </c>
      <c r="AM114" s="100">
        <f>AL114*$E114</f>
        <v>304.5</v>
      </c>
      <c r="AN114" s="99">
        <v>715</v>
      </c>
      <c r="AO114" s="100">
        <f>AN114*$E114</f>
        <v>250.24999999999997</v>
      </c>
      <c r="AP114" s="99">
        <v>418</v>
      </c>
      <c r="AQ114" s="100">
        <f>AP114*$E114</f>
        <v>146.29999999999998</v>
      </c>
      <c r="AR114" s="99">
        <v>555</v>
      </c>
      <c r="AS114" s="100">
        <f>AR114*$E114</f>
        <v>194.25</v>
      </c>
      <c r="AT114" s="99">
        <v>670</v>
      </c>
      <c r="AU114" s="100">
        <f>AT114*$E114</f>
        <v>234.49999999999997</v>
      </c>
      <c r="AV114" s="99">
        <v>354</v>
      </c>
      <c r="AW114" s="100">
        <f>AV114*$E114</f>
        <v>123.89999999999999</v>
      </c>
      <c r="AX114" s="99">
        <v>64</v>
      </c>
      <c r="AY114" s="100">
        <f>AX114*$E114</f>
        <v>22.4</v>
      </c>
      <c r="AZ114" s="99">
        <v>72</v>
      </c>
      <c r="BA114" s="100">
        <f>AZ114*$E114</f>
        <v>25.2</v>
      </c>
      <c r="BB114" s="99">
        <v>24</v>
      </c>
      <c r="BC114" s="100">
        <f>BB114*$E114</f>
        <v>8.3999999999999986</v>
      </c>
      <c r="BD114" s="99">
        <v>275</v>
      </c>
      <c r="BE114" s="100">
        <f>BD114*$E114</f>
        <v>96.25</v>
      </c>
      <c r="BF114" s="101">
        <f>SUM(AH114,AJ114,AL114,AN114,AP114,AR114,AT114,AV114,AX114,AZ114,BB114,BD114)</f>
        <v>5619</v>
      </c>
      <c r="BG114" s="100">
        <f>SUM(AI114,AK114,AM114,AO114,AQ114,AS114,AU114,AW114,AY114,BA114,BC114,BE114)</f>
        <v>1966.65</v>
      </c>
      <c r="BH114" s="96">
        <v>281</v>
      </c>
      <c r="BI114" s="97">
        <f t="shared" si="402"/>
        <v>98.35</v>
      </c>
      <c r="BJ114" s="98">
        <v>272</v>
      </c>
      <c r="BK114" s="100">
        <f t="shared" si="238"/>
        <v>95.199999999999989</v>
      </c>
      <c r="BL114" s="99"/>
      <c r="BM114" s="100">
        <f>BL114*$E114</f>
        <v>0</v>
      </c>
      <c r="BN114" s="99"/>
      <c r="BO114" s="100">
        <f>BN114*$E114</f>
        <v>0</v>
      </c>
      <c r="BP114" s="99"/>
      <c r="BQ114" s="100">
        <f>BP114*$E114</f>
        <v>0</v>
      </c>
      <c r="BR114" s="99"/>
      <c r="BS114" s="100">
        <f>BR114*$E114</f>
        <v>0</v>
      </c>
      <c r="BT114" s="99"/>
      <c r="BU114" s="100">
        <f>BT114*$E114</f>
        <v>0</v>
      </c>
      <c r="BV114" s="99"/>
      <c r="BW114" s="100">
        <f>BV114*$E114</f>
        <v>0</v>
      </c>
      <c r="BX114" s="99"/>
      <c r="BY114" s="100">
        <f>BX114*$E114</f>
        <v>0</v>
      </c>
      <c r="BZ114" s="99"/>
      <c r="CA114" s="100">
        <f>BZ114*$E114</f>
        <v>0</v>
      </c>
      <c r="CB114" s="99"/>
      <c r="CC114" s="100">
        <f>CB114*$E114</f>
        <v>0</v>
      </c>
      <c r="CD114" s="99"/>
      <c r="CE114" s="100">
        <f>CD114*$E114</f>
        <v>0</v>
      </c>
      <c r="CF114" s="101">
        <f t="shared" si="387"/>
        <v>553</v>
      </c>
      <c r="CG114" s="100">
        <f t="shared" si="387"/>
        <v>193.54999999999998</v>
      </c>
    </row>
    <row r="115" spans="1:85" s="102" customFormat="1" ht="19.899999999999999" customHeight="1" x14ac:dyDescent="0.25">
      <c r="A115" s="94"/>
      <c r="B115" s="95"/>
      <c r="C115" s="95"/>
      <c r="D115" s="94"/>
      <c r="E115" s="94"/>
      <c r="F115" s="94"/>
      <c r="G115" s="94"/>
      <c r="H115" s="94"/>
      <c r="I115" s="100"/>
      <c r="J115" s="94"/>
      <c r="K115" s="100"/>
      <c r="L115" s="94"/>
      <c r="M115" s="100"/>
      <c r="N115" s="94"/>
      <c r="O115" s="100"/>
      <c r="P115" s="94"/>
      <c r="Q115" s="100"/>
      <c r="R115" s="94"/>
      <c r="S115" s="100"/>
      <c r="T115" s="94"/>
      <c r="U115" s="100"/>
      <c r="V115" s="94"/>
      <c r="W115" s="100"/>
      <c r="X115" s="94"/>
      <c r="Y115" s="100"/>
      <c r="Z115" s="94"/>
      <c r="AA115" s="100"/>
      <c r="AB115" s="94"/>
      <c r="AC115" s="100"/>
      <c r="AD115" s="94"/>
      <c r="AE115" s="100"/>
      <c r="AF115" s="101"/>
      <c r="AG115" s="100"/>
      <c r="AH115" s="99"/>
      <c r="AI115" s="100"/>
      <c r="AJ115" s="99"/>
      <c r="AK115" s="100"/>
      <c r="AL115" s="99"/>
      <c r="AM115" s="100"/>
      <c r="AN115" s="99"/>
      <c r="AO115" s="100"/>
      <c r="AP115" s="99"/>
      <c r="AQ115" s="100"/>
      <c r="AR115" s="99"/>
      <c r="AS115" s="100"/>
      <c r="AT115" s="99"/>
      <c r="AU115" s="100"/>
      <c r="AV115" s="99"/>
      <c r="AW115" s="100"/>
      <c r="AX115" s="99"/>
      <c r="AY115" s="100"/>
      <c r="AZ115" s="99"/>
      <c r="BA115" s="100"/>
      <c r="BB115" s="99"/>
      <c r="BC115" s="100"/>
      <c r="BD115" s="99"/>
      <c r="BE115" s="100"/>
      <c r="BF115" s="101"/>
      <c r="BG115" s="100"/>
      <c r="BH115" s="99"/>
      <c r="BI115" s="100"/>
      <c r="BJ115" s="99"/>
      <c r="BK115" s="100"/>
      <c r="BL115" s="99"/>
      <c r="BM115" s="100"/>
      <c r="BN115" s="99"/>
      <c r="BO115" s="100"/>
      <c r="BP115" s="99"/>
      <c r="BQ115" s="100"/>
      <c r="BR115" s="99"/>
      <c r="BS115" s="100"/>
      <c r="BT115" s="99"/>
      <c r="BU115" s="100"/>
      <c r="BV115" s="99"/>
      <c r="BW115" s="100"/>
      <c r="BX115" s="99"/>
      <c r="BY115" s="100"/>
      <c r="BZ115" s="99"/>
      <c r="CA115" s="100"/>
      <c r="CB115" s="99"/>
      <c r="CC115" s="100"/>
      <c r="CD115" s="99"/>
      <c r="CE115" s="100"/>
      <c r="CF115" s="101">
        <f t="shared" si="387"/>
        <v>0</v>
      </c>
      <c r="CG115" s="100">
        <f t="shared" si="387"/>
        <v>0</v>
      </c>
    </row>
    <row r="116" spans="1:85" s="102" customFormat="1" ht="19.899999999999999" customHeight="1" x14ac:dyDescent="0.25">
      <c r="A116" s="94">
        <v>92</v>
      </c>
      <c r="B116" s="95" t="s">
        <v>204</v>
      </c>
      <c r="C116" s="95" t="s">
        <v>77</v>
      </c>
      <c r="D116" s="94">
        <f>RANK(BF116,$BF$4:$BF$147)</f>
        <v>20</v>
      </c>
      <c r="E116" s="94">
        <v>0.75</v>
      </c>
      <c r="F116" s="94" t="s">
        <v>75</v>
      </c>
      <c r="G116" s="94"/>
      <c r="H116" s="94"/>
      <c r="I116" s="100"/>
      <c r="J116" s="94"/>
      <c r="K116" s="100"/>
      <c r="L116" s="94"/>
      <c r="M116" s="100"/>
      <c r="N116" s="94"/>
      <c r="O116" s="100"/>
      <c r="P116" s="94"/>
      <c r="Q116" s="100"/>
      <c r="R116" s="94"/>
      <c r="S116" s="100"/>
      <c r="T116" s="94"/>
      <c r="U116" s="100"/>
      <c r="V116" s="94"/>
      <c r="W116" s="100"/>
      <c r="X116" s="94"/>
      <c r="Y116" s="100"/>
      <c r="Z116" s="94"/>
      <c r="AA116" s="100"/>
      <c r="AB116" s="94"/>
      <c r="AC116" s="100"/>
      <c r="AD116" s="94"/>
      <c r="AE116" s="100"/>
      <c r="AF116" s="101"/>
      <c r="AG116" s="100"/>
      <c r="AH116" s="99"/>
      <c r="AI116" s="100"/>
      <c r="AJ116" s="99"/>
      <c r="AK116" s="100"/>
      <c r="AL116" s="99"/>
      <c r="AM116" s="100"/>
      <c r="AN116" s="99"/>
      <c r="AO116" s="100"/>
      <c r="AP116" s="99"/>
      <c r="AQ116" s="100"/>
      <c r="AR116" s="99"/>
      <c r="AS116" s="100"/>
      <c r="AT116" s="99"/>
      <c r="AU116" s="100"/>
      <c r="AV116" s="99"/>
      <c r="AW116" s="100"/>
      <c r="AX116" s="99"/>
      <c r="AY116" s="100"/>
      <c r="AZ116" s="99"/>
      <c r="BA116" s="100"/>
      <c r="BB116" s="99"/>
      <c r="BC116" s="100"/>
      <c r="BD116" s="99"/>
      <c r="BE116" s="100"/>
      <c r="BF116" s="101"/>
      <c r="BG116" s="100"/>
      <c r="BH116" s="99"/>
      <c r="BI116" s="100"/>
      <c r="BJ116" s="99"/>
      <c r="BK116" s="100"/>
      <c r="BL116" s="99"/>
      <c r="BM116" s="100"/>
      <c r="BN116" s="99"/>
      <c r="BO116" s="100"/>
      <c r="BP116" s="99"/>
      <c r="BQ116" s="100"/>
      <c r="BR116" s="99"/>
      <c r="BS116" s="100"/>
      <c r="BT116" s="99"/>
      <c r="BU116" s="100"/>
      <c r="BV116" s="99"/>
      <c r="BW116" s="100"/>
      <c r="BX116" s="99"/>
      <c r="BY116" s="100"/>
      <c r="BZ116" s="99"/>
      <c r="CA116" s="100"/>
      <c r="CB116" s="99"/>
      <c r="CC116" s="100"/>
      <c r="CD116" s="99"/>
      <c r="CE116" s="100"/>
      <c r="CF116" s="101">
        <f t="shared" si="387"/>
        <v>0</v>
      </c>
      <c r="CG116" s="100">
        <f t="shared" si="387"/>
        <v>0</v>
      </c>
    </row>
    <row r="117" spans="1:85" s="102" customFormat="1" ht="19.899999999999999" customHeight="1" x14ac:dyDescent="0.25">
      <c r="A117" s="94">
        <v>93</v>
      </c>
      <c r="B117" s="95" t="s">
        <v>204</v>
      </c>
      <c r="C117" s="95" t="s">
        <v>205</v>
      </c>
      <c r="D117" s="94">
        <f>RANK(BF117,$BF$4:$BF$147)</f>
        <v>20</v>
      </c>
      <c r="E117" s="94">
        <v>0.6</v>
      </c>
      <c r="F117" s="94" t="s">
        <v>75</v>
      </c>
      <c r="G117" s="94">
        <v>835</v>
      </c>
      <c r="H117" s="94"/>
      <c r="I117" s="100"/>
      <c r="J117" s="94"/>
      <c r="K117" s="100"/>
      <c r="L117" s="94"/>
      <c r="M117" s="100"/>
      <c r="N117" s="94"/>
      <c r="O117" s="100"/>
      <c r="P117" s="94"/>
      <c r="Q117" s="100"/>
      <c r="R117" s="94"/>
      <c r="S117" s="100"/>
      <c r="T117" s="94"/>
      <c r="U117" s="100"/>
      <c r="V117" s="94"/>
      <c r="W117" s="100"/>
      <c r="X117" s="94"/>
      <c r="Y117" s="100"/>
      <c r="Z117" s="94"/>
      <c r="AA117" s="100"/>
      <c r="AB117" s="94"/>
      <c r="AC117" s="100"/>
      <c r="AD117" s="94"/>
      <c r="AE117" s="100"/>
      <c r="AF117" s="101"/>
      <c r="AG117" s="100"/>
      <c r="AH117" s="99"/>
      <c r="AI117" s="100"/>
      <c r="AJ117" s="99"/>
      <c r="AK117" s="100"/>
      <c r="AL117" s="99"/>
      <c r="AM117" s="100"/>
      <c r="AN117" s="99"/>
      <c r="AO117" s="100"/>
      <c r="AP117" s="99"/>
      <c r="AQ117" s="100"/>
      <c r="AR117" s="99"/>
      <c r="AS117" s="100"/>
      <c r="AT117" s="99"/>
      <c r="AU117" s="100"/>
      <c r="AV117" s="99"/>
      <c r="AW117" s="100"/>
      <c r="AX117" s="99"/>
      <c r="AY117" s="100"/>
      <c r="AZ117" s="99"/>
      <c r="BA117" s="100"/>
      <c r="BB117" s="99"/>
      <c r="BC117" s="100"/>
      <c r="BD117" s="99"/>
      <c r="BE117" s="100"/>
      <c r="BF117" s="101"/>
      <c r="BG117" s="100"/>
      <c r="BH117" s="99"/>
      <c r="BI117" s="100"/>
      <c r="BJ117" s="99"/>
      <c r="BK117" s="100"/>
      <c r="BL117" s="99"/>
      <c r="BM117" s="100"/>
      <c r="BN117" s="99"/>
      <c r="BO117" s="100"/>
      <c r="BP117" s="99"/>
      <c r="BQ117" s="100"/>
      <c r="BR117" s="99"/>
      <c r="BS117" s="100"/>
      <c r="BT117" s="99"/>
      <c r="BU117" s="100"/>
      <c r="BV117" s="99"/>
      <c r="BW117" s="100"/>
      <c r="BX117" s="99"/>
      <c r="BY117" s="100"/>
      <c r="BZ117" s="99"/>
      <c r="CA117" s="100"/>
      <c r="CB117" s="99"/>
      <c r="CC117" s="100"/>
      <c r="CD117" s="99"/>
      <c r="CE117" s="100"/>
      <c r="CF117" s="101">
        <f t="shared" si="387"/>
        <v>0</v>
      </c>
      <c r="CG117" s="100">
        <f t="shared" si="387"/>
        <v>0</v>
      </c>
    </row>
    <row r="118" spans="1:85" s="102" customFormat="1" ht="19.899999999999999" customHeight="1" x14ac:dyDescent="0.25">
      <c r="A118" s="94">
        <v>94</v>
      </c>
      <c r="B118" s="95" t="s">
        <v>204</v>
      </c>
      <c r="C118" s="95" t="s">
        <v>74</v>
      </c>
      <c r="D118" s="94">
        <f>RANK(BF118,$BF$4:$BF$147)</f>
        <v>20</v>
      </c>
      <c r="E118" s="94">
        <v>0.64</v>
      </c>
      <c r="F118" s="94" t="s">
        <v>206</v>
      </c>
      <c r="G118" s="94"/>
      <c r="H118" s="94"/>
      <c r="I118" s="100"/>
      <c r="J118" s="94"/>
      <c r="K118" s="100"/>
      <c r="L118" s="94"/>
      <c r="M118" s="100"/>
      <c r="N118" s="94"/>
      <c r="O118" s="100"/>
      <c r="P118" s="94"/>
      <c r="Q118" s="100"/>
      <c r="R118" s="94"/>
      <c r="S118" s="100"/>
      <c r="T118" s="94"/>
      <c r="U118" s="100"/>
      <c r="V118" s="94"/>
      <c r="W118" s="100"/>
      <c r="X118" s="94"/>
      <c r="Y118" s="100"/>
      <c r="Z118" s="94"/>
      <c r="AA118" s="100"/>
      <c r="AB118" s="94"/>
      <c r="AC118" s="100"/>
      <c r="AD118" s="94"/>
      <c r="AE118" s="100"/>
      <c r="AF118" s="101"/>
      <c r="AG118" s="100"/>
      <c r="AH118" s="99"/>
      <c r="AI118" s="100"/>
      <c r="AJ118" s="99"/>
      <c r="AK118" s="100"/>
      <c r="AL118" s="99"/>
      <c r="AM118" s="100"/>
      <c r="AN118" s="99"/>
      <c r="AO118" s="100"/>
      <c r="AP118" s="99"/>
      <c r="AQ118" s="100"/>
      <c r="AR118" s="99"/>
      <c r="AS118" s="100"/>
      <c r="AT118" s="99"/>
      <c r="AU118" s="100"/>
      <c r="AV118" s="99"/>
      <c r="AW118" s="100"/>
      <c r="AX118" s="99"/>
      <c r="AY118" s="100"/>
      <c r="AZ118" s="99"/>
      <c r="BA118" s="100"/>
      <c r="BB118" s="99"/>
      <c r="BC118" s="100"/>
      <c r="BD118" s="99"/>
      <c r="BE118" s="100"/>
      <c r="BF118" s="101"/>
      <c r="BG118" s="100"/>
      <c r="BH118" s="99"/>
      <c r="BI118" s="100"/>
      <c r="BJ118" s="99"/>
      <c r="BK118" s="100"/>
      <c r="BL118" s="99"/>
      <c r="BM118" s="100"/>
      <c r="BN118" s="99"/>
      <c r="BO118" s="100"/>
      <c r="BP118" s="99"/>
      <c r="BQ118" s="100"/>
      <c r="BR118" s="99"/>
      <c r="BS118" s="100"/>
      <c r="BT118" s="99"/>
      <c r="BU118" s="100"/>
      <c r="BV118" s="99"/>
      <c r="BW118" s="100"/>
      <c r="BX118" s="99"/>
      <c r="BY118" s="100"/>
      <c r="BZ118" s="99"/>
      <c r="CA118" s="100"/>
      <c r="CB118" s="99"/>
      <c r="CC118" s="100"/>
      <c r="CD118" s="99"/>
      <c r="CE118" s="100"/>
      <c r="CF118" s="101">
        <f t="shared" si="387"/>
        <v>0</v>
      </c>
      <c r="CG118" s="100">
        <f t="shared" si="387"/>
        <v>0</v>
      </c>
    </row>
    <row r="119" spans="1:85" s="102" customFormat="1" ht="19.899999999999999" customHeight="1" x14ac:dyDescent="0.25">
      <c r="A119" s="94"/>
      <c r="B119" s="95"/>
      <c r="C119" s="95"/>
      <c r="D119" s="94"/>
      <c r="E119" s="94"/>
      <c r="F119" s="94"/>
      <c r="G119" s="94"/>
      <c r="H119" s="94"/>
      <c r="I119" s="100"/>
      <c r="J119" s="94"/>
      <c r="K119" s="100"/>
      <c r="L119" s="94"/>
      <c r="M119" s="100"/>
      <c r="N119" s="94"/>
      <c r="O119" s="100"/>
      <c r="P119" s="94"/>
      <c r="Q119" s="100"/>
      <c r="R119" s="94"/>
      <c r="S119" s="100"/>
      <c r="T119" s="94"/>
      <c r="U119" s="100"/>
      <c r="V119" s="94"/>
      <c r="W119" s="100"/>
      <c r="X119" s="94"/>
      <c r="Y119" s="100"/>
      <c r="Z119" s="94"/>
      <c r="AA119" s="100"/>
      <c r="AB119" s="94"/>
      <c r="AC119" s="100"/>
      <c r="AD119" s="94"/>
      <c r="AE119" s="100"/>
      <c r="AF119" s="101"/>
      <c r="AG119" s="100"/>
      <c r="AH119" s="99"/>
      <c r="AI119" s="100"/>
      <c r="AJ119" s="99"/>
      <c r="AK119" s="100"/>
      <c r="AL119" s="99"/>
      <c r="AM119" s="100"/>
      <c r="AN119" s="99"/>
      <c r="AO119" s="100"/>
      <c r="AP119" s="99"/>
      <c r="AQ119" s="100"/>
      <c r="AR119" s="99"/>
      <c r="AS119" s="100"/>
      <c r="AT119" s="99"/>
      <c r="AU119" s="100"/>
      <c r="AV119" s="99"/>
      <c r="AW119" s="100"/>
      <c r="AX119" s="99"/>
      <c r="AY119" s="100"/>
      <c r="AZ119" s="99"/>
      <c r="BA119" s="100"/>
      <c r="BB119" s="99"/>
      <c r="BC119" s="100"/>
      <c r="BD119" s="99"/>
      <c r="BE119" s="100"/>
      <c r="BF119" s="101"/>
      <c r="BG119" s="100"/>
      <c r="BH119" s="99"/>
      <c r="BI119" s="100"/>
      <c r="BJ119" s="99"/>
      <c r="BK119" s="100"/>
      <c r="BL119" s="99"/>
      <c r="BM119" s="100"/>
      <c r="BN119" s="99"/>
      <c r="BO119" s="100"/>
      <c r="BP119" s="99"/>
      <c r="BQ119" s="100"/>
      <c r="BR119" s="99"/>
      <c r="BS119" s="100"/>
      <c r="BT119" s="99"/>
      <c r="BU119" s="100"/>
      <c r="BV119" s="99"/>
      <c r="BW119" s="100"/>
      <c r="BX119" s="99"/>
      <c r="BY119" s="100"/>
      <c r="BZ119" s="99"/>
      <c r="CA119" s="100"/>
      <c r="CB119" s="99"/>
      <c r="CC119" s="100"/>
      <c r="CD119" s="99"/>
      <c r="CE119" s="100"/>
      <c r="CF119" s="101"/>
      <c r="CG119" s="100"/>
    </row>
    <row r="120" spans="1:85" s="102" customFormat="1" ht="19.899999999999999" customHeight="1" x14ac:dyDescent="0.25">
      <c r="A120" s="94">
        <v>95</v>
      </c>
      <c r="B120" s="95" t="s">
        <v>155</v>
      </c>
      <c r="C120" s="95" t="s">
        <v>74</v>
      </c>
      <c r="D120" s="94">
        <f>RANK(BF120,$BF$4:$BF$147)</f>
        <v>20</v>
      </c>
      <c r="E120" s="94">
        <v>0.64</v>
      </c>
      <c r="F120" s="94" t="s">
        <v>85</v>
      </c>
      <c r="G120" s="94">
        <v>1350</v>
      </c>
      <c r="H120" s="94"/>
      <c r="I120" s="100">
        <f>H120*$E120</f>
        <v>0</v>
      </c>
      <c r="J120" s="94"/>
      <c r="K120" s="100">
        <f>J120*$E120</f>
        <v>0</v>
      </c>
      <c r="L120" s="94"/>
      <c r="M120" s="100">
        <f>L120*$E120</f>
        <v>0</v>
      </c>
      <c r="N120" s="94"/>
      <c r="O120" s="100">
        <f>N120*$E120</f>
        <v>0</v>
      </c>
      <c r="P120" s="94"/>
      <c r="Q120" s="100">
        <f>P120*$E120</f>
        <v>0</v>
      </c>
      <c r="R120" s="94"/>
      <c r="S120" s="100">
        <f>R120*$E120</f>
        <v>0</v>
      </c>
      <c r="T120" s="94"/>
      <c r="U120" s="100">
        <f>T120*$E120</f>
        <v>0</v>
      </c>
      <c r="V120" s="94"/>
      <c r="W120" s="100">
        <f>V120*$E120</f>
        <v>0</v>
      </c>
      <c r="X120" s="94"/>
      <c r="Y120" s="100">
        <f>X120*$E120</f>
        <v>0</v>
      </c>
      <c r="Z120" s="94"/>
      <c r="AA120" s="100">
        <f>Z120*$E120</f>
        <v>0</v>
      </c>
      <c r="AB120" s="94"/>
      <c r="AC120" s="100">
        <f>AB120*$E120</f>
        <v>0</v>
      </c>
      <c r="AD120" s="94"/>
      <c r="AE120" s="100">
        <f>AD120*$E120</f>
        <v>0</v>
      </c>
      <c r="AF120" s="101">
        <f>SUM(H120,J120,L120,N120,P120,R120,T120,V120,X120,Z120,AB120,AD120)</f>
        <v>0</v>
      </c>
      <c r="AG120" s="100">
        <f>SUM(I120,K120,M120,O120,Q120,S120,U120,W120,Y120,AA120,AC120,AE120)</f>
        <v>0</v>
      </c>
      <c r="AH120" s="99"/>
      <c r="AI120" s="100">
        <f>AH120*$E120</f>
        <v>0</v>
      </c>
      <c r="AJ120" s="99"/>
      <c r="AK120" s="100">
        <f>AJ120*$E120</f>
        <v>0</v>
      </c>
      <c r="AL120" s="99"/>
      <c r="AM120" s="100">
        <f>AL120*$E120</f>
        <v>0</v>
      </c>
      <c r="AN120" s="99"/>
      <c r="AO120" s="100">
        <f>AN120*$E120</f>
        <v>0</v>
      </c>
      <c r="AP120" s="99"/>
      <c r="AQ120" s="100">
        <f>AP120*$E120</f>
        <v>0</v>
      </c>
      <c r="AR120" s="99"/>
      <c r="AS120" s="100">
        <f>AR120*$E120</f>
        <v>0</v>
      </c>
      <c r="AT120" s="99"/>
      <c r="AU120" s="100">
        <f>AT120*$E120</f>
        <v>0</v>
      </c>
      <c r="AV120" s="99"/>
      <c r="AW120" s="100">
        <f>AV120*$E120</f>
        <v>0</v>
      </c>
      <c r="AX120" s="99"/>
      <c r="AY120" s="100">
        <f>AX120*$E120</f>
        <v>0</v>
      </c>
      <c r="AZ120" s="99"/>
      <c r="BA120" s="100">
        <f>AZ120*$E120</f>
        <v>0</v>
      </c>
      <c r="BB120" s="99"/>
      <c r="BC120" s="100">
        <f>BB120*$E120</f>
        <v>0</v>
      </c>
      <c r="BD120" s="99"/>
      <c r="BE120" s="100">
        <f>BD120*$E120</f>
        <v>0</v>
      </c>
      <c r="BF120" s="101">
        <f>SUM(AH120,AJ120,AL120,AN120,AP120,AR120,AT120,AV120,AX120,AZ120,BB120,BD120)</f>
        <v>0</v>
      </c>
      <c r="BG120" s="100">
        <f>SUM(AI120,AK120,AM120,AO120,AQ120,AS120,AU120,AW120,AY120,BA120,BC120,BE120)</f>
        <v>0</v>
      </c>
      <c r="BH120" s="99"/>
      <c r="BI120" s="100">
        <f>BH120*$E120</f>
        <v>0</v>
      </c>
      <c r="BJ120" s="99"/>
      <c r="BK120" s="100">
        <f>BJ120*$E120</f>
        <v>0</v>
      </c>
      <c r="BL120" s="99"/>
      <c r="BM120" s="100">
        <f>BL120*$E120</f>
        <v>0</v>
      </c>
      <c r="BN120" s="99"/>
      <c r="BO120" s="100">
        <f>BN120*$E120</f>
        <v>0</v>
      </c>
      <c r="BP120" s="99"/>
      <c r="BQ120" s="100">
        <f>BP120*$E120</f>
        <v>0</v>
      </c>
      <c r="BR120" s="99"/>
      <c r="BS120" s="100">
        <f>BR120*$E120</f>
        <v>0</v>
      </c>
      <c r="BT120" s="99"/>
      <c r="BU120" s="100">
        <f>BT120*$E120</f>
        <v>0</v>
      </c>
      <c r="BV120" s="99"/>
      <c r="BW120" s="100">
        <f>BV120*$E120</f>
        <v>0</v>
      </c>
      <c r="BX120" s="99"/>
      <c r="BY120" s="100">
        <f>BX120*$E120</f>
        <v>0</v>
      </c>
      <c r="BZ120" s="99"/>
      <c r="CA120" s="100">
        <f>BZ120*$E120</f>
        <v>0</v>
      </c>
      <c r="CB120" s="99"/>
      <c r="CC120" s="100">
        <f>CB120*$E120</f>
        <v>0</v>
      </c>
      <c r="CD120" s="99"/>
      <c r="CE120" s="100">
        <f>CD120*$E120</f>
        <v>0</v>
      </c>
      <c r="CF120" s="101">
        <f>SUM(BH120,BJ120,BL120,BN120,BP120,BR120,BT120,BV120,BX120,BZ120,CB120,CD120)</f>
        <v>0</v>
      </c>
      <c r="CG120" s="100">
        <f>SUM(BI120,BK120,BM120,BO120,BQ120,BS120,BU120,BW120,BY120,CA120,CC120,CE120)</f>
        <v>0</v>
      </c>
    </row>
    <row r="121" spans="1:85" s="102" customFormat="1" ht="19.899999999999999" customHeight="1" x14ac:dyDescent="0.25">
      <c r="A121" s="94">
        <v>96</v>
      </c>
      <c r="B121" s="95" t="s">
        <v>155</v>
      </c>
      <c r="C121" s="95" t="s">
        <v>205</v>
      </c>
      <c r="D121" s="94">
        <v>19</v>
      </c>
      <c r="E121" s="94">
        <v>1</v>
      </c>
      <c r="F121" s="94" t="s">
        <v>98</v>
      </c>
      <c r="G121" s="94"/>
      <c r="H121" s="94"/>
      <c r="I121" s="100"/>
      <c r="J121" s="94"/>
      <c r="K121" s="100"/>
      <c r="L121" s="94"/>
      <c r="M121" s="100"/>
      <c r="N121" s="94"/>
      <c r="O121" s="100"/>
      <c r="P121" s="94"/>
      <c r="Q121" s="100"/>
      <c r="R121" s="94"/>
      <c r="S121" s="100"/>
      <c r="T121" s="94"/>
      <c r="U121" s="100"/>
      <c r="V121" s="94"/>
      <c r="W121" s="100"/>
      <c r="X121" s="94"/>
      <c r="Y121" s="100"/>
      <c r="Z121" s="94"/>
      <c r="AA121" s="100"/>
      <c r="AB121" s="94"/>
      <c r="AC121" s="100"/>
      <c r="AD121" s="94"/>
      <c r="AE121" s="100"/>
      <c r="AF121" s="101"/>
      <c r="AG121" s="100"/>
      <c r="AH121" s="99"/>
      <c r="AI121" s="100"/>
      <c r="AJ121" s="99"/>
      <c r="AK121" s="100"/>
      <c r="AL121" s="99"/>
      <c r="AM121" s="100"/>
      <c r="AN121" s="99"/>
      <c r="AO121" s="100"/>
      <c r="AP121" s="99"/>
      <c r="AQ121" s="100"/>
      <c r="AR121" s="99"/>
      <c r="AS121" s="100"/>
      <c r="AT121" s="99"/>
      <c r="AU121" s="100"/>
      <c r="AV121" s="99"/>
      <c r="AW121" s="100"/>
      <c r="AX121" s="99"/>
      <c r="AY121" s="100"/>
      <c r="AZ121" s="99"/>
      <c r="BA121" s="100"/>
      <c r="BB121" s="99"/>
      <c r="BC121" s="100"/>
      <c r="BD121" s="99"/>
      <c r="BE121" s="100"/>
      <c r="BF121" s="101"/>
      <c r="BG121" s="100"/>
      <c r="BH121" s="99"/>
      <c r="BI121" s="100"/>
      <c r="BJ121" s="99"/>
      <c r="BK121" s="100"/>
      <c r="BL121" s="99"/>
      <c r="BM121" s="100"/>
      <c r="BN121" s="99"/>
      <c r="BO121" s="100"/>
      <c r="BP121" s="99"/>
      <c r="BQ121" s="100"/>
      <c r="BR121" s="99"/>
      <c r="BS121" s="100"/>
      <c r="BT121" s="99"/>
      <c r="BU121" s="100"/>
      <c r="BV121" s="99"/>
      <c r="BW121" s="100"/>
      <c r="BX121" s="99"/>
      <c r="BY121" s="100"/>
      <c r="BZ121" s="99"/>
      <c r="CA121" s="100"/>
      <c r="CB121" s="99"/>
      <c r="CC121" s="100"/>
      <c r="CD121" s="99"/>
      <c r="CE121" s="100"/>
      <c r="CF121" s="101"/>
      <c r="CG121" s="100"/>
    </row>
    <row r="122" spans="1:85" s="102" customFormat="1" ht="19.899999999999999" customHeight="1" x14ac:dyDescent="0.25">
      <c r="A122" s="94"/>
      <c r="B122" s="95"/>
      <c r="C122" s="95"/>
      <c r="D122" s="94"/>
      <c r="E122" s="94"/>
      <c r="F122" s="94"/>
      <c r="G122" s="94"/>
      <c r="H122" s="94"/>
      <c r="I122" s="100"/>
      <c r="J122" s="94"/>
      <c r="K122" s="100"/>
      <c r="L122" s="94"/>
      <c r="M122" s="100"/>
      <c r="N122" s="94"/>
      <c r="O122" s="100"/>
      <c r="P122" s="94"/>
      <c r="Q122" s="100"/>
      <c r="R122" s="94"/>
      <c r="S122" s="100"/>
      <c r="T122" s="94"/>
      <c r="U122" s="100"/>
      <c r="V122" s="94"/>
      <c r="W122" s="100"/>
      <c r="X122" s="94"/>
      <c r="Y122" s="100"/>
      <c r="Z122" s="94"/>
      <c r="AA122" s="100"/>
      <c r="AB122" s="94"/>
      <c r="AC122" s="100"/>
      <c r="AD122" s="94"/>
      <c r="AE122" s="100"/>
      <c r="AF122" s="101"/>
      <c r="AG122" s="100"/>
      <c r="AH122" s="99"/>
      <c r="AI122" s="100"/>
      <c r="AJ122" s="99"/>
      <c r="AK122" s="100"/>
      <c r="AL122" s="99"/>
      <c r="AM122" s="100"/>
      <c r="AN122" s="99"/>
      <c r="AO122" s="100"/>
      <c r="AP122" s="99"/>
      <c r="AQ122" s="100"/>
      <c r="AR122" s="99"/>
      <c r="AS122" s="100"/>
      <c r="AT122" s="99"/>
      <c r="AU122" s="100"/>
      <c r="AV122" s="99"/>
      <c r="AW122" s="100"/>
      <c r="AX122" s="99"/>
      <c r="AY122" s="100"/>
      <c r="AZ122" s="99"/>
      <c r="BA122" s="100"/>
      <c r="BB122" s="99"/>
      <c r="BC122" s="100"/>
      <c r="BD122" s="99"/>
      <c r="BE122" s="100"/>
      <c r="BF122" s="101"/>
      <c r="BG122" s="100"/>
      <c r="BH122" s="99"/>
      <c r="BI122" s="100"/>
      <c r="BJ122" s="99"/>
      <c r="BK122" s="100"/>
      <c r="BL122" s="99"/>
      <c r="BM122" s="100"/>
      <c r="BN122" s="99"/>
      <c r="BO122" s="100"/>
      <c r="BP122" s="99"/>
      <c r="BQ122" s="100"/>
      <c r="BR122" s="99"/>
      <c r="BS122" s="100"/>
      <c r="BT122" s="99"/>
      <c r="BU122" s="100"/>
      <c r="BV122" s="99"/>
      <c r="BW122" s="100"/>
      <c r="BX122" s="99"/>
      <c r="BY122" s="100"/>
      <c r="BZ122" s="99"/>
      <c r="CA122" s="100"/>
      <c r="CB122" s="99"/>
      <c r="CC122" s="100"/>
      <c r="CD122" s="99"/>
      <c r="CE122" s="100"/>
      <c r="CF122" s="101"/>
      <c r="CG122" s="100"/>
    </row>
    <row r="123" spans="1:85" s="102" customFormat="1" ht="19.899999999999999" customHeight="1" x14ac:dyDescent="0.25">
      <c r="A123" s="94">
        <v>97</v>
      </c>
      <c r="B123" s="95" t="s">
        <v>207</v>
      </c>
      <c r="C123" s="95" t="s">
        <v>205</v>
      </c>
      <c r="D123" s="94">
        <f>RANK(BF123,$BF$4:$BF$147)</f>
        <v>20</v>
      </c>
      <c r="E123" s="94">
        <v>1</v>
      </c>
      <c r="F123" s="94" t="s">
        <v>208</v>
      </c>
      <c r="G123" s="94">
        <v>2170</v>
      </c>
      <c r="H123" s="94"/>
      <c r="I123" s="100"/>
      <c r="J123" s="94"/>
      <c r="K123" s="100"/>
      <c r="L123" s="94"/>
      <c r="M123" s="100"/>
      <c r="N123" s="94"/>
      <c r="O123" s="100"/>
      <c r="P123" s="94"/>
      <c r="Q123" s="100"/>
      <c r="R123" s="94"/>
      <c r="S123" s="100"/>
      <c r="T123" s="94"/>
      <c r="U123" s="100"/>
      <c r="V123" s="94"/>
      <c r="W123" s="100"/>
      <c r="X123" s="94"/>
      <c r="Y123" s="100"/>
      <c r="Z123" s="94"/>
      <c r="AA123" s="100"/>
      <c r="AB123" s="94"/>
      <c r="AC123" s="100"/>
      <c r="AD123" s="94"/>
      <c r="AE123" s="100"/>
      <c r="AF123" s="101"/>
      <c r="AG123" s="100"/>
      <c r="AH123" s="99"/>
      <c r="AI123" s="100"/>
      <c r="AJ123" s="99"/>
      <c r="AK123" s="100"/>
      <c r="AL123" s="99"/>
      <c r="AM123" s="100"/>
      <c r="AN123" s="99"/>
      <c r="AO123" s="100"/>
      <c r="AP123" s="99"/>
      <c r="AQ123" s="100"/>
      <c r="AR123" s="99"/>
      <c r="AS123" s="100"/>
      <c r="AT123" s="99"/>
      <c r="AU123" s="100"/>
      <c r="AV123" s="99"/>
      <c r="AW123" s="100">
        <f t="shared" ref="AW123:AW128" si="403">AV123*$E123</f>
        <v>0</v>
      </c>
      <c r="AX123" s="99"/>
      <c r="AY123" s="100">
        <f t="shared" ref="AY123:AY128" si="404">AX123*$E123</f>
        <v>0</v>
      </c>
      <c r="AZ123" s="99"/>
      <c r="BA123" s="100">
        <f t="shared" ref="BA123:BA128" si="405">AZ123*$E123</f>
        <v>0</v>
      </c>
      <c r="BB123" s="99"/>
      <c r="BC123" s="100">
        <f t="shared" ref="BC123:BC128" si="406">BB123*$E123</f>
        <v>0</v>
      </c>
      <c r="BD123" s="99"/>
      <c r="BE123" s="100">
        <f t="shared" ref="BE123:BE128" si="407">BD123*$E123</f>
        <v>0</v>
      </c>
      <c r="BF123" s="101">
        <f t="shared" ref="BF123:BF128" si="408">SUM(AH123,AJ123,AL123,AN123,AP123,AR123,AT123,AV123,AX123,AZ123,BB123,BD123)</f>
        <v>0</v>
      </c>
      <c r="BG123" s="100">
        <f t="shared" ref="BG123:BG128" si="409">SUM(AI123,AK123,AM123,AO123,AQ123,AS123,AU123,AW123,AY123,BA123,BC123,BE123)</f>
        <v>0</v>
      </c>
      <c r="BH123" s="99"/>
      <c r="BI123" s="100"/>
      <c r="BJ123" s="99"/>
      <c r="BK123" s="100"/>
      <c r="BL123" s="99"/>
      <c r="BM123" s="100"/>
      <c r="BN123" s="99"/>
      <c r="BO123" s="100"/>
      <c r="BP123" s="99"/>
      <c r="BQ123" s="100"/>
      <c r="BR123" s="99"/>
      <c r="BS123" s="100"/>
      <c r="BT123" s="99"/>
      <c r="BU123" s="100"/>
      <c r="BV123" s="99"/>
      <c r="BW123" s="100">
        <f t="shared" ref="BW123:BW128" si="410">BV123*$E123</f>
        <v>0</v>
      </c>
      <c r="BX123" s="99"/>
      <c r="BY123" s="100"/>
      <c r="BZ123" s="99"/>
      <c r="CA123" s="100"/>
      <c r="CB123" s="99"/>
      <c r="CC123" s="100"/>
      <c r="CD123" s="99"/>
      <c r="CE123" s="100"/>
      <c r="CF123" s="101">
        <f t="shared" ref="CF123:CG146" si="411">SUM(BH123,BJ123,BL123,BN123,BP123,BR123,BT123,BV123,BX123,BZ123,CB123,CD123)</f>
        <v>0</v>
      </c>
      <c r="CG123" s="100">
        <f t="shared" si="411"/>
        <v>0</v>
      </c>
    </row>
    <row r="124" spans="1:85" s="102" customFormat="1" ht="19.899999999999999" customHeight="1" x14ac:dyDescent="0.25">
      <c r="A124" s="94">
        <v>98</v>
      </c>
      <c r="B124" s="95" t="s">
        <v>211</v>
      </c>
      <c r="C124" s="95" t="s">
        <v>205</v>
      </c>
      <c r="D124" s="94">
        <f>RANK(BF124,$BF$4:$BF$147)</f>
        <v>20</v>
      </c>
      <c r="E124" s="94">
        <v>1</v>
      </c>
      <c r="F124" s="94" t="s">
        <v>208</v>
      </c>
      <c r="G124" s="94"/>
      <c r="H124" s="94"/>
      <c r="I124" s="100"/>
      <c r="J124" s="94"/>
      <c r="K124" s="100"/>
      <c r="L124" s="94"/>
      <c r="M124" s="100"/>
      <c r="N124" s="94"/>
      <c r="O124" s="100"/>
      <c r="P124" s="94"/>
      <c r="Q124" s="100"/>
      <c r="R124" s="94"/>
      <c r="S124" s="100"/>
      <c r="T124" s="94"/>
      <c r="U124" s="100"/>
      <c r="V124" s="94"/>
      <c r="W124" s="100"/>
      <c r="X124" s="94"/>
      <c r="Y124" s="100"/>
      <c r="Z124" s="94"/>
      <c r="AA124" s="100"/>
      <c r="AB124" s="94"/>
      <c r="AC124" s="100"/>
      <c r="AD124" s="94"/>
      <c r="AE124" s="100"/>
      <c r="AF124" s="101"/>
      <c r="AG124" s="100"/>
      <c r="AH124" s="99"/>
      <c r="AI124" s="100"/>
      <c r="AJ124" s="99"/>
      <c r="AK124" s="100"/>
      <c r="AL124" s="99"/>
      <c r="AM124" s="100"/>
      <c r="AN124" s="99"/>
      <c r="AO124" s="100"/>
      <c r="AP124" s="99"/>
      <c r="AQ124" s="100"/>
      <c r="AR124" s="99"/>
      <c r="AS124" s="100"/>
      <c r="AT124" s="99"/>
      <c r="AU124" s="100"/>
      <c r="AV124" s="99"/>
      <c r="AW124" s="100">
        <f t="shared" si="403"/>
        <v>0</v>
      </c>
      <c r="AX124" s="99"/>
      <c r="AY124" s="100">
        <f t="shared" si="404"/>
        <v>0</v>
      </c>
      <c r="AZ124" s="99"/>
      <c r="BA124" s="100">
        <f t="shared" si="405"/>
        <v>0</v>
      </c>
      <c r="BB124" s="99"/>
      <c r="BC124" s="100">
        <f t="shared" si="406"/>
        <v>0</v>
      </c>
      <c r="BD124" s="99"/>
      <c r="BE124" s="100">
        <f t="shared" si="407"/>
        <v>0</v>
      </c>
      <c r="BF124" s="101">
        <f t="shared" si="408"/>
        <v>0</v>
      </c>
      <c r="BG124" s="100">
        <f t="shared" si="409"/>
        <v>0</v>
      </c>
      <c r="BH124" s="99"/>
      <c r="BI124" s="100"/>
      <c r="BJ124" s="99"/>
      <c r="BK124" s="100"/>
      <c r="BL124" s="99"/>
      <c r="BM124" s="100"/>
      <c r="BN124" s="99"/>
      <c r="BO124" s="100"/>
      <c r="BP124" s="99"/>
      <c r="BQ124" s="100"/>
      <c r="BR124" s="99"/>
      <c r="BS124" s="100"/>
      <c r="BT124" s="99"/>
      <c r="BU124" s="100"/>
      <c r="BV124" s="99"/>
      <c r="BW124" s="100">
        <f t="shared" si="410"/>
        <v>0</v>
      </c>
      <c r="BX124" s="99"/>
      <c r="BY124" s="100"/>
      <c r="BZ124" s="99"/>
      <c r="CA124" s="100"/>
      <c r="CB124" s="99"/>
      <c r="CC124" s="100"/>
      <c r="CD124" s="99"/>
      <c r="CE124" s="100"/>
      <c r="CF124" s="101">
        <f t="shared" si="411"/>
        <v>0</v>
      </c>
      <c r="CG124" s="100">
        <f t="shared" si="411"/>
        <v>0</v>
      </c>
    </row>
    <row r="125" spans="1:85" s="102" customFormat="1" ht="19.899999999999999" customHeight="1" x14ac:dyDescent="0.25">
      <c r="A125" s="94">
        <v>99</v>
      </c>
      <c r="B125" s="95" t="s">
        <v>226</v>
      </c>
      <c r="C125" s="95"/>
      <c r="D125" s="94">
        <f t="shared" ref="D125:D126" si="412">RANK(BF125,$BF$4:$BF$147)</f>
        <v>20</v>
      </c>
      <c r="E125" s="94"/>
      <c r="F125" s="94"/>
      <c r="G125" s="94"/>
      <c r="H125" s="94"/>
      <c r="I125" s="100"/>
      <c r="J125" s="94"/>
      <c r="K125" s="100"/>
      <c r="L125" s="94"/>
      <c r="M125" s="100"/>
      <c r="N125" s="94"/>
      <c r="O125" s="100"/>
      <c r="P125" s="94"/>
      <c r="Q125" s="100"/>
      <c r="R125" s="94"/>
      <c r="S125" s="100"/>
      <c r="T125" s="94"/>
      <c r="U125" s="100"/>
      <c r="V125" s="94"/>
      <c r="W125" s="100"/>
      <c r="X125" s="94"/>
      <c r="Y125" s="100"/>
      <c r="Z125" s="94"/>
      <c r="AA125" s="100"/>
      <c r="AB125" s="94"/>
      <c r="AC125" s="100"/>
      <c r="AD125" s="94"/>
      <c r="AE125" s="100"/>
      <c r="AF125" s="101"/>
      <c r="AG125" s="100"/>
      <c r="AH125" s="99"/>
      <c r="AI125" s="100"/>
      <c r="AJ125" s="99"/>
      <c r="AK125" s="100"/>
      <c r="AL125" s="99"/>
      <c r="AM125" s="100"/>
      <c r="AN125" s="99"/>
      <c r="AO125" s="100"/>
      <c r="AP125" s="99"/>
      <c r="AQ125" s="100"/>
      <c r="AR125" s="99"/>
      <c r="AS125" s="100"/>
      <c r="AT125" s="99"/>
      <c r="AU125" s="100"/>
      <c r="AV125" s="99"/>
      <c r="AW125" s="100"/>
      <c r="AX125" s="99"/>
      <c r="AY125" s="100"/>
      <c r="AZ125" s="99"/>
      <c r="BA125" s="100"/>
      <c r="BB125" s="99"/>
      <c r="BC125" s="100"/>
      <c r="BD125" s="99"/>
      <c r="BE125" s="100"/>
      <c r="BF125" s="101"/>
      <c r="BG125" s="100"/>
      <c r="BH125" s="99"/>
      <c r="BI125" s="100"/>
      <c r="BJ125" s="99"/>
      <c r="BK125" s="100"/>
      <c r="BL125" s="99"/>
      <c r="BM125" s="100"/>
      <c r="BN125" s="99"/>
      <c r="BO125" s="100"/>
      <c r="BP125" s="99"/>
      <c r="BQ125" s="100"/>
      <c r="BR125" s="99"/>
      <c r="BS125" s="100"/>
      <c r="BT125" s="99"/>
      <c r="BU125" s="100"/>
      <c r="BV125" s="99"/>
      <c r="BW125" s="100"/>
      <c r="BX125" s="99"/>
      <c r="BY125" s="100"/>
      <c r="BZ125" s="99"/>
      <c r="CA125" s="100"/>
      <c r="CB125" s="99"/>
      <c r="CC125" s="100"/>
      <c r="CD125" s="99"/>
      <c r="CE125" s="100"/>
      <c r="CF125" s="101"/>
      <c r="CG125" s="100"/>
    </row>
    <row r="126" spans="1:85" s="102" customFormat="1" ht="19.899999999999999" customHeight="1" x14ac:dyDescent="0.25">
      <c r="A126" s="94">
        <v>100</v>
      </c>
      <c r="B126" s="95" t="s">
        <v>227</v>
      </c>
      <c r="C126" s="95"/>
      <c r="D126" s="94">
        <f t="shared" si="412"/>
        <v>20</v>
      </c>
      <c r="E126" s="94"/>
      <c r="F126" s="94"/>
      <c r="G126" s="94"/>
      <c r="H126" s="94"/>
      <c r="I126" s="100"/>
      <c r="J126" s="94"/>
      <c r="K126" s="100"/>
      <c r="L126" s="94"/>
      <c r="M126" s="100"/>
      <c r="N126" s="94"/>
      <c r="O126" s="100"/>
      <c r="P126" s="94"/>
      <c r="Q126" s="100"/>
      <c r="R126" s="94"/>
      <c r="S126" s="100"/>
      <c r="T126" s="94"/>
      <c r="U126" s="100"/>
      <c r="V126" s="94"/>
      <c r="W126" s="100"/>
      <c r="X126" s="94"/>
      <c r="Y126" s="100"/>
      <c r="Z126" s="94"/>
      <c r="AA126" s="100"/>
      <c r="AB126" s="94"/>
      <c r="AC126" s="100"/>
      <c r="AD126" s="94"/>
      <c r="AE126" s="100"/>
      <c r="AF126" s="101"/>
      <c r="AG126" s="100"/>
      <c r="AH126" s="99"/>
      <c r="AI126" s="100"/>
      <c r="AJ126" s="99"/>
      <c r="AK126" s="100"/>
      <c r="AL126" s="99"/>
      <c r="AM126" s="100"/>
      <c r="AN126" s="99"/>
      <c r="AO126" s="100"/>
      <c r="AP126" s="99"/>
      <c r="AQ126" s="100"/>
      <c r="AR126" s="99"/>
      <c r="AS126" s="100"/>
      <c r="AT126" s="99"/>
      <c r="AU126" s="100"/>
      <c r="AV126" s="99"/>
      <c r="AW126" s="100"/>
      <c r="AX126" s="99"/>
      <c r="AY126" s="100"/>
      <c r="AZ126" s="99"/>
      <c r="BA126" s="100"/>
      <c r="BB126" s="99"/>
      <c r="BC126" s="100"/>
      <c r="BD126" s="99"/>
      <c r="BE126" s="100"/>
      <c r="BF126" s="101"/>
      <c r="BG126" s="100"/>
      <c r="BH126" s="99"/>
      <c r="BI126" s="100"/>
      <c r="BJ126" s="99"/>
      <c r="BK126" s="100"/>
      <c r="BL126" s="99"/>
      <c r="BM126" s="100"/>
      <c r="BN126" s="99"/>
      <c r="BO126" s="100"/>
      <c r="BP126" s="99"/>
      <c r="BQ126" s="100"/>
      <c r="BR126" s="99"/>
      <c r="BS126" s="100"/>
      <c r="BT126" s="99"/>
      <c r="BU126" s="100"/>
      <c r="BV126" s="99"/>
      <c r="BW126" s="100"/>
      <c r="BX126" s="99"/>
      <c r="BY126" s="100"/>
      <c r="BZ126" s="99"/>
      <c r="CA126" s="100"/>
      <c r="CB126" s="99"/>
      <c r="CC126" s="100"/>
      <c r="CD126" s="99"/>
      <c r="CE126" s="100"/>
      <c r="CF126" s="101"/>
      <c r="CG126" s="100"/>
    </row>
    <row r="127" spans="1:85" s="102" customFormat="1" ht="19.899999999999999" customHeight="1" x14ac:dyDescent="0.25">
      <c r="A127" s="94">
        <v>101</v>
      </c>
      <c r="B127" s="95" t="s">
        <v>209</v>
      </c>
      <c r="C127" s="95" t="s">
        <v>205</v>
      </c>
      <c r="D127" s="94">
        <f t="shared" ref="D127:D139" si="413">RANK(BF127,$BF$4:$BF$147)</f>
        <v>16</v>
      </c>
      <c r="E127" s="94">
        <v>1</v>
      </c>
      <c r="F127" s="94" t="s">
        <v>210</v>
      </c>
      <c r="G127" s="94">
        <v>1850</v>
      </c>
      <c r="H127" s="94"/>
      <c r="I127" s="100"/>
      <c r="J127" s="94"/>
      <c r="K127" s="100"/>
      <c r="L127" s="94"/>
      <c r="M127" s="100"/>
      <c r="N127" s="94"/>
      <c r="O127" s="100"/>
      <c r="P127" s="94"/>
      <c r="Q127" s="100"/>
      <c r="R127" s="94"/>
      <c r="S127" s="100"/>
      <c r="T127" s="94"/>
      <c r="U127" s="100"/>
      <c r="V127" s="94"/>
      <c r="W127" s="100"/>
      <c r="X127" s="94"/>
      <c r="Y127" s="100"/>
      <c r="Z127" s="94"/>
      <c r="AA127" s="100"/>
      <c r="AB127" s="94"/>
      <c r="AC127" s="100"/>
      <c r="AD127" s="94"/>
      <c r="AE127" s="100"/>
      <c r="AF127" s="101"/>
      <c r="AG127" s="100"/>
      <c r="AH127" s="99"/>
      <c r="AI127" s="100"/>
      <c r="AJ127" s="99"/>
      <c r="AK127" s="100"/>
      <c r="AL127" s="99"/>
      <c r="AM127" s="100"/>
      <c r="AN127" s="99"/>
      <c r="AO127" s="100"/>
      <c r="AP127" s="99"/>
      <c r="AQ127" s="100"/>
      <c r="AR127" s="99"/>
      <c r="AS127" s="100"/>
      <c r="AT127" s="99"/>
      <c r="AU127" s="100"/>
      <c r="AV127" s="99">
        <v>4</v>
      </c>
      <c r="AW127" s="100">
        <f t="shared" si="403"/>
        <v>4</v>
      </c>
      <c r="AX127" s="99">
        <v>551</v>
      </c>
      <c r="AY127" s="100">
        <f t="shared" si="404"/>
        <v>551</v>
      </c>
      <c r="AZ127" s="99">
        <v>221</v>
      </c>
      <c r="BA127" s="100">
        <f t="shared" si="405"/>
        <v>221</v>
      </c>
      <c r="BB127" s="99">
        <v>67</v>
      </c>
      <c r="BC127" s="100">
        <f t="shared" si="406"/>
        <v>67</v>
      </c>
      <c r="BD127" s="99">
        <v>114</v>
      </c>
      <c r="BE127" s="100">
        <f t="shared" si="407"/>
        <v>114</v>
      </c>
      <c r="BF127" s="101">
        <f t="shared" si="408"/>
        <v>957</v>
      </c>
      <c r="BG127" s="100">
        <f t="shared" si="409"/>
        <v>957</v>
      </c>
      <c r="BH127" s="99">
        <v>218</v>
      </c>
      <c r="BI127" s="97">
        <f t="shared" ref="BI127:BI128" si="414">BH127*$E127</f>
        <v>218</v>
      </c>
      <c r="BJ127" s="99">
        <v>344</v>
      </c>
      <c r="BK127" s="100">
        <f t="shared" ref="BK127:BK128" si="415">BJ127*$E127</f>
        <v>344</v>
      </c>
      <c r="BL127" s="99"/>
      <c r="BM127" s="100"/>
      <c r="BN127" s="99"/>
      <c r="BO127" s="100"/>
      <c r="BP127" s="99"/>
      <c r="BQ127" s="100"/>
      <c r="BR127" s="99"/>
      <c r="BS127" s="100"/>
      <c r="BT127" s="99"/>
      <c r="BU127" s="100"/>
      <c r="BV127" s="99"/>
      <c r="BW127" s="100">
        <f t="shared" si="410"/>
        <v>0</v>
      </c>
      <c r="BX127" s="99"/>
      <c r="BY127" s="100"/>
      <c r="BZ127" s="99"/>
      <c r="CA127" s="100"/>
      <c r="CB127" s="99"/>
      <c r="CC127" s="100"/>
      <c r="CD127" s="99"/>
      <c r="CE127" s="100"/>
      <c r="CF127" s="101">
        <f t="shared" si="411"/>
        <v>562</v>
      </c>
      <c r="CG127" s="100">
        <f t="shared" si="411"/>
        <v>562</v>
      </c>
    </row>
    <row r="128" spans="1:85" s="102" customFormat="1" ht="19.899999999999999" customHeight="1" x14ac:dyDescent="0.25">
      <c r="A128" s="94">
        <v>102</v>
      </c>
      <c r="B128" s="95" t="s">
        <v>209</v>
      </c>
      <c r="C128" s="95" t="s">
        <v>74</v>
      </c>
      <c r="D128" s="94">
        <f t="shared" si="413"/>
        <v>14</v>
      </c>
      <c r="E128" s="94">
        <v>0.68</v>
      </c>
      <c r="F128" s="94" t="s">
        <v>210</v>
      </c>
      <c r="G128" s="94">
        <v>1800</v>
      </c>
      <c r="H128" s="94"/>
      <c r="I128" s="100"/>
      <c r="J128" s="94"/>
      <c r="K128" s="100"/>
      <c r="L128" s="94"/>
      <c r="M128" s="100"/>
      <c r="N128" s="94"/>
      <c r="O128" s="100"/>
      <c r="P128" s="94"/>
      <c r="Q128" s="100"/>
      <c r="R128" s="94"/>
      <c r="S128" s="100"/>
      <c r="T128" s="94"/>
      <c r="U128" s="100"/>
      <c r="V128" s="94"/>
      <c r="W128" s="100"/>
      <c r="X128" s="94"/>
      <c r="Y128" s="100"/>
      <c r="Z128" s="94"/>
      <c r="AA128" s="100"/>
      <c r="AB128" s="94"/>
      <c r="AC128" s="100"/>
      <c r="AD128" s="94"/>
      <c r="AE128" s="100"/>
      <c r="AF128" s="101"/>
      <c r="AG128" s="100"/>
      <c r="AH128" s="99"/>
      <c r="AI128" s="100"/>
      <c r="AJ128" s="99"/>
      <c r="AK128" s="100"/>
      <c r="AL128" s="99"/>
      <c r="AM128" s="100"/>
      <c r="AN128" s="99"/>
      <c r="AO128" s="100"/>
      <c r="AP128" s="99"/>
      <c r="AQ128" s="100"/>
      <c r="AR128" s="99"/>
      <c r="AS128" s="100"/>
      <c r="AT128" s="99"/>
      <c r="AU128" s="100"/>
      <c r="AV128" s="99">
        <v>264</v>
      </c>
      <c r="AW128" s="100">
        <f t="shared" si="403"/>
        <v>179.52</v>
      </c>
      <c r="AX128" s="99">
        <v>626</v>
      </c>
      <c r="AY128" s="100">
        <f t="shared" si="404"/>
        <v>425.68</v>
      </c>
      <c r="AZ128" s="99">
        <v>224</v>
      </c>
      <c r="BA128" s="100">
        <f t="shared" si="405"/>
        <v>152.32000000000002</v>
      </c>
      <c r="BB128" s="99">
        <v>290</v>
      </c>
      <c r="BC128" s="100">
        <f t="shared" si="406"/>
        <v>197.20000000000002</v>
      </c>
      <c r="BD128" s="99">
        <v>205</v>
      </c>
      <c r="BE128" s="100">
        <f t="shared" si="407"/>
        <v>139.4</v>
      </c>
      <c r="BF128" s="101">
        <f t="shared" si="408"/>
        <v>1609</v>
      </c>
      <c r="BG128" s="100">
        <f t="shared" si="409"/>
        <v>1094.1200000000001</v>
      </c>
      <c r="BH128" s="99">
        <v>73</v>
      </c>
      <c r="BI128" s="100">
        <f t="shared" si="414"/>
        <v>49.64</v>
      </c>
      <c r="BJ128" s="99">
        <v>64</v>
      </c>
      <c r="BK128" s="100">
        <f t="shared" si="415"/>
        <v>43.52</v>
      </c>
      <c r="BL128" s="99"/>
      <c r="BM128" s="100"/>
      <c r="BN128" s="99"/>
      <c r="BO128" s="100"/>
      <c r="BP128" s="99"/>
      <c r="BQ128" s="100"/>
      <c r="BR128" s="99"/>
      <c r="BS128" s="100"/>
      <c r="BT128" s="99"/>
      <c r="BU128" s="100"/>
      <c r="BV128" s="99"/>
      <c r="BW128" s="100">
        <f t="shared" si="410"/>
        <v>0</v>
      </c>
      <c r="BX128" s="99"/>
      <c r="BY128" s="100">
        <f t="shared" ref="BY128" si="416">BX128*$E128</f>
        <v>0</v>
      </c>
      <c r="BZ128" s="99"/>
      <c r="CA128" s="100">
        <f t="shared" ref="CA128" si="417">BZ128*$E128</f>
        <v>0</v>
      </c>
      <c r="CB128" s="99"/>
      <c r="CC128" s="100"/>
      <c r="CD128" s="99"/>
      <c r="CE128" s="100"/>
      <c r="CF128" s="101">
        <f t="shared" si="411"/>
        <v>137</v>
      </c>
      <c r="CG128" s="100">
        <f t="shared" si="411"/>
        <v>93.16</v>
      </c>
    </row>
    <row r="129" spans="1:85" s="102" customFormat="1" ht="19.899999999999999" customHeight="1" x14ac:dyDescent="0.25">
      <c r="A129" s="94">
        <v>103</v>
      </c>
      <c r="B129" s="95" t="s">
        <v>209</v>
      </c>
      <c r="C129" s="95" t="s">
        <v>74</v>
      </c>
      <c r="D129" s="94">
        <f t="shared" si="413"/>
        <v>20</v>
      </c>
      <c r="E129" s="94">
        <v>0.64</v>
      </c>
      <c r="F129" s="94" t="s">
        <v>206</v>
      </c>
      <c r="G129" s="94">
        <v>1800</v>
      </c>
      <c r="H129" s="94"/>
      <c r="I129" s="100"/>
      <c r="J129" s="94"/>
      <c r="K129" s="100"/>
      <c r="L129" s="94"/>
      <c r="M129" s="100"/>
      <c r="N129" s="94"/>
      <c r="O129" s="100"/>
      <c r="P129" s="94"/>
      <c r="Q129" s="100"/>
      <c r="R129" s="94"/>
      <c r="S129" s="100"/>
      <c r="T129" s="94"/>
      <c r="U129" s="100"/>
      <c r="V129" s="94"/>
      <c r="W129" s="100"/>
      <c r="X129" s="94"/>
      <c r="Y129" s="100"/>
      <c r="Z129" s="94"/>
      <c r="AA129" s="100"/>
      <c r="AB129" s="94"/>
      <c r="AC129" s="100"/>
      <c r="AD129" s="94"/>
      <c r="AE129" s="100"/>
      <c r="AF129" s="101"/>
      <c r="AG129" s="100"/>
      <c r="AH129" s="99"/>
      <c r="AI129" s="100"/>
      <c r="AJ129" s="99"/>
      <c r="AK129" s="100"/>
      <c r="AL129" s="99"/>
      <c r="AM129" s="100"/>
      <c r="AN129" s="99"/>
      <c r="AO129" s="100"/>
      <c r="AP129" s="99"/>
      <c r="AQ129" s="100"/>
      <c r="AR129" s="99"/>
      <c r="AS129" s="100"/>
      <c r="AT129" s="99"/>
      <c r="AU129" s="100"/>
      <c r="AV129" s="99"/>
      <c r="AW129" s="100"/>
      <c r="AX129" s="99"/>
      <c r="AY129" s="100"/>
      <c r="AZ129" s="99"/>
      <c r="BA129" s="100"/>
      <c r="BB129" s="99"/>
      <c r="BC129" s="100"/>
      <c r="BD129" s="99"/>
      <c r="BE129" s="100"/>
      <c r="BF129" s="101">
        <f t="shared" ref="BF129" si="418">SUM(AH129,AJ129,AL129,AN129,AP129,AR129,AT129,AV129,AX129,AZ129,BB129,BD129)</f>
        <v>0</v>
      </c>
      <c r="BG129" s="100">
        <f t="shared" ref="BG129" si="419">SUM(AI129,AK129,AM129,AO129,AQ129,AS129,AU129,AW129,AY129,BA129,BC129,BE129)</f>
        <v>0</v>
      </c>
      <c r="BH129" s="99"/>
      <c r="BI129" s="100"/>
      <c r="BJ129" s="99"/>
      <c r="BK129" s="100"/>
      <c r="BL129" s="99"/>
      <c r="BM129" s="100"/>
      <c r="BN129" s="99"/>
      <c r="BO129" s="100"/>
      <c r="BP129" s="99"/>
      <c r="BQ129" s="100"/>
      <c r="BR129" s="99"/>
      <c r="BS129" s="100"/>
      <c r="BT129" s="99"/>
      <c r="BU129" s="100"/>
      <c r="BV129" s="99"/>
      <c r="BW129" s="100"/>
      <c r="BX129" s="99"/>
      <c r="BY129" s="100"/>
      <c r="BZ129" s="99"/>
      <c r="CA129" s="100"/>
      <c r="CB129" s="99"/>
      <c r="CC129" s="100"/>
      <c r="CD129" s="99"/>
      <c r="CE129" s="100"/>
      <c r="CF129" s="101">
        <f t="shared" si="411"/>
        <v>0</v>
      </c>
      <c r="CG129" s="100">
        <f t="shared" si="411"/>
        <v>0</v>
      </c>
    </row>
    <row r="130" spans="1:85" s="102" customFormat="1" ht="19.899999999999999" customHeight="1" x14ac:dyDescent="0.25">
      <c r="A130" s="94">
        <v>104</v>
      </c>
      <c r="B130" s="95" t="s">
        <v>151</v>
      </c>
      <c r="C130" s="95" t="s">
        <v>77</v>
      </c>
      <c r="D130" s="94">
        <f t="shared" si="413"/>
        <v>20</v>
      </c>
      <c r="E130" s="94">
        <v>1</v>
      </c>
      <c r="F130" s="94" t="s">
        <v>152</v>
      </c>
      <c r="G130" s="94">
        <v>2100</v>
      </c>
      <c r="H130" s="94"/>
      <c r="I130" s="100">
        <f t="shared" si="251"/>
        <v>0</v>
      </c>
      <c r="J130" s="94"/>
      <c r="K130" s="100">
        <f t="shared" si="252"/>
        <v>0</v>
      </c>
      <c r="L130" s="94"/>
      <c r="M130" s="100">
        <f t="shared" si="253"/>
        <v>0</v>
      </c>
      <c r="N130" s="94"/>
      <c r="O130" s="100">
        <f t="shared" si="254"/>
        <v>0</v>
      </c>
      <c r="P130" s="94"/>
      <c r="Q130" s="100">
        <f t="shared" si="255"/>
        <v>0</v>
      </c>
      <c r="R130" s="94"/>
      <c r="S130" s="100">
        <f t="shared" si="256"/>
        <v>0</v>
      </c>
      <c r="T130" s="94"/>
      <c r="U130" s="100">
        <f t="shared" si="257"/>
        <v>0</v>
      </c>
      <c r="V130" s="94"/>
      <c r="W130" s="100">
        <f t="shared" si="258"/>
        <v>0</v>
      </c>
      <c r="X130" s="94"/>
      <c r="Y130" s="100">
        <f t="shared" si="259"/>
        <v>0</v>
      </c>
      <c r="Z130" s="94"/>
      <c r="AA130" s="100">
        <f t="shared" si="260"/>
        <v>0</v>
      </c>
      <c r="AB130" s="94"/>
      <c r="AC130" s="100">
        <f t="shared" si="261"/>
        <v>0</v>
      </c>
      <c r="AD130" s="94"/>
      <c r="AE130" s="100">
        <f t="shared" si="262"/>
        <v>0</v>
      </c>
      <c r="AF130" s="101">
        <f t="shared" ref="AF130:AF137" si="420">SUM(H130,J130,L130,N130,P130,R130,T130,V130,X130,Z130,AB130,AD130)</f>
        <v>0</v>
      </c>
      <c r="AG130" s="100">
        <f t="shared" ref="AG130:AG137" si="421">SUM(I130,K130,M130,O130,Q130,S130,U130,W130,Y130,AA130,AC130,AE130)</f>
        <v>0</v>
      </c>
      <c r="AH130" s="99"/>
      <c r="AI130" s="100">
        <f t="shared" si="265"/>
        <v>0</v>
      </c>
      <c r="AJ130" s="99"/>
      <c r="AK130" s="100">
        <f t="shared" si="266"/>
        <v>0</v>
      </c>
      <c r="AL130" s="99"/>
      <c r="AM130" s="100">
        <f t="shared" si="266"/>
        <v>0</v>
      </c>
      <c r="AN130" s="99"/>
      <c r="AO130" s="100">
        <f t="shared" si="267"/>
        <v>0</v>
      </c>
      <c r="AP130" s="99"/>
      <c r="AQ130" s="100">
        <f t="shared" si="268"/>
        <v>0</v>
      </c>
      <c r="AR130" s="99"/>
      <c r="AS130" s="100">
        <f t="shared" si="269"/>
        <v>0</v>
      </c>
      <c r="AT130" s="99"/>
      <c r="AU130" s="100">
        <f t="shared" si="270"/>
        <v>0</v>
      </c>
      <c r="AV130" s="99"/>
      <c r="AW130" s="100">
        <f t="shared" si="271"/>
        <v>0</v>
      </c>
      <c r="AX130" s="99"/>
      <c r="AY130" s="100">
        <f t="shared" si="272"/>
        <v>0</v>
      </c>
      <c r="AZ130" s="99"/>
      <c r="BA130" s="100">
        <f t="shared" si="273"/>
        <v>0</v>
      </c>
      <c r="BB130" s="99"/>
      <c r="BC130" s="100">
        <f t="shared" si="274"/>
        <v>0</v>
      </c>
      <c r="BD130" s="99"/>
      <c r="BE130" s="100">
        <f t="shared" si="275"/>
        <v>0</v>
      </c>
      <c r="BF130" s="101">
        <f t="shared" si="374"/>
        <v>0</v>
      </c>
      <c r="BG130" s="100">
        <f t="shared" si="374"/>
        <v>0</v>
      </c>
      <c r="BH130" s="96"/>
      <c r="BI130" s="97">
        <f t="shared" ref="BI130:BI137" si="422">BH130*$E130</f>
        <v>0</v>
      </c>
      <c r="BJ130" s="99"/>
      <c r="BK130" s="100">
        <f t="shared" ref="BK130:BK137" si="423">BJ130*$E130</f>
        <v>0</v>
      </c>
      <c r="BL130" s="99"/>
      <c r="BM130" s="100">
        <f t="shared" ref="BM130:BM137" si="424">BL130*$E130</f>
        <v>0</v>
      </c>
      <c r="BN130" s="99"/>
      <c r="BO130" s="100">
        <f t="shared" ref="BO130:BO137" si="425">BN130*$E130</f>
        <v>0</v>
      </c>
      <c r="BP130" s="99"/>
      <c r="BQ130" s="100">
        <f t="shared" ref="BQ130:BQ137" si="426">BP130*$E130</f>
        <v>0</v>
      </c>
      <c r="BR130" s="99"/>
      <c r="BS130" s="100">
        <f t="shared" ref="BS130:BS137" si="427">BR130*$E130</f>
        <v>0</v>
      </c>
      <c r="BT130" s="99"/>
      <c r="BU130" s="100">
        <f t="shared" ref="BU130:BU137" si="428">BT130*$E130</f>
        <v>0</v>
      </c>
      <c r="BV130" s="99"/>
      <c r="BW130" s="100">
        <f t="shared" ref="BW130:BW137" si="429">BV130*$E130</f>
        <v>0</v>
      </c>
      <c r="BX130" s="99"/>
      <c r="BY130" s="100">
        <f t="shared" ref="BY130:BY137" si="430">BX130*$E130</f>
        <v>0</v>
      </c>
      <c r="BZ130" s="99"/>
      <c r="CA130" s="100">
        <f t="shared" ref="CA130:CA137" si="431">BZ130*$E130</f>
        <v>0</v>
      </c>
      <c r="CB130" s="99"/>
      <c r="CC130" s="100">
        <f t="shared" ref="CC130:CC137" si="432">CB130*$E130</f>
        <v>0</v>
      </c>
      <c r="CD130" s="99"/>
      <c r="CE130" s="100">
        <f t="shared" ref="CE130:CE137" si="433">CD130*$E130</f>
        <v>0</v>
      </c>
      <c r="CF130" s="101">
        <f t="shared" si="411"/>
        <v>0</v>
      </c>
      <c r="CG130" s="100">
        <f t="shared" si="411"/>
        <v>0</v>
      </c>
    </row>
    <row r="131" spans="1:85" s="102" customFormat="1" ht="19.899999999999999" customHeight="1" x14ac:dyDescent="0.25">
      <c r="A131" s="94">
        <v>105</v>
      </c>
      <c r="B131" s="95" t="s">
        <v>153</v>
      </c>
      <c r="C131" s="95" t="s">
        <v>77</v>
      </c>
      <c r="D131" s="94">
        <f t="shared" si="413"/>
        <v>20</v>
      </c>
      <c r="E131" s="94">
        <v>1</v>
      </c>
      <c r="F131" s="94" t="s">
        <v>83</v>
      </c>
      <c r="G131" s="94"/>
      <c r="H131" s="94"/>
      <c r="I131" s="100">
        <f t="shared" si="251"/>
        <v>0</v>
      </c>
      <c r="J131" s="94"/>
      <c r="K131" s="100">
        <f t="shared" si="252"/>
        <v>0</v>
      </c>
      <c r="L131" s="94"/>
      <c r="M131" s="100">
        <f t="shared" si="253"/>
        <v>0</v>
      </c>
      <c r="N131" s="94"/>
      <c r="O131" s="100">
        <f t="shared" si="254"/>
        <v>0</v>
      </c>
      <c r="P131" s="94"/>
      <c r="Q131" s="100">
        <f t="shared" si="255"/>
        <v>0</v>
      </c>
      <c r="R131" s="94"/>
      <c r="S131" s="100">
        <f t="shared" si="256"/>
        <v>0</v>
      </c>
      <c r="T131" s="94"/>
      <c r="U131" s="100">
        <f t="shared" si="257"/>
        <v>0</v>
      </c>
      <c r="V131" s="94"/>
      <c r="W131" s="100">
        <f t="shared" si="258"/>
        <v>0</v>
      </c>
      <c r="X131" s="94"/>
      <c r="Y131" s="100">
        <f t="shared" si="259"/>
        <v>0</v>
      </c>
      <c r="Z131" s="94"/>
      <c r="AA131" s="100">
        <f t="shared" si="260"/>
        <v>0</v>
      </c>
      <c r="AB131" s="94"/>
      <c r="AC131" s="100">
        <f t="shared" si="261"/>
        <v>0</v>
      </c>
      <c r="AD131" s="94"/>
      <c r="AE131" s="100">
        <f t="shared" si="262"/>
        <v>0</v>
      </c>
      <c r="AF131" s="101">
        <f t="shared" si="420"/>
        <v>0</v>
      </c>
      <c r="AG131" s="100">
        <f t="shared" si="421"/>
        <v>0</v>
      </c>
      <c r="AH131" s="99"/>
      <c r="AI131" s="100">
        <f t="shared" si="265"/>
        <v>0</v>
      </c>
      <c r="AJ131" s="99"/>
      <c r="AK131" s="100">
        <f t="shared" si="266"/>
        <v>0</v>
      </c>
      <c r="AL131" s="99"/>
      <c r="AM131" s="100">
        <f t="shared" si="266"/>
        <v>0</v>
      </c>
      <c r="AN131" s="99"/>
      <c r="AO131" s="100">
        <f t="shared" si="267"/>
        <v>0</v>
      </c>
      <c r="AP131" s="99"/>
      <c r="AQ131" s="100">
        <f t="shared" si="268"/>
        <v>0</v>
      </c>
      <c r="AR131" s="99"/>
      <c r="AS131" s="100">
        <f t="shared" si="269"/>
        <v>0</v>
      </c>
      <c r="AT131" s="99"/>
      <c r="AU131" s="100">
        <f t="shared" si="270"/>
        <v>0</v>
      </c>
      <c r="AV131" s="99"/>
      <c r="AW131" s="100">
        <f t="shared" si="271"/>
        <v>0</v>
      </c>
      <c r="AX131" s="99"/>
      <c r="AY131" s="100">
        <f t="shared" si="272"/>
        <v>0</v>
      </c>
      <c r="AZ131" s="99"/>
      <c r="BA131" s="100">
        <f t="shared" si="273"/>
        <v>0</v>
      </c>
      <c r="BB131" s="99"/>
      <c r="BC131" s="100">
        <f t="shared" si="274"/>
        <v>0</v>
      </c>
      <c r="BD131" s="99"/>
      <c r="BE131" s="100">
        <f t="shared" si="275"/>
        <v>0</v>
      </c>
      <c r="BF131" s="101">
        <f t="shared" si="374"/>
        <v>0</v>
      </c>
      <c r="BG131" s="100">
        <f t="shared" si="374"/>
        <v>0</v>
      </c>
      <c r="BH131" s="99"/>
      <c r="BI131" s="100">
        <f t="shared" si="422"/>
        <v>0</v>
      </c>
      <c r="BJ131" s="99"/>
      <c r="BK131" s="100">
        <f t="shared" si="423"/>
        <v>0</v>
      </c>
      <c r="BL131" s="99"/>
      <c r="BM131" s="100">
        <f t="shared" si="424"/>
        <v>0</v>
      </c>
      <c r="BN131" s="99"/>
      <c r="BO131" s="100">
        <f t="shared" si="425"/>
        <v>0</v>
      </c>
      <c r="BP131" s="99"/>
      <c r="BQ131" s="100">
        <f t="shared" si="426"/>
        <v>0</v>
      </c>
      <c r="BR131" s="99"/>
      <c r="BS131" s="100">
        <f t="shared" si="427"/>
        <v>0</v>
      </c>
      <c r="BT131" s="99"/>
      <c r="BU131" s="100">
        <f t="shared" si="428"/>
        <v>0</v>
      </c>
      <c r="BV131" s="99"/>
      <c r="BW131" s="100">
        <f t="shared" si="429"/>
        <v>0</v>
      </c>
      <c r="BX131" s="99"/>
      <c r="BY131" s="100">
        <f t="shared" si="430"/>
        <v>0</v>
      </c>
      <c r="BZ131" s="99"/>
      <c r="CA131" s="100">
        <f t="shared" si="431"/>
        <v>0</v>
      </c>
      <c r="CB131" s="99"/>
      <c r="CC131" s="100">
        <f t="shared" si="432"/>
        <v>0</v>
      </c>
      <c r="CD131" s="99"/>
      <c r="CE131" s="100">
        <f t="shared" si="433"/>
        <v>0</v>
      </c>
      <c r="CF131" s="101">
        <f t="shared" si="411"/>
        <v>0</v>
      </c>
      <c r="CG131" s="100">
        <f t="shared" si="411"/>
        <v>0</v>
      </c>
    </row>
    <row r="132" spans="1:85" s="102" customFormat="1" ht="19.899999999999999" customHeight="1" x14ac:dyDescent="0.25">
      <c r="A132" s="94">
        <v>106</v>
      </c>
      <c r="B132" s="95" t="s">
        <v>154</v>
      </c>
      <c r="C132" s="95" t="s">
        <v>74</v>
      </c>
      <c r="D132" s="94">
        <f t="shared" si="413"/>
        <v>20</v>
      </c>
      <c r="E132" s="94">
        <v>0.64</v>
      </c>
      <c r="F132" s="94" t="s">
        <v>85</v>
      </c>
      <c r="G132" s="94">
        <v>1350</v>
      </c>
      <c r="H132" s="94"/>
      <c r="I132" s="100">
        <f t="shared" si="251"/>
        <v>0</v>
      </c>
      <c r="J132" s="94"/>
      <c r="K132" s="100">
        <f t="shared" si="252"/>
        <v>0</v>
      </c>
      <c r="L132" s="94"/>
      <c r="M132" s="100">
        <f t="shared" si="253"/>
        <v>0</v>
      </c>
      <c r="N132" s="94"/>
      <c r="O132" s="100">
        <f t="shared" si="254"/>
        <v>0</v>
      </c>
      <c r="P132" s="94"/>
      <c r="Q132" s="100">
        <f t="shared" si="255"/>
        <v>0</v>
      </c>
      <c r="R132" s="94"/>
      <c r="S132" s="100">
        <f t="shared" si="256"/>
        <v>0</v>
      </c>
      <c r="T132" s="94"/>
      <c r="U132" s="100">
        <f t="shared" si="257"/>
        <v>0</v>
      </c>
      <c r="V132" s="94"/>
      <c r="W132" s="100">
        <f t="shared" si="258"/>
        <v>0</v>
      </c>
      <c r="X132" s="94"/>
      <c r="Y132" s="100">
        <f t="shared" si="259"/>
        <v>0</v>
      </c>
      <c r="Z132" s="94"/>
      <c r="AA132" s="100">
        <f t="shared" si="260"/>
        <v>0</v>
      </c>
      <c r="AB132" s="94"/>
      <c r="AC132" s="100">
        <f t="shared" si="261"/>
        <v>0</v>
      </c>
      <c r="AD132" s="94"/>
      <c r="AE132" s="100">
        <f t="shared" si="262"/>
        <v>0</v>
      </c>
      <c r="AF132" s="101">
        <f t="shared" si="420"/>
        <v>0</v>
      </c>
      <c r="AG132" s="100">
        <f t="shared" si="421"/>
        <v>0</v>
      </c>
      <c r="AH132" s="99"/>
      <c r="AI132" s="100">
        <f t="shared" si="265"/>
        <v>0</v>
      </c>
      <c r="AJ132" s="99"/>
      <c r="AK132" s="100">
        <f t="shared" si="266"/>
        <v>0</v>
      </c>
      <c r="AL132" s="99"/>
      <c r="AM132" s="100">
        <f t="shared" si="266"/>
        <v>0</v>
      </c>
      <c r="AN132" s="99"/>
      <c r="AO132" s="100">
        <f t="shared" si="267"/>
        <v>0</v>
      </c>
      <c r="AP132" s="99"/>
      <c r="AQ132" s="100">
        <f t="shared" si="268"/>
        <v>0</v>
      </c>
      <c r="AR132" s="99"/>
      <c r="AS132" s="100">
        <f t="shared" si="269"/>
        <v>0</v>
      </c>
      <c r="AT132" s="99"/>
      <c r="AU132" s="100">
        <f t="shared" si="270"/>
        <v>0</v>
      </c>
      <c r="AV132" s="99"/>
      <c r="AW132" s="100">
        <f t="shared" si="271"/>
        <v>0</v>
      </c>
      <c r="AX132" s="99"/>
      <c r="AY132" s="100">
        <f t="shared" si="272"/>
        <v>0</v>
      </c>
      <c r="AZ132" s="99"/>
      <c r="BA132" s="100">
        <f t="shared" si="273"/>
        <v>0</v>
      </c>
      <c r="BB132" s="99"/>
      <c r="BC132" s="100">
        <f t="shared" si="274"/>
        <v>0</v>
      </c>
      <c r="BD132" s="99"/>
      <c r="BE132" s="100">
        <f t="shared" si="275"/>
        <v>0</v>
      </c>
      <c r="BF132" s="101">
        <f t="shared" si="374"/>
        <v>0</v>
      </c>
      <c r="BG132" s="100">
        <f t="shared" si="374"/>
        <v>0</v>
      </c>
      <c r="BH132" s="99"/>
      <c r="BI132" s="100">
        <f t="shared" si="422"/>
        <v>0</v>
      </c>
      <c r="BJ132" s="99"/>
      <c r="BK132" s="100">
        <f t="shared" si="423"/>
        <v>0</v>
      </c>
      <c r="BL132" s="99"/>
      <c r="BM132" s="100">
        <f t="shared" si="424"/>
        <v>0</v>
      </c>
      <c r="BN132" s="99"/>
      <c r="BO132" s="100">
        <f t="shared" si="425"/>
        <v>0</v>
      </c>
      <c r="BP132" s="99"/>
      <c r="BQ132" s="100">
        <f t="shared" si="426"/>
        <v>0</v>
      </c>
      <c r="BR132" s="99"/>
      <c r="BS132" s="100">
        <f t="shared" si="427"/>
        <v>0</v>
      </c>
      <c r="BT132" s="99"/>
      <c r="BU132" s="100">
        <f t="shared" si="428"/>
        <v>0</v>
      </c>
      <c r="BV132" s="99"/>
      <c r="BW132" s="100">
        <f t="shared" si="429"/>
        <v>0</v>
      </c>
      <c r="BX132" s="99"/>
      <c r="BY132" s="100">
        <f t="shared" si="430"/>
        <v>0</v>
      </c>
      <c r="BZ132" s="99"/>
      <c r="CA132" s="100">
        <f t="shared" si="431"/>
        <v>0</v>
      </c>
      <c r="CB132" s="99"/>
      <c r="CC132" s="100">
        <f t="shared" si="432"/>
        <v>0</v>
      </c>
      <c r="CD132" s="99"/>
      <c r="CE132" s="100">
        <f t="shared" si="433"/>
        <v>0</v>
      </c>
      <c r="CF132" s="101">
        <f t="shared" si="411"/>
        <v>0</v>
      </c>
      <c r="CG132" s="100">
        <f t="shared" si="411"/>
        <v>0</v>
      </c>
    </row>
    <row r="133" spans="1:85" s="102" customFormat="1" ht="19.899999999999999" customHeight="1" x14ac:dyDescent="0.25">
      <c r="A133" s="94">
        <v>107</v>
      </c>
      <c r="B133" s="95" t="s">
        <v>156</v>
      </c>
      <c r="C133" s="95" t="s">
        <v>74</v>
      </c>
      <c r="D133" s="94">
        <f t="shared" si="413"/>
        <v>20</v>
      </c>
      <c r="E133" s="94">
        <v>0.64</v>
      </c>
      <c r="F133" s="94" t="s">
        <v>85</v>
      </c>
      <c r="G133" s="94"/>
      <c r="H133" s="94"/>
      <c r="I133" s="100">
        <f t="shared" si="251"/>
        <v>0</v>
      </c>
      <c r="J133" s="94"/>
      <c r="K133" s="100">
        <f t="shared" si="252"/>
        <v>0</v>
      </c>
      <c r="L133" s="94"/>
      <c r="M133" s="100">
        <f t="shared" si="253"/>
        <v>0</v>
      </c>
      <c r="N133" s="94"/>
      <c r="O133" s="100">
        <f t="shared" si="254"/>
        <v>0</v>
      </c>
      <c r="P133" s="94"/>
      <c r="Q133" s="100">
        <f t="shared" si="255"/>
        <v>0</v>
      </c>
      <c r="R133" s="94"/>
      <c r="S133" s="100">
        <f t="shared" si="256"/>
        <v>0</v>
      </c>
      <c r="T133" s="94"/>
      <c r="U133" s="100">
        <f t="shared" si="257"/>
        <v>0</v>
      </c>
      <c r="V133" s="94"/>
      <c r="W133" s="100">
        <f t="shared" si="258"/>
        <v>0</v>
      </c>
      <c r="X133" s="94"/>
      <c r="Y133" s="100">
        <f t="shared" si="259"/>
        <v>0</v>
      </c>
      <c r="Z133" s="94"/>
      <c r="AA133" s="100">
        <f t="shared" si="260"/>
        <v>0</v>
      </c>
      <c r="AB133" s="94"/>
      <c r="AC133" s="100">
        <f t="shared" si="261"/>
        <v>0</v>
      </c>
      <c r="AD133" s="94"/>
      <c r="AE133" s="100">
        <f t="shared" si="262"/>
        <v>0</v>
      </c>
      <c r="AF133" s="101">
        <f t="shared" si="420"/>
        <v>0</v>
      </c>
      <c r="AG133" s="100">
        <f t="shared" si="421"/>
        <v>0</v>
      </c>
      <c r="AH133" s="99"/>
      <c r="AI133" s="100">
        <f t="shared" si="265"/>
        <v>0</v>
      </c>
      <c r="AJ133" s="99"/>
      <c r="AK133" s="100">
        <f t="shared" si="266"/>
        <v>0</v>
      </c>
      <c r="AL133" s="99"/>
      <c r="AM133" s="100">
        <f t="shared" si="266"/>
        <v>0</v>
      </c>
      <c r="AN133" s="99"/>
      <c r="AO133" s="100">
        <f t="shared" si="267"/>
        <v>0</v>
      </c>
      <c r="AP133" s="99"/>
      <c r="AQ133" s="100">
        <f t="shared" si="268"/>
        <v>0</v>
      </c>
      <c r="AR133" s="99"/>
      <c r="AS133" s="100">
        <f t="shared" si="269"/>
        <v>0</v>
      </c>
      <c r="AT133" s="99"/>
      <c r="AU133" s="100">
        <f t="shared" si="270"/>
        <v>0</v>
      </c>
      <c r="AV133" s="99"/>
      <c r="AW133" s="100">
        <f t="shared" si="271"/>
        <v>0</v>
      </c>
      <c r="AX133" s="99"/>
      <c r="AY133" s="100">
        <f t="shared" si="272"/>
        <v>0</v>
      </c>
      <c r="AZ133" s="99"/>
      <c r="BA133" s="100">
        <f t="shared" si="273"/>
        <v>0</v>
      </c>
      <c r="BB133" s="99"/>
      <c r="BC133" s="100">
        <f t="shared" si="274"/>
        <v>0</v>
      </c>
      <c r="BD133" s="99"/>
      <c r="BE133" s="100">
        <f t="shared" si="275"/>
        <v>0</v>
      </c>
      <c r="BF133" s="101">
        <f t="shared" si="374"/>
        <v>0</v>
      </c>
      <c r="BG133" s="100">
        <f t="shared" si="374"/>
        <v>0</v>
      </c>
      <c r="BH133" s="99"/>
      <c r="BI133" s="100">
        <f t="shared" si="422"/>
        <v>0</v>
      </c>
      <c r="BJ133" s="99"/>
      <c r="BK133" s="100">
        <f t="shared" si="423"/>
        <v>0</v>
      </c>
      <c r="BL133" s="99"/>
      <c r="BM133" s="100">
        <f t="shared" si="424"/>
        <v>0</v>
      </c>
      <c r="BN133" s="99"/>
      <c r="BO133" s="100">
        <f t="shared" si="425"/>
        <v>0</v>
      </c>
      <c r="BP133" s="99"/>
      <c r="BQ133" s="100">
        <f t="shared" si="426"/>
        <v>0</v>
      </c>
      <c r="BR133" s="99"/>
      <c r="BS133" s="100">
        <f t="shared" si="427"/>
        <v>0</v>
      </c>
      <c r="BT133" s="99"/>
      <c r="BU133" s="100">
        <f t="shared" si="428"/>
        <v>0</v>
      </c>
      <c r="BV133" s="99"/>
      <c r="BW133" s="100">
        <f t="shared" si="429"/>
        <v>0</v>
      </c>
      <c r="BX133" s="99"/>
      <c r="BY133" s="100">
        <f t="shared" si="430"/>
        <v>0</v>
      </c>
      <c r="BZ133" s="99"/>
      <c r="CA133" s="100">
        <f t="shared" si="431"/>
        <v>0</v>
      </c>
      <c r="CB133" s="99"/>
      <c r="CC133" s="100">
        <f t="shared" si="432"/>
        <v>0</v>
      </c>
      <c r="CD133" s="99"/>
      <c r="CE133" s="100">
        <f t="shared" si="433"/>
        <v>0</v>
      </c>
      <c r="CF133" s="101">
        <f t="shared" si="411"/>
        <v>0</v>
      </c>
      <c r="CG133" s="100">
        <f t="shared" si="411"/>
        <v>0</v>
      </c>
    </row>
    <row r="134" spans="1:85" s="102" customFormat="1" ht="19.899999999999999" customHeight="1" x14ac:dyDescent="0.25">
      <c r="A134" s="94">
        <v>108</v>
      </c>
      <c r="B134" s="95" t="s">
        <v>157</v>
      </c>
      <c r="C134" s="95" t="s">
        <v>74</v>
      </c>
      <c r="D134" s="94">
        <f t="shared" si="413"/>
        <v>20</v>
      </c>
      <c r="E134" s="94">
        <v>0.64</v>
      </c>
      <c r="F134" s="94" t="s">
        <v>85</v>
      </c>
      <c r="G134" s="94"/>
      <c r="H134" s="94"/>
      <c r="I134" s="100">
        <f t="shared" si="251"/>
        <v>0</v>
      </c>
      <c r="J134" s="94"/>
      <c r="K134" s="100">
        <f t="shared" si="252"/>
        <v>0</v>
      </c>
      <c r="L134" s="94"/>
      <c r="M134" s="100">
        <f t="shared" si="253"/>
        <v>0</v>
      </c>
      <c r="N134" s="94"/>
      <c r="O134" s="100">
        <f t="shared" si="254"/>
        <v>0</v>
      </c>
      <c r="P134" s="94"/>
      <c r="Q134" s="100">
        <f t="shared" si="255"/>
        <v>0</v>
      </c>
      <c r="R134" s="94"/>
      <c r="S134" s="100">
        <f t="shared" si="256"/>
        <v>0</v>
      </c>
      <c r="T134" s="94"/>
      <c r="U134" s="100">
        <f t="shared" si="257"/>
        <v>0</v>
      </c>
      <c r="V134" s="94"/>
      <c r="W134" s="100">
        <f t="shared" si="258"/>
        <v>0</v>
      </c>
      <c r="X134" s="94"/>
      <c r="Y134" s="100">
        <f t="shared" si="259"/>
        <v>0</v>
      </c>
      <c r="Z134" s="94"/>
      <c r="AA134" s="100">
        <f t="shared" si="260"/>
        <v>0</v>
      </c>
      <c r="AB134" s="94"/>
      <c r="AC134" s="100">
        <f t="shared" si="261"/>
        <v>0</v>
      </c>
      <c r="AD134" s="94"/>
      <c r="AE134" s="100">
        <f t="shared" si="262"/>
        <v>0</v>
      </c>
      <c r="AF134" s="101">
        <f t="shared" si="420"/>
        <v>0</v>
      </c>
      <c r="AG134" s="100">
        <f t="shared" si="421"/>
        <v>0</v>
      </c>
      <c r="AH134" s="99"/>
      <c r="AI134" s="100">
        <f t="shared" si="265"/>
        <v>0</v>
      </c>
      <c r="AJ134" s="99"/>
      <c r="AK134" s="100">
        <f t="shared" si="266"/>
        <v>0</v>
      </c>
      <c r="AL134" s="99"/>
      <c r="AM134" s="100">
        <f t="shared" si="266"/>
        <v>0</v>
      </c>
      <c r="AN134" s="99"/>
      <c r="AO134" s="100">
        <f t="shared" si="267"/>
        <v>0</v>
      </c>
      <c r="AP134" s="99"/>
      <c r="AQ134" s="100">
        <f t="shared" si="268"/>
        <v>0</v>
      </c>
      <c r="AR134" s="99"/>
      <c r="AS134" s="100">
        <f t="shared" si="269"/>
        <v>0</v>
      </c>
      <c r="AT134" s="99"/>
      <c r="AU134" s="100">
        <f t="shared" si="270"/>
        <v>0</v>
      </c>
      <c r="AV134" s="99"/>
      <c r="AW134" s="100">
        <f t="shared" si="271"/>
        <v>0</v>
      </c>
      <c r="AX134" s="99"/>
      <c r="AY134" s="100">
        <f t="shared" si="272"/>
        <v>0</v>
      </c>
      <c r="AZ134" s="99"/>
      <c r="BA134" s="100">
        <f t="shared" si="273"/>
        <v>0</v>
      </c>
      <c r="BB134" s="99"/>
      <c r="BC134" s="100">
        <f t="shared" si="274"/>
        <v>0</v>
      </c>
      <c r="BD134" s="99"/>
      <c r="BE134" s="100">
        <f t="shared" si="275"/>
        <v>0</v>
      </c>
      <c r="BF134" s="101">
        <f t="shared" si="374"/>
        <v>0</v>
      </c>
      <c r="BG134" s="100">
        <f t="shared" si="374"/>
        <v>0</v>
      </c>
      <c r="BH134" s="99"/>
      <c r="BI134" s="100">
        <f t="shared" si="422"/>
        <v>0</v>
      </c>
      <c r="BJ134" s="99"/>
      <c r="BK134" s="100">
        <f t="shared" si="423"/>
        <v>0</v>
      </c>
      <c r="BL134" s="99"/>
      <c r="BM134" s="100">
        <f t="shared" si="424"/>
        <v>0</v>
      </c>
      <c r="BN134" s="99"/>
      <c r="BO134" s="100">
        <f t="shared" si="425"/>
        <v>0</v>
      </c>
      <c r="BP134" s="99"/>
      <c r="BQ134" s="100">
        <f t="shared" si="426"/>
        <v>0</v>
      </c>
      <c r="BR134" s="99"/>
      <c r="BS134" s="100">
        <f t="shared" si="427"/>
        <v>0</v>
      </c>
      <c r="BT134" s="99"/>
      <c r="BU134" s="100">
        <f t="shared" si="428"/>
        <v>0</v>
      </c>
      <c r="BV134" s="99"/>
      <c r="BW134" s="100">
        <f t="shared" si="429"/>
        <v>0</v>
      </c>
      <c r="BX134" s="99"/>
      <c r="BY134" s="100">
        <f t="shared" si="430"/>
        <v>0</v>
      </c>
      <c r="BZ134" s="99"/>
      <c r="CA134" s="100">
        <f t="shared" si="431"/>
        <v>0</v>
      </c>
      <c r="CB134" s="99"/>
      <c r="CC134" s="100">
        <f t="shared" si="432"/>
        <v>0</v>
      </c>
      <c r="CD134" s="99"/>
      <c r="CE134" s="100">
        <f t="shared" si="433"/>
        <v>0</v>
      </c>
      <c r="CF134" s="101">
        <f t="shared" si="411"/>
        <v>0</v>
      </c>
      <c r="CG134" s="100">
        <f t="shared" si="411"/>
        <v>0</v>
      </c>
    </row>
    <row r="135" spans="1:85" s="102" customFormat="1" ht="19.899999999999999" customHeight="1" x14ac:dyDescent="0.25">
      <c r="A135" s="94">
        <v>109</v>
      </c>
      <c r="B135" s="95" t="s">
        <v>158</v>
      </c>
      <c r="C135" s="95" t="s">
        <v>74</v>
      </c>
      <c r="D135" s="94">
        <f t="shared" si="413"/>
        <v>20</v>
      </c>
      <c r="E135" s="94">
        <v>0.64</v>
      </c>
      <c r="F135" s="94" t="s">
        <v>85</v>
      </c>
      <c r="G135" s="94">
        <v>1900</v>
      </c>
      <c r="H135" s="94"/>
      <c r="I135" s="100">
        <f t="shared" si="251"/>
        <v>0</v>
      </c>
      <c r="J135" s="94"/>
      <c r="K135" s="100">
        <f t="shared" si="252"/>
        <v>0</v>
      </c>
      <c r="L135" s="94"/>
      <c r="M135" s="100">
        <f t="shared" si="253"/>
        <v>0</v>
      </c>
      <c r="N135" s="94"/>
      <c r="O135" s="100">
        <f t="shared" si="254"/>
        <v>0</v>
      </c>
      <c r="P135" s="94"/>
      <c r="Q135" s="100">
        <f t="shared" si="255"/>
        <v>0</v>
      </c>
      <c r="R135" s="94"/>
      <c r="S135" s="100">
        <f t="shared" si="256"/>
        <v>0</v>
      </c>
      <c r="T135" s="94"/>
      <c r="U135" s="100">
        <f t="shared" si="257"/>
        <v>0</v>
      </c>
      <c r="V135" s="94"/>
      <c r="W135" s="100">
        <f t="shared" si="258"/>
        <v>0</v>
      </c>
      <c r="X135" s="94"/>
      <c r="Y135" s="100">
        <f t="shared" si="259"/>
        <v>0</v>
      </c>
      <c r="Z135" s="94"/>
      <c r="AA135" s="100">
        <f t="shared" si="260"/>
        <v>0</v>
      </c>
      <c r="AB135" s="94"/>
      <c r="AC135" s="100">
        <f t="shared" si="261"/>
        <v>0</v>
      </c>
      <c r="AD135" s="94"/>
      <c r="AE135" s="100">
        <f t="shared" si="262"/>
        <v>0</v>
      </c>
      <c r="AF135" s="101">
        <f t="shared" si="420"/>
        <v>0</v>
      </c>
      <c r="AG135" s="100">
        <f t="shared" si="421"/>
        <v>0</v>
      </c>
      <c r="AH135" s="99"/>
      <c r="AI135" s="100">
        <f t="shared" si="265"/>
        <v>0</v>
      </c>
      <c r="AJ135" s="99"/>
      <c r="AK135" s="100">
        <f t="shared" si="266"/>
        <v>0</v>
      </c>
      <c r="AL135" s="99"/>
      <c r="AM135" s="100">
        <f t="shared" si="266"/>
        <v>0</v>
      </c>
      <c r="AN135" s="99"/>
      <c r="AO135" s="100">
        <f t="shared" si="267"/>
        <v>0</v>
      </c>
      <c r="AP135" s="99"/>
      <c r="AQ135" s="100">
        <f t="shared" si="268"/>
        <v>0</v>
      </c>
      <c r="AR135" s="99"/>
      <c r="AS135" s="100">
        <f t="shared" si="269"/>
        <v>0</v>
      </c>
      <c r="AT135" s="99"/>
      <c r="AU135" s="100">
        <f t="shared" si="270"/>
        <v>0</v>
      </c>
      <c r="AV135" s="99"/>
      <c r="AW135" s="100">
        <f t="shared" si="271"/>
        <v>0</v>
      </c>
      <c r="AX135" s="99"/>
      <c r="AY135" s="100">
        <f t="shared" si="272"/>
        <v>0</v>
      </c>
      <c r="AZ135" s="99"/>
      <c r="BA135" s="100">
        <f t="shared" si="273"/>
        <v>0</v>
      </c>
      <c r="BB135" s="99"/>
      <c r="BC135" s="100">
        <f t="shared" si="274"/>
        <v>0</v>
      </c>
      <c r="BD135" s="99"/>
      <c r="BE135" s="100">
        <f t="shared" si="275"/>
        <v>0</v>
      </c>
      <c r="BF135" s="101">
        <f t="shared" si="374"/>
        <v>0</v>
      </c>
      <c r="BG135" s="100">
        <f t="shared" si="374"/>
        <v>0</v>
      </c>
      <c r="BH135" s="99"/>
      <c r="BI135" s="100">
        <f t="shared" si="422"/>
        <v>0</v>
      </c>
      <c r="BJ135" s="99"/>
      <c r="BK135" s="100">
        <f t="shared" si="423"/>
        <v>0</v>
      </c>
      <c r="BL135" s="99"/>
      <c r="BM135" s="100">
        <f t="shared" si="424"/>
        <v>0</v>
      </c>
      <c r="BN135" s="99"/>
      <c r="BO135" s="100">
        <f t="shared" si="425"/>
        <v>0</v>
      </c>
      <c r="BP135" s="99"/>
      <c r="BQ135" s="100">
        <f t="shared" si="426"/>
        <v>0</v>
      </c>
      <c r="BR135" s="99"/>
      <c r="BS135" s="100">
        <f t="shared" si="427"/>
        <v>0</v>
      </c>
      <c r="BT135" s="99"/>
      <c r="BU135" s="100">
        <f t="shared" si="428"/>
        <v>0</v>
      </c>
      <c r="BV135" s="99"/>
      <c r="BW135" s="100">
        <f t="shared" si="429"/>
        <v>0</v>
      </c>
      <c r="BX135" s="99"/>
      <c r="BY135" s="100">
        <f t="shared" si="430"/>
        <v>0</v>
      </c>
      <c r="BZ135" s="99"/>
      <c r="CA135" s="100">
        <f t="shared" si="431"/>
        <v>0</v>
      </c>
      <c r="CB135" s="99"/>
      <c r="CC135" s="100">
        <f t="shared" si="432"/>
        <v>0</v>
      </c>
      <c r="CD135" s="99"/>
      <c r="CE135" s="100">
        <f t="shared" si="433"/>
        <v>0</v>
      </c>
      <c r="CF135" s="101">
        <f t="shared" si="411"/>
        <v>0</v>
      </c>
      <c r="CG135" s="100">
        <f t="shared" si="411"/>
        <v>0</v>
      </c>
    </row>
    <row r="136" spans="1:85" s="102" customFormat="1" ht="19.899999999999999" customHeight="1" x14ac:dyDescent="0.25">
      <c r="A136" s="94">
        <v>110</v>
      </c>
      <c r="B136" s="95" t="s">
        <v>159</v>
      </c>
      <c r="C136" s="95" t="s">
        <v>74</v>
      </c>
      <c r="D136" s="94">
        <f t="shared" si="413"/>
        <v>20</v>
      </c>
      <c r="E136" s="94">
        <v>0.64</v>
      </c>
      <c r="F136" s="94" t="s">
        <v>85</v>
      </c>
      <c r="G136" s="94">
        <v>1850</v>
      </c>
      <c r="H136" s="94"/>
      <c r="I136" s="100">
        <f t="shared" si="251"/>
        <v>0</v>
      </c>
      <c r="J136" s="94"/>
      <c r="K136" s="100">
        <f t="shared" si="252"/>
        <v>0</v>
      </c>
      <c r="L136" s="94"/>
      <c r="M136" s="100">
        <f t="shared" si="253"/>
        <v>0</v>
      </c>
      <c r="N136" s="94"/>
      <c r="O136" s="100">
        <f t="shared" si="254"/>
        <v>0</v>
      </c>
      <c r="P136" s="94"/>
      <c r="Q136" s="100">
        <f t="shared" si="255"/>
        <v>0</v>
      </c>
      <c r="R136" s="94"/>
      <c r="S136" s="100">
        <f t="shared" si="256"/>
        <v>0</v>
      </c>
      <c r="T136" s="94"/>
      <c r="U136" s="100">
        <f t="shared" si="257"/>
        <v>0</v>
      </c>
      <c r="V136" s="94"/>
      <c r="W136" s="100">
        <f t="shared" si="258"/>
        <v>0</v>
      </c>
      <c r="X136" s="94"/>
      <c r="Y136" s="100">
        <f t="shared" si="259"/>
        <v>0</v>
      </c>
      <c r="Z136" s="94"/>
      <c r="AA136" s="100">
        <f t="shared" si="260"/>
        <v>0</v>
      </c>
      <c r="AB136" s="94"/>
      <c r="AC136" s="100">
        <f t="shared" si="261"/>
        <v>0</v>
      </c>
      <c r="AD136" s="94"/>
      <c r="AE136" s="100">
        <f t="shared" si="262"/>
        <v>0</v>
      </c>
      <c r="AF136" s="101">
        <f t="shared" si="420"/>
        <v>0</v>
      </c>
      <c r="AG136" s="100">
        <f t="shared" si="421"/>
        <v>0</v>
      </c>
      <c r="AH136" s="99"/>
      <c r="AI136" s="100">
        <f t="shared" si="265"/>
        <v>0</v>
      </c>
      <c r="AJ136" s="99"/>
      <c r="AK136" s="100">
        <f t="shared" si="266"/>
        <v>0</v>
      </c>
      <c r="AL136" s="99"/>
      <c r="AM136" s="100">
        <f t="shared" si="266"/>
        <v>0</v>
      </c>
      <c r="AN136" s="99"/>
      <c r="AO136" s="100">
        <f t="shared" si="267"/>
        <v>0</v>
      </c>
      <c r="AP136" s="99"/>
      <c r="AQ136" s="100">
        <f t="shared" si="268"/>
        <v>0</v>
      </c>
      <c r="AR136" s="99"/>
      <c r="AS136" s="100">
        <f t="shared" si="269"/>
        <v>0</v>
      </c>
      <c r="AT136" s="99"/>
      <c r="AU136" s="100">
        <f t="shared" si="270"/>
        <v>0</v>
      </c>
      <c r="AV136" s="99"/>
      <c r="AW136" s="100">
        <f t="shared" si="271"/>
        <v>0</v>
      </c>
      <c r="AX136" s="99"/>
      <c r="AY136" s="100">
        <f t="shared" si="272"/>
        <v>0</v>
      </c>
      <c r="AZ136" s="99"/>
      <c r="BA136" s="100">
        <f t="shared" si="273"/>
        <v>0</v>
      </c>
      <c r="BB136" s="99"/>
      <c r="BC136" s="100">
        <f t="shared" si="274"/>
        <v>0</v>
      </c>
      <c r="BD136" s="99"/>
      <c r="BE136" s="100">
        <f t="shared" si="275"/>
        <v>0</v>
      </c>
      <c r="BF136" s="101">
        <f t="shared" si="374"/>
        <v>0</v>
      </c>
      <c r="BG136" s="100">
        <f t="shared" si="374"/>
        <v>0</v>
      </c>
      <c r="BH136" s="99"/>
      <c r="BI136" s="100">
        <f t="shared" si="422"/>
        <v>0</v>
      </c>
      <c r="BJ136" s="99"/>
      <c r="BK136" s="100">
        <f t="shared" si="423"/>
        <v>0</v>
      </c>
      <c r="BL136" s="99"/>
      <c r="BM136" s="100">
        <f t="shared" si="424"/>
        <v>0</v>
      </c>
      <c r="BN136" s="99"/>
      <c r="BO136" s="100">
        <f t="shared" si="425"/>
        <v>0</v>
      </c>
      <c r="BP136" s="99"/>
      <c r="BQ136" s="100">
        <f t="shared" si="426"/>
        <v>0</v>
      </c>
      <c r="BR136" s="99"/>
      <c r="BS136" s="100">
        <f t="shared" si="427"/>
        <v>0</v>
      </c>
      <c r="BT136" s="99"/>
      <c r="BU136" s="100">
        <f t="shared" si="428"/>
        <v>0</v>
      </c>
      <c r="BV136" s="99"/>
      <c r="BW136" s="100">
        <f t="shared" si="429"/>
        <v>0</v>
      </c>
      <c r="BX136" s="99"/>
      <c r="BY136" s="100">
        <f t="shared" si="430"/>
        <v>0</v>
      </c>
      <c r="BZ136" s="99"/>
      <c r="CA136" s="100">
        <f t="shared" si="431"/>
        <v>0</v>
      </c>
      <c r="CB136" s="99"/>
      <c r="CC136" s="100">
        <f t="shared" si="432"/>
        <v>0</v>
      </c>
      <c r="CD136" s="99"/>
      <c r="CE136" s="100">
        <f t="shared" si="433"/>
        <v>0</v>
      </c>
      <c r="CF136" s="101">
        <f t="shared" si="411"/>
        <v>0</v>
      </c>
      <c r="CG136" s="100">
        <f t="shared" si="411"/>
        <v>0</v>
      </c>
    </row>
    <row r="137" spans="1:85" s="102" customFormat="1" ht="19.899999999999999" customHeight="1" x14ac:dyDescent="0.25">
      <c r="A137" s="94">
        <v>111</v>
      </c>
      <c r="B137" s="95" t="s">
        <v>160</v>
      </c>
      <c r="C137" s="95" t="s">
        <v>74</v>
      </c>
      <c r="D137" s="94">
        <f t="shared" si="413"/>
        <v>20</v>
      </c>
      <c r="E137" s="94">
        <v>0.64</v>
      </c>
      <c r="F137" s="94" t="s">
        <v>83</v>
      </c>
      <c r="G137" s="94"/>
      <c r="H137" s="94"/>
      <c r="I137" s="100">
        <f t="shared" si="251"/>
        <v>0</v>
      </c>
      <c r="J137" s="94"/>
      <c r="K137" s="100">
        <f t="shared" si="252"/>
        <v>0</v>
      </c>
      <c r="L137" s="94"/>
      <c r="M137" s="100">
        <f t="shared" si="253"/>
        <v>0</v>
      </c>
      <c r="N137" s="94"/>
      <c r="O137" s="100">
        <f t="shared" si="254"/>
        <v>0</v>
      </c>
      <c r="P137" s="94"/>
      <c r="Q137" s="100">
        <f t="shared" si="255"/>
        <v>0</v>
      </c>
      <c r="R137" s="94"/>
      <c r="S137" s="100">
        <f t="shared" si="256"/>
        <v>0</v>
      </c>
      <c r="T137" s="94"/>
      <c r="U137" s="100">
        <f t="shared" si="257"/>
        <v>0</v>
      </c>
      <c r="V137" s="94"/>
      <c r="W137" s="100">
        <f t="shared" si="258"/>
        <v>0</v>
      </c>
      <c r="X137" s="94"/>
      <c r="Y137" s="100">
        <f t="shared" si="259"/>
        <v>0</v>
      </c>
      <c r="Z137" s="94"/>
      <c r="AA137" s="100">
        <f t="shared" si="260"/>
        <v>0</v>
      </c>
      <c r="AB137" s="94"/>
      <c r="AC137" s="100">
        <f t="shared" si="261"/>
        <v>0</v>
      </c>
      <c r="AD137" s="94"/>
      <c r="AE137" s="100">
        <f t="shared" si="262"/>
        <v>0</v>
      </c>
      <c r="AF137" s="101">
        <f t="shared" si="420"/>
        <v>0</v>
      </c>
      <c r="AG137" s="100">
        <f t="shared" si="421"/>
        <v>0</v>
      </c>
      <c r="AH137" s="99"/>
      <c r="AI137" s="100">
        <f t="shared" si="265"/>
        <v>0</v>
      </c>
      <c r="AJ137" s="99"/>
      <c r="AK137" s="100">
        <f t="shared" si="266"/>
        <v>0</v>
      </c>
      <c r="AL137" s="99"/>
      <c r="AM137" s="100">
        <f t="shared" si="266"/>
        <v>0</v>
      </c>
      <c r="AN137" s="99"/>
      <c r="AO137" s="100">
        <f t="shared" si="267"/>
        <v>0</v>
      </c>
      <c r="AP137" s="99"/>
      <c r="AQ137" s="100">
        <f t="shared" si="268"/>
        <v>0</v>
      </c>
      <c r="AR137" s="99"/>
      <c r="AS137" s="100">
        <f t="shared" si="269"/>
        <v>0</v>
      </c>
      <c r="AT137" s="99"/>
      <c r="AU137" s="100">
        <f t="shared" si="270"/>
        <v>0</v>
      </c>
      <c r="AV137" s="99"/>
      <c r="AW137" s="100">
        <f t="shared" si="271"/>
        <v>0</v>
      </c>
      <c r="AX137" s="99"/>
      <c r="AY137" s="100">
        <f t="shared" si="272"/>
        <v>0</v>
      </c>
      <c r="AZ137" s="99"/>
      <c r="BA137" s="100">
        <f t="shared" si="273"/>
        <v>0</v>
      </c>
      <c r="BB137" s="99"/>
      <c r="BC137" s="100">
        <f t="shared" si="274"/>
        <v>0</v>
      </c>
      <c r="BD137" s="99"/>
      <c r="BE137" s="100">
        <f t="shared" si="275"/>
        <v>0</v>
      </c>
      <c r="BF137" s="101">
        <f t="shared" si="374"/>
        <v>0</v>
      </c>
      <c r="BG137" s="100">
        <f t="shared" si="374"/>
        <v>0</v>
      </c>
      <c r="BH137" s="99"/>
      <c r="BI137" s="100">
        <f t="shared" si="422"/>
        <v>0</v>
      </c>
      <c r="BJ137" s="99"/>
      <c r="BK137" s="100">
        <f t="shared" si="423"/>
        <v>0</v>
      </c>
      <c r="BL137" s="99"/>
      <c r="BM137" s="100">
        <f t="shared" si="424"/>
        <v>0</v>
      </c>
      <c r="BN137" s="99"/>
      <c r="BO137" s="100">
        <f t="shared" si="425"/>
        <v>0</v>
      </c>
      <c r="BP137" s="99"/>
      <c r="BQ137" s="100">
        <f t="shared" si="426"/>
        <v>0</v>
      </c>
      <c r="BR137" s="99"/>
      <c r="BS137" s="100">
        <f t="shared" si="427"/>
        <v>0</v>
      </c>
      <c r="BT137" s="99"/>
      <c r="BU137" s="100">
        <f t="shared" si="428"/>
        <v>0</v>
      </c>
      <c r="BV137" s="99"/>
      <c r="BW137" s="100">
        <f t="shared" si="429"/>
        <v>0</v>
      </c>
      <c r="BX137" s="99"/>
      <c r="BY137" s="100">
        <f t="shared" si="430"/>
        <v>0</v>
      </c>
      <c r="BZ137" s="99"/>
      <c r="CA137" s="100">
        <f t="shared" si="431"/>
        <v>0</v>
      </c>
      <c r="CB137" s="99"/>
      <c r="CC137" s="100">
        <f t="shared" si="432"/>
        <v>0</v>
      </c>
      <c r="CD137" s="99"/>
      <c r="CE137" s="100">
        <f t="shared" si="433"/>
        <v>0</v>
      </c>
      <c r="CF137" s="101">
        <f t="shared" si="411"/>
        <v>0</v>
      </c>
      <c r="CG137" s="100">
        <f t="shared" si="411"/>
        <v>0</v>
      </c>
    </row>
    <row r="138" spans="1:85" s="102" customFormat="1" ht="19.899999999999999" customHeight="1" x14ac:dyDescent="0.25">
      <c r="A138" s="94">
        <v>112</v>
      </c>
      <c r="B138" s="95" t="s">
        <v>161</v>
      </c>
      <c r="C138" s="95"/>
      <c r="D138" s="94">
        <f t="shared" si="413"/>
        <v>20</v>
      </c>
      <c r="E138" s="94">
        <v>0.64</v>
      </c>
      <c r="F138" s="94"/>
      <c r="G138" s="94"/>
      <c r="H138" s="94"/>
      <c r="I138" s="100"/>
      <c r="J138" s="94"/>
      <c r="K138" s="100"/>
      <c r="L138" s="94"/>
      <c r="M138" s="100"/>
      <c r="N138" s="94"/>
      <c r="O138" s="100"/>
      <c r="P138" s="94"/>
      <c r="Q138" s="100"/>
      <c r="R138" s="94"/>
      <c r="S138" s="100"/>
      <c r="T138" s="94"/>
      <c r="U138" s="100"/>
      <c r="V138" s="94"/>
      <c r="W138" s="100"/>
      <c r="X138" s="94"/>
      <c r="Y138" s="100"/>
      <c r="Z138" s="94"/>
      <c r="AA138" s="100"/>
      <c r="AB138" s="94"/>
      <c r="AC138" s="100"/>
      <c r="AD138" s="94"/>
      <c r="AE138" s="100"/>
      <c r="AF138" s="101"/>
      <c r="AG138" s="100"/>
      <c r="AH138" s="99"/>
      <c r="AI138" s="100"/>
      <c r="AJ138" s="99"/>
      <c r="AK138" s="100"/>
      <c r="AL138" s="99"/>
      <c r="AM138" s="100"/>
      <c r="AN138" s="99"/>
      <c r="AO138" s="100"/>
      <c r="AP138" s="99"/>
      <c r="AQ138" s="100"/>
      <c r="AR138" s="99"/>
      <c r="AS138" s="100"/>
      <c r="AT138" s="99"/>
      <c r="AU138" s="100"/>
      <c r="AV138" s="99"/>
      <c r="AW138" s="100"/>
      <c r="AX138" s="99"/>
      <c r="AY138" s="100"/>
      <c r="AZ138" s="99"/>
      <c r="BA138" s="100"/>
      <c r="BB138" s="99"/>
      <c r="BC138" s="100"/>
      <c r="BD138" s="99"/>
      <c r="BE138" s="100"/>
      <c r="BF138" s="101"/>
      <c r="BG138" s="100"/>
      <c r="BH138" s="99"/>
      <c r="BI138" s="100"/>
      <c r="BJ138" s="99"/>
      <c r="BK138" s="100"/>
      <c r="BL138" s="99"/>
      <c r="BM138" s="100"/>
      <c r="BN138" s="99"/>
      <c r="BO138" s="100"/>
      <c r="BP138" s="99"/>
      <c r="BQ138" s="100"/>
      <c r="BR138" s="99"/>
      <c r="BS138" s="100"/>
      <c r="BT138" s="99"/>
      <c r="BU138" s="100"/>
      <c r="BV138" s="99"/>
      <c r="BW138" s="100"/>
      <c r="BX138" s="99"/>
      <c r="BY138" s="100"/>
      <c r="BZ138" s="99"/>
      <c r="CA138" s="100"/>
      <c r="CB138" s="99"/>
      <c r="CC138" s="100"/>
      <c r="CD138" s="99"/>
      <c r="CE138" s="100"/>
      <c r="CF138" s="101">
        <f t="shared" si="411"/>
        <v>0</v>
      </c>
      <c r="CG138" s="100">
        <f t="shared" si="411"/>
        <v>0</v>
      </c>
    </row>
    <row r="139" spans="1:85" s="102" customFormat="1" ht="19.899999999999999" customHeight="1" x14ac:dyDescent="0.25">
      <c r="A139" s="94">
        <v>113</v>
      </c>
      <c r="B139" s="95" t="s">
        <v>162</v>
      </c>
      <c r="C139" s="95"/>
      <c r="D139" s="94">
        <f t="shared" si="413"/>
        <v>20</v>
      </c>
      <c r="E139" s="94">
        <v>0.64</v>
      </c>
      <c r="F139" s="94" t="s">
        <v>163</v>
      </c>
      <c r="G139" s="94"/>
      <c r="H139" s="94"/>
      <c r="I139" s="100">
        <f t="shared" si="251"/>
        <v>0</v>
      </c>
      <c r="J139" s="94"/>
      <c r="K139" s="100">
        <f t="shared" si="252"/>
        <v>0</v>
      </c>
      <c r="L139" s="94"/>
      <c r="M139" s="100">
        <f t="shared" si="253"/>
        <v>0</v>
      </c>
      <c r="N139" s="94"/>
      <c r="O139" s="100">
        <f t="shared" si="254"/>
        <v>0</v>
      </c>
      <c r="P139" s="94"/>
      <c r="Q139" s="100">
        <f t="shared" si="255"/>
        <v>0</v>
      </c>
      <c r="R139" s="94"/>
      <c r="S139" s="100">
        <f t="shared" si="256"/>
        <v>0</v>
      </c>
      <c r="T139" s="94"/>
      <c r="U139" s="100">
        <f t="shared" si="257"/>
        <v>0</v>
      </c>
      <c r="V139" s="94"/>
      <c r="W139" s="100">
        <f t="shared" si="258"/>
        <v>0</v>
      </c>
      <c r="X139" s="94"/>
      <c r="Y139" s="100">
        <f t="shared" si="259"/>
        <v>0</v>
      </c>
      <c r="Z139" s="94"/>
      <c r="AA139" s="100">
        <f t="shared" si="260"/>
        <v>0</v>
      </c>
      <c r="AB139" s="94"/>
      <c r="AC139" s="100">
        <f t="shared" si="261"/>
        <v>0</v>
      </c>
      <c r="AD139" s="94"/>
      <c r="AE139" s="100">
        <f t="shared" si="262"/>
        <v>0</v>
      </c>
      <c r="AF139" s="101">
        <f t="shared" ref="AF139" si="434">SUM(H139,J139,L139,N139,P139,R139,T139,V139,X139,Z139,AB139,AD139)</f>
        <v>0</v>
      </c>
      <c r="AG139" s="100">
        <f t="shared" ref="AG139" si="435">SUM(I139,K139,M139,O139,Q139,S139,U139,W139,Y139,AA139,AC139,AE139)</f>
        <v>0</v>
      </c>
      <c r="AH139" s="99"/>
      <c r="AI139" s="100">
        <f t="shared" si="265"/>
        <v>0</v>
      </c>
      <c r="AJ139" s="99"/>
      <c r="AK139" s="100">
        <f t="shared" si="266"/>
        <v>0</v>
      </c>
      <c r="AL139" s="99"/>
      <c r="AM139" s="100">
        <f t="shared" si="266"/>
        <v>0</v>
      </c>
      <c r="AN139" s="99"/>
      <c r="AO139" s="100">
        <f t="shared" si="267"/>
        <v>0</v>
      </c>
      <c r="AP139" s="99"/>
      <c r="AQ139" s="100">
        <f t="shared" si="268"/>
        <v>0</v>
      </c>
      <c r="AR139" s="99"/>
      <c r="AS139" s="100">
        <f t="shared" si="269"/>
        <v>0</v>
      </c>
      <c r="AT139" s="99"/>
      <c r="AU139" s="100">
        <f t="shared" si="270"/>
        <v>0</v>
      </c>
      <c r="AV139" s="99"/>
      <c r="AW139" s="100">
        <f t="shared" si="271"/>
        <v>0</v>
      </c>
      <c r="AX139" s="99"/>
      <c r="AY139" s="100">
        <f t="shared" si="272"/>
        <v>0</v>
      </c>
      <c r="AZ139" s="99"/>
      <c r="BA139" s="100">
        <f t="shared" si="273"/>
        <v>0</v>
      </c>
      <c r="BB139" s="99"/>
      <c r="BC139" s="100">
        <f t="shared" si="274"/>
        <v>0</v>
      </c>
      <c r="BD139" s="99"/>
      <c r="BE139" s="100">
        <f t="shared" si="275"/>
        <v>0</v>
      </c>
      <c r="BF139" s="101">
        <f t="shared" si="374"/>
        <v>0</v>
      </c>
      <c r="BG139" s="100">
        <f t="shared" si="374"/>
        <v>0</v>
      </c>
      <c r="BH139" s="99"/>
      <c r="BI139" s="100">
        <f t="shared" ref="BI139" si="436">BH139*$E139</f>
        <v>0</v>
      </c>
      <c r="BJ139" s="99"/>
      <c r="BK139" s="100">
        <f t="shared" ref="BK139" si="437">BJ139*$E139</f>
        <v>0</v>
      </c>
      <c r="BL139" s="99"/>
      <c r="BM139" s="100">
        <f t="shared" ref="BM139" si="438">BL139*$E139</f>
        <v>0</v>
      </c>
      <c r="BN139" s="99"/>
      <c r="BO139" s="100">
        <f t="shared" ref="BO139" si="439">BN139*$E139</f>
        <v>0</v>
      </c>
      <c r="BP139" s="99"/>
      <c r="BQ139" s="100">
        <f t="shared" ref="BQ139" si="440">BP139*$E139</f>
        <v>0</v>
      </c>
      <c r="BR139" s="99"/>
      <c r="BS139" s="100">
        <f t="shared" ref="BS139" si="441">BR139*$E139</f>
        <v>0</v>
      </c>
      <c r="BT139" s="99"/>
      <c r="BU139" s="100">
        <f t="shared" ref="BU139" si="442">BT139*$E139</f>
        <v>0</v>
      </c>
      <c r="BV139" s="99"/>
      <c r="BW139" s="100">
        <f t="shared" ref="BW139" si="443">BV139*$E139</f>
        <v>0</v>
      </c>
      <c r="BX139" s="99"/>
      <c r="BY139" s="100">
        <f t="shared" ref="BY139" si="444">BX139*$E139</f>
        <v>0</v>
      </c>
      <c r="BZ139" s="99"/>
      <c r="CA139" s="100">
        <f t="shared" ref="CA139" si="445">BZ139*$E139</f>
        <v>0</v>
      </c>
      <c r="CB139" s="99"/>
      <c r="CC139" s="100">
        <f t="shared" ref="CC139" si="446">CB139*$E139</f>
        <v>0</v>
      </c>
      <c r="CD139" s="99"/>
      <c r="CE139" s="100">
        <f t="shared" ref="CE139" si="447">CD139*$E139</f>
        <v>0</v>
      </c>
      <c r="CF139" s="101">
        <f t="shared" si="411"/>
        <v>0</v>
      </c>
      <c r="CG139" s="100">
        <f t="shared" si="411"/>
        <v>0</v>
      </c>
    </row>
    <row r="140" spans="1:85" s="102" customFormat="1" ht="19.899999999999999" customHeight="1" x14ac:dyDescent="0.25">
      <c r="A140" s="94">
        <v>114</v>
      </c>
      <c r="B140" s="95" t="s">
        <v>228</v>
      </c>
      <c r="C140" s="95"/>
      <c r="D140" s="94">
        <f t="shared" ref="D140:D141" si="448">RANK(BF140,$BF$4:$BF$147)</f>
        <v>20</v>
      </c>
      <c r="E140" s="94"/>
      <c r="F140" s="94"/>
      <c r="G140" s="94"/>
      <c r="H140" s="94"/>
      <c r="I140" s="100"/>
      <c r="J140" s="94"/>
      <c r="K140" s="100"/>
      <c r="L140" s="94"/>
      <c r="M140" s="100"/>
      <c r="N140" s="94"/>
      <c r="O140" s="100"/>
      <c r="P140" s="94"/>
      <c r="Q140" s="100"/>
      <c r="R140" s="94"/>
      <c r="S140" s="100"/>
      <c r="T140" s="94"/>
      <c r="U140" s="100"/>
      <c r="V140" s="94"/>
      <c r="W140" s="100"/>
      <c r="X140" s="94"/>
      <c r="Y140" s="100"/>
      <c r="Z140" s="94"/>
      <c r="AA140" s="100"/>
      <c r="AB140" s="94"/>
      <c r="AC140" s="100"/>
      <c r="AD140" s="94"/>
      <c r="AE140" s="100"/>
      <c r="AF140" s="101"/>
      <c r="AG140" s="100"/>
      <c r="AH140" s="99"/>
      <c r="AI140" s="100"/>
      <c r="AJ140" s="99"/>
      <c r="AK140" s="100"/>
      <c r="AL140" s="99"/>
      <c r="AM140" s="100"/>
      <c r="AN140" s="99"/>
      <c r="AO140" s="100"/>
      <c r="AP140" s="99"/>
      <c r="AQ140" s="100"/>
      <c r="AR140" s="99"/>
      <c r="AS140" s="100"/>
      <c r="AT140" s="99"/>
      <c r="AU140" s="100"/>
      <c r="AV140" s="99"/>
      <c r="AW140" s="100"/>
      <c r="AX140" s="99"/>
      <c r="AY140" s="100"/>
      <c r="AZ140" s="99"/>
      <c r="BA140" s="100"/>
      <c r="BB140" s="99"/>
      <c r="BC140" s="100"/>
      <c r="BD140" s="99"/>
      <c r="BE140" s="100"/>
      <c r="BF140" s="101"/>
      <c r="BG140" s="100"/>
      <c r="BH140" s="99"/>
      <c r="BI140" s="100"/>
      <c r="BJ140" s="99"/>
      <c r="BK140" s="100"/>
      <c r="BL140" s="99"/>
      <c r="BM140" s="100"/>
      <c r="BN140" s="99"/>
      <c r="BO140" s="100"/>
      <c r="BP140" s="99"/>
      <c r="BQ140" s="100"/>
      <c r="BR140" s="99"/>
      <c r="BS140" s="100"/>
      <c r="BT140" s="99"/>
      <c r="BU140" s="100"/>
      <c r="BV140" s="99"/>
      <c r="BW140" s="100"/>
      <c r="BX140" s="99"/>
      <c r="BY140" s="100"/>
      <c r="BZ140" s="99"/>
      <c r="CA140" s="100"/>
      <c r="CB140" s="99"/>
      <c r="CC140" s="100"/>
      <c r="CD140" s="99"/>
      <c r="CE140" s="100"/>
      <c r="CF140" s="101"/>
      <c r="CG140" s="100"/>
    </row>
    <row r="141" spans="1:85" s="102" customFormat="1" ht="19.899999999999999" customHeight="1" x14ac:dyDescent="0.25">
      <c r="A141" s="94">
        <v>115</v>
      </c>
      <c r="B141" s="95" t="s">
        <v>229</v>
      </c>
      <c r="C141" s="95"/>
      <c r="D141" s="94">
        <f t="shared" si="448"/>
        <v>20</v>
      </c>
      <c r="E141" s="94"/>
      <c r="F141" s="94"/>
      <c r="G141" s="94"/>
      <c r="H141" s="94"/>
      <c r="I141" s="100"/>
      <c r="J141" s="94"/>
      <c r="K141" s="100"/>
      <c r="L141" s="94"/>
      <c r="M141" s="100"/>
      <c r="N141" s="94"/>
      <c r="O141" s="100"/>
      <c r="P141" s="94"/>
      <c r="Q141" s="100"/>
      <c r="R141" s="94"/>
      <c r="S141" s="100"/>
      <c r="T141" s="94"/>
      <c r="U141" s="100"/>
      <c r="V141" s="94"/>
      <c r="W141" s="100"/>
      <c r="X141" s="94"/>
      <c r="Y141" s="100"/>
      <c r="Z141" s="94"/>
      <c r="AA141" s="100"/>
      <c r="AB141" s="94"/>
      <c r="AC141" s="100"/>
      <c r="AD141" s="94"/>
      <c r="AE141" s="100"/>
      <c r="AF141" s="101"/>
      <c r="AG141" s="100"/>
      <c r="AH141" s="99"/>
      <c r="AI141" s="100"/>
      <c r="AJ141" s="99"/>
      <c r="AK141" s="100"/>
      <c r="AL141" s="99"/>
      <c r="AM141" s="100"/>
      <c r="AN141" s="99"/>
      <c r="AO141" s="100"/>
      <c r="AP141" s="99"/>
      <c r="AQ141" s="100"/>
      <c r="AR141" s="99"/>
      <c r="AS141" s="100"/>
      <c r="AT141" s="99"/>
      <c r="AU141" s="100"/>
      <c r="AV141" s="99"/>
      <c r="AW141" s="100"/>
      <c r="AX141" s="99"/>
      <c r="AY141" s="100"/>
      <c r="AZ141" s="99"/>
      <c r="BA141" s="100"/>
      <c r="BB141" s="99"/>
      <c r="BC141" s="100"/>
      <c r="BD141" s="99"/>
      <c r="BE141" s="100"/>
      <c r="BF141" s="101"/>
      <c r="BG141" s="100"/>
      <c r="BH141" s="99"/>
      <c r="BI141" s="100"/>
      <c r="BJ141" s="99"/>
      <c r="BK141" s="100"/>
      <c r="BL141" s="99"/>
      <c r="BM141" s="100"/>
      <c r="BN141" s="99"/>
      <c r="BO141" s="100"/>
      <c r="BP141" s="99"/>
      <c r="BQ141" s="100"/>
      <c r="BR141" s="99"/>
      <c r="BS141" s="100"/>
      <c r="BT141" s="99"/>
      <c r="BU141" s="100"/>
      <c r="BV141" s="99"/>
      <c r="BW141" s="100"/>
      <c r="BX141" s="99"/>
      <c r="BY141" s="100"/>
      <c r="BZ141" s="99"/>
      <c r="CA141" s="100"/>
      <c r="CB141" s="99"/>
      <c r="CC141" s="100"/>
      <c r="CD141" s="99"/>
      <c r="CE141" s="100"/>
      <c r="CF141" s="101"/>
      <c r="CG141" s="100"/>
    </row>
    <row r="142" spans="1:85" s="102" customFormat="1" ht="19.899999999999999" customHeight="1" x14ac:dyDescent="0.25">
      <c r="A142" s="94"/>
      <c r="B142" s="95"/>
      <c r="C142" s="95"/>
      <c r="D142" s="94"/>
      <c r="E142" s="94"/>
      <c r="F142" s="94"/>
      <c r="G142" s="94"/>
      <c r="H142" s="94"/>
      <c r="I142" s="100"/>
      <c r="J142" s="94"/>
      <c r="K142" s="100"/>
      <c r="L142" s="94"/>
      <c r="M142" s="100"/>
      <c r="N142" s="94"/>
      <c r="O142" s="100"/>
      <c r="P142" s="94"/>
      <c r="Q142" s="100"/>
      <c r="R142" s="94"/>
      <c r="S142" s="100"/>
      <c r="T142" s="94"/>
      <c r="U142" s="100"/>
      <c r="V142" s="94"/>
      <c r="W142" s="100"/>
      <c r="X142" s="94"/>
      <c r="Y142" s="100"/>
      <c r="Z142" s="94"/>
      <c r="AA142" s="100"/>
      <c r="AB142" s="94"/>
      <c r="AC142" s="100"/>
      <c r="AD142" s="94"/>
      <c r="AE142" s="100"/>
      <c r="AF142" s="101"/>
      <c r="AG142" s="100"/>
      <c r="AH142" s="99"/>
      <c r="AI142" s="100"/>
      <c r="AJ142" s="99"/>
      <c r="AK142" s="100"/>
      <c r="AL142" s="99"/>
      <c r="AM142" s="100"/>
      <c r="AN142" s="99"/>
      <c r="AO142" s="100"/>
      <c r="AP142" s="99"/>
      <c r="AQ142" s="100"/>
      <c r="AR142" s="99"/>
      <c r="AS142" s="100"/>
      <c r="AT142" s="99"/>
      <c r="AU142" s="100"/>
      <c r="AV142" s="99"/>
      <c r="AW142" s="100"/>
      <c r="AX142" s="99"/>
      <c r="AY142" s="100"/>
      <c r="AZ142" s="99"/>
      <c r="BA142" s="100"/>
      <c r="BB142" s="99"/>
      <c r="BC142" s="100"/>
      <c r="BD142" s="99"/>
      <c r="BE142" s="100"/>
      <c r="BF142" s="101"/>
      <c r="BG142" s="100"/>
      <c r="BH142" s="99"/>
      <c r="BI142" s="100"/>
      <c r="BJ142" s="99"/>
      <c r="BK142" s="100"/>
      <c r="BL142" s="99"/>
      <c r="BM142" s="100"/>
      <c r="BN142" s="99"/>
      <c r="BO142" s="100"/>
      <c r="BP142" s="99"/>
      <c r="BQ142" s="100"/>
      <c r="BR142" s="99"/>
      <c r="BS142" s="100"/>
      <c r="BT142" s="99"/>
      <c r="BU142" s="100"/>
      <c r="BV142" s="99"/>
      <c r="BW142" s="100"/>
      <c r="BX142" s="99"/>
      <c r="BY142" s="100"/>
      <c r="BZ142" s="99"/>
      <c r="CA142" s="100"/>
      <c r="CB142" s="99"/>
      <c r="CC142" s="100"/>
      <c r="CD142" s="99"/>
      <c r="CE142" s="100"/>
      <c r="CF142" s="101">
        <f t="shared" si="411"/>
        <v>0</v>
      </c>
      <c r="CG142" s="100">
        <f t="shared" si="411"/>
        <v>0</v>
      </c>
    </row>
    <row r="143" spans="1:85" s="102" customFormat="1" ht="19.899999999999999" customHeight="1" x14ac:dyDescent="0.25">
      <c r="A143" s="94">
        <v>116</v>
      </c>
      <c r="B143" s="95" t="s">
        <v>164</v>
      </c>
      <c r="C143" s="95" t="s">
        <v>74</v>
      </c>
      <c r="D143" s="94">
        <f>RANK(BF143,$BF$4:$BF$147)</f>
        <v>20</v>
      </c>
      <c r="E143" s="94">
        <v>0.7</v>
      </c>
      <c r="F143" s="94" t="s">
        <v>75</v>
      </c>
      <c r="G143" s="94"/>
      <c r="H143" s="94"/>
      <c r="I143" s="100">
        <f t="shared" ref="I143:I144" si="449">H143*$E143</f>
        <v>0</v>
      </c>
      <c r="J143" s="94"/>
      <c r="K143" s="100">
        <f t="shared" ref="K143:K144" si="450">J143*$E143</f>
        <v>0</v>
      </c>
      <c r="L143" s="94"/>
      <c r="M143" s="100">
        <f t="shared" ref="M143:M144" si="451">L143*$E143</f>
        <v>0</v>
      </c>
      <c r="N143" s="94"/>
      <c r="O143" s="100">
        <f t="shared" ref="O143:O144" si="452">N143*$E143</f>
        <v>0</v>
      </c>
      <c r="P143" s="94"/>
      <c r="Q143" s="100">
        <f t="shared" ref="Q143:Q144" si="453">P143*$E143</f>
        <v>0</v>
      </c>
      <c r="R143" s="94"/>
      <c r="S143" s="100">
        <f t="shared" ref="S143:S144" si="454">R143*$E143</f>
        <v>0</v>
      </c>
      <c r="T143" s="94"/>
      <c r="U143" s="100">
        <f t="shared" ref="U143:U144" si="455">T143*$E143</f>
        <v>0</v>
      </c>
      <c r="V143" s="94"/>
      <c r="W143" s="100">
        <f t="shared" ref="W143:W144" si="456">V143*$E143</f>
        <v>0</v>
      </c>
      <c r="X143" s="94"/>
      <c r="Y143" s="100">
        <f t="shared" ref="Y143:Y144" si="457">X143*$E143</f>
        <v>0</v>
      </c>
      <c r="Z143" s="94"/>
      <c r="AA143" s="100">
        <f t="shared" ref="AA143:AA144" si="458">Z143*$E143</f>
        <v>0</v>
      </c>
      <c r="AB143" s="94"/>
      <c r="AC143" s="100">
        <f t="shared" ref="AC143:AC144" si="459">AB143*$E143</f>
        <v>0</v>
      </c>
      <c r="AD143" s="94"/>
      <c r="AE143" s="100">
        <f t="shared" ref="AE143:AE144" si="460">AD143*$E143</f>
        <v>0</v>
      </c>
      <c r="AF143" s="101">
        <f t="shared" ref="AF143:AF144" si="461">SUM(H143,J143,L143,N143,P143,R143,T143,V143,X143,Z143,AB143,AD143)</f>
        <v>0</v>
      </c>
      <c r="AG143" s="100">
        <f t="shared" ref="AG143:AG144" si="462">SUM(I143,K143,M143,O143,Q143,S143,U143,W143,Y143,AA143,AC143,AE143)</f>
        <v>0</v>
      </c>
      <c r="AH143" s="99"/>
      <c r="AI143" s="100">
        <f t="shared" ref="AI143:AI144" si="463">AH143*$E143</f>
        <v>0</v>
      </c>
      <c r="AJ143" s="99"/>
      <c r="AK143" s="100">
        <f t="shared" ref="AK143:AK144" si="464">AJ143*$E143</f>
        <v>0</v>
      </c>
      <c r="AL143" s="99"/>
      <c r="AM143" s="100">
        <f t="shared" ref="AM143:AM144" si="465">AL143*$E143</f>
        <v>0</v>
      </c>
      <c r="AN143" s="99"/>
      <c r="AO143" s="100">
        <f t="shared" ref="AO143:AO144" si="466">AN143*$E143</f>
        <v>0</v>
      </c>
      <c r="AP143" s="99"/>
      <c r="AQ143" s="100">
        <f t="shared" ref="AQ143:AQ144" si="467">AP143*$E143</f>
        <v>0</v>
      </c>
      <c r="AR143" s="99"/>
      <c r="AS143" s="100">
        <f t="shared" ref="AS143:AS144" si="468">AR143*$E143</f>
        <v>0</v>
      </c>
      <c r="AT143" s="99"/>
      <c r="AU143" s="100">
        <f t="shared" ref="AU143:AU144" si="469">AT143*$E143</f>
        <v>0</v>
      </c>
      <c r="AV143" s="99"/>
      <c r="AW143" s="100">
        <f t="shared" ref="AW143:AW144" si="470">AV143*$E143</f>
        <v>0</v>
      </c>
      <c r="AX143" s="99"/>
      <c r="AY143" s="100">
        <f t="shared" ref="AY143:AY144" si="471">AX143*$E143</f>
        <v>0</v>
      </c>
      <c r="AZ143" s="99"/>
      <c r="BA143" s="100">
        <f t="shared" ref="BA143:BA144" si="472">AZ143*$E143</f>
        <v>0</v>
      </c>
      <c r="BB143" s="99"/>
      <c r="BC143" s="100">
        <f t="shared" ref="BC143:BC144" si="473">BB143*$E143</f>
        <v>0</v>
      </c>
      <c r="BD143" s="99"/>
      <c r="BE143" s="100">
        <f t="shared" ref="BE143:BE144" si="474">BD143*$E143</f>
        <v>0</v>
      </c>
      <c r="BF143" s="101">
        <f t="shared" ref="BF143:BG144" si="475">SUM(AH143,AJ143,AL143,AN143,AP143,AR143,AT143,AV143,AX143,AZ143,BB143,BD143)</f>
        <v>0</v>
      </c>
      <c r="BG143" s="100">
        <f t="shared" si="475"/>
        <v>0</v>
      </c>
      <c r="BH143" s="99"/>
      <c r="BI143" s="100">
        <f t="shared" ref="BI143:BI144" si="476">BH143*$E143</f>
        <v>0</v>
      </c>
      <c r="BJ143" s="99"/>
      <c r="BK143" s="100">
        <f t="shared" ref="BK143:BK144" si="477">BJ143*$E143</f>
        <v>0</v>
      </c>
      <c r="BL143" s="99"/>
      <c r="BM143" s="100">
        <f t="shared" ref="BM143:BM144" si="478">BL143*$E143</f>
        <v>0</v>
      </c>
      <c r="BN143" s="99"/>
      <c r="BO143" s="100">
        <f t="shared" ref="BO143:BO144" si="479">BN143*$E143</f>
        <v>0</v>
      </c>
      <c r="BP143" s="99"/>
      <c r="BQ143" s="100">
        <f t="shared" ref="BQ143:BQ144" si="480">BP143*$E143</f>
        <v>0</v>
      </c>
      <c r="BR143" s="99"/>
      <c r="BS143" s="100">
        <f t="shared" ref="BS143:BS144" si="481">BR143*$E143</f>
        <v>0</v>
      </c>
      <c r="BT143" s="99"/>
      <c r="BU143" s="100">
        <f t="shared" ref="BU143:BU144" si="482">BT143*$E143</f>
        <v>0</v>
      </c>
      <c r="BV143" s="99"/>
      <c r="BW143" s="100">
        <f t="shared" ref="BW143:BW144" si="483">BV143*$E143</f>
        <v>0</v>
      </c>
      <c r="BX143" s="99"/>
      <c r="BY143" s="100">
        <f t="shared" ref="BY143:BY144" si="484">BX143*$E143</f>
        <v>0</v>
      </c>
      <c r="BZ143" s="99"/>
      <c r="CA143" s="100">
        <f t="shared" ref="CA143:CA144" si="485">BZ143*$E143</f>
        <v>0</v>
      </c>
      <c r="CB143" s="99"/>
      <c r="CC143" s="100">
        <f t="shared" ref="CC143:CC144" si="486">CB143*$E143</f>
        <v>0</v>
      </c>
      <c r="CD143" s="99"/>
      <c r="CE143" s="100">
        <f t="shared" ref="CE143:CE144" si="487">CD143*$E143</f>
        <v>0</v>
      </c>
      <c r="CF143" s="101">
        <f t="shared" si="411"/>
        <v>0</v>
      </c>
      <c r="CG143" s="100">
        <f t="shared" si="411"/>
        <v>0</v>
      </c>
    </row>
    <row r="144" spans="1:85" s="102" customFormat="1" ht="19.899999999999999" customHeight="1" x14ac:dyDescent="0.25">
      <c r="A144" s="94">
        <v>117</v>
      </c>
      <c r="B144" s="95" t="s">
        <v>165</v>
      </c>
      <c r="C144" s="95"/>
      <c r="D144" s="94">
        <f>RANK(BF144,$BF$4:$BF$147)</f>
        <v>20</v>
      </c>
      <c r="E144" s="94">
        <v>20</v>
      </c>
      <c r="F144" s="94">
        <v>1</v>
      </c>
      <c r="G144" s="94"/>
      <c r="H144" s="94"/>
      <c r="I144" s="100">
        <f t="shared" si="449"/>
        <v>0</v>
      </c>
      <c r="J144" s="94"/>
      <c r="K144" s="100">
        <f t="shared" si="450"/>
        <v>0</v>
      </c>
      <c r="L144" s="94"/>
      <c r="M144" s="100">
        <f t="shared" si="451"/>
        <v>0</v>
      </c>
      <c r="N144" s="94"/>
      <c r="O144" s="100">
        <f t="shared" si="452"/>
        <v>0</v>
      </c>
      <c r="P144" s="94"/>
      <c r="Q144" s="100">
        <f t="shared" si="453"/>
        <v>0</v>
      </c>
      <c r="R144" s="94"/>
      <c r="S144" s="100">
        <f t="shared" si="454"/>
        <v>0</v>
      </c>
      <c r="T144" s="94"/>
      <c r="U144" s="100">
        <f t="shared" si="455"/>
        <v>0</v>
      </c>
      <c r="V144" s="94"/>
      <c r="W144" s="100">
        <f t="shared" si="456"/>
        <v>0</v>
      </c>
      <c r="X144" s="94"/>
      <c r="Y144" s="100">
        <f t="shared" si="457"/>
        <v>0</v>
      </c>
      <c r="Z144" s="94"/>
      <c r="AA144" s="100">
        <f t="shared" si="458"/>
        <v>0</v>
      </c>
      <c r="AB144" s="94"/>
      <c r="AC144" s="100">
        <f t="shared" si="459"/>
        <v>0</v>
      </c>
      <c r="AD144" s="94"/>
      <c r="AE144" s="100">
        <f t="shared" si="460"/>
        <v>0</v>
      </c>
      <c r="AF144" s="101">
        <f t="shared" si="461"/>
        <v>0</v>
      </c>
      <c r="AG144" s="100">
        <f t="shared" si="462"/>
        <v>0</v>
      </c>
      <c r="AH144" s="99"/>
      <c r="AI144" s="100">
        <f t="shared" si="463"/>
        <v>0</v>
      </c>
      <c r="AJ144" s="99"/>
      <c r="AK144" s="100">
        <f t="shared" si="464"/>
        <v>0</v>
      </c>
      <c r="AL144" s="99"/>
      <c r="AM144" s="100">
        <f t="shared" si="465"/>
        <v>0</v>
      </c>
      <c r="AN144" s="99"/>
      <c r="AO144" s="100">
        <f t="shared" si="466"/>
        <v>0</v>
      </c>
      <c r="AP144" s="99"/>
      <c r="AQ144" s="100">
        <f t="shared" si="467"/>
        <v>0</v>
      </c>
      <c r="AR144" s="99"/>
      <c r="AS144" s="100">
        <f t="shared" si="468"/>
        <v>0</v>
      </c>
      <c r="AT144" s="99"/>
      <c r="AU144" s="100">
        <f t="shared" si="469"/>
        <v>0</v>
      </c>
      <c r="AV144" s="99"/>
      <c r="AW144" s="100">
        <f t="shared" si="470"/>
        <v>0</v>
      </c>
      <c r="AX144" s="99"/>
      <c r="AY144" s="100">
        <f t="shared" si="471"/>
        <v>0</v>
      </c>
      <c r="AZ144" s="99"/>
      <c r="BA144" s="100">
        <f t="shared" si="472"/>
        <v>0</v>
      </c>
      <c r="BB144" s="99"/>
      <c r="BC144" s="100">
        <f t="shared" si="473"/>
        <v>0</v>
      </c>
      <c r="BD144" s="99"/>
      <c r="BE144" s="100">
        <f t="shared" si="474"/>
        <v>0</v>
      </c>
      <c r="BF144" s="101">
        <f t="shared" si="475"/>
        <v>0</v>
      </c>
      <c r="BG144" s="100">
        <f t="shared" si="475"/>
        <v>0</v>
      </c>
      <c r="BH144" s="99"/>
      <c r="BI144" s="100">
        <f t="shared" si="476"/>
        <v>0</v>
      </c>
      <c r="BJ144" s="99"/>
      <c r="BK144" s="100">
        <f t="shared" si="477"/>
        <v>0</v>
      </c>
      <c r="BL144" s="99"/>
      <c r="BM144" s="100">
        <f t="shared" si="478"/>
        <v>0</v>
      </c>
      <c r="BN144" s="99"/>
      <c r="BO144" s="100">
        <f t="shared" si="479"/>
        <v>0</v>
      </c>
      <c r="BP144" s="99"/>
      <c r="BQ144" s="100">
        <f t="shared" si="480"/>
        <v>0</v>
      </c>
      <c r="BR144" s="99"/>
      <c r="BS144" s="100">
        <f t="shared" si="481"/>
        <v>0</v>
      </c>
      <c r="BT144" s="99"/>
      <c r="BU144" s="100">
        <f t="shared" si="482"/>
        <v>0</v>
      </c>
      <c r="BV144" s="99"/>
      <c r="BW144" s="100">
        <f t="shared" si="483"/>
        <v>0</v>
      </c>
      <c r="BX144" s="99"/>
      <c r="BY144" s="100">
        <f t="shared" si="484"/>
        <v>0</v>
      </c>
      <c r="BZ144" s="99"/>
      <c r="CA144" s="100">
        <f t="shared" si="485"/>
        <v>0</v>
      </c>
      <c r="CB144" s="99"/>
      <c r="CC144" s="100">
        <f t="shared" si="486"/>
        <v>0</v>
      </c>
      <c r="CD144" s="99"/>
      <c r="CE144" s="100">
        <f t="shared" si="487"/>
        <v>0</v>
      </c>
      <c r="CF144" s="101">
        <f t="shared" si="411"/>
        <v>0</v>
      </c>
      <c r="CG144" s="100">
        <f t="shared" si="411"/>
        <v>0</v>
      </c>
    </row>
    <row r="145" spans="1:139" s="102" customFormat="1" ht="19.899999999999999" customHeight="1" x14ac:dyDescent="0.25">
      <c r="A145" s="94">
        <v>118</v>
      </c>
      <c r="B145" s="95" t="s">
        <v>225</v>
      </c>
      <c r="C145" s="95"/>
      <c r="D145" s="94"/>
      <c r="E145" s="94"/>
      <c r="F145" s="94"/>
      <c r="G145" s="94"/>
      <c r="H145" s="94"/>
      <c r="I145" s="100"/>
      <c r="J145" s="94"/>
      <c r="K145" s="100"/>
      <c r="L145" s="94"/>
      <c r="M145" s="100"/>
      <c r="N145" s="94"/>
      <c r="O145" s="100"/>
      <c r="P145" s="94"/>
      <c r="Q145" s="100"/>
      <c r="R145" s="94"/>
      <c r="S145" s="100">
        <v>0</v>
      </c>
      <c r="T145" s="94"/>
      <c r="U145" s="100"/>
      <c r="V145" s="94"/>
      <c r="W145" s="100"/>
      <c r="X145" s="94"/>
      <c r="Y145" s="100"/>
      <c r="Z145" s="94"/>
      <c r="AA145" s="100"/>
      <c r="AB145" s="94"/>
      <c r="AC145" s="100"/>
      <c r="AD145" s="94"/>
      <c r="AE145" s="100"/>
      <c r="AF145" s="101"/>
      <c r="AG145" s="100"/>
      <c r="AH145" s="99"/>
      <c r="AI145" s="100"/>
      <c r="AJ145" s="99"/>
      <c r="AK145" s="100"/>
      <c r="AL145" s="99"/>
      <c r="AM145" s="100"/>
      <c r="AN145" s="99"/>
      <c r="AO145" s="100"/>
      <c r="AP145" s="99"/>
      <c r="AQ145" s="100"/>
      <c r="AR145" s="99"/>
      <c r="AS145" s="100"/>
      <c r="AT145" s="99"/>
      <c r="AU145" s="100"/>
      <c r="AV145" s="99"/>
      <c r="AW145" s="100"/>
      <c r="AX145" s="99"/>
      <c r="AY145" s="100"/>
      <c r="AZ145" s="99"/>
      <c r="BA145" s="100"/>
      <c r="BB145" s="99"/>
      <c r="BC145" s="100"/>
      <c r="BD145" s="99"/>
      <c r="BE145" s="100"/>
      <c r="BF145" s="101"/>
      <c r="BG145" s="100"/>
      <c r="BH145" s="99"/>
      <c r="BI145" s="100"/>
      <c r="BJ145" s="99"/>
      <c r="BK145" s="100"/>
      <c r="BL145" s="99"/>
      <c r="BM145" s="100"/>
      <c r="BN145" s="99"/>
      <c r="BO145" s="100"/>
      <c r="BP145" s="99"/>
      <c r="BQ145" s="100"/>
      <c r="BR145" s="99"/>
      <c r="BS145" s="100"/>
      <c r="BT145" s="99"/>
      <c r="BU145" s="100"/>
      <c r="BV145" s="99"/>
      <c r="BW145" s="100"/>
      <c r="BX145" s="99"/>
      <c r="BY145" s="100"/>
      <c r="BZ145" s="99"/>
      <c r="CA145" s="100"/>
      <c r="CB145" s="99"/>
      <c r="CC145" s="100"/>
      <c r="CD145" s="99"/>
      <c r="CE145" s="100"/>
      <c r="CF145" s="101"/>
      <c r="CG145" s="100"/>
      <c r="CI145" s="102">
        <v>0</v>
      </c>
      <c r="CK145" s="102">
        <v>0</v>
      </c>
      <c r="CM145" s="102">
        <v>0</v>
      </c>
      <c r="CO145" s="102">
        <v>0</v>
      </c>
      <c r="CQ145" s="102">
        <v>0</v>
      </c>
      <c r="CS145" s="102">
        <v>0</v>
      </c>
      <c r="CU145" s="102">
        <v>0</v>
      </c>
      <c r="CW145" s="102">
        <v>0</v>
      </c>
      <c r="CY145" s="102">
        <v>0</v>
      </c>
      <c r="DA145" s="102">
        <v>0</v>
      </c>
      <c r="DC145" s="102">
        <v>0</v>
      </c>
      <c r="DE145" s="102">
        <v>0</v>
      </c>
      <c r="DF145" s="102">
        <v>0</v>
      </c>
      <c r="DG145" s="102">
        <v>0</v>
      </c>
      <c r="DH145" s="102">
        <v>0</v>
      </c>
      <c r="DI145" s="102">
        <v>0</v>
      </c>
      <c r="DK145" s="102">
        <v>0</v>
      </c>
      <c r="DM145" s="102">
        <v>0</v>
      </c>
      <c r="DO145" s="102">
        <v>0</v>
      </c>
      <c r="DQ145" s="102">
        <v>0</v>
      </c>
      <c r="DS145" s="102">
        <v>0</v>
      </c>
      <c r="DU145" s="102">
        <v>0</v>
      </c>
      <c r="DW145" s="102">
        <v>0</v>
      </c>
      <c r="DY145" s="102">
        <v>0</v>
      </c>
      <c r="EA145" s="102">
        <v>0</v>
      </c>
      <c r="EC145" s="102">
        <v>0</v>
      </c>
      <c r="EE145" s="102">
        <v>0</v>
      </c>
      <c r="EG145" s="102">
        <v>0</v>
      </c>
      <c r="EH145" s="102">
        <v>0</v>
      </c>
      <c r="EI145" s="102">
        <v>0</v>
      </c>
    </row>
    <row r="146" spans="1:139" s="102" customFormat="1" ht="19.899999999999999" customHeight="1" x14ac:dyDescent="0.25">
      <c r="A146" s="94"/>
      <c r="B146" s="95"/>
      <c r="C146" s="95"/>
      <c r="D146" s="94"/>
      <c r="E146" s="94"/>
      <c r="F146" s="94"/>
      <c r="G146" s="94"/>
      <c r="H146" s="94"/>
      <c r="I146" s="100"/>
      <c r="J146" s="94"/>
      <c r="K146" s="100"/>
      <c r="L146" s="94"/>
      <c r="M146" s="100"/>
      <c r="N146" s="94"/>
      <c r="O146" s="100"/>
      <c r="P146" s="94"/>
      <c r="Q146" s="100"/>
      <c r="R146" s="94"/>
      <c r="S146" s="100"/>
      <c r="T146" s="94"/>
      <c r="U146" s="100"/>
      <c r="V146" s="94"/>
      <c r="W146" s="100"/>
      <c r="X146" s="94"/>
      <c r="Y146" s="100"/>
      <c r="Z146" s="94"/>
      <c r="AA146" s="100"/>
      <c r="AB146" s="94"/>
      <c r="AC146" s="100"/>
      <c r="AD146" s="94"/>
      <c r="AE146" s="100"/>
      <c r="AF146" s="101"/>
      <c r="AG146" s="100"/>
      <c r="AH146" s="99"/>
      <c r="AI146" s="100"/>
      <c r="AJ146" s="99"/>
      <c r="AK146" s="100"/>
      <c r="AL146" s="99"/>
      <c r="AM146" s="100"/>
      <c r="AN146" s="99"/>
      <c r="AO146" s="100"/>
      <c r="AP146" s="99"/>
      <c r="AQ146" s="100"/>
      <c r="AR146" s="99"/>
      <c r="AS146" s="100"/>
      <c r="AT146" s="99"/>
      <c r="AU146" s="100"/>
      <c r="AV146" s="99"/>
      <c r="AW146" s="100"/>
      <c r="AX146" s="99"/>
      <c r="AY146" s="100"/>
      <c r="AZ146" s="99"/>
      <c r="BA146" s="100"/>
      <c r="BB146" s="99"/>
      <c r="BC146" s="100"/>
      <c r="BD146" s="99"/>
      <c r="BE146" s="100"/>
      <c r="BF146" s="101"/>
      <c r="BG146" s="100"/>
      <c r="BH146" s="99"/>
      <c r="BI146" s="100"/>
      <c r="BJ146" s="99"/>
      <c r="BK146" s="100"/>
      <c r="BL146" s="99"/>
      <c r="BM146" s="100"/>
      <c r="BN146" s="99"/>
      <c r="BO146" s="100"/>
      <c r="BP146" s="99"/>
      <c r="BQ146" s="100"/>
      <c r="BR146" s="99"/>
      <c r="BS146" s="100"/>
      <c r="BT146" s="99"/>
      <c r="BU146" s="100"/>
      <c r="BV146" s="99"/>
      <c r="BW146" s="100"/>
      <c r="BX146" s="99"/>
      <c r="BY146" s="100"/>
      <c r="BZ146" s="99"/>
      <c r="CA146" s="100"/>
      <c r="CB146" s="99"/>
      <c r="CC146" s="100"/>
      <c r="CD146" s="99"/>
      <c r="CE146" s="100"/>
      <c r="CF146" s="101">
        <f t="shared" si="411"/>
        <v>0</v>
      </c>
      <c r="CG146" s="100">
        <f t="shared" si="411"/>
        <v>0</v>
      </c>
    </row>
    <row r="147" spans="1:139" s="102" customFormat="1" ht="19.899999999999999" customHeight="1" x14ac:dyDescent="0.25">
      <c r="A147" s="94"/>
      <c r="B147" s="105"/>
      <c r="C147" s="105"/>
      <c r="D147" s="94"/>
      <c r="E147" s="94"/>
      <c r="F147" s="106"/>
      <c r="G147" s="94"/>
      <c r="H147" s="106"/>
      <c r="I147" s="100"/>
      <c r="J147" s="106"/>
      <c r="K147" s="100"/>
      <c r="L147" s="106"/>
      <c r="M147" s="100"/>
      <c r="N147" s="106"/>
      <c r="O147" s="100"/>
      <c r="P147" s="106"/>
      <c r="Q147" s="100"/>
      <c r="R147" s="106"/>
      <c r="S147" s="100"/>
      <c r="T147" s="106"/>
      <c r="U147" s="100"/>
      <c r="V147" s="106"/>
      <c r="W147" s="100"/>
      <c r="X147" s="106"/>
      <c r="Y147" s="100"/>
      <c r="Z147" s="106"/>
      <c r="AA147" s="100"/>
      <c r="AB147" s="106"/>
      <c r="AC147" s="100"/>
      <c r="AD147" s="106"/>
      <c r="AE147" s="100"/>
      <c r="AF147" s="101"/>
      <c r="AG147" s="100"/>
      <c r="AH147" s="99"/>
      <c r="AI147" s="100"/>
      <c r="AJ147" s="99"/>
      <c r="AK147" s="100"/>
      <c r="AL147" s="99"/>
      <c r="AM147" s="100"/>
      <c r="AN147" s="99"/>
      <c r="AO147" s="100"/>
      <c r="AP147" s="99"/>
      <c r="AQ147" s="100"/>
      <c r="AR147" s="99"/>
      <c r="AS147" s="100"/>
      <c r="AT147" s="99"/>
      <c r="AU147" s="100"/>
      <c r="AV147" s="99"/>
      <c r="AW147" s="100"/>
      <c r="AX147" s="99"/>
      <c r="AY147" s="100"/>
      <c r="AZ147" s="99"/>
      <c r="BA147" s="100"/>
      <c r="BB147" s="99"/>
      <c r="BC147" s="100"/>
      <c r="BD147" s="99"/>
      <c r="BE147" s="100"/>
      <c r="BF147" s="101"/>
      <c r="BG147" s="100"/>
      <c r="BH147" s="99"/>
      <c r="BI147" s="100"/>
      <c r="BJ147" s="99"/>
      <c r="BK147" s="100"/>
      <c r="BL147" s="99"/>
      <c r="BM147" s="100"/>
      <c r="BN147" s="99"/>
      <c r="BO147" s="100"/>
      <c r="BP147" s="99"/>
      <c r="BQ147" s="100"/>
      <c r="BR147" s="99"/>
      <c r="BS147" s="100"/>
      <c r="BT147" s="99"/>
      <c r="BU147" s="100"/>
      <c r="BV147" s="99"/>
      <c r="BW147" s="100"/>
      <c r="BX147" s="99"/>
      <c r="BY147" s="100"/>
      <c r="BZ147" s="99"/>
      <c r="CA147" s="100"/>
      <c r="CB147" s="99"/>
      <c r="CC147" s="100"/>
      <c r="CD147" s="99"/>
      <c r="CE147" s="100"/>
      <c r="CF147" s="101"/>
      <c r="CG147" s="100"/>
    </row>
    <row r="148" spans="1:139" s="91" customFormat="1" ht="19.899999999999999" customHeight="1" x14ac:dyDescent="0.25">
      <c r="A148" s="107"/>
      <c r="B148" s="108" t="s">
        <v>166</v>
      </c>
      <c r="C148" s="108"/>
      <c r="D148" s="108"/>
      <c r="E148" s="109"/>
      <c r="F148" s="110"/>
      <c r="G148" s="110"/>
      <c r="H148" s="111">
        <f t="shared" ref="H148:AM148" si="488">SUM(H4:H147)</f>
        <v>390742</v>
      </c>
      <c r="I148" s="112">
        <f t="shared" si="488"/>
        <v>290334.56</v>
      </c>
      <c r="J148" s="111">
        <f t="shared" si="488"/>
        <v>334584</v>
      </c>
      <c r="K148" s="112">
        <f t="shared" si="488"/>
        <v>244029.12</v>
      </c>
      <c r="L148" s="111">
        <f t="shared" si="488"/>
        <v>393308</v>
      </c>
      <c r="M148" s="112">
        <f t="shared" si="488"/>
        <v>296962.64</v>
      </c>
      <c r="N148" s="111">
        <f t="shared" si="488"/>
        <v>377830</v>
      </c>
      <c r="O148" s="112">
        <f t="shared" si="488"/>
        <v>281344.08</v>
      </c>
      <c r="P148" s="111">
        <f t="shared" si="488"/>
        <v>396414</v>
      </c>
      <c r="Q148" s="112">
        <f t="shared" si="488"/>
        <v>295304.56000000006</v>
      </c>
      <c r="R148" s="111">
        <f t="shared" si="488"/>
        <v>430780</v>
      </c>
      <c r="S148" s="112">
        <f t="shared" si="488"/>
        <v>319318.36</v>
      </c>
      <c r="T148" s="111">
        <f t="shared" si="488"/>
        <v>373392</v>
      </c>
      <c r="U148" s="112">
        <f t="shared" si="488"/>
        <v>282756.96000000002</v>
      </c>
      <c r="V148" s="111">
        <f t="shared" si="488"/>
        <v>354492</v>
      </c>
      <c r="W148" s="112">
        <f t="shared" si="488"/>
        <v>268905.12</v>
      </c>
      <c r="X148" s="111">
        <f t="shared" si="488"/>
        <v>293170</v>
      </c>
      <c r="Y148" s="112">
        <f t="shared" si="488"/>
        <v>218785.52</v>
      </c>
      <c r="Z148" s="111">
        <f t="shared" si="488"/>
        <v>368802</v>
      </c>
      <c r="AA148" s="112">
        <f t="shared" si="488"/>
        <v>282960.24000000011</v>
      </c>
      <c r="AB148" s="111">
        <f t="shared" si="488"/>
        <v>368648</v>
      </c>
      <c r="AC148" s="112">
        <f t="shared" si="488"/>
        <v>282183.04000000004</v>
      </c>
      <c r="AD148" s="111">
        <f t="shared" si="488"/>
        <v>349064</v>
      </c>
      <c r="AE148" s="112">
        <f t="shared" si="488"/>
        <v>265178.76999999996</v>
      </c>
      <c r="AF148" s="111">
        <f t="shared" si="488"/>
        <v>4431226</v>
      </c>
      <c r="AG148" s="112">
        <f t="shared" si="488"/>
        <v>3328062.9700000007</v>
      </c>
      <c r="AH148" s="111">
        <f t="shared" si="488"/>
        <v>334035</v>
      </c>
      <c r="AI148" s="112">
        <f t="shared" si="488"/>
        <v>256846.03</v>
      </c>
      <c r="AJ148" s="111">
        <f t="shared" si="488"/>
        <v>342320</v>
      </c>
      <c r="AK148" s="112">
        <f t="shared" si="488"/>
        <v>262968.19</v>
      </c>
      <c r="AL148" s="111">
        <f t="shared" si="488"/>
        <v>461294</v>
      </c>
      <c r="AM148" s="112">
        <f t="shared" si="488"/>
        <v>359896.72000000003</v>
      </c>
      <c r="AN148" s="111">
        <f t="shared" ref="AN148:BS148" si="489">SUM(AN4:AN147)</f>
        <v>327574</v>
      </c>
      <c r="AO148" s="112">
        <f t="shared" si="489"/>
        <v>251026.03000000003</v>
      </c>
      <c r="AP148" s="111">
        <f t="shared" si="489"/>
        <v>376607</v>
      </c>
      <c r="AQ148" s="112">
        <f t="shared" si="489"/>
        <v>298243</v>
      </c>
      <c r="AR148" s="111">
        <f t="shared" si="489"/>
        <v>370307</v>
      </c>
      <c r="AS148" s="112">
        <f t="shared" si="489"/>
        <v>288031.77999999997</v>
      </c>
      <c r="AT148" s="111">
        <f t="shared" si="489"/>
        <v>334662</v>
      </c>
      <c r="AU148" s="112">
        <f t="shared" si="489"/>
        <v>259867.36000000002</v>
      </c>
      <c r="AV148" s="111">
        <f t="shared" si="489"/>
        <v>324856</v>
      </c>
      <c r="AW148" s="112">
        <f t="shared" si="489"/>
        <v>252426.49999999994</v>
      </c>
      <c r="AX148" s="111">
        <f t="shared" si="489"/>
        <v>316410</v>
      </c>
      <c r="AY148" s="112">
        <f t="shared" si="489"/>
        <v>244041.03999999998</v>
      </c>
      <c r="AZ148" s="111">
        <f t="shared" si="489"/>
        <v>324627</v>
      </c>
      <c r="BA148" s="112">
        <f t="shared" si="489"/>
        <v>255835.32</v>
      </c>
      <c r="BB148" s="111">
        <f t="shared" si="489"/>
        <v>347518</v>
      </c>
      <c r="BC148" s="112">
        <f t="shared" si="489"/>
        <v>273524.02000000008</v>
      </c>
      <c r="BD148" s="111">
        <f t="shared" si="489"/>
        <v>356175</v>
      </c>
      <c r="BE148" s="112">
        <f t="shared" si="489"/>
        <v>287252.91000000003</v>
      </c>
      <c r="BF148" s="111">
        <f t="shared" si="489"/>
        <v>4216385</v>
      </c>
      <c r="BG148" s="112">
        <f t="shared" si="489"/>
        <v>3289958.9000000004</v>
      </c>
      <c r="BH148" s="111">
        <f t="shared" si="489"/>
        <v>344059</v>
      </c>
      <c r="BI148" s="112">
        <f t="shared" si="489"/>
        <v>274562.23</v>
      </c>
      <c r="BJ148" s="111">
        <f t="shared" si="489"/>
        <v>286717</v>
      </c>
      <c r="BK148" s="112">
        <f t="shared" si="489"/>
        <v>229615.04</v>
      </c>
      <c r="BL148" s="111">
        <f t="shared" si="489"/>
        <v>0</v>
      </c>
      <c r="BM148" s="112">
        <f t="shared" si="489"/>
        <v>0</v>
      </c>
      <c r="BN148" s="111">
        <f t="shared" si="489"/>
        <v>0</v>
      </c>
      <c r="BO148" s="112">
        <f t="shared" si="489"/>
        <v>0</v>
      </c>
      <c r="BP148" s="111">
        <f t="shared" si="489"/>
        <v>0</v>
      </c>
      <c r="BQ148" s="112">
        <f t="shared" si="489"/>
        <v>0</v>
      </c>
      <c r="BR148" s="111">
        <f t="shared" si="489"/>
        <v>0</v>
      </c>
      <c r="BS148" s="112">
        <f t="shared" si="489"/>
        <v>0</v>
      </c>
      <c r="BT148" s="111">
        <f t="shared" ref="BT148:CG148" si="490">SUM(BT4:BT147)</f>
        <v>0</v>
      </c>
      <c r="BU148" s="112">
        <f t="shared" si="490"/>
        <v>0</v>
      </c>
      <c r="BV148" s="111">
        <f t="shared" si="490"/>
        <v>0</v>
      </c>
      <c r="BW148" s="112">
        <f t="shared" si="490"/>
        <v>0</v>
      </c>
      <c r="BX148" s="111">
        <f t="shared" si="490"/>
        <v>0</v>
      </c>
      <c r="BY148" s="112">
        <f t="shared" si="490"/>
        <v>0</v>
      </c>
      <c r="BZ148" s="111">
        <f t="shared" si="490"/>
        <v>0</v>
      </c>
      <c r="CA148" s="112">
        <f t="shared" si="490"/>
        <v>0</v>
      </c>
      <c r="CB148" s="111">
        <f t="shared" si="490"/>
        <v>0</v>
      </c>
      <c r="CC148" s="112">
        <f t="shared" si="490"/>
        <v>0</v>
      </c>
      <c r="CD148" s="111">
        <f t="shared" si="490"/>
        <v>0</v>
      </c>
      <c r="CE148" s="112">
        <f t="shared" si="490"/>
        <v>0</v>
      </c>
      <c r="CF148" s="111">
        <f t="shared" si="490"/>
        <v>630776</v>
      </c>
      <c r="CG148" s="112">
        <f t="shared" si="490"/>
        <v>504177.26999999996</v>
      </c>
    </row>
    <row r="149" spans="1:139" s="102" customFormat="1" ht="19.899999999999999" customHeight="1" x14ac:dyDescent="0.25">
      <c r="A149" s="113"/>
      <c r="B149" s="105"/>
      <c r="C149" s="105"/>
      <c r="D149" s="105"/>
      <c r="E149" s="105"/>
      <c r="F149" s="106"/>
      <c r="G149" s="106"/>
      <c r="H149" s="106"/>
      <c r="I149" s="100"/>
      <c r="J149" s="106"/>
      <c r="K149" s="100"/>
      <c r="L149" s="106"/>
      <c r="M149" s="100"/>
      <c r="N149" s="106"/>
      <c r="O149" s="100"/>
      <c r="P149" s="106"/>
      <c r="Q149" s="100"/>
      <c r="R149" s="106"/>
      <c r="S149" s="100"/>
      <c r="T149" s="106"/>
      <c r="U149" s="100"/>
      <c r="V149" s="106"/>
      <c r="W149" s="100"/>
      <c r="X149" s="106"/>
      <c r="Y149" s="100"/>
      <c r="Z149" s="106"/>
      <c r="AA149" s="100"/>
      <c r="AB149" s="106"/>
      <c r="AC149" s="100"/>
      <c r="AD149" s="106"/>
      <c r="AE149" s="100"/>
      <c r="AF149" s="101"/>
      <c r="AG149" s="100"/>
      <c r="AH149" s="99"/>
      <c r="AI149" s="100"/>
      <c r="AJ149" s="99"/>
      <c r="AK149" s="100"/>
      <c r="AL149" s="99"/>
      <c r="AM149" s="100"/>
      <c r="AN149" s="99"/>
      <c r="AO149" s="100"/>
      <c r="AP149" s="99"/>
      <c r="AQ149" s="100"/>
      <c r="AR149" s="99"/>
      <c r="AS149" s="100"/>
      <c r="AT149" s="99"/>
      <c r="AU149" s="100"/>
      <c r="AV149" s="99"/>
      <c r="AW149" s="100"/>
      <c r="AX149" s="99"/>
      <c r="AY149" s="100"/>
      <c r="AZ149" s="99"/>
      <c r="BA149" s="100"/>
      <c r="BB149" s="99"/>
      <c r="BC149" s="100"/>
      <c r="BD149" s="99"/>
      <c r="BE149" s="100"/>
      <c r="BF149" s="101"/>
      <c r="BG149" s="100"/>
      <c r="BH149" s="99"/>
      <c r="BI149" s="100"/>
      <c r="BJ149" s="99"/>
      <c r="BK149" s="100"/>
      <c r="BL149" s="99"/>
      <c r="BM149" s="100"/>
      <c r="BN149" s="99"/>
      <c r="BO149" s="100"/>
      <c r="BP149" s="99"/>
      <c r="BQ149" s="100"/>
      <c r="BR149" s="99"/>
      <c r="BS149" s="100"/>
      <c r="BT149" s="99"/>
      <c r="BU149" s="100"/>
      <c r="BV149" s="99"/>
      <c r="BW149" s="100"/>
      <c r="BX149" s="99"/>
      <c r="BY149" s="100"/>
      <c r="BZ149" s="99"/>
      <c r="CA149" s="100"/>
      <c r="CB149" s="99"/>
      <c r="CC149" s="100"/>
      <c r="CD149" s="99"/>
      <c r="CE149" s="100"/>
      <c r="CF149" s="101"/>
      <c r="CG149" s="100"/>
    </row>
    <row r="150" spans="1:139" s="102" customFormat="1" ht="19.899999999999999" customHeight="1" x14ac:dyDescent="0.25">
      <c r="A150" s="94">
        <v>118</v>
      </c>
      <c r="B150" s="95" t="s">
        <v>167</v>
      </c>
      <c r="C150" s="95" t="s">
        <v>74</v>
      </c>
      <c r="D150" s="94">
        <f t="shared" ref="D150:D157" si="491">RANK(BF150,$BF$149:$BF$164)</f>
        <v>4</v>
      </c>
      <c r="E150" s="94">
        <v>0.7</v>
      </c>
      <c r="F150" s="94" t="s">
        <v>75</v>
      </c>
      <c r="G150" s="94">
        <v>4500</v>
      </c>
      <c r="H150" s="94"/>
      <c r="I150" s="104">
        <f t="shared" ref="I150:I163" si="492">H150*$E150</f>
        <v>0</v>
      </c>
      <c r="J150" s="94"/>
      <c r="K150" s="104">
        <f t="shared" ref="K150:K163" si="493">J150*$E150</f>
        <v>0</v>
      </c>
      <c r="L150" s="94"/>
      <c r="M150" s="104">
        <f t="shared" ref="M150:M163" si="494">L150*$E150</f>
        <v>0</v>
      </c>
      <c r="N150" s="94">
        <v>4</v>
      </c>
      <c r="O150" s="104">
        <f t="shared" ref="O150:O163" si="495">N150*$E150</f>
        <v>2.8</v>
      </c>
      <c r="P150" s="94"/>
      <c r="Q150" s="104">
        <f t="shared" ref="Q150:Q163" si="496">P150*$E150</f>
        <v>0</v>
      </c>
      <c r="R150" s="94"/>
      <c r="S150" s="104">
        <f t="shared" ref="S150:S163" si="497">R150*$E150</f>
        <v>0</v>
      </c>
      <c r="T150" s="94">
        <v>372</v>
      </c>
      <c r="U150" s="104">
        <f t="shared" ref="U150:U163" si="498">T150*$E150</f>
        <v>260.39999999999998</v>
      </c>
      <c r="V150" s="94"/>
      <c r="W150" s="104">
        <f t="shared" ref="W150:W163" si="499">V150*$E150</f>
        <v>0</v>
      </c>
      <c r="X150" s="94"/>
      <c r="Y150" s="104">
        <f t="shared" ref="Y150:Y163" si="500">X150*$E150</f>
        <v>0</v>
      </c>
      <c r="Z150" s="94"/>
      <c r="AA150" s="104">
        <f t="shared" ref="AA150:AA163" si="501">Z150*$E150</f>
        <v>0</v>
      </c>
      <c r="AB150" s="94"/>
      <c r="AC150" s="104">
        <f t="shared" ref="AC150:AC163" si="502">AB150*$E150</f>
        <v>0</v>
      </c>
      <c r="AD150" s="94"/>
      <c r="AE150" s="104">
        <f t="shared" ref="AE150:AE163" si="503">AD150*$E150</f>
        <v>0</v>
      </c>
      <c r="AF150" s="101">
        <f t="shared" ref="AF150:AF163" si="504">SUM(H150,J150,L150,N150,P150,R150,T150,V150,X150,Z150,AB150,AD150)</f>
        <v>376</v>
      </c>
      <c r="AG150" s="100">
        <f t="shared" ref="AG150:AG163" si="505">SUM(I150,K150,M150,O150,Q150,S150,U150,W150,Y150,AA150,AC150,AE150)</f>
        <v>263.2</v>
      </c>
      <c r="AH150" s="96"/>
      <c r="AI150" s="104">
        <f t="shared" ref="AI150:AI163" si="506">AH150*$E150</f>
        <v>0</v>
      </c>
      <c r="AJ150" s="96"/>
      <c r="AK150" s="104">
        <f t="shared" ref="AK150:AK163" si="507">AJ150*$E150</f>
        <v>0</v>
      </c>
      <c r="AL150" s="99"/>
      <c r="AM150" s="100">
        <f t="shared" ref="AM150:AM163" si="508">AL150*$E150</f>
        <v>0</v>
      </c>
      <c r="AN150" s="99"/>
      <c r="AO150" s="100">
        <f t="shared" ref="AO150:AQ163" si="509">AN150*$E150</f>
        <v>0</v>
      </c>
      <c r="AP150" s="99"/>
      <c r="AQ150" s="100">
        <f t="shared" si="509"/>
        <v>0</v>
      </c>
      <c r="AR150" s="99"/>
      <c r="AS150" s="100">
        <f t="shared" ref="AS150:AS163" si="510">AR150*$E150</f>
        <v>0</v>
      </c>
      <c r="AT150" s="99"/>
      <c r="AU150" s="100">
        <f t="shared" ref="AU150:AU163" si="511">AT150*$E150</f>
        <v>0</v>
      </c>
      <c r="AV150" s="99"/>
      <c r="AW150" s="100">
        <f t="shared" ref="AW150:AW163" si="512">AV150*$E150</f>
        <v>0</v>
      </c>
      <c r="AX150" s="99"/>
      <c r="AY150" s="100">
        <f t="shared" ref="AY150:AY163" si="513">AX150*$E150</f>
        <v>0</v>
      </c>
      <c r="AZ150" s="99"/>
      <c r="BA150" s="100">
        <f t="shared" ref="BA150:BA163" si="514">AZ150*$E150</f>
        <v>0</v>
      </c>
      <c r="BB150" s="99"/>
      <c r="BC150" s="100">
        <f t="shared" ref="BC150:BC163" si="515">BB150*$E150</f>
        <v>0</v>
      </c>
      <c r="BD150" s="99"/>
      <c r="BE150" s="100">
        <f t="shared" ref="BE150:BE163" si="516">BD150*$E150</f>
        <v>0</v>
      </c>
      <c r="BF150" s="101">
        <f t="shared" ref="BF150:BG163" si="517">SUM(AH150,AJ150,AL150,AN150,AP150,AR150,AT150,AV150,AX150,AZ150,BB150,BD150)</f>
        <v>0</v>
      </c>
      <c r="BG150" s="100">
        <f t="shared" si="517"/>
        <v>0</v>
      </c>
      <c r="BH150" s="99"/>
      <c r="BI150" s="100">
        <f t="shared" ref="BI150:BI156" si="518">BH150*$E150</f>
        <v>0</v>
      </c>
      <c r="BJ150" s="99"/>
      <c r="BK150" s="100">
        <f t="shared" ref="BK150:BK156" si="519">BJ150*$E150</f>
        <v>0</v>
      </c>
      <c r="BL150" s="99"/>
      <c r="BM150" s="100">
        <f t="shared" ref="BM150:BM156" si="520">BL150*$E150</f>
        <v>0</v>
      </c>
      <c r="BN150" s="99"/>
      <c r="BO150" s="100">
        <f t="shared" ref="BO150:BO156" si="521">BN150*$E150</f>
        <v>0</v>
      </c>
      <c r="BP150" s="99"/>
      <c r="BQ150" s="100">
        <f t="shared" ref="BQ150:BQ156" si="522">BP150*$E150</f>
        <v>0</v>
      </c>
      <c r="BR150" s="99"/>
      <c r="BS150" s="100">
        <f t="shared" ref="BS150:BS156" si="523">BR150*$E150</f>
        <v>0</v>
      </c>
      <c r="BT150" s="99"/>
      <c r="BU150" s="100">
        <f t="shared" ref="BU150:BU156" si="524">BT150*$E150</f>
        <v>0</v>
      </c>
      <c r="BV150" s="99"/>
      <c r="BW150" s="100">
        <f t="shared" ref="BW150:BW156" si="525">BV150*$E150</f>
        <v>0</v>
      </c>
      <c r="BX150" s="99"/>
      <c r="BY150" s="100">
        <f t="shared" ref="BY150:BY156" si="526">BX150*$E150</f>
        <v>0</v>
      </c>
      <c r="BZ150" s="99"/>
      <c r="CA150" s="100">
        <f t="shared" ref="CA150:CA156" si="527">BZ150*$E150</f>
        <v>0</v>
      </c>
      <c r="CB150" s="99"/>
      <c r="CC150" s="100">
        <f t="shared" ref="CC150:CC156" si="528">CB150*$E150</f>
        <v>0</v>
      </c>
      <c r="CD150" s="99"/>
      <c r="CE150" s="100">
        <f t="shared" ref="CE150:CE156" si="529">CD150*$E150</f>
        <v>0</v>
      </c>
      <c r="CF150" s="101">
        <f t="shared" ref="CF150:CG156" si="530">SUM(BH150,BJ150,BL150,BN150,BP150,BR150,BT150,BV150,BX150,BZ150,CB150,CD150)</f>
        <v>0</v>
      </c>
      <c r="CG150" s="100">
        <f t="shared" si="530"/>
        <v>0</v>
      </c>
    </row>
    <row r="151" spans="1:139" s="102" customFormat="1" ht="19.899999999999999" customHeight="1" x14ac:dyDescent="0.25">
      <c r="A151" s="94">
        <v>119</v>
      </c>
      <c r="B151" s="95" t="s">
        <v>168</v>
      </c>
      <c r="C151" s="95" t="s">
        <v>74</v>
      </c>
      <c r="D151" s="94">
        <f t="shared" si="491"/>
        <v>4</v>
      </c>
      <c r="E151" s="94">
        <v>0.35</v>
      </c>
      <c r="F151" s="94" t="s">
        <v>83</v>
      </c>
      <c r="G151" s="94">
        <v>2300</v>
      </c>
      <c r="H151" s="94"/>
      <c r="I151" s="104">
        <f t="shared" si="492"/>
        <v>0</v>
      </c>
      <c r="J151" s="94"/>
      <c r="K151" s="104">
        <f t="shared" si="493"/>
        <v>0</v>
      </c>
      <c r="L151" s="94"/>
      <c r="M151" s="104">
        <f t="shared" si="494"/>
        <v>0</v>
      </c>
      <c r="N151" s="94"/>
      <c r="O151" s="104">
        <f t="shared" si="495"/>
        <v>0</v>
      </c>
      <c r="P151" s="94"/>
      <c r="Q151" s="104">
        <f t="shared" si="496"/>
        <v>0</v>
      </c>
      <c r="R151" s="94"/>
      <c r="S151" s="104">
        <f t="shared" si="497"/>
        <v>0</v>
      </c>
      <c r="T151" s="94">
        <v>24</v>
      </c>
      <c r="U151" s="104">
        <f t="shared" si="498"/>
        <v>8.3999999999999986</v>
      </c>
      <c r="V151" s="94"/>
      <c r="W151" s="104">
        <f t="shared" si="499"/>
        <v>0</v>
      </c>
      <c r="X151" s="94"/>
      <c r="Y151" s="104">
        <f t="shared" si="500"/>
        <v>0</v>
      </c>
      <c r="Z151" s="94"/>
      <c r="AA151" s="104">
        <f t="shared" si="501"/>
        <v>0</v>
      </c>
      <c r="AB151" s="94"/>
      <c r="AC151" s="104">
        <f t="shared" si="502"/>
        <v>0</v>
      </c>
      <c r="AD151" s="94"/>
      <c r="AE151" s="104">
        <f t="shared" si="503"/>
        <v>0</v>
      </c>
      <c r="AF151" s="101">
        <f t="shared" si="504"/>
        <v>24</v>
      </c>
      <c r="AG151" s="100">
        <f t="shared" si="505"/>
        <v>8.3999999999999986</v>
      </c>
      <c r="AH151" s="96"/>
      <c r="AI151" s="104">
        <f t="shared" si="506"/>
        <v>0</v>
      </c>
      <c r="AJ151" s="96"/>
      <c r="AK151" s="104">
        <f t="shared" si="507"/>
        <v>0</v>
      </c>
      <c r="AL151" s="99"/>
      <c r="AM151" s="100">
        <f t="shared" si="508"/>
        <v>0</v>
      </c>
      <c r="AN151" s="99"/>
      <c r="AO151" s="100">
        <f t="shared" si="509"/>
        <v>0</v>
      </c>
      <c r="AP151" s="99"/>
      <c r="AQ151" s="100">
        <f t="shared" si="509"/>
        <v>0</v>
      </c>
      <c r="AR151" s="99"/>
      <c r="AS151" s="100">
        <f t="shared" si="510"/>
        <v>0</v>
      </c>
      <c r="AT151" s="99"/>
      <c r="AU151" s="100">
        <f t="shared" si="511"/>
        <v>0</v>
      </c>
      <c r="AV151" s="99"/>
      <c r="AW151" s="100">
        <f t="shared" si="512"/>
        <v>0</v>
      </c>
      <c r="AX151" s="99"/>
      <c r="AY151" s="100">
        <f t="shared" si="513"/>
        <v>0</v>
      </c>
      <c r="AZ151" s="99"/>
      <c r="BA151" s="100">
        <f t="shared" si="514"/>
        <v>0</v>
      </c>
      <c r="BB151" s="99"/>
      <c r="BC151" s="100">
        <f t="shared" si="515"/>
        <v>0</v>
      </c>
      <c r="BD151" s="99"/>
      <c r="BE151" s="100">
        <f t="shared" si="516"/>
        <v>0</v>
      </c>
      <c r="BF151" s="101">
        <f t="shared" si="517"/>
        <v>0</v>
      </c>
      <c r="BG151" s="100">
        <f t="shared" si="517"/>
        <v>0</v>
      </c>
      <c r="BH151" s="99"/>
      <c r="BI151" s="100">
        <f t="shared" si="518"/>
        <v>0</v>
      </c>
      <c r="BJ151" s="99"/>
      <c r="BK151" s="100">
        <f t="shared" si="519"/>
        <v>0</v>
      </c>
      <c r="BL151" s="99"/>
      <c r="BM151" s="100">
        <f t="shared" si="520"/>
        <v>0</v>
      </c>
      <c r="BN151" s="99"/>
      <c r="BO151" s="100">
        <f t="shared" si="521"/>
        <v>0</v>
      </c>
      <c r="BP151" s="99"/>
      <c r="BQ151" s="100">
        <f t="shared" si="522"/>
        <v>0</v>
      </c>
      <c r="BR151" s="99"/>
      <c r="BS151" s="100">
        <f t="shared" si="523"/>
        <v>0</v>
      </c>
      <c r="BT151" s="99"/>
      <c r="BU151" s="100">
        <f t="shared" si="524"/>
        <v>0</v>
      </c>
      <c r="BV151" s="99"/>
      <c r="BW151" s="100">
        <f t="shared" si="525"/>
        <v>0</v>
      </c>
      <c r="BX151" s="99"/>
      <c r="BY151" s="100">
        <f t="shared" si="526"/>
        <v>0</v>
      </c>
      <c r="BZ151" s="99"/>
      <c r="CA151" s="100">
        <f t="shared" si="527"/>
        <v>0</v>
      </c>
      <c r="CB151" s="99"/>
      <c r="CC151" s="100">
        <f t="shared" si="528"/>
        <v>0</v>
      </c>
      <c r="CD151" s="99"/>
      <c r="CE151" s="100">
        <f t="shared" si="529"/>
        <v>0</v>
      </c>
      <c r="CF151" s="101">
        <f t="shared" si="530"/>
        <v>0</v>
      </c>
      <c r="CG151" s="100">
        <f t="shared" si="530"/>
        <v>0</v>
      </c>
    </row>
    <row r="152" spans="1:139" s="102" customFormat="1" ht="19.899999999999999" customHeight="1" x14ac:dyDescent="0.25">
      <c r="A152" s="94">
        <v>120</v>
      </c>
      <c r="B152" s="95" t="s">
        <v>169</v>
      </c>
      <c r="C152" s="95" t="s">
        <v>74</v>
      </c>
      <c r="D152" s="94">
        <f t="shared" si="491"/>
        <v>4</v>
      </c>
      <c r="E152" s="94">
        <v>0.17499999999999999</v>
      </c>
      <c r="F152" s="94" t="s">
        <v>170</v>
      </c>
      <c r="G152" s="94">
        <v>1300</v>
      </c>
      <c r="H152" s="94"/>
      <c r="I152" s="104">
        <f t="shared" si="492"/>
        <v>0</v>
      </c>
      <c r="J152" s="94"/>
      <c r="K152" s="104">
        <f t="shared" si="493"/>
        <v>0</v>
      </c>
      <c r="L152" s="94"/>
      <c r="M152" s="104">
        <f t="shared" si="494"/>
        <v>0</v>
      </c>
      <c r="N152" s="94"/>
      <c r="O152" s="104">
        <f t="shared" si="495"/>
        <v>0</v>
      </c>
      <c r="P152" s="94"/>
      <c r="Q152" s="104">
        <f t="shared" si="496"/>
        <v>0</v>
      </c>
      <c r="R152" s="94"/>
      <c r="S152" s="104">
        <f t="shared" si="497"/>
        <v>0</v>
      </c>
      <c r="T152" s="94">
        <v>0</v>
      </c>
      <c r="U152" s="104">
        <f t="shared" si="498"/>
        <v>0</v>
      </c>
      <c r="V152" s="94"/>
      <c r="W152" s="104">
        <f t="shared" si="499"/>
        <v>0</v>
      </c>
      <c r="X152" s="94"/>
      <c r="Y152" s="104">
        <f t="shared" si="500"/>
        <v>0</v>
      </c>
      <c r="Z152" s="94"/>
      <c r="AA152" s="104">
        <f t="shared" si="501"/>
        <v>0</v>
      </c>
      <c r="AB152" s="94"/>
      <c r="AC152" s="104">
        <f t="shared" si="502"/>
        <v>0</v>
      </c>
      <c r="AD152" s="94"/>
      <c r="AE152" s="104">
        <f t="shared" si="503"/>
        <v>0</v>
      </c>
      <c r="AF152" s="101">
        <f t="shared" si="504"/>
        <v>0</v>
      </c>
      <c r="AG152" s="100">
        <f t="shared" si="505"/>
        <v>0</v>
      </c>
      <c r="AH152" s="96"/>
      <c r="AI152" s="104">
        <f t="shared" si="506"/>
        <v>0</v>
      </c>
      <c r="AJ152" s="96"/>
      <c r="AK152" s="104">
        <f t="shared" si="507"/>
        <v>0</v>
      </c>
      <c r="AL152" s="99"/>
      <c r="AM152" s="100">
        <f t="shared" si="508"/>
        <v>0</v>
      </c>
      <c r="AN152" s="99"/>
      <c r="AO152" s="100">
        <f t="shared" si="509"/>
        <v>0</v>
      </c>
      <c r="AP152" s="99"/>
      <c r="AQ152" s="100">
        <f t="shared" si="509"/>
        <v>0</v>
      </c>
      <c r="AR152" s="99"/>
      <c r="AS152" s="100">
        <f t="shared" si="510"/>
        <v>0</v>
      </c>
      <c r="AT152" s="99"/>
      <c r="AU152" s="100">
        <f t="shared" si="511"/>
        <v>0</v>
      </c>
      <c r="AV152" s="99"/>
      <c r="AW152" s="100">
        <f t="shared" si="512"/>
        <v>0</v>
      </c>
      <c r="AX152" s="99"/>
      <c r="AY152" s="100">
        <f t="shared" si="513"/>
        <v>0</v>
      </c>
      <c r="AZ152" s="99"/>
      <c r="BA152" s="100">
        <f t="shared" si="514"/>
        <v>0</v>
      </c>
      <c r="BB152" s="99"/>
      <c r="BC152" s="100">
        <f t="shared" si="515"/>
        <v>0</v>
      </c>
      <c r="BD152" s="99"/>
      <c r="BE152" s="100">
        <f t="shared" si="516"/>
        <v>0</v>
      </c>
      <c r="BF152" s="101">
        <f t="shared" si="517"/>
        <v>0</v>
      </c>
      <c r="BG152" s="100">
        <f t="shared" si="517"/>
        <v>0</v>
      </c>
      <c r="BH152" s="99"/>
      <c r="BI152" s="100">
        <f t="shared" si="518"/>
        <v>0</v>
      </c>
      <c r="BJ152" s="99"/>
      <c r="BK152" s="100">
        <f t="shared" si="519"/>
        <v>0</v>
      </c>
      <c r="BL152" s="99"/>
      <c r="BM152" s="100">
        <f t="shared" si="520"/>
        <v>0</v>
      </c>
      <c r="BN152" s="99"/>
      <c r="BO152" s="100">
        <f t="shared" si="521"/>
        <v>0</v>
      </c>
      <c r="BP152" s="99"/>
      <c r="BQ152" s="100">
        <f t="shared" si="522"/>
        <v>0</v>
      </c>
      <c r="BR152" s="99"/>
      <c r="BS152" s="100">
        <f t="shared" si="523"/>
        <v>0</v>
      </c>
      <c r="BT152" s="99"/>
      <c r="BU152" s="100">
        <f t="shared" si="524"/>
        <v>0</v>
      </c>
      <c r="BV152" s="99"/>
      <c r="BW152" s="100">
        <f t="shared" si="525"/>
        <v>0</v>
      </c>
      <c r="BX152" s="99"/>
      <c r="BY152" s="100">
        <f t="shared" si="526"/>
        <v>0</v>
      </c>
      <c r="BZ152" s="99"/>
      <c r="CA152" s="100">
        <f t="shared" si="527"/>
        <v>0</v>
      </c>
      <c r="CB152" s="99"/>
      <c r="CC152" s="100">
        <f t="shared" si="528"/>
        <v>0</v>
      </c>
      <c r="CD152" s="99"/>
      <c r="CE152" s="100">
        <f t="shared" si="529"/>
        <v>0</v>
      </c>
      <c r="CF152" s="101">
        <f t="shared" si="530"/>
        <v>0</v>
      </c>
      <c r="CG152" s="100">
        <f t="shared" si="530"/>
        <v>0</v>
      </c>
    </row>
    <row r="153" spans="1:139" s="102" customFormat="1" ht="19.899999999999999" customHeight="1" x14ac:dyDescent="0.25">
      <c r="A153" s="94">
        <v>121</v>
      </c>
      <c r="B153" s="95" t="s">
        <v>171</v>
      </c>
      <c r="C153" s="95" t="s">
        <v>74</v>
      </c>
      <c r="D153" s="94">
        <f t="shared" si="491"/>
        <v>3</v>
      </c>
      <c r="E153" s="94">
        <v>0.7</v>
      </c>
      <c r="F153" s="94" t="s">
        <v>75</v>
      </c>
      <c r="G153" s="94">
        <v>5200</v>
      </c>
      <c r="H153" s="94">
        <v>451</v>
      </c>
      <c r="I153" s="104">
        <f t="shared" si="492"/>
        <v>315.7</v>
      </c>
      <c r="J153" s="94">
        <v>414</v>
      </c>
      <c r="K153" s="104">
        <f t="shared" si="493"/>
        <v>289.79999999999995</v>
      </c>
      <c r="L153" s="94">
        <v>348</v>
      </c>
      <c r="M153" s="104">
        <f t="shared" si="494"/>
        <v>243.6</v>
      </c>
      <c r="N153" s="94">
        <v>115</v>
      </c>
      <c r="O153" s="104">
        <f t="shared" si="495"/>
        <v>80.5</v>
      </c>
      <c r="P153" s="94">
        <v>109</v>
      </c>
      <c r="Q153" s="104">
        <f t="shared" si="496"/>
        <v>76.3</v>
      </c>
      <c r="R153" s="94">
        <v>100</v>
      </c>
      <c r="S153" s="104">
        <f t="shared" si="497"/>
        <v>70</v>
      </c>
      <c r="T153" s="94">
        <v>2162</v>
      </c>
      <c r="U153" s="104">
        <f t="shared" si="498"/>
        <v>1513.3999999999999</v>
      </c>
      <c r="V153" s="94">
        <v>263</v>
      </c>
      <c r="W153" s="104">
        <f t="shared" si="499"/>
        <v>184.1</v>
      </c>
      <c r="X153" s="94">
        <v>143</v>
      </c>
      <c r="Y153" s="104">
        <f t="shared" si="500"/>
        <v>100.1</v>
      </c>
      <c r="Z153" s="94">
        <v>48</v>
      </c>
      <c r="AA153" s="97">
        <f t="shared" si="501"/>
        <v>33.599999999999994</v>
      </c>
      <c r="AB153" s="94">
        <v>522</v>
      </c>
      <c r="AC153" s="97">
        <f t="shared" si="502"/>
        <v>365.4</v>
      </c>
      <c r="AD153" s="94">
        <v>103</v>
      </c>
      <c r="AE153" s="97">
        <f t="shared" si="503"/>
        <v>72.099999999999994</v>
      </c>
      <c r="AF153" s="101">
        <f t="shared" si="504"/>
        <v>4778</v>
      </c>
      <c r="AG153" s="100">
        <f t="shared" si="505"/>
        <v>3344.6</v>
      </c>
      <c r="AH153" s="96">
        <v>43</v>
      </c>
      <c r="AI153" s="104">
        <f t="shared" si="506"/>
        <v>30.099999999999998</v>
      </c>
      <c r="AJ153" s="96">
        <v>39</v>
      </c>
      <c r="AK153" s="104">
        <f t="shared" si="507"/>
        <v>27.299999999999997</v>
      </c>
      <c r="AL153" s="99">
        <v>41</v>
      </c>
      <c r="AM153" s="100">
        <f t="shared" si="508"/>
        <v>28.7</v>
      </c>
      <c r="AN153" s="99">
        <v>5</v>
      </c>
      <c r="AO153" s="100">
        <f t="shared" si="509"/>
        <v>3.5</v>
      </c>
      <c r="AP153" s="99">
        <v>13</v>
      </c>
      <c r="AQ153" s="100">
        <f t="shared" si="509"/>
        <v>9.1</v>
      </c>
      <c r="AR153" s="99">
        <v>34</v>
      </c>
      <c r="AS153" s="100">
        <f t="shared" si="510"/>
        <v>23.799999999999997</v>
      </c>
      <c r="AT153" s="99">
        <v>16</v>
      </c>
      <c r="AU153" s="100">
        <f t="shared" si="511"/>
        <v>11.2</v>
      </c>
      <c r="AV153" s="99">
        <v>24</v>
      </c>
      <c r="AW153" s="100">
        <f t="shared" si="512"/>
        <v>16.799999999999997</v>
      </c>
      <c r="AX153" s="99">
        <v>13</v>
      </c>
      <c r="AY153" s="100">
        <f t="shared" si="513"/>
        <v>9.1</v>
      </c>
      <c r="AZ153" s="99">
        <v>12</v>
      </c>
      <c r="BA153" s="100">
        <f t="shared" si="514"/>
        <v>8.3999999999999986</v>
      </c>
      <c r="BB153" s="99">
        <v>2</v>
      </c>
      <c r="BC153" s="100">
        <f t="shared" si="515"/>
        <v>1.4</v>
      </c>
      <c r="BD153" s="99">
        <v>26</v>
      </c>
      <c r="BE153" s="100">
        <f t="shared" si="516"/>
        <v>18.2</v>
      </c>
      <c r="BF153" s="101">
        <f t="shared" si="517"/>
        <v>268</v>
      </c>
      <c r="BG153" s="100">
        <f t="shared" si="517"/>
        <v>187.6</v>
      </c>
      <c r="BH153" s="96">
        <v>16</v>
      </c>
      <c r="BI153" s="104">
        <f t="shared" si="518"/>
        <v>11.2</v>
      </c>
      <c r="BJ153" s="98">
        <v>28</v>
      </c>
      <c r="BK153" s="97">
        <f t="shared" si="519"/>
        <v>19.599999999999998</v>
      </c>
      <c r="BL153" s="99"/>
      <c r="BM153" s="100">
        <f t="shared" si="520"/>
        <v>0</v>
      </c>
      <c r="BN153" s="99"/>
      <c r="BO153" s="100">
        <f t="shared" si="521"/>
        <v>0</v>
      </c>
      <c r="BP153" s="99"/>
      <c r="BQ153" s="100">
        <f t="shared" si="522"/>
        <v>0</v>
      </c>
      <c r="BR153" s="99"/>
      <c r="BS153" s="100">
        <f t="shared" si="523"/>
        <v>0</v>
      </c>
      <c r="BT153" s="99"/>
      <c r="BU153" s="100">
        <f t="shared" si="524"/>
        <v>0</v>
      </c>
      <c r="BV153" s="99"/>
      <c r="BW153" s="100">
        <f t="shared" si="525"/>
        <v>0</v>
      </c>
      <c r="BX153" s="99"/>
      <c r="BY153" s="100">
        <f t="shared" si="526"/>
        <v>0</v>
      </c>
      <c r="BZ153" s="99"/>
      <c r="CA153" s="100">
        <f t="shared" si="527"/>
        <v>0</v>
      </c>
      <c r="CB153" s="99"/>
      <c r="CC153" s="100">
        <f t="shared" si="528"/>
        <v>0</v>
      </c>
      <c r="CD153" s="99"/>
      <c r="CE153" s="100">
        <f t="shared" si="529"/>
        <v>0</v>
      </c>
      <c r="CF153" s="101">
        <f t="shared" si="530"/>
        <v>44</v>
      </c>
      <c r="CG153" s="100">
        <f t="shared" si="530"/>
        <v>30.799999999999997</v>
      </c>
    </row>
    <row r="154" spans="1:139" s="102" customFormat="1" ht="19.899999999999999" customHeight="1" x14ac:dyDescent="0.25">
      <c r="A154" s="94">
        <v>122</v>
      </c>
      <c r="B154" s="95" t="s">
        <v>172</v>
      </c>
      <c r="C154" s="95" t="s">
        <v>74</v>
      </c>
      <c r="D154" s="94">
        <f t="shared" si="491"/>
        <v>1</v>
      </c>
      <c r="E154" s="94">
        <v>0.35</v>
      </c>
      <c r="F154" s="94" t="s">
        <v>83</v>
      </c>
      <c r="G154" s="94">
        <v>2600</v>
      </c>
      <c r="H154" s="94">
        <v>1122</v>
      </c>
      <c r="I154" s="104">
        <f t="shared" si="492"/>
        <v>392.7</v>
      </c>
      <c r="J154" s="94">
        <v>1302</v>
      </c>
      <c r="K154" s="104">
        <f t="shared" si="493"/>
        <v>455.7</v>
      </c>
      <c r="L154" s="94">
        <v>1032</v>
      </c>
      <c r="M154" s="104">
        <f t="shared" si="494"/>
        <v>361.2</v>
      </c>
      <c r="N154" s="94">
        <v>207</v>
      </c>
      <c r="O154" s="104">
        <f t="shared" si="495"/>
        <v>72.449999999999989</v>
      </c>
      <c r="P154" s="94">
        <v>332</v>
      </c>
      <c r="Q154" s="104">
        <f t="shared" si="496"/>
        <v>116.19999999999999</v>
      </c>
      <c r="R154" s="94">
        <v>590</v>
      </c>
      <c r="S154" s="104">
        <f t="shared" si="497"/>
        <v>206.5</v>
      </c>
      <c r="T154" s="94">
        <v>4195</v>
      </c>
      <c r="U154" s="104">
        <f t="shared" si="498"/>
        <v>1468.25</v>
      </c>
      <c r="V154" s="94">
        <v>1201</v>
      </c>
      <c r="W154" s="104">
        <f t="shared" si="499"/>
        <v>420.34999999999997</v>
      </c>
      <c r="X154" s="94">
        <v>1305</v>
      </c>
      <c r="Y154" s="104">
        <f t="shared" si="500"/>
        <v>456.74999999999994</v>
      </c>
      <c r="Z154" s="94">
        <v>192</v>
      </c>
      <c r="AA154" s="97">
        <f t="shared" si="501"/>
        <v>67.199999999999989</v>
      </c>
      <c r="AB154" s="94">
        <v>528</v>
      </c>
      <c r="AC154" s="97">
        <f t="shared" si="502"/>
        <v>184.79999999999998</v>
      </c>
      <c r="AD154" s="94">
        <v>744</v>
      </c>
      <c r="AE154" s="97">
        <f t="shared" si="503"/>
        <v>260.39999999999998</v>
      </c>
      <c r="AF154" s="101">
        <f t="shared" si="504"/>
        <v>12750</v>
      </c>
      <c r="AG154" s="100">
        <f t="shared" si="505"/>
        <v>4462.4999999999991</v>
      </c>
      <c r="AH154" s="96">
        <v>565</v>
      </c>
      <c r="AI154" s="104">
        <f t="shared" si="506"/>
        <v>197.75</v>
      </c>
      <c r="AJ154" s="96">
        <v>382</v>
      </c>
      <c r="AK154" s="104">
        <f t="shared" si="507"/>
        <v>133.69999999999999</v>
      </c>
      <c r="AL154" s="99">
        <v>475</v>
      </c>
      <c r="AM154" s="100">
        <f t="shared" si="508"/>
        <v>166.25</v>
      </c>
      <c r="AN154" s="99">
        <v>116</v>
      </c>
      <c r="AO154" s="100">
        <f t="shared" si="509"/>
        <v>40.599999999999994</v>
      </c>
      <c r="AP154" s="99">
        <v>318</v>
      </c>
      <c r="AQ154" s="100">
        <f t="shared" si="509"/>
        <v>111.3</v>
      </c>
      <c r="AR154" s="99">
        <v>171</v>
      </c>
      <c r="AS154" s="100">
        <f t="shared" si="510"/>
        <v>59.849999999999994</v>
      </c>
      <c r="AT154" s="99">
        <v>330</v>
      </c>
      <c r="AU154" s="100">
        <f t="shared" si="511"/>
        <v>115.49999999999999</v>
      </c>
      <c r="AV154" s="99">
        <v>209</v>
      </c>
      <c r="AW154" s="100">
        <f t="shared" si="512"/>
        <v>73.149999999999991</v>
      </c>
      <c r="AX154" s="99">
        <v>24</v>
      </c>
      <c r="AY154" s="100">
        <f t="shared" si="513"/>
        <v>8.3999999999999986</v>
      </c>
      <c r="AZ154" s="99"/>
      <c r="BA154" s="100">
        <f t="shared" si="514"/>
        <v>0</v>
      </c>
      <c r="BB154" s="99">
        <v>1</v>
      </c>
      <c r="BC154" s="100">
        <f t="shared" si="515"/>
        <v>0.35</v>
      </c>
      <c r="BD154" s="99">
        <v>135</v>
      </c>
      <c r="BE154" s="100">
        <f t="shared" si="516"/>
        <v>47.25</v>
      </c>
      <c r="BF154" s="101">
        <f t="shared" si="517"/>
        <v>2726</v>
      </c>
      <c r="BG154" s="100">
        <f t="shared" si="517"/>
        <v>954.09999999999991</v>
      </c>
      <c r="BH154" s="96">
        <v>176</v>
      </c>
      <c r="BI154" s="104">
        <f t="shared" si="518"/>
        <v>61.599999999999994</v>
      </c>
      <c r="BJ154" s="98">
        <v>213</v>
      </c>
      <c r="BK154" s="97">
        <f t="shared" si="519"/>
        <v>74.55</v>
      </c>
      <c r="BL154" s="99"/>
      <c r="BM154" s="100">
        <f t="shared" si="520"/>
        <v>0</v>
      </c>
      <c r="BN154" s="99"/>
      <c r="BO154" s="100">
        <f t="shared" si="521"/>
        <v>0</v>
      </c>
      <c r="BP154" s="99"/>
      <c r="BQ154" s="100">
        <f t="shared" si="522"/>
        <v>0</v>
      </c>
      <c r="BR154" s="99"/>
      <c r="BS154" s="100">
        <f t="shared" si="523"/>
        <v>0</v>
      </c>
      <c r="BT154" s="99"/>
      <c r="BU154" s="100">
        <f t="shared" si="524"/>
        <v>0</v>
      </c>
      <c r="BV154" s="99"/>
      <c r="BW154" s="100">
        <f t="shared" si="525"/>
        <v>0</v>
      </c>
      <c r="BX154" s="99"/>
      <c r="BY154" s="100">
        <f t="shared" si="526"/>
        <v>0</v>
      </c>
      <c r="BZ154" s="99"/>
      <c r="CA154" s="100">
        <f t="shared" si="527"/>
        <v>0</v>
      </c>
      <c r="CB154" s="99"/>
      <c r="CC154" s="100">
        <f t="shared" si="528"/>
        <v>0</v>
      </c>
      <c r="CD154" s="99"/>
      <c r="CE154" s="100">
        <f t="shared" si="529"/>
        <v>0</v>
      </c>
      <c r="CF154" s="101">
        <f t="shared" si="530"/>
        <v>389</v>
      </c>
      <c r="CG154" s="100">
        <f t="shared" si="530"/>
        <v>136.14999999999998</v>
      </c>
    </row>
    <row r="155" spans="1:139" s="102" customFormat="1" ht="19.899999999999999" customHeight="1" x14ac:dyDescent="0.25">
      <c r="A155" s="94">
        <v>123</v>
      </c>
      <c r="B155" s="95" t="s">
        <v>173</v>
      </c>
      <c r="C155" s="95" t="s">
        <v>74</v>
      </c>
      <c r="D155" s="94">
        <f t="shared" si="491"/>
        <v>2</v>
      </c>
      <c r="E155" s="94">
        <v>0.17499999999999999</v>
      </c>
      <c r="F155" s="94" t="s">
        <v>170</v>
      </c>
      <c r="G155" s="94">
        <v>1450</v>
      </c>
      <c r="H155" s="94">
        <v>737</v>
      </c>
      <c r="I155" s="104">
        <f t="shared" si="492"/>
        <v>128.97499999999999</v>
      </c>
      <c r="J155" s="94">
        <v>675</v>
      </c>
      <c r="K155" s="104">
        <f t="shared" si="493"/>
        <v>118.12499999999999</v>
      </c>
      <c r="L155" s="94">
        <v>571</v>
      </c>
      <c r="M155" s="104">
        <f t="shared" si="494"/>
        <v>99.924999999999997</v>
      </c>
      <c r="N155" s="94">
        <v>517</v>
      </c>
      <c r="O155" s="104">
        <f t="shared" si="495"/>
        <v>90.474999999999994</v>
      </c>
      <c r="P155" s="94">
        <v>269</v>
      </c>
      <c r="Q155" s="104">
        <f t="shared" si="496"/>
        <v>47.074999999999996</v>
      </c>
      <c r="R155" s="94">
        <v>378</v>
      </c>
      <c r="S155" s="104">
        <f t="shared" si="497"/>
        <v>66.149999999999991</v>
      </c>
      <c r="T155" s="94">
        <v>3132</v>
      </c>
      <c r="U155" s="104">
        <f t="shared" si="498"/>
        <v>548.09999999999991</v>
      </c>
      <c r="V155" s="94">
        <v>457</v>
      </c>
      <c r="W155" s="104">
        <f t="shared" si="499"/>
        <v>79.974999999999994</v>
      </c>
      <c r="X155" s="94">
        <v>579</v>
      </c>
      <c r="Y155" s="104">
        <f t="shared" si="500"/>
        <v>101.32499999999999</v>
      </c>
      <c r="Z155" s="94">
        <v>144</v>
      </c>
      <c r="AA155" s="97">
        <f t="shared" si="501"/>
        <v>25.2</v>
      </c>
      <c r="AB155" s="94">
        <v>96</v>
      </c>
      <c r="AC155" s="97">
        <f t="shared" si="502"/>
        <v>16.799999999999997</v>
      </c>
      <c r="AD155" s="94"/>
      <c r="AE155" s="104">
        <f t="shared" si="503"/>
        <v>0</v>
      </c>
      <c r="AF155" s="101">
        <f t="shared" si="504"/>
        <v>7555</v>
      </c>
      <c r="AG155" s="100">
        <f t="shared" si="505"/>
        <v>1322.1249999999998</v>
      </c>
      <c r="AH155" s="96"/>
      <c r="AI155" s="104">
        <f t="shared" si="506"/>
        <v>0</v>
      </c>
      <c r="AJ155" s="96">
        <v>122</v>
      </c>
      <c r="AK155" s="104">
        <f t="shared" si="507"/>
        <v>21.349999999999998</v>
      </c>
      <c r="AL155" s="99">
        <v>111</v>
      </c>
      <c r="AM155" s="100">
        <f t="shared" si="508"/>
        <v>19.424999999999997</v>
      </c>
      <c r="AN155" s="99"/>
      <c r="AO155" s="100">
        <f t="shared" si="509"/>
        <v>0</v>
      </c>
      <c r="AP155" s="99">
        <v>6</v>
      </c>
      <c r="AQ155" s="100">
        <f t="shared" si="509"/>
        <v>1.0499999999999998</v>
      </c>
      <c r="AR155" s="99">
        <v>6</v>
      </c>
      <c r="AS155" s="100">
        <f t="shared" si="510"/>
        <v>1.0499999999999998</v>
      </c>
      <c r="AT155" s="99">
        <v>121</v>
      </c>
      <c r="AU155" s="100">
        <f t="shared" si="511"/>
        <v>21.174999999999997</v>
      </c>
      <c r="AV155" s="99">
        <v>58</v>
      </c>
      <c r="AW155" s="100">
        <f t="shared" si="512"/>
        <v>10.149999999999999</v>
      </c>
      <c r="AX155" s="99"/>
      <c r="AY155" s="100">
        <f t="shared" si="513"/>
        <v>0</v>
      </c>
      <c r="AZ155" s="99"/>
      <c r="BA155" s="100">
        <f t="shared" si="514"/>
        <v>0</v>
      </c>
      <c r="BB155" s="99"/>
      <c r="BC155" s="100">
        <f t="shared" si="515"/>
        <v>0</v>
      </c>
      <c r="BD155" s="99"/>
      <c r="BE155" s="100">
        <f t="shared" si="516"/>
        <v>0</v>
      </c>
      <c r="BF155" s="101">
        <f t="shared" si="517"/>
        <v>424</v>
      </c>
      <c r="BG155" s="100">
        <f t="shared" si="517"/>
        <v>74.199999999999989</v>
      </c>
      <c r="BH155" s="96"/>
      <c r="BI155" s="104">
        <f t="shared" si="518"/>
        <v>0</v>
      </c>
      <c r="BJ155" s="98"/>
      <c r="BK155" s="104">
        <f t="shared" si="519"/>
        <v>0</v>
      </c>
      <c r="BL155" s="99"/>
      <c r="BM155" s="100">
        <f t="shared" si="520"/>
        <v>0</v>
      </c>
      <c r="BN155" s="99"/>
      <c r="BO155" s="100">
        <f t="shared" si="521"/>
        <v>0</v>
      </c>
      <c r="BP155" s="99"/>
      <c r="BQ155" s="100">
        <f t="shared" si="522"/>
        <v>0</v>
      </c>
      <c r="BR155" s="99"/>
      <c r="BS155" s="100">
        <f t="shared" si="523"/>
        <v>0</v>
      </c>
      <c r="BT155" s="99"/>
      <c r="BU155" s="100">
        <f t="shared" si="524"/>
        <v>0</v>
      </c>
      <c r="BV155" s="99"/>
      <c r="BW155" s="100">
        <f t="shared" si="525"/>
        <v>0</v>
      </c>
      <c r="BX155" s="99"/>
      <c r="BY155" s="100">
        <f t="shared" si="526"/>
        <v>0</v>
      </c>
      <c r="BZ155" s="99"/>
      <c r="CA155" s="100">
        <f t="shared" si="527"/>
        <v>0</v>
      </c>
      <c r="CB155" s="99"/>
      <c r="CC155" s="100">
        <f t="shared" si="528"/>
        <v>0</v>
      </c>
      <c r="CD155" s="99"/>
      <c r="CE155" s="100">
        <f t="shared" si="529"/>
        <v>0</v>
      </c>
      <c r="CF155" s="101">
        <f t="shared" si="530"/>
        <v>0</v>
      </c>
      <c r="CG155" s="100">
        <f t="shared" si="530"/>
        <v>0</v>
      </c>
    </row>
    <row r="156" spans="1:139" s="102" customFormat="1" ht="19.899999999999999" customHeight="1" x14ac:dyDescent="0.25">
      <c r="A156" s="94">
        <v>124</v>
      </c>
      <c r="B156" s="95" t="s">
        <v>174</v>
      </c>
      <c r="C156" s="95" t="s">
        <v>74</v>
      </c>
      <c r="D156" s="94">
        <f t="shared" si="491"/>
        <v>4</v>
      </c>
      <c r="E156" s="94">
        <v>0.7</v>
      </c>
      <c r="F156" s="94" t="s">
        <v>75</v>
      </c>
      <c r="G156" s="94">
        <v>1650</v>
      </c>
      <c r="H156" s="94"/>
      <c r="I156" s="104">
        <f t="shared" si="492"/>
        <v>0</v>
      </c>
      <c r="J156" s="94"/>
      <c r="K156" s="104">
        <f t="shared" si="493"/>
        <v>0</v>
      </c>
      <c r="L156" s="94"/>
      <c r="M156" s="104">
        <f t="shared" si="494"/>
        <v>0</v>
      </c>
      <c r="N156" s="94"/>
      <c r="O156" s="104">
        <f t="shared" si="495"/>
        <v>0</v>
      </c>
      <c r="P156" s="94"/>
      <c r="Q156" s="104">
        <f t="shared" si="496"/>
        <v>0</v>
      </c>
      <c r="R156" s="94"/>
      <c r="S156" s="104">
        <f t="shared" si="497"/>
        <v>0</v>
      </c>
      <c r="T156" s="94"/>
      <c r="U156" s="104">
        <f t="shared" si="498"/>
        <v>0</v>
      </c>
      <c r="V156" s="94"/>
      <c r="W156" s="104">
        <f t="shared" si="499"/>
        <v>0</v>
      </c>
      <c r="X156" s="94"/>
      <c r="Y156" s="104">
        <f t="shared" si="500"/>
        <v>0</v>
      </c>
      <c r="Z156" s="94"/>
      <c r="AA156" s="104">
        <f t="shared" si="501"/>
        <v>0</v>
      </c>
      <c r="AB156" s="94"/>
      <c r="AC156" s="104">
        <f t="shared" si="502"/>
        <v>0</v>
      </c>
      <c r="AD156" s="94"/>
      <c r="AE156" s="104">
        <f t="shared" si="503"/>
        <v>0</v>
      </c>
      <c r="AF156" s="101">
        <f t="shared" si="504"/>
        <v>0</v>
      </c>
      <c r="AG156" s="100">
        <f t="shared" si="505"/>
        <v>0</v>
      </c>
      <c r="AH156" s="96"/>
      <c r="AI156" s="104">
        <f t="shared" si="506"/>
        <v>0</v>
      </c>
      <c r="AJ156" s="96"/>
      <c r="AK156" s="104">
        <f t="shared" si="507"/>
        <v>0</v>
      </c>
      <c r="AL156" s="99"/>
      <c r="AM156" s="100">
        <f t="shared" si="508"/>
        <v>0</v>
      </c>
      <c r="AN156" s="99"/>
      <c r="AO156" s="100">
        <f t="shared" si="509"/>
        <v>0</v>
      </c>
      <c r="AP156" s="99"/>
      <c r="AQ156" s="100">
        <f t="shared" si="509"/>
        <v>0</v>
      </c>
      <c r="AR156" s="99"/>
      <c r="AS156" s="100">
        <f t="shared" si="510"/>
        <v>0</v>
      </c>
      <c r="AT156" s="99"/>
      <c r="AU156" s="100">
        <f t="shared" si="511"/>
        <v>0</v>
      </c>
      <c r="AV156" s="99"/>
      <c r="AW156" s="100">
        <f t="shared" si="512"/>
        <v>0</v>
      </c>
      <c r="AX156" s="99"/>
      <c r="AY156" s="100">
        <f t="shared" si="513"/>
        <v>0</v>
      </c>
      <c r="AZ156" s="99"/>
      <c r="BA156" s="100">
        <f t="shared" si="514"/>
        <v>0</v>
      </c>
      <c r="BB156" s="99"/>
      <c r="BC156" s="100">
        <f t="shared" si="515"/>
        <v>0</v>
      </c>
      <c r="BD156" s="99"/>
      <c r="BE156" s="100">
        <f t="shared" si="516"/>
        <v>0</v>
      </c>
      <c r="BF156" s="101">
        <f t="shared" si="517"/>
        <v>0</v>
      </c>
      <c r="BG156" s="100">
        <f t="shared" si="517"/>
        <v>0</v>
      </c>
      <c r="BH156" s="99"/>
      <c r="BI156" s="100">
        <f t="shared" si="518"/>
        <v>0</v>
      </c>
      <c r="BJ156" s="99"/>
      <c r="BK156" s="100">
        <f t="shared" si="519"/>
        <v>0</v>
      </c>
      <c r="BL156" s="99"/>
      <c r="BM156" s="100">
        <f t="shared" si="520"/>
        <v>0</v>
      </c>
      <c r="BN156" s="99"/>
      <c r="BO156" s="100">
        <f t="shared" si="521"/>
        <v>0</v>
      </c>
      <c r="BP156" s="99"/>
      <c r="BQ156" s="100">
        <f t="shared" si="522"/>
        <v>0</v>
      </c>
      <c r="BR156" s="99"/>
      <c r="BS156" s="100">
        <f t="shared" si="523"/>
        <v>0</v>
      </c>
      <c r="BT156" s="99"/>
      <c r="BU156" s="100">
        <f t="shared" si="524"/>
        <v>0</v>
      </c>
      <c r="BV156" s="99"/>
      <c r="BW156" s="100">
        <f t="shared" si="525"/>
        <v>0</v>
      </c>
      <c r="BX156" s="99"/>
      <c r="BY156" s="100">
        <f t="shared" si="526"/>
        <v>0</v>
      </c>
      <c r="BZ156" s="99"/>
      <c r="CA156" s="100">
        <f t="shared" si="527"/>
        <v>0</v>
      </c>
      <c r="CB156" s="99"/>
      <c r="CC156" s="100">
        <f t="shared" si="528"/>
        <v>0</v>
      </c>
      <c r="CD156" s="99"/>
      <c r="CE156" s="100">
        <f t="shared" si="529"/>
        <v>0</v>
      </c>
      <c r="CF156" s="101">
        <f t="shared" si="530"/>
        <v>0</v>
      </c>
      <c r="CG156" s="100">
        <f t="shared" si="530"/>
        <v>0</v>
      </c>
    </row>
    <row r="157" spans="1:139" s="102" customFormat="1" ht="19.899999999999999" customHeight="1" x14ac:dyDescent="0.25">
      <c r="A157" s="94">
        <v>125</v>
      </c>
      <c r="B157" s="95" t="s">
        <v>203</v>
      </c>
      <c r="C157" s="95" t="s">
        <v>74</v>
      </c>
      <c r="D157" s="94">
        <f t="shared" si="491"/>
        <v>4</v>
      </c>
      <c r="E157" s="94">
        <v>0.7</v>
      </c>
      <c r="F157" s="94" t="s">
        <v>75</v>
      </c>
      <c r="G157" s="94"/>
      <c r="H157" s="94"/>
      <c r="I157" s="100"/>
      <c r="J157" s="94"/>
      <c r="K157" s="100"/>
      <c r="L157" s="94"/>
      <c r="M157" s="100"/>
      <c r="N157" s="94"/>
      <c r="O157" s="100"/>
      <c r="P157" s="94"/>
      <c r="Q157" s="100"/>
      <c r="R157" s="94"/>
      <c r="S157" s="100"/>
      <c r="T157" s="94"/>
      <c r="U157" s="100"/>
      <c r="V157" s="94"/>
      <c r="W157" s="100"/>
      <c r="X157" s="94"/>
      <c r="Y157" s="100"/>
      <c r="Z157" s="94"/>
      <c r="AA157" s="100"/>
      <c r="AB157" s="94"/>
      <c r="AC157" s="100"/>
      <c r="AD157" s="94"/>
      <c r="AE157" s="100"/>
      <c r="AF157" s="101"/>
      <c r="AG157" s="100"/>
      <c r="AH157" s="99"/>
      <c r="AI157" s="100"/>
      <c r="AJ157" s="99"/>
      <c r="AK157" s="100"/>
      <c r="AL157" s="99"/>
      <c r="AM157" s="100"/>
      <c r="AN157" s="99"/>
      <c r="AO157" s="100"/>
      <c r="AP157" s="99"/>
      <c r="AQ157" s="100"/>
      <c r="AR157" s="99"/>
      <c r="AS157" s="100"/>
      <c r="AT157" s="99"/>
      <c r="AU157" s="100"/>
      <c r="AV157" s="99"/>
      <c r="AW157" s="100"/>
      <c r="AX157" s="99"/>
      <c r="AY157" s="100"/>
      <c r="AZ157" s="99"/>
      <c r="BA157" s="100"/>
      <c r="BB157" s="99"/>
      <c r="BC157" s="100"/>
      <c r="BD157" s="99"/>
      <c r="BE157" s="100"/>
      <c r="BF157" s="101"/>
      <c r="BG157" s="100"/>
      <c r="BH157" s="99"/>
      <c r="BI157" s="100"/>
      <c r="BJ157" s="99"/>
      <c r="BK157" s="100"/>
      <c r="BL157" s="99"/>
      <c r="BM157" s="100"/>
      <c r="BN157" s="99"/>
      <c r="BO157" s="100"/>
      <c r="BP157" s="99"/>
      <c r="BQ157" s="100"/>
      <c r="BR157" s="99"/>
      <c r="BS157" s="100"/>
      <c r="BT157" s="99"/>
      <c r="BU157" s="100"/>
      <c r="BV157" s="99"/>
      <c r="BW157" s="100"/>
      <c r="BX157" s="99"/>
      <c r="BY157" s="100"/>
      <c r="BZ157" s="99"/>
      <c r="CA157" s="100"/>
      <c r="CB157" s="99"/>
      <c r="CC157" s="100"/>
      <c r="CD157" s="99"/>
      <c r="CE157" s="100"/>
      <c r="CF157" s="101"/>
      <c r="CG157" s="100"/>
    </row>
    <row r="158" spans="1:139" s="102" customFormat="1" ht="19.899999999999999" customHeight="1" x14ac:dyDescent="0.25">
      <c r="A158" s="94">
        <v>126</v>
      </c>
      <c r="B158" s="95" t="s">
        <v>212</v>
      </c>
      <c r="C158" s="95"/>
      <c r="D158" s="94">
        <v>7</v>
      </c>
      <c r="E158" s="94"/>
      <c r="F158" s="94"/>
      <c r="G158" s="94"/>
      <c r="H158" s="94"/>
      <c r="I158" s="100"/>
      <c r="J158" s="94"/>
      <c r="K158" s="100"/>
      <c r="L158" s="94"/>
      <c r="M158" s="100"/>
      <c r="N158" s="94"/>
      <c r="O158" s="100"/>
      <c r="P158" s="94"/>
      <c r="Q158" s="100"/>
      <c r="R158" s="94"/>
      <c r="S158" s="100"/>
      <c r="T158" s="94"/>
      <c r="U158" s="100"/>
      <c r="V158" s="94"/>
      <c r="W158" s="100"/>
      <c r="X158" s="94"/>
      <c r="Y158" s="100"/>
      <c r="Z158" s="94"/>
      <c r="AA158" s="100"/>
      <c r="AB158" s="94"/>
      <c r="AC158" s="100"/>
      <c r="AD158" s="94"/>
      <c r="AE158" s="100"/>
      <c r="AF158" s="101"/>
      <c r="AG158" s="100"/>
      <c r="AH158" s="99"/>
      <c r="AI158" s="100"/>
      <c r="AJ158" s="99"/>
      <c r="AK158" s="100"/>
      <c r="AL158" s="99"/>
      <c r="AM158" s="100"/>
      <c r="AN158" s="99"/>
      <c r="AO158" s="100"/>
      <c r="AP158" s="99"/>
      <c r="AQ158" s="100"/>
      <c r="AR158" s="99"/>
      <c r="AS158" s="100"/>
      <c r="AT158" s="99"/>
      <c r="AU158" s="100"/>
      <c r="AV158" s="99"/>
      <c r="AW158" s="100"/>
      <c r="AX158" s="99"/>
      <c r="AY158" s="100"/>
      <c r="AZ158" s="99"/>
      <c r="BA158" s="100"/>
      <c r="BB158" s="99"/>
      <c r="BC158" s="100"/>
      <c r="BD158" s="99"/>
      <c r="BE158" s="100"/>
      <c r="BF158" s="101"/>
      <c r="BG158" s="100"/>
      <c r="BH158" s="99"/>
      <c r="BI158" s="100"/>
      <c r="BJ158" s="99"/>
      <c r="BK158" s="100"/>
      <c r="BL158" s="99"/>
      <c r="BM158" s="100"/>
      <c r="BN158" s="99"/>
      <c r="BO158" s="100"/>
      <c r="BP158" s="99"/>
      <c r="BQ158" s="100"/>
      <c r="BR158" s="99"/>
      <c r="BS158" s="100"/>
      <c r="BT158" s="99"/>
      <c r="BU158" s="100"/>
      <c r="BV158" s="99"/>
      <c r="BW158" s="100"/>
      <c r="BX158" s="99"/>
      <c r="BY158" s="100"/>
      <c r="BZ158" s="99"/>
      <c r="CA158" s="100"/>
      <c r="CB158" s="99"/>
      <c r="CC158" s="100"/>
      <c r="CD158" s="99"/>
      <c r="CE158" s="100"/>
      <c r="CF158" s="101"/>
      <c r="CG158" s="100"/>
    </row>
    <row r="159" spans="1:139" s="102" customFormat="1" ht="19.899999999999999" customHeight="1" x14ac:dyDescent="0.25">
      <c r="A159" s="94">
        <v>127</v>
      </c>
      <c r="B159" s="95" t="s">
        <v>175</v>
      </c>
      <c r="C159" s="95" t="s">
        <v>74</v>
      </c>
      <c r="D159" s="94">
        <f>RANK(BF159,$BF$149:$BF$164)</f>
        <v>4</v>
      </c>
      <c r="E159" s="94">
        <v>0.7</v>
      </c>
      <c r="F159" s="94" t="s">
        <v>75</v>
      </c>
      <c r="G159" s="94"/>
      <c r="H159" s="94"/>
      <c r="I159" s="100">
        <f t="shared" si="492"/>
        <v>0</v>
      </c>
      <c r="J159" s="94"/>
      <c r="K159" s="100">
        <f t="shared" si="493"/>
        <v>0</v>
      </c>
      <c r="L159" s="94"/>
      <c r="M159" s="100">
        <f t="shared" si="494"/>
        <v>0</v>
      </c>
      <c r="N159" s="94"/>
      <c r="O159" s="100">
        <f t="shared" si="495"/>
        <v>0</v>
      </c>
      <c r="P159" s="94"/>
      <c r="Q159" s="100">
        <f t="shared" si="496"/>
        <v>0</v>
      </c>
      <c r="R159" s="94"/>
      <c r="S159" s="100">
        <f t="shared" si="497"/>
        <v>0</v>
      </c>
      <c r="T159" s="94"/>
      <c r="U159" s="100">
        <f t="shared" si="498"/>
        <v>0</v>
      </c>
      <c r="V159" s="94"/>
      <c r="W159" s="100">
        <f t="shared" si="499"/>
        <v>0</v>
      </c>
      <c r="X159" s="94"/>
      <c r="Y159" s="100">
        <f t="shared" si="500"/>
        <v>0</v>
      </c>
      <c r="Z159" s="94"/>
      <c r="AA159" s="100">
        <f t="shared" si="501"/>
        <v>0</v>
      </c>
      <c r="AB159" s="94"/>
      <c r="AC159" s="100">
        <f t="shared" si="502"/>
        <v>0</v>
      </c>
      <c r="AD159" s="94"/>
      <c r="AE159" s="100">
        <f t="shared" si="503"/>
        <v>0</v>
      </c>
      <c r="AF159" s="101">
        <f t="shared" si="504"/>
        <v>0</v>
      </c>
      <c r="AG159" s="100">
        <f t="shared" si="505"/>
        <v>0</v>
      </c>
      <c r="AH159" s="99"/>
      <c r="AI159" s="100">
        <f t="shared" si="506"/>
        <v>0</v>
      </c>
      <c r="AJ159" s="99"/>
      <c r="AK159" s="100">
        <f t="shared" si="507"/>
        <v>0</v>
      </c>
      <c r="AL159" s="99"/>
      <c r="AM159" s="100">
        <f t="shared" si="508"/>
        <v>0</v>
      </c>
      <c r="AN159" s="99"/>
      <c r="AO159" s="100">
        <f t="shared" si="509"/>
        <v>0</v>
      </c>
      <c r="AP159" s="99"/>
      <c r="AQ159" s="100">
        <f t="shared" si="509"/>
        <v>0</v>
      </c>
      <c r="AR159" s="99"/>
      <c r="AS159" s="100">
        <f t="shared" si="510"/>
        <v>0</v>
      </c>
      <c r="AT159" s="99"/>
      <c r="AU159" s="100">
        <f t="shared" si="511"/>
        <v>0</v>
      </c>
      <c r="AV159" s="99"/>
      <c r="AW159" s="100">
        <f t="shared" si="512"/>
        <v>0</v>
      </c>
      <c r="AX159" s="99"/>
      <c r="AY159" s="100">
        <f t="shared" si="513"/>
        <v>0</v>
      </c>
      <c r="AZ159" s="99"/>
      <c r="BA159" s="100">
        <f t="shared" si="514"/>
        <v>0</v>
      </c>
      <c r="BB159" s="99"/>
      <c r="BC159" s="100">
        <f t="shared" si="515"/>
        <v>0</v>
      </c>
      <c r="BD159" s="99"/>
      <c r="BE159" s="100">
        <f t="shared" si="516"/>
        <v>0</v>
      </c>
      <c r="BF159" s="101">
        <f t="shared" si="517"/>
        <v>0</v>
      </c>
      <c r="BG159" s="100">
        <f t="shared" si="517"/>
        <v>0</v>
      </c>
      <c r="BH159" s="99"/>
      <c r="BI159" s="100">
        <f t="shared" ref="BI159:BI163" si="531">BH159*$E159</f>
        <v>0</v>
      </c>
      <c r="BJ159" s="99"/>
      <c r="BK159" s="100">
        <f t="shared" ref="BK159:BK163" si="532">BJ159*$E159</f>
        <v>0</v>
      </c>
      <c r="BL159" s="99"/>
      <c r="BM159" s="100">
        <f t="shared" ref="BM159:BM163" si="533">BL159*$E159</f>
        <v>0</v>
      </c>
      <c r="BN159" s="99"/>
      <c r="BO159" s="100">
        <f t="shared" ref="BO159:BO163" si="534">BN159*$E159</f>
        <v>0</v>
      </c>
      <c r="BP159" s="99"/>
      <c r="BQ159" s="100">
        <f t="shared" ref="BQ159:BQ163" si="535">BP159*$E159</f>
        <v>0</v>
      </c>
      <c r="BR159" s="99"/>
      <c r="BS159" s="100">
        <f t="shared" ref="BS159:BS163" si="536">BR159*$E159</f>
        <v>0</v>
      </c>
      <c r="BT159" s="99"/>
      <c r="BU159" s="100">
        <f t="shared" ref="BU159:BU163" si="537">BT159*$E159</f>
        <v>0</v>
      </c>
      <c r="BV159" s="99"/>
      <c r="BW159" s="100">
        <f t="shared" ref="BW159:BW163" si="538">BV159*$E159</f>
        <v>0</v>
      </c>
      <c r="BX159" s="99"/>
      <c r="BY159" s="100">
        <f t="shared" ref="BY159:BY163" si="539">BX159*$E159</f>
        <v>0</v>
      </c>
      <c r="BZ159" s="99"/>
      <c r="CA159" s="100">
        <f t="shared" ref="CA159:CA163" si="540">BZ159*$E159</f>
        <v>0</v>
      </c>
      <c r="CB159" s="99"/>
      <c r="CC159" s="100">
        <f t="shared" ref="CC159:CC163" si="541">CB159*$E159</f>
        <v>0</v>
      </c>
      <c r="CD159" s="99"/>
      <c r="CE159" s="100">
        <f t="shared" ref="CE159:CE163" si="542">CD159*$E159</f>
        <v>0</v>
      </c>
      <c r="CF159" s="101">
        <f t="shared" ref="CF159:CG163" si="543">SUM(BH159,BJ159,BL159,BN159,BP159,BR159,BT159,BV159,BX159,BZ159,CB159,CD159)</f>
        <v>0</v>
      </c>
      <c r="CG159" s="100">
        <f t="shared" si="543"/>
        <v>0</v>
      </c>
    </row>
    <row r="160" spans="1:139" s="102" customFormat="1" ht="19.899999999999999" customHeight="1" x14ac:dyDescent="0.25">
      <c r="A160" s="94">
        <v>128</v>
      </c>
      <c r="B160" s="95" t="s">
        <v>176</v>
      </c>
      <c r="C160" s="95" t="s">
        <v>74</v>
      </c>
      <c r="D160" s="94">
        <f>RANK(BF160,$BF$149:$BF$164)</f>
        <v>4</v>
      </c>
      <c r="E160" s="94">
        <v>0.35</v>
      </c>
      <c r="F160" s="94" t="s">
        <v>83</v>
      </c>
      <c r="G160" s="94"/>
      <c r="H160" s="94"/>
      <c r="I160" s="100">
        <f t="shared" si="492"/>
        <v>0</v>
      </c>
      <c r="J160" s="94"/>
      <c r="K160" s="100">
        <f t="shared" si="493"/>
        <v>0</v>
      </c>
      <c r="L160" s="94"/>
      <c r="M160" s="100">
        <f t="shared" si="494"/>
        <v>0</v>
      </c>
      <c r="N160" s="94"/>
      <c r="O160" s="100">
        <f t="shared" si="495"/>
        <v>0</v>
      </c>
      <c r="P160" s="94"/>
      <c r="Q160" s="100">
        <f t="shared" si="496"/>
        <v>0</v>
      </c>
      <c r="R160" s="94"/>
      <c r="S160" s="100">
        <f t="shared" si="497"/>
        <v>0</v>
      </c>
      <c r="T160" s="94"/>
      <c r="U160" s="100">
        <f t="shared" si="498"/>
        <v>0</v>
      </c>
      <c r="V160" s="94"/>
      <c r="W160" s="100">
        <f t="shared" si="499"/>
        <v>0</v>
      </c>
      <c r="X160" s="94"/>
      <c r="Y160" s="100">
        <f t="shared" si="500"/>
        <v>0</v>
      </c>
      <c r="Z160" s="94"/>
      <c r="AA160" s="100">
        <f t="shared" si="501"/>
        <v>0</v>
      </c>
      <c r="AB160" s="94"/>
      <c r="AC160" s="100">
        <f t="shared" si="502"/>
        <v>0</v>
      </c>
      <c r="AD160" s="94"/>
      <c r="AE160" s="100">
        <f t="shared" si="503"/>
        <v>0</v>
      </c>
      <c r="AF160" s="101">
        <f t="shared" si="504"/>
        <v>0</v>
      </c>
      <c r="AG160" s="100">
        <f t="shared" si="505"/>
        <v>0</v>
      </c>
      <c r="AH160" s="99"/>
      <c r="AI160" s="100">
        <f t="shared" si="506"/>
        <v>0</v>
      </c>
      <c r="AJ160" s="99"/>
      <c r="AK160" s="100">
        <f t="shared" si="507"/>
        <v>0</v>
      </c>
      <c r="AL160" s="99"/>
      <c r="AM160" s="100">
        <f t="shared" si="508"/>
        <v>0</v>
      </c>
      <c r="AN160" s="99"/>
      <c r="AO160" s="100">
        <f t="shared" si="509"/>
        <v>0</v>
      </c>
      <c r="AP160" s="99"/>
      <c r="AQ160" s="100">
        <f t="shared" si="509"/>
        <v>0</v>
      </c>
      <c r="AR160" s="99"/>
      <c r="AS160" s="100">
        <f t="shared" si="510"/>
        <v>0</v>
      </c>
      <c r="AT160" s="99"/>
      <c r="AU160" s="100">
        <f t="shared" si="511"/>
        <v>0</v>
      </c>
      <c r="AV160" s="99"/>
      <c r="AW160" s="100">
        <f t="shared" si="512"/>
        <v>0</v>
      </c>
      <c r="AX160" s="99"/>
      <c r="AY160" s="100">
        <f t="shared" si="513"/>
        <v>0</v>
      </c>
      <c r="AZ160" s="99"/>
      <c r="BA160" s="100">
        <f t="shared" si="514"/>
        <v>0</v>
      </c>
      <c r="BB160" s="99"/>
      <c r="BC160" s="100">
        <f t="shared" si="515"/>
        <v>0</v>
      </c>
      <c r="BD160" s="99"/>
      <c r="BE160" s="100">
        <f t="shared" si="516"/>
        <v>0</v>
      </c>
      <c r="BF160" s="101">
        <f t="shared" si="517"/>
        <v>0</v>
      </c>
      <c r="BG160" s="100">
        <f t="shared" si="517"/>
        <v>0</v>
      </c>
      <c r="BH160" s="99"/>
      <c r="BI160" s="100">
        <f t="shared" si="531"/>
        <v>0</v>
      </c>
      <c r="BJ160" s="99"/>
      <c r="BK160" s="100">
        <f t="shared" si="532"/>
        <v>0</v>
      </c>
      <c r="BL160" s="99"/>
      <c r="BM160" s="100">
        <f t="shared" si="533"/>
        <v>0</v>
      </c>
      <c r="BN160" s="99"/>
      <c r="BO160" s="100">
        <f t="shared" si="534"/>
        <v>0</v>
      </c>
      <c r="BP160" s="99"/>
      <c r="BQ160" s="100">
        <f t="shared" si="535"/>
        <v>0</v>
      </c>
      <c r="BR160" s="99"/>
      <c r="BS160" s="100">
        <f t="shared" si="536"/>
        <v>0</v>
      </c>
      <c r="BT160" s="99"/>
      <c r="BU160" s="100">
        <f t="shared" si="537"/>
        <v>0</v>
      </c>
      <c r="BV160" s="99"/>
      <c r="BW160" s="100">
        <f t="shared" si="538"/>
        <v>0</v>
      </c>
      <c r="BX160" s="99"/>
      <c r="BY160" s="100">
        <f t="shared" si="539"/>
        <v>0</v>
      </c>
      <c r="BZ160" s="99"/>
      <c r="CA160" s="100">
        <f t="shared" si="540"/>
        <v>0</v>
      </c>
      <c r="CB160" s="99"/>
      <c r="CC160" s="100">
        <f t="shared" si="541"/>
        <v>0</v>
      </c>
      <c r="CD160" s="99"/>
      <c r="CE160" s="100">
        <f t="shared" si="542"/>
        <v>0</v>
      </c>
      <c r="CF160" s="101">
        <f t="shared" si="543"/>
        <v>0</v>
      </c>
      <c r="CG160" s="100">
        <f t="shared" si="543"/>
        <v>0</v>
      </c>
    </row>
    <row r="161" spans="1:85" s="102" customFormat="1" ht="19.899999999999999" customHeight="1" x14ac:dyDescent="0.25">
      <c r="A161" s="94">
        <v>129</v>
      </c>
      <c r="B161" s="95" t="s">
        <v>177</v>
      </c>
      <c r="C161" s="95" t="s">
        <v>74</v>
      </c>
      <c r="D161" s="94">
        <f>RANK(BF161,$BF$149:$BF$164)</f>
        <v>4</v>
      </c>
      <c r="E161" s="94">
        <v>0.7</v>
      </c>
      <c r="F161" s="94" t="s">
        <v>75</v>
      </c>
      <c r="G161" s="94"/>
      <c r="H161" s="94"/>
      <c r="I161" s="100">
        <f t="shared" si="492"/>
        <v>0</v>
      </c>
      <c r="J161" s="94"/>
      <c r="K161" s="100">
        <f t="shared" si="493"/>
        <v>0</v>
      </c>
      <c r="L161" s="94"/>
      <c r="M161" s="100">
        <f t="shared" si="494"/>
        <v>0</v>
      </c>
      <c r="N161" s="94"/>
      <c r="O161" s="100">
        <f t="shared" si="495"/>
        <v>0</v>
      </c>
      <c r="P161" s="94"/>
      <c r="Q161" s="100">
        <f t="shared" si="496"/>
        <v>0</v>
      </c>
      <c r="R161" s="94"/>
      <c r="S161" s="100">
        <f t="shared" si="497"/>
        <v>0</v>
      </c>
      <c r="T161" s="94"/>
      <c r="U161" s="100">
        <f t="shared" si="498"/>
        <v>0</v>
      </c>
      <c r="V161" s="94"/>
      <c r="W161" s="100">
        <f t="shared" si="499"/>
        <v>0</v>
      </c>
      <c r="X161" s="94"/>
      <c r="Y161" s="100">
        <f t="shared" si="500"/>
        <v>0</v>
      </c>
      <c r="Z161" s="94"/>
      <c r="AA161" s="100">
        <f t="shared" si="501"/>
        <v>0</v>
      </c>
      <c r="AB161" s="94"/>
      <c r="AC161" s="100">
        <f t="shared" si="502"/>
        <v>0</v>
      </c>
      <c r="AD161" s="94"/>
      <c r="AE161" s="100">
        <f t="shared" si="503"/>
        <v>0</v>
      </c>
      <c r="AF161" s="101">
        <f t="shared" si="504"/>
        <v>0</v>
      </c>
      <c r="AG161" s="100">
        <f t="shared" si="505"/>
        <v>0</v>
      </c>
      <c r="AH161" s="99"/>
      <c r="AI161" s="100">
        <f t="shared" si="506"/>
        <v>0</v>
      </c>
      <c r="AJ161" s="99"/>
      <c r="AK161" s="100">
        <f t="shared" si="507"/>
        <v>0</v>
      </c>
      <c r="AL161" s="99"/>
      <c r="AM161" s="100">
        <f t="shared" si="508"/>
        <v>0</v>
      </c>
      <c r="AN161" s="99"/>
      <c r="AO161" s="100">
        <f t="shared" si="509"/>
        <v>0</v>
      </c>
      <c r="AP161" s="99"/>
      <c r="AQ161" s="100">
        <f t="shared" si="509"/>
        <v>0</v>
      </c>
      <c r="AR161" s="99"/>
      <c r="AS161" s="100">
        <f t="shared" si="510"/>
        <v>0</v>
      </c>
      <c r="AT161" s="99"/>
      <c r="AU161" s="100">
        <f t="shared" si="511"/>
        <v>0</v>
      </c>
      <c r="AV161" s="99"/>
      <c r="AW161" s="100">
        <f t="shared" si="512"/>
        <v>0</v>
      </c>
      <c r="AX161" s="99"/>
      <c r="AY161" s="100">
        <f t="shared" si="513"/>
        <v>0</v>
      </c>
      <c r="AZ161" s="99"/>
      <c r="BA161" s="100">
        <f t="shared" si="514"/>
        <v>0</v>
      </c>
      <c r="BB161" s="99"/>
      <c r="BC161" s="100">
        <f t="shared" si="515"/>
        <v>0</v>
      </c>
      <c r="BD161" s="99"/>
      <c r="BE161" s="100">
        <f t="shared" si="516"/>
        <v>0</v>
      </c>
      <c r="BF161" s="101">
        <f t="shared" si="517"/>
        <v>0</v>
      </c>
      <c r="BG161" s="100">
        <f t="shared" si="517"/>
        <v>0</v>
      </c>
      <c r="BH161" s="99"/>
      <c r="BI161" s="100">
        <f t="shared" si="531"/>
        <v>0</v>
      </c>
      <c r="BJ161" s="99"/>
      <c r="BK161" s="100">
        <f t="shared" si="532"/>
        <v>0</v>
      </c>
      <c r="BL161" s="99"/>
      <c r="BM161" s="100">
        <f t="shared" si="533"/>
        <v>0</v>
      </c>
      <c r="BN161" s="99"/>
      <c r="BO161" s="100">
        <f t="shared" si="534"/>
        <v>0</v>
      </c>
      <c r="BP161" s="99"/>
      <c r="BQ161" s="100">
        <f t="shared" si="535"/>
        <v>0</v>
      </c>
      <c r="BR161" s="99"/>
      <c r="BS161" s="100">
        <f t="shared" si="536"/>
        <v>0</v>
      </c>
      <c r="BT161" s="99"/>
      <c r="BU161" s="100">
        <f t="shared" si="537"/>
        <v>0</v>
      </c>
      <c r="BV161" s="99"/>
      <c r="BW161" s="100">
        <f t="shared" si="538"/>
        <v>0</v>
      </c>
      <c r="BX161" s="99"/>
      <c r="BY161" s="100">
        <f t="shared" si="539"/>
        <v>0</v>
      </c>
      <c r="BZ161" s="99"/>
      <c r="CA161" s="100">
        <f t="shared" si="540"/>
        <v>0</v>
      </c>
      <c r="CB161" s="99"/>
      <c r="CC161" s="100">
        <f t="shared" si="541"/>
        <v>0</v>
      </c>
      <c r="CD161" s="99"/>
      <c r="CE161" s="100">
        <f t="shared" si="542"/>
        <v>0</v>
      </c>
      <c r="CF161" s="101">
        <f t="shared" si="543"/>
        <v>0</v>
      </c>
      <c r="CG161" s="100">
        <f t="shared" si="543"/>
        <v>0</v>
      </c>
    </row>
    <row r="162" spans="1:85" s="102" customFormat="1" ht="19.899999999999999" customHeight="1" x14ac:dyDescent="0.25">
      <c r="A162" s="94">
        <v>130</v>
      </c>
      <c r="B162" s="95" t="s">
        <v>178</v>
      </c>
      <c r="C162" s="95" t="s">
        <v>74</v>
      </c>
      <c r="D162" s="94">
        <f>RANK(BF162,$BF$149:$BF$164)</f>
        <v>4</v>
      </c>
      <c r="E162" s="94">
        <v>0.35</v>
      </c>
      <c r="F162" s="94" t="s">
        <v>83</v>
      </c>
      <c r="G162" s="94"/>
      <c r="H162" s="94"/>
      <c r="I162" s="100">
        <f t="shared" si="492"/>
        <v>0</v>
      </c>
      <c r="J162" s="94"/>
      <c r="K162" s="100">
        <f t="shared" si="493"/>
        <v>0</v>
      </c>
      <c r="L162" s="94"/>
      <c r="M162" s="100">
        <f t="shared" si="494"/>
        <v>0</v>
      </c>
      <c r="N162" s="94"/>
      <c r="O162" s="100">
        <f t="shared" si="495"/>
        <v>0</v>
      </c>
      <c r="P162" s="94"/>
      <c r="Q162" s="100">
        <f t="shared" si="496"/>
        <v>0</v>
      </c>
      <c r="R162" s="94"/>
      <c r="S162" s="100">
        <f t="shared" si="497"/>
        <v>0</v>
      </c>
      <c r="T162" s="94"/>
      <c r="U162" s="100">
        <f t="shared" si="498"/>
        <v>0</v>
      </c>
      <c r="V162" s="94"/>
      <c r="W162" s="100">
        <f t="shared" si="499"/>
        <v>0</v>
      </c>
      <c r="X162" s="94"/>
      <c r="Y162" s="100">
        <f t="shared" si="500"/>
        <v>0</v>
      </c>
      <c r="Z162" s="94"/>
      <c r="AA162" s="100">
        <f t="shared" si="501"/>
        <v>0</v>
      </c>
      <c r="AB162" s="94"/>
      <c r="AC162" s="100">
        <f t="shared" si="502"/>
        <v>0</v>
      </c>
      <c r="AD162" s="94"/>
      <c r="AE162" s="100">
        <f t="shared" si="503"/>
        <v>0</v>
      </c>
      <c r="AF162" s="101">
        <f t="shared" si="504"/>
        <v>0</v>
      </c>
      <c r="AG162" s="100">
        <f t="shared" si="505"/>
        <v>0</v>
      </c>
      <c r="AH162" s="99"/>
      <c r="AI162" s="100">
        <f t="shared" si="506"/>
        <v>0</v>
      </c>
      <c r="AJ162" s="99"/>
      <c r="AK162" s="100">
        <f t="shared" si="507"/>
        <v>0</v>
      </c>
      <c r="AL162" s="99"/>
      <c r="AM162" s="100">
        <f t="shared" si="508"/>
        <v>0</v>
      </c>
      <c r="AN162" s="99"/>
      <c r="AO162" s="100">
        <f t="shared" si="509"/>
        <v>0</v>
      </c>
      <c r="AP162" s="99"/>
      <c r="AQ162" s="100">
        <f t="shared" si="509"/>
        <v>0</v>
      </c>
      <c r="AR162" s="99"/>
      <c r="AS162" s="100">
        <f t="shared" si="510"/>
        <v>0</v>
      </c>
      <c r="AT162" s="99"/>
      <c r="AU162" s="100">
        <f t="shared" si="511"/>
        <v>0</v>
      </c>
      <c r="AV162" s="99"/>
      <c r="AW162" s="100">
        <f t="shared" si="512"/>
        <v>0</v>
      </c>
      <c r="AX162" s="99"/>
      <c r="AY162" s="100">
        <f t="shared" si="513"/>
        <v>0</v>
      </c>
      <c r="AZ162" s="99"/>
      <c r="BA162" s="100">
        <f t="shared" si="514"/>
        <v>0</v>
      </c>
      <c r="BB162" s="99"/>
      <c r="BC162" s="100">
        <f t="shared" si="515"/>
        <v>0</v>
      </c>
      <c r="BD162" s="99"/>
      <c r="BE162" s="100">
        <f t="shared" si="516"/>
        <v>0</v>
      </c>
      <c r="BF162" s="101">
        <f t="shared" si="517"/>
        <v>0</v>
      </c>
      <c r="BG162" s="100">
        <f t="shared" si="517"/>
        <v>0</v>
      </c>
      <c r="BH162" s="99"/>
      <c r="BI162" s="100">
        <f t="shared" si="531"/>
        <v>0</v>
      </c>
      <c r="BJ162" s="99"/>
      <c r="BK162" s="100">
        <f t="shared" si="532"/>
        <v>0</v>
      </c>
      <c r="BL162" s="99"/>
      <c r="BM162" s="100">
        <f t="shared" si="533"/>
        <v>0</v>
      </c>
      <c r="BN162" s="99"/>
      <c r="BO162" s="100">
        <f t="shared" si="534"/>
        <v>0</v>
      </c>
      <c r="BP162" s="99"/>
      <c r="BQ162" s="100">
        <f t="shared" si="535"/>
        <v>0</v>
      </c>
      <c r="BR162" s="99"/>
      <c r="BS162" s="100">
        <f t="shared" si="536"/>
        <v>0</v>
      </c>
      <c r="BT162" s="99"/>
      <c r="BU162" s="100">
        <f t="shared" si="537"/>
        <v>0</v>
      </c>
      <c r="BV162" s="99"/>
      <c r="BW162" s="100">
        <f t="shared" si="538"/>
        <v>0</v>
      </c>
      <c r="BX162" s="99"/>
      <c r="BY162" s="100">
        <f t="shared" si="539"/>
        <v>0</v>
      </c>
      <c r="BZ162" s="99"/>
      <c r="CA162" s="100">
        <f t="shared" si="540"/>
        <v>0</v>
      </c>
      <c r="CB162" s="99"/>
      <c r="CC162" s="100">
        <f t="shared" si="541"/>
        <v>0</v>
      </c>
      <c r="CD162" s="99"/>
      <c r="CE162" s="100">
        <f t="shared" si="542"/>
        <v>0</v>
      </c>
      <c r="CF162" s="101">
        <f t="shared" si="543"/>
        <v>0</v>
      </c>
      <c r="CG162" s="100">
        <f t="shared" si="543"/>
        <v>0</v>
      </c>
    </row>
    <row r="163" spans="1:85" s="102" customFormat="1" ht="19.899999999999999" customHeight="1" x14ac:dyDescent="0.25">
      <c r="A163" s="94">
        <v>131</v>
      </c>
      <c r="B163" s="105" t="s">
        <v>179</v>
      </c>
      <c r="C163" s="105" t="s">
        <v>74</v>
      </c>
      <c r="D163" s="94">
        <f>RANK(BF163,$BF$149:$BF$164)</f>
        <v>4</v>
      </c>
      <c r="E163" s="94">
        <v>0.7</v>
      </c>
      <c r="F163" s="106" t="s">
        <v>180</v>
      </c>
      <c r="G163" s="94">
        <v>25000</v>
      </c>
      <c r="H163" s="106"/>
      <c r="I163" s="100">
        <f t="shared" si="492"/>
        <v>0</v>
      </c>
      <c r="J163" s="106"/>
      <c r="K163" s="100">
        <f t="shared" si="493"/>
        <v>0</v>
      </c>
      <c r="L163" s="106"/>
      <c r="M163" s="100">
        <f t="shared" si="494"/>
        <v>0</v>
      </c>
      <c r="N163" s="106"/>
      <c r="O163" s="100">
        <f t="shared" si="495"/>
        <v>0</v>
      </c>
      <c r="P163" s="106"/>
      <c r="Q163" s="100">
        <f t="shared" si="496"/>
        <v>0</v>
      </c>
      <c r="R163" s="106"/>
      <c r="S163" s="100">
        <f t="shared" si="497"/>
        <v>0</v>
      </c>
      <c r="T163" s="106"/>
      <c r="U163" s="100">
        <f t="shared" si="498"/>
        <v>0</v>
      </c>
      <c r="V163" s="106"/>
      <c r="W163" s="100">
        <f t="shared" si="499"/>
        <v>0</v>
      </c>
      <c r="X163" s="106"/>
      <c r="Y163" s="100">
        <f t="shared" si="500"/>
        <v>0</v>
      </c>
      <c r="Z163" s="106"/>
      <c r="AA163" s="100">
        <f t="shared" si="501"/>
        <v>0</v>
      </c>
      <c r="AB163" s="106"/>
      <c r="AC163" s="100">
        <f t="shared" si="502"/>
        <v>0</v>
      </c>
      <c r="AD163" s="106"/>
      <c r="AE163" s="100">
        <f t="shared" si="503"/>
        <v>0</v>
      </c>
      <c r="AF163" s="101">
        <f t="shared" si="504"/>
        <v>0</v>
      </c>
      <c r="AG163" s="100">
        <f t="shared" si="505"/>
        <v>0</v>
      </c>
      <c r="AH163" s="99"/>
      <c r="AI163" s="100">
        <f t="shared" si="506"/>
        <v>0</v>
      </c>
      <c r="AJ163" s="99"/>
      <c r="AK163" s="100">
        <f t="shared" si="507"/>
        <v>0</v>
      </c>
      <c r="AL163" s="99"/>
      <c r="AM163" s="100">
        <f t="shared" si="508"/>
        <v>0</v>
      </c>
      <c r="AN163" s="99"/>
      <c r="AO163" s="100">
        <f t="shared" si="509"/>
        <v>0</v>
      </c>
      <c r="AP163" s="99"/>
      <c r="AQ163" s="100">
        <f t="shared" si="509"/>
        <v>0</v>
      </c>
      <c r="AR163" s="99"/>
      <c r="AS163" s="100">
        <f t="shared" si="510"/>
        <v>0</v>
      </c>
      <c r="AT163" s="99"/>
      <c r="AU163" s="100">
        <f t="shared" si="511"/>
        <v>0</v>
      </c>
      <c r="AV163" s="99"/>
      <c r="AW163" s="100">
        <f t="shared" si="512"/>
        <v>0</v>
      </c>
      <c r="AX163" s="99"/>
      <c r="AY163" s="100">
        <f t="shared" si="513"/>
        <v>0</v>
      </c>
      <c r="AZ163" s="99"/>
      <c r="BA163" s="100">
        <f t="shared" si="514"/>
        <v>0</v>
      </c>
      <c r="BB163" s="99"/>
      <c r="BC163" s="100">
        <f t="shared" si="515"/>
        <v>0</v>
      </c>
      <c r="BD163" s="99"/>
      <c r="BE163" s="100">
        <f t="shared" si="516"/>
        <v>0</v>
      </c>
      <c r="BF163" s="101">
        <f t="shared" si="517"/>
        <v>0</v>
      </c>
      <c r="BG163" s="100">
        <f t="shared" si="517"/>
        <v>0</v>
      </c>
      <c r="BH163" s="99"/>
      <c r="BI163" s="100">
        <f t="shared" si="531"/>
        <v>0</v>
      </c>
      <c r="BJ163" s="99"/>
      <c r="BK163" s="100">
        <f t="shared" si="532"/>
        <v>0</v>
      </c>
      <c r="BL163" s="99"/>
      <c r="BM163" s="100">
        <f t="shared" si="533"/>
        <v>0</v>
      </c>
      <c r="BN163" s="99"/>
      <c r="BO163" s="100">
        <f t="shared" si="534"/>
        <v>0</v>
      </c>
      <c r="BP163" s="99"/>
      <c r="BQ163" s="100">
        <f t="shared" si="535"/>
        <v>0</v>
      </c>
      <c r="BR163" s="99"/>
      <c r="BS163" s="100">
        <f t="shared" si="536"/>
        <v>0</v>
      </c>
      <c r="BT163" s="99"/>
      <c r="BU163" s="100">
        <f t="shared" si="537"/>
        <v>0</v>
      </c>
      <c r="BV163" s="99"/>
      <c r="BW163" s="100">
        <f t="shared" si="538"/>
        <v>0</v>
      </c>
      <c r="BX163" s="99"/>
      <c r="BY163" s="100">
        <f t="shared" si="539"/>
        <v>0</v>
      </c>
      <c r="BZ163" s="99"/>
      <c r="CA163" s="100">
        <f t="shared" si="540"/>
        <v>0</v>
      </c>
      <c r="CB163" s="99"/>
      <c r="CC163" s="100">
        <f t="shared" si="541"/>
        <v>0</v>
      </c>
      <c r="CD163" s="99"/>
      <c r="CE163" s="100">
        <f t="shared" si="542"/>
        <v>0</v>
      </c>
      <c r="CF163" s="101">
        <f t="shared" si="543"/>
        <v>0</v>
      </c>
      <c r="CG163" s="100">
        <f t="shared" si="543"/>
        <v>0</v>
      </c>
    </row>
    <row r="164" spans="1:85" s="102" customFormat="1" ht="19.899999999999999" customHeight="1" x14ac:dyDescent="0.25">
      <c r="A164" s="114"/>
      <c r="B164" s="115"/>
      <c r="C164" s="115"/>
      <c r="D164" s="115"/>
      <c r="E164" s="115"/>
      <c r="F164" s="116"/>
      <c r="G164" s="116"/>
      <c r="H164" s="116"/>
      <c r="I164" s="100"/>
      <c r="J164" s="116"/>
      <c r="K164" s="100"/>
      <c r="L164" s="116"/>
      <c r="M164" s="100"/>
      <c r="N164" s="116"/>
      <c r="O164" s="100"/>
      <c r="P164" s="116"/>
      <c r="Q164" s="100"/>
      <c r="R164" s="116"/>
      <c r="S164" s="100"/>
      <c r="T164" s="116"/>
      <c r="U164" s="100"/>
      <c r="V164" s="116"/>
      <c r="W164" s="100"/>
      <c r="X164" s="116"/>
      <c r="Y164" s="100"/>
      <c r="Z164" s="116"/>
      <c r="AA164" s="100"/>
      <c r="AB164" s="116"/>
      <c r="AC164" s="100"/>
      <c r="AD164" s="116"/>
      <c r="AE164" s="100"/>
      <c r="AF164" s="101"/>
      <c r="AG164" s="100"/>
      <c r="AH164" s="99"/>
      <c r="AI164" s="100"/>
      <c r="AJ164" s="99"/>
      <c r="AK164" s="100"/>
      <c r="AL164" s="99"/>
      <c r="AM164" s="100"/>
      <c r="AN164" s="99"/>
      <c r="AO164" s="100"/>
      <c r="AP164" s="99"/>
      <c r="AQ164" s="100"/>
      <c r="AR164" s="99"/>
      <c r="AS164" s="100"/>
      <c r="AT164" s="99"/>
      <c r="AU164" s="100"/>
      <c r="AV164" s="99"/>
      <c r="AW164" s="100"/>
      <c r="AX164" s="99"/>
      <c r="AY164" s="100"/>
      <c r="AZ164" s="99"/>
      <c r="BA164" s="100"/>
      <c r="BB164" s="99"/>
      <c r="BC164" s="100"/>
      <c r="BD164" s="99"/>
      <c r="BE164" s="100"/>
      <c r="BF164" s="101"/>
      <c r="BG164" s="100"/>
      <c r="BH164" s="99"/>
      <c r="BI164" s="100"/>
      <c r="BJ164" s="99"/>
      <c r="BK164" s="100"/>
      <c r="BL164" s="99"/>
      <c r="BM164" s="100"/>
      <c r="BN164" s="99"/>
      <c r="BO164" s="100"/>
      <c r="BP164" s="99"/>
      <c r="BQ164" s="100"/>
      <c r="BR164" s="99"/>
      <c r="BS164" s="100"/>
      <c r="BT164" s="99"/>
      <c r="BU164" s="100"/>
      <c r="BV164" s="99"/>
      <c r="BW164" s="100"/>
      <c r="BX164" s="99"/>
      <c r="BY164" s="100"/>
      <c r="BZ164" s="99"/>
      <c r="CA164" s="100"/>
      <c r="CB164" s="99"/>
      <c r="CC164" s="100"/>
      <c r="CD164" s="99"/>
      <c r="CE164" s="100"/>
      <c r="CF164" s="101"/>
      <c r="CG164" s="100"/>
    </row>
    <row r="165" spans="1:85" s="91" customFormat="1" ht="19.899999999999999" customHeight="1" x14ac:dyDescent="0.25">
      <c r="A165" s="117"/>
      <c r="B165" s="108" t="s">
        <v>181</v>
      </c>
      <c r="C165" s="108"/>
      <c r="D165" s="108"/>
      <c r="E165" s="108"/>
      <c r="F165" s="110"/>
      <c r="G165" s="110"/>
      <c r="H165" s="111">
        <f t="shared" ref="H165" si="544">SUM(H149:H164)</f>
        <v>2310</v>
      </c>
      <c r="I165" s="112">
        <f t="shared" ref="I165:J165" si="545">SUM(I149:I164)</f>
        <v>837.375</v>
      </c>
      <c r="J165" s="111">
        <f t="shared" si="545"/>
        <v>2391</v>
      </c>
      <c r="K165" s="112">
        <f t="shared" ref="K165:L165" si="546">SUM(K149:K164)</f>
        <v>863.625</v>
      </c>
      <c r="L165" s="111">
        <f t="shared" si="546"/>
        <v>1951</v>
      </c>
      <c r="M165" s="112">
        <f t="shared" ref="M165:N165" si="547">SUM(M149:M164)</f>
        <v>704.72499999999991</v>
      </c>
      <c r="N165" s="111">
        <f t="shared" si="547"/>
        <v>843</v>
      </c>
      <c r="O165" s="112">
        <f t="shared" ref="O165:P165" si="548">SUM(O149:O164)</f>
        <v>246.22499999999999</v>
      </c>
      <c r="P165" s="111">
        <f t="shared" si="548"/>
        <v>710</v>
      </c>
      <c r="Q165" s="112">
        <f t="shared" ref="Q165:R165" si="549">SUM(Q149:Q164)</f>
        <v>239.57499999999999</v>
      </c>
      <c r="R165" s="111">
        <f t="shared" si="549"/>
        <v>1068</v>
      </c>
      <c r="S165" s="112">
        <f t="shared" ref="S165:T165" si="550">SUM(S149:S164)</f>
        <v>342.65</v>
      </c>
      <c r="T165" s="111">
        <f t="shared" si="550"/>
        <v>9885</v>
      </c>
      <c r="U165" s="112">
        <f t="shared" ref="U165:V165" si="551">SUM(U149:U164)</f>
        <v>3798.5499999999997</v>
      </c>
      <c r="V165" s="111">
        <f t="shared" si="551"/>
        <v>1921</v>
      </c>
      <c r="W165" s="112">
        <f t="shared" ref="W165:X165" si="552">SUM(W149:W164)</f>
        <v>684.42499999999995</v>
      </c>
      <c r="X165" s="111">
        <f t="shared" si="552"/>
        <v>2027</v>
      </c>
      <c r="Y165" s="112">
        <f t="shared" ref="Y165:Z165" si="553">SUM(Y149:Y164)</f>
        <v>658.17499999999995</v>
      </c>
      <c r="Z165" s="111">
        <f t="shared" si="553"/>
        <v>384</v>
      </c>
      <c r="AA165" s="112">
        <f t="shared" ref="AA165:AB165" si="554">SUM(AA149:AA164)</f>
        <v>125.99999999999999</v>
      </c>
      <c r="AB165" s="111">
        <f t="shared" si="554"/>
        <v>1146</v>
      </c>
      <c r="AC165" s="112">
        <f t="shared" ref="AC165:AD165" si="555">SUM(AC149:AC164)</f>
        <v>566.99999999999989</v>
      </c>
      <c r="AD165" s="111">
        <f t="shared" si="555"/>
        <v>847</v>
      </c>
      <c r="AE165" s="112">
        <f t="shared" ref="AE165" si="556">SUM(AE149:AE164)</f>
        <v>332.5</v>
      </c>
      <c r="AF165" s="111">
        <f t="shared" ref="AF165:AG165" si="557">SUM(AF149:AF164)</f>
        <v>25483</v>
      </c>
      <c r="AG165" s="112">
        <f t="shared" si="557"/>
        <v>9400.8249999999989</v>
      </c>
      <c r="AH165" s="111">
        <f t="shared" ref="AH165:BG165" si="558">SUM(AH149:AH164)</f>
        <v>608</v>
      </c>
      <c r="AI165" s="112">
        <f t="shared" si="558"/>
        <v>227.85</v>
      </c>
      <c r="AJ165" s="111">
        <f t="shared" si="558"/>
        <v>543</v>
      </c>
      <c r="AK165" s="112">
        <f t="shared" si="558"/>
        <v>182.35</v>
      </c>
      <c r="AL165" s="111">
        <f t="shared" si="558"/>
        <v>627</v>
      </c>
      <c r="AM165" s="112">
        <f t="shared" si="558"/>
        <v>214.375</v>
      </c>
      <c r="AN165" s="111">
        <f t="shared" si="558"/>
        <v>121</v>
      </c>
      <c r="AO165" s="112">
        <f t="shared" si="558"/>
        <v>44.099999999999994</v>
      </c>
      <c r="AP165" s="111">
        <f t="shared" si="558"/>
        <v>337</v>
      </c>
      <c r="AQ165" s="112">
        <f t="shared" si="558"/>
        <v>121.44999999999999</v>
      </c>
      <c r="AR165" s="111">
        <f t="shared" si="558"/>
        <v>211</v>
      </c>
      <c r="AS165" s="112">
        <f t="shared" si="558"/>
        <v>84.699999999999989</v>
      </c>
      <c r="AT165" s="111">
        <f t="shared" si="558"/>
        <v>467</v>
      </c>
      <c r="AU165" s="112">
        <f t="shared" si="558"/>
        <v>147.875</v>
      </c>
      <c r="AV165" s="111">
        <f t="shared" si="558"/>
        <v>291</v>
      </c>
      <c r="AW165" s="112">
        <f t="shared" si="558"/>
        <v>100.1</v>
      </c>
      <c r="AX165" s="111">
        <f t="shared" si="558"/>
        <v>37</v>
      </c>
      <c r="AY165" s="112">
        <f t="shared" si="558"/>
        <v>17.5</v>
      </c>
      <c r="AZ165" s="111">
        <f t="shared" si="558"/>
        <v>12</v>
      </c>
      <c r="BA165" s="112">
        <f t="shared" si="558"/>
        <v>8.3999999999999986</v>
      </c>
      <c r="BB165" s="111">
        <f t="shared" si="558"/>
        <v>3</v>
      </c>
      <c r="BC165" s="112">
        <f t="shared" si="558"/>
        <v>1.75</v>
      </c>
      <c r="BD165" s="111">
        <f t="shared" si="558"/>
        <v>161</v>
      </c>
      <c r="BE165" s="112">
        <f t="shared" si="558"/>
        <v>65.45</v>
      </c>
      <c r="BF165" s="111">
        <f t="shared" si="558"/>
        <v>3418</v>
      </c>
      <c r="BG165" s="112">
        <f t="shared" si="558"/>
        <v>1215.8999999999999</v>
      </c>
      <c r="BH165" s="111">
        <f t="shared" ref="BH165:BM165" si="559">SUM(BH149:BH164)</f>
        <v>192</v>
      </c>
      <c r="BI165" s="112">
        <f t="shared" si="559"/>
        <v>72.8</v>
      </c>
      <c r="BJ165" s="111">
        <f t="shared" si="559"/>
        <v>241</v>
      </c>
      <c r="BK165" s="112">
        <f t="shared" si="559"/>
        <v>94.149999999999991</v>
      </c>
      <c r="BL165" s="111">
        <f t="shared" si="559"/>
        <v>0</v>
      </c>
      <c r="BM165" s="112">
        <f t="shared" si="559"/>
        <v>0</v>
      </c>
      <c r="BN165" s="111">
        <f t="shared" ref="BN165:CG165" si="560">SUM(BN149:BN164)</f>
        <v>0</v>
      </c>
      <c r="BO165" s="112">
        <f t="shared" si="560"/>
        <v>0</v>
      </c>
      <c r="BP165" s="111">
        <f t="shared" si="560"/>
        <v>0</v>
      </c>
      <c r="BQ165" s="112">
        <f t="shared" si="560"/>
        <v>0</v>
      </c>
      <c r="BR165" s="111">
        <f t="shared" si="560"/>
        <v>0</v>
      </c>
      <c r="BS165" s="112">
        <f t="shared" si="560"/>
        <v>0</v>
      </c>
      <c r="BT165" s="111">
        <f t="shared" si="560"/>
        <v>0</v>
      </c>
      <c r="BU165" s="112">
        <f t="shared" si="560"/>
        <v>0</v>
      </c>
      <c r="BV165" s="111">
        <f t="shared" si="560"/>
        <v>0</v>
      </c>
      <c r="BW165" s="112">
        <f t="shared" si="560"/>
        <v>0</v>
      </c>
      <c r="BX165" s="111">
        <f t="shared" si="560"/>
        <v>0</v>
      </c>
      <c r="BY165" s="112">
        <f t="shared" si="560"/>
        <v>0</v>
      </c>
      <c r="BZ165" s="111">
        <f t="shared" si="560"/>
        <v>0</v>
      </c>
      <c r="CA165" s="112">
        <f t="shared" si="560"/>
        <v>0</v>
      </c>
      <c r="CB165" s="111">
        <f t="shared" si="560"/>
        <v>0</v>
      </c>
      <c r="CC165" s="112">
        <f t="shared" si="560"/>
        <v>0</v>
      </c>
      <c r="CD165" s="111">
        <f t="shared" si="560"/>
        <v>0</v>
      </c>
      <c r="CE165" s="112">
        <f t="shared" si="560"/>
        <v>0</v>
      </c>
      <c r="CF165" s="111">
        <f t="shared" si="560"/>
        <v>433</v>
      </c>
      <c r="CG165" s="112">
        <f t="shared" si="560"/>
        <v>166.95</v>
      </c>
    </row>
    <row r="166" spans="1:85" s="91" customFormat="1" ht="19.899999999999999" customHeight="1" x14ac:dyDescent="0.25">
      <c r="A166" s="118"/>
      <c r="B166" s="119" t="s">
        <v>182</v>
      </c>
      <c r="C166" s="119"/>
      <c r="D166" s="119"/>
      <c r="E166" s="119"/>
      <c r="F166" s="119"/>
      <c r="G166" s="119"/>
      <c r="H166" s="120">
        <f t="shared" ref="H166" si="561">+H148+H165</f>
        <v>393052</v>
      </c>
      <c r="I166" s="121">
        <f t="shared" ref="I166:J166" si="562">+I148+I165</f>
        <v>291171.935</v>
      </c>
      <c r="J166" s="120">
        <f t="shared" si="562"/>
        <v>336975</v>
      </c>
      <c r="K166" s="121">
        <f t="shared" ref="K166:L166" si="563">+K148+K165</f>
        <v>244892.745</v>
      </c>
      <c r="L166" s="120">
        <f t="shared" si="563"/>
        <v>395259</v>
      </c>
      <c r="M166" s="121">
        <f t="shared" ref="M166:N166" si="564">+M148+M165</f>
        <v>297667.36499999999</v>
      </c>
      <c r="N166" s="120">
        <f t="shared" si="564"/>
        <v>378673</v>
      </c>
      <c r="O166" s="121">
        <f t="shared" ref="O166:P166" si="565">+O148+O165</f>
        <v>281590.30499999999</v>
      </c>
      <c r="P166" s="120">
        <f t="shared" si="565"/>
        <v>397124</v>
      </c>
      <c r="Q166" s="121">
        <f t="shared" ref="Q166:R166" si="566">+Q148+Q165</f>
        <v>295544.13500000007</v>
      </c>
      <c r="R166" s="120">
        <f t="shared" si="566"/>
        <v>431848</v>
      </c>
      <c r="S166" s="121">
        <f t="shared" ref="S166:T166" si="567">+S148+S165</f>
        <v>319661.01</v>
      </c>
      <c r="T166" s="120">
        <f t="shared" si="567"/>
        <v>383277</v>
      </c>
      <c r="U166" s="121">
        <f t="shared" ref="U166:V166" si="568">+U148+U165</f>
        <v>286555.51</v>
      </c>
      <c r="V166" s="120">
        <f t="shared" si="568"/>
        <v>356413</v>
      </c>
      <c r="W166" s="121">
        <f t="shared" ref="W166:X166" si="569">+W148+W165</f>
        <v>269589.54499999998</v>
      </c>
      <c r="X166" s="120">
        <f t="shared" si="569"/>
        <v>295197</v>
      </c>
      <c r="Y166" s="121">
        <f t="shared" ref="Y166:Z166" si="570">+Y148+Y165</f>
        <v>219443.69499999998</v>
      </c>
      <c r="Z166" s="120">
        <f t="shared" si="570"/>
        <v>369186</v>
      </c>
      <c r="AA166" s="121">
        <f t="shared" ref="AA166:AB166" si="571">+AA148+AA165</f>
        <v>283086.24000000011</v>
      </c>
      <c r="AB166" s="120">
        <f t="shared" si="571"/>
        <v>369794</v>
      </c>
      <c r="AC166" s="121">
        <f t="shared" ref="AC166:AD166" si="572">+AC148+AC165</f>
        <v>282750.04000000004</v>
      </c>
      <c r="AD166" s="120">
        <f t="shared" si="572"/>
        <v>349911</v>
      </c>
      <c r="AE166" s="121">
        <f t="shared" ref="AE166" si="573">+AE148+AE165</f>
        <v>265511.26999999996</v>
      </c>
      <c r="AF166" s="120">
        <f t="shared" ref="AF166:AG166" si="574">+AF148+AF165</f>
        <v>4456709</v>
      </c>
      <c r="AG166" s="121">
        <f t="shared" si="574"/>
        <v>3337463.7950000009</v>
      </c>
      <c r="AH166" s="120">
        <f t="shared" ref="AH166:CG166" si="575">+AH148+AH165</f>
        <v>334643</v>
      </c>
      <c r="AI166" s="121">
        <f t="shared" si="575"/>
        <v>257073.88</v>
      </c>
      <c r="AJ166" s="120">
        <f t="shared" si="575"/>
        <v>342863</v>
      </c>
      <c r="AK166" s="121">
        <f t="shared" si="575"/>
        <v>263150.53999999998</v>
      </c>
      <c r="AL166" s="120">
        <f t="shared" si="575"/>
        <v>461921</v>
      </c>
      <c r="AM166" s="121">
        <f t="shared" si="575"/>
        <v>360111.09500000003</v>
      </c>
      <c r="AN166" s="120">
        <f t="shared" si="575"/>
        <v>327695</v>
      </c>
      <c r="AO166" s="121">
        <f t="shared" si="575"/>
        <v>251070.13000000003</v>
      </c>
      <c r="AP166" s="120">
        <f t="shared" si="575"/>
        <v>376944</v>
      </c>
      <c r="AQ166" s="121">
        <f t="shared" si="575"/>
        <v>298364.45</v>
      </c>
      <c r="AR166" s="120">
        <f t="shared" si="575"/>
        <v>370518</v>
      </c>
      <c r="AS166" s="121">
        <f t="shared" si="575"/>
        <v>288116.47999999998</v>
      </c>
      <c r="AT166" s="120">
        <f t="shared" si="575"/>
        <v>335129</v>
      </c>
      <c r="AU166" s="121">
        <f t="shared" si="575"/>
        <v>260015.23500000002</v>
      </c>
      <c r="AV166" s="120">
        <f t="shared" si="575"/>
        <v>325147</v>
      </c>
      <c r="AW166" s="121">
        <f t="shared" si="575"/>
        <v>252526.59999999995</v>
      </c>
      <c r="AX166" s="120">
        <f t="shared" si="575"/>
        <v>316447</v>
      </c>
      <c r="AY166" s="121">
        <f t="shared" si="575"/>
        <v>244058.53999999998</v>
      </c>
      <c r="AZ166" s="120">
        <f t="shared" si="575"/>
        <v>324639</v>
      </c>
      <c r="BA166" s="121">
        <f t="shared" si="575"/>
        <v>255843.72</v>
      </c>
      <c r="BB166" s="120">
        <f t="shared" si="575"/>
        <v>347521</v>
      </c>
      <c r="BC166" s="121">
        <f t="shared" si="575"/>
        <v>273525.77000000008</v>
      </c>
      <c r="BD166" s="120">
        <f t="shared" si="575"/>
        <v>356336</v>
      </c>
      <c r="BE166" s="121">
        <f t="shared" si="575"/>
        <v>287318.36000000004</v>
      </c>
      <c r="BF166" s="120">
        <f t="shared" si="575"/>
        <v>4219803</v>
      </c>
      <c r="BG166" s="121">
        <f t="shared" si="575"/>
        <v>3291174.8000000003</v>
      </c>
      <c r="BH166" s="120">
        <f t="shared" si="575"/>
        <v>344251</v>
      </c>
      <c r="BI166" s="121">
        <f t="shared" si="575"/>
        <v>274635.02999999997</v>
      </c>
      <c r="BJ166" s="120">
        <f t="shared" si="575"/>
        <v>286958</v>
      </c>
      <c r="BK166" s="121">
        <f t="shared" si="575"/>
        <v>229709.19</v>
      </c>
      <c r="BL166" s="120">
        <f t="shared" si="575"/>
        <v>0</v>
      </c>
      <c r="BM166" s="121">
        <f t="shared" si="575"/>
        <v>0</v>
      </c>
      <c r="BN166" s="120">
        <f t="shared" si="575"/>
        <v>0</v>
      </c>
      <c r="BO166" s="121">
        <f t="shared" si="575"/>
        <v>0</v>
      </c>
      <c r="BP166" s="120">
        <f t="shared" si="575"/>
        <v>0</v>
      </c>
      <c r="BQ166" s="121">
        <f t="shared" si="575"/>
        <v>0</v>
      </c>
      <c r="BR166" s="120">
        <f t="shared" si="575"/>
        <v>0</v>
      </c>
      <c r="BS166" s="121">
        <f t="shared" si="575"/>
        <v>0</v>
      </c>
      <c r="BT166" s="120">
        <f t="shared" si="575"/>
        <v>0</v>
      </c>
      <c r="BU166" s="121">
        <f t="shared" si="575"/>
        <v>0</v>
      </c>
      <c r="BV166" s="120">
        <f t="shared" si="575"/>
        <v>0</v>
      </c>
      <c r="BW166" s="121">
        <f t="shared" si="575"/>
        <v>0</v>
      </c>
      <c r="BX166" s="120">
        <f t="shared" si="575"/>
        <v>0</v>
      </c>
      <c r="BY166" s="121">
        <f t="shared" si="575"/>
        <v>0</v>
      </c>
      <c r="BZ166" s="120">
        <f t="shared" si="575"/>
        <v>0</v>
      </c>
      <c r="CA166" s="121">
        <f t="shared" si="575"/>
        <v>0</v>
      </c>
      <c r="CB166" s="120">
        <f t="shared" si="575"/>
        <v>0</v>
      </c>
      <c r="CC166" s="121">
        <f t="shared" si="575"/>
        <v>0</v>
      </c>
      <c r="CD166" s="120">
        <f t="shared" si="575"/>
        <v>0</v>
      </c>
      <c r="CE166" s="121">
        <f t="shared" si="575"/>
        <v>0</v>
      </c>
      <c r="CF166" s="120">
        <f t="shared" si="575"/>
        <v>631209</v>
      </c>
      <c r="CG166" s="121">
        <f t="shared" si="575"/>
        <v>504344.22</v>
      </c>
    </row>
  </sheetData>
  <mergeCells count="47">
    <mergeCell ref="CB2:CC2"/>
    <mergeCell ref="CD2:CE2"/>
    <mergeCell ref="CF2:CG2"/>
    <mergeCell ref="BR2:BS2"/>
    <mergeCell ref="BT2:BU2"/>
    <mergeCell ref="BV2:BW2"/>
    <mergeCell ref="BX2:BY2"/>
    <mergeCell ref="BZ2:CA2"/>
    <mergeCell ref="BH2:BI2"/>
    <mergeCell ref="BJ2:BK2"/>
    <mergeCell ref="BL2:BM2"/>
    <mergeCell ref="BN2:BO2"/>
    <mergeCell ref="BP2:BQ2"/>
    <mergeCell ref="AD2:AE2"/>
    <mergeCell ref="AF2:AG2"/>
    <mergeCell ref="R2:S2"/>
    <mergeCell ref="T2:U2"/>
    <mergeCell ref="V2:W2"/>
    <mergeCell ref="X2:Y2"/>
    <mergeCell ref="Z2:AA2"/>
    <mergeCell ref="AB2:AC2"/>
    <mergeCell ref="AX2:AY2"/>
    <mergeCell ref="AZ2:BA2"/>
    <mergeCell ref="BB2:BC2"/>
    <mergeCell ref="BD2:BE2"/>
    <mergeCell ref="BF2:BG2"/>
    <mergeCell ref="H2:I2"/>
    <mergeCell ref="J2:K2"/>
    <mergeCell ref="L2:M2"/>
    <mergeCell ref="N2:O2"/>
    <mergeCell ref="P2:Q2"/>
    <mergeCell ref="AV2:AW2"/>
    <mergeCell ref="A1:BG1"/>
    <mergeCell ref="A2:A3"/>
    <mergeCell ref="B2:B3"/>
    <mergeCell ref="C2:C3"/>
    <mergeCell ref="D2:D3"/>
    <mergeCell ref="E2:E3"/>
    <mergeCell ref="F2:F3"/>
    <mergeCell ref="G2:G3"/>
    <mergeCell ref="AH2:AI2"/>
    <mergeCell ref="AJ2:AK2"/>
    <mergeCell ref="AL2:AM2"/>
    <mergeCell ref="AN2:AO2"/>
    <mergeCell ref="AP2:AQ2"/>
    <mergeCell ref="AR2:AS2"/>
    <mergeCell ref="AT2:AU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5851-FB42-4CDF-80F7-DA575FCFAD88}">
  <dimension ref="A1:EI166"/>
  <sheetViews>
    <sheetView zoomScaleNormal="100" workbookViewId="0">
      <pane xSplit="7" ySplit="3" topLeftCell="AF134" activePane="bottomRight" state="frozen"/>
      <selection pane="topRight" activeCell="H1" sqref="H1"/>
      <selection pane="bottomLeft" activeCell="A4" sqref="A4"/>
      <selection pane="bottomRight" activeCell="BJ60" sqref="BJ60"/>
    </sheetView>
  </sheetViews>
  <sheetFormatPr defaultColWidth="9.140625" defaultRowHeight="21.75" x14ac:dyDescent="0.6"/>
  <cols>
    <col min="1" max="1" width="5.28515625" style="164" customWidth="1"/>
    <col min="2" max="2" width="29.28515625" style="164" customWidth="1"/>
    <col min="3" max="3" width="10.85546875" style="164" customWidth="1"/>
    <col min="4" max="4" width="7.7109375" style="164" customWidth="1"/>
    <col min="5" max="5" width="6.140625" style="164" customWidth="1"/>
    <col min="6" max="6" width="7.7109375" style="164" customWidth="1"/>
    <col min="7" max="7" width="10.28515625" style="164" customWidth="1"/>
    <col min="8" max="8" width="10.28515625" style="164" hidden="1" customWidth="1"/>
    <col min="9" max="9" width="9.42578125" style="164" hidden="1" customWidth="1"/>
    <col min="10" max="10" width="10.28515625" style="164" hidden="1" customWidth="1"/>
    <col min="11" max="11" width="9.42578125" style="164" hidden="1" customWidth="1"/>
    <col min="12" max="12" width="10.28515625" style="164" hidden="1" customWidth="1"/>
    <col min="13" max="13" width="9.42578125" style="164" hidden="1" customWidth="1"/>
    <col min="14" max="14" width="10.28515625" style="164" hidden="1" customWidth="1"/>
    <col min="15" max="15" width="9.42578125" style="164" hidden="1" customWidth="1"/>
    <col min="16" max="16" width="10.28515625" style="164" hidden="1" customWidth="1"/>
    <col min="17" max="17" width="9.42578125" style="164" hidden="1" customWidth="1"/>
    <col min="18" max="18" width="10.28515625" style="164" hidden="1" customWidth="1"/>
    <col min="19" max="19" width="9.42578125" style="164" hidden="1" customWidth="1"/>
    <col min="20" max="20" width="10.28515625" style="164" hidden="1" customWidth="1"/>
    <col min="21" max="21" width="9.42578125" style="164" hidden="1" customWidth="1"/>
    <col min="22" max="22" width="10.28515625" style="164" hidden="1" customWidth="1"/>
    <col min="23" max="23" width="9.42578125" style="164" hidden="1" customWidth="1"/>
    <col min="24" max="24" width="10.28515625" style="164" hidden="1" customWidth="1"/>
    <col min="25" max="25" width="9.42578125" style="164" hidden="1" customWidth="1"/>
    <col min="26" max="26" width="10.28515625" style="164" hidden="1" customWidth="1"/>
    <col min="27" max="27" width="9.42578125" style="164" hidden="1" customWidth="1"/>
    <col min="28" max="28" width="10.28515625" style="164" hidden="1" customWidth="1"/>
    <col min="29" max="29" width="9.42578125" style="164" hidden="1" customWidth="1"/>
    <col min="30" max="30" width="10.28515625" style="164" hidden="1" customWidth="1"/>
    <col min="31" max="31" width="9.42578125" style="164" hidden="1" customWidth="1"/>
    <col min="32" max="33" width="9.140625" style="164" customWidth="1"/>
    <col min="34" max="34" width="9.140625" style="164" hidden="1" customWidth="1"/>
    <col min="35" max="35" width="9.42578125" style="164" hidden="1" customWidth="1"/>
    <col min="36" max="36" width="9.140625" style="164" hidden="1" customWidth="1"/>
    <col min="37" max="37" width="9.42578125" style="164" hidden="1" customWidth="1"/>
    <col min="38" max="38" width="9.140625" style="164" hidden="1" customWidth="1"/>
    <col min="39" max="39" width="12.140625" style="164" hidden="1" customWidth="1"/>
    <col min="40" max="40" width="9.140625" style="164" hidden="1" customWidth="1"/>
    <col min="41" max="41" width="10.5703125" style="164" hidden="1" customWidth="1"/>
    <col min="42" max="42" width="9.140625" style="164" hidden="1" customWidth="1"/>
    <col min="43" max="43" width="12.85546875" style="164" hidden="1" customWidth="1"/>
    <col min="44" max="44" width="9.140625" style="164" hidden="1" customWidth="1"/>
    <col min="45" max="45" width="10.5703125" style="164" hidden="1" customWidth="1"/>
    <col min="46" max="46" width="9.140625" style="164" hidden="1" customWidth="1"/>
    <col min="47" max="47" width="11.85546875" style="164" hidden="1" customWidth="1"/>
    <col min="48" max="48" width="9.140625" style="164" hidden="1" customWidth="1"/>
    <col min="49" max="49" width="10.5703125" style="164" hidden="1" customWidth="1"/>
    <col min="50" max="50" width="9.140625" style="164" hidden="1" customWidth="1"/>
    <col min="51" max="51" width="13.5703125" style="164" hidden="1" customWidth="1"/>
    <col min="52" max="52" width="8.7109375" style="164" hidden="1" customWidth="1"/>
    <col min="53" max="57" width="9.140625" style="164" hidden="1" customWidth="1"/>
    <col min="58" max="59" width="9.140625" style="164"/>
    <col min="60" max="60" width="9.140625" style="123"/>
    <col min="61" max="61" width="9.140625" style="90"/>
    <col min="62" max="62" width="9.140625" style="90" customWidth="1"/>
    <col min="63" max="63" width="10.5703125" style="90" customWidth="1"/>
    <col min="64" max="64" width="9.140625" style="90" hidden="1" customWidth="1"/>
    <col min="65" max="65" width="10.42578125" style="90" hidden="1" customWidth="1"/>
    <col min="66" max="66" width="9.140625" style="90" hidden="1" customWidth="1"/>
    <col min="67" max="67" width="11.28515625" style="90" hidden="1" customWidth="1"/>
    <col min="68" max="68" width="9.140625" style="90" hidden="1" customWidth="1"/>
    <col min="69" max="69" width="11.7109375" style="90" hidden="1" customWidth="1"/>
    <col min="70" max="70" width="9.140625" style="90" hidden="1" customWidth="1"/>
    <col min="71" max="71" width="10.28515625" style="90" hidden="1" customWidth="1"/>
    <col min="72" max="72" width="9.140625" style="90" hidden="1" customWidth="1"/>
    <col min="73" max="73" width="9.7109375" style="90" hidden="1" customWidth="1"/>
    <col min="74" max="75" width="9.140625" style="90" hidden="1" customWidth="1"/>
    <col min="76" max="76" width="9.28515625" style="90" hidden="1" customWidth="1"/>
    <col min="77" max="83" width="9.140625" style="90" hidden="1" customWidth="1"/>
    <col min="84" max="85" width="9.140625" style="90"/>
    <col min="86" max="16384" width="9.140625" style="164"/>
  </cols>
  <sheetData>
    <row r="1" spans="1:85" s="158" customFormat="1" ht="30" customHeight="1" x14ac:dyDescent="0.7">
      <c r="A1" s="312" t="s">
        <v>195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2"/>
      <c r="AO1" s="312"/>
      <c r="AP1" s="312"/>
      <c r="AQ1" s="312"/>
      <c r="AR1" s="312"/>
      <c r="AS1" s="312"/>
      <c r="AT1" s="312"/>
      <c r="AU1" s="312"/>
      <c r="AV1" s="312"/>
      <c r="AW1" s="312"/>
      <c r="AX1" s="312"/>
      <c r="AY1" s="312"/>
      <c r="AZ1" s="312"/>
      <c r="BA1" s="312"/>
      <c r="BB1" s="312"/>
      <c r="BC1" s="312"/>
      <c r="BD1" s="312"/>
      <c r="BE1" s="312"/>
      <c r="BF1" s="312"/>
      <c r="BG1" s="312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</row>
    <row r="2" spans="1:85" s="151" customFormat="1" ht="18.75" customHeight="1" x14ac:dyDescent="0.6">
      <c r="A2" s="300" t="s">
        <v>64</v>
      </c>
      <c r="B2" s="300" t="s">
        <v>65</v>
      </c>
      <c r="C2" s="300"/>
      <c r="D2" s="302" t="s">
        <v>66</v>
      </c>
      <c r="E2" s="302" t="s">
        <v>67</v>
      </c>
      <c r="F2" s="302" t="s">
        <v>68</v>
      </c>
      <c r="G2" s="302" t="s">
        <v>69</v>
      </c>
      <c r="H2" s="306">
        <v>45292</v>
      </c>
      <c r="I2" s="307"/>
      <c r="J2" s="306">
        <v>45323</v>
      </c>
      <c r="K2" s="307"/>
      <c r="L2" s="306">
        <v>45352</v>
      </c>
      <c r="M2" s="307"/>
      <c r="N2" s="306">
        <v>45383</v>
      </c>
      <c r="O2" s="307"/>
      <c r="P2" s="306">
        <v>45413</v>
      </c>
      <c r="Q2" s="307"/>
      <c r="R2" s="306">
        <v>45444</v>
      </c>
      <c r="S2" s="307"/>
      <c r="T2" s="306">
        <v>45474</v>
      </c>
      <c r="U2" s="307"/>
      <c r="V2" s="306">
        <v>45505</v>
      </c>
      <c r="W2" s="307"/>
      <c r="X2" s="306">
        <v>45536</v>
      </c>
      <c r="Y2" s="307"/>
      <c r="Z2" s="306">
        <v>45566</v>
      </c>
      <c r="AA2" s="307"/>
      <c r="AB2" s="306">
        <v>45597</v>
      </c>
      <c r="AC2" s="307"/>
      <c r="AD2" s="306">
        <v>45627</v>
      </c>
      <c r="AE2" s="307"/>
      <c r="AF2" s="308" t="s">
        <v>55</v>
      </c>
      <c r="AG2" s="309"/>
      <c r="AH2" s="306">
        <v>45658</v>
      </c>
      <c r="AI2" s="307"/>
      <c r="AJ2" s="306">
        <v>45689</v>
      </c>
      <c r="AK2" s="307"/>
      <c r="AL2" s="306">
        <v>45717</v>
      </c>
      <c r="AM2" s="307"/>
      <c r="AN2" s="306">
        <v>45748</v>
      </c>
      <c r="AO2" s="307"/>
      <c r="AP2" s="306">
        <v>45778</v>
      </c>
      <c r="AQ2" s="307"/>
      <c r="AR2" s="306">
        <v>45809</v>
      </c>
      <c r="AS2" s="307"/>
      <c r="AT2" s="306">
        <v>45839</v>
      </c>
      <c r="AU2" s="307"/>
      <c r="AV2" s="306">
        <v>45870</v>
      </c>
      <c r="AW2" s="307"/>
      <c r="AX2" s="306">
        <v>45901</v>
      </c>
      <c r="AY2" s="307"/>
      <c r="AZ2" s="306">
        <v>45931</v>
      </c>
      <c r="BA2" s="307"/>
      <c r="BB2" s="306">
        <v>45962</v>
      </c>
      <c r="BC2" s="307"/>
      <c r="BD2" s="306">
        <v>45992</v>
      </c>
      <c r="BE2" s="307"/>
      <c r="BF2" s="308" t="s">
        <v>70</v>
      </c>
      <c r="BG2" s="309"/>
      <c r="BH2" s="297">
        <v>46023</v>
      </c>
      <c r="BI2" s="298"/>
      <c r="BJ2" s="297">
        <v>46054</v>
      </c>
      <c r="BK2" s="298"/>
      <c r="BL2" s="297">
        <v>46082</v>
      </c>
      <c r="BM2" s="298"/>
      <c r="BN2" s="297">
        <v>46113</v>
      </c>
      <c r="BO2" s="298"/>
      <c r="BP2" s="297">
        <v>46143</v>
      </c>
      <c r="BQ2" s="298"/>
      <c r="BR2" s="297">
        <v>46174</v>
      </c>
      <c r="BS2" s="298"/>
      <c r="BT2" s="297">
        <v>46204</v>
      </c>
      <c r="BU2" s="298"/>
      <c r="BV2" s="297">
        <v>46235</v>
      </c>
      <c r="BW2" s="298"/>
      <c r="BX2" s="297">
        <v>46266</v>
      </c>
      <c r="BY2" s="298"/>
      <c r="BZ2" s="297">
        <v>46296</v>
      </c>
      <c r="CA2" s="298"/>
      <c r="CB2" s="297">
        <v>46327</v>
      </c>
      <c r="CC2" s="298"/>
      <c r="CD2" s="297">
        <v>46357</v>
      </c>
      <c r="CE2" s="298"/>
      <c r="CF2" s="304" t="s">
        <v>224</v>
      </c>
      <c r="CG2" s="305"/>
    </row>
    <row r="3" spans="1:85" s="151" customFormat="1" ht="18.75" customHeight="1" x14ac:dyDescent="0.6">
      <c r="A3" s="301"/>
      <c r="B3" s="301"/>
      <c r="C3" s="301"/>
      <c r="D3" s="303"/>
      <c r="E3" s="303"/>
      <c r="F3" s="303"/>
      <c r="G3" s="303"/>
      <c r="H3" s="166" t="s">
        <v>71</v>
      </c>
      <c r="I3" s="167" t="s">
        <v>72</v>
      </c>
      <c r="J3" s="166" t="s">
        <v>71</v>
      </c>
      <c r="K3" s="167" t="s">
        <v>72</v>
      </c>
      <c r="L3" s="166" t="s">
        <v>71</v>
      </c>
      <c r="M3" s="167" t="s">
        <v>72</v>
      </c>
      <c r="N3" s="166" t="s">
        <v>71</v>
      </c>
      <c r="O3" s="167" t="s">
        <v>72</v>
      </c>
      <c r="P3" s="166" t="s">
        <v>71</v>
      </c>
      <c r="Q3" s="167" t="s">
        <v>72</v>
      </c>
      <c r="R3" s="166" t="s">
        <v>71</v>
      </c>
      <c r="S3" s="167" t="s">
        <v>72</v>
      </c>
      <c r="T3" s="166" t="s">
        <v>71</v>
      </c>
      <c r="U3" s="167" t="s">
        <v>72</v>
      </c>
      <c r="V3" s="166" t="s">
        <v>71</v>
      </c>
      <c r="W3" s="167" t="s">
        <v>72</v>
      </c>
      <c r="X3" s="166" t="s">
        <v>71</v>
      </c>
      <c r="Y3" s="167" t="s">
        <v>72</v>
      </c>
      <c r="Z3" s="166" t="s">
        <v>71</v>
      </c>
      <c r="AA3" s="167" t="s">
        <v>72</v>
      </c>
      <c r="AB3" s="166" t="s">
        <v>71</v>
      </c>
      <c r="AC3" s="167" t="s">
        <v>72</v>
      </c>
      <c r="AD3" s="166" t="s">
        <v>71</v>
      </c>
      <c r="AE3" s="167" t="s">
        <v>72</v>
      </c>
      <c r="AF3" s="166" t="s">
        <v>71</v>
      </c>
      <c r="AG3" s="167" t="s">
        <v>72</v>
      </c>
      <c r="AH3" s="166" t="s">
        <v>71</v>
      </c>
      <c r="AI3" s="167" t="s">
        <v>72</v>
      </c>
      <c r="AJ3" s="166" t="s">
        <v>71</v>
      </c>
      <c r="AK3" s="167" t="s">
        <v>72</v>
      </c>
      <c r="AL3" s="166" t="s">
        <v>71</v>
      </c>
      <c r="AM3" s="167" t="s">
        <v>72</v>
      </c>
      <c r="AN3" s="166" t="s">
        <v>71</v>
      </c>
      <c r="AO3" s="167" t="s">
        <v>72</v>
      </c>
      <c r="AP3" s="166" t="s">
        <v>71</v>
      </c>
      <c r="AQ3" s="167" t="s">
        <v>72</v>
      </c>
      <c r="AR3" s="166" t="s">
        <v>71</v>
      </c>
      <c r="AS3" s="167" t="s">
        <v>72</v>
      </c>
      <c r="AT3" s="166" t="s">
        <v>71</v>
      </c>
      <c r="AU3" s="167" t="s">
        <v>72</v>
      </c>
      <c r="AV3" s="166" t="s">
        <v>71</v>
      </c>
      <c r="AW3" s="167" t="s">
        <v>72</v>
      </c>
      <c r="AX3" s="166" t="s">
        <v>71</v>
      </c>
      <c r="AY3" s="167" t="s">
        <v>72</v>
      </c>
      <c r="AZ3" s="166" t="s">
        <v>71</v>
      </c>
      <c r="BA3" s="167" t="s">
        <v>72</v>
      </c>
      <c r="BB3" s="166" t="s">
        <v>71</v>
      </c>
      <c r="BC3" s="167" t="s">
        <v>72</v>
      </c>
      <c r="BD3" s="166" t="s">
        <v>71</v>
      </c>
      <c r="BE3" s="167" t="s">
        <v>72</v>
      </c>
      <c r="BF3" s="166" t="s">
        <v>71</v>
      </c>
      <c r="BG3" s="167" t="s">
        <v>72</v>
      </c>
      <c r="BH3" s="92" t="s">
        <v>71</v>
      </c>
      <c r="BI3" s="93" t="s">
        <v>72</v>
      </c>
      <c r="BJ3" s="92" t="s">
        <v>71</v>
      </c>
      <c r="BK3" s="93" t="s">
        <v>72</v>
      </c>
      <c r="BL3" s="92" t="s">
        <v>71</v>
      </c>
      <c r="BM3" s="93" t="s">
        <v>72</v>
      </c>
      <c r="BN3" s="92" t="s">
        <v>71</v>
      </c>
      <c r="BO3" s="93" t="s">
        <v>72</v>
      </c>
      <c r="BP3" s="92" t="s">
        <v>71</v>
      </c>
      <c r="BQ3" s="93" t="s">
        <v>72</v>
      </c>
      <c r="BR3" s="92" t="s">
        <v>71</v>
      </c>
      <c r="BS3" s="93" t="s">
        <v>72</v>
      </c>
      <c r="BT3" s="92" t="s">
        <v>71</v>
      </c>
      <c r="BU3" s="93" t="s">
        <v>72</v>
      </c>
      <c r="BV3" s="92" t="s">
        <v>71</v>
      </c>
      <c r="BW3" s="93" t="s">
        <v>72</v>
      </c>
      <c r="BX3" s="92" t="s">
        <v>71</v>
      </c>
      <c r="BY3" s="93" t="s">
        <v>72</v>
      </c>
      <c r="BZ3" s="92" t="s">
        <v>71</v>
      </c>
      <c r="CA3" s="93" t="s">
        <v>72</v>
      </c>
      <c r="CB3" s="92" t="s">
        <v>71</v>
      </c>
      <c r="CC3" s="93" t="s">
        <v>72</v>
      </c>
      <c r="CD3" s="92" t="s">
        <v>71</v>
      </c>
      <c r="CE3" s="93" t="s">
        <v>72</v>
      </c>
      <c r="CF3" s="92" t="s">
        <v>71</v>
      </c>
      <c r="CG3" s="93" t="s">
        <v>72</v>
      </c>
    </row>
    <row r="4" spans="1:85" s="148" customFormat="1" ht="18" x14ac:dyDescent="0.5">
      <c r="A4" s="94">
        <v>1</v>
      </c>
      <c r="B4" s="95" t="s">
        <v>73</v>
      </c>
      <c r="C4" s="95" t="s">
        <v>74</v>
      </c>
      <c r="D4" s="94">
        <f>RANK(BF4,$BF$4:$BF$147)</f>
        <v>7</v>
      </c>
      <c r="E4" s="94">
        <v>0.7</v>
      </c>
      <c r="F4" s="94" t="s">
        <v>75</v>
      </c>
      <c r="G4" s="94">
        <v>2000</v>
      </c>
      <c r="H4" s="94"/>
      <c r="I4" s="160">
        <f t="shared" ref="I4" si="0">H4*$E4</f>
        <v>0</v>
      </c>
      <c r="J4" s="94"/>
      <c r="K4" s="160">
        <f t="shared" ref="K4" si="1">J4*$E4</f>
        <v>0</v>
      </c>
      <c r="L4" s="94">
        <v>24</v>
      </c>
      <c r="M4" s="160">
        <f t="shared" ref="M4" si="2">L4*$E4</f>
        <v>16.799999999999997</v>
      </c>
      <c r="N4" s="94">
        <v>48</v>
      </c>
      <c r="O4" s="160">
        <f t="shared" ref="O4" si="3">N4*$E4</f>
        <v>33.599999999999994</v>
      </c>
      <c r="P4" s="94">
        <v>48</v>
      </c>
      <c r="Q4" s="160">
        <f t="shared" ref="Q4" si="4">P4*$E4</f>
        <v>33.599999999999994</v>
      </c>
      <c r="R4" s="94">
        <v>36</v>
      </c>
      <c r="S4" s="160">
        <f t="shared" ref="S4" si="5">R4*$E4</f>
        <v>25.2</v>
      </c>
      <c r="T4" s="94">
        <v>24</v>
      </c>
      <c r="U4" s="160">
        <f t="shared" ref="U4" si="6">T4*$E4</f>
        <v>16.799999999999997</v>
      </c>
      <c r="V4" s="94">
        <v>120</v>
      </c>
      <c r="W4" s="160">
        <f t="shared" ref="W4" si="7">V4*$E4</f>
        <v>84</v>
      </c>
      <c r="X4" s="94">
        <v>300</v>
      </c>
      <c r="Y4" s="160">
        <f t="shared" ref="Y4" si="8">X4*$E4</f>
        <v>210</v>
      </c>
      <c r="Z4" s="94">
        <v>324</v>
      </c>
      <c r="AA4" s="160">
        <f t="shared" ref="AA4" si="9">Z4*$E4</f>
        <v>226.79999999999998</v>
      </c>
      <c r="AB4" s="94">
        <v>864</v>
      </c>
      <c r="AC4" s="160">
        <f t="shared" ref="AC4" si="10">AB4*$E4</f>
        <v>604.79999999999995</v>
      </c>
      <c r="AD4" s="94">
        <v>804</v>
      </c>
      <c r="AE4" s="160">
        <f t="shared" ref="AE4" si="11">AD4*$E4</f>
        <v>562.79999999999995</v>
      </c>
      <c r="AF4" s="147">
        <f t="shared" ref="AF4" si="12">SUM(H4,J4,L4,N4,P4,R4,T4,V4,X4,Z4,AB4,AD4)</f>
        <v>2592</v>
      </c>
      <c r="AG4" s="146">
        <f t="shared" ref="AG4" si="13">SUM(I4,K4,M4,O4,Q4,S4,U4,W4,Y4,AA4,AC4,AE4)</f>
        <v>1814.3999999999999</v>
      </c>
      <c r="AH4" s="159">
        <v>780</v>
      </c>
      <c r="AI4" s="160">
        <f t="shared" ref="AI4" si="14">AH4*$E4</f>
        <v>546</v>
      </c>
      <c r="AJ4" s="159">
        <v>720</v>
      </c>
      <c r="AK4" s="160">
        <f t="shared" ref="AK4" si="15">AJ4*$E4</f>
        <v>503.99999999999994</v>
      </c>
      <c r="AL4" s="145">
        <v>660</v>
      </c>
      <c r="AM4" s="146">
        <f>AL4*$E4</f>
        <v>461.99999999999994</v>
      </c>
      <c r="AN4" s="145">
        <v>612</v>
      </c>
      <c r="AO4" s="146">
        <f>AN4*$E4</f>
        <v>428.4</v>
      </c>
      <c r="AP4" s="145">
        <v>720</v>
      </c>
      <c r="AQ4" s="146">
        <f>AP4*$E4</f>
        <v>503.99999999999994</v>
      </c>
      <c r="AR4" s="145">
        <v>360</v>
      </c>
      <c r="AS4" s="146">
        <f>AR4*$E4</f>
        <v>251.99999999999997</v>
      </c>
      <c r="AT4" s="145">
        <v>600</v>
      </c>
      <c r="AU4" s="146">
        <f>AT4*$E4</f>
        <v>420</v>
      </c>
      <c r="AV4" s="145">
        <v>24</v>
      </c>
      <c r="AW4" s="146">
        <f>AV4*$E4</f>
        <v>16.799999999999997</v>
      </c>
      <c r="AX4" s="145"/>
      <c r="AY4" s="146">
        <f>AX4*$E4</f>
        <v>0</v>
      </c>
      <c r="AZ4" s="145">
        <v>48</v>
      </c>
      <c r="BA4" s="146">
        <f>AZ4*$E4</f>
        <v>33.599999999999994</v>
      </c>
      <c r="BB4" s="145">
        <v>60</v>
      </c>
      <c r="BC4" s="146">
        <f>BB4*$E4</f>
        <v>42</v>
      </c>
      <c r="BD4" s="145">
        <v>24</v>
      </c>
      <c r="BE4" s="146">
        <f>BD4*$E4</f>
        <v>16.799999999999997</v>
      </c>
      <c r="BF4" s="147">
        <f t="shared" ref="BF4:BG20" si="16">SUM(AH4,AJ4,AL4,AN4,AP4,AR4,AT4,AV4,AX4,AZ4,BB4,BD4)</f>
        <v>4608</v>
      </c>
      <c r="BG4" s="146">
        <f t="shared" si="16"/>
        <v>3225.6000000000004</v>
      </c>
      <c r="BH4" s="96"/>
      <c r="BI4" s="97">
        <f t="shared" ref="BI4:BI67" si="17">BH4*$E4</f>
        <v>0</v>
      </c>
      <c r="BJ4" s="98"/>
      <c r="BK4" s="97">
        <f>BJ4*$E4</f>
        <v>0</v>
      </c>
      <c r="BL4" s="99"/>
      <c r="BM4" s="100">
        <f>BL4*$E4</f>
        <v>0</v>
      </c>
      <c r="BN4" s="99"/>
      <c r="BO4" s="100">
        <f>BN4*$E4</f>
        <v>0</v>
      </c>
      <c r="BP4" s="99"/>
      <c r="BQ4" s="100">
        <f>BP4*$E4</f>
        <v>0</v>
      </c>
      <c r="BR4" s="99"/>
      <c r="BS4" s="100">
        <f>BR4*$E4</f>
        <v>0</v>
      </c>
      <c r="BT4" s="99"/>
      <c r="BU4" s="100">
        <f>BT4*$E4</f>
        <v>0</v>
      </c>
      <c r="BV4" s="99"/>
      <c r="BW4" s="100">
        <f>BV4*$E4</f>
        <v>0</v>
      </c>
      <c r="BX4" s="99"/>
      <c r="BY4" s="100">
        <f>BX4*$E4</f>
        <v>0</v>
      </c>
      <c r="BZ4" s="99"/>
      <c r="CA4" s="100">
        <f>BZ4*$E4</f>
        <v>0</v>
      </c>
      <c r="CB4" s="99"/>
      <c r="CC4" s="100">
        <f>CB4*$E4</f>
        <v>0</v>
      </c>
      <c r="CD4" s="99"/>
      <c r="CE4" s="100">
        <f>CD4*$E4</f>
        <v>0</v>
      </c>
      <c r="CF4" s="101">
        <f>SUM(BH4,BJ4,BL4,BN4,BP4,BR4,BT4,BV4,BX4,BZ4,CB4,CD4)</f>
        <v>0</v>
      </c>
      <c r="CG4" s="100">
        <f t="shared" ref="CG4" si="18">SUM(BI4,BK4,BM4,BO4,BQ4,BS4,BU4,BW4,BY4,CA4,CC4,CE4)</f>
        <v>0</v>
      </c>
    </row>
    <row r="5" spans="1:85" s="148" customFormat="1" ht="18" x14ac:dyDescent="0.5">
      <c r="A5" s="94"/>
      <c r="B5" s="95"/>
      <c r="C5" s="95"/>
      <c r="D5" s="94"/>
      <c r="E5" s="94"/>
      <c r="F5" s="94"/>
      <c r="G5" s="94"/>
      <c r="H5" s="94"/>
      <c r="I5" s="146"/>
      <c r="J5" s="94"/>
      <c r="K5" s="146"/>
      <c r="L5" s="94"/>
      <c r="M5" s="146"/>
      <c r="N5" s="94"/>
      <c r="O5" s="146"/>
      <c r="P5" s="94"/>
      <c r="Q5" s="146"/>
      <c r="R5" s="94"/>
      <c r="S5" s="146"/>
      <c r="T5" s="94"/>
      <c r="U5" s="146"/>
      <c r="V5" s="94"/>
      <c r="W5" s="146"/>
      <c r="X5" s="94"/>
      <c r="Y5" s="146"/>
      <c r="Z5" s="94"/>
      <c r="AA5" s="146"/>
      <c r="AB5" s="94"/>
      <c r="AC5" s="146"/>
      <c r="AD5" s="94"/>
      <c r="AE5" s="146"/>
      <c r="AF5" s="147"/>
      <c r="AG5" s="146"/>
      <c r="AH5" s="145"/>
      <c r="AI5" s="146"/>
      <c r="AJ5" s="145"/>
      <c r="AK5" s="146"/>
      <c r="AL5" s="145"/>
      <c r="AM5" s="146"/>
      <c r="AN5" s="145"/>
      <c r="AO5" s="146"/>
      <c r="AP5" s="145"/>
      <c r="AQ5" s="146"/>
      <c r="AR5" s="145"/>
      <c r="AS5" s="146"/>
      <c r="AT5" s="145"/>
      <c r="AU5" s="146"/>
      <c r="AV5" s="145"/>
      <c r="AW5" s="146"/>
      <c r="AX5" s="145"/>
      <c r="AY5" s="146"/>
      <c r="AZ5" s="145"/>
      <c r="BA5" s="146"/>
      <c r="BB5" s="145"/>
      <c r="BC5" s="146"/>
      <c r="BD5" s="145"/>
      <c r="BE5" s="146"/>
      <c r="BF5" s="147"/>
      <c r="BG5" s="146"/>
      <c r="BH5" s="99"/>
      <c r="BI5" s="97">
        <f t="shared" si="17"/>
        <v>0</v>
      </c>
      <c r="BJ5" s="99"/>
      <c r="BK5" s="100"/>
      <c r="BL5" s="99"/>
      <c r="BM5" s="100"/>
      <c r="BN5" s="99"/>
      <c r="BO5" s="100"/>
      <c r="BP5" s="99"/>
      <c r="BQ5" s="100"/>
      <c r="BR5" s="99"/>
      <c r="BS5" s="100"/>
      <c r="BT5" s="99"/>
      <c r="BU5" s="100"/>
      <c r="BV5" s="99"/>
      <c r="BW5" s="100"/>
      <c r="BX5" s="99"/>
      <c r="BY5" s="100"/>
      <c r="BZ5" s="99"/>
      <c r="CA5" s="100"/>
      <c r="CB5" s="99"/>
      <c r="CC5" s="100"/>
      <c r="CD5" s="99"/>
      <c r="CE5" s="100"/>
      <c r="CF5" s="101"/>
      <c r="CG5" s="100"/>
    </row>
    <row r="6" spans="1:85" s="148" customFormat="1" ht="18" x14ac:dyDescent="0.5">
      <c r="A6" s="94">
        <v>2</v>
      </c>
      <c r="B6" s="95" t="s">
        <v>76</v>
      </c>
      <c r="C6" s="95" t="s">
        <v>77</v>
      </c>
      <c r="D6" s="94">
        <f t="shared" ref="D6:D14" si="19">RANK(BF6,$BF$4:$BF$147)</f>
        <v>4</v>
      </c>
      <c r="E6" s="94">
        <v>1</v>
      </c>
      <c r="F6" s="94" t="s">
        <v>75</v>
      </c>
      <c r="G6" s="94">
        <v>1650</v>
      </c>
      <c r="H6" s="94"/>
      <c r="I6" s="146">
        <f t="shared" ref="I6:I72" si="20">H6*$E6</f>
        <v>0</v>
      </c>
      <c r="J6" s="94"/>
      <c r="K6" s="146">
        <f t="shared" ref="K6:K72" si="21">J6*$E6</f>
        <v>0</v>
      </c>
      <c r="L6" s="94"/>
      <c r="M6" s="146">
        <f t="shared" ref="M6:M72" si="22">L6*$E6</f>
        <v>0</v>
      </c>
      <c r="N6" s="94"/>
      <c r="O6" s="146">
        <f t="shared" ref="O6:O72" si="23">N6*$E6</f>
        <v>0</v>
      </c>
      <c r="P6" s="94"/>
      <c r="Q6" s="146">
        <f t="shared" ref="Q6:Q72" si="24">P6*$E6</f>
        <v>0</v>
      </c>
      <c r="R6" s="94"/>
      <c r="S6" s="146">
        <f t="shared" ref="S6:S72" si="25">R6*$E6</f>
        <v>0</v>
      </c>
      <c r="T6" s="94"/>
      <c r="U6" s="146">
        <f t="shared" ref="U6:U72" si="26">T6*$E6</f>
        <v>0</v>
      </c>
      <c r="V6" s="94"/>
      <c r="W6" s="146">
        <f t="shared" ref="W6:W72" si="27">V6*$E6</f>
        <v>0</v>
      </c>
      <c r="X6" s="94"/>
      <c r="Y6" s="146">
        <f t="shared" ref="Y6:Y72" si="28">X6*$E6</f>
        <v>0</v>
      </c>
      <c r="Z6" s="94"/>
      <c r="AA6" s="146">
        <f t="shared" ref="AA6:AA72" si="29">Z6*$E6</f>
        <v>0</v>
      </c>
      <c r="AB6" s="94"/>
      <c r="AC6" s="146">
        <f t="shared" ref="AC6:AC72" si="30">AB6*$E6</f>
        <v>0</v>
      </c>
      <c r="AD6" s="94"/>
      <c r="AE6" s="146">
        <f t="shared" ref="AE6:AE72" si="31">AD6*$E6</f>
        <v>0</v>
      </c>
      <c r="AF6" s="147">
        <f t="shared" ref="AF6:AF11" si="32">SUM(H6,J6,L6,N6,P6,R6,T6,V6,X6,Z6,AB6,AD6)</f>
        <v>0</v>
      </c>
      <c r="AG6" s="146">
        <f t="shared" ref="AG6:AG11" si="33">SUM(I6,K6,M6,O6,Q6,S6,U6,W6,Y6,AA6,AC6,AE6)</f>
        <v>0</v>
      </c>
      <c r="AH6" s="145"/>
      <c r="AI6" s="146">
        <f t="shared" ref="AI6:AI72" si="34">AH6*$E6</f>
        <v>0</v>
      </c>
      <c r="AJ6" s="145"/>
      <c r="AK6" s="146">
        <f t="shared" ref="AK6:AM72" si="35">AJ6*$E6</f>
        <v>0</v>
      </c>
      <c r="AL6" s="145"/>
      <c r="AM6" s="146">
        <f t="shared" si="35"/>
        <v>0</v>
      </c>
      <c r="AN6" s="145"/>
      <c r="AO6" s="146">
        <f t="shared" ref="AO6:AO72" si="36">AN6*$E6</f>
        <v>0</v>
      </c>
      <c r="AP6" s="145"/>
      <c r="AQ6" s="146">
        <f t="shared" ref="AQ6:AQ72" si="37">AP6*$E6</f>
        <v>0</v>
      </c>
      <c r="AR6" s="145"/>
      <c r="AS6" s="146">
        <f t="shared" ref="AS6:AS72" si="38">AR6*$E6</f>
        <v>0</v>
      </c>
      <c r="AT6" s="145">
        <v>4560</v>
      </c>
      <c r="AU6" s="146">
        <f t="shared" ref="AU6:AU72" si="39">AT6*$E6</f>
        <v>4560</v>
      </c>
      <c r="AV6" s="145">
        <v>3742</v>
      </c>
      <c r="AW6" s="146">
        <f t="shared" ref="AW6:AW72" si="40">AV6*$E6</f>
        <v>3742</v>
      </c>
      <c r="AX6" s="145">
        <v>3924</v>
      </c>
      <c r="AY6" s="146">
        <f t="shared" ref="AY6:AY72" si="41">AX6*$E6</f>
        <v>3924</v>
      </c>
      <c r="AZ6" s="145">
        <v>4248</v>
      </c>
      <c r="BA6" s="146">
        <f t="shared" ref="BA6:BA72" si="42">AZ6*$E6</f>
        <v>4248</v>
      </c>
      <c r="BB6" s="145">
        <v>1740</v>
      </c>
      <c r="BC6" s="146">
        <f t="shared" ref="BC6:BC72" si="43">BB6*$E6</f>
        <v>1740</v>
      </c>
      <c r="BD6" s="145">
        <v>3360</v>
      </c>
      <c r="BE6" s="146">
        <f t="shared" ref="BE6:BE72" si="44">BD6*$E6</f>
        <v>3360</v>
      </c>
      <c r="BF6" s="147">
        <f t="shared" si="16"/>
        <v>21574</v>
      </c>
      <c r="BG6" s="146">
        <f t="shared" si="16"/>
        <v>21574</v>
      </c>
      <c r="BH6" s="96">
        <v>2640</v>
      </c>
      <c r="BI6" s="97">
        <f t="shared" si="17"/>
        <v>2640</v>
      </c>
      <c r="BJ6" s="98">
        <v>2748</v>
      </c>
      <c r="BK6" s="97">
        <f t="shared" ref="BK6:BK13" si="45">BJ6*$E6</f>
        <v>2748</v>
      </c>
      <c r="BL6" s="99"/>
      <c r="BM6" s="100">
        <f t="shared" ref="BM6:BM11" si="46">BL6*$E6</f>
        <v>0</v>
      </c>
      <c r="BN6" s="99"/>
      <c r="BO6" s="100">
        <f t="shared" ref="BO6:BO11" si="47">BN6*$E6</f>
        <v>0</v>
      </c>
      <c r="BP6" s="99"/>
      <c r="BQ6" s="100">
        <f t="shared" ref="BQ6:BQ11" si="48">BP6*$E6</f>
        <v>0</v>
      </c>
      <c r="BR6" s="99"/>
      <c r="BS6" s="100">
        <f t="shared" ref="BS6:BS11" si="49">BR6*$E6</f>
        <v>0</v>
      </c>
      <c r="BT6" s="99"/>
      <c r="BU6" s="100">
        <f t="shared" ref="BU6:BU11" si="50">BT6*$E6</f>
        <v>0</v>
      </c>
      <c r="BV6" s="99"/>
      <c r="BW6" s="100">
        <f t="shared" ref="BW6:BW11" si="51">BV6*$E6</f>
        <v>0</v>
      </c>
      <c r="BX6" s="99"/>
      <c r="BY6" s="100">
        <f t="shared" ref="BY6:BY11" si="52">BX6*$E6</f>
        <v>0</v>
      </c>
      <c r="BZ6" s="99"/>
      <c r="CA6" s="100">
        <f t="shared" ref="CA6:CA11" si="53">BZ6*$E6</f>
        <v>0</v>
      </c>
      <c r="CB6" s="99"/>
      <c r="CC6" s="100">
        <f t="shared" ref="CC6:CC11" si="54">CB6*$E6</f>
        <v>0</v>
      </c>
      <c r="CD6" s="99"/>
      <c r="CE6" s="100">
        <f t="shared" ref="CE6:CE11" si="55">CD6*$E6</f>
        <v>0</v>
      </c>
      <c r="CF6" s="101">
        <f t="shared" ref="CF6:CG11" si="56">SUM(BH6,BJ6,BL6,BN6,BP6,BR6,BT6,BV6,BX6,BZ6,CB6,CD6)</f>
        <v>5388</v>
      </c>
      <c r="CG6" s="100">
        <f t="shared" si="56"/>
        <v>5388</v>
      </c>
    </row>
    <row r="7" spans="1:85" s="148" customFormat="1" ht="18" x14ac:dyDescent="0.5">
      <c r="A7" s="94">
        <v>3</v>
      </c>
      <c r="B7" s="95" t="s">
        <v>78</v>
      </c>
      <c r="C7" s="95" t="s">
        <v>77</v>
      </c>
      <c r="D7" s="94">
        <f t="shared" si="19"/>
        <v>3</v>
      </c>
      <c r="E7" s="94">
        <v>1</v>
      </c>
      <c r="F7" s="94" t="s">
        <v>75</v>
      </c>
      <c r="G7" s="94">
        <v>1650</v>
      </c>
      <c r="H7" s="94"/>
      <c r="I7" s="160">
        <f t="shared" si="20"/>
        <v>0</v>
      </c>
      <c r="J7" s="94">
        <v>2052</v>
      </c>
      <c r="K7" s="160">
        <f t="shared" si="21"/>
        <v>2052</v>
      </c>
      <c r="L7" s="94">
        <v>336</v>
      </c>
      <c r="M7" s="160">
        <f t="shared" si="22"/>
        <v>336</v>
      </c>
      <c r="N7" s="94">
        <v>2772</v>
      </c>
      <c r="O7" s="160">
        <f t="shared" si="23"/>
        <v>2772</v>
      </c>
      <c r="P7" s="94">
        <v>1560</v>
      </c>
      <c r="Q7" s="160">
        <f t="shared" si="24"/>
        <v>1560</v>
      </c>
      <c r="R7" s="94">
        <v>4388</v>
      </c>
      <c r="S7" s="160">
        <f t="shared" si="25"/>
        <v>4388</v>
      </c>
      <c r="T7" s="94">
        <v>1440</v>
      </c>
      <c r="U7" s="160">
        <f t="shared" si="26"/>
        <v>1440</v>
      </c>
      <c r="V7" s="94">
        <v>1440</v>
      </c>
      <c r="W7" s="160">
        <f t="shared" si="27"/>
        <v>1440</v>
      </c>
      <c r="X7" s="94">
        <v>6276</v>
      </c>
      <c r="Y7" s="160">
        <f t="shared" si="28"/>
        <v>6276</v>
      </c>
      <c r="Z7" s="94">
        <v>3540</v>
      </c>
      <c r="AA7" s="160">
        <f t="shared" si="29"/>
        <v>3540</v>
      </c>
      <c r="AB7" s="94">
        <v>2484</v>
      </c>
      <c r="AC7" s="160">
        <f t="shared" si="30"/>
        <v>2484</v>
      </c>
      <c r="AD7" s="94">
        <v>4660</v>
      </c>
      <c r="AE7" s="160">
        <f t="shared" si="31"/>
        <v>4660</v>
      </c>
      <c r="AF7" s="147">
        <f t="shared" si="32"/>
        <v>30948</v>
      </c>
      <c r="AG7" s="146">
        <f t="shared" si="33"/>
        <v>30948</v>
      </c>
      <c r="AH7" s="159">
        <v>3408</v>
      </c>
      <c r="AI7" s="160">
        <f t="shared" si="34"/>
        <v>3408</v>
      </c>
      <c r="AJ7" s="159">
        <v>4056</v>
      </c>
      <c r="AK7" s="160">
        <f t="shared" si="35"/>
        <v>4056</v>
      </c>
      <c r="AL7" s="145">
        <v>5856</v>
      </c>
      <c r="AM7" s="146">
        <f t="shared" si="35"/>
        <v>5856</v>
      </c>
      <c r="AN7" s="145">
        <v>3168</v>
      </c>
      <c r="AO7" s="146">
        <f t="shared" si="36"/>
        <v>3168</v>
      </c>
      <c r="AP7" s="145">
        <v>5148</v>
      </c>
      <c r="AQ7" s="146">
        <f t="shared" si="37"/>
        <v>5148</v>
      </c>
      <c r="AR7" s="145">
        <v>6097</v>
      </c>
      <c r="AS7" s="146">
        <f t="shared" si="38"/>
        <v>6097</v>
      </c>
      <c r="AT7" s="145">
        <v>1416</v>
      </c>
      <c r="AU7" s="146">
        <f t="shared" si="39"/>
        <v>1416</v>
      </c>
      <c r="AV7" s="145"/>
      <c r="AW7" s="146">
        <f t="shared" si="40"/>
        <v>0</v>
      </c>
      <c r="AX7" s="145"/>
      <c r="AY7" s="146">
        <f t="shared" si="41"/>
        <v>0</v>
      </c>
      <c r="AZ7" s="145"/>
      <c r="BA7" s="146">
        <f t="shared" si="42"/>
        <v>0</v>
      </c>
      <c r="BB7" s="145"/>
      <c r="BC7" s="146">
        <f t="shared" si="43"/>
        <v>0</v>
      </c>
      <c r="BD7" s="145"/>
      <c r="BE7" s="146">
        <f t="shared" si="44"/>
        <v>0</v>
      </c>
      <c r="BF7" s="147">
        <f t="shared" si="16"/>
        <v>29149</v>
      </c>
      <c r="BG7" s="146">
        <f t="shared" si="16"/>
        <v>29149</v>
      </c>
      <c r="BH7" s="99"/>
      <c r="BI7" s="97">
        <f t="shared" si="17"/>
        <v>0</v>
      </c>
      <c r="BJ7" s="99"/>
      <c r="BK7" s="100">
        <v>0</v>
      </c>
      <c r="BL7" s="99"/>
      <c r="BM7" s="100">
        <f t="shared" si="46"/>
        <v>0</v>
      </c>
      <c r="BN7" s="99"/>
      <c r="BO7" s="100">
        <f t="shared" si="47"/>
        <v>0</v>
      </c>
      <c r="BP7" s="99"/>
      <c r="BQ7" s="100">
        <f t="shared" si="48"/>
        <v>0</v>
      </c>
      <c r="BR7" s="99"/>
      <c r="BS7" s="100">
        <f t="shared" si="49"/>
        <v>0</v>
      </c>
      <c r="BT7" s="99"/>
      <c r="BU7" s="100">
        <f t="shared" si="50"/>
        <v>0</v>
      </c>
      <c r="BV7" s="99"/>
      <c r="BW7" s="100">
        <f t="shared" si="51"/>
        <v>0</v>
      </c>
      <c r="BX7" s="99"/>
      <c r="BY7" s="100">
        <f t="shared" si="52"/>
        <v>0</v>
      </c>
      <c r="BZ7" s="99"/>
      <c r="CA7" s="100">
        <f t="shared" si="53"/>
        <v>0</v>
      </c>
      <c r="CB7" s="99"/>
      <c r="CC7" s="100">
        <f t="shared" si="54"/>
        <v>0</v>
      </c>
      <c r="CD7" s="99"/>
      <c r="CE7" s="100">
        <f t="shared" si="55"/>
        <v>0</v>
      </c>
      <c r="CF7" s="101">
        <f t="shared" si="56"/>
        <v>0</v>
      </c>
      <c r="CG7" s="100">
        <f t="shared" si="56"/>
        <v>0</v>
      </c>
    </row>
    <row r="8" spans="1:85" s="148" customFormat="1" ht="18.75" thickBot="1" x14ac:dyDescent="0.55000000000000004">
      <c r="A8" s="94">
        <v>4</v>
      </c>
      <c r="B8" s="95" t="s">
        <v>79</v>
      </c>
      <c r="C8" s="95" t="s">
        <v>77</v>
      </c>
      <c r="D8" s="94">
        <f t="shared" si="19"/>
        <v>8</v>
      </c>
      <c r="E8" s="94">
        <v>0.6</v>
      </c>
      <c r="F8" s="94" t="s">
        <v>75</v>
      </c>
      <c r="G8" s="94">
        <v>1130</v>
      </c>
      <c r="H8" s="94"/>
      <c r="I8" s="160">
        <f t="shared" si="20"/>
        <v>0</v>
      </c>
      <c r="J8" s="94">
        <v>48</v>
      </c>
      <c r="K8" s="160">
        <f t="shared" si="21"/>
        <v>28.799999999999997</v>
      </c>
      <c r="L8" s="94">
        <v>108</v>
      </c>
      <c r="M8" s="160">
        <f t="shared" si="22"/>
        <v>64.8</v>
      </c>
      <c r="N8" s="94">
        <v>72</v>
      </c>
      <c r="O8" s="160">
        <f t="shared" si="23"/>
        <v>43.199999999999996</v>
      </c>
      <c r="P8" s="94">
        <v>108</v>
      </c>
      <c r="Q8" s="160">
        <f t="shared" si="24"/>
        <v>64.8</v>
      </c>
      <c r="R8" s="94">
        <v>24</v>
      </c>
      <c r="S8" s="160">
        <f t="shared" si="25"/>
        <v>14.399999999999999</v>
      </c>
      <c r="T8" s="94">
        <v>72</v>
      </c>
      <c r="U8" s="160">
        <f t="shared" si="26"/>
        <v>43.199999999999996</v>
      </c>
      <c r="V8" s="94">
        <v>120</v>
      </c>
      <c r="W8" s="160">
        <f t="shared" si="27"/>
        <v>72</v>
      </c>
      <c r="X8" s="94"/>
      <c r="Y8" s="160">
        <f t="shared" si="28"/>
        <v>0</v>
      </c>
      <c r="Z8" s="94"/>
      <c r="AA8" s="160">
        <f t="shared" si="29"/>
        <v>0</v>
      </c>
      <c r="AB8" s="94">
        <v>24</v>
      </c>
      <c r="AC8" s="160">
        <f t="shared" si="30"/>
        <v>14.399999999999999</v>
      </c>
      <c r="AD8" s="94">
        <v>35</v>
      </c>
      <c r="AE8" s="160">
        <f t="shared" si="31"/>
        <v>21</v>
      </c>
      <c r="AF8" s="147">
        <f t="shared" si="32"/>
        <v>611</v>
      </c>
      <c r="AG8" s="146">
        <f t="shared" si="33"/>
        <v>366.59999999999997</v>
      </c>
      <c r="AH8" s="159">
        <v>60</v>
      </c>
      <c r="AI8" s="160">
        <f t="shared" si="34"/>
        <v>36</v>
      </c>
      <c r="AJ8" s="159">
        <v>192</v>
      </c>
      <c r="AK8" s="160">
        <f>AJ8*$E8</f>
        <v>115.19999999999999</v>
      </c>
      <c r="AL8" s="145"/>
      <c r="AM8" s="146">
        <f t="shared" si="35"/>
        <v>0</v>
      </c>
      <c r="AN8" s="145">
        <v>24</v>
      </c>
      <c r="AO8" s="146">
        <f t="shared" si="36"/>
        <v>14.399999999999999</v>
      </c>
      <c r="AP8" s="145"/>
      <c r="AQ8" s="146">
        <f t="shared" si="37"/>
        <v>0</v>
      </c>
      <c r="AR8" s="145">
        <v>24</v>
      </c>
      <c r="AS8" s="146">
        <f t="shared" si="38"/>
        <v>14.399999999999999</v>
      </c>
      <c r="AT8" s="145">
        <v>36</v>
      </c>
      <c r="AU8" s="146">
        <f t="shared" si="39"/>
        <v>21.599999999999998</v>
      </c>
      <c r="AV8" s="145">
        <v>48</v>
      </c>
      <c r="AW8" s="146">
        <f t="shared" si="40"/>
        <v>28.799999999999997</v>
      </c>
      <c r="AX8" s="145">
        <v>204</v>
      </c>
      <c r="AY8" s="146">
        <f t="shared" si="41"/>
        <v>122.39999999999999</v>
      </c>
      <c r="AZ8" s="145">
        <v>96</v>
      </c>
      <c r="BA8" s="146">
        <f t="shared" si="42"/>
        <v>57.599999999999994</v>
      </c>
      <c r="BB8" s="145">
        <v>24</v>
      </c>
      <c r="BC8" s="146">
        <f t="shared" si="43"/>
        <v>14.399999999999999</v>
      </c>
      <c r="BD8" s="145">
        <v>24</v>
      </c>
      <c r="BE8" s="146">
        <f t="shared" si="44"/>
        <v>14.399999999999999</v>
      </c>
      <c r="BF8" s="147">
        <f t="shared" si="16"/>
        <v>732</v>
      </c>
      <c r="BG8" s="146">
        <f t="shared" si="16"/>
        <v>439.19999999999993</v>
      </c>
      <c r="BH8" s="96">
        <v>60</v>
      </c>
      <c r="BI8" s="97">
        <f t="shared" si="17"/>
        <v>36</v>
      </c>
      <c r="BJ8" s="98"/>
      <c r="BK8" s="97">
        <f t="shared" si="45"/>
        <v>0</v>
      </c>
      <c r="BL8" s="99"/>
      <c r="BM8" s="100">
        <f t="shared" si="46"/>
        <v>0</v>
      </c>
      <c r="BN8" s="99"/>
      <c r="BO8" s="100">
        <f t="shared" si="47"/>
        <v>0</v>
      </c>
      <c r="BP8" s="99"/>
      <c r="BQ8" s="100">
        <f t="shared" si="48"/>
        <v>0</v>
      </c>
      <c r="BR8" s="99"/>
      <c r="BS8" s="100">
        <f t="shared" si="49"/>
        <v>0</v>
      </c>
      <c r="BT8" s="99"/>
      <c r="BU8" s="100">
        <f t="shared" si="50"/>
        <v>0</v>
      </c>
      <c r="BV8" s="99"/>
      <c r="BW8" s="100">
        <f t="shared" si="51"/>
        <v>0</v>
      </c>
      <c r="BX8" s="99"/>
      <c r="BY8" s="100">
        <f t="shared" si="52"/>
        <v>0</v>
      </c>
      <c r="BZ8" s="99"/>
      <c r="CA8" s="100">
        <f t="shared" si="53"/>
        <v>0</v>
      </c>
      <c r="CB8" s="99"/>
      <c r="CC8" s="100">
        <f t="shared" si="54"/>
        <v>0</v>
      </c>
      <c r="CD8" s="99"/>
      <c r="CE8" s="100">
        <f t="shared" si="55"/>
        <v>0</v>
      </c>
      <c r="CF8" s="101">
        <f t="shared" si="56"/>
        <v>60</v>
      </c>
      <c r="CG8" s="100">
        <f t="shared" si="56"/>
        <v>36</v>
      </c>
    </row>
    <row r="9" spans="1:85" s="148" customFormat="1" thickTop="1" x14ac:dyDescent="0.5">
      <c r="A9" s="94">
        <v>5</v>
      </c>
      <c r="B9" s="95" t="s">
        <v>80</v>
      </c>
      <c r="C9" s="95" t="s">
        <v>77</v>
      </c>
      <c r="D9" s="94">
        <f t="shared" si="19"/>
        <v>6</v>
      </c>
      <c r="E9" s="94">
        <v>0.35</v>
      </c>
      <c r="F9" s="94" t="s">
        <v>81</v>
      </c>
      <c r="G9" s="94">
        <v>760</v>
      </c>
      <c r="H9" s="94"/>
      <c r="I9" s="160">
        <f t="shared" si="20"/>
        <v>0</v>
      </c>
      <c r="J9" s="88">
        <v>120</v>
      </c>
      <c r="K9" s="160">
        <f t="shared" si="21"/>
        <v>42</v>
      </c>
      <c r="L9" s="94">
        <v>40</v>
      </c>
      <c r="M9" s="160">
        <f t="shared" si="22"/>
        <v>14</v>
      </c>
      <c r="N9" s="94">
        <v>80</v>
      </c>
      <c r="O9" s="160">
        <f t="shared" si="23"/>
        <v>28</v>
      </c>
      <c r="P9" s="94">
        <v>480</v>
      </c>
      <c r="Q9" s="160">
        <f t="shared" si="24"/>
        <v>168</v>
      </c>
      <c r="R9" s="94">
        <v>40</v>
      </c>
      <c r="S9" s="160">
        <f t="shared" si="25"/>
        <v>14</v>
      </c>
      <c r="T9" s="94">
        <v>40</v>
      </c>
      <c r="U9" s="160">
        <f t="shared" si="26"/>
        <v>14</v>
      </c>
      <c r="V9" s="94">
        <v>440</v>
      </c>
      <c r="W9" s="160">
        <f t="shared" si="27"/>
        <v>154</v>
      </c>
      <c r="X9" s="94">
        <v>720</v>
      </c>
      <c r="Y9" s="160">
        <f t="shared" si="28"/>
        <v>251.99999999999997</v>
      </c>
      <c r="Z9" s="94">
        <v>280</v>
      </c>
      <c r="AA9" s="160">
        <f t="shared" si="29"/>
        <v>98</v>
      </c>
      <c r="AB9" s="94">
        <v>1000</v>
      </c>
      <c r="AC9" s="160">
        <f t="shared" si="30"/>
        <v>350</v>
      </c>
      <c r="AD9" s="94">
        <v>640</v>
      </c>
      <c r="AE9" s="160">
        <f t="shared" si="31"/>
        <v>224</v>
      </c>
      <c r="AF9" s="147">
        <f t="shared" si="32"/>
        <v>3880</v>
      </c>
      <c r="AG9" s="146">
        <f t="shared" si="33"/>
        <v>1358</v>
      </c>
      <c r="AH9" s="159">
        <v>760</v>
      </c>
      <c r="AI9" s="160">
        <f t="shared" si="34"/>
        <v>266</v>
      </c>
      <c r="AJ9" s="162">
        <v>1520</v>
      </c>
      <c r="AK9" s="160">
        <f t="shared" si="35"/>
        <v>532</v>
      </c>
      <c r="AL9" s="145">
        <v>2440</v>
      </c>
      <c r="AM9" s="146">
        <f t="shared" si="35"/>
        <v>854</v>
      </c>
      <c r="AN9" s="145">
        <v>520</v>
      </c>
      <c r="AO9" s="146">
        <f t="shared" si="36"/>
        <v>182</v>
      </c>
      <c r="AP9" s="145">
        <v>840</v>
      </c>
      <c r="AQ9" s="146">
        <f t="shared" si="37"/>
        <v>294</v>
      </c>
      <c r="AR9" s="145">
        <v>1120</v>
      </c>
      <c r="AS9" s="146">
        <f t="shared" si="38"/>
        <v>392</v>
      </c>
      <c r="AT9" s="145">
        <v>1040</v>
      </c>
      <c r="AU9" s="146">
        <f t="shared" si="39"/>
        <v>364</v>
      </c>
      <c r="AV9" s="145">
        <v>1481</v>
      </c>
      <c r="AW9" s="146">
        <f t="shared" si="40"/>
        <v>518.35</v>
      </c>
      <c r="AX9" s="145">
        <v>1280</v>
      </c>
      <c r="AY9" s="146">
        <f t="shared" si="41"/>
        <v>448</v>
      </c>
      <c r="AZ9" s="145">
        <v>840</v>
      </c>
      <c r="BA9" s="146">
        <f t="shared" si="42"/>
        <v>294</v>
      </c>
      <c r="BB9" s="145">
        <v>360</v>
      </c>
      <c r="BC9" s="146">
        <f t="shared" si="43"/>
        <v>125.99999999999999</v>
      </c>
      <c r="BD9" s="145">
        <v>400</v>
      </c>
      <c r="BE9" s="146">
        <f t="shared" si="44"/>
        <v>140</v>
      </c>
      <c r="BF9" s="147">
        <f t="shared" si="16"/>
        <v>12601</v>
      </c>
      <c r="BG9" s="146">
        <f t="shared" si="16"/>
        <v>4410.3500000000004</v>
      </c>
      <c r="BH9" s="96">
        <v>200</v>
      </c>
      <c r="BI9" s="97">
        <f t="shared" si="17"/>
        <v>70</v>
      </c>
      <c r="BJ9" s="98">
        <v>200</v>
      </c>
      <c r="BK9" s="97">
        <f t="shared" si="45"/>
        <v>70</v>
      </c>
      <c r="BL9" s="99"/>
      <c r="BM9" s="100">
        <f t="shared" si="46"/>
        <v>0</v>
      </c>
      <c r="BN9" s="99"/>
      <c r="BO9" s="100">
        <f t="shared" si="47"/>
        <v>0</v>
      </c>
      <c r="BP9" s="99"/>
      <c r="BQ9" s="100">
        <f t="shared" si="48"/>
        <v>0</v>
      </c>
      <c r="BR9" s="99"/>
      <c r="BS9" s="100">
        <f t="shared" si="49"/>
        <v>0</v>
      </c>
      <c r="BT9" s="99"/>
      <c r="BU9" s="100">
        <f t="shared" si="50"/>
        <v>0</v>
      </c>
      <c r="BV9" s="99"/>
      <c r="BW9" s="100">
        <f t="shared" si="51"/>
        <v>0</v>
      </c>
      <c r="BX9" s="99"/>
      <c r="BY9" s="100">
        <f t="shared" si="52"/>
        <v>0</v>
      </c>
      <c r="BZ9" s="99"/>
      <c r="CA9" s="100">
        <f t="shared" si="53"/>
        <v>0</v>
      </c>
      <c r="CB9" s="99"/>
      <c r="CC9" s="100">
        <f t="shared" si="54"/>
        <v>0</v>
      </c>
      <c r="CD9" s="99"/>
      <c r="CE9" s="100">
        <f t="shared" si="55"/>
        <v>0</v>
      </c>
      <c r="CF9" s="101">
        <f t="shared" si="56"/>
        <v>400</v>
      </c>
      <c r="CG9" s="100">
        <f t="shared" si="56"/>
        <v>140</v>
      </c>
    </row>
    <row r="10" spans="1:85" s="148" customFormat="1" ht="18" x14ac:dyDescent="0.5">
      <c r="A10" s="94">
        <v>6</v>
      </c>
      <c r="B10" s="95" t="s">
        <v>82</v>
      </c>
      <c r="C10" s="95" t="s">
        <v>74</v>
      </c>
      <c r="D10" s="94">
        <f t="shared" si="19"/>
        <v>16</v>
      </c>
      <c r="E10" s="94">
        <v>0.7</v>
      </c>
      <c r="F10" s="94" t="s">
        <v>83</v>
      </c>
      <c r="G10" s="94">
        <v>1850</v>
      </c>
      <c r="H10" s="94"/>
      <c r="I10" s="146">
        <f t="shared" si="20"/>
        <v>0</v>
      </c>
      <c r="J10" s="94"/>
      <c r="K10" s="146">
        <f t="shared" si="21"/>
        <v>0</v>
      </c>
      <c r="L10" s="94"/>
      <c r="M10" s="146">
        <f t="shared" si="22"/>
        <v>0</v>
      </c>
      <c r="N10" s="94"/>
      <c r="O10" s="146">
        <f t="shared" si="23"/>
        <v>0</v>
      </c>
      <c r="P10" s="94"/>
      <c r="Q10" s="146">
        <f t="shared" si="24"/>
        <v>0</v>
      </c>
      <c r="R10" s="94"/>
      <c r="S10" s="146">
        <f t="shared" si="25"/>
        <v>0</v>
      </c>
      <c r="T10" s="94"/>
      <c r="U10" s="146">
        <f t="shared" si="26"/>
        <v>0</v>
      </c>
      <c r="V10" s="94"/>
      <c r="W10" s="146">
        <f t="shared" si="27"/>
        <v>0</v>
      </c>
      <c r="X10" s="94"/>
      <c r="Y10" s="146">
        <f t="shared" si="28"/>
        <v>0</v>
      </c>
      <c r="Z10" s="94"/>
      <c r="AA10" s="146">
        <f t="shared" si="29"/>
        <v>0</v>
      </c>
      <c r="AB10" s="94"/>
      <c r="AC10" s="146">
        <f t="shared" si="30"/>
        <v>0</v>
      </c>
      <c r="AD10" s="94"/>
      <c r="AE10" s="146">
        <f t="shared" si="31"/>
        <v>0</v>
      </c>
      <c r="AF10" s="147">
        <f t="shared" si="32"/>
        <v>0</v>
      </c>
      <c r="AG10" s="146">
        <f t="shared" si="33"/>
        <v>0</v>
      </c>
      <c r="AH10" s="145"/>
      <c r="AI10" s="146">
        <f t="shared" si="34"/>
        <v>0</v>
      </c>
      <c r="AJ10" s="145"/>
      <c r="AK10" s="146">
        <f t="shared" si="35"/>
        <v>0</v>
      </c>
      <c r="AL10" s="145"/>
      <c r="AM10" s="146">
        <f t="shared" si="35"/>
        <v>0</v>
      </c>
      <c r="AN10" s="145"/>
      <c r="AO10" s="146">
        <f t="shared" si="36"/>
        <v>0</v>
      </c>
      <c r="AP10" s="145"/>
      <c r="AQ10" s="146">
        <f t="shared" si="37"/>
        <v>0</v>
      </c>
      <c r="AR10" s="145"/>
      <c r="AS10" s="146">
        <f t="shared" si="38"/>
        <v>0</v>
      </c>
      <c r="AT10" s="145"/>
      <c r="AU10" s="146">
        <f t="shared" si="39"/>
        <v>0</v>
      </c>
      <c r="AV10" s="145"/>
      <c r="AW10" s="146">
        <f t="shared" si="40"/>
        <v>0</v>
      </c>
      <c r="AX10" s="145"/>
      <c r="AY10" s="146">
        <f t="shared" si="41"/>
        <v>0</v>
      </c>
      <c r="AZ10" s="145"/>
      <c r="BA10" s="146">
        <f t="shared" si="42"/>
        <v>0</v>
      </c>
      <c r="BB10" s="145"/>
      <c r="BC10" s="146">
        <f t="shared" si="43"/>
        <v>0</v>
      </c>
      <c r="BD10" s="145"/>
      <c r="BE10" s="146">
        <f t="shared" si="44"/>
        <v>0</v>
      </c>
      <c r="BF10" s="147">
        <f t="shared" si="16"/>
        <v>0</v>
      </c>
      <c r="BG10" s="146">
        <f t="shared" si="16"/>
        <v>0</v>
      </c>
      <c r="BH10" s="99"/>
      <c r="BI10" s="97">
        <f t="shared" si="17"/>
        <v>0</v>
      </c>
      <c r="BJ10" s="99"/>
      <c r="BK10" s="100">
        <f t="shared" si="45"/>
        <v>0</v>
      </c>
      <c r="BL10" s="99"/>
      <c r="BM10" s="100">
        <f t="shared" si="46"/>
        <v>0</v>
      </c>
      <c r="BN10" s="99"/>
      <c r="BO10" s="100">
        <f t="shared" si="47"/>
        <v>0</v>
      </c>
      <c r="BP10" s="99"/>
      <c r="BQ10" s="100">
        <f t="shared" si="48"/>
        <v>0</v>
      </c>
      <c r="BR10" s="99"/>
      <c r="BS10" s="100">
        <f t="shared" si="49"/>
        <v>0</v>
      </c>
      <c r="BT10" s="99"/>
      <c r="BU10" s="100">
        <f t="shared" si="50"/>
        <v>0</v>
      </c>
      <c r="BV10" s="99"/>
      <c r="BW10" s="100">
        <f t="shared" si="51"/>
        <v>0</v>
      </c>
      <c r="BX10" s="99"/>
      <c r="BY10" s="100">
        <f t="shared" si="52"/>
        <v>0</v>
      </c>
      <c r="BZ10" s="99"/>
      <c r="CA10" s="100">
        <f t="shared" si="53"/>
        <v>0</v>
      </c>
      <c r="CB10" s="99"/>
      <c r="CC10" s="100">
        <f t="shared" si="54"/>
        <v>0</v>
      </c>
      <c r="CD10" s="99"/>
      <c r="CE10" s="100">
        <f t="shared" si="55"/>
        <v>0</v>
      </c>
      <c r="CF10" s="101">
        <f t="shared" si="56"/>
        <v>0</v>
      </c>
      <c r="CG10" s="100">
        <f t="shared" si="56"/>
        <v>0</v>
      </c>
    </row>
    <row r="11" spans="1:85" s="148" customFormat="1" ht="18" x14ac:dyDescent="0.5">
      <c r="A11" s="94">
        <v>7</v>
      </c>
      <c r="B11" s="95" t="s">
        <v>84</v>
      </c>
      <c r="C11" s="95" t="s">
        <v>74</v>
      </c>
      <c r="D11" s="94">
        <f t="shared" si="19"/>
        <v>16</v>
      </c>
      <c r="E11" s="94">
        <v>0.64</v>
      </c>
      <c r="F11" s="94" t="s">
        <v>83</v>
      </c>
      <c r="G11" s="94">
        <v>1400</v>
      </c>
      <c r="H11" s="94"/>
      <c r="I11" s="160">
        <f t="shared" si="20"/>
        <v>0</v>
      </c>
      <c r="J11" s="94"/>
      <c r="K11" s="160">
        <f t="shared" si="21"/>
        <v>0</v>
      </c>
      <c r="L11" s="94"/>
      <c r="M11" s="160">
        <f t="shared" si="22"/>
        <v>0</v>
      </c>
      <c r="N11" s="94"/>
      <c r="O11" s="160">
        <f t="shared" si="23"/>
        <v>0</v>
      </c>
      <c r="P11" s="94"/>
      <c r="Q11" s="160">
        <f t="shared" si="24"/>
        <v>0</v>
      </c>
      <c r="R11" s="94"/>
      <c r="S11" s="160">
        <f t="shared" si="25"/>
        <v>0</v>
      </c>
      <c r="T11" s="94"/>
      <c r="U11" s="160">
        <f t="shared" si="26"/>
        <v>0</v>
      </c>
      <c r="V11" s="94"/>
      <c r="W11" s="160">
        <f t="shared" si="27"/>
        <v>0</v>
      </c>
      <c r="X11" s="94"/>
      <c r="Y11" s="160">
        <f t="shared" si="28"/>
        <v>0</v>
      </c>
      <c r="Z11" s="94"/>
      <c r="AA11" s="160">
        <f t="shared" si="29"/>
        <v>0</v>
      </c>
      <c r="AB11" s="94"/>
      <c r="AC11" s="160">
        <f t="shared" si="30"/>
        <v>0</v>
      </c>
      <c r="AD11" s="94"/>
      <c r="AE11" s="160">
        <f t="shared" si="31"/>
        <v>0</v>
      </c>
      <c r="AF11" s="147">
        <f t="shared" si="32"/>
        <v>0</v>
      </c>
      <c r="AG11" s="146">
        <f t="shared" si="33"/>
        <v>0</v>
      </c>
      <c r="AH11" s="159"/>
      <c r="AI11" s="160">
        <f t="shared" si="34"/>
        <v>0</v>
      </c>
      <c r="AJ11" s="159"/>
      <c r="AK11" s="160">
        <f t="shared" si="35"/>
        <v>0</v>
      </c>
      <c r="AL11" s="145"/>
      <c r="AM11" s="146">
        <f t="shared" si="35"/>
        <v>0</v>
      </c>
      <c r="AN11" s="145"/>
      <c r="AO11" s="146">
        <f t="shared" si="36"/>
        <v>0</v>
      </c>
      <c r="AP11" s="145"/>
      <c r="AQ11" s="146">
        <f t="shared" si="37"/>
        <v>0</v>
      </c>
      <c r="AR11" s="145"/>
      <c r="AS11" s="146">
        <f t="shared" si="38"/>
        <v>0</v>
      </c>
      <c r="AT11" s="145"/>
      <c r="AU11" s="146">
        <f t="shared" si="39"/>
        <v>0</v>
      </c>
      <c r="AV11" s="145"/>
      <c r="AW11" s="146">
        <f t="shared" si="40"/>
        <v>0</v>
      </c>
      <c r="AX11" s="145"/>
      <c r="AY11" s="146">
        <f t="shared" si="41"/>
        <v>0</v>
      </c>
      <c r="AZ11" s="145"/>
      <c r="BA11" s="146">
        <f t="shared" si="42"/>
        <v>0</v>
      </c>
      <c r="BB11" s="145"/>
      <c r="BC11" s="146">
        <f t="shared" si="43"/>
        <v>0</v>
      </c>
      <c r="BD11" s="145"/>
      <c r="BE11" s="146">
        <f t="shared" si="44"/>
        <v>0</v>
      </c>
      <c r="BF11" s="147">
        <f t="shared" si="16"/>
        <v>0</v>
      </c>
      <c r="BG11" s="146">
        <f t="shared" si="16"/>
        <v>0</v>
      </c>
      <c r="BH11" s="99"/>
      <c r="BI11" s="97">
        <f t="shared" si="17"/>
        <v>0</v>
      </c>
      <c r="BJ11" s="99"/>
      <c r="BK11" s="100">
        <f t="shared" si="45"/>
        <v>0</v>
      </c>
      <c r="BL11" s="99"/>
      <c r="BM11" s="100">
        <f t="shared" si="46"/>
        <v>0</v>
      </c>
      <c r="BN11" s="99"/>
      <c r="BO11" s="100">
        <f t="shared" si="47"/>
        <v>0</v>
      </c>
      <c r="BP11" s="99"/>
      <c r="BQ11" s="100">
        <f t="shared" si="48"/>
        <v>0</v>
      </c>
      <c r="BR11" s="99"/>
      <c r="BS11" s="100">
        <f t="shared" si="49"/>
        <v>0</v>
      </c>
      <c r="BT11" s="99"/>
      <c r="BU11" s="100">
        <f t="shared" si="50"/>
        <v>0</v>
      </c>
      <c r="BV11" s="99"/>
      <c r="BW11" s="100">
        <f t="shared" si="51"/>
        <v>0</v>
      </c>
      <c r="BX11" s="99"/>
      <c r="BY11" s="100">
        <f t="shared" si="52"/>
        <v>0</v>
      </c>
      <c r="BZ11" s="99"/>
      <c r="CA11" s="100">
        <f t="shared" si="53"/>
        <v>0</v>
      </c>
      <c r="CB11" s="99"/>
      <c r="CC11" s="100">
        <f t="shared" si="54"/>
        <v>0</v>
      </c>
      <c r="CD11" s="99"/>
      <c r="CE11" s="100">
        <f t="shared" si="55"/>
        <v>0</v>
      </c>
      <c r="CF11" s="101">
        <f t="shared" si="56"/>
        <v>0</v>
      </c>
      <c r="CG11" s="100">
        <f t="shared" si="56"/>
        <v>0</v>
      </c>
    </row>
    <row r="12" spans="1:85" s="148" customFormat="1" ht="18" x14ac:dyDescent="0.5">
      <c r="A12" s="94">
        <v>8</v>
      </c>
      <c r="B12" s="95" t="s">
        <v>84</v>
      </c>
      <c r="C12" s="95" t="s">
        <v>74</v>
      </c>
      <c r="D12" s="94">
        <f t="shared" si="19"/>
        <v>1</v>
      </c>
      <c r="E12" s="94">
        <v>0.64</v>
      </c>
      <c r="F12" s="94" t="s">
        <v>85</v>
      </c>
      <c r="G12" s="94">
        <v>1400</v>
      </c>
      <c r="H12" s="94"/>
      <c r="I12" s="160">
        <f t="shared" si="20"/>
        <v>0</v>
      </c>
      <c r="J12" s="94">
        <v>1820</v>
      </c>
      <c r="K12" s="160">
        <f t="shared" si="21"/>
        <v>1164.8</v>
      </c>
      <c r="L12" s="94"/>
      <c r="M12" s="160">
        <f t="shared" si="22"/>
        <v>0</v>
      </c>
      <c r="N12" s="94">
        <v>3780</v>
      </c>
      <c r="O12" s="160">
        <f t="shared" si="23"/>
        <v>2419.2000000000003</v>
      </c>
      <c r="P12" s="94">
        <v>4620</v>
      </c>
      <c r="Q12" s="160">
        <f t="shared" si="24"/>
        <v>2956.8</v>
      </c>
      <c r="R12" s="94">
        <v>4620</v>
      </c>
      <c r="S12" s="160">
        <f t="shared" si="25"/>
        <v>2956.8</v>
      </c>
      <c r="T12" s="94">
        <v>2100</v>
      </c>
      <c r="U12" s="160">
        <f t="shared" si="26"/>
        <v>1344</v>
      </c>
      <c r="V12" s="94">
        <v>3108</v>
      </c>
      <c r="W12" s="160">
        <f t="shared" si="27"/>
        <v>1989.1200000000001</v>
      </c>
      <c r="X12" s="94">
        <v>3990</v>
      </c>
      <c r="Y12" s="160">
        <f t="shared" si="28"/>
        <v>2553.6</v>
      </c>
      <c r="Z12" s="94">
        <v>2100</v>
      </c>
      <c r="AA12" s="160">
        <f t="shared" si="29"/>
        <v>1344</v>
      </c>
      <c r="AB12" s="94">
        <v>4620</v>
      </c>
      <c r="AC12" s="160">
        <f t="shared" si="30"/>
        <v>2956.8</v>
      </c>
      <c r="AD12" s="94">
        <v>3990</v>
      </c>
      <c r="AE12" s="160">
        <f t="shared" si="31"/>
        <v>2553.6</v>
      </c>
      <c r="AF12" s="147">
        <f>SUM(H12,J12,L12,N12,P12,R12,T12,V12,X12,Z12,AB12,AD12)</f>
        <v>34748</v>
      </c>
      <c r="AG12" s="146">
        <f>SUM(I12,K12,M12,O12,Q12,S12,U12,W12,Y12,AA12,AC12,AE12)</f>
        <v>22238.719999999998</v>
      </c>
      <c r="AH12" s="159">
        <v>2660</v>
      </c>
      <c r="AI12" s="160">
        <f t="shared" si="34"/>
        <v>1702.4</v>
      </c>
      <c r="AJ12" s="159">
        <v>4760</v>
      </c>
      <c r="AK12" s="160">
        <f t="shared" si="35"/>
        <v>3046.4</v>
      </c>
      <c r="AL12" s="145">
        <v>6062</v>
      </c>
      <c r="AM12" s="146">
        <f>AL12*$E12</f>
        <v>3879.6800000000003</v>
      </c>
      <c r="AN12" s="145">
        <v>5390</v>
      </c>
      <c r="AO12" s="146">
        <f>AN12*$E12</f>
        <v>3449.6</v>
      </c>
      <c r="AP12" s="145">
        <v>4410</v>
      </c>
      <c r="AQ12" s="146">
        <f>AP12*$E12</f>
        <v>2822.4</v>
      </c>
      <c r="AR12" s="145">
        <v>7350</v>
      </c>
      <c r="AS12" s="146">
        <f>AR12*$E12</f>
        <v>4704</v>
      </c>
      <c r="AT12" s="145">
        <v>5810</v>
      </c>
      <c r="AU12" s="146">
        <f>AT12*$E12</f>
        <v>3718.4</v>
      </c>
      <c r="AV12" s="145">
        <v>3920</v>
      </c>
      <c r="AW12" s="146">
        <f>AV12*$E12</f>
        <v>2508.8000000000002</v>
      </c>
      <c r="AX12" s="145">
        <v>4452</v>
      </c>
      <c r="AY12" s="146">
        <f>AX12*$E12</f>
        <v>2849.28</v>
      </c>
      <c r="AZ12" s="145">
        <v>4256</v>
      </c>
      <c r="BA12" s="146">
        <f>AZ12*$E12</f>
        <v>2723.84</v>
      </c>
      <c r="BB12" s="145">
        <v>1890</v>
      </c>
      <c r="BC12" s="146">
        <f>BB12*$E12</f>
        <v>1209.6000000000001</v>
      </c>
      <c r="BD12" s="145">
        <v>2800</v>
      </c>
      <c r="BE12" s="146">
        <f>BD12*$E12</f>
        <v>1792</v>
      </c>
      <c r="BF12" s="147">
        <f>SUM(AH12,AJ12,AL12,AN12,AP12,AR12,AT12,AV12,AX12,AZ12,BB12,BD12)</f>
        <v>53760</v>
      </c>
      <c r="BG12" s="146">
        <f>SUM(AI12,AK12,AM12,AO12,AQ12,AS12,AU12,AW12,AY12,BA12,BC12,BE12)</f>
        <v>34406.399999999994</v>
      </c>
      <c r="BH12" s="96">
        <v>1470</v>
      </c>
      <c r="BI12" s="97">
        <f t="shared" si="17"/>
        <v>940.80000000000007</v>
      </c>
      <c r="BJ12" s="98">
        <v>3360</v>
      </c>
      <c r="BK12" s="97">
        <f t="shared" si="45"/>
        <v>2150.4</v>
      </c>
      <c r="BL12" s="99"/>
      <c r="BM12" s="100">
        <f>BL12*$E12</f>
        <v>0</v>
      </c>
      <c r="BN12" s="99"/>
      <c r="BO12" s="100">
        <f>BN12*$E12</f>
        <v>0</v>
      </c>
      <c r="BP12" s="99"/>
      <c r="BQ12" s="100">
        <f>BP12*$E12</f>
        <v>0</v>
      </c>
      <c r="BR12" s="99"/>
      <c r="BS12" s="100">
        <f>BR12*$E12</f>
        <v>0</v>
      </c>
      <c r="BT12" s="99"/>
      <c r="BU12" s="100">
        <f>BT12*$E12</f>
        <v>0</v>
      </c>
      <c r="BV12" s="99"/>
      <c r="BW12" s="100">
        <f>BV12*$E12</f>
        <v>0</v>
      </c>
      <c r="BX12" s="99"/>
      <c r="BY12" s="100">
        <f>BX12*$E12</f>
        <v>0</v>
      </c>
      <c r="BZ12" s="99"/>
      <c r="CA12" s="100">
        <f>BZ12*$E12</f>
        <v>0</v>
      </c>
      <c r="CB12" s="99"/>
      <c r="CC12" s="100">
        <f>CB12*$E12</f>
        <v>0</v>
      </c>
      <c r="CD12" s="99"/>
      <c r="CE12" s="100">
        <f>CD12*$E12</f>
        <v>0</v>
      </c>
      <c r="CF12" s="101">
        <f>SUM(BH12,BJ12,BL12,BN12,BP12,BR12,BT12,BV12,BX12,BZ12,CB12,CD12)</f>
        <v>4830</v>
      </c>
      <c r="CG12" s="100">
        <f>SUM(BI12,BK12,BM12,BO12,BQ12,BS12,BU12,BW12,BY12,CA12,CC12,CE12)</f>
        <v>3091.2000000000003</v>
      </c>
    </row>
    <row r="13" spans="1:85" s="148" customFormat="1" ht="18" x14ac:dyDescent="0.5">
      <c r="A13" s="94">
        <v>9</v>
      </c>
      <c r="B13" s="95" t="s">
        <v>84</v>
      </c>
      <c r="C13" s="95" t="s">
        <v>74</v>
      </c>
      <c r="D13" s="94">
        <f t="shared" si="19"/>
        <v>16</v>
      </c>
      <c r="E13" s="94">
        <v>0.64</v>
      </c>
      <c r="F13" s="94" t="s">
        <v>75</v>
      </c>
      <c r="G13" s="94">
        <v>1250</v>
      </c>
      <c r="H13" s="94"/>
      <c r="I13" s="160">
        <f t="shared" si="20"/>
        <v>0</v>
      </c>
      <c r="J13" s="94"/>
      <c r="K13" s="160">
        <f t="shared" si="21"/>
        <v>0</v>
      </c>
      <c r="L13" s="94"/>
      <c r="M13" s="160">
        <f t="shared" si="22"/>
        <v>0</v>
      </c>
      <c r="N13" s="94"/>
      <c r="O13" s="160">
        <f t="shared" si="23"/>
        <v>0</v>
      </c>
      <c r="P13" s="94"/>
      <c r="Q13" s="160">
        <f t="shared" si="24"/>
        <v>0</v>
      </c>
      <c r="R13" s="94"/>
      <c r="S13" s="160">
        <f t="shared" si="25"/>
        <v>0</v>
      </c>
      <c r="T13" s="94"/>
      <c r="U13" s="160">
        <f t="shared" si="26"/>
        <v>0</v>
      </c>
      <c r="V13" s="94"/>
      <c r="W13" s="160">
        <f t="shared" si="27"/>
        <v>0</v>
      </c>
      <c r="X13" s="94"/>
      <c r="Y13" s="160">
        <f t="shared" si="28"/>
        <v>0</v>
      </c>
      <c r="Z13" s="94"/>
      <c r="AA13" s="160">
        <f t="shared" si="29"/>
        <v>0</v>
      </c>
      <c r="AB13" s="94"/>
      <c r="AC13" s="160">
        <f t="shared" si="30"/>
        <v>0</v>
      </c>
      <c r="AD13" s="94"/>
      <c r="AE13" s="160">
        <f t="shared" si="31"/>
        <v>0</v>
      </c>
      <c r="AF13" s="147">
        <f t="shared" ref="AF13" si="57">SUM(H13,J13,L13,N13,P13,R13,T13,V13,X13,Z13,AB13,AD13)</f>
        <v>0</v>
      </c>
      <c r="AG13" s="146">
        <f t="shared" ref="AG13" si="58">SUM(I13,K13,M13,O13,Q13,S13,U13,W13,Y13,AA13,AC13,AE13)</f>
        <v>0</v>
      </c>
      <c r="AH13" s="159"/>
      <c r="AI13" s="160">
        <f t="shared" si="34"/>
        <v>0</v>
      </c>
      <c r="AJ13" s="159"/>
      <c r="AK13" s="160">
        <f t="shared" si="35"/>
        <v>0</v>
      </c>
      <c r="AL13" s="145"/>
      <c r="AM13" s="146">
        <f t="shared" si="35"/>
        <v>0</v>
      </c>
      <c r="AN13" s="145"/>
      <c r="AO13" s="146">
        <f t="shared" si="36"/>
        <v>0</v>
      </c>
      <c r="AP13" s="145"/>
      <c r="AQ13" s="146">
        <f t="shared" si="37"/>
        <v>0</v>
      </c>
      <c r="AR13" s="145"/>
      <c r="AS13" s="146">
        <f t="shared" si="38"/>
        <v>0</v>
      </c>
      <c r="AT13" s="145"/>
      <c r="AU13" s="146">
        <f t="shared" si="39"/>
        <v>0</v>
      </c>
      <c r="AV13" s="145"/>
      <c r="AW13" s="146">
        <f t="shared" si="40"/>
        <v>0</v>
      </c>
      <c r="AX13" s="145"/>
      <c r="AY13" s="146">
        <f t="shared" si="41"/>
        <v>0</v>
      </c>
      <c r="AZ13" s="145"/>
      <c r="BA13" s="146">
        <f t="shared" si="42"/>
        <v>0</v>
      </c>
      <c r="BB13" s="145"/>
      <c r="BC13" s="146">
        <f t="shared" si="43"/>
        <v>0</v>
      </c>
      <c r="BD13" s="145"/>
      <c r="BE13" s="146">
        <f t="shared" si="44"/>
        <v>0</v>
      </c>
      <c r="BF13" s="147">
        <f t="shared" si="16"/>
        <v>0</v>
      </c>
      <c r="BG13" s="146">
        <f t="shared" si="16"/>
        <v>0</v>
      </c>
      <c r="BH13" s="99"/>
      <c r="BI13" s="97">
        <f t="shared" si="17"/>
        <v>0</v>
      </c>
      <c r="BJ13" s="99"/>
      <c r="BK13" s="100">
        <f t="shared" si="45"/>
        <v>0</v>
      </c>
      <c r="BL13" s="99"/>
      <c r="BM13" s="100">
        <f t="shared" ref="BM13" si="59">BL13*$E13</f>
        <v>0</v>
      </c>
      <c r="BN13" s="99"/>
      <c r="BO13" s="100">
        <f t="shared" ref="BO13" si="60">BN13*$E13</f>
        <v>0</v>
      </c>
      <c r="BP13" s="99"/>
      <c r="BQ13" s="100">
        <f t="shared" ref="BQ13" si="61">BP13*$E13</f>
        <v>0</v>
      </c>
      <c r="BR13" s="99"/>
      <c r="BS13" s="100">
        <f t="shared" ref="BS13" si="62">BR13*$E13</f>
        <v>0</v>
      </c>
      <c r="BT13" s="99"/>
      <c r="BU13" s="100">
        <f t="shared" ref="BU13" si="63">BT13*$E13</f>
        <v>0</v>
      </c>
      <c r="BV13" s="99"/>
      <c r="BW13" s="100">
        <f t="shared" ref="BW13" si="64">BV13*$E13</f>
        <v>0</v>
      </c>
      <c r="BX13" s="99"/>
      <c r="BY13" s="100">
        <f t="shared" ref="BY13" si="65">BX13*$E13</f>
        <v>0</v>
      </c>
      <c r="BZ13" s="99"/>
      <c r="CA13" s="100">
        <f t="shared" ref="CA13" si="66">BZ13*$E13</f>
        <v>0</v>
      </c>
      <c r="CB13" s="99"/>
      <c r="CC13" s="100">
        <f t="shared" ref="CC13" si="67">CB13*$E13</f>
        <v>0</v>
      </c>
      <c r="CD13" s="99"/>
      <c r="CE13" s="100">
        <f t="shared" ref="CE13" si="68">CD13*$E13</f>
        <v>0</v>
      </c>
      <c r="CF13" s="101">
        <f t="shared" ref="CF13:CG13" si="69">SUM(BH13,BJ13,BL13,BN13,BP13,BR13,BT13,BV13,BX13,BZ13,CB13,CD13)</f>
        <v>0</v>
      </c>
      <c r="CG13" s="100">
        <f t="shared" si="69"/>
        <v>0</v>
      </c>
    </row>
    <row r="14" spans="1:85" s="148" customFormat="1" ht="18" x14ac:dyDescent="0.5">
      <c r="A14" s="94">
        <v>10</v>
      </c>
      <c r="B14" s="95" t="s">
        <v>86</v>
      </c>
      <c r="C14" s="95" t="s">
        <v>74</v>
      </c>
      <c r="D14" s="94">
        <f t="shared" si="19"/>
        <v>16</v>
      </c>
      <c r="E14" s="94">
        <v>0.64</v>
      </c>
      <c r="F14" s="94" t="s">
        <v>85</v>
      </c>
      <c r="G14" s="94"/>
      <c r="H14" s="94"/>
      <c r="I14" s="146">
        <f>H14*$E14</f>
        <v>0</v>
      </c>
      <c r="J14" s="94"/>
      <c r="K14" s="146">
        <f>J14*$E14</f>
        <v>0</v>
      </c>
      <c r="L14" s="94"/>
      <c r="M14" s="146">
        <f>L14*$E14</f>
        <v>0</v>
      </c>
      <c r="N14" s="94"/>
      <c r="O14" s="146">
        <f>N14*$E14</f>
        <v>0</v>
      </c>
      <c r="P14" s="94"/>
      <c r="Q14" s="146">
        <f>P14*$E14</f>
        <v>0</v>
      </c>
      <c r="R14" s="94"/>
      <c r="S14" s="146">
        <f>R14*$E14</f>
        <v>0</v>
      </c>
      <c r="T14" s="94"/>
      <c r="U14" s="146">
        <f>T14*$E14</f>
        <v>0</v>
      </c>
      <c r="V14" s="94"/>
      <c r="W14" s="146">
        <f>V14*$E14</f>
        <v>0</v>
      </c>
      <c r="X14" s="94"/>
      <c r="Y14" s="146">
        <f>X14*$E14</f>
        <v>0</v>
      </c>
      <c r="Z14" s="94"/>
      <c r="AA14" s="146">
        <f>Z14*$E14</f>
        <v>0</v>
      </c>
      <c r="AB14" s="94"/>
      <c r="AC14" s="146">
        <f>AB14*$E14</f>
        <v>0</v>
      </c>
      <c r="AD14" s="94"/>
      <c r="AE14" s="146">
        <f>AD14*$E14</f>
        <v>0</v>
      </c>
      <c r="AF14" s="147">
        <f>SUM(H14,J14,L14,N14,P14,R14,T14,V14,X14,Z14,AB14,AD14)</f>
        <v>0</v>
      </c>
      <c r="AG14" s="146">
        <f>SUM(I14,K14,M14,O14,Q14,S14,U14,W14,Y14,AA14,AC14,AE14)</f>
        <v>0</v>
      </c>
      <c r="AH14" s="145"/>
      <c r="AI14" s="146">
        <f>AH14*$E14</f>
        <v>0</v>
      </c>
      <c r="AJ14" s="145"/>
      <c r="AK14" s="146">
        <f>AJ14*$E14</f>
        <v>0</v>
      </c>
      <c r="AL14" s="145"/>
      <c r="AM14" s="146">
        <f>AL14*$E14</f>
        <v>0</v>
      </c>
      <c r="AN14" s="145"/>
      <c r="AO14" s="146">
        <f>AN14*$E14</f>
        <v>0</v>
      </c>
      <c r="AP14" s="145"/>
      <c r="AQ14" s="146">
        <f>AP14*$E14</f>
        <v>0</v>
      </c>
      <c r="AR14" s="145"/>
      <c r="AS14" s="146">
        <f>AR14*$E14</f>
        <v>0</v>
      </c>
      <c r="AT14" s="145"/>
      <c r="AU14" s="146">
        <f>AT14*$E14</f>
        <v>0</v>
      </c>
      <c r="AV14" s="145"/>
      <c r="AW14" s="146">
        <f>AV14*$E14</f>
        <v>0</v>
      </c>
      <c r="AX14" s="145"/>
      <c r="AY14" s="146">
        <f>AX14*$E14</f>
        <v>0</v>
      </c>
      <c r="AZ14" s="145"/>
      <c r="BA14" s="146">
        <f>AZ14*$E14</f>
        <v>0</v>
      </c>
      <c r="BB14" s="145"/>
      <c r="BC14" s="146">
        <f>BB14*$E14</f>
        <v>0</v>
      </c>
      <c r="BD14" s="145"/>
      <c r="BE14" s="146">
        <f>BD14*$E14</f>
        <v>0</v>
      </c>
      <c r="BF14" s="147">
        <f>SUM(AH14,AJ14,AL14,AN14,AP14,AR14,AT14,AV14,AX14,AZ14,BB14,BD14)</f>
        <v>0</v>
      </c>
      <c r="BG14" s="146">
        <f>SUM(AI14,AK14,AM14,AO14,AQ14,AS14,AU14,AW14,AY14,BA14,BC14,BE14)</f>
        <v>0</v>
      </c>
      <c r="BH14" s="99"/>
      <c r="BI14" s="97">
        <f t="shared" si="17"/>
        <v>0</v>
      </c>
      <c r="BJ14" s="99"/>
      <c r="BK14" s="100">
        <f>BJ14*$E14</f>
        <v>0</v>
      </c>
      <c r="BL14" s="99"/>
      <c r="BM14" s="100">
        <f>BL14*$E14</f>
        <v>0</v>
      </c>
      <c r="BN14" s="99"/>
      <c r="BO14" s="100">
        <f>BN14*$E14</f>
        <v>0</v>
      </c>
      <c r="BP14" s="99"/>
      <c r="BQ14" s="100">
        <f>BP14*$E14</f>
        <v>0</v>
      </c>
      <c r="BR14" s="99"/>
      <c r="BS14" s="100">
        <f>BR14*$E14</f>
        <v>0</v>
      </c>
      <c r="BT14" s="99"/>
      <c r="BU14" s="100">
        <f>BT14*$E14</f>
        <v>0</v>
      </c>
      <c r="BV14" s="99"/>
      <c r="BW14" s="100">
        <f>BV14*$E14</f>
        <v>0</v>
      </c>
      <c r="BX14" s="99"/>
      <c r="BY14" s="100">
        <f>BX14*$E14</f>
        <v>0</v>
      </c>
      <c r="BZ14" s="99"/>
      <c r="CA14" s="100">
        <f>BZ14*$E14</f>
        <v>0</v>
      </c>
      <c r="CB14" s="99"/>
      <c r="CC14" s="100">
        <f>CB14*$E14</f>
        <v>0</v>
      </c>
      <c r="CD14" s="99"/>
      <c r="CE14" s="100">
        <f>CD14*$E14</f>
        <v>0</v>
      </c>
      <c r="CF14" s="101">
        <f>SUM(BH14,BJ14,BL14,BN14,BP14,BR14,BT14,BV14,BX14,BZ14,CB14,CD14)</f>
        <v>0</v>
      </c>
      <c r="CG14" s="100">
        <f>SUM(BI14,BK14,BM14,BO14,BQ14,BS14,BU14,BW14,BY14,CA14,CC14,CE14)</f>
        <v>0</v>
      </c>
    </row>
    <row r="15" spans="1:85" s="148" customFormat="1" ht="18" x14ac:dyDescent="0.5">
      <c r="A15" s="94"/>
      <c r="B15" s="95"/>
      <c r="C15" s="95"/>
      <c r="D15" s="94"/>
      <c r="E15" s="94"/>
      <c r="F15" s="94"/>
      <c r="G15" s="94"/>
      <c r="H15" s="94"/>
      <c r="I15" s="146"/>
      <c r="J15" s="94"/>
      <c r="K15" s="146"/>
      <c r="L15" s="94"/>
      <c r="M15" s="146"/>
      <c r="N15" s="94"/>
      <c r="O15" s="146"/>
      <c r="P15" s="94"/>
      <c r="Q15" s="146"/>
      <c r="R15" s="94"/>
      <c r="S15" s="146"/>
      <c r="T15" s="94"/>
      <c r="U15" s="146"/>
      <c r="V15" s="94"/>
      <c r="W15" s="146"/>
      <c r="X15" s="94"/>
      <c r="Y15" s="146"/>
      <c r="Z15" s="94"/>
      <c r="AA15" s="146"/>
      <c r="AB15" s="94"/>
      <c r="AC15" s="146"/>
      <c r="AD15" s="94"/>
      <c r="AE15" s="146"/>
      <c r="AF15" s="147"/>
      <c r="AG15" s="146"/>
      <c r="AH15" s="145"/>
      <c r="AI15" s="146"/>
      <c r="AJ15" s="145"/>
      <c r="AK15" s="146"/>
      <c r="AL15" s="145"/>
      <c r="AM15" s="146"/>
      <c r="AN15" s="145"/>
      <c r="AO15" s="146"/>
      <c r="AP15" s="145"/>
      <c r="AQ15" s="146"/>
      <c r="AR15" s="145"/>
      <c r="AS15" s="146"/>
      <c r="AT15" s="145"/>
      <c r="AU15" s="146"/>
      <c r="AV15" s="145"/>
      <c r="AW15" s="146"/>
      <c r="AX15" s="145"/>
      <c r="AY15" s="146"/>
      <c r="AZ15" s="145"/>
      <c r="BA15" s="146"/>
      <c r="BB15" s="145"/>
      <c r="BC15" s="146"/>
      <c r="BD15" s="145"/>
      <c r="BE15" s="146"/>
      <c r="BF15" s="147"/>
      <c r="BG15" s="146"/>
      <c r="BH15" s="99"/>
      <c r="BI15" s="97">
        <f t="shared" si="17"/>
        <v>0</v>
      </c>
      <c r="BJ15" s="99"/>
      <c r="BK15" s="100"/>
      <c r="BL15" s="99"/>
      <c r="BM15" s="100"/>
      <c r="BN15" s="99"/>
      <c r="BO15" s="100"/>
      <c r="BP15" s="99"/>
      <c r="BQ15" s="100"/>
      <c r="BR15" s="99"/>
      <c r="BS15" s="100"/>
      <c r="BT15" s="99"/>
      <c r="BU15" s="100"/>
      <c r="BV15" s="99"/>
      <c r="BW15" s="100"/>
      <c r="BX15" s="99"/>
      <c r="BY15" s="100"/>
      <c r="BZ15" s="99"/>
      <c r="CA15" s="100"/>
      <c r="CB15" s="99"/>
      <c r="CC15" s="100"/>
      <c r="CD15" s="99"/>
      <c r="CE15" s="100"/>
      <c r="CF15" s="101"/>
      <c r="CG15" s="100"/>
    </row>
    <row r="16" spans="1:85" s="148" customFormat="1" ht="18" x14ac:dyDescent="0.5">
      <c r="A16" s="94">
        <v>11</v>
      </c>
      <c r="B16" s="95" t="s">
        <v>87</v>
      </c>
      <c r="C16" s="95" t="s">
        <v>77</v>
      </c>
      <c r="D16" s="94">
        <f t="shared" ref="D16:D24" si="70">RANK(BF16,$BF$4:$BF$147)</f>
        <v>12</v>
      </c>
      <c r="E16" s="94">
        <v>1</v>
      </c>
      <c r="F16" s="94" t="s">
        <v>75</v>
      </c>
      <c r="G16" s="94">
        <v>1500</v>
      </c>
      <c r="H16" s="94"/>
      <c r="I16" s="160">
        <f t="shared" ref="I16:I22" si="71">H16*$E16</f>
        <v>0</v>
      </c>
      <c r="J16" s="94"/>
      <c r="K16" s="160">
        <f t="shared" ref="K16:K22" si="72">J16*$E16</f>
        <v>0</v>
      </c>
      <c r="L16" s="94"/>
      <c r="M16" s="160">
        <f t="shared" ref="M16:M22" si="73">L16*$E16</f>
        <v>0</v>
      </c>
      <c r="N16" s="94"/>
      <c r="O16" s="160">
        <f t="shared" ref="O16:O22" si="74">N16*$E16</f>
        <v>0</v>
      </c>
      <c r="P16" s="94"/>
      <c r="Q16" s="160">
        <f t="shared" ref="Q16:Q22" si="75">P16*$E16</f>
        <v>0</v>
      </c>
      <c r="R16" s="94"/>
      <c r="S16" s="160">
        <f t="shared" ref="S16:S22" si="76">R16*$E16</f>
        <v>0</v>
      </c>
      <c r="T16" s="94"/>
      <c r="U16" s="160">
        <f t="shared" ref="U16:U22" si="77">T16*$E16</f>
        <v>0</v>
      </c>
      <c r="V16" s="94">
        <v>12</v>
      </c>
      <c r="W16" s="160">
        <f t="shared" ref="W16:W22" si="78">V16*$E16</f>
        <v>12</v>
      </c>
      <c r="X16" s="94">
        <v>12</v>
      </c>
      <c r="Y16" s="160">
        <f t="shared" ref="Y16:Y22" si="79">X16*$E16</f>
        <v>12</v>
      </c>
      <c r="Z16" s="94"/>
      <c r="AA16" s="160">
        <f t="shared" ref="AA16:AA22" si="80">Z16*$E16</f>
        <v>0</v>
      </c>
      <c r="AB16" s="94"/>
      <c r="AC16" s="160">
        <f t="shared" ref="AC16:AC22" si="81">AB16*$E16</f>
        <v>0</v>
      </c>
      <c r="AD16" s="94"/>
      <c r="AE16" s="160">
        <f t="shared" ref="AE16:AE22" si="82">AD16*$E16</f>
        <v>0</v>
      </c>
      <c r="AF16" s="147">
        <f t="shared" ref="AF16:AF24" si="83">SUM(H16,J16,L16,N16,P16,R16,T16,V16,X16,Z16,AB16,AD16)</f>
        <v>24</v>
      </c>
      <c r="AG16" s="146">
        <f t="shared" ref="AG16:AG24" si="84">SUM(I16,K16,M16,O16,Q16,S16,U16,W16,Y16,AA16,AC16,AE16)</f>
        <v>24</v>
      </c>
      <c r="AH16" s="159"/>
      <c r="AI16" s="160">
        <f t="shared" ref="AI16:AI22" si="85">AH16*$E16</f>
        <v>0</v>
      </c>
      <c r="AJ16" s="159">
        <v>26</v>
      </c>
      <c r="AK16" s="160">
        <f t="shared" ref="AK16:AK22" si="86">AJ16*$E16</f>
        <v>26</v>
      </c>
      <c r="AL16" s="145">
        <v>12</v>
      </c>
      <c r="AM16" s="146">
        <f t="shared" si="35"/>
        <v>12</v>
      </c>
      <c r="AN16" s="145"/>
      <c r="AO16" s="146">
        <f t="shared" si="36"/>
        <v>0</v>
      </c>
      <c r="AP16" s="145"/>
      <c r="AQ16" s="146">
        <f t="shared" si="37"/>
        <v>0</v>
      </c>
      <c r="AR16" s="145"/>
      <c r="AS16" s="146">
        <f t="shared" si="38"/>
        <v>0</v>
      </c>
      <c r="AT16" s="145">
        <v>36</v>
      </c>
      <c r="AU16" s="146">
        <f t="shared" si="39"/>
        <v>36</v>
      </c>
      <c r="AV16" s="145">
        <v>17</v>
      </c>
      <c r="AW16" s="146">
        <f t="shared" si="40"/>
        <v>17</v>
      </c>
      <c r="AX16" s="145">
        <v>12</v>
      </c>
      <c r="AY16" s="146">
        <f t="shared" si="41"/>
        <v>12</v>
      </c>
      <c r="AZ16" s="145"/>
      <c r="BA16" s="146">
        <f t="shared" si="42"/>
        <v>0</v>
      </c>
      <c r="BB16" s="145">
        <v>36</v>
      </c>
      <c r="BC16" s="146">
        <f t="shared" si="43"/>
        <v>36</v>
      </c>
      <c r="BD16" s="145"/>
      <c r="BE16" s="146">
        <f t="shared" si="44"/>
        <v>0</v>
      </c>
      <c r="BF16" s="147">
        <f t="shared" si="16"/>
        <v>139</v>
      </c>
      <c r="BG16" s="146">
        <f t="shared" si="16"/>
        <v>139</v>
      </c>
      <c r="BH16" s="99"/>
      <c r="BI16" s="97">
        <f t="shared" si="17"/>
        <v>0</v>
      </c>
      <c r="BJ16" s="99"/>
      <c r="BK16" s="100">
        <f t="shared" ref="BK16:BK24" si="87">BJ16*$E16</f>
        <v>0</v>
      </c>
      <c r="BL16" s="99"/>
      <c r="BM16" s="100">
        <f t="shared" ref="BM16:BM24" si="88">BL16*$E16</f>
        <v>0</v>
      </c>
      <c r="BN16" s="99"/>
      <c r="BO16" s="100">
        <f t="shared" ref="BO16:BO24" si="89">BN16*$E16</f>
        <v>0</v>
      </c>
      <c r="BP16" s="99"/>
      <c r="BQ16" s="100">
        <f t="shared" ref="BQ16:BQ24" si="90">BP16*$E16</f>
        <v>0</v>
      </c>
      <c r="BR16" s="99"/>
      <c r="BS16" s="100">
        <f t="shared" ref="BS16:BS24" si="91">BR16*$E16</f>
        <v>0</v>
      </c>
      <c r="BT16" s="99"/>
      <c r="BU16" s="100">
        <f t="shared" ref="BU16:BU24" si="92">BT16*$E16</f>
        <v>0</v>
      </c>
      <c r="BV16" s="99"/>
      <c r="BW16" s="100">
        <f t="shared" ref="BW16:BW24" si="93">BV16*$E16</f>
        <v>0</v>
      </c>
      <c r="BX16" s="99"/>
      <c r="BY16" s="100">
        <f t="shared" ref="BY16:BY24" si="94">BX16*$E16</f>
        <v>0</v>
      </c>
      <c r="BZ16" s="99"/>
      <c r="CA16" s="100">
        <f t="shared" ref="CA16:CA24" si="95">BZ16*$E16</f>
        <v>0</v>
      </c>
      <c r="CB16" s="99"/>
      <c r="CC16" s="100">
        <f t="shared" ref="CC16:CC24" si="96">CB16*$E16</f>
        <v>0</v>
      </c>
      <c r="CD16" s="99"/>
      <c r="CE16" s="100">
        <f t="shared" ref="CE16:CE24" si="97">CD16*$E16</f>
        <v>0</v>
      </c>
      <c r="CF16" s="101">
        <f t="shared" ref="CF16:CG24" si="98">SUM(BH16,BJ16,BL16,BN16,BP16,BR16,BT16,BV16,BX16,BZ16,CB16,CD16)</f>
        <v>0</v>
      </c>
      <c r="CG16" s="100">
        <f t="shared" si="98"/>
        <v>0</v>
      </c>
    </row>
    <row r="17" spans="1:85" s="148" customFormat="1" ht="18" x14ac:dyDescent="0.5">
      <c r="A17" s="94">
        <v>12</v>
      </c>
      <c r="B17" s="95" t="s">
        <v>88</v>
      </c>
      <c r="C17" s="95" t="s">
        <v>77</v>
      </c>
      <c r="D17" s="94">
        <f t="shared" si="70"/>
        <v>16</v>
      </c>
      <c r="E17" s="94">
        <v>1</v>
      </c>
      <c r="F17" s="94" t="s">
        <v>75</v>
      </c>
      <c r="G17" s="103">
        <v>1930</v>
      </c>
      <c r="H17" s="103"/>
      <c r="I17" s="160">
        <f t="shared" si="71"/>
        <v>0</v>
      </c>
      <c r="J17" s="103"/>
      <c r="K17" s="160">
        <f t="shared" si="72"/>
        <v>0</v>
      </c>
      <c r="L17" s="103"/>
      <c r="M17" s="160">
        <f t="shared" si="73"/>
        <v>0</v>
      </c>
      <c r="N17" s="103"/>
      <c r="O17" s="160">
        <f t="shared" si="74"/>
        <v>0</v>
      </c>
      <c r="P17" s="103"/>
      <c r="Q17" s="160">
        <f t="shared" si="75"/>
        <v>0</v>
      </c>
      <c r="R17" s="103"/>
      <c r="S17" s="160">
        <f t="shared" si="76"/>
        <v>0</v>
      </c>
      <c r="T17" s="103"/>
      <c r="U17" s="160">
        <f t="shared" si="77"/>
        <v>0</v>
      </c>
      <c r="V17" s="103"/>
      <c r="W17" s="160">
        <f t="shared" si="78"/>
        <v>0</v>
      </c>
      <c r="X17" s="103"/>
      <c r="Y17" s="160">
        <f t="shared" si="79"/>
        <v>0</v>
      </c>
      <c r="Z17" s="103"/>
      <c r="AA17" s="160">
        <f t="shared" si="80"/>
        <v>0</v>
      </c>
      <c r="AB17" s="103"/>
      <c r="AC17" s="160">
        <f t="shared" si="81"/>
        <v>0</v>
      </c>
      <c r="AD17" s="103"/>
      <c r="AE17" s="160">
        <f t="shared" si="82"/>
        <v>0</v>
      </c>
      <c r="AF17" s="147">
        <f t="shared" si="83"/>
        <v>0</v>
      </c>
      <c r="AG17" s="146">
        <f t="shared" si="84"/>
        <v>0</v>
      </c>
      <c r="AH17" s="159"/>
      <c r="AI17" s="160">
        <f t="shared" si="85"/>
        <v>0</v>
      </c>
      <c r="AJ17" s="159"/>
      <c r="AK17" s="160">
        <f t="shared" si="86"/>
        <v>0</v>
      </c>
      <c r="AL17" s="145"/>
      <c r="AM17" s="146">
        <f t="shared" si="35"/>
        <v>0</v>
      </c>
      <c r="AN17" s="145"/>
      <c r="AO17" s="146">
        <f t="shared" si="36"/>
        <v>0</v>
      </c>
      <c r="AP17" s="145"/>
      <c r="AQ17" s="146">
        <f t="shared" si="37"/>
        <v>0</v>
      </c>
      <c r="AR17" s="145"/>
      <c r="AS17" s="146">
        <f t="shared" si="38"/>
        <v>0</v>
      </c>
      <c r="AT17" s="145"/>
      <c r="AU17" s="146">
        <f t="shared" si="39"/>
        <v>0</v>
      </c>
      <c r="AV17" s="145"/>
      <c r="AW17" s="146">
        <f t="shared" si="40"/>
        <v>0</v>
      </c>
      <c r="AX17" s="145"/>
      <c r="AY17" s="146">
        <f t="shared" si="41"/>
        <v>0</v>
      </c>
      <c r="AZ17" s="145"/>
      <c r="BA17" s="146">
        <f t="shared" si="42"/>
        <v>0</v>
      </c>
      <c r="BB17" s="145"/>
      <c r="BC17" s="146">
        <f t="shared" si="43"/>
        <v>0</v>
      </c>
      <c r="BD17" s="145"/>
      <c r="BE17" s="146">
        <f t="shared" si="44"/>
        <v>0</v>
      </c>
      <c r="BF17" s="147">
        <f t="shared" si="16"/>
        <v>0</v>
      </c>
      <c r="BG17" s="146">
        <f t="shared" si="16"/>
        <v>0</v>
      </c>
      <c r="BH17" s="99"/>
      <c r="BI17" s="97">
        <f t="shared" si="17"/>
        <v>0</v>
      </c>
      <c r="BJ17" s="99"/>
      <c r="BK17" s="100">
        <f t="shared" si="87"/>
        <v>0</v>
      </c>
      <c r="BL17" s="99"/>
      <c r="BM17" s="100">
        <f t="shared" si="88"/>
        <v>0</v>
      </c>
      <c r="BN17" s="99"/>
      <c r="BO17" s="100">
        <f t="shared" si="89"/>
        <v>0</v>
      </c>
      <c r="BP17" s="99"/>
      <c r="BQ17" s="100">
        <f t="shared" si="90"/>
        <v>0</v>
      </c>
      <c r="BR17" s="99"/>
      <c r="BS17" s="100">
        <f t="shared" si="91"/>
        <v>0</v>
      </c>
      <c r="BT17" s="99"/>
      <c r="BU17" s="100">
        <f t="shared" si="92"/>
        <v>0</v>
      </c>
      <c r="BV17" s="99"/>
      <c r="BW17" s="100">
        <f t="shared" si="93"/>
        <v>0</v>
      </c>
      <c r="BX17" s="99"/>
      <c r="BY17" s="100">
        <f t="shared" si="94"/>
        <v>0</v>
      </c>
      <c r="BZ17" s="99"/>
      <c r="CA17" s="100">
        <f t="shared" si="95"/>
        <v>0</v>
      </c>
      <c r="CB17" s="99"/>
      <c r="CC17" s="100">
        <f t="shared" si="96"/>
        <v>0</v>
      </c>
      <c r="CD17" s="99"/>
      <c r="CE17" s="100">
        <f t="shared" si="97"/>
        <v>0</v>
      </c>
      <c r="CF17" s="101">
        <f t="shared" si="98"/>
        <v>0</v>
      </c>
      <c r="CG17" s="100">
        <f t="shared" si="98"/>
        <v>0</v>
      </c>
    </row>
    <row r="18" spans="1:85" s="148" customFormat="1" ht="18" x14ac:dyDescent="0.5">
      <c r="A18" s="94">
        <v>13</v>
      </c>
      <c r="B18" s="95" t="s">
        <v>89</v>
      </c>
      <c r="C18" s="95" t="s">
        <v>77</v>
      </c>
      <c r="D18" s="94">
        <f t="shared" si="70"/>
        <v>16</v>
      </c>
      <c r="E18" s="94">
        <v>0.6</v>
      </c>
      <c r="F18" s="94" t="s">
        <v>75</v>
      </c>
      <c r="G18" s="94">
        <v>1060</v>
      </c>
      <c r="H18" s="94"/>
      <c r="I18" s="160">
        <f t="shared" si="71"/>
        <v>0</v>
      </c>
      <c r="J18" s="94"/>
      <c r="K18" s="160">
        <f t="shared" si="72"/>
        <v>0</v>
      </c>
      <c r="L18" s="94"/>
      <c r="M18" s="160">
        <f t="shared" si="73"/>
        <v>0</v>
      </c>
      <c r="N18" s="94"/>
      <c r="O18" s="160">
        <f t="shared" si="74"/>
        <v>0</v>
      </c>
      <c r="P18" s="94"/>
      <c r="Q18" s="160">
        <f t="shared" si="75"/>
        <v>0</v>
      </c>
      <c r="R18" s="94"/>
      <c r="S18" s="160">
        <f t="shared" si="76"/>
        <v>0</v>
      </c>
      <c r="T18" s="94"/>
      <c r="U18" s="160">
        <f t="shared" si="77"/>
        <v>0</v>
      </c>
      <c r="V18" s="94"/>
      <c r="W18" s="160">
        <f t="shared" si="78"/>
        <v>0</v>
      </c>
      <c r="X18" s="94"/>
      <c r="Y18" s="160">
        <f t="shared" si="79"/>
        <v>0</v>
      </c>
      <c r="Z18" s="94"/>
      <c r="AA18" s="160">
        <f t="shared" si="80"/>
        <v>0</v>
      </c>
      <c r="AB18" s="94"/>
      <c r="AC18" s="160">
        <f t="shared" si="81"/>
        <v>0</v>
      </c>
      <c r="AD18" s="94"/>
      <c r="AE18" s="160">
        <f t="shared" si="82"/>
        <v>0</v>
      </c>
      <c r="AF18" s="147">
        <f t="shared" si="83"/>
        <v>0</v>
      </c>
      <c r="AG18" s="146">
        <f t="shared" si="84"/>
        <v>0</v>
      </c>
      <c r="AH18" s="159"/>
      <c r="AI18" s="160">
        <f t="shared" si="85"/>
        <v>0</v>
      </c>
      <c r="AJ18" s="159"/>
      <c r="AK18" s="160">
        <f t="shared" si="86"/>
        <v>0</v>
      </c>
      <c r="AL18" s="145"/>
      <c r="AM18" s="146">
        <f t="shared" si="35"/>
        <v>0</v>
      </c>
      <c r="AN18" s="145"/>
      <c r="AO18" s="146">
        <f t="shared" si="36"/>
        <v>0</v>
      </c>
      <c r="AP18" s="145"/>
      <c r="AQ18" s="146">
        <f t="shared" si="37"/>
        <v>0</v>
      </c>
      <c r="AR18" s="145"/>
      <c r="AS18" s="146">
        <f t="shared" si="38"/>
        <v>0</v>
      </c>
      <c r="AT18" s="145"/>
      <c r="AU18" s="146">
        <f t="shared" si="39"/>
        <v>0</v>
      </c>
      <c r="AV18" s="145"/>
      <c r="AW18" s="146">
        <f t="shared" si="40"/>
        <v>0</v>
      </c>
      <c r="AX18" s="145"/>
      <c r="AY18" s="146">
        <f t="shared" si="41"/>
        <v>0</v>
      </c>
      <c r="AZ18" s="145"/>
      <c r="BA18" s="146">
        <f t="shared" si="42"/>
        <v>0</v>
      </c>
      <c r="BB18" s="145"/>
      <c r="BC18" s="146">
        <f t="shared" si="43"/>
        <v>0</v>
      </c>
      <c r="BD18" s="145"/>
      <c r="BE18" s="146">
        <f t="shared" si="44"/>
        <v>0</v>
      </c>
      <c r="BF18" s="147">
        <f t="shared" si="16"/>
        <v>0</v>
      </c>
      <c r="BG18" s="146">
        <f t="shared" si="16"/>
        <v>0</v>
      </c>
      <c r="BH18" s="99"/>
      <c r="BI18" s="97">
        <f t="shared" si="17"/>
        <v>0</v>
      </c>
      <c r="BJ18" s="99"/>
      <c r="BK18" s="100">
        <f t="shared" si="87"/>
        <v>0</v>
      </c>
      <c r="BL18" s="99"/>
      <c r="BM18" s="100">
        <f t="shared" si="88"/>
        <v>0</v>
      </c>
      <c r="BN18" s="99"/>
      <c r="BO18" s="100">
        <f t="shared" si="89"/>
        <v>0</v>
      </c>
      <c r="BP18" s="99"/>
      <c r="BQ18" s="100">
        <f t="shared" si="90"/>
        <v>0</v>
      </c>
      <c r="BR18" s="99"/>
      <c r="BS18" s="100">
        <f t="shared" si="91"/>
        <v>0</v>
      </c>
      <c r="BT18" s="99"/>
      <c r="BU18" s="100">
        <f t="shared" si="92"/>
        <v>0</v>
      </c>
      <c r="BV18" s="99"/>
      <c r="BW18" s="100">
        <f t="shared" si="93"/>
        <v>0</v>
      </c>
      <c r="BX18" s="99"/>
      <c r="BY18" s="100">
        <f t="shared" si="94"/>
        <v>0</v>
      </c>
      <c r="BZ18" s="99"/>
      <c r="CA18" s="100">
        <f t="shared" si="95"/>
        <v>0</v>
      </c>
      <c r="CB18" s="99"/>
      <c r="CC18" s="100">
        <f t="shared" si="96"/>
        <v>0</v>
      </c>
      <c r="CD18" s="99"/>
      <c r="CE18" s="100">
        <f t="shared" si="97"/>
        <v>0</v>
      </c>
      <c r="CF18" s="101">
        <f t="shared" si="98"/>
        <v>0</v>
      </c>
      <c r="CG18" s="100">
        <f t="shared" si="98"/>
        <v>0</v>
      </c>
    </row>
    <row r="19" spans="1:85" s="148" customFormat="1" ht="18" x14ac:dyDescent="0.5">
      <c r="A19" s="94">
        <v>14</v>
      </c>
      <c r="B19" s="95" t="s">
        <v>90</v>
      </c>
      <c r="C19" s="95" t="s">
        <v>77</v>
      </c>
      <c r="D19" s="94">
        <f t="shared" si="70"/>
        <v>16</v>
      </c>
      <c r="E19" s="94">
        <v>0.6</v>
      </c>
      <c r="F19" s="94" t="s">
        <v>75</v>
      </c>
      <c r="G19" s="94">
        <v>1310</v>
      </c>
      <c r="H19" s="94"/>
      <c r="I19" s="160">
        <f t="shared" si="71"/>
        <v>0</v>
      </c>
      <c r="J19" s="94"/>
      <c r="K19" s="160">
        <f t="shared" si="72"/>
        <v>0</v>
      </c>
      <c r="L19" s="94"/>
      <c r="M19" s="160">
        <f t="shared" si="73"/>
        <v>0</v>
      </c>
      <c r="N19" s="94"/>
      <c r="O19" s="160">
        <f t="shared" si="74"/>
        <v>0</v>
      </c>
      <c r="P19" s="94"/>
      <c r="Q19" s="160">
        <f t="shared" si="75"/>
        <v>0</v>
      </c>
      <c r="R19" s="94"/>
      <c r="S19" s="160">
        <f t="shared" si="76"/>
        <v>0</v>
      </c>
      <c r="T19" s="94"/>
      <c r="U19" s="160">
        <f t="shared" si="77"/>
        <v>0</v>
      </c>
      <c r="V19" s="94"/>
      <c r="W19" s="160">
        <f t="shared" si="78"/>
        <v>0</v>
      </c>
      <c r="X19" s="94"/>
      <c r="Y19" s="160">
        <f t="shared" si="79"/>
        <v>0</v>
      </c>
      <c r="Z19" s="94"/>
      <c r="AA19" s="160">
        <f t="shared" si="80"/>
        <v>0</v>
      </c>
      <c r="AB19" s="94"/>
      <c r="AC19" s="160">
        <f t="shared" si="81"/>
        <v>0</v>
      </c>
      <c r="AD19" s="94"/>
      <c r="AE19" s="160">
        <f t="shared" si="82"/>
        <v>0</v>
      </c>
      <c r="AF19" s="147">
        <f t="shared" si="83"/>
        <v>0</v>
      </c>
      <c r="AG19" s="146">
        <f t="shared" si="84"/>
        <v>0</v>
      </c>
      <c r="AH19" s="159"/>
      <c r="AI19" s="160">
        <f t="shared" si="85"/>
        <v>0</v>
      </c>
      <c r="AJ19" s="159"/>
      <c r="AK19" s="160">
        <f t="shared" si="86"/>
        <v>0</v>
      </c>
      <c r="AL19" s="145"/>
      <c r="AM19" s="146">
        <f t="shared" si="35"/>
        <v>0</v>
      </c>
      <c r="AN19" s="145"/>
      <c r="AO19" s="146">
        <f t="shared" si="36"/>
        <v>0</v>
      </c>
      <c r="AP19" s="145"/>
      <c r="AQ19" s="146">
        <f t="shared" si="37"/>
        <v>0</v>
      </c>
      <c r="AR19" s="145"/>
      <c r="AS19" s="146">
        <f t="shared" si="38"/>
        <v>0</v>
      </c>
      <c r="AT19" s="145"/>
      <c r="AU19" s="146">
        <f t="shared" si="39"/>
        <v>0</v>
      </c>
      <c r="AV19" s="145"/>
      <c r="AW19" s="146">
        <f t="shared" si="40"/>
        <v>0</v>
      </c>
      <c r="AX19" s="145"/>
      <c r="AY19" s="146">
        <f t="shared" si="41"/>
        <v>0</v>
      </c>
      <c r="AZ19" s="145"/>
      <c r="BA19" s="146">
        <f t="shared" si="42"/>
        <v>0</v>
      </c>
      <c r="BB19" s="145"/>
      <c r="BC19" s="146">
        <f t="shared" si="43"/>
        <v>0</v>
      </c>
      <c r="BD19" s="145"/>
      <c r="BE19" s="146">
        <f t="shared" si="44"/>
        <v>0</v>
      </c>
      <c r="BF19" s="147">
        <f t="shared" si="16"/>
        <v>0</v>
      </c>
      <c r="BG19" s="146">
        <f t="shared" si="16"/>
        <v>0</v>
      </c>
      <c r="BH19" s="99"/>
      <c r="BI19" s="97">
        <f t="shared" si="17"/>
        <v>0</v>
      </c>
      <c r="BJ19" s="99"/>
      <c r="BK19" s="100">
        <f t="shared" si="87"/>
        <v>0</v>
      </c>
      <c r="BL19" s="99"/>
      <c r="BM19" s="100">
        <f t="shared" si="88"/>
        <v>0</v>
      </c>
      <c r="BN19" s="99"/>
      <c r="BO19" s="100">
        <f t="shared" si="89"/>
        <v>0</v>
      </c>
      <c r="BP19" s="99"/>
      <c r="BQ19" s="100">
        <f t="shared" si="90"/>
        <v>0</v>
      </c>
      <c r="BR19" s="99"/>
      <c r="BS19" s="100">
        <f t="shared" si="91"/>
        <v>0</v>
      </c>
      <c r="BT19" s="99"/>
      <c r="BU19" s="100">
        <f t="shared" si="92"/>
        <v>0</v>
      </c>
      <c r="BV19" s="99"/>
      <c r="BW19" s="100">
        <f t="shared" si="93"/>
        <v>0</v>
      </c>
      <c r="BX19" s="99"/>
      <c r="BY19" s="100">
        <f t="shared" si="94"/>
        <v>0</v>
      </c>
      <c r="BZ19" s="99"/>
      <c r="CA19" s="100">
        <f t="shared" si="95"/>
        <v>0</v>
      </c>
      <c r="CB19" s="99"/>
      <c r="CC19" s="100">
        <f t="shared" si="96"/>
        <v>0</v>
      </c>
      <c r="CD19" s="99"/>
      <c r="CE19" s="100">
        <f t="shared" si="97"/>
        <v>0</v>
      </c>
      <c r="CF19" s="101">
        <f t="shared" si="98"/>
        <v>0</v>
      </c>
      <c r="CG19" s="100">
        <f t="shared" si="98"/>
        <v>0</v>
      </c>
    </row>
    <row r="20" spans="1:85" s="148" customFormat="1" ht="18" x14ac:dyDescent="0.5">
      <c r="A20" s="94">
        <v>15</v>
      </c>
      <c r="B20" s="95" t="s">
        <v>91</v>
      </c>
      <c r="C20" s="95" t="s">
        <v>77</v>
      </c>
      <c r="D20" s="94">
        <f t="shared" si="70"/>
        <v>16</v>
      </c>
      <c r="E20" s="94">
        <v>0.35</v>
      </c>
      <c r="F20" s="94" t="s">
        <v>81</v>
      </c>
      <c r="G20" s="94">
        <v>730</v>
      </c>
      <c r="H20" s="94"/>
      <c r="I20" s="160">
        <f t="shared" si="71"/>
        <v>0</v>
      </c>
      <c r="J20" s="94"/>
      <c r="K20" s="160">
        <f t="shared" si="72"/>
        <v>0</v>
      </c>
      <c r="L20" s="94"/>
      <c r="M20" s="160">
        <f t="shared" si="73"/>
        <v>0</v>
      </c>
      <c r="N20" s="94"/>
      <c r="O20" s="160">
        <f t="shared" si="74"/>
        <v>0</v>
      </c>
      <c r="P20" s="94"/>
      <c r="Q20" s="160">
        <f t="shared" si="75"/>
        <v>0</v>
      </c>
      <c r="R20" s="94"/>
      <c r="S20" s="160">
        <f t="shared" si="76"/>
        <v>0</v>
      </c>
      <c r="T20" s="94"/>
      <c r="U20" s="160">
        <f t="shared" si="77"/>
        <v>0</v>
      </c>
      <c r="V20" s="94"/>
      <c r="W20" s="160">
        <f t="shared" si="78"/>
        <v>0</v>
      </c>
      <c r="X20" s="94"/>
      <c r="Y20" s="160">
        <f t="shared" si="79"/>
        <v>0</v>
      </c>
      <c r="Z20" s="94"/>
      <c r="AA20" s="160">
        <f t="shared" si="80"/>
        <v>0</v>
      </c>
      <c r="AB20" s="94"/>
      <c r="AC20" s="160">
        <f t="shared" si="81"/>
        <v>0</v>
      </c>
      <c r="AD20" s="94"/>
      <c r="AE20" s="160">
        <f t="shared" si="82"/>
        <v>0</v>
      </c>
      <c r="AF20" s="147">
        <f t="shared" si="83"/>
        <v>0</v>
      </c>
      <c r="AG20" s="146">
        <f t="shared" si="84"/>
        <v>0</v>
      </c>
      <c r="AH20" s="159"/>
      <c r="AI20" s="160">
        <f t="shared" si="85"/>
        <v>0</v>
      </c>
      <c r="AJ20" s="159"/>
      <c r="AK20" s="160">
        <f t="shared" si="86"/>
        <v>0</v>
      </c>
      <c r="AL20" s="145"/>
      <c r="AM20" s="146">
        <f t="shared" si="35"/>
        <v>0</v>
      </c>
      <c r="AN20" s="145"/>
      <c r="AO20" s="146">
        <f t="shared" si="36"/>
        <v>0</v>
      </c>
      <c r="AP20" s="145"/>
      <c r="AQ20" s="146">
        <f t="shared" si="37"/>
        <v>0</v>
      </c>
      <c r="AR20" s="145"/>
      <c r="AS20" s="146">
        <f t="shared" si="38"/>
        <v>0</v>
      </c>
      <c r="AT20" s="145"/>
      <c r="AU20" s="146">
        <f t="shared" si="39"/>
        <v>0</v>
      </c>
      <c r="AV20" s="145"/>
      <c r="AW20" s="146">
        <f t="shared" si="40"/>
        <v>0</v>
      </c>
      <c r="AX20" s="145"/>
      <c r="AY20" s="146">
        <f t="shared" si="41"/>
        <v>0</v>
      </c>
      <c r="AZ20" s="145"/>
      <c r="BA20" s="146">
        <f t="shared" si="42"/>
        <v>0</v>
      </c>
      <c r="BB20" s="145"/>
      <c r="BC20" s="146">
        <f t="shared" si="43"/>
        <v>0</v>
      </c>
      <c r="BD20" s="145"/>
      <c r="BE20" s="146">
        <f t="shared" si="44"/>
        <v>0</v>
      </c>
      <c r="BF20" s="147">
        <f t="shared" si="16"/>
        <v>0</v>
      </c>
      <c r="BG20" s="146">
        <f t="shared" si="16"/>
        <v>0</v>
      </c>
      <c r="BH20" s="99"/>
      <c r="BI20" s="97">
        <f t="shared" si="17"/>
        <v>0</v>
      </c>
      <c r="BJ20" s="99"/>
      <c r="BK20" s="100">
        <f t="shared" si="87"/>
        <v>0</v>
      </c>
      <c r="BL20" s="99"/>
      <c r="BM20" s="100">
        <f t="shared" si="88"/>
        <v>0</v>
      </c>
      <c r="BN20" s="99"/>
      <c r="BO20" s="100">
        <f t="shared" si="89"/>
        <v>0</v>
      </c>
      <c r="BP20" s="99"/>
      <c r="BQ20" s="100">
        <f t="shared" si="90"/>
        <v>0</v>
      </c>
      <c r="BR20" s="99"/>
      <c r="BS20" s="100">
        <f t="shared" si="91"/>
        <v>0</v>
      </c>
      <c r="BT20" s="99"/>
      <c r="BU20" s="100">
        <f t="shared" si="92"/>
        <v>0</v>
      </c>
      <c r="BV20" s="99"/>
      <c r="BW20" s="100">
        <f t="shared" si="93"/>
        <v>0</v>
      </c>
      <c r="BX20" s="99"/>
      <c r="BY20" s="100">
        <f t="shared" si="94"/>
        <v>0</v>
      </c>
      <c r="BZ20" s="99"/>
      <c r="CA20" s="100">
        <f t="shared" si="95"/>
        <v>0</v>
      </c>
      <c r="CB20" s="99"/>
      <c r="CC20" s="100">
        <f t="shared" si="96"/>
        <v>0</v>
      </c>
      <c r="CD20" s="99"/>
      <c r="CE20" s="100">
        <f t="shared" si="97"/>
        <v>0</v>
      </c>
      <c r="CF20" s="101">
        <f t="shared" si="98"/>
        <v>0</v>
      </c>
      <c r="CG20" s="100">
        <f t="shared" si="98"/>
        <v>0</v>
      </c>
    </row>
    <row r="21" spans="1:85" s="148" customFormat="1" ht="18" x14ac:dyDescent="0.5">
      <c r="A21" s="94">
        <v>16</v>
      </c>
      <c r="B21" s="95" t="s">
        <v>92</v>
      </c>
      <c r="C21" s="95" t="s">
        <v>77</v>
      </c>
      <c r="D21" s="94">
        <f t="shared" si="70"/>
        <v>16</v>
      </c>
      <c r="E21" s="94">
        <v>0.35</v>
      </c>
      <c r="F21" s="94" t="s">
        <v>81</v>
      </c>
      <c r="G21" s="94">
        <v>900</v>
      </c>
      <c r="H21" s="94"/>
      <c r="I21" s="160">
        <f t="shared" si="71"/>
        <v>0</v>
      </c>
      <c r="J21" s="94"/>
      <c r="K21" s="160">
        <f t="shared" si="72"/>
        <v>0</v>
      </c>
      <c r="L21" s="94"/>
      <c r="M21" s="160">
        <f t="shared" si="73"/>
        <v>0</v>
      </c>
      <c r="N21" s="94"/>
      <c r="O21" s="160">
        <f t="shared" si="74"/>
        <v>0</v>
      </c>
      <c r="P21" s="94"/>
      <c r="Q21" s="160">
        <f t="shared" si="75"/>
        <v>0</v>
      </c>
      <c r="R21" s="94"/>
      <c r="S21" s="160">
        <f t="shared" si="76"/>
        <v>0</v>
      </c>
      <c r="T21" s="94"/>
      <c r="U21" s="160">
        <f t="shared" si="77"/>
        <v>0</v>
      </c>
      <c r="V21" s="94"/>
      <c r="W21" s="160">
        <f t="shared" si="78"/>
        <v>0</v>
      </c>
      <c r="X21" s="94"/>
      <c r="Y21" s="160">
        <f t="shared" si="79"/>
        <v>0</v>
      </c>
      <c r="Z21" s="94"/>
      <c r="AA21" s="160">
        <f t="shared" si="80"/>
        <v>0</v>
      </c>
      <c r="AB21" s="94"/>
      <c r="AC21" s="160">
        <f t="shared" si="81"/>
        <v>0</v>
      </c>
      <c r="AD21" s="94"/>
      <c r="AE21" s="160">
        <f t="shared" si="82"/>
        <v>0</v>
      </c>
      <c r="AF21" s="147">
        <f t="shared" si="83"/>
        <v>0</v>
      </c>
      <c r="AG21" s="146">
        <f t="shared" si="84"/>
        <v>0</v>
      </c>
      <c r="AH21" s="159"/>
      <c r="AI21" s="160">
        <f t="shared" si="85"/>
        <v>0</v>
      </c>
      <c r="AJ21" s="159"/>
      <c r="AK21" s="160">
        <f t="shared" si="86"/>
        <v>0</v>
      </c>
      <c r="AL21" s="145"/>
      <c r="AM21" s="146">
        <f t="shared" si="35"/>
        <v>0</v>
      </c>
      <c r="AN21" s="145"/>
      <c r="AO21" s="146">
        <f t="shared" si="36"/>
        <v>0</v>
      </c>
      <c r="AP21" s="145"/>
      <c r="AQ21" s="146">
        <f t="shared" si="37"/>
        <v>0</v>
      </c>
      <c r="AR21" s="145"/>
      <c r="AS21" s="146">
        <f t="shared" si="38"/>
        <v>0</v>
      </c>
      <c r="AT21" s="145"/>
      <c r="AU21" s="146">
        <f t="shared" si="39"/>
        <v>0</v>
      </c>
      <c r="AV21" s="145"/>
      <c r="AW21" s="146">
        <f t="shared" si="40"/>
        <v>0</v>
      </c>
      <c r="AX21" s="145"/>
      <c r="AY21" s="146">
        <f t="shared" si="41"/>
        <v>0</v>
      </c>
      <c r="AZ21" s="145"/>
      <c r="BA21" s="146">
        <f t="shared" si="42"/>
        <v>0</v>
      </c>
      <c r="BB21" s="145"/>
      <c r="BC21" s="146">
        <f t="shared" si="43"/>
        <v>0</v>
      </c>
      <c r="BD21" s="145"/>
      <c r="BE21" s="146">
        <f t="shared" si="44"/>
        <v>0</v>
      </c>
      <c r="BF21" s="147">
        <f t="shared" ref="BF21:BG90" si="99">SUM(AH21,AJ21,AL21,AN21,AP21,AR21,AT21,AV21,AX21,AZ21,BB21,BD21)</f>
        <v>0</v>
      </c>
      <c r="BG21" s="146">
        <f t="shared" si="99"/>
        <v>0</v>
      </c>
      <c r="BH21" s="99"/>
      <c r="BI21" s="97">
        <f t="shared" si="17"/>
        <v>0</v>
      </c>
      <c r="BJ21" s="99"/>
      <c r="BK21" s="100">
        <f t="shared" si="87"/>
        <v>0</v>
      </c>
      <c r="BL21" s="99"/>
      <c r="BM21" s="100">
        <f t="shared" si="88"/>
        <v>0</v>
      </c>
      <c r="BN21" s="99"/>
      <c r="BO21" s="100">
        <f t="shared" si="89"/>
        <v>0</v>
      </c>
      <c r="BP21" s="99"/>
      <c r="BQ21" s="100">
        <f t="shared" si="90"/>
        <v>0</v>
      </c>
      <c r="BR21" s="99"/>
      <c r="BS21" s="100">
        <f t="shared" si="91"/>
        <v>0</v>
      </c>
      <c r="BT21" s="99"/>
      <c r="BU21" s="100">
        <f t="shared" si="92"/>
        <v>0</v>
      </c>
      <c r="BV21" s="99"/>
      <c r="BW21" s="100">
        <f t="shared" si="93"/>
        <v>0</v>
      </c>
      <c r="BX21" s="99"/>
      <c r="BY21" s="100">
        <f t="shared" si="94"/>
        <v>0</v>
      </c>
      <c r="BZ21" s="99"/>
      <c r="CA21" s="100">
        <f t="shared" si="95"/>
        <v>0</v>
      </c>
      <c r="CB21" s="99"/>
      <c r="CC21" s="100">
        <f t="shared" si="96"/>
        <v>0</v>
      </c>
      <c r="CD21" s="99"/>
      <c r="CE21" s="100">
        <f t="shared" si="97"/>
        <v>0</v>
      </c>
      <c r="CF21" s="101">
        <f t="shared" si="98"/>
        <v>0</v>
      </c>
      <c r="CG21" s="100">
        <f t="shared" si="98"/>
        <v>0</v>
      </c>
    </row>
    <row r="22" spans="1:85" s="148" customFormat="1" ht="18" x14ac:dyDescent="0.5">
      <c r="A22" s="94">
        <v>17</v>
      </c>
      <c r="B22" s="95" t="s">
        <v>93</v>
      </c>
      <c r="C22" s="95" t="s">
        <v>74</v>
      </c>
      <c r="D22" s="94">
        <f t="shared" si="70"/>
        <v>16</v>
      </c>
      <c r="E22" s="94">
        <v>0.64</v>
      </c>
      <c r="F22" s="94" t="s">
        <v>85</v>
      </c>
      <c r="G22" s="94">
        <v>1350</v>
      </c>
      <c r="H22" s="94"/>
      <c r="I22" s="160">
        <f t="shared" si="71"/>
        <v>0</v>
      </c>
      <c r="J22" s="94"/>
      <c r="K22" s="160">
        <f t="shared" si="72"/>
        <v>0</v>
      </c>
      <c r="L22" s="94"/>
      <c r="M22" s="160">
        <f t="shared" si="73"/>
        <v>0</v>
      </c>
      <c r="N22" s="94"/>
      <c r="O22" s="160">
        <f t="shared" si="74"/>
        <v>0</v>
      </c>
      <c r="P22" s="94"/>
      <c r="Q22" s="160">
        <f t="shared" si="75"/>
        <v>0</v>
      </c>
      <c r="R22" s="94"/>
      <c r="S22" s="160">
        <f t="shared" si="76"/>
        <v>0</v>
      </c>
      <c r="T22" s="94"/>
      <c r="U22" s="160">
        <f t="shared" si="77"/>
        <v>0</v>
      </c>
      <c r="V22" s="94"/>
      <c r="W22" s="160">
        <f t="shared" si="78"/>
        <v>0</v>
      </c>
      <c r="X22" s="94"/>
      <c r="Y22" s="160">
        <f t="shared" si="79"/>
        <v>0</v>
      </c>
      <c r="Z22" s="94"/>
      <c r="AA22" s="160">
        <f t="shared" si="80"/>
        <v>0</v>
      </c>
      <c r="AB22" s="94"/>
      <c r="AC22" s="160">
        <f t="shared" si="81"/>
        <v>0</v>
      </c>
      <c r="AD22" s="94"/>
      <c r="AE22" s="160">
        <f t="shared" si="82"/>
        <v>0</v>
      </c>
      <c r="AF22" s="147">
        <f t="shared" si="83"/>
        <v>0</v>
      </c>
      <c r="AG22" s="146">
        <f t="shared" si="84"/>
        <v>0</v>
      </c>
      <c r="AH22" s="159"/>
      <c r="AI22" s="160">
        <f t="shared" si="85"/>
        <v>0</v>
      </c>
      <c r="AJ22" s="159"/>
      <c r="AK22" s="160">
        <f t="shared" si="86"/>
        <v>0</v>
      </c>
      <c r="AL22" s="145"/>
      <c r="AM22" s="146">
        <f t="shared" si="35"/>
        <v>0</v>
      </c>
      <c r="AN22" s="145"/>
      <c r="AO22" s="146">
        <f t="shared" si="36"/>
        <v>0</v>
      </c>
      <c r="AP22" s="145"/>
      <c r="AQ22" s="146">
        <f t="shared" si="37"/>
        <v>0</v>
      </c>
      <c r="AR22" s="145"/>
      <c r="AS22" s="146">
        <f t="shared" si="38"/>
        <v>0</v>
      </c>
      <c r="AT22" s="145"/>
      <c r="AU22" s="146">
        <f t="shared" si="39"/>
        <v>0</v>
      </c>
      <c r="AV22" s="145"/>
      <c r="AW22" s="146">
        <f t="shared" si="40"/>
        <v>0</v>
      </c>
      <c r="AX22" s="145"/>
      <c r="AY22" s="146">
        <f t="shared" si="41"/>
        <v>0</v>
      </c>
      <c r="AZ22" s="145"/>
      <c r="BA22" s="146">
        <f t="shared" si="42"/>
        <v>0</v>
      </c>
      <c r="BB22" s="145"/>
      <c r="BC22" s="146">
        <f t="shared" si="43"/>
        <v>0</v>
      </c>
      <c r="BD22" s="145"/>
      <c r="BE22" s="146">
        <f t="shared" si="44"/>
        <v>0</v>
      </c>
      <c r="BF22" s="147">
        <f t="shared" si="99"/>
        <v>0</v>
      </c>
      <c r="BG22" s="146">
        <f t="shared" si="99"/>
        <v>0</v>
      </c>
      <c r="BH22" s="99"/>
      <c r="BI22" s="97">
        <f t="shared" si="17"/>
        <v>0</v>
      </c>
      <c r="BJ22" s="99"/>
      <c r="BK22" s="100">
        <f t="shared" si="87"/>
        <v>0</v>
      </c>
      <c r="BL22" s="99"/>
      <c r="BM22" s="100">
        <f t="shared" si="88"/>
        <v>0</v>
      </c>
      <c r="BN22" s="99"/>
      <c r="BO22" s="100">
        <f t="shared" si="89"/>
        <v>0</v>
      </c>
      <c r="BP22" s="99"/>
      <c r="BQ22" s="100">
        <f t="shared" si="90"/>
        <v>0</v>
      </c>
      <c r="BR22" s="99"/>
      <c r="BS22" s="100">
        <f t="shared" si="91"/>
        <v>0</v>
      </c>
      <c r="BT22" s="99"/>
      <c r="BU22" s="100">
        <f t="shared" si="92"/>
        <v>0</v>
      </c>
      <c r="BV22" s="99"/>
      <c r="BW22" s="100">
        <f t="shared" si="93"/>
        <v>0</v>
      </c>
      <c r="BX22" s="99"/>
      <c r="BY22" s="100">
        <f t="shared" si="94"/>
        <v>0</v>
      </c>
      <c r="BZ22" s="99"/>
      <c r="CA22" s="100">
        <f t="shared" si="95"/>
        <v>0</v>
      </c>
      <c r="CB22" s="99"/>
      <c r="CC22" s="100">
        <f t="shared" si="96"/>
        <v>0</v>
      </c>
      <c r="CD22" s="99"/>
      <c r="CE22" s="100">
        <f t="shared" si="97"/>
        <v>0</v>
      </c>
      <c r="CF22" s="101">
        <f t="shared" si="98"/>
        <v>0</v>
      </c>
      <c r="CG22" s="100">
        <f t="shared" si="98"/>
        <v>0</v>
      </c>
    </row>
    <row r="23" spans="1:85" s="148" customFormat="1" ht="28.9" customHeight="1" x14ac:dyDescent="0.5">
      <c r="A23" s="94">
        <v>18</v>
      </c>
      <c r="B23" s="95" t="s">
        <v>94</v>
      </c>
      <c r="C23" s="95" t="s">
        <v>74</v>
      </c>
      <c r="D23" s="94">
        <f t="shared" si="70"/>
        <v>16</v>
      </c>
      <c r="E23" s="94">
        <v>0.64</v>
      </c>
      <c r="F23" s="94" t="s">
        <v>85</v>
      </c>
      <c r="G23" s="94"/>
      <c r="H23" s="94"/>
      <c r="I23" s="146">
        <f>H23*$E23</f>
        <v>0</v>
      </c>
      <c r="J23" s="94"/>
      <c r="K23" s="146">
        <f>J23*$E23</f>
        <v>0</v>
      </c>
      <c r="L23" s="94"/>
      <c r="M23" s="146">
        <f>L23*$E23</f>
        <v>0</v>
      </c>
      <c r="N23" s="94"/>
      <c r="O23" s="146">
        <f>N23*$E23</f>
        <v>0</v>
      </c>
      <c r="P23" s="94"/>
      <c r="Q23" s="146">
        <f>P23*$E23</f>
        <v>0</v>
      </c>
      <c r="R23" s="94"/>
      <c r="S23" s="146">
        <f>R23*$E23</f>
        <v>0</v>
      </c>
      <c r="T23" s="94"/>
      <c r="U23" s="146">
        <f>T23*$E23</f>
        <v>0</v>
      </c>
      <c r="V23" s="94"/>
      <c r="W23" s="146">
        <f>V23*$E23</f>
        <v>0</v>
      </c>
      <c r="X23" s="94"/>
      <c r="Y23" s="146">
        <f>X23*$E23</f>
        <v>0</v>
      </c>
      <c r="Z23" s="94"/>
      <c r="AA23" s="146">
        <f>Z23*$E23</f>
        <v>0</v>
      </c>
      <c r="AB23" s="94"/>
      <c r="AC23" s="146">
        <f>AB23*$E23</f>
        <v>0</v>
      </c>
      <c r="AD23" s="94"/>
      <c r="AE23" s="146">
        <f>AD23*$E23</f>
        <v>0</v>
      </c>
      <c r="AF23" s="147">
        <f t="shared" si="83"/>
        <v>0</v>
      </c>
      <c r="AG23" s="146">
        <f t="shared" si="84"/>
        <v>0</v>
      </c>
      <c r="AH23" s="145"/>
      <c r="AI23" s="146">
        <f>AH23*$E23</f>
        <v>0</v>
      </c>
      <c r="AJ23" s="145"/>
      <c r="AK23" s="146">
        <f t="shared" si="35"/>
        <v>0</v>
      </c>
      <c r="AL23" s="145"/>
      <c r="AM23" s="146">
        <f t="shared" si="35"/>
        <v>0</v>
      </c>
      <c r="AN23" s="145"/>
      <c r="AO23" s="146">
        <f t="shared" si="36"/>
        <v>0</v>
      </c>
      <c r="AP23" s="145"/>
      <c r="AQ23" s="146">
        <f t="shared" si="37"/>
        <v>0</v>
      </c>
      <c r="AR23" s="145"/>
      <c r="AS23" s="146">
        <f t="shared" si="38"/>
        <v>0</v>
      </c>
      <c r="AT23" s="145"/>
      <c r="AU23" s="146">
        <f t="shared" si="39"/>
        <v>0</v>
      </c>
      <c r="AV23" s="145"/>
      <c r="AW23" s="146">
        <f t="shared" si="40"/>
        <v>0</v>
      </c>
      <c r="AX23" s="145"/>
      <c r="AY23" s="146">
        <f t="shared" si="41"/>
        <v>0</v>
      </c>
      <c r="AZ23" s="145"/>
      <c r="BA23" s="146">
        <f t="shared" si="42"/>
        <v>0</v>
      </c>
      <c r="BB23" s="145"/>
      <c r="BC23" s="146">
        <f t="shared" si="43"/>
        <v>0</v>
      </c>
      <c r="BD23" s="145"/>
      <c r="BE23" s="146">
        <f t="shared" si="44"/>
        <v>0</v>
      </c>
      <c r="BF23" s="147">
        <f t="shared" si="99"/>
        <v>0</v>
      </c>
      <c r="BG23" s="146">
        <f t="shared" si="99"/>
        <v>0</v>
      </c>
      <c r="BH23" s="99"/>
      <c r="BI23" s="97">
        <f t="shared" si="17"/>
        <v>0</v>
      </c>
      <c r="BJ23" s="99"/>
      <c r="BK23" s="100">
        <f t="shared" si="87"/>
        <v>0</v>
      </c>
      <c r="BL23" s="99"/>
      <c r="BM23" s="100">
        <f t="shared" si="88"/>
        <v>0</v>
      </c>
      <c r="BN23" s="99"/>
      <c r="BO23" s="100">
        <f t="shared" si="89"/>
        <v>0</v>
      </c>
      <c r="BP23" s="99"/>
      <c r="BQ23" s="100">
        <f t="shared" si="90"/>
        <v>0</v>
      </c>
      <c r="BR23" s="99"/>
      <c r="BS23" s="100">
        <f t="shared" si="91"/>
        <v>0</v>
      </c>
      <c r="BT23" s="99"/>
      <c r="BU23" s="100">
        <f t="shared" si="92"/>
        <v>0</v>
      </c>
      <c r="BV23" s="99"/>
      <c r="BW23" s="100">
        <f t="shared" si="93"/>
        <v>0</v>
      </c>
      <c r="BX23" s="99"/>
      <c r="BY23" s="100">
        <f t="shared" si="94"/>
        <v>0</v>
      </c>
      <c r="BZ23" s="99"/>
      <c r="CA23" s="100">
        <f t="shared" si="95"/>
        <v>0</v>
      </c>
      <c r="CB23" s="99"/>
      <c r="CC23" s="100">
        <f t="shared" si="96"/>
        <v>0</v>
      </c>
      <c r="CD23" s="99"/>
      <c r="CE23" s="100">
        <f t="shared" si="97"/>
        <v>0</v>
      </c>
      <c r="CF23" s="101">
        <f t="shared" si="98"/>
        <v>0</v>
      </c>
      <c r="CG23" s="100">
        <f t="shared" si="98"/>
        <v>0</v>
      </c>
    </row>
    <row r="24" spans="1:85" s="148" customFormat="1" ht="28.9" customHeight="1" x14ac:dyDescent="0.5">
      <c r="A24" s="94">
        <v>19</v>
      </c>
      <c r="B24" s="95" t="s">
        <v>95</v>
      </c>
      <c r="C24" s="95" t="s">
        <v>74</v>
      </c>
      <c r="D24" s="94">
        <f t="shared" si="70"/>
        <v>16</v>
      </c>
      <c r="E24" s="94">
        <v>0.64</v>
      </c>
      <c r="F24" s="94" t="s">
        <v>85</v>
      </c>
      <c r="G24" s="94"/>
      <c r="H24" s="94"/>
      <c r="I24" s="146">
        <f t="shared" si="20"/>
        <v>0</v>
      </c>
      <c r="J24" s="94"/>
      <c r="K24" s="146">
        <f t="shared" si="21"/>
        <v>0</v>
      </c>
      <c r="L24" s="94"/>
      <c r="M24" s="146">
        <f t="shared" si="22"/>
        <v>0</v>
      </c>
      <c r="N24" s="94"/>
      <c r="O24" s="146">
        <f t="shared" si="23"/>
        <v>0</v>
      </c>
      <c r="P24" s="94"/>
      <c r="Q24" s="146">
        <f t="shared" si="24"/>
        <v>0</v>
      </c>
      <c r="R24" s="94"/>
      <c r="S24" s="146">
        <f t="shared" si="25"/>
        <v>0</v>
      </c>
      <c r="T24" s="94"/>
      <c r="U24" s="146">
        <f t="shared" si="26"/>
        <v>0</v>
      </c>
      <c r="V24" s="94"/>
      <c r="W24" s="146">
        <f t="shared" si="27"/>
        <v>0</v>
      </c>
      <c r="X24" s="94"/>
      <c r="Y24" s="146">
        <f t="shared" si="28"/>
        <v>0</v>
      </c>
      <c r="Z24" s="94"/>
      <c r="AA24" s="146">
        <f t="shared" si="29"/>
        <v>0</v>
      </c>
      <c r="AB24" s="94"/>
      <c r="AC24" s="146">
        <f t="shared" si="30"/>
        <v>0</v>
      </c>
      <c r="AD24" s="94"/>
      <c r="AE24" s="146">
        <f t="shared" si="31"/>
        <v>0</v>
      </c>
      <c r="AF24" s="147">
        <f t="shared" si="83"/>
        <v>0</v>
      </c>
      <c r="AG24" s="146">
        <f t="shared" si="84"/>
        <v>0</v>
      </c>
      <c r="AH24" s="145"/>
      <c r="AI24" s="146">
        <f t="shared" si="34"/>
        <v>0</v>
      </c>
      <c r="AJ24" s="145"/>
      <c r="AK24" s="146">
        <f t="shared" si="35"/>
        <v>0</v>
      </c>
      <c r="AL24" s="145"/>
      <c r="AM24" s="146">
        <f t="shared" si="35"/>
        <v>0</v>
      </c>
      <c r="AN24" s="145"/>
      <c r="AO24" s="146">
        <f t="shared" si="36"/>
        <v>0</v>
      </c>
      <c r="AP24" s="145"/>
      <c r="AQ24" s="146">
        <f t="shared" si="37"/>
        <v>0</v>
      </c>
      <c r="AR24" s="145"/>
      <c r="AS24" s="146">
        <f t="shared" si="38"/>
        <v>0</v>
      </c>
      <c r="AT24" s="145"/>
      <c r="AU24" s="146">
        <f t="shared" si="39"/>
        <v>0</v>
      </c>
      <c r="AV24" s="145"/>
      <c r="AW24" s="146">
        <f t="shared" si="40"/>
        <v>0</v>
      </c>
      <c r="AX24" s="145"/>
      <c r="AY24" s="146">
        <f t="shared" si="41"/>
        <v>0</v>
      </c>
      <c r="AZ24" s="145"/>
      <c r="BA24" s="146">
        <f t="shared" si="42"/>
        <v>0</v>
      </c>
      <c r="BB24" s="145"/>
      <c r="BC24" s="146">
        <f t="shared" si="43"/>
        <v>0</v>
      </c>
      <c r="BD24" s="145"/>
      <c r="BE24" s="146">
        <f t="shared" si="44"/>
        <v>0</v>
      </c>
      <c r="BF24" s="147">
        <f t="shared" si="99"/>
        <v>0</v>
      </c>
      <c r="BG24" s="146">
        <f t="shared" si="99"/>
        <v>0</v>
      </c>
      <c r="BH24" s="99"/>
      <c r="BI24" s="97">
        <f t="shared" si="17"/>
        <v>0</v>
      </c>
      <c r="BJ24" s="99"/>
      <c r="BK24" s="100">
        <f t="shared" si="87"/>
        <v>0</v>
      </c>
      <c r="BL24" s="99"/>
      <c r="BM24" s="100">
        <f t="shared" si="88"/>
        <v>0</v>
      </c>
      <c r="BN24" s="99"/>
      <c r="BO24" s="100">
        <f t="shared" si="89"/>
        <v>0</v>
      </c>
      <c r="BP24" s="99"/>
      <c r="BQ24" s="100">
        <f t="shared" si="90"/>
        <v>0</v>
      </c>
      <c r="BR24" s="99"/>
      <c r="BS24" s="100">
        <f t="shared" si="91"/>
        <v>0</v>
      </c>
      <c r="BT24" s="99"/>
      <c r="BU24" s="100">
        <f t="shared" si="92"/>
        <v>0</v>
      </c>
      <c r="BV24" s="99"/>
      <c r="BW24" s="100">
        <f t="shared" si="93"/>
        <v>0</v>
      </c>
      <c r="BX24" s="99"/>
      <c r="BY24" s="100">
        <f t="shared" si="94"/>
        <v>0</v>
      </c>
      <c r="BZ24" s="99"/>
      <c r="CA24" s="100">
        <f t="shared" si="95"/>
        <v>0</v>
      </c>
      <c r="CB24" s="99"/>
      <c r="CC24" s="100">
        <f t="shared" si="96"/>
        <v>0</v>
      </c>
      <c r="CD24" s="99"/>
      <c r="CE24" s="100">
        <f t="shared" si="97"/>
        <v>0</v>
      </c>
      <c r="CF24" s="101">
        <f t="shared" si="98"/>
        <v>0</v>
      </c>
      <c r="CG24" s="100">
        <f t="shared" si="98"/>
        <v>0</v>
      </c>
    </row>
    <row r="25" spans="1:85" s="148" customFormat="1" ht="18" x14ac:dyDescent="0.5">
      <c r="A25" s="94"/>
      <c r="B25" s="95"/>
      <c r="C25" s="95"/>
      <c r="D25" s="94"/>
      <c r="E25" s="94"/>
      <c r="F25" s="94"/>
      <c r="G25" s="94"/>
      <c r="H25" s="94"/>
      <c r="I25" s="146"/>
      <c r="J25" s="94"/>
      <c r="K25" s="146"/>
      <c r="L25" s="94"/>
      <c r="M25" s="146"/>
      <c r="N25" s="94"/>
      <c r="O25" s="146"/>
      <c r="P25" s="94"/>
      <c r="Q25" s="146"/>
      <c r="R25" s="94"/>
      <c r="S25" s="146"/>
      <c r="T25" s="94"/>
      <c r="U25" s="146"/>
      <c r="V25" s="94"/>
      <c r="W25" s="146"/>
      <c r="X25" s="94"/>
      <c r="Y25" s="146"/>
      <c r="Z25" s="94"/>
      <c r="AA25" s="146"/>
      <c r="AB25" s="94"/>
      <c r="AC25" s="146"/>
      <c r="AD25" s="94"/>
      <c r="AE25" s="146"/>
      <c r="AF25" s="147"/>
      <c r="AG25" s="146"/>
      <c r="AH25" s="145"/>
      <c r="AI25" s="146"/>
      <c r="AJ25" s="145"/>
      <c r="AK25" s="146"/>
      <c r="AL25" s="145"/>
      <c r="AM25" s="146"/>
      <c r="AN25" s="145"/>
      <c r="AO25" s="146"/>
      <c r="AP25" s="145"/>
      <c r="AQ25" s="146"/>
      <c r="AR25" s="145"/>
      <c r="AS25" s="146"/>
      <c r="AT25" s="145"/>
      <c r="AU25" s="146"/>
      <c r="AV25" s="145"/>
      <c r="AW25" s="146"/>
      <c r="AX25" s="145"/>
      <c r="AY25" s="146"/>
      <c r="AZ25" s="145"/>
      <c r="BA25" s="146"/>
      <c r="BB25" s="145"/>
      <c r="BC25" s="146"/>
      <c r="BD25" s="145"/>
      <c r="BE25" s="146"/>
      <c r="BF25" s="147"/>
      <c r="BG25" s="146"/>
      <c r="BH25" s="99"/>
      <c r="BI25" s="97">
        <f t="shared" si="17"/>
        <v>0</v>
      </c>
      <c r="BJ25" s="99"/>
      <c r="BK25" s="100"/>
      <c r="BL25" s="99"/>
      <c r="BM25" s="100"/>
      <c r="BN25" s="99"/>
      <c r="BO25" s="100"/>
      <c r="BP25" s="99"/>
      <c r="BQ25" s="100"/>
      <c r="BR25" s="99"/>
      <c r="BS25" s="100"/>
      <c r="BT25" s="99"/>
      <c r="BU25" s="100"/>
      <c r="BV25" s="99"/>
      <c r="BW25" s="100"/>
      <c r="BX25" s="99"/>
      <c r="BY25" s="100"/>
      <c r="BZ25" s="99"/>
      <c r="CA25" s="100"/>
      <c r="CB25" s="99"/>
      <c r="CC25" s="100"/>
      <c r="CD25" s="99"/>
      <c r="CE25" s="100"/>
      <c r="CF25" s="101"/>
      <c r="CG25" s="100"/>
    </row>
    <row r="26" spans="1:85" s="148" customFormat="1" ht="18" x14ac:dyDescent="0.5">
      <c r="A26" s="94">
        <v>20</v>
      </c>
      <c r="B26" s="95" t="s">
        <v>96</v>
      </c>
      <c r="C26" s="95" t="s">
        <v>77</v>
      </c>
      <c r="D26" s="94">
        <f>RANK(BF26,$BF$4:$BF$147)</f>
        <v>16</v>
      </c>
      <c r="E26" s="94">
        <v>1</v>
      </c>
      <c r="F26" s="94" t="s">
        <v>75</v>
      </c>
      <c r="G26" s="94"/>
      <c r="H26" s="94"/>
      <c r="I26" s="146">
        <f t="shared" si="20"/>
        <v>0</v>
      </c>
      <c r="J26" s="94"/>
      <c r="K26" s="146">
        <f t="shared" si="21"/>
        <v>0</v>
      </c>
      <c r="L26" s="94"/>
      <c r="M26" s="146">
        <f t="shared" si="22"/>
        <v>0</v>
      </c>
      <c r="N26" s="94"/>
      <c r="O26" s="146">
        <f t="shared" si="23"/>
        <v>0</v>
      </c>
      <c r="P26" s="94"/>
      <c r="Q26" s="146">
        <f t="shared" si="24"/>
        <v>0</v>
      </c>
      <c r="R26" s="94"/>
      <c r="S26" s="146">
        <f t="shared" si="25"/>
        <v>0</v>
      </c>
      <c r="T26" s="94"/>
      <c r="U26" s="146">
        <f t="shared" si="26"/>
        <v>0</v>
      </c>
      <c r="V26" s="94"/>
      <c r="W26" s="146">
        <f t="shared" si="27"/>
        <v>0</v>
      </c>
      <c r="X26" s="94"/>
      <c r="Y26" s="146">
        <f t="shared" si="28"/>
        <v>0</v>
      </c>
      <c r="Z26" s="94"/>
      <c r="AA26" s="146">
        <f t="shared" si="29"/>
        <v>0</v>
      </c>
      <c r="AB26" s="94"/>
      <c r="AC26" s="146">
        <f t="shared" si="30"/>
        <v>0</v>
      </c>
      <c r="AD26" s="94"/>
      <c r="AE26" s="146">
        <f t="shared" si="31"/>
        <v>0</v>
      </c>
      <c r="AF26" s="147">
        <f t="shared" ref="AF26:AF29" si="100">SUM(H26,J26,L26,N26,P26,R26,T26,V26,X26,Z26,AB26,AD26)</f>
        <v>0</v>
      </c>
      <c r="AG26" s="146">
        <f t="shared" ref="AG26:AG29" si="101">SUM(I26,K26,M26,O26,Q26,S26,U26,W26,Y26,AA26,AC26,AE26)</f>
        <v>0</v>
      </c>
      <c r="AH26" s="145"/>
      <c r="AI26" s="146">
        <f t="shared" si="34"/>
        <v>0</v>
      </c>
      <c r="AJ26" s="145"/>
      <c r="AK26" s="146">
        <f t="shared" si="35"/>
        <v>0</v>
      </c>
      <c r="AL26" s="145"/>
      <c r="AM26" s="146">
        <f t="shared" si="35"/>
        <v>0</v>
      </c>
      <c r="AN26" s="145"/>
      <c r="AO26" s="146">
        <f t="shared" si="36"/>
        <v>0</v>
      </c>
      <c r="AP26" s="145"/>
      <c r="AQ26" s="146">
        <f t="shared" si="37"/>
        <v>0</v>
      </c>
      <c r="AR26" s="145"/>
      <c r="AS26" s="146">
        <f t="shared" si="38"/>
        <v>0</v>
      </c>
      <c r="AT26" s="145"/>
      <c r="AU26" s="146">
        <f t="shared" si="39"/>
        <v>0</v>
      </c>
      <c r="AV26" s="145"/>
      <c r="AW26" s="146">
        <f t="shared" si="40"/>
        <v>0</v>
      </c>
      <c r="AX26" s="145"/>
      <c r="AY26" s="146">
        <f t="shared" si="41"/>
        <v>0</v>
      </c>
      <c r="AZ26" s="145"/>
      <c r="BA26" s="146">
        <f t="shared" si="42"/>
        <v>0</v>
      </c>
      <c r="BB26" s="145"/>
      <c r="BC26" s="146">
        <f t="shared" si="43"/>
        <v>0</v>
      </c>
      <c r="BD26" s="145"/>
      <c r="BE26" s="146">
        <f t="shared" si="44"/>
        <v>0</v>
      </c>
      <c r="BF26" s="147">
        <f t="shared" si="99"/>
        <v>0</v>
      </c>
      <c r="BG26" s="146">
        <f t="shared" si="99"/>
        <v>0</v>
      </c>
      <c r="BH26" s="99"/>
      <c r="BI26" s="97">
        <f t="shared" si="17"/>
        <v>0</v>
      </c>
      <c r="BJ26" s="99"/>
      <c r="BK26" s="100">
        <f t="shared" ref="BK26:BK29" si="102">BJ26*$E26</f>
        <v>0</v>
      </c>
      <c r="BL26" s="99"/>
      <c r="BM26" s="100">
        <f t="shared" ref="BM26:BM29" si="103">BL26*$E26</f>
        <v>0</v>
      </c>
      <c r="BN26" s="99"/>
      <c r="BO26" s="100">
        <f t="shared" ref="BO26:BO29" si="104">BN26*$E26</f>
        <v>0</v>
      </c>
      <c r="BP26" s="99"/>
      <c r="BQ26" s="100">
        <f t="shared" ref="BQ26:BQ29" si="105">BP26*$E26</f>
        <v>0</v>
      </c>
      <c r="BR26" s="99"/>
      <c r="BS26" s="100">
        <f t="shared" ref="BS26:BS29" si="106">BR26*$E26</f>
        <v>0</v>
      </c>
      <c r="BT26" s="99"/>
      <c r="BU26" s="100">
        <f t="shared" ref="BU26:BU29" si="107">BT26*$E26</f>
        <v>0</v>
      </c>
      <c r="BV26" s="99"/>
      <c r="BW26" s="100">
        <f t="shared" ref="BW26:BW29" si="108">BV26*$E26</f>
        <v>0</v>
      </c>
      <c r="BX26" s="99"/>
      <c r="BY26" s="100">
        <f t="shared" ref="BY26:BY29" si="109">BX26*$E26</f>
        <v>0</v>
      </c>
      <c r="BZ26" s="99"/>
      <c r="CA26" s="100">
        <f t="shared" ref="CA26:CA29" si="110">BZ26*$E26</f>
        <v>0</v>
      </c>
      <c r="CB26" s="99"/>
      <c r="CC26" s="100">
        <f t="shared" ref="CC26:CC29" si="111">CB26*$E26</f>
        <v>0</v>
      </c>
      <c r="CD26" s="99"/>
      <c r="CE26" s="100">
        <f t="shared" ref="CE26:CE29" si="112">CD26*$E26</f>
        <v>0</v>
      </c>
      <c r="CF26" s="101">
        <f t="shared" ref="CF26:CG29" si="113">SUM(BH26,BJ26,BL26,BN26,BP26,BR26,BT26,BV26,BX26,BZ26,CB26,CD26)</f>
        <v>0</v>
      </c>
      <c r="CG26" s="100">
        <f t="shared" si="113"/>
        <v>0</v>
      </c>
    </row>
    <row r="27" spans="1:85" s="148" customFormat="1" ht="18" x14ac:dyDescent="0.5">
      <c r="A27" s="94">
        <v>21</v>
      </c>
      <c r="B27" s="95" t="s">
        <v>97</v>
      </c>
      <c r="C27" s="95" t="s">
        <v>77</v>
      </c>
      <c r="D27" s="94">
        <f>RANK(BF27,$BF$4:$BF$147)</f>
        <v>16</v>
      </c>
      <c r="E27" s="94">
        <v>0.6</v>
      </c>
      <c r="F27" s="94" t="s">
        <v>98</v>
      </c>
      <c r="G27" s="94"/>
      <c r="H27" s="94"/>
      <c r="I27" s="146">
        <f t="shared" si="20"/>
        <v>0</v>
      </c>
      <c r="J27" s="94"/>
      <c r="K27" s="146">
        <f t="shared" si="21"/>
        <v>0</v>
      </c>
      <c r="L27" s="94"/>
      <c r="M27" s="146">
        <f t="shared" si="22"/>
        <v>0</v>
      </c>
      <c r="N27" s="94"/>
      <c r="O27" s="146">
        <f t="shared" si="23"/>
        <v>0</v>
      </c>
      <c r="P27" s="94"/>
      <c r="Q27" s="146">
        <f t="shared" si="24"/>
        <v>0</v>
      </c>
      <c r="R27" s="94"/>
      <c r="S27" s="146">
        <f t="shared" si="25"/>
        <v>0</v>
      </c>
      <c r="T27" s="94"/>
      <c r="U27" s="146">
        <f t="shared" si="26"/>
        <v>0</v>
      </c>
      <c r="V27" s="94"/>
      <c r="W27" s="146">
        <f t="shared" si="27"/>
        <v>0</v>
      </c>
      <c r="X27" s="94"/>
      <c r="Y27" s="146">
        <f t="shared" si="28"/>
        <v>0</v>
      </c>
      <c r="Z27" s="94"/>
      <c r="AA27" s="146">
        <f t="shared" si="29"/>
        <v>0</v>
      </c>
      <c r="AB27" s="94"/>
      <c r="AC27" s="146">
        <f t="shared" si="30"/>
        <v>0</v>
      </c>
      <c r="AD27" s="94"/>
      <c r="AE27" s="146">
        <f t="shared" si="31"/>
        <v>0</v>
      </c>
      <c r="AF27" s="147">
        <f t="shared" si="100"/>
        <v>0</v>
      </c>
      <c r="AG27" s="146">
        <f t="shared" si="101"/>
        <v>0</v>
      </c>
      <c r="AH27" s="99"/>
      <c r="AI27" s="146">
        <f t="shared" si="34"/>
        <v>0</v>
      </c>
      <c r="AJ27" s="145"/>
      <c r="AK27" s="146">
        <f t="shared" si="35"/>
        <v>0</v>
      </c>
      <c r="AL27" s="145"/>
      <c r="AM27" s="146">
        <f t="shared" si="35"/>
        <v>0</v>
      </c>
      <c r="AN27" s="145"/>
      <c r="AO27" s="146">
        <f t="shared" si="36"/>
        <v>0</v>
      </c>
      <c r="AP27" s="145"/>
      <c r="AQ27" s="146">
        <f t="shared" si="37"/>
        <v>0</v>
      </c>
      <c r="AR27" s="145"/>
      <c r="AS27" s="146">
        <f t="shared" si="38"/>
        <v>0</v>
      </c>
      <c r="AT27" s="145"/>
      <c r="AU27" s="146">
        <f t="shared" si="39"/>
        <v>0</v>
      </c>
      <c r="AV27" s="145"/>
      <c r="AW27" s="146">
        <f t="shared" si="40"/>
        <v>0</v>
      </c>
      <c r="AX27" s="145"/>
      <c r="AY27" s="146">
        <f t="shared" si="41"/>
        <v>0</v>
      </c>
      <c r="AZ27" s="145"/>
      <c r="BA27" s="146">
        <f t="shared" si="42"/>
        <v>0</v>
      </c>
      <c r="BB27" s="145"/>
      <c r="BC27" s="146">
        <f t="shared" si="43"/>
        <v>0</v>
      </c>
      <c r="BD27" s="145"/>
      <c r="BE27" s="146">
        <f t="shared" si="44"/>
        <v>0</v>
      </c>
      <c r="BF27" s="147">
        <f t="shared" si="99"/>
        <v>0</v>
      </c>
      <c r="BG27" s="146">
        <f t="shared" si="99"/>
        <v>0</v>
      </c>
      <c r="BH27" s="99"/>
      <c r="BI27" s="97">
        <f t="shared" si="17"/>
        <v>0</v>
      </c>
      <c r="BJ27" s="99"/>
      <c r="BK27" s="100">
        <f t="shared" si="102"/>
        <v>0</v>
      </c>
      <c r="BL27" s="99"/>
      <c r="BM27" s="100">
        <f t="shared" si="103"/>
        <v>0</v>
      </c>
      <c r="BN27" s="99"/>
      <c r="BO27" s="100">
        <f t="shared" si="104"/>
        <v>0</v>
      </c>
      <c r="BP27" s="99"/>
      <c r="BQ27" s="100">
        <f t="shared" si="105"/>
        <v>0</v>
      </c>
      <c r="BR27" s="99"/>
      <c r="BS27" s="100">
        <f t="shared" si="106"/>
        <v>0</v>
      </c>
      <c r="BT27" s="99"/>
      <c r="BU27" s="100">
        <f t="shared" si="107"/>
        <v>0</v>
      </c>
      <c r="BV27" s="99"/>
      <c r="BW27" s="100">
        <f t="shared" si="108"/>
        <v>0</v>
      </c>
      <c r="BX27" s="99"/>
      <c r="BY27" s="100">
        <f t="shared" si="109"/>
        <v>0</v>
      </c>
      <c r="BZ27" s="99"/>
      <c r="CA27" s="100">
        <f t="shared" si="110"/>
        <v>0</v>
      </c>
      <c r="CB27" s="99"/>
      <c r="CC27" s="100">
        <f t="shared" si="111"/>
        <v>0</v>
      </c>
      <c r="CD27" s="99"/>
      <c r="CE27" s="100">
        <f t="shared" si="112"/>
        <v>0</v>
      </c>
      <c r="CF27" s="101">
        <f t="shared" si="113"/>
        <v>0</v>
      </c>
      <c r="CG27" s="100">
        <f t="shared" si="113"/>
        <v>0</v>
      </c>
    </row>
    <row r="28" spans="1:85" s="148" customFormat="1" ht="18" x14ac:dyDescent="0.5">
      <c r="A28" s="94">
        <v>22</v>
      </c>
      <c r="B28" s="95" t="s">
        <v>99</v>
      </c>
      <c r="C28" s="95" t="s">
        <v>74</v>
      </c>
      <c r="D28" s="94">
        <f>RANK(BF28,$BF$4:$BF$147)</f>
        <v>11</v>
      </c>
      <c r="E28" s="94">
        <v>0.64</v>
      </c>
      <c r="F28" s="94" t="s">
        <v>85</v>
      </c>
      <c r="G28" s="94">
        <v>1700</v>
      </c>
      <c r="H28" s="94"/>
      <c r="I28" s="160">
        <f t="shared" si="20"/>
        <v>0</v>
      </c>
      <c r="J28" s="94">
        <v>14</v>
      </c>
      <c r="K28" s="160">
        <f t="shared" si="21"/>
        <v>8.9600000000000009</v>
      </c>
      <c r="L28" s="94">
        <v>56</v>
      </c>
      <c r="M28" s="160">
        <f t="shared" si="22"/>
        <v>35.840000000000003</v>
      </c>
      <c r="N28" s="94">
        <v>196</v>
      </c>
      <c r="O28" s="160">
        <f t="shared" si="23"/>
        <v>125.44</v>
      </c>
      <c r="P28" s="94">
        <v>126</v>
      </c>
      <c r="Q28" s="160">
        <f t="shared" si="24"/>
        <v>80.64</v>
      </c>
      <c r="R28" s="94"/>
      <c r="S28" s="160">
        <f t="shared" si="25"/>
        <v>0</v>
      </c>
      <c r="T28" s="94">
        <v>84</v>
      </c>
      <c r="U28" s="160">
        <f t="shared" si="26"/>
        <v>53.76</v>
      </c>
      <c r="V28" s="94">
        <v>84</v>
      </c>
      <c r="W28" s="160">
        <f t="shared" si="27"/>
        <v>53.76</v>
      </c>
      <c r="X28" s="94"/>
      <c r="Y28" s="160">
        <f t="shared" si="28"/>
        <v>0</v>
      </c>
      <c r="Z28" s="94">
        <v>112</v>
      </c>
      <c r="AA28" s="160">
        <f t="shared" si="29"/>
        <v>71.680000000000007</v>
      </c>
      <c r="AB28" s="94">
        <v>84</v>
      </c>
      <c r="AC28" s="160">
        <f t="shared" si="30"/>
        <v>53.76</v>
      </c>
      <c r="AD28" s="94">
        <v>42</v>
      </c>
      <c r="AE28" s="160">
        <f t="shared" si="31"/>
        <v>26.88</v>
      </c>
      <c r="AF28" s="147">
        <f t="shared" si="100"/>
        <v>798</v>
      </c>
      <c r="AG28" s="146">
        <f t="shared" si="101"/>
        <v>510.71999999999997</v>
      </c>
      <c r="AH28" s="159"/>
      <c r="AI28" s="160">
        <f t="shared" si="34"/>
        <v>0</v>
      </c>
      <c r="AJ28" s="159">
        <v>42</v>
      </c>
      <c r="AK28" s="160">
        <f t="shared" si="35"/>
        <v>26.88</v>
      </c>
      <c r="AL28" s="145">
        <v>70</v>
      </c>
      <c r="AM28" s="146">
        <f t="shared" si="35"/>
        <v>44.800000000000004</v>
      </c>
      <c r="AN28" s="145"/>
      <c r="AO28" s="146">
        <f t="shared" si="36"/>
        <v>0</v>
      </c>
      <c r="AP28" s="145">
        <v>28</v>
      </c>
      <c r="AQ28" s="146">
        <f t="shared" si="37"/>
        <v>17.920000000000002</v>
      </c>
      <c r="AR28" s="145">
        <v>28</v>
      </c>
      <c r="AS28" s="146">
        <f t="shared" si="38"/>
        <v>17.920000000000002</v>
      </c>
      <c r="AT28" s="145"/>
      <c r="AU28" s="146">
        <f t="shared" si="39"/>
        <v>0</v>
      </c>
      <c r="AV28" s="145"/>
      <c r="AW28" s="146">
        <f t="shared" si="40"/>
        <v>0</v>
      </c>
      <c r="AX28" s="145"/>
      <c r="AY28" s="146">
        <f t="shared" si="41"/>
        <v>0</v>
      </c>
      <c r="AZ28" s="145"/>
      <c r="BA28" s="146">
        <f t="shared" si="42"/>
        <v>0</v>
      </c>
      <c r="BB28" s="145"/>
      <c r="BC28" s="146">
        <f t="shared" si="43"/>
        <v>0</v>
      </c>
      <c r="BD28" s="145"/>
      <c r="BE28" s="146">
        <f t="shared" si="44"/>
        <v>0</v>
      </c>
      <c r="BF28" s="147">
        <f t="shared" si="99"/>
        <v>168</v>
      </c>
      <c r="BG28" s="146">
        <f t="shared" si="99"/>
        <v>107.52000000000001</v>
      </c>
      <c r="BH28" s="99"/>
      <c r="BI28" s="97">
        <f t="shared" si="17"/>
        <v>0</v>
      </c>
      <c r="BJ28" s="99"/>
      <c r="BK28" s="97">
        <f t="shared" si="102"/>
        <v>0</v>
      </c>
      <c r="BL28" s="99"/>
      <c r="BM28" s="100">
        <f t="shared" si="103"/>
        <v>0</v>
      </c>
      <c r="BN28" s="99"/>
      <c r="BO28" s="100">
        <f t="shared" si="104"/>
        <v>0</v>
      </c>
      <c r="BP28" s="99"/>
      <c r="BQ28" s="100">
        <f t="shared" si="105"/>
        <v>0</v>
      </c>
      <c r="BR28" s="99"/>
      <c r="BS28" s="100">
        <f t="shared" si="106"/>
        <v>0</v>
      </c>
      <c r="BT28" s="99"/>
      <c r="BU28" s="100">
        <f t="shared" si="107"/>
        <v>0</v>
      </c>
      <c r="BV28" s="99"/>
      <c r="BW28" s="100">
        <f t="shared" si="108"/>
        <v>0</v>
      </c>
      <c r="BX28" s="99"/>
      <c r="BY28" s="100">
        <f t="shared" si="109"/>
        <v>0</v>
      </c>
      <c r="BZ28" s="99"/>
      <c r="CA28" s="100">
        <f t="shared" si="110"/>
        <v>0</v>
      </c>
      <c r="CB28" s="99"/>
      <c r="CC28" s="100">
        <f t="shared" si="111"/>
        <v>0</v>
      </c>
      <c r="CD28" s="99"/>
      <c r="CE28" s="100">
        <f t="shared" si="112"/>
        <v>0</v>
      </c>
      <c r="CF28" s="101">
        <f t="shared" si="113"/>
        <v>0</v>
      </c>
      <c r="CG28" s="100">
        <f t="shared" si="113"/>
        <v>0</v>
      </c>
    </row>
    <row r="29" spans="1:85" s="148" customFormat="1" ht="18" x14ac:dyDescent="0.5">
      <c r="A29" s="94">
        <v>23</v>
      </c>
      <c r="B29" s="95" t="s">
        <v>100</v>
      </c>
      <c r="C29" s="95" t="s">
        <v>74</v>
      </c>
      <c r="D29" s="94">
        <f>RANK(BF29,$BF$4:$BF$147)</f>
        <v>16</v>
      </c>
      <c r="E29" s="94">
        <v>0.7</v>
      </c>
      <c r="F29" s="94" t="s">
        <v>85</v>
      </c>
      <c r="G29" s="94"/>
      <c r="H29" s="94"/>
      <c r="I29" s="146">
        <f t="shared" si="20"/>
        <v>0</v>
      </c>
      <c r="J29" s="94"/>
      <c r="K29" s="146">
        <f t="shared" si="21"/>
        <v>0</v>
      </c>
      <c r="L29" s="94"/>
      <c r="M29" s="146">
        <f t="shared" si="22"/>
        <v>0</v>
      </c>
      <c r="N29" s="94"/>
      <c r="O29" s="146">
        <f t="shared" si="23"/>
        <v>0</v>
      </c>
      <c r="P29" s="94"/>
      <c r="Q29" s="146">
        <f t="shared" si="24"/>
        <v>0</v>
      </c>
      <c r="R29" s="94"/>
      <c r="S29" s="146">
        <f t="shared" si="25"/>
        <v>0</v>
      </c>
      <c r="T29" s="94"/>
      <c r="U29" s="146">
        <f t="shared" si="26"/>
        <v>0</v>
      </c>
      <c r="V29" s="94"/>
      <c r="W29" s="146">
        <f t="shared" si="27"/>
        <v>0</v>
      </c>
      <c r="X29" s="94"/>
      <c r="Y29" s="146">
        <f t="shared" si="28"/>
        <v>0</v>
      </c>
      <c r="Z29" s="94"/>
      <c r="AA29" s="146">
        <f t="shared" si="29"/>
        <v>0</v>
      </c>
      <c r="AB29" s="94"/>
      <c r="AC29" s="146">
        <f t="shared" si="30"/>
        <v>0</v>
      </c>
      <c r="AD29" s="94"/>
      <c r="AE29" s="146">
        <f t="shared" si="31"/>
        <v>0</v>
      </c>
      <c r="AF29" s="147">
        <f t="shared" si="100"/>
        <v>0</v>
      </c>
      <c r="AG29" s="146">
        <f t="shared" si="101"/>
        <v>0</v>
      </c>
      <c r="AH29" s="145"/>
      <c r="AI29" s="146">
        <f t="shared" si="34"/>
        <v>0</v>
      </c>
      <c r="AJ29" s="145"/>
      <c r="AK29" s="146">
        <f t="shared" si="35"/>
        <v>0</v>
      </c>
      <c r="AL29" s="145"/>
      <c r="AM29" s="146">
        <f t="shared" si="35"/>
        <v>0</v>
      </c>
      <c r="AN29" s="145"/>
      <c r="AO29" s="146">
        <f t="shared" si="36"/>
        <v>0</v>
      </c>
      <c r="AP29" s="145"/>
      <c r="AQ29" s="146">
        <f t="shared" si="37"/>
        <v>0</v>
      </c>
      <c r="AR29" s="145"/>
      <c r="AS29" s="146">
        <f t="shared" si="38"/>
        <v>0</v>
      </c>
      <c r="AT29" s="145"/>
      <c r="AU29" s="146">
        <f t="shared" si="39"/>
        <v>0</v>
      </c>
      <c r="AV29" s="145"/>
      <c r="AW29" s="146">
        <f t="shared" si="40"/>
        <v>0</v>
      </c>
      <c r="AX29" s="145"/>
      <c r="AY29" s="146">
        <f t="shared" si="41"/>
        <v>0</v>
      </c>
      <c r="AZ29" s="145"/>
      <c r="BA29" s="146">
        <f t="shared" si="42"/>
        <v>0</v>
      </c>
      <c r="BB29" s="145"/>
      <c r="BC29" s="146">
        <f t="shared" si="43"/>
        <v>0</v>
      </c>
      <c r="BD29" s="145"/>
      <c r="BE29" s="146">
        <f t="shared" si="44"/>
        <v>0</v>
      </c>
      <c r="BF29" s="147">
        <f t="shared" si="99"/>
        <v>0</v>
      </c>
      <c r="BG29" s="146">
        <f t="shared" si="99"/>
        <v>0</v>
      </c>
      <c r="BH29" s="99"/>
      <c r="BI29" s="97">
        <f t="shared" si="17"/>
        <v>0</v>
      </c>
      <c r="BJ29" s="99"/>
      <c r="BK29" s="100">
        <f t="shared" si="102"/>
        <v>0</v>
      </c>
      <c r="BL29" s="99"/>
      <c r="BM29" s="100">
        <f t="shared" si="103"/>
        <v>0</v>
      </c>
      <c r="BN29" s="99"/>
      <c r="BO29" s="100">
        <f t="shared" si="104"/>
        <v>0</v>
      </c>
      <c r="BP29" s="99"/>
      <c r="BQ29" s="100">
        <f t="shared" si="105"/>
        <v>0</v>
      </c>
      <c r="BR29" s="99"/>
      <c r="BS29" s="100">
        <f t="shared" si="106"/>
        <v>0</v>
      </c>
      <c r="BT29" s="99"/>
      <c r="BU29" s="100">
        <f t="shared" si="107"/>
        <v>0</v>
      </c>
      <c r="BV29" s="99"/>
      <c r="BW29" s="100">
        <f t="shared" si="108"/>
        <v>0</v>
      </c>
      <c r="BX29" s="99"/>
      <c r="BY29" s="100">
        <f t="shared" si="109"/>
        <v>0</v>
      </c>
      <c r="BZ29" s="99"/>
      <c r="CA29" s="100">
        <f t="shared" si="110"/>
        <v>0</v>
      </c>
      <c r="CB29" s="99"/>
      <c r="CC29" s="100">
        <f t="shared" si="111"/>
        <v>0</v>
      </c>
      <c r="CD29" s="99"/>
      <c r="CE29" s="100">
        <f t="shared" si="112"/>
        <v>0</v>
      </c>
      <c r="CF29" s="101">
        <f t="shared" si="113"/>
        <v>0</v>
      </c>
      <c r="CG29" s="100">
        <f t="shared" si="113"/>
        <v>0</v>
      </c>
    </row>
    <row r="30" spans="1:85" s="148" customFormat="1" ht="18" x14ac:dyDescent="0.5">
      <c r="A30" s="94"/>
      <c r="B30" s="95"/>
      <c r="C30" s="95"/>
      <c r="D30" s="94"/>
      <c r="E30" s="94"/>
      <c r="F30" s="94"/>
      <c r="G30" s="94"/>
      <c r="H30" s="94"/>
      <c r="I30" s="146"/>
      <c r="J30" s="94"/>
      <c r="K30" s="146"/>
      <c r="L30" s="94"/>
      <c r="M30" s="146"/>
      <c r="N30" s="94"/>
      <c r="O30" s="146"/>
      <c r="P30" s="94"/>
      <c r="Q30" s="146"/>
      <c r="R30" s="94"/>
      <c r="S30" s="146"/>
      <c r="T30" s="94"/>
      <c r="U30" s="146"/>
      <c r="V30" s="94"/>
      <c r="W30" s="146"/>
      <c r="X30" s="94"/>
      <c r="Y30" s="146"/>
      <c r="Z30" s="94"/>
      <c r="AA30" s="146"/>
      <c r="AB30" s="94"/>
      <c r="AC30" s="146"/>
      <c r="AD30" s="94"/>
      <c r="AE30" s="146"/>
      <c r="AF30" s="147"/>
      <c r="AG30" s="146"/>
      <c r="AH30" s="145"/>
      <c r="AI30" s="146"/>
      <c r="AJ30" s="145"/>
      <c r="AK30" s="146"/>
      <c r="AL30" s="145"/>
      <c r="AM30" s="146"/>
      <c r="AN30" s="145"/>
      <c r="AO30" s="146"/>
      <c r="AP30" s="145"/>
      <c r="AQ30" s="146"/>
      <c r="AR30" s="145"/>
      <c r="AS30" s="146"/>
      <c r="AT30" s="145"/>
      <c r="AU30" s="146"/>
      <c r="AV30" s="145"/>
      <c r="AW30" s="146"/>
      <c r="AX30" s="145"/>
      <c r="AY30" s="146"/>
      <c r="AZ30" s="145"/>
      <c r="BA30" s="146"/>
      <c r="BB30" s="145"/>
      <c r="BC30" s="146"/>
      <c r="BD30" s="145"/>
      <c r="BE30" s="146"/>
      <c r="BF30" s="147"/>
      <c r="BG30" s="146"/>
      <c r="BH30" s="99"/>
      <c r="BI30" s="97">
        <f t="shared" si="17"/>
        <v>0</v>
      </c>
      <c r="BJ30" s="99"/>
      <c r="BK30" s="100"/>
      <c r="BL30" s="99"/>
      <c r="BM30" s="100"/>
      <c r="BN30" s="99"/>
      <c r="BO30" s="100"/>
      <c r="BP30" s="99"/>
      <c r="BQ30" s="100"/>
      <c r="BR30" s="99"/>
      <c r="BS30" s="100"/>
      <c r="BT30" s="99"/>
      <c r="BU30" s="100"/>
      <c r="BV30" s="99"/>
      <c r="BW30" s="100"/>
      <c r="BX30" s="99"/>
      <c r="BY30" s="100"/>
      <c r="BZ30" s="99"/>
      <c r="CA30" s="100"/>
      <c r="CB30" s="99"/>
      <c r="CC30" s="100"/>
      <c r="CD30" s="99"/>
      <c r="CE30" s="100"/>
      <c r="CF30" s="101"/>
      <c r="CG30" s="100"/>
    </row>
    <row r="31" spans="1:85" s="148" customFormat="1" ht="18" x14ac:dyDescent="0.5">
      <c r="A31" s="94">
        <v>24</v>
      </c>
      <c r="B31" s="95" t="s">
        <v>101</v>
      </c>
      <c r="C31" s="95" t="s">
        <v>77</v>
      </c>
      <c r="D31" s="94">
        <f t="shared" ref="D31:D47" si="114">RANK(BF31,$BF$4:$BF$147)</f>
        <v>16</v>
      </c>
      <c r="E31" s="94">
        <v>1</v>
      </c>
      <c r="F31" s="94" t="s">
        <v>75</v>
      </c>
      <c r="G31" s="94">
        <v>1680</v>
      </c>
      <c r="H31" s="94"/>
      <c r="I31" s="146">
        <f t="shared" si="20"/>
        <v>0</v>
      </c>
      <c r="J31" s="94"/>
      <c r="K31" s="146">
        <f t="shared" si="21"/>
        <v>0</v>
      </c>
      <c r="L31" s="94"/>
      <c r="M31" s="146">
        <f t="shared" si="22"/>
        <v>0</v>
      </c>
      <c r="N31" s="94"/>
      <c r="O31" s="146">
        <f t="shared" si="23"/>
        <v>0</v>
      </c>
      <c r="P31" s="94"/>
      <c r="Q31" s="146">
        <f t="shared" si="24"/>
        <v>0</v>
      </c>
      <c r="R31" s="94"/>
      <c r="S31" s="146">
        <f t="shared" si="25"/>
        <v>0</v>
      </c>
      <c r="T31" s="94"/>
      <c r="U31" s="146">
        <f t="shared" si="26"/>
        <v>0</v>
      </c>
      <c r="V31" s="94"/>
      <c r="W31" s="146">
        <f t="shared" si="27"/>
        <v>0</v>
      </c>
      <c r="X31" s="94"/>
      <c r="Y31" s="146">
        <f t="shared" si="28"/>
        <v>0</v>
      </c>
      <c r="Z31" s="94"/>
      <c r="AA31" s="146">
        <f t="shared" si="29"/>
        <v>0</v>
      </c>
      <c r="AB31" s="94"/>
      <c r="AC31" s="146">
        <f t="shared" si="30"/>
        <v>0</v>
      </c>
      <c r="AD31" s="94"/>
      <c r="AE31" s="146">
        <f t="shared" si="31"/>
        <v>0</v>
      </c>
      <c r="AF31" s="147">
        <f t="shared" ref="AF31:AF47" si="115">SUM(H31,J31,L31,N31,P31,R31,T31,V31,X31,Z31,AB31,AD31)</f>
        <v>0</v>
      </c>
      <c r="AG31" s="146">
        <f t="shared" ref="AG31:AG47" si="116">SUM(I31,K31,M31,O31,Q31,S31,U31,W31,Y31,AA31,AC31,AE31)</f>
        <v>0</v>
      </c>
      <c r="AH31" s="145"/>
      <c r="AI31" s="146">
        <f t="shared" si="34"/>
        <v>0</v>
      </c>
      <c r="AJ31" s="145"/>
      <c r="AK31" s="146">
        <f t="shared" si="35"/>
        <v>0</v>
      </c>
      <c r="AL31" s="145"/>
      <c r="AM31" s="146">
        <f t="shared" si="35"/>
        <v>0</v>
      </c>
      <c r="AN31" s="145"/>
      <c r="AO31" s="146">
        <f t="shared" si="36"/>
        <v>0</v>
      </c>
      <c r="AP31" s="145"/>
      <c r="AQ31" s="146">
        <f t="shared" si="37"/>
        <v>0</v>
      </c>
      <c r="AR31" s="145"/>
      <c r="AS31" s="146">
        <f t="shared" si="38"/>
        <v>0</v>
      </c>
      <c r="AT31" s="145"/>
      <c r="AU31" s="146">
        <f t="shared" si="39"/>
        <v>0</v>
      </c>
      <c r="AV31" s="145"/>
      <c r="AW31" s="146">
        <f t="shared" si="40"/>
        <v>0</v>
      </c>
      <c r="AX31" s="145"/>
      <c r="AY31" s="146">
        <f t="shared" si="41"/>
        <v>0</v>
      </c>
      <c r="AZ31" s="145"/>
      <c r="BA31" s="146">
        <f t="shared" si="42"/>
        <v>0</v>
      </c>
      <c r="BB31" s="145"/>
      <c r="BC31" s="146">
        <f t="shared" si="43"/>
        <v>0</v>
      </c>
      <c r="BD31" s="145"/>
      <c r="BE31" s="146">
        <f t="shared" si="44"/>
        <v>0</v>
      </c>
      <c r="BF31" s="147">
        <f t="shared" si="99"/>
        <v>0</v>
      </c>
      <c r="BG31" s="146">
        <f t="shared" si="99"/>
        <v>0</v>
      </c>
      <c r="BH31" s="99"/>
      <c r="BI31" s="97">
        <f t="shared" si="17"/>
        <v>0</v>
      </c>
      <c r="BJ31" s="99"/>
      <c r="BK31" s="100">
        <f t="shared" ref="BK31:BK47" si="117">BJ31*$E31</f>
        <v>0</v>
      </c>
      <c r="BL31" s="99"/>
      <c r="BM31" s="100">
        <f t="shared" ref="BM31:BM47" si="118">BL31*$E31</f>
        <v>0</v>
      </c>
      <c r="BN31" s="99"/>
      <c r="BO31" s="100">
        <f t="shared" ref="BO31:BO47" si="119">BN31*$E31</f>
        <v>0</v>
      </c>
      <c r="BP31" s="99"/>
      <c r="BQ31" s="100">
        <f t="shared" ref="BQ31:BQ47" si="120">BP31*$E31</f>
        <v>0</v>
      </c>
      <c r="BR31" s="99"/>
      <c r="BS31" s="100">
        <f t="shared" ref="BS31:BS47" si="121">BR31*$E31</f>
        <v>0</v>
      </c>
      <c r="BT31" s="99"/>
      <c r="BU31" s="100">
        <f t="shared" ref="BU31:BU47" si="122">BT31*$E31</f>
        <v>0</v>
      </c>
      <c r="BV31" s="99"/>
      <c r="BW31" s="100">
        <f t="shared" ref="BW31:BW47" si="123">BV31*$E31</f>
        <v>0</v>
      </c>
      <c r="BX31" s="99"/>
      <c r="BY31" s="100">
        <f t="shared" ref="BY31:BY47" si="124">BX31*$E31</f>
        <v>0</v>
      </c>
      <c r="BZ31" s="99"/>
      <c r="CA31" s="100">
        <f t="shared" ref="CA31:CA47" si="125">BZ31*$E31</f>
        <v>0</v>
      </c>
      <c r="CB31" s="99"/>
      <c r="CC31" s="100">
        <f t="shared" ref="CC31:CC47" si="126">CB31*$E31</f>
        <v>0</v>
      </c>
      <c r="CD31" s="99"/>
      <c r="CE31" s="100">
        <f t="shared" ref="CE31:CE47" si="127">CD31*$E31</f>
        <v>0</v>
      </c>
      <c r="CF31" s="101">
        <f t="shared" ref="CF31:CG47" si="128">SUM(BH31,BJ31,BL31,BN31,BP31,BR31,BT31,BV31,BX31,BZ31,CB31,CD31)</f>
        <v>0</v>
      </c>
      <c r="CG31" s="100">
        <f t="shared" si="128"/>
        <v>0</v>
      </c>
    </row>
    <row r="32" spans="1:85" s="148" customFormat="1" ht="18" x14ac:dyDescent="0.5">
      <c r="A32" s="94">
        <v>25</v>
      </c>
      <c r="B32" s="95" t="s">
        <v>102</v>
      </c>
      <c r="C32" s="95" t="s">
        <v>77</v>
      </c>
      <c r="D32" s="94">
        <f t="shared" si="114"/>
        <v>16</v>
      </c>
      <c r="E32" s="94">
        <v>1</v>
      </c>
      <c r="F32" s="94" t="s">
        <v>75</v>
      </c>
      <c r="G32" s="94">
        <v>1930</v>
      </c>
      <c r="H32" s="94"/>
      <c r="I32" s="146">
        <f t="shared" si="20"/>
        <v>0</v>
      </c>
      <c r="J32" s="94"/>
      <c r="K32" s="146">
        <f t="shared" si="21"/>
        <v>0</v>
      </c>
      <c r="L32" s="94"/>
      <c r="M32" s="146">
        <f t="shared" si="22"/>
        <v>0</v>
      </c>
      <c r="N32" s="94"/>
      <c r="O32" s="146">
        <f t="shared" si="23"/>
        <v>0</v>
      </c>
      <c r="P32" s="94"/>
      <c r="Q32" s="146">
        <f t="shared" si="24"/>
        <v>0</v>
      </c>
      <c r="R32" s="94"/>
      <c r="S32" s="146">
        <f t="shared" si="25"/>
        <v>0</v>
      </c>
      <c r="T32" s="94"/>
      <c r="U32" s="146">
        <f t="shared" si="26"/>
        <v>0</v>
      </c>
      <c r="V32" s="94"/>
      <c r="W32" s="146">
        <f t="shared" si="27"/>
        <v>0</v>
      </c>
      <c r="X32" s="94"/>
      <c r="Y32" s="146">
        <f t="shared" si="28"/>
        <v>0</v>
      </c>
      <c r="Z32" s="94"/>
      <c r="AA32" s="146">
        <f t="shared" si="29"/>
        <v>0</v>
      </c>
      <c r="AB32" s="94"/>
      <c r="AC32" s="146">
        <f t="shared" si="30"/>
        <v>0</v>
      </c>
      <c r="AD32" s="94"/>
      <c r="AE32" s="146">
        <f t="shared" si="31"/>
        <v>0</v>
      </c>
      <c r="AF32" s="147">
        <f t="shared" si="115"/>
        <v>0</v>
      </c>
      <c r="AG32" s="146">
        <f t="shared" si="116"/>
        <v>0</v>
      </c>
      <c r="AH32" s="145"/>
      <c r="AI32" s="146">
        <f t="shared" si="34"/>
        <v>0</v>
      </c>
      <c r="AJ32" s="145"/>
      <c r="AK32" s="146">
        <f t="shared" si="35"/>
        <v>0</v>
      </c>
      <c r="AL32" s="145"/>
      <c r="AM32" s="146">
        <f t="shared" si="35"/>
        <v>0</v>
      </c>
      <c r="AN32" s="145"/>
      <c r="AO32" s="146">
        <f t="shared" si="36"/>
        <v>0</v>
      </c>
      <c r="AP32" s="145"/>
      <c r="AQ32" s="146">
        <f t="shared" si="37"/>
        <v>0</v>
      </c>
      <c r="AR32" s="145"/>
      <c r="AS32" s="146">
        <f t="shared" si="38"/>
        <v>0</v>
      </c>
      <c r="AT32" s="145"/>
      <c r="AU32" s="146">
        <f t="shared" si="39"/>
        <v>0</v>
      </c>
      <c r="AV32" s="145"/>
      <c r="AW32" s="146">
        <f t="shared" si="40"/>
        <v>0</v>
      </c>
      <c r="AX32" s="145"/>
      <c r="AY32" s="146">
        <f t="shared" si="41"/>
        <v>0</v>
      </c>
      <c r="AZ32" s="145"/>
      <c r="BA32" s="146">
        <f t="shared" si="42"/>
        <v>0</v>
      </c>
      <c r="BB32" s="145"/>
      <c r="BC32" s="146">
        <f t="shared" si="43"/>
        <v>0</v>
      </c>
      <c r="BD32" s="145"/>
      <c r="BE32" s="146">
        <f t="shared" si="44"/>
        <v>0</v>
      </c>
      <c r="BF32" s="147">
        <f t="shared" si="99"/>
        <v>0</v>
      </c>
      <c r="BG32" s="146">
        <f t="shared" si="99"/>
        <v>0</v>
      </c>
      <c r="BH32" s="99"/>
      <c r="BI32" s="97">
        <f t="shared" si="17"/>
        <v>0</v>
      </c>
      <c r="BJ32" s="99"/>
      <c r="BK32" s="100">
        <f t="shared" si="117"/>
        <v>0</v>
      </c>
      <c r="BL32" s="99"/>
      <c r="BM32" s="100">
        <f t="shared" si="118"/>
        <v>0</v>
      </c>
      <c r="BN32" s="99"/>
      <c r="BO32" s="100">
        <f t="shared" si="119"/>
        <v>0</v>
      </c>
      <c r="BP32" s="99"/>
      <c r="BQ32" s="100">
        <f t="shared" si="120"/>
        <v>0</v>
      </c>
      <c r="BR32" s="99"/>
      <c r="BS32" s="100">
        <f t="shared" si="121"/>
        <v>0</v>
      </c>
      <c r="BT32" s="99"/>
      <c r="BU32" s="100">
        <f t="shared" si="122"/>
        <v>0</v>
      </c>
      <c r="BV32" s="99"/>
      <c r="BW32" s="100">
        <f t="shared" si="123"/>
        <v>0</v>
      </c>
      <c r="BX32" s="99"/>
      <c r="BY32" s="100">
        <f t="shared" si="124"/>
        <v>0</v>
      </c>
      <c r="BZ32" s="99"/>
      <c r="CA32" s="100">
        <f t="shared" si="125"/>
        <v>0</v>
      </c>
      <c r="CB32" s="99"/>
      <c r="CC32" s="100">
        <f t="shared" si="126"/>
        <v>0</v>
      </c>
      <c r="CD32" s="99"/>
      <c r="CE32" s="100">
        <f t="shared" si="127"/>
        <v>0</v>
      </c>
      <c r="CF32" s="101">
        <f t="shared" si="128"/>
        <v>0</v>
      </c>
      <c r="CG32" s="100">
        <f t="shared" si="128"/>
        <v>0</v>
      </c>
    </row>
    <row r="33" spans="1:85" s="148" customFormat="1" ht="18" x14ac:dyDescent="0.5">
      <c r="A33" s="94">
        <v>26</v>
      </c>
      <c r="B33" s="95" t="s">
        <v>103</v>
      </c>
      <c r="C33" s="95" t="s">
        <v>77</v>
      </c>
      <c r="D33" s="94">
        <f t="shared" si="114"/>
        <v>16</v>
      </c>
      <c r="E33" s="94">
        <v>0.6</v>
      </c>
      <c r="F33" s="94" t="s">
        <v>75</v>
      </c>
      <c r="G33" s="94">
        <v>1110</v>
      </c>
      <c r="H33" s="94"/>
      <c r="I33" s="146">
        <f t="shared" si="20"/>
        <v>0</v>
      </c>
      <c r="J33" s="94"/>
      <c r="K33" s="146">
        <f t="shared" si="21"/>
        <v>0</v>
      </c>
      <c r="L33" s="94"/>
      <c r="M33" s="146">
        <f t="shared" si="22"/>
        <v>0</v>
      </c>
      <c r="N33" s="94"/>
      <c r="O33" s="146">
        <f t="shared" si="23"/>
        <v>0</v>
      </c>
      <c r="P33" s="94"/>
      <c r="Q33" s="146">
        <f t="shared" si="24"/>
        <v>0</v>
      </c>
      <c r="R33" s="94"/>
      <c r="S33" s="146">
        <f t="shared" si="25"/>
        <v>0</v>
      </c>
      <c r="T33" s="94"/>
      <c r="U33" s="146">
        <f t="shared" si="26"/>
        <v>0</v>
      </c>
      <c r="V33" s="94"/>
      <c r="W33" s="146">
        <f t="shared" si="27"/>
        <v>0</v>
      </c>
      <c r="X33" s="94"/>
      <c r="Y33" s="146">
        <f t="shared" si="28"/>
        <v>0</v>
      </c>
      <c r="Z33" s="94"/>
      <c r="AA33" s="146">
        <f t="shared" si="29"/>
        <v>0</v>
      </c>
      <c r="AB33" s="94"/>
      <c r="AC33" s="146">
        <f t="shared" si="30"/>
        <v>0</v>
      </c>
      <c r="AD33" s="94"/>
      <c r="AE33" s="146">
        <f t="shared" si="31"/>
        <v>0</v>
      </c>
      <c r="AF33" s="147">
        <f t="shared" si="115"/>
        <v>0</v>
      </c>
      <c r="AG33" s="146">
        <f t="shared" si="116"/>
        <v>0</v>
      </c>
      <c r="AH33" s="145"/>
      <c r="AI33" s="146">
        <f t="shared" si="34"/>
        <v>0</v>
      </c>
      <c r="AJ33" s="145"/>
      <c r="AK33" s="146">
        <f t="shared" si="35"/>
        <v>0</v>
      </c>
      <c r="AL33" s="145"/>
      <c r="AM33" s="146">
        <f t="shared" si="35"/>
        <v>0</v>
      </c>
      <c r="AN33" s="145"/>
      <c r="AO33" s="146">
        <f t="shared" si="36"/>
        <v>0</v>
      </c>
      <c r="AP33" s="145"/>
      <c r="AQ33" s="146">
        <f t="shared" si="37"/>
        <v>0</v>
      </c>
      <c r="AR33" s="145"/>
      <c r="AS33" s="146">
        <f t="shared" si="38"/>
        <v>0</v>
      </c>
      <c r="AT33" s="145"/>
      <c r="AU33" s="146">
        <f t="shared" si="39"/>
        <v>0</v>
      </c>
      <c r="AV33" s="145"/>
      <c r="AW33" s="146">
        <f t="shared" si="40"/>
        <v>0</v>
      </c>
      <c r="AX33" s="145"/>
      <c r="AY33" s="146">
        <f t="shared" si="41"/>
        <v>0</v>
      </c>
      <c r="AZ33" s="145"/>
      <c r="BA33" s="146">
        <f t="shared" si="42"/>
        <v>0</v>
      </c>
      <c r="BB33" s="145"/>
      <c r="BC33" s="146">
        <f t="shared" si="43"/>
        <v>0</v>
      </c>
      <c r="BD33" s="145"/>
      <c r="BE33" s="146">
        <f t="shared" si="44"/>
        <v>0</v>
      </c>
      <c r="BF33" s="147">
        <f t="shared" si="99"/>
        <v>0</v>
      </c>
      <c r="BG33" s="146">
        <f t="shared" si="99"/>
        <v>0</v>
      </c>
      <c r="BH33" s="99"/>
      <c r="BI33" s="97">
        <f t="shared" si="17"/>
        <v>0</v>
      </c>
      <c r="BJ33" s="99"/>
      <c r="BK33" s="100">
        <f t="shared" si="117"/>
        <v>0</v>
      </c>
      <c r="BL33" s="99"/>
      <c r="BM33" s="100">
        <f t="shared" si="118"/>
        <v>0</v>
      </c>
      <c r="BN33" s="99"/>
      <c r="BO33" s="100">
        <f t="shared" si="119"/>
        <v>0</v>
      </c>
      <c r="BP33" s="99"/>
      <c r="BQ33" s="100">
        <f t="shared" si="120"/>
        <v>0</v>
      </c>
      <c r="BR33" s="99"/>
      <c r="BS33" s="100">
        <f t="shared" si="121"/>
        <v>0</v>
      </c>
      <c r="BT33" s="99"/>
      <c r="BU33" s="100">
        <f t="shared" si="122"/>
        <v>0</v>
      </c>
      <c r="BV33" s="99"/>
      <c r="BW33" s="100">
        <f t="shared" si="123"/>
        <v>0</v>
      </c>
      <c r="BX33" s="99"/>
      <c r="BY33" s="100">
        <f t="shared" si="124"/>
        <v>0</v>
      </c>
      <c r="BZ33" s="99"/>
      <c r="CA33" s="100">
        <f t="shared" si="125"/>
        <v>0</v>
      </c>
      <c r="CB33" s="99"/>
      <c r="CC33" s="100">
        <f t="shared" si="126"/>
        <v>0</v>
      </c>
      <c r="CD33" s="99"/>
      <c r="CE33" s="100">
        <f t="shared" si="127"/>
        <v>0</v>
      </c>
      <c r="CF33" s="101">
        <f t="shared" si="128"/>
        <v>0</v>
      </c>
      <c r="CG33" s="100">
        <f t="shared" si="128"/>
        <v>0</v>
      </c>
    </row>
    <row r="34" spans="1:85" s="148" customFormat="1" ht="18" x14ac:dyDescent="0.5">
      <c r="A34" s="94">
        <v>27</v>
      </c>
      <c r="B34" s="95" t="s">
        <v>104</v>
      </c>
      <c r="C34" s="95" t="s">
        <v>77</v>
      </c>
      <c r="D34" s="94">
        <f t="shared" si="114"/>
        <v>16</v>
      </c>
      <c r="E34" s="94">
        <v>0.6</v>
      </c>
      <c r="F34" s="94" t="s">
        <v>75</v>
      </c>
      <c r="G34" s="94">
        <v>1330</v>
      </c>
      <c r="H34" s="94"/>
      <c r="I34" s="146">
        <f t="shared" si="20"/>
        <v>0</v>
      </c>
      <c r="J34" s="94"/>
      <c r="K34" s="146">
        <f t="shared" si="21"/>
        <v>0</v>
      </c>
      <c r="L34" s="94"/>
      <c r="M34" s="146">
        <f t="shared" si="22"/>
        <v>0</v>
      </c>
      <c r="N34" s="94"/>
      <c r="O34" s="146">
        <f t="shared" si="23"/>
        <v>0</v>
      </c>
      <c r="P34" s="94"/>
      <c r="Q34" s="146">
        <f t="shared" si="24"/>
        <v>0</v>
      </c>
      <c r="R34" s="94"/>
      <c r="S34" s="146">
        <f t="shared" si="25"/>
        <v>0</v>
      </c>
      <c r="T34" s="94"/>
      <c r="U34" s="146">
        <f t="shared" si="26"/>
        <v>0</v>
      </c>
      <c r="V34" s="94"/>
      <c r="W34" s="146">
        <f t="shared" si="27"/>
        <v>0</v>
      </c>
      <c r="X34" s="94"/>
      <c r="Y34" s="146">
        <f t="shared" si="28"/>
        <v>0</v>
      </c>
      <c r="Z34" s="94"/>
      <c r="AA34" s="146">
        <f t="shared" si="29"/>
        <v>0</v>
      </c>
      <c r="AB34" s="94"/>
      <c r="AC34" s="146">
        <f t="shared" si="30"/>
        <v>0</v>
      </c>
      <c r="AD34" s="94"/>
      <c r="AE34" s="146">
        <f t="shared" si="31"/>
        <v>0</v>
      </c>
      <c r="AF34" s="147">
        <f t="shared" si="115"/>
        <v>0</v>
      </c>
      <c r="AG34" s="146">
        <f t="shared" si="116"/>
        <v>0</v>
      </c>
      <c r="AH34" s="145"/>
      <c r="AI34" s="146">
        <f t="shared" si="34"/>
        <v>0</v>
      </c>
      <c r="AJ34" s="145"/>
      <c r="AK34" s="146">
        <f t="shared" si="35"/>
        <v>0</v>
      </c>
      <c r="AL34" s="145"/>
      <c r="AM34" s="146">
        <f t="shared" si="35"/>
        <v>0</v>
      </c>
      <c r="AN34" s="145"/>
      <c r="AO34" s="146">
        <f t="shared" si="36"/>
        <v>0</v>
      </c>
      <c r="AP34" s="145"/>
      <c r="AQ34" s="146">
        <f t="shared" si="37"/>
        <v>0</v>
      </c>
      <c r="AR34" s="145"/>
      <c r="AS34" s="146">
        <f t="shared" si="38"/>
        <v>0</v>
      </c>
      <c r="AT34" s="145"/>
      <c r="AU34" s="146">
        <f t="shared" si="39"/>
        <v>0</v>
      </c>
      <c r="AV34" s="145"/>
      <c r="AW34" s="146">
        <f t="shared" si="40"/>
        <v>0</v>
      </c>
      <c r="AX34" s="145"/>
      <c r="AY34" s="146">
        <f t="shared" si="41"/>
        <v>0</v>
      </c>
      <c r="AZ34" s="145"/>
      <c r="BA34" s="146">
        <f t="shared" si="42"/>
        <v>0</v>
      </c>
      <c r="BB34" s="145"/>
      <c r="BC34" s="146">
        <f t="shared" si="43"/>
        <v>0</v>
      </c>
      <c r="BD34" s="145"/>
      <c r="BE34" s="146">
        <f t="shared" si="44"/>
        <v>0</v>
      </c>
      <c r="BF34" s="147">
        <f t="shared" si="99"/>
        <v>0</v>
      </c>
      <c r="BG34" s="146">
        <f t="shared" si="99"/>
        <v>0</v>
      </c>
      <c r="BH34" s="99"/>
      <c r="BI34" s="97">
        <f t="shared" si="17"/>
        <v>0</v>
      </c>
      <c r="BJ34" s="99"/>
      <c r="BK34" s="100">
        <f t="shared" si="117"/>
        <v>0</v>
      </c>
      <c r="BL34" s="99"/>
      <c r="BM34" s="100">
        <f t="shared" si="118"/>
        <v>0</v>
      </c>
      <c r="BN34" s="99"/>
      <c r="BO34" s="100">
        <f t="shared" si="119"/>
        <v>0</v>
      </c>
      <c r="BP34" s="99"/>
      <c r="BQ34" s="100">
        <f t="shared" si="120"/>
        <v>0</v>
      </c>
      <c r="BR34" s="99"/>
      <c r="BS34" s="100">
        <f t="shared" si="121"/>
        <v>0</v>
      </c>
      <c r="BT34" s="99"/>
      <c r="BU34" s="100">
        <f t="shared" si="122"/>
        <v>0</v>
      </c>
      <c r="BV34" s="99"/>
      <c r="BW34" s="100">
        <f t="shared" si="123"/>
        <v>0</v>
      </c>
      <c r="BX34" s="99"/>
      <c r="BY34" s="100">
        <f t="shared" si="124"/>
        <v>0</v>
      </c>
      <c r="BZ34" s="99"/>
      <c r="CA34" s="100">
        <f t="shared" si="125"/>
        <v>0</v>
      </c>
      <c r="CB34" s="99"/>
      <c r="CC34" s="100">
        <f t="shared" si="126"/>
        <v>0</v>
      </c>
      <c r="CD34" s="99"/>
      <c r="CE34" s="100">
        <f t="shared" si="127"/>
        <v>0</v>
      </c>
      <c r="CF34" s="101">
        <f t="shared" si="128"/>
        <v>0</v>
      </c>
      <c r="CG34" s="100">
        <f t="shared" si="128"/>
        <v>0</v>
      </c>
    </row>
    <row r="35" spans="1:85" s="148" customFormat="1" ht="18" x14ac:dyDescent="0.5">
      <c r="A35" s="94">
        <v>28</v>
      </c>
      <c r="B35" s="95" t="s">
        <v>105</v>
      </c>
      <c r="C35" s="95" t="s">
        <v>77</v>
      </c>
      <c r="D35" s="94">
        <f t="shared" si="114"/>
        <v>16</v>
      </c>
      <c r="E35" s="94">
        <v>0.35</v>
      </c>
      <c r="F35" s="94" t="s">
        <v>81</v>
      </c>
      <c r="G35" s="94">
        <v>900</v>
      </c>
      <c r="H35" s="94"/>
      <c r="I35" s="146">
        <f t="shared" si="20"/>
        <v>0</v>
      </c>
      <c r="J35" s="94"/>
      <c r="K35" s="146">
        <f t="shared" si="21"/>
        <v>0</v>
      </c>
      <c r="L35" s="94"/>
      <c r="M35" s="146">
        <f t="shared" si="22"/>
        <v>0</v>
      </c>
      <c r="N35" s="94"/>
      <c r="O35" s="146">
        <f t="shared" si="23"/>
        <v>0</v>
      </c>
      <c r="P35" s="94"/>
      <c r="Q35" s="146">
        <f t="shared" si="24"/>
        <v>0</v>
      </c>
      <c r="R35" s="94"/>
      <c r="S35" s="146">
        <f t="shared" si="25"/>
        <v>0</v>
      </c>
      <c r="T35" s="94"/>
      <c r="U35" s="146">
        <f t="shared" si="26"/>
        <v>0</v>
      </c>
      <c r="V35" s="94"/>
      <c r="W35" s="146">
        <f t="shared" si="27"/>
        <v>0</v>
      </c>
      <c r="X35" s="94"/>
      <c r="Y35" s="146">
        <f t="shared" si="28"/>
        <v>0</v>
      </c>
      <c r="Z35" s="94"/>
      <c r="AA35" s="146">
        <f t="shared" si="29"/>
        <v>0</v>
      </c>
      <c r="AB35" s="94"/>
      <c r="AC35" s="146">
        <f t="shared" si="30"/>
        <v>0</v>
      </c>
      <c r="AD35" s="94"/>
      <c r="AE35" s="146">
        <f t="shared" si="31"/>
        <v>0</v>
      </c>
      <c r="AF35" s="147">
        <f t="shared" si="115"/>
        <v>0</v>
      </c>
      <c r="AG35" s="146">
        <f t="shared" si="116"/>
        <v>0</v>
      </c>
      <c r="AH35" s="145"/>
      <c r="AI35" s="146">
        <f t="shared" si="34"/>
        <v>0</v>
      </c>
      <c r="AJ35" s="145"/>
      <c r="AK35" s="146">
        <f t="shared" si="35"/>
        <v>0</v>
      </c>
      <c r="AL35" s="145"/>
      <c r="AM35" s="146">
        <f t="shared" si="35"/>
        <v>0</v>
      </c>
      <c r="AN35" s="145"/>
      <c r="AO35" s="146">
        <f t="shared" si="36"/>
        <v>0</v>
      </c>
      <c r="AP35" s="145"/>
      <c r="AQ35" s="146">
        <f t="shared" si="37"/>
        <v>0</v>
      </c>
      <c r="AR35" s="145"/>
      <c r="AS35" s="146">
        <f t="shared" si="38"/>
        <v>0</v>
      </c>
      <c r="AT35" s="145"/>
      <c r="AU35" s="146">
        <f t="shared" si="39"/>
        <v>0</v>
      </c>
      <c r="AV35" s="145"/>
      <c r="AW35" s="146">
        <f t="shared" si="40"/>
        <v>0</v>
      </c>
      <c r="AX35" s="145"/>
      <c r="AY35" s="146">
        <f t="shared" si="41"/>
        <v>0</v>
      </c>
      <c r="AZ35" s="145"/>
      <c r="BA35" s="146">
        <f t="shared" si="42"/>
        <v>0</v>
      </c>
      <c r="BB35" s="145"/>
      <c r="BC35" s="146">
        <f t="shared" si="43"/>
        <v>0</v>
      </c>
      <c r="BD35" s="145"/>
      <c r="BE35" s="146">
        <f t="shared" si="44"/>
        <v>0</v>
      </c>
      <c r="BF35" s="147">
        <f t="shared" si="99"/>
        <v>0</v>
      </c>
      <c r="BG35" s="146">
        <f t="shared" si="99"/>
        <v>0</v>
      </c>
      <c r="BH35" s="99"/>
      <c r="BI35" s="97">
        <f t="shared" si="17"/>
        <v>0</v>
      </c>
      <c r="BJ35" s="99"/>
      <c r="BK35" s="100">
        <f t="shared" si="117"/>
        <v>0</v>
      </c>
      <c r="BL35" s="99"/>
      <c r="BM35" s="100">
        <f t="shared" si="118"/>
        <v>0</v>
      </c>
      <c r="BN35" s="99"/>
      <c r="BO35" s="100">
        <f t="shared" si="119"/>
        <v>0</v>
      </c>
      <c r="BP35" s="99"/>
      <c r="BQ35" s="100">
        <f t="shared" si="120"/>
        <v>0</v>
      </c>
      <c r="BR35" s="99"/>
      <c r="BS35" s="100">
        <f t="shared" si="121"/>
        <v>0</v>
      </c>
      <c r="BT35" s="99"/>
      <c r="BU35" s="100">
        <f t="shared" si="122"/>
        <v>0</v>
      </c>
      <c r="BV35" s="99"/>
      <c r="BW35" s="100">
        <f t="shared" si="123"/>
        <v>0</v>
      </c>
      <c r="BX35" s="99"/>
      <c r="BY35" s="100">
        <f t="shared" si="124"/>
        <v>0</v>
      </c>
      <c r="BZ35" s="99"/>
      <c r="CA35" s="100">
        <f t="shared" si="125"/>
        <v>0</v>
      </c>
      <c r="CB35" s="99"/>
      <c r="CC35" s="100">
        <f t="shared" si="126"/>
        <v>0</v>
      </c>
      <c r="CD35" s="99"/>
      <c r="CE35" s="100">
        <f t="shared" si="127"/>
        <v>0</v>
      </c>
      <c r="CF35" s="101">
        <f t="shared" si="128"/>
        <v>0</v>
      </c>
      <c r="CG35" s="100">
        <f t="shared" si="128"/>
        <v>0</v>
      </c>
    </row>
    <row r="36" spans="1:85" s="148" customFormat="1" ht="18" x14ac:dyDescent="0.5">
      <c r="A36" s="94">
        <v>29</v>
      </c>
      <c r="B36" s="95" t="s">
        <v>106</v>
      </c>
      <c r="C36" s="95" t="s">
        <v>74</v>
      </c>
      <c r="D36" s="94">
        <f t="shared" si="114"/>
        <v>16</v>
      </c>
      <c r="E36" s="94">
        <v>0.7</v>
      </c>
      <c r="F36" s="94" t="s">
        <v>75</v>
      </c>
      <c r="G36" s="94"/>
      <c r="H36" s="94"/>
      <c r="I36" s="146">
        <f t="shared" si="20"/>
        <v>0</v>
      </c>
      <c r="J36" s="94"/>
      <c r="K36" s="146">
        <f t="shared" si="21"/>
        <v>0</v>
      </c>
      <c r="L36" s="94"/>
      <c r="M36" s="146">
        <f t="shared" si="22"/>
        <v>0</v>
      </c>
      <c r="N36" s="94"/>
      <c r="O36" s="146">
        <f t="shared" si="23"/>
        <v>0</v>
      </c>
      <c r="P36" s="94"/>
      <c r="Q36" s="146">
        <f t="shared" si="24"/>
        <v>0</v>
      </c>
      <c r="R36" s="94"/>
      <c r="S36" s="146">
        <f t="shared" si="25"/>
        <v>0</v>
      </c>
      <c r="T36" s="94"/>
      <c r="U36" s="146">
        <f t="shared" si="26"/>
        <v>0</v>
      </c>
      <c r="V36" s="94"/>
      <c r="W36" s="146">
        <f t="shared" si="27"/>
        <v>0</v>
      </c>
      <c r="X36" s="94"/>
      <c r="Y36" s="146">
        <f t="shared" si="28"/>
        <v>0</v>
      </c>
      <c r="Z36" s="94"/>
      <c r="AA36" s="146">
        <f t="shared" si="29"/>
        <v>0</v>
      </c>
      <c r="AB36" s="94"/>
      <c r="AC36" s="146">
        <f t="shared" si="30"/>
        <v>0</v>
      </c>
      <c r="AD36" s="94"/>
      <c r="AE36" s="146">
        <f t="shared" si="31"/>
        <v>0</v>
      </c>
      <c r="AF36" s="147">
        <f t="shared" si="115"/>
        <v>0</v>
      </c>
      <c r="AG36" s="146">
        <f t="shared" si="116"/>
        <v>0</v>
      </c>
      <c r="AH36" s="145"/>
      <c r="AI36" s="146">
        <f t="shared" si="34"/>
        <v>0</v>
      </c>
      <c r="AJ36" s="145"/>
      <c r="AK36" s="146">
        <f t="shared" si="35"/>
        <v>0</v>
      </c>
      <c r="AL36" s="145"/>
      <c r="AM36" s="146">
        <f t="shared" si="35"/>
        <v>0</v>
      </c>
      <c r="AN36" s="145"/>
      <c r="AO36" s="146">
        <f t="shared" si="36"/>
        <v>0</v>
      </c>
      <c r="AP36" s="145"/>
      <c r="AQ36" s="146">
        <f t="shared" si="37"/>
        <v>0</v>
      </c>
      <c r="AR36" s="145"/>
      <c r="AS36" s="146">
        <f t="shared" si="38"/>
        <v>0</v>
      </c>
      <c r="AT36" s="145"/>
      <c r="AU36" s="146">
        <f t="shared" si="39"/>
        <v>0</v>
      </c>
      <c r="AV36" s="145"/>
      <c r="AW36" s="146">
        <f t="shared" si="40"/>
        <v>0</v>
      </c>
      <c r="AX36" s="145"/>
      <c r="AY36" s="146">
        <f t="shared" si="41"/>
        <v>0</v>
      </c>
      <c r="AZ36" s="145"/>
      <c r="BA36" s="146">
        <f t="shared" si="42"/>
        <v>0</v>
      </c>
      <c r="BB36" s="145"/>
      <c r="BC36" s="146">
        <f t="shared" si="43"/>
        <v>0</v>
      </c>
      <c r="BD36" s="145"/>
      <c r="BE36" s="146">
        <f t="shared" si="44"/>
        <v>0</v>
      </c>
      <c r="BF36" s="147">
        <f t="shared" si="99"/>
        <v>0</v>
      </c>
      <c r="BG36" s="146">
        <f t="shared" si="99"/>
        <v>0</v>
      </c>
      <c r="BH36" s="99"/>
      <c r="BI36" s="97">
        <f t="shared" si="17"/>
        <v>0</v>
      </c>
      <c r="BJ36" s="99"/>
      <c r="BK36" s="100">
        <f t="shared" si="117"/>
        <v>0</v>
      </c>
      <c r="BL36" s="99"/>
      <c r="BM36" s="100">
        <f t="shared" si="118"/>
        <v>0</v>
      </c>
      <c r="BN36" s="99"/>
      <c r="BO36" s="100">
        <f t="shared" si="119"/>
        <v>0</v>
      </c>
      <c r="BP36" s="99"/>
      <c r="BQ36" s="100">
        <f t="shared" si="120"/>
        <v>0</v>
      </c>
      <c r="BR36" s="99"/>
      <c r="BS36" s="100">
        <f t="shared" si="121"/>
        <v>0</v>
      </c>
      <c r="BT36" s="99"/>
      <c r="BU36" s="100">
        <f t="shared" si="122"/>
        <v>0</v>
      </c>
      <c r="BV36" s="99"/>
      <c r="BW36" s="100">
        <f t="shared" si="123"/>
        <v>0</v>
      </c>
      <c r="BX36" s="99"/>
      <c r="BY36" s="100">
        <f t="shared" si="124"/>
        <v>0</v>
      </c>
      <c r="BZ36" s="99"/>
      <c r="CA36" s="100">
        <f t="shared" si="125"/>
        <v>0</v>
      </c>
      <c r="CB36" s="99"/>
      <c r="CC36" s="100">
        <f t="shared" si="126"/>
        <v>0</v>
      </c>
      <c r="CD36" s="99"/>
      <c r="CE36" s="100">
        <f t="shared" si="127"/>
        <v>0</v>
      </c>
      <c r="CF36" s="101">
        <f t="shared" si="128"/>
        <v>0</v>
      </c>
      <c r="CG36" s="100">
        <f t="shared" si="128"/>
        <v>0</v>
      </c>
    </row>
    <row r="37" spans="1:85" s="148" customFormat="1" ht="18" x14ac:dyDescent="0.5">
      <c r="A37" s="94">
        <v>30</v>
      </c>
      <c r="B37" s="95" t="s">
        <v>107</v>
      </c>
      <c r="C37" s="95" t="s">
        <v>74</v>
      </c>
      <c r="D37" s="94">
        <f t="shared" si="114"/>
        <v>16</v>
      </c>
      <c r="E37" s="94">
        <v>0.7</v>
      </c>
      <c r="F37" s="94" t="s">
        <v>75</v>
      </c>
      <c r="G37" s="94"/>
      <c r="H37" s="94"/>
      <c r="I37" s="146">
        <f t="shared" si="20"/>
        <v>0</v>
      </c>
      <c r="J37" s="94"/>
      <c r="K37" s="146">
        <f t="shared" si="21"/>
        <v>0</v>
      </c>
      <c r="L37" s="94"/>
      <c r="M37" s="146">
        <f t="shared" si="22"/>
        <v>0</v>
      </c>
      <c r="N37" s="94"/>
      <c r="O37" s="146">
        <f t="shared" si="23"/>
        <v>0</v>
      </c>
      <c r="P37" s="94"/>
      <c r="Q37" s="146">
        <f t="shared" si="24"/>
        <v>0</v>
      </c>
      <c r="R37" s="94"/>
      <c r="S37" s="146">
        <f t="shared" si="25"/>
        <v>0</v>
      </c>
      <c r="T37" s="94"/>
      <c r="U37" s="146">
        <f t="shared" si="26"/>
        <v>0</v>
      </c>
      <c r="V37" s="94"/>
      <c r="W37" s="146">
        <f t="shared" si="27"/>
        <v>0</v>
      </c>
      <c r="X37" s="94"/>
      <c r="Y37" s="146">
        <f t="shared" si="28"/>
        <v>0</v>
      </c>
      <c r="Z37" s="94"/>
      <c r="AA37" s="146">
        <f t="shared" si="29"/>
        <v>0</v>
      </c>
      <c r="AB37" s="94"/>
      <c r="AC37" s="146">
        <f t="shared" si="30"/>
        <v>0</v>
      </c>
      <c r="AD37" s="94"/>
      <c r="AE37" s="146">
        <f t="shared" si="31"/>
        <v>0</v>
      </c>
      <c r="AF37" s="147">
        <f t="shared" si="115"/>
        <v>0</v>
      </c>
      <c r="AG37" s="146">
        <f t="shared" si="116"/>
        <v>0</v>
      </c>
      <c r="AH37" s="145"/>
      <c r="AI37" s="146">
        <f t="shared" si="34"/>
        <v>0</v>
      </c>
      <c r="AJ37" s="145"/>
      <c r="AK37" s="146">
        <f t="shared" si="35"/>
        <v>0</v>
      </c>
      <c r="AL37" s="145"/>
      <c r="AM37" s="146">
        <f t="shared" si="35"/>
        <v>0</v>
      </c>
      <c r="AN37" s="145"/>
      <c r="AO37" s="146">
        <f t="shared" si="36"/>
        <v>0</v>
      </c>
      <c r="AP37" s="145"/>
      <c r="AQ37" s="146">
        <f t="shared" si="37"/>
        <v>0</v>
      </c>
      <c r="AR37" s="145"/>
      <c r="AS37" s="146">
        <f t="shared" si="38"/>
        <v>0</v>
      </c>
      <c r="AT37" s="145"/>
      <c r="AU37" s="146">
        <f t="shared" si="39"/>
        <v>0</v>
      </c>
      <c r="AV37" s="145"/>
      <c r="AW37" s="146">
        <f t="shared" si="40"/>
        <v>0</v>
      </c>
      <c r="AX37" s="145"/>
      <c r="AY37" s="146">
        <f t="shared" si="41"/>
        <v>0</v>
      </c>
      <c r="AZ37" s="145"/>
      <c r="BA37" s="146">
        <f t="shared" si="42"/>
        <v>0</v>
      </c>
      <c r="BB37" s="145"/>
      <c r="BC37" s="146">
        <f t="shared" si="43"/>
        <v>0</v>
      </c>
      <c r="BD37" s="145"/>
      <c r="BE37" s="146">
        <f t="shared" si="44"/>
        <v>0</v>
      </c>
      <c r="BF37" s="147">
        <f t="shared" si="99"/>
        <v>0</v>
      </c>
      <c r="BG37" s="146">
        <f t="shared" si="99"/>
        <v>0</v>
      </c>
      <c r="BH37" s="99"/>
      <c r="BI37" s="97">
        <f t="shared" si="17"/>
        <v>0</v>
      </c>
      <c r="BJ37" s="99"/>
      <c r="BK37" s="100">
        <f t="shared" si="117"/>
        <v>0</v>
      </c>
      <c r="BL37" s="99"/>
      <c r="BM37" s="100">
        <f t="shared" si="118"/>
        <v>0</v>
      </c>
      <c r="BN37" s="99"/>
      <c r="BO37" s="100">
        <f t="shared" si="119"/>
        <v>0</v>
      </c>
      <c r="BP37" s="99"/>
      <c r="BQ37" s="100">
        <f t="shared" si="120"/>
        <v>0</v>
      </c>
      <c r="BR37" s="99"/>
      <c r="BS37" s="100">
        <f t="shared" si="121"/>
        <v>0</v>
      </c>
      <c r="BT37" s="99"/>
      <c r="BU37" s="100">
        <f t="shared" si="122"/>
        <v>0</v>
      </c>
      <c r="BV37" s="99"/>
      <c r="BW37" s="100">
        <f t="shared" si="123"/>
        <v>0</v>
      </c>
      <c r="BX37" s="99"/>
      <c r="BY37" s="100">
        <f t="shared" si="124"/>
        <v>0</v>
      </c>
      <c r="BZ37" s="99"/>
      <c r="CA37" s="100">
        <f t="shared" si="125"/>
        <v>0</v>
      </c>
      <c r="CB37" s="99"/>
      <c r="CC37" s="100">
        <f t="shared" si="126"/>
        <v>0</v>
      </c>
      <c r="CD37" s="99"/>
      <c r="CE37" s="100">
        <f t="shared" si="127"/>
        <v>0</v>
      </c>
      <c r="CF37" s="101">
        <f t="shared" si="128"/>
        <v>0</v>
      </c>
      <c r="CG37" s="100">
        <f t="shared" si="128"/>
        <v>0</v>
      </c>
    </row>
    <row r="38" spans="1:85" s="148" customFormat="1" ht="18" x14ac:dyDescent="0.5">
      <c r="A38" s="94">
        <v>31</v>
      </c>
      <c r="B38" s="95" t="s">
        <v>108</v>
      </c>
      <c r="C38" s="95" t="s">
        <v>74</v>
      </c>
      <c r="D38" s="94">
        <f t="shared" si="114"/>
        <v>9</v>
      </c>
      <c r="E38" s="94">
        <v>0.68</v>
      </c>
      <c r="F38" s="94" t="s">
        <v>75</v>
      </c>
      <c r="G38" s="94">
        <v>1550</v>
      </c>
      <c r="H38" s="94"/>
      <c r="I38" s="160">
        <f t="shared" si="20"/>
        <v>0</v>
      </c>
      <c r="J38" s="94">
        <v>48</v>
      </c>
      <c r="K38" s="160">
        <f t="shared" si="21"/>
        <v>32.64</v>
      </c>
      <c r="L38" s="94">
        <v>48</v>
      </c>
      <c r="M38" s="160">
        <f t="shared" si="22"/>
        <v>32.64</v>
      </c>
      <c r="N38" s="94">
        <v>132</v>
      </c>
      <c r="O38" s="160">
        <f t="shared" si="23"/>
        <v>89.76</v>
      </c>
      <c r="P38" s="94">
        <v>120</v>
      </c>
      <c r="Q38" s="160">
        <f t="shared" si="24"/>
        <v>81.600000000000009</v>
      </c>
      <c r="R38" s="94">
        <v>96</v>
      </c>
      <c r="S38" s="160">
        <f t="shared" si="25"/>
        <v>65.28</v>
      </c>
      <c r="T38" s="94">
        <v>12</v>
      </c>
      <c r="U38" s="160">
        <f t="shared" si="26"/>
        <v>8.16</v>
      </c>
      <c r="V38" s="94">
        <v>36</v>
      </c>
      <c r="W38" s="160">
        <f t="shared" si="27"/>
        <v>24.48</v>
      </c>
      <c r="X38" s="94">
        <v>35</v>
      </c>
      <c r="Y38" s="160">
        <f t="shared" si="28"/>
        <v>23.8</v>
      </c>
      <c r="Z38" s="94">
        <v>24</v>
      </c>
      <c r="AA38" s="160">
        <f t="shared" si="29"/>
        <v>16.32</v>
      </c>
      <c r="AB38" s="94"/>
      <c r="AC38" s="160">
        <f t="shared" si="30"/>
        <v>0</v>
      </c>
      <c r="AD38" s="94">
        <v>24</v>
      </c>
      <c r="AE38" s="160">
        <f t="shared" si="31"/>
        <v>16.32</v>
      </c>
      <c r="AF38" s="147">
        <f t="shared" si="115"/>
        <v>575</v>
      </c>
      <c r="AG38" s="146">
        <f t="shared" si="116"/>
        <v>391.00000000000011</v>
      </c>
      <c r="AH38" s="159">
        <v>48</v>
      </c>
      <c r="AI38" s="160">
        <f t="shared" si="34"/>
        <v>32.64</v>
      </c>
      <c r="AJ38" s="159">
        <v>48</v>
      </c>
      <c r="AK38" s="160">
        <f t="shared" si="35"/>
        <v>32.64</v>
      </c>
      <c r="AL38" s="145">
        <v>24</v>
      </c>
      <c r="AM38" s="146">
        <f t="shared" si="35"/>
        <v>16.32</v>
      </c>
      <c r="AN38" s="145">
        <v>60</v>
      </c>
      <c r="AO38" s="146">
        <f t="shared" si="36"/>
        <v>40.800000000000004</v>
      </c>
      <c r="AP38" s="145"/>
      <c r="AQ38" s="146">
        <f t="shared" si="37"/>
        <v>0</v>
      </c>
      <c r="AR38" s="145">
        <v>12</v>
      </c>
      <c r="AS38" s="146">
        <f t="shared" si="38"/>
        <v>8.16</v>
      </c>
      <c r="AT38" s="145">
        <v>36</v>
      </c>
      <c r="AU38" s="146">
        <f t="shared" si="39"/>
        <v>24.48</v>
      </c>
      <c r="AV38" s="145">
        <v>24</v>
      </c>
      <c r="AW38" s="146">
        <f t="shared" si="40"/>
        <v>16.32</v>
      </c>
      <c r="AX38" s="145">
        <v>36</v>
      </c>
      <c r="AY38" s="146">
        <f t="shared" si="41"/>
        <v>24.48</v>
      </c>
      <c r="AZ38" s="145">
        <v>48</v>
      </c>
      <c r="BA38" s="146">
        <f t="shared" si="42"/>
        <v>32.64</v>
      </c>
      <c r="BB38" s="145"/>
      <c r="BC38" s="146">
        <f t="shared" si="43"/>
        <v>0</v>
      </c>
      <c r="BD38" s="145">
        <v>36</v>
      </c>
      <c r="BE38" s="146">
        <f t="shared" si="44"/>
        <v>24.48</v>
      </c>
      <c r="BF38" s="147">
        <f t="shared" si="99"/>
        <v>372</v>
      </c>
      <c r="BG38" s="146">
        <f t="shared" si="99"/>
        <v>252.95999999999995</v>
      </c>
      <c r="BH38" s="99">
        <v>60</v>
      </c>
      <c r="BI38" s="97">
        <f t="shared" si="17"/>
        <v>40.800000000000004</v>
      </c>
      <c r="BJ38" s="99"/>
      <c r="BK38" s="100">
        <f t="shared" si="117"/>
        <v>0</v>
      </c>
      <c r="BL38" s="99"/>
      <c r="BM38" s="100">
        <f t="shared" si="118"/>
        <v>0</v>
      </c>
      <c r="BN38" s="99"/>
      <c r="BO38" s="100">
        <f t="shared" si="119"/>
        <v>0</v>
      </c>
      <c r="BP38" s="99"/>
      <c r="BQ38" s="100">
        <f t="shared" si="120"/>
        <v>0</v>
      </c>
      <c r="BR38" s="99"/>
      <c r="BS38" s="100">
        <f t="shared" si="121"/>
        <v>0</v>
      </c>
      <c r="BT38" s="99"/>
      <c r="BU38" s="100">
        <f t="shared" si="122"/>
        <v>0</v>
      </c>
      <c r="BV38" s="99"/>
      <c r="BW38" s="100">
        <f t="shared" si="123"/>
        <v>0</v>
      </c>
      <c r="BX38" s="99"/>
      <c r="BY38" s="100">
        <f t="shared" si="124"/>
        <v>0</v>
      </c>
      <c r="BZ38" s="99"/>
      <c r="CA38" s="100">
        <f t="shared" si="125"/>
        <v>0</v>
      </c>
      <c r="CB38" s="99"/>
      <c r="CC38" s="100">
        <f t="shared" si="126"/>
        <v>0</v>
      </c>
      <c r="CD38" s="99"/>
      <c r="CE38" s="100">
        <f t="shared" si="127"/>
        <v>0</v>
      </c>
      <c r="CF38" s="101">
        <f t="shared" si="128"/>
        <v>60</v>
      </c>
      <c r="CG38" s="100">
        <f t="shared" si="128"/>
        <v>40.800000000000004</v>
      </c>
    </row>
    <row r="39" spans="1:85" s="148" customFormat="1" ht="18" x14ac:dyDescent="0.5">
      <c r="A39" s="94">
        <v>32</v>
      </c>
      <c r="B39" s="95" t="s">
        <v>108</v>
      </c>
      <c r="C39" s="95" t="s">
        <v>74</v>
      </c>
      <c r="D39" s="94">
        <f t="shared" si="114"/>
        <v>16</v>
      </c>
      <c r="E39" s="94">
        <v>0.64</v>
      </c>
      <c r="F39" s="94" t="s">
        <v>75</v>
      </c>
      <c r="G39" s="94">
        <v>1500</v>
      </c>
      <c r="H39" s="94"/>
      <c r="I39" s="160">
        <f t="shared" si="20"/>
        <v>0</v>
      </c>
      <c r="J39" s="94"/>
      <c r="K39" s="160">
        <f t="shared" si="21"/>
        <v>0</v>
      </c>
      <c r="L39" s="94"/>
      <c r="M39" s="160">
        <f t="shared" si="22"/>
        <v>0</v>
      </c>
      <c r="N39" s="94"/>
      <c r="O39" s="160">
        <f t="shared" si="23"/>
        <v>0</v>
      </c>
      <c r="P39" s="94"/>
      <c r="Q39" s="160">
        <f t="shared" si="24"/>
        <v>0</v>
      </c>
      <c r="R39" s="94"/>
      <c r="S39" s="160">
        <f t="shared" si="25"/>
        <v>0</v>
      </c>
      <c r="T39" s="94"/>
      <c r="U39" s="160">
        <f t="shared" si="26"/>
        <v>0</v>
      </c>
      <c r="V39" s="94"/>
      <c r="W39" s="160">
        <f t="shared" si="27"/>
        <v>0</v>
      </c>
      <c r="X39" s="94"/>
      <c r="Y39" s="160">
        <f t="shared" si="28"/>
        <v>0</v>
      </c>
      <c r="Z39" s="94"/>
      <c r="AA39" s="160">
        <f t="shared" si="29"/>
        <v>0</v>
      </c>
      <c r="AB39" s="94"/>
      <c r="AC39" s="160">
        <f t="shared" si="30"/>
        <v>0</v>
      </c>
      <c r="AD39" s="94"/>
      <c r="AE39" s="160">
        <f t="shared" si="31"/>
        <v>0</v>
      </c>
      <c r="AF39" s="147">
        <f t="shared" si="115"/>
        <v>0</v>
      </c>
      <c r="AG39" s="146">
        <f t="shared" si="116"/>
        <v>0</v>
      </c>
      <c r="AH39" s="159"/>
      <c r="AI39" s="160">
        <f t="shared" si="34"/>
        <v>0</v>
      </c>
      <c r="AJ39" s="159"/>
      <c r="AK39" s="160">
        <f t="shared" si="35"/>
        <v>0</v>
      </c>
      <c r="AL39" s="145"/>
      <c r="AM39" s="146">
        <f t="shared" si="35"/>
        <v>0</v>
      </c>
      <c r="AN39" s="145"/>
      <c r="AO39" s="146">
        <f t="shared" si="36"/>
        <v>0</v>
      </c>
      <c r="AP39" s="145"/>
      <c r="AQ39" s="146">
        <f t="shared" si="37"/>
        <v>0</v>
      </c>
      <c r="AR39" s="145"/>
      <c r="AS39" s="146">
        <f t="shared" si="38"/>
        <v>0</v>
      </c>
      <c r="AT39" s="145"/>
      <c r="AU39" s="146">
        <f t="shared" si="39"/>
        <v>0</v>
      </c>
      <c r="AV39" s="145"/>
      <c r="AW39" s="146">
        <f t="shared" si="40"/>
        <v>0</v>
      </c>
      <c r="AX39" s="145"/>
      <c r="AY39" s="146">
        <f t="shared" si="41"/>
        <v>0</v>
      </c>
      <c r="AZ39" s="145"/>
      <c r="BA39" s="146">
        <f t="shared" si="42"/>
        <v>0</v>
      </c>
      <c r="BB39" s="145"/>
      <c r="BC39" s="146">
        <f t="shared" si="43"/>
        <v>0</v>
      </c>
      <c r="BD39" s="145"/>
      <c r="BE39" s="146">
        <f t="shared" si="44"/>
        <v>0</v>
      </c>
      <c r="BF39" s="147">
        <f t="shared" si="99"/>
        <v>0</v>
      </c>
      <c r="BG39" s="146">
        <f t="shared" si="99"/>
        <v>0</v>
      </c>
      <c r="BH39" s="99"/>
      <c r="BI39" s="97">
        <f t="shared" si="17"/>
        <v>0</v>
      </c>
      <c r="BJ39" s="99"/>
      <c r="BK39" s="100">
        <f t="shared" si="117"/>
        <v>0</v>
      </c>
      <c r="BL39" s="99"/>
      <c r="BM39" s="100">
        <f t="shared" si="118"/>
        <v>0</v>
      </c>
      <c r="BN39" s="99"/>
      <c r="BO39" s="100">
        <f t="shared" si="119"/>
        <v>0</v>
      </c>
      <c r="BP39" s="99"/>
      <c r="BQ39" s="100">
        <f t="shared" si="120"/>
        <v>0</v>
      </c>
      <c r="BR39" s="99"/>
      <c r="BS39" s="100">
        <f t="shared" si="121"/>
        <v>0</v>
      </c>
      <c r="BT39" s="99"/>
      <c r="BU39" s="100">
        <f t="shared" si="122"/>
        <v>0</v>
      </c>
      <c r="BV39" s="99"/>
      <c r="BW39" s="100">
        <f t="shared" si="123"/>
        <v>0</v>
      </c>
      <c r="BX39" s="99"/>
      <c r="BY39" s="100">
        <f t="shared" si="124"/>
        <v>0</v>
      </c>
      <c r="BZ39" s="99"/>
      <c r="CA39" s="100">
        <f t="shared" si="125"/>
        <v>0</v>
      </c>
      <c r="CB39" s="99"/>
      <c r="CC39" s="100">
        <f t="shared" si="126"/>
        <v>0</v>
      </c>
      <c r="CD39" s="99"/>
      <c r="CE39" s="100">
        <f t="shared" si="127"/>
        <v>0</v>
      </c>
      <c r="CF39" s="101">
        <f t="shared" si="128"/>
        <v>0</v>
      </c>
      <c r="CG39" s="100">
        <f t="shared" si="128"/>
        <v>0</v>
      </c>
    </row>
    <row r="40" spans="1:85" s="148" customFormat="1" ht="18" x14ac:dyDescent="0.5">
      <c r="A40" s="94">
        <v>33</v>
      </c>
      <c r="B40" s="95" t="s">
        <v>109</v>
      </c>
      <c r="C40" s="95" t="s">
        <v>74</v>
      </c>
      <c r="D40" s="94">
        <f t="shared" si="114"/>
        <v>16</v>
      </c>
      <c r="E40" s="94">
        <v>0.64</v>
      </c>
      <c r="F40" s="94" t="s">
        <v>85</v>
      </c>
      <c r="G40" s="94"/>
      <c r="H40" s="94"/>
      <c r="I40" s="160">
        <f t="shared" si="20"/>
        <v>0</v>
      </c>
      <c r="J40" s="94"/>
      <c r="K40" s="160">
        <f t="shared" si="21"/>
        <v>0</v>
      </c>
      <c r="L40" s="94"/>
      <c r="M40" s="160">
        <f t="shared" si="22"/>
        <v>0</v>
      </c>
      <c r="N40" s="94"/>
      <c r="O40" s="160">
        <f t="shared" si="23"/>
        <v>0</v>
      </c>
      <c r="P40" s="94"/>
      <c r="Q40" s="160">
        <f t="shared" si="24"/>
        <v>0</v>
      </c>
      <c r="R40" s="94"/>
      <c r="S40" s="160">
        <f t="shared" si="25"/>
        <v>0</v>
      </c>
      <c r="T40" s="94"/>
      <c r="U40" s="160">
        <f t="shared" si="26"/>
        <v>0</v>
      </c>
      <c r="V40" s="94"/>
      <c r="W40" s="160">
        <f t="shared" si="27"/>
        <v>0</v>
      </c>
      <c r="X40" s="94"/>
      <c r="Y40" s="160">
        <f t="shared" si="28"/>
        <v>0</v>
      </c>
      <c r="Z40" s="94"/>
      <c r="AA40" s="160">
        <f t="shared" si="29"/>
        <v>0</v>
      </c>
      <c r="AB40" s="94"/>
      <c r="AC40" s="160">
        <f t="shared" si="30"/>
        <v>0</v>
      </c>
      <c r="AD40" s="94"/>
      <c r="AE40" s="160">
        <f t="shared" si="31"/>
        <v>0</v>
      </c>
      <c r="AF40" s="147">
        <f t="shared" si="115"/>
        <v>0</v>
      </c>
      <c r="AG40" s="146">
        <f t="shared" si="116"/>
        <v>0</v>
      </c>
      <c r="AH40" s="159"/>
      <c r="AI40" s="160">
        <f t="shared" si="34"/>
        <v>0</v>
      </c>
      <c r="AJ40" s="159"/>
      <c r="AK40" s="160">
        <f t="shared" si="35"/>
        <v>0</v>
      </c>
      <c r="AL40" s="145"/>
      <c r="AM40" s="146">
        <f t="shared" si="35"/>
        <v>0</v>
      </c>
      <c r="AN40" s="145"/>
      <c r="AO40" s="146">
        <f t="shared" si="36"/>
        <v>0</v>
      </c>
      <c r="AP40" s="145"/>
      <c r="AQ40" s="146">
        <f t="shared" si="37"/>
        <v>0</v>
      </c>
      <c r="AR40" s="145"/>
      <c r="AS40" s="146">
        <f t="shared" si="38"/>
        <v>0</v>
      </c>
      <c r="AT40" s="145"/>
      <c r="AU40" s="146">
        <f t="shared" si="39"/>
        <v>0</v>
      </c>
      <c r="AV40" s="145"/>
      <c r="AW40" s="146">
        <f t="shared" si="40"/>
        <v>0</v>
      </c>
      <c r="AX40" s="145"/>
      <c r="AY40" s="146">
        <f t="shared" si="41"/>
        <v>0</v>
      </c>
      <c r="AZ40" s="145"/>
      <c r="BA40" s="146">
        <f t="shared" si="42"/>
        <v>0</v>
      </c>
      <c r="BB40" s="145"/>
      <c r="BC40" s="146">
        <f t="shared" si="43"/>
        <v>0</v>
      </c>
      <c r="BD40" s="145"/>
      <c r="BE40" s="146">
        <f t="shared" si="44"/>
        <v>0</v>
      </c>
      <c r="BF40" s="147">
        <f t="shared" si="99"/>
        <v>0</v>
      </c>
      <c r="BG40" s="146">
        <f t="shared" si="99"/>
        <v>0</v>
      </c>
      <c r="BH40" s="99"/>
      <c r="BI40" s="97">
        <f t="shared" si="17"/>
        <v>0</v>
      </c>
      <c r="BJ40" s="99"/>
      <c r="BK40" s="100">
        <f t="shared" si="117"/>
        <v>0</v>
      </c>
      <c r="BL40" s="99"/>
      <c r="BM40" s="100">
        <f t="shared" si="118"/>
        <v>0</v>
      </c>
      <c r="BN40" s="99"/>
      <c r="BO40" s="100">
        <f t="shared" si="119"/>
        <v>0</v>
      </c>
      <c r="BP40" s="99"/>
      <c r="BQ40" s="100">
        <f t="shared" si="120"/>
        <v>0</v>
      </c>
      <c r="BR40" s="99"/>
      <c r="BS40" s="100">
        <f t="shared" si="121"/>
        <v>0</v>
      </c>
      <c r="BT40" s="99"/>
      <c r="BU40" s="100">
        <f t="shared" si="122"/>
        <v>0</v>
      </c>
      <c r="BV40" s="99"/>
      <c r="BW40" s="100">
        <f t="shared" si="123"/>
        <v>0</v>
      </c>
      <c r="BX40" s="99"/>
      <c r="BY40" s="100">
        <f t="shared" si="124"/>
        <v>0</v>
      </c>
      <c r="BZ40" s="99"/>
      <c r="CA40" s="100">
        <f t="shared" si="125"/>
        <v>0</v>
      </c>
      <c r="CB40" s="99"/>
      <c r="CC40" s="100">
        <f t="shared" si="126"/>
        <v>0</v>
      </c>
      <c r="CD40" s="99"/>
      <c r="CE40" s="100">
        <f t="shared" si="127"/>
        <v>0</v>
      </c>
      <c r="CF40" s="101">
        <f t="shared" si="128"/>
        <v>0</v>
      </c>
      <c r="CG40" s="100">
        <f t="shared" si="128"/>
        <v>0</v>
      </c>
    </row>
    <row r="41" spans="1:85" s="148" customFormat="1" ht="18" x14ac:dyDescent="0.5">
      <c r="A41" s="94">
        <v>34</v>
      </c>
      <c r="B41" s="95" t="s">
        <v>107</v>
      </c>
      <c r="C41" s="95" t="s">
        <v>74</v>
      </c>
      <c r="D41" s="94">
        <f t="shared" si="114"/>
        <v>16</v>
      </c>
      <c r="E41" s="94">
        <v>0.64</v>
      </c>
      <c r="F41" s="94" t="s">
        <v>85</v>
      </c>
      <c r="G41" s="94">
        <v>1350</v>
      </c>
      <c r="H41" s="94"/>
      <c r="I41" s="160">
        <f t="shared" si="20"/>
        <v>0</v>
      </c>
      <c r="J41" s="94"/>
      <c r="K41" s="160">
        <f t="shared" si="21"/>
        <v>0</v>
      </c>
      <c r="L41" s="94"/>
      <c r="M41" s="160">
        <f t="shared" si="22"/>
        <v>0</v>
      </c>
      <c r="N41" s="94"/>
      <c r="O41" s="160">
        <f t="shared" si="23"/>
        <v>0</v>
      </c>
      <c r="P41" s="94"/>
      <c r="Q41" s="160">
        <f t="shared" si="24"/>
        <v>0</v>
      </c>
      <c r="R41" s="94"/>
      <c r="S41" s="160">
        <f t="shared" si="25"/>
        <v>0</v>
      </c>
      <c r="T41" s="94"/>
      <c r="U41" s="160">
        <f t="shared" si="26"/>
        <v>0</v>
      </c>
      <c r="V41" s="94"/>
      <c r="W41" s="160">
        <f t="shared" si="27"/>
        <v>0</v>
      </c>
      <c r="X41" s="94"/>
      <c r="Y41" s="160">
        <f t="shared" si="28"/>
        <v>0</v>
      </c>
      <c r="Z41" s="94"/>
      <c r="AA41" s="160">
        <f t="shared" si="29"/>
        <v>0</v>
      </c>
      <c r="AB41" s="94">
        <v>12</v>
      </c>
      <c r="AC41" s="160">
        <f t="shared" si="30"/>
        <v>7.68</v>
      </c>
      <c r="AD41" s="94"/>
      <c r="AE41" s="160">
        <f t="shared" si="31"/>
        <v>0</v>
      </c>
      <c r="AF41" s="147">
        <f t="shared" si="115"/>
        <v>12</v>
      </c>
      <c r="AG41" s="146">
        <f t="shared" si="116"/>
        <v>7.68</v>
      </c>
      <c r="AH41" s="159"/>
      <c r="AI41" s="160">
        <f t="shared" si="34"/>
        <v>0</v>
      </c>
      <c r="AJ41" s="159"/>
      <c r="AK41" s="160">
        <f t="shared" si="35"/>
        <v>0</v>
      </c>
      <c r="AL41" s="145"/>
      <c r="AM41" s="146">
        <f t="shared" si="35"/>
        <v>0</v>
      </c>
      <c r="AN41" s="145"/>
      <c r="AO41" s="146">
        <f t="shared" si="36"/>
        <v>0</v>
      </c>
      <c r="AP41" s="145"/>
      <c r="AQ41" s="146">
        <f t="shared" si="37"/>
        <v>0</v>
      </c>
      <c r="AR41" s="145"/>
      <c r="AS41" s="146">
        <f t="shared" si="38"/>
        <v>0</v>
      </c>
      <c r="AT41" s="145"/>
      <c r="AU41" s="146">
        <f t="shared" si="39"/>
        <v>0</v>
      </c>
      <c r="AV41" s="145"/>
      <c r="AW41" s="146">
        <f t="shared" si="40"/>
        <v>0</v>
      </c>
      <c r="AX41" s="145"/>
      <c r="AY41" s="146">
        <f t="shared" si="41"/>
        <v>0</v>
      </c>
      <c r="AZ41" s="145"/>
      <c r="BA41" s="146">
        <f t="shared" si="42"/>
        <v>0</v>
      </c>
      <c r="BB41" s="145"/>
      <c r="BC41" s="146">
        <f t="shared" si="43"/>
        <v>0</v>
      </c>
      <c r="BD41" s="145"/>
      <c r="BE41" s="146">
        <f t="shared" si="44"/>
        <v>0</v>
      </c>
      <c r="BF41" s="147">
        <f t="shared" si="99"/>
        <v>0</v>
      </c>
      <c r="BG41" s="146">
        <f t="shared" si="99"/>
        <v>0</v>
      </c>
      <c r="BH41" s="99"/>
      <c r="BI41" s="97">
        <f t="shared" si="17"/>
        <v>0</v>
      </c>
      <c r="BJ41" s="99"/>
      <c r="BK41" s="100">
        <f t="shared" si="117"/>
        <v>0</v>
      </c>
      <c r="BL41" s="99"/>
      <c r="BM41" s="100">
        <f t="shared" si="118"/>
        <v>0</v>
      </c>
      <c r="BN41" s="99"/>
      <c r="BO41" s="100">
        <f t="shared" si="119"/>
        <v>0</v>
      </c>
      <c r="BP41" s="99"/>
      <c r="BQ41" s="100">
        <f t="shared" si="120"/>
        <v>0</v>
      </c>
      <c r="BR41" s="99"/>
      <c r="BS41" s="100">
        <f t="shared" si="121"/>
        <v>0</v>
      </c>
      <c r="BT41" s="99"/>
      <c r="BU41" s="100">
        <f t="shared" si="122"/>
        <v>0</v>
      </c>
      <c r="BV41" s="99"/>
      <c r="BW41" s="100">
        <f t="shared" si="123"/>
        <v>0</v>
      </c>
      <c r="BX41" s="99"/>
      <c r="BY41" s="100">
        <f t="shared" si="124"/>
        <v>0</v>
      </c>
      <c r="BZ41" s="99"/>
      <c r="CA41" s="100">
        <f t="shared" si="125"/>
        <v>0</v>
      </c>
      <c r="CB41" s="99"/>
      <c r="CC41" s="100">
        <f t="shared" si="126"/>
        <v>0</v>
      </c>
      <c r="CD41" s="99"/>
      <c r="CE41" s="100">
        <f t="shared" si="127"/>
        <v>0</v>
      </c>
      <c r="CF41" s="101">
        <f t="shared" si="128"/>
        <v>0</v>
      </c>
      <c r="CG41" s="100">
        <f t="shared" si="128"/>
        <v>0</v>
      </c>
    </row>
    <row r="42" spans="1:85" s="148" customFormat="1" ht="18" x14ac:dyDescent="0.5">
      <c r="A42" s="94">
        <v>35</v>
      </c>
      <c r="B42" s="95" t="s">
        <v>107</v>
      </c>
      <c r="C42" s="95" t="s">
        <v>74</v>
      </c>
      <c r="D42" s="94">
        <f t="shared" si="114"/>
        <v>16</v>
      </c>
      <c r="E42" s="94">
        <v>0.64</v>
      </c>
      <c r="F42" s="94" t="s">
        <v>83</v>
      </c>
      <c r="G42" s="94"/>
      <c r="H42" s="94"/>
      <c r="I42" s="146">
        <f t="shared" si="20"/>
        <v>0</v>
      </c>
      <c r="J42" s="94"/>
      <c r="K42" s="146">
        <f t="shared" si="21"/>
        <v>0</v>
      </c>
      <c r="L42" s="94"/>
      <c r="M42" s="146">
        <f t="shared" si="22"/>
        <v>0</v>
      </c>
      <c r="N42" s="94"/>
      <c r="O42" s="146">
        <f t="shared" si="23"/>
        <v>0</v>
      </c>
      <c r="P42" s="94"/>
      <c r="Q42" s="146">
        <f t="shared" si="24"/>
        <v>0</v>
      </c>
      <c r="R42" s="94"/>
      <c r="S42" s="146">
        <f t="shared" si="25"/>
        <v>0</v>
      </c>
      <c r="T42" s="94"/>
      <c r="U42" s="146">
        <f t="shared" si="26"/>
        <v>0</v>
      </c>
      <c r="V42" s="94"/>
      <c r="W42" s="146">
        <f t="shared" si="27"/>
        <v>0</v>
      </c>
      <c r="X42" s="94"/>
      <c r="Y42" s="146">
        <f t="shared" si="28"/>
        <v>0</v>
      </c>
      <c r="Z42" s="94"/>
      <c r="AA42" s="146">
        <f t="shared" si="29"/>
        <v>0</v>
      </c>
      <c r="AB42" s="94"/>
      <c r="AC42" s="146">
        <f t="shared" si="30"/>
        <v>0</v>
      </c>
      <c r="AD42" s="94"/>
      <c r="AE42" s="146">
        <f t="shared" si="31"/>
        <v>0</v>
      </c>
      <c r="AF42" s="147">
        <f t="shared" si="115"/>
        <v>0</v>
      </c>
      <c r="AG42" s="146">
        <f t="shared" si="116"/>
        <v>0</v>
      </c>
      <c r="AH42" s="145"/>
      <c r="AI42" s="146">
        <f t="shared" si="34"/>
        <v>0</v>
      </c>
      <c r="AJ42" s="145"/>
      <c r="AK42" s="146">
        <f t="shared" si="35"/>
        <v>0</v>
      </c>
      <c r="AL42" s="145"/>
      <c r="AM42" s="146">
        <f t="shared" si="35"/>
        <v>0</v>
      </c>
      <c r="AN42" s="145"/>
      <c r="AO42" s="146">
        <f t="shared" si="36"/>
        <v>0</v>
      </c>
      <c r="AP42" s="145"/>
      <c r="AQ42" s="146">
        <f t="shared" si="37"/>
        <v>0</v>
      </c>
      <c r="AR42" s="145"/>
      <c r="AS42" s="146">
        <f t="shared" si="38"/>
        <v>0</v>
      </c>
      <c r="AT42" s="145"/>
      <c r="AU42" s="146">
        <f t="shared" si="39"/>
        <v>0</v>
      </c>
      <c r="AV42" s="145"/>
      <c r="AW42" s="146">
        <f t="shared" si="40"/>
        <v>0</v>
      </c>
      <c r="AX42" s="145"/>
      <c r="AY42" s="146">
        <f t="shared" si="41"/>
        <v>0</v>
      </c>
      <c r="AZ42" s="145"/>
      <c r="BA42" s="146">
        <f t="shared" si="42"/>
        <v>0</v>
      </c>
      <c r="BB42" s="145"/>
      <c r="BC42" s="146">
        <f t="shared" si="43"/>
        <v>0</v>
      </c>
      <c r="BD42" s="145"/>
      <c r="BE42" s="146">
        <f t="shared" si="44"/>
        <v>0</v>
      </c>
      <c r="BF42" s="147">
        <f t="shared" si="99"/>
        <v>0</v>
      </c>
      <c r="BG42" s="146">
        <f t="shared" si="99"/>
        <v>0</v>
      </c>
      <c r="BH42" s="99"/>
      <c r="BI42" s="97">
        <f t="shared" si="17"/>
        <v>0</v>
      </c>
      <c r="BJ42" s="99"/>
      <c r="BK42" s="100">
        <f t="shared" si="117"/>
        <v>0</v>
      </c>
      <c r="BL42" s="99"/>
      <c r="BM42" s="100">
        <f t="shared" si="118"/>
        <v>0</v>
      </c>
      <c r="BN42" s="99"/>
      <c r="BO42" s="100">
        <f t="shared" si="119"/>
        <v>0</v>
      </c>
      <c r="BP42" s="99"/>
      <c r="BQ42" s="100">
        <f t="shared" si="120"/>
        <v>0</v>
      </c>
      <c r="BR42" s="99"/>
      <c r="BS42" s="100">
        <f t="shared" si="121"/>
        <v>0</v>
      </c>
      <c r="BT42" s="99"/>
      <c r="BU42" s="100">
        <f t="shared" si="122"/>
        <v>0</v>
      </c>
      <c r="BV42" s="99"/>
      <c r="BW42" s="100">
        <f t="shared" si="123"/>
        <v>0</v>
      </c>
      <c r="BX42" s="99"/>
      <c r="BY42" s="100">
        <f t="shared" si="124"/>
        <v>0</v>
      </c>
      <c r="BZ42" s="99"/>
      <c r="CA42" s="100">
        <f t="shared" si="125"/>
        <v>0</v>
      </c>
      <c r="CB42" s="99"/>
      <c r="CC42" s="100">
        <f t="shared" si="126"/>
        <v>0</v>
      </c>
      <c r="CD42" s="99"/>
      <c r="CE42" s="100">
        <f t="shared" si="127"/>
        <v>0</v>
      </c>
      <c r="CF42" s="101">
        <f t="shared" si="128"/>
        <v>0</v>
      </c>
      <c r="CG42" s="100">
        <f t="shared" si="128"/>
        <v>0</v>
      </c>
    </row>
    <row r="43" spans="1:85" s="148" customFormat="1" ht="18" x14ac:dyDescent="0.5">
      <c r="A43" s="94">
        <v>36</v>
      </c>
      <c r="B43" s="95" t="s">
        <v>110</v>
      </c>
      <c r="C43" s="95" t="s">
        <v>74</v>
      </c>
      <c r="D43" s="94">
        <f t="shared" si="114"/>
        <v>16</v>
      </c>
      <c r="E43" s="94">
        <v>0.68</v>
      </c>
      <c r="F43" s="94" t="s">
        <v>111</v>
      </c>
      <c r="G43" s="94"/>
      <c r="H43" s="94"/>
      <c r="I43" s="146">
        <f t="shared" si="20"/>
        <v>0</v>
      </c>
      <c r="J43" s="94"/>
      <c r="K43" s="146">
        <f t="shared" si="21"/>
        <v>0</v>
      </c>
      <c r="L43" s="94"/>
      <c r="M43" s="146">
        <f t="shared" si="22"/>
        <v>0</v>
      </c>
      <c r="N43" s="94"/>
      <c r="O43" s="146">
        <f t="shared" si="23"/>
        <v>0</v>
      </c>
      <c r="P43" s="94"/>
      <c r="Q43" s="146">
        <f t="shared" si="24"/>
        <v>0</v>
      </c>
      <c r="R43" s="94"/>
      <c r="S43" s="146">
        <f t="shared" si="25"/>
        <v>0</v>
      </c>
      <c r="T43" s="94"/>
      <c r="U43" s="146">
        <f t="shared" si="26"/>
        <v>0</v>
      </c>
      <c r="V43" s="94"/>
      <c r="W43" s="146">
        <f t="shared" si="27"/>
        <v>0</v>
      </c>
      <c r="X43" s="94"/>
      <c r="Y43" s="146">
        <f t="shared" si="28"/>
        <v>0</v>
      </c>
      <c r="Z43" s="94"/>
      <c r="AA43" s="146">
        <f t="shared" si="29"/>
        <v>0</v>
      </c>
      <c r="AB43" s="94"/>
      <c r="AC43" s="146">
        <f t="shared" si="30"/>
        <v>0</v>
      </c>
      <c r="AD43" s="94"/>
      <c r="AE43" s="146">
        <f t="shared" si="31"/>
        <v>0</v>
      </c>
      <c r="AF43" s="147">
        <f t="shared" si="115"/>
        <v>0</v>
      </c>
      <c r="AG43" s="146">
        <f t="shared" si="116"/>
        <v>0</v>
      </c>
      <c r="AH43" s="145"/>
      <c r="AI43" s="146">
        <f t="shared" si="34"/>
        <v>0</v>
      </c>
      <c r="AJ43" s="145"/>
      <c r="AK43" s="146">
        <f t="shared" si="35"/>
        <v>0</v>
      </c>
      <c r="AL43" s="145"/>
      <c r="AM43" s="146">
        <f t="shared" si="35"/>
        <v>0</v>
      </c>
      <c r="AN43" s="145"/>
      <c r="AO43" s="146">
        <f t="shared" si="36"/>
        <v>0</v>
      </c>
      <c r="AP43" s="145"/>
      <c r="AQ43" s="146">
        <f t="shared" si="37"/>
        <v>0</v>
      </c>
      <c r="AR43" s="145"/>
      <c r="AS43" s="146">
        <f t="shared" si="38"/>
        <v>0</v>
      </c>
      <c r="AT43" s="145"/>
      <c r="AU43" s="146">
        <f t="shared" si="39"/>
        <v>0</v>
      </c>
      <c r="AV43" s="145"/>
      <c r="AW43" s="146">
        <f t="shared" si="40"/>
        <v>0</v>
      </c>
      <c r="AX43" s="145"/>
      <c r="AY43" s="146">
        <f t="shared" si="41"/>
        <v>0</v>
      </c>
      <c r="AZ43" s="145"/>
      <c r="BA43" s="146">
        <f t="shared" si="42"/>
        <v>0</v>
      </c>
      <c r="BB43" s="145"/>
      <c r="BC43" s="146">
        <f t="shared" si="43"/>
        <v>0</v>
      </c>
      <c r="BD43" s="145"/>
      <c r="BE43" s="146">
        <f t="shared" si="44"/>
        <v>0</v>
      </c>
      <c r="BF43" s="147">
        <f t="shared" si="99"/>
        <v>0</v>
      </c>
      <c r="BG43" s="146">
        <f t="shared" si="99"/>
        <v>0</v>
      </c>
      <c r="BH43" s="99"/>
      <c r="BI43" s="97">
        <f t="shared" si="17"/>
        <v>0</v>
      </c>
      <c r="BJ43" s="99"/>
      <c r="BK43" s="100">
        <f t="shared" si="117"/>
        <v>0</v>
      </c>
      <c r="BL43" s="99"/>
      <c r="BM43" s="100">
        <f t="shared" si="118"/>
        <v>0</v>
      </c>
      <c r="BN43" s="99"/>
      <c r="BO43" s="100">
        <f t="shared" si="119"/>
        <v>0</v>
      </c>
      <c r="BP43" s="99"/>
      <c r="BQ43" s="100">
        <f t="shared" si="120"/>
        <v>0</v>
      </c>
      <c r="BR43" s="99"/>
      <c r="BS43" s="100">
        <f t="shared" si="121"/>
        <v>0</v>
      </c>
      <c r="BT43" s="99"/>
      <c r="BU43" s="100">
        <f t="shared" si="122"/>
        <v>0</v>
      </c>
      <c r="BV43" s="99"/>
      <c r="BW43" s="100">
        <f t="shared" si="123"/>
        <v>0</v>
      </c>
      <c r="BX43" s="99"/>
      <c r="BY43" s="100">
        <f t="shared" si="124"/>
        <v>0</v>
      </c>
      <c r="BZ43" s="99"/>
      <c r="CA43" s="100">
        <f t="shared" si="125"/>
        <v>0</v>
      </c>
      <c r="CB43" s="99"/>
      <c r="CC43" s="100">
        <f t="shared" si="126"/>
        <v>0</v>
      </c>
      <c r="CD43" s="99"/>
      <c r="CE43" s="100">
        <f t="shared" si="127"/>
        <v>0</v>
      </c>
      <c r="CF43" s="101">
        <f t="shared" si="128"/>
        <v>0</v>
      </c>
      <c r="CG43" s="100">
        <f t="shared" si="128"/>
        <v>0</v>
      </c>
    </row>
    <row r="44" spans="1:85" s="148" customFormat="1" ht="18" x14ac:dyDescent="0.5">
      <c r="A44" s="94">
        <v>37</v>
      </c>
      <c r="B44" s="95" t="s">
        <v>110</v>
      </c>
      <c r="C44" s="95" t="s">
        <v>74</v>
      </c>
      <c r="D44" s="94">
        <f t="shared" si="114"/>
        <v>16</v>
      </c>
      <c r="E44" s="94">
        <v>0.64</v>
      </c>
      <c r="F44" s="94" t="s">
        <v>85</v>
      </c>
      <c r="G44" s="94"/>
      <c r="H44" s="94"/>
      <c r="I44" s="146">
        <f t="shared" si="20"/>
        <v>0</v>
      </c>
      <c r="J44" s="94"/>
      <c r="K44" s="146">
        <f t="shared" si="21"/>
        <v>0</v>
      </c>
      <c r="L44" s="94"/>
      <c r="M44" s="146">
        <f t="shared" si="22"/>
        <v>0</v>
      </c>
      <c r="N44" s="94"/>
      <c r="O44" s="146">
        <f t="shared" si="23"/>
        <v>0</v>
      </c>
      <c r="P44" s="94"/>
      <c r="Q44" s="146">
        <f t="shared" si="24"/>
        <v>0</v>
      </c>
      <c r="R44" s="94"/>
      <c r="S44" s="146">
        <f t="shared" si="25"/>
        <v>0</v>
      </c>
      <c r="T44" s="94"/>
      <c r="U44" s="146">
        <f t="shared" si="26"/>
        <v>0</v>
      </c>
      <c r="V44" s="94"/>
      <c r="W44" s="146">
        <f t="shared" si="27"/>
        <v>0</v>
      </c>
      <c r="X44" s="94"/>
      <c r="Y44" s="146">
        <f t="shared" si="28"/>
        <v>0</v>
      </c>
      <c r="Z44" s="94"/>
      <c r="AA44" s="146">
        <f t="shared" si="29"/>
        <v>0</v>
      </c>
      <c r="AB44" s="94"/>
      <c r="AC44" s="146">
        <f t="shared" si="30"/>
        <v>0</v>
      </c>
      <c r="AD44" s="94"/>
      <c r="AE44" s="146">
        <f t="shared" si="31"/>
        <v>0</v>
      </c>
      <c r="AF44" s="147">
        <f t="shared" si="115"/>
        <v>0</v>
      </c>
      <c r="AG44" s="146">
        <f t="shared" si="116"/>
        <v>0</v>
      </c>
      <c r="AH44" s="145"/>
      <c r="AI44" s="146">
        <f t="shared" si="34"/>
        <v>0</v>
      </c>
      <c r="AJ44" s="145"/>
      <c r="AK44" s="146">
        <f t="shared" si="35"/>
        <v>0</v>
      </c>
      <c r="AL44" s="145"/>
      <c r="AM44" s="146">
        <f t="shared" si="35"/>
        <v>0</v>
      </c>
      <c r="AN44" s="145"/>
      <c r="AO44" s="146">
        <f t="shared" si="36"/>
        <v>0</v>
      </c>
      <c r="AP44" s="145"/>
      <c r="AQ44" s="146">
        <f t="shared" si="37"/>
        <v>0</v>
      </c>
      <c r="AR44" s="145"/>
      <c r="AS44" s="146">
        <f t="shared" si="38"/>
        <v>0</v>
      </c>
      <c r="AT44" s="145"/>
      <c r="AU44" s="146">
        <f t="shared" si="39"/>
        <v>0</v>
      </c>
      <c r="AV44" s="145"/>
      <c r="AW44" s="146">
        <f t="shared" si="40"/>
        <v>0</v>
      </c>
      <c r="AX44" s="145"/>
      <c r="AY44" s="146">
        <f t="shared" si="41"/>
        <v>0</v>
      </c>
      <c r="AZ44" s="145"/>
      <c r="BA44" s="146">
        <f t="shared" si="42"/>
        <v>0</v>
      </c>
      <c r="BB44" s="145"/>
      <c r="BC44" s="146">
        <f t="shared" si="43"/>
        <v>0</v>
      </c>
      <c r="BD44" s="145"/>
      <c r="BE44" s="146">
        <f t="shared" si="44"/>
        <v>0</v>
      </c>
      <c r="BF44" s="147">
        <f t="shared" si="99"/>
        <v>0</v>
      </c>
      <c r="BG44" s="146">
        <f t="shared" si="99"/>
        <v>0</v>
      </c>
      <c r="BH44" s="99"/>
      <c r="BI44" s="97">
        <f t="shared" si="17"/>
        <v>0</v>
      </c>
      <c r="BJ44" s="99"/>
      <c r="BK44" s="100">
        <f t="shared" si="117"/>
        <v>0</v>
      </c>
      <c r="BL44" s="99"/>
      <c r="BM44" s="100">
        <f t="shared" si="118"/>
        <v>0</v>
      </c>
      <c r="BN44" s="99"/>
      <c r="BO44" s="100">
        <f t="shared" si="119"/>
        <v>0</v>
      </c>
      <c r="BP44" s="99"/>
      <c r="BQ44" s="100">
        <f t="shared" si="120"/>
        <v>0</v>
      </c>
      <c r="BR44" s="99"/>
      <c r="BS44" s="100">
        <f t="shared" si="121"/>
        <v>0</v>
      </c>
      <c r="BT44" s="99"/>
      <c r="BU44" s="100">
        <f t="shared" si="122"/>
        <v>0</v>
      </c>
      <c r="BV44" s="99"/>
      <c r="BW44" s="100">
        <f t="shared" si="123"/>
        <v>0</v>
      </c>
      <c r="BX44" s="99"/>
      <c r="BY44" s="100">
        <f t="shared" si="124"/>
        <v>0</v>
      </c>
      <c r="BZ44" s="99"/>
      <c r="CA44" s="100">
        <f t="shared" si="125"/>
        <v>0</v>
      </c>
      <c r="CB44" s="99"/>
      <c r="CC44" s="100">
        <f t="shared" si="126"/>
        <v>0</v>
      </c>
      <c r="CD44" s="99"/>
      <c r="CE44" s="100">
        <f t="shared" si="127"/>
        <v>0</v>
      </c>
      <c r="CF44" s="101">
        <f t="shared" si="128"/>
        <v>0</v>
      </c>
      <c r="CG44" s="100">
        <f t="shared" si="128"/>
        <v>0</v>
      </c>
    </row>
    <row r="45" spans="1:85" s="148" customFormat="1" ht="18" x14ac:dyDescent="0.5">
      <c r="A45" s="94">
        <v>38</v>
      </c>
      <c r="B45" s="95" t="s">
        <v>112</v>
      </c>
      <c r="C45" s="95" t="s">
        <v>74</v>
      </c>
      <c r="D45" s="94">
        <f t="shared" si="114"/>
        <v>16</v>
      </c>
      <c r="E45" s="94">
        <v>0.64</v>
      </c>
      <c r="F45" s="94" t="s">
        <v>85</v>
      </c>
      <c r="G45" s="94"/>
      <c r="H45" s="94"/>
      <c r="I45" s="146">
        <f t="shared" si="20"/>
        <v>0</v>
      </c>
      <c r="J45" s="94"/>
      <c r="K45" s="146">
        <f t="shared" si="21"/>
        <v>0</v>
      </c>
      <c r="L45" s="94"/>
      <c r="M45" s="146">
        <f t="shared" si="22"/>
        <v>0</v>
      </c>
      <c r="N45" s="94"/>
      <c r="O45" s="146">
        <f t="shared" si="23"/>
        <v>0</v>
      </c>
      <c r="P45" s="94"/>
      <c r="Q45" s="146">
        <f t="shared" si="24"/>
        <v>0</v>
      </c>
      <c r="R45" s="94"/>
      <c r="S45" s="146">
        <f t="shared" si="25"/>
        <v>0</v>
      </c>
      <c r="T45" s="94"/>
      <c r="U45" s="146">
        <f t="shared" si="26"/>
        <v>0</v>
      </c>
      <c r="V45" s="94"/>
      <c r="W45" s="146">
        <f t="shared" si="27"/>
        <v>0</v>
      </c>
      <c r="X45" s="94"/>
      <c r="Y45" s="146">
        <f t="shared" si="28"/>
        <v>0</v>
      </c>
      <c r="Z45" s="94"/>
      <c r="AA45" s="146">
        <f t="shared" si="29"/>
        <v>0</v>
      </c>
      <c r="AB45" s="94"/>
      <c r="AC45" s="146">
        <f t="shared" si="30"/>
        <v>0</v>
      </c>
      <c r="AD45" s="94"/>
      <c r="AE45" s="146">
        <f t="shared" si="31"/>
        <v>0</v>
      </c>
      <c r="AF45" s="147">
        <f t="shared" si="115"/>
        <v>0</v>
      </c>
      <c r="AG45" s="146">
        <f t="shared" si="116"/>
        <v>0</v>
      </c>
      <c r="AH45" s="145"/>
      <c r="AI45" s="146">
        <f t="shared" si="34"/>
        <v>0</v>
      </c>
      <c r="AJ45" s="145"/>
      <c r="AK45" s="146">
        <f t="shared" si="35"/>
        <v>0</v>
      </c>
      <c r="AL45" s="145"/>
      <c r="AM45" s="146">
        <f t="shared" si="35"/>
        <v>0</v>
      </c>
      <c r="AN45" s="145"/>
      <c r="AO45" s="146">
        <f t="shared" si="36"/>
        <v>0</v>
      </c>
      <c r="AP45" s="145"/>
      <c r="AQ45" s="146">
        <f t="shared" si="37"/>
        <v>0</v>
      </c>
      <c r="AR45" s="145"/>
      <c r="AS45" s="146">
        <f t="shared" si="38"/>
        <v>0</v>
      </c>
      <c r="AT45" s="145"/>
      <c r="AU45" s="146">
        <f t="shared" si="39"/>
        <v>0</v>
      </c>
      <c r="AV45" s="145"/>
      <c r="AW45" s="146">
        <f t="shared" si="40"/>
        <v>0</v>
      </c>
      <c r="AX45" s="145"/>
      <c r="AY45" s="146">
        <f t="shared" si="41"/>
        <v>0</v>
      </c>
      <c r="AZ45" s="145"/>
      <c r="BA45" s="146">
        <f t="shared" si="42"/>
        <v>0</v>
      </c>
      <c r="BB45" s="145"/>
      <c r="BC45" s="146">
        <f t="shared" si="43"/>
        <v>0</v>
      </c>
      <c r="BD45" s="145"/>
      <c r="BE45" s="146">
        <f t="shared" si="44"/>
        <v>0</v>
      </c>
      <c r="BF45" s="147">
        <f t="shared" si="99"/>
        <v>0</v>
      </c>
      <c r="BG45" s="146">
        <f t="shared" si="99"/>
        <v>0</v>
      </c>
      <c r="BH45" s="99"/>
      <c r="BI45" s="97">
        <f t="shared" si="17"/>
        <v>0</v>
      </c>
      <c r="BJ45" s="99"/>
      <c r="BK45" s="100">
        <f t="shared" si="117"/>
        <v>0</v>
      </c>
      <c r="BL45" s="99"/>
      <c r="BM45" s="100">
        <f t="shared" si="118"/>
        <v>0</v>
      </c>
      <c r="BN45" s="99"/>
      <c r="BO45" s="100">
        <f t="shared" si="119"/>
        <v>0</v>
      </c>
      <c r="BP45" s="99"/>
      <c r="BQ45" s="100">
        <f t="shared" si="120"/>
        <v>0</v>
      </c>
      <c r="BR45" s="99"/>
      <c r="BS45" s="100">
        <f t="shared" si="121"/>
        <v>0</v>
      </c>
      <c r="BT45" s="99"/>
      <c r="BU45" s="100">
        <f t="shared" si="122"/>
        <v>0</v>
      </c>
      <c r="BV45" s="99"/>
      <c r="BW45" s="100">
        <f t="shared" si="123"/>
        <v>0</v>
      </c>
      <c r="BX45" s="99"/>
      <c r="BY45" s="100">
        <f t="shared" si="124"/>
        <v>0</v>
      </c>
      <c r="BZ45" s="99"/>
      <c r="CA45" s="100">
        <f t="shared" si="125"/>
        <v>0</v>
      </c>
      <c r="CB45" s="99"/>
      <c r="CC45" s="100">
        <f t="shared" si="126"/>
        <v>0</v>
      </c>
      <c r="CD45" s="99"/>
      <c r="CE45" s="100">
        <f t="shared" si="127"/>
        <v>0</v>
      </c>
      <c r="CF45" s="101">
        <f t="shared" si="128"/>
        <v>0</v>
      </c>
      <c r="CG45" s="100">
        <f t="shared" si="128"/>
        <v>0</v>
      </c>
    </row>
    <row r="46" spans="1:85" s="148" customFormat="1" ht="18" x14ac:dyDescent="0.5">
      <c r="A46" s="94">
        <v>39</v>
      </c>
      <c r="B46" s="95" t="s">
        <v>112</v>
      </c>
      <c r="C46" s="95" t="s">
        <v>74</v>
      </c>
      <c r="D46" s="94">
        <f t="shared" si="114"/>
        <v>16</v>
      </c>
      <c r="E46" s="94">
        <v>0.64</v>
      </c>
      <c r="F46" s="94" t="s">
        <v>85</v>
      </c>
      <c r="G46" s="94"/>
      <c r="H46" s="94"/>
      <c r="I46" s="146">
        <f t="shared" si="20"/>
        <v>0</v>
      </c>
      <c r="J46" s="94"/>
      <c r="K46" s="146">
        <f t="shared" si="21"/>
        <v>0</v>
      </c>
      <c r="L46" s="94"/>
      <c r="M46" s="146">
        <f t="shared" si="22"/>
        <v>0</v>
      </c>
      <c r="N46" s="94"/>
      <c r="O46" s="146">
        <f t="shared" si="23"/>
        <v>0</v>
      </c>
      <c r="P46" s="94"/>
      <c r="Q46" s="146">
        <f t="shared" si="24"/>
        <v>0</v>
      </c>
      <c r="R46" s="94"/>
      <c r="S46" s="146">
        <f t="shared" si="25"/>
        <v>0</v>
      </c>
      <c r="T46" s="94"/>
      <c r="U46" s="146">
        <f t="shared" si="26"/>
        <v>0</v>
      </c>
      <c r="V46" s="94"/>
      <c r="W46" s="146">
        <f t="shared" si="27"/>
        <v>0</v>
      </c>
      <c r="X46" s="94"/>
      <c r="Y46" s="146">
        <f t="shared" si="28"/>
        <v>0</v>
      </c>
      <c r="Z46" s="94"/>
      <c r="AA46" s="146">
        <f t="shared" si="29"/>
        <v>0</v>
      </c>
      <c r="AB46" s="94"/>
      <c r="AC46" s="146">
        <f t="shared" si="30"/>
        <v>0</v>
      </c>
      <c r="AD46" s="94"/>
      <c r="AE46" s="146">
        <f t="shared" si="31"/>
        <v>0</v>
      </c>
      <c r="AF46" s="147">
        <f t="shared" si="115"/>
        <v>0</v>
      </c>
      <c r="AG46" s="146">
        <f t="shared" si="116"/>
        <v>0</v>
      </c>
      <c r="AH46" s="145"/>
      <c r="AI46" s="146">
        <f t="shared" si="34"/>
        <v>0</v>
      </c>
      <c r="AJ46" s="145"/>
      <c r="AK46" s="146">
        <f t="shared" si="35"/>
        <v>0</v>
      </c>
      <c r="AL46" s="145"/>
      <c r="AM46" s="146">
        <f t="shared" si="35"/>
        <v>0</v>
      </c>
      <c r="AN46" s="145"/>
      <c r="AO46" s="146">
        <f t="shared" si="36"/>
        <v>0</v>
      </c>
      <c r="AP46" s="145"/>
      <c r="AQ46" s="146">
        <f t="shared" si="37"/>
        <v>0</v>
      </c>
      <c r="AR46" s="145"/>
      <c r="AS46" s="146">
        <f t="shared" si="38"/>
        <v>0</v>
      </c>
      <c r="AT46" s="145"/>
      <c r="AU46" s="146">
        <f t="shared" si="39"/>
        <v>0</v>
      </c>
      <c r="AV46" s="145"/>
      <c r="AW46" s="146">
        <f t="shared" si="40"/>
        <v>0</v>
      </c>
      <c r="AX46" s="145"/>
      <c r="AY46" s="146">
        <f t="shared" si="41"/>
        <v>0</v>
      </c>
      <c r="AZ46" s="145"/>
      <c r="BA46" s="146">
        <f t="shared" si="42"/>
        <v>0</v>
      </c>
      <c r="BB46" s="145"/>
      <c r="BC46" s="146">
        <f t="shared" si="43"/>
        <v>0</v>
      </c>
      <c r="BD46" s="145"/>
      <c r="BE46" s="146">
        <f t="shared" si="44"/>
        <v>0</v>
      </c>
      <c r="BF46" s="147">
        <f t="shared" si="99"/>
        <v>0</v>
      </c>
      <c r="BG46" s="146">
        <f t="shared" si="99"/>
        <v>0</v>
      </c>
      <c r="BH46" s="99"/>
      <c r="BI46" s="97">
        <f t="shared" si="17"/>
        <v>0</v>
      </c>
      <c r="BJ46" s="99"/>
      <c r="BK46" s="100">
        <f t="shared" si="117"/>
        <v>0</v>
      </c>
      <c r="BL46" s="99"/>
      <c r="BM46" s="100">
        <f t="shared" si="118"/>
        <v>0</v>
      </c>
      <c r="BN46" s="99"/>
      <c r="BO46" s="100">
        <f t="shared" si="119"/>
        <v>0</v>
      </c>
      <c r="BP46" s="99"/>
      <c r="BQ46" s="100">
        <f t="shared" si="120"/>
        <v>0</v>
      </c>
      <c r="BR46" s="99"/>
      <c r="BS46" s="100">
        <f t="shared" si="121"/>
        <v>0</v>
      </c>
      <c r="BT46" s="99"/>
      <c r="BU46" s="100">
        <f t="shared" si="122"/>
        <v>0</v>
      </c>
      <c r="BV46" s="99"/>
      <c r="BW46" s="100">
        <f t="shared" si="123"/>
        <v>0</v>
      </c>
      <c r="BX46" s="99"/>
      <c r="BY46" s="100">
        <f t="shared" si="124"/>
        <v>0</v>
      </c>
      <c r="BZ46" s="99"/>
      <c r="CA46" s="100">
        <f t="shared" si="125"/>
        <v>0</v>
      </c>
      <c r="CB46" s="99"/>
      <c r="CC46" s="100">
        <f t="shared" si="126"/>
        <v>0</v>
      </c>
      <c r="CD46" s="99"/>
      <c r="CE46" s="100">
        <f t="shared" si="127"/>
        <v>0</v>
      </c>
      <c r="CF46" s="101">
        <f t="shared" si="128"/>
        <v>0</v>
      </c>
      <c r="CG46" s="100">
        <f t="shared" si="128"/>
        <v>0</v>
      </c>
    </row>
    <row r="47" spans="1:85" s="148" customFormat="1" ht="18" x14ac:dyDescent="0.5">
      <c r="A47" s="94">
        <v>40</v>
      </c>
      <c r="B47" s="95" t="s">
        <v>112</v>
      </c>
      <c r="C47" s="95" t="s">
        <v>74</v>
      </c>
      <c r="D47" s="94">
        <f t="shared" si="114"/>
        <v>16</v>
      </c>
      <c r="E47" s="94">
        <v>0.64</v>
      </c>
      <c r="F47" s="94" t="s">
        <v>85</v>
      </c>
      <c r="G47" s="94"/>
      <c r="H47" s="94"/>
      <c r="I47" s="146">
        <f t="shared" si="20"/>
        <v>0</v>
      </c>
      <c r="J47" s="94"/>
      <c r="K47" s="146">
        <f t="shared" si="21"/>
        <v>0</v>
      </c>
      <c r="L47" s="94"/>
      <c r="M47" s="146">
        <f t="shared" si="22"/>
        <v>0</v>
      </c>
      <c r="N47" s="94"/>
      <c r="O47" s="146">
        <f t="shared" si="23"/>
        <v>0</v>
      </c>
      <c r="P47" s="94"/>
      <c r="Q47" s="146">
        <f t="shared" si="24"/>
        <v>0</v>
      </c>
      <c r="R47" s="94"/>
      <c r="S47" s="146">
        <f t="shared" si="25"/>
        <v>0</v>
      </c>
      <c r="T47" s="94"/>
      <c r="U47" s="146">
        <f t="shared" si="26"/>
        <v>0</v>
      </c>
      <c r="V47" s="94"/>
      <c r="W47" s="146">
        <f t="shared" si="27"/>
        <v>0</v>
      </c>
      <c r="X47" s="94"/>
      <c r="Y47" s="146">
        <f t="shared" si="28"/>
        <v>0</v>
      </c>
      <c r="Z47" s="94"/>
      <c r="AA47" s="146">
        <f t="shared" si="29"/>
        <v>0</v>
      </c>
      <c r="AB47" s="94"/>
      <c r="AC47" s="146">
        <f t="shared" si="30"/>
        <v>0</v>
      </c>
      <c r="AD47" s="94"/>
      <c r="AE47" s="146">
        <f t="shared" si="31"/>
        <v>0</v>
      </c>
      <c r="AF47" s="147">
        <f t="shared" si="115"/>
        <v>0</v>
      </c>
      <c r="AG47" s="146">
        <f t="shared" si="116"/>
        <v>0</v>
      </c>
      <c r="AH47" s="145"/>
      <c r="AI47" s="146">
        <f t="shared" si="34"/>
        <v>0</v>
      </c>
      <c r="AJ47" s="145"/>
      <c r="AK47" s="146">
        <f t="shared" si="35"/>
        <v>0</v>
      </c>
      <c r="AL47" s="145"/>
      <c r="AM47" s="146">
        <f t="shared" si="35"/>
        <v>0</v>
      </c>
      <c r="AN47" s="145"/>
      <c r="AO47" s="146">
        <f t="shared" si="36"/>
        <v>0</v>
      </c>
      <c r="AP47" s="145"/>
      <c r="AQ47" s="146">
        <f t="shared" si="37"/>
        <v>0</v>
      </c>
      <c r="AR47" s="145"/>
      <c r="AS47" s="146">
        <f t="shared" si="38"/>
        <v>0</v>
      </c>
      <c r="AT47" s="145"/>
      <c r="AU47" s="146">
        <f t="shared" si="39"/>
        <v>0</v>
      </c>
      <c r="AV47" s="145"/>
      <c r="AW47" s="146">
        <f t="shared" si="40"/>
        <v>0</v>
      </c>
      <c r="AX47" s="145"/>
      <c r="AY47" s="146">
        <f t="shared" si="41"/>
        <v>0</v>
      </c>
      <c r="AZ47" s="145"/>
      <c r="BA47" s="146">
        <f t="shared" si="42"/>
        <v>0</v>
      </c>
      <c r="BB47" s="145"/>
      <c r="BC47" s="146">
        <f t="shared" si="43"/>
        <v>0</v>
      </c>
      <c r="BD47" s="145"/>
      <c r="BE47" s="146">
        <f t="shared" si="44"/>
        <v>0</v>
      </c>
      <c r="BF47" s="147">
        <f t="shared" si="99"/>
        <v>0</v>
      </c>
      <c r="BG47" s="146">
        <f t="shared" si="99"/>
        <v>0</v>
      </c>
      <c r="BH47" s="99"/>
      <c r="BI47" s="97">
        <f t="shared" si="17"/>
        <v>0</v>
      </c>
      <c r="BJ47" s="99"/>
      <c r="BK47" s="100">
        <f t="shared" si="117"/>
        <v>0</v>
      </c>
      <c r="BL47" s="99"/>
      <c r="BM47" s="100">
        <f t="shared" si="118"/>
        <v>0</v>
      </c>
      <c r="BN47" s="99"/>
      <c r="BO47" s="100">
        <f t="shared" si="119"/>
        <v>0</v>
      </c>
      <c r="BP47" s="99"/>
      <c r="BQ47" s="100">
        <f t="shared" si="120"/>
        <v>0</v>
      </c>
      <c r="BR47" s="99"/>
      <c r="BS47" s="100">
        <f t="shared" si="121"/>
        <v>0</v>
      </c>
      <c r="BT47" s="99"/>
      <c r="BU47" s="100">
        <f t="shared" si="122"/>
        <v>0</v>
      </c>
      <c r="BV47" s="99"/>
      <c r="BW47" s="100">
        <f t="shared" si="123"/>
        <v>0</v>
      </c>
      <c r="BX47" s="99"/>
      <c r="BY47" s="100">
        <f t="shared" si="124"/>
        <v>0</v>
      </c>
      <c r="BZ47" s="99"/>
      <c r="CA47" s="100">
        <f t="shared" si="125"/>
        <v>0</v>
      </c>
      <c r="CB47" s="99"/>
      <c r="CC47" s="100">
        <f t="shared" si="126"/>
        <v>0</v>
      </c>
      <c r="CD47" s="99"/>
      <c r="CE47" s="100">
        <f t="shared" si="127"/>
        <v>0</v>
      </c>
      <c r="CF47" s="101">
        <f t="shared" si="128"/>
        <v>0</v>
      </c>
      <c r="CG47" s="100">
        <f t="shared" si="128"/>
        <v>0</v>
      </c>
    </row>
    <row r="48" spans="1:85" s="148" customFormat="1" ht="18" x14ac:dyDescent="0.5">
      <c r="A48" s="94"/>
      <c r="B48" s="95"/>
      <c r="C48" s="95"/>
      <c r="D48" s="94"/>
      <c r="E48" s="94"/>
      <c r="F48" s="94"/>
      <c r="G48" s="94"/>
      <c r="H48" s="94"/>
      <c r="I48" s="146"/>
      <c r="J48" s="94"/>
      <c r="K48" s="146"/>
      <c r="L48" s="94"/>
      <c r="M48" s="146"/>
      <c r="N48" s="94"/>
      <c r="O48" s="146"/>
      <c r="P48" s="94"/>
      <c r="Q48" s="146"/>
      <c r="R48" s="94"/>
      <c r="S48" s="146"/>
      <c r="T48" s="94"/>
      <c r="U48" s="146"/>
      <c r="V48" s="94"/>
      <c r="W48" s="146"/>
      <c r="X48" s="94"/>
      <c r="Y48" s="146"/>
      <c r="Z48" s="94"/>
      <c r="AA48" s="146"/>
      <c r="AB48" s="94"/>
      <c r="AC48" s="146"/>
      <c r="AD48" s="94"/>
      <c r="AE48" s="146"/>
      <c r="AF48" s="147"/>
      <c r="AG48" s="146"/>
      <c r="AH48" s="145"/>
      <c r="AI48" s="146"/>
      <c r="AJ48" s="145"/>
      <c r="AK48" s="146"/>
      <c r="AL48" s="145"/>
      <c r="AM48" s="146"/>
      <c r="AN48" s="145"/>
      <c r="AO48" s="146"/>
      <c r="AP48" s="145"/>
      <c r="AQ48" s="146"/>
      <c r="AR48" s="145"/>
      <c r="AS48" s="146"/>
      <c r="AT48" s="145"/>
      <c r="AU48" s="146"/>
      <c r="AV48" s="145"/>
      <c r="AW48" s="146"/>
      <c r="AX48" s="145"/>
      <c r="AY48" s="146"/>
      <c r="AZ48" s="145"/>
      <c r="BA48" s="146"/>
      <c r="BB48" s="145"/>
      <c r="BC48" s="146"/>
      <c r="BD48" s="145"/>
      <c r="BE48" s="146"/>
      <c r="BF48" s="147"/>
      <c r="BG48" s="146"/>
      <c r="BH48" s="99"/>
      <c r="BI48" s="97">
        <f t="shared" si="17"/>
        <v>0</v>
      </c>
      <c r="BJ48" s="99"/>
      <c r="BK48" s="100"/>
      <c r="BL48" s="99"/>
      <c r="BM48" s="100"/>
      <c r="BN48" s="99"/>
      <c r="BO48" s="100"/>
      <c r="BP48" s="99"/>
      <c r="BQ48" s="100"/>
      <c r="BR48" s="99"/>
      <c r="BS48" s="100"/>
      <c r="BT48" s="99"/>
      <c r="BU48" s="100"/>
      <c r="BV48" s="99"/>
      <c r="BW48" s="100"/>
      <c r="BX48" s="99"/>
      <c r="BY48" s="100"/>
      <c r="BZ48" s="99"/>
      <c r="CA48" s="100"/>
      <c r="CB48" s="99"/>
      <c r="CC48" s="100"/>
      <c r="CD48" s="99"/>
      <c r="CE48" s="100"/>
      <c r="CF48" s="101"/>
      <c r="CG48" s="100"/>
    </row>
    <row r="49" spans="1:85" s="148" customFormat="1" ht="18" x14ac:dyDescent="0.5">
      <c r="A49" s="94">
        <v>41</v>
      </c>
      <c r="B49" s="95" t="s">
        <v>113</v>
      </c>
      <c r="C49" s="95" t="s">
        <v>77</v>
      </c>
      <c r="D49" s="94">
        <f>RANK(BF49,$BF$4:$BF$147)</f>
        <v>16</v>
      </c>
      <c r="E49" s="94">
        <v>1</v>
      </c>
      <c r="F49" s="94" t="s">
        <v>75</v>
      </c>
      <c r="G49" s="94"/>
      <c r="H49" s="94"/>
      <c r="I49" s="146">
        <f t="shared" si="20"/>
        <v>0</v>
      </c>
      <c r="J49" s="94"/>
      <c r="K49" s="146">
        <f t="shared" si="21"/>
        <v>0</v>
      </c>
      <c r="L49" s="94"/>
      <c r="M49" s="146">
        <f t="shared" si="22"/>
        <v>0</v>
      </c>
      <c r="N49" s="94"/>
      <c r="O49" s="146">
        <f t="shared" si="23"/>
        <v>0</v>
      </c>
      <c r="P49" s="94"/>
      <c r="Q49" s="146">
        <f t="shared" si="24"/>
        <v>0</v>
      </c>
      <c r="R49" s="94"/>
      <c r="S49" s="146">
        <f t="shared" si="25"/>
        <v>0</v>
      </c>
      <c r="T49" s="94"/>
      <c r="U49" s="146">
        <f t="shared" si="26"/>
        <v>0</v>
      </c>
      <c r="V49" s="94"/>
      <c r="W49" s="146">
        <f t="shared" si="27"/>
        <v>0</v>
      </c>
      <c r="X49" s="94"/>
      <c r="Y49" s="146">
        <f t="shared" si="28"/>
        <v>0</v>
      </c>
      <c r="Z49" s="94"/>
      <c r="AA49" s="146">
        <f t="shared" si="29"/>
        <v>0</v>
      </c>
      <c r="AB49" s="94"/>
      <c r="AC49" s="146">
        <f t="shared" si="30"/>
        <v>0</v>
      </c>
      <c r="AD49" s="94"/>
      <c r="AE49" s="146">
        <f t="shared" si="31"/>
        <v>0</v>
      </c>
      <c r="AF49" s="147">
        <f t="shared" ref="AF49:AF52" si="129">SUM(H49,J49,L49,N49,P49,R49,T49,V49,X49,Z49,AB49,AD49)</f>
        <v>0</v>
      </c>
      <c r="AG49" s="146">
        <f t="shared" ref="AG49:AG52" si="130">SUM(I49,K49,M49,O49,Q49,S49,U49,W49,Y49,AA49,AC49,AE49)</f>
        <v>0</v>
      </c>
      <c r="AH49" s="145"/>
      <c r="AI49" s="146">
        <f t="shared" si="34"/>
        <v>0</v>
      </c>
      <c r="AJ49" s="145"/>
      <c r="AK49" s="146">
        <f t="shared" si="35"/>
        <v>0</v>
      </c>
      <c r="AL49" s="145"/>
      <c r="AM49" s="146">
        <f t="shared" si="35"/>
        <v>0</v>
      </c>
      <c r="AN49" s="145"/>
      <c r="AO49" s="146">
        <f t="shared" si="36"/>
        <v>0</v>
      </c>
      <c r="AP49" s="145"/>
      <c r="AQ49" s="146">
        <f t="shared" si="37"/>
        <v>0</v>
      </c>
      <c r="AR49" s="145"/>
      <c r="AS49" s="146">
        <f t="shared" si="38"/>
        <v>0</v>
      </c>
      <c r="AT49" s="145"/>
      <c r="AU49" s="146">
        <f t="shared" si="39"/>
        <v>0</v>
      </c>
      <c r="AV49" s="145"/>
      <c r="AW49" s="146">
        <f t="shared" si="40"/>
        <v>0</v>
      </c>
      <c r="AX49" s="145"/>
      <c r="AY49" s="146">
        <f t="shared" si="41"/>
        <v>0</v>
      </c>
      <c r="AZ49" s="145"/>
      <c r="BA49" s="146">
        <f t="shared" si="42"/>
        <v>0</v>
      </c>
      <c r="BB49" s="145"/>
      <c r="BC49" s="146">
        <f t="shared" si="43"/>
        <v>0</v>
      </c>
      <c r="BD49" s="145"/>
      <c r="BE49" s="146">
        <f t="shared" si="44"/>
        <v>0</v>
      </c>
      <c r="BF49" s="147">
        <f t="shared" si="99"/>
        <v>0</v>
      </c>
      <c r="BG49" s="146">
        <f t="shared" si="99"/>
        <v>0</v>
      </c>
      <c r="BH49" s="99"/>
      <c r="BI49" s="97">
        <f t="shared" si="17"/>
        <v>0</v>
      </c>
      <c r="BJ49" s="99"/>
      <c r="BK49" s="100">
        <f t="shared" ref="BK49:BK52" si="131">BJ49*$E49</f>
        <v>0</v>
      </c>
      <c r="BL49" s="99"/>
      <c r="BM49" s="100">
        <f t="shared" ref="BM49:BM52" si="132">BL49*$E49</f>
        <v>0</v>
      </c>
      <c r="BN49" s="99"/>
      <c r="BO49" s="100">
        <f t="shared" ref="BO49:BO52" si="133">BN49*$E49</f>
        <v>0</v>
      </c>
      <c r="BP49" s="99"/>
      <c r="BQ49" s="100">
        <f t="shared" ref="BQ49:BQ52" si="134">BP49*$E49</f>
        <v>0</v>
      </c>
      <c r="BR49" s="99"/>
      <c r="BS49" s="100">
        <f t="shared" ref="BS49:BS52" si="135">BR49*$E49</f>
        <v>0</v>
      </c>
      <c r="BT49" s="99"/>
      <c r="BU49" s="100">
        <f t="shared" ref="BU49:BU52" si="136">BT49*$E49</f>
        <v>0</v>
      </c>
      <c r="BV49" s="99"/>
      <c r="BW49" s="100">
        <f t="shared" ref="BW49:BW52" si="137">BV49*$E49</f>
        <v>0</v>
      </c>
      <c r="BX49" s="99"/>
      <c r="BY49" s="100">
        <f t="shared" ref="BY49:BY52" si="138">BX49*$E49</f>
        <v>0</v>
      </c>
      <c r="BZ49" s="99"/>
      <c r="CA49" s="100">
        <f t="shared" ref="CA49:CA52" si="139">BZ49*$E49</f>
        <v>0</v>
      </c>
      <c r="CB49" s="99"/>
      <c r="CC49" s="100">
        <f t="shared" ref="CC49:CC52" si="140">CB49*$E49</f>
        <v>0</v>
      </c>
      <c r="CD49" s="99"/>
      <c r="CE49" s="100">
        <f t="shared" ref="CE49:CE52" si="141">CD49*$E49</f>
        <v>0</v>
      </c>
      <c r="CF49" s="101">
        <f t="shared" ref="CF49:CG52" si="142">SUM(BH49,BJ49,BL49,BN49,BP49,BR49,BT49,BV49,BX49,BZ49,CB49,CD49)</f>
        <v>0</v>
      </c>
      <c r="CG49" s="100">
        <f t="shared" si="142"/>
        <v>0</v>
      </c>
    </row>
    <row r="50" spans="1:85" s="148" customFormat="1" ht="18" x14ac:dyDescent="0.5">
      <c r="A50" s="94">
        <v>42</v>
      </c>
      <c r="B50" s="95" t="s">
        <v>113</v>
      </c>
      <c r="C50" s="95" t="s">
        <v>77</v>
      </c>
      <c r="D50" s="94">
        <f>RANK(BF50,$BF$4:$BF$147)</f>
        <v>16</v>
      </c>
      <c r="E50" s="94">
        <v>1</v>
      </c>
      <c r="F50" s="94" t="s">
        <v>83</v>
      </c>
      <c r="G50" s="94"/>
      <c r="H50" s="94"/>
      <c r="I50" s="146">
        <f t="shared" si="20"/>
        <v>0</v>
      </c>
      <c r="J50" s="94"/>
      <c r="K50" s="146">
        <f t="shared" si="21"/>
        <v>0</v>
      </c>
      <c r="L50" s="94"/>
      <c r="M50" s="146">
        <f t="shared" si="22"/>
        <v>0</v>
      </c>
      <c r="N50" s="94"/>
      <c r="O50" s="146">
        <f t="shared" si="23"/>
        <v>0</v>
      </c>
      <c r="P50" s="94"/>
      <c r="Q50" s="146">
        <f t="shared" si="24"/>
        <v>0</v>
      </c>
      <c r="R50" s="94"/>
      <c r="S50" s="146">
        <f t="shared" si="25"/>
        <v>0</v>
      </c>
      <c r="T50" s="94"/>
      <c r="U50" s="146">
        <f t="shared" si="26"/>
        <v>0</v>
      </c>
      <c r="V50" s="94"/>
      <c r="W50" s="146">
        <f t="shared" si="27"/>
        <v>0</v>
      </c>
      <c r="X50" s="94"/>
      <c r="Y50" s="146">
        <f t="shared" si="28"/>
        <v>0</v>
      </c>
      <c r="Z50" s="94"/>
      <c r="AA50" s="146">
        <f t="shared" si="29"/>
        <v>0</v>
      </c>
      <c r="AB50" s="94"/>
      <c r="AC50" s="146">
        <f t="shared" si="30"/>
        <v>0</v>
      </c>
      <c r="AD50" s="94"/>
      <c r="AE50" s="146">
        <f t="shared" si="31"/>
        <v>0</v>
      </c>
      <c r="AF50" s="147">
        <f t="shared" si="129"/>
        <v>0</v>
      </c>
      <c r="AG50" s="146">
        <f t="shared" si="130"/>
        <v>0</v>
      </c>
      <c r="AH50" s="145"/>
      <c r="AI50" s="146">
        <f t="shared" si="34"/>
        <v>0</v>
      </c>
      <c r="AJ50" s="145"/>
      <c r="AK50" s="146">
        <f t="shared" si="35"/>
        <v>0</v>
      </c>
      <c r="AL50" s="145"/>
      <c r="AM50" s="146">
        <f t="shared" si="35"/>
        <v>0</v>
      </c>
      <c r="AN50" s="145"/>
      <c r="AO50" s="146">
        <f t="shared" si="36"/>
        <v>0</v>
      </c>
      <c r="AP50" s="145"/>
      <c r="AQ50" s="146">
        <f t="shared" si="37"/>
        <v>0</v>
      </c>
      <c r="AR50" s="145"/>
      <c r="AS50" s="146">
        <f t="shared" si="38"/>
        <v>0</v>
      </c>
      <c r="AT50" s="145"/>
      <c r="AU50" s="146">
        <f t="shared" si="39"/>
        <v>0</v>
      </c>
      <c r="AV50" s="145"/>
      <c r="AW50" s="146">
        <f t="shared" si="40"/>
        <v>0</v>
      </c>
      <c r="AX50" s="145"/>
      <c r="AY50" s="146">
        <f t="shared" si="41"/>
        <v>0</v>
      </c>
      <c r="AZ50" s="145"/>
      <c r="BA50" s="146">
        <f t="shared" si="42"/>
        <v>0</v>
      </c>
      <c r="BB50" s="145"/>
      <c r="BC50" s="146">
        <f t="shared" si="43"/>
        <v>0</v>
      </c>
      <c r="BD50" s="145"/>
      <c r="BE50" s="146">
        <f t="shared" si="44"/>
        <v>0</v>
      </c>
      <c r="BF50" s="147">
        <f t="shared" si="99"/>
        <v>0</v>
      </c>
      <c r="BG50" s="146">
        <f t="shared" si="99"/>
        <v>0</v>
      </c>
      <c r="BH50" s="99"/>
      <c r="BI50" s="97">
        <f t="shared" si="17"/>
        <v>0</v>
      </c>
      <c r="BJ50" s="99"/>
      <c r="BK50" s="100">
        <f t="shared" si="131"/>
        <v>0</v>
      </c>
      <c r="BL50" s="99"/>
      <c r="BM50" s="100">
        <f t="shared" si="132"/>
        <v>0</v>
      </c>
      <c r="BN50" s="99"/>
      <c r="BO50" s="100">
        <f t="shared" si="133"/>
        <v>0</v>
      </c>
      <c r="BP50" s="99"/>
      <c r="BQ50" s="100">
        <f t="shared" si="134"/>
        <v>0</v>
      </c>
      <c r="BR50" s="99"/>
      <c r="BS50" s="100">
        <f t="shared" si="135"/>
        <v>0</v>
      </c>
      <c r="BT50" s="99"/>
      <c r="BU50" s="100">
        <f t="shared" si="136"/>
        <v>0</v>
      </c>
      <c r="BV50" s="99"/>
      <c r="BW50" s="100">
        <f t="shared" si="137"/>
        <v>0</v>
      </c>
      <c r="BX50" s="99"/>
      <c r="BY50" s="100">
        <f t="shared" si="138"/>
        <v>0</v>
      </c>
      <c r="BZ50" s="99"/>
      <c r="CA50" s="100">
        <f t="shared" si="139"/>
        <v>0</v>
      </c>
      <c r="CB50" s="99"/>
      <c r="CC50" s="100">
        <f t="shared" si="140"/>
        <v>0</v>
      </c>
      <c r="CD50" s="99"/>
      <c r="CE50" s="100">
        <f t="shared" si="141"/>
        <v>0</v>
      </c>
      <c r="CF50" s="101">
        <f t="shared" si="142"/>
        <v>0</v>
      </c>
      <c r="CG50" s="100">
        <f t="shared" si="142"/>
        <v>0</v>
      </c>
    </row>
    <row r="51" spans="1:85" s="148" customFormat="1" ht="18" x14ac:dyDescent="0.5">
      <c r="A51" s="94">
        <v>43</v>
      </c>
      <c r="B51" s="95" t="s">
        <v>114</v>
      </c>
      <c r="C51" s="95" t="s">
        <v>74</v>
      </c>
      <c r="D51" s="94">
        <f>RANK(BF51,$BF$4:$BF$147)</f>
        <v>16</v>
      </c>
      <c r="E51" s="94">
        <v>0.64</v>
      </c>
      <c r="F51" s="94" t="s">
        <v>85</v>
      </c>
      <c r="G51" s="94"/>
      <c r="H51" s="94"/>
      <c r="I51" s="146">
        <f t="shared" si="20"/>
        <v>0</v>
      </c>
      <c r="J51" s="94"/>
      <c r="K51" s="146">
        <f t="shared" si="21"/>
        <v>0</v>
      </c>
      <c r="L51" s="94"/>
      <c r="M51" s="146">
        <f t="shared" si="22"/>
        <v>0</v>
      </c>
      <c r="N51" s="94"/>
      <c r="O51" s="146">
        <f t="shared" si="23"/>
        <v>0</v>
      </c>
      <c r="P51" s="94"/>
      <c r="Q51" s="146">
        <f t="shared" si="24"/>
        <v>0</v>
      </c>
      <c r="R51" s="94"/>
      <c r="S51" s="146">
        <f t="shared" si="25"/>
        <v>0</v>
      </c>
      <c r="T51" s="94"/>
      <c r="U51" s="146">
        <f t="shared" si="26"/>
        <v>0</v>
      </c>
      <c r="V51" s="94"/>
      <c r="W51" s="146">
        <f t="shared" si="27"/>
        <v>0</v>
      </c>
      <c r="X51" s="94"/>
      <c r="Y51" s="146">
        <f t="shared" si="28"/>
        <v>0</v>
      </c>
      <c r="Z51" s="94"/>
      <c r="AA51" s="146">
        <f t="shared" si="29"/>
        <v>0</v>
      </c>
      <c r="AB51" s="94"/>
      <c r="AC51" s="146">
        <f t="shared" si="30"/>
        <v>0</v>
      </c>
      <c r="AD51" s="94"/>
      <c r="AE51" s="146">
        <f t="shared" si="31"/>
        <v>0</v>
      </c>
      <c r="AF51" s="147">
        <f t="shared" si="129"/>
        <v>0</v>
      </c>
      <c r="AG51" s="146">
        <f t="shared" si="130"/>
        <v>0</v>
      </c>
      <c r="AH51" s="145"/>
      <c r="AI51" s="146">
        <f t="shared" si="34"/>
        <v>0</v>
      </c>
      <c r="AJ51" s="145"/>
      <c r="AK51" s="146">
        <f t="shared" si="35"/>
        <v>0</v>
      </c>
      <c r="AL51" s="145"/>
      <c r="AM51" s="146">
        <f t="shared" si="35"/>
        <v>0</v>
      </c>
      <c r="AN51" s="145"/>
      <c r="AO51" s="146">
        <f t="shared" si="36"/>
        <v>0</v>
      </c>
      <c r="AP51" s="145"/>
      <c r="AQ51" s="146">
        <f t="shared" si="37"/>
        <v>0</v>
      </c>
      <c r="AR51" s="145"/>
      <c r="AS51" s="146">
        <f t="shared" si="38"/>
        <v>0</v>
      </c>
      <c r="AT51" s="145"/>
      <c r="AU51" s="146">
        <f t="shared" si="39"/>
        <v>0</v>
      </c>
      <c r="AV51" s="145"/>
      <c r="AW51" s="146">
        <f t="shared" si="40"/>
        <v>0</v>
      </c>
      <c r="AX51" s="145"/>
      <c r="AY51" s="146">
        <f t="shared" si="41"/>
        <v>0</v>
      </c>
      <c r="AZ51" s="145"/>
      <c r="BA51" s="146">
        <f t="shared" si="42"/>
        <v>0</v>
      </c>
      <c r="BB51" s="145"/>
      <c r="BC51" s="146">
        <f t="shared" si="43"/>
        <v>0</v>
      </c>
      <c r="BD51" s="145"/>
      <c r="BE51" s="146">
        <f t="shared" si="44"/>
        <v>0</v>
      </c>
      <c r="BF51" s="147">
        <f t="shared" si="99"/>
        <v>0</v>
      </c>
      <c r="BG51" s="146">
        <f t="shared" si="99"/>
        <v>0</v>
      </c>
      <c r="BH51" s="99"/>
      <c r="BI51" s="97">
        <f t="shared" si="17"/>
        <v>0</v>
      </c>
      <c r="BJ51" s="99"/>
      <c r="BK51" s="100">
        <f t="shared" si="131"/>
        <v>0</v>
      </c>
      <c r="BL51" s="99"/>
      <c r="BM51" s="100">
        <f t="shared" si="132"/>
        <v>0</v>
      </c>
      <c r="BN51" s="99"/>
      <c r="BO51" s="100">
        <f t="shared" si="133"/>
        <v>0</v>
      </c>
      <c r="BP51" s="99"/>
      <c r="BQ51" s="100">
        <f t="shared" si="134"/>
        <v>0</v>
      </c>
      <c r="BR51" s="99"/>
      <c r="BS51" s="100">
        <f t="shared" si="135"/>
        <v>0</v>
      </c>
      <c r="BT51" s="99"/>
      <c r="BU51" s="100">
        <f t="shared" si="136"/>
        <v>0</v>
      </c>
      <c r="BV51" s="99"/>
      <c r="BW51" s="100">
        <f t="shared" si="137"/>
        <v>0</v>
      </c>
      <c r="BX51" s="99"/>
      <c r="BY51" s="100">
        <f t="shared" si="138"/>
        <v>0</v>
      </c>
      <c r="BZ51" s="99"/>
      <c r="CA51" s="100">
        <f t="shared" si="139"/>
        <v>0</v>
      </c>
      <c r="CB51" s="99"/>
      <c r="CC51" s="100">
        <f t="shared" si="140"/>
        <v>0</v>
      </c>
      <c r="CD51" s="99"/>
      <c r="CE51" s="100">
        <f t="shared" si="141"/>
        <v>0</v>
      </c>
      <c r="CF51" s="101">
        <f t="shared" si="142"/>
        <v>0</v>
      </c>
      <c r="CG51" s="100">
        <f t="shared" si="142"/>
        <v>0</v>
      </c>
    </row>
    <row r="52" spans="1:85" s="148" customFormat="1" ht="18" x14ac:dyDescent="0.5">
      <c r="A52" s="94">
        <v>44</v>
      </c>
      <c r="B52" s="95" t="s">
        <v>114</v>
      </c>
      <c r="C52" s="95" t="s">
        <v>74</v>
      </c>
      <c r="D52" s="94">
        <f>RANK(BF52,$BF$4:$BF$147)</f>
        <v>16</v>
      </c>
      <c r="E52" s="94">
        <v>0.64</v>
      </c>
      <c r="F52" s="94" t="s">
        <v>83</v>
      </c>
      <c r="G52" s="94"/>
      <c r="H52" s="94"/>
      <c r="I52" s="146">
        <f t="shared" si="20"/>
        <v>0</v>
      </c>
      <c r="J52" s="94"/>
      <c r="K52" s="146">
        <f t="shared" si="21"/>
        <v>0</v>
      </c>
      <c r="L52" s="94"/>
      <c r="M52" s="146">
        <f t="shared" si="22"/>
        <v>0</v>
      </c>
      <c r="N52" s="94"/>
      <c r="O52" s="146">
        <f t="shared" si="23"/>
        <v>0</v>
      </c>
      <c r="P52" s="94"/>
      <c r="Q52" s="146">
        <f t="shared" si="24"/>
        <v>0</v>
      </c>
      <c r="R52" s="94"/>
      <c r="S52" s="146">
        <f t="shared" si="25"/>
        <v>0</v>
      </c>
      <c r="T52" s="94"/>
      <c r="U52" s="146">
        <f t="shared" si="26"/>
        <v>0</v>
      </c>
      <c r="V52" s="94"/>
      <c r="W52" s="146">
        <f t="shared" si="27"/>
        <v>0</v>
      </c>
      <c r="X52" s="94"/>
      <c r="Y52" s="146">
        <f t="shared" si="28"/>
        <v>0</v>
      </c>
      <c r="Z52" s="94"/>
      <c r="AA52" s="146">
        <f t="shared" si="29"/>
        <v>0</v>
      </c>
      <c r="AB52" s="94"/>
      <c r="AC52" s="146">
        <f t="shared" si="30"/>
        <v>0</v>
      </c>
      <c r="AD52" s="94"/>
      <c r="AE52" s="146">
        <f t="shared" si="31"/>
        <v>0</v>
      </c>
      <c r="AF52" s="147">
        <f t="shared" si="129"/>
        <v>0</v>
      </c>
      <c r="AG52" s="146">
        <f t="shared" si="130"/>
        <v>0</v>
      </c>
      <c r="AH52" s="145"/>
      <c r="AI52" s="146">
        <f t="shared" si="34"/>
        <v>0</v>
      </c>
      <c r="AJ52" s="145"/>
      <c r="AK52" s="146">
        <f t="shared" si="35"/>
        <v>0</v>
      </c>
      <c r="AL52" s="145"/>
      <c r="AM52" s="146">
        <f t="shared" si="35"/>
        <v>0</v>
      </c>
      <c r="AN52" s="145"/>
      <c r="AO52" s="146">
        <f t="shared" si="36"/>
        <v>0</v>
      </c>
      <c r="AP52" s="145"/>
      <c r="AQ52" s="146">
        <f t="shared" si="37"/>
        <v>0</v>
      </c>
      <c r="AR52" s="145"/>
      <c r="AS52" s="146">
        <f t="shared" si="38"/>
        <v>0</v>
      </c>
      <c r="AT52" s="145"/>
      <c r="AU52" s="146">
        <f t="shared" si="39"/>
        <v>0</v>
      </c>
      <c r="AV52" s="145"/>
      <c r="AW52" s="146">
        <f t="shared" si="40"/>
        <v>0</v>
      </c>
      <c r="AX52" s="145"/>
      <c r="AY52" s="146">
        <f t="shared" si="41"/>
        <v>0</v>
      </c>
      <c r="AZ52" s="145"/>
      <c r="BA52" s="146">
        <f t="shared" si="42"/>
        <v>0</v>
      </c>
      <c r="BB52" s="145"/>
      <c r="BC52" s="146">
        <f t="shared" si="43"/>
        <v>0</v>
      </c>
      <c r="BD52" s="145"/>
      <c r="BE52" s="146">
        <f t="shared" si="44"/>
        <v>0</v>
      </c>
      <c r="BF52" s="147">
        <f t="shared" si="99"/>
        <v>0</v>
      </c>
      <c r="BG52" s="146">
        <f t="shared" si="99"/>
        <v>0</v>
      </c>
      <c r="BH52" s="99"/>
      <c r="BI52" s="97">
        <f t="shared" si="17"/>
        <v>0</v>
      </c>
      <c r="BJ52" s="99"/>
      <c r="BK52" s="100">
        <f t="shared" si="131"/>
        <v>0</v>
      </c>
      <c r="BL52" s="99"/>
      <c r="BM52" s="100">
        <f t="shared" si="132"/>
        <v>0</v>
      </c>
      <c r="BN52" s="99"/>
      <c r="BO52" s="100">
        <f t="shared" si="133"/>
        <v>0</v>
      </c>
      <c r="BP52" s="99"/>
      <c r="BQ52" s="100">
        <f t="shared" si="134"/>
        <v>0</v>
      </c>
      <c r="BR52" s="99"/>
      <c r="BS52" s="100">
        <f t="shared" si="135"/>
        <v>0</v>
      </c>
      <c r="BT52" s="99"/>
      <c r="BU52" s="100">
        <f t="shared" si="136"/>
        <v>0</v>
      </c>
      <c r="BV52" s="99"/>
      <c r="BW52" s="100">
        <f t="shared" si="137"/>
        <v>0</v>
      </c>
      <c r="BX52" s="99"/>
      <c r="BY52" s="100">
        <f t="shared" si="138"/>
        <v>0</v>
      </c>
      <c r="BZ52" s="99"/>
      <c r="CA52" s="100">
        <f t="shared" si="139"/>
        <v>0</v>
      </c>
      <c r="CB52" s="99"/>
      <c r="CC52" s="100">
        <f t="shared" si="140"/>
        <v>0</v>
      </c>
      <c r="CD52" s="99"/>
      <c r="CE52" s="100">
        <f t="shared" si="141"/>
        <v>0</v>
      </c>
      <c r="CF52" s="101">
        <f t="shared" si="142"/>
        <v>0</v>
      </c>
      <c r="CG52" s="100">
        <f t="shared" si="142"/>
        <v>0</v>
      </c>
    </row>
    <row r="53" spans="1:85" s="148" customFormat="1" ht="18" x14ac:dyDescent="0.5">
      <c r="A53" s="94"/>
      <c r="B53" s="95"/>
      <c r="C53" s="95"/>
      <c r="D53" s="94"/>
      <c r="E53" s="94"/>
      <c r="F53" s="94"/>
      <c r="G53" s="94"/>
      <c r="H53" s="94"/>
      <c r="I53" s="146"/>
      <c r="J53" s="94"/>
      <c r="K53" s="146"/>
      <c r="L53" s="94"/>
      <c r="M53" s="146"/>
      <c r="N53" s="94"/>
      <c r="O53" s="146"/>
      <c r="P53" s="94"/>
      <c r="Q53" s="146"/>
      <c r="R53" s="94"/>
      <c r="S53" s="146"/>
      <c r="T53" s="94"/>
      <c r="U53" s="146"/>
      <c r="V53" s="94"/>
      <c r="W53" s="146"/>
      <c r="X53" s="94"/>
      <c r="Y53" s="146"/>
      <c r="Z53" s="94"/>
      <c r="AA53" s="146"/>
      <c r="AB53" s="94"/>
      <c r="AC53" s="146"/>
      <c r="AD53" s="94"/>
      <c r="AE53" s="146"/>
      <c r="AF53" s="147"/>
      <c r="AG53" s="146"/>
      <c r="AH53" s="145"/>
      <c r="AI53" s="146"/>
      <c r="AJ53" s="145"/>
      <c r="AK53" s="146"/>
      <c r="AL53" s="145"/>
      <c r="AM53" s="146"/>
      <c r="AN53" s="145"/>
      <c r="AO53" s="146"/>
      <c r="AP53" s="145"/>
      <c r="AQ53" s="146"/>
      <c r="AR53" s="145"/>
      <c r="AS53" s="146"/>
      <c r="AT53" s="145"/>
      <c r="AU53" s="146"/>
      <c r="AV53" s="145"/>
      <c r="AW53" s="146"/>
      <c r="AX53" s="145"/>
      <c r="AY53" s="146"/>
      <c r="AZ53" s="145"/>
      <c r="BA53" s="146"/>
      <c r="BB53" s="145"/>
      <c r="BC53" s="146"/>
      <c r="BD53" s="145"/>
      <c r="BE53" s="146"/>
      <c r="BF53" s="147"/>
      <c r="BG53" s="146"/>
      <c r="BH53" s="99"/>
      <c r="BI53" s="97">
        <f t="shared" si="17"/>
        <v>0</v>
      </c>
      <c r="BJ53" s="99"/>
      <c r="BK53" s="100"/>
      <c r="BL53" s="99"/>
      <c r="BM53" s="100"/>
      <c r="BN53" s="99"/>
      <c r="BO53" s="100"/>
      <c r="BP53" s="99"/>
      <c r="BQ53" s="100"/>
      <c r="BR53" s="99"/>
      <c r="BS53" s="100"/>
      <c r="BT53" s="99"/>
      <c r="BU53" s="100"/>
      <c r="BV53" s="99"/>
      <c r="BW53" s="100"/>
      <c r="BX53" s="99"/>
      <c r="BY53" s="100"/>
      <c r="BZ53" s="99"/>
      <c r="CA53" s="100"/>
      <c r="CB53" s="99"/>
      <c r="CC53" s="100"/>
      <c r="CD53" s="99"/>
      <c r="CE53" s="100"/>
      <c r="CF53" s="101"/>
      <c r="CG53" s="100"/>
    </row>
    <row r="54" spans="1:85" s="148" customFormat="1" ht="18" x14ac:dyDescent="0.5">
      <c r="A54" s="94"/>
      <c r="B54" s="95"/>
      <c r="C54" s="95"/>
      <c r="D54" s="94"/>
      <c r="E54" s="94"/>
      <c r="F54" s="94"/>
      <c r="G54" s="94"/>
      <c r="H54" s="94"/>
      <c r="I54" s="146"/>
      <c r="J54" s="94"/>
      <c r="K54" s="146"/>
      <c r="L54" s="94"/>
      <c r="M54" s="146"/>
      <c r="N54" s="94"/>
      <c r="O54" s="146"/>
      <c r="P54" s="94"/>
      <c r="Q54" s="146"/>
      <c r="R54" s="94"/>
      <c r="S54" s="146"/>
      <c r="T54" s="94"/>
      <c r="U54" s="146"/>
      <c r="V54" s="94"/>
      <c r="W54" s="146"/>
      <c r="X54" s="94"/>
      <c r="Y54" s="146"/>
      <c r="Z54" s="94"/>
      <c r="AA54" s="146"/>
      <c r="AB54" s="94"/>
      <c r="AC54" s="146"/>
      <c r="AD54" s="94"/>
      <c r="AE54" s="146"/>
      <c r="AF54" s="147"/>
      <c r="AG54" s="146"/>
      <c r="AH54" s="145"/>
      <c r="AI54" s="146"/>
      <c r="AJ54" s="145"/>
      <c r="AK54" s="146"/>
      <c r="AL54" s="145"/>
      <c r="AM54" s="146"/>
      <c r="AN54" s="145"/>
      <c r="AO54" s="146"/>
      <c r="AP54" s="145"/>
      <c r="AQ54" s="146"/>
      <c r="AR54" s="145"/>
      <c r="AS54" s="146"/>
      <c r="AT54" s="145"/>
      <c r="AU54" s="146"/>
      <c r="AV54" s="145"/>
      <c r="AW54" s="146"/>
      <c r="AX54" s="145"/>
      <c r="AY54" s="146"/>
      <c r="AZ54" s="145"/>
      <c r="BA54" s="146"/>
      <c r="BB54" s="145"/>
      <c r="BC54" s="146"/>
      <c r="BD54" s="145"/>
      <c r="BE54" s="146"/>
      <c r="BF54" s="147"/>
      <c r="BG54" s="146"/>
      <c r="BH54" s="99"/>
      <c r="BI54" s="97">
        <f t="shared" si="17"/>
        <v>0</v>
      </c>
      <c r="BJ54" s="99"/>
      <c r="BK54" s="100"/>
      <c r="BL54" s="99"/>
      <c r="BM54" s="100"/>
      <c r="BN54" s="99"/>
      <c r="BO54" s="100"/>
      <c r="BP54" s="99"/>
      <c r="BQ54" s="100"/>
      <c r="BR54" s="99"/>
      <c r="BS54" s="100"/>
      <c r="BT54" s="99"/>
      <c r="BU54" s="100"/>
      <c r="BV54" s="99"/>
      <c r="BW54" s="100"/>
      <c r="BX54" s="99"/>
      <c r="BY54" s="100"/>
      <c r="BZ54" s="99"/>
      <c r="CA54" s="100"/>
      <c r="CB54" s="99"/>
      <c r="CC54" s="100"/>
      <c r="CD54" s="99"/>
      <c r="CE54" s="100"/>
      <c r="CF54" s="101"/>
      <c r="CG54" s="100"/>
    </row>
    <row r="55" spans="1:85" s="148" customFormat="1" ht="18" x14ac:dyDescent="0.5">
      <c r="A55" s="94">
        <v>45</v>
      </c>
      <c r="B55" s="95" t="s">
        <v>115</v>
      </c>
      <c r="C55" s="95" t="s">
        <v>77</v>
      </c>
      <c r="D55" s="94">
        <f>RANK(BF55,$BF$4:$BF$147)</f>
        <v>16</v>
      </c>
      <c r="E55" s="94">
        <v>1</v>
      </c>
      <c r="F55" s="94" t="s">
        <v>75</v>
      </c>
      <c r="G55" s="94"/>
      <c r="H55" s="94"/>
      <c r="I55" s="146">
        <f t="shared" si="20"/>
        <v>0</v>
      </c>
      <c r="J55" s="94"/>
      <c r="K55" s="146">
        <f t="shared" si="21"/>
        <v>0</v>
      </c>
      <c r="L55" s="94"/>
      <c r="M55" s="146">
        <f t="shared" si="22"/>
        <v>0</v>
      </c>
      <c r="N55" s="94"/>
      <c r="O55" s="146">
        <f t="shared" si="23"/>
        <v>0</v>
      </c>
      <c r="P55" s="94"/>
      <c r="Q55" s="146">
        <f t="shared" si="24"/>
        <v>0</v>
      </c>
      <c r="R55" s="94"/>
      <c r="S55" s="146">
        <f t="shared" si="25"/>
        <v>0</v>
      </c>
      <c r="T55" s="94"/>
      <c r="U55" s="146">
        <f t="shared" si="26"/>
        <v>0</v>
      </c>
      <c r="V55" s="94"/>
      <c r="W55" s="146">
        <f t="shared" si="27"/>
        <v>0</v>
      </c>
      <c r="X55" s="94"/>
      <c r="Y55" s="146">
        <f t="shared" si="28"/>
        <v>0</v>
      </c>
      <c r="Z55" s="94"/>
      <c r="AA55" s="146">
        <f t="shared" si="29"/>
        <v>0</v>
      </c>
      <c r="AB55" s="94"/>
      <c r="AC55" s="146">
        <f t="shared" si="30"/>
        <v>0</v>
      </c>
      <c r="AD55" s="94"/>
      <c r="AE55" s="146">
        <f t="shared" si="31"/>
        <v>0</v>
      </c>
      <c r="AF55" s="147">
        <f t="shared" ref="AF55:AF58" si="143">SUM(H55,J55,L55,N55,P55,R55,T55,V55,X55,Z55,AB55,AD55)</f>
        <v>0</v>
      </c>
      <c r="AG55" s="146">
        <f t="shared" ref="AG55:AG58" si="144">SUM(I55,K55,M55,O55,Q55,S55,U55,W55,Y55,AA55,AC55,AE55)</f>
        <v>0</v>
      </c>
      <c r="AH55" s="145"/>
      <c r="AI55" s="146">
        <f t="shared" si="34"/>
        <v>0</v>
      </c>
      <c r="AJ55" s="145"/>
      <c r="AK55" s="146">
        <f t="shared" si="35"/>
        <v>0</v>
      </c>
      <c r="AL55" s="145"/>
      <c r="AM55" s="146">
        <f t="shared" si="35"/>
        <v>0</v>
      </c>
      <c r="AN55" s="145"/>
      <c r="AO55" s="146">
        <f t="shared" si="36"/>
        <v>0</v>
      </c>
      <c r="AP55" s="145"/>
      <c r="AQ55" s="146">
        <f t="shared" si="37"/>
        <v>0</v>
      </c>
      <c r="AR55" s="145"/>
      <c r="AS55" s="146">
        <f t="shared" si="38"/>
        <v>0</v>
      </c>
      <c r="AT55" s="145"/>
      <c r="AU55" s="146">
        <f t="shared" si="39"/>
        <v>0</v>
      </c>
      <c r="AV55" s="145"/>
      <c r="AW55" s="146">
        <f t="shared" si="40"/>
        <v>0</v>
      </c>
      <c r="AX55" s="145"/>
      <c r="AY55" s="146">
        <f t="shared" si="41"/>
        <v>0</v>
      </c>
      <c r="AZ55" s="145"/>
      <c r="BA55" s="146">
        <f t="shared" si="42"/>
        <v>0</v>
      </c>
      <c r="BB55" s="145"/>
      <c r="BC55" s="146">
        <f t="shared" si="43"/>
        <v>0</v>
      </c>
      <c r="BD55" s="145"/>
      <c r="BE55" s="146">
        <f t="shared" si="44"/>
        <v>0</v>
      </c>
      <c r="BF55" s="147">
        <f t="shared" si="99"/>
        <v>0</v>
      </c>
      <c r="BG55" s="146">
        <f t="shared" si="99"/>
        <v>0</v>
      </c>
      <c r="BH55" s="99"/>
      <c r="BI55" s="97">
        <f t="shared" si="17"/>
        <v>0</v>
      </c>
      <c r="BJ55" s="99"/>
      <c r="BK55" s="100">
        <f t="shared" ref="BK55:BK58" si="145">BJ55*$E55</f>
        <v>0</v>
      </c>
      <c r="BL55" s="99"/>
      <c r="BM55" s="100">
        <f t="shared" ref="BM55:BM58" si="146">BL55*$E55</f>
        <v>0</v>
      </c>
      <c r="BN55" s="99"/>
      <c r="BO55" s="100">
        <f t="shared" ref="BO55:BO58" si="147">BN55*$E55</f>
        <v>0</v>
      </c>
      <c r="BP55" s="99"/>
      <c r="BQ55" s="100">
        <f t="shared" ref="BQ55:BQ58" si="148">BP55*$E55</f>
        <v>0</v>
      </c>
      <c r="BR55" s="99"/>
      <c r="BS55" s="100">
        <f t="shared" ref="BS55:BS58" si="149">BR55*$E55</f>
        <v>0</v>
      </c>
      <c r="BT55" s="99"/>
      <c r="BU55" s="100">
        <f t="shared" ref="BU55:BU58" si="150">BT55*$E55</f>
        <v>0</v>
      </c>
      <c r="BV55" s="99"/>
      <c r="BW55" s="100">
        <f t="shared" ref="BW55:BW58" si="151">BV55*$E55</f>
        <v>0</v>
      </c>
      <c r="BX55" s="99"/>
      <c r="BY55" s="100">
        <f t="shared" ref="BY55:BY58" si="152">BX55*$E55</f>
        <v>0</v>
      </c>
      <c r="BZ55" s="99"/>
      <c r="CA55" s="100">
        <f t="shared" ref="CA55:CA58" si="153">BZ55*$E55</f>
        <v>0</v>
      </c>
      <c r="CB55" s="99"/>
      <c r="CC55" s="100">
        <f t="shared" ref="CC55:CC58" si="154">CB55*$E55</f>
        <v>0</v>
      </c>
      <c r="CD55" s="99"/>
      <c r="CE55" s="100">
        <f t="shared" ref="CE55:CE58" si="155">CD55*$E55</f>
        <v>0</v>
      </c>
      <c r="CF55" s="101">
        <f t="shared" ref="CF55:CG58" si="156">SUM(BH55,BJ55,BL55,BN55,BP55,BR55,BT55,BV55,BX55,BZ55,CB55,CD55)</f>
        <v>0</v>
      </c>
      <c r="CG55" s="100">
        <f t="shared" si="156"/>
        <v>0</v>
      </c>
    </row>
    <row r="56" spans="1:85" s="148" customFormat="1" ht="18" x14ac:dyDescent="0.5">
      <c r="A56" s="94">
        <v>46</v>
      </c>
      <c r="B56" s="95" t="s">
        <v>116</v>
      </c>
      <c r="C56" s="95" t="s">
        <v>77</v>
      </c>
      <c r="D56" s="94">
        <f>RANK(BF56,$BF$4:$BF$147)</f>
        <v>16</v>
      </c>
      <c r="E56" s="94">
        <v>0.6</v>
      </c>
      <c r="F56" s="94" t="s">
        <v>75</v>
      </c>
      <c r="G56" s="94"/>
      <c r="H56" s="94"/>
      <c r="I56" s="146">
        <f t="shared" si="20"/>
        <v>0</v>
      </c>
      <c r="J56" s="94"/>
      <c r="K56" s="146">
        <f t="shared" si="21"/>
        <v>0</v>
      </c>
      <c r="L56" s="94"/>
      <c r="M56" s="146">
        <f t="shared" si="22"/>
        <v>0</v>
      </c>
      <c r="N56" s="94"/>
      <c r="O56" s="146">
        <f t="shared" si="23"/>
        <v>0</v>
      </c>
      <c r="P56" s="94"/>
      <c r="Q56" s="146">
        <f t="shared" si="24"/>
        <v>0</v>
      </c>
      <c r="R56" s="94"/>
      <c r="S56" s="146">
        <f t="shared" si="25"/>
        <v>0</v>
      </c>
      <c r="T56" s="94"/>
      <c r="U56" s="146">
        <f t="shared" si="26"/>
        <v>0</v>
      </c>
      <c r="V56" s="94"/>
      <c r="W56" s="146">
        <f t="shared" si="27"/>
        <v>0</v>
      </c>
      <c r="X56" s="94"/>
      <c r="Y56" s="146">
        <f t="shared" si="28"/>
        <v>0</v>
      </c>
      <c r="Z56" s="94"/>
      <c r="AA56" s="146">
        <f t="shared" si="29"/>
        <v>0</v>
      </c>
      <c r="AB56" s="94"/>
      <c r="AC56" s="146">
        <f t="shared" si="30"/>
        <v>0</v>
      </c>
      <c r="AD56" s="94"/>
      <c r="AE56" s="146">
        <f t="shared" si="31"/>
        <v>0</v>
      </c>
      <c r="AF56" s="147">
        <f t="shared" si="143"/>
        <v>0</v>
      </c>
      <c r="AG56" s="146">
        <f t="shared" si="144"/>
        <v>0</v>
      </c>
      <c r="AH56" s="145"/>
      <c r="AI56" s="146">
        <f t="shared" si="34"/>
        <v>0</v>
      </c>
      <c r="AJ56" s="145"/>
      <c r="AK56" s="146">
        <f t="shared" si="35"/>
        <v>0</v>
      </c>
      <c r="AL56" s="145"/>
      <c r="AM56" s="146">
        <f t="shared" si="35"/>
        <v>0</v>
      </c>
      <c r="AN56" s="145"/>
      <c r="AO56" s="146">
        <f t="shared" si="36"/>
        <v>0</v>
      </c>
      <c r="AP56" s="145"/>
      <c r="AQ56" s="146">
        <f t="shared" si="37"/>
        <v>0</v>
      </c>
      <c r="AR56" s="145"/>
      <c r="AS56" s="146">
        <f t="shared" si="38"/>
        <v>0</v>
      </c>
      <c r="AT56" s="145"/>
      <c r="AU56" s="146">
        <f t="shared" si="39"/>
        <v>0</v>
      </c>
      <c r="AV56" s="145"/>
      <c r="AW56" s="146">
        <f t="shared" si="40"/>
        <v>0</v>
      </c>
      <c r="AX56" s="145"/>
      <c r="AY56" s="146">
        <f t="shared" si="41"/>
        <v>0</v>
      </c>
      <c r="AZ56" s="145"/>
      <c r="BA56" s="146">
        <f t="shared" si="42"/>
        <v>0</v>
      </c>
      <c r="BB56" s="145"/>
      <c r="BC56" s="146">
        <f t="shared" si="43"/>
        <v>0</v>
      </c>
      <c r="BD56" s="145"/>
      <c r="BE56" s="146">
        <f t="shared" si="44"/>
        <v>0</v>
      </c>
      <c r="BF56" s="147">
        <f t="shared" si="99"/>
        <v>0</v>
      </c>
      <c r="BG56" s="146">
        <f t="shared" si="99"/>
        <v>0</v>
      </c>
      <c r="BH56" s="99"/>
      <c r="BI56" s="97">
        <f t="shared" si="17"/>
        <v>0</v>
      </c>
      <c r="BJ56" s="99"/>
      <c r="BK56" s="100">
        <f t="shared" si="145"/>
        <v>0</v>
      </c>
      <c r="BL56" s="99"/>
      <c r="BM56" s="100">
        <f t="shared" si="146"/>
        <v>0</v>
      </c>
      <c r="BN56" s="99"/>
      <c r="BO56" s="100">
        <f t="shared" si="147"/>
        <v>0</v>
      </c>
      <c r="BP56" s="99"/>
      <c r="BQ56" s="100">
        <f t="shared" si="148"/>
        <v>0</v>
      </c>
      <c r="BR56" s="99"/>
      <c r="BS56" s="100">
        <f t="shared" si="149"/>
        <v>0</v>
      </c>
      <c r="BT56" s="99"/>
      <c r="BU56" s="100">
        <f t="shared" si="150"/>
        <v>0</v>
      </c>
      <c r="BV56" s="99"/>
      <c r="BW56" s="100">
        <f t="shared" si="151"/>
        <v>0</v>
      </c>
      <c r="BX56" s="99"/>
      <c r="BY56" s="100">
        <f t="shared" si="152"/>
        <v>0</v>
      </c>
      <c r="BZ56" s="99"/>
      <c r="CA56" s="100">
        <f t="shared" si="153"/>
        <v>0</v>
      </c>
      <c r="CB56" s="99"/>
      <c r="CC56" s="100">
        <f t="shared" si="154"/>
        <v>0</v>
      </c>
      <c r="CD56" s="99"/>
      <c r="CE56" s="100">
        <f t="shared" si="155"/>
        <v>0</v>
      </c>
      <c r="CF56" s="101">
        <f t="shared" si="156"/>
        <v>0</v>
      </c>
      <c r="CG56" s="100">
        <f t="shared" si="156"/>
        <v>0</v>
      </c>
    </row>
    <row r="57" spans="1:85" s="148" customFormat="1" ht="18" x14ac:dyDescent="0.5">
      <c r="A57" s="94">
        <v>47</v>
      </c>
      <c r="B57" s="95" t="s">
        <v>117</v>
      </c>
      <c r="C57" s="95" t="s">
        <v>74</v>
      </c>
      <c r="D57" s="94">
        <f>RANK(BF57,$BF$4:$BF$147)</f>
        <v>16</v>
      </c>
      <c r="E57" s="94">
        <v>0.64</v>
      </c>
      <c r="F57" s="94" t="s">
        <v>85</v>
      </c>
      <c r="G57" s="94">
        <v>1350</v>
      </c>
      <c r="H57" s="94"/>
      <c r="I57" s="146">
        <f t="shared" si="20"/>
        <v>0</v>
      </c>
      <c r="J57" s="94"/>
      <c r="K57" s="146">
        <f t="shared" si="21"/>
        <v>0</v>
      </c>
      <c r="L57" s="94"/>
      <c r="M57" s="146">
        <f t="shared" si="22"/>
        <v>0</v>
      </c>
      <c r="N57" s="94"/>
      <c r="O57" s="146">
        <f t="shared" si="23"/>
        <v>0</v>
      </c>
      <c r="P57" s="94"/>
      <c r="Q57" s="146">
        <f t="shared" si="24"/>
        <v>0</v>
      </c>
      <c r="R57" s="94"/>
      <c r="S57" s="146">
        <f t="shared" si="25"/>
        <v>0</v>
      </c>
      <c r="T57" s="94"/>
      <c r="U57" s="146">
        <f t="shared" si="26"/>
        <v>0</v>
      </c>
      <c r="V57" s="94"/>
      <c r="W57" s="146">
        <f t="shared" si="27"/>
        <v>0</v>
      </c>
      <c r="X57" s="94"/>
      <c r="Y57" s="146">
        <f t="shared" si="28"/>
        <v>0</v>
      </c>
      <c r="Z57" s="94"/>
      <c r="AA57" s="146">
        <f t="shared" si="29"/>
        <v>0</v>
      </c>
      <c r="AB57" s="94"/>
      <c r="AC57" s="146">
        <f t="shared" si="30"/>
        <v>0</v>
      </c>
      <c r="AD57" s="94"/>
      <c r="AE57" s="146">
        <f t="shared" si="31"/>
        <v>0</v>
      </c>
      <c r="AF57" s="147">
        <f t="shared" si="143"/>
        <v>0</v>
      </c>
      <c r="AG57" s="146">
        <f t="shared" si="144"/>
        <v>0</v>
      </c>
      <c r="AH57" s="145"/>
      <c r="AI57" s="146">
        <f t="shared" si="34"/>
        <v>0</v>
      </c>
      <c r="AJ57" s="145"/>
      <c r="AK57" s="146">
        <f t="shared" si="35"/>
        <v>0</v>
      </c>
      <c r="AL57" s="145"/>
      <c r="AM57" s="146">
        <f t="shared" si="35"/>
        <v>0</v>
      </c>
      <c r="AN57" s="145"/>
      <c r="AO57" s="146">
        <f t="shared" si="36"/>
        <v>0</v>
      </c>
      <c r="AP57" s="145"/>
      <c r="AQ57" s="146">
        <f t="shared" si="37"/>
        <v>0</v>
      </c>
      <c r="AR57" s="145"/>
      <c r="AS57" s="146">
        <f t="shared" si="38"/>
        <v>0</v>
      </c>
      <c r="AT57" s="145"/>
      <c r="AU57" s="146">
        <f t="shared" si="39"/>
        <v>0</v>
      </c>
      <c r="AV57" s="145"/>
      <c r="AW57" s="146">
        <f t="shared" si="40"/>
        <v>0</v>
      </c>
      <c r="AX57" s="145"/>
      <c r="AY57" s="146">
        <f t="shared" si="41"/>
        <v>0</v>
      </c>
      <c r="AZ57" s="145"/>
      <c r="BA57" s="146">
        <f t="shared" si="42"/>
        <v>0</v>
      </c>
      <c r="BB57" s="145"/>
      <c r="BC57" s="146">
        <f t="shared" si="43"/>
        <v>0</v>
      </c>
      <c r="BD57" s="145"/>
      <c r="BE57" s="146">
        <f t="shared" si="44"/>
        <v>0</v>
      </c>
      <c r="BF57" s="147">
        <f t="shared" si="99"/>
        <v>0</v>
      </c>
      <c r="BG57" s="146">
        <f t="shared" si="99"/>
        <v>0</v>
      </c>
      <c r="BH57" s="99"/>
      <c r="BI57" s="97">
        <f t="shared" si="17"/>
        <v>0</v>
      </c>
      <c r="BJ57" s="99"/>
      <c r="BK57" s="100">
        <f t="shared" si="145"/>
        <v>0</v>
      </c>
      <c r="BL57" s="99"/>
      <c r="BM57" s="100">
        <f t="shared" si="146"/>
        <v>0</v>
      </c>
      <c r="BN57" s="99"/>
      <c r="BO57" s="100">
        <f t="shared" si="147"/>
        <v>0</v>
      </c>
      <c r="BP57" s="99"/>
      <c r="BQ57" s="100">
        <f t="shared" si="148"/>
        <v>0</v>
      </c>
      <c r="BR57" s="99"/>
      <c r="BS57" s="100">
        <f t="shared" si="149"/>
        <v>0</v>
      </c>
      <c r="BT57" s="99"/>
      <c r="BU57" s="100">
        <f t="shared" si="150"/>
        <v>0</v>
      </c>
      <c r="BV57" s="99"/>
      <c r="BW57" s="100">
        <f t="shared" si="151"/>
        <v>0</v>
      </c>
      <c r="BX57" s="99"/>
      <c r="BY57" s="100">
        <f t="shared" si="152"/>
        <v>0</v>
      </c>
      <c r="BZ57" s="99"/>
      <c r="CA57" s="100">
        <f t="shared" si="153"/>
        <v>0</v>
      </c>
      <c r="CB57" s="99"/>
      <c r="CC57" s="100">
        <f t="shared" si="154"/>
        <v>0</v>
      </c>
      <c r="CD57" s="99"/>
      <c r="CE57" s="100">
        <f t="shared" si="155"/>
        <v>0</v>
      </c>
      <c r="CF57" s="101">
        <f t="shared" si="156"/>
        <v>0</v>
      </c>
      <c r="CG57" s="100">
        <f t="shared" si="156"/>
        <v>0</v>
      </c>
    </row>
    <row r="58" spans="1:85" s="148" customFormat="1" ht="18" x14ac:dyDescent="0.5">
      <c r="A58" s="94">
        <v>48</v>
      </c>
      <c r="B58" s="95" t="s">
        <v>117</v>
      </c>
      <c r="C58" s="95" t="s">
        <v>74</v>
      </c>
      <c r="D58" s="94">
        <f>RANK(BF58,$BF$4:$BF$147)</f>
        <v>16</v>
      </c>
      <c r="E58" s="94">
        <v>0.64</v>
      </c>
      <c r="F58" s="94" t="s">
        <v>83</v>
      </c>
      <c r="G58" s="94"/>
      <c r="H58" s="94"/>
      <c r="I58" s="146">
        <f t="shared" si="20"/>
        <v>0</v>
      </c>
      <c r="J58" s="94"/>
      <c r="K58" s="146">
        <f t="shared" si="21"/>
        <v>0</v>
      </c>
      <c r="L58" s="94"/>
      <c r="M58" s="146">
        <f t="shared" si="22"/>
        <v>0</v>
      </c>
      <c r="N58" s="94"/>
      <c r="O58" s="146">
        <f t="shared" si="23"/>
        <v>0</v>
      </c>
      <c r="P58" s="94"/>
      <c r="Q58" s="146">
        <f t="shared" si="24"/>
        <v>0</v>
      </c>
      <c r="R58" s="94"/>
      <c r="S58" s="146">
        <f t="shared" si="25"/>
        <v>0</v>
      </c>
      <c r="T58" s="94"/>
      <c r="U58" s="146">
        <f t="shared" si="26"/>
        <v>0</v>
      </c>
      <c r="V58" s="94"/>
      <c r="W58" s="146">
        <f t="shared" si="27"/>
        <v>0</v>
      </c>
      <c r="X58" s="94"/>
      <c r="Y58" s="146">
        <f t="shared" si="28"/>
        <v>0</v>
      </c>
      <c r="Z58" s="94"/>
      <c r="AA58" s="146">
        <f t="shared" si="29"/>
        <v>0</v>
      </c>
      <c r="AB58" s="94"/>
      <c r="AC58" s="146">
        <f t="shared" si="30"/>
        <v>0</v>
      </c>
      <c r="AD58" s="94"/>
      <c r="AE58" s="146">
        <f t="shared" si="31"/>
        <v>0</v>
      </c>
      <c r="AF58" s="147">
        <f t="shared" si="143"/>
        <v>0</v>
      </c>
      <c r="AG58" s="146">
        <f t="shared" si="144"/>
        <v>0</v>
      </c>
      <c r="AH58" s="145"/>
      <c r="AI58" s="146">
        <f t="shared" si="34"/>
        <v>0</v>
      </c>
      <c r="AJ58" s="145"/>
      <c r="AK58" s="146">
        <f t="shared" si="35"/>
        <v>0</v>
      </c>
      <c r="AL58" s="145"/>
      <c r="AM58" s="146">
        <f t="shared" si="35"/>
        <v>0</v>
      </c>
      <c r="AN58" s="145"/>
      <c r="AO58" s="146">
        <f t="shared" si="36"/>
        <v>0</v>
      </c>
      <c r="AP58" s="145"/>
      <c r="AQ58" s="146">
        <f t="shared" si="37"/>
        <v>0</v>
      </c>
      <c r="AR58" s="145"/>
      <c r="AS58" s="146">
        <f t="shared" si="38"/>
        <v>0</v>
      </c>
      <c r="AT58" s="145"/>
      <c r="AU58" s="146">
        <f t="shared" si="39"/>
        <v>0</v>
      </c>
      <c r="AV58" s="145"/>
      <c r="AW58" s="146">
        <f t="shared" si="40"/>
        <v>0</v>
      </c>
      <c r="AX58" s="145"/>
      <c r="AY58" s="146">
        <f t="shared" si="41"/>
        <v>0</v>
      </c>
      <c r="AZ58" s="145"/>
      <c r="BA58" s="146">
        <f t="shared" si="42"/>
        <v>0</v>
      </c>
      <c r="BB58" s="145"/>
      <c r="BC58" s="146">
        <f t="shared" si="43"/>
        <v>0</v>
      </c>
      <c r="BD58" s="145"/>
      <c r="BE58" s="146">
        <f t="shared" si="44"/>
        <v>0</v>
      </c>
      <c r="BF58" s="147">
        <f t="shared" si="99"/>
        <v>0</v>
      </c>
      <c r="BG58" s="146">
        <f t="shared" si="99"/>
        <v>0</v>
      </c>
      <c r="BH58" s="99"/>
      <c r="BI58" s="97">
        <f t="shared" si="17"/>
        <v>0</v>
      </c>
      <c r="BJ58" s="99"/>
      <c r="BK58" s="100">
        <f t="shared" si="145"/>
        <v>0</v>
      </c>
      <c r="BL58" s="99"/>
      <c r="BM58" s="100">
        <f t="shared" si="146"/>
        <v>0</v>
      </c>
      <c r="BN58" s="99"/>
      <c r="BO58" s="100">
        <f t="shared" si="147"/>
        <v>0</v>
      </c>
      <c r="BP58" s="99"/>
      <c r="BQ58" s="100">
        <f t="shared" si="148"/>
        <v>0</v>
      </c>
      <c r="BR58" s="99"/>
      <c r="BS58" s="100">
        <f t="shared" si="149"/>
        <v>0</v>
      </c>
      <c r="BT58" s="99"/>
      <c r="BU58" s="100">
        <f t="shared" si="150"/>
        <v>0</v>
      </c>
      <c r="BV58" s="99"/>
      <c r="BW58" s="100">
        <f t="shared" si="151"/>
        <v>0</v>
      </c>
      <c r="BX58" s="99"/>
      <c r="BY58" s="100">
        <f t="shared" si="152"/>
        <v>0</v>
      </c>
      <c r="BZ58" s="99"/>
      <c r="CA58" s="100">
        <f t="shared" si="153"/>
        <v>0</v>
      </c>
      <c r="CB58" s="99"/>
      <c r="CC58" s="100">
        <f t="shared" si="154"/>
        <v>0</v>
      </c>
      <c r="CD58" s="99"/>
      <c r="CE58" s="100">
        <f t="shared" si="155"/>
        <v>0</v>
      </c>
      <c r="CF58" s="101">
        <f t="shared" si="156"/>
        <v>0</v>
      </c>
      <c r="CG58" s="100">
        <f t="shared" si="156"/>
        <v>0</v>
      </c>
    </row>
    <row r="59" spans="1:85" s="148" customFormat="1" ht="18" x14ac:dyDescent="0.5">
      <c r="A59" s="94"/>
      <c r="B59" s="95"/>
      <c r="C59" s="95"/>
      <c r="D59" s="94"/>
      <c r="E59" s="94"/>
      <c r="F59" s="94"/>
      <c r="G59" s="94"/>
      <c r="H59" s="94"/>
      <c r="I59" s="146"/>
      <c r="J59" s="94"/>
      <c r="K59" s="146"/>
      <c r="L59" s="94"/>
      <c r="M59" s="146"/>
      <c r="N59" s="94"/>
      <c r="O59" s="146"/>
      <c r="P59" s="94"/>
      <c r="Q59" s="146"/>
      <c r="R59" s="94"/>
      <c r="S59" s="146"/>
      <c r="T59" s="94"/>
      <c r="U59" s="146"/>
      <c r="V59" s="94"/>
      <c r="W59" s="146"/>
      <c r="X59" s="94"/>
      <c r="Y59" s="146"/>
      <c r="Z59" s="94"/>
      <c r="AA59" s="146"/>
      <c r="AB59" s="94"/>
      <c r="AC59" s="146"/>
      <c r="AD59" s="94"/>
      <c r="AE59" s="146"/>
      <c r="AF59" s="147"/>
      <c r="AG59" s="146"/>
      <c r="AH59" s="145"/>
      <c r="AI59" s="146"/>
      <c r="AJ59" s="145"/>
      <c r="AK59" s="146"/>
      <c r="AL59" s="145"/>
      <c r="AM59" s="146"/>
      <c r="AN59" s="145"/>
      <c r="AO59" s="146"/>
      <c r="AP59" s="145"/>
      <c r="AQ59" s="146"/>
      <c r="AR59" s="145"/>
      <c r="AS59" s="146"/>
      <c r="AT59" s="145"/>
      <c r="AU59" s="146"/>
      <c r="AV59" s="145"/>
      <c r="AW59" s="146"/>
      <c r="AX59" s="145"/>
      <c r="AY59" s="146"/>
      <c r="AZ59" s="145"/>
      <c r="BA59" s="146"/>
      <c r="BB59" s="145"/>
      <c r="BC59" s="146"/>
      <c r="BD59" s="145"/>
      <c r="BE59" s="146"/>
      <c r="BF59" s="147"/>
      <c r="BG59" s="146"/>
      <c r="BH59" s="99"/>
      <c r="BI59" s="97">
        <f t="shared" si="17"/>
        <v>0</v>
      </c>
      <c r="BJ59" s="99"/>
      <c r="BK59" s="100"/>
      <c r="BL59" s="99"/>
      <c r="BM59" s="100"/>
      <c r="BN59" s="99"/>
      <c r="BO59" s="100"/>
      <c r="BP59" s="99"/>
      <c r="BQ59" s="100"/>
      <c r="BR59" s="99"/>
      <c r="BS59" s="100"/>
      <c r="BT59" s="99"/>
      <c r="BU59" s="100"/>
      <c r="BV59" s="99"/>
      <c r="BW59" s="100"/>
      <c r="BX59" s="99"/>
      <c r="BY59" s="100"/>
      <c r="BZ59" s="99"/>
      <c r="CA59" s="100"/>
      <c r="CB59" s="99"/>
      <c r="CC59" s="100"/>
      <c r="CD59" s="99"/>
      <c r="CE59" s="100"/>
      <c r="CF59" s="101"/>
      <c r="CG59" s="100"/>
    </row>
    <row r="60" spans="1:85" s="148" customFormat="1" ht="18" x14ac:dyDescent="0.5">
      <c r="A60" s="94">
        <v>49</v>
      </c>
      <c r="B60" s="95" t="s">
        <v>118</v>
      </c>
      <c r="C60" s="95" t="s">
        <v>77</v>
      </c>
      <c r="D60" s="94">
        <f>RANK(BF60,$BF$4:$BF$147)</f>
        <v>2</v>
      </c>
      <c r="E60" s="94">
        <v>1</v>
      </c>
      <c r="F60" s="94" t="s">
        <v>75</v>
      </c>
      <c r="G60" s="94">
        <v>1550</v>
      </c>
      <c r="H60" s="94"/>
      <c r="I60" s="160">
        <f t="shared" ref="I60:I64" si="157">H60*$E60</f>
        <v>0</v>
      </c>
      <c r="J60" s="94">
        <v>3576</v>
      </c>
      <c r="K60" s="160">
        <f t="shared" ref="K60:K64" si="158">J60*$E60</f>
        <v>3576</v>
      </c>
      <c r="L60" s="94">
        <v>4140</v>
      </c>
      <c r="M60" s="160">
        <f t="shared" ref="M60:M64" si="159">L60*$E60</f>
        <v>4140</v>
      </c>
      <c r="N60" s="94">
        <v>5460</v>
      </c>
      <c r="O60" s="160">
        <f t="shared" ref="O60:O64" si="160">N60*$E60</f>
        <v>5460</v>
      </c>
      <c r="P60" s="94">
        <v>6828</v>
      </c>
      <c r="Q60" s="160">
        <f t="shared" ref="Q60:Q64" si="161">P60*$E60</f>
        <v>6828</v>
      </c>
      <c r="R60" s="94">
        <v>6576</v>
      </c>
      <c r="S60" s="160">
        <f t="shared" ref="S60:S64" si="162">R60*$E60</f>
        <v>6576</v>
      </c>
      <c r="T60" s="94">
        <v>5580</v>
      </c>
      <c r="U60" s="160">
        <f t="shared" ref="U60:U64" si="163">T60*$E60</f>
        <v>5580</v>
      </c>
      <c r="V60" s="94">
        <v>6300</v>
      </c>
      <c r="W60" s="160">
        <f t="shared" ref="W60:W64" si="164">V60*$E60</f>
        <v>6300</v>
      </c>
      <c r="X60" s="94">
        <v>4332</v>
      </c>
      <c r="Y60" s="160">
        <f t="shared" ref="Y60:Y64" si="165">X60*$E60</f>
        <v>4332</v>
      </c>
      <c r="Z60" s="94">
        <v>5280</v>
      </c>
      <c r="AA60" s="160">
        <f t="shared" ref="AA60:AA64" si="166">Z60*$E60</f>
        <v>5280</v>
      </c>
      <c r="AB60" s="94">
        <v>2448</v>
      </c>
      <c r="AC60" s="160">
        <f t="shared" ref="AC60:AC64" si="167">AB60*$E60</f>
        <v>2448</v>
      </c>
      <c r="AD60" s="94">
        <v>3492</v>
      </c>
      <c r="AE60" s="160">
        <f t="shared" ref="AE60:AE64" si="168">AD60*$E60</f>
        <v>3492</v>
      </c>
      <c r="AF60" s="147">
        <f t="shared" ref="AF60" si="169">SUM(H60,J60,L60,N60,P60,R60,T60,V60,X60,Z60,AB60,AD60)</f>
        <v>54012</v>
      </c>
      <c r="AG60" s="146">
        <f t="shared" ref="AG60" si="170">SUM(I60,K60,M60,O60,Q60,S60,U60,W60,Y60,AA60,AC60,AE60)</f>
        <v>54012</v>
      </c>
      <c r="AH60" s="159">
        <v>2679</v>
      </c>
      <c r="AI60" s="160">
        <f t="shared" ref="AI60:AI64" si="171">AH60*$E60</f>
        <v>2679</v>
      </c>
      <c r="AJ60" s="159">
        <v>3384</v>
      </c>
      <c r="AK60" s="160">
        <f t="shared" ref="AK60:AK64" si="172">AJ60*$E60</f>
        <v>3384</v>
      </c>
      <c r="AL60" s="145">
        <v>4284</v>
      </c>
      <c r="AM60" s="146">
        <f t="shared" si="35"/>
        <v>4284</v>
      </c>
      <c r="AN60" s="145">
        <v>2520</v>
      </c>
      <c r="AO60" s="146">
        <f t="shared" si="36"/>
        <v>2520</v>
      </c>
      <c r="AP60" s="145">
        <v>4200</v>
      </c>
      <c r="AQ60" s="146">
        <f t="shared" si="37"/>
        <v>4200</v>
      </c>
      <c r="AR60" s="145">
        <v>5066</v>
      </c>
      <c r="AS60" s="146">
        <f t="shared" si="38"/>
        <v>5066</v>
      </c>
      <c r="AT60" s="145">
        <v>3475</v>
      </c>
      <c r="AU60" s="146">
        <f t="shared" si="39"/>
        <v>3475</v>
      </c>
      <c r="AV60" s="145">
        <v>2244</v>
      </c>
      <c r="AW60" s="146">
        <f t="shared" si="40"/>
        <v>2244</v>
      </c>
      <c r="AX60" s="145">
        <v>3264</v>
      </c>
      <c r="AY60" s="146">
        <f t="shared" si="41"/>
        <v>3264</v>
      </c>
      <c r="AZ60" s="145">
        <v>3084</v>
      </c>
      <c r="BA60" s="146">
        <f t="shared" si="42"/>
        <v>3084</v>
      </c>
      <c r="BB60" s="145">
        <v>2400</v>
      </c>
      <c r="BC60" s="146">
        <f t="shared" si="43"/>
        <v>2400</v>
      </c>
      <c r="BD60" s="145">
        <v>2688</v>
      </c>
      <c r="BE60" s="146">
        <f t="shared" si="44"/>
        <v>2688</v>
      </c>
      <c r="BF60" s="147">
        <f t="shared" si="99"/>
        <v>39288</v>
      </c>
      <c r="BG60" s="146">
        <f t="shared" si="99"/>
        <v>39288</v>
      </c>
      <c r="BH60" s="96">
        <v>3060</v>
      </c>
      <c r="BI60" s="97">
        <f t="shared" si="17"/>
        <v>3060</v>
      </c>
      <c r="BJ60" s="98">
        <v>2880</v>
      </c>
      <c r="BK60" s="100">
        <f t="shared" ref="BK60" si="173">BJ60*$E60</f>
        <v>2880</v>
      </c>
      <c r="BL60" s="99"/>
      <c r="BM60" s="100">
        <f t="shared" ref="BM60" si="174">BL60*$E60</f>
        <v>0</v>
      </c>
      <c r="BN60" s="99"/>
      <c r="BO60" s="100">
        <f t="shared" ref="BO60" si="175">BN60*$E60</f>
        <v>0</v>
      </c>
      <c r="BP60" s="99"/>
      <c r="BQ60" s="100">
        <f t="shared" ref="BQ60" si="176">BP60*$E60</f>
        <v>0</v>
      </c>
      <c r="BR60" s="99"/>
      <c r="BS60" s="100">
        <f t="shared" ref="BS60" si="177">BR60*$E60</f>
        <v>0</v>
      </c>
      <c r="BT60" s="99"/>
      <c r="BU60" s="100">
        <f t="shared" ref="BU60" si="178">BT60*$E60</f>
        <v>0</v>
      </c>
      <c r="BV60" s="99"/>
      <c r="BW60" s="100">
        <f t="shared" ref="BW60" si="179">BV60*$E60</f>
        <v>0</v>
      </c>
      <c r="BX60" s="99"/>
      <c r="BY60" s="100">
        <f t="shared" ref="BY60" si="180">BX60*$E60</f>
        <v>0</v>
      </c>
      <c r="BZ60" s="99"/>
      <c r="CA60" s="100">
        <f t="shared" ref="CA60" si="181">BZ60*$E60</f>
        <v>0</v>
      </c>
      <c r="CB60" s="99"/>
      <c r="CC60" s="100">
        <f t="shared" ref="CC60" si="182">CB60*$E60</f>
        <v>0</v>
      </c>
      <c r="CD60" s="99"/>
      <c r="CE60" s="100">
        <f t="shared" ref="CE60" si="183">CD60*$E60</f>
        <v>0</v>
      </c>
      <c r="CF60" s="101">
        <f t="shared" ref="CF60:CG60" si="184">SUM(BH60,BJ60,BL60,BN60,BP60,BR60,BT60,BV60,BX60,BZ60,CB60,CD60)</f>
        <v>5940</v>
      </c>
      <c r="CG60" s="100">
        <f t="shared" si="184"/>
        <v>5940</v>
      </c>
    </row>
    <row r="61" spans="1:85" s="148" customFormat="1" ht="18" x14ac:dyDescent="0.5">
      <c r="A61" s="94">
        <v>50</v>
      </c>
      <c r="B61" s="95" t="s">
        <v>119</v>
      </c>
      <c r="C61" s="95"/>
      <c r="D61" s="94"/>
      <c r="E61" s="94">
        <v>0.6</v>
      </c>
      <c r="F61" s="94" t="s">
        <v>98</v>
      </c>
      <c r="G61" s="94">
        <v>1060</v>
      </c>
      <c r="H61" s="94"/>
      <c r="I61" s="160"/>
      <c r="J61" s="94"/>
      <c r="K61" s="160"/>
      <c r="L61" s="94"/>
      <c r="M61" s="160"/>
      <c r="N61" s="94"/>
      <c r="O61" s="160"/>
      <c r="P61" s="94"/>
      <c r="Q61" s="160"/>
      <c r="R61" s="94"/>
      <c r="S61" s="160"/>
      <c r="T61" s="94"/>
      <c r="U61" s="160"/>
      <c r="V61" s="94"/>
      <c r="W61" s="160"/>
      <c r="X61" s="94"/>
      <c r="Y61" s="160"/>
      <c r="Z61" s="94"/>
      <c r="AA61" s="160"/>
      <c r="AB61" s="94"/>
      <c r="AC61" s="160"/>
      <c r="AD61" s="94"/>
      <c r="AE61" s="160"/>
      <c r="AF61" s="147"/>
      <c r="AG61" s="146"/>
      <c r="AH61" s="159"/>
      <c r="AI61" s="160"/>
      <c r="AJ61" s="159"/>
      <c r="AK61" s="160"/>
      <c r="AL61" s="145"/>
      <c r="AM61" s="146"/>
      <c r="AN61" s="145"/>
      <c r="AO61" s="146"/>
      <c r="AP61" s="145"/>
      <c r="AQ61" s="146"/>
      <c r="AR61" s="145"/>
      <c r="AS61" s="146"/>
      <c r="AT61" s="145"/>
      <c r="AU61" s="146"/>
      <c r="AV61" s="145"/>
      <c r="AW61" s="146"/>
      <c r="AX61" s="145"/>
      <c r="AY61" s="146"/>
      <c r="AZ61" s="145"/>
      <c r="BA61" s="146"/>
      <c r="BB61" s="145"/>
      <c r="BC61" s="146"/>
      <c r="BD61" s="145"/>
      <c r="BE61" s="146"/>
      <c r="BF61" s="147"/>
      <c r="BG61" s="146"/>
      <c r="BH61" s="96"/>
      <c r="BI61" s="97">
        <f t="shared" si="17"/>
        <v>0</v>
      </c>
      <c r="BJ61" s="98"/>
      <c r="BK61" s="100"/>
      <c r="BL61" s="99"/>
      <c r="BM61" s="100"/>
      <c r="BN61" s="99"/>
      <c r="BO61" s="100"/>
      <c r="BP61" s="99"/>
      <c r="BQ61" s="100"/>
      <c r="BR61" s="99"/>
      <c r="BS61" s="100"/>
      <c r="BT61" s="99"/>
      <c r="BU61" s="100"/>
      <c r="BV61" s="99"/>
      <c r="BW61" s="100"/>
      <c r="BX61" s="99"/>
      <c r="BY61" s="100"/>
      <c r="BZ61" s="99"/>
      <c r="CA61" s="100"/>
      <c r="CB61" s="99"/>
      <c r="CC61" s="100"/>
      <c r="CD61" s="99"/>
      <c r="CE61" s="100"/>
      <c r="CF61" s="101"/>
      <c r="CG61" s="100"/>
    </row>
    <row r="62" spans="1:85" s="148" customFormat="1" ht="18" x14ac:dyDescent="0.5">
      <c r="A62" s="94">
        <v>51</v>
      </c>
      <c r="B62" s="95" t="s">
        <v>120</v>
      </c>
      <c r="C62" s="95" t="s">
        <v>77</v>
      </c>
      <c r="D62" s="94">
        <f>RANK(BF62,$BF$4:$BF$147)</f>
        <v>5</v>
      </c>
      <c r="E62" s="94">
        <v>0.35</v>
      </c>
      <c r="F62" s="94" t="s">
        <v>81</v>
      </c>
      <c r="G62" s="94">
        <v>700</v>
      </c>
      <c r="H62" s="94"/>
      <c r="I62" s="160">
        <f t="shared" si="157"/>
        <v>0</v>
      </c>
      <c r="J62" s="94">
        <v>480</v>
      </c>
      <c r="K62" s="160">
        <f t="shared" si="158"/>
        <v>168</v>
      </c>
      <c r="L62" s="94">
        <v>320</v>
      </c>
      <c r="M62" s="160">
        <f t="shared" si="159"/>
        <v>112</v>
      </c>
      <c r="N62" s="94">
        <v>560</v>
      </c>
      <c r="O62" s="160">
        <f t="shared" si="160"/>
        <v>196</v>
      </c>
      <c r="P62" s="94">
        <v>960</v>
      </c>
      <c r="Q62" s="160">
        <f t="shared" si="161"/>
        <v>336</v>
      </c>
      <c r="R62" s="94">
        <v>480</v>
      </c>
      <c r="S62" s="160">
        <f t="shared" si="162"/>
        <v>168</v>
      </c>
      <c r="T62" s="94">
        <v>720</v>
      </c>
      <c r="U62" s="160">
        <f t="shared" si="163"/>
        <v>251.99999999999997</v>
      </c>
      <c r="V62" s="94">
        <v>840</v>
      </c>
      <c r="W62" s="160">
        <f t="shared" si="164"/>
        <v>294</v>
      </c>
      <c r="X62" s="94">
        <v>680</v>
      </c>
      <c r="Y62" s="160">
        <f t="shared" si="165"/>
        <v>237.99999999999997</v>
      </c>
      <c r="Z62" s="94">
        <v>600</v>
      </c>
      <c r="AA62" s="160">
        <f t="shared" si="166"/>
        <v>210</v>
      </c>
      <c r="AB62" s="94">
        <v>1000</v>
      </c>
      <c r="AC62" s="160">
        <f t="shared" si="167"/>
        <v>350</v>
      </c>
      <c r="AD62" s="94">
        <v>940</v>
      </c>
      <c r="AE62" s="160">
        <f t="shared" si="168"/>
        <v>329</v>
      </c>
      <c r="AF62" s="147">
        <f t="shared" ref="AF62:AF64" si="185">SUM(H62,J62,L62,N62,P62,R62,T62,V62,X62,Z62,AB62,AD62)</f>
        <v>7580</v>
      </c>
      <c r="AG62" s="146">
        <f t="shared" ref="AG62:AG64" si="186">SUM(I62,K62,M62,O62,Q62,S62,U62,W62,Y62,AA62,AC62,AE62)</f>
        <v>2653</v>
      </c>
      <c r="AH62" s="159">
        <v>1080</v>
      </c>
      <c r="AI62" s="160">
        <f t="shared" si="171"/>
        <v>378</v>
      </c>
      <c r="AJ62" s="159">
        <v>1240</v>
      </c>
      <c r="AK62" s="160">
        <f t="shared" si="172"/>
        <v>434</v>
      </c>
      <c r="AL62" s="145">
        <v>2440</v>
      </c>
      <c r="AM62" s="146">
        <f t="shared" si="35"/>
        <v>854</v>
      </c>
      <c r="AN62" s="145">
        <v>1280</v>
      </c>
      <c r="AO62" s="146">
        <f t="shared" si="36"/>
        <v>448</v>
      </c>
      <c r="AP62" s="145">
        <v>1600</v>
      </c>
      <c r="AQ62" s="146">
        <f t="shared" si="37"/>
        <v>560</v>
      </c>
      <c r="AR62" s="145">
        <v>1340</v>
      </c>
      <c r="AS62" s="146">
        <f t="shared" si="38"/>
        <v>468.99999999999994</v>
      </c>
      <c r="AT62" s="145">
        <v>2348</v>
      </c>
      <c r="AU62" s="146">
        <f t="shared" si="39"/>
        <v>821.8</v>
      </c>
      <c r="AV62" s="145">
        <v>1560</v>
      </c>
      <c r="AW62" s="146">
        <f t="shared" si="40"/>
        <v>546</v>
      </c>
      <c r="AX62" s="145">
        <v>1080</v>
      </c>
      <c r="AY62" s="146">
        <f t="shared" si="41"/>
        <v>378</v>
      </c>
      <c r="AZ62" s="145">
        <v>1040</v>
      </c>
      <c r="BA62" s="146">
        <f t="shared" si="42"/>
        <v>364</v>
      </c>
      <c r="BB62" s="145">
        <v>1320</v>
      </c>
      <c r="BC62" s="146">
        <f t="shared" si="43"/>
        <v>461.99999999999994</v>
      </c>
      <c r="BD62" s="145">
        <v>600</v>
      </c>
      <c r="BE62" s="146">
        <f t="shared" si="44"/>
        <v>210</v>
      </c>
      <c r="BF62" s="147">
        <f t="shared" si="99"/>
        <v>16928</v>
      </c>
      <c r="BG62" s="146">
        <f t="shared" si="99"/>
        <v>5924.8</v>
      </c>
      <c r="BH62" s="96">
        <v>600</v>
      </c>
      <c r="BI62" s="97">
        <f t="shared" si="17"/>
        <v>210</v>
      </c>
      <c r="BJ62" s="98">
        <v>1200</v>
      </c>
      <c r="BK62" s="100">
        <f t="shared" ref="BK62:BK64" si="187">BJ62*$E62</f>
        <v>420</v>
      </c>
      <c r="BL62" s="99"/>
      <c r="BM62" s="100">
        <f t="shared" ref="BM62:BM64" si="188">BL62*$E62</f>
        <v>0</v>
      </c>
      <c r="BN62" s="99"/>
      <c r="BO62" s="100">
        <f t="shared" ref="BO62:BO64" si="189">BN62*$E62</f>
        <v>0</v>
      </c>
      <c r="BP62" s="99"/>
      <c r="BQ62" s="100">
        <f t="shared" ref="BQ62:BQ64" si="190">BP62*$E62</f>
        <v>0</v>
      </c>
      <c r="BR62" s="99"/>
      <c r="BS62" s="100">
        <f t="shared" ref="BS62:BS64" si="191">BR62*$E62</f>
        <v>0</v>
      </c>
      <c r="BT62" s="99"/>
      <c r="BU62" s="100">
        <f t="shared" ref="BU62:BU64" si="192">BT62*$E62</f>
        <v>0</v>
      </c>
      <c r="BV62" s="99"/>
      <c r="BW62" s="100">
        <f t="shared" ref="BW62:BW64" si="193">BV62*$E62</f>
        <v>0</v>
      </c>
      <c r="BX62" s="99"/>
      <c r="BY62" s="100">
        <f t="shared" ref="BY62:BY64" si="194">BX62*$E62</f>
        <v>0</v>
      </c>
      <c r="BZ62" s="99"/>
      <c r="CA62" s="100">
        <f t="shared" ref="CA62:CA64" si="195">BZ62*$E62</f>
        <v>0</v>
      </c>
      <c r="CB62" s="99"/>
      <c r="CC62" s="100">
        <f t="shared" ref="CC62:CC64" si="196">CB62*$E62</f>
        <v>0</v>
      </c>
      <c r="CD62" s="99"/>
      <c r="CE62" s="100">
        <f t="shared" ref="CE62:CE64" si="197">CD62*$E62</f>
        <v>0</v>
      </c>
      <c r="CF62" s="101">
        <f t="shared" ref="CF62:CG64" si="198">SUM(BH62,BJ62,BL62,BN62,BP62,BR62,BT62,BV62,BX62,BZ62,CB62,CD62)</f>
        <v>1800</v>
      </c>
      <c r="CG62" s="100">
        <f t="shared" si="198"/>
        <v>630</v>
      </c>
    </row>
    <row r="63" spans="1:85" s="148" customFormat="1" ht="18" x14ac:dyDescent="0.5">
      <c r="A63" s="94">
        <v>52</v>
      </c>
      <c r="B63" s="95" t="s">
        <v>121</v>
      </c>
      <c r="C63" s="95" t="s">
        <v>74</v>
      </c>
      <c r="D63" s="94">
        <f>RANK(BF63,$BF$4:$BF$147)</f>
        <v>16</v>
      </c>
      <c r="E63" s="94">
        <v>0.64</v>
      </c>
      <c r="F63" s="94" t="s">
        <v>85</v>
      </c>
      <c r="G63" s="94"/>
      <c r="H63" s="94"/>
      <c r="I63" s="160">
        <f t="shared" si="157"/>
        <v>0</v>
      </c>
      <c r="J63" s="94"/>
      <c r="K63" s="160">
        <f t="shared" si="158"/>
        <v>0</v>
      </c>
      <c r="L63" s="94"/>
      <c r="M63" s="160">
        <f t="shared" si="159"/>
        <v>0</v>
      </c>
      <c r="N63" s="94"/>
      <c r="O63" s="160">
        <f t="shared" si="160"/>
        <v>0</v>
      </c>
      <c r="P63" s="94"/>
      <c r="Q63" s="160">
        <f t="shared" si="161"/>
        <v>0</v>
      </c>
      <c r="R63" s="94"/>
      <c r="S63" s="160">
        <f t="shared" si="162"/>
        <v>0</v>
      </c>
      <c r="T63" s="94"/>
      <c r="U63" s="160">
        <f t="shared" si="163"/>
        <v>0</v>
      </c>
      <c r="V63" s="94"/>
      <c r="W63" s="160">
        <f t="shared" si="164"/>
        <v>0</v>
      </c>
      <c r="X63" s="94"/>
      <c r="Y63" s="160">
        <f t="shared" si="165"/>
        <v>0</v>
      </c>
      <c r="Z63" s="94"/>
      <c r="AA63" s="160">
        <f t="shared" si="166"/>
        <v>0</v>
      </c>
      <c r="AB63" s="94"/>
      <c r="AC63" s="160">
        <f t="shared" si="167"/>
        <v>0</v>
      </c>
      <c r="AD63" s="94"/>
      <c r="AE63" s="160">
        <f t="shared" si="168"/>
        <v>0</v>
      </c>
      <c r="AF63" s="147">
        <f t="shared" si="185"/>
        <v>0</v>
      </c>
      <c r="AG63" s="146">
        <f t="shared" si="186"/>
        <v>0</v>
      </c>
      <c r="AH63" s="159"/>
      <c r="AI63" s="160">
        <f t="shared" si="171"/>
        <v>0</v>
      </c>
      <c r="AJ63" s="159"/>
      <c r="AK63" s="160">
        <f t="shared" si="172"/>
        <v>0</v>
      </c>
      <c r="AL63" s="145"/>
      <c r="AM63" s="146">
        <f t="shared" si="35"/>
        <v>0</v>
      </c>
      <c r="AN63" s="145"/>
      <c r="AO63" s="146">
        <f t="shared" si="36"/>
        <v>0</v>
      </c>
      <c r="AP63" s="145"/>
      <c r="AQ63" s="146">
        <f t="shared" si="37"/>
        <v>0</v>
      </c>
      <c r="AR63" s="145"/>
      <c r="AS63" s="146">
        <f t="shared" si="38"/>
        <v>0</v>
      </c>
      <c r="AT63" s="145"/>
      <c r="AU63" s="146">
        <f t="shared" si="39"/>
        <v>0</v>
      </c>
      <c r="AV63" s="145"/>
      <c r="AW63" s="146">
        <f t="shared" si="40"/>
        <v>0</v>
      </c>
      <c r="AX63" s="145"/>
      <c r="AY63" s="146">
        <f t="shared" si="41"/>
        <v>0</v>
      </c>
      <c r="AZ63" s="145"/>
      <c r="BA63" s="146">
        <f t="shared" si="42"/>
        <v>0</v>
      </c>
      <c r="BB63" s="145"/>
      <c r="BC63" s="146">
        <f t="shared" si="43"/>
        <v>0</v>
      </c>
      <c r="BD63" s="145"/>
      <c r="BE63" s="146">
        <f t="shared" si="44"/>
        <v>0</v>
      </c>
      <c r="BF63" s="147">
        <f t="shared" si="99"/>
        <v>0</v>
      </c>
      <c r="BG63" s="146">
        <f t="shared" si="99"/>
        <v>0</v>
      </c>
      <c r="BH63" s="99"/>
      <c r="BI63" s="97">
        <f t="shared" si="17"/>
        <v>0</v>
      </c>
      <c r="BJ63" s="99"/>
      <c r="BK63" s="100">
        <f t="shared" si="187"/>
        <v>0</v>
      </c>
      <c r="BL63" s="99"/>
      <c r="BM63" s="100">
        <f t="shared" si="188"/>
        <v>0</v>
      </c>
      <c r="BN63" s="99"/>
      <c r="BO63" s="100">
        <f t="shared" si="189"/>
        <v>0</v>
      </c>
      <c r="BP63" s="99"/>
      <c r="BQ63" s="100">
        <f t="shared" si="190"/>
        <v>0</v>
      </c>
      <c r="BR63" s="99"/>
      <c r="BS63" s="100">
        <f t="shared" si="191"/>
        <v>0</v>
      </c>
      <c r="BT63" s="99"/>
      <c r="BU63" s="100">
        <f t="shared" si="192"/>
        <v>0</v>
      </c>
      <c r="BV63" s="99"/>
      <c r="BW63" s="100">
        <f t="shared" si="193"/>
        <v>0</v>
      </c>
      <c r="BX63" s="99"/>
      <c r="BY63" s="100">
        <f t="shared" si="194"/>
        <v>0</v>
      </c>
      <c r="BZ63" s="99"/>
      <c r="CA63" s="100">
        <f t="shared" si="195"/>
        <v>0</v>
      </c>
      <c r="CB63" s="99"/>
      <c r="CC63" s="100">
        <f t="shared" si="196"/>
        <v>0</v>
      </c>
      <c r="CD63" s="99"/>
      <c r="CE63" s="100">
        <f t="shared" si="197"/>
        <v>0</v>
      </c>
      <c r="CF63" s="101">
        <f t="shared" si="198"/>
        <v>0</v>
      </c>
      <c r="CG63" s="100">
        <f t="shared" si="198"/>
        <v>0</v>
      </c>
    </row>
    <row r="64" spans="1:85" s="148" customFormat="1" ht="18" x14ac:dyDescent="0.5">
      <c r="A64" s="94">
        <v>53</v>
      </c>
      <c r="B64" s="95" t="s">
        <v>122</v>
      </c>
      <c r="C64" s="95" t="s">
        <v>74</v>
      </c>
      <c r="D64" s="94">
        <f>RANK(BF64,$BF$4:$BF$147)</f>
        <v>16</v>
      </c>
      <c r="E64" s="94">
        <v>0.64</v>
      </c>
      <c r="F64" s="94" t="s">
        <v>85</v>
      </c>
      <c r="G64" s="94">
        <v>1350</v>
      </c>
      <c r="H64" s="94"/>
      <c r="I64" s="160">
        <f t="shared" si="157"/>
        <v>0</v>
      </c>
      <c r="J64" s="94"/>
      <c r="K64" s="160">
        <f t="shared" si="158"/>
        <v>0</v>
      </c>
      <c r="L64" s="94"/>
      <c r="M64" s="160">
        <f t="shared" si="159"/>
        <v>0</v>
      </c>
      <c r="N64" s="94"/>
      <c r="O64" s="160">
        <f t="shared" si="160"/>
        <v>0</v>
      </c>
      <c r="P64" s="94"/>
      <c r="Q64" s="160">
        <f t="shared" si="161"/>
        <v>0</v>
      </c>
      <c r="R64" s="94"/>
      <c r="S64" s="160">
        <f t="shared" si="162"/>
        <v>0</v>
      </c>
      <c r="T64" s="94"/>
      <c r="U64" s="160">
        <f t="shared" si="163"/>
        <v>0</v>
      </c>
      <c r="V64" s="94"/>
      <c r="W64" s="160">
        <f t="shared" si="164"/>
        <v>0</v>
      </c>
      <c r="X64" s="94"/>
      <c r="Y64" s="160">
        <f t="shared" si="165"/>
        <v>0</v>
      </c>
      <c r="Z64" s="94"/>
      <c r="AA64" s="160">
        <f t="shared" si="166"/>
        <v>0</v>
      </c>
      <c r="AB64" s="94"/>
      <c r="AC64" s="160">
        <f t="shared" si="167"/>
        <v>0</v>
      </c>
      <c r="AD64" s="94"/>
      <c r="AE64" s="160">
        <f t="shared" si="168"/>
        <v>0</v>
      </c>
      <c r="AF64" s="147">
        <f t="shared" si="185"/>
        <v>0</v>
      </c>
      <c r="AG64" s="146">
        <f t="shared" si="186"/>
        <v>0</v>
      </c>
      <c r="AH64" s="159"/>
      <c r="AI64" s="160">
        <f t="shared" si="171"/>
        <v>0</v>
      </c>
      <c r="AJ64" s="159"/>
      <c r="AK64" s="160">
        <f t="shared" si="172"/>
        <v>0</v>
      </c>
      <c r="AL64" s="145"/>
      <c r="AM64" s="146">
        <f t="shared" si="35"/>
        <v>0</v>
      </c>
      <c r="AN64" s="145"/>
      <c r="AO64" s="146">
        <f t="shared" si="36"/>
        <v>0</v>
      </c>
      <c r="AP64" s="145"/>
      <c r="AQ64" s="146">
        <f t="shared" si="37"/>
        <v>0</v>
      </c>
      <c r="AR64" s="145"/>
      <c r="AS64" s="146">
        <f t="shared" si="38"/>
        <v>0</v>
      </c>
      <c r="AT64" s="145"/>
      <c r="AU64" s="146">
        <f t="shared" si="39"/>
        <v>0</v>
      </c>
      <c r="AV64" s="145"/>
      <c r="AW64" s="146">
        <f t="shared" si="40"/>
        <v>0</v>
      </c>
      <c r="AX64" s="145"/>
      <c r="AY64" s="146">
        <f t="shared" si="41"/>
        <v>0</v>
      </c>
      <c r="AZ64" s="145"/>
      <c r="BA64" s="146">
        <f t="shared" si="42"/>
        <v>0</v>
      </c>
      <c r="BB64" s="145"/>
      <c r="BC64" s="146">
        <f t="shared" si="43"/>
        <v>0</v>
      </c>
      <c r="BD64" s="145"/>
      <c r="BE64" s="146">
        <f t="shared" si="44"/>
        <v>0</v>
      </c>
      <c r="BF64" s="147">
        <f t="shared" si="99"/>
        <v>0</v>
      </c>
      <c r="BG64" s="146">
        <f t="shared" si="99"/>
        <v>0</v>
      </c>
      <c r="BH64" s="99"/>
      <c r="BI64" s="97">
        <f t="shared" si="17"/>
        <v>0</v>
      </c>
      <c r="BJ64" s="99"/>
      <c r="BK64" s="100">
        <f t="shared" si="187"/>
        <v>0</v>
      </c>
      <c r="BL64" s="99"/>
      <c r="BM64" s="100">
        <f t="shared" si="188"/>
        <v>0</v>
      </c>
      <c r="BN64" s="99"/>
      <c r="BO64" s="100">
        <f t="shared" si="189"/>
        <v>0</v>
      </c>
      <c r="BP64" s="99"/>
      <c r="BQ64" s="100">
        <f t="shared" si="190"/>
        <v>0</v>
      </c>
      <c r="BR64" s="99"/>
      <c r="BS64" s="100">
        <f t="shared" si="191"/>
        <v>0</v>
      </c>
      <c r="BT64" s="99"/>
      <c r="BU64" s="100">
        <f t="shared" si="192"/>
        <v>0</v>
      </c>
      <c r="BV64" s="99"/>
      <c r="BW64" s="100">
        <f t="shared" si="193"/>
        <v>0</v>
      </c>
      <c r="BX64" s="99"/>
      <c r="BY64" s="100">
        <f t="shared" si="194"/>
        <v>0</v>
      </c>
      <c r="BZ64" s="99"/>
      <c r="CA64" s="100">
        <f t="shared" si="195"/>
        <v>0</v>
      </c>
      <c r="CB64" s="99"/>
      <c r="CC64" s="100">
        <f t="shared" si="196"/>
        <v>0</v>
      </c>
      <c r="CD64" s="99"/>
      <c r="CE64" s="100">
        <f t="shared" si="197"/>
        <v>0</v>
      </c>
      <c r="CF64" s="101">
        <f t="shared" si="198"/>
        <v>0</v>
      </c>
      <c r="CG64" s="100">
        <f t="shared" si="198"/>
        <v>0</v>
      </c>
    </row>
    <row r="65" spans="1:85" s="148" customFormat="1" ht="18" x14ac:dyDescent="0.5">
      <c r="A65" s="94"/>
      <c r="B65" s="95"/>
      <c r="C65" s="95"/>
      <c r="D65" s="94"/>
      <c r="E65" s="94"/>
      <c r="F65" s="94"/>
      <c r="G65" s="94"/>
      <c r="H65" s="94"/>
      <c r="I65" s="146"/>
      <c r="J65" s="94"/>
      <c r="K65" s="146"/>
      <c r="L65" s="94"/>
      <c r="M65" s="146"/>
      <c r="N65" s="94"/>
      <c r="O65" s="146"/>
      <c r="P65" s="94"/>
      <c r="Q65" s="146"/>
      <c r="R65" s="94"/>
      <c r="S65" s="146"/>
      <c r="T65" s="94"/>
      <c r="U65" s="146"/>
      <c r="V65" s="94"/>
      <c r="W65" s="146"/>
      <c r="X65" s="94"/>
      <c r="Y65" s="146"/>
      <c r="Z65" s="94"/>
      <c r="AA65" s="146"/>
      <c r="AB65" s="94"/>
      <c r="AC65" s="146"/>
      <c r="AD65" s="94"/>
      <c r="AE65" s="146"/>
      <c r="AF65" s="147"/>
      <c r="AG65" s="146"/>
      <c r="AH65" s="145"/>
      <c r="AI65" s="146"/>
      <c r="AJ65" s="145"/>
      <c r="AK65" s="146"/>
      <c r="AL65" s="145"/>
      <c r="AM65" s="146"/>
      <c r="AN65" s="145"/>
      <c r="AO65" s="146"/>
      <c r="AP65" s="145"/>
      <c r="AQ65" s="146"/>
      <c r="AR65" s="145"/>
      <c r="AS65" s="146"/>
      <c r="AT65" s="145"/>
      <c r="AU65" s="146"/>
      <c r="AV65" s="145"/>
      <c r="AW65" s="146"/>
      <c r="AX65" s="145"/>
      <c r="AY65" s="146"/>
      <c r="AZ65" s="145"/>
      <c r="BA65" s="146"/>
      <c r="BB65" s="145"/>
      <c r="BC65" s="146"/>
      <c r="BD65" s="145"/>
      <c r="BE65" s="146"/>
      <c r="BF65" s="147"/>
      <c r="BG65" s="146"/>
      <c r="BH65" s="99"/>
      <c r="BI65" s="97">
        <f t="shared" si="17"/>
        <v>0</v>
      </c>
      <c r="BJ65" s="99"/>
      <c r="BK65" s="100"/>
      <c r="BL65" s="99"/>
      <c r="BM65" s="100"/>
      <c r="BN65" s="99"/>
      <c r="BO65" s="100"/>
      <c r="BP65" s="99"/>
      <c r="BQ65" s="100"/>
      <c r="BR65" s="99"/>
      <c r="BS65" s="100"/>
      <c r="BT65" s="99"/>
      <c r="BU65" s="100"/>
      <c r="BV65" s="99"/>
      <c r="BW65" s="100"/>
      <c r="BX65" s="99"/>
      <c r="BY65" s="100"/>
      <c r="BZ65" s="99"/>
      <c r="CA65" s="100"/>
      <c r="CB65" s="99"/>
      <c r="CC65" s="100"/>
      <c r="CD65" s="99"/>
      <c r="CE65" s="100"/>
      <c r="CF65" s="101"/>
      <c r="CG65" s="100"/>
    </row>
    <row r="66" spans="1:85" s="148" customFormat="1" ht="18" x14ac:dyDescent="0.5">
      <c r="A66" s="94">
        <v>54</v>
      </c>
      <c r="B66" s="95" t="s">
        <v>123</v>
      </c>
      <c r="C66" s="95" t="s">
        <v>77</v>
      </c>
      <c r="D66" s="94">
        <f>RANK(BF66,$BF$4:$BF$147)</f>
        <v>16</v>
      </c>
      <c r="E66" s="94">
        <v>1</v>
      </c>
      <c r="F66" s="94" t="s">
        <v>75</v>
      </c>
      <c r="G66" s="94"/>
      <c r="H66" s="94"/>
      <c r="I66" s="146">
        <f t="shared" si="20"/>
        <v>0</v>
      </c>
      <c r="J66" s="94"/>
      <c r="K66" s="146">
        <f t="shared" si="21"/>
        <v>0</v>
      </c>
      <c r="L66" s="94"/>
      <c r="M66" s="146">
        <f t="shared" si="22"/>
        <v>0</v>
      </c>
      <c r="N66" s="94"/>
      <c r="O66" s="146">
        <f t="shared" si="23"/>
        <v>0</v>
      </c>
      <c r="P66" s="94"/>
      <c r="Q66" s="146">
        <f t="shared" si="24"/>
        <v>0</v>
      </c>
      <c r="R66" s="94"/>
      <c r="S66" s="146">
        <f t="shared" si="25"/>
        <v>0</v>
      </c>
      <c r="T66" s="94"/>
      <c r="U66" s="146">
        <f t="shared" si="26"/>
        <v>0</v>
      </c>
      <c r="V66" s="94"/>
      <c r="W66" s="146">
        <f t="shared" si="27"/>
        <v>0</v>
      </c>
      <c r="X66" s="94"/>
      <c r="Y66" s="146">
        <f t="shared" si="28"/>
        <v>0</v>
      </c>
      <c r="Z66" s="94"/>
      <c r="AA66" s="146">
        <f t="shared" si="29"/>
        <v>0</v>
      </c>
      <c r="AB66" s="94"/>
      <c r="AC66" s="146">
        <f t="shared" si="30"/>
        <v>0</v>
      </c>
      <c r="AD66" s="94"/>
      <c r="AE66" s="146">
        <f t="shared" si="31"/>
        <v>0</v>
      </c>
      <c r="AF66" s="147">
        <f t="shared" ref="AF66:AF68" si="199">SUM(H66,J66,L66,N66,P66,R66,T66,V66,X66,Z66,AB66,AD66)</f>
        <v>0</v>
      </c>
      <c r="AG66" s="146">
        <f t="shared" ref="AG66:AG68" si="200">SUM(I66,K66,M66,O66,Q66,S66,U66,W66,Y66,AA66,AC66,AE66)</f>
        <v>0</v>
      </c>
      <c r="AH66" s="145"/>
      <c r="AI66" s="146">
        <f t="shared" si="34"/>
        <v>0</v>
      </c>
      <c r="AJ66" s="145"/>
      <c r="AK66" s="146">
        <f t="shared" si="35"/>
        <v>0</v>
      </c>
      <c r="AL66" s="145"/>
      <c r="AM66" s="146">
        <f t="shared" si="35"/>
        <v>0</v>
      </c>
      <c r="AN66" s="145"/>
      <c r="AO66" s="146">
        <f t="shared" si="36"/>
        <v>0</v>
      </c>
      <c r="AP66" s="145"/>
      <c r="AQ66" s="146">
        <f t="shared" si="37"/>
        <v>0</v>
      </c>
      <c r="AR66" s="145"/>
      <c r="AS66" s="146">
        <f t="shared" si="38"/>
        <v>0</v>
      </c>
      <c r="AT66" s="145"/>
      <c r="AU66" s="146">
        <f t="shared" si="39"/>
        <v>0</v>
      </c>
      <c r="AV66" s="145"/>
      <c r="AW66" s="146">
        <f t="shared" si="40"/>
        <v>0</v>
      </c>
      <c r="AX66" s="145"/>
      <c r="AY66" s="146">
        <f t="shared" si="41"/>
        <v>0</v>
      </c>
      <c r="AZ66" s="145"/>
      <c r="BA66" s="146">
        <f t="shared" si="42"/>
        <v>0</v>
      </c>
      <c r="BB66" s="145"/>
      <c r="BC66" s="146">
        <f t="shared" si="43"/>
        <v>0</v>
      </c>
      <c r="BD66" s="145"/>
      <c r="BE66" s="146">
        <f t="shared" si="44"/>
        <v>0</v>
      </c>
      <c r="BF66" s="147">
        <f t="shared" si="99"/>
        <v>0</v>
      </c>
      <c r="BG66" s="146">
        <f t="shared" si="99"/>
        <v>0</v>
      </c>
      <c r="BH66" s="99"/>
      <c r="BI66" s="97">
        <f t="shared" si="17"/>
        <v>0</v>
      </c>
      <c r="BJ66" s="99"/>
      <c r="BK66" s="100">
        <f t="shared" ref="BK66:BK68" si="201">BJ66*$E66</f>
        <v>0</v>
      </c>
      <c r="BL66" s="99"/>
      <c r="BM66" s="100">
        <f t="shared" ref="BM66:BM68" si="202">BL66*$E66</f>
        <v>0</v>
      </c>
      <c r="BN66" s="99"/>
      <c r="BO66" s="100">
        <f t="shared" ref="BO66:BO68" si="203">BN66*$E66</f>
        <v>0</v>
      </c>
      <c r="BP66" s="99"/>
      <c r="BQ66" s="100">
        <f t="shared" ref="BQ66:BQ68" si="204">BP66*$E66</f>
        <v>0</v>
      </c>
      <c r="BR66" s="99"/>
      <c r="BS66" s="100">
        <f t="shared" ref="BS66:BS68" si="205">BR66*$E66</f>
        <v>0</v>
      </c>
      <c r="BT66" s="99"/>
      <c r="BU66" s="100">
        <f t="shared" ref="BU66:BU68" si="206">BT66*$E66</f>
        <v>0</v>
      </c>
      <c r="BV66" s="99"/>
      <c r="BW66" s="100">
        <f t="shared" ref="BW66:BW68" si="207">BV66*$E66</f>
        <v>0</v>
      </c>
      <c r="BX66" s="99"/>
      <c r="BY66" s="100">
        <f t="shared" ref="BY66:BY68" si="208">BX66*$E66</f>
        <v>0</v>
      </c>
      <c r="BZ66" s="99"/>
      <c r="CA66" s="100">
        <f t="shared" ref="CA66:CA68" si="209">BZ66*$E66</f>
        <v>0</v>
      </c>
      <c r="CB66" s="99"/>
      <c r="CC66" s="100">
        <f t="shared" ref="CC66:CC68" si="210">CB66*$E66</f>
        <v>0</v>
      </c>
      <c r="CD66" s="99"/>
      <c r="CE66" s="100">
        <f t="shared" ref="CE66:CE68" si="211">CD66*$E66</f>
        <v>0</v>
      </c>
      <c r="CF66" s="101">
        <f t="shared" ref="CF66:CG68" si="212">SUM(BH66,BJ66,BL66,BN66,BP66,BR66,BT66,BV66,BX66,BZ66,CB66,CD66)</f>
        <v>0</v>
      </c>
      <c r="CG66" s="100">
        <f t="shared" si="212"/>
        <v>0</v>
      </c>
    </row>
    <row r="67" spans="1:85" s="148" customFormat="1" ht="18" x14ac:dyDescent="0.5">
      <c r="A67" s="94">
        <v>55</v>
      </c>
      <c r="B67" s="95" t="s">
        <v>124</v>
      </c>
      <c r="C67" s="95" t="s">
        <v>77</v>
      </c>
      <c r="D67" s="94">
        <f>RANK(BF67,$BF$4:$BF$147)</f>
        <v>16</v>
      </c>
      <c r="E67" s="94">
        <v>0.6</v>
      </c>
      <c r="F67" s="94" t="s">
        <v>75</v>
      </c>
      <c r="G67" s="94"/>
      <c r="H67" s="94"/>
      <c r="I67" s="146">
        <f t="shared" si="20"/>
        <v>0</v>
      </c>
      <c r="J67" s="94"/>
      <c r="K67" s="146">
        <f t="shared" si="21"/>
        <v>0</v>
      </c>
      <c r="L67" s="94"/>
      <c r="M67" s="146">
        <f t="shared" si="22"/>
        <v>0</v>
      </c>
      <c r="N67" s="94"/>
      <c r="O67" s="146">
        <f t="shared" si="23"/>
        <v>0</v>
      </c>
      <c r="P67" s="94"/>
      <c r="Q67" s="146">
        <f t="shared" si="24"/>
        <v>0</v>
      </c>
      <c r="R67" s="94"/>
      <c r="S67" s="146">
        <f t="shared" si="25"/>
        <v>0</v>
      </c>
      <c r="T67" s="94"/>
      <c r="U67" s="146">
        <f t="shared" si="26"/>
        <v>0</v>
      </c>
      <c r="V67" s="94"/>
      <c r="W67" s="146">
        <f t="shared" si="27"/>
        <v>0</v>
      </c>
      <c r="X67" s="94"/>
      <c r="Y67" s="146">
        <f t="shared" si="28"/>
        <v>0</v>
      </c>
      <c r="Z67" s="94"/>
      <c r="AA67" s="146">
        <f t="shared" si="29"/>
        <v>0</v>
      </c>
      <c r="AB67" s="94"/>
      <c r="AC67" s="146">
        <f t="shared" si="30"/>
        <v>0</v>
      </c>
      <c r="AD67" s="94"/>
      <c r="AE67" s="146">
        <f t="shared" si="31"/>
        <v>0</v>
      </c>
      <c r="AF67" s="147">
        <f t="shared" si="199"/>
        <v>0</v>
      </c>
      <c r="AG67" s="146">
        <f t="shared" si="200"/>
        <v>0</v>
      </c>
      <c r="AH67" s="145"/>
      <c r="AI67" s="146">
        <f t="shared" si="34"/>
        <v>0</v>
      </c>
      <c r="AJ67" s="145"/>
      <c r="AK67" s="146">
        <f t="shared" si="35"/>
        <v>0</v>
      </c>
      <c r="AL67" s="145"/>
      <c r="AM67" s="146">
        <f t="shared" si="35"/>
        <v>0</v>
      </c>
      <c r="AN67" s="145"/>
      <c r="AO67" s="146">
        <f t="shared" si="36"/>
        <v>0</v>
      </c>
      <c r="AP67" s="145"/>
      <c r="AQ67" s="146">
        <f t="shared" si="37"/>
        <v>0</v>
      </c>
      <c r="AR67" s="145"/>
      <c r="AS67" s="146">
        <f t="shared" si="38"/>
        <v>0</v>
      </c>
      <c r="AT67" s="145"/>
      <c r="AU67" s="146">
        <f t="shared" si="39"/>
        <v>0</v>
      </c>
      <c r="AV67" s="145"/>
      <c r="AW67" s="146">
        <f t="shared" si="40"/>
        <v>0</v>
      </c>
      <c r="AX67" s="145"/>
      <c r="AY67" s="146">
        <f t="shared" si="41"/>
        <v>0</v>
      </c>
      <c r="AZ67" s="145"/>
      <c r="BA67" s="146">
        <f t="shared" si="42"/>
        <v>0</v>
      </c>
      <c r="BB67" s="145"/>
      <c r="BC67" s="146">
        <f t="shared" si="43"/>
        <v>0</v>
      </c>
      <c r="BD67" s="145"/>
      <c r="BE67" s="146">
        <f t="shared" si="44"/>
        <v>0</v>
      </c>
      <c r="BF67" s="147">
        <f t="shared" si="99"/>
        <v>0</v>
      </c>
      <c r="BG67" s="146">
        <f t="shared" si="99"/>
        <v>0</v>
      </c>
      <c r="BH67" s="99"/>
      <c r="BI67" s="97">
        <f t="shared" si="17"/>
        <v>0</v>
      </c>
      <c r="BJ67" s="99"/>
      <c r="BK67" s="100">
        <f t="shared" si="201"/>
        <v>0</v>
      </c>
      <c r="BL67" s="99"/>
      <c r="BM67" s="100">
        <f t="shared" si="202"/>
        <v>0</v>
      </c>
      <c r="BN67" s="99"/>
      <c r="BO67" s="100">
        <f t="shared" si="203"/>
        <v>0</v>
      </c>
      <c r="BP67" s="99"/>
      <c r="BQ67" s="100">
        <f t="shared" si="204"/>
        <v>0</v>
      </c>
      <c r="BR67" s="99"/>
      <c r="BS67" s="100">
        <f t="shared" si="205"/>
        <v>0</v>
      </c>
      <c r="BT67" s="99"/>
      <c r="BU67" s="100">
        <f t="shared" si="206"/>
        <v>0</v>
      </c>
      <c r="BV67" s="99"/>
      <c r="BW67" s="100">
        <f t="shared" si="207"/>
        <v>0</v>
      </c>
      <c r="BX67" s="99"/>
      <c r="BY67" s="100">
        <f t="shared" si="208"/>
        <v>0</v>
      </c>
      <c r="BZ67" s="99"/>
      <c r="CA67" s="100">
        <f t="shared" si="209"/>
        <v>0</v>
      </c>
      <c r="CB67" s="99"/>
      <c r="CC67" s="100">
        <f t="shared" si="210"/>
        <v>0</v>
      </c>
      <c r="CD67" s="99"/>
      <c r="CE67" s="100">
        <f t="shared" si="211"/>
        <v>0</v>
      </c>
      <c r="CF67" s="101">
        <f t="shared" si="212"/>
        <v>0</v>
      </c>
      <c r="CG67" s="100">
        <f t="shared" si="212"/>
        <v>0</v>
      </c>
    </row>
    <row r="68" spans="1:85" s="148" customFormat="1" ht="18" x14ac:dyDescent="0.5">
      <c r="A68" s="94">
        <v>56</v>
      </c>
      <c r="B68" s="95" t="s">
        <v>125</v>
      </c>
      <c r="C68" s="95" t="s">
        <v>74</v>
      </c>
      <c r="D68" s="94">
        <f>RANK(BF68,$BF$4:$BF$147)</f>
        <v>16</v>
      </c>
      <c r="E68" s="94">
        <v>0.64</v>
      </c>
      <c r="F68" s="94" t="s">
        <v>85</v>
      </c>
      <c r="G68" s="94"/>
      <c r="H68" s="94"/>
      <c r="I68" s="146">
        <f t="shared" si="20"/>
        <v>0</v>
      </c>
      <c r="J68" s="94"/>
      <c r="K68" s="146">
        <f t="shared" si="21"/>
        <v>0</v>
      </c>
      <c r="L68" s="94"/>
      <c r="M68" s="146">
        <f t="shared" si="22"/>
        <v>0</v>
      </c>
      <c r="N68" s="94"/>
      <c r="O68" s="146">
        <f t="shared" si="23"/>
        <v>0</v>
      </c>
      <c r="P68" s="94"/>
      <c r="Q68" s="146">
        <f t="shared" si="24"/>
        <v>0</v>
      </c>
      <c r="R68" s="94"/>
      <c r="S68" s="146">
        <f t="shared" si="25"/>
        <v>0</v>
      </c>
      <c r="T68" s="94"/>
      <c r="U68" s="146">
        <f t="shared" si="26"/>
        <v>0</v>
      </c>
      <c r="V68" s="94"/>
      <c r="W68" s="146">
        <f t="shared" si="27"/>
        <v>0</v>
      </c>
      <c r="X68" s="94"/>
      <c r="Y68" s="146">
        <f t="shared" si="28"/>
        <v>0</v>
      </c>
      <c r="Z68" s="94"/>
      <c r="AA68" s="146">
        <f t="shared" si="29"/>
        <v>0</v>
      </c>
      <c r="AB68" s="94"/>
      <c r="AC68" s="146">
        <f t="shared" si="30"/>
        <v>0</v>
      </c>
      <c r="AD68" s="94"/>
      <c r="AE68" s="146">
        <f t="shared" si="31"/>
        <v>0</v>
      </c>
      <c r="AF68" s="147">
        <f t="shared" si="199"/>
        <v>0</v>
      </c>
      <c r="AG68" s="146">
        <f t="shared" si="200"/>
        <v>0</v>
      </c>
      <c r="AH68" s="145"/>
      <c r="AI68" s="146">
        <f t="shared" si="34"/>
        <v>0</v>
      </c>
      <c r="AJ68" s="145"/>
      <c r="AK68" s="146">
        <f t="shared" si="35"/>
        <v>0</v>
      </c>
      <c r="AL68" s="145"/>
      <c r="AM68" s="146">
        <f t="shared" si="35"/>
        <v>0</v>
      </c>
      <c r="AN68" s="145"/>
      <c r="AO68" s="146">
        <f t="shared" si="36"/>
        <v>0</v>
      </c>
      <c r="AP68" s="145"/>
      <c r="AQ68" s="146">
        <f t="shared" si="37"/>
        <v>0</v>
      </c>
      <c r="AR68" s="145"/>
      <c r="AS68" s="146">
        <f t="shared" si="38"/>
        <v>0</v>
      </c>
      <c r="AT68" s="145"/>
      <c r="AU68" s="146">
        <f t="shared" si="39"/>
        <v>0</v>
      </c>
      <c r="AV68" s="145"/>
      <c r="AW68" s="146">
        <f t="shared" si="40"/>
        <v>0</v>
      </c>
      <c r="AX68" s="145"/>
      <c r="AY68" s="146">
        <f t="shared" si="41"/>
        <v>0</v>
      </c>
      <c r="AZ68" s="145"/>
      <c r="BA68" s="146">
        <f t="shared" si="42"/>
        <v>0</v>
      </c>
      <c r="BB68" s="145"/>
      <c r="BC68" s="146">
        <f t="shared" si="43"/>
        <v>0</v>
      </c>
      <c r="BD68" s="145"/>
      <c r="BE68" s="146">
        <f t="shared" si="44"/>
        <v>0</v>
      </c>
      <c r="BF68" s="147">
        <f t="shared" si="99"/>
        <v>0</v>
      </c>
      <c r="BG68" s="146">
        <f t="shared" si="99"/>
        <v>0</v>
      </c>
      <c r="BH68" s="99"/>
      <c r="BI68" s="97">
        <f t="shared" ref="BI68:BI133" si="213">BH68*$E68</f>
        <v>0</v>
      </c>
      <c r="BJ68" s="99"/>
      <c r="BK68" s="100">
        <f t="shared" si="201"/>
        <v>0</v>
      </c>
      <c r="BL68" s="99"/>
      <c r="BM68" s="100">
        <f t="shared" si="202"/>
        <v>0</v>
      </c>
      <c r="BN68" s="99"/>
      <c r="BO68" s="100">
        <f t="shared" si="203"/>
        <v>0</v>
      </c>
      <c r="BP68" s="99"/>
      <c r="BQ68" s="100">
        <f t="shared" si="204"/>
        <v>0</v>
      </c>
      <c r="BR68" s="99"/>
      <c r="BS68" s="100">
        <f t="shared" si="205"/>
        <v>0</v>
      </c>
      <c r="BT68" s="99"/>
      <c r="BU68" s="100">
        <f t="shared" si="206"/>
        <v>0</v>
      </c>
      <c r="BV68" s="99"/>
      <c r="BW68" s="100">
        <f t="shared" si="207"/>
        <v>0</v>
      </c>
      <c r="BX68" s="99"/>
      <c r="BY68" s="100">
        <f t="shared" si="208"/>
        <v>0</v>
      </c>
      <c r="BZ68" s="99"/>
      <c r="CA68" s="100">
        <f t="shared" si="209"/>
        <v>0</v>
      </c>
      <c r="CB68" s="99"/>
      <c r="CC68" s="100">
        <f t="shared" si="210"/>
        <v>0</v>
      </c>
      <c r="CD68" s="99"/>
      <c r="CE68" s="100">
        <f t="shared" si="211"/>
        <v>0</v>
      </c>
      <c r="CF68" s="101">
        <f t="shared" si="212"/>
        <v>0</v>
      </c>
      <c r="CG68" s="100">
        <f t="shared" si="212"/>
        <v>0</v>
      </c>
    </row>
    <row r="69" spans="1:85" s="148" customFormat="1" ht="18" x14ac:dyDescent="0.5">
      <c r="A69" s="94"/>
      <c r="B69" s="95"/>
      <c r="C69" s="95"/>
      <c r="D69" s="94"/>
      <c r="E69" s="94"/>
      <c r="F69" s="94"/>
      <c r="G69" s="94"/>
      <c r="H69" s="94"/>
      <c r="I69" s="146"/>
      <c r="J69" s="94"/>
      <c r="K69" s="146"/>
      <c r="L69" s="94"/>
      <c r="M69" s="146"/>
      <c r="N69" s="94"/>
      <c r="O69" s="146"/>
      <c r="P69" s="94"/>
      <c r="Q69" s="146"/>
      <c r="R69" s="94"/>
      <c r="S69" s="146"/>
      <c r="T69" s="94"/>
      <c r="U69" s="146"/>
      <c r="V69" s="94"/>
      <c r="W69" s="146"/>
      <c r="X69" s="94"/>
      <c r="Y69" s="146"/>
      <c r="Z69" s="94"/>
      <c r="AA69" s="146"/>
      <c r="AB69" s="94"/>
      <c r="AC69" s="146"/>
      <c r="AD69" s="94"/>
      <c r="AE69" s="146"/>
      <c r="AF69" s="147"/>
      <c r="AG69" s="146"/>
      <c r="AH69" s="145"/>
      <c r="AI69" s="146"/>
      <c r="AJ69" s="145"/>
      <c r="AK69" s="146"/>
      <c r="AL69" s="145"/>
      <c r="AM69" s="146"/>
      <c r="AN69" s="145"/>
      <c r="AO69" s="146"/>
      <c r="AP69" s="145"/>
      <c r="AQ69" s="146"/>
      <c r="AR69" s="145"/>
      <c r="AS69" s="146"/>
      <c r="AT69" s="145"/>
      <c r="AU69" s="146"/>
      <c r="AV69" s="145"/>
      <c r="AW69" s="146"/>
      <c r="AX69" s="145"/>
      <c r="AY69" s="146"/>
      <c r="AZ69" s="145"/>
      <c r="BA69" s="146"/>
      <c r="BB69" s="145"/>
      <c r="BC69" s="146"/>
      <c r="BD69" s="145"/>
      <c r="BE69" s="146"/>
      <c r="BF69" s="147"/>
      <c r="BG69" s="146"/>
      <c r="BH69" s="99"/>
      <c r="BI69" s="97">
        <f t="shared" si="213"/>
        <v>0</v>
      </c>
      <c r="BJ69" s="99"/>
      <c r="BK69" s="100"/>
      <c r="BL69" s="99"/>
      <c r="BM69" s="100"/>
      <c r="BN69" s="99"/>
      <c r="BO69" s="100"/>
      <c r="BP69" s="99"/>
      <c r="BQ69" s="100"/>
      <c r="BR69" s="99"/>
      <c r="BS69" s="100"/>
      <c r="BT69" s="99"/>
      <c r="BU69" s="100"/>
      <c r="BV69" s="99"/>
      <c r="BW69" s="100"/>
      <c r="BX69" s="99"/>
      <c r="BY69" s="100"/>
      <c r="BZ69" s="99"/>
      <c r="CA69" s="100"/>
      <c r="CB69" s="99"/>
      <c r="CC69" s="100"/>
      <c r="CD69" s="99"/>
      <c r="CE69" s="100"/>
      <c r="CF69" s="101"/>
      <c r="CG69" s="100"/>
    </row>
    <row r="70" spans="1:85" s="148" customFormat="1" ht="18" x14ac:dyDescent="0.5">
      <c r="A70" s="94">
        <v>57</v>
      </c>
      <c r="B70" s="95" t="s">
        <v>126</v>
      </c>
      <c r="C70" s="95" t="s">
        <v>77</v>
      </c>
      <c r="D70" s="94">
        <f>RANK(BF70,$BF$4:$BF$147)</f>
        <v>16</v>
      </c>
      <c r="E70" s="94">
        <v>1</v>
      </c>
      <c r="F70" s="94" t="s">
        <v>75</v>
      </c>
      <c r="G70" s="94"/>
      <c r="H70" s="94"/>
      <c r="I70" s="146">
        <f t="shared" si="20"/>
        <v>0</v>
      </c>
      <c r="J70" s="94"/>
      <c r="K70" s="146">
        <f t="shared" si="21"/>
        <v>0</v>
      </c>
      <c r="L70" s="94"/>
      <c r="M70" s="146">
        <f t="shared" si="22"/>
        <v>0</v>
      </c>
      <c r="N70" s="94"/>
      <c r="O70" s="146">
        <f t="shared" si="23"/>
        <v>0</v>
      </c>
      <c r="P70" s="94"/>
      <c r="Q70" s="146">
        <f t="shared" si="24"/>
        <v>0</v>
      </c>
      <c r="R70" s="94"/>
      <c r="S70" s="146">
        <f t="shared" si="25"/>
        <v>0</v>
      </c>
      <c r="T70" s="94"/>
      <c r="U70" s="146">
        <f t="shared" si="26"/>
        <v>0</v>
      </c>
      <c r="V70" s="94"/>
      <c r="W70" s="146">
        <f t="shared" si="27"/>
        <v>0</v>
      </c>
      <c r="X70" s="94"/>
      <c r="Y70" s="146">
        <f t="shared" si="28"/>
        <v>0</v>
      </c>
      <c r="Z70" s="94"/>
      <c r="AA70" s="146">
        <f t="shared" si="29"/>
        <v>0</v>
      </c>
      <c r="AB70" s="94"/>
      <c r="AC70" s="146">
        <f t="shared" si="30"/>
        <v>0</v>
      </c>
      <c r="AD70" s="94"/>
      <c r="AE70" s="146">
        <f t="shared" si="31"/>
        <v>0</v>
      </c>
      <c r="AF70" s="147">
        <f t="shared" ref="AF70:AF72" si="214">SUM(H70,J70,L70,N70,P70,R70,T70,V70,X70,Z70,AB70,AD70)</f>
        <v>0</v>
      </c>
      <c r="AG70" s="146">
        <f t="shared" ref="AG70:AG72" si="215">SUM(I70,K70,M70,O70,Q70,S70,U70,W70,Y70,AA70,AC70,AE70)</f>
        <v>0</v>
      </c>
      <c r="AH70" s="145"/>
      <c r="AI70" s="146">
        <f t="shared" si="34"/>
        <v>0</v>
      </c>
      <c r="AJ70" s="145"/>
      <c r="AK70" s="146">
        <f t="shared" si="35"/>
        <v>0</v>
      </c>
      <c r="AL70" s="145"/>
      <c r="AM70" s="146">
        <f t="shared" si="35"/>
        <v>0</v>
      </c>
      <c r="AN70" s="145"/>
      <c r="AO70" s="146">
        <f t="shared" si="36"/>
        <v>0</v>
      </c>
      <c r="AP70" s="145"/>
      <c r="AQ70" s="146">
        <f t="shared" si="37"/>
        <v>0</v>
      </c>
      <c r="AR70" s="145"/>
      <c r="AS70" s="146">
        <f t="shared" si="38"/>
        <v>0</v>
      </c>
      <c r="AT70" s="145"/>
      <c r="AU70" s="146">
        <f t="shared" si="39"/>
        <v>0</v>
      </c>
      <c r="AV70" s="145"/>
      <c r="AW70" s="146">
        <f t="shared" si="40"/>
        <v>0</v>
      </c>
      <c r="AX70" s="145"/>
      <c r="AY70" s="146">
        <f t="shared" si="41"/>
        <v>0</v>
      </c>
      <c r="AZ70" s="145"/>
      <c r="BA70" s="146">
        <f t="shared" si="42"/>
        <v>0</v>
      </c>
      <c r="BB70" s="145"/>
      <c r="BC70" s="146">
        <f t="shared" si="43"/>
        <v>0</v>
      </c>
      <c r="BD70" s="145"/>
      <c r="BE70" s="146">
        <f t="shared" si="44"/>
        <v>0</v>
      </c>
      <c r="BF70" s="147">
        <f t="shared" si="99"/>
        <v>0</v>
      </c>
      <c r="BG70" s="146">
        <f t="shared" si="99"/>
        <v>0</v>
      </c>
      <c r="BH70" s="99"/>
      <c r="BI70" s="97">
        <f t="shared" si="213"/>
        <v>0</v>
      </c>
      <c r="BJ70" s="99"/>
      <c r="BK70" s="100">
        <f t="shared" ref="BK70:BK72" si="216">BJ70*$E70</f>
        <v>0</v>
      </c>
      <c r="BL70" s="99"/>
      <c r="BM70" s="100">
        <f t="shared" ref="BM70:BM72" si="217">BL70*$E70</f>
        <v>0</v>
      </c>
      <c r="BN70" s="99"/>
      <c r="BO70" s="100">
        <f t="shared" ref="BO70:BO72" si="218">BN70*$E70</f>
        <v>0</v>
      </c>
      <c r="BP70" s="99"/>
      <c r="BQ70" s="100">
        <f t="shared" ref="BQ70:BQ72" si="219">BP70*$E70</f>
        <v>0</v>
      </c>
      <c r="BR70" s="99"/>
      <c r="BS70" s="100">
        <f t="shared" ref="BS70:BS72" si="220">BR70*$E70</f>
        <v>0</v>
      </c>
      <c r="BT70" s="99"/>
      <c r="BU70" s="100">
        <f t="shared" ref="BU70:BU72" si="221">BT70*$E70</f>
        <v>0</v>
      </c>
      <c r="BV70" s="99"/>
      <c r="BW70" s="100">
        <f t="shared" ref="BW70:BW72" si="222">BV70*$E70</f>
        <v>0</v>
      </c>
      <c r="BX70" s="99"/>
      <c r="BY70" s="100">
        <f t="shared" ref="BY70:BY72" si="223">BX70*$E70</f>
        <v>0</v>
      </c>
      <c r="BZ70" s="99"/>
      <c r="CA70" s="100">
        <f t="shared" ref="CA70:CA72" si="224">BZ70*$E70</f>
        <v>0</v>
      </c>
      <c r="CB70" s="99"/>
      <c r="CC70" s="100">
        <f t="shared" ref="CC70:CC72" si="225">CB70*$E70</f>
        <v>0</v>
      </c>
      <c r="CD70" s="99"/>
      <c r="CE70" s="100">
        <f t="shared" ref="CE70:CE72" si="226">CD70*$E70</f>
        <v>0</v>
      </c>
      <c r="CF70" s="101">
        <f t="shared" ref="CF70:CG72" si="227">SUM(BH70,BJ70,BL70,BN70,BP70,BR70,BT70,BV70,BX70,BZ70,CB70,CD70)</f>
        <v>0</v>
      </c>
      <c r="CG70" s="100">
        <f t="shared" si="227"/>
        <v>0</v>
      </c>
    </row>
    <row r="71" spans="1:85" s="148" customFormat="1" ht="18" x14ac:dyDescent="0.5">
      <c r="A71" s="94">
        <v>58</v>
      </c>
      <c r="B71" s="95" t="s">
        <v>127</v>
      </c>
      <c r="C71" s="95" t="s">
        <v>77</v>
      </c>
      <c r="D71" s="94">
        <f>RANK(BF71,$BF$4:$BF$147)</f>
        <v>16</v>
      </c>
      <c r="E71" s="94">
        <v>0.6</v>
      </c>
      <c r="F71" s="94" t="s">
        <v>75</v>
      </c>
      <c r="G71" s="94"/>
      <c r="H71" s="94"/>
      <c r="I71" s="146">
        <f t="shared" si="20"/>
        <v>0</v>
      </c>
      <c r="J71" s="94"/>
      <c r="K71" s="146">
        <f t="shared" si="21"/>
        <v>0</v>
      </c>
      <c r="L71" s="94"/>
      <c r="M71" s="146">
        <f t="shared" si="22"/>
        <v>0</v>
      </c>
      <c r="N71" s="94"/>
      <c r="O71" s="146">
        <f t="shared" si="23"/>
        <v>0</v>
      </c>
      <c r="P71" s="94"/>
      <c r="Q71" s="146">
        <f t="shared" si="24"/>
        <v>0</v>
      </c>
      <c r="R71" s="94"/>
      <c r="S71" s="146">
        <f t="shared" si="25"/>
        <v>0</v>
      </c>
      <c r="T71" s="94"/>
      <c r="U71" s="146">
        <f t="shared" si="26"/>
        <v>0</v>
      </c>
      <c r="V71" s="94"/>
      <c r="W71" s="146">
        <f t="shared" si="27"/>
        <v>0</v>
      </c>
      <c r="X71" s="94"/>
      <c r="Y71" s="146">
        <f t="shared" si="28"/>
        <v>0</v>
      </c>
      <c r="Z71" s="94"/>
      <c r="AA71" s="146">
        <f t="shared" si="29"/>
        <v>0</v>
      </c>
      <c r="AB71" s="94"/>
      <c r="AC71" s="146">
        <f t="shared" si="30"/>
        <v>0</v>
      </c>
      <c r="AD71" s="94"/>
      <c r="AE71" s="146">
        <f t="shared" si="31"/>
        <v>0</v>
      </c>
      <c r="AF71" s="147">
        <f t="shared" si="214"/>
        <v>0</v>
      </c>
      <c r="AG71" s="146">
        <f t="shared" si="215"/>
        <v>0</v>
      </c>
      <c r="AH71" s="145"/>
      <c r="AI71" s="146">
        <f t="shared" si="34"/>
        <v>0</v>
      </c>
      <c r="AJ71" s="145"/>
      <c r="AK71" s="146">
        <f t="shared" si="35"/>
        <v>0</v>
      </c>
      <c r="AL71" s="145"/>
      <c r="AM71" s="146">
        <f t="shared" si="35"/>
        <v>0</v>
      </c>
      <c r="AN71" s="145"/>
      <c r="AO71" s="146">
        <f t="shared" si="36"/>
        <v>0</v>
      </c>
      <c r="AP71" s="145"/>
      <c r="AQ71" s="146">
        <f t="shared" si="37"/>
        <v>0</v>
      </c>
      <c r="AR71" s="145"/>
      <c r="AS71" s="146">
        <f t="shared" si="38"/>
        <v>0</v>
      </c>
      <c r="AT71" s="145"/>
      <c r="AU71" s="146">
        <f t="shared" si="39"/>
        <v>0</v>
      </c>
      <c r="AV71" s="145"/>
      <c r="AW71" s="146">
        <f t="shared" si="40"/>
        <v>0</v>
      </c>
      <c r="AX71" s="145"/>
      <c r="AY71" s="146">
        <f t="shared" si="41"/>
        <v>0</v>
      </c>
      <c r="AZ71" s="145"/>
      <c r="BA71" s="146">
        <f t="shared" si="42"/>
        <v>0</v>
      </c>
      <c r="BB71" s="145"/>
      <c r="BC71" s="146">
        <f t="shared" si="43"/>
        <v>0</v>
      </c>
      <c r="BD71" s="145"/>
      <c r="BE71" s="146">
        <f t="shared" si="44"/>
        <v>0</v>
      </c>
      <c r="BF71" s="147">
        <f t="shared" si="99"/>
        <v>0</v>
      </c>
      <c r="BG71" s="146">
        <f t="shared" si="99"/>
        <v>0</v>
      </c>
      <c r="BH71" s="99"/>
      <c r="BI71" s="97">
        <f t="shared" si="213"/>
        <v>0</v>
      </c>
      <c r="BJ71" s="99"/>
      <c r="BK71" s="100">
        <f t="shared" si="216"/>
        <v>0</v>
      </c>
      <c r="BL71" s="99"/>
      <c r="BM71" s="100">
        <f t="shared" si="217"/>
        <v>0</v>
      </c>
      <c r="BN71" s="99"/>
      <c r="BO71" s="100">
        <f t="shared" si="218"/>
        <v>0</v>
      </c>
      <c r="BP71" s="99"/>
      <c r="BQ71" s="100">
        <f t="shared" si="219"/>
        <v>0</v>
      </c>
      <c r="BR71" s="99"/>
      <c r="BS71" s="100">
        <f t="shared" si="220"/>
        <v>0</v>
      </c>
      <c r="BT71" s="99"/>
      <c r="BU71" s="100">
        <f t="shared" si="221"/>
        <v>0</v>
      </c>
      <c r="BV71" s="99"/>
      <c r="BW71" s="100">
        <f t="shared" si="222"/>
        <v>0</v>
      </c>
      <c r="BX71" s="99"/>
      <c r="BY71" s="100">
        <f t="shared" si="223"/>
        <v>0</v>
      </c>
      <c r="BZ71" s="99"/>
      <c r="CA71" s="100">
        <f t="shared" si="224"/>
        <v>0</v>
      </c>
      <c r="CB71" s="99"/>
      <c r="CC71" s="100">
        <f t="shared" si="225"/>
        <v>0</v>
      </c>
      <c r="CD71" s="99"/>
      <c r="CE71" s="100">
        <f t="shared" si="226"/>
        <v>0</v>
      </c>
      <c r="CF71" s="101">
        <f t="shared" si="227"/>
        <v>0</v>
      </c>
      <c r="CG71" s="100">
        <f t="shared" si="227"/>
        <v>0</v>
      </c>
    </row>
    <row r="72" spans="1:85" s="148" customFormat="1" ht="18" x14ac:dyDescent="0.5">
      <c r="A72" s="94">
        <v>59</v>
      </c>
      <c r="B72" s="95" t="s">
        <v>128</v>
      </c>
      <c r="C72" s="95" t="s">
        <v>74</v>
      </c>
      <c r="D72" s="94">
        <f>RANK(BF72,$BF$4:$BF$147)</f>
        <v>16</v>
      </c>
      <c r="E72" s="94">
        <v>0.64</v>
      </c>
      <c r="F72" s="94" t="s">
        <v>85</v>
      </c>
      <c r="G72" s="94"/>
      <c r="H72" s="94"/>
      <c r="I72" s="146">
        <f t="shared" si="20"/>
        <v>0</v>
      </c>
      <c r="J72" s="94"/>
      <c r="K72" s="146">
        <f t="shared" si="21"/>
        <v>0</v>
      </c>
      <c r="L72" s="94"/>
      <c r="M72" s="146">
        <f t="shared" si="22"/>
        <v>0</v>
      </c>
      <c r="N72" s="94"/>
      <c r="O72" s="146">
        <f t="shared" si="23"/>
        <v>0</v>
      </c>
      <c r="P72" s="94"/>
      <c r="Q72" s="146">
        <f t="shared" si="24"/>
        <v>0</v>
      </c>
      <c r="R72" s="94"/>
      <c r="S72" s="146">
        <f t="shared" si="25"/>
        <v>0</v>
      </c>
      <c r="T72" s="94"/>
      <c r="U72" s="146">
        <f t="shared" si="26"/>
        <v>0</v>
      </c>
      <c r="V72" s="94"/>
      <c r="W72" s="146">
        <f t="shared" si="27"/>
        <v>0</v>
      </c>
      <c r="X72" s="94"/>
      <c r="Y72" s="146">
        <f t="shared" si="28"/>
        <v>0</v>
      </c>
      <c r="Z72" s="94"/>
      <c r="AA72" s="146">
        <f t="shared" si="29"/>
        <v>0</v>
      </c>
      <c r="AB72" s="94"/>
      <c r="AC72" s="146">
        <f t="shared" si="30"/>
        <v>0</v>
      </c>
      <c r="AD72" s="94"/>
      <c r="AE72" s="146">
        <f t="shared" si="31"/>
        <v>0</v>
      </c>
      <c r="AF72" s="147">
        <f t="shared" si="214"/>
        <v>0</v>
      </c>
      <c r="AG72" s="146">
        <f t="shared" si="215"/>
        <v>0</v>
      </c>
      <c r="AH72" s="145"/>
      <c r="AI72" s="146">
        <f t="shared" si="34"/>
        <v>0</v>
      </c>
      <c r="AJ72" s="145"/>
      <c r="AK72" s="146">
        <f t="shared" si="35"/>
        <v>0</v>
      </c>
      <c r="AL72" s="145"/>
      <c r="AM72" s="146">
        <f t="shared" si="35"/>
        <v>0</v>
      </c>
      <c r="AN72" s="145"/>
      <c r="AO72" s="146">
        <f t="shared" si="36"/>
        <v>0</v>
      </c>
      <c r="AP72" s="145"/>
      <c r="AQ72" s="146">
        <f t="shared" si="37"/>
        <v>0</v>
      </c>
      <c r="AR72" s="145"/>
      <c r="AS72" s="146">
        <f t="shared" si="38"/>
        <v>0</v>
      </c>
      <c r="AT72" s="145"/>
      <c r="AU72" s="146">
        <f t="shared" si="39"/>
        <v>0</v>
      </c>
      <c r="AV72" s="145"/>
      <c r="AW72" s="146">
        <f t="shared" si="40"/>
        <v>0</v>
      </c>
      <c r="AX72" s="145"/>
      <c r="AY72" s="146">
        <f t="shared" si="41"/>
        <v>0</v>
      </c>
      <c r="AZ72" s="145"/>
      <c r="BA72" s="146">
        <f t="shared" si="42"/>
        <v>0</v>
      </c>
      <c r="BB72" s="145"/>
      <c r="BC72" s="146">
        <f t="shared" si="43"/>
        <v>0</v>
      </c>
      <c r="BD72" s="145"/>
      <c r="BE72" s="146">
        <f t="shared" si="44"/>
        <v>0</v>
      </c>
      <c r="BF72" s="147">
        <f t="shared" si="99"/>
        <v>0</v>
      </c>
      <c r="BG72" s="146">
        <f t="shared" si="99"/>
        <v>0</v>
      </c>
      <c r="BH72" s="99"/>
      <c r="BI72" s="97">
        <f t="shared" si="213"/>
        <v>0</v>
      </c>
      <c r="BJ72" s="99"/>
      <c r="BK72" s="100">
        <f t="shared" si="216"/>
        <v>0</v>
      </c>
      <c r="BL72" s="99"/>
      <c r="BM72" s="100">
        <f t="shared" si="217"/>
        <v>0</v>
      </c>
      <c r="BN72" s="99"/>
      <c r="BO72" s="100">
        <f t="shared" si="218"/>
        <v>0</v>
      </c>
      <c r="BP72" s="99"/>
      <c r="BQ72" s="100">
        <f t="shared" si="219"/>
        <v>0</v>
      </c>
      <c r="BR72" s="99"/>
      <c r="BS72" s="100">
        <f t="shared" si="220"/>
        <v>0</v>
      </c>
      <c r="BT72" s="99"/>
      <c r="BU72" s="100">
        <f t="shared" si="221"/>
        <v>0</v>
      </c>
      <c r="BV72" s="99"/>
      <c r="BW72" s="100">
        <f t="shared" si="222"/>
        <v>0</v>
      </c>
      <c r="BX72" s="99"/>
      <c r="BY72" s="100">
        <f t="shared" si="223"/>
        <v>0</v>
      </c>
      <c r="BZ72" s="99"/>
      <c r="CA72" s="100">
        <f t="shared" si="224"/>
        <v>0</v>
      </c>
      <c r="CB72" s="99"/>
      <c r="CC72" s="100">
        <f t="shared" si="225"/>
        <v>0</v>
      </c>
      <c r="CD72" s="99"/>
      <c r="CE72" s="100">
        <f t="shared" si="226"/>
        <v>0</v>
      </c>
      <c r="CF72" s="101">
        <f t="shared" si="227"/>
        <v>0</v>
      </c>
      <c r="CG72" s="100">
        <f t="shared" si="227"/>
        <v>0</v>
      </c>
    </row>
    <row r="73" spans="1:85" s="148" customFormat="1" ht="18" x14ac:dyDescent="0.5">
      <c r="A73" s="94"/>
      <c r="B73" s="95"/>
      <c r="C73" s="95"/>
      <c r="D73" s="94"/>
      <c r="E73" s="94"/>
      <c r="F73" s="94"/>
      <c r="G73" s="94"/>
      <c r="H73" s="94"/>
      <c r="I73" s="146"/>
      <c r="J73" s="94"/>
      <c r="K73" s="146"/>
      <c r="L73" s="94"/>
      <c r="M73" s="146"/>
      <c r="N73" s="94"/>
      <c r="O73" s="146"/>
      <c r="P73" s="94"/>
      <c r="Q73" s="146"/>
      <c r="R73" s="94"/>
      <c r="S73" s="146"/>
      <c r="T73" s="94"/>
      <c r="U73" s="146"/>
      <c r="V73" s="94"/>
      <c r="W73" s="146"/>
      <c r="X73" s="94"/>
      <c r="Y73" s="146"/>
      <c r="Z73" s="94"/>
      <c r="AA73" s="146"/>
      <c r="AB73" s="94"/>
      <c r="AC73" s="146"/>
      <c r="AD73" s="94"/>
      <c r="AE73" s="146"/>
      <c r="AF73" s="147"/>
      <c r="AG73" s="146"/>
      <c r="AH73" s="145"/>
      <c r="AI73" s="146"/>
      <c r="AJ73" s="145"/>
      <c r="AK73" s="146"/>
      <c r="AL73" s="145"/>
      <c r="AM73" s="146"/>
      <c r="AN73" s="145"/>
      <c r="AO73" s="146"/>
      <c r="AP73" s="145"/>
      <c r="AQ73" s="146"/>
      <c r="AR73" s="145"/>
      <c r="AS73" s="146"/>
      <c r="AT73" s="145"/>
      <c r="AU73" s="146"/>
      <c r="AV73" s="145"/>
      <c r="AW73" s="146"/>
      <c r="AX73" s="145"/>
      <c r="AY73" s="146"/>
      <c r="AZ73" s="145"/>
      <c r="BA73" s="146"/>
      <c r="BB73" s="145"/>
      <c r="BC73" s="146"/>
      <c r="BD73" s="145"/>
      <c r="BE73" s="146"/>
      <c r="BF73" s="147"/>
      <c r="BG73" s="146"/>
      <c r="BH73" s="99"/>
      <c r="BI73" s="97">
        <f t="shared" si="213"/>
        <v>0</v>
      </c>
      <c r="BJ73" s="99"/>
      <c r="BK73" s="100"/>
      <c r="BL73" s="99"/>
      <c r="BM73" s="100"/>
      <c r="BN73" s="99"/>
      <c r="BO73" s="100"/>
      <c r="BP73" s="99"/>
      <c r="BQ73" s="100"/>
      <c r="BR73" s="99"/>
      <c r="BS73" s="100"/>
      <c r="BT73" s="99"/>
      <c r="BU73" s="100"/>
      <c r="BV73" s="99"/>
      <c r="BW73" s="100"/>
      <c r="BX73" s="99"/>
      <c r="BY73" s="100"/>
      <c r="BZ73" s="99"/>
      <c r="CA73" s="100"/>
      <c r="CB73" s="99"/>
      <c r="CC73" s="100"/>
      <c r="CD73" s="99"/>
      <c r="CE73" s="100"/>
      <c r="CF73" s="101"/>
      <c r="CG73" s="100"/>
    </row>
    <row r="74" spans="1:85" s="148" customFormat="1" ht="18" x14ac:dyDescent="0.5">
      <c r="A74" s="94">
        <v>60</v>
      </c>
      <c r="B74" s="95" t="s">
        <v>129</v>
      </c>
      <c r="C74" s="95" t="s">
        <v>74</v>
      </c>
      <c r="D74" s="94">
        <f>RANK(BF74,$BF$4:$BF$147)</f>
        <v>16</v>
      </c>
      <c r="E74" s="94">
        <v>0.64</v>
      </c>
      <c r="F74" s="94" t="s">
        <v>85</v>
      </c>
      <c r="G74" s="94">
        <v>1350</v>
      </c>
      <c r="H74" s="94"/>
      <c r="I74" s="146">
        <f t="shared" ref="I74:I139" si="228">H74*$E74</f>
        <v>0</v>
      </c>
      <c r="J74" s="94"/>
      <c r="K74" s="146">
        <f t="shared" ref="K74:K139" si="229">J74*$E74</f>
        <v>0</v>
      </c>
      <c r="L74" s="94"/>
      <c r="M74" s="146">
        <f t="shared" ref="M74:M139" si="230">L74*$E74</f>
        <v>0</v>
      </c>
      <c r="N74" s="94"/>
      <c r="O74" s="146">
        <f t="shared" ref="O74:O139" si="231">N74*$E74</f>
        <v>0</v>
      </c>
      <c r="P74" s="94"/>
      <c r="Q74" s="146">
        <f t="shared" ref="Q74:Q139" si="232">P74*$E74</f>
        <v>0</v>
      </c>
      <c r="R74" s="94"/>
      <c r="S74" s="146">
        <f t="shared" ref="S74:S139" si="233">R74*$E74</f>
        <v>0</v>
      </c>
      <c r="T74" s="94"/>
      <c r="U74" s="146">
        <f t="shared" ref="U74:U139" si="234">T74*$E74</f>
        <v>0</v>
      </c>
      <c r="V74" s="94"/>
      <c r="W74" s="146">
        <f t="shared" ref="W74:W139" si="235">V74*$E74</f>
        <v>0</v>
      </c>
      <c r="X74" s="94"/>
      <c r="Y74" s="146">
        <f t="shared" ref="Y74:Y139" si="236">X74*$E74</f>
        <v>0</v>
      </c>
      <c r="Z74" s="94"/>
      <c r="AA74" s="146">
        <f t="shared" ref="AA74:AA139" si="237">Z74*$E74</f>
        <v>0</v>
      </c>
      <c r="AB74" s="94"/>
      <c r="AC74" s="146">
        <f t="shared" ref="AC74:AC139" si="238">AB74*$E74</f>
        <v>0</v>
      </c>
      <c r="AD74" s="94"/>
      <c r="AE74" s="146">
        <f t="shared" ref="AE74:AE139" si="239">AD74*$E74</f>
        <v>0</v>
      </c>
      <c r="AF74" s="147">
        <f t="shared" ref="AF74:AF75" si="240">SUM(H74,J74,L74,N74,P74,R74,T74,V74,X74,Z74,AB74,AD74)</f>
        <v>0</v>
      </c>
      <c r="AG74" s="146">
        <f t="shared" ref="AG74:AG75" si="241">SUM(I74,K74,M74,O74,Q74,S74,U74,W74,Y74,AA74,AC74,AE74)</f>
        <v>0</v>
      </c>
      <c r="AH74" s="145"/>
      <c r="AI74" s="146">
        <f t="shared" ref="AI74:AI139" si="242">AH74*$E74</f>
        <v>0</v>
      </c>
      <c r="AJ74" s="145"/>
      <c r="AK74" s="146">
        <f t="shared" ref="AK74:AM139" si="243">AJ74*$E74</f>
        <v>0</v>
      </c>
      <c r="AL74" s="145"/>
      <c r="AM74" s="146">
        <f t="shared" si="243"/>
        <v>0</v>
      </c>
      <c r="AN74" s="145"/>
      <c r="AO74" s="146">
        <f t="shared" ref="AO74:AO139" si="244">AN74*$E74</f>
        <v>0</v>
      </c>
      <c r="AP74" s="145"/>
      <c r="AQ74" s="146">
        <f t="shared" ref="AQ74:AQ139" si="245">AP74*$E74</f>
        <v>0</v>
      </c>
      <c r="AR74" s="145"/>
      <c r="AS74" s="146">
        <f t="shared" ref="AS74:AS139" si="246">AR74*$E74</f>
        <v>0</v>
      </c>
      <c r="AT74" s="145"/>
      <c r="AU74" s="146">
        <f t="shared" ref="AU74:AU139" si="247">AT74*$E74</f>
        <v>0</v>
      </c>
      <c r="AV74" s="145"/>
      <c r="AW74" s="146">
        <f t="shared" ref="AW74:AW139" si="248">AV74*$E74</f>
        <v>0</v>
      </c>
      <c r="AX74" s="145"/>
      <c r="AY74" s="146">
        <f t="shared" ref="AY74:AY139" si="249">AX74*$E74</f>
        <v>0</v>
      </c>
      <c r="AZ74" s="145"/>
      <c r="BA74" s="146">
        <f t="shared" ref="BA74:BA139" si="250">AZ74*$E74</f>
        <v>0</v>
      </c>
      <c r="BB74" s="145"/>
      <c r="BC74" s="146">
        <f t="shared" ref="BC74:BC139" si="251">BB74*$E74</f>
        <v>0</v>
      </c>
      <c r="BD74" s="145"/>
      <c r="BE74" s="146">
        <f t="shared" ref="BE74:BE139" si="252">BD74*$E74</f>
        <v>0</v>
      </c>
      <c r="BF74" s="147">
        <f t="shared" si="99"/>
        <v>0</v>
      </c>
      <c r="BG74" s="146">
        <f t="shared" si="99"/>
        <v>0</v>
      </c>
      <c r="BH74" s="99"/>
      <c r="BI74" s="97">
        <f t="shared" si="213"/>
        <v>0</v>
      </c>
      <c r="BJ74" s="99"/>
      <c r="BK74" s="100">
        <f t="shared" ref="BK74:BK114" si="253">BJ74*$E74</f>
        <v>0</v>
      </c>
      <c r="BL74" s="99"/>
      <c r="BM74" s="100">
        <f t="shared" ref="BM74:BM75" si="254">BL74*$E74</f>
        <v>0</v>
      </c>
      <c r="BN74" s="99"/>
      <c r="BO74" s="100">
        <f t="shared" ref="BO74:BO75" si="255">BN74*$E74</f>
        <v>0</v>
      </c>
      <c r="BP74" s="99"/>
      <c r="BQ74" s="100">
        <f t="shared" ref="BQ74:BQ75" si="256">BP74*$E74</f>
        <v>0</v>
      </c>
      <c r="BR74" s="99"/>
      <c r="BS74" s="100">
        <f t="shared" ref="BS74:BS75" si="257">BR74*$E74</f>
        <v>0</v>
      </c>
      <c r="BT74" s="99"/>
      <c r="BU74" s="100">
        <f t="shared" ref="BU74:BU75" si="258">BT74*$E74</f>
        <v>0</v>
      </c>
      <c r="BV74" s="99"/>
      <c r="BW74" s="100">
        <f t="shared" ref="BW74:BW75" si="259">BV74*$E74</f>
        <v>0</v>
      </c>
      <c r="BX74" s="99"/>
      <c r="BY74" s="100">
        <f t="shared" ref="BY74:BY75" si="260">BX74*$E74</f>
        <v>0</v>
      </c>
      <c r="BZ74" s="99"/>
      <c r="CA74" s="100">
        <f t="shared" ref="CA74:CA75" si="261">BZ74*$E74</f>
        <v>0</v>
      </c>
      <c r="CB74" s="99"/>
      <c r="CC74" s="100">
        <f t="shared" ref="CC74:CC75" si="262">CB74*$E74</f>
        <v>0</v>
      </c>
      <c r="CD74" s="99"/>
      <c r="CE74" s="100">
        <f t="shared" ref="CE74:CE75" si="263">CD74*$E74</f>
        <v>0</v>
      </c>
      <c r="CF74" s="101">
        <f t="shared" ref="CF74:CG75" si="264">SUM(BH74,BJ74,BL74,BN74,BP74,BR74,BT74,BV74,BX74,BZ74,CB74,CD74)</f>
        <v>0</v>
      </c>
      <c r="CG74" s="100">
        <f t="shared" si="264"/>
        <v>0</v>
      </c>
    </row>
    <row r="75" spans="1:85" s="148" customFormat="1" ht="18" x14ac:dyDescent="0.5">
      <c r="A75" s="94">
        <v>61</v>
      </c>
      <c r="B75" s="95" t="s">
        <v>129</v>
      </c>
      <c r="C75" s="95" t="s">
        <v>74</v>
      </c>
      <c r="D75" s="94">
        <f>RANK(BF75,$BF$4:$BF$147)</f>
        <v>16</v>
      </c>
      <c r="E75" s="94">
        <v>0.64</v>
      </c>
      <c r="F75" s="94" t="s">
        <v>83</v>
      </c>
      <c r="G75" s="94"/>
      <c r="H75" s="94"/>
      <c r="I75" s="146">
        <f t="shared" si="228"/>
        <v>0</v>
      </c>
      <c r="J75" s="94"/>
      <c r="K75" s="146">
        <f t="shared" si="229"/>
        <v>0</v>
      </c>
      <c r="L75" s="94"/>
      <c r="M75" s="146">
        <f t="shared" si="230"/>
        <v>0</v>
      </c>
      <c r="N75" s="94"/>
      <c r="O75" s="146">
        <f t="shared" si="231"/>
        <v>0</v>
      </c>
      <c r="P75" s="94"/>
      <c r="Q75" s="146">
        <f t="shared" si="232"/>
        <v>0</v>
      </c>
      <c r="R75" s="94"/>
      <c r="S75" s="146">
        <f t="shared" si="233"/>
        <v>0</v>
      </c>
      <c r="T75" s="94"/>
      <c r="U75" s="146">
        <f t="shared" si="234"/>
        <v>0</v>
      </c>
      <c r="V75" s="94"/>
      <c r="W75" s="146">
        <f t="shared" si="235"/>
        <v>0</v>
      </c>
      <c r="X75" s="94"/>
      <c r="Y75" s="146">
        <f t="shared" si="236"/>
        <v>0</v>
      </c>
      <c r="Z75" s="94"/>
      <c r="AA75" s="146">
        <f t="shared" si="237"/>
        <v>0</v>
      </c>
      <c r="AB75" s="94"/>
      <c r="AC75" s="146">
        <f t="shared" si="238"/>
        <v>0</v>
      </c>
      <c r="AD75" s="94"/>
      <c r="AE75" s="146">
        <f t="shared" si="239"/>
        <v>0</v>
      </c>
      <c r="AF75" s="147">
        <f t="shared" si="240"/>
        <v>0</v>
      </c>
      <c r="AG75" s="146">
        <f t="shared" si="241"/>
        <v>0</v>
      </c>
      <c r="AH75" s="145"/>
      <c r="AI75" s="146">
        <f t="shared" si="242"/>
        <v>0</v>
      </c>
      <c r="AJ75" s="145"/>
      <c r="AK75" s="146">
        <f t="shared" si="243"/>
        <v>0</v>
      </c>
      <c r="AL75" s="145"/>
      <c r="AM75" s="146">
        <f t="shared" si="243"/>
        <v>0</v>
      </c>
      <c r="AN75" s="145"/>
      <c r="AO75" s="146">
        <f t="shared" si="244"/>
        <v>0</v>
      </c>
      <c r="AP75" s="145"/>
      <c r="AQ75" s="146">
        <f t="shared" si="245"/>
        <v>0</v>
      </c>
      <c r="AR75" s="145"/>
      <c r="AS75" s="146">
        <f t="shared" si="246"/>
        <v>0</v>
      </c>
      <c r="AT75" s="145"/>
      <c r="AU75" s="146">
        <f t="shared" si="247"/>
        <v>0</v>
      </c>
      <c r="AV75" s="145"/>
      <c r="AW75" s="146">
        <f t="shared" si="248"/>
        <v>0</v>
      </c>
      <c r="AX75" s="145"/>
      <c r="AY75" s="146">
        <f t="shared" si="249"/>
        <v>0</v>
      </c>
      <c r="AZ75" s="145"/>
      <c r="BA75" s="146">
        <f t="shared" si="250"/>
        <v>0</v>
      </c>
      <c r="BB75" s="145"/>
      <c r="BC75" s="146">
        <f t="shared" si="251"/>
        <v>0</v>
      </c>
      <c r="BD75" s="145"/>
      <c r="BE75" s="146">
        <f t="shared" si="252"/>
        <v>0</v>
      </c>
      <c r="BF75" s="147">
        <f t="shared" si="99"/>
        <v>0</v>
      </c>
      <c r="BG75" s="146">
        <f t="shared" si="99"/>
        <v>0</v>
      </c>
      <c r="BH75" s="99"/>
      <c r="BI75" s="97">
        <f t="shared" si="213"/>
        <v>0</v>
      </c>
      <c r="BJ75" s="99"/>
      <c r="BK75" s="100">
        <f t="shared" si="253"/>
        <v>0</v>
      </c>
      <c r="BL75" s="99"/>
      <c r="BM75" s="100">
        <f t="shared" si="254"/>
        <v>0</v>
      </c>
      <c r="BN75" s="99"/>
      <c r="BO75" s="100">
        <f t="shared" si="255"/>
        <v>0</v>
      </c>
      <c r="BP75" s="99"/>
      <c r="BQ75" s="100">
        <f t="shared" si="256"/>
        <v>0</v>
      </c>
      <c r="BR75" s="99"/>
      <c r="BS75" s="100">
        <f t="shared" si="257"/>
        <v>0</v>
      </c>
      <c r="BT75" s="99"/>
      <c r="BU75" s="100">
        <f t="shared" si="258"/>
        <v>0</v>
      </c>
      <c r="BV75" s="99"/>
      <c r="BW75" s="100">
        <f t="shared" si="259"/>
        <v>0</v>
      </c>
      <c r="BX75" s="99"/>
      <c r="BY75" s="100">
        <f t="shared" si="260"/>
        <v>0</v>
      </c>
      <c r="BZ75" s="99"/>
      <c r="CA75" s="100">
        <f t="shared" si="261"/>
        <v>0</v>
      </c>
      <c r="CB75" s="99"/>
      <c r="CC75" s="100">
        <f t="shared" si="262"/>
        <v>0</v>
      </c>
      <c r="CD75" s="99"/>
      <c r="CE75" s="100">
        <f t="shared" si="263"/>
        <v>0</v>
      </c>
      <c r="CF75" s="101">
        <f t="shared" si="264"/>
        <v>0</v>
      </c>
      <c r="CG75" s="100">
        <f t="shared" si="264"/>
        <v>0</v>
      </c>
    </row>
    <row r="76" spans="1:85" s="148" customFormat="1" ht="18" x14ac:dyDescent="0.5">
      <c r="A76" s="94"/>
      <c r="B76" s="95"/>
      <c r="C76" s="95"/>
      <c r="D76" s="94"/>
      <c r="E76" s="94"/>
      <c r="F76" s="94"/>
      <c r="G76" s="94"/>
      <c r="H76" s="94"/>
      <c r="I76" s="146"/>
      <c r="J76" s="94"/>
      <c r="K76" s="146"/>
      <c r="L76" s="94"/>
      <c r="M76" s="146"/>
      <c r="N76" s="94"/>
      <c r="O76" s="146"/>
      <c r="P76" s="94"/>
      <c r="Q76" s="146"/>
      <c r="R76" s="94"/>
      <c r="S76" s="146"/>
      <c r="T76" s="94"/>
      <c r="U76" s="146"/>
      <c r="V76" s="94"/>
      <c r="W76" s="146"/>
      <c r="X76" s="94"/>
      <c r="Y76" s="146"/>
      <c r="Z76" s="94"/>
      <c r="AA76" s="146"/>
      <c r="AB76" s="94"/>
      <c r="AC76" s="146"/>
      <c r="AD76" s="94"/>
      <c r="AE76" s="146"/>
      <c r="AF76" s="147"/>
      <c r="AG76" s="146"/>
      <c r="AH76" s="145"/>
      <c r="AI76" s="146"/>
      <c r="AJ76" s="145"/>
      <c r="AK76" s="146"/>
      <c r="AL76" s="145"/>
      <c r="AM76" s="146"/>
      <c r="AN76" s="145"/>
      <c r="AO76" s="146"/>
      <c r="AP76" s="145"/>
      <c r="AQ76" s="146"/>
      <c r="AR76" s="145"/>
      <c r="AS76" s="146"/>
      <c r="AT76" s="145"/>
      <c r="AU76" s="146"/>
      <c r="AV76" s="145"/>
      <c r="AW76" s="146"/>
      <c r="AX76" s="145"/>
      <c r="AY76" s="146"/>
      <c r="AZ76" s="145"/>
      <c r="BA76" s="146"/>
      <c r="BB76" s="145"/>
      <c r="BC76" s="146"/>
      <c r="BD76" s="145"/>
      <c r="BE76" s="146"/>
      <c r="BF76" s="147"/>
      <c r="BG76" s="146"/>
      <c r="BH76" s="99"/>
      <c r="BI76" s="97">
        <f t="shared" si="213"/>
        <v>0</v>
      </c>
      <c r="BJ76" s="99"/>
      <c r="BK76" s="100"/>
      <c r="BL76" s="99"/>
      <c r="BM76" s="100"/>
      <c r="BN76" s="99"/>
      <c r="BO76" s="100"/>
      <c r="BP76" s="99"/>
      <c r="BQ76" s="100"/>
      <c r="BR76" s="99"/>
      <c r="BS76" s="100"/>
      <c r="BT76" s="99"/>
      <c r="BU76" s="100"/>
      <c r="BV76" s="99"/>
      <c r="BW76" s="100"/>
      <c r="BX76" s="99"/>
      <c r="BY76" s="100"/>
      <c r="BZ76" s="99"/>
      <c r="CA76" s="100"/>
      <c r="CB76" s="99"/>
      <c r="CC76" s="100"/>
      <c r="CD76" s="99"/>
      <c r="CE76" s="100"/>
      <c r="CF76" s="101"/>
      <c r="CG76" s="100"/>
    </row>
    <row r="77" spans="1:85" s="148" customFormat="1" ht="18" x14ac:dyDescent="0.5">
      <c r="A77" s="94">
        <v>62</v>
      </c>
      <c r="B77" s="95" t="s">
        <v>130</v>
      </c>
      <c r="C77" s="95" t="s">
        <v>74</v>
      </c>
      <c r="D77" s="94">
        <f>RANK(BF77,$BF$4:$BF$147)</f>
        <v>14</v>
      </c>
      <c r="E77" s="94">
        <v>0.64</v>
      </c>
      <c r="F77" s="94" t="s">
        <v>85</v>
      </c>
      <c r="G77" s="94">
        <v>1350</v>
      </c>
      <c r="H77" s="94"/>
      <c r="I77" s="160">
        <f t="shared" ref="I77" si="265">H77*$E77</f>
        <v>0</v>
      </c>
      <c r="J77" s="94"/>
      <c r="K77" s="160">
        <f t="shared" ref="K77" si="266">J77*$E77</f>
        <v>0</v>
      </c>
      <c r="L77" s="94"/>
      <c r="M77" s="160">
        <f t="shared" ref="M77" si="267">L77*$E77</f>
        <v>0</v>
      </c>
      <c r="N77" s="94"/>
      <c r="O77" s="160">
        <f t="shared" ref="O77" si="268">N77*$E77</f>
        <v>0</v>
      </c>
      <c r="P77" s="94"/>
      <c r="Q77" s="160">
        <f t="shared" ref="Q77" si="269">P77*$E77</f>
        <v>0</v>
      </c>
      <c r="R77" s="94"/>
      <c r="S77" s="160">
        <f t="shared" ref="S77" si="270">R77*$E77</f>
        <v>0</v>
      </c>
      <c r="T77" s="94"/>
      <c r="U77" s="160">
        <f t="shared" ref="U77" si="271">T77*$E77</f>
        <v>0</v>
      </c>
      <c r="V77" s="94"/>
      <c r="W77" s="160">
        <f t="shared" ref="W77" si="272">V77*$E77</f>
        <v>0</v>
      </c>
      <c r="X77" s="94">
        <v>2114</v>
      </c>
      <c r="Y77" s="160">
        <f t="shared" ref="Y77" si="273">X77*$E77</f>
        <v>1352.96</v>
      </c>
      <c r="Z77" s="94"/>
      <c r="AA77" s="160">
        <f t="shared" ref="AA77" si="274">Z77*$E77</f>
        <v>0</v>
      </c>
      <c r="AB77" s="94"/>
      <c r="AC77" s="160">
        <f t="shared" ref="AC77" si="275">AB77*$E77</f>
        <v>0</v>
      </c>
      <c r="AD77" s="94"/>
      <c r="AE77" s="160">
        <f t="shared" ref="AE77" si="276">AD77*$E77</f>
        <v>0</v>
      </c>
      <c r="AF77" s="147">
        <f t="shared" ref="AF77:AF78" si="277">SUM(H77,J77,L77,N77,P77,R77,T77,V77,X77,Z77,AB77,AD77)</f>
        <v>2114</v>
      </c>
      <c r="AG77" s="146">
        <f t="shared" ref="AG77:AG78" si="278">SUM(I77,K77,M77,O77,Q77,S77,U77,W77,Y77,AA77,AC77,AE77)</f>
        <v>1352.96</v>
      </c>
      <c r="AH77" s="159">
        <v>28</v>
      </c>
      <c r="AI77" s="160">
        <f t="shared" ref="AI77" si="279">AH77*$E77</f>
        <v>17.920000000000002</v>
      </c>
      <c r="AJ77" s="145"/>
      <c r="AK77" s="146">
        <f t="shared" si="243"/>
        <v>0</v>
      </c>
      <c r="AL77" s="145"/>
      <c r="AM77" s="146">
        <f t="shared" si="243"/>
        <v>0</v>
      </c>
      <c r="AN77" s="145"/>
      <c r="AO77" s="146">
        <f t="shared" si="244"/>
        <v>0</v>
      </c>
      <c r="AP77" s="145"/>
      <c r="AQ77" s="146">
        <f t="shared" si="245"/>
        <v>0</v>
      </c>
      <c r="AR77" s="145"/>
      <c r="AS77" s="146">
        <f t="shared" si="246"/>
        <v>0</v>
      </c>
      <c r="AT77" s="145"/>
      <c r="AU77" s="146">
        <f t="shared" si="247"/>
        <v>0</v>
      </c>
      <c r="AV77" s="145"/>
      <c r="AW77" s="146">
        <f t="shared" si="248"/>
        <v>0</v>
      </c>
      <c r="AX77" s="145"/>
      <c r="AY77" s="146">
        <f t="shared" si="249"/>
        <v>0</v>
      </c>
      <c r="AZ77" s="145"/>
      <c r="BA77" s="146">
        <f t="shared" si="250"/>
        <v>0</v>
      </c>
      <c r="BB77" s="145"/>
      <c r="BC77" s="146">
        <f t="shared" si="251"/>
        <v>0</v>
      </c>
      <c r="BD77" s="145"/>
      <c r="BE77" s="146">
        <f t="shared" si="252"/>
        <v>0</v>
      </c>
      <c r="BF77" s="147">
        <f t="shared" si="99"/>
        <v>28</v>
      </c>
      <c r="BG77" s="146">
        <f t="shared" si="99"/>
        <v>17.920000000000002</v>
      </c>
      <c r="BH77" s="99"/>
      <c r="BI77" s="97">
        <f t="shared" si="213"/>
        <v>0</v>
      </c>
      <c r="BJ77" s="99"/>
      <c r="BK77" s="100">
        <f t="shared" ref="BK77:BK78" si="280">BJ77*$E77</f>
        <v>0</v>
      </c>
      <c r="BL77" s="99"/>
      <c r="BM77" s="100">
        <f t="shared" ref="BM77:BM78" si="281">BL77*$E77</f>
        <v>0</v>
      </c>
      <c r="BN77" s="99"/>
      <c r="BO77" s="100">
        <f t="shared" ref="BO77:BO78" si="282">BN77*$E77</f>
        <v>0</v>
      </c>
      <c r="BP77" s="99"/>
      <c r="BQ77" s="100">
        <f t="shared" ref="BQ77:BQ78" si="283">BP77*$E77</f>
        <v>0</v>
      </c>
      <c r="BR77" s="99"/>
      <c r="BS77" s="100">
        <f t="shared" ref="BS77:BS78" si="284">BR77*$E77</f>
        <v>0</v>
      </c>
      <c r="BT77" s="99"/>
      <c r="BU77" s="100">
        <f t="shared" ref="BU77:BU78" si="285">BT77*$E77</f>
        <v>0</v>
      </c>
      <c r="BV77" s="99"/>
      <c r="BW77" s="100">
        <f t="shared" ref="BW77:BW78" si="286">BV77*$E77</f>
        <v>0</v>
      </c>
      <c r="BX77" s="99"/>
      <c r="BY77" s="100">
        <f t="shared" ref="BY77:BY78" si="287">BX77*$E77</f>
        <v>0</v>
      </c>
      <c r="BZ77" s="99"/>
      <c r="CA77" s="100">
        <f t="shared" ref="CA77:CA78" si="288">BZ77*$E77</f>
        <v>0</v>
      </c>
      <c r="CB77" s="99"/>
      <c r="CC77" s="100">
        <f t="shared" ref="CC77:CC78" si="289">CB77*$E77</f>
        <v>0</v>
      </c>
      <c r="CD77" s="99"/>
      <c r="CE77" s="100">
        <f t="shared" ref="CE77:CE78" si="290">CD77*$E77</f>
        <v>0</v>
      </c>
      <c r="CF77" s="101">
        <f t="shared" ref="CF77:CG78" si="291">SUM(BH77,BJ77,BL77,BN77,BP77,BR77,BT77,BV77,BX77,BZ77,CB77,CD77)</f>
        <v>0</v>
      </c>
      <c r="CG77" s="100">
        <f t="shared" si="291"/>
        <v>0</v>
      </c>
    </row>
    <row r="78" spans="1:85" s="148" customFormat="1" ht="18" x14ac:dyDescent="0.5">
      <c r="A78" s="94">
        <v>63</v>
      </c>
      <c r="B78" s="95" t="s">
        <v>130</v>
      </c>
      <c r="C78" s="95" t="s">
        <v>74</v>
      </c>
      <c r="D78" s="94">
        <f>RANK(BF78,$BF$4:$BF$147)</f>
        <v>16</v>
      </c>
      <c r="E78" s="94">
        <v>0.64</v>
      </c>
      <c r="F78" s="94" t="s">
        <v>83</v>
      </c>
      <c r="G78" s="94">
        <v>1250</v>
      </c>
      <c r="H78" s="94"/>
      <c r="I78" s="146">
        <f t="shared" si="228"/>
        <v>0</v>
      </c>
      <c r="J78" s="94"/>
      <c r="K78" s="146">
        <f t="shared" si="229"/>
        <v>0</v>
      </c>
      <c r="L78" s="94"/>
      <c r="M78" s="146">
        <f t="shared" si="230"/>
        <v>0</v>
      </c>
      <c r="N78" s="94"/>
      <c r="O78" s="146">
        <f t="shared" si="231"/>
        <v>0</v>
      </c>
      <c r="P78" s="94"/>
      <c r="Q78" s="146">
        <f t="shared" si="232"/>
        <v>0</v>
      </c>
      <c r="R78" s="94"/>
      <c r="S78" s="146">
        <f t="shared" si="233"/>
        <v>0</v>
      </c>
      <c r="T78" s="94"/>
      <c r="U78" s="146">
        <f t="shared" si="234"/>
        <v>0</v>
      </c>
      <c r="V78" s="94"/>
      <c r="W78" s="146">
        <f t="shared" si="235"/>
        <v>0</v>
      </c>
      <c r="X78" s="94"/>
      <c r="Y78" s="146">
        <f t="shared" si="236"/>
        <v>0</v>
      </c>
      <c r="Z78" s="94"/>
      <c r="AA78" s="146">
        <f t="shared" si="237"/>
        <v>0</v>
      </c>
      <c r="AB78" s="94"/>
      <c r="AC78" s="146">
        <f t="shared" si="238"/>
        <v>0</v>
      </c>
      <c r="AD78" s="94"/>
      <c r="AE78" s="146">
        <f t="shared" si="239"/>
        <v>0</v>
      </c>
      <c r="AF78" s="147">
        <f t="shared" si="277"/>
        <v>0</v>
      </c>
      <c r="AG78" s="146">
        <f t="shared" si="278"/>
        <v>0</v>
      </c>
      <c r="AH78" s="145"/>
      <c r="AI78" s="146">
        <f t="shared" si="242"/>
        <v>0</v>
      </c>
      <c r="AJ78" s="145"/>
      <c r="AK78" s="146">
        <f t="shared" si="243"/>
        <v>0</v>
      </c>
      <c r="AL78" s="145"/>
      <c r="AM78" s="146">
        <f t="shared" si="243"/>
        <v>0</v>
      </c>
      <c r="AN78" s="145"/>
      <c r="AO78" s="146">
        <f t="shared" si="244"/>
        <v>0</v>
      </c>
      <c r="AP78" s="145"/>
      <c r="AQ78" s="146">
        <f t="shared" si="245"/>
        <v>0</v>
      </c>
      <c r="AR78" s="145"/>
      <c r="AS78" s="146">
        <f t="shared" si="246"/>
        <v>0</v>
      </c>
      <c r="AT78" s="145"/>
      <c r="AU78" s="146">
        <f t="shared" si="247"/>
        <v>0</v>
      </c>
      <c r="AV78" s="145"/>
      <c r="AW78" s="146">
        <f t="shared" si="248"/>
        <v>0</v>
      </c>
      <c r="AX78" s="145"/>
      <c r="AY78" s="146">
        <f t="shared" si="249"/>
        <v>0</v>
      </c>
      <c r="AZ78" s="145"/>
      <c r="BA78" s="146">
        <f t="shared" si="250"/>
        <v>0</v>
      </c>
      <c r="BB78" s="145"/>
      <c r="BC78" s="146">
        <f t="shared" si="251"/>
        <v>0</v>
      </c>
      <c r="BD78" s="145"/>
      <c r="BE78" s="146">
        <f t="shared" si="252"/>
        <v>0</v>
      </c>
      <c r="BF78" s="147">
        <f t="shared" si="99"/>
        <v>0</v>
      </c>
      <c r="BG78" s="146">
        <f t="shared" si="99"/>
        <v>0</v>
      </c>
      <c r="BH78" s="99"/>
      <c r="BI78" s="97">
        <f t="shared" si="213"/>
        <v>0</v>
      </c>
      <c r="BJ78" s="99"/>
      <c r="BK78" s="100">
        <f t="shared" si="280"/>
        <v>0</v>
      </c>
      <c r="BL78" s="99"/>
      <c r="BM78" s="100">
        <f t="shared" si="281"/>
        <v>0</v>
      </c>
      <c r="BN78" s="99"/>
      <c r="BO78" s="100">
        <f t="shared" si="282"/>
        <v>0</v>
      </c>
      <c r="BP78" s="99"/>
      <c r="BQ78" s="100">
        <f t="shared" si="283"/>
        <v>0</v>
      </c>
      <c r="BR78" s="99"/>
      <c r="BS78" s="100">
        <f t="shared" si="284"/>
        <v>0</v>
      </c>
      <c r="BT78" s="99"/>
      <c r="BU78" s="100">
        <f t="shared" si="285"/>
        <v>0</v>
      </c>
      <c r="BV78" s="99"/>
      <c r="BW78" s="100">
        <f t="shared" si="286"/>
        <v>0</v>
      </c>
      <c r="BX78" s="99"/>
      <c r="BY78" s="100">
        <f t="shared" si="287"/>
        <v>0</v>
      </c>
      <c r="BZ78" s="99"/>
      <c r="CA78" s="100">
        <f t="shared" si="288"/>
        <v>0</v>
      </c>
      <c r="CB78" s="99"/>
      <c r="CC78" s="100">
        <f t="shared" si="289"/>
        <v>0</v>
      </c>
      <c r="CD78" s="99"/>
      <c r="CE78" s="100">
        <f t="shared" si="290"/>
        <v>0</v>
      </c>
      <c r="CF78" s="101">
        <f t="shared" si="291"/>
        <v>0</v>
      </c>
      <c r="CG78" s="100">
        <f t="shared" si="291"/>
        <v>0</v>
      </c>
    </row>
    <row r="79" spans="1:85" s="148" customFormat="1" ht="18" x14ac:dyDescent="0.5">
      <c r="A79" s="94"/>
      <c r="B79" s="95"/>
      <c r="C79" s="95"/>
      <c r="D79" s="94"/>
      <c r="E79" s="94"/>
      <c r="F79" s="94"/>
      <c r="G79" s="94"/>
      <c r="H79" s="94"/>
      <c r="I79" s="146"/>
      <c r="J79" s="94"/>
      <c r="K79" s="146"/>
      <c r="L79" s="94"/>
      <c r="M79" s="146"/>
      <c r="N79" s="94"/>
      <c r="O79" s="146"/>
      <c r="P79" s="94"/>
      <c r="Q79" s="146"/>
      <c r="R79" s="94"/>
      <c r="S79" s="146"/>
      <c r="T79" s="94"/>
      <c r="U79" s="146"/>
      <c r="V79" s="94"/>
      <c r="W79" s="146"/>
      <c r="X79" s="94"/>
      <c r="Y79" s="146"/>
      <c r="Z79" s="94"/>
      <c r="AA79" s="146"/>
      <c r="AB79" s="94"/>
      <c r="AC79" s="146"/>
      <c r="AD79" s="94"/>
      <c r="AE79" s="146"/>
      <c r="AF79" s="147"/>
      <c r="AG79" s="146"/>
      <c r="AH79" s="145"/>
      <c r="AI79" s="146"/>
      <c r="AJ79" s="145"/>
      <c r="AK79" s="146"/>
      <c r="AL79" s="145"/>
      <c r="AM79" s="146"/>
      <c r="AN79" s="145"/>
      <c r="AO79" s="146"/>
      <c r="AP79" s="145"/>
      <c r="AQ79" s="146"/>
      <c r="AR79" s="145"/>
      <c r="AS79" s="146"/>
      <c r="AT79" s="145"/>
      <c r="AU79" s="146"/>
      <c r="AV79" s="145"/>
      <c r="AW79" s="146"/>
      <c r="AX79" s="145"/>
      <c r="AY79" s="146"/>
      <c r="AZ79" s="145"/>
      <c r="BA79" s="146"/>
      <c r="BB79" s="145"/>
      <c r="BC79" s="146"/>
      <c r="BD79" s="145"/>
      <c r="BE79" s="146"/>
      <c r="BF79" s="147"/>
      <c r="BG79" s="146"/>
      <c r="BH79" s="99"/>
      <c r="BI79" s="97">
        <f t="shared" si="213"/>
        <v>0</v>
      </c>
      <c r="BJ79" s="99"/>
      <c r="BK79" s="100"/>
      <c r="BL79" s="99"/>
      <c r="BM79" s="100"/>
      <c r="BN79" s="99"/>
      <c r="BO79" s="100"/>
      <c r="BP79" s="99"/>
      <c r="BQ79" s="100"/>
      <c r="BR79" s="99"/>
      <c r="BS79" s="100"/>
      <c r="BT79" s="99"/>
      <c r="BU79" s="100"/>
      <c r="BV79" s="99"/>
      <c r="BW79" s="100"/>
      <c r="BX79" s="99"/>
      <c r="BY79" s="100"/>
      <c r="BZ79" s="99"/>
      <c r="CA79" s="100"/>
      <c r="CB79" s="99"/>
      <c r="CC79" s="100"/>
      <c r="CD79" s="99"/>
      <c r="CE79" s="100"/>
      <c r="CF79" s="101"/>
      <c r="CG79" s="100"/>
    </row>
    <row r="80" spans="1:85" s="148" customFormat="1" ht="18" x14ac:dyDescent="0.5">
      <c r="A80" s="94">
        <v>64</v>
      </c>
      <c r="B80" s="95" t="s">
        <v>131</v>
      </c>
      <c r="C80" s="95" t="s">
        <v>74</v>
      </c>
      <c r="D80" s="94">
        <f>RANK(BF80,$BF$4:$BF$147)</f>
        <v>16</v>
      </c>
      <c r="E80" s="94">
        <v>0.64</v>
      </c>
      <c r="F80" s="94" t="s">
        <v>83</v>
      </c>
      <c r="G80" s="94"/>
      <c r="H80" s="94"/>
      <c r="I80" s="146">
        <f t="shared" si="228"/>
        <v>0</v>
      </c>
      <c r="J80" s="94"/>
      <c r="K80" s="146">
        <f t="shared" si="229"/>
        <v>0</v>
      </c>
      <c r="L80" s="94"/>
      <c r="M80" s="146">
        <f t="shared" si="230"/>
        <v>0</v>
      </c>
      <c r="N80" s="94"/>
      <c r="O80" s="146">
        <f t="shared" si="231"/>
        <v>0</v>
      </c>
      <c r="P80" s="94"/>
      <c r="Q80" s="146">
        <f t="shared" si="232"/>
        <v>0</v>
      </c>
      <c r="R80" s="94"/>
      <c r="S80" s="146">
        <f t="shared" si="233"/>
        <v>0</v>
      </c>
      <c r="T80" s="94"/>
      <c r="U80" s="146">
        <f t="shared" si="234"/>
        <v>0</v>
      </c>
      <c r="V80" s="94"/>
      <c r="W80" s="146">
        <f t="shared" si="235"/>
        <v>0</v>
      </c>
      <c r="X80" s="94"/>
      <c r="Y80" s="146">
        <f t="shared" si="236"/>
        <v>0</v>
      </c>
      <c r="Z80" s="94"/>
      <c r="AA80" s="146">
        <f t="shared" si="237"/>
        <v>0</v>
      </c>
      <c r="AB80" s="94"/>
      <c r="AC80" s="146">
        <f t="shared" si="238"/>
        <v>0</v>
      </c>
      <c r="AD80" s="94"/>
      <c r="AE80" s="146">
        <f t="shared" si="239"/>
        <v>0</v>
      </c>
      <c r="AF80" s="147">
        <f t="shared" ref="AF80:AF81" si="292">SUM(H80,J80,L80,N80,P80,R80,T80,V80,X80,Z80,AB80,AD80)</f>
        <v>0</v>
      </c>
      <c r="AG80" s="146">
        <f t="shared" ref="AG80:AG81" si="293">SUM(I80,K80,M80,O80,Q80,S80,U80,W80,Y80,AA80,AC80,AE80)</f>
        <v>0</v>
      </c>
      <c r="AH80" s="145"/>
      <c r="AI80" s="146">
        <f t="shared" si="242"/>
        <v>0</v>
      </c>
      <c r="AJ80" s="145"/>
      <c r="AK80" s="146">
        <f t="shared" si="243"/>
        <v>0</v>
      </c>
      <c r="AL80" s="145"/>
      <c r="AM80" s="146">
        <f t="shared" si="243"/>
        <v>0</v>
      </c>
      <c r="AN80" s="145"/>
      <c r="AO80" s="146">
        <f t="shared" si="244"/>
        <v>0</v>
      </c>
      <c r="AP80" s="145"/>
      <c r="AQ80" s="146">
        <f t="shared" si="245"/>
        <v>0</v>
      </c>
      <c r="AR80" s="145"/>
      <c r="AS80" s="146">
        <f t="shared" si="246"/>
        <v>0</v>
      </c>
      <c r="AT80" s="145"/>
      <c r="AU80" s="146">
        <f t="shared" si="247"/>
        <v>0</v>
      </c>
      <c r="AV80" s="145"/>
      <c r="AW80" s="146">
        <f t="shared" si="248"/>
        <v>0</v>
      </c>
      <c r="AX80" s="145"/>
      <c r="AY80" s="146">
        <f t="shared" si="249"/>
        <v>0</v>
      </c>
      <c r="AZ80" s="145"/>
      <c r="BA80" s="146">
        <f t="shared" si="250"/>
        <v>0</v>
      </c>
      <c r="BB80" s="145"/>
      <c r="BC80" s="146">
        <f t="shared" si="251"/>
        <v>0</v>
      </c>
      <c r="BD80" s="145"/>
      <c r="BE80" s="146">
        <f t="shared" si="252"/>
        <v>0</v>
      </c>
      <c r="BF80" s="147">
        <f t="shared" si="99"/>
        <v>0</v>
      </c>
      <c r="BG80" s="146">
        <f t="shared" si="99"/>
        <v>0</v>
      </c>
      <c r="BH80" s="99"/>
      <c r="BI80" s="97">
        <f t="shared" si="213"/>
        <v>0</v>
      </c>
      <c r="BJ80" s="99"/>
      <c r="BK80" s="100">
        <f t="shared" ref="BK80:BK81" si="294">BJ80*$E80</f>
        <v>0</v>
      </c>
      <c r="BL80" s="99"/>
      <c r="BM80" s="100">
        <f t="shared" ref="BM80:BM81" si="295">BL80*$E80</f>
        <v>0</v>
      </c>
      <c r="BN80" s="99"/>
      <c r="BO80" s="100">
        <f t="shared" ref="BO80:BO81" si="296">BN80*$E80</f>
        <v>0</v>
      </c>
      <c r="BP80" s="99"/>
      <c r="BQ80" s="100">
        <f t="shared" ref="BQ80:BQ81" si="297">BP80*$E80</f>
        <v>0</v>
      </c>
      <c r="BR80" s="99"/>
      <c r="BS80" s="100">
        <f t="shared" ref="BS80:BS81" si="298">BR80*$E80</f>
        <v>0</v>
      </c>
      <c r="BT80" s="99"/>
      <c r="BU80" s="100">
        <f t="shared" ref="BU80:BU81" si="299">BT80*$E80</f>
        <v>0</v>
      </c>
      <c r="BV80" s="99"/>
      <c r="BW80" s="100">
        <f t="shared" ref="BW80:BW81" si="300">BV80*$E80</f>
        <v>0</v>
      </c>
      <c r="BX80" s="99"/>
      <c r="BY80" s="100">
        <f t="shared" ref="BY80:BY81" si="301">BX80*$E80</f>
        <v>0</v>
      </c>
      <c r="BZ80" s="99"/>
      <c r="CA80" s="100">
        <f t="shared" ref="CA80:CA81" si="302">BZ80*$E80</f>
        <v>0</v>
      </c>
      <c r="CB80" s="99"/>
      <c r="CC80" s="100">
        <f t="shared" ref="CC80:CC81" si="303">CB80*$E80</f>
        <v>0</v>
      </c>
      <c r="CD80" s="99"/>
      <c r="CE80" s="100">
        <f t="shared" ref="CE80:CE81" si="304">CD80*$E80</f>
        <v>0</v>
      </c>
      <c r="CF80" s="101">
        <f t="shared" ref="CF80:CG81" si="305">SUM(BH80,BJ80,BL80,BN80,BP80,BR80,BT80,BV80,BX80,BZ80,CB80,CD80)</f>
        <v>0</v>
      </c>
      <c r="CG80" s="100">
        <f t="shared" si="305"/>
        <v>0</v>
      </c>
    </row>
    <row r="81" spans="1:85" s="148" customFormat="1" ht="18" x14ac:dyDescent="0.5">
      <c r="A81" s="94">
        <v>65</v>
      </c>
      <c r="B81" s="95" t="s">
        <v>132</v>
      </c>
      <c r="C81" s="95" t="s">
        <v>74</v>
      </c>
      <c r="D81" s="94">
        <f>RANK(BF81,$BF$4:$BF$147)</f>
        <v>16</v>
      </c>
      <c r="E81" s="94">
        <v>0.64</v>
      </c>
      <c r="F81" s="94" t="s">
        <v>75</v>
      </c>
      <c r="G81" s="94"/>
      <c r="H81" s="94"/>
      <c r="I81" s="146">
        <f t="shared" si="228"/>
        <v>0</v>
      </c>
      <c r="J81" s="94"/>
      <c r="K81" s="146">
        <f t="shared" si="229"/>
        <v>0</v>
      </c>
      <c r="L81" s="94"/>
      <c r="M81" s="146">
        <f t="shared" si="230"/>
        <v>0</v>
      </c>
      <c r="N81" s="94"/>
      <c r="O81" s="146">
        <f t="shared" si="231"/>
        <v>0</v>
      </c>
      <c r="P81" s="94"/>
      <c r="Q81" s="146">
        <f t="shared" si="232"/>
        <v>0</v>
      </c>
      <c r="R81" s="94"/>
      <c r="S81" s="146">
        <f t="shared" si="233"/>
        <v>0</v>
      </c>
      <c r="T81" s="94"/>
      <c r="U81" s="146">
        <f t="shared" si="234"/>
        <v>0</v>
      </c>
      <c r="V81" s="94"/>
      <c r="W81" s="146">
        <f t="shared" si="235"/>
        <v>0</v>
      </c>
      <c r="X81" s="94"/>
      <c r="Y81" s="146">
        <f t="shared" si="236"/>
        <v>0</v>
      </c>
      <c r="Z81" s="94"/>
      <c r="AA81" s="146">
        <f t="shared" si="237"/>
        <v>0</v>
      </c>
      <c r="AB81" s="94"/>
      <c r="AC81" s="146">
        <f t="shared" si="238"/>
        <v>0</v>
      </c>
      <c r="AD81" s="94"/>
      <c r="AE81" s="146">
        <f t="shared" si="239"/>
        <v>0</v>
      </c>
      <c r="AF81" s="147">
        <f t="shared" si="292"/>
        <v>0</v>
      </c>
      <c r="AG81" s="146">
        <f t="shared" si="293"/>
        <v>0</v>
      </c>
      <c r="AH81" s="145"/>
      <c r="AI81" s="146">
        <f t="shared" si="242"/>
        <v>0</v>
      </c>
      <c r="AJ81" s="145"/>
      <c r="AK81" s="146">
        <f t="shared" si="243"/>
        <v>0</v>
      </c>
      <c r="AL81" s="145"/>
      <c r="AM81" s="146">
        <f t="shared" si="243"/>
        <v>0</v>
      </c>
      <c r="AN81" s="145"/>
      <c r="AO81" s="146">
        <f t="shared" si="244"/>
        <v>0</v>
      </c>
      <c r="AP81" s="145"/>
      <c r="AQ81" s="146">
        <f t="shared" si="245"/>
        <v>0</v>
      </c>
      <c r="AR81" s="145"/>
      <c r="AS81" s="146">
        <f t="shared" si="246"/>
        <v>0</v>
      </c>
      <c r="AT81" s="145"/>
      <c r="AU81" s="146">
        <f t="shared" si="247"/>
        <v>0</v>
      </c>
      <c r="AV81" s="145"/>
      <c r="AW81" s="146">
        <f t="shared" si="248"/>
        <v>0</v>
      </c>
      <c r="AX81" s="145"/>
      <c r="AY81" s="146">
        <f t="shared" si="249"/>
        <v>0</v>
      </c>
      <c r="AZ81" s="145"/>
      <c r="BA81" s="146">
        <f t="shared" si="250"/>
        <v>0</v>
      </c>
      <c r="BB81" s="145"/>
      <c r="BC81" s="146">
        <f t="shared" si="251"/>
        <v>0</v>
      </c>
      <c r="BD81" s="145"/>
      <c r="BE81" s="146">
        <f t="shared" si="252"/>
        <v>0</v>
      </c>
      <c r="BF81" s="147">
        <f t="shared" si="99"/>
        <v>0</v>
      </c>
      <c r="BG81" s="146">
        <f t="shared" si="99"/>
        <v>0</v>
      </c>
      <c r="BH81" s="99"/>
      <c r="BI81" s="97">
        <f t="shared" si="213"/>
        <v>0</v>
      </c>
      <c r="BJ81" s="99"/>
      <c r="BK81" s="100">
        <f t="shared" si="294"/>
        <v>0</v>
      </c>
      <c r="BL81" s="99"/>
      <c r="BM81" s="100">
        <f t="shared" si="295"/>
        <v>0</v>
      </c>
      <c r="BN81" s="99"/>
      <c r="BO81" s="100">
        <f t="shared" si="296"/>
        <v>0</v>
      </c>
      <c r="BP81" s="99"/>
      <c r="BQ81" s="100">
        <f t="shared" si="297"/>
        <v>0</v>
      </c>
      <c r="BR81" s="99"/>
      <c r="BS81" s="100">
        <f t="shared" si="298"/>
        <v>0</v>
      </c>
      <c r="BT81" s="99"/>
      <c r="BU81" s="100">
        <f t="shared" si="299"/>
        <v>0</v>
      </c>
      <c r="BV81" s="99"/>
      <c r="BW81" s="100">
        <f t="shared" si="300"/>
        <v>0</v>
      </c>
      <c r="BX81" s="99"/>
      <c r="BY81" s="100">
        <f t="shared" si="301"/>
        <v>0</v>
      </c>
      <c r="BZ81" s="99"/>
      <c r="CA81" s="100">
        <f t="shared" si="302"/>
        <v>0</v>
      </c>
      <c r="CB81" s="99"/>
      <c r="CC81" s="100">
        <f t="shared" si="303"/>
        <v>0</v>
      </c>
      <c r="CD81" s="99"/>
      <c r="CE81" s="100">
        <f t="shared" si="304"/>
        <v>0</v>
      </c>
      <c r="CF81" s="101">
        <f t="shared" si="305"/>
        <v>0</v>
      </c>
      <c r="CG81" s="100">
        <f t="shared" si="305"/>
        <v>0</v>
      </c>
    </row>
    <row r="82" spans="1:85" s="148" customFormat="1" ht="19.899999999999999" customHeight="1" x14ac:dyDescent="0.5">
      <c r="A82" s="94">
        <v>66</v>
      </c>
      <c r="B82" s="95" t="s">
        <v>133</v>
      </c>
      <c r="C82" s="95" t="s">
        <v>74</v>
      </c>
      <c r="D82" s="94">
        <v>18</v>
      </c>
      <c r="E82" s="94">
        <v>0.64</v>
      </c>
      <c r="F82" s="94" t="s">
        <v>85</v>
      </c>
      <c r="G82" s="94"/>
      <c r="H82" s="94"/>
      <c r="I82" s="146"/>
      <c r="J82" s="94"/>
      <c r="K82" s="146"/>
      <c r="L82" s="94"/>
      <c r="M82" s="146"/>
      <c r="N82" s="94"/>
      <c r="O82" s="146"/>
      <c r="P82" s="94"/>
      <c r="Q82" s="146"/>
      <c r="R82" s="94"/>
      <c r="S82" s="146"/>
      <c r="T82" s="94"/>
      <c r="U82" s="146"/>
      <c r="V82" s="94"/>
      <c r="W82" s="146"/>
      <c r="X82" s="94"/>
      <c r="Y82" s="146"/>
      <c r="Z82" s="94"/>
      <c r="AA82" s="146"/>
      <c r="AB82" s="94"/>
      <c r="AC82" s="146"/>
      <c r="AD82" s="94"/>
      <c r="AE82" s="146"/>
      <c r="AF82" s="147"/>
      <c r="AG82" s="146"/>
      <c r="AH82" s="145"/>
      <c r="AI82" s="146"/>
      <c r="AJ82" s="145"/>
      <c r="AK82" s="146"/>
      <c r="AL82" s="145"/>
      <c r="AM82" s="146"/>
      <c r="AN82" s="145"/>
      <c r="AO82" s="146"/>
      <c r="AP82" s="145"/>
      <c r="AQ82" s="146"/>
      <c r="AR82" s="145"/>
      <c r="AS82" s="146"/>
      <c r="AT82" s="145"/>
      <c r="AU82" s="146"/>
      <c r="AV82" s="145"/>
      <c r="AW82" s="146"/>
      <c r="AX82" s="145"/>
      <c r="AY82" s="146"/>
      <c r="AZ82" s="145"/>
      <c r="BA82" s="146"/>
      <c r="BB82" s="145"/>
      <c r="BC82" s="146"/>
      <c r="BD82" s="145"/>
      <c r="BE82" s="146"/>
      <c r="BF82" s="147"/>
      <c r="BG82" s="146"/>
      <c r="BH82" s="99"/>
      <c r="BI82" s="97">
        <f t="shared" si="213"/>
        <v>0</v>
      </c>
      <c r="BJ82" s="99"/>
      <c r="BK82" s="100"/>
      <c r="BL82" s="99"/>
      <c r="BM82" s="100"/>
      <c r="BN82" s="99"/>
      <c r="BO82" s="100"/>
      <c r="BP82" s="99"/>
      <c r="BQ82" s="100"/>
      <c r="BR82" s="99"/>
      <c r="BS82" s="100"/>
      <c r="BT82" s="99"/>
      <c r="BU82" s="100"/>
      <c r="BV82" s="99"/>
      <c r="BW82" s="100"/>
      <c r="BX82" s="99"/>
      <c r="BY82" s="100"/>
      <c r="BZ82" s="99"/>
      <c r="CA82" s="100"/>
      <c r="CB82" s="99"/>
      <c r="CC82" s="100"/>
      <c r="CD82" s="99"/>
      <c r="CE82" s="100"/>
      <c r="CF82" s="101"/>
      <c r="CG82" s="100"/>
    </row>
    <row r="83" spans="1:85" s="148" customFormat="1" ht="19.899999999999999" customHeight="1" x14ac:dyDescent="0.5">
      <c r="A83" s="94">
        <v>67</v>
      </c>
      <c r="B83" s="95" t="s">
        <v>133</v>
      </c>
      <c r="C83" s="95" t="s">
        <v>77</v>
      </c>
      <c r="D83" s="94">
        <v>18</v>
      </c>
      <c r="E83" s="94">
        <v>1</v>
      </c>
      <c r="F83" s="94" t="s">
        <v>75</v>
      </c>
      <c r="G83" s="94"/>
      <c r="H83" s="94"/>
      <c r="I83" s="146"/>
      <c r="J83" s="94"/>
      <c r="K83" s="146"/>
      <c r="L83" s="94"/>
      <c r="M83" s="146"/>
      <c r="N83" s="94"/>
      <c r="O83" s="146"/>
      <c r="P83" s="94"/>
      <c r="Q83" s="146"/>
      <c r="R83" s="94"/>
      <c r="S83" s="146"/>
      <c r="T83" s="94"/>
      <c r="U83" s="146"/>
      <c r="V83" s="94"/>
      <c r="W83" s="146"/>
      <c r="X83" s="94"/>
      <c r="Y83" s="146"/>
      <c r="Z83" s="94"/>
      <c r="AA83" s="146"/>
      <c r="AB83" s="94"/>
      <c r="AC83" s="146"/>
      <c r="AD83" s="94"/>
      <c r="AE83" s="146"/>
      <c r="AF83" s="147"/>
      <c r="AG83" s="146"/>
      <c r="AH83" s="145"/>
      <c r="AI83" s="146"/>
      <c r="AJ83" s="145"/>
      <c r="AK83" s="146"/>
      <c r="AL83" s="145"/>
      <c r="AM83" s="146"/>
      <c r="AN83" s="145"/>
      <c r="AO83" s="146"/>
      <c r="AP83" s="145"/>
      <c r="AQ83" s="146"/>
      <c r="AR83" s="145"/>
      <c r="AS83" s="146"/>
      <c r="AT83" s="145"/>
      <c r="AU83" s="146"/>
      <c r="AV83" s="145"/>
      <c r="AW83" s="146"/>
      <c r="AX83" s="145"/>
      <c r="AY83" s="146"/>
      <c r="AZ83" s="145"/>
      <c r="BA83" s="146"/>
      <c r="BB83" s="145"/>
      <c r="BC83" s="146"/>
      <c r="BD83" s="145"/>
      <c r="BE83" s="146"/>
      <c r="BF83" s="147"/>
      <c r="BG83" s="146"/>
      <c r="BH83" s="99"/>
      <c r="BI83" s="97">
        <f t="shared" si="213"/>
        <v>0</v>
      </c>
      <c r="BJ83" s="99"/>
      <c r="BK83" s="100"/>
      <c r="BL83" s="99"/>
      <c r="BM83" s="100"/>
      <c r="BN83" s="99"/>
      <c r="BO83" s="100"/>
      <c r="BP83" s="99"/>
      <c r="BQ83" s="100"/>
      <c r="BR83" s="99"/>
      <c r="BS83" s="100"/>
      <c r="BT83" s="99"/>
      <c r="BU83" s="100"/>
      <c r="BV83" s="99"/>
      <c r="BW83" s="100"/>
      <c r="BX83" s="99"/>
      <c r="BY83" s="100"/>
      <c r="BZ83" s="99"/>
      <c r="CA83" s="100"/>
      <c r="CB83" s="99"/>
      <c r="CC83" s="100"/>
      <c r="CD83" s="99"/>
      <c r="CE83" s="100"/>
      <c r="CF83" s="101"/>
      <c r="CG83" s="100"/>
    </row>
    <row r="84" spans="1:85" s="148" customFormat="1" ht="18" x14ac:dyDescent="0.5">
      <c r="A84" s="94">
        <v>68</v>
      </c>
      <c r="B84" s="95" t="s">
        <v>134</v>
      </c>
      <c r="C84" s="95" t="s">
        <v>77</v>
      </c>
      <c r="D84" s="94">
        <f>RANK(BF84,$BF$4:$BF$147)</f>
        <v>16</v>
      </c>
      <c r="E84" s="94">
        <v>1</v>
      </c>
      <c r="F84" s="94" t="s">
        <v>75</v>
      </c>
      <c r="G84" s="94">
        <v>2200</v>
      </c>
      <c r="H84" s="94"/>
      <c r="I84" s="146">
        <f t="shared" ref="I84" si="306">H84*$E84</f>
        <v>0</v>
      </c>
      <c r="J84" s="94"/>
      <c r="K84" s="146">
        <f t="shared" ref="K84" si="307">J84*$E84</f>
        <v>0</v>
      </c>
      <c r="L84" s="94"/>
      <c r="M84" s="146">
        <f t="shared" ref="M84" si="308">L84*$E84</f>
        <v>0</v>
      </c>
      <c r="N84" s="94"/>
      <c r="O84" s="146">
        <f t="shared" ref="O84" si="309">N84*$E84</f>
        <v>0</v>
      </c>
      <c r="P84" s="94"/>
      <c r="Q84" s="146">
        <f t="shared" ref="Q84" si="310">P84*$E84</f>
        <v>0</v>
      </c>
      <c r="R84" s="94"/>
      <c r="S84" s="146">
        <f t="shared" ref="S84" si="311">R84*$E84</f>
        <v>0</v>
      </c>
      <c r="T84" s="94"/>
      <c r="U84" s="146">
        <f t="shared" ref="U84" si="312">T84*$E84</f>
        <v>0</v>
      </c>
      <c r="V84" s="94"/>
      <c r="W84" s="146">
        <f t="shared" ref="W84" si="313">V84*$E84</f>
        <v>0</v>
      </c>
      <c r="X84" s="94">
        <v>72</v>
      </c>
      <c r="Y84" s="146">
        <f t="shared" ref="Y84" si="314">X84*$E84</f>
        <v>72</v>
      </c>
      <c r="Z84" s="94"/>
      <c r="AA84" s="146">
        <f t="shared" ref="AA84" si="315">Z84*$E84</f>
        <v>0</v>
      </c>
      <c r="AB84" s="94"/>
      <c r="AC84" s="146">
        <f t="shared" ref="AC84" si="316">AB84*$E84</f>
        <v>0</v>
      </c>
      <c r="AD84" s="94"/>
      <c r="AE84" s="146">
        <f t="shared" ref="AE84" si="317">AD84*$E84</f>
        <v>0</v>
      </c>
      <c r="AF84" s="147">
        <f t="shared" ref="AF84" si="318">SUM(H84,J84,L84,N84,P84,R84,T84,V84,X84,Z84,AB84,AD84)</f>
        <v>72</v>
      </c>
      <c r="AG84" s="146">
        <f t="shared" ref="AG84" si="319">SUM(I84,K84,M84,O84,Q84,S84,U84,W84,Y84,AA84,AC84,AE84)</f>
        <v>72</v>
      </c>
      <c r="AH84" s="145"/>
      <c r="AI84" s="146">
        <f t="shared" ref="AI84" si="320">AH84*$E84</f>
        <v>0</v>
      </c>
      <c r="AJ84" s="145"/>
      <c r="AK84" s="146">
        <f t="shared" ref="AK84" si="321">AJ84*$E84</f>
        <v>0</v>
      </c>
      <c r="AL84" s="145"/>
      <c r="AM84" s="146">
        <f t="shared" ref="AM84" si="322">AL84*$E84</f>
        <v>0</v>
      </c>
      <c r="AN84" s="145"/>
      <c r="AO84" s="146">
        <f t="shared" ref="AO84" si="323">AN84*$E84</f>
        <v>0</v>
      </c>
      <c r="AP84" s="145"/>
      <c r="AQ84" s="146">
        <f t="shared" ref="AQ84" si="324">AP84*$E84</f>
        <v>0</v>
      </c>
      <c r="AR84" s="145"/>
      <c r="AS84" s="146">
        <f t="shared" ref="AS84" si="325">AR84*$E84</f>
        <v>0</v>
      </c>
      <c r="AT84" s="145"/>
      <c r="AU84" s="146">
        <f t="shared" ref="AU84" si="326">AT84*$E84</f>
        <v>0</v>
      </c>
      <c r="AV84" s="145"/>
      <c r="AW84" s="146">
        <f t="shared" ref="AW84" si="327">AV84*$E84</f>
        <v>0</v>
      </c>
      <c r="AX84" s="145"/>
      <c r="AY84" s="146">
        <f t="shared" ref="AY84" si="328">AX84*$E84</f>
        <v>0</v>
      </c>
      <c r="AZ84" s="145"/>
      <c r="BA84" s="146">
        <f t="shared" ref="BA84" si="329">AZ84*$E84</f>
        <v>0</v>
      </c>
      <c r="BB84" s="145"/>
      <c r="BC84" s="146">
        <f t="shared" ref="BC84" si="330">BB84*$E84</f>
        <v>0</v>
      </c>
      <c r="BD84" s="145"/>
      <c r="BE84" s="146">
        <f t="shared" ref="BE84" si="331">BD84*$E84</f>
        <v>0</v>
      </c>
      <c r="BF84" s="147">
        <f t="shared" ref="BF84:BG84" si="332">SUM(AH84,AJ84,AL84,AN84,AP84,AR84,AT84,AV84,AX84,AZ84,BB84,BD84)</f>
        <v>0</v>
      </c>
      <c r="BG84" s="146">
        <f t="shared" si="332"/>
        <v>0</v>
      </c>
      <c r="BH84" s="99"/>
      <c r="BI84" s="97">
        <f t="shared" si="213"/>
        <v>0</v>
      </c>
      <c r="BJ84" s="99"/>
      <c r="BK84" s="100">
        <f t="shared" ref="BK84" si="333">BJ84*$E84</f>
        <v>0</v>
      </c>
      <c r="BL84" s="99"/>
      <c r="BM84" s="100">
        <f t="shared" ref="BM84" si="334">BL84*$E84</f>
        <v>0</v>
      </c>
      <c r="BN84" s="99"/>
      <c r="BO84" s="100">
        <f t="shared" ref="BO84" si="335">BN84*$E84</f>
        <v>0</v>
      </c>
      <c r="BP84" s="99"/>
      <c r="BQ84" s="100">
        <f t="shared" ref="BQ84" si="336">BP84*$E84</f>
        <v>0</v>
      </c>
      <c r="BR84" s="99"/>
      <c r="BS84" s="100">
        <f t="shared" ref="BS84" si="337">BR84*$E84</f>
        <v>0</v>
      </c>
      <c r="BT84" s="99"/>
      <c r="BU84" s="100">
        <f t="shared" ref="BU84" si="338">BT84*$E84</f>
        <v>0</v>
      </c>
      <c r="BV84" s="99"/>
      <c r="BW84" s="100">
        <f t="shared" ref="BW84" si="339">BV84*$E84</f>
        <v>0</v>
      </c>
      <c r="BX84" s="99"/>
      <c r="BY84" s="100">
        <f t="shared" ref="BY84" si="340">BX84*$E84</f>
        <v>0</v>
      </c>
      <c r="BZ84" s="99"/>
      <c r="CA84" s="100">
        <f t="shared" ref="CA84" si="341">BZ84*$E84</f>
        <v>0</v>
      </c>
      <c r="CB84" s="99"/>
      <c r="CC84" s="100">
        <f t="shared" ref="CC84" si="342">CB84*$E84</f>
        <v>0</v>
      </c>
      <c r="CD84" s="99"/>
      <c r="CE84" s="100">
        <f t="shared" ref="CE84" si="343">CD84*$E84</f>
        <v>0</v>
      </c>
      <c r="CF84" s="101">
        <f t="shared" ref="CF84:CG84" si="344">SUM(BH84,BJ84,BL84,BN84,BP84,BR84,BT84,BV84,BX84,BZ84,CB84,CD84)</f>
        <v>0</v>
      </c>
      <c r="CG84" s="100">
        <f t="shared" si="344"/>
        <v>0</v>
      </c>
    </row>
    <row r="85" spans="1:85" s="148" customFormat="1" ht="18" x14ac:dyDescent="0.5">
      <c r="A85" s="94"/>
      <c r="B85" s="95"/>
      <c r="C85" s="95"/>
      <c r="D85" s="94"/>
      <c r="E85" s="94"/>
      <c r="F85" s="94"/>
      <c r="G85" s="94"/>
      <c r="H85" s="94"/>
      <c r="I85" s="146"/>
      <c r="J85" s="94"/>
      <c r="K85" s="146"/>
      <c r="L85" s="94"/>
      <c r="M85" s="146"/>
      <c r="N85" s="94"/>
      <c r="O85" s="146"/>
      <c r="P85" s="94"/>
      <c r="Q85" s="146"/>
      <c r="R85" s="94"/>
      <c r="S85" s="146"/>
      <c r="T85" s="94"/>
      <c r="U85" s="146"/>
      <c r="V85" s="94"/>
      <c r="W85" s="146"/>
      <c r="X85" s="94"/>
      <c r="Y85" s="146"/>
      <c r="Z85" s="94"/>
      <c r="AA85" s="146"/>
      <c r="AB85" s="94"/>
      <c r="AC85" s="146"/>
      <c r="AD85" s="94"/>
      <c r="AE85" s="146"/>
      <c r="AF85" s="147"/>
      <c r="AG85" s="146"/>
      <c r="AH85" s="145"/>
      <c r="AI85" s="146"/>
      <c r="AJ85" s="145"/>
      <c r="AK85" s="146"/>
      <c r="AL85" s="145"/>
      <c r="AM85" s="146"/>
      <c r="AN85" s="145"/>
      <c r="AO85" s="146"/>
      <c r="AP85" s="145"/>
      <c r="AQ85" s="146"/>
      <c r="AR85" s="145"/>
      <c r="AS85" s="146"/>
      <c r="AT85" s="145"/>
      <c r="AU85" s="146"/>
      <c r="AV85" s="145"/>
      <c r="AW85" s="146"/>
      <c r="AX85" s="145"/>
      <c r="AY85" s="146"/>
      <c r="AZ85" s="145"/>
      <c r="BA85" s="146"/>
      <c r="BB85" s="145"/>
      <c r="BC85" s="146"/>
      <c r="BD85" s="145"/>
      <c r="BE85" s="146"/>
      <c r="BF85" s="147"/>
      <c r="BG85" s="146"/>
      <c r="BH85" s="99"/>
      <c r="BI85" s="97">
        <f t="shared" si="213"/>
        <v>0</v>
      </c>
      <c r="BJ85" s="99"/>
      <c r="BK85" s="100"/>
      <c r="BL85" s="99"/>
      <c r="BM85" s="100"/>
      <c r="BN85" s="99"/>
      <c r="BO85" s="100"/>
      <c r="BP85" s="99"/>
      <c r="BQ85" s="100"/>
      <c r="BR85" s="99"/>
      <c r="BS85" s="100"/>
      <c r="BT85" s="99"/>
      <c r="BU85" s="100"/>
      <c r="BV85" s="99"/>
      <c r="BW85" s="100"/>
      <c r="BX85" s="99"/>
      <c r="BY85" s="100"/>
      <c r="BZ85" s="99"/>
      <c r="CA85" s="100"/>
      <c r="CB85" s="99"/>
      <c r="CC85" s="100"/>
      <c r="CD85" s="99"/>
      <c r="CE85" s="100"/>
      <c r="CF85" s="101"/>
      <c r="CG85" s="100"/>
    </row>
    <row r="86" spans="1:85" s="148" customFormat="1" ht="18" x14ac:dyDescent="0.5">
      <c r="A86" s="94">
        <v>69</v>
      </c>
      <c r="B86" s="95" t="s">
        <v>135</v>
      </c>
      <c r="C86" s="95" t="s">
        <v>77</v>
      </c>
      <c r="D86" s="94">
        <f>RANK(BF86,$BF$4:$BF$147)</f>
        <v>16</v>
      </c>
      <c r="E86" s="94">
        <v>1</v>
      </c>
      <c r="F86" s="94" t="s">
        <v>83</v>
      </c>
      <c r="G86" s="94"/>
      <c r="H86" s="94"/>
      <c r="I86" s="146">
        <f t="shared" si="228"/>
        <v>0</v>
      </c>
      <c r="J86" s="94"/>
      <c r="K86" s="146">
        <f t="shared" si="229"/>
        <v>0</v>
      </c>
      <c r="L86" s="94"/>
      <c r="M86" s="146">
        <f t="shared" si="230"/>
        <v>0</v>
      </c>
      <c r="N86" s="94"/>
      <c r="O86" s="146">
        <f t="shared" si="231"/>
        <v>0</v>
      </c>
      <c r="P86" s="94"/>
      <c r="Q86" s="146">
        <f t="shared" si="232"/>
        <v>0</v>
      </c>
      <c r="R86" s="94"/>
      <c r="S86" s="146">
        <f t="shared" si="233"/>
        <v>0</v>
      </c>
      <c r="T86" s="94"/>
      <c r="U86" s="146">
        <f t="shared" si="234"/>
        <v>0</v>
      </c>
      <c r="V86" s="94"/>
      <c r="W86" s="146">
        <f t="shared" si="235"/>
        <v>0</v>
      </c>
      <c r="X86" s="94"/>
      <c r="Y86" s="146">
        <f t="shared" si="236"/>
        <v>0</v>
      </c>
      <c r="Z86" s="94"/>
      <c r="AA86" s="146">
        <f t="shared" si="237"/>
        <v>0</v>
      </c>
      <c r="AB86" s="94"/>
      <c r="AC86" s="146">
        <f t="shared" si="238"/>
        <v>0</v>
      </c>
      <c r="AD86" s="94"/>
      <c r="AE86" s="146">
        <f t="shared" si="239"/>
        <v>0</v>
      </c>
      <c r="AF86" s="147">
        <f t="shared" ref="AF86:AF90" si="345">SUM(H86,J86,L86,N86,P86,R86,T86,V86,X86,Z86,AB86,AD86)</f>
        <v>0</v>
      </c>
      <c r="AG86" s="146">
        <f t="shared" ref="AG86:AG90" si="346">SUM(I86,K86,M86,O86,Q86,S86,U86,W86,Y86,AA86,AC86,AE86)</f>
        <v>0</v>
      </c>
      <c r="AH86" s="145"/>
      <c r="AI86" s="146">
        <f t="shared" si="242"/>
        <v>0</v>
      </c>
      <c r="AJ86" s="145"/>
      <c r="AK86" s="146">
        <f t="shared" si="243"/>
        <v>0</v>
      </c>
      <c r="AL86" s="145"/>
      <c r="AM86" s="146">
        <f t="shared" si="243"/>
        <v>0</v>
      </c>
      <c r="AN86" s="145"/>
      <c r="AO86" s="146">
        <f t="shared" si="244"/>
        <v>0</v>
      </c>
      <c r="AP86" s="145"/>
      <c r="AQ86" s="146">
        <f t="shared" si="245"/>
        <v>0</v>
      </c>
      <c r="AR86" s="145"/>
      <c r="AS86" s="146">
        <f t="shared" si="246"/>
        <v>0</v>
      </c>
      <c r="AT86" s="145"/>
      <c r="AU86" s="146">
        <f t="shared" si="247"/>
        <v>0</v>
      </c>
      <c r="AV86" s="145"/>
      <c r="AW86" s="146">
        <f t="shared" si="248"/>
        <v>0</v>
      </c>
      <c r="AX86" s="145"/>
      <c r="AY86" s="146">
        <f t="shared" si="249"/>
        <v>0</v>
      </c>
      <c r="AZ86" s="145"/>
      <c r="BA86" s="146">
        <f t="shared" si="250"/>
        <v>0</v>
      </c>
      <c r="BB86" s="145"/>
      <c r="BC86" s="146">
        <f t="shared" si="251"/>
        <v>0</v>
      </c>
      <c r="BD86" s="145"/>
      <c r="BE86" s="146">
        <f t="shared" si="252"/>
        <v>0</v>
      </c>
      <c r="BF86" s="147">
        <f t="shared" si="99"/>
        <v>0</v>
      </c>
      <c r="BG86" s="146">
        <f t="shared" si="99"/>
        <v>0</v>
      </c>
      <c r="BH86" s="99"/>
      <c r="BI86" s="97">
        <f t="shared" si="213"/>
        <v>0</v>
      </c>
      <c r="BJ86" s="99"/>
      <c r="BK86" s="100">
        <f t="shared" ref="BK86:BK90" si="347">BJ86*$E86</f>
        <v>0</v>
      </c>
      <c r="BL86" s="99"/>
      <c r="BM86" s="100">
        <f t="shared" ref="BM86:BM90" si="348">BL86*$E86</f>
        <v>0</v>
      </c>
      <c r="BN86" s="99"/>
      <c r="BO86" s="100">
        <f t="shared" ref="BO86:BO90" si="349">BN86*$E86</f>
        <v>0</v>
      </c>
      <c r="BP86" s="99"/>
      <c r="BQ86" s="100">
        <f t="shared" ref="BQ86:BQ90" si="350">BP86*$E86</f>
        <v>0</v>
      </c>
      <c r="BR86" s="99"/>
      <c r="BS86" s="100">
        <f t="shared" ref="BS86:BS90" si="351">BR86*$E86</f>
        <v>0</v>
      </c>
      <c r="BT86" s="99"/>
      <c r="BU86" s="100">
        <f t="shared" ref="BU86:BU90" si="352">BT86*$E86</f>
        <v>0</v>
      </c>
      <c r="BV86" s="99"/>
      <c r="BW86" s="100">
        <f t="shared" ref="BW86:BW90" si="353">BV86*$E86</f>
        <v>0</v>
      </c>
      <c r="BX86" s="99"/>
      <c r="BY86" s="100">
        <f t="shared" ref="BY86:BY90" si="354">BX86*$E86</f>
        <v>0</v>
      </c>
      <c r="BZ86" s="99"/>
      <c r="CA86" s="100">
        <f t="shared" ref="CA86:CA90" si="355">BZ86*$E86</f>
        <v>0</v>
      </c>
      <c r="CB86" s="99"/>
      <c r="CC86" s="100">
        <f t="shared" ref="CC86:CC90" si="356">CB86*$E86</f>
        <v>0</v>
      </c>
      <c r="CD86" s="99"/>
      <c r="CE86" s="100">
        <f t="shared" ref="CE86:CE90" si="357">CD86*$E86</f>
        <v>0</v>
      </c>
      <c r="CF86" s="101">
        <f t="shared" ref="CF86:CG90" si="358">SUM(BH86,BJ86,BL86,BN86,BP86,BR86,BT86,BV86,BX86,BZ86,CB86,CD86)</f>
        <v>0</v>
      </c>
      <c r="CG86" s="100">
        <f t="shared" si="358"/>
        <v>0</v>
      </c>
    </row>
    <row r="87" spans="1:85" s="148" customFormat="1" ht="18" x14ac:dyDescent="0.5">
      <c r="A87" s="94">
        <v>70</v>
      </c>
      <c r="B87" s="95" t="s">
        <v>136</v>
      </c>
      <c r="C87" s="95" t="s">
        <v>77</v>
      </c>
      <c r="D87" s="94">
        <f>RANK(BF87,$BF$4:$BF$147)</f>
        <v>16</v>
      </c>
      <c r="E87" s="94">
        <v>1</v>
      </c>
      <c r="F87" s="94" t="s">
        <v>83</v>
      </c>
      <c r="G87" s="94"/>
      <c r="H87" s="94"/>
      <c r="I87" s="146">
        <f t="shared" si="228"/>
        <v>0</v>
      </c>
      <c r="J87" s="94"/>
      <c r="K87" s="146">
        <f t="shared" si="229"/>
        <v>0</v>
      </c>
      <c r="L87" s="94"/>
      <c r="M87" s="146">
        <f t="shared" si="230"/>
        <v>0</v>
      </c>
      <c r="N87" s="94"/>
      <c r="O87" s="146">
        <f t="shared" si="231"/>
        <v>0</v>
      </c>
      <c r="P87" s="94"/>
      <c r="Q87" s="146">
        <f t="shared" si="232"/>
        <v>0</v>
      </c>
      <c r="R87" s="94"/>
      <c r="S87" s="146">
        <f t="shared" si="233"/>
        <v>0</v>
      </c>
      <c r="T87" s="94"/>
      <c r="U87" s="146">
        <f t="shared" si="234"/>
        <v>0</v>
      </c>
      <c r="V87" s="94"/>
      <c r="W87" s="146">
        <f t="shared" si="235"/>
        <v>0</v>
      </c>
      <c r="X87" s="94"/>
      <c r="Y87" s="146">
        <f t="shared" si="236"/>
        <v>0</v>
      </c>
      <c r="Z87" s="94"/>
      <c r="AA87" s="146">
        <f t="shared" si="237"/>
        <v>0</v>
      </c>
      <c r="AB87" s="94"/>
      <c r="AC87" s="146">
        <f t="shared" si="238"/>
        <v>0</v>
      </c>
      <c r="AD87" s="94"/>
      <c r="AE87" s="146">
        <f t="shared" si="239"/>
        <v>0</v>
      </c>
      <c r="AF87" s="147">
        <f t="shared" si="345"/>
        <v>0</v>
      </c>
      <c r="AG87" s="146">
        <f t="shared" si="346"/>
        <v>0</v>
      </c>
      <c r="AH87" s="145"/>
      <c r="AI87" s="146">
        <f t="shared" si="242"/>
        <v>0</v>
      </c>
      <c r="AJ87" s="145"/>
      <c r="AK87" s="146">
        <f t="shared" si="243"/>
        <v>0</v>
      </c>
      <c r="AL87" s="145"/>
      <c r="AM87" s="146">
        <f t="shared" si="243"/>
        <v>0</v>
      </c>
      <c r="AN87" s="145"/>
      <c r="AO87" s="146">
        <f t="shared" si="244"/>
        <v>0</v>
      </c>
      <c r="AP87" s="145"/>
      <c r="AQ87" s="146">
        <f t="shared" si="245"/>
        <v>0</v>
      </c>
      <c r="AR87" s="145"/>
      <c r="AS87" s="146">
        <f t="shared" si="246"/>
        <v>0</v>
      </c>
      <c r="AT87" s="145"/>
      <c r="AU87" s="146">
        <f t="shared" si="247"/>
        <v>0</v>
      </c>
      <c r="AV87" s="145"/>
      <c r="AW87" s="146">
        <f t="shared" si="248"/>
        <v>0</v>
      </c>
      <c r="AX87" s="145"/>
      <c r="AY87" s="146">
        <f t="shared" si="249"/>
        <v>0</v>
      </c>
      <c r="AZ87" s="145"/>
      <c r="BA87" s="146">
        <f t="shared" si="250"/>
        <v>0</v>
      </c>
      <c r="BB87" s="145"/>
      <c r="BC87" s="146">
        <f t="shared" si="251"/>
        <v>0</v>
      </c>
      <c r="BD87" s="145"/>
      <c r="BE87" s="146">
        <f t="shared" si="252"/>
        <v>0</v>
      </c>
      <c r="BF87" s="147">
        <f t="shared" si="99"/>
        <v>0</v>
      </c>
      <c r="BG87" s="146">
        <f t="shared" si="99"/>
        <v>0</v>
      </c>
      <c r="BH87" s="99"/>
      <c r="BI87" s="97">
        <f t="shared" si="213"/>
        <v>0</v>
      </c>
      <c r="BJ87" s="99"/>
      <c r="BK87" s="100">
        <f t="shared" si="347"/>
        <v>0</v>
      </c>
      <c r="BL87" s="99"/>
      <c r="BM87" s="100">
        <f t="shared" si="348"/>
        <v>0</v>
      </c>
      <c r="BN87" s="99"/>
      <c r="BO87" s="100">
        <f t="shared" si="349"/>
        <v>0</v>
      </c>
      <c r="BP87" s="99"/>
      <c r="BQ87" s="100">
        <f t="shared" si="350"/>
        <v>0</v>
      </c>
      <c r="BR87" s="99"/>
      <c r="BS87" s="100">
        <f t="shared" si="351"/>
        <v>0</v>
      </c>
      <c r="BT87" s="99"/>
      <c r="BU87" s="100">
        <f t="shared" si="352"/>
        <v>0</v>
      </c>
      <c r="BV87" s="99"/>
      <c r="BW87" s="100">
        <f t="shared" si="353"/>
        <v>0</v>
      </c>
      <c r="BX87" s="99"/>
      <c r="BY87" s="100">
        <f t="shared" si="354"/>
        <v>0</v>
      </c>
      <c r="BZ87" s="99"/>
      <c r="CA87" s="100">
        <f t="shared" si="355"/>
        <v>0</v>
      </c>
      <c r="CB87" s="99"/>
      <c r="CC87" s="100">
        <f t="shared" si="356"/>
        <v>0</v>
      </c>
      <c r="CD87" s="99"/>
      <c r="CE87" s="100">
        <f t="shared" si="357"/>
        <v>0</v>
      </c>
      <c r="CF87" s="101">
        <f t="shared" si="358"/>
        <v>0</v>
      </c>
      <c r="CG87" s="100">
        <f t="shared" si="358"/>
        <v>0</v>
      </c>
    </row>
    <row r="88" spans="1:85" s="148" customFormat="1" ht="18" x14ac:dyDescent="0.5">
      <c r="A88" s="94">
        <v>71</v>
      </c>
      <c r="B88" s="95" t="s">
        <v>137</v>
      </c>
      <c r="C88" s="95" t="s">
        <v>77</v>
      </c>
      <c r="D88" s="94">
        <f>RANK(BF88,$BF$4:$BF$147)</f>
        <v>16</v>
      </c>
      <c r="E88" s="94">
        <v>1</v>
      </c>
      <c r="F88" s="94" t="s">
        <v>75</v>
      </c>
      <c r="G88" s="94"/>
      <c r="H88" s="94"/>
      <c r="I88" s="146">
        <f t="shared" si="228"/>
        <v>0</v>
      </c>
      <c r="J88" s="94"/>
      <c r="K88" s="146">
        <f t="shared" si="229"/>
        <v>0</v>
      </c>
      <c r="L88" s="94"/>
      <c r="M88" s="146">
        <f t="shared" si="230"/>
        <v>0</v>
      </c>
      <c r="N88" s="94"/>
      <c r="O88" s="146">
        <f t="shared" si="231"/>
        <v>0</v>
      </c>
      <c r="P88" s="94"/>
      <c r="Q88" s="146">
        <f t="shared" si="232"/>
        <v>0</v>
      </c>
      <c r="R88" s="94"/>
      <c r="S88" s="146">
        <f t="shared" si="233"/>
        <v>0</v>
      </c>
      <c r="T88" s="94"/>
      <c r="U88" s="146">
        <f t="shared" si="234"/>
        <v>0</v>
      </c>
      <c r="V88" s="94"/>
      <c r="W88" s="146">
        <f t="shared" si="235"/>
        <v>0</v>
      </c>
      <c r="X88" s="94"/>
      <c r="Y88" s="146">
        <f t="shared" si="236"/>
        <v>0</v>
      </c>
      <c r="Z88" s="94"/>
      <c r="AA88" s="146">
        <f t="shared" si="237"/>
        <v>0</v>
      </c>
      <c r="AB88" s="94"/>
      <c r="AC88" s="146">
        <f t="shared" si="238"/>
        <v>0</v>
      </c>
      <c r="AD88" s="94"/>
      <c r="AE88" s="146">
        <f t="shared" si="239"/>
        <v>0</v>
      </c>
      <c r="AF88" s="147">
        <f t="shared" si="345"/>
        <v>0</v>
      </c>
      <c r="AG88" s="146">
        <f t="shared" si="346"/>
        <v>0</v>
      </c>
      <c r="AH88" s="145"/>
      <c r="AI88" s="146">
        <f t="shared" si="242"/>
        <v>0</v>
      </c>
      <c r="AJ88" s="145"/>
      <c r="AK88" s="146">
        <f t="shared" si="243"/>
        <v>0</v>
      </c>
      <c r="AL88" s="145"/>
      <c r="AM88" s="146">
        <f t="shared" si="243"/>
        <v>0</v>
      </c>
      <c r="AN88" s="145"/>
      <c r="AO88" s="146">
        <f t="shared" si="244"/>
        <v>0</v>
      </c>
      <c r="AP88" s="145"/>
      <c r="AQ88" s="146">
        <f t="shared" si="245"/>
        <v>0</v>
      </c>
      <c r="AR88" s="145"/>
      <c r="AS88" s="146">
        <f t="shared" si="246"/>
        <v>0</v>
      </c>
      <c r="AT88" s="145"/>
      <c r="AU88" s="146">
        <f t="shared" si="247"/>
        <v>0</v>
      </c>
      <c r="AV88" s="145"/>
      <c r="AW88" s="146">
        <f t="shared" si="248"/>
        <v>0</v>
      </c>
      <c r="AX88" s="145"/>
      <c r="AY88" s="146">
        <f t="shared" si="249"/>
        <v>0</v>
      </c>
      <c r="AZ88" s="145"/>
      <c r="BA88" s="146">
        <f t="shared" si="250"/>
        <v>0</v>
      </c>
      <c r="BB88" s="145"/>
      <c r="BC88" s="146">
        <f t="shared" si="251"/>
        <v>0</v>
      </c>
      <c r="BD88" s="145"/>
      <c r="BE88" s="146">
        <f t="shared" si="252"/>
        <v>0</v>
      </c>
      <c r="BF88" s="147">
        <f t="shared" si="99"/>
        <v>0</v>
      </c>
      <c r="BG88" s="146">
        <f t="shared" si="99"/>
        <v>0</v>
      </c>
      <c r="BH88" s="99"/>
      <c r="BI88" s="97">
        <f t="shared" si="213"/>
        <v>0</v>
      </c>
      <c r="BJ88" s="99"/>
      <c r="BK88" s="100">
        <f t="shared" si="347"/>
        <v>0</v>
      </c>
      <c r="BL88" s="99"/>
      <c r="BM88" s="100">
        <f t="shared" si="348"/>
        <v>0</v>
      </c>
      <c r="BN88" s="99"/>
      <c r="BO88" s="100">
        <f t="shared" si="349"/>
        <v>0</v>
      </c>
      <c r="BP88" s="99"/>
      <c r="BQ88" s="100">
        <f t="shared" si="350"/>
        <v>0</v>
      </c>
      <c r="BR88" s="99"/>
      <c r="BS88" s="100">
        <f t="shared" si="351"/>
        <v>0</v>
      </c>
      <c r="BT88" s="99"/>
      <c r="BU88" s="100">
        <f t="shared" si="352"/>
        <v>0</v>
      </c>
      <c r="BV88" s="99"/>
      <c r="BW88" s="100">
        <f t="shared" si="353"/>
        <v>0</v>
      </c>
      <c r="BX88" s="99"/>
      <c r="BY88" s="100">
        <f t="shared" si="354"/>
        <v>0</v>
      </c>
      <c r="BZ88" s="99"/>
      <c r="CA88" s="100">
        <f t="shared" si="355"/>
        <v>0</v>
      </c>
      <c r="CB88" s="99"/>
      <c r="CC88" s="100">
        <f t="shared" si="356"/>
        <v>0</v>
      </c>
      <c r="CD88" s="99"/>
      <c r="CE88" s="100">
        <f t="shared" si="357"/>
        <v>0</v>
      </c>
      <c r="CF88" s="101">
        <f t="shared" si="358"/>
        <v>0</v>
      </c>
      <c r="CG88" s="100">
        <f t="shared" si="358"/>
        <v>0</v>
      </c>
    </row>
    <row r="89" spans="1:85" s="148" customFormat="1" ht="18" x14ac:dyDescent="0.5">
      <c r="A89" s="94">
        <v>72</v>
      </c>
      <c r="B89" s="95" t="s">
        <v>138</v>
      </c>
      <c r="C89" s="95" t="s">
        <v>77</v>
      </c>
      <c r="D89" s="94">
        <f>RANK(BF89,$BF$4:$BF$147)</f>
        <v>16</v>
      </c>
      <c r="E89" s="94">
        <v>0.6</v>
      </c>
      <c r="F89" s="94" t="s">
        <v>83</v>
      </c>
      <c r="G89" s="94"/>
      <c r="H89" s="94"/>
      <c r="I89" s="146">
        <f t="shared" si="228"/>
        <v>0</v>
      </c>
      <c r="J89" s="94"/>
      <c r="K89" s="146">
        <f t="shared" si="229"/>
        <v>0</v>
      </c>
      <c r="L89" s="94"/>
      <c r="M89" s="146">
        <f t="shared" si="230"/>
        <v>0</v>
      </c>
      <c r="N89" s="94"/>
      <c r="O89" s="146">
        <f t="shared" si="231"/>
        <v>0</v>
      </c>
      <c r="P89" s="94"/>
      <c r="Q89" s="146">
        <f t="shared" si="232"/>
        <v>0</v>
      </c>
      <c r="R89" s="94"/>
      <c r="S89" s="146">
        <f t="shared" si="233"/>
        <v>0</v>
      </c>
      <c r="T89" s="94"/>
      <c r="U89" s="146">
        <f t="shared" si="234"/>
        <v>0</v>
      </c>
      <c r="V89" s="94"/>
      <c r="W89" s="146">
        <f t="shared" si="235"/>
        <v>0</v>
      </c>
      <c r="X89" s="94"/>
      <c r="Y89" s="146">
        <f t="shared" si="236"/>
        <v>0</v>
      </c>
      <c r="Z89" s="94"/>
      <c r="AA89" s="146">
        <f t="shared" si="237"/>
        <v>0</v>
      </c>
      <c r="AB89" s="94"/>
      <c r="AC89" s="146">
        <f t="shared" si="238"/>
        <v>0</v>
      </c>
      <c r="AD89" s="94"/>
      <c r="AE89" s="146">
        <f t="shared" si="239"/>
        <v>0</v>
      </c>
      <c r="AF89" s="147">
        <f t="shared" si="345"/>
        <v>0</v>
      </c>
      <c r="AG89" s="146">
        <f t="shared" si="346"/>
        <v>0</v>
      </c>
      <c r="AH89" s="145"/>
      <c r="AI89" s="146">
        <f t="shared" si="242"/>
        <v>0</v>
      </c>
      <c r="AJ89" s="145"/>
      <c r="AK89" s="146">
        <f t="shared" si="243"/>
        <v>0</v>
      </c>
      <c r="AL89" s="145"/>
      <c r="AM89" s="146">
        <f t="shared" si="243"/>
        <v>0</v>
      </c>
      <c r="AN89" s="145"/>
      <c r="AO89" s="146">
        <f t="shared" si="244"/>
        <v>0</v>
      </c>
      <c r="AP89" s="145"/>
      <c r="AQ89" s="146">
        <f t="shared" si="245"/>
        <v>0</v>
      </c>
      <c r="AR89" s="145"/>
      <c r="AS89" s="146">
        <f t="shared" si="246"/>
        <v>0</v>
      </c>
      <c r="AT89" s="145"/>
      <c r="AU89" s="146">
        <f t="shared" si="247"/>
        <v>0</v>
      </c>
      <c r="AV89" s="145"/>
      <c r="AW89" s="146">
        <f t="shared" si="248"/>
        <v>0</v>
      </c>
      <c r="AX89" s="145"/>
      <c r="AY89" s="146">
        <f t="shared" si="249"/>
        <v>0</v>
      </c>
      <c r="AZ89" s="145"/>
      <c r="BA89" s="146">
        <f t="shared" si="250"/>
        <v>0</v>
      </c>
      <c r="BB89" s="145"/>
      <c r="BC89" s="146">
        <f t="shared" si="251"/>
        <v>0</v>
      </c>
      <c r="BD89" s="145"/>
      <c r="BE89" s="146">
        <f t="shared" si="252"/>
        <v>0</v>
      </c>
      <c r="BF89" s="147">
        <f t="shared" si="99"/>
        <v>0</v>
      </c>
      <c r="BG89" s="146">
        <f t="shared" si="99"/>
        <v>0</v>
      </c>
      <c r="BH89" s="99"/>
      <c r="BI89" s="97">
        <f t="shared" si="213"/>
        <v>0</v>
      </c>
      <c r="BJ89" s="99"/>
      <c r="BK89" s="100">
        <f t="shared" si="347"/>
        <v>0</v>
      </c>
      <c r="BL89" s="99"/>
      <c r="BM89" s="100">
        <f t="shared" si="348"/>
        <v>0</v>
      </c>
      <c r="BN89" s="99"/>
      <c r="BO89" s="100">
        <f t="shared" si="349"/>
        <v>0</v>
      </c>
      <c r="BP89" s="99"/>
      <c r="BQ89" s="100">
        <f t="shared" si="350"/>
        <v>0</v>
      </c>
      <c r="BR89" s="99"/>
      <c r="BS89" s="100">
        <f t="shared" si="351"/>
        <v>0</v>
      </c>
      <c r="BT89" s="99"/>
      <c r="BU89" s="100">
        <f t="shared" si="352"/>
        <v>0</v>
      </c>
      <c r="BV89" s="99"/>
      <c r="BW89" s="100">
        <f t="shared" si="353"/>
        <v>0</v>
      </c>
      <c r="BX89" s="99"/>
      <c r="BY89" s="100">
        <f t="shared" si="354"/>
        <v>0</v>
      </c>
      <c r="BZ89" s="99"/>
      <c r="CA89" s="100">
        <f t="shared" si="355"/>
        <v>0</v>
      </c>
      <c r="CB89" s="99"/>
      <c r="CC89" s="100">
        <f t="shared" si="356"/>
        <v>0</v>
      </c>
      <c r="CD89" s="99"/>
      <c r="CE89" s="100">
        <f t="shared" si="357"/>
        <v>0</v>
      </c>
      <c r="CF89" s="101">
        <f t="shared" si="358"/>
        <v>0</v>
      </c>
      <c r="CG89" s="100">
        <f t="shared" si="358"/>
        <v>0</v>
      </c>
    </row>
    <row r="90" spans="1:85" s="148" customFormat="1" ht="18" x14ac:dyDescent="0.5">
      <c r="A90" s="94">
        <v>73</v>
      </c>
      <c r="B90" s="95" t="s">
        <v>139</v>
      </c>
      <c r="C90" s="95" t="s">
        <v>74</v>
      </c>
      <c r="D90" s="94">
        <f>RANK(BF90,$BF$4:$BF$147)</f>
        <v>16</v>
      </c>
      <c r="E90" s="94">
        <v>0.64</v>
      </c>
      <c r="F90" s="94" t="s">
        <v>85</v>
      </c>
      <c r="G90" s="94"/>
      <c r="H90" s="94"/>
      <c r="I90" s="146">
        <f t="shared" si="228"/>
        <v>0</v>
      </c>
      <c r="J90" s="94"/>
      <c r="K90" s="146">
        <f t="shared" si="229"/>
        <v>0</v>
      </c>
      <c r="L90" s="94"/>
      <c r="M90" s="146">
        <f t="shared" si="230"/>
        <v>0</v>
      </c>
      <c r="N90" s="94"/>
      <c r="O90" s="146">
        <f t="shared" si="231"/>
        <v>0</v>
      </c>
      <c r="P90" s="94"/>
      <c r="Q90" s="146">
        <f t="shared" si="232"/>
        <v>0</v>
      </c>
      <c r="R90" s="94"/>
      <c r="S90" s="146">
        <f t="shared" si="233"/>
        <v>0</v>
      </c>
      <c r="T90" s="94"/>
      <c r="U90" s="146">
        <f t="shared" si="234"/>
        <v>0</v>
      </c>
      <c r="V90" s="94"/>
      <c r="W90" s="146">
        <f t="shared" si="235"/>
        <v>0</v>
      </c>
      <c r="X90" s="94"/>
      <c r="Y90" s="146">
        <f t="shared" si="236"/>
        <v>0</v>
      </c>
      <c r="Z90" s="94"/>
      <c r="AA90" s="146">
        <f t="shared" si="237"/>
        <v>0</v>
      </c>
      <c r="AB90" s="94"/>
      <c r="AC90" s="146">
        <f t="shared" si="238"/>
        <v>0</v>
      </c>
      <c r="AD90" s="94"/>
      <c r="AE90" s="146">
        <f t="shared" si="239"/>
        <v>0</v>
      </c>
      <c r="AF90" s="147">
        <f t="shared" si="345"/>
        <v>0</v>
      </c>
      <c r="AG90" s="146">
        <f t="shared" si="346"/>
        <v>0</v>
      </c>
      <c r="AH90" s="145"/>
      <c r="AI90" s="146">
        <f t="shared" si="242"/>
        <v>0</v>
      </c>
      <c r="AJ90" s="145"/>
      <c r="AK90" s="146">
        <f t="shared" si="243"/>
        <v>0</v>
      </c>
      <c r="AL90" s="145"/>
      <c r="AM90" s="146">
        <f t="shared" si="243"/>
        <v>0</v>
      </c>
      <c r="AN90" s="145"/>
      <c r="AO90" s="146">
        <f t="shared" si="244"/>
        <v>0</v>
      </c>
      <c r="AP90" s="145"/>
      <c r="AQ90" s="146">
        <f t="shared" si="245"/>
        <v>0</v>
      </c>
      <c r="AR90" s="145"/>
      <c r="AS90" s="146">
        <f t="shared" si="246"/>
        <v>0</v>
      </c>
      <c r="AT90" s="145"/>
      <c r="AU90" s="146">
        <f t="shared" si="247"/>
        <v>0</v>
      </c>
      <c r="AV90" s="145"/>
      <c r="AW90" s="146">
        <f t="shared" si="248"/>
        <v>0</v>
      </c>
      <c r="AX90" s="145"/>
      <c r="AY90" s="146">
        <f t="shared" si="249"/>
        <v>0</v>
      </c>
      <c r="AZ90" s="145"/>
      <c r="BA90" s="146">
        <f t="shared" si="250"/>
        <v>0</v>
      </c>
      <c r="BB90" s="145"/>
      <c r="BC90" s="146">
        <f t="shared" si="251"/>
        <v>0</v>
      </c>
      <c r="BD90" s="145"/>
      <c r="BE90" s="146">
        <f t="shared" si="252"/>
        <v>0</v>
      </c>
      <c r="BF90" s="147">
        <f t="shared" si="99"/>
        <v>0</v>
      </c>
      <c r="BG90" s="146">
        <f t="shared" si="99"/>
        <v>0</v>
      </c>
      <c r="BH90" s="99"/>
      <c r="BI90" s="97">
        <f t="shared" si="213"/>
        <v>0</v>
      </c>
      <c r="BJ90" s="99"/>
      <c r="BK90" s="100">
        <f t="shared" si="347"/>
        <v>0</v>
      </c>
      <c r="BL90" s="99"/>
      <c r="BM90" s="100">
        <f t="shared" si="348"/>
        <v>0</v>
      </c>
      <c r="BN90" s="99"/>
      <c r="BO90" s="100">
        <f t="shared" si="349"/>
        <v>0</v>
      </c>
      <c r="BP90" s="99"/>
      <c r="BQ90" s="100">
        <f t="shared" si="350"/>
        <v>0</v>
      </c>
      <c r="BR90" s="99"/>
      <c r="BS90" s="100">
        <f t="shared" si="351"/>
        <v>0</v>
      </c>
      <c r="BT90" s="99"/>
      <c r="BU90" s="100">
        <f t="shared" si="352"/>
        <v>0</v>
      </c>
      <c r="BV90" s="99"/>
      <c r="BW90" s="100">
        <f t="shared" si="353"/>
        <v>0</v>
      </c>
      <c r="BX90" s="99"/>
      <c r="BY90" s="100">
        <f t="shared" si="354"/>
        <v>0</v>
      </c>
      <c r="BZ90" s="99"/>
      <c r="CA90" s="100">
        <f t="shared" si="355"/>
        <v>0</v>
      </c>
      <c r="CB90" s="99"/>
      <c r="CC90" s="100">
        <f t="shared" si="356"/>
        <v>0</v>
      </c>
      <c r="CD90" s="99"/>
      <c r="CE90" s="100">
        <f t="shared" si="357"/>
        <v>0</v>
      </c>
      <c r="CF90" s="101">
        <f t="shared" si="358"/>
        <v>0</v>
      </c>
      <c r="CG90" s="100">
        <f t="shared" si="358"/>
        <v>0</v>
      </c>
    </row>
    <row r="91" spans="1:85" s="148" customFormat="1" ht="18" x14ac:dyDescent="0.5">
      <c r="A91" s="94"/>
      <c r="B91" s="95"/>
      <c r="C91" s="95"/>
      <c r="D91" s="94"/>
      <c r="E91" s="94"/>
      <c r="F91" s="94"/>
      <c r="G91" s="94"/>
      <c r="H91" s="94"/>
      <c r="I91" s="146"/>
      <c r="J91" s="94"/>
      <c r="K91" s="146"/>
      <c r="L91" s="94"/>
      <c r="M91" s="146"/>
      <c r="N91" s="94"/>
      <c r="O91" s="146"/>
      <c r="P91" s="94"/>
      <c r="Q91" s="146"/>
      <c r="R91" s="94"/>
      <c r="S91" s="146"/>
      <c r="T91" s="94"/>
      <c r="U91" s="146"/>
      <c r="V91" s="94"/>
      <c r="W91" s="146"/>
      <c r="X91" s="94"/>
      <c r="Y91" s="146"/>
      <c r="Z91" s="94"/>
      <c r="AA91" s="146"/>
      <c r="AB91" s="94"/>
      <c r="AC91" s="146"/>
      <c r="AD91" s="94"/>
      <c r="AE91" s="146"/>
      <c r="AF91" s="147"/>
      <c r="AG91" s="146"/>
      <c r="AH91" s="145"/>
      <c r="AI91" s="146"/>
      <c r="AJ91" s="145"/>
      <c r="AK91" s="146"/>
      <c r="AL91" s="145"/>
      <c r="AM91" s="146"/>
      <c r="AN91" s="145"/>
      <c r="AO91" s="146"/>
      <c r="AP91" s="145"/>
      <c r="AQ91" s="146"/>
      <c r="AR91" s="145"/>
      <c r="AS91" s="146"/>
      <c r="AT91" s="145"/>
      <c r="AU91" s="146"/>
      <c r="AV91" s="145"/>
      <c r="AW91" s="146"/>
      <c r="AX91" s="145"/>
      <c r="AY91" s="146"/>
      <c r="AZ91" s="145"/>
      <c r="BA91" s="146"/>
      <c r="BB91" s="145"/>
      <c r="BC91" s="146"/>
      <c r="BD91" s="145"/>
      <c r="BE91" s="146"/>
      <c r="BF91" s="147"/>
      <c r="BG91" s="146"/>
      <c r="BH91" s="99"/>
      <c r="BI91" s="97">
        <f t="shared" si="213"/>
        <v>0</v>
      </c>
      <c r="BJ91" s="99"/>
      <c r="BK91" s="100"/>
      <c r="BL91" s="99"/>
      <c r="BM91" s="100"/>
      <c r="BN91" s="99"/>
      <c r="BO91" s="100"/>
      <c r="BP91" s="99"/>
      <c r="BQ91" s="100"/>
      <c r="BR91" s="99"/>
      <c r="BS91" s="100"/>
      <c r="BT91" s="99"/>
      <c r="BU91" s="100"/>
      <c r="BV91" s="99"/>
      <c r="BW91" s="100"/>
      <c r="BX91" s="99"/>
      <c r="BY91" s="100"/>
      <c r="BZ91" s="99"/>
      <c r="CA91" s="100"/>
      <c r="CB91" s="99"/>
      <c r="CC91" s="100"/>
      <c r="CD91" s="99"/>
      <c r="CE91" s="100"/>
      <c r="CF91" s="101"/>
      <c r="CG91" s="100"/>
    </row>
    <row r="92" spans="1:85" s="148" customFormat="1" ht="18" x14ac:dyDescent="0.5">
      <c r="A92" s="94">
        <v>74</v>
      </c>
      <c r="B92" s="95" t="s">
        <v>140</v>
      </c>
      <c r="C92" s="95" t="s">
        <v>77</v>
      </c>
      <c r="D92" s="94">
        <f>RANK(BF92,$BF$4:$BF$147)</f>
        <v>16</v>
      </c>
      <c r="E92" s="94">
        <v>1</v>
      </c>
      <c r="F92" s="94" t="s">
        <v>83</v>
      </c>
      <c r="G92" s="94"/>
      <c r="H92" s="94"/>
      <c r="I92" s="146">
        <f t="shared" si="228"/>
        <v>0</v>
      </c>
      <c r="J92" s="94"/>
      <c r="K92" s="146">
        <f t="shared" si="229"/>
        <v>0</v>
      </c>
      <c r="L92" s="94"/>
      <c r="M92" s="146">
        <f t="shared" si="230"/>
        <v>0</v>
      </c>
      <c r="N92" s="94"/>
      <c r="O92" s="146">
        <f t="shared" si="231"/>
        <v>0</v>
      </c>
      <c r="P92" s="94"/>
      <c r="Q92" s="146">
        <f t="shared" si="232"/>
        <v>0</v>
      </c>
      <c r="R92" s="94"/>
      <c r="S92" s="146">
        <f t="shared" si="233"/>
        <v>0</v>
      </c>
      <c r="T92" s="94"/>
      <c r="U92" s="146">
        <f t="shared" si="234"/>
        <v>0</v>
      </c>
      <c r="V92" s="94"/>
      <c r="W92" s="146">
        <f t="shared" si="235"/>
        <v>0</v>
      </c>
      <c r="X92" s="94"/>
      <c r="Y92" s="146">
        <f t="shared" si="236"/>
        <v>0</v>
      </c>
      <c r="Z92" s="94"/>
      <c r="AA92" s="146">
        <f t="shared" si="237"/>
        <v>0</v>
      </c>
      <c r="AB92" s="94"/>
      <c r="AC92" s="146">
        <f t="shared" si="238"/>
        <v>0</v>
      </c>
      <c r="AD92" s="94"/>
      <c r="AE92" s="146">
        <f t="shared" si="239"/>
        <v>0</v>
      </c>
      <c r="AF92" s="147">
        <f t="shared" ref="AF92:AF95" si="359">SUM(H92,J92,L92,N92,P92,R92,T92,V92,X92,Z92,AB92,AD92)</f>
        <v>0</v>
      </c>
      <c r="AG92" s="146">
        <f t="shared" ref="AG92:AG95" si="360">SUM(I92,K92,M92,O92,Q92,S92,U92,W92,Y92,AA92,AC92,AE92)</f>
        <v>0</v>
      </c>
      <c r="AH92" s="145"/>
      <c r="AI92" s="146">
        <f t="shared" si="242"/>
        <v>0</v>
      </c>
      <c r="AJ92" s="145"/>
      <c r="AK92" s="146">
        <f t="shared" si="243"/>
        <v>0</v>
      </c>
      <c r="AL92" s="145"/>
      <c r="AM92" s="146">
        <f t="shared" si="243"/>
        <v>0</v>
      </c>
      <c r="AN92" s="145"/>
      <c r="AO92" s="146">
        <f t="shared" si="244"/>
        <v>0</v>
      </c>
      <c r="AP92" s="145"/>
      <c r="AQ92" s="146">
        <f t="shared" si="245"/>
        <v>0</v>
      </c>
      <c r="AR92" s="145"/>
      <c r="AS92" s="146">
        <f t="shared" si="246"/>
        <v>0</v>
      </c>
      <c r="AT92" s="145"/>
      <c r="AU92" s="146">
        <f t="shared" si="247"/>
        <v>0</v>
      </c>
      <c r="AV92" s="145"/>
      <c r="AW92" s="146">
        <f t="shared" si="248"/>
        <v>0</v>
      </c>
      <c r="AX92" s="145"/>
      <c r="AY92" s="146">
        <f t="shared" si="249"/>
        <v>0</v>
      </c>
      <c r="AZ92" s="145"/>
      <c r="BA92" s="146">
        <f t="shared" si="250"/>
        <v>0</v>
      </c>
      <c r="BB92" s="145"/>
      <c r="BC92" s="146">
        <f t="shared" si="251"/>
        <v>0</v>
      </c>
      <c r="BD92" s="145"/>
      <c r="BE92" s="146">
        <f t="shared" si="252"/>
        <v>0</v>
      </c>
      <c r="BF92" s="147">
        <f t="shared" ref="BF92:BG139" si="361">SUM(AH92,AJ92,AL92,AN92,AP92,AR92,AT92,AV92,AX92,AZ92,BB92,BD92)</f>
        <v>0</v>
      </c>
      <c r="BG92" s="146">
        <f t="shared" si="361"/>
        <v>0</v>
      </c>
      <c r="BH92" s="99"/>
      <c r="BI92" s="97">
        <f t="shared" si="213"/>
        <v>0</v>
      </c>
      <c r="BJ92" s="99"/>
      <c r="BK92" s="100">
        <f t="shared" ref="BK92:BK95" si="362">BJ92*$E92</f>
        <v>0</v>
      </c>
      <c r="BL92" s="99"/>
      <c r="BM92" s="100">
        <f t="shared" ref="BM92:BM95" si="363">BL92*$E92</f>
        <v>0</v>
      </c>
      <c r="BN92" s="99"/>
      <c r="BO92" s="100">
        <f t="shared" ref="BO92:BO95" si="364">BN92*$E92</f>
        <v>0</v>
      </c>
      <c r="BP92" s="99"/>
      <c r="BQ92" s="100">
        <f t="shared" ref="BQ92:BQ95" si="365">BP92*$E92</f>
        <v>0</v>
      </c>
      <c r="BR92" s="99"/>
      <c r="BS92" s="100">
        <f t="shared" ref="BS92:BS95" si="366">BR92*$E92</f>
        <v>0</v>
      </c>
      <c r="BT92" s="99"/>
      <c r="BU92" s="100">
        <f t="shared" ref="BU92:BU95" si="367">BT92*$E92</f>
        <v>0</v>
      </c>
      <c r="BV92" s="99"/>
      <c r="BW92" s="100">
        <f t="shared" ref="BW92:BW95" si="368">BV92*$E92</f>
        <v>0</v>
      </c>
      <c r="BX92" s="99"/>
      <c r="BY92" s="100">
        <f t="shared" ref="BY92:BY95" si="369">BX92*$E92</f>
        <v>0</v>
      </c>
      <c r="BZ92" s="99"/>
      <c r="CA92" s="100">
        <f t="shared" ref="CA92:CA95" si="370">BZ92*$E92</f>
        <v>0</v>
      </c>
      <c r="CB92" s="99"/>
      <c r="CC92" s="100">
        <f t="shared" ref="CC92:CC95" si="371">CB92*$E92</f>
        <v>0</v>
      </c>
      <c r="CD92" s="99"/>
      <c r="CE92" s="100">
        <f t="shared" ref="CE92:CE95" si="372">CD92*$E92</f>
        <v>0</v>
      </c>
      <c r="CF92" s="101">
        <f t="shared" ref="CF92:CG118" si="373">SUM(BH92,BJ92,BL92,BN92,BP92,BR92,BT92,BV92,BX92,BZ92,CB92,CD92)</f>
        <v>0</v>
      </c>
      <c r="CG92" s="100">
        <f t="shared" si="373"/>
        <v>0</v>
      </c>
    </row>
    <row r="93" spans="1:85" s="148" customFormat="1" ht="18" x14ac:dyDescent="0.5">
      <c r="A93" s="94">
        <v>75</v>
      </c>
      <c r="B93" s="95" t="s">
        <v>140</v>
      </c>
      <c r="C93" s="95" t="s">
        <v>77</v>
      </c>
      <c r="D93" s="94">
        <f>RANK(BF93,$BF$4:$BF$147)</f>
        <v>16</v>
      </c>
      <c r="E93" s="94">
        <v>1</v>
      </c>
      <c r="F93" s="94" t="s">
        <v>75</v>
      </c>
      <c r="G93" s="94"/>
      <c r="H93" s="94"/>
      <c r="I93" s="146">
        <f t="shared" si="228"/>
        <v>0</v>
      </c>
      <c r="J93" s="94"/>
      <c r="K93" s="146">
        <f t="shared" si="229"/>
        <v>0</v>
      </c>
      <c r="L93" s="94"/>
      <c r="M93" s="146">
        <f t="shared" si="230"/>
        <v>0</v>
      </c>
      <c r="N93" s="94"/>
      <c r="O93" s="146">
        <f t="shared" si="231"/>
        <v>0</v>
      </c>
      <c r="P93" s="94"/>
      <c r="Q93" s="146">
        <f t="shared" si="232"/>
        <v>0</v>
      </c>
      <c r="R93" s="94"/>
      <c r="S93" s="146">
        <f t="shared" si="233"/>
        <v>0</v>
      </c>
      <c r="T93" s="94"/>
      <c r="U93" s="146">
        <f t="shared" si="234"/>
        <v>0</v>
      </c>
      <c r="V93" s="94"/>
      <c r="W93" s="146">
        <f t="shared" si="235"/>
        <v>0</v>
      </c>
      <c r="X93" s="94"/>
      <c r="Y93" s="146">
        <f t="shared" si="236"/>
        <v>0</v>
      </c>
      <c r="Z93" s="94"/>
      <c r="AA93" s="146">
        <f t="shared" si="237"/>
        <v>0</v>
      </c>
      <c r="AB93" s="94"/>
      <c r="AC93" s="146">
        <f t="shared" si="238"/>
        <v>0</v>
      </c>
      <c r="AD93" s="94"/>
      <c r="AE93" s="146">
        <f t="shared" si="239"/>
        <v>0</v>
      </c>
      <c r="AF93" s="147">
        <f t="shared" si="359"/>
        <v>0</v>
      </c>
      <c r="AG93" s="146">
        <f t="shared" si="360"/>
        <v>0</v>
      </c>
      <c r="AH93" s="145"/>
      <c r="AI93" s="146">
        <f t="shared" si="242"/>
        <v>0</v>
      </c>
      <c r="AJ93" s="145"/>
      <c r="AK93" s="146">
        <f t="shared" si="243"/>
        <v>0</v>
      </c>
      <c r="AL93" s="145"/>
      <c r="AM93" s="146">
        <f t="shared" si="243"/>
        <v>0</v>
      </c>
      <c r="AN93" s="145"/>
      <c r="AO93" s="146">
        <f t="shared" si="244"/>
        <v>0</v>
      </c>
      <c r="AP93" s="145"/>
      <c r="AQ93" s="146">
        <f t="shared" si="245"/>
        <v>0</v>
      </c>
      <c r="AR93" s="145"/>
      <c r="AS93" s="146">
        <f t="shared" si="246"/>
        <v>0</v>
      </c>
      <c r="AT93" s="145"/>
      <c r="AU93" s="146">
        <f t="shared" si="247"/>
        <v>0</v>
      </c>
      <c r="AV93" s="145"/>
      <c r="AW93" s="146">
        <f t="shared" si="248"/>
        <v>0</v>
      </c>
      <c r="AX93" s="145"/>
      <c r="AY93" s="146">
        <f t="shared" si="249"/>
        <v>0</v>
      </c>
      <c r="AZ93" s="145"/>
      <c r="BA93" s="146">
        <f t="shared" si="250"/>
        <v>0</v>
      </c>
      <c r="BB93" s="145"/>
      <c r="BC93" s="146">
        <f t="shared" si="251"/>
        <v>0</v>
      </c>
      <c r="BD93" s="145"/>
      <c r="BE93" s="146">
        <f t="shared" si="252"/>
        <v>0</v>
      </c>
      <c r="BF93" s="147">
        <f t="shared" si="361"/>
        <v>0</v>
      </c>
      <c r="BG93" s="146">
        <f t="shared" si="361"/>
        <v>0</v>
      </c>
      <c r="BH93" s="99"/>
      <c r="BI93" s="97">
        <f t="shared" si="213"/>
        <v>0</v>
      </c>
      <c r="BJ93" s="99"/>
      <c r="BK93" s="100">
        <f t="shared" si="362"/>
        <v>0</v>
      </c>
      <c r="BL93" s="99"/>
      <c r="BM93" s="100">
        <f t="shared" si="363"/>
        <v>0</v>
      </c>
      <c r="BN93" s="99"/>
      <c r="BO93" s="100">
        <f t="shared" si="364"/>
        <v>0</v>
      </c>
      <c r="BP93" s="99"/>
      <c r="BQ93" s="100">
        <f t="shared" si="365"/>
        <v>0</v>
      </c>
      <c r="BR93" s="99"/>
      <c r="BS93" s="100">
        <f t="shared" si="366"/>
        <v>0</v>
      </c>
      <c r="BT93" s="99"/>
      <c r="BU93" s="100">
        <f t="shared" si="367"/>
        <v>0</v>
      </c>
      <c r="BV93" s="99"/>
      <c r="BW93" s="100">
        <f t="shared" si="368"/>
        <v>0</v>
      </c>
      <c r="BX93" s="99"/>
      <c r="BY93" s="100">
        <f t="shared" si="369"/>
        <v>0</v>
      </c>
      <c r="BZ93" s="99"/>
      <c r="CA93" s="100">
        <f t="shared" si="370"/>
        <v>0</v>
      </c>
      <c r="CB93" s="99"/>
      <c r="CC93" s="100">
        <f t="shared" si="371"/>
        <v>0</v>
      </c>
      <c r="CD93" s="99"/>
      <c r="CE93" s="100">
        <f t="shared" si="372"/>
        <v>0</v>
      </c>
      <c r="CF93" s="101">
        <f t="shared" si="373"/>
        <v>0</v>
      </c>
      <c r="CG93" s="100">
        <f t="shared" si="373"/>
        <v>0</v>
      </c>
    </row>
    <row r="94" spans="1:85" s="148" customFormat="1" ht="18" x14ac:dyDescent="0.5">
      <c r="A94" s="94">
        <v>76</v>
      </c>
      <c r="B94" s="95" t="s">
        <v>141</v>
      </c>
      <c r="C94" s="95" t="s">
        <v>77</v>
      </c>
      <c r="D94" s="94">
        <f>RANK(BF94,$BF$4:$BF$147)</f>
        <v>16</v>
      </c>
      <c r="E94" s="94">
        <v>0.6</v>
      </c>
      <c r="F94" s="94" t="s">
        <v>83</v>
      </c>
      <c r="G94" s="94"/>
      <c r="H94" s="94"/>
      <c r="I94" s="146">
        <f t="shared" si="228"/>
        <v>0</v>
      </c>
      <c r="J94" s="94"/>
      <c r="K94" s="146">
        <f t="shared" si="229"/>
        <v>0</v>
      </c>
      <c r="L94" s="94"/>
      <c r="M94" s="146">
        <f t="shared" si="230"/>
        <v>0</v>
      </c>
      <c r="N94" s="94"/>
      <c r="O94" s="146">
        <f t="shared" si="231"/>
        <v>0</v>
      </c>
      <c r="P94" s="94"/>
      <c r="Q94" s="146">
        <f t="shared" si="232"/>
        <v>0</v>
      </c>
      <c r="R94" s="94"/>
      <c r="S94" s="146">
        <f t="shared" si="233"/>
        <v>0</v>
      </c>
      <c r="T94" s="94"/>
      <c r="U94" s="146">
        <f t="shared" si="234"/>
        <v>0</v>
      </c>
      <c r="V94" s="94"/>
      <c r="W94" s="146">
        <f t="shared" si="235"/>
        <v>0</v>
      </c>
      <c r="X94" s="94"/>
      <c r="Y94" s="146">
        <f t="shared" si="236"/>
        <v>0</v>
      </c>
      <c r="Z94" s="94"/>
      <c r="AA94" s="146">
        <f t="shared" si="237"/>
        <v>0</v>
      </c>
      <c r="AB94" s="94"/>
      <c r="AC94" s="146">
        <f t="shared" si="238"/>
        <v>0</v>
      </c>
      <c r="AD94" s="94"/>
      <c r="AE94" s="146">
        <f t="shared" si="239"/>
        <v>0</v>
      </c>
      <c r="AF94" s="147">
        <f t="shared" si="359"/>
        <v>0</v>
      </c>
      <c r="AG94" s="146">
        <f t="shared" si="360"/>
        <v>0</v>
      </c>
      <c r="AH94" s="145"/>
      <c r="AI94" s="146">
        <f t="shared" si="242"/>
        <v>0</v>
      </c>
      <c r="AJ94" s="145"/>
      <c r="AK94" s="146">
        <f t="shared" si="243"/>
        <v>0</v>
      </c>
      <c r="AL94" s="145"/>
      <c r="AM94" s="146">
        <f t="shared" si="243"/>
        <v>0</v>
      </c>
      <c r="AN94" s="145"/>
      <c r="AO94" s="146">
        <f t="shared" si="244"/>
        <v>0</v>
      </c>
      <c r="AP94" s="145"/>
      <c r="AQ94" s="146">
        <f t="shared" si="245"/>
        <v>0</v>
      </c>
      <c r="AR94" s="145"/>
      <c r="AS94" s="146">
        <f t="shared" si="246"/>
        <v>0</v>
      </c>
      <c r="AT94" s="145"/>
      <c r="AU94" s="146">
        <f t="shared" si="247"/>
        <v>0</v>
      </c>
      <c r="AV94" s="145"/>
      <c r="AW94" s="146">
        <f t="shared" si="248"/>
        <v>0</v>
      </c>
      <c r="AX94" s="145"/>
      <c r="AY94" s="146">
        <f t="shared" si="249"/>
        <v>0</v>
      </c>
      <c r="AZ94" s="145"/>
      <c r="BA94" s="146">
        <f t="shared" si="250"/>
        <v>0</v>
      </c>
      <c r="BB94" s="145"/>
      <c r="BC94" s="146">
        <f t="shared" si="251"/>
        <v>0</v>
      </c>
      <c r="BD94" s="145"/>
      <c r="BE94" s="146">
        <f t="shared" si="252"/>
        <v>0</v>
      </c>
      <c r="BF94" s="147">
        <f t="shared" si="361"/>
        <v>0</v>
      </c>
      <c r="BG94" s="146">
        <f t="shared" si="361"/>
        <v>0</v>
      </c>
      <c r="BH94" s="99"/>
      <c r="BI94" s="97">
        <f t="shared" si="213"/>
        <v>0</v>
      </c>
      <c r="BJ94" s="99"/>
      <c r="BK94" s="100">
        <f t="shared" si="362"/>
        <v>0</v>
      </c>
      <c r="BL94" s="99"/>
      <c r="BM94" s="100">
        <f t="shared" si="363"/>
        <v>0</v>
      </c>
      <c r="BN94" s="99"/>
      <c r="BO94" s="100">
        <f t="shared" si="364"/>
        <v>0</v>
      </c>
      <c r="BP94" s="99"/>
      <c r="BQ94" s="100">
        <f t="shared" si="365"/>
        <v>0</v>
      </c>
      <c r="BR94" s="99"/>
      <c r="BS94" s="100">
        <f t="shared" si="366"/>
        <v>0</v>
      </c>
      <c r="BT94" s="99"/>
      <c r="BU94" s="100">
        <f t="shared" si="367"/>
        <v>0</v>
      </c>
      <c r="BV94" s="99"/>
      <c r="BW94" s="100">
        <f t="shared" si="368"/>
        <v>0</v>
      </c>
      <c r="BX94" s="99"/>
      <c r="BY94" s="100">
        <f t="shared" si="369"/>
        <v>0</v>
      </c>
      <c r="BZ94" s="99"/>
      <c r="CA94" s="100">
        <f t="shared" si="370"/>
        <v>0</v>
      </c>
      <c r="CB94" s="99"/>
      <c r="CC94" s="100">
        <f t="shared" si="371"/>
        <v>0</v>
      </c>
      <c r="CD94" s="99"/>
      <c r="CE94" s="100">
        <f t="shared" si="372"/>
        <v>0</v>
      </c>
      <c r="CF94" s="101">
        <f t="shared" si="373"/>
        <v>0</v>
      </c>
      <c r="CG94" s="100">
        <f t="shared" si="373"/>
        <v>0</v>
      </c>
    </row>
    <row r="95" spans="1:85" s="148" customFormat="1" ht="18" x14ac:dyDescent="0.5">
      <c r="A95" s="94">
        <v>77</v>
      </c>
      <c r="B95" s="95" t="s">
        <v>142</v>
      </c>
      <c r="C95" s="95" t="s">
        <v>74</v>
      </c>
      <c r="D95" s="94">
        <f>RANK(BF95,$BF$4:$BF$147)</f>
        <v>16</v>
      </c>
      <c r="E95" s="94">
        <v>0.64</v>
      </c>
      <c r="F95" s="94" t="s">
        <v>85</v>
      </c>
      <c r="G95" s="94"/>
      <c r="H95" s="94"/>
      <c r="I95" s="146">
        <f t="shared" si="228"/>
        <v>0</v>
      </c>
      <c r="J95" s="94"/>
      <c r="K95" s="146">
        <f t="shared" si="229"/>
        <v>0</v>
      </c>
      <c r="L95" s="94"/>
      <c r="M95" s="146">
        <f t="shared" si="230"/>
        <v>0</v>
      </c>
      <c r="N95" s="94"/>
      <c r="O95" s="146">
        <f t="shared" si="231"/>
        <v>0</v>
      </c>
      <c r="P95" s="94"/>
      <c r="Q95" s="146">
        <f t="shared" si="232"/>
        <v>0</v>
      </c>
      <c r="R95" s="94"/>
      <c r="S95" s="146">
        <f t="shared" si="233"/>
        <v>0</v>
      </c>
      <c r="T95" s="94"/>
      <c r="U95" s="146">
        <f t="shared" si="234"/>
        <v>0</v>
      </c>
      <c r="V95" s="94"/>
      <c r="W95" s="146">
        <f t="shared" si="235"/>
        <v>0</v>
      </c>
      <c r="X95" s="94"/>
      <c r="Y95" s="146">
        <f t="shared" si="236"/>
        <v>0</v>
      </c>
      <c r="Z95" s="94"/>
      <c r="AA95" s="146">
        <f t="shared" si="237"/>
        <v>0</v>
      </c>
      <c r="AB95" s="94"/>
      <c r="AC95" s="146">
        <f t="shared" si="238"/>
        <v>0</v>
      </c>
      <c r="AD95" s="94"/>
      <c r="AE95" s="146">
        <f t="shared" si="239"/>
        <v>0</v>
      </c>
      <c r="AF95" s="147">
        <f t="shared" si="359"/>
        <v>0</v>
      </c>
      <c r="AG95" s="146">
        <f t="shared" si="360"/>
        <v>0</v>
      </c>
      <c r="AH95" s="145"/>
      <c r="AI95" s="146">
        <f t="shared" si="242"/>
        <v>0</v>
      </c>
      <c r="AJ95" s="145"/>
      <c r="AK95" s="146">
        <f t="shared" si="243"/>
        <v>0</v>
      </c>
      <c r="AL95" s="145"/>
      <c r="AM95" s="146">
        <f t="shared" si="243"/>
        <v>0</v>
      </c>
      <c r="AN95" s="145"/>
      <c r="AO95" s="146">
        <f t="shared" si="244"/>
        <v>0</v>
      </c>
      <c r="AP95" s="145"/>
      <c r="AQ95" s="146">
        <f t="shared" si="245"/>
        <v>0</v>
      </c>
      <c r="AR95" s="145"/>
      <c r="AS95" s="146">
        <f t="shared" si="246"/>
        <v>0</v>
      </c>
      <c r="AT95" s="145"/>
      <c r="AU95" s="146">
        <f t="shared" si="247"/>
        <v>0</v>
      </c>
      <c r="AV95" s="145"/>
      <c r="AW95" s="146">
        <f t="shared" si="248"/>
        <v>0</v>
      </c>
      <c r="AX95" s="145"/>
      <c r="AY95" s="146">
        <f t="shared" si="249"/>
        <v>0</v>
      </c>
      <c r="AZ95" s="145"/>
      <c r="BA95" s="146">
        <f t="shared" si="250"/>
        <v>0</v>
      </c>
      <c r="BB95" s="145"/>
      <c r="BC95" s="146">
        <f t="shared" si="251"/>
        <v>0</v>
      </c>
      <c r="BD95" s="145"/>
      <c r="BE95" s="146">
        <f t="shared" si="252"/>
        <v>0</v>
      </c>
      <c r="BF95" s="147">
        <f t="shared" si="361"/>
        <v>0</v>
      </c>
      <c r="BG95" s="146">
        <f t="shared" si="361"/>
        <v>0</v>
      </c>
      <c r="BH95" s="99"/>
      <c r="BI95" s="97">
        <f t="shared" si="213"/>
        <v>0</v>
      </c>
      <c r="BJ95" s="99"/>
      <c r="BK95" s="100">
        <f t="shared" si="362"/>
        <v>0</v>
      </c>
      <c r="BL95" s="99"/>
      <c r="BM95" s="100">
        <f t="shared" si="363"/>
        <v>0</v>
      </c>
      <c r="BN95" s="99"/>
      <c r="BO95" s="100">
        <f t="shared" si="364"/>
        <v>0</v>
      </c>
      <c r="BP95" s="99"/>
      <c r="BQ95" s="100">
        <f t="shared" si="365"/>
        <v>0</v>
      </c>
      <c r="BR95" s="99"/>
      <c r="BS95" s="100">
        <f t="shared" si="366"/>
        <v>0</v>
      </c>
      <c r="BT95" s="99"/>
      <c r="BU95" s="100">
        <f t="shared" si="367"/>
        <v>0</v>
      </c>
      <c r="BV95" s="99"/>
      <c r="BW95" s="100">
        <f t="shared" si="368"/>
        <v>0</v>
      </c>
      <c r="BX95" s="99"/>
      <c r="BY95" s="100">
        <f t="shared" si="369"/>
        <v>0</v>
      </c>
      <c r="BZ95" s="99"/>
      <c r="CA95" s="100">
        <f t="shared" si="370"/>
        <v>0</v>
      </c>
      <c r="CB95" s="99"/>
      <c r="CC95" s="100">
        <f t="shared" si="371"/>
        <v>0</v>
      </c>
      <c r="CD95" s="99"/>
      <c r="CE95" s="100">
        <f t="shared" si="372"/>
        <v>0</v>
      </c>
      <c r="CF95" s="101">
        <f t="shared" si="373"/>
        <v>0</v>
      </c>
      <c r="CG95" s="100">
        <f t="shared" si="373"/>
        <v>0</v>
      </c>
    </row>
    <row r="96" spans="1:85" s="148" customFormat="1" ht="18" x14ac:dyDescent="0.5">
      <c r="A96" s="94"/>
      <c r="B96" s="95"/>
      <c r="C96" s="95"/>
      <c r="D96" s="94"/>
      <c r="E96" s="94"/>
      <c r="F96" s="94"/>
      <c r="G96" s="94"/>
      <c r="H96" s="94"/>
      <c r="I96" s="146"/>
      <c r="J96" s="94"/>
      <c r="K96" s="146"/>
      <c r="L96" s="94"/>
      <c r="M96" s="146"/>
      <c r="N96" s="94"/>
      <c r="O96" s="146"/>
      <c r="P96" s="94"/>
      <c r="Q96" s="146"/>
      <c r="R96" s="94"/>
      <c r="S96" s="146"/>
      <c r="T96" s="94"/>
      <c r="U96" s="146"/>
      <c r="V96" s="94"/>
      <c r="W96" s="146"/>
      <c r="X96" s="94"/>
      <c r="Y96" s="146"/>
      <c r="Z96" s="94"/>
      <c r="AA96" s="146"/>
      <c r="AB96" s="94"/>
      <c r="AC96" s="146"/>
      <c r="AD96" s="94"/>
      <c r="AE96" s="146"/>
      <c r="AF96" s="147"/>
      <c r="AG96" s="146"/>
      <c r="AH96" s="145"/>
      <c r="AI96" s="146"/>
      <c r="AJ96" s="145"/>
      <c r="AK96" s="146"/>
      <c r="AL96" s="145"/>
      <c r="AM96" s="146"/>
      <c r="AN96" s="145"/>
      <c r="AO96" s="146"/>
      <c r="AP96" s="145"/>
      <c r="AQ96" s="146"/>
      <c r="AR96" s="145"/>
      <c r="AS96" s="146"/>
      <c r="AT96" s="145"/>
      <c r="AU96" s="146"/>
      <c r="AV96" s="145"/>
      <c r="AW96" s="146"/>
      <c r="AX96" s="145"/>
      <c r="AY96" s="146"/>
      <c r="AZ96" s="145"/>
      <c r="BA96" s="146"/>
      <c r="BB96" s="145"/>
      <c r="BC96" s="146"/>
      <c r="BD96" s="145"/>
      <c r="BE96" s="146"/>
      <c r="BF96" s="147"/>
      <c r="BG96" s="146"/>
      <c r="BH96" s="99"/>
      <c r="BI96" s="97">
        <f t="shared" si="213"/>
        <v>0</v>
      </c>
      <c r="BJ96" s="99"/>
      <c r="BK96" s="100"/>
      <c r="BL96" s="99"/>
      <c r="BM96" s="100"/>
      <c r="BN96" s="99"/>
      <c r="BO96" s="100"/>
      <c r="BP96" s="99"/>
      <c r="BQ96" s="100"/>
      <c r="BR96" s="99"/>
      <c r="BS96" s="100"/>
      <c r="BT96" s="99"/>
      <c r="BU96" s="100"/>
      <c r="BV96" s="99"/>
      <c r="BW96" s="100"/>
      <c r="BX96" s="99"/>
      <c r="BY96" s="100"/>
      <c r="BZ96" s="99"/>
      <c r="CA96" s="100"/>
      <c r="CB96" s="99"/>
      <c r="CC96" s="100"/>
      <c r="CD96" s="99"/>
      <c r="CE96" s="100"/>
      <c r="CF96" s="101">
        <f t="shared" si="373"/>
        <v>0</v>
      </c>
      <c r="CG96" s="100">
        <f t="shared" si="373"/>
        <v>0</v>
      </c>
    </row>
    <row r="97" spans="1:85" s="148" customFormat="1" ht="18" x14ac:dyDescent="0.5">
      <c r="A97" s="94">
        <v>78</v>
      </c>
      <c r="B97" s="95" t="s">
        <v>143</v>
      </c>
      <c r="C97" s="95" t="s">
        <v>77</v>
      </c>
      <c r="D97" s="94">
        <v>14</v>
      </c>
      <c r="E97" s="94">
        <v>0.75</v>
      </c>
      <c r="F97" s="94"/>
      <c r="G97" s="94"/>
      <c r="H97" s="94"/>
      <c r="I97" s="146"/>
      <c r="J97" s="94"/>
      <c r="K97" s="146"/>
      <c r="L97" s="94"/>
      <c r="M97" s="146"/>
      <c r="N97" s="94"/>
      <c r="O97" s="146"/>
      <c r="P97" s="94"/>
      <c r="Q97" s="146"/>
      <c r="R97" s="94"/>
      <c r="S97" s="146"/>
      <c r="T97" s="94"/>
      <c r="U97" s="146"/>
      <c r="V97" s="94"/>
      <c r="W97" s="146"/>
      <c r="X97" s="94"/>
      <c r="Y97" s="146"/>
      <c r="Z97" s="94"/>
      <c r="AA97" s="146"/>
      <c r="AB97" s="94"/>
      <c r="AC97" s="146"/>
      <c r="AD97" s="94"/>
      <c r="AE97" s="146"/>
      <c r="AF97" s="147"/>
      <c r="AG97" s="146"/>
      <c r="AH97" s="145"/>
      <c r="AI97" s="146"/>
      <c r="AJ97" s="145"/>
      <c r="AK97" s="146"/>
      <c r="AL97" s="145"/>
      <c r="AM97" s="146"/>
      <c r="AN97" s="145"/>
      <c r="AO97" s="146"/>
      <c r="AP97" s="145"/>
      <c r="AQ97" s="146"/>
      <c r="AR97" s="145"/>
      <c r="AS97" s="146"/>
      <c r="AT97" s="145"/>
      <c r="AU97" s="146"/>
      <c r="AV97" s="145"/>
      <c r="AW97" s="146"/>
      <c r="AX97" s="145"/>
      <c r="AY97" s="146"/>
      <c r="AZ97" s="145"/>
      <c r="BA97" s="146"/>
      <c r="BB97" s="145"/>
      <c r="BC97" s="146"/>
      <c r="BD97" s="145"/>
      <c r="BE97" s="146"/>
      <c r="BF97" s="147"/>
      <c r="BG97" s="146"/>
      <c r="BH97" s="99"/>
      <c r="BI97" s="97">
        <f t="shared" si="213"/>
        <v>0</v>
      </c>
      <c r="BJ97" s="99"/>
      <c r="BK97" s="100"/>
      <c r="BL97" s="99"/>
      <c r="BM97" s="100"/>
      <c r="BN97" s="99"/>
      <c r="BO97" s="100"/>
      <c r="BP97" s="99"/>
      <c r="BQ97" s="100"/>
      <c r="BR97" s="99"/>
      <c r="BS97" s="100"/>
      <c r="BT97" s="99"/>
      <c r="BU97" s="100"/>
      <c r="BV97" s="99"/>
      <c r="BW97" s="100"/>
      <c r="BX97" s="99"/>
      <c r="BY97" s="100"/>
      <c r="BZ97" s="99"/>
      <c r="CA97" s="100"/>
      <c r="CB97" s="99"/>
      <c r="CC97" s="100"/>
      <c r="CD97" s="99"/>
      <c r="CE97" s="100"/>
      <c r="CF97" s="101">
        <f t="shared" si="373"/>
        <v>0</v>
      </c>
      <c r="CG97" s="100">
        <f t="shared" si="373"/>
        <v>0</v>
      </c>
    </row>
    <row r="98" spans="1:85" s="148" customFormat="1" ht="18" x14ac:dyDescent="0.5">
      <c r="A98" s="94">
        <v>79</v>
      </c>
      <c r="B98" s="95" t="s">
        <v>143</v>
      </c>
      <c r="C98" s="95" t="s">
        <v>74</v>
      </c>
      <c r="D98" s="94">
        <v>14</v>
      </c>
      <c r="E98" s="94">
        <v>0.6</v>
      </c>
      <c r="F98" s="94"/>
      <c r="G98" s="94"/>
      <c r="H98" s="94"/>
      <c r="I98" s="146"/>
      <c r="J98" s="94"/>
      <c r="K98" s="146"/>
      <c r="L98" s="94"/>
      <c r="M98" s="146"/>
      <c r="N98" s="94"/>
      <c r="O98" s="146"/>
      <c r="P98" s="94"/>
      <c r="Q98" s="146"/>
      <c r="R98" s="94"/>
      <c r="S98" s="146"/>
      <c r="T98" s="94"/>
      <c r="U98" s="146"/>
      <c r="V98" s="94"/>
      <c r="W98" s="146"/>
      <c r="X98" s="94"/>
      <c r="Y98" s="146"/>
      <c r="Z98" s="94"/>
      <c r="AA98" s="146"/>
      <c r="AB98" s="94"/>
      <c r="AC98" s="146"/>
      <c r="AD98" s="94"/>
      <c r="AE98" s="146"/>
      <c r="AF98" s="147"/>
      <c r="AG98" s="146"/>
      <c r="AH98" s="145"/>
      <c r="AI98" s="146"/>
      <c r="AJ98" s="145"/>
      <c r="AK98" s="146"/>
      <c r="AL98" s="145"/>
      <c r="AM98" s="146"/>
      <c r="AN98" s="145"/>
      <c r="AO98" s="146"/>
      <c r="AP98" s="145"/>
      <c r="AQ98" s="146"/>
      <c r="AR98" s="145"/>
      <c r="AS98" s="146"/>
      <c r="AT98" s="145"/>
      <c r="AU98" s="146"/>
      <c r="AV98" s="145"/>
      <c r="AW98" s="146"/>
      <c r="AX98" s="145"/>
      <c r="AY98" s="146"/>
      <c r="AZ98" s="145"/>
      <c r="BA98" s="146"/>
      <c r="BB98" s="145"/>
      <c r="BC98" s="146"/>
      <c r="BD98" s="145"/>
      <c r="BE98" s="146"/>
      <c r="BF98" s="147"/>
      <c r="BG98" s="146"/>
      <c r="BH98" s="99"/>
      <c r="BI98" s="97">
        <f t="shared" si="213"/>
        <v>0</v>
      </c>
      <c r="BJ98" s="99"/>
      <c r="BK98" s="100"/>
      <c r="BL98" s="99"/>
      <c r="BM98" s="100"/>
      <c r="BN98" s="99"/>
      <c r="BO98" s="100"/>
      <c r="BP98" s="99"/>
      <c r="BQ98" s="100"/>
      <c r="BR98" s="99"/>
      <c r="BS98" s="100"/>
      <c r="BT98" s="99"/>
      <c r="BU98" s="100"/>
      <c r="BV98" s="99"/>
      <c r="BW98" s="100"/>
      <c r="BX98" s="99"/>
      <c r="BY98" s="100"/>
      <c r="BZ98" s="99"/>
      <c r="CA98" s="100"/>
      <c r="CB98" s="99"/>
      <c r="CC98" s="100"/>
      <c r="CD98" s="99"/>
      <c r="CE98" s="100"/>
      <c r="CF98" s="101">
        <f t="shared" si="373"/>
        <v>0</v>
      </c>
      <c r="CG98" s="100">
        <f t="shared" si="373"/>
        <v>0</v>
      </c>
    </row>
    <row r="99" spans="1:85" s="148" customFormat="1" ht="18" x14ac:dyDescent="0.5">
      <c r="A99" s="94">
        <v>80</v>
      </c>
      <c r="B99" s="95" t="s">
        <v>143</v>
      </c>
      <c r="C99" s="95" t="s">
        <v>74</v>
      </c>
      <c r="D99" s="94">
        <v>14</v>
      </c>
      <c r="E99" s="94">
        <v>0.64</v>
      </c>
      <c r="F99" s="94" t="s">
        <v>85</v>
      </c>
      <c r="G99" s="94">
        <v>600</v>
      </c>
      <c r="H99" s="94"/>
      <c r="I99" s="146"/>
      <c r="J99" s="94"/>
      <c r="K99" s="146"/>
      <c r="L99" s="94"/>
      <c r="M99" s="146"/>
      <c r="N99" s="94"/>
      <c r="O99" s="146"/>
      <c r="P99" s="94"/>
      <c r="Q99" s="146"/>
      <c r="R99" s="94"/>
      <c r="S99" s="146"/>
      <c r="T99" s="94"/>
      <c r="U99" s="146"/>
      <c r="V99" s="94"/>
      <c r="W99" s="146"/>
      <c r="X99" s="94"/>
      <c r="Y99" s="146"/>
      <c r="Z99" s="94"/>
      <c r="AA99" s="146"/>
      <c r="AB99" s="94"/>
      <c r="AC99" s="146"/>
      <c r="AD99" s="94"/>
      <c r="AE99" s="146"/>
      <c r="AF99" s="147"/>
      <c r="AG99" s="146"/>
      <c r="AH99" s="145"/>
      <c r="AI99" s="146"/>
      <c r="AJ99" s="145"/>
      <c r="AK99" s="146"/>
      <c r="AL99" s="145"/>
      <c r="AM99" s="146"/>
      <c r="AN99" s="145"/>
      <c r="AO99" s="146"/>
      <c r="AP99" s="145"/>
      <c r="AQ99" s="146"/>
      <c r="AR99" s="145"/>
      <c r="AS99" s="146"/>
      <c r="AT99" s="145"/>
      <c r="AU99" s="146"/>
      <c r="AV99" s="145"/>
      <c r="AW99" s="146"/>
      <c r="AX99" s="145"/>
      <c r="AY99" s="146"/>
      <c r="AZ99" s="145"/>
      <c r="BA99" s="146"/>
      <c r="BB99" s="145"/>
      <c r="BC99" s="146"/>
      <c r="BD99" s="145"/>
      <c r="BE99" s="146"/>
      <c r="BF99" s="147"/>
      <c r="BG99" s="146"/>
      <c r="BH99" s="99"/>
      <c r="BI99" s="97">
        <f t="shared" si="213"/>
        <v>0</v>
      </c>
      <c r="BJ99" s="99"/>
      <c r="BK99" s="100"/>
      <c r="BL99" s="99"/>
      <c r="BM99" s="100"/>
      <c r="BN99" s="99"/>
      <c r="BO99" s="100"/>
      <c r="BP99" s="99"/>
      <c r="BQ99" s="100"/>
      <c r="BR99" s="99"/>
      <c r="BS99" s="100"/>
      <c r="BT99" s="99"/>
      <c r="BU99" s="100"/>
      <c r="BV99" s="99"/>
      <c r="BW99" s="100"/>
      <c r="BX99" s="99"/>
      <c r="BY99" s="100"/>
      <c r="BZ99" s="99"/>
      <c r="CA99" s="100"/>
      <c r="CB99" s="99"/>
      <c r="CC99" s="100"/>
      <c r="CD99" s="99"/>
      <c r="CE99" s="100"/>
      <c r="CF99" s="101">
        <f t="shared" si="373"/>
        <v>0</v>
      </c>
      <c r="CG99" s="100">
        <f t="shared" si="373"/>
        <v>0</v>
      </c>
    </row>
    <row r="100" spans="1:85" s="148" customFormat="1" ht="18" x14ac:dyDescent="0.5">
      <c r="A100" s="94"/>
      <c r="B100" s="95"/>
      <c r="C100" s="95"/>
      <c r="D100" s="94"/>
      <c r="E100" s="94"/>
      <c r="F100" s="94"/>
      <c r="G100" s="94"/>
      <c r="H100" s="94"/>
      <c r="I100" s="146"/>
      <c r="J100" s="94"/>
      <c r="K100" s="146"/>
      <c r="L100" s="94"/>
      <c r="M100" s="146"/>
      <c r="N100" s="94"/>
      <c r="O100" s="146"/>
      <c r="P100" s="94"/>
      <c r="Q100" s="146"/>
      <c r="R100" s="94"/>
      <c r="S100" s="146"/>
      <c r="T100" s="94"/>
      <c r="U100" s="146"/>
      <c r="V100" s="94"/>
      <c r="W100" s="146"/>
      <c r="X100" s="94"/>
      <c r="Y100" s="146"/>
      <c r="Z100" s="94"/>
      <c r="AA100" s="146"/>
      <c r="AB100" s="94"/>
      <c r="AC100" s="146"/>
      <c r="AD100" s="94"/>
      <c r="AE100" s="146"/>
      <c r="AF100" s="147"/>
      <c r="AG100" s="146"/>
      <c r="AH100" s="145"/>
      <c r="AI100" s="146"/>
      <c r="AJ100" s="145"/>
      <c r="AK100" s="146"/>
      <c r="AL100" s="145"/>
      <c r="AM100" s="146"/>
      <c r="AN100" s="145"/>
      <c r="AO100" s="146"/>
      <c r="AP100" s="145"/>
      <c r="AQ100" s="146"/>
      <c r="AR100" s="145"/>
      <c r="AS100" s="146"/>
      <c r="AT100" s="145"/>
      <c r="AU100" s="146"/>
      <c r="AV100" s="145"/>
      <c r="AW100" s="146"/>
      <c r="AX100" s="145"/>
      <c r="AY100" s="146"/>
      <c r="AZ100" s="145"/>
      <c r="BA100" s="146"/>
      <c r="BB100" s="145"/>
      <c r="BC100" s="146"/>
      <c r="BD100" s="145"/>
      <c r="BE100" s="146"/>
      <c r="BF100" s="147"/>
      <c r="BG100" s="146"/>
      <c r="BH100" s="99"/>
      <c r="BI100" s="97">
        <f t="shared" si="213"/>
        <v>0</v>
      </c>
      <c r="BJ100" s="99"/>
      <c r="BK100" s="100"/>
      <c r="BL100" s="99"/>
      <c r="BM100" s="100"/>
      <c r="BN100" s="99"/>
      <c r="BO100" s="100"/>
      <c r="BP100" s="99"/>
      <c r="BQ100" s="100"/>
      <c r="BR100" s="99"/>
      <c r="BS100" s="100"/>
      <c r="BT100" s="99"/>
      <c r="BU100" s="100"/>
      <c r="BV100" s="99"/>
      <c r="BW100" s="100"/>
      <c r="BX100" s="99"/>
      <c r="BY100" s="100"/>
      <c r="BZ100" s="99"/>
      <c r="CA100" s="100"/>
      <c r="CB100" s="99"/>
      <c r="CC100" s="100"/>
      <c r="CD100" s="99"/>
      <c r="CE100" s="100"/>
      <c r="CF100" s="101">
        <f t="shared" si="373"/>
        <v>0</v>
      </c>
      <c r="CG100" s="100">
        <f t="shared" si="373"/>
        <v>0</v>
      </c>
    </row>
    <row r="101" spans="1:85" s="148" customFormat="1" ht="18" x14ac:dyDescent="0.5">
      <c r="A101" s="94">
        <v>81</v>
      </c>
      <c r="B101" s="95" t="s">
        <v>144</v>
      </c>
      <c r="C101" s="95" t="s">
        <v>74</v>
      </c>
      <c r="D101" s="94">
        <v>14</v>
      </c>
      <c r="E101" s="94">
        <v>0.64</v>
      </c>
      <c r="F101" s="94" t="s">
        <v>145</v>
      </c>
      <c r="G101" s="94"/>
      <c r="H101" s="94"/>
      <c r="I101" s="146"/>
      <c r="J101" s="94"/>
      <c r="K101" s="146"/>
      <c r="L101" s="94"/>
      <c r="M101" s="146"/>
      <c r="N101" s="94"/>
      <c r="O101" s="146"/>
      <c r="P101" s="94"/>
      <c r="Q101" s="146"/>
      <c r="R101" s="94"/>
      <c r="S101" s="146"/>
      <c r="T101" s="94"/>
      <c r="U101" s="146"/>
      <c r="V101" s="94"/>
      <c r="W101" s="146"/>
      <c r="X101" s="94"/>
      <c r="Y101" s="146"/>
      <c r="Z101" s="94"/>
      <c r="AA101" s="146"/>
      <c r="AB101" s="94"/>
      <c r="AC101" s="146"/>
      <c r="AD101" s="94"/>
      <c r="AE101" s="146"/>
      <c r="AF101" s="147"/>
      <c r="AG101" s="146"/>
      <c r="AH101" s="145"/>
      <c r="AI101" s="146"/>
      <c r="AJ101" s="145"/>
      <c r="AK101" s="146"/>
      <c r="AL101" s="145"/>
      <c r="AM101" s="146"/>
      <c r="AN101" s="145"/>
      <c r="AO101" s="146"/>
      <c r="AP101" s="145"/>
      <c r="AQ101" s="146"/>
      <c r="AR101" s="145"/>
      <c r="AS101" s="146"/>
      <c r="AT101" s="145"/>
      <c r="AU101" s="146"/>
      <c r="AV101" s="145"/>
      <c r="AW101" s="146"/>
      <c r="AX101" s="145"/>
      <c r="AY101" s="146"/>
      <c r="AZ101" s="145"/>
      <c r="BA101" s="146"/>
      <c r="BB101" s="145"/>
      <c r="BC101" s="146"/>
      <c r="BD101" s="145"/>
      <c r="BE101" s="146"/>
      <c r="BF101" s="147"/>
      <c r="BG101" s="146"/>
      <c r="BH101" s="99"/>
      <c r="BI101" s="97">
        <f t="shared" si="213"/>
        <v>0</v>
      </c>
      <c r="BJ101" s="99"/>
      <c r="BK101" s="100"/>
      <c r="BL101" s="99"/>
      <c r="BM101" s="100"/>
      <c r="BN101" s="99"/>
      <c r="BO101" s="100"/>
      <c r="BP101" s="99"/>
      <c r="BQ101" s="100"/>
      <c r="BR101" s="99"/>
      <c r="BS101" s="100"/>
      <c r="BT101" s="99"/>
      <c r="BU101" s="100"/>
      <c r="BV101" s="99"/>
      <c r="BW101" s="100"/>
      <c r="BX101" s="99"/>
      <c r="BY101" s="100"/>
      <c r="BZ101" s="99"/>
      <c r="CA101" s="100"/>
      <c r="CB101" s="99"/>
      <c r="CC101" s="100"/>
      <c r="CD101" s="99"/>
      <c r="CE101" s="100"/>
      <c r="CF101" s="101">
        <f t="shared" si="373"/>
        <v>0</v>
      </c>
      <c r="CG101" s="100">
        <f t="shared" si="373"/>
        <v>0</v>
      </c>
    </row>
    <row r="102" spans="1:85" s="148" customFormat="1" ht="18" x14ac:dyDescent="0.5">
      <c r="A102" s="94">
        <v>82</v>
      </c>
      <c r="B102" s="95" t="s">
        <v>146</v>
      </c>
      <c r="C102" s="95" t="s">
        <v>77</v>
      </c>
      <c r="D102" s="94">
        <v>14</v>
      </c>
      <c r="E102" s="94">
        <v>1</v>
      </c>
      <c r="F102" s="94" t="s">
        <v>98</v>
      </c>
      <c r="G102" s="94"/>
      <c r="H102" s="94"/>
      <c r="I102" s="146"/>
      <c r="J102" s="94"/>
      <c r="K102" s="146"/>
      <c r="L102" s="94"/>
      <c r="M102" s="146"/>
      <c r="N102" s="94"/>
      <c r="O102" s="146"/>
      <c r="P102" s="94"/>
      <c r="Q102" s="146"/>
      <c r="R102" s="94"/>
      <c r="S102" s="146"/>
      <c r="T102" s="94"/>
      <c r="U102" s="146"/>
      <c r="V102" s="94"/>
      <c r="W102" s="146"/>
      <c r="X102" s="94"/>
      <c r="Y102" s="146"/>
      <c r="Z102" s="94"/>
      <c r="AA102" s="146"/>
      <c r="AB102" s="94"/>
      <c r="AC102" s="146"/>
      <c r="AD102" s="94"/>
      <c r="AE102" s="146"/>
      <c r="AF102" s="147"/>
      <c r="AG102" s="146"/>
      <c r="AH102" s="145"/>
      <c r="AI102" s="146"/>
      <c r="AJ102" s="145"/>
      <c r="AK102" s="146"/>
      <c r="AL102" s="145"/>
      <c r="AM102" s="146"/>
      <c r="AN102" s="145"/>
      <c r="AO102" s="146"/>
      <c r="AP102" s="145"/>
      <c r="AQ102" s="146"/>
      <c r="AR102" s="145"/>
      <c r="AS102" s="146"/>
      <c r="AT102" s="145"/>
      <c r="AU102" s="146"/>
      <c r="AV102" s="145"/>
      <c r="AW102" s="146"/>
      <c r="AX102" s="145"/>
      <c r="AY102" s="146"/>
      <c r="AZ102" s="145"/>
      <c r="BA102" s="146"/>
      <c r="BB102" s="145"/>
      <c r="BC102" s="146"/>
      <c r="BD102" s="145"/>
      <c r="BE102" s="146"/>
      <c r="BF102" s="147"/>
      <c r="BG102" s="146"/>
      <c r="BH102" s="99"/>
      <c r="BI102" s="97">
        <f t="shared" si="213"/>
        <v>0</v>
      </c>
      <c r="BJ102" s="99"/>
      <c r="BK102" s="100"/>
      <c r="BL102" s="99"/>
      <c r="BM102" s="100"/>
      <c r="BN102" s="99"/>
      <c r="BO102" s="100"/>
      <c r="BP102" s="99"/>
      <c r="BQ102" s="100"/>
      <c r="BR102" s="99"/>
      <c r="BS102" s="100"/>
      <c r="BT102" s="99"/>
      <c r="BU102" s="100"/>
      <c r="BV102" s="99"/>
      <c r="BW102" s="100"/>
      <c r="BX102" s="99"/>
      <c r="BY102" s="100"/>
      <c r="BZ102" s="99"/>
      <c r="CA102" s="100"/>
      <c r="CB102" s="99"/>
      <c r="CC102" s="100"/>
      <c r="CD102" s="99"/>
      <c r="CE102" s="100"/>
      <c r="CF102" s="101">
        <f t="shared" si="373"/>
        <v>0</v>
      </c>
      <c r="CG102" s="100">
        <f t="shared" si="373"/>
        <v>0</v>
      </c>
    </row>
    <row r="103" spans="1:85" s="148" customFormat="1" ht="18" x14ac:dyDescent="0.5">
      <c r="A103" s="94">
        <v>83</v>
      </c>
      <c r="B103" s="95" t="s">
        <v>146</v>
      </c>
      <c r="C103" s="95" t="s">
        <v>77</v>
      </c>
      <c r="D103" s="94">
        <v>14</v>
      </c>
      <c r="E103" s="94">
        <v>0.6</v>
      </c>
      <c r="F103" s="94" t="s">
        <v>98</v>
      </c>
      <c r="G103" s="94"/>
      <c r="H103" s="94"/>
      <c r="I103" s="146"/>
      <c r="J103" s="94"/>
      <c r="K103" s="146"/>
      <c r="L103" s="94"/>
      <c r="M103" s="146"/>
      <c r="N103" s="94"/>
      <c r="O103" s="146"/>
      <c r="P103" s="94"/>
      <c r="Q103" s="146"/>
      <c r="R103" s="94"/>
      <c r="S103" s="146"/>
      <c r="T103" s="94"/>
      <c r="U103" s="146"/>
      <c r="V103" s="94"/>
      <c r="W103" s="146"/>
      <c r="X103" s="94"/>
      <c r="Y103" s="146"/>
      <c r="Z103" s="94"/>
      <c r="AA103" s="146"/>
      <c r="AB103" s="94"/>
      <c r="AC103" s="146"/>
      <c r="AD103" s="94"/>
      <c r="AE103" s="146"/>
      <c r="AF103" s="147"/>
      <c r="AG103" s="146"/>
      <c r="AH103" s="145"/>
      <c r="AI103" s="146"/>
      <c r="AJ103" s="145"/>
      <c r="AK103" s="146"/>
      <c r="AL103" s="145"/>
      <c r="AM103" s="146"/>
      <c r="AN103" s="145"/>
      <c r="AO103" s="146"/>
      <c r="AP103" s="145"/>
      <c r="AQ103" s="146"/>
      <c r="AR103" s="145"/>
      <c r="AS103" s="146"/>
      <c r="AT103" s="145"/>
      <c r="AU103" s="146"/>
      <c r="AV103" s="145"/>
      <c r="AW103" s="146"/>
      <c r="AX103" s="145"/>
      <c r="AY103" s="146"/>
      <c r="AZ103" s="145"/>
      <c r="BA103" s="146"/>
      <c r="BB103" s="145"/>
      <c r="BC103" s="146"/>
      <c r="BD103" s="145"/>
      <c r="BE103" s="146"/>
      <c r="BF103" s="147"/>
      <c r="BG103" s="146"/>
      <c r="BH103" s="99"/>
      <c r="BI103" s="97">
        <f t="shared" si="213"/>
        <v>0</v>
      </c>
      <c r="BJ103" s="99"/>
      <c r="BK103" s="100"/>
      <c r="BL103" s="99"/>
      <c r="BM103" s="100"/>
      <c r="BN103" s="99"/>
      <c r="BO103" s="100"/>
      <c r="BP103" s="99"/>
      <c r="BQ103" s="100"/>
      <c r="BR103" s="99"/>
      <c r="BS103" s="100"/>
      <c r="BT103" s="99"/>
      <c r="BU103" s="100"/>
      <c r="BV103" s="99"/>
      <c r="BW103" s="100"/>
      <c r="BX103" s="99"/>
      <c r="BY103" s="100"/>
      <c r="BZ103" s="99"/>
      <c r="CA103" s="100"/>
      <c r="CB103" s="99"/>
      <c r="CC103" s="100"/>
      <c r="CD103" s="99"/>
      <c r="CE103" s="100"/>
      <c r="CF103" s="101">
        <f t="shared" si="373"/>
        <v>0</v>
      </c>
      <c r="CG103" s="100">
        <f t="shared" si="373"/>
        <v>0</v>
      </c>
    </row>
    <row r="104" spans="1:85" s="148" customFormat="1" ht="18" x14ac:dyDescent="0.5">
      <c r="A104" s="94"/>
      <c r="B104" s="95"/>
      <c r="C104" s="95"/>
      <c r="D104" s="94"/>
      <c r="E104" s="94"/>
      <c r="F104" s="94"/>
      <c r="G104" s="94"/>
      <c r="H104" s="94"/>
      <c r="I104" s="146"/>
      <c r="J104" s="94"/>
      <c r="K104" s="146"/>
      <c r="L104" s="94"/>
      <c r="M104" s="146"/>
      <c r="N104" s="94"/>
      <c r="O104" s="146"/>
      <c r="P104" s="94"/>
      <c r="Q104" s="146"/>
      <c r="R104" s="94"/>
      <c r="S104" s="146"/>
      <c r="T104" s="94"/>
      <c r="U104" s="146"/>
      <c r="V104" s="94"/>
      <c r="W104" s="146"/>
      <c r="X104" s="94"/>
      <c r="Y104" s="146"/>
      <c r="Z104" s="94"/>
      <c r="AA104" s="146"/>
      <c r="AB104" s="94"/>
      <c r="AC104" s="146"/>
      <c r="AD104" s="94"/>
      <c r="AE104" s="146"/>
      <c r="AF104" s="147"/>
      <c r="AG104" s="146"/>
      <c r="AH104" s="145"/>
      <c r="AI104" s="146"/>
      <c r="AJ104" s="145"/>
      <c r="AK104" s="146"/>
      <c r="AL104" s="145"/>
      <c r="AM104" s="146"/>
      <c r="AN104" s="145"/>
      <c r="AO104" s="146"/>
      <c r="AP104" s="145"/>
      <c r="AQ104" s="146"/>
      <c r="AR104" s="145"/>
      <c r="AS104" s="146"/>
      <c r="AT104" s="145"/>
      <c r="AU104" s="146"/>
      <c r="AV104" s="145"/>
      <c r="AW104" s="146"/>
      <c r="AX104" s="145"/>
      <c r="AY104" s="146"/>
      <c r="AZ104" s="145"/>
      <c r="BA104" s="146"/>
      <c r="BB104" s="145"/>
      <c r="BC104" s="146"/>
      <c r="BD104" s="145"/>
      <c r="BE104" s="146"/>
      <c r="BF104" s="147"/>
      <c r="BG104" s="146"/>
      <c r="BH104" s="99"/>
      <c r="BI104" s="97">
        <f t="shared" si="213"/>
        <v>0</v>
      </c>
      <c r="BJ104" s="99"/>
      <c r="BK104" s="100"/>
      <c r="BL104" s="99"/>
      <c r="BM104" s="100"/>
      <c r="BN104" s="99"/>
      <c r="BO104" s="100"/>
      <c r="BP104" s="99"/>
      <c r="BQ104" s="100"/>
      <c r="BR104" s="99"/>
      <c r="BS104" s="100"/>
      <c r="BT104" s="99"/>
      <c r="BU104" s="100"/>
      <c r="BV104" s="99"/>
      <c r="BW104" s="100"/>
      <c r="BX104" s="99"/>
      <c r="BY104" s="100"/>
      <c r="BZ104" s="99"/>
      <c r="CA104" s="100"/>
      <c r="CB104" s="99"/>
      <c r="CC104" s="100"/>
      <c r="CD104" s="99"/>
      <c r="CE104" s="100"/>
      <c r="CF104" s="101">
        <f t="shared" si="373"/>
        <v>0</v>
      </c>
      <c r="CG104" s="100">
        <f t="shared" si="373"/>
        <v>0</v>
      </c>
    </row>
    <row r="105" spans="1:85" s="148" customFormat="1" ht="18" x14ac:dyDescent="0.5">
      <c r="A105" s="94">
        <v>84</v>
      </c>
      <c r="B105" s="95" t="s">
        <v>147</v>
      </c>
      <c r="C105" s="95" t="s">
        <v>74</v>
      </c>
      <c r="D105" s="94">
        <v>14</v>
      </c>
      <c r="E105" s="94">
        <v>0.64</v>
      </c>
      <c r="F105" s="94" t="s">
        <v>85</v>
      </c>
      <c r="G105" s="94"/>
      <c r="H105" s="94"/>
      <c r="I105" s="146"/>
      <c r="J105" s="94"/>
      <c r="K105" s="146"/>
      <c r="L105" s="94"/>
      <c r="M105" s="146"/>
      <c r="N105" s="94"/>
      <c r="O105" s="146"/>
      <c r="P105" s="94"/>
      <c r="Q105" s="146"/>
      <c r="R105" s="94"/>
      <c r="S105" s="146"/>
      <c r="T105" s="94"/>
      <c r="U105" s="146"/>
      <c r="V105" s="94"/>
      <c r="W105" s="146"/>
      <c r="X105" s="94"/>
      <c r="Y105" s="146"/>
      <c r="Z105" s="94"/>
      <c r="AA105" s="146"/>
      <c r="AB105" s="94"/>
      <c r="AC105" s="146"/>
      <c r="AD105" s="94"/>
      <c r="AE105" s="146"/>
      <c r="AF105" s="147"/>
      <c r="AG105" s="146"/>
      <c r="AH105" s="145"/>
      <c r="AI105" s="146"/>
      <c r="AJ105" s="145"/>
      <c r="AK105" s="146"/>
      <c r="AL105" s="145"/>
      <c r="AM105" s="146"/>
      <c r="AN105" s="145"/>
      <c r="AO105" s="146"/>
      <c r="AP105" s="145"/>
      <c r="AQ105" s="146"/>
      <c r="AR105" s="145"/>
      <c r="AS105" s="146"/>
      <c r="AT105" s="145"/>
      <c r="AU105" s="146"/>
      <c r="AV105" s="145"/>
      <c r="AW105" s="146"/>
      <c r="AX105" s="145"/>
      <c r="AY105" s="146"/>
      <c r="AZ105" s="145"/>
      <c r="BA105" s="146"/>
      <c r="BB105" s="145"/>
      <c r="BC105" s="146"/>
      <c r="BD105" s="145"/>
      <c r="BE105" s="146"/>
      <c r="BF105" s="147"/>
      <c r="BG105" s="146"/>
      <c r="BH105" s="99"/>
      <c r="BI105" s="97">
        <f t="shared" si="213"/>
        <v>0</v>
      </c>
      <c r="BJ105" s="99"/>
      <c r="BK105" s="100"/>
      <c r="BL105" s="99"/>
      <c r="BM105" s="100"/>
      <c r="BN105" s="99"/>
      <c r="BO105" s="100"/>
      <c r="BP105" s="99"/>
      <c r="BQ105" s="100"/>
      <c r="BR105" s="99"/>
      <c r="BS105" s="100"/>
      <c r="BT105" s="99"/>
      <c r="BU105" s="100"/>
      <c r="BV105" s="99"/>
      <c r="BW105" s="100"/>
      <c r="BX105" s="99"/>
      <c r="BY105" s="100"/>
      <c r="BZ105" s="99"/>
      <c r="CA105" s="100"/>
      <c r="CB105" s="99"/>
      <c r="CC105" s="100"/>
      <c r="CD105" s="99"/>
      <c r="CE105" s="100"/>
      <c r="CF105" s="101">
        <f t="shared" si="373"/>
        <v>0</v>
      </c>
      <c r="CG105" s="100">
        <f t="shared" si="373"/>
        <v>0</v>
      </c>
    </row>
    <row r="106" spans="1:85" s="148" customFormat="1" ht="18" x14ac:dyDescent="0.5">
      <c r="A106" s="94">
        <v>85</v>
      </c>
      <c r="B106" s="95" t="s">
        <v>147</v>
      </c>
      <c r="C106" s="95" t="s">
        <v>77</v>
      </c>
      <c r="D106" s="94">
        <v>14</v>
      </c>
      <c r="E106" s="94">
        <v>0.6</v>
      </c>
      <c r="F106" s="94"/>
      <c r="G106" s="94"/>
      <c r="H106" s="94"/>
      <c r="I106" s="146"/>
      <c r="J106" s="94"/>
      <c r="K106" s="146"/>
      <c r="L106" s="94"/>
      <c r="M106" s="146"/>
      <c r="N106" s="94"/>
      <c r="O106" s="146"/>
      <c r="P106" s="94"/>
      <c r="Q106" s="146"/>
      <c r="R106" s="94"/>
      <c r="S106" s="146"/>
      <c r="T106" s="94"/>
      <c r="U106" s="146"/>
      <c r="V106" s="94"/>
      <c r="W106" s="146"/>
      <c r="X106" s="94"/>
      <c r="Y106" s="146"/>
      <c r="Z106" s="94"/>
      <c r="AA106" s="146"/>
      <c r="AB106" s="94"/>
      <c r="AC106" s="146"/>
      <c r="AD106" s="94"/>
      <c r="AE106" s="146"/>
      <c r="AF106" s="147"/>
      <c r="AG106" s="146"/>
      <c r="AH106" s="145"/>
      <c r="AI106" s="146"/>
      <c r="AJ106" s="145"/>
      <c r="AK106" s="146"/>
      <c r="AL106" s="145"/>
      <c r="AM106" s="146"/>
      <c r="AN106" s="145"/>
      <c r="AO106" s="146"/>
      <c r="AP106" s="145"/>
      <c r="AQ106" s="146"/>
      <c r="AR106" s="145"/>
      <c r="AS106" s="146"/>
      <c r="AT106" s="145"/>
      <c r="AU106" s="146"/>
      <c r="AV106" s="145"/>
      <c r="AW106" s="146"/>
      <c r="AX106" s="145"/>
      <c r="AY106" s="146"/>
      <c r="AZ106" s="145"/>
      <c r="BA106" s="146"/>
      <c r="BB106" s="145"/>
      <c r="BC106" s="146"/>
      <c r="BD106" s="145"/>
      <c r="BE106" s="146"/>
      <c r="BF106" s="147"/>
      <c r="BG106" s="146"/>
      <c r="BH106" s="99"/>
      <c r="BI106" s="97">
        <f t="shared" si="213"/>
        <v>0</v>
      </c>
      <c r="BJ106" s="99"/>
      <c r="BK106" s="100"/>
      <c r="BL106" s="99"/>
      <c r="BM106" s="100"/>
      <c r="BN106" s="99"/>
      <c r="BO106" s="100"/>
      <c r="BP106" s="99"/>
      <c r="BQ106" s="100"/>
      <c r="BR106" s="99"/>
      <c r="BS106" s="100"/>
      <c r="BT106" s="99"/>
      <c r="BU106" s="100"/>
      <c r="BV106" s="99"/>
      <c r="BW106" s="100"/>
      <c r="BX106" s="99"/>
      <c r="BY106" s="100"/>
      <c r="BZ106" s="99"/>
      <c r="CA106" s="100"/>
      <c r="CB106" s="99"/>
      <c r="CC106" s="100"/>
      <c r="CD106" s="99"/>
      <c r="CE106" s="100"/>
      <c r="CF106" s="101">
        <f t="shared" si="373"/>
        <v>0</v>
      </c>
      <c r="CG106" s="100">
        <f t="shared" si="373"/>
        <v>0</v>
      </c>
    </row>
    <row r="107" spans="1:85" s="102" customFormat="1" ht="19.899999999999999" customHeight="1" x14ac:dyDescent="0.25">
      <c r="A107" s="94">
        <v>86</v>
      </c>
      <c r="B107" s="95" t="s">
        <v>147</v>
      </c>
      <c r="C107" s="95" t="s">
        <v>77</v>
      </c>
      <c r="D107" s="94"/>
      <c r="E107" s="94">
        <v>0.6</v>
      </c>
      <c r="F107" s="94" t="s">
        <v>98</v>
      </c>
      <c r="G107" s="94"/>
      <c r="H107" s="94"/>
      <c r="I107" s="100"/>
      <c r="J107" s="94"/>
      <c r="K107" s="100"/>
      <c r="L107" s="94"/>
      <c r="M107" s="100"/>
      <c r="N107" s="94"/>
      <c r="O107" s="100"/>
      <c r="P107" s="94"/>
      <c r="Q107" s="100"/>
      <c r="R107" s="94"/>
      <c r="S107" s="100"/>
      <c r="T107" s="94"/>
      <c r="U107" s="100"/>
      <c r="V107" s="94"/>
      <c r="W107" s="100"/>
      <c r="X107" s="94"/>
      <c r="Y107" s="100"/>
      <c r="Z107" s="94"/>
      <c r="AA107" s="100"/>
      <c r="AB107" s="94"/>
      <c r="AC107" s="100"/>
      <c r="AD107" s="94"/>
      <c r="AE107" s="100"/>
      <c r="AF107" s="101"/>
      <c r="AG107" s="100"/>
      <c r="AH107" s="99"/>
      <c r="AI107" s="100"/>
      <c r="AJ107" s="99"/>
      <c r="AK107" s="100"/>
      <c r="AL107" s="99"/>
      <c r="AM107" s="100"/>
      <c r="AN107" s="99"/>
      <c r="AO107" s="100"/>
      <c r="AP107" s="99"/>
      <c r="AQ107" s="100"/>
      <c r="AR107" s="99"/>
      <c r="AS107" s="100"/>
      <c r="AT107" s="99"/>
      <c r="AU107" s="100"/>
      <c r="AV107" s="99"/>
      <c r="AW107" s="100"/>
      <c r="AX107" s="99"/>
      <c r="AY107" s="100"/>
      <c r="AZ107" s="99"/>
      <c r="BA107" s="100"/>
      <c r="BB107" s="99"/>
      <c r="BC107" s="100"/>
      <c r="BD107" s="99"/>
      <c r="BE107" s="100"/>
      <c r="BF107" s="101"/>
      <c r="BG107" s="100"/>
      <c r="BH107" s="99"/>
      <c r="BI107" s="97">
        <f t="shared" si="213"/>
        <v>0</v>
      </c>
      <c r="BJ107" s="99"/>
      <c r="BK107" s="100"/>
      <c r="BL107" s="99"/>
      <c r="BM107" s="100"/>
      <c r="BN107" s="99"/>
      <c r="BO107" s="100"/>
      <c r="BP107" s="99"/>
      <c r="BQ107" s="100"/>
      <c r="BR107" s="99"/>
      <c r="BS107" s="100"/>
      <c r="BT107" s="99"/>
      <c r="BU107" s="100"/>
      <c r="BV107" s="99"/>
      <c r="BW107" s="100"/>
      <c r="BX107" s="99"/>
      <c r="BY107" s="100"/>
      <c r="BZ107" s="99"/>
      <c r="CA107" s="100"/>
      <c r="CB107" s="99"/>
      <c r="CC107" s="100"/>
      <c r="CD107" s="99"/>
      <c r="CE107" s="100"/>
      <c r="CF107" s="101">
        <f t="shared" si="373"/>
        <v>0</v>
      </c>
      <c r="CG107" s="100">
        <f t="shared" si="373"/>
        <v>0</v>
      </c>
    </row>
    <row r="108" spans="1:85" s="148" customFormat="1" ht="18" x14ac:dyDescent="0.5">
      <c r="A108" s="94"/>
      <c r="B108" s="95"/>
      <c r="C108" s="95"/>
      <c r="D108" s="94"/>
      <c r="E108" s="94"/>
      <c r="F108" s="94"/>
      <c r="G108" s="94"/>
      <c r="H108" s="94"/>
      <c r="I108" s="146"/>
      <c r="J108" s="94"/>
      <c r="K108" s="146"/>
      <c r="L108" s="94"/>
      <c r="M108" s="146"/>
      <c r="N108" s="94"/>
      <c r="O108" s="146"/>
      <c r="P108" s="94"/>
      <c r="Q108" s="146"/>
      <c r="R108" s="94"/>
      <c r="S108" s="146"/>
      <c r="T108" s="94"/>
      <c r="U108" s="146"/>
      <c r="V108" s="94"/>
      <c r="W108" s="146"/>
      <c r="X108" s="94"/>
      <c r="Y108" s="146"/>
      <c r="Z108" s="94"/>
      <c r="AA108" s="146"/>
      <c r="AB108" s="94"/>
      <c r="AC108" s="146"/>
      <c r="AD108" s="94"/>
      <c r="AE108" s="146"/>
      <c r="AF108" s="147"/>
      <c r="AG108" s="146"/>
      <c r="AH108" s="145"/>
      <c r="AI108" s="146"/>
      <c r="AJ108" s="145"/>
      <c r="AK108" s="146"/>
      <c r="AL108" s="145"/>
      <c r="AM108" s="146"/>
      <c r="AN108" s="145"/>
      <c r="AO108" s="146"/>
      <c r="AP108" s="145"/>
      <c r="AQ108" s="146"/>
      <c r="AR108" s="145"/>
      <c r="AS108" s="146"/>
      <c r="AT108" s="145"/>
      <c r="AU108" s="146"/>
      <c r="AV108" s="145"/>
      <c r="AW108" s="146"/>
      <c r="AX108" s="145"/>
      <c r="AY108" s="146"/>
      <c r="AZ108" s="145"/>
      <c r="BA108" s="146"/>
      <c r="BB108" s="145"/>
      <c r="BC108" s="146"/>
      <c r="BD108" s="145"/>
      <c r="BE108" s="146"/>
      <c r="BF108" s="147"/>
      <c r="BG108" s="146"/>
      <c r="BH108" s="99"/>
      <c r="BI108" s="97">
        <f t="shared" si="213"/>
        <v>0</v>
      </c>
      <c r="BJ108" s="99"/>
      <c r="BK108" s="100"/>
      <c r="BL108" s="99"/>
      <c r="BM108" s="100"/>
      <c r="BN108" s="99"/>
      <c r="BO108" s="100"/>
      <c r="BP108" s="99"/>
      <c r="BQ108" s="100"/>
      <c r="BR108" s="99"/>
      <c r="BS108" s="100"/>
      <c r="BT108" s="99"/>
      <c r="BU108" s="100"/>
      <c r="BV108" s="99"/>
      <c r="BW108" s="100"/>
      <c r="BX108" s="99"/>
      <c r="BY108" s="100"/>
      <c r="BZ108" s="99"/>
      <c r="CA108" s="100"/>
      <c r="CB108" s="99"/>
      <c r="CC108" s="100"/>
      <c r="CD108" s="99"/>
      <c r="CE108" s="100"/>
      <c r="CF108" s="101">
        <f t="shared" si="373"/>
        <v>0</v>
      </c>
      <c r="CG108" s="100">
        <f t="shared" si="373"/>
        <v>0</v>
      </c>
    </row>
    <row r="109" spans="1:85" s="148" customFormat="1" ht="18" x14ac:dyDescent="0.5">
      <c r="A109" s="94">
        <v>87</v>
      </c>
      <c r="B109" s="95" t="s">
        <v>148</v>
      </c>
      <c r="C109" s="95" t="s">
        <v>77</v>
      </c>
      <c r="D109" s="94">
        <v>14</v>
      </c>
      <c r="E109" s="94">
        <v>1</v>
      </c>
      <c r="F109" s="94"/>
      <c r="G109" s="94"/>
      <c r="H109" s="94"/>
      <c r="I109" s="146"/>
      <c r="J109" s="94"/>
      <c r="K109" s="146"/>
      <c r="L109" s="94"/>
      <c r="M109" s="146"/>
      <c r="N109" s="94"/>
      <c r="O109" s="146"/>
      <c r="P109" s="94"/>
      <c r="Q109" s="146"/>
      <c r="R109" s="94"/>
      <c r="S109" s="146"/>
      <c r="T109" s="94"/>
      <c r="U109" s="146"/>
      <c r="V109" s="94"/>
      <c r="W109" s="146"/>
      <c r="X109" s="94"/>
      <c r="Y109" s="146"/>
      <c r="Z109" s="94"/>
      <c r="AA109" s="146"/>
      <c r="AB109" s="94"/>
      <c r="AC109" s="146"/>
      <c r="AD109" s="94"/>
      <c r="AE109" s="146"/>
      <c r="AF109" s="147"/>
      <c r="AG109" s="146"/>
      <c r="AH109" s="145"/>
      <c r="AI109" s="146"/>
      <c r="AJ109" s="145"/>
      <c r="AK109" s="146"/>
      <c r="AL109" s="145"/>
      <c r="AM109" s="146"/>
      <c r="AN109" s="145"/>
      <c r="AO109" s="146"/>
      <c r="AP109" s="145"/>
      <c r="AQ109" s="146"/>
      <c r="AR109" s="145"/>
      <c r="AS109" s="146"/>
      <c r="AT109" s="145"/>
      <c r="AU109" s="146"/>
      <c r="AV109" s="145"/>
      <c r="AW109" s="146"/>
      <c r="AX109" s="145"/>
      <c r="AY109" s="146"/>
      <c r="AZ109" s="145"/>
      <c r="BA109" s="146"/>
      <c r="BB109" s="145"/>
      <c r="BC109" s="146"/>
      <c r="BD109" s="145"/>
      <c r="BE109" s="146"/>
      <c r="BF109" s="147"/>
      <c r="BG109" s="146"/>
      <c r="BH109" s="99"/>
      <c r="BI109" s="97">
        <f t="shared" si="213"/>
        <v>0</v>
      </c>
      <c r="BJ109" s="99"/>
      <c r="BK109" s="100"/>
      <c r="BL109" s="99"/>
      <c r="BM109" s="100"/>
      <c r="BN109" s="99"/>
      <c r="BO109" s="100"/>
      <c r="BP109" s="99"/>
      <c r="BQ109" s="100"/>
      <c r="BR109" s="99"/>
      <c r="BS109" s="100"/>
      <c r="BT109" s="99"/>
      <c r="BU109" s="100"/>
      <c r="BV109" s="99"/>
      <c r="BW109" s="100"/>
      <c r="BX109" s="99"/>
      <c r="BY109" s="100"/>
      <c r="BZ109" s="99"/>
      <c r="CA109" s="100"/>
      <c r="CB109" s="99"/>
      <c r="CC109" s="100"/>
      <c r="CD109" s="99"/>
      <c r="CE109" s="100"/>
      <c r="CF109" s="101">
        <f t="shared" si="373"/>
        <v>0</v>
      </c>
      <c r="CG109" s="100">
        <f t="shared" si="373"/>
        <v>0</v>
      </c>
    </row>
    <row r="110" spans="1:85" s="148" customFormat="1" ht="18" x14ac:dyDescent="0.5">
      <c r="A110" s="94">
        <v>88</v>
      </c>
      <c r="B110" s="95" t="s">
        <v>148</v>
      </c>
      <c r="C110" s="95" t="s">
        <v>74</v>
      </c>
      <c r="D110" s="94">
        <v>14</v>
      </c>
      <c r="E110" s="94">
        <v>0.64</v>
      </c>
      <c r="F110" s="94" t="s">
        <v>85</v>
      </c>
      <c r="G110" s="94"/>
      <c r="H110" s="94"/>
      <c r="I110" s="146"/>
      <c r="J110" s="94"/>
      <c r="K110" s="146"/>
      <c r="L110" s="94"/>
      <c r="M110" s="146"/>
      <c r="N110" s="94"/>
      <c r="O110" s="146"/>
      <c r="P110" s="94"/>
      <c r="Q110" s="146"/>
      <c r="R110" s="94"/>
      <c r="S110" s="146"/>
      <c r="T110" s="94"/>
      <c r="U110" s="146"/>
      <c r="V110" s="94"/>
      <c r="W110" s="146"/>
      <c r="X110" s="94"/>
      <c r="Y110" s="146"/>
      <c r="Z110" s="94"/>
      <c r="AA110" s="146"/>
      <c r="AB110" s="94"/>
      <c r="AC110" s="146"/>
      <c r="AD110" s="94"/>
      <c r="AE110" s="146"/>
      <c r="AF110" s="147"/>
      <c r="AG110" s="146"/>
      <c r="AH110" s="145"/>
      <c r="AI110" s="146"/>
      <c r="AJ110" s="145"/>
      <c r="AK110" s="146"/>
      <c r="AL110" s="145"/>
      <c r="AM110" s="146"/>
      <c r="AN110" s="145"/>
      <c r="AO110" s="146"/>
      <c r="AP110" s="145"/>
      <c r="AQ110" s="146"/>
      <c r="AR110" s="145"/>
      <c r="AS110" s="146"/>
      <c r="AT110" s="145"/>
      <c r="AU110" s="146"/>
      <c r="AV110" s="145"/>
      <c r="AW110" s="146"/>
      <c r="AX110" s="145"/>
      <c r="AY110" s="146"/>
      <c r="AZ110" s="145"/>
      <c r="BA110" s="146"/>
      <c r="BB110" s="145"/>
      <c r="BC110" s="146"/>
      <c r="BD110" s="145"/>
      <c r="BE110" s="146"/>
      <c r="BF110" s="147"/>
      <c r="BG110" s="146"/>
      <c r="BH110" s="99"/>
      <c r="BI110" s="97">
        <f t="shared" si="213"/>
        <v>0</v>
      </c>
      <c r="BJ110" s="99"/>
      <c r="BK110" s="100"/>
      <c r="BL110" s="99"/>
      <c r="BM110" s="100"/>
      <c r="BN110" s="99"/>
      <c r="BO110" s="100"/>
      <c r="BP110" s="99"/>
      <c r="BQ110" s="100"/>
      <c r="BR110" s="99"/>
      <c r="BS110" s="100"/>
      <c r="BT110" s="99"/>
      <c r="BU110" s="100"/>
      <c r="BV110" s="99"/>
      <c r="BW110" s="100"/>
      <c r="BX110" s="99"/>
      <c r="BY110" s="100"/>
      <c r="BZ110" s="99"/>
      <c r="CA110" s="100"/>
      <c r="CB110" s="99"/>
      <c r="CC110" s="100"/>
      <c r="CD110" s="99"/>
      <c r="CE110" s="100"/>
      <c r="CF110" s="101">
        <f t="shared" si="373"/>
        <v>0</v>
      </c>
      <c r="CG110" s="100">
        <f t="shared" si="373"/>
        <v>0</v>
      </c>
    </row>
    <row r="111" spans="1:85" s="102" customFormat="1" ht="19.899999999999999" customHeight="1" x14ac:dyDescent="0.25">
      <c r="A111" s="94">
        <v>89</v>
      </c>
      <c r="B111" s="95" t="s">
        <v>148</v>
      </c>
      <c r="C111" s="95" t="s">
        <v>74</v>
      </c>
      <c r="D111" s="94"/>
      <c r="E111" s="94">
        <v>0.64</v>
      </c>
      <c r="F111" s="94" t="s">
        <v>85</v>
      </c>
      <c r="G111" s="94"/>
      <c r="H111" s="94"/>
      <c r="I111" s="100"/>
      <c r="J111" s="94"/>
      <c r="K111" s="100"/>
      <c r="L111" s="94"/>
      <c r="M111" s="100"/>
      <c r="N111" s="94"/>
      <c r="O111" s="100"/>
      <c r="P111" s="94"/>
      <c r="Q111" s="100"/>
      <c r="R111" s="94"/>
      <c r="S111" s="100"/>
      <c r="T111" s="94"/>
      <c r="U111" s="100"/>
      <c r="V111" s="94"/>
      <c r="W111" s="100"/>
      <c r="X111" s="94"/>
      <c r="Y111" s="100"/>
      <c r="Z111" s="94"/>
      <c r="AA111" s="100"/>
      <c r="AB111" s="94"/>
      <c r="AC111" s="100"/>
      <c r="AD111" s="94"/>
      <c r="AE111" s="100"/>
      <c r="AF111" s="101"/>
      <c r="AG111" s="100"/>
      <c r="AH111" s="99"/>
      <c r="AI111" s="100"/>
      <c r="AJ111" s="99"/>
      <c r="AK111" s="100"/>
      <c r="AL111" s="99"/>
      <c r="AM111" s="100"/>
      <c r="AN111" s="99"/>
      <c r="AO111" s="100"/>
      <c r="AP111" s="99"/>
      <c r="AQ111" s="100"/>
      <c r="AR111" s="99"/>
      <c r="AS111" s="100"/>
      <c r="AT111" s="99"/>
      <c r="AU111" s="100"/>
      <c r="AV111" s="99"/>
      <c r="AW111" s="100"/>
      <c r="AX111" s="99"/>
      <c r="AY111" s="100"/>
      <c r="AZ111" s="99"/>
      <c r="BA111" s="100"/>
      <c r="BB111" s="99"/>
      <c r="BC111" s="100"/>
      <c r="BD111" s="99"/>
      <c r="BE111" s="100"/>
      <c r="BF111" s="101"/>
      <c r="BG111" s="100"/>
      <c r="BH111" s="99"/>
      <c r="BI111" s="97">
        <f t="shared" si="213"/>
        <v>0</v>
      </c>
      <c r="BJ111" s="99"/>
      <c r="BK111" s="100"/>
      <c r="BL111" s="99"/>
      <c r="BM111" s="100"/>
      <c r="BN111" s="99"/>
      <c r="BO111" s="100"/>
      <c r="BP111" s="99"/>
      <c r="BQ111" s="100"/>
      <c r="BR111" s="99"/>
      <c r="BS111" s="100"/>
      <c r="BT111" s="99"/>
      <c r="BU111" s="100"/>
      <c r="BV111" s="99"/>
      <c r="BW111" s="100"/>
      <c r="BX111" s="99"/>
      <c r="BY111" s="100"/>
      <c r="BZ111" s="99"/>
      <c r="CA111" s="100"/>
      <c r="CB111" s="99"/>
      <c r="CC111" s="100"/>
      <c r="CD111" s="99"/>
      <c r="CE111" s="100"/>
      <c r="CF111" s="101">
        <f t="shared" si="373"/>
        <v>0</v>
      </c>
      <c r="CG111" s="100">
        <f t="shared" si="373"/>
        <v>0</v>
      </c>
    </row>
    <row r="112" spans="1:85" s="148" customFormat="1" ht="18" x14ac:dyDescent="0.5">
      <c r="A112" s="94"/>
      <c r="B112" s="95"/>
      <c r="C112" s="95"/>
      <c r="D112" s="94"/>
      <c r="E112" s="94"/>
      <c r="F112" s="94"/>
      <c r="G112" s="94"/>
      <c r="H112" s="94"/>
      <c r="I112" s="146"/>
      <c r="J112" s="94"/>
      <c r="K112" s="146"/>
      <c r="L112" s="94"/>
      <c r="M112" s="146"/>
      <c r="N112" s="94"/>
      <c r="O112" s="146"/>
      <c r="P112" s="94"/>
      <c r="Q112" s="146"/>
      <c r="R112" s="94"/>
      <c r="S112" s="146"/>
      <c r="T112" s="94"/>
      <c r="U112" s="146"/>
      <c r="V112" s="94"/>
      <c r="W112" s="146"/>
      <c r="X112" s="94"/>
      <c r="Y112" s="146"/>
      <c r="Z112" s="94"/>
      <c r="AA112" s="146"/>
      <c r="AB112" s="94"/>
      <c r="AC112" s="146"/>
      <c r="AD112" s="94"/>
      <c r="AE112" s="146"/>
      <c r="AF112" s="147"/>
      <c r="AG112" s="146"/>
      <c r="AH112" s="145"/>
      <c r="AI112" s="146"/>
      <c r="AJ112" s="145"/>
      <c r="AK112" s="146"/>
      <c r="AL112" s="145"/>
      <c r="AM112" s="146"/>
      <c r="AN112" s="145"/>
      <c r="AO112" s="146"/>
      <c r="AP112" s="145"/>
      <c r="AQ112" s="146"/>
      <c r="AR112" s="145"/>
      <c r="AS112" s="146"/>
      <c r="AT112" s="145"/>
      <c r="AU112" s="146"/>
      <c r="AV112" s="145"/>
      <c r="AW112" s="146"/>
      <c r="AX112" s="145"/>
      <c r="AY112" s="146"/>
      <c r="AZ112" s="145"/>
      <c r="BA112" s="146"/>
      <c r="BB112" s="145"/>
      <c r="BC112" s="146"/>
      <c r="BD112" s="145"/>
      <c r="BE112" s="146"/>
      <c r="BF112" s="147"/>
      <c r="BG112" s="146"/>
      <c r="BH112" s="99"/>
      <c r="BI112" s="97">
        <f t="shared" si="213"/>
        <v>0</v>
      </c>
      <c r="BJ112" s="99"/>
      <c r="BK112" s="100"/>
      <c r="BL112" s="99"/>
      <c r="BM112" s="100"/>
      <c r="BN112" s="99"/>
      <c r="BO112" s="100"/>
      <c r="BP112" s="99"/>
      <c r="BQ112" s="100"/>
      <c r="BR112" s="99"/>
      <c r="BS112" s="100"/>
      <c r="BT112" s="99"/>
      <c r="BU112" s="100"/>
      <c r="BV112" s="99"/>
      <c r="BW112" s="100"/>
      <c r="BX112" s="99"/>
      <c r="BY112" s="100"/>
      <c r="BZ112" s="99"/>
      <c r="CA112" s="100"/>
      <c r="CB112" s="99"/>
      <c r="CC112" s="100"/>
      <c r="CD112" s="99"/>
      <c r="CE112" s="100"/>
      <c r="CF112" s="101">
        <f t="shared" si="373"/>
        <v>0</v>
      </c>
      <c r="CG112" s="100">
        <f t="shared" si="373"/>
        <v>0</v>
      </c>
    </row>
    <row r="113" spans="1:85" s="148" customFormat="1" ht="18" x14ac:dyDescent="0.5">
      <c r="A113" s="94">
        <v>90</v>
      </c>
      <c r="B113" s="95" t="s">
        <v>149</v>
      </c>
      <c r="C113" s="95" t="s">
        <v>74</v>
      </c>
      <c r="D113" s="94">
        <f>RANK(BF113,$BF$4:$BF$147)</f>
        <v>13</v>
      </c>
      <c r="E113" s="94">
        <v>0.7</v>
      </c>
      <c r="F113" s="94" t="s">
        <v>75</v>
      </c>
      <c r="G113" s="94">
        <v>3600</v>
      </c>
      <c r="H113" s="94"/>
      <c r="I113" s="163">
        <f t="shared" ref="I113:I114" si="374">H113*$E113</f>
        <v>0</v>
      </c>
      <c r="J113" s="94">
        <v>72</v>
      </c>
      <c r="K113" s="163">
        <f t="shared" ref="K113:K114" si="375">J113*$E113</f>
        <v>50.4</v>
      </c>
      <c r="L113" s="94">
        <v>48</v>
      </c>
      <c r="M113" s="160">
        <f t="shared" ref="M113:M114" si="376">L113*$E113</f>
        <v>33.599999999999994</v>
      </c>
      <c r="N113" s="94">
        <v>60</v>
      </c>
      <c r="O113" s="160">
        <f t="shared" ref="O113:O114" si="377">N113*$E113</f>
        <v>42</v>
      </c>
      <c r="P113" s="94">
        <v>72</v>
      </c>
      <c r="Q113" s="160">
        <f t="shared" ref="Q113:Q114" si="378">P113*$E113</f>
        <v>50.4</v>
      </c>
      <c r="R113" s="94">
        <v>36</v>
      </c>
      <c r="S113" s="160">
        <f t="shared" ref="S113:S114" si="379">R113*$E113</f>
        <v>25.2</v>
      </c>
      <c r="T113" s="94">
        <v>72</v>
      </c>
      <c r="U113" s="160">
        <f t="shared" ref="U113:U114" si="380">T113*$E113</f>
        <v>50.4</v>
      </c>
      <c r="V113" s="94">
        <v>60</v>
      </c>
      <c r="W113" s="160">
        <f t="shared" ref="W113:W114" si="381">V113*$E113</f>
        <v>42</v>
      </c>
      <c r="X113" s="94">
        <v>24</v>
      </c>
      <c r="Y113" s="160">
        <f t="shared" ref="Y113:Y114" si="382">X113*$E113</f>
        <v>16.799999999999997</v>
      </c>
      <c r="Z113" s="94">
        <v>61</v>
      </c>
      <c r="AA113" s="160">
        <f t="shared" ref="AA113:AA114" si="383">Z113*$E113</f>
        <v>42.699999999999996</v>
      </c>
      <c r="AB113" s="94"/>
      <c r="AC113" s="163">
        <f t="shared" ref="AC113:AC114" si="384">AB113*$E113</f>
        <v>0</v>
      </c>
      <c r="AD113" s="94"/>
      <c r="AE113" s="163">
        <f t="shared" ref="AE113:AE114" si="385">AD113*$E113</f>
        <v>0</v>
      </c>
      <c r="AF113" s="147">
        <f>SUM(H113,J113,L113,N113,P113,R113,T113,V113,X113,Z113,AB113,AD113)</f>
        <v>505</v>
      </c>
      <c r="AG113" s="146">
        <f>SUM(I113,K113,M113,O113,Q113,S113,U113,W113,Y113,AA113,AC113,AE113)</f>
        <v>353.5</v>
      </c>
      <c r="AH113" s="159"/>
      <c r="AI113" s="163">
        <f t="shared" ref="AI113:AI114" si="386">AH113*$E113</f>
        <v>0</v>
      </c>
      <c r="AJ113" s="159">
        <v>12</v>
      </c>
      <c r="AK113" s="163">
        <f t="shared" ref="AK113:AK114" si="387">AJ113*$E113</f>
        <v>8.3999999999999986</v>
      </c>
      <c r="AL113" s="145"/>
      <c r="AM113" s="146">
        <f>AL113*$E113</f>
        <v>0</v>
      </c>
      <c r="AN113" s="145"/>
      <c r="AO113" s="146">
        <f>AN113*$E113</f>
        <v>0</v>
      </c>
      <c r="AP113" s="145">
        <v>24</v>
      </c>
      <c r="AQ113" s="146">
        <f>AP113*$E113</f>
        <v>16.799999999999997</v>
      </c>
      <c r="AR113" s="145">
        <v>12</v>
      </c>
      <c r="AS113" s="146">
        <f>AR113*$E113</f>
        <v>8.3999999999999986</v>
      </c>
      <c r="AT113" s="145"/>
      <c r="AU113" s="146">
        <f>AT113*$E113</f>
        <v>0</v>
      </c>
      <c r="AV113" s="145"/>
      <c r="AW113" s="146">
        <f>AV113*$E113</f>
        <v>0</v>
      </c>
      <c r="AX113" s="145"/>
      <c r="AY113" s="146">
        <f>AX113*$E113</f>
        <v>0</v>
      </c>
      <c r="AZ113" s="145">
        <v>12</v>
      </c>
      <c r="BA113" s="146">
        <f>AZ113*$E113</f>
        <v>8.3999999999999986</v>
      </c>
      <c r="BB113" s="145">
        <v>12</v>
      </c>
      <c r="BC113" s="146">
        <f>BB113*$E113</f>
        <v>8.3999999999999986</v>
      </c>
      <c r="BD113" s="145">
        <v>12</v>
      </c>
      <c r="BE113" s="146">
        <f>BD113*$E113</f>
        <v>8.3999999999999986</v>
      </c>
      <c r="BF113" s="147">
        <f>SUM(AH113,AJ113,AL113,AN113,AP113,AR113,AT113,AV113,AX113,AZ113,BB113,BD113)</f>
        <v>84</v>
      </c>
      <c r="BG113" s="146">
        <f>SUM(AI113,AK113,AM113,AO113,AQ113,AS113,AU113,AW113,AY113,BA113,BC113,BE113)</f>
        <v>58.79999999999999</v>
      </c>
      <c r="BH113" s="96">
        <v>24</v>
      </c>
      <c r="BI113" s="97">
        <f t="shared" si="213"/>
        <v>16.799999999999997</v>
      </c>
      <c r="BJ113" s="98">
        <v>12</v>
      </c>
      <c r="BK113" s="100">
        <f t="shared" si="253"/>
        <v>8.3999999999999986</v>
      </c>
      <c r="BL113" s="99"/>
      <c r="BM113" s="100">
        <f>BL113*$E113</f>
        <v>0</v>
      </c>
      <c r="BN113" s="99"/>
      <c r="BO113" s="100">
        <f>BN113*$E113</f>
        <v>0</v>
      </c>
      <c r="BP113" s="99"/>
      <c r="BQ113" s="100">
        <f>BP113*$E113</f>
        <v>0</v>
      </c>
      <c r="BR113" s="99"/>
      <c r="BS113" s="100">
        <f>BR113*$E113</f>
        <v>0</v>
      </c>
      <c r="BT113" s="99"/>
      <c r="BU113" s="100">
        <f>BT113*$E113</f>
        <v>0</v>
      </c>
      <c r="BV113" s="99"/>
      <c r="BW113" s="100">
        <f>BV113*$E113</f>
        <v>0</v>
      </c>
      <c r="BX113" s="99"/>
      <c r="BY113" s="100">
        <f>BX113*$E113</f>
        <v>0</v>
      </c>
      <c r="BZ113" s="99"/>
      <c r="CA113" s="100">
        <f>BZ113*$E113</f>
        <v>0</v>
      </c>
      <c r="CB113" s="99"/>
      <c r="CC113" s="100">
        <f>CB113*$E113</f>
        <v>0</v>
      </c>
      <c r="CD113" s="99"/>
      <c r="CE113" s="100">
        <f>CD113*$E113</f>
        <v>0</v>
      </c>
      <c r="CF113" s="101">
        <f t="shared" si="373"/>
        <v>36</v>
      </c>
      <c r="CG113" s="100">
        <f t="shared" si="373"/>
        <v>25.199999999999996</v>
      </c>
    </row>
    <row r="114" spans="1:85" s="148" customFormat="1" ht="18" x14ac:dyDescent="0.5">
      <c r="A114" s="94">
        <v>91</v>
      </c>
      <c r="B114" s="95" t="s">
        <v>150</v>
      </c>
      <c r="C114" s="95" t="s">
        <v>74</v>
      </c>
      <c r="D114" s="94">
        <f>RANK(BF114,$BF$4:$BF$147)</f>
        <v>16</v>
      </c>
      <c r="E114" s="94">
        <v>0.35</v>
      </c>
      <c r="F114" s="94" t="s">
        <v>83</v>
      </c>
      <c r="G114" s="94">
        <v>2100</v>
      </c>
      <c r="H114" s="94"/>
      <c r="I114" s="163">
        <f t="shared" si="374"/>
        <v>0</v>
      </c>
      <c r="J114" s="94">
        <v>96</v>
      </c>
      <c r="K114" s="163">
        <f t="shared" si="375"/>
        <v>33.599999999999994</v>
      </c>
      <c r="L114" s="94">
        <v>48</v>
      </c>
      <c r="M114" s="160">
        <f t="shared" si="376"/>
        <v>16.799999999999997</v>
      </c>
      <c r="N114" s="94">
        <v>48</v>
      </c>
      <c r="O114" s="160">
        <f t="shared" si="377"/>
        <v>16.799999999999997</v>
      </c>
      <c r="P114" s="94">
        <v>240</v>
      </c>
      <c r="Q114" s="160">
        <f t="shared" si="378"/>
        <v>84</v>
      </c>
      <c r="R114" s="94"/>
      <c r="S114" s="163">
        <f t="shared" si="379"/>
        <v>0</v>
      </c>
      <c r="T114" s="94"/>
      <c r="U114" s="163">
        <f t="shared" si="380"/>
        <v>0</v>
      </c>
      <c r="V114" s="94"/>
      <c r="W114" s="163">
        <f t="shared" si="381"/>
        <v>0</v>
      </c>
      <c r="X114" s="94"/>
      <c r="Y114" s="163">
        <f t="shared" si="382"/>
        <v>0</v>
      </c>
      <c r="Z114" s="94"/>
      <c r="AA114" s="163">
        <f t="shared" si="383"/>
        <v>0</v>
      </c>
      <c r="AB114" s="94"/>
      <c r="AC114" s="163">
        <f t="shared" si="384"/>
        <v>0</v>
      </c>
      <c r="AD114" s="94"/>
      <c r="AE114" s="163">
        <f t="shared" si="385"/>
        <v>0</v>
      </c>
      <c r="AF114" s="147">
        <f>SUM(H114,J114,L114,N114,P114,R114,T114,V114,X114,Z114,AB114,AD114)</f>
        <v>432</v>
      </c>
      <c r="AG114" s="146">
        <f>SUM(I114,K114,M114,O114,Q114,S114,U114,W114,Y114,AA114,AC114,AE114)</f>
        <v>151.19999999999999</v>
      </c>
      <c r="AH114" s="159"/>
      <c r="AI114" s="163">
        <f t="shared" si="386"/>
        <v>0</v>
      </c>
      <c r="AJ114" s="159"/>
      <c r="AK114" s="163">
        <f t="shared" si="387"/>
        <v>0</v>
      </c>
      <c r="AL114" s="145"/>
      <c r="AM114" s="146">
        <f>AL114*$E114</f>
        <v>0</v>
      </c>
      <c r="AN114" s="145"/>
      <c r="AO114" s="146">
        <f>AN114*$E114</f>
        <v>0</v>
      </c>
      <c r="AP114" s="145"/>
      <c r="AQ114" s="146">
        <f>AP114*$E114</f>
        <v>0</v>
      </c>
      <c r="AR114" s="145"/>
      <c r="AS114" s="146">
        <f>AR114*$E114</f>
        <v>0</v>
      </c>
      <c r="AT114" s="145"/>
      <c r="AU114" s="146">
        <f>AT114*$E114</f>
        <v>0</v>
      </c>
      <c r="AV114" s="145"/>
      <c r="AW114" s="146">
        <f>AV114*$E114</f>
        <v>0</v>
      </c>
      <c r="AX114" s="145"/>
      <c r="AY114" s="146">
        <f>AX114*$E114</f>
        <v>0</v>
      </c>
      <c r="AZ114" s="145"/>
      <c r="BA114" s="146">
        <f>AZ114*$E114</f>
        <v>0</v>
      </c>
      <c r="BB114" s="145"/>
      <c r="BC114" s="146">
        <f>BB114*$E114</f>
        <v>0</v>
      </c>
      <c r="BD114" s="145"/>
      <c r="BE114" s="146">
        <f>BD114*$E114</f>
        <v>0</v>
      </c>
      <c r="BF114" s="147">
        <f>SUM(AH114,AJ114,AL114,AN114,AP114,AR114,AT114,AV114,AX114,AZ114,BB114,BD114)</f>
        <v>0</v>
      </c>
      <c r="BG114" s="146">
        <f>SUM(AI114,AK114,AM114,AO114,AQ114,AS114,AU114,AW114,AY114,BA114,BC114,BE114)</f>
        <v>0</v>
      </c>
      <c r="BH114" s="96"/>
      <c r="BI114" s="97">
        <f t="shared" si="213"/>
        <v>0</v>
      </c>
      <c r="BJ114" s="98"/>
      <c r="BK114" s="100">
        <f t="shared" si="253"/>
        <v>0</v>
      </c>
      <c r="BL114" s="99"/>
      <c r="BM114" s="100">
        <f>BL114*$E114</f>
        <v>0</v>
      </c>
      <c r="BN114" s="99"/>
      <c r="BO114" s="100">
        <f>BN114*$E114</f>
        <v>0</v>
      </c>
      <c r="BP114" s="99"/>
      <c r="BQ114" s="100">
        <f>BP114*$E114</f>
        <v>0</v>
      </c>
      <c r="BR114" s="99"/>
      <c r="BS114" s="100">
        <f>BR114*$E114</f>
        <v>0</v>
      </c>
      <c r="BT114" s="99"/>
      <c r="BU114" s="100">
        <f>BT114*$E114</f>
        <v>0</v>
      </c>
      <c r="BV114" s="99"/>
      <c r="BW114" s="100">
        <f>BV114*$E114</f>
        <v>0</v>
      </c>
      <c r="BX114" s="99"/>
      <c r="BY114" s="100">
        <f>BX114*$E114</f>
        <v>0</v>
      </c>
      <c r="BZ114" s="99"/>
      <c r="CA114" s="100">
        <f>BZ114*$E114</f>
        <v>0</v>
      </c>
      <c r="CB114" s="99"/>
      <c r="CC114" s="100">
        <f>CB114*$E114</f>
        <v>0</v>
      </c>
      <c r="CD114" s="99"/>
      <c r="CE114" s="100">
        <f>CD114*$E114</f>
        <v>0</v>
      </c>
      <c r="CF114" s="101">
        <f t="shared" si="373"/>
        <v>0</v>
      </c>
      <c r="CG114" s="100">
        <f t="shared" si="373"/>
        <v>0</v>
      </c>
    </row>
    <row r="115" spans="1:85" s="148" customFormat="1" ht="18" x14ac:dyDescent="0.5">
      <c r="A115" s="94"/>
      <c r="B115" s="95"/>
      <c r="C115" s="95"/>
      <c r="D115" s="94"/>
      <c r="E115" s="94"/>
      <c r="F115" s="94"/>
      <c r="G115" s="94"/>
      <c r="H115" s="94"/>
      <c r="I115" s="146"/>
      <c r="J115" s="94"/>
      <c r="K115" s="146"/>
      <c r="L115" s="94"/>
      <c r="M115" s="146"/>
      <c r="N115" s="94"/>
      <c r="O115" s="146"/>
      <c r="P115" s="94"/>
      <c r="Q115" s="146"/>
      <c r="R115" s="94"/>
      <c r="S115" s="146"/>
      <c r="T115" s="94"/>
      <c r="U115" s="146"/>
      <c r="V115" s="94"/>
      <c r="W115" s="146"/>
      <c r="X115" s="94"/>
      <c r="Y115" s="146"/>
      <c r="Z115" s="94"/>
      <c r="AA115" s="146"/>
      <c r="AB115" s="94"/>
      <c r="AC115" s="146"/>
      <c r="AD115" s="94"/>
      <c r="AE115" s="146"/>
      <c r="AF115" s="147"/>
      <c r="AG115" s="146"/>
      <c r="AH115" s="145"/>
      <c r="AI115" s="146"/>
      <c r="AJ115" s="145"/>
      <c r="AK115" s="146"/>
      <c r="AL115" s="145"/>
      <c r="AM115" s="146"/>
      <c r="AN115" s="145"/>
      <c r="AO115" s="146"/>
      <c r="AP115" s="145"/>
      <c r="AQ115" s="146"/>
      <c r="AR115" s="145"/>
      <c r="AS115" s="146"/>
      <c r="AT115" s="145"/>
      <c r="AU115" s="146"/>
      <c r="AV115" s="145"/>
      <c r="AW115" s="146"/>
      <c r="AX115" s="145"/>
      <c r="AY115" s="146"/>
      <c r="AZ115" s="145"/>
      <c r="BA115" s="146"/>
      <c r="BB115" s="145"/>
      <c r="BC115" s="146"/>
      <c r="BD115" s="145"/>
      <c r="BE115" s="146"/>
      <c r="BF115" s="147"/>
      <c r="BG115" s="146"/>
      <c r="BH115" s="99"/>
      <c r="BI115" s="97">
        <f t="shared" si="213"/>
        <v>0</v>
      </c>
      <c r="BJ115" s="99"/>
      <c r="BK115" s="100"/>
      <c r="BL115" s="99"/>
      <c r="BM115" s="100"/>
      <c r="BN115" s="99"/>
      <c r="BO115" s="100"/>
      <c r="BP115" s="99"/>
      <c r="BQ115" s="100"/>
      <c r="BR115" s="99"/>
      <c r="BS115" s="100"/>
      <c r="BT115" s="99"/>
      <c r="BU115" s="100"/>
      <c r="BV115" s="99"/>
      <c r="BW115" s="100"/>
      <c r="BX115" s="99"/>
      <c r="BY115" s="100"/>
      <c r="BZ115" s="99"/>
      <c r="CA115" s="100"/>
      <c r="CB115" s="99"/>
      <c r="CC115" s="100"/>
      <c r="CD115" s="99"/>
      <c r="CE115" s="100"/>
      <c r="CF115" s="101">
        <f t="shared" si="373"/>
        <v>0</v>
      </c>
      <c r="CG115" s="100">
        <f t="shared" si="373"/>
        <v>0</v>
      </c>
    </row>
    <row r="116" spans="1:85" s="102" customFormat="1" ht="19.899999999999999" customHeight="1" x14ac:dyDescent="0.25">
      <c r="A116" s="94">
        <v>92</v>
      </c>
      <c r="B116" s="95" t="s">
        <v>204</v>
      </c>
      <c r="C116" s="95" t="s">
        <v>77</v>
      </c>
      <c r="D116" s="94">
        <f>RANK(BF116,$BF$4:$BF$147)</f>
        <v>16</v>
      </c>
      <c r="E116" s="94">
        <v>0.75</v>
      </c>
      <c r="F116" s="94" t="s">
        <v>75</v>
      </c>
      <c r="G116" s="94"/>
      <c r="H116" s="94"/>
      <c r="I116" s="100"/>
      <c r="J116" s="94"/>
      <c r="K116" s="100"/>
      <c r="L116" s="94"/>
      <c r="M116" s="100"/>
      <c r="N116" s="94"/>
      <c r="O116" s="100"/>
      <c r="P116" s="94"/>
      <c r="Q116" s="100"/>
      <c r="R116" s="94"/>
      <c r="S116" s="100"/>
      <c r="T116" s="94"/>
      <c r="U116" s="100"/>
      <c r="V116" s="94"/>
      <c r="W116" s="100"/>
      <c r="X116" s="94"/>
      <c r="Y116" s="100"/>
      <c r="Z116" s="94"/>
      <c r="AA116" s="100"/>
      <c r="AB116" s="94"/>
      <c r="AC116" s="100"/>
      <c r="AD116" s="94"/>
      <c r="AE116" s="100"/>
      <c r="AF116" s="101"/>
      <c r="AG116" s="100"/>
      <c r="AH116" s="99"/>
      <c r="AI116" s="100"/>
      <c r="AJ116" s="99"/>
      <c r="AK116" s="100"/>
      <c r="AL116" s="99"/>
      <c r="AM116" s="100"/>
      <c r="AN116" s="99"/>
      <c r="AO116" s="100"/>
      <c r="AP116" s="99"/>
      <c r="AQ116" s="100"/>
      <c r="AR116" s="99"/>
      <c r="AS116" s="100"/>
      <c r="AT116" s="99"/>
      <c r="AU116" s="100"/>
      <c r="AV116" s="99"/>
      <c r="AW116" s="100"/>
      <c r="AX116" s="99"/>
      <c r="AY116" s="100"/>
      <c r="AZ116" s="99"/>
      <c r="BA116" s="100"/>
      <c r="BB116" s="99"/>
      <c r="BC116" s="100"/>
      <c r="BD116" s="99"/>
      <c r="BE116" s="100"/>
      <c r="BF116" s="101"/>
      <c r="BG116" s="100"/>
      <c r="BH116" s="99"/>
      <c r="BI116" s="97">
        <f t="shared" si="213"/>
        <v>0</v>
      </c>
      <c r="BJ116" s="99"/>
      <c r="BK116" s="100"/>
      <c r="BL116" s="99"/>
      <c r="BM116" s="100"/>
      <c r="BN116" s="99"/>
      <c r="BO116" s="100"/>
      <c r="BP116" s="99"/>
      <c r="BQ116" s="100"/>
      <c r="BR116" s="99"/>
      <c r="BS116" s="100"/>
      <c r="BT116" s="99"/>
      <c r="BU116" s="100"/>
      <c r="BV116" s="99"/>
      <c r="BW116" s="100"/>
      <c r="BX116" s="99"/>
      <c r="BY116" s="100"/>
      <c r="BZ116" s="99"/>
      <c r="CA116" s="100"/>
      <c r="CB116" s="99"/>
      <c r="CC116" s="100"/>
      <c r="CD116" s="99"/>
      <c r="CE116" s="100"/>
      <c r="CF116" s="101">
        <f t="shared" si="373"/>
        <v>0</v>
      </c>
      <c r="CG116" s="100">
        <f t="shared" si="373"/>
        <v>0</v>
      </c>
    </row>
    <row r="117" spans="1:85" s="102" customFormat="1" ht="19.899999999999999" customHeight="1" x14ac:dyDescent="0.25">
      <c r="A117" s="94">
        <v>93</v>
      </c>
      <c r="B117" s="95" t="s">
        <v>204</v>
      </c>
      <c r="C117" s="95" t="s">
        <v>205</v>
      </c>
      <c r="D117" s="94">
        <f>RANK(BF117,$BF$4:$BF$147)</f>
        <v>16</v>
      </c>
      <c r="E117" s="94">
        <v>0.6</v>
      </c>
      <c r="F117" s="94" t="s">
        <v>75</v>
      </c>
      <c r="G117" s="94">
        <v>835</v>
      </c>
      <c r="H117" s="94"/>
      <c r="I117" s="100"/>
      <c r="J117" s="94"/>
      <c r="K117" s="100"/>
      <c r="L117" s="94"/>
      <c r="M117" s="100"/>
      <c r="N117" s="94"/>
      <c r="O117" s="100"/>
      <c r="P117" s="94"/>
      <c r="Q117" s="100"/>
      <c r="R117" s="94"/>
      <c r="S117" s="100"/>
      <c r="T117" s="94"/>
      <c r="U117" s="100"/>
      <c r="V117" s="94"/>
      <c r="W117" s="100"/>
      <c r="X117" s="94"/>
      <c r="Y117" s="100"/>
      <c r="Z117" s="94"/>
      <c r="AA117" s="100"/>
      <c r="AB117" s="94"/>
      <c r="AC117" s="100"/>
      <c r="AD117" s="94"/>
      <c r="AE117" s="100"/>
      <c r="AF117" s="101"/>
      <c r="AG117" s="100"/>
      <c r="AH117" s="99"/>
      <c r="AI117" s="100"/>
      <c r="AJ117" s="99"/>
      <c r="AK117" s="100"/>
      <c r="AL117" s="99"/>
      <c r="AM117" s="100"/>
      <c r="AN117" s="99"/>
      <c r="AO117" s="100"/>
      <c r="AP117" s="99"/>
      <c r="AQ117" s="100"/>
      <c r="AR117" s="99"/>
      <c r="AS117" s="100"/>
      <c r="AT117" s="99"/>
      <c r="AU117" s="100"/>
      <c r="AV117" s="99"/>
      <c r="AW117" s="100"/>
      <c r="AX117" s="99"/>
      <c r="AY117" s="100"/>
      <c r="AZ117" s="99"/>
      <c r="BA117" s="100"/>
      <c r="BB117" s="99"/>
      <c r="BC117" s="100"/>
      <c r="BD117" s="99"/>
      <c r="BE117" s="100"/>
      <c r="BF117" s="101"/>
      <c r="BG117" s="100"/>
      <c r="BH117" s="99"/>
      <c r="BI117" s="97">
        <f t="shared" si="213"/>
        <v>0</v>
      </c>
      <c r="BJ117" s="99"/>
      <c r="BK117" s="100"/>
      <c r="BL117" s="99"/>
      <c r="BM117" s="100"/>
      <c r="BN117" s="99"/>
      <c r="BO117" s="100"/>
      <c r="BP117" s="99"/>
      <c r="BQ117" s="100"/>
      <c r="BR117" s="99"/>
      <c r="BS117" s="100"/>
      <c r="BT117" s="99"/>
      <c r="BU117" s="100"/>
      <c r="BV117" s="99"/>
      <c r="BW117" s="100"/>
      <c r="BX117" s="99"/>
      <c r="BY117" s="100"/>
      <c r="BZ117" s="99"/>
      <c r="CA117" s="100"/>
      <c r="CB117" s="99"/>
      <c r="CC117" s="100"/>
      <c r="CD117" s="99"/>
      <c r="CE117" s="100"/>
      <c r="CF117" s="101">
        <f t="shared" si="373"/>
        <v>0</v>
      </c>
      <c r="CG117" s="100">
        <f t="shared" si="373"/>
        <v>0</v>
      </c>
    </row>
    <row r="118" spans="1:85" s="102" customFormat="1" ht="19.899999999999999" customHeight="1" x14ac:dyDescent="0.25">
      <c r="A118" s="94">
        <v>94</v>
      </c>
      <c r="B118" s="95" t="s">
        <v>204</v>
      </c>
      <c r="C118" s="95" t="s">
        <v>74</v>
      </c>
      <c r="D118" s="94">
        <f>RANK(BF118,$BF$4:$BF$147)</f>
        <v>16</v>
      </c>
      <c r="E118" s="94">
        <v>0.64</v>
      </c>
      <c r="F118" s="94" t="s">
        <v>206</v>
      </c>
      <c r="G118" s="94"/>
      <c r="H118" s="94"/>
      <c r="I118" s="100"/>
      <c r="J118" s="94"/>
      <c r="K118" s="100"/>
      <c r="L118" s="94"/>
      <c r="M118" s="100"/>
      <c r="N118" s="94"/>
      <c r="O118" s="100"/>
      <c r="P118" s="94"/>
      <c r="Q118" s="100"/>
      <c r="R118" s="94"/>
      <c r="S118" s="100"/>
      <c r="T118" s="94"/>
      <c r="U118" s="100"/>
      <c r="V118" s="94"/>
      <c r="W118" s="100"/>
      <c r="X118" s="94"/>
      <c r="Y118" s="100"/>
      <c r="Z118" s="94"/>
      <c r="AA118" s="100"/>
      <c r="AB118" s="94"/>
      <c r="AC118" s="100"/>
      <c r="AD118" s="94"/>
      <c r="AE118" s="100"/>
      <c r="AF118" s="101"/>
      <c r="AG118" s="100"/>
      <c r="AH118" s="99"/>
      <c r="AI118" s="100"/>
      <c r="AJ118" s="99"/>
      <c r="AK118" s="100"/>
      <c r="AL118" s="99"/>
      <c r="AM118" s="100"/>
      <c r="AN118" s="99"/>
      <c r="AO118" s="100"/>
      <c r="AP118" s="99"/>
      <c r="AQ118" s="100"/>
      <c r="AR118" s="99"/>
      <c r="AS118" s="100"/>
      <c r="AT118" s="99"/>
      <c r="AU118" s="100"/>
      <c r="AV118" s="99"/>
      <c r="AW118" s="100"/>
      <c r="AX118" s="99"/>
      <c r="AY118" s="100"/>
      <c r="AZ118" s="99"/>
      <c r="BA118" s="100"/>
      <c r="BB118" s="99"/>
      <c r="BC118" s="100"/>
      <c r="BD118" s="99"/>
      <c r="BE118" s="100"/>
      <c r="BF118" s="101"/>
      <c r="BG118" s="100"/>
      <c r="BH118" s="99"/>
      <c r="BI118" s="97">
        <f t="shared" si="213"/>
        <v>0</v>
      </c>
      <c r="BJ118" s="99"/>
      <c r="BK118" s="100"/>
      <c r="BL118" s="99"/>
      <c r="BM118" s="100"/>
      <c r="BN118" s="99"/>
      <c r="BO118" s="100"/>
      <c r="BP118" s="99"/>
      <c r="BQ118" s="100"/>
      <c r="BR118" s="99"/>
      <c r="BS118" s="100"/>
      <c r="BT118" s="99"/>
      <c r="BU118" s="100"/>
      <c r="BV118" s="99"/>
      <c r="BW118" s="100"/>
      <c r="BX118" s="99"/>
      <c r="BY118" s="100"/>
      <c r="BZ118" s="99"/>
      <c r="CA118" s="100"/>
      <c r="CB118" s="99"/>
      <c r="CC118" s="100"/>
      <c r="CD118" s="99"/>
      <c r="CE118" s="100"/>
      <c r="CF118" s="101">
        <f t="shared" si="373"/>
        <v>0</v>
      </c>
      <c r="CG118" s="100">
        <f t="shared" si="373"/>
        <v>0</v>
      </c>
    </row>
    <row r="119" spans="1:85" s="148" customFormat="1" ht="18" x14ac:dyDescent="0.5">
      <c r="A119" s="94"/>
      <c r="B119" s="95"/>
      <c r="C119" s="95"/>
      <c r="D119" s="94"/>
      <c r="E119" s="94"/>
      <c r="F119" s="94"/>
      <c r="G119" s="94"/>
      <c r="H119" s="94"/>
      <c r="I119" s="146"/>
      <c r="J119" s="94"/>
      <c r="K119" s="146"/>
      <c r="L119" s="94"/>
      <c r="M119" s="146"/>
      <c r="N119" s="94"/>
      <c r="O119" s="146"/>
      <c r="P119" s="94"/>
      <c r="Q119" s="146"/>
      <c r="R119" s="94"/>
      <c r="S119" s="146"/>
      <c r="T119" s="94"/>
      <c r="U119" s="146"/>
      <c r="V119" s="94"/>
      <c r="W119" s="146"/>
      <c r="X119" s="94"/>
      <c r="Y119" s="146"/>
      <c r="Z119" s="94"/>
      <c r="AA119" s="146"/>
      <c r="AB119" s="94"/>
      <c r="AC119" s="146"/>
      <c r="AD119" s="94"/>
      <c r="AE119" s="146"/>
      <c r="AF119" s="147"/>
      <c r="AG119" s="146"/>
      <c r="AH119" s="145"/>
      <c r="AI119" s="146"/>
      <c r="AJ119" s="145"/>
      <c r="AK119" s="146"/>
      <c r="AL119" s="145"/>
      <c r="AM119" s="146"/>
      <c r="AN119" s="145"/>
      <c r="AO119" s="146"/>
      <c r="AP119" s="145"/>
      <c r="AQ119" s="146"/>
      <c r="AR119" s="145"/>
      <c r="AS119" s="146"/>
      <c r="AT119" s="145"/>
      <c r="AU119" s="146"/>
      <c r="AV119" s="145"/>
      <c r="AW119" s="146"/>
      <c r="AX119" s="145"/>
      <c r="AY119" s="146"/>
      <c r="AZ119" s="145"/>
      <c r="BA119" s="146"/>
      <c r="BB119" s="145"/>
      <c r="BC119" s="146"/>
      <c r="BD119" s="145"/>
      <c r="BE119" s="146"/>
      <c r="BF119" s="147"/>
      <c r="BG119" s="146"/>
      <c r="BH119" s="99"/>
      <c r="BI119" s="97">
        <f t="shared" si="213"/>
        <v>0</v>
      </c>
      <c r="BJ119" s="99"/>
      <c r="BK119" s="100"/>
      <c r="BL119" s="99"/>
      <c r="BM119" s="100"/>
      <c r="BN119" s="99"/>
      <c r="BO119" s="100"/>
      <c r="BP119" s="99"/>
      <c r="BQ119" s="100"/>
      <c r="BR119" s="99"/>
      <c r="BS119" s="100"/>
      <c r="BT119" s="99"/>
      <c r="BU119" s="100"/>
      <c r="BV119" s="99"/>
      <c r="BW119" s="100"/>
      <c r="BX119" s="99"/>
      <c r="BY119" s="100"/>
      <c r="BZ119" s="99"/>
      <c r="CA119" s="100"/>
      <c r="CB119" s="99"/>
      <c r="CC119" s="100"/>
      <c r="CD119" s="99"/>
      <c r="CE119" s="100"/>
      <c r="CF119" s="101"/>
      <c r="CG119" s="100"/>
    </row>
    <row r="120" spans="1:85" s="148" customFormat="1" ht="18" x14ac:dyDescent="0.5">
      <c r="A120" s="94">
        <v>95</v>
      </c>
      <c r="B120" s="95" t="s">
        <v>155</v>
      </c>
      <c r="C120" s="95" t="s">
        <v>74</v>
      </c>
      <c r="D120" s="94">
        <f>RANK(BF120,$BF$4:$BF$147)</f>
        <v>16</v>
      </c>
      <c r="E120" s="94">
        <v>0.64</v>
      </c>
      <c r="F120" s="94" t="s">
        <v>85</v>
      </c>
      <c r="G120" s="94">
        <v>1350</v>
      </c>
      <c r="H120" s="94"/>
      <c r="I120" s="146">
        <f>H120*$E120</f>
        <v>0</v>
      </c>
      <c r="J120" s="94"/>
      <c r="K120" s="146">
        <f>J120*$E120</f>
        <v>0</v>
      </c>
      <c r="L120" s="94"/>
      <c r="M120" s="146">
        <f>L120*$E120</f>
        <v>0</v>
      </c>
      <c r="N120" s="94"/>
      <c r="O120" s="146">
        <f>N120*$E120</f>
        <v>0</v>
      </c>
      <c r="P120" s="94"/>
      <c r="Q120" s="146">
        <f>P120*$E120</f>
        <v>0</v>
      </c>
      <c r="R120" s="94"/>
      <c r="S120" s="146">
        <f>R120*$E120</f>
        <v>0</v>
      </c>
      <c r="T120" s="94"/>
      <c r="U120" s="146">
        <f>T120*$E120</f>
        <v>0</v>
      </c>
      <c r="V120" s="94"/>
      <c r="W120" s="146">
        <f>V120*$E120</f>
        <v>0</v>
      </c>
      <c r="X120" s="94"/>
      <c r="Y120" s="146">
        <f>X120*$E120</f>
        <v>0</v>
      </c>
      <c r="Z120" s="94"/>
      <c r="AA120" s="146">
        <f>Z120*$E120</f>
        <v>0</v>
      </c>
      <c r="AB120" s="94"/>
      <c r="AC120" s="146">
        <f>AB120*$E120</f>
        <v>0</v>
      </c>
      <c r="AD120" s="94"/>
      <c r="AE120" s="146">
        <f>AD120*$E120</f>
        <v>0</v>
      </c>
      <c r="AF120" s="147">
        <f>SUM(H120,J120,L120,N120,P120,R120,T120,V120,X120,Z120,AB120,AD120)</f>
        <v>0</v>
      </c>
      <c r="AG120" s="146">
        <f>SUM(I120,K120,M120,O120,Q120,S120,U120,W120,Y120,AA120,AC120,AE120)</f>
        <v>0</v>
      </c>
      <c r="AH120" s="145"/>
      <c r="AI120" s="146">
        <f>AH120*$E120</f>
        <v>0</v>
      </c>
      <c r="AJ120" s="145"/>
      <c r="AK120" s="146">
        <f>AJ120*$E120</f>
        <v>0</v>
      </c>
      <c r="AL120" s="145"/>
      <c r="AM120" s="146">
        <f>AL120*$E120</f>
        <v>0</v>
      </c>
      <c r="AN120" s="145"/>
      <c r="AO120" s="146">
        <f>AN120*$E120</f>
        <v>0</v>
      </c>
      <c r="AP120" s="145"/>
      <c r="AQ120" s="146">
        <f>AP120*$E120</f>
        <v>0</v>
      </c>
      <c r="AR120" s="145"/>
      <c r="AS120" s="146">
        <f>AR120*$E120</f>
        <v>0</v>
      </c>
      <c r="AT120" s="145"/>
      <c r="AU120" s="146">
        <f>AT120*$E120</f>
        <v>0</v>
      </c>
      <c r="AV120" s="145"/>
      <c r="AW120" s="146">
        <f>AV120*$E120</f>
        <v>0</v>
      </c>
      <c r="AX120" s="145"/>
      <c r="AY120" s="146">
        <f>AX120*$E120</f>
        <v>0</v>
      </c>
      <c r="AZ120" s="145"/>
      <c r="BA120" s="146">
        <f>AZ120*$E120</f>
        <v>0</v>
      </c>
      <c r="BB120" s="145"/>
      <c r="BC120" s="146">
        <f>BB120*$E120</f>
        <v>0</v>
      </c>
      <c r="BD120" s="145"/>
      <c r="BE120" s="146">
        <f>BD120*$E120</f>
        <v>0</v>
      </c>
      <c r="BF120" s="147">
        <f>SUM(AH120,AJ120,AL120,AN120,AP120,AR120,AT120,AV120,AX120,AZ120,BB120,BD120)</f>
        <v>0</v>
      </c>
      <c r="BG120" s="146">
        <f>SUM(AI120,AK120,AM120,AO120,AQ120,AS120,AU120,AW120,AY120,BA120,BC120,BE120)</f>
        <v>0</v>
      </c>
      <c r="BH120" s="99"/>
      <c r="BI120" s="97">
        <f t="shared" si="213"/>
        <v>0</v>
      </c>
      <c r="BJ120" s="99"/>
      <c r="BK120" s="100">
        <f>BJ120*$E120</f>
        <v>0</v>
      </c>
      <c r="BL120" s="99"/>
      <c r="BM120" s="100">
        <f>BL120*$E120</f>
        <v>0</v>
      </c>
      <c r="BN120" s="99"/>
      <c r="BO120" s="100">
        <f>BN120*$E120</f>
        <v>0</v>
      </c>
      <c r="BP120" s="99"/>
      <c r="BQ120" s="100">
        <f>BP120*$E120</f>
        <v>0</v>
      </c>
      <c r="BR120" s="99"/>
      <c r="BS120" s="100">
        <f>BR120*$E120</f>
        <v>0</v>
      </c>
      <c r="BT120" s="99"/>
      <c r="BU120" s="100">
        <f>BT120*$E120</f>
        <v>0</v>
      </c>
      <c r="BV120" s="99"/>
      <c r="BW120" s="100">
        <f>BV120*$E120</f>
        <v>0</v>
      </c>
      <c r="BX120" s="99"/>
      <c r="BY120" s="100">
        <f>BX120*$E120</f>
        <v>0</v>
      </c>
      <c r="BZ120" s="99"/>
      <c r="CA120" s="100">
        <f>BZ120*$E120</f>
        <v>0</v>
      </c>
      <c r="CB120" s="99"/>
      <c r="CC120" s="100">
        <f>CB120*$E120</f>
        <v>0</v>
      </c>
      <c r="CD120" s="99"/>
      <c r="CE120" s="100">
        <f>CD120*$E120</f>
        <v>0</v>
      </c>
      <c r="CF120" s="101">
        <f>SUM(BH120,BJ120,BL120,BN120,BP120,BR120,BT120,BV120,BX120,BZ120,CB120,CD120)</f>
        <v>0</v>
      </c>
      <c r="CG120" s="100">
        <f>SUM(BI120,BK120,BM120,BO120,BQ120,BS120,BU120,BW120,BY120,CA120,CC120,CE120)</f>
        <v>0</v>
      </c>
    </row>
    <row r="121" spans="1:85" s="148" customFormat="1" ht="18" x14ac:dyDescent="0.5">
      <c r="A121" s="94">
        <v>96</v>
      </c>
      <c r="B121" s="95" t="s">
        <v>155</v>
      </c>
      <c r="C121" s="95" t="s">
        <v>205</v>
      </c>
      <c r="D121" s="94">
        <v>19</v>
      </c>
      <c r="E121" s="94">
        <v>1</v>
      </c>
      <c r="F121" s="94" t="s">
        <v>98</v>
      </c>
      <c r="G121" s="94"/>
      <c r="H121" s="94"/>
      <c r="I121" s="146"/>
      <c r="J121" s="94"/>
      <c r="K121" s="146"/>
      <c r="L121" s="94"/>
      <c r="M121" s="146"/>
      <c r="N121" s="94"/>
      <c r="O121" s="146"/>
      <c r="P121" s="94"/>
      <c r="Q121" s="146"/>
      <c r="R121" s="94"/>
      <c r="S121" s="146"/>
      <c r="T121" s="94"/>
      <c r="U121" s="146"/>
      <c r="V121" s="94"/>
      <c r="W121" s="146"/>
      <c r="X121" s="94"/>
      <c r="Y121" s="146"/>
      <c r="Z121" s="94"/>
      <c r="AA121" s="146"/>
      <c r="AB121" s="94"/>
      <c r="AC121" s="146"/>
      <c r="AD121" s="94"/>
      <c r="AE121" s="146"/>
      <c r="AF121" s="147"/>
      <c r="AG121" s="146"/>
      <c r="AH121" s="145"/>
      <c r="AI121" s="146"/>
      <c r="AJ121" s="145"/>
      <c r="AK121" s="146"/>
      <c r="AL121" s="145"/>
      <c r="AM121" s="146"/>
      <c r="AN121" s="145"/>
      <c r="AO121" s="146"/>
      <c r="AP121" s="145"/>
      <c r="AQ121" s="146"/>
      <c r="AR121" s="145"/>
      <c r="AS121" s="146"/>
      <c r="AT121" s="145"/>
      <c r="AU121" s="146"/>
      <c r="AV121" s="145"/>
      <c r="AW121" s="146"/>
      <c r="AX121" s="145"/>
      <c r="AY121" s="146"/>
      <c r="AZ121" s="145"/>
      <c r="BA121" s="146"/>
      <c r="BB121" s="145"/>
      <c r="BC121" s="146"/>
      <c r="BD121" s="145"/>
      <c r="BE121" s="146"/>
      <c r="BF121" s="147"/>
      <c r="BG121" s="146"/>
      <c r="BH121" s="99"/>
      <c r="BI121" s="97">
        <f t="shared" si="213"/>
        <v>0</v>
      </c>
      <c r="BJ121" s="99"/>
      <c r="BK121" s="100"/>
      <c r="BL121" s="99"/>
      <c r="BM121" s="100"/>
      <c r="BN121" s="99"/>
      <c r="BO121" s="100"/>
      <c r="BP121" s="99"/>
      <c r="BQ121" s="100"/>
      <c r="BR121" s="99"/>
      <c r="BS121" s="100"/>
      <c r="BT121" s="99"/>
      <c r="BU121" s="100"/>
      <c r="BV121" s="99"/>
      <c r="BW121" s="100"/>
      <c r="BX121" s="99"/>
      <c r="BY121" s="100"/>
      <c r="BZ121" s="99"/>
      <c r="CA121" s="100"/>
      <c r="CB121" s="99"/>
      <c r="CC121" s="100"/>
      <c r="CD121" s="99"/>
      <c r="CE121" s="100"/>
      <c r="CF121" s="101"/>
      <c r="CG121" s="100"/>
    </row>
    <row r="122" spans="1:85" s="148" customFormat="1" ht="18" x14ac:dyDescent="0.5">
      <c r="A122" s="94"/>
      <c r="B122" s="95"/>
      <c r="C122" s="95"/>
      <c r="D122" s="94"/>
      <c r="E122" s="94"/>
      <c r="F122" s="94"/>
      <c r="G122" s="94"/>
      <c r="H122" s="94"/>
      <c r="I122" s="146"/>
      <c r="J122" s="94"/>
      <c r="K122" s="146"/>
      <c r="L122" s="94"/>
      <c r="M122" s="146"/>
      <c r="N122" s="94"/>
      <c r="O122" s="146"/>
      <c r="P122" s="94"/>
      <c r="Q122" s="146"/>
      <c r="R122" s="94"/>
      <c r="S122" s="146"/>
      <c r="T122" s="94"/>
      <c r="U122" s="146"/>
      <c r="V122" s="94"/>
      <c r="W122" s="146"/>
      <c r="X122" s="94"/>
      <c r="Y122" s="146"/>
      <c r="Z122" s="94"/>
      <c r="AA122" s="146"/>
      <c r="AB122" s="94"/>
      <c r="AC122" s="146"/>
      <c r="AD122" s="94"/>
      <c r="AE122" s="146"/>
      <c r="AF122" s="147"/>
      <c r="AG122" s="146"/>
      <c r="AH122" s="145"/>
      <c r="AI122" s="146"/>
      <c r="AJ122" s="145"/>
      <c r="AK122" s="146"/>
      <c r="AL122" s="145"/>
      <c r="AM122" s="146"/>
      <c r="AN122" s="145"/>
      <c r="AO122" s="146"/>
      <c r="AP122" s="145"/>
      <c r="AQ122" s="146"/>
      <c r="AR122" s="145"/>
      <c r="AS122" s="146"/>
      <c r="AT122" s="145"/>
      <c r="AU122" s="146"/>
      <c r="AV122" s="145"/>
      <c r="AW122" s="146"/>
      <c r="AX122" s="145"/>
      <c r="AY122" s="146"/>
      <c r="AZ122" s="145"/>
      <c r="BA122" s="146"/>
      <c r="BB122" s="145"/>
      <c r="BC122" s="146"/>
      <c r="BD122" s="145"/>
      <c r="BE122" s="146"/>
      <c r="BF122" s="147"/>
      <c r="BG122" s="146"/>
      <c r="BH122" s="99"/>
      <c r="BI122" s="97">
        <f t="shared" si="213"/>
        <v>0</v>
      </c>
      <c r="BJ122" s="99"/>
      <c r="BK122" s="100"/>
      <c r="BL122" s="99"/>
      <c r="BM122" s="100"/>
      <c r="BN122" s="99"/>
      <c r="BO122" s="100"/>
      <c r="BP122" s="99"/>
      <c r="BQ122" s="100"/>
      <c r="BR122" s="99"/>
      <c r="BS122" s="100"/>
      <c r="BT122" s="99"/>
      <c r="BU122" s="100"/>
      <c r="BV122" s="99"/>
      <c r="BW122" s="100"/>
      <c r="BX122" s="99"/>
      <c r="BY122" s="100"/>
      <c r="BZ122" s="99"/>
      <c r="CA122" s="100"/>
      <c r="CB122" s="99"/>
      <c r="CC122" s="100"/>
      <c r="CD122" s="99"/>
      <c r="CE122" s="100"/>
      <c r="CF122" s="101"/>
      <c r="CG122" s="100"/>
    </row>
    <row r="123" spans="1:85" s="148" customFormat="1" ht="18" x14ac:dyDescent="0.5">
      <c r="A123" s="94">
        <v>97</v>
      </c>
      <c r="B123" s="95" t="s">
        <v>207</v>
      </c>
      <c r="C123" s="95" t="s">
        <v>205</v>
      </c>
      <c r="D123" s="94">
        <f>RANK(BF123,$BF$4:$BF$147)</f>
        <v>16</v>
      </c>
      <c r="E123" s="94">
        <v>1</v>
      </c>
      <c r="F123" s="94" t="s">
        <v>208</v>
      </c>
      <c r="G123" s="94">
        <v>2170</v>
      </c>
      <c r="H123" s="94"/>
      <c r="I123" s="146"/>
      <c r="J123" s="94"/>
      <c r="K123" s="146"/>
      <c r="L123" s="94"/>
      <c r="M123" s="146"/>
      <c r="N123" s="94"/>
      <c r="O123" s="146"/>
      <c r="P123" s="94"/>
      <c r="Q123" s="146"/>
      <c r="R123" s="94"/>
      <c r="S123" s="146"/>
      <c r="T123" s="94"/>
      <c r="U123" s="146"/>
      <c r="V123" s="94"/>
      <c r="W123" s="146"/>
      <c r="X123" s="94"/>
      <c r="Y123" s="146"/>
      <c r="Z123" s="94"/>
      <c r="AA123" s="146"/>
      <c r="AB123" s="94"/>
      <c r="AC123" s="146"/>
      <c r="AD123" s="94"/>
      <c r="AE123" s="146"/>
      <c r="AF123" s="147"/>
      <c r="AG123" s="146"/>
      <c r="AH123" s="145"/>
      <c r="AI123" s="146"/>
      <c r="AJ123" s="145"/>
      <c r="AK123" s="146"/>
      <c r="AL123" s="145"/>
      <c r="AM123" s="146"/>
      <c r="AN123" s="145"/>
      <c r="AO123" s="146"/>
      <c r="AP123" s="145"/>
      <c r="AQ123" s="146"/>
      <c r="AR123" s="145"/>
      <c r="AS123" s="146"/>
      <c r="AT123" s="145"/>
      <c r="AU123" s="146"/>
      <c r="AV123" s="145"/>
      <c r="AW123" s="146">
        <f t="shared" ref="AW123:AW128" si="388">AV123*$E123</f>
        <v>0</v>
      </c>
      <c r="AX123" s="145"/>
      <c r="AY123" s="146">
        <f t="shared" ref="AY123:AY128" si="389">AX123*$E123</f>
        <v>0</v>
      </c>
      <c r="AZ123" s="145"/>
      <c r="BA123" s="146">
        <f t="shared" ref="BA123:BA128" si="390">AZ123*$E123</f>
        <v>0</v>
      </c>
      <c r="BB123" s="145"/>
      <c r="BC123" s="146">
        <f t="shared" ref="BC123:BC128" si="391">BB123*$E123</f>
        <v>0</v>
      </c>
      <c r="BD123" s="145"/>
      <c r="BE123" s="146">
        <f t="shared" ref="BE123:BE128" si="392">BD123*$E123</f>
        <v>0</v>
      </c>
      <c r="BF123" s="147">
        <f t="shared" ref="BF123:BF128" si="393">SUM(AH123,AJ123,AL123,AN123,AP123,AR123,AT123,AV123,AX123,AZ123,BB123,BD123)</f>
        <v>0</v>
      </c>
      <c r="BG123" s="146">
        <f t="shared" ref="BG123:BG128" si="394">SUM(AI123,AK123,AM123,AO123,AQ123,AS123,AU123,AW123,AY123,BA123,BC123,BE123)</f>
        <v>0</v>
      </c>
      <c r="BH123" s="99"/>
      <c r="BI123" s="97">
        <f t="shared" si="213"/>
        <v>0</v>
      </c>
      <c r="BJ123" s="99"/>
      <c r="BK123" s="100"/>
      <c r="BL123" s="99"/>
      <c r="BM123" s="100"/>
      <c r="BN123" s="99"/>
      <c r="BO123" s="100"/>
      <c r="BP123" s="99"/>
      <c r="BQ123" s="100"/>
      <c r="BR123" s="99"/>
      <c r="BS123" s="100"/>
      <c r="BT123" s="99"/>
      <c r="BU123" s="100"/>
      <c r="BV123" s="99"/>
      <c r="BW123" s="100">
        <f t="shared" ref="BW123:BW128" si="395">BV123*$E123</f>
        <v>0</v>
      </c>
      <c r="BX123" s="99"/>
      <c r="BY123" s="100"/>
      <c r="BZ123" s="99"/>
      <c r="CA123" s="100"/>
      <c r="CB123" s="99"/>
      <c r="CC123" s="100"/>
      <c r="CD123" s="99"/>
      <c r="CE123" s="100"/>
      <c r="CF123" s="101">
        <f t="shared" ref="CF123:CG146" si="396">SUM(BH123,BJ123,BL123,BN123,BP123,BR123,BT123,BV123,BX123,BZ123,CB123,CD123)</f>
        <v>0</v>
      </c>
      <c r="CG123" s="100">
        <f t="shared" si="396"/>
        <v>0</v>
      </c>
    </row>
    <row r="124" spans="1:85" s="148" customFormat="1" ht="18" x14ac:dyDescent="0.5">
      <c r="A124" s="94">
        <v>98</v>
      </c>
      <c r="B124" s="95" t="s">
        <v>211</v>
      </c>
      <c r="C124" s="95" t="s">
        <v>205</v>
      </c>
      <c r="D124" s="94">
        <f>RANK(BF124,$BF$4:$BF$147)</f>
        <v>16</v>
      </c>
      <c r="E124" s="94">
        <v>1</v>
      </c>
      <c r="F124" s="94" t="s">
        <v>208</v>
      </c>
      <c r="G124" s="94"/>
      <c r="H124" s="94"/>
      <c r="I124" s="146"/>
      <c r="J124" s="94"/>
      <c r="K124" s="146"/>
      <c r="L124" s="94"/>
      <c r="M124" s="146"/>
      <c r="N124" s="94"/>
      <c r="O124" s="146"/>
      <c r="P124" s="94"/>
      <c r="Q124" s="146"/>
      <c r="R124" s="94"/>
      <c r="S124" s="146"/>
      <c r="T124" s="94"/>
      <c r="U124" s="146"/>
      <c r="V124" s="94"/>
      <c r="W124" s="146"/>
      <c r="X124" s="94"/>
      <c r="Y124" s="146"/>
      <c r="Z124" s="94"/>
      <c r="AA124" s="146"/>
      <c r="AB124" s="94"/>
      <c r="AC124" s="146"/>
      <c r="AD124" s="94"/>
      <c r="AE124" s="146"/>
      <c r="AF124" s="147"/>
      <c r="AG124" s="146"/>
      <c r="AH124" s="145"/>
      <c r="AI124" s="146"/>
      <c r="AJ124" s="145"/>
      <c r="AK124" s="146"/>
      <c r="AL124" s="145"/>
      <c r="AM124" s="146"/>
      <c r="AN124" s="145"/>
      <c r="AO124" s="146"/>
      <c r="AP124" s="145"/>
      <c r="AQ124" s="146"/>
      <c r="AR124" s="145"/>
      <c r="AS124" s="146"/>
      <c r="AT124" s="145"/>
      <c r="AU124" s="146"/>
      <c r="AV124" s="145"/>
      <c r="AW124" s="146">
        <f t="shared" si="388"/>
        <v>0</v>
      </c>
      <c r="AX124" s="145"/>
      <c r="AY124" s="146">
        <f t="shared" si="389"/>
        <v>0</v>
      </c>
      <c r="AZ124" s="145"/>
      <c r="BA124" s="146">
        <f t="shared" si="390"/>
        <v>0</v>
      </c>
      <c r="BB124" s="145"/>
      <c r="BC124" s="146">
        <f t="shared" si="391"/>
        <v>0</v>
      </c>
      <c r="BD124" s="145"/>
      <c r="BE124" s="146">
        <f t="shared" si="392"/>
        <v>0</v>
      </c>
      <c r="BF124" s="147">
        <f t="shared" si="393"/>
        <v>0</v>
      </c>
      <c r="BG124" s="146">
        <f t="shared" si="394"/>
        <v>0</v>
      </c>
      <c r="BH124" s="99"/>
      <c r="BI124" s="97">
        <f t="shared" si="213"/>
        <v>0</v>
      </c>
      <c r="BJ124" s="99"/>
      <c r="BK124" s="100"/>
      <c r="BL124" s="99"/>
      <c r="BM124" s="100"/>
      <c r="BN124" s="99"/>
      <c r="BO124" s="100"/>
      <c r="BP124" s="99"/>
      <c r="BQ124" s="100"/>
      <c r="BR124" s="99"/>
      <c r="BS124" s="100"/>
      <c r="BT124" s="99"/>
      <c r="BU124" s="100"/>
      <c r="BV124" s="99"/>
      <c r="BW124" s="100">
        <f t="shared" si="395"/>
        <v>0</v>
      </c>
      <c r="BX124" s="99"/>
      <c r="BY124" s="100"/>
      <c r="BZ124" s="99"/>
      <c r="CA124" s="100"/>
      <c r="CB124" s="99"/>
      <c r="CC124" s="100"/>
      <c r="CD124" s="99"/>
      <c r="CE124" s="100"/>
      <c r="CF124" s="101">
        <f t="shared" si="396"/>
        <v>0</v>
      </c>
      <c r="CG124" s="100">
        <f t="shared" si="396"/>
        <v>0</v>
      </c>
    </row>
    <row r="125" spans="1:85" s="148" customFormat="1" ht="18" x14ac:dyDescent="0.5">
      <c r="A125" s="94">
        <v>99</v>
      </c>
      <c r="B125" s="95" t="s">
        <v>226</v>
      </c>
      <c r="C125" s="95"/>
      <c r="D125" s="94">
        <f t="shared" ref="D125:D126" si="397">RANK(BF125,$BF$4:$BF$147)</f>
        <v>16</v>
      </c>
      <c r="E125" s="94"/>
      <c r="F125" s="94"/>
      <c r="G125" s="94"/>
      <c r="H125" s="94"/>
      <c r="I125" s="146"/>
      <c r="J125" s="94"/>
      <c r="K125" s="146"/>
      <c r="L125" s="94"/>
      <c r="M125" s="146"/>
      <c r="N125" s="94"/>
      <c r="O125" s="146"/>
      <c r="P125" s="94"/>
      <c r="Q125" s="146"/>
      <c r="R125" s="94"/>
      <c r="S125" s="146"/>
      <c r="T125" s="94"/>
      <c r="U125" s="146"/>
      <c r="V125" s="94"/>
      <c r="W125" s="146"/>
      <c r="X125" s="94"/>
      <c r="Y125" s="146"/>
      <c r="Z125" s="94"/>
      <c r="AA125" s="146"/>
      <c r="AB125" s="94"/>
      <c r="AC125" s="146"/>
      <c r="AD125" s="94"/>
      <c r="AE125" s="146"/>
      <c r="AF125" s="147"/>
      <c r="AG125" s="146"/>
      <c r="AH125" s="145"/>
      <c r="AI125" s="146"/>
      <c r="AJ125" s="145"/>
      <c r="AK125" s="146"/>
      <c r="AL125" s="145"/>
      <c r="AM125" s="146"/>
      <c r="AN125" s="145"/>
      <c r="AO125" s="146"/>
      <c r="AP125" s="145"/>
      <c r="AQ125" s="146"/>
      <c r="AR125" s="145"/>
      <c r="AS125" s="146"/>
      <c r="AT125" s="145"/>
      <c r="AU125" s="146"/>
      <c r="AV125" s="145"/>
      <c r="AW125" s="146"/>
      <c r="AX125" s="145"/>
      <c r="AY125" s="146"/>
      <c r="AZ125" s="145"/>
      <c r="BA125" s="146"/>
      <c r="BB125" s="145"/>
      <c r="BC125" s="146"/>
      <c r="BD125" s="145"/>
      <c r="BE125" s="146"/>
      <c r="BF125" s="147"/>
      <c r="BG125" s="146"/>
      <c r="BH125" s="99"/>
      <c r="BI125" s="97"/>
      <c r="BJ125" s="99"/>
      <c r="BK125" s="100"/>
      <c r="BL125" s="99"/>
      <c r="BM125" s="100"/>
      <c r="BN125" s="99"/>
      <c r="BO125" s="100"/>
      <c r="BP125" s="99"/>
      <c r="BQ125" s="100"/>
      <c r="BR125" s="99"/>
      <c r="BS125" s="100"/>
      <c r="BT125" s="99"/>
      <c r="BU125" s="100"/>
      <c r="BV125" s="99"/>
      <c r="BW125" s="100"/>
      <c r="BX125" s="99"/>
      <c r="BY125" s="100"/>
      <c r="BZ125" s="99"/>
      <c r="CA125" s="100"/>
      <c r="CB125" s="99"/>
      <c r="CC125" s="100"/>
      <c r="CD125" s="99"/>
      <c r="CE125" s="100"/>
      <c r="CF125" s="101"/>
      <c r="CG125" s="100"/>
    </row>
    <row r="126" spans="1:85" s="148" customFormat="1" ht="18" x14ac:dyDescent="0.5">
      <c r="A126" s="94">
        <v>100</v>
      </c>
      <c r="B126" s="95" t="s">
        <v>227</v>
      </c>
      <c r="C126" s="95"/>
      <c r="D126" s="94">
        <f t="shared" si="397"/>
        <v>16</v>
      </c>
      <c r="E126" s="94"/>
      <c r="F126" s="94"/>
      <c r="G126" s="94"/>
      <c r="H126" s="94"/>
      <c r="I126" s="146"/>
      <c r="J126" s="94"/>
      <c r="K126" s="146"/>
      <c r="L126" s="94"/>
      <c r="M126" s="146"/>
      <c r="N126" s="94"/>
      <c r="O126" s="146"/>
      <c r="P126" s="94"/>
      <c r="Q126" s="146"/>
      <c r="R126" s="94"/>
      <c r="S126" s="146"/>
      <c r="T126" s="94"/>
      <c r="U126" s="146"/>
      <c r="V126" s="94"/>
      <c r="W126" s="146"/>
      <c r="X126" s="94"/>
      <c r="Y126" s="146"/>
      <c r="Z126" s="94"/>
      <c r="AA126" s="146"/>
      <c r="AB126" s="94"/>
      <c r="AC126" s="146"/>
      <c r="AD126" s="94"/>
      <c r="AE126" s="146"/>
      <c r="AF126" s="147"/>
      <c r="AG126" s="146"/>
      <c r="AH126" s="145"/>
      <c r="AI126" s="146"/>
      <c r="AJ126" s="145"/>
      <c r="AK126" s="146"/>
      <c r="AL126" s="145"/>
      <c r="AM126" s="146"/>
      <c r="AN126" s="145"/>
      <c r="AO126" s="146"/>
      <c r="AP126" s="145"/>
      <c r="AQ126" s="146"/>
      <c r="AR126" s="145"/>
      <c r="AS126" s="146"/>
      <c r="AT126" s="145"/>
      <c r="AU126" s="146"/>
      <c r="AV126" s="145"/>
      <c r="AW126" s="146"/>
      <c r="AX126" s="145"/>
      <c r="AY126" s="146"/>
      <c r="AZ126" s="145"/>
      <c r="BA126" s="146"/>
      <c r="BB126" s="145"/>
      <c r="BC126" s="146"/>
      <c r="BD126" s="145"/>
      <c r="BE126" s="146"/>
      <c r="BF126" s="147"/>
      <c r="BG126" s="146"/>
      <c r="BH126" s="99"/>
      <c r="BI126" s="97"/>
      <c r="BJ126" s="99"/>
      <c r="BK126" s="100"/>
      <c r="BL126" s="99"/>
      <c r="BM126" s="100"/>
      <c r="BN126" s="99"/>
      <c r="BO126" s="100"/>
      <c r="BP126" s="99"/>
      <c r="BQ126" s="100"/>
      <c r="BR126" s="99"/>
      <c r="BS126" s="100"/>
      <c r="BT126" s="99"/>
      <c r="BU126" s="100"/>
      <c r="BV126" s="99"/>
      <c r="BW126" s="100"/>
      <c r="BX126" s="99"/>
      <c r="BY126" s="100"/>
      <c r="BZ126" s="99"/>
      <c r="CA126" s="100"/>
      <c r="CB126" s="99"/>
      <c r="CC126" s="100"/>
      <c r="CD126" s="99"/>
      <c r="CE126" s="100"/>
      <c r="CF126" s="101"/>
      <c r="CG126" s="100"/>
    </row>
    <row r="127" spans="1:85" s="148" customFormat="1" ht="18" x14ac:dyDescent="0.5">
      <c r="A127" s="94">
        <v>101</v>
      </c>
      <c r="B127" s="95" t="s">
        <v>209</v>
      </c>
      <c r="C127" s="95" t="s">
        <v>205</v>
      </c>
      <c r="D127" s="94">
        <f>RANK(BF127,$BF$4:$BF$147)</f>
        <v>16</v>
      </c>
      <c r="E127" s="94">
        <v>1</v>
      </c>
      <c r="F127" s="94" t="s">
        <v>210</v>
      </c>
      <c r="G127" s="94">
        <v>1850</v>
      </c>
      <c r="H127" s="94"/>
      <c r="I127" s="146"/>
      <c r="J127" s="94"/>
      <c r="K127" s="146"/>
      <c r="L127" s="94"/>
      <c r="M127" s="146"/>
      <c r="N127" s="94"/>
      <c r="O127" s="146"/>
      <c r="P127" s="94"/>
      <c r="Q127" s="146"/>
      <c r="R127" s="94"/>
      <c r="S127" s="146"/>
      <c r="T127" s="94"/>
      <c r="U127" s="146"/>
      <c r="V127" s="94"/>
      <c r="W127" s="146"/>
      <c r="X127" s="94"/>
      <c r="Y127" s="146"/>
      <c r="Z127" s="94"/>
      <c r="AA127" s="146"/>
      <c r="AB127" s="94"/>
      <c r="AC127" s="146"/>
      <c r="AD127" s="94"/>
      <c r="AE127" s="146"/>
      <c r="AF127" s="147"/>
      <c r="AG127" s="146"/>
      <c r="AH127" s="145"/>
      <c r="AI127" s="146"/>
      <c r="AJ127" s="145"/>
      <c r="AK127" s="146"/>
      <c r="AL127" s="145"/>
      <c r="AM127" s="146"/>
      <c r="AN127" s="145"/>
      <c r="AO127" s="146"/>
      <c r="AP127" s="145"/>
      <c r="AQ127" s="146"/>
      <c r="AR127" s="145"/>
      <c r="AS127" s="146"/>
      <c r="AT127" s="145"/>
      <c r="AU127" s="146"/>
      <c r="AV127" s="145"/>
      <c r="AW127" s="146">
        <f t="shared" si="388"/>
        <v>0</v>
      </c>
      <c r="AX127" s="145"/>
      <c r="AY127" s="146">
        <f t="shared" si="389"/>
        <v>0</v>
      </c>
      <c r="AZ127" s="145"/>
      <c r="BA127" s="146">
        <f t="shared" si="390"/>
        <v>0</v>
      </c>
      <c r="BB127" s="145"/>
      <c r="BC127" s="146">
        <f t="shared" si="391"/>
        <v>0</v>
      </c>
      <c r="BD127" s="145"/>
      <c r="BE127" s="146">
        <f t="shared" si="392"/>
        <v>0</v>
      </c>
      <c r="BF127" s="147">
        <f t="shared" si="393"/>
        <v>0</v>
      </c>
      <c r="BG127" s="146">
        <f t="shared" si="394"/>
        <v>0</v>
      </c>
      <c r="BH127" s="99"/>
      <c r="BI127" s="97">
        <f t="shared" si="213"/>
        <v>0</v>
      </c>
      <c r="BJ127" s="99"/>
      <c r="BK127" s="100"/>
      <c r="BL127" s="99"/>
      <c r="BM127" s="100"/>
      <c r="BN127" s="99"/>
      <c r="BO127" s="100"/>
      <c r="BP127" s="99"/>
      <c r="BQ127" s="100"/>
      <c r="BR127" s="99"/>
      <c r="BS127" s="100"/>
      <c r="BT127" s="99"/>
      <c r="BU127" s="100"/>
      <c r="BV127" s="99"/>
      <c r="BW127" s="100">
        <f t="shared" si="395"/>
        <v>0</v>
      </c>
      <c r="BX127" s="99"/>
      <c r="BY127" s="100"/>
      <c r="BZ127" s="99"/>
      <c r="CA127" s="100"/>
      <c r="CB127" s="99"/>
      <c r="CC127" s="100"/>
      <c r="CD127" s="99"/>
      <c r="CE127" s="100"/>
      <c r="CF127" s="101">
        <f t="shared" si="396"/>
        <v>0</v>
      </c>
      <c r="CG127" s="100">
        <f t="shared" si="396"/>
        <v>0</v>
      </c>
    </row>
    <row r="128" spans="1:85" s="148" customFormat="1" ht="18" x14ac:dyDescent="0.5">
      <c r="A128" s="94">
        <v>102</v>
      </c>
      <c r="B128" s="95" t="s">
        <v>209</v>
      </c>
      <c r="C128" s="95" t="s">
        <v>74</v>
      </c>
      <c r="D128" s="94">
        <f>RANK(BF128,$BF$4:$BF$147)</f>
        <v>10</v>
      </c>
      <c r="E128" s="94">
        <v>0.68</v>
      </c>
      <c r="F128" s="94" t="s">
        <v>210</v>
      </c>
      <c r="G128" s="94">
        <v>1800</v>
      </c>
      <c r="H128" s="94"/>
      <c r="I128" s="146"/>
      <c r="J128" s="94"/>
      <c r="K128" s="146"/>
      <c r="L128" s="94"/>
      <c r="M128" s="146"/>
      <c r="N128" s="94"/>
      <c r="O128" s="146"/>
      <c r="P128" s="94"/>
      <c r="Q128" s="146"/>
      <c r="R128" s="94"/>
      <c r="S128" s="146"/>
      <c r="T128" s="94"/>
      <c r="U128" s="146"/>
      <c r="V128" s="94"/>
      <c r="W128" s="146"/>
      <c r="X128" s="94"/>
      <c r="Y128" s="146"/>
      <c r="Z128" s="94"/>
      <c r="AA128" s="146"/>
      <c r="AB128" s="94"/>
      <c r="AC128" s="146"/>
      <c r="AD128" s="94"/>
      <c r="AE128" s="146"/>
      <c r="AF128" s="147"/>
      <c r="AG128" s="146"/>
      <c r="AH128" s="145"/>
      <c r="AI128" s="146"/>
      <c r="AJ128" s="145"/>
      <c r="AK128" s="146"/>
      <c r="AL128" s="145"/>
      <c r="AM128" s="146"/>
      <c r="AN128" s="145"/>
      <c r="AO128" s="146"/>
      <c r="AP128" s="145"/>
      <c r="AQ128" s="146"/>
      <c r="AR128" s="145"/>
      <c r="AS128" s="146"/>
      <c r="AT128" s="145"/>
      <c r="AU128" s="146"/>
      <c r="AV128" s="145">
        <v>46</v>
      </c>
      <c r="AW128" s="146">
        <f t="shared" si="388"/>
        <v>31.28</v>
      </c>
      <c r="AX128" s="145">
        <v>48</v>
      </c>
      <c r="AY128" s="146">
        <f t="shared" si="389"/>
        <v>32.64</v>
      </c>
      <c r="AZ128" s="145">
        <v>36</v>
      </c>
      <c r="BA128" s="146">
        <f t="shared" si="390"/>
        <v>24.48</v>
      </c>
      <c r="BB128" s="145">
        <v>72</v>
      </c>
      <c r="BC128" s="146">
        <f t="shared" si="391"/>
        <v>48.96</v>
      </c>
      <c r="BD128" s="145">
        <v>24</v>
      </c>
      <c r="BE128" s="146">
        <f t="shared" si="392"/>
        <v>16.32</v>
      </c>
      <c r="BF128" s="147">
        <f t="shared" si="393"/>
        <v>226</v>
      </c>
      <c r="BG128" s="146">
        <f t="shared" si="394"/>
        <v>153.68</v>
      </c>
      <c r="BH128" s="99">
        <v>48</v>
      </c>
      <c r="BI128" s="97">
        <f t="shared" si="213"/>
        <v>32.64</v>
      </c>
      <c r="BJ128" s="99"/>
      <c r="BK128" s="100"/>
      <c r="BL128" s="99"/>
      <c r="BM128" s="100"/>
      <c r="BN128" s="99"/>
      <c r="BO128" s="100"/>
      <c r="BP128" s="99"/>
      <c r="BQ128" s="100"/>
      <c r="BR128" s="99"/>
      <c r="BS128" s="100"/>
      <c r="BT128" s="99"/>
      <c r="BU128" s="100"/>
      <c r="BV128" s="99"/>
      <c r="BW128" s="100">
        <f t="shared" si="395"/>
        <v>0</v>
      </c>
      <c r="BX128" s="99"/>
      <c r="BY128" s="100">
        <f t="shared" ref="BY128" si="398">BX128*$E128</f>
        <v>0</v>
      </c>
      <c r="BZ128" s="99"/>
      <c r="CA128" s="100">
        <f t="shared" ref="CA128" si="399">BZ128*$E128</f>
        <v>0</v>
      </c>
      <c r="CB128" s="99"/>
      <c r="CC128" s="100"/>
      <c r="CD128" s="99"/>
      <c r="CE128" s="100"/>
      <c r="CF128" s="101">
        <f t="shared" si="396"/>
        <v>48</v>
      </c>
      <c r="CG128" s="100">
        <f t="shared" si="396"/>
        <v>32.64</v>
      </c>
    </row>
    <row r="129" spans="1:85" s="148" customFormat="1" ht="18" x14ac:dyDescent="0.5">
      <c r="A129" s="94">
        <v>103</v>
      </c>
      <c r="B129" s="95" t="s">
        <v>209</v>
      </c>
      <c r="C129" s="95" t="s">
        <v>74</v>
      </c>
      <c r="D129" s="94">
        <v>16</v>
      </c>
      <c r="E129" s="94">
        <v>0.64</v>
      </c>
      <c r="F129" s="94" t="s">
        <v>206</v>
      </c>
      <c r="G129" s="94">
        <v>1800</v>
      </c>
      <c r="H129" s="94"/>
      <c r="I129" s="146"/>
      <c r="J129" s="94"/>
      <c r="K129" s="146"/>
      <c r="L129" s="94"/>
      <c r="M129" s="146"/>
      <c r="N129" s="94"/>
      <c r="O129" s="146"/>
      <c r="P129" s="94"/>
      <c r="Q129" s="146"/>
      <c r="R129" s="94"/>
      <c r="S129" s="146"/>
      <c r="T129" s="94"/>
      <c r="U129" s="146"/>
      <c r="V129" s="94"/>
      <c r="W129" s="146"/>
      <c r="X129" s="94"/>
      <c r="Y129" s="146"/>
      <c r="Z129" s="94"/>
      <c r="AA129" s="146"/>
      <c r="AB129" s="94"/>
      <c r="AC129" s="146"/>
      <c r="AD129" s="94"/>
      <c r="AE129" s="146"/>
      <c r="AF129" s="147"/>
      <c r="AG129" s="146"/>
      <c r="AH129" s="145"/>
      <c r="AI129" s="146"/>
      <c r="AJ129" s="145"/>
      <c r="AK129" s="146"/>
      <c r="AL129" s="145"/>
      <c r="AM129" s="146"/>
      <c r="AN129" s="145"/>
      <c r="AO129" s="146"/>
      <c r="AP129" s="145"/>
      <c r="AQ129" s="146"/>
      <c r="AR129" s="145"/>
      <c r="AS129" s="146"/>
      <c r="AT129" s="145"/>
      <c r="AU129" s="146"/>
      <c r="AV129" s="145"/>
      <c r="AW129" s="146"/>
      <c r="AX129" s="145"/>
      <c r="AY129" s="146"/>
      <c r="AZ129" s="145"/>
      <c r="BA129" s="146"/>
      <c r="BB129" s="145"/>
      <c r="BC129" s="146"/>
      <c r="BD129" s="145"/>
      <c r="BE129" s="146"/>
      <c r="BF129" s="147">
        <f t="shared" ref="BF129" si="400">SUM(AH129,AJ129,AL129,AN129,AP129,AR129,AT129,AV129,AX129,AZ129,BB129,BD129)</f>
        <v>0</v>
      </c>
      <c r="BG129" s="146">
        <f t="shared" ref="BG129" si="401">SUM(AI129,AK129,AM129,AO129,AQ129,AS129,AU129,AW129,AY129,BA129,BC129,BE129)</f>
        <v>0</v>
      </c>
      <c r="BH129" s="99"/>
      <c r="BI129" s="97">
        <f t="shared" si="213"/>
        <v>0</v>
      </c>
      <c r="BJ129" s="99"/>
      <c r="BK129" s="100"/>
      <c r="BL129" s="99"/>
      <c r="BM129" s="100"/>
      <c r="BN129" s="99"/>
      <c r="BO129" s="100"/>
      <c r="BP129" s="99"/>
      <c r="BQ129" s="100"/>
      <c r="BR129" s="99"/>
      <c r="BS129" s="100"/>
      <c r="BT129" s="99"/>
      <c r="BU129" s="100"/>
      <c r="BV129" s="99"/>
      <c r="BW129" s="100"/>
      <c r="BX129" s="99"/>
      <c r="BY129" s="100"/>
      <c r="BZ129" s="99"/>
      <c r="CA129" s="100"/>
      <c r="CB129" s="99"/>
      <c r="CC129" s="100"/>
      <c r="CD129" s="99"/>
      <c r="CE129" s="100"/>
      <c r="CF129" s="101">
        <f t="shared" si="396"/>
        <v>0</v>
      </c>
      <c r="CG129" s="100">
        <f t="shared" si="396"/>
        <v>0</v>
      </c>
    </row>
    <row r="130" spans="1:85" s="148" customFormat="1" ht="18" x14ac:dyDescent="0.5">
      <c r="A130" s="94">
        <v>104</v>
      </c>
      <c r="B130" s="95" t="s">
        <v>151</v>
      </c>
      <c r="C130" s="95" t="s">
        <v>77</v>
      </c>
      <c r="D130" s="94">
        <f t="shared" ref="D130:D139" si="402">RANK(BF130,$BF$4:$BF$147)</f>
        <v>15</v>
      </c>
      <c r="E130" s="94">
        <v>1</v>
      </c>
      <c r="F130" s="94" t="s">
        <v>152</v>
      </c>
      <c r="G130" s="94">
        <v>2100</v>
      </c>
      <c r="H130" s="94"/>
      <c r="I130" s="146">
        <f t="shared" si="228"/>
        <v>0</v>
      </c>
      <c r="J130" s="94"/>
      <c r="K130" s="146">
        <f t="shared" si="229"/>
        <v>0</v>
      </c>
      <c r="L130" s="94"/>
      <c r="M130" s="146">
        <f t="shared" si="230"/>
        <v>0</v>
      </c>
      <c r="N130" s="94"/>
      <c r="O130" s="146">
        <f t="shared" si="231"/>
        <v>0</v>
      </c>
      <c r="P130" s="94"/>
      <c r="Q130" s="146">
        <f t="shared" si="232"/>
        <v>0</v>
      </c>
      <c r="R130" s="94"/>
      <c r="S130" s="146">
        <f t="shared" si="233"/>
        <v>0</v>
      </c>
      <c r="T130" s="94"/>
      <c r="U130" s="146">
        <f t="shared" si="234"/>
        <v>0</v>
      </c>
      <c r="V130" s="94"/>
      <c r="W130" s="146">
        <f t="shared" si="235"/>
        <v>0</v>
      </c>
      <c r="X130" s="94"/>
      <c r="Y130" s="146">
        <f t="shared" si="236"/>
        <v>0</v>
      </c>
      <c r="Z130" s="94"/>
      <c r="AA130" s="146">
        <f t="shared" si="237"/>
        <v>0</v>
      </c>
      <c r="AB130" s="94"/>
      <c r="AC130" s="146">
        <f t="shared" si="238"/>
        <v>0</v>
      </c>
      <c r="AD130" s="94"/>
      <c r="AE130" s="146">
        <f t="shared" si="239"/>
        <v>0</v>
      </c>
      <c r="AF130" s="147">
        <f t="shared" ref="AF130:AF137" si="403">SUM(H130,J130,L130,N130,P130,R130,T130,V130,X130,Z130,AB130,AD130)</f>
        <v>0</v>
      </c>
      <c r="AG130" s="146">
        <f t="shared" ref="AG130:AG137" si="404">SUM(I130,K130,M130,O130,Q130,S130,U130,W130,Y130,AA130,AC130,AE130)</f>
        <v>0</v>
      </c>
      <c r="AH130" s="145"/>
      <c r="AI130" s="146">
        <f t="shared" si="242"/>
        <v>0</v>
      </c>
      <c r="AJ130" s="145"/>
      <c r="AK130" s="146">
        <f t="shared" si="243"/>
        <v>0</v>
      </c>
      <c r="AL130" s="145"/>
      <c r="AM130" s="146">
        <f t="shared" si="243"/>
        <v>0</v>
      </c>
      <c r="AN130" s="145">
        <v>20</v>
      </c>
      <c r="AO130" s="146">
        <f t="shared" si="244"/>
        <v>20</v>
      </c>
      <c r="AP130" s="145"/>
      <c r="AQ130" s="146">
        <f t="shared" si="245"/>
        <v>0</v>
      </c>
      <c r="AR130" s="145"/>
      <c r="AS130" s="146">
        <f t="shared" si="246"/>
        <v>0</v>
      </c>
      <c r="AT130" s="145"/>
      <c r="AU130" s="146">
        <f t="shared" si="247"/>
        <v>0</v>
      </c>
      <c r="AV130" s="145"/>
      <c r="AW130" s="146">
        <f t="shared" si="248"/>
        <v>0</v>
      </c>
      <c r="AX130" s="145"/>
      <c r="AY130" s="146">
        <f t="shared" si="249"/>
        <v>0</v>
      </c>
      <c r="AZ130" s="145"/>
      <c r="BA130" s="146">
        <f t="shared" si="250"/>
        <v>0</v>
      </c>
      <c r="BB130" s="145"/>
      <c r="BC130" s="146">
        <f t="shared" si="251"/>
        <v>0</v>
      </c>
      <c r="BD130" s="145"/>
      <c r="BE130" s="146">
        <f t="shared" si="252"/>
        <v>0</v>
      </c>
      <c r="BF130" s="147">
        <f t="shared" si="361"/>
        <v>20</v>
      </c>
      <c r="BG130" s="146">
        <f t="shared" si="361"/>
        <v>20</v>
      </c>
      <c r="BH130" s="96"/>
      <c r="BI130" s="97">
        <f t="shared" si="213"/>
        <v>0</v>
      </c>
      <c r="BJ130" s="99"/>
      <c r="BK130" s="100">
        <f t="shared" ref="BK130:BK137" si="405">BJ130*$E130</f>
        <v>0</v>
      </c>
      <c r="BL130" s="99"/>
      <c r="BM130" s="100">
        <f t="shared" ref="BM130:BM137" si="406">BL130*$E130</f>
        <v>0</v>
      </c>
      <c r="BN130" s="99"/>
      <c r="BO130" s="100">
        <f t="shared" ref="BO130:BO137" si="407">BN130*$E130</f>
        <v>0</v>
      </c>
      <c r="BP130" s="99"/>
      <c r="BQ130" s="100">
        <f t="shared" ref="BQ130:BQ137" si="408">BP130*$E130</f>
        <v>0</v>
      </c>
      <c r="BR130" s="99"/>
      <c r="BS130" s="100">
        <f t="shared" ref="BS130:BS137" si="409">BR130*$E130</f>
        <v>0</v>
      </c>
      <c r="BT130" s="99"/>
      <c r="BU130" s="100">
        <f t="shared" ref="BU130:BU137" si="410">BT130*$E130</f>
        <v>0</v>
      </c>
      <c r="BV130" s="99"/>
      <c r="BW130" s="100">
        <f t="shared" ref="BW130:BW137" si="411">BV130*$E130</f>
        <v>0</v>
      </c>
      <c r="BX130" s="99"/>
      <c r="BY130" s="100">
        <f t="shared" ref="BY130:BY137" si="412">BX130*$E130</f>
        <v>0</v>
      </c>
      <c r="BZ130" s="99"/>
      <c r="CA130" s="100">
        <f t="shared" ref="CA130:CA137" si="413">BZ130*$E130</f>
        <v>0</v>
      </c>
      <c r="CB130" s="99"/>
      <c r="CC130" s="100">
        <f t="shared" ref="CC130:CC137" si="414">CB130*$E130</f>
        <v>0</v>
      </c>
      <c r="CD130" s="99"/>
      <c r="CE130" s="100">
        <f t="shared" ref="CE130:CE137" si="415">CD130*$E130</f>
        <v>0</v>
      </c>
      <c r="CF130" s="101">
        <f t="shared" si="396"/>
        <v>0</v>
      </c>
      <c r="CG130" s="100">
        <f t="shared" si="396"/>
        <v>0</v>
      </c>
    </row>
    <row r="131" spans="1:85" s="148" customFormat="1" ht="18" x14ac:dyDescent="0.5">
      <c r="A131" s="94">
        <v>105</v>
      </c>
      <c r="B131" s="95" t="s">
        <v>153</v>
      </c>
      <c r="C131" s="95" t="s">
        <v>77</v>
      </c>
      <c r="D131" s="94">
        <f t="shared" si="402"/>
        <v>16</v>
      </c>
      <c r="E131" s="94">
        <v>1</v>
      </c>
      <c r="F131" s="94" t="s">
        <v>83</v>
      </c>
      <c r="G131" s="94"/>
      <c r="H131" s="94"/>
      <c r="I131" s="146">
        <f t="shared" si="228"/>
        <v>0</v>
      </c>
      <c r="J131" s="94"/>
      <c r="K131" s="146">
        <f t="shared" si="229"/>
        <v>0</v>
      </c>
      <c r="L131" s="94"/>
      <c r="M131" s="146">
        <f t="shared" si="230"/>
        <v>0</v>
      </c>
      <c r="N131" s="94"/>
      <c r="O131" s="146">
        <f t="shared" si="231"/>
        <v>0</v>
      </c>
      <c r="P131" s="94"/>
      <c r="Q131" s="146">
        <f t="shared" si="232"/>
        <v>0</v>
      </c>
      <c r="R131" s="94"/>
      <c r="S131" s="146">
        <f t="shared" si="233"/>
        <v>0</v>
      </c>
      <c r="T131" s="94"/>
      <c r="U131" s="146">
        <f t="shared" si="234"/>
        <v>0</v>
      </c>
      <c r="V131" s="94"/>
      <c r="W131" s="146">
        <f t="shared" si="235"/>
        <v>0</v>
      </c>
      <c r="X131" s="94"/>
      <c r="Y131" s="146">
        <f t="shared" si="236"/>
        <v>0</v>
      </c>
      <c r="Z131" s="94"/>
      <c r="AA131" s="146">
        <f t="shared" si="237"/>
        <v>0</v>
      </c>
      <c r="AB131" s="94"/>
      <c r="AC131" s="146">
        <f t="shared" si="238"/>
        <v>0</v>
      </c>
      <c r="AD131" s="94"/>
      <c r="AE131" s="146">
        <f t="shared" si="239"/>
        <v>0</v>
      </c>
      <c r="AF131" s="147">
        <f t="shared" si="403"/>
        <v>0</v>
      </c>
      <c r="AG131" s="146">
        <f t="shared" si="404"/>
        <v>0</v>
      </c>
      <c r="AH131" s="145"/>
      <c r="AI131" s="146">
        <f t="shared" si="242"/>
        <v>0</v>
      </c>
      <c r="AJ131" s="145"/>
      <c r="AK131" s="146">
        <f t="shared" si="243"/>
        <v>0</v>
      </c>
      <c r="AL131" s="145"/>
      <c r="AM131" s="146">
        <f t="shared" si="243"/>
        <v>0</v>
      </c>
      <c r="AN131" s="145"/>
      <c r="AO131" s="146">
        <f t="shared" si="244"/>
        <v>0</v>
      </c>
      <c r="AP131" s="145"/>
      <c r="AQ131" s="146">
        <f t="shared" si="245"/>
        <v>0</v>
      </c>
      <c r="AR131" s="145"/>
      <c r="AS131" s="146">
        <f t="shared" si="246"/>
        <v>0</v>
      </c>
      <c r="AT131" s="145"/>
      <c r="AU131" s="146">
        <f t="shared" si="247"/>
        <v>0</v>
      </c>
      <c r="AV131" s="145"/>
      <c r="AW131" s="146">
        <f t="shared" si="248"/>
        <v>0</v>
      </c>
      <c r="AX131" s="145"/>
      <c r="AY131" s="146">
        <f t="shared" si="249"/>
        <v>0</v>
      </c>
      <c r="AZ131" s="145"/>
      <c r="BA131" s="146">
        <f t="shared" si="250"/>
        <v>0</v>
      </c>
      <c r="BB131" s="145"/>
      <c r="BC131" s="146">
        <f t="shared" si="251"/>
        <v>0</v>
      </c>
      <c r="BD131" s="145"/>
      <c r="BE131" s="146">
        <f t="shared" si="252"/>
        <v>0</v>
      </c>
      <c r="BF131" s="147">
        <f t="shared" si="361"/>
        <v>0</v>
      </c>
      <c r="BG131" s="146">
        <f t="shared" si="361"/>
        <v>0</v>
      </c>
      <c r="BH131" s="99"/>
      <c r="BI131" s="97">
        <f t="shared" si="213"/>
        <v>0</v>
      </c>
      <c r="BJ131" s="99"/>
      <c r="BK131" s="100">
        <f t="shared" si="405"/>
        <v>0</v>
      </c>
      <c r="BL131" s="99"/>
      <c r="BM131" s="100">
        <f t="shared" si="406"/>
        <v>0</v>
      </c>
      <c r="BN131" s="99"/>
      <c r="BO131" s="100">
        <f t="shared" si="407"/>
        <v>0</v>
      </c>
      <c r="BP131" s="99"/>
      <c r="BQ131" s="100">
        <f t="shared" si="408"/>
        <v>0</v>
      </c>
      <c r="BR131" s="99"/>
      <c r="BS131" s="100">
        <f t="shared" si="409"/>
        <v>0</v>
      </c>
      <c r="BT131" s="99"/>
      <c r="BU131" s="100">
        <f t="shared" si="410"/>
        <v>0</v>
      </c>
      <c r="BV131" s="99"/>
      <c r="BW131" s="100">
        <f t="shared" si="411"/>
        <v>0</v>
      </c>
      <c r="BX131" s="99"/>
      <c r="BY131" s="100">
        <f t="shared" si="412"/>
        <v>0</v>
      </c>
      <c r="BZ131" s="99"/>
      <c r="CA131" s="100">
        <f t="shared" si="413"/>
        <v>0</v>
      </c>
      <c r="CB131" s="99"/>
      <c r="CC131" s="100">
        <f t="shared" si="414"/>
        <v>0</v>
      </c>
      <c r="CD131" s="99"/>
      <c r="CE131" s="100">
        <f t="shared" si="415"/>
        <v>0</v>
      </c>
      <c r="CF131" s="101">
        <f t="shared" si="396"/>
        <v>0</v>
      </c>
      <c r="CG131" s="100">
        <f t="shared" si="396"/>
        <v>0</v>
      </c>
    </row>
    <row r="132" spans="1:85" s="148" customFormat="1" ht="18" x14ac:dyDescent="0.5">
      <c r="A132" s="94">
        <v>106</v>
      </c>
      <c r="B132" s="95" t="s">
        <v>154</v>
      </c>
      <c r="C132" s="95" t="s">
        <v>74</v>
      </c>
      <c r="D132" s="94">
        <f t="shared" si="402"/>
        <v>16</v>
      </c>
      <c r="E132" s="94">
        <v>0.64</v>
      </c>
      <c r="F132" s="94" t="s">
        <v>85</v>
      </c>
      <c r="G132" s="94">
        <v>1350</v>
      </c>
      <c r="H132" s="94"/>
      <c r="I132" s="146">
        <f t="shared" si="228"/>
        <v>0</v>
      </c>
      <c r="J132" s="94"/>
      <c r="K132" s="146">
        <f t="shared" si="229"/>
        <v>0</v>
      </c>
      <c r="L132" s="94"/>
      <c r="M132" s="146">
        <f t="shared" si="230"/>
        <v>0</v>
      </c>
      <c r="N132" s="94"/>
      <c r="O132" s="146">
        <f t="shared" si="231"/>
        <v>0</v>
      </c>
      <c r="P132" s="94"/>
      <c r="Q132" s="146">
        <f t="shared" si="232"/>
        <v>0</v>
      </c>
      <c r="R132" s="94"/>
      <c r="S132" s="146">
        <f t="shared" si="233"/>
        <v>0</v>
      </c>
      <c r="T132" s="94"/>
      <c r="U132" s="146">
        <f t="shared" si="234"/>
        <v>0</v>
      </c>
      <c r="V132" s="94"/>
      <c r="W132" s="146">
        <f t="shared" si="235"/>
        <v>0</v>
      </c>
      <c r="X132" s="94"/>
      <c r="Y132" s="146">
        <f t="shared" si="236"/>
        <v>0</v>
      </c>
      <c r="Z132" s="94"/>
      <c r="AA132" s="146">
        <f t="shared" si="237"/>
        <v>0</v>
      </c>
      <c r="AB132" s="94"/>
      <c r="AC132" s="146">
        <f t="shared" si="238"/>
        <v>0</v>
      </c>
      <c r="AD132" s="94"/>
      <c r="AE132" s="146">
        <f t="shared" si="239"/>
        <v>0</v>
      </c>
      <c r="AF132" s="147">
        <f t="shared" si="403"/>
        <v>0</v>
      </c>
      <c r="AG132" s="146">
        <f t="shared" si="404"/>
        <v>0</v>
      </c>
      <c r="AH132" s="145"/>
      <c r="AI132" s="146">
        <f t="shared" si="242"/>
        <v>0</v>
      </c>
      <c r="AJ132" s="145"/>
      <c r="AK132" s="146">
        <f t="shared" si="243"/>
        <v>0</v>
      </c>
      <c r="AL132" s="145"/>
      <c r="AM132" s="146">
        <f t="shared" si="243"/>
        <v>0</v>
      </c>
      <c r="AN132" s="145"/>
      <c r="AO132" s="146">
        <f t="shared" si="244"/>
        <v>0</v>
      </c>
      <c r="AP132" s="145"/>
      <c r="AQ132" s="146">
        <f t="shared" si="245"/>
        <v>0</v>
      </c>
      <c r="AR132" s="145"/>
      <c r="AS132" s="146">
        <f t="shared" si="246"/>
        <v>0</v>
      </c>
      <c r="AT132" s="145"/>
      <c r="AU132" s="146">
        <f t="shared" si="247"/>
        <v>0</v>
      </c>
      <c r="AV132" s="145"/>
      <c r="AW132" s="146">
        <f t="shared" si="248"/>
        <v>0</v>
      </c>
      <c r="AX132" s="145"/>
      <c r="AY132" s="146">
        <f t="shared" si="249"/>
        <v>0</v>
      </c>
      <c r="AZ132" s="145"/>
      <c r="BA132" s="146">
        <f t="shared" si="250"/>
        <v>0</v>
      </c>
      <c r="BB132" s="145"/>
      <c r="BC132" s="146">
        <f t="shared" si="251"/>
        <v>0</v>
      </c>
      <c r="BD132" s="145"/>
      <c r="BE132" s="146">
        <f t="shared" si="252"/>
        <v>0</v>
      </c>
      <c r="BF132" s="147">
        <f t="shared" si="361"/>
        <v>0</v>
      </c>
      <c r="BG132" s="146">
        <f t="shared" si="361"/>
        <v>0</v>
      </c>
      <c r="BH132" s="99"/>
      <c r="BI132" s="97">
        <f t="shared" si="213"/>
        <v>0</v>
      </c>
      <c r="BJ132" s="99"/>
      <c r="BK132" s="100">
        <f t="shared" si="405"/>
        <v>0</v>
      </c>
      <c r="BL132" s="99"/>
      <c r="BM132" s="100">
        <f t="shared" si="406"/>
        <v>0</v>
      </c>
      <c r="BN132" s="99"/>
      <c r="BO132" s="100">
        <f t="shared" si="407"/>
        <v>0</v>
      </c>
      <c r="BP132" s="99"/>
      <c r="BQ132" s="100">
        <f t="shared" si="408"/>
        <v>0</v>
      </c>
      <c r="BR132" s="99"/>
      <c r="BS132" s="100">
        <f t="shared" si="409"/>
        <v>0</v>
      </c>
      <c r="BT132" s="99"/>
      <c r="BU132" s="100">
        <f t="shared" si="410"/>
        <v>0</v>
      </c>
      <c r="BV132" s="99"/>
      <c r="BW132" s="100">
        <f t="shared" si="411"/>
        <v>0</v>
      </c>
      <c r="BX132" s="99"/>
      <c r="BY132" s="100">
        <f t="shared" si="412"/>
        <v>0</v>
      </c>
      <c r="BZ132" s="99"/>
      <c r="CA132" s="100">
        <f t="shared" si="413"/>
        <v>0</v>
      </c>
      <c r="CB132" s="99"/>
      <c r="CC132" s="100">
        <f t="shared" si="414"/>
        <v>0</v>
      </c>
      <c r="CD132" s="99"/>
      <c r="CE132" s="100">
        <f t="shared" si="415"/>
        <v>0</v>
      </c>
      <c r="CF132" s="101">
        <f t="shared" si="396"/>
        <v>0</v>
      </c>
      <c r="CG132" s="100">
        <f t="shared" si="396"/>
        <v>0</v>
      </c>
    </row>
    <row r="133" spans="1:85" s="148" customFormat="1" ht="18" x14ac:dyDescent="0.5">
      <c r="A133" s="94">
        <v>107</v>
      </c>
      <c r="B133" s="95" t="s">
        <v>156</v>
      </c>
      <c r="C133" s="95" t="s">
        <v>74</v>
      </c>
      <c r="D133" s="94">
        <f t="shared" si="402"/>
        <v>16</v>
      </c>
      <c r="E133" s="94">
        <v>0.64</v>
      </c>
      <c r="F133" s="94" t="s">
        <v>85</v>
      </c>
      <c r="G133" s="94"/>
      <c r="H133" s="94"/>
      <c r="I133" s="146">
        <f t="shared" si="228"/>
        <v>0</v>
      </c>
      <c r="J133" s="94"/>
      <c r="K133" s="146">
        <f t="shared" si="229"/>
        <v>0</v>
      </c>
      <c r="L133" s="94"/>
      <c r="M133" s="146">
        <f t="shared" si="230"/>
        <v>0</v>
      </c>
      <c r="N133" s="94"/>
      <c r="O133" s="146">
        <f t="shared" si="231"/>
        <v>0</v>
      </c>
      <c r="P133" s="94"/>
      <c r="Q133" s="146">
        <f t="shared" si="232"/>
        <v>0</v>
      </c>
      <c r="R133" s="94"/>
      <c r="S133" s="146">
        <f t="shared" si="233"/>
        <v>0</v>
      </c>
      <c r="T133" s="94"/>
      <c r="U133" s="146">
        <f t="shared" si="234"/>
        <v>0</v>
      </c>
      <c r="V133" s="94"/>
      <c r="W133" s="146">
        <f t="shared" si="235"/>
        <v>0</v>
      </c>
      <c r="X133" s="94"/>
      <c r="Y133" s="146">
        <f t="shared" si="236"/>
        <v>0</v>
      </c>
      <c r="Z133" s="94"/>
      <c r="AA133" s="146">
        <f t="shared" si="237"/>
        <v>0</v>
      </c>
      <c r="AB133" s="94"/>
      <c r="AC133" s="146">
        <f t="shared" si="238"/>
        <v>0</v>
      </c>
      <c r="AD133" s="94"/>
      <c r="AE133" s="146">
        <f t="shared" si="239"/>
        <v>0</v>
      </c>
      <c r="AF133" s="147">
        <f t="shared" si="403"/>
        <v>0</v>
      </c>
      <c r="AG133" s="146">
        <f t="shared" si="404"/>
        <v>0</v>
      </c>
      <c r="AH133" s="145"/>
      <c r="AI133" s="146">
        <f t="shared" si="242"/>
        <v>0</v>
      </c>
      <c r="AJ133" s="145"/>
      <c r="AK133" s="146">
        <f t="shared" si="243"/>
        <v>0</v>
      </c>
      <c r="AL133" s="145"/>
      <c r="AM133" s="146">
        <f t="shared" si="243"/>
        <v>0</v>
      </c>
      <c r="AN133" s="145"/>
      <c r="AO133" s="146">
        <f t="shared" si="244"/>
        <v>0</v>
      </c>
      <c r="AP133" s="145"/>
      <c r="AQ133" s="146">
        <f t="shared" si="245"/>
        <v>0</v>
      </c>
      <c r="AR133" s="145"/>
      <c r="AS133" s="146">
        <f t="shared" si="246"/>
        <v>0</v>
      </c>
      <c r="AT133" s="145"/>
      <c r="AU133" s="146">
        <f t="shared" si="247"/>
        <v>0</v>
      </c>
      <c r="AV133" s="145"/>
      <c r="AW133" s="146">
        <f t="shared" si="248"/>
        <v>0</v>
      </c>
      <c r="AX133" s="145"/>
      <c r="AY133" s="146">
        <f t="shared" si="249"/>
        <v>0</v>
      </c>
      <c r="AZ133" s="145"/>
      <c r="BA133" s="146">
        <f t="shared" si="250"/>
        <v>0</v>
      </c>
      <c r="BB133" s="145"/>
      <c r="BC133" s="146">
        <f t="shared" si="251"/>
        <v>0</v>
      </c>
      <c r="BD133" s="145"/>
      <c r="BE133" s="146">
        <f t="shared" si="252"/>
        <v>0</v>
      </c>
      <c r="BF133" s="147">
        <f t="shared" si="361"/>
        <v>0</v>
      </c>
      <c r="BG133" s="146">
        <f t="shared" si="361"/>
        <v>0</v>
      </c>
      <c r="BH133" s="99"/>
      <c r="BI133" s="97">
        <f t="shared" si="213"/>
        <v>0</v>
      </c>
      <c r="BJ133" s="99"/>
      <c r="BK133" s="100">
        <f t="shared" si="405"/>
        <v>0</v>
      </c>
      <c r="BL133" s="99"/>
      <c r="BM133" s="100">
        <f t="shared" si="406"/>
        <v>0</v>
      </c>
      <c r="BN133" s="99"/>
      <c r="BO133" s="100">
        <f t="shared" si="407"/>
        <v>0</v>
      </c>
      <c r="BP133" s="99"/>
      <c r="BQ133" s="100">
        <f t="shared" si="408"/>
        <v>0</v>
      </c>
      <c r="BR133" s="99"/>
      <c r="BS133" s="100">
        <f t="shared" si="409"/>
        <v>0</v>
      </c>
      <c r="BT133" s="99"/>
      <c r="BU133" s="100">
        <f t="shared" si="410"/>
        <v>0</v>
      </c>
      <c r="BV133" s="99"/>
      <c r="BW133" s="100">
        <f t="shared" si="411"/>
        <v>0</v>
      </c>
      <c r="BX133" s="99"/>
      <c r="BY133" s="100">
        <f t="shared" si="412"/>
        <v>0</v>
      </c>
      <c r="BZ133" s="99"/>
      <c r="CA133" s="100">
        <f t="shared" si="413"/>
        <v>0</v>
      </c>
      <c r="CB133" s="99"/>
      <c r="CC133" s="100">
        <f t="shared" si="414"/>
        <v>0</v>
      </c>
      <c r="CD133" s="99"/>
      <c r="CE133" s="100">
        <f t="shared" si="415"/>
        <v>0</v>
      </c>
      <c r="CF133" s="101">
        <f t="shared" si="396"/>
        <v>0</v>
      </c>
      <c r="CG133" s="100">
        <f t="shared" si="396"/>
        <v>0</v>
      </c>
    </row>
    <row r="134" spans="1:85" s="148" customFormat="1" ht="18" x14ac:dyDescent="0.5">
      <c r="A134" s="94">
        <v>108</v>
      </c>
      <c r="B134" s="95" t="s">
        <v>157</v>
      </c>
      <c r="C134" s="95" t="s">
        <v>74</v>
      </c>
      <c r="D134" s="94">
        <f t="shared" si="402"/>
        <v>16</v>
      </c>
      <c r="E134" s="94">
        <v>0.64</v>
      </c>
      <c r="F134" s="94" t="s">
        <v>85</v>
      </c>
      <c r="G134" s="94"/>
      <c r="H134" s="94"/>
      <c r="I134" s="146">
        <f t="shared" si="228"/>
        <v>0</v>
      </c>
      <c r="J134" s="94"/>
      <c r="K134" s="146">
        <f t="shared" si="229"/>
        <v>0</v>
      </c>
      <c r="L134" s="94"/>
      <c r="M134" s="146">
        <f t="shared" si="230"/>
        <v>0</v>
      </c>
      <c r="N134" s="94"/>
      <c r="O134" s="146">
        <f t="shared" si="231"/>
        <v>0</v>
      </c>
      <c r="P134" s="94"/>
      <c r="Q134" s="146">
        <f t="shared" si="232"/>
        <v>0</v>
      </c>
      <c r="R134" s="94"/>
      <c r="S134" s="146">
        <f t="shared" si="233"/>
        <v>0</v>
      </c>
      <c r="T134" s="94"/>
      <c r="U134" s="146">
        <f t="shared" si="234"/>
        <v>0</v>
      </c>
      <c r="V134" s="94"/>
      <c r="W134" s="146">
        <f t="shared" si="235"/>
        <v>0</v>
      </c>
      <c r="X134" s="94"/>
      <c r="Y134" s="146">
        <f t="shared" si="236"/>
        <v>0</v>
      </c>
      <c r="Z134" s="94"/>
      <c r="AA134" s="146">
        <f t="shared" si="237"/>
        <v>0</v>
      </c>
      <c r="AB134" s="94"/>
      <c r="AC134" s="146">
        <f t="shared" si="238"/>
        <v>0</v>
      </c>
      <c r="AD134" s="94"/>
      <c r="AE134" s="146">
        <f t="shared" si="239"/>
        <v>0</v>
      </c>
      <c r="AF134" s="147">
        <f t="shared" si="403"/>
        <v>0</v>
      </c>
      <c r="AG134" s="146">
        <f t="shared" si="404"/>
        <v>0</v>
      </c>
      <c r="AH134" s="145"/>
      <c r="AI134" s="146">
        <f t="shared" si="242"/>
        <v>0</v>
      </c>
      <c r="AJ134" s="145"/>
      <c r="AK134" s="146">
        <f t="shared" si="243"/>
        <v>0</v>
      </c>
      <c r="AL134" s="145"/>
      <c r="AM134" s="146">
        <f t="shared" si="243"/>
        <v>0</v>
      </c>
      <c r="AN134" s="145"/>
      <c r="AO134" s="146">
        <f t="shared" si="244"/>
        <v>0</v>
      </c>
      <c r="AP134" s="145"/>
      <c r="AQ134" s="146">
        <f t="shared" si="245"/>
        <v>0</v>
      </c>
      <c r="AR134" s="145"/>
      <c r="AS134" s="146">
        <f t="shared" si="246"/>
        <v>0</v>
      </c>
      <c r="AT134" s="145"/>
      <c r="AU134" s="146">
        <f t="shared" si="247"/>
        <v>0</v>
      </c>
      <c r="AV134" s="145"/>
      <c r="AW134" s="146">
        <f t="shared" si="248"/>
        <v>0</v>
      </c>
      <c r="AX134" s="145"/>
      <c r="AY134" s="146">
        <f t="shared" si="249"/>
        <v>0</v>
      </c>
      <c r="AZ134" s="145"/>
      <c r="BA134" s="146">
        <f t="shared" si="250"/>
        <v>0</v>
      </c>
      <c r="BB134" s="145"/>
      <c r="BC134" s="146">
        <f t="shared" si="251"/>
        <v>0</v>
      </c>
      <c r="BD134" s="145"/>
      <c r="BE134" s="146">
        <f t="shared" si="252"/>
        <v>0</v>
      </c>
      <c r="BF134" s="147">
        <f t="shared" si="361"/>
        <v>0</v>
      </c>
      <c r="BG134" s="146">
        <f t="shared" si="361"/>
        <v>0</v>
      </c>
      <c r="BH134" s="99"/>
      <c r="BI134" s="97">
        <f t="shared" ref="BI134:BI147" si="416">BH134*$E134</f>
        <v>0</v>
      </c>
      <c r="BJ134" s="99"/>
      <c r="BK134" s="100">
        <f t="shared" si="405"/>
        <v>0</v>
      </c>
      <c r="BL134" s="99"/>
      <c r="BM134" s="100">
        <f t="shared" si="406"/>
        <v>0</v>
      </c>
      <c r="BN134" s="99"/>
      <c r="BO134" s="100">
        <f t="shared" si="407"/>
        <v>0</v>
      </c>
      <c r="BP134" s="99"/>
      <c r="BQ134" s="100">
        <f t="shared" si="408"/>
        <v>0</v>
      </c>
      <c r="BR134" s="99"/>
      <c r="BS134" s="100">
        <f t="shared" si="409"/>
        <v>0</v>
      </c>
      <c r="BT134" s="99"/>
      <c r="BU134" s="100">
        <f t="shared" si="410"/>
        <v>0</v>
      </c>
      <c r="BV134" s="99"/>
      <c r="BW134" s="100">
        <f t="shared" si="411"/>
        <v>0</v>
      </c>
      <c r="BX134" s="99"/>
      <c r="BY134" s="100">
        <f t="shared" si="412"/>
        <v>0</v>
      </c>
      <c r="BZ134" s="99"/>
      <c r="CA134" s="100">
        <f t="shared" si="413"/>
        <v>0</v>
      </c>
      <c r="CB134" s="99"/>
      <c r="CC134" s="100">
        <f t="shared" si="414"/>
        <v>0</v>
      </c>
      <c r="CD134" s="99"/>
      <c r="CE134" s="100">
        <f t="shared" si="415"/>
        <v>0</v>
      </c>
      <c r="CF134" s="101">
        <f t="shared" si="396"/>
        <v>0</v>
      </c>
      <c r="CG134" s="100">
        <f t="shared" si="396"/>
        <v>0</v>
      </c>
    </row>
    <row r="135" spans="1:85" s="148" customFormat="1" ht="18" x14ac:dyDescent="0.5">
      <c r="A135" s="94">
        <v>109</v>
      </c>
      <c r="B135" s="95" t="s">
        <v>158</v>
      </c>
      <c r="C135" s="95" t="s">
        <v>74</v>
      </c>
      <c r="D135" s="94">
        <f t="shared" si="402"/>
        <v>16</v>
      </c>
      <c r="E135" s="94">
        <v>0.64</v>
      </c>
      <c r="F135" s="94" t="s">
        <v>85</v>
      </c>
      <c r="G135" s="94">
        <v>1900</v>
      </c>
      <c r="H135" s="94"/>
      <c r="I135" s="146">
        <f t="shared" si="228"/>
        <v>0</v>
      </c>
      <c r="J135" s="94"/>
      <c r="K135" s="146">
        <f t="shared" si="229"/>
        <v>0</v>
      </c>
      <c r="L135" s="94"/>
      <c r="M135" s="146">
        <f t="shared" si="230"/>
        <v>0</v>
      </c>
      <c r="N135" s="94"/>
      <c r="O135" s="146">
        <f t="shared" si="231"/>
        <v>0</v>
      </c>
      <c r="P135" s="94"/>
      <c r="Q135" s="146">
        <f t="shared" si="232"/>
        <v>0</v>
      </c>
      <c r="R135" s="94">
        <v>14</v>
      </c>
      <c r="S135" s="146">
        <f t="shared" si="233"/>
        <v>8.9600000000000009</v>
      </c>
      <c r="T135" s="94"/>
      <c r="U135" s="146">
        <f t="shared" si="234"/>
        <v>0</v>
      </c>
      <c r="V135" s="94"/>
      <c r="W135" s="146">
        <f t="shared" si="235"/>
        <v>0</v>
      </c>
      <c r="X135" s="94"/>
      <c r="Y135" s="146">
        <f t="shared" si="236"/>
        <v>0</v>
      </c>
      <c r="Z135" s="94"/>
      <c r="AA135" s="146">
        <f t="shared" si="237"/>
        <v>0</v>
      </c>
      <c r="AB135" s="94"/>
      <c r="AC135" s="146">
        <f t="shared" si="238"/>
        <v>0</v>
      </c>
      <c r="AD135" s="94"/>
      <c r="AE135" s="146">
        <f t="shared" si="239"/>
        <v>0</v>
      </c>
      <c r="AF135" s="147">
        <f t="shared" si="403"/>
        <v>14</v>
      </c>
      <c r="AG135" s="146">
        <f t="shared" si="404"/>
        <v>8.9600000000000009</v>
      </c>
      <c r="AH135" s="145"/>
      <c r="AI135" s="146">
        <f t="shared" si="242"/>
        <v>0</v>
      </c>
      <c r="AJ135" s="145"/>
      <c r="AK135" s="146">
        <f t="shared" si="243"/>
        <v>0</v>
      </c>
      <c r="AL135" s="145"/>
      <c r="AM135" s="146">
        <f t="shared" si="243"/>
        <v>0</v>
      </c>
      <c r="AN135" s="145"/>
      <c r="AO135" s="146">
        <f t="shared" si="244"/>
        <v>0</v>
      </c>
      <c r="AP135" s="145"/>
      <c r="AQ135" s="146">
        <f t="shared" si="245"/>
        <v>0</v>
      </c>
      <c r="AR135" s="145"/>
      <c r="AS135" s="146">
        <f t="shared" si="246"/>
        <v>0</v>
      </c>
      <c r="AT135" s="145"/>
      <c r="AU135" s="146">
        <f t="shared" si="247"/>
        <v>0</v>
      </c>
      <c r="AV135" s="145"/>
      <c r="AW135" s="146">
        <f t="shared" si="248"/>
        <v>0</v>
      </c>
      <c r="AX135" s="145"/>
      <c r="AY135" s="146">
        <f t="shared" si="249"/>
        <v>0</v>
      </c>
      <c r="AZ135" s="145"/>
      <c r="BA135" s="146">
        <f t="shared" si="250"/>
        <v>0</v>
      </c>
      <c r="BB135" s="145"/>
      <c r="BC135" s="146">
        <f t="shared" si="251"/>
        <v>0</v>
      </c>
      <c r="BD135" s="145"/>
      <c r="BE135" s="146">
        <f t="shared" si="252"/>
        <v>0</v>
      </c>
      <c r="BF135" s="147">
        <f t="shared" si="361"/>
        <v>0</v>
      </c>
      <c r="BG135" s="146">
        <f t="shared" si="361"/>
        <v>0</v>
      </c>
      <c r="BH135" s="99"/>
      <c r="BI135" s="97">
        <f t="shared" si="416"/>
        <v>0</v>
      </c>
      <c r="BJ135" s="99"/>
      <c r="BK135" s="100">
        <f t="shared" si="405"/>
        <v>0</v>
      </c>
      <c r="BL135" s="99"/>
      <c r="BM135" s="100">
        <f t="shared" si="406"/>
        <v>0</v>
      </c>
      <c r="BN135" s="99"/>
      <c r="BO135" s="100">
        <f t="shared" si="407"/>
        <v>0</v>
      </c>
      <c r="BP135" s="99"/>
      <c r="BQ135" s="100">
        <f t="shared" si="408"/>
        <v>0</v>
      </c>
      <c r="BR135" s="99"/>
      <c r="BS135" s="100">
        <f t="shared" si="409"/>
        <v>0</v>
      </c>
      <c r="BT135" s="99"/>
      <c r="BU135" s="100">
        <f t="shared" si="410"/>
        <v>0</v>
      </c>
      <c r="BV135" s="99"/>
      <c r="BW135" s="100">
        <f t="shared" si="411"/>
        <v>0</v>
      </c>
      <c r="BX135" s="99"/>
      <c r="BY135" s="100">
        <f t="shared" si="412"/>
        <v>0</v>
      </c>
      <c r="BZ135" s="99"/>
      <c r="CA135" s="100">
        <f t="shared" si="413"/>
        <v>0</v>
      </c>
      <c r="CB135" s="99"/>
      <c r="CC135" s="100">
        <f t="shared" si="414"/>
        <v>0</v>
      </c>
      <c r="CD135" s="99"/>
      <c r="CE135" s="100">
        <f t="shared" si="415"/>
        <v>0</v>
      </c>
      <c r="CF135" s="101">
        <f t="shared" si="396"/>
        <v>0</v>
      </c>
      <c r="CG135" s="100">
        <f t="shared" si="396"/>
        <v>0</v>
      </c>
    </row>
    <row r="136" spans="1:85" s="148" customFormat="1" ht="18" x14ac:dyDescent="0.5">
      <c r="A136" s="94">
        <v>110</v>
      </c>
      <c r="B136" s="95" t="s">
        <v>159</v>
      </c>
      <c r="C136" s="95" t="s">
        <v>74</v>
      </c>
      <c r="D136" s="94">
        <f t="shared" si="402"/>
        <v>16</v>
      </c>
      <c r="E136" s="94">
        <v>0.64</v>
      </c>
      <c r="F136" s="94" t="s">
        <v>85</v>
      </c>
      <c r="G136" s="94">
        <v>1850</v>
      </c>
      <c r="H136" s="94"/>
      <c r="I136" s="146">
        <f t="shared" si="228"/>
        <v>0</v>
      </c>
      <c r="J136" s="94"/>
      <c r="K136" s="146">
        <f t="shared" si="229"/>
        <v>0</v>
      </c>
      <c r="L136" s="94"/>
      <c r="M136" s="146">
        <f t="shared" si="230"/>
        <v>0</v>
      </c>
      <c r="N136" s="94"/>
      <c r="O136" s="146">
        <f t="shared" si="231"/>
        <v>0</v>
      </c>
      <c r="P136" s="94"/>
      <c r="Q136" s="146">
        <f t="shared" si="232"/>
        <v>0</v>
      </c>
      <c r="R136" s="94">
        <v>14</v>
      </c>
      <c r="S136" s="146">
        <f t="shared" si="233"/>
        <v>8.9600000000000009</v>
      </c>
      <c r="T136" s="94"/>
      <c r="U136" s="146">
        <f t="shared" si="234"/>
        <v>0</v>
      </c>
      <c r="V136" s="94"/>
      <c r="W136" s="146">
        <f t="shared" si="235"/>
        <v>0</v>
      </c>
      <c r="X136" s="94"/>
      <c r="Y136" s="146">
        <f t="shared" si="236"/>
        <v>0</v>
      </c>
      <c r="Z136" s="94"/>
      <c r="AA136" s="146">
        <f t="shared" si="237"/>
        <v>0</v>
      </c>
      <c r="AB136" s="94"/>
      <c r="AC136" s="146">
        <f t="shared" si="238"/>
        <v>0</v>
      </c>
      <c r="AD136" s="94"/>
      <c r="AE136" s="146">
        <f t="shared" si="239"/>
        <v>0</v>
      </c>
      <c r="AF136" s="147">
        <f t="shared" si="403"/>
        <v>14</v>
      </c>
      <c r="AG136" s="146">
        <f t="shared" si="404"/>
        <v>8.9600000000000009</v>
      </c>
      <c r="AH136" s="145"/>
      <c r="AI136" s="146">
        <f t="shared" si="242"/>
        <v>0</v>
      </c>
      <c r="AJ136" s="145"/>
      <c r="AK136" s="146">
        <f t="shared" si="243"/>
        <v>0</v>
      </c>
      <c r="AL136" s="145"/>
      <c r="AM136" s="146">
        <f t="shared" si="243"/>
        <v>0</v>
      </c>
      <c r="AN136" s="145"/>
      <c r="AO136" s="146">
        <f t="shared" si="244"/>
        <v>0</v>
      </c>
      <c r="AP136" s="145"/>
      <c r="AQ136" s="146">
        <f t="shared" si="245"/>
        <v>0</v>
      </c>
      <c r="AR136" s="145"/>
      <c r="AS136" s="146">
        <f t="shared" si="246"/>
        <v>0</v>
      </c>
      <c r="AT136" s="145"/>
      <c r="AU136" s="146">
        <f t="shared" si="247"/>
        <v>0</v>
      </c>
      <c r="AV136" s="145"/>
      <c r="AW136" s="146">
        <f t="shared" si="248"/>
        <v>0</v>
      </c>
      <c r="AX136" s="145"/>
      <c r="AY136" s="146">
        <f t="shared" si="249"/>
        <v>0</v>
      </c>
      <c r="AZ136" s="145"/>
      <c r="BA136" s="146">
        <f t="shared" si="250"/>
        <v>0</v>
      </c>
      <c r="BB136" s="145"/>
      <c r="BC136" s="146">
        <f t="shared" si="251"/>
        <v>0</v>
      </c>
      <c r="BD136" s="145"/>
      <c r="BE136" s="146">
        <f t="shared" si="252"/>
        <v>0</v>
      </c>
      <c r="BF136" s="147">
        <f t="shared" si="361"/>
        <v>0</v>
      </c>
      <c r="BG136" s="146">
        <f t="shared" si="361"/>
        <v>0</v>
      </c>
      <c r="BH136" s="99"/>
      <c r="BI136" s="97">
        <f t="shared" si="416"/>
        <v>0</v>
      </c>
      <c r="BJ136" s="99"/>
      <c r="BK136" s="100">
        <f t="shared" si="405"/>
        <v>0</v>
      </c>
      <c r="BL136" s="99"/>
      <c r="BM136" s="100">
        <f t="shared" si="406"/>
        <v>0</v>
      </c>
      <c r="BN136" s="99"/>
      <c r="BO136" s="100">
        <f t="shared" si="407"/>
        <v>0</v>
      </c>
      <c r="BP136" s="99"/>
      <c r="BQ136" s="100">
        <f t="shared" si="408"/>
        <v>0</v>
      </c>
      <c r="BR136" s="99"/>
      <c r="BS136" s="100">
        <f t="shared" si="409"/>
        <v>0</v>
      </c>
      <c r="BT136" s="99"/>
      <c r="BU136" s="100">
        <f t="shared" si="410"/>
        <v>0</v>
      </c>
      <c r="BV136" s="99"/>
      <c r="BW136" s="100">
        <f t="shared" si="411"/>
        <v>0</v>
      </c>
      <c r="BX136" s="99"/>
      <c r="BY136" s="100">
        <f t="shared" si="412"/>
        <v>0</v>
      </c>
      <c r="BZ136" s="99"/>
      <c r="CA136" s="100">
        <f t="shared" si="413"/>
        <v>0</v>
      </c>
      <c r="CB136" s="99"/>
      <c r="CC136" s="100">
        <f t="shared" si="414"/>
        <v>0</v>
      </c>
      <c r="CD136" s="99"/>
      <c r="CE136" s="100">
        <f t="shared" si="415"/>
        <v>0</v>
      </c>
      <c r="CF136" s="101">
        <f t="shared" si="396"/>
        <v>0</v>
      </c>
      <c r="CG136" s="100">
        <f t="shared" si="396"/>
        <v>0</v>
      </c>
    </row>
    <row r="137" spans="1:85" s="148" customFormat="1" ht="18" x14ac:dyDescent="0.5">
      <c r="A137" s="94">
        <v>111</v>
      </c>
      <c r="B137" s="95" t="s">
        <v>160</v>
      </c>
      <c r="C137" s="95" t="s">
        <v>74</v>
      </c>
      <c r="D137" s="94">
        <f t="shared" si="402"/>
        <v>16</v>
      </c>
      <c r="E137" s="94">
        <v>0.64</v>
      </c>
      <c r="F137" s="94" t="s">
        <v>83</v>
      </c>
      <c r="G137" s="94"/>
      <c r="H137" s="94"/>
      <c r="I137" s="146">
        <f t="shared" si="228"/>
        <v>0</v>
      </c>
      <c r="J137" s="94"/>
      <c r="K137" s="146">
        <f t="shared" si="229"/>
        <v>0</v>
      </c>
      <c r="L137" s="94"/>
      <c r="M137" s="146">
        <f t="shared" si="230"/>
        <v>0</v>
      </c>
      <c r="N137" s="94"/>
      <c r="O137" s="146">
        <f t="shared" si="231"/>
        <v>0</v>
      </c>
      <c r="P137" s="94"/>
      <c r="Q137" s="146">
        <f t="shared" si="232"/>
        <v>0</v>
      </c>
      <c r="R137" s="94"/>
      <c r="S137" s="146">
        <f t="shared" si="233"/>
        <v>0</v>
      </c>
      <c r="T137" s="94"/>
      <c r="U137" s="146">
        <f t="shared" si="234"/>
        <v>0</v>
      </c>
      <c r="V137" s="94"/>
      <c r="W137" s="146">
        <f t="shared" si="235"/>
        <v>0</v>
      </c>
      <c r="X137" s="94"/>
      <c r="Y137" s="146">
        <f t="shared" si="236"/>
        <v>0</v>
      </c>
      <c r="Z137" s="94"/>
      <c r="AA137" s="146">
        <f t="shared" si="237"/>
        <v>0</v>
      </c>
      <c r="AB137" s="94"/>
      <c r="AC137" s="146">
        <f t="shared" si="238"/>
        <v>0</v>
      </c>
      <c r="AD137" s="94"/>
      <c r="AE137" s="146">
        <f t="shared" si="239"/>
        <v>0</v>
      </c>
      <c r="AF137" s="147">
        <f t="shared" si="403"/>
        <v>0</v>
      </c>
      <c r="AG137" s="146">
        <f t="shared" si="404"/>
        <v>0</v>
      </c>
      <c r="AH137" s="145"/>
      <c r="AI137" s="146">
        <f t="shared" si="242"/>
        <v>0</v>
      </c>
      <c r="AJ137" s="145"/>
      <c r="AK137" s="146">
        <f t="shared" si="243"/>
        <v>0</v>
      </c>
      <c r="AL137" s="145"/>
      <c r="AM137" s="146">
        <f t="shared" si="243"/>
        <v>0</v>
      </c>
      <c r="AN137" s="145"/>
      <c r="AO137" s="146">
        <f t="shared" si="244"/>
        <v>0</v>
      </c>
      <c r="AP137" s="145"/>
      <c r="AQ137" s="146">
        <f t="shared" si="245"/>
        <v>0</v>
      </c>
      <c r="AR137" s="145"/>
      <c r="AS137" s="146">
        <f t="shared" si="246"/>
        <v>0</v>
      </c>
      <c r="AT137" s="145"/>
      <c r="AU137" s="146">
        <f t="shared" si="247"/>
        <v>0</v>
      </c>
      <c r="AV137" s="145"/>
      <c r="AW137" s="146">
        <f t="shared" si="248"/>
        <v>0</v>
      </c>
      <c r="AX137" s="145"/>
      <c r="AY137" s="146">
        <f t="shared" si="249"/>
        <v>0</v>
      </c>
      <c r="AZ137" s="145"/>
      <c r="BA137" s="146">
        <f t="shared" si="250"/>
        <v>0</v>
      </c>
      <c r="BB137" s="145"/>
      <c r="BC137" s="146">
        <f t="shared" si="251"/>
        <v>0</v>
      </c>
      <c r="BD137" s="145"/>
      <c r="BE137" s="146">
        <f t="shared" si="252"/>
        <v>0</v>
      </c>
      <c r="BF137" s="147">
        <f t="shared" si="361"/>
        <v>0</v>
      </c>
      <c r="BG137" s="146">
        <f t="shared" si="361"/>
        <v>0</v>
      </c>
      <c r="BH137" s="99"/>
      <c r="BI137" s="97">
        <f t="shared" si="416"/>
        <v>0</v>
      </c>
      <c r="BJ137" s="99"/>
      <c r="BK137" s="100">
        <f t="shared" si="405"/>
        <v>0</v>
      </c>
      <c r="BL137" s="99"/>
      <c r="BM137" s="100">
        <f t="shared" si="406"/>
        <v>0</v>
      </c>
      <c r="BN137" s="99"/>
      <c r="BO137" s="100">
        <f t="shared" si="407"/>
        <v>0</v>
      </c>
      <c r="BP137" s="99"/>
      <c r="BQ137" s="100">
        <f t="shared" si="408"/>
        <v>0</v>
      </c>
      <c r="BR137" s="99"/>
      <c r="BS137" s="100">
        <f t="shared" si="409"/>
        <v>0</v>
      </c>
      <c r="BT137" s="99"/>
      <c r="BU137" s="100">
        <f t="shared" si="410"/>
        <v>0</v>
      </c>
      <c r="BV137" s="99"/>
      <c r="BW137" s="100">
        <f t="shared" si="411"/>
        <v>0</v>
      </c>
      <c r="BX137" s="99"/>
      <c r="BY137" s="100">
        <f t="shared" si="412"/>
        <v>0</v>
      </c>
      <c r="BZ137" s="99"/>
      <c r="CA137" s="100">
        <f t="shared" si="413"/>
        <v>0</v>
      </c>
      <c r="CB137" s="99"/>
      <c r="CC137" s="100">
        <f t="shared" si="414"/>
        <v>0</v>
      </c>
      <c r="CD137" s="99"/>
      <c r="CE137" s="100">
        <f t="shared" si="415"/>
        <v>0</v>
      </c>
      <c r="CF137" s="101">
        <f t="shared" si="396"/>
        <v>0</v>
      </c>
      <c r="CG137" s="100">
        <f t="shared" si="396"/>
        <v>0</v>
      </c>
    </row>
    <row r="138" spans="1:85" s="148" customFormat="1" ht="18" x14ac:dyDescent="0.5">
      <c r="A138" s="94">
        <v>112</v>
      </c>
      <c r="B138" s="95" t="s">
        <v>161</v>
      </c>
      <c r="C138" s="95"/>
      <c r="D138" s="94">
        <f t="shared" si="402"/>
        <v>16</v>
      </c>
      <c r="E138" s="94">
        <v>0.64</v>
      </c>
      <c r="F138" s="94"/>
      <c r="G138" s="94"/>
      <c r="H138" s="94"/>
      <c r="I138" s="146"/>
      <c r="J138" s="94"/>
      <c r="K138" s="146"/>
      <c r="L138" s="94"/>
      <c r="M138" s="146"/>
      <c r="N138" s="94"/>
      <c r="O138" s="146"/>
      <c r="P138" s="94"/>
      <c r="Q138" s="146"/>
      <c r="R138" s="94"/>
      <c r="S138" s="146"/>
      <c r="T138" s="94"/>
      <c r="U138" s="146"/>
      <c r="V138" s="94"/>
      <c r="W138" s="146"/>
      <c r="X138" s="94"/>
      <c r="Y138" s="146"/>
      <c r="Z138" s="94"/>
      <c r="AA138" s="146"/>
      <c r="AB138" s="94"/>
      <c r="AC138" s="146"/>
      <c r="AD138" s="94"/>
      <c r="AE138" s="146"/>
      <c r="AF138" s="147"/>
      <c r="AG138" s="146"/>
      <c r="AH138" s="145"/>
      <c r="AI138" s="146"/>
      <c r="AJ138" s="145"/>
      <c r="AK138" s="146"/>
      <c r="AL138" s="145"/>
      <c r="AM138" s="146"/>
      <c r="AN138" s="145"/>
      <c r="AO138" s="146"/>
      <c r="AP138" s="145"/>
      <c r="AQ138" s="146"/>
      <c r="AR138" s="145"/>
      <c r="AS138" s="146"/>
      <c r="AT138" s="145"/>
      <c r="AU138" s="146"/>
      <c r="AV138" s="145"/>
      <c r="AW138" s="146"/>
      <c r="AX138" s="145"/>
      <c r="AY138" s="146"/>
      <c r="AZ138" s="145"/>
      <c r="BA138" s="146"/>
      <c r="BB138" s="145"/>
      <c r="BC138" s="146"/>
      <c r="BD138" s="145"/>
      <c r="BE138" s="146"/>
      <c r="BF138" s="147"/>
      <c r="BG138" s="146"/>
      <c r="BH138" s="99"/>
      <c r="BI138" s="97">
        <f t="shared" si="416"/>
        <v>0</v>
      </c>
      <c r="BJ138" s="99"/>
      <c r="BK138" s="100"/>
      <c r="BL138" s="99"/>
      <c r="BM138" s="100"/>
      <c r="BN138" s="99"/>
      <c r="BO138" s="100"/>
      <c r="BP138" s="99"/>
      <c r="BQ138" s="100"/>
      <c r="BR138" s="99"/>
      <c r="BS138" s="100"/>
      <c r="BT138" s="99"/>
      <c r="BU138" s="100"/>
      <c r="BV138" s="99"/>
      <c r="BW138" s="100"/>
      <c r="BX138" s="99"/>
      <c r="BY138" s="100"/>
      <c r="BZ138" s="99"/>
      <c r="CA138" s="100"/>
      <c r="CB138" s="99"/>
      <c r="CC138" s="100"/>
      <c r="CD138" s="99"/>
      <c r="CE138" s="100"/>
      <c r="CF138" s="101">
        <f t="shared" si="396"/>
        <v>0</v>
      </c>
      <c r="CG138" s="100">
        <f t="shared" si="396"/>
        <v>0</v>
      </c>
    </row>
    <row r="139" spans="1:85" s="148" customFormat="1" ht="18" x14ac:dyDescent="0.5">
      <c r="A139" s="94">
        <v>113</v>
      </c>
      <c r="B139" s="95" t="s">
        <v>162</v>
      </c>
      <c r="C139" s="95"/>
      <c r="D139" s="94">
        <f t="shared" si="402"/>
        <v>16</v>
      </c>
      <c r="E139" s="94">
        <v>0.64</v>
      </c>
      <c r="F139" s="94" t="s">
        <v>163</v>
      </c>
      <c r="G139" s="94"/>
      <c r="H139" s="94"/>
      <c r="I139" s="146">
        <f t="shared" si="228"/>
        <v>0</v>
      </c>
      <c r="J139" s="94"/>
      <c r="K139" s="146">
        <f t="shared" si="229"/>
        <v>0</v>
      </c>
      <c r="L139" s="94"/>
      <c r="M139" s="146">
        <f t="shared" si="230"/>
        <v>0</v>
      </c>
      <c r="N139" s="94"/>
      <c r="O139" s="146">
        <f t="shared" si="231"/>
        <v>0</v>
      </c>
      <c r="P139" s="94"/>
      <c r="Q139" s="146">
        <f t="shared" si="232"/>
        <v>0</v>
      </c>
      <c r="R139" s="94"/>
      <c r="S139" s="146">
        <f t="shared" si="233"/>
        <v>0</v>
      </c>
      <c r="T139" s="94"/>
      <c r="U139" s="146">
        <f t="shared" si="234"/>
        <v>0</v>
      </c>
      <c r="V139" s="94"/>
      <c r="W139" s="146">
        <f t="shared" si="235"/>
        <v>0</v>
      </c>
      <c r="X139" s="94"/>
      <c r="Y139" s="146">
        <f t="shared" si="236"/>
        <v>0</v>
      </c>
      <c r="Z139" s="94"/>
      <c r="AA139" s="146">
        <f t="shared" si="237"/>
        <v>0</v>
      </c>
      <c r="AB139" s="94"/>
      <c r="AC139" s="146">
        <f t="shared" si="238"/>
        <v>0</v>
      </c>
      <c r="AD139" s="94"/>
      <c r="AE139" s="146">
        <f t="shared" si="239"/>
        <v>0</v>
      </c>
      <c r="AF139" s="147">
        <f t="shared" ref="AF139" si="417">SUM(H139,J139,L139,N139,P139,R139,T139,V139,X139,Z139,AB139,AD139)</f>
        <v>0</v>
      </c>
      <c r="AG139" s="146">
        <f t="shared" ref="AG139" si="418">SUM(I139,K139,M139,O139,Q139,S139,U139,W139,Y139,AA139,AC139,AE139)</f>
        <v>0</v>
      </c>
      <c r="AH139" s="99"/>
      <c r="AI139" s="146">
        <f t="shared" si="242"/>
        <v>0</v>
      </c>
      <c r="AJ139" s="145"/>
      <c r="AK139" s="146">
        <f t="shared" si="243"/>
        <v>0</v>
      </c>
      <c r="AL139" s="145"/>
      <c r="AM139" s="146">
        <f t="shared" si="243"/>
        <v>0</v>
      </c>
      <c r="AN139" s="145"/>
      <c r="AO139" s="146">
        <f t="shared" si="244"/>
        <v>0</v>
      </c>
      <c r="AP139" s="145"/>
      <c r="AQ139" s="146">
        <f t="shared" si="245"/>
        <v>0</v>
      </c>
      <c r="AR139" s="145"/>
      <c r="AS139" s="146">
        <f t="shared" si="246"/>
        <v>0</v>
      </c>
      <c r="AT139" s="145"/>
      <c r="AU139" s="146">
        <f t="shared" si="247"/>
        <v>0</v>
      </c>
      <c r="AV139" s="145"/>
      <c r="AW139" s="146">
        <f t="shared" si="248"/>
        <v>0</v>
      </c>
      <c r="AX139" s="145"/>
      <c r="AY139" s="146">
        <f t="shared" si="249"/>
        <v>0</v>
      </c>
      <c r="AZ139" s="145"/>
      <c r="BA139" s="146">
        <f t="shared" si="250"/>
        <v>0</v>
      </c>
      <c r="BB139" s="145"/>
      <c r="BC139" s="146">
        <f t="shared" si="251"/>
        <v>0</v>
      </c>
      <c r="BD139" s="145"/>
      <c r="BE139" s="146">
        <f t="shared" si="252"/>
        <v>0</v>
      </c>
      <c r="BF139" s="147">
        <f t="shared" si="361"/>
        <v>0</v>
      </c>
      <c r="BG139" s="146">
        <f t="shared" si="361"/>
        <v>0</v>
      </c>
      <c r="BH139" s="99"/>
      <c r="BI139" s="97">
        <f t="shared" si="416"/>
        <v>0</v>
      </c>
      <c r="BJ139" s="99"/>
      <c r="BK139" s="100">
        <f t="shared" ref="BK139" si="419">BJ139*$E139</f>
        <v>0</v>
      </c>
      <c r="BL139" s="99"/>
      <c r="BM139" s="100">
        <f t="shared" ref="BM139" si="420">BL139*$E139</f>
        <v>0</v>
      </c>
      <c r="BN139" s="99"/>
      <c r="BO139" s="100">
        <f t="shared" ref="BO139" si="421">BN139*$E139</f>
        <v>0</v>
      </c>
      <c r="BP139" s="99"/>
      <c r="BQ139" s="100">
        <f t="shared" ref="BQ139" si="422">BP139*$E139</f>
        <v>0</v>
      </c>
      <c r="BR139" s="99"/>
      <c r="BS139" s="100">
        <f t="shared" ref="BS139" si="423">BR139*$E139</f>
        <v>0</v>
      </c>
      <c r="BT139" s="99"/>
      <c r="BU139" s="100">
        <f t="shared" ref="BU139" si="424">BT139*$E139</f>
        <v>0</v>
      </c>
      <c r="BV139" s="99"/>
      <c r="BW139" s="100">
        <f t="shared" ref="BW139" si="425">BV139*$E139</f>
        <v>0</v>
      </c>
      <c r="BX139" s="99"/>
      <c r="BY139" s="100">
        <f t="shared" ref="BY139" si="426">BX139*$E139</f>
        <v>0</v>
      </c>
      <c r="BZ139" s="99"/>
      <c r="CA139" s="100">
        <f t="shared" ref="CA139" si="427">BZ139*$E139</f>
        <v>0</v>
      </c>
      <c r="CB139" s="99"/>
      <c r="CC139" s="100">
        <f t="shared" ref="CC139" si="428">CB139*$E139</f>
        <v>0</v>
      </c>
      <c r="CD139" s="99"/>
      <c r="CE139" s="100">
        <f t="shared" ref="CE139" si="429">CD139*$E139</f>
        <v>0</v>
      </c>
      <c r="CF139" s="101">
        <f t="shared" si="396"/>
        <v>0</v>
      </c>
      <c r="CG139" s="100">
        <f t="shared" si="396"/>
        <v>0</v>
      </c>
    </row>
    <row r="140" spans="1:85" s="148" customFormat="1" ht="18" x14ac:dyDescent="0.5">
      <c r="A140" s="94">
        <v>114</v>
      </c>
      <c r="B140" s="95" t="s">
        <v>228</v>
      </c>
      <c r="C140" s="95"/>
      <c r="D140" s="94">
        <f t="shared" ref="D140:D141" si="430">RANK(BF140,$BF$4:$BF$147)</f>
        <v>16</v>
      </c>
      <c r="E140" s="94"/>
      <c r="F140" s="94"/>
      <c r="G140" s="94"/>
      <c r="H140" s="94"/>
      <c r="I140" s="146"/>
      <c r="J140" s="94"/>
      <c r="K140" s="146"/>
      <c r="L140" s="94"/>
      <c r="M140" s="146"/>
      <c r="N140" s="94"/>
      <c r="O140" s="146"/>
      <c r="P140" s="94"/>
      <c r="Q140" s="146"/>
      <c r="R140" s="94"/>
      <c r="S140" s="146"/>
      <c r="T140" s="94"/>
      <c r="U140" s="146"/>
      <c r="V140" s="94"/>
      <c r="W140" s="146"/>
      <c r="X140" s="94"/>
      <c r="Y140" s="146"/>
      <c r="Z140" s="94"/>
      <c r="AA140" s="146"/>
      <c r="AB140" s="94"/>
      <c r="AC140" s="146"/>
      <c r="AD140" s="94"/>
      <c r="AE140" s="146"/>
      <c r="AF140" s="147"/>
      <c r="AG140" s="146"/>
      <c r="AH140" s="99"/>
      <c r="AI140" s="146"/>
      <c r="AJ140" s="145"/>
      <c r="AK140" s="146"/>
      <c r="AL140" s="145"/>
      <c r="AM140" s="146"/>
      <c r="AN140" s="145"/>
      <c r="AO140" s="146"/>
      <c r="AP140" s="145"/>
      <c r="AQ140" s="146"/>
      <c r="AR140" s="145"/>
      <c r="AS140" s="146"/>
      <c r="AT140" s="145"/>
      <c r="AU140" s="146"/>
      <c r="AV140" s="145"/>
      <c r="AW140" s="146"/>
      <c r="AX140" s="145"/>
      <c r="AY140" s="146"/>
      <c r="AZ140" s="145"/>
      <c r="BA140" s="146"/>
      <c r="BB140" s="145"/>
      <c r="BC140" s="146"/>
      <c r="BD140" s="145"/>
      <c r="BE140" s="146"/>
      <c r="BF140" s="147"/>
      <c r="BG140" s="146"/>
      <c r="BH140" s="99"/>
      <c r="BI140" s="97"/>
      <c r="BJ140" s="99"/>
      <c r="BK140" s="100"/>
      <c r="BL140" s="99"/>
      <c r="BM140" s="100"/>
      <c r="BN140" s="99"/>
      <c r="BO140" s="100"/>
      <c r="BP140" s="99"/>
      <c r="BQ140" s="100"/>
      <c r="BR140" s="99"/>
      <c r="BS140" s="100"/>
      <c r="BT140" s="99"/>
      <c r="BU140" s="100"/>
      <c r="BV140" s="99"/>
      <c r="BW140" s="100"/>
      <c r="BX140" s="99"/>
      <c r="BY140" s="100"/>
      <c r="BZ140" s="99"/>
      <c r="CA140" s="100"/>
      <c r="CB140" s="99"/>
      <c r="CC140" s="100"/>
      <c r="CD140" s="99"/>
      <c r="CE140" s="100"/>
      <c r="CF140" s="101"/>
      <c r="CG140" s="100"/>
    </row>
    <row r="141" spans="1:85" s="148" customFormat="1" ht="18" x14ac:dyDescent="0.5">
      <c r="A141" s="94">
        <v>115</v>
      </c>
      <c r="B141" s="95" t="s">
        <v>229</v>
      </c>
      <c r="C141" s="95"/>
      <c r="D141" s="94">
        <f t="shared" si="430"/>
        <v>16</v>
      </c>
      <c r="E141" s="94"/>
      <c r="F141" s="94"/>
      <c r="G141" s="94"/>
      <c r="H141" s="94"/>
      <c r="I141" s="146"/>
      <c r="J141" s="94"/>
      <c r="K141" s="146"/>
      <c r="L141" s="94"/>
      <c r="M141" s="146"/>
      <c r="N141" s="94"/>
      <c r="O141" s="146"/>
      <c r="P141" s="94"/>
      <c r="Q141" s="146"/>
      <c r="R141" s="94"/>
      <c r="S141" s="146"/>
      <c r="T141" s="94"/>
      <c r="U141" s="146"/>
      <c r="V141" s="94"/>
      <c r="W141" s="146"/>
      <c r="X141" s="94"/>
      <c r="Y141" s="146"/>
      <c r="Z141" s="94"/>
      <c r="AA141" s="146"/>
      <c r="AB141" s="94"/>
      <c r="AC141" s="146"/>
      <c r="AD141" s="94"/>
      <c r="AE141" s="146"/>
      <c r="AF141" s="147"/>
      <c r="AG141" s="146"/>
      <c r="AH141" s="99"/>
      <c r="AI141" s="146"/>
      <c r="AJ141" s="145"/>
      <c r="AK141" s="146"/>
      <c r="AL141" s="145"/>
      <c r="AM141" s="146"/>
      <c r="AN141" s="145"/>
      <c r="AO141" s="146"/>
      <c r="AP141" s="145"/>
      <c r="AQ141" s="146"/>
      <c r="AR141" s="145"/>
      <c r="AS141" s="146"/>
      <c r="AT141" s="145"/>
      <c r="AU141" s="146"/>
      <c r="AV141" s="145"/>
      <c r="AW141" s="146"/>
      <c r="AX141" s="145"/>
      <c r="AY141" s="146"/>
      <c r="AZ141" s="145"/>
      <c r="BA141" s="146"/>
      <c r="BB141" s="145"/>
      <c r="BC141" s="146"/>
      <c r="BD141" s="145"/>
      <c r="BE141" s="146"/>
      <c r="BF141" s="147"/>
      <c r="BG141" s="146"/>
      <c r="BH141" s="99"/>
      <c r="BI141" s="97"/>
      <c r="BJ141" s="99"/>
      <c r="BK141" s="100"/>
      <c r="BL141" s="99"/>
      <c r="BM141" s="100"/>
      <c r="BN141" s="99"/>
      <c r="BO141" s="100"/>
      <c r="BP141" s="99"/>
      <c r="BQ141" s="100"/>
      <c r="BR141" s="99"/>
      <c r="BS141" s="100"/>
      <c r="BT141" s="99"/>
      <c r="BU141" s="100"/>
      <c r="BV141" s="99"/>
      <c r="BW141" s="100"/>
      <c r="BX141" s="99"/>
      <c r="BY141" s="100"/>
      <c r="BZ141" s="99"/>
      <c r="CA141" s="100"/>
      <c r="CB141" s="99"/>
      <c r="CC141" s="100"/>
      <c r="CD141" s="99"/>
      <c r="CE141" s="100"/>
      <c r="CF141" s="101"/>
      <c r="CG141" s="100"/>
    </row>
    <row r="142" spans="1:85" s="148" customFormat="1" ht="18" x14ac:dyDescent="0.5">
      <c r="A142" s="94"/>
      <c r="B142" s="95"/>
      <c r="C142" s="95"/>
      <c r="D142" s="94"/>
      <c r="E142" s="94"/>
      <c r="F142" s="94"/>
      <c r="G142" s="94"/>
      <c r="H142" s="94"/>
      <c r="I142" s="146"/>
      <c r="J142" s="94"/>
      <c r="K142" s="146"/>
      <c r="L142" s="94"/>
      <c r="M142" s="146"/>
      <c r="N142" s="94"/>
      <c r="O142" s="146"/>
      <c r="P142" s="94"/>
      <c r="Q142" s="146"/>
      <c r="R142" s="94"/>
      <c r="S142" s="146"/>
      <c r="T142" s="94"/>
      <c r="U142" s="146"/>
      <c r="V142" s="94"/>
      <c r="W142" s="146"/>
      <c r="X142" s="94"/>
      <c r="Y142" s="146"/>
      <c r="Z142" s="94"/>
      <c r="AA142" s="146"/>
      <c r="AB142" s="94"/>
      <c r="AC142" s="146"/>
      <c r="AD142" s="94"/>
      <c r="AE142" s="146"/>
      <c r="AF142" s="147"/>
      <c r="AG142" s="146"/>
      <c r="AH142" s="99"/>
      <c r="AI142" s="146"/>
      <c r="AJ142" s="145"/>
      <c r="AK142" s="146"/>
      <c r="AL142" s="145"/>
      <c r="AM142" s="146"/>
      <c r="AN142" s="145"/>
      <c r="AO142" s="146"/>
      <c r="AP142" s="145"/>
      <c r="AQ142" s="146"/>
      <c r="AR142" s="145"/>
      <c r="AS142" s="146"/>
      <c r="AT142" s="145"/>
      <c r="AU142" s="146"/>
      <c r="AV142" s="145"/>
      <c r="AW142" s="146"/>
      <c r="AX142" s="145"/>
      <c r="AY142" s="146"/>
      <c r="AZ142" s="145"/>
      <c r="BA142" s="146"/>
      <c r="BB142" s="145"/>
      <c r="BC142" s="146"/>
      <c r="BD142" s="145"/>
      <c r="BE142" s="146"/>
      <c r="BF142" s="147"/>
      <c r="BG142" s="146"/>
      <c r="BH142" s="99"/>
      <c r="BI142" s="97">
        <f t="shared" si="416"/>
        <v>0</v>
      </c>
      <c r="BJ142" s="99"/>
      <c r="BK142" s="100"/>
      <c r="BL142" s="99"/>
      <c r="BM142" s="100"/>
      <c r="BN142" s="99"/>
      <c r="BO142" s="100"/>
      <c r="BP142" s="99"/>
      <c r="BQ142" s="100"/>
      <c r="BR142" s="99"/>
      <c r="BS142" s="100"/>
      <c r="BT142" s="99"/>
      <c r="BU142" s="100"/>
      <c r="BV142" s="99"/>
      <c r="BW142" s="100"/>
      <c r="BX142" s="99"/>
      <c r="BY142" s="100"/>
      <c r="BZ142" s="99"/>
      <c r="CA142" s="100"/>
      <c r="CB142" s="99"/>
      <c r="CC142" s="100"/>
      <c r="CD142" s="99"/>
      <c r="CE142" s="100"/>
      <c r="CF142" s="101">
        <f t="shared" si="396"/>
        <v>0</v>
      </c>
      <c r="CG142" s="100">
        <f t="shared" si="396"/>
        <v>0</v>
      </c>
    </row>
    <row r="143" spans="1:85" s="148" customFormat="1" ht="18" x14ac:dyDescent="0.5">
      <c r="A143" s="94">
        <v>116</v>
      </c>
      <c r="B143" s="95" t="s">
        <v>164</v>
      </c>
      <c r="C143" s="95" t="s">
        <v>74</v>
      </c>
      <c r="D143" s="94">
        <f>RANK(BF143,$BF$4:$BF$147)</f>
        <v>16</v>
      </c>
      <c r="E143" s="94">
        <v>0.7</v>
      </c>
      <c r="F143" s="94" t="s">
        <v>75</v>
      </c>
      <c r="G143" s="94"/>
      <c r="H143" s="94"/>
      <c r="I143" s="146">
        <f t="shared" ref="I143:I144" si="431">H143*$E143</f>
        <v>0</v>
      </c>
      <c r="J143" s="94"/>
      <c r="K143" s="146">
        <f t="shared" ref="K143:K144" si="432">J143*$E143</f>
        <v>0</v>
      </c>
      <c r="L143" s="94"/>
      <c r="M143" s="146">
        <f t="shared" ref="M143:M144" si="433">L143*$E143</f>
        <v>0</v>
      </c>
      <c r="N143" s="94"/>
      <c r="O143" s="146">
        <f t="shared" ref="O143:O144" si="434">N143*$E143</f>
        <v>0</v>
      </c>
      <c r="P143" s="94"/>
      <c r="Q143" s="146">
        <f t="shared" ref="Q143:Q144" si="435">P143*$E143</f>
        <v>0</v>
      </c>
      <c r="R143" s="94"/>
      <c r="S143" s="146">
        <f t="shared" ref="S143:S144" si="436">R143*$E143</f>
        <v>0</v>
      </c>
      <c r="T143" s="94"/>
      <c r="U143" s="146">
        <f t="shared" ref="U143:U144" si="437">T143*$E143</f>
        <v>0</v>
      </c>
      <c r="V143" s="94"/>
      <c r="W143" s="146">
        <f t="shared" ref="W143:W144" si="438">V143*$E143</f>
        <v>0</v>
      </c>
      <c r="X143" s="94"/>
      <c r="Y143" s="146">
        <f t="shared" ref="Y143:Y144" si="439">X143*$E143</f>
        <v>0</v>
      </c>
      <c r="Z143" s="94"/>
      <c r="AA143" s="146">
        <f t="shared" ref="AA143:AA144" si="440">Z143*$E143</f>
        <v>0</v>
      </c>
      <c r="AB143" s="94"/>
      <c r="AC143" s="146">
        <f t="shared" ref="AC143:AC144" si="441">AB143*$E143</f>
        <v>0</v>
      </c>
      <c r="AD143" s="94"/>
      <c r="AE143" s="146">
        <f t="shared" ref="AE143:AE144" si="442">AD143*$E143</f>
        <v>0</v>
      </c>
      <c r="AF143" s="147">
        <f t="shared" ref="AF143:AF144" si="443">SUM(H143,J143,L143,N143,P143,R143,T143,V143,X143,Z143,AB143,AD143)</f>
        <v>0</v>
      </c>
      <c r="AG143" s="146">
        <f t="shared" ref="AG143:AG144" si="444">SUM(I143,K143,M143,O143,Q143,S143,U143,W143,Y143,AA143,AC143,AE143)</f>
        <v>0</v>
      </c>
      <c r="AH143" s="99"/>
      <c r="AI143" s="146">
        <f t="shared" ref="AI143:AI144" si="445">AH143*$E143</f>
        <v>0</v>
      </c>
      <c r="AJ143" s="145"/>
      <c r="AK143" s="146">
        <f t="shared" ref="AK143:AK144" si="446">AJ143*$E143</f>
        <v>0</v>
      </c>
      <c r="AL143" s="145"/>
      <c r="AM143" s="146">
        <f t="shared" ref="AM143:AM144" si="447">AL143*$E143</f>
        <v>0</v>
      </c>
      <c r="AN143" s="145"/>
      <c r="AO143" s="146">
        <f t="shared" ref="AO143:AO144" si="448">AN143*$E143</f>
        <v>0</v>
      </c>
      <c r="AP143" s="145"/>
      <c r="AQ143" s="146">
        <f t="shared" ref="AQ143:AQ144" si="449">AP143*$E143</f>
        <v>0</v>
      </c>
      <c r="AR143" s="145"/>
      <c r="AS143" s="146">
        <f t="shared" ref="AS143:AS144" si="450">AR143*$E143</f>
        <v>0</v>
      </c>
      <c r="AT143" s="145"/>
      <c r="AU143" s="146">
        <f t="shared" ref="AU143:AU144" si="451">AT143*$E143</f>
        <v>0</v>
      </c>
      <c r="AV143" s="145"/>
      <c r="AW143" s="146">
        <f t="shared" ref="AW143:AW144" si="452">AV143*$E143</f>
        <v>0</v>
      </c>
      <c r="AX143" s="145"/>
      <c r="AY143" s="146">
        <f t="shared" ref="AY143:AY144" si="453">AX143*$E143</f>
        <v>0</v>
      </c>
      <c r="AZ143" s="145"/>
      <c r="BA143" s="146">
        <f t="shared" ref="BA143:BA144" si="454">AZ143*$E143</f>
        <v>0</v>
      </c>
      <c r="BB143" s="145"/>
      <c r="BC143" s="146">
        <f t="shared" ref="BC143:BC144" si="455">BB143*$E143</f>
        <v>0</v>
      </c>
      <c r="BD143" s="145"/>
      <c r="BE143" s="146">
        <f t="shared" ref="BE143:BE144" si="456">BD143*$E143</f>
        <v>0</v>
      </c>
      <c r="BF143" s="147">
        <f t="shared" ref="BF143:BG144" si="457">SUM(AH143,AJ143,AL143,AN143,AP143,AR143,AT143,AV143,AX143,AZ143,BB143,BD143)</f>
        <v>0</v>
      </c>
      <c r="BG143" s="146">
        <f t="shared" si="457"/>
        <v>0</v>
      </c>
      <c r="BH143" s="99"/>
      <c r="BI143" s="97">
        <f t="shared" si="416"/>
        <v>0</v>
      </c>
      <c r="BJ143" s="99"/>
      <c r="BK143" s="100">
        <f t="shared" ref="BK143:BK144" si="458">BJ143*$E143</f>
        <v>0</v>
      </c>
      <c r="BL143" s="99"/>
      <c r="BM143" s="100">
        <f t="shared" ref="BM143:BM144" si="459">BL143*$E143</f>
        <v>0</v>
      </c>
      <c r="BN143" s="99"/>
      <c r="BO143" s="100">
        <f t="shared" ref="BO143:BO144" si="460">BN143*$E143</f>
        <v>0</v>
      </c>
      <c r="BP143" s="99"/>
      <c r="BQ143" s="100">
        <f t="shared" ref="BQ143:BQ144" si="461">BP143*$E143</f>
        <v>0</v>
      </c>
      <c r="BR143" s="99"/>
      <c r="BS143" s="100">
        <f t="shared" ref="BS143:BS144" si="462">BR143*$E143</f>
        <v>0</v>
      </c>
      <c r="BT143" s="99"/>
      <c r="BU143" s="100">
        <f t="shared" ref="BU143:BU144" si="463">BT143*$E143</f>
        <v>0</v>
      </c>
      <c r="BV143" s="99"/>
      <c r="BW143" s="100">
        <f t="shared" ref="BW143:BW144" si="464">BV143*$E143</f>
        <v>0</v>
      </c>
      <c r="BX143" s="99"/>
      <c r="BY143" s="100">
        <f t="shared" ref="BY143:BY144" si="465">BX143*$E143</f>
        <v>0</v>
      </c>
      <c r="BZ143" s="99"/>
      <c r="CA143" s="100">
        <f t="shared" ref="CA143:CA144" si="466">BZ143*$E143</f>
        <v>0</v>
      </c>
      <c r="CB143" s="99"/>
      <c r="CC143" s="100">
        <f t="shared" ref="CC143:CC144" si="467">CB143*$E143</f>
        <v>0</v>
      </c>
      <c r="CD143" s="99"/>
      <c r="CE143" s="100">
        <f t="shared" ref="CE143:CE144" si="468">CD143*$E143</f>
        <v>0</v>
      </c>
      <c r="CF143" s="101">
        <f t="shared" si="396"/>
        <v>0</v>
      </c>
      <c r="CG143" s="100">
        <f t="shared" si="396"/>
        <v>0</v>
      </c>
    </row>
    <row r="144" spans="1:85" s="148" customFormat="1" ht="18" x14ac:dyDescent="0.5">
      <c r="A144" s="94">
        <v>117</v>
      </c>
      <c r="B144" s="95" t="s">
        <v>165</v>
      </c>
      <c r="C144" s="95"/>
      <c r="D144" s="94">
        <f>RANK(BF144,$BF$4:$BF$147)</f>
        <v>16</v>
      </c>
      <c r="E144" s="94">
        <v>20</v>
      </c>
      <c r="F144" s="94">
        <v>1</v>
      </c>
      <c r="G144" s="94"/>
      <c r="H144" s="94"/>
      <c r="I144" s="146">
        <f t="shared" si="431"/>
        <v>0</v>
      </c>
      <c r="J144" s="94"/>
      <c r="K144" s="146">
        <f t="shared" si="432"/>
        <v>0</v>
      </c>
      <c r="L144" s="94"/>
      <c r="M144" s="146">
        <f t="shared" si="433"/>
        <v>0</v>
      </c>
      <c r="N144" s="94"/>
      <c r="O144" s="146">
        <f t="shared" si="434"/>
        <v>0</v>
      </c>
      <c r="P144" s="94"/>
      <c r="Q144" s="146">
        <f t="shared" si="435"/>
        <v>0</v>
      </c>
      <c r="R144" s="94"/>
      <c r="S144" s="146">
        <f t="shared" si="436"/>
        <v>0</v>
      </c>
      <c r="T144" s="94"/>
      <c r="U144" s="146">
        <f t="shared" si="437"/>
        <v>0</v>
      </c>
      <c r="V144" s="94"/>
      <c r="W144" s="146">
        <f t="shared" si="438"/>
        <v>0</v>
      </c>
      <c r="X144" s="94"/>
      <c r="Y144" s="146">
        <f t="shared" si="439"/>
        <v>0</v>
      </c>
      <c r="Z144" s="94"/>
      <c r="AA144" s="146">
        <f t="shared" si="440"/>
        <v>0</v>
      </c>
      <c r="AB144" s="94"/>
      <c r="AC144" s="146">
        <f t="shared" si="441"/>
        <v>0</v>
      </c>
      <c r="AD144" s="94"/>
      <c r="AE144" s="146">
        <f t="shared" si="442"/>
        <v>0</v>
      </c>
      <c r="AF144" s="147">
        <f t="shared" si="443"/>
        <v>0</v>
      </c>
      <c r="AG144" s="146">
        <f t="shared" si="444"/>
        <v>0</v>
      </c>
      <c r="AH144" s="99"/>
      <c r="AI144" s="146">
        <f t="shared" si="445"/>
        <v>0</v>
      </c>
      <c r="AJ144" s="145"/>
      <c r="AK144" s="146">
        <f t="shared" si="446"/>
        <v>0</v>
      </c>
      <c r="AL144" s="145"/>
      <c r="AM144" s="146">
        <f t="shared" si="447"/>
        <v>0</v>
      </c>
      <c r="AN144" s="145"/>
      <c r="AO144" s="146">
        <f t="shared" si="448"/>
        <v>0</v>
      </c>
      <c r="AP144" s="145"/>
      <c r="AQ144" s="146">
        <f t="shared" si="449"/>
        <v>0</v>
      </c>
      <c r="AR144" s="145"/>
      <c r="AS144" s="146">
        <f t="shared" si="450"/>
        <v>0</v>
      </c>
      <c r="AT144" s="145"/>
      <c r="AU144" s="146">
        <f t="shared" si="451"/>
        <v>0</v>
      </c>
      <c r="AV144" s="145"/>
      <c r="AW144" s="146">
        <f t="shared" si="452"/>
        <v>0</v>
      </c>
      <c r="AX144" s="145"/>
      <c r="AY144" s="146">
        <f t="shared" si="453"/>
        <v>0</v>
      </c>
      <c r="AZ144" s="145"/>
      <c r="BA144" s="146">
        <f t="shared" si="454"/>
        <v>0</v>
      </c>
      <c r="BB144" s="145"/>
      <c r="BC144" s="146">
        <f t="shared" si="455"/>
        <v>0</v>
      </c>
      <c r="BD144" s="145"/>
      <c r="BE144" s="146">
        <f t="shared" si="456"/>
        <v>0</v>
      </c>
      <c r="BF144" s="147">
        <f t="shared" si="457"/>
        <v>0</v>
      </c>
      <c r="BG144" s="146">
        <f t="shared" si="457"/>
        <v>0</v>
      </c>
      <c r="BH144" s="99"/>
      <c r="BI144" s="97">
        <f t="shared" si="416"/>
        <v>0</v>
      </c>
      <c r="BJ144" s="99"/>
      <c r="BK144" s="100">
        <f t="shared" si="458"/>
        <v>0</v>
      </c>
      <c r="BL144" s="99"/>
      <c r="BM144" s="100">
        <f t="shared" si="459"/>
        <v>0</v>
      </c>
      <c r="BN144" s="99"/>
      <c r="BO144" s="100">
        <f t="shared" si="460"/>
        <v>0</v>
      </c>
      <c r="BP144" s="99"/>
      <c r="BQ144" s="100">
        <f t="shared" si="461"/>
        <v>0</v>
      </c>
      <c r="BR144" s="99"/>
      <c r="BS144" s="100">
        <f t="shared" si="462"/>
        <v>0</v>
      </c>
      <c r="BT144" s="99"/>
      <c r="BU144" s="100">
        <f t="shared" si="463"/>
        <v>0</v>
      </c>
      <c r="BV144" s="99"/>
      <c r="BW144" s="100">
        <f t="shared" si="464"/>
        <v>0</v>
      </c>
      <c r="BX144" s="99"/>
      <c r="BY144" s="100">
        <f t="shared" si="465"/>
        <v>0</v>
      </c>
      <c r="BZ144" s="99"/>
      <c r="CA144" s="100">
        <f t="shared" si="466"/>
        <v>0</v>
      </c>
      <c r="CB144" s="99"/>
      <c r="CC144" s="100">
        <f t="shared" si="467"/>
        <v>0</v>
      </c>
      <c r="CD144" s="99"/>
      <c r="CE144" s="100">
        <f t="shared" si="468"/>
        <v>0</v>
      </c>
      <c r="CF144" s="101">
        <f t="shared" si="396"/>
        <v>0</v>
      </c>
      <c r="CG144" s="100">
        <f t="shared" si="396"/>
        <v>0</v>
      </c>
    </row>
    <row r="145" spans="1:139" s="148" customFormat="1" ht="18" x14ac:dyDescent="0.5">
      <c r="A145" s="94">
        <v>118</v>
      </c>
      <c r="B145" s="95" t="s">
        <v>225</v>
      </c>
      <c r="C145" s="95"/>
      <c r="D145" s="94"/>
      <c r="E145" s="94"/>
      <c r="F145" s="94"/>
      <c r="G145" s="94"/>
      <c r="H145" s="94"/>
      <c r="I145" s="146"/>
      <c r="J145" s="94"/>
      <c r="K145" s="146"/>
      <c r="L145" s="94"/>
      <c r="M145" s="146"/>
      <c r="N145" s="94"/>
      <c r="O145" s="146"/>
      <c r="P145" s="94"/>
      <c r="Q145" s="146"/>
      <c r="R145" s="94"/>
      <c r="S145" s="146">
        <v>0</v>
      </c>
      <c r="T145" s="94"/>
      <c r="U145" s="146"/>
      <c r="V145" s="94"/>
      <c r="W145" s="146"/>
      <c r="X145" s="94"/>
      <c r="Y145" s="146"/>
      <c r="Z145" s="94"/>
      <c r="AA145" s="146"/>
      <c r="AB145" s="94"/>
      <c r="AC145" s="146"/>
      <c r="AD145" s="94"/>
      <c r="AE145" s="146"/>
      <c r="AF145" s="147"/>
      <c r="AG145" s="146"/>
      <c r="AH145" s="99"/>
      <c r="AI145" s="146"/>
      <c r="AJ145" s="145"/>
      <c r="AK145" s="146"/>
      <c r="AL145" s="145"/>
      <c r="AM145" s="146"/>
      <c r="AN145" s="145"/>
      <c r="AO145" s="146"/>
      <c r="AP145" s="145"/>
      <c r="AQ145" s="146"/>
      <c r="AR145" s="145"/>
      <c r="AS145" s="146"/>
      <c r="AT145" s="145"/>
      <c r="AU145" s="146"/>
      <c r="AV145" s="145"/>
      <c r="AW145" s="146"/>
      <c r="AX145" s="145"/>
      <c r="AY145" s="146"/>
      <c r="AZ145" s="145"/>
      <c r="BA145" s="146"/>
      <c r="BB145" s="145"/>
      <c r="BC145" s="146"/>
      <c r="BD145" s="145"/>
      <c r="BE145" s="146"/>
      <c r="BF145" s="147"/>
      <c r="BG145" s="146"/>
      <c r="BH145" s="99"/>
      <c r="BI145" s="97">
        <f t="shared" si="416"/>
        <v>0</v>
      </c>
      <c r="BJ145" s="99"/>
      <c r="BK145" s="100"/>
      <c r="BL145" s="99"/>
      <c r="BM145" s="100"/>
      <c r="BN145" s="99"/>
      <c r="BO145" s="100"/>
      <c r="BP145" s="99"/>
      <c r="BQ145" s="100"/>
      <c r="BR145" s="99"/>
      <c r="BS145" s="100"/>
      <c r="BT145" s="99"/>
      <c r="BU145" s="100"/>
      <c r="BV145" s="99"/>
      <c r="BW145" s="100"/>
      <c r="BX145" s="99"/>
      <c r="BY145" s="100"/>
      <c r="BZ145" s="99"/>
      <c r="CA145" s="100"/>
      <c r="CB145" s="99"/>
      <c r="CC145" s="100"/>
      <c r="CD145" s="99"/>
      <c r="CE145" s="100"/>
      <c r="CF145" s="101"/>
      <c r="CG145" s="100"/>
      <c r="CI145" s="148">
        <v>0</v>
      </c>
      <c r="CK145" s="148">
        <v>0</v>
      </c>
      <c r="CM145" s="148">
        <v>0</v>
      </c>
      <c r="CO145" s="148">
        <v>0</v>
      </c>
      <c r="CQ145" s="148">
        <v>0</v>
      </c>
      <c r="CS145" s="148">
        <v>0</v>
      </c>
      <c r="CU145" s="148">
        <v>0</v>
      </c>
      <c r="CW145" s="148">
        <v>0</v>
      </c>
      <c r="CY145" s="148">
        <v>0</v>
      </c>
      <c r="DA145" s="148">
        <v>0</v>
      </c>
      <c r="DC145" s="148">
        <v>0</v>
      </c>
      <c r="DE145" s="148">
        <v>0</v>
      </c>
      <c r="DF145" s="148">
        <v>0</v>
      </c>
      <c r="DG145" s="148">
        <v>0</v>
      </c>
      <c r="DH145" s="148">
        <v>0</v>
      </c>
      <c r="DI145" s="148">
        <v>0</v>
      </c>
      <c r="DK145" s="148">
        <v>0</v>
      </c>
      <c r="DM145" s="148">
        <v>0</v>
      </c>
      <c r="DO145" s="148">
        <v>0</v>
      </c>
      <c r="DQ145" s="148">
        <v>0</v>
      </c>
      <c r="DS145" s="148">
        <v>0</v>
      </c>
      <c r="DU145" s="148">
        <v>0</v>
      </c>
      <c r="DW145" s="148">
        <v>0</v>
      </c>
      <c r="DY145" s="148">
        <v>0</v>
      </c>
      <c r="EA145" s="148">
        <v>0</v>
      </c>
      <c r="EC145" s="148">
        <v>0</v>
      </c>
      <c r="EE145" s="148">
        <v>0</v>
      </c>
      <c r="EG145" s="148">
        <v>0</v>
      </c>
      <c r="EH145" s="148">
        <v>0</v>
      </c>
      <c r="EI145" s="148">
        <v>0</v>
      </c>
    </row>
    <row r="146" spans="1:139" s="148" customFormat="1" ht="18" x14ac:dyDescent="0.5">
      <c r="A146" s="94"/>
      <c r="B146" s="95"/>
      <c r="C146" s="95"/>
      <c r="D146" s="94"/>
      <c r="E146" s="94"/>
      <c r="F146" s="94"/>
      <c r="G146" s="94"/>
      <c r="H146" s="94"/>
      <c r="I146" s="146"/>
      <c r="J146" s="94"/>
      <c r="K146" s="146"/>
      <c r="L146" s="94"/>
      <c r="M146" s="146"/>
      <c r="N146" s="94"/>
      <c r="O146" s="146"/>
      <c r="P146" s="94"/>
      <c r="Q146" s="146"/>
      <c r="R146" s="94"/>
      <c r="S146" s="146"/>
      <c r="T146" s="94"/>
      <c r="U146" s="146"/>
      <c r="V146" s="94"/>
      <c r="W146" s="146"/>
      <c r="X146" s="94"/>
      <c r="Y146" s="146"/>
      <c r="Z146" s="94"/>
      <c r="AA146" s="146"/>
      <c r="AB146" s="94"/>
      <c r="AC146" s="146"/>
      <c r="AD146" s="94"/>
      <c r="AE146" s="146"/>
      <c r="AF146" s="147"/>
      <c r="AG146" s="146"/>
      <c r="AH146" s="99"/>
      <c r="AI146" s="146"/>
      <c r="AJ146" s="145"/>
      <c r="AK146" s="146"/>
      <c r="AL146" s="145"/>
      <c r="AM146" s="146"/>
      <c r="AN146" s="145"/>
      <c r="AO146" s="146"/>
      <c r="AP146" s="145"/>
      <c r="AQ146" s="146"/>
      <c r="AR146" s="145"/>
      <c r="AS146" s="146"/>
      <c r="AT146" s="145"/>
      <c r="AU146" s="146"/>
      <c r="AV146" s="145"/>
      <c r="AW146" s="146"/>
      <c r="AX146" s="145"/>
      <c r="AY146" s="146"/>
      <c r="AZ146" s="145"/>
      <c r="BA146" s="146"/>
      <c r="BB146" s="145"/>
      <c r="BC146" s="146"/>
      <c r="BD146" s="145"/>
      <c r="BE146" s="146"/>
      <c r="BF146" s="147"/>
      <c r="BG146" s="146"/>
      <c r="BH146" s="99"/>
      <c r="BI146" s="97">
        <f t="shared" si="416"/>
        <v>0</v>
      </c>
      <c r="BJ146" s="99"/>
      <c r="BK146" s="100"/>
      <c r="BL146" s="99"/>
      <c r="BM146" s="100"/>
      <c r="BN146" s="99"/>
      <c r="BO146" s="100"/>
      <c r="BP146" s="99"/>
      <c r="BQ146" s="100"/>
      <c r="BR146" s="99"/>
      <c r="BS146" s="100"/>
      <c r="BT146" s="99"/>
      <c r="BU146" s="100"/>
      <c r="BV146" s="99"/>
      <c r="BW146" s="100"/>
      <c r="BX146" s="99"/>
      <c r="BY146" s="100"/>
      <c r="BZ146" s="99"/>
      <c r="CA146" s="100"/>
      <c r="CB146" s="99"/>
      <c r="CC146" s="100"/>
      <c r="CD146" s="99"/>
      <c r="CE146" s="100"/>
      <c r="CF146" s="101">
        <f t="shared" si="396"/>
        <v>0</v>
      </c>
      <c r="CG146" s="100">
        <f t="shared" si="396"/>
        <v>0</v>
      </c>
    </row>
    <row r="147" spans="1:139" s="148" customFormat="1" ht="18" x14ac:dyDescent="0.5">
      <c r="A147" s="94"/>
      <c r="B147" s="105"/>
      <c r="C147" s="105"/>
      <c r="D147" s="94"/>
      <c r="E147" s="94"/>
      <c r="F147" s="106"/>
      <c r="G147" s="94"/>
      <c r="H147" s="106"/>
      <c r="I147" s="146"/>
      <c r="J147" s="106"/>
      <c r="K147" s="146"/>
      <c r="L147" s="106"/>
      <c r="M147" s="146"/>
      <c r="N147" s="106"/>
      <c r="O147" s="146"/>
      <c r="P147" s="106"/>
      <c r="Q147" s="146"/>
      <c r="R147" s="106"/>
      <c r="S147" s="146"/>
      <c r="T147" s="106"/>
      <c r="U147" s="146"/>
      <c r="V147" s="106"/>
      <c r="W147" s="146"/>
      <c r="X147" s="106"/>
      <c r="Y147" s="146"/>
      <c r="Z147" s="106"/>
      <c r="AA147" s="146"/>
      <c r="AB147" s="106"/>
      <c r="AC147" s="146"/>
      <c r="AD147" s="106"/>
      <c r="AE147" s="146"/>
      <c r="AF147" s="147"/>
      <c r="AG147" s="146"/>
      <c r="AH147" s="145"/>
      <c r="AI147" s="146"/>
      <c r="AJ147" s="145"/>
      <c r="AK147" s="146"/>
      <c r="AL147" s="145"/>
      <c r="AM147" s="146"/>
      <c r="AN147" s="145"/>
      <c r="AO147" s="146"/>
      <c r="AP147" s="145"/>
      <c r="AQ147" s="146"/>
      <c r="AR147" s="145"/>
      <c r="AS147" s="146"/>
      <c r="AT147" s="145"/>
      <c r="AU147" s="146"/>
      <c r="AV147" s="145"/>
      <c r="AW147" s="146"/>
      <c r="AX147" s="145"/>
      <c r="AY147" s="146"/>
      <c r="AZ147" s="145"/>
      <c r="BA147" s="146"/>
      <c r="BB147" s="145"/>
      <c r="BC147" s="146"/>
      <c r="BD147" s="145"/>
      <c r="BE147" s="146"/>
      <c r="BF147" s="147"/>
      <c r="BG147" s="146"/>
      <c r="BH147" s="99"/>
      <c r="BI147" s="97">
        <f t="shared" si="416"/>
        <v>0</v>
      </c>
      <c r="BJ147" s="99"/>
      <c r="BK147" s="100"/>
      <c r="BL147" s="99"/>
      <c r="BM147" s="100"/>
      <c r="BN147" s="99"/>
      <c r="BO147" s="100"/>
      <c r="BP147" s="99"/>
      <c r="BQ147" s="100"/>
      <c r="BR147" s="99"/>
      <c r="BS147" s="100"/>
      <c r="BT147" s="99"/>
      <c r="BU147" s="100"/>
      <c r="BV147" s="99"/>
      <c r="BW147" s="100"/>
      <c r="BX147" s="99"/>
      <c r="BY147" s="100"/>
      <c r="BZ147" s="99"/>
      <c r="CA147" s="100"/>
      <c r="CB147" s="99"/>
      <c r="CC147" s="100"/>
      <c r="CD147" s="99"/>
      <c r="CE147" s="100"/>
      <c r="CF147" s="101"/>
      <c r="CG147" s="100"/>
    </row>
    <row r="148" spans="1:139" s="151" customFormat="1" ht="21" x14ac:dyDescent="0.6">
      <c r="A148" s="107"/>
      <c r="B148" s="108" t="s">
        <v>166</v>
      </c>
      <c r="C148" s="108"/>
      <c r="D148" s="108"/>
      <c r="E148" s="109"/>
      <c r="F148" s="110"/>
      <c r="G148" s="110"/>
      <c r="H148" s="149">
        <f t="shared" ref="H148:AM148" si="469">SUM(H4:H147)</f>
        <v>0</v>
      </c>
      <c r="I148" s="150">
        <f t="shared" si="469"/>
        <v>0</v>
      </c>
      <c r="J148" s="149">
        <f t="shared" si="469"/>
        <v>8326</v>
      </c>
      <c r="K148" s="150">
        <f t="shared" si="469"/>
        <v>7157.2000000000007</v>
      </c>
      <c r="L148" s="149">
        <f t="shared" si="469"/>
        <v>5168</v>
      </c>
      <c r="M148" s="150">
        <f t="shared" si="469"/>
        <v>4802.4800000000005</v>
      </c>
      <c r="N148" s="149">
        <f t="shared" si="469"/>
        <v>13208</v>
      </c>
      <c r="O148" s="150">
        <f t="shared" si="469"/>
        <v>11226</v>
      </c>
      <c r="P148" s="149">
        <f t="shared" si="469"/>
        <v>15162</v>
      </c>
      <c r="Q148" s="150">
        <f t="shared" si="469"/>
        <v>12243.84</v>
      </c>
      <c r="R148" s="149">
        <f t="shared" si="469"/>
        <v>16324</v>
      </c>
      <c r="S148" s="150">
        <f t="shared" si="469"/>
        <v>14250.8</v>
      </c>
      <c r="T148" s="149">
        <f t="shared" si="469"/>
        <v>10144</v>
      </c>
      <c r="U148" s="150">
        <f t="shared" si="469"/>
        <v>8802.32</v>
      </c>
      <c r="V148" s="149">
        <f t="shared" si="469"/>
        <v>12560</v>
      </c>
      <c r="W148" s="150">
        <f t="shared" si="469"/>
        <v>10465.36</v>
      </c>
      <c r="X148" s="149">
        <f t="shared" si="469"/>
        <v>18555</v>
      </c>
      <c r="Y148" s="150">
        <f t="shared" si="469"/>
        <v>15339.16</v>
      </c>
      <c r="Z148" s="149">
        <f t="shared" si="469"/>
        <v>12321</v>
      </c>
      <c r="AA148" s="150">
        <f t="shared" si="469"/>
        <v>10829.5</v>
      </c>
      <c r="AB148" s="149">
        <f t="shared" si="469"/>
        <v>12536</v>
      </c>
      <c r="AC148" s="150">
        <f t="shared" si="469"/>
        <v>9269.44</v>
      </c>
      <c r="AD148" s="149">
        <f t="shared" si="469"/>
        <v>14627</v>
      </c>
      <c r="AE148" s="150">
        <f t="shared" si="469"/>
        <v>11885.599999999999</v>
      </c>
      <c r="AF148" s="149">
        <f t="shared" si="469"/>
        <v>138931</v>
      </c>
      <c r="AG148" s="150">
        <f t="shared" si="469"/>
        <v>116271.70000000001</v>
      </c>
      <c r="AH148" s="149">
        <f t="shared" si="469"/>
        <v>11503</v>
      </c>
      <c r="AI148" s="150">
        <f t="shared" si="469"/>
        <v>9065.9600000000009</v>
      </c>
      <c r="AJ148" s="149">
        <f t="shared" si="469"/>
        <v>16000</v>
      </c>
      <c r="AK148" s="150">
        <f t="shared" si="469"/>
        <v>12165.519999999999</v>
      </c>
      <c r="AL148" s="149">
        <f t="shared" si="469"/>
        <v>21848</v>
      </c>
      <c r="AM148" s="150">
        <f t="shared" si="469"/>
        <v>16262.8</v>
      </c>
      <c r="AN148" s="149">
        <f t="shared" ref="AN148:BS148" si="470">SUM(AN4:AN147)</f>
        <v>13594</v>
      </c>
      <c r="AO148" s="150">
        <f t="shared" si="470"/>
        <v>10271.200000000001</v>
      </c>
      <c r="AP148" s="149">
        <f t="shared" si="470"/>
        <v>16970</v>
      </c>
      <c r="AQ148" s="150">
        <f t="shared" si="470"/>
        <v>13563.119999999999</v>
      </c>
      <c r="AR148" s="149">
        <f t="shared" si="470"/>
        <v>21409</v>
      </c>
      <c r="AS148" s="150">
        <f t="shared" si="470"/>
        <v>17028.88</v>
      </c>
      <c r="AT148" s="149">
        <f t="shared" si="470"/>
        <v>19357</v>
      </c>
      <c r="AU148" s="150">
        <f t="shared" si="470"/>
        <v>14857.279999999999</v>
      </c>
      <c r="AV148" s="149">
        <f t="shared" si="470"/>
        <v>13106</v>
      </c>
      <c r="AW148" s="150">
        <f t="shared" si="470"/>
        <v>9669.35</v>
      </c>
      <c r="AX148" s="149">
        <f t="shared" si="470"/>
        <v>14300</v>
      </c>
      <c r="AY148" s="150">
        <f t="shared" si="470"/>
        <v>11054.8</v>
      </c>
      <c r="AZ148" s="149">
        <f t="shared" si="470"/>
        <v>13708</v>
      </c>
      <c r="BA148" s="150">
        <f t="shared" si="470"/>
        <v>10870.56</v>
      </c>
      <c r="BB148" s="149">
        <f t="shared" si="470"/>
        <v>7914</v>
      </c>
      <c r="BC148" s="150">
        <f t="shared" si="470"/>
        <v>6087.36</v>
      </c>
      <c r="BD148" s="149">
        <f t="shared" si="470"/>
        <v>9968</v>
      </c>
      <c r="BE148" s="150">
        <f t="shared" si="470"/>
        <v>8270.4</v>
      </c>
      <c r="BF148" s="149">
        <f t="shared" si="470"/>
        <v>179677</v>
      </c>
      <c r="BG148" s="150">
        <f t="shared" si="470"/>
        <v>139167.22999999998</v>
      </c>
      <c r="BH148" s="111">
        <f>SUM(BH4:BH147)</f>
        <v>8162</v>
      </c>
      <c r="BI148" s="112">
        <f>SUM(BI4:BI147)</f>
        <v>7047.0400000000009</v>
      </c>
      <c r="BJ148" s="111">
        <f t="shared" si="470"/>
        <v>10400</v>
      </c>
      <c r="BK148" s="112">
        <f t="shared" si="470"/>
        <v>8276.7999999999993</v>
      </c>
      <c r="BL148" s="111">
        <f t="shared" si="470"/>
        <v>0</v>
      </c>
      <c r="BM148" s="112">
        <f t="shared" si="470"/>
        <v>0</v>
      </c>
      <c r="BN148" s="111">
        <f t="shared" si="470"/>
        <v>0</v>
      </c>
      <c r="BO148" s="112">
        <f t="shared" si="470"/>
        <v>0</v>
      </c>
      <c r="BP148" s="111">
        <f t="shared" si="470"/>
        <v>0</v>
      </c>
      <c r="BQ148" s="112">
        <f t="shared" si="470"/>
        <v>0</v>
      </c>
      <c r="BR148" s="111">
        <f t="shared" si="470"/>
        <v>0</v>
      </c>
      <c r="BS148" s="112">
        <f t="shared" si="470"/>
        <v>0</v>
      </c>
      <c r="BT148" s="111">
        <f t="shared" ref="BT148:CG148" si="471">SUM(BT4:BT147)</f>
        <v>0</v>
      </c>
      <c r="BU148" s="112">
        <f t="shared" si="471"/>
        <v>0</v>
      </c>
      <c r="BV148" s="111">
        <f t="shared" si="471"/>
        <v>0</v>
      </c>
      <c r="BW148" s="112">
        <f t="shared" si="471"/>
        <v>0</v>
      </c>
      <c r="BX148" s="111">
        <f t="shared" si="471"/>
        <v>0</v>
      </c>
      <c r="BY148" s="112">
        <f t="shared" si="471"/>
        <v>0</v>
      </c>
      <c r="BZ148" s="111">
        <f t="shared" si="471"/>
        <v>0</v>
      </c>
      <c r="CA148" s="112">
        <f t="shared" si="471"/>
        <v>0</v>
      </c>
      <c r="CB148" s="111">
        <f t="shared" si="471"/>
        <v>0</v>
      </c>
      <c r="CC148" s="112">
        <f t="shared" si="471"/>
        <v>0</v>
      </c>
      <c r="CD148" s="111">
        <f t="shared" si="471"/>
        <v>0</v>
      </c>
      <c r="CE148" s="112">
        <f t="shared" si="471"/>
        <v>0</v>
      </c>
      <c r="CF148" s="111">
        <f t="shared" si="471"/>
        <v>18562</v>
      </c>
      <c r="CG148" s="112">
        <f t="shared" si="471"/>
        <v>15323.84</v>
      </c>
    </row>
    <row r="149" spans="1:139" s="148" customFormat="1" ht="18" x14ac:dyDescent="0.5">
      <c r="A149" s="113"/>
      <c r="B149" s="105"/>
      <c r="C149" s="105"/>
      <c r="D149" s="105"/>
      <c r="E149" s="105"/>
      <c r="F149" s="106"/>
      <c r="G149" s="106"/>
      <c r="H149" s="106"/>
      <c r="I149" s="146"/>
      <c r="J149" s="106"/>
      <c r="K149" s="146"/>
      <c r="L149" s="106"/>
      <c r="M149" s="146"/>
      <c r="N149" s="106"/>
      <c r="O149" s="146"/>
      <c r="P149" s="106"/>
      <c r="Q149" s="146"/>
      <c r="R149" s="106"/>
      <c r="S149" s="146"/>
      <c r="T149" s="106"/>
      <c r="U149" s="146"/>
      <c r="V149" s="106"/>
      <c r="W149" s="146"/>
      <c r="X149" s="106"/>
      <c r="Y149" s="146"/>
      <c r="Z149" s="106"/>
      <c r="AA149" s="146"/>
      <c r="AB149" s="106"/>
      <c r="AC149" s="146"/>
      <c r="AD149" s="106"/>
      <c r="AE149" s="146"/>
      <c r="AF149" s="147"/>
      <c r="AG149" s="146"/>
      <c r="AH149" s="145"/>
      <c r="AI149" s="146"/>
      <c r="AJ149" s="145"/>
      <c r="AK149" s="146"/>
      <c r="AL149" s="145"/>
      <c r="AM149" s="146"/>
      <c r="AN149" s="145"/>
      <c r="AO149" s="146"/>
      <c r="AP149" s="145"/>
      <c r="AQ149" s="146"/>
      <c r="AR149" s="145"/>
      <c r="AS149" s="146"/>
      <c r="AT149" s="145"/>
      <c r="AU149" s="146"/>
      <c r="AV149" s="145"/>
      <c r="AW149" s="146"/>
      <c r="AX149" s="145"/>
      <c r="AY149" s="146"/>
      <c r="AZ149" s="145"/>
      <c r="BA149" s="146"/>
      <c r="BC149" s="146"/>
      <c r="BD149" s="145"/>
      <c r="BE149" s="146"/>
      <c r="BF149" s="147"/>
      <c r="BG149" s="146"/>
      <c r="BH149" s="99"/>
      <c r="BI149" s="100"/>
      <c r="BJ149" s="99"/>
      <c r="BK149" s="100"/>
      <c r="BL149" s="99"/>
      <c r="BM149" s="100"/>
      <c r="BN149" s="99"/>
      <c r="BO149" s="100"/>
      <c r="BP149" s="99"/>
      <c r="BQ149" s="100"/>
      <c r="BR149" s="99"/>
      <c r="BS149" s="100"/>
      <c r="BT149" s="99"/>
      <c r="BU149" s="100"/>
      <c r="BV149" s="99"/>
      <c r="BW149" s="100"/>
      <c r="BX149" s="99"/>
      <c r="BY149" s="100"/>
      <c r="BZ149" s="99"/>
      <c r="CA149" s="100"/>
      <c r="CB149" s="99"/>
      <c r="CC149" s="100"/>
      <c r="CD149" s="99"/>
      <c r="CE149" s="100"/>
      <c r="CF149" s="101"/>
      <c r="CG149" s="100"/>
    </row>
    <row r="150" spans="1:139" s="148" customFormat="1" ht="18" x14ac:dyDescent="0.5">
      <c r="A150" s="94">
        <v>119</v>
      </c>
      <c r="B150" s="95" t="s">
        <v>167</v>
      </c>
      <c r="C150" s="95" t="s">
        <v>74</v>
      </c>
      <c r="D150" s="94">
        <f t="shared" ref="D150:D157" si="472">RANK(BF150,$BF$149:$BF$164)</f>
        <v>3</v>
      </c>
      <c r="E150" s="94">
        <v>0.7</v>
      </c>
      <c r="F150" s="94" t="s">
        <v>75</v>
      </c>
      <c r="G150" s="94">
        <v>4500</v>
      </c>
      <c r="H150" s="94"/>
      <c r="I150" s="163">
        <f t="shared" ref="I150:I163" si="473">H150*$E150</f>
        <v>0</v>
      </c>
      <c r="J150" s="94"/>
      <c r="K150" s="163">
        <f t="shared" ref="K150:K163" si="474">J150*$E150</f>
        <v>0</v>
      </c>
      <c r="L150" s="94"/>
      <c r="M150" s="163">
        <f t="shared" ref="M150:M163" si="475">L150*$E150</f>
        <v>0</v>
      </c>
      <c r="N150" s="94"/>
      <c r="O150" s="163">
        <f t="shared" ref="O150:O163" si="476">N150*$E150</f>
        <v>0</v>
      </c>
      <c r="P150" s="94"/>
      <c r="Q150" s="163">
        <f t="shared" ref="Q150:Q163" si="477">P150*$E150</f>
        <v>0</v>
      </c>
      <c r="R150" s="94"/>
      <c r="S150" s="163">
        <f t="shared" ref="S150:S163" si="478">R150*$E150</f>
        <v>0</v>
      </c>
      <c r="T150" s="94"/>
      <c r="U150" s="163">
        <f t="shared" ref="U150:U163" si="479">T150*$E150</f>
        <v>0</v>
      </c>
      <c r="V150" s="94"/>
      <c r="W150" s="163">
        <f t="shared" ref="W150:W163" si="480">V150*$E150</f>
        <v>0</v>
      </c>
      <c r="X150" s="94"/>
      <c r="Y150" s="163">
        <f t="shared" ref="Y150:Y163" si="481">X150*$E150</f>
        <v>0</v>
      </c>
      <c r="Z150" s="94"/>
      <c r="AA150" s="163">
        <f t="shared" ref="AA150:AA163" si="482">Z150*$E150</f>
        <v>0</v>
      </c>
      <c r="AB150" s="94"/>
      <c r="AC150" s="163">
        <f t="shared" ref="AC150:AC163" si="483">AB150*$E150</f>
        <v>0</v>
      </c>
      <c r="AD150" s="94"/>
      <c r="AE150" s="163">
        <f t="shared" ref="AE150:AE163" si="484">AD150*$E150</f>
        <v>0</v>
      </c>
      <c r="AF150" s="147">
        <f t="shared" ref="AF150:AF163" si="485">SUM(H150,J150,L150,N150,P150,R150,T150,V150,X150,Z150,AB150,AD150)</f>
        <v>0</v>
      </c>
      <c r="AG150" s="146">
        <f t="shared" ref="AG150:AG163" si="486">SUM(I150,K150,M150,O150,Q150,S150,U150,W150,Y150,AA150,AC150,AE150)</f>
        <v>0</v>
      </c>
      <c r="AH150" s="159"/>
      <c r="AI150" s="163">
        <f t="shared" ref="AI150:AI163" si="487">AH150*$E150</f>
        <v>0</v>
      </c>
      <c r="AJ150" s="159"/>
      <c r="AK150" s="163">
        <f t="shared" ref="AK150:AK163" si="488">AJ150*$E150</f>
        <v>0</v>
      </c>
      <c r="AL150" s="145"/>
      <c r="AM150" s="146">
        <f t="shared" ref="AM150:AM163" si="489">AL150*$E150</f>
        <v>0</v>
      </c>
      <c r="AN150" s="145"/>
      <c r="AO150" s="146">
        <f t="shared" ref="AO150:AQ163" si="490">AN150*$E150</f>
        <v>0</v>
      </c>
      <c r="AP150" s="145"/>
      <c r="AQ150" s="146">
        <f t="shared" si="490"/>
        <v>0</v>
      </c>
      <c r="AR150" s="145"/>
      <c r="AS150" s="146">
        <f t="shared" ref="AS150:AS163" si="491">AR150*$E150</f>
        <v>0</v>
      </c>
      <c r="AT150" s="145"/>
      <c r="AU150" s="146">
        <f t="shared" ref="AU150:AU163" si="492">AT150*$E150</f>
        <v>0</v>
      </c>
      <c r="AV150" s="145"/>
      <c r="AW150" s="146">
        <f t="shared" ref="AW150:AW163" si="493">AV150*$E150</f>
        <v>0</v>
      </c>
      <c r="AX150" s="145"/>
      <c r="AY150" s="146">
        <f t="shared" ref="AY150:AY163" si="494">AX150*$E150</f>
        <v>0</v>
      </c>
      <c r="AZ150" s="145"/>
      <c r="BA150" s="146">
        <f t="shared" ref="BA150:BA163" si="495">AZ150*$E150</f>
        <v>0</v>
      </c>
      <c r="BB150" s="145"/>
      <c r="BC150" s="146">
        <f>BB150*$E150</f>
        <v>0</v>
      </c>
      <c r="BD150" s="145"/>
      <c r="BE150" s="146">
        <f t="shared" ref="BE150:BE163" si="496">BD150*$E150</f>
        <v>0</v>
      </c>
      <c r="BF150" s="147">
        <f>SUM(AH150,AJ150,AL150,AN150,AP150,AR150,AT150,AV150,AX150,AZ150,BB150,BD150)</f>
        <v>0</v>
      </c>
      <c r="BG150" s="146">
        <f t="shared" ref="BF150:BG163" si="497">SUM(AI150,AK150,AM150,AO150,AQ150,AS150,AU150,AW150,AY150,BA150,BC150,BE150)</f>
        <v>0</v>
      </c>
      <c r="BH150" s="99"/>
      <c r="BI150" s="100">
        <f t="shared" ref="BI150:BI156" si="498">BH150*$E150</f>
        <v>0</v>
      </c>
      <c r="BJ150" s="99"/>
      <c r="BK150" s="100">
        <f t="shared" ref="BK150:BK156" si="499">BJ150*$E150</f>
        <v>0</v>
      </c>
      <c r="BL150" s="99"/>
      <c r="BM150" s="100">
        <f t="shared" ref="BM150:BM156" si="500">BL150*$E150</f>
        <v>0</v>
      </c>
      <c r="BN150" s="99"/>
      <c r="BO150" s="100">
        <f t="shared" ref="BO150:BO156" si="501">BN150*$E150</f>
        <v>0</v>
      </c>
      <c r="BP150" s="99"/>
      <c r="BQ150" s="100">
        <f t="shared" ref="BQ150:BQ156" si="502">BP150*$E150</f>
        <v>0</v>
      </c>
      <c r="BR150" s="99"/>
      <c r="BS150" s="100">
        <f t="shared" ref="BS150:BS156" si="503">BR150*$E150</f>
        <v>0</v>
      </c>
      <c r="BT150" s="99"/>
      <c r="BU150" s="100">
        <f t="shared" ref="BU150:BU156" si="504">BT150*$E150</f>
        <v>0</v>
      </c>
      <c r="BV150" s="99"/>
      <c r="BW150" s="100">
        <f t="shared" ref="BW150:BW156" si="505">BV150*$E150</f>
        <v>0</v>
      </c>
      <c r="BX150" s="99"/>
      <c r="BY150" s="100">
        <f t="shared" ref="BY150:BY156" si="506">BX150*$E150</f>
        <v>0</v>
      </c>
      <c r="BZ150" s="99"/>
      <c r="CA150" s="100">
        <f t="shared" ref="CA150:CA156" si="507">BZ150*$E150</f>
        <v>0</v>
      </c>
      <c r="CB150" s="99"/>
      <c r="CC150" s="100">
        <f t="shared" ref="CC150:CC156" si="508">CB150*$E150</f>
        <v>0</v>
      </c>
      <c r="CD150" s="99"/>
      <c r="CE150" s="100">
        <f t="shared" ref="CE150:CE156" si="509">CD150*$E150</f>
        <v>0</v>
      </c>
      <c r="CF150" s="101">
        <f t="shared" ref="CF150:CG156" si="510">SUM(BH150,BJ150,BL150,BN150,BP150,BR150,BT150,BV150,BX150,BZ150,CB150,CD150)</f>
        <v>0</v>
      </c>
      <c r="CG150" s="100">
        <f t="shared" si="510"/>
        <v>0</v>
      </c>
    </row>
    <row r="151" spans="1:139" s="148" customFormat="1" ht="18" x14ac:dyDescent="0.5">
      <c r="A151" s="94">
        <v>120</v>
      </c>
      <c r="B151" s="95" t="s">
        <v>168</v>
      </c>
      <c r="C151" s="95" t="s">
        <v>74</v>
      </c>
      <c r="D151" s="94">
        <f t="shared" si="472"/>
        <v>3</v>
      </c>
      <c r="E151" s="94">
        <v>0.35</v>
      </c>
      <c r="F151" s="94" t="s">
        <v>83</v>
      </c>
      <c r="G151" s="94">
        <v>2300</v>
      </c>
      <c r="H151" s="94"/>
      <c r="I151" s="163">
        <f t="shared" si="473"/>
        <v>0</v>
      </c>
      <c r="J151" s="94"/>
      <c r="K151" s="163">
        <f t="shared" si="474"/>
        <v>0</v>
      </c>
      <c r="L151" s="94"/>
      <c r="M151" s="163">
        <f t="shared" si="475"/>
        <v>0</v>
      </c>
      <c r="N151" s="94"/>
      <c r="O151" s="163">
        <f t="shared" si="476"/>
        <v>0</v>
      </c>
      <c r="P151" s="94"/>
      <c r="Q151" s="163">
        <f t="shared" si="477"/>
        <v>0</v>
      </c>
      <c r="R151" s="94"/>
      <c r="S151" s="163">
        <f t="shared" si="478"/>
        <v>0</v>
      </c>
      <c r="T151" s="94"/>
      <c r="U151" s="163">
        <f t="shared" si="479"/>
        <v>0</v>
      </c>
      <c r="V151" s="94"/>
      <c r="W151" s="163">
        <f t="shared" si="480"/>
        <v>0</v>
      </c>
      <c r="X151" s="94"/>
      <c r="Y151" s="163">
        <f t="shared" si="481"/>
        <v>0</v>
      </c>
      <c r="Z151" s="94"/>
      <c r="AA151" s="163">
        <f t="shared" si="482"/>
        <v>0</v>
      </c>
      <c r="AB151" s="94"/>
      <c r="AC151" s="163">
        <f t="shared" si="483"/>
        <v>0</v>
      </c>
      <c r="AD151" s="94"/>
      <c r="AE151" s="163">
        <f t="shared" si="484"/>
        <v>0</v>
      </c>
      <c r="AF151" s="147">
        <f t="shared" si="485"/>
        <v>0</v>
      </c>
      <c r="AG151" s="146">
        <f t="shared" si="486"/>
        <v>0</v>
      </c>
      <c r="AH151" s="159"/>
      <c r="AI151" s="196">
        <f t="shared" si="487"/>
        <v>0</v>
      </c>
      <c r="AJ151" s="159"/>
      <c r="AK151" s="163">
        <f t="shared" si="488"/>
        <v>0</v>
      </c>
      <c r="AL151" s="145"/>
      <c r="AM151" s="146">
        <f t="shared" si="489"/>
        <v>0</v>
      </c>
      <c r="AN151" s="145"/>
      <c r="AO151" s="146">
        <f t="shared" si="490"/>
        <v>0</v>
      </c>
      <c r="AP151" s="145"/>
      <c r="AQ151" s="146">
        <f t="shared" si="490"/>
        <v>0</v>
      </c>
      <c r="AR151" s="145"/>
      <c r="AS151" s="146">
        <f t="shared" si="491"/>
        <v>0</v>
      </c>
      <c r="AT151" s="145"/>
      <c r="AU151" s="146">
        <f t="shared" si="492"/>
        <v>0</v>
      </c>
      <c r="AV151" s="145"/>
      <c r="AW151" s="146">
        <f t="shared" si="493"/>
        <v>0</v>
      </c>
      <c r="AX151" s="145"/>
      <c r="AY151" s="146">
        <f t="shared" si="494"/>
        <v>0</v>
      </c>
      <c r="AZ151" s="145"/>
      <c r="BA151" s="146">
        <f t="shared" si="495"/>
        <v>0</v>
      </c>
      <c r="BB151" s="145"/>
      <c r="BC151" s="146">
        <f t="shared" ref="BC151:BC163" si="511">BB151*$E151</f>
        <v>0</v>
      </c>
      <c r="BD151" s="145"/>
      <c r="BE151" s="146">
        <f t="shared" si="496"/>
        <v>0</v>
      </c>
      <c r="BF151" s="147">
        <f t="shared" si="497"/>
        <v>0</v>
      </c>
      <c r="BG151" s="146">
        <f t="shared" si="497"/>
        <v>0</v>
      </c>
      <c r="BH151" s="99"/>
      <c r="BI151" s="100">
        <f t="shared" si="498"/>
        <v>0</v>
      </c>
      <c r="BJ151" s="99"/>
      <c r="BK151" s="100">
        <f t="shared" si="499"/>
        <v>0</v>
      </c>
      <c r="BL151" s="99"/>
      <c r="BM151" s="100">
        <f t="shared" si="500"/>
        <v>0</v>
      </c>
      <c r="BN151" s="99"/>
      <c r="BO151" s="100">
        <f t="shared" si="501"/>
        <v>0</v>
      </c>
      <c r="BP151" s="99"/>
      <c r="BQ151" s="100">
        <f t="shared" si="502"/>
        <v>0</v>
      </c>
      <c r="BR151" s="99"/>
      <c r="BS151" s="100">
        <f t="shared" si="503"/>
        <v>0</v>
      </c>
      <c r="BT151" s="99"/>
      <c r="BU151" s="100">
        <f t="shared" si="504"/>
        <v>0</v>
      </c>
      <c r="BV151" s="99"/>
      <c r="BW151" s="100">
        <f t="shared" si="505"/>
        <v>0</v>
      </c>
      <c r="BX151" s="99"/>
      <c r="BY151" s="100">
        <f t="shared" si="506"/>
        <v>0</v>
      </c>
      <c r="BZ151" s="99"/>
      <c r="CA151" s="100">
        <f t="shared" si="507"/>
        <v>0</v>
      </c>
      <c r="CB151" s="99"/>
      <c r="CC151" s="100">
        <f t="shared" si="508"/>
        <v>0</v>
      </c>
      <c r="CD151" s="99"/>
      <c r="CE151" s="100">
        <f t="shared" si="509"/>
        <v>0</v>
      </c>
      <c r="CF151" s="101">
        <f t="shared" si="510"/>
        <v>0</v>
      </c>
      <c r="CG151" s="100">
        <f t="shared" si="510"/>
        <v>0</v>
      </c>
    </row>
    <row r="152" spans="1:139" s="148" customFormat="1" ht="18" x14ac:dyDescent="0.5">
      <c r="A152" s="94">
        <v>121</v>
      </c>
      <c r="B152" s="95" t="s">
        <v>169</v>
      </c>
      <c r="C152" s="95" t="s">
        <v>74</v>
      </c>
      <c r="D152" s="94">
        <f t="shared" si="472"/>
        <v>3</v>
      </c>
      <c r="E152" s="94">
        <v>0.17499999999999999</v>
      </c>
      <c r="F152" s="94" t="s">
        <v>170</v>
      </c>
      <c r="G152" s="94">
        <v>1300</v>
      </c>
      <c r="H152" s="94"/>
      <c r="I152" s="163">
        <f t="shared" si="473"/>
        <v>0</v>
      </c>
      <c r="J152" s="94"/>
      <c r="K152" s="163">
        <f t="shared" si="474"/>
        <v>0</v>
      </c>
      <c r="L152" s="94"/>
      <c r="M152" s="163">
        <f t="shared" si="475"/>
        <v>0</v>
      </c>
      <c r="N152" s="94"/>
      <c r="O152" s="163">
        <f t="shared" si="476"/>
        <v>0</v>
      </c>
      <c r="P152" s="94"/>
      <c r="Q152" s="163">
        <f t="shared" si="477"/>
        <v>0</v>
      </c>
      <c r="R152" s="94"/>
      <c r="S152" s="163">
        <f t="shared" si="478"/>
        <v>0</v>
      </c>
      <c r="T152" s="94"/>
      <c r="U152" s="163">
        <f t="shared" si="479"/>
        <v>0</v>
      </c>
      <c r="V152" s="94"/>
      <c r="W152" s="163">
        <f t="shared" si="480"/>
        <v>0</v>
      </c>
      <c r="X152" s="94"/>
      <c r="Y152" s="163">
        <f t="shared" si="481"/>
        <v>0</v>
      </c>
      <c r="Z152" s="94"/>
      <c r="AA152" s="163">
        <f t="shared" si="482"/>
        <v>0</v>
      </c>
      <c r="AB152" s="94"/>
      <c r="AC152" s="163">
        <f t="shared" si="483"/>
        <v>0</v>
      </c>
      <c r="AD152" s="94"/>
      <c r="AE152" s="163">
        <f t="shared" si="484"/>
        <v>0</v>
      </c>
      <c r="AF152" s="147">
        <f t="shared" si="485"/>
        <v>0</v>
      </c>
      <c r="AG152" s="146">
        <f t="shared" si="486"/>
        <v>0</v>
      </c>
      <c r="AH152" s="159"/>
      <c r="AI152" s="196">
        <f t="shared" si="487"/>
        <v>0</v>
      </c>
      <c r="AJ152" s="159"/>
      <c r="AK152" s="163">
        <f t="shared" si="488"/>
        <v>0</v>
      </c>
      <c r="AL152" s="145"/>
      <c r="AM152" s="146">
        <f t="shared" si="489"/>
        <v>0</v>
      </c>
      <c r="AN152" s="145"/>
      <c r="AO152" s="146">
        <f t="shared" si="490"/>
        <v>0</v>
      </c>
      <c r="AP152" s="145"/>
      <c r="AQ152" s="146">
        <f t="shared" si="490"/>
        <v>0</v>
      </c>
      <c r="AR152" s="145"/>
      <c r="AS152" s="146">
        <f t="shared" si="491"/>
        <v>0</v>
      </c>
      <c r="AT152" s="145"/>
      <c r="AU152" s="146">
        <f t="shared" si="492"/>
        <v>0</v>
      </c>
      <c r="AV152" s="145"/>
      <c r="AW152" s="146">
        <f t="shared" si="493"/>
        <v>0</v>
      </c>
      <c r="AX152" s="145"/>
      <c r="AY152" s="146">
        <f t="shared" si="494"/>
        <v>0</v>
      </c>
      <c r="AZ152" s="145"/>
      <c r="BA152" s="146">
        <f t="shared" si="495"/>
        <v>0</v>
      </c>
      <c r="BB152" s="145"/>
      <c r="BC152" s="146">
        <f t="shared" si="511"/>
        <v>0</v>
      </c>
      <c r="BD152" s="145"/>
      <c r="BE152" s="146">
        <f t="shared" si="496"/>
        <v>0</v>
      </c>
      <c r="BF152" s="147">
        <f t="shared" si="497"/>
        <v>0</v>
      </c>
      <c r="BG152" s="146">
        <f t="shared" si="497"/>
        <v>0</v>
      </c>
      <c r="BH152" s="99"/>
      <c r="BI152" s="100">
        <f t="shared" si="498"/>
        <v>0</v>
      </c>
      <c r="BJ152" s="99"/>
      <c r="BK152" s="100">
        <f t="shared" si="499"/>
        <v>0</v>
      </c>
      <c r="BL152" s="99"/>
      <c r="BM152" s="100">
        <f t="shared" si="500"/>
        <v>0</v>
      </c>
      <c r="BN152" s="99"/>
      <c r="BO152" s="100">
        <f t="shared" si="501"/>
        <v>0</v>
      </c>
      <c r="BP152" s="99"/>
      <c r="BQ152" s="100">
        <f t="shared" si="502"/>
        <v>0</v>
      </c>
      <c r="BR152" s="99"/>
      <c r="BS152" s="100">
        <f t="shared" si="503"/>
        <v>0</v>
      </c>
      <c r="BT152" s="99"/>
      <c r="BU152" s="100">
        <f t="shared" si="504"/>
        <v>0</v>
      </c>
      <c r="BV152" s="99"/>
      <c r="BW152" s="100">
        <f t="shared" si="505"/>
        <v>0</v>
      </c>
      <c r="BX152" s="99"/>
      <c r="BY152" s="100">
        <f t="shared" si="506"/>
        <v>0</v>
      </c>
      <c r="BZ152" s="99"/>
      <c r="CA152" s="100">
        <f t="shared" si="507"/>
        <v>0</v>
      </c>
      <c r="CB152" s="99"/>
      <c r="CC152" s="100">
        <f t="shared" si="508"/>
        <v>0</v>
      </c>
      <c r="CD152" s="99"/>
      <c r="CE152" s="100">
        <f t="shared" si="509"/>
        <v>0</v>
      </c>
      <c r="CF152" s="101">
        <f t="shared" si="510"/>
        <v>0</v>
      </c>
      <c r="CG152" s="100">
        <f t="shared" si="510"/>
        <v>0</v>
      </c>
    </row>
    <row r="153" spans="1:139" s="148" customFormat="1" ht="18" x14ac:dyDescent="0.5">
      <c r="A153" s="94">
        <v>122</v>
      </c>
      <c r="B153" s="95" t="s">
        <v>171</v>
      </c>
      <c r="C153" s="95" t="s">
        <v>74</v>
      </c>
      <c r="D153" s="94">
        <f t="shared" si="472"/>
        <v>1</v>
      </c>
      <c r="E153" s="94">
        <v>0.7</v>
      </c>
      <c r="F153" s="94" t="s">
        <v>75</v>
      </c>
      <c r="G153" s="94">
        <v>5200</v>
      </c>
      <c r="H153" s="94">
        <v>384</v>
      </c>
      <c r="I153" s="163">
        <f t="shared" si="473"/>
        <v>268.79999999999995</v>
      </c>
      <c r="J153" s="94">
        <v>180</v>
      </c>
      <c r="K153" s="163">
        <f t="shared" si="474"/>
        <v>125.99999999999999</v>
      </c>
      <c r="L153" s="94">
        <v>168</v>
      </c>
      <c r="M153" s="163">
        <f t="shared" si="475"/>
        <v>117.6</v>
      </c>
      <c r="N153" s="94">
        <v>24</v>
      </c>
      <c r="O153" s="163">
        <f t="shared" si="476"/>
        <v>16.799999999999997</v>
      </c>
      <c r="P153" s="94">
        <v>108</v>
      </c>
      <c r="Q153" s="163">
        <f t="shared" si="477"/>
        <v>75.599999999999994</v>
      </c>
      <c r="R153" s="94">
        <v>60</v>
      </c>
      <c r="S153" s="163">
        <f t="shared" si="478"/>
        <v>42</v>
      </c>
      <c r="T153" s="94">
        <v>72</v>
      </c>
      <c r="U153" s="163">
        <f t="shared" si="479"/>
        <v>50.4</v>
      </c>
      <c r="V153" s="94">
        <v>48</v>
      </c>
      <c r="W153" s="163">
        <f t="shared" si="480"/>
        <v>33.599999999999994</v>
      </c>
      <c r="X153" s="94">
        <v>24</v>
      </c>
      <c r="Y153" s="163">
        <f t="shared" si="481"/>
        <v>16.799999999999997</v>
      </c>
      <c r="Z153" s="94">
        <v>60</v>
      </c>
      <c r="AA153" s="160">
        <f t="shared" si="482"/>
        <v>42</v>
      </c>
      <c r="AB153" s="94">
        <v>24</v>
      </c>
      <c r="AC153" s="160">
        <f t="shared" si="483"/>
        <v>16.799999999999997</v>
      </c>
      <c r="AD153" s="94">
        <v>12</v>
      </c>
      <c r="AE153" s="163">
        <f t="shared" si="484"/>
        <v>8.3999999999999986</v>
      </c>
      <c r="AF153" s="147">
        <f t="shared" si="485"/>
        <v>1164</v>
      </c>
      <c r="AG153" s="146">
        <f t="shared" si="486"/>
        <v>814.79999999999984</v>
      </c>
      <c r="AH153" s="159">
        <v>48</v>
      </c>
      <c r="AI153" s="163">
        <f t="shared" si="487"/>
        <v>33.599999999999994</v>
      </c>
      <c r="AJ153" s="159">
        <v>48</v>
      </c>
      <c r="AK153" s="163">
        <f t="shared" si="488"/>
        <v>33.599999999999994</v>
      </c>
      <c r="AL153" s="145">
        <v>36</v>
      </c>
      <c r="AM153" s="146">
        <f t="shared" si="489"/>
        <v>25.2</v>
      </c>
      <c r="AN153" s="145">
        <v>36</v>
      </c>
      <c r="AO153" s="146">
        <f t="shared" si="490"/>
        <v>25.2</v>
      </c>
      <c r="AP153" s="145">
        <v>72</v>
      </c>
      <c r="AQ153" s="146">
        <f t="shared" si="490"/>
        <v>50.4</v>
      </c>
      <c r="AR153" s="145">
        <v>60</v>
      </c>
      <c r="AS153" s="146">
        <f t="shared" si="491"/>
        <v>42</v>
      </c>
      <c r="AT153" s="145">
        <v>24</v>
      </c>
      <c r="AU153" s="146">
        <f t="shared" si="492"/>
        <v>16.799999999999997</v>
      </c>
      <c r="AV153" s="145"/>
      <c r="AW153" s="146">
        <f t="shared" si="493"/>
        <v>0</v>
      </c>
      <c r="AX153" s="145"/>
      <c r="AY153" s="146">
        <f t="shared" si="494"/>
        <v>0</v>
      </c>
      <c r="AZ153" s="145">
        <v>24</v>
      </c>
      <c r="BA153" s="146">
        <f t="shared" si="495"/>
        <v>16.799999999999997</v>
      </c>
      <c r="BB153" s="145">
        <v>12</v>
      </c>
      <c r="BC153" s="146">
        <f t="shared" si="511"/>
        <v>8.3999999999999986</v>
      </c>
      <c r="BD153" s="145">
        <v>12</v>
      </c>
      <c r="BE153" s="146">
        <f t="shared" si="496"/>
        <v>8.3999999999999986</v>
      </c>
      <c r="BF153" s="147">
        <f t="shared" si="497"/>
        <v>372</v>
      </c>
      <c r="BG153" s="146">
        <f t="shared" si="497"/>
        <v>260.40000000000003</v>
      </c>
      <c r="BH153" s="96">
        <v>48</v>
      </c>
      <c r="BI153" s="97">
        <f t="shared" si="498"/>
        <v>33.599999999999994</v>
      </c>
      <c r="BJ153" s="98">
        <v>12</v>
      </c>
      <c r="BK153" s="97">
        <f t="shared" si="499"/>
        <v>8.3999999999999986</v>
      </c>
      <c r="BL153" s="99"/>
      <c r="BM153" s="100">
        <f t="shared" si="500"/>
        <v>0</v>
      </c>
      <c r="BN153" s="99"/>
      <c r="BO153" s="100">
        <f t="shared" si="501"/>
        <v>0</v>
      </c>
      <c r="BP153" s="99"/>
      <c r="BQ153" s="100">
        <f t="shared" si="502"/>
        <v>0</v>
      </c>
      <c r="BR153" s="99"/>
      <c r="BS153" s="100">
        <f t="shared" si="503"/>
        <v>0</v>
      </c>
      <c r="BT153" s="99"/>
      <c r="BU153" s="100">
        <f t="shared" si="504"/>
        <v>0</v>
      </c>
      <c r="BV153" s="99"/>
      <c r="BW153" s="100">
        <f t="shared" si="505"/>
        <v>0</v>
      </c>
      <c r="BX153" s="99"/>
      <c r="BY153" s="100">
        <f t="shared" si="506"/>
        <v>0</v>
      </c>
      <c r="BZ153" s="99"/>
      <c r="CA153" s="100">
        <f t="shared" si="507"/>
        <v>0</v>
      </c>
      <c r="CB153" s="99"/>
      <c r="CC153" s="100">
        <f t="shared" si="508"/>
        <v>0</v>
      </c>
      <c r="CD153" s="99"/>
      <c r="CE153" s="100">
        <f t="shared" si="509"/>
        <v>0</v>
      </c>
      <c r="CF153" s="101">
        <f t="shared" si="510"/>
        <v>60</v>
      </c>
      <c r="CG153" s="100">
        <f t="shared" si="510"/>
        <v>41.999999999999993</v>
      </c>
    </row>
    <row r="154" spans="1:139" s="148" customFormat="1" ht="18" x14ac:dyDescent="0.5">
      <c r="A154" s="94">
        <v>123</v>
      </c>
      <c r="B154" s="95" t="s">
        <v>172</v>
      </c>
      <c r="C154" s="95" t="s">
        <v>74</v>
      </c>
      <c r="D154" s="94">
        <f t="shared" si="472"/>
        <v>2</v>
      </c>
      <c r="E154" s="94">
        <v>0.35</v>
      </c>
      <c r="F154" s="94" t="s">
        <v>83</v>
      </c>
      <c r="G154" s="94">
        <v>2600</v>
      </c>
      <c r="H154" s="94">
        <v>648</v>
      </c>
      <c r="I154" s="163">
        <f t="shared" si="473"/>
        <v>226.79999999999998</v>
      </c>
      <c r="J154" s="94">
        <v>456</v>
      </c>
      <c r="K154" s="163">
        <f t="shared" si="474"/>
        <v>159.6</v>
      </c>
      <c r="L154" s="94">
        <v>336</v>
      </c>
      <c r="M154" s="163">
        <f t="shared" si="475"/>
        <v>117.6</v>
      </c>
      <c r="N154" s="94"/>
      <c r="O154" s="163">
        <f t="shared" si="476"/>
        <v>0</v>
      </c>
      <c r="P154" s="94">
        <v>264</v>
      </c>
      <c r="Q154" s="163">
        <f t="shared" si="477"/>
        <v>92.399999999999991</v>
      </c>
      <c r="R154" s="94">
        <v>24</v>
      </c>
      <c r="S154" s="163">
        <f t="shared" si="478"/>
        <v>8.3999999999999986</v>
      </c>
      <c r="T154" s="94">
        <v>24</v>
      </c>
      <c r="U154" s="163">
        <f t="shared" si="479"/>
        <v>8.3999999999999986</v>
      </c>
      <c r="V154" s="94">
        <v>53</v>
      </c>
      <c r="W154" s="163">
        <f t="shared" si="480"/>
        <v>18.549999999999997</v>
      </c>
      <c r="X154" s="94">
        <v>26</v>
      </c>
      <c r="Y154" s="163">
        <f t="shared" si="481"/>
        <v>9.1</v>
      </c>
      <c r="Z154" s="94">
        <v>24</v>
      </c>
      <c r="AA154" s="160">
        <f t="shared" si="482"/>
        <v>8.3999999999999986</v>
      </c>
      <c r="AB154" s="94">
        <v>24</v>
      </c>
      <c r="AC154" s="160">
        <f t="shared" si="483"/>
        <v>8.3999999999999986</v>
      </c>
      <c r="AD154" s="94"/>
      <c r="AE154" s="163">
        <f t="shared" si="484"/>
        <v>0</v>
      </c>
      <c r="AF154" s="147">
        <f t="shared" si="485"/>
        <v>1879</v>
      </c>
      <c r="AG154" s="146">
        <f t="shared" si="486"/>
        <v>657.64999999999986</v>
      </c>
      <c r="AH154" s="159"/>
      <c r="AI154" s="163">
        <f t="shared" si="487"/>
        <v>0</v>
      </c>
      <c r="AJ154" s="159"/>
      <c r="AK154" s="163">
        <f t="shared" si="488"/>
        <v>0</v>
      </c>
      <c r="AL154" s="145"/>
      <c r="AM154" s="146">
        <f t="shared" si="489"/>
        <v>0</v>
      </c>
      <c r="AN154" s="145"/>
      <c r="AO154" s="146">
        <f t="shared" si="490"/>
        <v>0</v>
      </c>
      <c r="AP154" s="145"/>
      <c r="AQ154" s="146">
        <f t="shared" si="490"/>
        <v>0</v>
      </c>
      <c r="AR154" s="145"/>
      <c r="AS154" s="146">
        <f t="shared" si="491"/>
        <v>0</v>
      </c>
      <c r="AT154" s="145"/>
      <c r="AU154" s="146">
        <f t="shared" si="492"/>
        <v>0</v>
      </c>
      <c r="AV154" s="145"/>
      <c r="AW154" s="146">
        <f t="shared" si="493"/>
        <v>0</v>
      </c>
      <c r="AX154" s="145"/>
      <c r="AY154" s="146">
        <f t="shared" si="494"/>
        <v>0</v>
      </c>
      <c r="AZ154" s="145"/>
      <c r="BA154" s="146">
        <f t="shared" si="495"/>
        <v>0</v>
      </c>
      <c r="BB154" s="145"/>
      <c r="BC154" s="146">
        <f t="shared" si="511"/>
        <v>0</v>
      </c>
      <c r="BD154" s="145">
        <v>24</v>
      </c>
      <c r="BE154" s="146">
        <f t="shared" si="496"/>
        <v>8.3999999999999986</v>
      </c>
      <c r="BF154" s="147">
        <f t="shared" si="497"/>
        <v>24</v>
      </c>
      <c r="BG154" s="146">
        <f t="shared" si="497"/>
        <v>8.3999999999999986</v>
      </c>
      <c r="BH154" s="96">
        <v>72</v>
      </c>
      <c r="BI154" s="97">
        <f t="shared" si="498"/>
        <v>25.2</v>
      </c>
      <c r="BJ154" s="98">
        <v>24</v>
      </c>
      <c r="BK154" s="97">
        <f t="shared" si="499"/>
        <v>8.3999999999999986</v>
      </c>
      <c r="BL154" s="99"/>
      <c r="BM154" s="100">
        <f t="shared" si="500"/>
        <v>0</v>
      </c>
      <c r="BN154" s="99"/>
      <c r="BO154" s="100">
        <f t="shared" si="501"/>
        <v>0</v>
      </c>
      <c r="BP154" s="99"/>
      <c r="BQ154" s="100">
        <f t="shared" si="502"/>
        <v>0</v>
      </c>
      <c r="BR154" s="99"/>
      <c r="BS154" s="100">
        <f t="shared" si="503"/>
        <v>0</v>
      </c>
      <c r="BT154" s="99"/>
      <c r="BU154" s="100">
        <f t="shared" si="504"/>
        <v>0</v>
      </c>
      <c r="BV154" s="99"/>
      <c r="BW154" s="100">
        <f t="shared" si="505"/>
        <v>0</v>
      </c>
      <c r="BX154" s="99"/>
      <c r="BY154" s="100">
        <f t="shared" si="506"/>
        <v>0</v>
      </c>
      <c r="BZ154" s="99"/>
      <c r="CA154" s="100">
        <f t="shared" si="507"/>
        <v>0</v>
      </c>
      <c r="CB154" s="99"/>
      <c r="CC154" s="100">
        <f t="shared" si="508"/>
        <v>0</v>
      </c>
      <c r="CD154" s="99"/>
      <c r="CE154" s="100">
        <f t="shared" si="509"/>
        <v>0</v>
      </c>
      <c r="CF154" s="101">
        <f t="shared" si="510"/>
        <v>96</v>
      </c>
      <c r="CG154" s="100">
        <f t="shared" si="510"/>
        <v>33.599999999999994</v>
      </c>
    </row>
    <row r="155" spans="1:139" s="148" customFormat="1" ht="18" x14ac:dyDescent="0.5">
      <c r="A155" s="94">
        <v>124</v>
      </c>
      <c r="B155" s="95" t="s">
        <v>173</v>
      </c>
      <c r="C155" s="95" t="s">
        <v>74</v>
      </c>
      <c r="D155" s="94">
        <f t="shared" si="472"/>
        <v>3</v>
      </c>
      <c r="E155" s="94">
        <v>0.17499999999999999</v>
      </c>
      <c r="F155" s="94" t="s">
        <v>170</v>
      </c>
      <c r="G155" s="94">
        <v>1450</v>
      </c>
      <c r="H155" s="94">
        <v>337</v>
      </c>
      <c r="I155" s="163">
        <f t="shared" si="473"/>
        <v>58.974999999999994</v>
      </c>
      <c r="J155" s="94">
        <v>288</v>
      </c>
      <c r="K155" s="163">
        <f t="shared" si="474"/>
        <v>50.4</v>
      </c>
      <c r="L155" s="94">
        <v>442</v>
      </c>
      <c r="M155" s="163">
        <f t="shared" si="475"/>
        <v>77.349999999999994</v>
      </c>
      <c r="N155" s="94"/>
      <c r="O155" s="163">
        <f t="shared" si="476"/>
        <v>0</v>
      </c>
      <c r="P155" s="94">
        <v>132</v>
      </c>
      <c r="Q155" s="163">
        <f t="shared" si="477"/>
        <v>23.099999999999998</v>
      </c>
      <c r="R155" s="94">
        <v>193</v>
      </c>
      <c r="S155" s="163">
        <f t="shared" si="478"/>
        <v>33.774999999999999</v>
      </c>
      <c r="T155" s="94">
        <v>48</v>
      </c>
      <c r="U155" s="163">
        <f t="shared" si="479"/>
        <v>8.3999999999999986</v>
      </c>
      <c r="V155" s="94"/>
      <c r="W155" s="163">
        <f t="shared" si="480"/>
        <v>0</v>
      </c>
      <c r="X155" s="94">
        <v>11</v>
      </c>
      <c r="Y155" s="163">
        <f t="shared" si="481"/>
        <v>1.9249999999999998</v>
      </c>
      <c r="Z155" s="94">
        <v>48</v>
      </c>
      <c r="AA155" s="160">
        <f t="shared" si="482"/>
        <v>8.3999999999999986</v>
      </c>
      <c r="AB155" s="94"/>
      <c r="AC155" s="163">
        <f t="shared" si="483"/>
        <v>0</v>
      </c>
      <c r="AD155" s="94"/>
      <c r="AE155" s="163">
        <f t="shared" si="484"/>
        <v>0</v>
      </c>
      <c r="AF155" s="147">
        <f t="shared" si="485"/>
        <v>1499</v>
      </c>
      <c r="AG155" s="146">
        <f t="shared" si="486"/>
        <v>262.32499999999999</v>
      </c>
      <c r="AH155" s="159"/>
      <c r="AI155" s="163">
        <f t="shared" si="487"/>
        <v>0</v>
      </c>
      <c r="AJ155" s="159"/>
      <c r="AK155" s="163">
        <f t="shared" si="488"/>
        <v>0</v>
      </c>
      <c r="AL155" s="145"/>
      <c r="AM155" s="146">
        <f t="shared" si="489"/>
        <v>0</v>
      </c>
      <c r="AN155" s="145"/>
      <c r="AO155" s="146">
        <f t="shared" si="490"/>
        <v>0</v>
      </c>
      <c r="AP155" s="145"/>
      <c r="AQ155" s="146">
        <f t="shared" si="490"/>
        <v>0</v>
      </c>
      <c r="AR155" s="145"/>
      <c r="AS155" s="146">
        <f t="shared" si="491"/>
        <v>0</v>
      </c>
      <c r="AT155" s="145"/>
      <c r="AU155" s="146">
        <f t="shared" si="492"/>
        <v>0</v>
      </c>
      <c r="AV155" s="145"/>
      <c r="AW155" s="146">
        <f t="shared" si="493"/>
        <v>0</v>
      </c>
      <c r="AX155" s="145"/>
      <c r="AY155" s="146">
        <f t="shared" si="494"/>
        <v>0</v>
      </c>
      <c r="AZ155" s="145"/>
      <c r="BA155" s="146">
        <f t="shared" si="495"/>
        <v>0</v>
      </c>
      <c r="BB155" s="145"/>
      <c r="BC155" s="146">
        <f t="shared" si="511"/>
        <v>0</v>
      </c>
      <c r="BD155" s="145"/>
      <c r="BE155" s="146">
        <f t="shared" si="496"/>
        <v>0</v>
      </c>
      <c r="BF155" s="147">
        <f t="shared" si="497"/>
        <v>0</v>
      </c>
      <c r="BG155" s="146">
        <f t="shared" si="497"/>
        <v>0</v>
      </c>
      <c r="BH155" s="96"/>
      <c r="BI155" s="104">
        <f t="shared" si="498"/>
        <v>0</v>
      </c>
      <c r="BJ155" s="98"/>
      <c r="BK155" s="104">
        <f t="shared" si="499"/>
        <v>0</v>
      </c>
      <c r="BL155" s="99"/>
      <c r="BM155" s="100">
        <f t="shared" si="500"/>
        <v>0</v>
      </c>
      <c r="BN155" s="99"/>
      <c r="BO155" s="100">
        <f t="shared" si="501"/>
        <v>0</v>
      </c>
      <c r="BP155" s="99"/>
      <c r="BQ155" s="100">
        <f t="shared" si="502"/>
        <v>0</v>
      </c>
      <c r="BR155" s="99"/>
      <c r="BS155" s="100">
        <f t="shared" si="503"/>
        <v>0</v>
      </c>
      <c r="BT155" s="99"/>
      <c r="BU155" s="100">
        <f t="shared" si="504"/>
        <v>0</v>
      </c>
      <c r="BV155" s="99"/>
      <c r="BW155" s="100">
        <f t="shared" si="505"/>
        <v>0</v>
      </c>
      <c r="BX155" s="99"/>
      <c r="BY155" s="100">
        <f t="shared" si="506"/>
        <v>0</v>
      </c>
      <c r="BZ155" s="99"/>
      <c r="CA155" s="100">
        <f t="shared" si="507"/>
        <v>0</v>
      </c>
      <c r="CB155" s="99"/>
      <c r="CC155" s="100">
        <f t="shared" si="508"/>
        <v>0</v>
      </c>
      <c r="CD155" s="99"/>
      <c r="CE155" s="100">
        <f t="shared" si="509"/>
        <v>0</v>
      </c>
      <c r="CF155" s="101">
        <f t="shared" si="510"/>
        <v>0</v>
      </c>
      <c r="CG155" s="100">
        <f t="shared" si="510"/>
        <v>0</v>
      </c>
    </row>
    <row r="156" spans="1:139" s="148" customFormat="1" ht="18" x14ac:dyDescent="0.5">
      <c r="A156" s="94">
        <v>125</v>
      </c>
      <c r="B156" s="95" t="s">
        <v>174</v>
      </c>
      <c r="C156" s="95" t="s">
        <v>74</v>
      </c>
      <c r="D156" s="94">
        <f t="shared" si="472"/>
        <v>3</v>
      </c>
      <c r="E156" s="94">
        <v>0.7</v>
      </c>
      <c r="F156" s="94" t="s">
        <v>75</v>
      </c>
      <c r="G156" s="94">
        <v>1650</v>
      </c>
      <c r="H156" s="94"/>
      <c r="I156" s="146">
        <f t="shared" si="473"/>
        <v>0</v>
      </c>
      <c r="J156" s="94"/>
      <c r="K156" s="146">
        <f t="shared" si="474"/>
        <v>0</v>
      </c>
      <c r="L156" s="94"/>
      <c r="M156" s="146">
        <f t="shared" si="475"/>
        <v>0</v>
      </c>
      <c r="N156" s="94"/>
      <c r="O156" s="146">
        <f t="shared" si="476"/>
        <v>0</v>
      </c>
      <c r="P156" s="94"/>
      <c r="Q156" s="146">
        <f t="shared" si="477"/>
        <v>0</v>
      </c>
      <c r="R156" s="94"/>
      <c r="S156" s="146">
        <f t="shared" si="478"/>
        <v>0</v>
      </c>
      <c r="T156" s="94"/>
      <c r="U156" s="146">
        <f t="shared" si="479"/>
        <v>0</v>
      </c>
      <c r="V156" s="94"/>
      <c r="W156" s="146">
        <f t="shared" si="480"/>
        <v>0</v>
      </c>
      <c r="X156" s="94"/>
      <c r="Y156" s="146">
        <f t="shared" si="481"/>
        <v>0</v>
      </c>
      <c r="Z156" s="94"/>
      <c r="AA156" s="146">
        <f t="shared" si="482"/>
        <v>0</v>
      </c>
      <c r="AB156" s="94"/>
      <c r="AC156" s="146">
        <f t="shared" si="483"/>
        <v>0</v>
      </c>
      <c r="AD156" s="94"/>
      <c r="AE156" s="146">
        <f t="shared" si="484"/>
        <v>0</v>
      </c>
      <c r="AF156" s="147">
        <f t="shared" si="485"/>
        <v>0</v>
      </c>
      <c r="AG156" s="146">
        <f t="shared" si="486"/>
        <v>0</v>
      </c>
      <c r="AH156" s="145"/>
      <c r="AI156" s="146">
        <f t="shared" si="487"/>
        <v>0</v>
      </c>
      <c r="AJ156" s="145"/>
      <c r="AK156" s="146">
        <f t="shared" si="488"/>
        <v>0</v>
      </c>
      <c r="AL156" s="145"/>
      <c r="AM156" s="146">
        <f t="shared" si="489"/>
        <v>0</v>
      </c>
      <c r="AN156" s="145"/>
      <c r="AO156" s="146">
        <f t="shared" si="490"/>
        <v>0</v>
      </c>
      <c r="AP156" s="145"/>
      <c r="AQ156" s="146">
        <f t="shared" si="490"/>
        <v>0</v>
      </c>
      <c r="AR156" s="145"/>
      <c r="AS156" s="146">
        <f t="shared" si="491"/>
        <v>0</v>
      </c>
      <c r="AT156" s="145"/>
      <c r="AU156" s="146">
        <f t="shared" si="492"/>
        <v>0</v>
      </c>
      <c r="AV156" s="145"/>
      <c r="AW156" s="146">
        <f t="shared" si="493"/>
        <v>0</v>
      </c>
      <c r="AX156" s="145"/>
      <c r="AY156" s="146">
        <f t="shared" si="494"/>
        <v>0</v>
      </c>
      <c r="AZ156" s="145"/>
      <c r="BA156" s="146">
        <f t="shared" si="495"/>
        <v>0</v>
      </c>
      <c r="BB156" s="145"/>
      <c r="BC156" s="146">
        <f t="shared" si="511"/>
        <v>0</v>
      </c>
      <c r="BD156" s="145"/>
      <c r="BE156" s="146">
        <f t="shared" si="496"/>
        <v>0</v>
      </c>
      <c r="BF156" s="147">
        <f t="shared" si="497"/>
        <v>0</v>
      </c>
      <c r="BG156" s="146">
        <f t="shared" si="497"/>
        <v>0</v>
      </c>
      <c r="BH156" s="99"/>
      <c r="BI156" s="100">
        <f t="shared" si="498"/>
        <v>0</v>
      </c>
      <c r="BJ156" s="99"/>
      <c r="BK156" s="100">
        <f t="shared" si="499"/>
        <v>0</v>
      </c>
      <c r="BL156" s="99"/>
      <c r="BM156" s="100">
        <f t="shared" si="500"/>
        <v>0</v>
      </c>
      <c r="BN156" s="99"/>
      <c r="BO156" s="100">
        <f t="shared" si="501"/>
        <v>0</v>
      </c>
      <c r="BP156" s="99"/>
      <c r="BQ156" s="100">
        <f t="shared" si="502"/>
        <v>0</v>
      </c>
      <c r="BR156" s="99"/>
      <c r="BS156" s="100">
        <f t="shared" si="503"/>
        <v>0</v>
      </c>
      <c r="BT156" s="99"/>
      <c r="BU156" s="100">
        <f t="shared" si="504"/>
        <v>0</v>
      </c>
      <c r="BV156" s="99"/>
      <c r="BW156" s="100">
        <f t="shared" si="505"/>
        <v>0</v>
      </c>
      <c r="BX156" s="99"/>
      <c r="BY156" s="100">
        <f t="shared" si="506"/>
        <v>0</v>
      </c>
      <c r="BZ156" s="99"/>
      <c r="CA156" s="100">
        <f t="shared" si="507"/>
        <v>0</v>
      </c>
      <c r="CB156" s="99"/>
      <c r="CC156" s="100">
        <f t="shared" si="508"/>
        <v>0</v>
      </c>
      <c r="CD156" s="99"/>
      <c r="CE156" s="100">
        <f t="shared" si="509"/>
        <v>0</v>
      </c>
      <c r="CF156" s="101">
        <f t="shared" si="510"/>
        <v>0</v>
      </c>
      <c r="CG156" s="100">
        <f t="shared" si="510"/>
        <v>0</v>
      </c>
    </row>
    <row r="157" spans="1:139" s="102" customFormat="1" ht="19.899999999999999" customHeight="1" x14ac:dyDescent="0.25">
      <c r="A157" s="94">
        <v>126</v>
      </c>
      <c r="B157" s="95" t="s">
        <v>203</v>
      </c>
      <c r="C157" s="95" t="s">
        <v>74</v>
      </c>
      <c r="D157" s="94">
        <f t="shared" si="472"/>
        <v>3</v>
      </c>
      <c r="E157" s="94">
        <v>0.7</v>
      </c>
      <c r="F157" s="94" t="s">
        <v>75</v>
      </c>
      <c r="G157" s="94"/>
      <c r="H157" s="94"/>
      <c r="I157" s="100"/>
      <c r="J157" s="94"/>
      <c r="K157" s="100"/>
      <c r="L157" s="94"/>
      <c r="M157" s="100"/>
      <c r="N157" s="94"/>
      <c r="O157" s="100"/>
      <c r="P157" s="94"/>
      <c r="Q157" s="100"/>
      <c r="R157" s="94"/>
      <c r="S157" s="100"/>
      <c r="T157" s="94"/>
      <c r="U157" s="100"/>
      <c r="V157" s="94"/>
      <c r="W157" s="100"/>
      <c r="X157" s="94"/>
      <c r="Y157" s="100"/>
      <c r="Z157" s="94"/>
      <c r="AA157" s="100"/>
      <c r="AB157" s="94"/>
      <c r="AC157" s="100"/>
      <c r="AD157" s="94"/>
      <c r="AE157" s="100"/>
      <c r="AF157" s="101"/>
      <c r="AG157" s="100"/>
      <c r="AH157" s="99"/>
      <c r="AI157" s="100"/>
      <c r="AJ157" s="99"/>
      <c r="AK157" s="100"/>
      <c r="AL157" s="99"/>
      <c r="AM157" s="100"/>
      <c r="AN157" s="99"/>
      <c r="AO157" s="100"/>
      <c r="AP157" s="99"/>
      <c r="AQ157" s="100"/>
      <c r="AR157" s="99"/>
      <c r="AS157" s="100"/>
      <c r="AT157" s="99"/>
      <c r="AU157" s="100"/>
      <c r="AV157" s="99"/>
      <c r="AW157" s="100"/>
      <c r="AX157" s="99"/>
      <c r="AY157" s="100"/>
      <c r="AZ157" s="99"/>
      <c r="BA157" s="100"/>
      <c r="BB157" s="99"/>
      <c r="BC157" s="100"/>
      <c r="BD157" s="99"/>
      <c r="BE157" s="100"/>
      <c r="BF157" s="101"/>
      <c r="BG157" s="100"/>
      <c r="BH157" s="99"/>
      <c r="BI157" s="100"/>
      <c r="BJ157" s="99"/>
      <c r="BK157" s="100"/>
      <c r="BL157" s="99"/>
      <c r="BM157" s="100"/>
      <c r="BN157" s="99"/>
      <c r="BO157" s="100"/>
      <c r="BP157" s="99"/>
      <c r="BQ157" s="100"/>
      <c r="BR157" s="99"/>
      <c r="BS157" s="100"/>
      <c r="BT157" s="99"/>
      <c r="BU157" s="100"/>
      <c r="BV157" s="99"/>
      <c r="BW157" s="100"/>
      <c r="BX157" s="99"/>
      <c r="BY157" s="100"/>
      <c r="BZ157" s="99"/>
      <c r="CA157" s="100"/>
      <c r="CB157" s="99"/>
      <c r="CC157" s="100"/>
      <c r="CD157" s="99"/>
      <c r="CE157" s="100"/>
      <c r="CF157" s="101"/>
      <c r="CG157" s="100"/>
    </row>
    <row r="158" spans="1:139" s="102" customFormat="1" ht="19.899999999999999" customHeight="1" x14ac:dyDescent="0.25">
      <c r="A158" s="94">
        <v>127</v>
      </c>
      <c r="B158" s="95" t="s">
        <v>212</v>
      </c>
      <c r="C158" s="95"/>
      <c r="D158" s="94"/>
      <c r="E158" s="94"/>
      <c r="F158" s="94"/>
      <c r="G158" s="94"/>
      <c r="H158" s="94"/>
      <c r="I158" s="100"/>
      <c r="J158" s="94"/>
      <c r="K158" s="100"/>
      <c r="L158" s="94"/>
      <c r="M158" s="100"/>
      <c r="N158" s="94"/>
      <c r="O158" s="100"/>
      <c r="P158" s="94"/>
      <c r="Q158" s="100"/>
      <c r="R158" s="94"/>
      <c r="S158" s="100"/>
      <c r="T158" s="94"/>
      <c r="U158" s="100"/>
      <c r="V158" s="94"/>
      <c r="W158" s="100"/>
      <c r="X158" s="94"/>
      <c r="Y158" s="100"/>
      <c r="Z158" s="94"/>
      <c r="AA158" s="100"/>
      <c r="AB158" s="94"/>
      <c r="AC158" s="100"/>
      <c r="AD158" s="94"/>
      <c r="AE158" s="100"/>
      <c r="AF158" s="101"/>
      <c r="AG158" s="100"/>
      <c r="AH158" s="99"/>
      <c r="AI158" s="100"/>
      <c r="AJ158" s="99"/>
      <c r="AK158" s="100"/>
      <c r="AL158" s="99"/>
      <c r="AM158" s="100"/>
      <c r="AN158" s="99"/>
      <c r="AO158" s="100"/>
      <c r="AP158" s="99"/>
      <c r="AQ158" s="100"/>
      <c r="AR158" s="99"/>
      <c r="AS158" s="100"/>
      <c r="AT158" s="99"/>
      <c r="AU158" s="100"/>
      <c r="AV158" s="99"/>
      <c r="AW158" s="100"/>
      <c r="AX158" s="99"/>
      <c r="AY158" s="100"/>
      <c r="AZ158" s="99"/>
      <c r="BA158" s="100"/>
      <c r="BB158" s="99"/>
      <c r="BC158" s="100"/>
      <c r="BD158" s="99"/>
      <c r="BE158" s="100"/>
      <c r="BF158" s="101"/>
      <c r="BG158" s="100"/>
      <c r="BH158" s="99"/>
      <c r="BI158" s="100"/>
      <c r="BJ158" s="99"/>
      <c r="BK158" s="100"/>
      <c r="BL158" s="99"/>
      <c r="BM158" s="100"/>
      <c r="BN158" s="99"/>
      <c r="BO158" s="100"/>
      <c r="BP158" s="99"/>
      <c r="BQ158" s="100"/>
      <c r="BR158" s="99"/>
      <c r="BS158" s="100"/>
      <c r="BT158" s="99"/>
      <c r="BU158" s="100"/>
      <c r="BV158" s="99"/>
      <c r="BW158" s="100"/>
      <c r="BX158" s="99"/>
      <c r="BY158" s="100"/>
      <c r="BZ158" s="99"/>
      <c r="CA158" s="100"/>
      <c r="CB158" s="99"/>
      <c r="CC158" s="100"/>
      <c r="CD158" s="99"/>
      <c r="CE158" s="100"/>
      <c r="CF158" s="101"/>
      <c r="CG158" s="100"/>
    </row>
    <row r="159" spans="1:139" s="148" customFormat="1" ht="18" x14ac:dyDescent="0.5">
      <c r="A159" s="94">
        <v>128</v>
      </c>
      <c r="B159" s="95" t="s">
        <v>175</v>
      </c>
      <c r="C159" s="95" t="s">
        <v>74</v>
      </c>
      <c r="D159" s="94">
        <f>RANK(BF159,$BF$149:$BF$164)</f>
        <v>3</v>
      </c>
      <c r="E159" s="94">
        <v>0.7</v>
      </c>
      <c r="F159" s="94" t="s">
        <v>75</v>
      </c>
      <c r="G159" s="94"/>
      <c r="H159" s="94"/>
      <c r="I159" s="146">
        <f t="shared" si="473"/>
        <v>0</v>
      </c>
      <c r="J159" s="94"/>
      <c r="K159" s="146">
        <f t="shared" si="474"/>
        <v>0</v>
      </c>
      <c r="L159" s="94"/>
      <c r="M159" s="146">
        <f t="shared" si="475"/>
        <v>0</v>
      </c>
      <c r="N159" s="94"/>
      <c r="O159" s="146">
        <f t="shared" si="476"/>
        <v>0</v>
      </c>
      <c r="P159" s="94"/>
      <c r="Q159" s="146">
        <f t="shared" si="477"/>
        <v>0</v>
      </c>
      <c r="R159" s="94"/>
      <c r="S159" s="146">
        <f t="shared" si="478"/>
        <v>0</v>
      </c>
      <c r="T159" s="94"/>
      <c r="U159" s="146">
        <f t="shared" si="479"/>
        <v>0</v>
      </c>
      <c r="V159" s="94"/>
      <c r="W159" s="146">
        <f t="shared" si="480"/>
        <v>0</v>
      </c>
      <c r="X159" s="94"/>
      <c r="Y159" s="146">
        <f t="shared" si="481"/>
        <v>0</v>
      </c>
      <c r="Z159" s="94"/>
      <c r="AA159" s="146">
        <f t="shared" si="482"/>
        <v>0</v>
      </c>
      <c r="AB159" s="94"/>
      <c r="AC159" s="146">
        <f t="shared" si="483"/>
        <v>0</v>
      </c>
      <c r="AD159" s="94"/>
      <c r="AE159" s="146">
        <f t="shared" si="484"/>
        <v>0</v>
      </c>
      <c r="AF159" s="147">
        <f t="shared" si="485"/>
        <v>0</v>
      </c>
      <c r="AG159" s="146">
        <f t="shared" si="486"/>
        <v>0</v>
      </c>
      <c r="AH159" s="145"/>
      <c r="AI159" s="146">
        <f t="shared" si="487"/>
        <v>0</v>
      </c>
      <c r="AJ159" s="145"/>
      <c r="AK159" s="146">
        <f t="shared" si="488"/>
        <v>0</v>
      </c>
      <c r="AL159" s="145"/>
      <c r="AM159" s="146">
        <f t="shared" si="489"/>
        <v>0</v>
      </c>
      <c r="AN159" s="145"/>
      <c r="AO159" s="146">
        <f t="shared" si="490"/>
        <v>0</v>
      </c>
      <c r="AP159" s="145"/>
      <c r="AQ159" s="146">
        <f t="shared" si="490"/>
        <v>0</v>
      </c>
      <c r="AR159" s="145"/>
      <c r="AS159" s="146">
        <f t="shared" si="491"/>
        <v>0</v>
      </c>
      <c r="AT159" s="145"/>
      <c r="AU159" s="146">
        <f t="shared" si="492"/>
        <v>0</v>
      </c>
      <c r="AV159" s="145"/>
      <c r="AW159" s="146">
        <f t="shared" si="493"/>
        <v>0</v>
      </c>
      <c r="AX159" s="145"/>
      <c r="AY159" s="146">
        <f t="shared" si="494"/>
        <v>0</v>
      </c>
      <c r="AZ159" s="145"/>
      <c r="BA159" s="146">
        <f t="shared" si="495"/>
        <v>0</v>
      </c>
      <c r="BB159" s="145"/>
      <c r="BC159" s="146">
        <f t="shared" si="511"/>
        <v>0</v>
      </c>
      <c r="BD159" s="145"/>
      <c r="BE159" s="146">
        <f t="shared" si="496"/>
        <v>0</v>
      </c>
      <c r="BF159" s="147">
        <f t="shared" si="497"/>
        <v>0</v>
      </c>
      <c r="BG159" s="146">
        <f t="shared" si="497"/>
        <v>0</v>
      </c>
      <c r="BH159" s="99"/>
      <c r="BI159" s="100">
        <f t="shared" ref="BI159:BI163" si="512">BH159*$E159</f>
        <v>0</v>
      </c>
      <c r="BJ159" s="99"/>
      <c r="BK159" s="100">
        <f t="shared" ref="BK159:BK163" si="513">BJ159*$E159</f>
        <v>0</v>
      </c>
      <c r="BL159" s="99"/>
      <c r="BM159" s="100">
        <f t="shared" ref="BM159:BM163" si="514">BL159*$E159</f>
        <v>0</v>
      </c>
      <c r="BN159" s="99"/>
      <c r="BO159" s="100">
        <f t="shared" ref="BO159:BO163" si="515">BN159*$E159</f>
        <v>0</v>
      </c>
      <c r="BP159" s="99"/>
      <c r="BQ159" s="100">
        <f t="shared" ref="BQ159:BQ163" si="516">BP159*$E159</f>
        <v>0</v>
      </c>
      <c r="BR159" s="99"/>
      <c r="BS159" s="100">
        <f t="shared" ref="BS159:BS163" si="517">BR159*$E159</f>
        <v>0</v>
      </c>
      <c r="BT159" s="99"/>
      <c r="BU159" s="100">
        <f t="shared" ref="BU159:BU163" si="518">BT159*$E159</f>
        <v>0</v>
      </c>
      <c r="BV159" s="99"/>
      <c r="BW159" s="100">
        <f t="shared" ref="BW159:BW163" si="519">BV159*$E159</f>
        <v>0</v>
      </c>
      <c r="BX159" s="99"/>
      <c r="BY159" s="100">
        <f t="shared" ref="BY159:BY163" si="520">BX159*$E159</f>
        <v>0</v>
      </c>
      <c r="BZ159" s="99"/>
      <c r="CA159" s="100">
        <f t="shared" ref="CA159:CA163" si="521">BZ159*$E159</f>
        <v>0</v>
      </c>
      <c r="CB159" s="99"/>
      <c r="CC159" s="100">
        <f t="shared" ref="CC159:CC163" si="522">CB159*$E159</f>
        <v>0</v>
      </c>
      <c r="CD159" s="99"/>
      <c r="CE159" s="100">
        <f t="shared" ref="CE159:CE163" si="523">CD159*$E159</f>
        <v>0</v>
      </c>
      <c r="CF159" s="101">
        <f t="shared" ref="CF159:CG163" si="524">SUM(BH159,BJ159,BL159,BN159,BP159,BR159,BT159,BV159,BX159,BZ159,CB159,CD159)</f>
        <v>0</v>
      </c>
      <c r="CG159" s="100">
        <f t="shared" si="524"/>
        <v>0</v>
      </c>
    </row>
    <row r="160" spans="1:139" s="148" customFormat="1" ht="18" x14ac:dyDescent="0.5">
      <c r="A160" s="94">
        <v>129</v>
      </c>
      <c r="B160" s="95" t="s">
        <v>176</v>
      </c>
      <c r="C160" s="95" t="s">
        <v>74</v>
      </c>
      <c r="D160" s="94">
        <f>RANK(BF160,$BF$149:$BF$164)</f>
        <v>3</v>
      </c>
      <c r="E160" s="94">
        <v>0.35</v>
      </c>
      <c r="F160" s="94" t="s">
        <v>83</v>
      </c>
      <c r="G160" s="94"/>
      <c r="H160" s="94"/>
      <c r="I160" s="146">
        <f t="shared" si="473"/>
        <v>0</v>
      </c>
      <c r="J160" s="94"/>
      <c r="K160" s="146">
        <f t="shared" si="474"/>
        <v>0</v>
      </c>
      <c r="L160" s="94"/>
      <c r="M160" s="146">
        <f t="shared" si="475"/>
        <v>0</v>
      </c>
      <c r="N160" s="94"/>
      <c r="O160" s="146">
        <f t="shared" si="476"/>
        <v>0</v>
      </c>
      <c r="P160" s="94"/>
      <c r="Q160" s="146">
        <f t="shared" si="477"/>
        <v>0</v>
      </c>
      <c r="R160" s="94"/>
      <c r="S160" s="146">
        <f t="shared" si="478"/>
        <v>0</v>
      </c>
      <c r="T160" s="94"/>
      <c r="U160" s="146">
        <f t="shared" si="479"/>
        <v>0</v>
      </c>
      <c r="V160" s="94"/>
      <c r="W160" s="146">
        <f t="shared" si="480"/>
        <v>0</v>
      </c>
      <c r="X160" s="94"/>
      <c r="Y160" s="146">
        <f t="shared" si="481"/>
        <v>0</v>
      </c>
      <c r="Z160" s="94"/>
      <c r="AA160" s="146">
        <f t="shared" si="482"/>
        <v>0</v>
      </c>
      <c r="AB160" s="94"/>
      <c r="AC160" s="146">
        <f t="shared" si="483"/>
        <v>0</v>
      </c>
      <c r="AD160" s="94"/>
      <c r="AE160" s="146">
        <f t="shared" si="484"/>
        <v>0</v>
      </c>
      <c r="AF160" s="147">
        <f t="shared" si="485"/>
        <v>0</v>
      </c>
      <c r="AG160" s="146">
        <f t="shared" si="486"/>
        <v>0</v>
      </c>
      <c r="AH160" s="145"/>
      <c r="AI160" s="146">
        <f t="shared" si="487"/>
        <v>0</v>
      </c>
      <c r="AJ160" s="145"/>
      <c r="AK160" s="146">
        <f t="shared" si="488"/>
        <v>0</v>
      </c>
      <c r="AL160" s="145"/>
      <c r="AM160" s="146">
        <f t="shared" si="489"/>
        <v>0</v>
      </c>
      <c r="AN160" s="145"/>
      <c r="AO160" s="146">
        <f t="shared" si="490"/>
        <v>0</v>
      </c>
      <c r="AP160" s="145"/>
      <c r="AQ160" s="146">
        <f t="shared" si="490"/>
        <v>0</v>
      </c>
      <c r="AR160" s="145"/>
      <c r="AS160" s="146">
        <f t="shared" si="491"/>
        <v>0</v>
      </c>
      <c r="AT160" s="145"/>
      <c r="AU160" s="146">
        <f t="shared" si="492"/>
        <v>0</v>
      </c>
      <c r="AV160" s="145"/>
      <c r="AW160" s="146">
        <f t="shared" si="493"/>
        <v>0</v>
      </c>
      <c r="AX160" s="145"/>
      <c r="AY160" s="146">
        <f t="shared" si="494"/>
        <v>0</v>
      </c>
      <c r="AZ160" s="145"/>
      <c r="BA160" s="146">
        <f t="shared" si="495"/>
        <v>0</v>
      </c>
      <c r="BB160" s="145"/>
      <c r="BC160" s="146">
        <f t="shared" si="511"/>
        <v>0</v>
      </c>
      <c r="BD160" s="145"/>
      <c r="BE160" s="146">
        <f t="shared" si="496"/>
        <v>0</v>
      </c>
      <c r="BF160" s="147">
        <f t="shared" si="497"/>
        <v>0</v>
      </c>
      <c r="BG160" s="146">
        <f t="shared" si="497"/>
        <v>0</v>
      </c>
      <c r="BH160" s="99"/>
      <c r="BI160" s="100">
        <f t="shared" si="512"/>
        <v>0</v>
      </c>
      <c r="BJ160" s="99"/>
      <c r="BK160" s="100">
        <f t="shared" si="513"/>
        <v>0</v>
      </c>
      <c r="BL160" s="99"/>
      <c r="BM160" s="100">
        <f t="shared" si="514"/>
        <v>0</v>
      </c>
      <c r="BN160" s="99"/>
      <c r="BO160" s="100">
        <f t="shared" si="515"/>
        <v>0</v>
      </c>
      <c r="BP160" s="99"/>
      <c r="BQ160" s="100">
        <f t="shared" si="516"/>
        <v>0</v>
      </c>
      <c r="BR160" s="99"/>
      <c r="BS160" s="100">
        <f t="shared" si="517"/>
        <v>0</v>
      </c>
      <c r="BT160" s="99"/>
      <c r="BU160" s="100">
        <f t="shared" si="518"/>
        <v>0</v>
      </c>
      <c r="BV160" s="99"/>
      <c r="BW160" s="100">
        <f t="shared" si="519"/>
        <v>0</v>
      </c>
      <c r="BX160" s="99"/>
      <c r="BY160" s="100">
        <f t="shared" si="520"/>
        <v>0</v>
      </c>
      <c r="BZ160" s="99"/>
      <c r="CA160" s="100">
        <f t="shared" si="521"/>
        <v>0</v>
      </c>
      <c r="CB160" s="99"/>
      <c r="CC160" s="100">
        <f t="shared" si="522"/>
        <v>0</v>
      </c>
      <c r="CD160" s="99"/>
      <c r="CE160" s="100">
        <f t="shared" si="523"/>
        <v>0</v>
      </c>
      <c r="CF160" s="101">
        <f t="shared" si="524"/>
        <v>0</v>
      </c>
      <c r="CG160" s="100">
        <f t="shared" si="524"/>
        <v>0</v>
      </c>
    </row>
    <row r="161" spans="1:85" s="148" customFormat="1" ht="18" x14ac:dyDescent="0.5">
      <c r="A161" s="94">
        <v>130</v>
      </c>
      <c r="B161" s="95" t="s">
        <v>177</v>
      </c>
      <c r="C161" s="95" t="s">
        <v>74</v>
      </c>
      <c r="D161" s="94">
        <f>RANK(BF161,$BF$149:$BF$164)</f>
        <v>3</v>
      </c>
      <c r="E161" s="94">
        <v>0.7</v>
      </c>
      <c r="F161" s="94" t="s">
        <v>75</v>
      </c>
      <c r="G161" s="94"/>
      <c r="H161" s="94"/>
      <c r="I161" s="146">
        <f t="shared" si="473"/>
        <v>0</v>
      </c>
      <c r="J161" s="94"/>
      <c r="K161" s="146">
        <f t="shared" si="474"/>
        <v>0</v>
      </c>
      <c r="L161" s="94"/>
      <c r="M161" s="146">
        <f t="shared" si="475"/>
        <v>0</v>
      </c>
      <c r="N161" s="94"/>
      <c r="O161" s="146">
        <f t="shared" si="476"/>
        <v>0</v>
      </c>
      <c r="P161" s="94"/>
      <c r="Q161" s="146">
        <f t="shared" si="477"/>
        <v>0</v>
      </c>
      <c r="R161" s="94"/>
      <c r="S161" s="146">
        <f t="shared" si="478"/>
        <v>0</v>
      </c>
      <c r="T161" s="94"/>
      <c r="U161" s="146">
        <f t="shared" si="479"/>
        <v>0</v>
      </c>
      <c r="V161" s="94"/>
      <c r="W161" s="146">
        <f t="shared" si="480"/>
        <v>0</v>
      </c>
      <c r="X161" s="94"/>
      <c r="Y161" s="146">
        <f t="shared" si="481"/>
        <v>0</v>
      </c>
      <c r="Z161" s="94"/>
      <c r="AA161" s="146">
        <f t="shared" si="482"/>
        <v>0</v>
      </c>
      <c r="AB161" s="94"/>
      <c r="AC161" s="146">
        <f t="shared" si="483"/>
        <v>0</v>
      </c>
      <c r="AD161" s="94"/>
      <c r="AE161" s="146">
        <f t="shared" si="484"/>
        <v>0</v>
      </c>
      <c r="AF161" s="147">
        <f t="shared" si="485"/>
        <v>0</v>
      </c>
      <c r="AG161" s="146">
        <f t="shared" si="486"/>
        <v>0</v>
      </c>
      <c r="AH161" s="145"/>
      <c r="AI161" s="146">
        <f t="shared" si="487"/>
        <v>0</v>
      </c>
      <c r="AJ161" s="145"/>
      <c r="AK161" s="146">
        <f t="shared" si="488"/>
        <v>0</v>
      </c>
      <c r="AL161" s="145"/>
      <c r="AM161" s="146">
        <f t="shared" si="489"/>
        <v>0</v>
      </c>
      <c r="AN161" s="145"/>
      <c r="AO161" s="146">
        <f t="shared" si="490"/>
        <v>0</v>
      </c>
      <c r="AP161" s="145"/>
      <c r="AQ161" s="146">
        <f t="shared" si="490"/>
        <v>0</v>
      </c>
      <c r="AR161" s="145"/>
      <c r="AS161" s="146">
        <f t="shared" si="491"/>
        <v>0</v>
      </c>
      <c r="AT161" s="145"/>
      <c r="AU161" s="146">
        <f t="shared" si="492"/>
        <v>0</v>
      </c>
      <c r="AV161" s="145"/>
      <c r="AW161" s="146">
        <f t="shared" si="493"/>
        <v>0</v>
      </c>
      <c r="AX161" s="145"/>
      <c r="AY161" s="146">
        <f t="shared" si="494"/>
        <v>0</v>
      </c>
      <c r="AZ161" s="145"/>
      <c r="BA161" s="146">
        <f t="shared" si="495"/>
        <v>0</v>
      </c>
      <c r="BB161" s="145"/>
      <c r="BC161" s="146">
        <f t="shared" si="511"/>
        <v>0</v>
      </c>
      <c r="BD161" s="145"/>
      <c r="BE161" s="146">
        <f t="shared" si="496"/>
        <v>0</v>
      </c>
      <c r="BF161" s="147">
        <f t="shared" si="497"/>
        <v>0</v>
      </c>
      <c r="BG161" s="146">
        <f t="shared" si="497"/>
        <v>0</v>
      </c>
      <c r="BH161" s="99"/>
      <c r="BI161" s="100">
        <f t="shared" si="512"/>
        <v>0</v>
      </c>
      <c r="BJ161" s="99"/>
      <c r="BK161" s="100">
        <f t="shared" si="513"/>
        <v>0</v>
      </c>
      <c r="BL161" s="99"/>
      <c r="BM161" s="100">
        <f t="shared" si="514"/>
        <v>0</v>
      </c>
      <c r="BN161" s="99"/>
      <c r="BO161" s="100">
        <f t="shared" si="515"/>
        <v>0</v>
      </c>
      <c r="BP161" s="99"/>
      <c r="BQ161" s="100">
        <f t="shared" si="516"/>
        <v>0</v>
      </c>
      <c r="BR161" s="99"/>
      <c r="BS161" s="100">
        <f t="shared" si="517"/>
        <v>0</v>
      </c>
      <c r="BT161" s="99"/>
      <c r="BU161" s="100">
        <f t="shared" si="518"/>
        <v>0</v>
      </c>
      <c r="BV161" s="99"/>
      <c r="BW161" s="100">
        <f t="shared" si="519"/>
        <v>0</v>
      </c>
      <c r="BX161" s="99"/>
      <c r="BY161" s="100">
        <f t="shared" si="520"/>
        <v>0</v>
      </c>
      <c r="BZ161" s="99"/>
      <c r="CA161" s="100">
        <f t="shared" si="521"/>
        <v>0</v>
      </c>
      <c r="CB161" s="99"/>
      <c r="CC161" s="100">
        <f t="shared" si="522"/>
        <v>0</v>
      </c>
      <c r="CD161" s="99"/>
      <c r="CE161" s="100">
        <f t="shared" si="523"/>
        <v>0</v>
      </c>
      <c r="CF161" s="101">
        <f t="shared" si="524"/>
        <v>0</v>
      </c>
      <c r="CG161" s="100">
        <f t="shared" si="524"/>
        <v>0</v>
      </c>
    </row>
    <row r="162" spans="1:85" s="148" customFormat="1" ht="18" x14ac:dyDescent="0.5">
      <c r="A162" s="94">
        <v>131</v>
      </c>
      <c r="B162" s="95" t="s">
        <v>178</v>
      </c>
      <c r="C162" s="95" t="s">
        <v>74</v>
      </c>
      <c r="D162" s="94">
        <f>RANK(BF162,$BF$149:$BF$164)</f>
        <v>3</v>
      </c>
      <c r="E162" s="94">
        <v>0.35</v>
      </c>
      <c r="F162" s="94" t="s">
        <v>83</v>
      </c>
      <c r="G162" s="94"/>
      <c r="H162" s="94"/>
      <c r="I162" s="146">
        <f t="shared" si="473"/>
        <v>0</v>
      </c>
      <c r="J162" s="94"/>
      <c r="K162" s="146">
        <f t="shared" si="474"/>
        <v>0</v>
      </c>
      <c r="L162" s="94"/>
      <c r="M162" s="146">
        <f t="shared" si="475"/>
        <v>0</v>
      </c>
      <c r="N162" s="94"/>
      <c r="O162" s="146">
        <f t="shared" si="476"/>
        <v>0</v>
      </c>
      <c r="P162" s="94"/>
      <c r="Q162" s="146">
        <f t="shared" si="477"/>
        <v>0</v>
      </c>
      <c r="R162" s="94"/>
      <c r="S162" s="146">
        <f t="shared" si="478"/>
        <v>0</v>
      </c>
      <c r="T162" s="94"/>
      <c r="U162" s="146">
        <f t="shared" si="479"/>
        <v>0</v>
      </c>
      <c r="V162" s="94"/>
      <c r="W162" s="146">
        <f t="shared" si="480"/>
        <v>0</v>
      </c>
      <c r="X162" s="94"/>
      <c r="Y162" s="146">
        <f t="shared" si="481"/>
        <v>0</v>
      </c>
      <c r="Z162" s="94"/>
      <c r="AA162" s="146">
        <f t="shared" si="482"/>
        <v>0</v>
      </c>
      <c r="AB162" s="94"/>
      <c r="AC162" s="146">
        <f t="shared" si="483"/>
        <v>0</v>
      </c>
      <c r="AD162" s="94"/>
      <c r="AE162" s="146">
        <f t="shared" si="484"/>
        <v>0</v>
      </c>
      <c r="AF162" s="147">
        <f t="shared" si="485"/>
        <v>0</v>
      </c>
      <c r="AG162" s="146">
        <f t="shared" si="486"/>
        <v>0</v>
      </c>
      <c r="AH162" s="145"/>
      <c r="AI162" s="146">
        <f t="shared" si="487"/>
        <v>0</v>
      </c>
      <c r="AJ162" s="145"/>
      <c r="AK162" s="146">
        <f t="shared" si="488"/>
        <v>0</v>
      </c>
      <c r="AL162" s="145"/>
      <c r="AM162" s="146">
        <f t="shared" si="489"/>
        <v>0</v>
      </c>
      <c r="AN162" s="145"/>
      <c r="AO162" s="146">
        <f t="shared" si="490"/>
        <v>0</v>
      </c>
      <c r="AP162" s="145"/>
      <c r="AQ162" s="146">
        <f t="shared" si="490"/>
        <v>0</v>
      </c>
      <c r="AR162" s="145"/>
      <c r="AS162" s="146">
        <f t="shared" si="491"/>
        <v>0</v>
      </c>
      <c r="AT162" s="145"/>
      <c r="AU162" s="146">
        <f t="shared" si="492"/>
        <v>0</v>
      </c>
      <c r="AV162" s="145"/>
      <c r="AW162" s="146">
        <f t="shared" si="493"/>
        <v>0</v>
      </c>
      <c r="AX162" s="145"/>
      <c r="AY162" s="146">
        <f t="shared" si="494"/>
        <v>0</v>
      </c>
      <c r="AZ162" s="145"/>
      <c r="BA162" s="146">
        <f t="shared" si="495"/>
        <v>0</v>
      </c>
      <c r="BB162" s="145"/>
      <c r="BC162" s="146">
        <f t="shared" si="511"/>
        <v>0</v>
      </c>
      <c r="BD162" s="145"/>
      <c r="BE162" s="146">
        <f t="shared" si="496"/>
        <v>0</v>
      </c>
      <c r="BF162" s="147">
        <f t="shared" si="497"/>
        <v>0</v>
      </c>
      <c r="BG162" s="146">
        <f t="shared" si="497"/>
        <v>0</v>
      </c>
      <c r="BH162" s="99"/>
      <c r="BI162" s="100">
        <f t="shared" si="512"/>
        <v>0</v>
      </c>
      <c r="BJ162" s="99"/>
      <c r="BK162" s="100">
        <f t="shared" si="513"/>
        <v>0</v>
      </c>
      <c r="BL162" s="99"/>
      <c r="BM162" s="100">
        <f t="shared" si="514"/>
        <v>0</v>
      </c>
      <c r="BN162" s="99"/>
      <c r="BO162" s="100">
        <f t="shared" si="515"/>
        <v>0</v>
      </c>
      <c r="BP162" s="99"/>
      <c r="BQ162" s="100">
        <f t="shared" si="516"/>
        <v>0</v>
      </c>
      <c r="BR162" s="99"/>
      <c r="BS162" s="100">
        <f t="shared" si="517"/>
        <v>0</v>
      </c>
      <c r="BT162" s="99"/>
      <c r="BU162" s="100">
        <f t="shared" si="518"/>
        <v>0</v>
      </c>
      <c r="BV162" s="99"/>
      <c r="BW162" s="100">
        <f t="shared" si="519"/>
        <v>0</v>
      </c>
      <c r="BX162" s="99"/>
      <c r="BY162" s="100">
        <f t="shared" si="520"/>
        <v>0</v>
      </c>
      <c r="BZ162" s="99"/>
      <c r="CA162" s="100">
        <f t="shared" si="521"/>
        <v>0</v>
      </c>
      <c r="CB162" s="99"/>
      <c r="CC162" s="100">
        <f t="shared" si="522"/>
        <v>0</v>
      </c>
      <c r="CD162" s="99"/>
      <c r="CE162" s="100">
        <f t="shared" si="523"/>
        <v>0</v>
      </c>
      <c r="CF162" s="101">
        <f t="shared" si="524"/>
        <v>0</v>
      </c>
      <c r="CG162" s="100">
        <f t="shared" si="524"/>
        <v>0</v>
      </c>
    </row>
    <row r="163" spans="1:85" s="148" customFormat="1" ht="18" x14ac:dyDescent="0.5">
      <c r="A163" s="94">
        <v>132</v>
      </c>
      <c r="B163" s="105" t="s">
        <v>179</v>
      </c>
      <c r="C163" s="105" t="s">
        <v>74</v>
      </c>
      <c r="D163" s="94">
        <f>RANK(BF163,$BF$149:$BF$164)</f>
        <v>3</v>
      </c>
      <c r="E163" s="94">
        <v>0.7</v>
      </c>
      <c r="F163" s="106" t="s">
        <v>180</v>
      </c>
      <c r="G163" s="94">
        <v>25000</v>
      </c>
      <c r="H163" s="106"/>
      <c r="I163" s="146">
        <f t="shared" si="473"/>
        <v>0</v>
      </c>
      <c r="J163" s="106"/>
      <c r="K163" s="146">
        <f t="shared" si="474"/>
        <v>0</v>
      </c>
      <c r="L163" s="106"/>
      <c r="M163" s="146">
        <f t="shared" si="475"/>
        <v>0</v>
      </c>
      <c r="N163" s="106"/>
      <c r="O163" s="146">
        <f t="shared" si="476"/>
        <v>0</v>
      </c>
      <c r="P163" s="106"/>
      <c r="Q163" s="146">
        <f t="shared" si="477"/>
        <v>0</v>
      </c>
      <c r="R163" s="106"/>
      <c r="S163" s="146">
        <f t="shared" si="478"/>
        <v>0</v>
      </c>
      <c r="T163" s="106"/>
      <c r="U163" s="146">
        <f t="shared" si="479"/>
        <v>0</v>
      </c>
      <c r="V163" s="106"/>
      <c r="W163" s="146">
        <f t="shared" si="480"/>
        <v>0</v>
      </c>
      <c r="X163" s="106"/>
      <c r="Y163" s="146">
        <f t="shared" si="481"/>
        <v>0</v>
      </c>
      <c r="Z163" s="106"/>
      <c r="AA163" s="146">
        <f t="shared" si="482"/>
        <v>0</v>
      </c>
      <c r="AB163" s="106"/>
      <c r="AC163" s="146">
        <f t="shared" si="483"/>
        <v>0</v>
      </c>
      <c r="AD163" s="106"/>
      <c r="AE163" s="146">
        <f t="shared" si="484"/>
        <v>0</v>
      </c>
      <c r="AF163" s="147">
        <f t="shared" si="485"/>
        <v>0</v>
      </c>
      <c r="AG163" s="146">
        <f t="shared" si="486"/>
        <v>0</v>
      </c>
      <c r="AH163" s="145"/>
      <c r="AI163" s="146">
        <f t="shared" si="487"/>
        <v>0</v>
      </c>
      <c r="AJ163" s="145"/>
      <c r="AK163" s="146">
        <f t="shared" si="488"/>
        <v>0</v>
      </c>
      <c r="AL163" s="145"/>
      <c r="AM163" s="146">
        <f t="shared" si="489"/>
        <v>0</v>
      </c>
      <c r="AN163" s="145"/>
      <c r="AO163" s="146">
        <f t="shared" si="490"/>
        <v>0</v>
      </c>
      <c r="AP163" s="145"/>
      <c r="AQ163" s="146">
        <f t="shared" si="490"/>
        <v>0</v>
      </c>
      <c r="AR163" s="145"/>
      <c r="AS163" s="146">
        <f t="shared" si="491"/>
        <v>0</v>
      </c>
      <c r="AT163" s="145"/>
      <c r="AU163" s="146">
        <f t="shared" si="492"/>
        <v>0</v>
      </c>
      <c r="AV163" s="145"/>
      <c r="AW163" s="146">
        <f t="shared" si="493"/>
        <v>0</v>
      </c>
      <c r="AX163" s="145"/>
      <c r="AY163" s="146">
        <f t="shared" si="494"/>
        <v>0</v>
      </c>
      <c r="AZ163" s="145"/>
      <c r="BA163" s="146">
        <f t="shared" si="495"/>
        <v>0</v>
      </c>
      <c r="BB163" s="145"/>
      <c r="BC163" s="146">
        <f t="shared" si="511"/>
        <v>0</v>
      </c>
      <c r="BD163" s="145"/>
      <c r="BE163" s="146">
        <f t="shared" si="496"/>
        <v>0</v>
      </c>
      <c r="BF163" s="147">
        <f t="shared" si="497"/>
        <v>0</v>
      </c>
      <c r="BG163" s="146">
        <f t="shared" si="497"/>
        <v>0</v>
      </c>
      <c r="BH163" s="99"/>
      <c r="BI163" s="100">
        <f t="shared" si="512"/>
        <v>0</v>
      </c>
      <c r="BJ163" s="99"/>
      <c r="BK163" s="100">
        <f t="shared" si="513"/>
        <v>0</v>
      </c>
      <c r="BL163" s="99"/>
      <c r="BM163" s="100">
        <f t="shared" si="514"/>
        <v>0</v>
      </c>
      <c r="BN163" s="99"/>
      <c r="BO163" s="100">
        <f t="shared" si="515"/>
        <v>0</v>
      </c>
      <c r="BP163" s="99"/>
      <c r="BQ163" s="100">
        <f t="shared" si="516"/>
        <v>0</v>
      </c>
      <c r="BR163" s="99"/>
      <c r="BS163" s="100">
        <f t="shared" si="517"/>
        <v>0</v>
      </c>
      <c r="BT163" s="99"/>
      <c r="BU163" s="100">
        <f t="shared" si="518"/>
        <v>0</v>
      </c>
      <c r="BV163" s="99"/>
      <c r="BW163" s="100">
        <f t="shared" si="519"/>
        <v>0</v>
      </c>
      <c r="BX163" s="99"/>
      <c r="BY163" s="100">
        <f t="shared" si="520"/>
        <v>0</v>
      </c>
      <c r="BZ163" s="99"/>
      <c r="CA163" s="100">
        <f t="shared" si="521"/>
        <v>0</v>
      </c>
      <c r="CB163" s="99"/>
      <c r="CC163" s="100">
        <f t="shared" si="522"/>
        <v>0</v>
      </c>
      <c r="CD163" s="99"/>
      <c r="CE163" s="100">
        <f t="shared" si="523"/>
        <v>0</v>
      </c>
      <c r="CF163" s="101">
        <f t="shared" si="524"/>
        <v>0</v>
      </c>
      <c r="CG163" s="100">
        <f t="shared" si="524"/>
        <v>0</v>
      </c>
    </row>
    <row r="164" spans="1:85" s="148" customFormat="1" ht="18" x14ac:dyDescent="0.5">
      <c r="A164" s="114"/>
      <c r="B164" s="115"/>
      <c r="C164" s="115"/>
      <c r="D164" s="115"/>
      <c r="E164" s="115"/>
      <c r="F164" s="153"/>
      <c r="G164" s="116"/>
      <c r="H164" s="153"/>
      <c r="I164" s="146"/>
      <c r="J164" s="153"/>
      <c r="K164" s="146"/>
      <c r="L164" s="153"/>
      <c r="M164" s="146"/>
      <c r="N164" s="153"/>
      <c r="O164" s="146"/>
      <c r="P164" s="153"/>
      <c r="Q164" s="146"/>
      <c r="R164" s="153"/>
      <c r="S164" s="146"/>
      <c r="T164" s="153"/>
      <c r="U164" s="146"/>
      <c r="V164" s="153"/>
      <c r="W164" s="146"/>
      <c r="X164" s="153"/>
      <c r="Y164" s="146"/>
      <c r="Z164" s="153"/>
      <c r="AA164" s="146"/>
      <c r="AB164" s="153"/>
      <c r="AC164" s="146"/>
      <c r="AD164" s="153"/>
      <c r="AE164" s="146"/>
      <c r="AF164" s="147"/>
      <c r="AG164" s="146"/>
      <c r="AH164" s="145"/>
      <c r="AI164" s="146"/>
      <c r="AJ164" s="145"/>
      <c r="AK164" s="146"/>
      <c r="AL164" s="145"/>
      <c r="AM164" s="146"/>
      <c r="AN164" s="145"/>
      <c r="AO164" s="146"/>
      <c r="AP164" s="145"/>
      <c r="AQ164" s="146"/>
      <c r="AR164" s="145"/>
      <c r="AS164" s="146"/>
      <c r="AT164" s="145"/>
      <c r="AU164" s="146"/>
      <c r="AV164" s="145"/>
      <c r="AW164" s="146"/>
      <c r="AX164" s="145"/>
      <c r="AY164" s="146"/>
      <c r="AZ164" s="145"/>
      <c r="BA164" s="146"/>
      <c r="BB164" s="145"/>
      <c r="BC164" s="146"/>
      <c r="BD164" s="145"/>
      <c r="BE164" s="146"/>
      <c r="BF164" s="147"/>
      <c r="BG164" s="146"/>
      <c r="BH164" s="99"/>
      <c r="BI164" s="100"/>
      <c r="BJ164" s="99"/>
      <c r="BK164" s="100"/>
      <c r="BL164" s="99"/>
      <c r="BM164" s="100"/>
      <c r="BN164" s="99"/>
      <c r="BO164" s="100"/>
      <c r="BP164" s="99"/>
      <c r="BQ164" s="100"/>
      <c r="BR164" s="99"/>
      <c r="BS164" s="100"/>
      <c r="BT164" s="99"/>
      <c r="BU164" s="100"/>
      <c r="BV164" s="99"/>
      <c r="BW164" s="100"/>
      <c r="BX164" s="99"/>
      <c r="BY164" s="100"/>
      <c r="BZ164" s="99"/>
      <c r="CA164" s="100"/>
      <c r="CB164" s="99"/>
      <c r="CC164" s="100"/>
      <c r="CD164" s="99"/>
      <c r="CE164" s="100"/>
      <c r="CF164" s="101"/>
      <c r="CG164" s="100"/>
    </row>
    <row r="165" spans="1:85" s="151" customFormat="1" ht="21" x14ac:dyDescent="0.6">
      <c r="A165" s="117"/>
      <c r="B165" s="108" t="s">
        <v>181</v>
      </c>
      <c r="C165" s="108"/>
      <c r="D165" s="108"/>
      <c r="E165" s="108"/>
      <c r="F165" s="110"/>
      <c r="G165" s="110"/>
      <c r="H165" s="149">
        <f t="shared" ref="H165" si="525">SUM(H149:H164)</f>
        <v>1369</v>
      </c>
      <c r="I165" s="150">
        <f t="shared" ref="I165:J165" si="526">SUM(I149:I164)</f>
        <v>554.57499999999993</v>
      </c>
      <c r="J165" s="149">
        <f t="shared" si="526"/>
        <v>924</v>
      </c>
      <c r="K165" s="150">
        <f t="shared" ref="K165:L165" si="527">SUM(K149:K164)</f>
        <v>335.99999999999994</v>
      </c>
      <c r="L165" s="149">
        <f t="shared" si="527"/>
        <v>946</v>
      </c>
      <c r="M165" s="150">
        <f t="shared" ref="M165:N165" si="528">SUM(M149:M164)</f>
        <v>312.54999999999995</v>
      </c>
      <c r="N165" s="149">
        <f t="shared" si="528"/>
        <v>24</v>
      </c>
      <c r="O165" s="150">
        <f t="shared" ref="O165:P165" si="529">SUM(O149:O164)</f>
        <v>16.799999999999997</v>
      </c>
      <c r="P165" s="149">
        <f t="shared" si="529"/>
        <v>504</v>
      </c>
      <c r="Q165" s="150">
        <f t="shared" ref="Q165:R165" si="530">SUM(Q149:Q164)</f>
        <v>191.1</v>
      </c>
      <c r="R165" s="149">
        <f t="shared" si="530"/>
        <v>277</v>
      </c>
      <c r="S165" s="150">
        <f t="shared" ref="S165:T165" si="531">SUM(S149:S164)</f>
        <v>84.174999999999997</v>
      </c>
      <c r="T165" s="149">
        <f t="shared" si="531"/>
        <v>144</v>
      </c>
      <c r="U165" s="150">
        <f t="shared" ref="U165:V165" si="532">SUM(U149:U164)</f>
        <v>67.199999999999989</v>
      </c>
      <c r="V165" s="149">
        <f t="shared" si="532"/>
        <v>101</v>
      </c>
      <c r="W165" s="150">
        <f t="shared" ref="W165:X165" si="533">SUM(W149:W164)</f>
        <v>52.149999999999991</v>
      </c>
      <c r="X165" s="149">
        <f t="shared" si="533"/>
        <v>61</v>
      </c>
      <c r="Y165" s="150">
        <f t="shared" ref="Y165:Z165" si="534">SUM(Y149:Y164)</f>
        <v>27.824999999999999</v>
      </c>
      <c r="Z165" s="149">
        <f t="shared" si="534"/>
        <v>132</v>
      </c>
      <c r="AA165" s="150">
        <f t="shared" ref="AA165:AB165" si="535">SUM(AA149:AA164)</f>
        <v>58.8</v>
      </c>
      <c r="AB165" s="149">
        <f t="shared" si="535"/>
        <v>48</v>
      </c>
      <c r="AC165" s="150">
        <f t="shared" ref="AC165:AD165" si="536">SUM(AC149:AC164)</f>
        <v>25.199999999999996</v>
      </c>
      <c r="AD165" s="149">
        <f t="shared" si="536"/>
        <v>12</v>
      </c>
      <c r="AE165" s="150">
        <f t="shared" ref="AE165" si="537">SUM(AE149:AE164)</f>
        <v>8.3999999999999986</v>
      </c>
      <c r="AF165" s="149">
        <f t="shared" ref="AF165:AG165" si="538">SUM(AF149:AF164)</f>
        <v>4542</v>
      </c>
      <c r="AG165" s="150">
        <f t="shared" si="538"/>
        <v>1734.7749999999999</v>
      </c>
      <c r="AH165" s="149">
        <f t="shared" ref="AH165:BG165" si="539">SUM(AH149:AH164)</f>
        <v>48</v>
      </c>
      <c r="AI165" s="150">
        <f t="shared" si="539"/>
        <v>33.599999999999994</v>
      </c>
      <c r="AJ165" s="149">
        <f t="shared" si="539"/>
        <v>48</v>
      </c>
      <c r="AK165" s="150">
        <f t="shared" si="539"/>
        <v>33.599999999999994</v>
      </c>
      <c r="AL165" s="149">
        <f t="shared" si="539"/>
        <v>36</v>
      </c>
      <c r="AM165" s="150">
        <f t="shared" si="539"/>
        <v>25.2</v>
      </c>
      <c r="AN165" s="149">
        <f t="shared" si="539"/>
        <v>36</v>
      </c>
      <c r="AO165" s="150">
        <f t="shared" si="539"/>
        <v>25.2</v>
      </c>
      <c r="AP165" s="149">
        <f t="shared" si="539"/>
        <v>72</v>
      </c>
      <c r="AQ165" s="150">
        <f t="shared" si="539"/>
        <v>50.4</v>
      </c>
      <c r="AR165" s="149">
        <f t="shared" si="539"/>
        <v>60</v>
      </c>
      <c r="AS165" s="150">
        <f t="shared" si="539"/>
        <v>42</v>
      </c>
      <c r="AT165" s="149">
        <f t="shared" si="539"/>
        <v>24</v>
      </c>
      <c r="AU165" s="150">
        <f t="shared" si="539"/>
        <v>16.799999999999997</v>
      </c>
      <c r="AV165" s="149">
        <f t="shared" si="539"/>
        <v>0</v>
      </c>
      <c r="AW165" s="150">
        <f t="shared" si="539"/>
        <v>0</v>
      </c>
      <c r="AX165" s="149">
        <f t="shared" si="539"/>
        <v>0</v>
      </c>
      <c r="AY165" s="150">
        <f t="shared" si="539"/>
        <v>0</v>
      </c>
      <c r="AZ165" s="149">
        <f t="shared" si="539"/>
        <v>24</v>
      </c>
      <c r="BA165" s="150">
        <f t="shared" si="539"/>
        <v>16.799999999999997</v>
      </c>
      <c r="BB165" s="149">
        <f>SUM(BB150:BB164)</f>
        <v>12</v>
      </c>
      <c r="BC165" s="150">
        <f t="shared" si="539"/>
        <v>8.3999999999999986</v>
      </c>
      <c r="BD165" s="149">
        <f t="shared" si="539"/>
        <v>36</v>
      </c>
      <c r="BE165" s="150">
        <f t="shared" si="539"/>
        <v>16.799999999999997</v>
      </c>
      <c r="BF165" s="149">
        <f t="shared" si="539"/>
        <v>396</v>
      </c>
      <c r="BG165" s="150">
        <f t="shared" si="539"/>
        <v>268.8</v>
      </c>
      <c r="BH165" s="111">
        <f t="shared" ref="BH165:BM165" si="540">SUM(BH149:BH164)</f>
        <v>120</v>
      </c>
      <c r="BI165" s="112">
        <f t="shared" si="540"/>
        <v>58.8</v>
      </c>
      <c r="BJ165" s="111">
        <f t="shared" si="540"/>
        <v>36</v>
      </c>
      <c r="BK165" s="112">
        <f t="shared" si="540"/>
        <v>16.799999999999997</v>
      </c>
      <c r="BL165" s="111">
        <f t="shared" si="540"/>
        <v>0</v>
      </c>
      <c r="BM165" s="112">
        <f t="shared" si="540"/>
        <v>0</v>
      </c>
      <c r="BN165" s="111">
        <f t="shared" ref="BN165:CG165" si="541">SUM(BN149:BN164)</f>
        <v>0</v>
      </c>
      <c r="BO165" s="112">
        <f t="shared" si="541"/>
        <v>0</v>
      </c>
      <c r="BP165" s="111">
        <f t="shared" si="541"/>
        <v>0</v>
      </c>
      <c r="BQ165" s="112">
        <f t="shared" si="541"/>
        <v>0</v>
      </c>
      <c r="BR165" s="111">
        <f t="shared" si="541"/>
        <v>0</v>
      </c>
      <c r="BS165" s="112">
        <f t="shared" si="541"/>
        <v>0</v>
      </c>
      <c r="BT165" s="111">
        <f t="shared" si="541"/>
        <v>0</v>
      </c>
      <c r="BU165" s="112">
        <f t="shared" si="541"/>
        <v>0</v>
      </c>
      <c r="BV165" s="111">
        <f t="shared" si="541"/>
        <v>0</v>
      </c>
      <c r="BW165" s="112">
        <f t="shared" si="541"/>
        <v>0</v>
      </c>
      <c r="BX165" s="111">
        <f t="shared" si="541"/>
        <v>0</v>
      </c>
      <c r="BY165" s="112">
        <f t="shared" si="541"/>
        <v>0</v>
      </c>
      <c r="BZ165" s="111">
        <f t="shared" si="541"/>
        <v>0</v>
      </c>
      <c r="CA165" s="112">
        <f t="shared" si="541"/>
        <v>0</v>
      </c>
      <c r="CB165" s="111">
        <f t="shared" si="541"/>
        <v>0</v>
      </c>
      <c r="CC165" s="112">
        <f t="shared" si="541"/>
        <v>0</v>
      </c>
      <c r="CD165" s="111">
        <f t="shared" si="541"/>
        <v>0</v>
      </c>
      <c r="CE165" s="112">
        <f t="shared" si="541"/>
        <v>0</v>
      </c>
      <c r="CF165" s="111">
        <f t="shared" si="541"/>
        <v>156</v>
      </c>
      <c r="CG165" s="112">
        <f t="shared" si="541"/>
        <v>75.599999999999994</v>
      </c>
    </row>
    <row r="166" spans="1:85" s="151" customFormat="1" ht="21" x14ac:dyDescent="0.6">
      <c r="A166" s="118"/>
      <c r="B166" s="119" t="s">
        <v>182</v>
      </c>
      <c r="C166" s="119"/>
      <c r="D166" s="119"/>
      <c r="E166" s="119"/>
      <c r="F166" s="119"/>
      <c r="G166" s="119"/>
      <c r="H166" s="154">
        <f t="shared" ref="H166" si="542">+H148+H165</f>
        <v>1369</v>
      </c>
      <c r="I166" s="155">
        <f t="shared" ref="I166:J166" si="543">+I148+I165</f>
        <v>554.57499999999993</v>
      </c>
      <c r="J166" s="154">
        <f t="shared" si="543"/>
        <v>9250</v>
      </c>
      <c r="K166" s="155">
        <f t="shared" ref="K166:L166" si="544">+K148+K165</f>
        <v>7493.2000000000007</v>
      </c>
      <c r="L166" s="154">
        <f t="shared" si="544"/>
        <v>6114</v>
      </c>
      <c r="M166" s="155">
        <f t="shared" ref="M166:N166" si="545">+M148+M165</f>
        <v>5115.0300000000007</v>
      </c>
      <c r="N166" s="154">
        <f t="shared" si="545"/>
        <v>13232</v>
      </c>
      <c r="O166" s="155">
        <f t="shared" ref="O166:P166" si="546">+O148+O165</f>
        <v>11242.8</v>
      </c>
      <c r="P166" s="154">
        <f t="shared" si="546"/>
        <v>15666</v>
      </c>
      <c r="Q166" s="155">
        <f t="shared" ref="Q166:R166" si="547">+Q148+Q165</f>
        <v>12434.94</v>
      </c>
      <c r="R166" s="154">
        <f t="shared" si="547"/>
        <v>16601</v>
      </c>
      <c r="S166" s="155">
        <f t="shared" ref="S166:T166" si="548">+S148+S165</f>
        <v>14334.974999999999</v>
      </c>
      <c r="T166" s="154">
        <f t="shared" si="548"/>
        <v>10288</v>
      </c>
      <c r="U166" s="155">
        <f t="shared" ref="U166:V166" si="549">+U148+U165</f>
        <v>8869.52</v>
      </c>
      <c r="V166" s="154">
        <f t="shared" si="549"/>
        <v>12661</v>
      </c>
      <c r="W166" s="155">
        <f t="shared" ref="W166:X166" si="550">+W148+W165</f>
        <v>10517.51</v>
      </c>
      <c r="X166" s="154">
        <f t="shared" si="550"/>
        <v>18616</v>
      </c>
      <c r="Y166" s="155">
        <f t="shared" ref="Y166:Z166" si="551">+Y148+Y165</f>
        <v>15366.985000000001</v>
      </c>
      <c r="Z166" s="154">
        <f t="shared" si="551"/>
        <v>12453</v>
      </c>
      <c r="AA166" s="155">
        <f t="shared" ref="AA166:AB166" si="552">+AA148+AA165</f>
        <v>10888.3</v>
      </c>
      <c r="AB166" s="154">
        <f t="shared" si="552"/>
        <v>12584</v>
      </c>
      <c r="AC166" s="155">
        <f t="shared" ref="AC166:AD166" si="553">+AC148+AC165</f>
        <v>9294.6400000000012</v>
      </c>
      <c r="AD166" s="154">
        <f t="shared" si="553"/>
        <v>14639</v>
      </c>
      <c r="AE166" s="155">
        <f t="shared" ref="AE166" si="554">+AE148+AE165</f>
        <v>11893.999999999998</v>
      </c>
      <c r="AF166" s="154">
        <f t="shared" ref="AF166:AG166" si="555">+AF148+AF165</f>
        <v>143473</v>
      </c>
      <c r="AG166" s="155">
        <f t="shared" si="555"/>
        <v>118006.47500000001</v>
      </c>
      <c r="AH166" s="154">
        <f t="shared" ref="AH166:CG166" si="556">+AH148+AH165</f>
        <v>11551</v>
      </c>
      <c r="AI166" s="155">
        <f t="shared" si="556"/>
        <v>9099.5600000000013</v>
      </c>
      <c r="AJ166" s="154">
        <f t="shared" si="556"/>
        <v>16048</v>
      </c>
      <c r="AK166" s="155">
        <f t="shared" si="556"/>
        <v>12199.119999999999</v>
      </c>
      <c r="AL166" s="154">
        <f t="shared" si="556"/>
        <v>21884</v>
      </c>
      <c r="AM166" s="155">
        <f t="shared" si="556"/>
        <v>16288</v>
      </c>
      <c r="AN166" s="154">
        <f t="shared" si="556"/>
        <v>13630</v>
      </c>
      <c r="AO166" s="155">
        <f t="shared" si="556"/>
        <v>10296.400000000001</v>
      </c>
      <c r="AP166" s="154">
        <f t="shared" si="556"/>
        <v>17042</v>
      </c>
      <c r="AQ166" s="155">
        <f t="shared" si="556"/>
        <v>13613.519999999999</v>
      </c>
      <c r="AR166" s="154">
        <f t="shared" si="556"/>
        <v>21469</v>
      </c>
      <c r="AS166" s="155">
        <f t="shared" si="556"/>
        <v>17070.88</v>
      </c>
      <c r="AT166" s="154">
        <f t="shared" si="556"/>
        <v>19381</v>
      </c>
      <c r="AU166" s="155">
        <f t="shared" si="556"/>
        <v>14874.079999999998</v>
      </c>
      <c r="AV166" s="154">
        <f t="shared" si="556"/>
        <v>13106</v>
      </c>
      <c r="AW166" s="155">
        <f t="shared" si="556"/>
        <v>9669.35</v>
      </c>
      <c r="AX166" s="154">
        <f t="shared" si="556"/>
        <v>14300</v>
      </c>
      <c r="AY166" s="155">
        <f t="shared" si="556"/>
        <v>11054.8</v>
      </c>
      <c r="AZ166" s="154">
        <f t="shared" si="556"/>
        <v>13732</v>
      </c>
      <c r="BA166" s="155">
        <f t="shared" si="556"/>
        <v>10887.359999999999</v>
      </c>
      <c r="BB166" s="154">
        <f t="shared" si="556"/>
        <v>7926</v>
      </c>
      <c r="BC166" s="155">
        <f t="shared" si="556"/>
        <v>6095.7599999999993</v>
      </c>
      <c r="BD166" s="154">
        <f t="shared" si="556"/>
        <v>10004</v>
      </c>
      <c r="BE166" s="155">
        <f t="shared" si="556"/>
        <v>8287.1999999999989</v>
      </c>
      <c r="BF166" s="154">
        <f t="shared" si="556"/>
        <v>180073</v>
      </c>
      <c r="BG166" s="155">
        <f t="shared" si="556"/>
        <v>139436.02999999997</v>
      </c>
      <c r="BH166" s="120">
        <f t="shared" si="556"/>
        <v>8282</v>
      </c>
      <c r="BI166" s="121">
        <f>+BI148+BI165</f>
        <v>7105.8400000000011</v>
      </c>
      <c r="BJ166" s="120">
        <f t="shared" si="556"/>
        <v>10436</v>
      </c>
      <c r="BK166" s="121">
        <f t="shared" si="556"/>
        <v>8293.5999999999985</v>
      </c>
      <c r="BL166" s="120">
        <f t="shared" si="556"/>
        <v>0</v>
      </c>
      <c r="BM166" s="121">
        <f t="shared" si="556"/>
        <v>0</v>
      </c>
      <c r="BN166" s="120">
        <f t="shared" si="556"/>
        <v>0</v>
      </c>
      <c r="BO166" s="121">
        <f t="shared" si="556"/>
        <v>0</v>
      </c>
      <c r="BP166" s="120">
        <f t="shared" si="556"/>
        <v>0</v>
      </c>
      <c r="BQ166" s="121">
        <f t="shared" si="556"/>
        <v>0</v>
      </c>
      <c r="BR166" s="120">
        <f t="shared" si="556"/>
        <v>0</v>
      </c>
      <c r="BS166" s="121">
        <f t="shared" si="556"/>
        <v>0</v>
      </c>
      <c r="BT166" s="120">
        <f t="shared" si="556"/>
        <v>0</v>
      </c>
      <c r="BU166" s="121">
        <f t="shared" si="556"/>
        <v>0</v>
      </c>
      <c r="BV166" s="120">
        <f t="shared" si="556"/>
        <v>0</v>
      </c>
      <c r="BW166" s="121">
        <f t="shared" si="556"/>
        <v>0</v>
      </c>
      <c r="BX166" s="120">
        <f t="shared" si="556"/>
        <v>0</v>
      </c>
      <c r="BY166" s="121">
        <f t="shared" si="556"/>
        <v>0</v>
      </c>
      <c r="BZ166" s="120">
        <f t="shared" si="556"/>
        <v>0</v>
      </c>
      <c r="CA166" s="121">
        <f t="shared" si="556"/>
        <v>0</v>
      </c>
      <c r="CB166" s="120">
        <f t="shared" si="556"/>
        <v>0</v>
      </c>
      <c r="CC166" s="121">
        <f t="shared" si="556"/>
        <v>0</v>
      </c>
      <c r="CD166" s="120">
        <f t="shared" si="556"/>
        <v>0</v>
      </c>
      <c r="CE166" s="121">
        <f t="shared" si="556"/>
        <v>0</v>
      </c>
      <c r="CF166" s="120">
        <f t="shared" si="556"/>
        <v>18718</v>
      </c>
      <c r="CG166" s="121">
        <f t="shared" si="556"/>
        <v>15399.44</v>
      </c>
    </row>
  </sheetData>
  <mergeCells count="47">
    <mergeCell ref="CB2:CC2"/>
    <mergeCell ref="CD2:CE2"/>
    <mergeCell ref="CF2:CG2"/>
    <mergeCell ref="BR2:BS2"/>
    <mergeCell ref="BT2:BU2"/>
    <mergeCell ref="BV2:BW2"/>
    <mergeCell ref="BX2:BY2"/>
    <mergeCell ref="BZ2:CA2"/>
    <mergeCell ref="BH2:BI2"/>
    <mergeCell ref="BJ2:BK2"/>
    <mergeCell ref="BL2:BM2"/>
    <mergeCell ref="BN2:BO2"/>
    <mergeCell ref="BP2:BQ2"/>
    <mergeCell ref="AD2:AE2"/>
    <mergeCell ref="AF2:AG2"/>
    <mergeCell ref="R2:S2"/>
    <mergeCell ref="T2:U2"/>
    <mergeCell ref="V2:W2"/>
    <mergeCell ref="X2:Y2"/>
    <mergeCell ref="Z2:AA2"/>
    <mergeCell ref="AB2:AC2"/>
    <mergeCell ref="AX2:AY2"/>
    <mergeCell ref="AZ2:BA2"/>
    <mergeCell ref="BB2:BC2"/>
    <mergeCell ref="BD2:BE2"/>
    <mergeCell ref="BF2:BG2"/>
    <mergeCell ref="H2:I2"/>
    <mergeCell ref="J2:K2"/>
    <mergeCell ref="L2:M2"/>
    <mergeCell ref="N2:O2"/>
    <mergeCell ref="P2:Q2"/>
    <mergeCell ref="AV2:AW2"/>
    <mergeCell ref="A1:BG1"/>
    <mergeCell ref="A2:A3"/>
    <mergeCell ref="B2:B3"/>
    <mergeCell ref="C2:C3"/>
    <mergeCell ref="D2:D3"/>
    <mergeCell ref="E2:E3"/>
    <mergeCell ref="F2:F3"/>
    <mergeCell ref="G2:G3"/>
    <mergeCell ref="AH2:AI2"/>
    <mergeCell ref="AJ2:AK2"/>
    <mergeCell ref="AL2:AM2"/>
    <mergeCell ref="AN2:AO2"/>
    <mergeCell ref="AP2:AQ2"/>
    <mergeCell ref="AR2:AS2"/>
    <mergeCell ref="AT2:AU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C5CE-596D-498A-A52C-85CB37366AAE}">
  <dimension ref="A1:EI166"/>
  <sheetViews>
    <sheetView workbookViewId="0">
      <pane xSplit="7" ySplit="3" topLeftCell="AF144" activePane="bottomRight" state="frozen"/>
      <selection pane="topRight" activeCell="H1" sqref="H1"/>
      <selection pane="bottomLeft" activeCell="A4" sqref="A4"/>
      <selection pane="bottomRight" activeCell="BJ127" sqref="BJ127"/>
    </sheetView>
  </sheetViews>
  <sheetFormatPr defaultColWidth="9.140625" defaultRowHeight="21.75" x14ac:dyDescent="0.6"/>
  <cols>
    <col min="1" max="1" width="5.28515625" style="90" customWidth="1"/>
    <col min="2" max="2" width="29.140625" style="90" customWidth="1"/>
    <col min="3" max="3" width="10.85546875" style="90" customWidth="1"/>
    <col min="4" max="4" width="7.28515625" style="90" customWidth="1"/>
    <col min="5" max="5" width="14.28515625" style="90" customWidth="1"/>
    <col min="6" max="6" width="7.5703125" style="90" customWidth="1"/>
    <col min="7" max="7" width="13.28515625" style="90" customWidth="1"/>
    <col min="8" max="8" width="10.28515625" style="164" hidden="1" customWidth="1"/>
    <col min="9" max="9" width="9.42578125" style="164" hidden="1" customWidth="1"/>
    <col min="10" max="10" width="10.28515625" style="164" hidden="1" customWidth="1"/>
    <col min="11" max="11" width="9.42578125" style="164" hidden="1" customWidth="1"/>
    <col min="12" max="12" width="10.28515625" style="164" hidden="1" customWidth="1"/>
    <col min="13" max="13" width="9.42578125" style="164" hidden="1" customWidth="1"/>
    <col min="14" max="14" width="10.28515625" style="164" hidden="1" customWidth="1"/>
    <col min="15" max="15" width="9.42578125" style="164" hidden="1" customWidth="1"/>
    <col min="16" max="16" width="10.28515625" style="164" hidden="1" customWidth="1"/>
    <col min="17" max="17" width="9.42578125" style="164" hidden="1" customWidth="1"/>
    <col min="18" max="18" width="10.28515625" style="164" hidden="1" customWidth="1"/>
    <col min="19" max="19" width="9.42578125" style="164" hidden="1" customWidth="1"/>
    <col min="20" max="20" width="10.28515625" style="164" hidden="1" customWidth="1"/>
    <col min="21" max="21" width="9.42578125" style="164" hidden="1" customWidth="1"/>
    <col min="22" max="22" width="10.28515625" style="164" hidden="1" customWidth="1"/>
    <col min="23" max="25" width="9.42578125" style="164" hidden="1" customWidth="1"/>
    <col min="26" max="26" width="10.28515625" style="164" hidden="1" customWidth="1"/>
    <col min="27" max="27" width="9.42578125" style="164" hidden="1" customWidth="1"/>
    <col min="28" max="28" width="10.28515625" style="164" hidden="1" customWidth="1"/>
    <col min="29" max="29" width="9.42578125" style="164" hidden="1" customWidth="1"/>
    <col min="30" max="30" width="10.28515625" style="164" hidden="1" customWidth="1"/>
    <col min="31" max="31" width="9.42578125" style="164" hidden="1" customWidth="1"/>
    <col min="32" max="33" width="9.140625" style="164" customWidth="1"/>
    <col min="34" max="38" width="9.140625" style="90" hidden="1" customWidth="1"/>
    <col min="39" max="39" width="10.5703125" style="90" hidden="1" customWidth="1"/>
    <col min="40" max="40" width="9.140625" style="90" hidden="1" customWidth="1"/>
    <col min="41" max="41" width="11.85546875" style="90" hidden="1" customWidth="1"/>
    <col min="42" max="42" width="9.140625" style="90" hidden="1" customWidth="1"/>
    <col min="43" max="43" width="11" style="90" hidden="1" customWidth="1"/>
    <col min="44" max="50" width="9.7109375" style="90" hidden="1" customWidth="1"/>
    <col min="51" max="51" width="9.140625" style="90" hidden="1" customWidth="1"/>
    <col min="52" max="52" width="9.28515625" style="90" hidden="1" customWidth="1"/>
    <col min="53" max="57" width="9.140625" style="90" hidden="1" customWidth="1"/>
    <col min="58" max="59" width="9.140625" style="90"/>
    <col min="60" max="60" width="9.140625" style="123"/>
    <col min="61" max="61" width="9.140625" style="90"/>
    <col min="62" max="62" width="9.140625" style="90" customWidth="1"/>
    <col min="63" max="63" width="10.5703125" style="90" customWidth="1"/>
    <col min="64" max="64" width="9.140625" style="90" hidden="1" customWidth="1"/>
    <col min="65" max="65" width="10.42578125" style="90" hidden="1" customWidth="1"/>
    <col min="66" max="66" width="9.140625" style="90" hidden="1" customWidth="1"/>
    <col min="67" max="67" width="11.28515625" style="90" hidden="1" customWidth="1"/>
    <col min="68" max="68" width="9.140625" style="90" hidden="1" customWidth="1"/>
    <col min="69" max="69" width="11.7109375" style="90" hidden="1" customWidth="1"/>
    <col min="70" max="70" width="9.140625" style="90" hidden="1" customWidth="1"/>
    <col min="71" max="71" width="10.28515625" style="90" hidden="1" customWidth="1"/>
    <col min="72" max="72" width="9.140625" style="90" hidden="1" customWidth="1"/>
    <col min="73" max="73" width="9.7109375" style="90" hidden="1" customWidth="1"/>
    <col min="74" max="75" width="9.140625" style="90" hidden="1" customWidth="1"/>
    <col min="76" max="76" width="9.28515625" style="90" hidden="1" customWidth="1"/>
    <col min="77" max="83" width="9.140625" style="90" hidden="1" customWidth="1"/>
    <col min="84" max="16384" width="9.140625" style="90"/>
  </cols>
  <sheetData>
    <row r="1" spans="1:85" s="126" customFormat="1" ht="30" customHeight="1" x14ac:dyDescent="0.25">
      <c r="A1" s="299" t="s">
        <v>196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299"/>
      <c r="BF1" s="299"/>
      <c r="BG1" s="299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</row>
    <row r="2" spans="1:85" s="91" customFormat="1" ht="19.899999999999999" customHeight="1" x14ac:dyDescent="0.6">
      <c r="A2" s="300" t="s">
        <v>64</v>
      </c>
      <c r="B2" s="300" t="s">
        <v>65</v>
      </c>
      <c r="C2" s="300"/>
      <c r="D2" s="302" t="s">
        <v>66</v>
      </c>
      <c r="E2" s="302" t="s">
        <v>67</v>
      </c>
      <c r="F2" s="302" t="s">
        <v>68</v>
      </c>
      <c r="G2" s="302" t="s">
        <v>69</v>
      </c>
      <c r="H2" s="306">
        <v>45292</v>
      </c>
      <c r="I2" s="307"/>
      <c r="J2" s="306">
        <v>45323</v>
      </c>
      <c r="K2" s="307"/>
      <c r="L2" s="306">
        <v>45352</v>
      </c>
      <c r="M2" s="307"/>
      <c r="N2" s="306">
        <v>45383</v>
      </c>
      <c r="O2" s="307"/>
      <c r="P2" s="306">
        <v>45413</v>
      </c>
      <c r="Q2" s="307"/>
      <c r="R2" s="306">
        <v>45444</v>
      </c>
      <c r="S2" s="307"/>
      <c r="T2" s="306">
        <v>45474</v>
      </c>
      <c r="U2" s="307"/>
      <c r="V2" s="306">
        <v>45505</v>
      </c>
      <c r="W2" s="307"/>
      <c r="X2" s="306">
        <v>45536</v>
      </c>
      <c r="Y2" s="307"/>
      <c r="Z2" s="306">
        <v>45566</v>
      </c>
      <c r="AA2" s="307"/>
      <c r="AB2" s="306">
        <v>45597</v>
      </c>
      <c r="AC2" s="307"/>
      <c r="AD2" s="306">
        <v>45627</v>
      </c>
      <c r="AE2" s="307"/>
      <c r="AF2" s="308" t="s">
        <v>55</v>
      </c>
      <c r="AG2" s="309"/>
      <c r="AH2" s="297">
        <v>45658</v>
      </c>
      <c r="AI2" s="298"/>
      <c r="AJ2" s="297">
        <v>45689</v>
      </c>
      <c r="AK2" s="298"/>
      <c r="AL2" s="297">
        <v>45717</v>
      </c>
      <c r="AM2" s="298"/>
      <c r="AN2" s="297">
        <v>45748</v>
      </c>
      <c r="AO2" s="298"/>
      <c r="AP2" s="297">
        <v>45778</v>
      </c>
      <c r="AQ2" s="298"/>
      <c r="AR2" s="297">
        <v>45809</v>
      </c>
      <c r="AS2" s="298"/>
      <c r="AT2" s="297">
        <v>45839</v>
      </c>
      <c r="AU2" s="298"/>
      <c r="AV2" s="297">
        <v>45870</v>
      </c>
      <c r="AW2" s="298"/>
      <c r="AX2" s="297">
        <v>45901</v>
      </c>
      <c r="AY2" s="298"/>
      <c r="AZ2" s="297">
        <v>45931</v>
      </c>
      <c r="BA2" s="298"/>
      <c r="BB2" s="297">
        <v>45962</v>
      </c>
      <c r="BC2" s="298"/>
      <c r="BD2" s="297">
        <v>45992</v>
      </c>
      <c r="BE2" s="298"/>
      <c r="BF2" s="304" t="s">
        <v>70</v>
      </c>
      <c r="BG2" s="305"/>
      <c r="BH2" s="297">
        <v>46023</v>
      </c>
      <c r="BI2" s="298"/>
      <c r="BJ2" s="297">
        <v>46054</v>
      </c>
      <c r="BK2" s="298"/>
      <c r="BL2" s="297">
        <v>46082</v>
      </c>
      <c r="BM2" s="298"/>
      <c r="BN2" s="297">
        <v>46113</v>
      </c>
      <c r="BO2" s="298"/>
      <c r="BP2" s="297">
        <v>46143</v>
      </c>
      <c r="BQ2" s="298"/>
      <c r="BR2" s="297">
        <v>46174</v>
      </c>
      <c r="BS2" s="298"/>
      <c r="BT2" s="297">
        <v>46204</v>
      </c>
      <c r="BU2" s="298"/>
      <c r="BV2" s="297">
        <v>46235</v>
      </c>
      <c r="BW2" s="298"/>
      <c r="BX2" s="297">
        <v>46266</v>
      </c>
      <c r="BY2" s="298"/>
      <c r="BZ2" s="297">
        <v>46296</v>
      </c>
      <c r="CA2" s="298"/>
      <c r="CB2" s="297">
        <v>46327</v>
      </c>
      <c r="CC2" s="298"/>
      <c r="CD2" s="297">
        <v>46357</v>
      </c>
      <c r="CE2" s="298"/>
      <c r="CF2" s="304" t="s">
        <v>224</v>
      </c>
      <c r="CG2" s="305"/>
    </row>
    <row r="3" spans="1:85" s="91" customFormat="1" ht="19.899999999999999" customHeight="1" x14ac:dyDescent="0.6">
      <c r="A3" s="301"/>
      <c r="B3" s="301"/>
      <c r="C3" s="301"/>
      <c r="D3" s="303"/>
      <c r="E3" s="303"/>
      <c r="F3" s="303"/>
      <c r="G3" s="303"/>
      <c r="H3" s="166" t="s">
        <v>71</v>
      </c>
      <c r="I3" s="167" t="s">
        <v>72</v>
      </c>
      <c r="J3" s="166" t="s">
        <v>71</v>
      </c>
      <c r="K3" s="167" t="s">
        <v>72</v>
      </c>
      <c r="L3" s="166" t="s">
        <v>71</v>
      </c>
      <c r="M3" s="167" t="s">
        <v>72</v>
      </c>
      <c r="N3" s="166" t="s">
        <v>71</v>
      </c>
      <c r="O3" s="167" t="s">
        <v>72</v>
      </c>
      <c r="P3" s="166" t="s">
        <v>71</v>
      </c>
      <c r="Q3" s="167" t="s">
        <v>72</v>
      </c>
      <c r="R3" s="166" t="s">
        <v>71</v>
      </c>
      <c r="S3" s="167" t="s">
        <v>72</v>
      </c>
      <c r="T3" s="166" t="s">
        <v>71</v>
      </c>
      <c r="U3" s="167" t="s">
        <v>72</v>
      </c>
      <c r="V3" s="166" t="s">
        <v>71</v>
      </c>
      <c r="W3" s="167" t="s">
        <v>72</v>
      </c>
      <c r="X3" s="166" t="s">
        <v>71</v>
      </c>
      <c r="Y3" s="167" t="s">
        <v>72</v>
      </c>
      <c r="Z3" s="166" t="s">
        <v>71</v>
      </c>
      <c r="AA3" s="167" t="s">
        <v>72</v>
      </c>
      <c r="AB3" s="166" t="s">
        <v>71</v>
      </c>
      <c r="AC3" s="167" t="s">
        <v>72</v>
      </c>
      <c r="AD3" s="166" t="s">
        <v>71</v>
      </c>
      <c r="AE3" s="167" t="s">
        <v>72</v>
      </c>
      <c r="AF3" s="166" t="s">
        <v>71</v>
      </c>
      <c r="AG3" s="167" t="s">
        <v>72</v>
      </c>
      <c r="AH3" s="92" t="s">
        <v>71</v>
      </c>
      <c r="AI3" s="93" t="s">
        <v>72</v>
      </c>
      <c r="AJ3" s="92" t="s">
        <v>71</v>
      </c>
      <c r="AK3" s="93" t="s">
        <v>72</v>
      </c>
      <c r="AL3" s="92" t="s">
        <v>71</v>
      </c>
      <c r="AM3" s="93" t="s">
        <v>72</v>
      </c>
      <c r="AN3" s="92" t="s">
        <v>71</v>
      </c>
      <c r="AO3" s="93" t="s">
        <v>72</v>
      </c>
      <c r="AP3" s="92" t="s">
        <v>71</v>
      </c>
      <c r="AQ3" s="93" t="s">
        <v>72</v>
      </c>
      <c r="AR3" s="92" t="s">
        <v>71</v>
      </c>
      <c r="AS3" s="93" t="s">
        <v>72</v>
      </c>
      <c r="AT3" s="92" t="s">
        <v>71</v>
      </c>
      <c r="AU3" s="93" t="s">
        <v>72</v>
      </c>
      <c r="AV3" s="92" t="s">
        <v>71</v>
      </c>
      <c r="AW3" s="93" t="s">
        <v>72</v>
      </c>
      <c r="AX3" s="92" t="s">
        <v>71</v>
      </c>
      <c r="AY3" s="93" t="s">
        <v>72</v>
      </c>
      <c r="AZ3" s="92" t="s">
        <v>71</v>
      </c>
      <c r="BA3" s="93" t="s">
        <v>72</v>
      </c>
      <c r="BB3" s="92" t="s">
        <v>71</v>
      </c>
      <c r="BC3" s="93" t="s">
        <v>72</v>
      </c>
      <c r="BD3" s="92" t="s">
        <v>71</v>
      </c>
      <c r="BE3" s="93" t="s">
        <v>72</v>
      </c>
      <c r="BF3" s="92" t="s">
        <v>71</v>
      </c>
      <c r="BG3" s="93" t="s">
        <v>72</v>
      </c>
      <c r="BH3" s="92" t="s">
        <v>71</v>
      </c>
      <c r="BI3" s="93" t="s">
        <v>72</v>
      </c>
      <c r="BJ3" s="92" t="s">
        <v>71</v>
      </c>
      <c r="BK3" s="93" t="s">
        <v>72</v>
      </c>
      <c r="BL3" s="92" t="s">
        <v>71</v>
      </c>
      <c r="BM3" s="93" t="s">
        <v>72</v>
      </c>
      <c r="BN3" s="92" t="s">
        <v>71</v>
      </c>
      <c r="BO3" s="93" t="s">
        <v>72</v>
      </c>
      <c r="BP3" s="92" t="s">
        <v>71</v>
      </c>
      <c r="BQ3" s="93" t="s">
        <v>72</v>
      </c>
      <c r="BR3" s="92" t="s">
        <v>71</v>
      </c>
      <c r="BS3" s="93" t="s">
        <v>72</v>
      </c>
      <c r="BT3" s="92" t="s">
        <v>71</v>
      </c>
      <c r="BU3" s="93" t="s">
        <v>72</v>
      </c>
      <c r="BV3" s="92" t="s">
        <v>71</v>
      </c>
      <c r="BW3" s="93" t="s">
        <v>72</v>
      </c>
      <c r="BX3" s="92" t="s">
        <v>71</v>
      </c>
      <c r="BY3" s="93" t="s">
        <v>72</v>
      </c>
      <c r="BZ3" s="92" t="s">
        <v>71</v>
      </c>
      <c r="CA3" s="93" t="s">
        <v>72</v>
      </c>
      <c r="CB3" s="92" t="s">
        <v>71</v>
      </c>
      <c r="CC3" s="93" t="s">
        <v>72</v>
      </c>
      <c r="CD3" s="92" t="s">
        <v>71</v>
      </c>
      <c r="CE3" s="93" t="s">
        <v>72</v>
      </c>
      <c r="CF3" s="92" t="s">
        <v>71</v>
      </c>
      <c r="CG3" s="93" t="s">
        <v>72</v>
      </c>
    </row>
    <row r="4" spans="1:85" s="102" customFormat="1" ht="19.899999999999999" customHeight="1" x14ac:dyDescent="0.5">
      <c r="A4" s="94">
        <v>1</v>
      </c>
      <c r="B4" s="95" t="s">
        <v>73</v>
      </c>
      <c r="C4" s="95" t="s">
        <v>74</v>
      </c>
      <c r="D4" s="94">
        <f>RANK(BF4,$BF$4:$BF$147)</f>
        <v>5</v>
      </c>
      <c r="E4" s="94">
        <v>0.7</v>
      </c>
      <c r="F4" s="94" t="s">
        <v>75</v>
      </c>
      <c r="G4" s="94">
        <v>2000</v>
      </c>
      <c r="H4" s="94">
        <v>10800</v>
      </c>
      <c r="I4" s="160">
        <f t="shared" ref="I4" si="0">H4*$E4</f>
        <v>7559.9999999999991</v>
      </c>
      <c r="J4" s="94">
        <v>4932</v>
      </c>
      <c r="K4" s="160">
        <f t="shared" ref="K4" si="1">J4*$E4</f>
        <v>3452.3999999999996</v>
      </c>
      <c r="L4" s="94">
        <v>7728</v>
      </c>
      <c r="M4" s="160">
        <f t="shared" ref="M4" si="2">L4*$E4</f>
        <v>5409.5999999999995</v>
      </c>
      <c r="N4" s="94">
        <v>6276</v>
      </c>
      <c r="O4" s="160">
        <f t="shared" ref="O4" si="3">N4*$E4</f>
        <v>4393.2</v>
      </c>
      <c r="P4" s="94">
        <v>6480</v>
      </c>
      <c r="Q4" s="160">
        <f t="shared" ref="Q4" si="4">P4*$E4</f>
        <v>4536</v>
      </c>
      <c r="R4" s="94">
        <v>8028</v>
      </c>
      <c r="S4" s="160">
        <f t="shared" ref="S4" si="5">R4*$E4</f>
        <v>5619.5999999999995</v>
      </c>
      <c r="T4" s="94">
        <v>5016</v>
      </c>
      <c r="U4" s="160">
        <f t="shared" ref="U4" si="6">T4*$E4</f>
        <v>3511.2</v>
      </c>
      <c r="V4" s="94">
        <v>5328</v>
      </c>
      <c r="W4" s="160">
        <f t="shared" ref="W4" si="7">V4*$E4</f>
        <v>3729.6</v>
      </c>
      <c r="X4" s="94">
        <v>5604</v>
      </c>
      <c r="Y4" s="160">
        <f t="shared" ref="Y4" si="8">X4*$E4</f>
        <v>3922.7999999999997</v>
      </c>
      <c r="Z4" s="94">
        <v>4067</v>
      </c>
      <c r="AA4" s="160">
        <f t="shared" ref="AA4" si="9">Z4*$E4</f>
        <v>2846.8999999999996</v>
      </c>
      <c r="AB4" s="94">
        <v>6192</v>
      </c>
      <c r="AC4" s="160">
        <f t="shared" ref="AC4" si="10">AB4*$E4</f>
        <v>4334.3999999999996</v>
      </c>
      <c r="AD4" s="94">
        <v>4584</v>
      </c>
      <c r="AE4" s="160">
        <f t="shared" ref="AE4" si="11">AD4*$E4</f>
        <v>3208.7999999999997</v>
      </c>
      <c r="AF4" s="147">
        <f>SUM(H4,J4,L4,N4,P4,R4,T4,V4,X4,Z4,AB4,AD4)</f>
        <v>75035</v>
      </c>
      <c r="AG4" s="146">
        <f>SUM(I4,K4,M4,O4,Q4,S4,U4,W4,Y4,AA4,AC4,AE4)</f>
        <v>52524.5</v>
      </c>
      <c r="AH4" s="96">
        <v>5820</v>
      </c>
      <c r="AI4" s="97">
        <f t="shared" ref="AI4" si="12">AH4*$E4</f>
        <v>4073.9999999999995</v>
      </c>
      <c r="AJ4" s="96">
        <v>5040</v>
      </c>
      <c r="AK4" s="97">
        <f t="shared" ref="AK4" si="13">AJ4*$E4</f>
        <v>3528</v>
      </c>
      <c r="AL4" s="99">
        <v>7140</v>
      </c>
      <c r="AM4" s="100">
        <f>AL4*$E4</f>
        <v>4998</v>
      </c>
      <c r="AN4" s="99">
        <v>5352</v>
      </c>
      <c r="AO4" s="100">
        <f>AN4*$E4</f>
        <v>3746.3999999999996</v>
      </c>
      <c r="AP4" s="99">
        <v>5076</v>
      </c>
      <c r="AQ4" s="100">
        <f>AP4*$E4</f>
        <v>3553.2</v>
      </c>
      <c r="AR4" s="99">
        <v>4260</v>
      </c>
      <c r="AS4" s="100">
        <f>AR4*$E4</f>
        <v>2982</v>
      </c>
      <c r="AT4" s="99">
        <v>2880</v>
      </c>
      <c r="AU4" s="100">
        <f>AT4*$E4</f>
        <v>2015.9999999999998</v>
      </c>
      <c r="AV4" s="99">
        <v>3576</v>
      </c>
      <c r="AW4" s="100">
        <f>AV4*$E4</f>
        <v>2503.1999999999998</v>
      </c>
      <c r="AX4" s="99">
        <v>4380</v>
      </c>
      <c r="AY4" s="100">
        <f>AX4*$E4</f>
        <v>3066</v>
      </c>
      <c r="AZ4" s="99">
        <v>4440</v>
      </c>
      <c r="BA4" s="100">
        <f>AZ4*$E4</f>
        <v>3108</v>
      </c>
      <c r="BB4" s="99">
        <v>2616</v>
      </c>
      <c r="BC4" s="100">
        <f>BB4*$E4</f>
        <v>1831.1999999999998</v>
      </c>
      <c r="BD4" s="99">
        <v>3420</v>
      </c>
      <c r="BE4" s="100">
        <f>BD4*$E4</f>
        <v>2394</v>
      </c>
      <c r="BF4" s="101">
        <f t="shared" ref="BF4:BG20" si="14">SUM(AH4,AJ4,AL4,AN4,AP4,AR4,AT4,AV4,AX4,AZ4,BB4,BD4)</f>
        <v>54000</v>
      </c>
      <c r="BG4" s="100">
        <f t="shared" si="14"/>
        <v>37800</v>
      </c>
      <c r="BH4" s="96">
        <v>4776</v>
      </c>
      <c r="BI4" s="97">
        <f t="shared" ref="BI4" si="15">BH4*$E4</f>
        <v>3343.2</v>
      </c>
      <c r="BJ4" s="98">
        <v>4140</v>
      </c>
      <c r="BK4" s="97">
        <f>BJ4*$E4</f>
        <v>2898</v>
      </c>
      <c r="BL4" s="99"/>
      <c r="BM4" s="100">
        <f>BL4*$E4</f>
        <v>0</v>
      </c>
      <c r="BN4" s="99"/>
      <c r="BO4" s="100">
        <f>BN4*$E4</f>
        <v>0</v>
      </c>
      <c r="BP4" s="99"/>
      <c r="BQ4" s="100">
        <f>BP4*$E4</f>
        <v>0</v>
      </c>
      <c r="BR4" s="99"/>
      <c r="BS4" s="100">
        <f>BR4*$E4</f>
        <v>0</v>
      </c>
      <c r="BT4" s="99"/>
      <c r="BU4" s="100">
        <f>BT4*$E4</f>
        <v>0</v>
      </c>
      <c r="BV4" s="99"/>
      <c r="BW4" s="100">
        <f>BV4*$E4</f>
        <v>0</v>
      </c>
      <c r="BX4" s="99"/>
      <c r="BY4" s="100">
        <f>BX4*$E4</f>
        <v>0</v>
      </c>
      <c r="BZ4" s="99"/>
      <c r="CA4" s="100">
        <f>BZ4*$E4</f>
        <v>0</v>
      </c>
      <c r="CB4" s="99"/>
      <c r="CC4" s="100">
        <f>CB4*$E4</f>
        <v>0</v>
      </c>
      <c r="CD4" s="99"/>
      <c r="CE4" s="100">
        <f>CD4*$E4</f>
        <v>0</v>
      </c>
      <c r="CF4" s="101">
        <f>SUM(BH4,BJ4,BL4,BN4,BP4,BR4,BT4,BV4,BX4,BZ4,CB4,CD4)</f>
        <v>8916</v>
      </c>
      <c r="CG4" s="100">
        <f t="shared" ref="CG4" si="16">SUM(BI4,BK4,BM4,BO4,BQ4,BS4,BU4,BW4,BY4,CA4,CC4,CE4)</f>
        <v>6241.2</v>
      </c>
    </row>
    <row r="5" spans="1:85" s="102" customFormat="1" ht="19.899999999999999" customHeight="1" x14ac:dyDescent="0.5">
      <c r="A5" s="94"/>
      <c r="B5" s="95"/>
      <c r="C5" s="95"/>
      <c r="D5" s="94"/>
      <c r="E5" s="94"/>
      <c r="F5" s="94"/>
      <c r="G5" s="94"/>
      <c r="H5" s="94"/>
      <c r="I5" s="146"/>
      <c r="J5" s="94"/>
      <c r="K5" s="146"/>
      <c r="L5" s="94"/>
      <c r="M5" s="146"/>
      <c r="N5" s="94"/>
      <c r="O5" s="146"/>
      <c r="P5" s="94"/>
      <c r="Q5" s="146"/>
      <c r="R5" s="94"/>
      <c r="S5" s="146"/>
      <c r="T5" s="94"/>
      <c r="U5" s="146"/>
      <c r="V5" s="94"/>
      <c r="W5" s="146"/>
      <c r="X5" s="94"/>
      <c r="Y5" s="146"/>
      <c r="Z5" s="94"/>
      <c r="AA5" s="146"/>
      <c r="AB5" s="94"/>
      <c r="AC5" s="146"/>
      <c r="AD5" s="94"/>
      <c r="AE5" s="146"/>
      <c r="AF5" s="147"/>
      <c r="AG5" s="146"/>
      <c r="AH5" s="99"/>
      <c r="AI5" s="100"/>
      <c r="AJ5" s="99"/>
      <c r="AK5" s="100"/>
      <c r="AL5" s="99"/>
      <c r="AM5" s="100"/>
      <c r="AN5" s="99"/>
      <c r="AO5" s="100"/>
      <c r="AP5" s="99"/>
      <c r="AQ5" s="100"/>
      <c r="AR5" s="99"/>
      <c r="AS5" s="100"/>
      <c r="AT5" s="99"/>
      <c r="AU5" s="100"/>
      <c r="AV5" s="99"/>
      <c r="AW5" s="100"/>
      <c r="AX5" s="99"/>
      <c r="AY5" s="100"/>
      <c r="AZ5" s="99"/>
      <c r="BA5" s="100"/>
      <c r="BB5" s="99"/>
      <c r="BC5" s="100"/>
      <c r="BD5" s="99"/>
      <c r="BE5" s="100"/>
      <c r="BF5" s="101"/>
      <c r="BG5" s="100"/>
      <c r="BH5" s="99"/>
      <c r="BI5" s="100"/>
      <c r="BJ5" s="99"/>
      <c r="BK5" s="100"/>
      <c r="BL5" s="99"/>
      <c r="BM5" s="100"/>
      <c r="BN5" s="99"/>
      <c r="BO5" s="100"/>
      <c r="BP5" s="99"/>
      <c r="BQ5" s="100"/>
      <c r="BR5" s="99"/>
      <c r="BS5" s="100"/>
      <c r="BT5" s="99"/>
      <c r="BU5" s="100"/>
      <c r="BV5" s="99"/>
      <c r="BW5" s="100"/>
      <c r="BX5" s="99"/>
      <c r="BY5" s="100"/>
      <c r="BZ5" s="99"/>
      <c r="CA5" s="100"/>
      <c r="CB5" s="99"/>
      <c r="CC5" s="100"/>
      <c r="CD5" s="99"/>
      <c r="CE5" s="100"/>
      <c r="CF5" s="101"/>
      <c r="CG5" s="100"/>
    </row>
    <row r="6" spans="1:85" s="102" customFormat="1" ht="19.899999999999999" customHeight="1" x14ac:dyDescent="0.5">
      <c r="A6" s="94">
        <v>2</v>
      </c>
      <c r="B6" s="95" t="s">
        <v>76</v>
      </c>
      <c r="C6" s="95" t="s">
        <v>77</v>
      </c>
      <c r="D6" s="94">
        <f t="shared" ref="D6:D14" si="17">RANK(BF6,$BF$4:$BF$147)</f>
        <v>4</v>
      </c>
      <c r="E6" s="94">
        <v>1</v>
      </c>
      <c r="F6" s="94" t="s">
        <v>75</v>
      </c>
      <c r="G6" s="94">
        <v>1650</v>
      </c>
      <c r="H6" s="94"/>
      <c r="I6" s="146">
        <f t="shared" ref="I6:I72" si="18">H6*$E6</f>
        <v>0</v>
      </c>
      <c r="J6" s="94"/>
      <c r="K6" s="146">
        <f t="shared" ref="K6:K72" si="19">J6*$E6</f>
        <v>0</v>
      </c>
      <c r="L6" s="94"/>
      <c r="M6" s="146">
        <f t="shared" ref="M6:M72" si="20">L6*$E6</f>
        <v>0</v>
      </c>
      <c r="N6" s="94"/>
      <c r="O6" s="146">
        <f t="shared" ref="O6:O72" si="21">N6*$E6</f>
        <v>0</v>
      </c>
      <c r="P6" s="94"/>
      <c r="Q6" s="146">
        <f t="shared" ref="Q6:Q72" si="22">P6*$E6</f>
        <v>0</v>
      </c>
      <c r="R6" s="94"/>
      <c r="S6" s="146">
        <f t="shared" ref="S6:S72" si="23">R6*$E6</f>
        <v>0</v>
      </c>
      <c r="T6" s="94"/>
      <c r="U6" s="146">
        <f t="shared" ref="U6:U72" si="24">T6*$E6</f>
        <v>0</v>
      </c>
      <c r="V6" s="94"/>
      <c r="W6" s="146">
        <f t="shared" ref="W6:W72" si="25">V6*$E6</f>
        <v>0</v>
      </c>
      <c r="X6" s="94"/>
      <c r="Y6" s="146">
        <f t="shared" ref="Y6:Y72" si="26">X6*$E6</f>
        <v>0</v>
      </c>
      <c r="Z6" s="94"/>
      <c r="AA6" s="146">
        <f t="shared" ref="AA6:AA72" si="27">Z6*$E6</f>
        <v>0</v>
      </c>
      <c r="AB6" s="94"/>
      <c r="AC6" s="146">
        <f t="shared" ref="AC6:AC72" si="28">AB6*$E6</f>
        <v>0</v>
      </c>
      <c r="AD6" s="94"/>
      <c r="AE6" s="146">
        <f t="shared" ref="AE6:AE72" si="29">AD6*$E6</f>
        <v>0</v>
      </c>
      <c r="AF6" s="147">
        <f t="shared" ref="AF6:AF14" si="30">SUM(H6,J6,L6,N6,P6,R6,T6,V6,X6,Z6,AB6,AD6)</f>
        <v>0</v>
      </c>
      <c r="AG6" s="146">
        <f t="shared" ref="AG6:AG14" si="31">SUM(I6,K6,M6,O6,Q6,S6,U6,W6,Y6,AA6,AC6,AE6)</f>
        <v>0</v>
      </c>
      <c r="AH6" s="99"/>
      <c r="AI6" s="100">
        <f t="shared" ref="AI6:AI72" si="32">AH6*$E6</f>
        <v>0</v>
      </c>
      <c r="AJ6" s="99"/>
      <c r="AK6" s="100">
        <f t="shared" ref="AK6:AM72" si="33">AJ6*$E6</f>
        <v>0</v>
      </c>
      <c r="AL6" s="99"/>
      <c r="AM6" s="100">
        <f t="shared" si="33"/>
        <v>0</v>
      </c>
      <c r="AN6" s="99"/>
      <c r="AO6" s="100">
        <f t="shared" ref="AO6:AO72" si="34">AN6*$E6</f>
        <v>0</v>
      </c>
      <c r="AP6" s="99"/>
      <c r="AQ6" s="100">
        <f t="shared" ref="AQ6:AQ72" si="35">AP6*$E6</f>
        <v>0</v>
      </c>
      <c r="AR6" s="99"/>
      <c r="AS6" s="100">
        <f t="shared" ref="AS6:AS72" si="36">AR6*$E6</f>
        <v>0</v>
      </c>
      <c r="AT6" s="99">
        <v>9960</v>
      </c>
      <c r="AU6" s="100">
        <f t="shared" ref="AU6:AU72" si="37">AT6*$E6</f>
        <v>9960</v>
      </c>
      <c r="AV6" s="99">
        <v>11520</v>
      </c>
      <c r="AW6" s="100">
        <f t="shared" ref="AW6:AW72" si="38">AV6*$E6</f>
        <v>11520</v>
      </c>
      <c r="AX6" s="99">
        <v>10812</v>
      </c>
      <c r="AY6" s="100">
        <f t="shared" ref="AY6:AY72" si="39">AX6*$E6</f>
        <v>10812</v>
      </c>
      <c r="AZ6" s="99">
        <v>14460</v>
      </c>
      <c r="BA6" s="100">
        <f t="shared" ref="BA6:BA72" si="40">AZ6*$E6</f>
        <v>14460</v>
      </c>
      <c r="BB6" s="99">
        <v>13620</v>
      </c>
      <c r="BC6" s="100">
        <f t="shared" ref="BC6:BC72" si="41">BB6*$E6</f>
        <v>13620</v>
      </c>
      <c r="BD6" s="99">
        <v>14892</v>
      </c>
      <c r="BE6" s="100">
        <f t="shared" ref="BE6:BE72" si="42">BD6*$E6</f>
        <v>14892</v>
      </c>
      <c r="BF6" s="101">
        <f t="shared" si="14"/>
        <v>75264</v>
      </c>
      <c r="BG6" s="100">
        <f t="shared" si="14"/>
        <v>75264</v>
      </c>
      <c r="BH6" s="96">
        <v>15708</v>
      </c>
      <c r="BI6" s="97">
        <f t="shared" ref="BI6:BK13" si="43">BH6*$E6</f>
        <v>15708</v>
      </c>
      <c r="BJ6" s="98">
        <v>12192</v>
      </c>
      <c r="BK6" s="97">
        <f t="shared" si="43"/>
        <v>12192</v>
      </c>
      <c r="BL6" s="99"/>
      <c r="BM6" s="100">
        <f t="shared" ref="BM6:BM11" si="44">BL6*$E6</f>
        <v>0</v>
      </c>
      <c r="BN6" s="99"/>
      <c r="BO6" s="100">
        <f t="shared" ref="BO6:BO11" si="45">BN6*$E6</f>
        <v>0</v>
      </c>
      <c r="BP6" s="99"/>
      <c r="BQ6" s="100">
        <f t="shared" ref="BQ6:BQ11" si="46">BP6*$E6</f>
        <v>0</v>
      </c>
      <c r="BR6" s="99"/>
      <c r="BS6" s="100">
        <f t="shared" ref="BS6:BS11" si="47">BR6*$E6</f>
        <v>0</v>
      </c>
      <c r="BT6" s="99"/>
      <c r="BU6" s="100">
        <f t="shared" ref="BU6:BU11" si="48">BT6*$E6</f>
        <v>0</v>
      </c>
      <c r="BV6" s="99"/>
      <c r="BW6" s="100">
        <f t="shared" ref="BW6:BW11" si="49">BV6*$E6</f>
        <v>0</v>
      </c>
      <c r="BX6" s="99"/>
      <c r="BY6" s="100">
        <f t="shared" ref="BY6:BY11" si="50">BX6*$E6</f>
        <v>0</v>
      </c>
      <c r="BZ6" s="99"/>
      <c r="CA6" s="100">
        <f t="shared" ref="CA6:CA11" si="51">BZ6*$E6</f>
        <v>0</v>
      </c>
      <c r="CB6" s="99"/>
      <c r="CC6" s="100">
        <f t="shared" ref="CC6:CC11" si="52">CB6*$E6</f>
        <v>0</v>
      </c>
      <c r="CD6" s="99"/>
      <c r="CE6" s="100">
        <f t="shared" ref="CE6:CE11" si="53">CD6*$E6</f>
        <v>0</v>
      </c>
      <c r="CF6" s="101">
        <f t="shared" ref="CF6:CG11" si="54">SUM(BH6,BJ6,BL6,BN6,BP6,BR6,BT6,BV6,BX6,BZ6,CB6,CD6)</f>
        <v>27900</v>
      </c>
      <c r="CG6" s="100">
        <f t="shared" si="54"/>
        <v>27900</v>
      </c>
    </row>
    <row r="7" spans="1:85" s="102" customFormat="1" ht="19.899999999999999" customHeight="1" x14ac:dyDescent="0.5">
      <c r="A7" s="94">
        <v>3</v>
      </c>
      <c r="B7" s="95" t="s">
        <v>78</v>
      </c>
      <c r="C7" s="95" t="s">
        <v>77</v>
      </c>
      <c r="D7" s="94">
        <f t="shared" si="17"/>
        <v>3</v>
      </c>
      <c r="E7" s="94">
        <v>1</v>
      </c>
      <c r="F7" s="94" t="s">
        <v>75</v>
      </c>
      <c r="G7" s="94">
        <v>1650</v>
      </c>
      <c r="H7" s="94">
        <v>9672</v>
      </c>
      <c r="I7" s="160">
        <f t="shared" si="18"/>
        <v>9672</v>
      </c>
      <c r="J7" s="94">
        <v>6876</v>
      </c>
      <c r="K7" s="160">
        <f t="shared" si="19"/>
        <v>6876</v>
      </c>
      <c r="L7" s="94">
        <v>8796</v>
      </c>
      <c r="M7" s="160">
        <f t="shared" si="20"/>
        <v>8796</v>
      </c>
      <c r="N7" s="94">
        <v>8520</v>
      </c>
      <c r="O7" s="160">
        <f t="shared" si="21"/>
        <v>8520</v>
      </c>
      <c r="P7" s="94">
        <v>12180</v>
      </c>
      <c r="Q7" s="160">
        <f t="shared" si="22"/>
        <v>12180</v>
      </c>
      <c r="R7" s="94">
        <v>15552</v>
      </c>
      <c r="S7" s="160">
        <f t="shared" si="23"/>
        <v>15552</v>
      </c>
      <c r="T7" s="94">
        <v>10944</v>
      </c>
      <c r="U7" s="160">
        <f t="shared" si="24"/>
        <v>10944</v>
      </c>
      <c r="V7" s="94">
        <v>10416</v>
      </c>
      <c r="W7" s="160">
        <f t="shared" si="25"/>
        <v>10416</v>
      </c>
      <c r="X7" s="94">
        <v>14196</v>
      </c>
      <c r="Y7" s="160">
        <f t="shared" si="26"/>
        <v>14196</v>
      </c>
      <c r="Z7" s="94">
        <v>9444</v>
      </c>
      <c r="AA7" s="160">
        <f t="shared" si="27"/>
        <v>9444</v>
      </c>
      <c r="AB7" s="94">
        <v>13032</v>
      </c>
      <c r="AC7" s="160">
        <f t="shared" si="28"/>
        <v>13032</v>
      </c>
      <c r="AD7" s="94">
        <v>11448</v>
      </c>
      <c r="AE7" s="160">
        <f t="shared" si="29"/>
        <v>11448</v>
      </c>
      <c r="AF7" s="147">
        <f t="shared" si="30"/>
        <v>131076</v>
      </c>
      <c r="AG7" s="146">
        <f t="shared" si="31"/>
        <v>131076</v>
      </c>
      <c r="AH7" s="96">
        <v>11040</v>
      </c>
      <c r="AI7" s="97">
        <f t="shared" si="32"/>
        <v>11040</v>
      </c>
      <c r="AJ7" s="96">
        <v>14436</v>
      </c>
      <c r="AK7" s="97">
        <f t="shared" si="33"/>
        <v>14436</v>
      </c>
      <c r="AL7" s="99">
        <v>16728</v>
      </c>
      <c r="AM7" s="100">
        <f t="shared" si="33"/>
        <v>16728</v>
      </c>
      <c r="AN7" s="99">
        <v>9708</v>
      </c>
      <c r="AO7" s="100">
        <f t="shared" si="34"/>
        <v>9708</v>
      </c>
      <c r="AP7" s="99">
        <v>13668</v>
      </c>
      <c r="AQ7" s="100">
        <f t="shared" si="35"/>
        <v>13668</v>
      </c>
      <c r="AR7" s="99">
        <v>16500</v>
      </c>
      <c r="AS7" s="100">
        <f t="shared" si="36"/>
        <v>16500</v>
      </c>
      <c r="AT7" s="99">
        <v>2556</v>
      </c>
      <c r="AU7" s="100">
        <f t="shared" si="37"/>
        <v>2556</v>
      </c>
      <c r="AV7" s="99"/>
      <c r="AW7" s="100">
        <f t="shared" si="38"/>
        <v>0</v>
      </c>
      <c r="AX7" s="99"/>
      <c r="AY7" s="100">
        <f t="shared" si="39"/>
        <v>0</v>
      </c>
      <c r="AZ7" s="99"/>
      <c r="BA7" s="100">
        <f t="shared" si="40"/>
        <v>0</v>
      </c>
      <c r="BB7" s="99"/>
      <c r="BC7" s="100">
        <f t="shared" si="41"/>
        <v>0</v>
      </c>
      <c r="BD7" s="99"/>
      <c r="BE7" s="100">
        <f t="shared" si="42"/>
        <v>0</v>
      </c>
      <c r="BF7" s="101">
        <f t="shared" si="14"/>
        <v>84636</v>
      </c>
      <c r="BG7" s="100">
        <f t="shared" si="14"/>
        <v>84636</v>
      </c>
      <c r="BH7" s="99"/>
      <c r="BI7" s="97">
        <f t="shared" si="43"/>
        <v>0</v>
      </c>
      <c r="BJ7" s="99"/>
      <c r="BK7" s="100">
        <v>0</v>
      </c>
      <c r="BL7" s="99"/>
      <c r="BM7" s="100">
        <f t="shared" si="44"/>
        <v>0</v>
      </c>
      <c r="BN7" s="99"/>
      <c r="BO7" s="100">
        <f t="shared" si="45"/>
        <v>0</v>
      </c>
      <c r="BP7" s="99"/>
      <c r="BQ7" s="100">
        <f t="shared" si="46"/>
        <v>0</v>
      </c>
      <c r="BR7" s="99"/>
      <c r="BS7" s="100">
        <f t="shared" si="47"/>
        <v>0</v>
      </c>
      <c r="BT7" s="99"/>
      <c r="BU7" s="100">
        <f t="shared" si="48"/>
        <v>0</v>
      </c>
      <c r="BV7" s="99"/>
      <c r="BW7" s="100">
        <f t="shared" si="49"/>
        <v>0</v>
      </c>
      <c r="BX7" s="99"/>
      <c r="BY7" s="100">
        <f t="shared" si="50"/>
        <v>0</v>
      </c>
      <c r="BZ7" s="99"/>
      <c r="CA7" s="100">
        <f t="shared" si="51"/>
        <v>0</v>
      </c>
      <c r="CB7" s="99"/>
      <c r="CC7" s="100">
        <f t="shared" si="52"/>
        <v>0</v>
      </c>
      <c r="CD7" s="99"/>
      <c r="CE7" s="100">
        <f t="shared" si="53"/>
        <v>0</v>
      </c>
      <c r="CF7" s="101">
        <f t="shared" si="54"/>
        <v>0</v>
      </c>
      <c r="CG7" s="100">
        <f t="shared" si="54"/>
        <v>0</v>
      </c>
    </row>
    <row r="8" spans="1:85" s="102" customFormat="1" ht="19.899999999999999" customHeight="1" x14ac:dyDescent="0.5">
      <c r="A8" s="94">
        <v>4</v>
      </c>
      <c r="B8" s="95" t="s">
        <v>79</v>
      </c>
      <c r="C8" s="95" t="s">
        <v>77</v>
      </c>
      <c r="D8" s="94">
        <f t="shared" si="17"/>
        <v>15</v>
      </c>
      <c r="E8" s="94">
        <v>0.6</v>
      </c>
      <c r="F8" s="94" t="s">
        <v>75</v>
      </c>
      <c r="G8" s="94">
        <v>1130</v>
      </c>
      <c r="H8" s="94"/>
      <c r="I8" s="160">
        <f t="shared" si="18"/>
        <v>0</v>
      </c>
      <c r="J8" s="94"/>
      <c r="K8" s="160">
        <f t="shared" si="19"/>
        <v>0</v>
      </c>
      <c r="L8" s="94"/>
      <c r="M8" s="160">
        <f t="shared" si="20"/>
        <v>0</v>
      </c>
      <c r="N8" s="94"/>
      <c r="O8" s="160">
        <f t="shared" si="21"/>
        <v>0</v>
      </c>
      <c r="P8" s="94"/>
      <c r="Q8" s="160">
        <f t="shared" si="22"/>
        <v>0</v>
      </c>
      <c r="R8" s="94">
        <v>530</v>
      </c>
      <c r="S8" s="160">
        <f t="shared" si="23"/>
        <v>318</v>
      </c>
      <c r="T8" s="94">
        <v>12</v>
      </c>
      <c r="U8" s="160">
        <f t="shared" si="24"/>
        <v>7.1999999999999993</v>
      </c>
      <c r="V8" s="94">
        <v>600</v>
      </c>
      <c r="W8" s="160">
        <f t="shared" si="25"/>
        <v>360</v>
      </c>
      <c r="X8" s="94"/>
      <c r="Y8" s="160">
        <f t="shared" si="26"/>
        <v>0</v>
      </c>
      <c r="Z8" s="94">
        <v>840</v>
      </c>
      <c r="AA8" s="160">
        <f t="shared" si="27"/>
        <v>504</v>
      </c>
      <c r="AB8" s="94"/>
      <c r="AC8" s="160">
        <f t="shared" si="28"/>
        <v>0</v>
      </c>
      <c r="AD8" s="94"/>
      <c r="AE8" s="160">
        <f t="shared" si="29"/>
        <v>0</v>
      </c>
      <c r="AF8" s="147">
        <f t="shared" si="30"/>
        <v>1982</v>
      </c>
      <c r="AG8" s="146">
        <f t="shared" si="31"/>
        <v>1189.2</v>
      </c>
      <c r="AH8" s="96"/>
      <c r="AI8" s="97">
        <f t="shared" si="32"/>
        <v>0</v>
      </c>
      <c r="AJ8" s="96"/>
      <c r="AK8" s="97">
        <f t="shared" si="33"/>
        <v>0</v>
      </c>
      <c r="AL8" s="99">
        <v>240</v>
      </c>
      <c r="AM8" s="100">
        <f t="shared" si="33"/>
        <v>144</v>
      </c>
      <c r="AN8" s="99"/>
      <c r="AO8" s="100">
        <f t="shared" si="34"/>
        <v>0</v>
      </c>
      <c r="AP8" s="99">
        <v>120</v>
      </c>
      <c r="AQ8" s="100">
        <f t="shared" si="35"/>
        <v>72</v>
      </c>
      <c r="AR8" s="99">
        <v>60</v>
      </c>
      <c r="AS8" s="100">
        <f t="shared" si="36"/>
        <v>36</v>
      </c>
      <c r="AT8" s="99">
        <v>120</v>
      </c>
      <c r="AU8" s="100">
        <f t="shared" si="37"/>
        <v>72</v>
      </c>
      <c r="AV8" s="99">
        <v>120</v>
      </c>
      <c r="AW8" s="100">
        <f t="shared" si="38"/>
        <v>72</v>
      </c>
      <c r="AX8" s="99">
        <v>120</v>
      </c>
      <c r="AY8" s="100">
        <f t="shared" si="39"/>
        <v>72</v>
      </c>
      <c r="AZ8" s="99">
        <v>120</v>
      </c>
      <c r="BA8" s="100">
        <f t="shared" si="40"/>
        <v>72</v>
      </c>
      <c r="BB8" s="99"/>
      <c r="BC8" s="100">
        <f t="shared" si="41"/>
        <v>0</v>
      </c>
      <c r="BD8" s="99">
        <v>180</v>
      </c>
      <c r="BE8" s="100">
        <f t="shared" si="42"/>
        <v>108</v>
      </c>
      <c r="BF8" s="101">
        <f t="shared" si="14"/>
        <v>1080</v>
      </c>
      <c r="BG8" s="100">
        <f t="shared" si="14"/>
        <v>648</v>
      </c>
      <c r="BH8" s="96">
        <v>120</v>
      </c>
      <c r="BI8" s="97">
        <f t="shared" si="43"/>
        <v>72</v>
      </c>
      <c r="BJ8" s="98">
        <v>60</v>
      </c>
      <c r="BK8" s="97">
        <f t="shared" si="43"/>
        <v>36</v>
      </c>
      <c r="BL8" s="99"/>
      <c r="BM8" s="100">
        <f t="shared" si="44"/>
        <v>0</v>
      </c>
      <c r="BN8" s="99"/>
      <c r="BO8" s="100">
        <f t="shared" si="45"/>
        <v>0</v>
      </c>
      <c r="BP8" s="99"/>
      <c r="BQ8" s="100">
        <f t="shared" si="46"/>
        <v>0</v>
      </c>
      <c r="BR8" s="99"/>
      <c r="BS8" s="100">
        <f t="shared" si="47"/>
        <v>0</v>
      </c>
      <c r="BT8" s="99"/>
      <c r="BU8" s="100">
        <f t="shared" si="48"/>
        <v>0</v>
      </c>
      <c r="BV8" s="99"/>
      <c r="BW8" s="100">
        <f t="shared" si="49"/>
        <v>0</v>
      </c>
      <c r="BX8" s="99"/>
      <c r="BY8" s="100">
        <f t="shared" si="50"/>
        <v>0</v>
      </c>
      <c r="BZ8" s="99"/>
      <c r="CA8" s="100">
        <f t="shared" si="51"/>
        <v>0</v>
      </c>
      <c r="CB8" s="99"/>
      <c r="CC8" s="100">
        <f t="shared" si="52"/>
        <v>0</v>
      </c>
      <c r="CD8" s="99"/>
      <c r="CE8" s="100">
        <f t="shared" si="53"/>
        <v>0</v>
      </c>
      <c r="CF8" s="101">
        <f t="shared" si="54"/>
        <v>180</v>
      </c>
      <c r="CG8" s="100">
        <f t="shared" si="54"/>
        <v>108</v>
      </c>
    </row>
    <row r="9" spans="1:85" s="102" customFormat="1" ht="19.899999999999999" customHeight="1" x14ac:dyDescent="0.5">
      <c r="A9" s="94">
        <v>5</v>
      </c>
      <c r="B9" s="95" t="s">
        <v>80</v>
      </c>
      <c r="C9" s="95" t="s">
        <v>77</v>
      </c>
      <c r="D9" s="94">
        <f t="shared" si="17"/>
        <v>9</v>
      </c>
      <c r="E9" s="94">
        <v>0.35</v>
      </c>
      <c r="F9" s="94" t="s">
        <v>81</v>
      </c>
      <c r="G9" s="94">
        <v>760</v>
      </c>
      <c r="H9" s="94">
        <v>40</v>
      </c>
      <c r="I9" s="160">
        <f t="shared" si="18"/>
        <v>14</v>
      </c>
      <c r="J9" s="94">
        <v>320</v>
      </c>
      <c r="K9" s="160">
        <f t="shared" si="19"/>
        <v>112</v>
      </c>
      <c r="L9" s="94">
        <v>720</v>
      </c>
      <c r="M9" s="160">
        <f t="shared" si="20"/>
        <v>251.99999999999997</v>
      </c>
      <c r="N9" s="94">
        <v>480</v>
      </c>
      <c r="O9" s="160">
        <f t="shared" si="21"/>
        <v>168</v>
      </c>
      <c r="P9" s="94">
        <v>40</v>
      </c>
      <c r="Q9" s="160">
        <f t="shared" si="22"/>
        <v>14</v>
      </c>
      <c r="R9" s="94">
        <v>240</v>
      </c>
      <c r="S9" s="160">
        <f t="shared" si="23"/>
        <v>84</v>
      </c>
      <c r="T9" s="94">
        <v>480</v>
      </c>
      <c r="U9" s="160">
        <f t="shared" si="24"/>
        <v>168</v>
      </c>
      <c r="V9" s="94">
        <v>40</v>
      </c>
      <c r="W9" s="160">
        <f t="shared" si="25"/>
        <v>14</v>
      </c>
      <c r="X9" s="94">
        <v>3520</v>
      </c>
      <c r="Y9" s="160">
        <f t="shared" si="26"/>
        <v>1232</v>
      </c>
      <c r="Z9" s="94">
        <v>40</v>
      </c>
      <c r="AA9" s="160">
        <f t="shared" si="27"/>
        <v>14</v>
      </c>
      <c r="AB9" s="94">
        <v>760</v>
      </c>
      <c r="AC9" s="160">
        <f t="shared" si="28"/>
        <v>266</v>
      </c>
      <c r="AD9" s="94">
        <v>420</v>
      </c>
      <c r="AE9" s="160">
        <f t="shared" si="29"/>
        <v>147</v>
      </c>
      <c r="AF9" s="147">
        <f t="shared" si="30"/>
        <v>7100</v>
      </c>
      <c r="AG9" s="146">
        <f t="shared" si="31"/>
        <v>2485</v>
      </c>
      <c r="AH9" s="96">
        <v>400</v>
      </c>
      <c r="AI9" s="97">
        <f t="shared" si="32"/>
        <v>140</v>
      </c>
      <c r="AJ9" s="96">
        <v>160</v>
      </c>
      <c r="AK9" s="97">
        <f t="shared" si="33"/>
        <v>56</v>
      </c>
      <c r="AL9" s="99">
        <v>520</v>
      </c>
      <c r="AM9" s="100">
        <f t="shared" si="33"/>
        <v>182</v>
      </c>
      <c r="AN9" s="99">
        <v>520</v>
      </c>
      <c r="AO9" s="100">
        <f t="shared" si="34"/>
        <v>182</v>
      </c>
      <c r="AP9" s="99">
        <v>960</v>
      </c>
      <c r="AQ9" s="100">
        <f t="shared" si="35"/>
        <v>336</v>
      </c>
      <c r="AR9" s="99">
        <v>300</v>
      </c>
      <c r="AS9" s="100">
        <f t="shared" si="36"/>
        <v>105</v>
      </c>
      <c r="AT9" s="99">
        <v>360</v>
      </c>
      <c r="AU9" s="100">
        <f t="shared" si="37"/>
        <v>125.99999999999999</v>
      </c>
      <c r="AV9" s="99">
        <v>280</v>
      </c>
      <c r="AW9" s="100">
        <f t="shared" si="38"/>
        <v>98</v>
      </c>
      <c r="AX9" s="99">
        <v>420</v>
      </c>
      <c r="AY9" s="100">
        <f t="shared" si="39"/>
        <v>147</v>
      </c>
      <c r="AZ9" s="99">
        <v>620</v>
      </c>
      <c r="BA9" s="100">
        <f t="shared" si="40"/>
        <v>217</v>
      </c>
      <c r="BB9" s="99">
        <v>160</v>
      </c>
      <c r="BC9" s="100">
        <f t="shared" si="41"/>
        <v>56</v>
      </c>
      <c r="BD9" s="99">
        <v>320</v>
      </c>
      <c r="BE9" s="100">
        <f t="shared" si="42"/>
        <v>112</v>
      </c>
      <c r="BF9" s="101">
        <f t="shared" si="14"/>
        <v>5020</v>
      </c>
      <c r="BG9" s="100">
        <f t="shared" si="14"/>
        <v>1757</v>
      </c>
      <c r="BH9" s="96">
        <v>360</v>
      </c>
      <c r="BI9" s="97">
        <f t="shared" si="43"/>
        <v>125.99999999999999</v>
      </c>
      <c r="BJ9" s="98">
        <v>240</v>
      </c>
      <c r="BK9" s="97">
        <f t="shared" si="43"/>
        <v>84</v>
      </c>
      <c r="BL9" s="99"/>
      <c r="BM9" s="100">
        <f t="shared" si="44"/>
        <v>0</v>
      </c>
      <c r="BN9" s="99"/>
      <c r="BO9" s="100">
        <f t="shared" si="45"/>
        <v>0</v>
      </c>
      <c r="BP9" s="99"/>
      <c r="BQ9" s="100">
        <f t="shared" si="46"/>
        <v>0</v>
      </c>
      <c r="BR9" s="99"/>
      <c r="BS9" s="100">
        <f t="shared" si="47"/>
        <v>0</v>
      </c>
      <c r="BT9" s="99"/>
      <c r="BU9" s="100">
        <f t="shared" si="48"/>
        <v>0</v>
      </c>
      <c r="BV9" s="99"/>
      <c r="BW9" s="100">
        <f t="shared" si="49"/>
        <v>0</v>
      </c>
      <c r="BX9" s="99"/>
      <c r="BY9" s="100">
        <f t="shared" si="50"/>
        <v>0</v>
      </c>
      <c r="BZ9" s="99"/>
      <c r="CA9" s="100">
        <f t="shared" si="51"/>
        <v>0</v>
      </c>
      <c r="CB9" s="99"/>
      <c r="CC9" s="100">
        <f t="shared" si="52"/>
        <v>0</v>
      </c>
      <c r="CD9" s="99"/>
      <c r="CE9" s="100">
        <f t="shared" si="53"/>
        <v>0</v>
      </c>
      <c r="CF9" s="101">
        <f t="shared" si="54"/>
        <v>600</v>
      </c>
      <c r="CG9" s="100">
        <f t="shared" si="54"/>
        <v>210</v>
      </c>
    </row>
    <row r="10" spans="1:85" s="102" customFormat="1" ht="19.899999999999999" customHeight="1" x14ac:dyDescent="0.5">
      <c r="A10" s="94">
        <v>6</v>
      </c>
      <c r="B10" s="95" t="s">
        <v>82</v>
      </c>
      <c r="C10" s="95" t="s">
        <v>74</v>
      </c>
      <c r="D10" s="94">
        <f t="shared" si="17"/>
        <v>19</v>
      </c>
      <c r="E10" s="94">
        <v>0.7</v>
      </c>
      <c r="F10" s="94" t="s">
        <v>83</v>
      </c>
      <c r="G10" s="94">
        <v>1850</v>
      </c>
      <c r="H10" s="94"/>
      <c r="I10" s="146">
        <f t="shared" si="18"/>
        <v>0</v>
      </c>
      <c r="J10" s="94"/>
      <c r="K10" s="146">
        <f t="shared" si="19"/>
        <v>0</v>
      </c>
      <c r="L10" s="94"/>
      <c r="M10" s="146">
        <f t="shared" si="20"/>
        <v>0</v>
      </c>
      <c r="N10" s="94"/>
      <c r="O10" s="146">
        <f t="shared" si="21"/>
        <v>0</v>
      </c>
      <c r="P10" s="94"/>
      <c r="Q10" s="146">
        <f t="shared" si="22"/>
        <v>0</v>
      </c>
      <c r="R10" s="94"/>
      <c r="S10" s="146">
        <f t="shared" si="23"/>
        <v>0</v>
      </c>
      <c r="T10" s="94"/>
      <c r="U10" s="146">
        <f t="shared" si="24"/>
        <v>0</v>
      </c>
      <c r="V10" s="94"/>
      <c r="W10" s="146">
        <f t="shared" si="25"/>
        <v>0</v>
      </c>
      <c r="X10" s="94"/>
      <c r="Y10" s="146">
        <f t="shared" si="26"/>
        <v>0</v>
      </c>
      <c r="Z10" s="94"/>
      <c r="AA10" s="146">
        <f t="shared" si="27"/>
        <v>0</v>
      </c>
      <c r="AB10" s="94"/>
      <c r="AC10" s="146">
        <f t="shared" si="28"/>
        <v>0</v>
      </c>
      <c r="AD10" s="94"/>
      <c r="AE10" s="146">
        <f t="shared" si="29"/>
        <v>0</v>
      </c>
      <c r="AF10" s="147">
        <f t="shared" si="30"/>
        <v>0</v>
      </c>
      <c r="AG10" s="146">
        <f t="shared" si="31"/>
        <v>0</v>
      </c>
      <c r="AH10" s="96"/>
      <c r="AI10" s="97">
        <f t="shared" si="32"/>
        <v>0</v>
      </c>
      <c r="AJ10" s="96"/>
      <c r="AK10" s="97">
        <f t="shared" si="33"/>
        <v>0</v>
      </c>
      <c r="AL10" s="99"/>
      <c r="AM10" s="100">
        <f t="shared" si="33"/>
        <v>0</v>
      </c>
      <c r="AN10" s="99"/>
      <c r="AO10" s="100">
        <f t="shared" si="34"/>
        <v>0</v>
      </c>
      <c r="AP10" s="99"/>
      <c r="AQ10" s="100">
        <f t="shared" si="35"/>
        <v>0</v>
      </c>
      <c r="AR10" s="99"/>
      <c r="AS10" s="100">
        <f t="shared" si="36"/>
        <v>0</v>
      </c>
      <c r="AT10" s="99"/>
      <c r="AU10" s="100">
        <f t="shared" si="37"/>
        <v>0</v>
      </c>
      <c r="AV10" s="99"/>
      <c r="AW10" s="100">
        <f t="shared" si="38"/>
        <v>0</v>
      </c>
      <c r="AX10" s="99"/>
      <c r="AY10" s="100">
        <f t="shared" si="39"/>
        <v>0</v>
      </c>
      <c r="AZ10" s="99"/>
      <c r="BA10" s="100">
        <f t="shared" si="40"/>
        <v>0</v>
      </c>
      <c r="BB10" s="99"/>
      <c r="BC10" s="100">
        <f t="shared" si="41"/>
        <v>0</v>
      </c>
      <c r="BD10" s="99"/>
      <c r="BE10" s="100">
        <f t="shared" si="42"/>
        <v>0</v>
      </c>
      <c r="BF10" s="101">
        <f t="shared" si="14"/>
        <v>0</v>
      </c>
      <c r="BG10" s="100">
        <f t="shared" si="14"/>
        <v>0</v>
      </c>
      <c r="BH10" s="99"/>
      <c r="BI10" s="100">
        <f t="shared" si="43"/>
        <v>0</v>
      </c>
      <c r="BJ10" s="99"/>
      <c r="BK10" s="100">
        <f t="shared" si="43"/>
        <v>0</v>
      </c>
      <c r="BL10" s="99"/>
      <c r="BM10" s="100">
        <f t="shared" si="44"/>
        <v>0</v>
      </c>
      <c r="BN10" s="99"/>
      <c r="BO10" s="100">
        <f t="shared" si="45"/>
        <v>0</v>
      </c>
      <c r="BP10" s="99"/>
      <c r="BQ10" s="100">
        <f t="shared" si="46"/>
        <v>0</v>
      </c>
      <c r="BR10" s="99"/>
      <c r="BS10" s="100">
        <f t="shared" si="47"/>
        <v>0</v>
      </c>
      <c r="BT10" s="99"/>
      <c r="BU10" s="100">
        <f t="shared" si="48"/>
        <v>0</v>
      </c>
      <c r="BV10" s="99"/>
      <c r="BW10" s="100">
        <f t="shared" si="49"/>
        <v>0</v>
      </c>
      <c r="BX10" s="99"/>
      <c r="BY10" s="100">
        <f t="shared" si="50"/>
        <v>0</v>
      </c>
      <c r="BZ10" s="99"/>
      <c r="CA10" s="100">
        <f t="shared" si="51"/>
        <v>0</v>
      </c>
      <c r="CB10" s="99"/>
      <c r="CC10" s="100">
        <f t="shared" si="52"/>
        <v>0</v>
      </c>
      <c r="CD10" s="99"/>
      <c r="CE10" s="100">
        <f t="shared" si="53"/>
        <v>0</v>
      </c>
      <c r="CF10" s="101">
        <f t="shared" si="54"/>
        <v>0</v>
      </c>
      <c r="CG10" s="100">
        <f t="shared" si="54"/>
        <v>0</v>
      </c>
    </row>
    <row r="11" spans="1:85" s="102" customFormat="1" ht="19.899999999999999" customHeight="1" x14ac:dyDescent="0.5">
      <c r="A11" s="94">
        <v>7</v>
      </c>
      <c r="B11" s="95" t="s">
        <v>84</v>
      </c>
      <c r="C11" s="95" t="s">
        <v>74</v>
      </c>
      <c r="D11" s="94">
        <f t="shared" si="17"/>
        <v>6</v>
      </c>
      <c r="E11" s="94">
        <v>0.64</v>
      </c>
      <c r="F11" s="94" t="s">
        <v>83</v>
      </c>
      <c r="G11" s="94">
        <v>1400</v>
      </c>
      <c r="H11" s="94">
        <v>1920</v>
      </c>
      <c r="I11" s="160">
        <f t="shared" si="18"/>
        <v>1228.8</v>
      </c>
      <c r="J11" s="94">
        <v>960</v>
      </c>
      <c r="K11" s="160">
        <f t="shared" si="19"/>
        <v>614.4</v>
      </c>
      <c r="L11" s="94">
        <v>1560</v>
      </c>
      <c r="M11" s="160">
        <f t="shared" si="20"/>
        <v>998.4</v>
      </c>
      <c r="N11" s="94">
        <v>1200</v>
      </c>
      <c r="O11" s="160">
        <f t="shared" si="21"/>
        <v>768</v>
      </c>
      <c r="P11" s="94">
        <v>1200</v>
      </c>
      <c r="Q11" s="160">
        <f t="shared" si="22"/>
        <v>768</v>
      </c>
      <c r="R11" s="94">
        <v>2160</v>
      </c>
      <c r="S11" s="160">
        <f t="shared" si="23"/>
        <v>1382.4</v>
      </c>
      <c r="T11" s="94">
        <v>1200</v>
      </c>
      <c r="U11" s="160">
        <f t="shared" si="24"/>
        <v>768</v>
      </c>
      <c r="V11" s="94">
        <v>1200</v>
      </c>
      <c r="W11" s="160">
        <f t="shared" si="25"/>
        <v>768</v>
      </c>
      <c r="X11" s="94">
        <v>2400</v>
      </c>
      <c r="Y11" s="160">
        <f t="shared" si="26"/>
        <v>1536</v>
      </c>
      <c r="Z11" s="94">
        <v>2160</v>
      </c>
      <c r="AA11" s="160">
        <f t="shared" si="27"/>
        <v>1382.4</v>
      </c>
      <c r="AB11" s="94">
        <v>2880</v>
      </c>
      <c r="AC11" s="160">
        <f t="shared" si="28"/>
        <v>1843.2</v>
      </c>
      <c r="AD11" s="94">
        <v>720</v>
      </c>
      <c r="AE11" s="160">
        <f t="shared" si="29"/>
        <v>460.8</v>
      </c>
      <c r="AF11" s="147">
        <f t="shared" si="30"/>
        <v>19560</v>
      </c>
      <c r="AG11" s="146">
        <f t="shared" si="31"/>
        <v>12518.4</v>
      </c>
      <c r="AH11" s="96">
        <v>2400</v>
      </c>
      <c r="AI11" s="97">
        <f t="shared" si="32"/>
        <v>1536</v>
      </c>
      <c r="AJ11" s="96">
        <v>2640</v>
      </c>
      <c r="AK11" s="97">
        <f t="shared" si="33"/>
        <v>1689.6000000000001</v>
      </c>
      <c r="AL11" s="99">
        <v>1920</v>
      </c>
      <c r="AM11" s="100">
        <f t="shared" si="33"/>
        <v>1228.8</v>
      </c>
      <c r="AN11" s="99">
        <v>1680</v>
      </c>
      <c r="AO11" s="100">
        <f t="shared" si="34"/>
        <v>1075.2</v>
      </c>
      <c r="AP11" s="99">
        <v>1560</v>
      </c>
      <c r="AQ11" s="100">
        <f t="shared" si="35"/>
        <v>998.4</v>
      </c>
      <c r="AR11" s="99">
        <v>1200</v>
      </c>
      <c r="AS11" s="100">
        <f t="shared" si="36"/>
        <v>768</v>
      </c>
      <c r="AT11" s="99">
        <v>960</v>
      </c>
      <c r="AU11" s="100">
        <f t="shared" si="37"/>
        <v>614.4</v>
      </c>
      <c r="AV11" s="99">
        <v>1440</v>
      </c>
      <c r="AW11" s="100">
        <f t="shared" si="38"/>
        <v>921.6</v>
      </c>
      <c r="AX11" s="99">
        <v>1440</v>
      </c>
      <c r="AY11" s="100">
        <f t="shared" si="39"/>
        <v>921.6</v>
      </c>
      <c r="AZ11" s="99">
        <v>1320</v>
      </c>
      <c r="BA11" s="100">
        <f t="shared" si="40"/>
        <v>844.80000000000007</v>
      </c>
      <c r="BB11" s="99">
        <v>1800</v>
      </c>
      <c r="BC11" s="100">
        <f t="shared" si="41"/>
        <v>1152</v>
      </c>
      <c r="BD11" s="99">
        <v>720</v>
      </c>
      <c r="BE11" s="100">
        <f t="shared" si="42"/>
        <v>460.8</v>
      </c>
      <c r="BF11" s="101">
        <f t="shared" si="14"/>
        <v>19080</v>
      </c>
      <c r="BG11" s="100">
        <f t="shared" si="14"/>
        <v>12211.199999999999</v>
      </c>
      <c r="BH11" s="99">
        <v>1560</v>
      </c>
      <c r="BI11" s="100">
        <f t="shared" si="43"/>
        <v>998.4</v>
      </c>
      <c r="BJ11" s="99">
        <v>1200</v>
      </c>
      <c r="BK11" s="100">
        <f t="shared" si="43"/>
        <v>768</v>
      </c>
      <c r="BL11" s="99"/>
      <c r="BM11" s="100">
        <f t="shared" si="44"/>
        <v>0</v>
      </c>
      <c r="BN11" s="99"/>
      <c r="BO11" s="100">
        <f t="shared" si="45"/>
        <v>0</v>
      </c>
      <c r="BP11" s="99"/>
      <c r="BQ11" s="100">
        <f t="shared" si="46"/>
        <v>0</v>
      </c>
      <c r="BR11" s="99"/>
      <c r="BS11" s="100">
        <f t="shared" si="47"/>
        <v>0</v>
      </c>
      <c r="BT11" s="99"/>
      <c r="BU11" s="100">
        <f t="shared" si="48"/>
        <v>0</v>
      </c>
      <c r="BV11" s="99"/>
      <c r="BW11" s="100">
        <f t="shared" si="49"/>
        <v>0</v>
      </c>
      <c r="BX11" s="99"/>
      <c r="BY11" s="100">
        <f t="shared" si="50"/>
        <v>0</v>
      </c>
      <c r="BZ11" s="99"/>
      <c r="CA11" s="100">
        <f t="shared" si="51"/>
        <v>0</v>
      </c>
      <c r="CB11" s="99"/>
      <c r="CC11" s="100">
        <f t="shared" si="52"/>
        <v>0</v>
      </c>
      <c r="CD11" s="99"/>
      <c r="CE11" s="100">
        <f t="shared" si="53"/>
        <v>0</v>
      </c>
      <c r="CF11" s="101">
        <f t="shared" si="54"/>
        <v>2760</v>
      </c>
      <c r="CG11" s="100">
        <f t="shared" si="54"/>
        <v>1766.4</v>
      </c>
    </row>
    <row r="12" spans="1:85" s="102" customFormat="1" ht="19.899999999999999" customHeight="1" x14ac:dyDescent="0.5">
      <c r="A12" s="94">
        <v>8</v>
      </c>
      <c r="B12" s="95" t="s">
        <v>84</v>
      </c>
      <c r="C12" s="95" t="s">
        <v>74</v>
      </c>
      <c r="D12" s="94">
        <f t="shared" si="17"/>
        <v>1</v>
      </c>
      <c r="E12" s="94">
        <v>0.64</v>
      </c>
      <c r="F12" s="94" t="s">
        <v>85</v>
      </c>
      <c r="G12" s="94">
        <v>1400</v>
      </c>
      <c r="H12" s="94">
        <v>41286</v>
      </c>
      <c r="I12" s="160">
        <f t="shared" si="18"/>
        <v>26423.040000000001</v>
      </c>
      <c r="J12" s="94">
        <v>19250</v>
      </c>
      <c r="K12" s="160">
        <f t="shared" si="19"/>
        <v>12320</v>
      </c>
      <c r="L12" s="94">
        <v>40180</v>
      </c>
      <c r="M12" s="160">
        <f t="shared" si="20"/>
        <v>25715.200000000001</v>
      </c>
      <c r="N12" s="94">
        <v>32550</v>
      </c>
      <c r="O12" s="160">
        <f t="shared" si="21"/>
        <v>20832</v>
      </c>
      <c r="P12" s="94">
        <v>48510</v>
      </c>
      <c r="Q12" s="160">
        <f t="shared" si="22"/>
        <v>31046.400000000001</v>
      </c>
      <c r="R12" s="94">
        <v>45360</v>
      </c>
      <c r="S12" s="160">
        <f t="shared" si="23"/>
        <v>29030.400000000001</v>
      </c>
      <c r="T12" s="94">
        <v>28728</v>
      </c>
      <c r="U12" s="160">
        <f t="shared" si="24"/>
        <v>18385.920000000002</v>
      </c>
      <c r="V12" s="94">
        <v>33880</v>
      </c>
      <c r="W12" s="160">
        <f t="shared" si="25"/>
        <v>21683.200000000001</v>
      </c>
      <c r="X12" s="94">
        <v>32270</v>
      </c>
      <c r="Y12" s="160">
        <f t="shared" si="26"/>
        <v>20652.8</v>
      </c>
      <c r="Z12" s="94">
        <v>28714</v>
      </c>
      <c r="AA12" s="160">
        <f t="shared" si="27"/>
        <v>18376.96</v>
      </c>
      <c r="AB12" s="94">
        <v>39340</v>
      </c>
      <c r="AC12" s="160">
        <f t="shared" si="28"/>
        <v>25177.600000000002</v>
      </c>
      <c r="AD12" s="94">
        <v>41748</v>
      </c>
      <c r="AE12" s="160">
        <f t="shared" si="29"/>
        <v>26718.720000000001</v>
      </c>
      <c r="AF12" s="147">
        <f t="shared" si="30"/>
        <v>431816</v>
      </c>
      <c r="AG12" s="146">
        <f t="shared" si="31"/>
        <v>276362.23999999999</v>
      </c>
      <c r="AH12" s="96">
        <v>29736</v>
      </c>
      <c r="AI12" s="97">
        <f t="shared" si="32"/>
        <v>19031.04</v>
      </c>
      <c r="AJ12" s="96">
        <v>35546</v>
      </c>
      <c r="AK12" s="97">
        <f t="shared" si="33"/>
        <v>22749.439999999999</v>
      </c>
      <c r="AL12" s="99">
        <v>52990</v>
      </c>
      <c r="AM12" s="100">
        <f>AL12*$E12</f>
        <v>33913.599999999999</v>
      </c>
      <c r="AN12" s="99">
        <v>23618</v>
      </c>
      <c r="AO12" s="100">
        <f>AN12*$E12</f>
        <v>15115.52</v>
      </c>
      <c r="AP12" s="99">
        <v>37800</v>
      </c>
      <c r="AQ12" s="100">
        <f>AP12*$E12</f>
        <v>24192</v>
      </c>
      <c r="AR12" s="99">
        <v>37136</v>
      </c>
      <c r="AS12" s="100">
        <f>AR12*$E12</f>
        <v>23767.040000000001</v>
      </c>
      <c r="AT12" s="99">
        <v>34090</v>
      </c>
      <c r="AU12" s="100">
        <f>AT12*$E12</f>
        <v>21817.600000000002</v>
      </c>
      <c r="AV12" s="99">
        <v>28989</v>
      </c>
      <c r="AW12" s="100">
        <f>AV12*$E12</f>
        <v>18552.96</v>
      </c>
      <c r="AX12" s="99">
        <v>26712</v>
      </c>
      <c r="AY12" s="100">
        <f>AX12*$E12</f>
        <v>17095.68</v>
      </c>
      <c r="AZ12" s="99">
        <v>33726</v>
      </c>
      <c r="BA12" s="100">
        <f>AZ12*$E12</f>
        <v>21584.639999999999</v>
      </c>
      <c r="BB12" s="99">
        <v>27678</v>
      </c>
      <c r="BC12" s="100">
        <f>BB12*$E12</f>
        <v>17713.920000000002</v>
      </c>
      <c r="BD12" s="99">
        <v>33040</v>
      </c>
      <c r="BE12" s="100">
        <f>BD12*$E12</f>
        <v>21145.600000000002</v>
      </c>
      <c r="BF12" s="101">
        <f>SUM(AH12,AJ12,AL12,AN12,AP12,AR12,AT12,AV12,AX12,AZ12,BB12,BD12)</f>
        <v>401061</v>
      </c>
      <c r="BG12" s="100">
        <f>SUM(AI12,AK12,AM12,AO12,AQ12,AS12,AU12,AW12,AY12,BA12,BC12,BE12)</f>
        <v>256679.03999999998</v>
      </c>
      <c r="BH12" s="96">
        <v>30450</v>
      </c>
      <c r="BI12" s="97">
        <f t="shared" si="43"/>
        <v>19488</v>
      </c>
      <c r="BJ12" s="98">
        <v>27650</v>
      </c>
      <c r="BK12" s="97">
        <f t="shared" si="43"/>
        <v>17696</v>
      </c>
      <c r="BL12" s="99"/>
      <c r="BM12" s="100">
        <f>BL12*$E12</f>
        <v>0</v>
      </c>
      <c r="BN12" s="99"/>
      <c r="BO12" s="100">
        <f>BN12*$E12</f>
        <v>0</v>
      </c>
      <c r="BP12" s="99"/>
      <c r="BQ12" s="100">
        <f>BP12*$E12</f>
        <v>0</v>
      </c>
      <c r="BR12" s="99"/>
      <c r="BS12" s="100">
        <f>BR12*$E12</f>
        <v>0</v>
      </c>
      <c r="BT12" s="99"/>
      <c r="BU12" s="100">
        <f>BT12*$E12</f>
        <v>0</v>
      </c>
      <c r="BV12" s="99"/>
      <c r="BW12" s="100">
        <f>BV12*$E12</f>
        <v>0</v>
      </c>
      <c r="BX12" s="99"/>
      <c r="BY12" s="100">
        <f>BX12*$E12</f>
        <v>0</v>
      </c>
      <c r="BZ12" s="99"/>
      <c r="CA12" s="100">
        <f>BZ12*$E12</f>
        <v>0</v>
      </c>
      <c r="CB12" s="99"/>
      <c r="CC12" s="100">
        <f>CB12*$E12</f>
        <v>0</v>
      </c>
      <c r="CD12" s="99"/>
      <c r="CE12" s="100">
        <f>CD12*$E12</f>
        <v>0</v>
      </c>
      <c r="CF12" s="101">
        <f>SUM(BH12,BJ12,BL12,BN12,BP12,BR12,BT12,BV12,BX12,BZ12,CB12,CD12)</f>
        <v>58100</v>
      </c>
      <c r="CG12" s="100">
        <f>SUM(BI12,BK12,BM12,BO12,BQ12,BS12,BU12,BW12,BY12,CA12,CC12,CE12)</f>
        <v>37184</v>
      </c>
    </row>
    <row r="13" spans="1:85" s="102" customFormat="1" ht="19.899999999999999" customHeight="1" x14ac:dyDescent="0.5">
      <c r="A13" s="94">
        <v>9</v>
      </c>
      <c r="B13" s="95" t="s">
        <v>84</v>
      </c>
      <c r="C13" s="95" t="s">
        <v>74</v>
      </c>
      <c r="D13" s="94">
        <f t="shared" si="17"/>
        <v>19</v>
      </c>
      <c r="E13" s="94">
        <v>0.64</v>
      </c>
      <c r="F13" s="94" t="s">
        <v>75</v>
      </c>
      <c r="G13" s="94">
        <v>1250</v>
      </c>
      <c r="H13" s="94"/>
      <c r="I13" s="160">
        <f t="shared" si="18"/>
        <v>0</v>
      </c>
      <c r="J13" s="94"/>
      <c r="K13" s="160">
        <f t="shared" si="19"/>
        <v>0</v>
      </c>
      <c r="L13" s="94"/>
      <c r="M13" s="160">
        <f t="shared" si="20"/>
        <v>0</v>
      </c>
      <c r="N13" s="94"/>
      <c r="O13" s="160">
        <f t="shared" si="21"/>
        <v>0</v>
      </c>
      <c r="P13" s="94"/>
      <c r="Q13" s="160">
        <f t="shared" si="22"/>
        <v>0</v>
      </c>
      <c r="R13" s="94"/>
      <c r="S13" s="160">
        <f t="shared" si="23"/>
        <v>0</v>
      </c>
      <c r="T13" s="94"/>
      <c r="U13" s="160">
        <f t="shared" si="24"/>
        <v>0</v>
      </c>
      <c r="V13" s="94"/>
      <c r="W13" s="160">
        <f t="shared" si="25"/>
        <v>0</v>
      </c>
      <c r="X13" s="94"/>
      <c r="Y13" s="160">
        <f t="shared" si="26"/>
        <v>0</v>
      </c>
      <c r="Z13" s="94"/>
      <c r="AA13" s="160">
        <f t="shared" si="27"/>
        <v>0</v>
      </c>
      <c r="AB13" s="94"/>
      <c r="AC13" s="160">
        <f t="shared" si="28"/>
        <v>0</v>
      </c>
      <c r="AD13" s="94"/>
      <c r="AE13" s="160">
        <f t="shared" si="29"/>
        <v>0</v>
      </c>
      <c r="AF13" s="147">
        <f t="shared" si="30"/>
        <v>0</v>
      </c>
      <c r="AG13" s="146">
        <f t="shared" si="31"/>
        <v>0</v>
      </c>
      <c r="AH13" s="96"/>
      <c r="AI13" s="97">
        <f t="shared" si="32"/>
        <v>0</v>
      </c>
      <c r="AJ13" s="96"/>
      <c r="AK13" s="97">
        <f t="shared" si="33"/>
        <v>0</v>
      </c>
      <c r="AL13" s="99"/>
      <c r="AM13" s="100">
        <f t="shared" si="33"/>
        <v>0</v>
      </c>
      <c r="AN13" s="99"/>
      <c r="AO13" s="100">
        <f t="shared" si="34"/>
        <v>0</v>
      </c>
      <c r="AP13" s="99"/>
      <c r="AQ13" s="100">
        <f t="shared" si="35"/>
        <v>0</v>
      </c>
      <c r="AR13" s="99"/>
      <c r="AS13" s="100">
        <f t="shared" si="36"/>
        <v>0</v>
      </c>
      <c r="AT13" s="99"/>
      <c r="AU13" s="100">
        <f t="shared" si="37"/>
        <v>0</v>
      </c>
      <c r="AV13" s="99"/>
      <c r="AW13" s="100">
        <f t="shared" si="38"/>
        <v>0</v>
      </c>
      <c r="AX13" s="99"/>
      <c r="AY13" s="100">
        <f t="shared" si="39"/>
        <v>0</v>
      </c>
      <c r="AZ13" s="99"/>
      <c r="BA13" s="100">
        <f t="shared" si="40"/>
        <v>0</v>
      </c>
      <c r="BB13" s="99"/>
      <c r="BC13" s="100">
        <f t="shared" si="41"/>
        <v>0</v>
      </c>
      <c r="BD13" s="99"/>
      <c r="BE13" s="100">
        <f t="shared" si="42"/>
        <v>0</v>
      </c>
      <c r="BF13" s="101">
        <f t="shared" si="14"/>
        <v>0</v>
      </c>
      <c r="BG13" s="100">
        <f t="shared" si="14"/>
        <v>0</v>
      </c>
      <c r="BH13" s="99"/>
      <c r="BI13" s="100">
        <f t="shared" si="43"/>
        <v>0</v>
      </c>
      <c r="BJ13" s="99"/>
      <c r="BK13" s="100">
        <f t="shared" si="43"/>
        <v>0</v>
      </c>
      <c r="BL13" s="99"/>
      <c r="BM13" s="100">
        <f t="shared" ref="BM13" si="55">BL13*$E13</f>
        <v>0</v>
      </c>
      <c r="BN13" s="99"/>
      <c r="BO13" s="100">
        <f t="shared" ref="BO13" si="56">BN13*$E13</f>
        <v>0</v>
      </c>
      <c r="BP13" s="99"/>
      <c r="BQ13" s="100">
        <f t="shared" ref="BQ13" si="57">BP13*$E13</f>
        <v>0</v>
      </c>
      <c r="BR13" s="99"/>
      <c r="BS13" s="100">
        <f t="shared" ref="BS13" si="58">BR13*$E13</f>
        <v>0</v>
      </c>
      <c r="BT13" s="99"/>
      <c r="BU13" s="100">
        <f t="shared" ref="BU13" si="59">BT13*$E13</f>
        <v>0</v>
      </c>
      <c r="BV13" s="99"/>
      <c r="BW13" s="100">
        <f t="shared" ref="BW13" si="60">BV13*$E13</f>
        <v>0</v>
      </c>
      <c r="BX13" s="99"/>
      <c r="BY13" s="100">
        <f t="shared" ref="BY13" si="61">BX13*$E13</f>
        <v>0</v>
      </c>
      <c r="BZ13" s="99"/>
      <c r="CA13" s="100">
        <f t="shared" ref="CA13" si="62">BZ13*$E13</f>
        <v>0</v>
      </c>
      <c r="CB13" s="99"/>
      <c r="CC13" s="100">
        <f t="shared" ref="CC13" si="63">CB13*$E13</f>
        <v>0</v>
      </c>
      <c r="CD13" s="99"/>
      <c r="CE13" s="100">
        <f t="shared" ref="CE13" si="64">CD13*$E13</f>
        <v>0</v>
      </c>
      <c r="CF13" s="101">
        <f t="shared" ref="CF13:CG13" si="65">SUM(BH13,BJ13,BL13,BN13,BP13,BR13,BT13,BV13,BX13,BZ13,CB13,CD13)</f>
        <v>0</v>
      </c>
      <c r="CG13" s="100">
        <f t="shared" si="65"/>
        <v>0</v>
      </c>
    </row>
    <row r="14" spans="1:85" s="102" customFormat="1" ht="19.899999999999999" customHeight="1" x14ac:dyDescent="0.5">
      <c r="A14" s="94">
        <v>10</v>
      </c>
      <c r="B14" s="95" t="s">
        <v>86</v>
      </c>
      <c r="C14" s="95" t="s">
        <v>74</v>
      </c>
      <c r="D14" s="94">
        <f t="shared" si="17"/>
        <v>19</v>
      </c>
      <c r="E14" s="94">
        <v>0.64</v>
      </c>
      <c r="F14" s="94" t="s">
        <v>85</v>
      </c>
      <c r="G14" s="94"/>
      <c r="H14" s="94"/>
      <c r="I14" s="146">
        <f>H14*$E14</f>
        <v>0</v>
      </c>
      <c r="J14" s="94"/>
      <c r="K14" s="146">
        <f>J14*$E14</f>
        <v>0</v>
      </c>
      <c r="L14" s="94"/>
      <c r="M14" s="146">
        <f>L14*$E14</f>
        <v>0</v>
      </c>
      <c r="N14" s="94"/>
      <c r="O14" s="146">
        <f>N14*$E14</f>
        <v>0</v>
      </c>
      <c r="P14" s="94"/>
      <c r="Q14" s="146">
        <f>P14*$E14</f>
        <v>0</v>
      </c>
      <c r="R14" s="94"/>
      <c r="S14" s="146">
        <f>R14*$E14</f>
        <v>0</v>
      </c>
      <c r="T14" s="94"/>
      <c r="U14" s="146">
        <f>T14*$E14</f>
        <v>0</v>
      </c>
      <c r="V14" s="94"/>
      <c r="W14" s="146">
        <f>V14*$E14</f>
        <v>0</v>
      </c>
      <c r="X14" s="94"/>
      <c r="Y14" s="146">
        <f>X14*$E14</f>
        <v>0</v>
      </c>
      <c r="Z14" s="94"/>
      <c r="AA14" s="146">
        <f>Z14*$E14</f>
        <v>0</v>
      </c>
      <c r="AB14" s="94"/>
      <c r="AC14" s="146">
        <f>AB14*$E14</f>
        <v>0</v>
      </c>
      <c r="AD14" s="94"/>
      <c r="AE14" s="146">
        <f>AD14*$E14</f>
        <v>0</v>
      </c>
      <c r="AF14" s="147">
        <f t="shared" si="30"/>
        <v>0</v>
      </c>
      <c r="AG14" s="146">
        <f t="shared" si="31"/>
        <v>0</v>
      </c>
      <c r="AH14" s="99"/>
      <c r="AI14" s="100">
        <f>AH14*$E14</f>
        <v>0</v>
      </c>
      <c r="AJ14" s="99"/>
      <c r="AK14" s="100">
        <f>AJ14*$E14</f>
        <v>0</v>
      </c>
      <c r="AL14" s="99"/>
      <c r="AM14" s="100">
        <f>AL14*$E14</f>
        <v>0</v>
      </c>
      <c r="AN14" s="99"/>
      <c r="AO14" s="100">
        <f>AN14*$E14</f>
        <v>0</v>
      </c>
      <c r="AP14" s="99"/>
      <c r="AQ14" s="100">
        <f>AP14*$E14</f>
        <v>0</v>
      </c>
      <c r="AR14" s="99"/>
      <c r="AS14" s="100">
        <f>AR14*$E14</f>
        <v>0</v>
      </c>
      <c r="AT14" s="99"/>
      <c r="AU14" s="100">
        <f>AT14*$E14</f>
        <v>0</v>
      </c>
      <c r="AV14" s="99"/>
      <c r="AW14" s="100">
        <f>AV14*$E14</f>
        <v>0</v>
      </c>
      <c r="AX14" s="99"/>
      <c r="AY14" s="100">
        <f>AX14*$E14</f>
        <v>0</v>
      </c>
      <c r="AZ14" s="99"/>
      <c r="BA14" s="100">
        <f>AZ14*$E14</f>
        <v>0</v>
      </c>
      <c r="BB14" s="99"/>
      <c r="BC14" s="100">
        <f>BB14*$E14</f>
        <v>0</v>
      </c>
      <c r="BD14" s="99"/>
      <c r="BE14" s="100">
        <f>BD14*$E14</f>
        <v>0</v>
      </c>
      <c r="BF14" s="101">
        <f>SUM(AH14,AJ14,AL14,AN14,AP14,AR14,AT14,AV14,AX14,AZ14,BB14,BD14)</f>
        <v>0</v>
      </c>
      <c r="BG14" s="100">
        <f>SUM(AI14,AK14,AM14,AO14,AQ14,AS14,AU14,AW14,AY14,BA14,BC14,BE14)</f>
        <v>0</v>
      </c>
      <c r="BH14" s="99"/>
      <c r="BI14" s="100">
        <f>BH14*$E14</f>
        <v>0</v>
      </c>
      <c r="BJ14" s="99"/>
      <c r="BK14" s="100">
        <f>BJ14*$E14</f>
        <v>0</v>
      </c>
      <c r="BL14" s="99"/>
      <c r="BM14" s="100">
        <f>BL14*$E14</f>
        <v>0</v>
      </c>
      <c r="BN14" s="99"/>
      <c r="BO14" s="100">
        <f>BN14*$E14</f>
        <v>0</v>
      </c>
      <c r="BP14" s="99"/>
      <c r="BQ14" s="100">
        <f>BP14*$E14</f>
        <v>0</v>
      </c>
      <c r="BR14" s="99"/>
      <c r="BS14" s="100">
        <f>BR14*$E14</f>
        <v>0</v>
      </c>
      <c r="BT14" s="99"/>
      <c r="BU14" s="100">
        <f>BT14*$E14</f>
        <v>0</v>
      </c>
      <c r="BV14" s="99"/>
      <c r="BW14" s="100">
        <f>BV14*$E14</f>
        <v>0</v>
      </c>
      <c r="BX14" s="99"/>
      <c r="BY14" s="100">
        <f>BX14*$E14</f>
        <v>0</v>
      </c>
      <c r="BZ14" s="99"/>
      <c r="CA14" s="100">
        <f>BZ14*$E14</f>
        <v>0</v>
      </c>
      <c r="CB14" s="99"/>
      <c r="CC14" s="100">
        <f>CB14*$E14</f>
        <v>0</v>
      </c>
      <c r="CD14" s="99"/>
      <c r="CE14" s="100">
        <f>CD14*$E14</f>
        <v>0</v>
      </c>
      <c r="CF14" s="101">
        <f>SUM(BH14,BJ14,BL14,BN14,BP14,BR14,BT14,BV14,BX14,BZ14,CB14,CD14)</f>
        <v>0</v>
      </c>
      <c r="CG14" s="100">
        <f>SUM(BI14,BK14,BM14,BO14,BQ14,BS14,BU14,BW14,BY14,CA14,CC14,CE14)</f>
        <v>0</v>
      </c>
    </row>
    <row r="15" spans="1:85" s="102" customFormat="1" ht="19.899999999999999" customHeight="1" x14ac:dyDescent="0.5">
      <c r="A15" s="94"/>
      <c r="B15" s="95"/>
      <c r="C15" s="95"/>
      <c r="D15" s="94"/>
      <c r="E15" s="94"/>
      <c r="F15" s="94"/>
      <c r="G15" s="94"/>
      <c r="H15" s="94"/>
      <c r="I15" s="146"/>
      <c r="J15" s="94"/>
      <c r="K15" s="146"/>
      <c r="L15" s="94"/>
      <c r="M15" s="146"/>
      <c r="N15" s="94"/>
      <c r="O15" s="146"/>
      <c r="P15" s="94"/>
      <c r="Q15" s="146"/>
      <c r="R15" s="94"/>
      <c r="S15" s="146"/>
      <c r="T15" s="94"/>
      <c r="U15" s="146"/>
      <c r="V15" s="94"/>
      <c r="W15" s="146"/>
      <c r="X15" s="94"/>
      <c r="Y15" s="146"/>
      <c r="Z15" s="94"/>
      <c r="AA15" s="146"/>
      <c r="AB15" s="94"/>
      <c r="AC15" s="146"/>
      <c r="AD15" s="94"/>
      <c r="AE15" s="146"/>
      <c r="AF15" s="147"/>
      <c r="AG15" s="146"/>
      <c r="AH15" s="99"/>
      <c r="AI15" s="100"/>
      <c r="AJ15" s="99"/>
      <c r="AK15" s="100"/>
      <c r="AL15" s="99"/>
      <c r="AM15" s="100"/>
      <c r="AN15" s="99"/>
      <c r="AO15" s="100"/>
      <c r="AP15" s="99"/>
      <c r="AQ15" s="100"/>
      <c r="AR15" s="99"/>
      <c r="AS15" s="100"/>
      <c r="AT15" s="99"/>
      <c r="AU15" s="100"/>
      <c r="AV15" s="99"/>
      <c r="AW15" s="100"/>
      <c r="AX15" s="99"/>
      <c r="AY15" s="100"/>
      <c r="AZ15" s="99"/>
      <c r="BA15" s="100"/>
      <c r="BB15" s="99"/>
      <c r="BC15" s="100"/>
      <c r="BD15" s="99"/>
      <c r="BE15" s="100"/>
      <c r="BF15" s="101"/>
      <c r="BG15" s="100"/>
      <c r="BH15" s="99"/>
      <c r="BI15" s="100"/>
      <c r="BJ15" s="99"/>
      <c r="BK15" s="100"/>
      <c r="BL15" s="99"/>
      <c r="BM15" s="100"/>
      <c r="BN15" s="99"/>
      <c r="BO15" s="100"/>
      <c r="BP15" s="99"/>
      <c r="BQ15" s="100"/>
      <c r="BR15" s="99"/>
      <c r="BS15" s="100"/>
      <c r="BT15" s="99"/>
      <c r="BU15" s="100"/>
      <c r="BV15" s="99"/>
      <c r="BW15" s="100"/>
      <c r="BX15" s="99"/>
      <c r="BY15" s="100"/>
      <c r="BZ15" s="99"/>
      <c r="CA15" s="100"/>
      <c r="CB15" s="99"/>
      <c r="CC15" s="100"/>
      <c r="CD15" s="99"/>
      <c r="CE15" s="100"/>
      <c r="CF15" s="101"/>
      <c r="CG15" s="100"/>
    </row>
    <row r="16" spans="1:85" s="102" customFormat="1" ht="19.899999999999999" customHeight="1" x14ac:dyDescent="0.5">
      <c r="A16" s="94">
        <v>11</v>
      </c>
      <c r="B16" s="95" t="s">
        <v>87</v>
      </c>
      <c r="C16" s="95" t="s">
        <v>77</v>
      </c>
      <c r="D16" s="94">
        <f t="shared" ref="D16:D24" si="66">RANK(BF16,$BF$4:$BF$147)</f>
        <v>14</v>
      </c>
      <c r="E16" s="94">
        <v>1</v>
      </c>
      <c r="F16" s="94" t="s">
        <v>75</v>
      </c>
      <c r="G16" s="94">
        <v>1500</v>
      </c>
      <c r="H16" s="94"/>
      <c r="I16" s="160">
        <f t="shared" ref="I16:I22" si="67">H16*$E16</f>
        <v>0</v>
      </c>
      <c r="J16" s="94"/>
      <c r="K16" s="160">
        <f t="shared" ref="K16:K22" si="68">J16*$E16</f>
        <v>0</v>
      </c>
      <c r="L16" s="94">
        <v>300</v>
      </c>
      <c r="M16" s="160">
        <f t="shared" ref="M16:M22" si="69">L16*$E16</f>
        <v>300</v>
      </c>
      <c r="N16" s="94">
        <v>60</v>
      </c>
      <c r="O16" s="160">
        <f t="shared" ref="O16:O22" si="70">N16*$E16</f>
        <v>60</v>
      </c>
      <c r="P16" s="94">
        <v>180</v>
      </c>
      <c r="Q16" s="160">
        <f t="shared" ref="Q16:Q22" si="71">P16*$E16</f>
        <v>180</v>
      </c>
      <c r="R16" s="94"/>
      <c r="S16" s="160">
        <f t="shared" ref="S16:S22" si="72">R16*$E16</f>
        <v>0</v>
      </c>
      <c r="T16" s="94">
        <v>314</v>
      </c>
      <c r="U16" s="160">
        <f t="shared" ref="U16:U22" si="73">T16*$E16</f>
        <v>314</v>
      </c>
      <c r="V16" s="94">
        <v>216</v>
      </c>
      <c r="W16" s="160">
        <f t="shared" ref="W16:W22" si="74">V16*$E16</f>
        <v>216</v>
      </c>
      <c r="X16" s="94"/>
      <c r="Y16" s="160">
        <f t="shared" ref="Y16:Y22" si="75">X16*$E16</f>
        <v>0</v>
      </c>
      <c r="Z16" s="94">
        <v>180</v>
      </c>
      <c r="AA16" s="160">
        <f t="shared" ref="AA16:AA22" si="76">Z16*$E16</f>
        <v>180</v>
      </c>
      <c r="AB16" s="94"/>
      <c r="AC16" s="160">
        <f t="shared" ref="AC16:AC22" si="77">AB16*$E16</f>
        <v>0</v>
      </c>
      <c r="AD16" s="94">
        <v>240</v>
      </c>
      <c r="AE16" s="160">
        <f t="shared" ref="AE16:AE22" si="78">AD16*$E16</f>
        <v>240</v>
      </c>
      <c r="AF16" s="147">
        <f t="shared" ref="AF16:AF24" si="79">SUM(H16,J16,L16,N16,P16,R16,T16,V16,X16,Z16,AB16,AD16)</f>
        <v>1490</v>
      </c>
      <c r="AG16" s="146">
        <f t="shared" ref="AG16:AG24" si="80">SUM(I16,K16,M16,O16,Q16,S16,U16,W16,Y16,AA16,AC16,AE16)</f>
        <v>1490</v>
      </c>
      <c r="AH16" s="96"/>
      <c r="AI16" s="97">
        <f t="shared" ref="AI16:AI22" si="81">AH16*$E16</f>
        <v>0</v>
      </c>
      <c r="AJ16" s="96">
        <v>148</v>
      </c>
      <c r="AK16" s="97">
        <f t="shared" ref="AK16:AK22" si="82">AJ16*$E16</f>
        <v>148</v>
      </c>
      <c r="AL16" s="99"/>
      <c r="AM16" s="100">
        <f t="shared" si="33"/>
        <v>0</v>
      </c>
      <c r="AN16" s="99"/>
      <c r="AO16" s="100">
        <f t="shared" si="34"/>
        <v>0</v>
      </c>
      <c r="AP16" s="99">
        <v>240</v>
      </c>
      <c r="AQ16" s="100">
        <f t="shared" si="35"/>
        <v>240</v>
      </c>
      <c r="AR16" s="99">
        <v>191</v>
      </c>
      <c r="AS16" s="100">
        <f t="shared" si="36"/>
        <v>191</v>
      </c>
      <c r="AT16" s="99">
        <v>228</v>
      </c>
      <c r="AU16" s="100">
        <f t="shared" si="37"/>
        <v>228</v>
      </c>
      <c r="AV16" s="99">
        <v>264</v>
      </c>
      <c r="AW16" s="100">
        <f t="shared" si="38"/>
        <v>264</v>
      </c>
      <c r="AX16" s="99">
        <v>204</v>
      </c>
      <c r="AY16" s="100">
        <f t="shared" si="39"/>
        <v>204</v>
      </c>
      <c r="AZ16" s="99">
        <v>180</v>
      </c>
      <c r="BA16" s="100">
        <f t="shared" si="40"/>
        <v>180</v>
      </c>
      <c r="BB16" s="99">
        <v>144</v>
      </c>
      <c r="BC16" s="100">
        <f t="shared" si="41"/>
        <v>144</v>
      </c>
      <c r="BD16" s="99"/>
      <c r="BE16" s="100">
        <f t="shared" si="42"/>
        <v>0</v>
      </c>
      <c r="BF16" s="101">
        <f t="shared" si="14"/>
        <v>1599</v>
      </c>
      <c r="BG16" s="100">
        <f t="shared" si="14"/>
        <v>1599</v>
      </c>
      <c r="BH16" s="99">
        <v>168</v>
      </c>
      <c r="BI16" s="100">
        <f t="shared" ref="BI16:BI22" si="83">BH16*$E16</f>
        <v>168</v>
      </c>
      <c r="BJ16" s="99">
        <v>276</v>
      </c>
      <c r="BK16" s="100">
        <f t="shared" ref="BK16:BK24" si="84">BJ16*$E16</f>
        <v>276</v>
      </c>
      <c r="BL16" s="99"/>
      <c r="BM16" s="100">
        <f t="shared" ref="BM16:BM24" si="85">BL16*$E16</f>
        <v>0</v>
      </c>
      <c r="BN16" s="99"/>
      <c r="BO16" s="100">
        <f t="shared" ref="BO16:BO24" si="86">BN16*$E16</f>
        <v>0</v>
      </c>
      <c r="BP16" s="99"/>
      <c r="BQ16" s="100">
        <f t="shared" ref="BQ16:BQ24" si="87">BP16*$E16</f>
        <v>0</v>
      </c>
      <c r="BR16" s="99"/>
      <c r="BS16" s="100">
        <f t="shared" ref="BS16:BS24" si="88">BR16*$E16</f>
        <v>0</v>
      </c>
      <c r="BT16" s="99"/>
      <c r="BU16" s="100">
        <f t="shared" ref="BU16:BU24" si="89">BT16*$E16</f>
        <v>0</v>
      </c>
      <c r="BV16" s="99"/>
      <c r="BW16" s="100">
        <f t="shared" ref="BW16:BW24" si="90">BV16*$E16</f>
        <v>0</v>
      </c>
      <c r="BX16" s="99"/>
      <c r="BY16" s="100">
        <f t="shared" ref="BY16:BY24" si="91">BX16*$E16</f>
        <v>0</v>
      </c>
      <c r="BZ16" s="99"/>
      <c r="CA16" s="100">
        <f t="shared" ref="CA16:CA24" si="92">BZ16*$E16</f>
        <v>0</v>
      </c>
      <c r="CB16" s="99"/>
      <c r="CC16" s="100">
        <f t="shared" ref="CC16:CC24" si="93">CB16*$E16</f>
        <v>0</v>
      </c>
      <c r="CD16" s="99"/>
      <c r="CE16" s="100">
        <f t="shared" ref="CE16:CE24" si="94">CD16*$E16</f>
        <v>0</v>
      </c>
      <c r="CF16" s="101">
        <f t="shared" ref="CF16:CG24" si="95">SUM(BH16,BJ16,BL16,BN16,BP16,BR16,BT16,BV16,BX16,BZ16,CB16,CD16)</f>
        <v>444</v>
      </c>
      <c r="CG16" s="100">
        <f t="shared" si="95"/>
        <v>444</v>
      </c>
    </row>
    <row r="17" spans="1:85" s="102" customFormat="1" ht="19.899999999999999" customHeight="1" x14ac:dyDescent="0.5">
      <c r="A17" s="94">
        <v>12</v>
      </c>
      <c r="B17" s="95" t="s">
        <v>88</v>
      </c>
      <c r="C17" s="95" t="s">
        <v>77</v>
      </c>
      <c r="D17" s="94">
        <f t="shared" si="66"/>
        <v>19</v>
      </c>
      <c r="E17" s="94">
        <v>1</v>
      </c>
      <c r="F17" s="94" t="s">
        <v>75</v>
      </c>
      <c r="G17" s="103">
        <v>1930</v>
      </c>
      <c r="H17" s="103"/>
      <c r="I17" s="160">
        <f t="shared" si="67"/>
        <v>0</v>
      </c>
      <c r="J17" s="103"/>
      <c r="K17" s="160">
        <f t="shared" si="68"/>
        <v>0</v>
      </c>
      <c r="L17" s="103"/>
      <c r="M17" s="160">
        <f t="shared" si="69"/>
        <v>0</v>
      </c>
      <c r="N17" s="103"/>
      <c r="O17" s="160">
        <f t="shared" si="70"/>
        <v>0</v>
      </c>
      <c r="P17" s="103"/>
      <c r="Q17" s="160">
        <f t="shared" si="71"/>
        <v>0</v>
      </c>
      <c r="R17" s="103"/>
      <c r="S17" s="160">
        <f t="shared" si="72"/>
        <v>0</v>
      </c>
      <c r="T17" s="103"/>
      <c r="U17" s="160">
        <f t="shared" si="73"/>
        <v>0</v>
      </c>
      <c r="V17" s="103"/>
      <c r="W17" s="160">
        <f t="shared" si="74"/>
        <v>0</v>
      </c>
      <c r="X17" s="103"/>
      <c r="Y17" s="160">
        <f t="shared" si="75"/>
        <v>0</v>
      </c>
      <c r="Z17" s="103"/>
      <c r="AA17" s="160">
        <f t="shared" si="76"/>
        <v>0</v>
      </c>
      <c r="AB17" s="103"/>
      <c r="AC17" s="160">
        <f t="shared" si="77"/>
        <v>0</v>
      </c>
      <c r="AD17" s="103"/>
      <c r="AE17" s="160">
        <f t="shared" si="78"/>
        <v>0</v>
      </c>
      <c r="AF17" s="147">
        <f t="shared" si="79"/>
        <v>0</v>
      </c>
      <c r="AG17" s="146">
        <f t="shared" si="80"/>
        <v>0</v>
      </c>
      <c r="AH17" s="96"/>
      <c r="AI17" s="97">
        <f t="shared" si="81"/>
        <v>0</v>
      </c>
      <c r="AJ17" s="96"/>
      <c r="AK17" s="97">
        <f t="shared" si="82"/>
        <v>0</v>
      </c>
      <c r="AL17" s="99"/>
      <c r="AM17" s="100">
        <f t="shared" si="33"/>
        <v>0</v>
      </c>
      <c r="AN17" s="99"/>
      <c r="AO17" s="100">
        <f t="shared" si="34"/>
        <v>0</v>
      </c>
      <c r="AP17" s="99"/>
      <c r="AQ17" s="100">
        <f t="shared" si="35"/>
        <v>0</v>
      </c>
      <c r="AR17" s="99"/>
      <c r="AS17" s="100">
        <f t="shared" si="36"/>
        <v>0</v>
      </c>
      <c r="AT17" s="99"/>
      <c r="AU17" s="100">
        <f t="shared" si="37"/>
        <v>0</v>
      </c>
      <c r="AV17" s="99"/>
      <c r="AW17" s="100">
        <f t="shared" si="38"/>
        <v>0</v>
      </c>
      <c r="AX17" s="99"/>
      <c r="AY17" s="100">
        <f t="shared" si="39"/>
        <v>0</v>
      </c>
      <c r="AZ17" s="99"/>
      <c r="BA17" s="100">
        <f t="shared" si="40"/>
        <v>0</v>
      </c>
      <c r="BB17" s="99"/>
      <c r="BC17" s="100">
        <f t="shared" si="41"/>
        <v>0</v>
      </c>
      <c r="BD17" s="99"/>
      <c r="BE17" s="100">
        <f t="shared" si="42"/>
        <v>0</v>
      </c>
      <c r="BF17" s="101">
        <f t="shared" si="14"/>
        <v>0</v>
      </c>
      <c r="BG17" s="100">
        <f t="shared" si="14"/>
        <v>0</v>
      </c>
      <c r="BH17" s="99"/>
      <c r="BI17" s="100">
        <f t="shared" si="83"/>
        <v>0</v>
      </c>
      <c r="BJ17" s="99"/>
      <c r="BK17" s="100">
        <f t="shared" si="84"/>
        <v>0</v>
      </c>
      <c r="BL17" s="99"/>
      <c r="BM17" s="100">
        <f t="shared" si="85"/>
        <v>0</v>
      </c>
      <c r="BN17" s="99"/>
      <c r="BO17" s="100">
        <f t="shared" si="86"/>
        <v>0</v>
      </c>
      <c r="BP17" s="99"/>
      <c r="BQ17" s="100">
        <f t="shared" si="87"/>
        <v>0</v>
      </c>
      <c r="BR17" s="99"/>
      <c r="BS17" s="100">
        <f t="shared" si="88"/>
        <v>0</v>
      </c>
      <c r="BT17" s="99"/>
      <c r="BU17" s="100">
        <f t="shared" si="89"/>
        <v>0</v>
      </c>
      <c r="BV17" s="99"/>
      <c r="BW17" s="100">
        <f t="shared" si="90"/>
        <v>0</v>
      </c>
      <c r="BX17" s="99"/>
      <c r="BY17" s="100">
        <f t="shared" si="91"/>
        <v>0</v>
      </c>
      <c r="BZ17" s="99"/>
      <c r="CA17" s="100">
        <f t="shared" si="92"/>
        <v>0</v>
      </c>
      <c r="CB17" s="99"/>
      <c r="CC17" s="100">
        <f t="shared" si="93"/>
        <v>0</v>
      </c>
      <c r="CD17" s="99"/>
      <c r="CE17" s="100">
        <f t="shared" si="94"/>
        <v>0</v>
      </c>
      <c r="CF17" s="101">
        <f t="shared" si="95"/>
        <v>0</v>
      </c>
      <c r="CG17" s="100">
        <f t="shared" si="95"/>
        <v>0</v>
      </c>
    </row>
    <row r="18" spans="1:85" s="102" customFormat="1" ht="19.899999999999999" customHeight="1" x14ac:dyDescent="0.5">
      <c r="A18" s="94">
        <v>13</v>
      </c>
      <c r="B18" s="95" t="s">
        <v>89</v>
      </c>
      <c r="C18" s="95" t="s">
        <v>77</v>
      </c>
      <c r="D18" s="94">
        <f t="shared" si="66"/>
        <v>19</v>
      </c>
      <c r="E18" s="94">
        <v>0.6</v>
      </c>
      <c r="F18" s="94" t="s">
        <v>75</v>
      </c>
      <c r="G18" s="94">
        <v>1060</v>
      </c>
      <c r="H18" s="94"/>
      <c r="I18" s="160">
        <f t="shared" si="67"/>
        <v>0</v>
      </c>
      <c r="J18" s="94"/>
      <c r="K18" s="160">
        <f t="shared" si="68"/>
        <v>0</v>
      </c>
      <c r="L18" s="94"/>
      <c r="M18" s="160">
        <f t="shared" si="69"/>
        <v>0</v>
      </c>
      <c r="N18" s="94"/>
      <c r="O18" s="160">
        <f t="shared" si="70"/>
        <v>0</v>
      </c>
      <c r="P18" s="94"/>
      <c r="Q18" s="160">
        <f t="shared" si="71"/>
        <v>0</v>
      </c>
      <c r="R18" s="94"/>
      <c r="S18" s="160">
        <f t="shared" si="72"/>
        <v>0</v>
      </c>
      <c r="T18" s="94"/>
      <c r="U18" s="160">
        <f t="shared" si="73"/>
        <v>0</v>
      </c>
      <c r="V18" s="94"/>
      <c r="W18" s="160">
        <f t="shared" si="74"/>
        <v>0</v>
      </c>
      <c r="X18" s="94"/>
      <c r="Y18" s="160">
        <f t="shared" si="75"/>
        <v>0</v>
      </c>
      <c r="Z18" s="94"/>
      <c r="AA18" s="160">
        <f t="shared" si="76"/>
        <v>0</v>
      </c>
      <c r="AB18" s="94"/>
      <c r="AC18" s="160">
        <f t="shared" si="77"/>
        <v>0</v>
      </c>
      <c r="AD18" s="94"/>
      <c r="AE18" s="160">
        <f t="shared" si="78"/>
        <v>0</v>
      </c>
      <c r="AF18" s="147">
        <f t="shared" si="79"/>
        <v>0</v>
      </c>
      <c r="AG18" s="146">
        <f t="shared" si="80"/>
        <v>0</v>
      </c>
      <c r="AH18" s="96"/>
      <c r="AI18" s="97">
        <f t="shared" si="81"/>
        <v>0</v>
      </c>
      <c r="AJ18" s="96"/>
      <c r="AK18" s="97">
        <f t="shared" si="82"/>
        <v>0</v>
      </c>
      <c r="AL18" s="99"/>
      <c r="AM18" s="100">
        <f t="shared" si="33"/>
        <v>0</v>
      </c>
      <c r="AN18" s="99"/>
      <c r="AO18" s="100">
        <f t="shared" si="34"/>
        <v>0</v>
      </c>
      <c r="AP18" s="99"/>
      <c r="AQ18" s="100">
        <f t="shared" si="35"/>
        <v>0</v>
      </c>
      <c r="AR18" s="99"/>
      <c r="AS18" s="100">
        <f t="shared" si="36"/>
        <v>0</v>
      </c>
      <c r="AT18" s="99"/>
      <c r="AU18" s="100">
        <f t="shared" si="37"/>
        <v>0</v>
      </c>
      <c r="AV18" s="99"/>
      <c r="AW18" s="100">
        <f t="shared" si="38"/>
        <v>0</v>
      </c>
      <c r="AX18" s="99"/>
      <c r="AY18" s="100">
        <f t="shared" si="39"/>
        <v>0</v>
      </c>
      <c r="AZ18" s="99"/>
      <c r="BA18" s="100">
        <f t="shared" si="40"/>
        <v>0</v>
      </c>
      <c r="BB18" s="99"/>
      <c r="BC18" s="100">
        <f t="shared" si="41"/>
        <v>0</v>
      </c>
      <c r="BD18" s="99"/>
      <c r="BE18" s="100">
        <f t="shared" si="42"/>
        <v>0</v>
      </c>
      <c r="BF18" s="101">
        <f t="shared" si="14"/>
        <v>0</v>
      </c>
      <c r="BG18" s="100">
        <f t="shared" si="14"/>
        <v>0</v>
      </c>
      <c r="BH18" s="99"/>
      <c r="BI18" s="100">
        <f t="shared" si="83"/>
        <v>0</v>
      </c>
      <c r="BJ18" s="99"/>
      <c r="BK18" s="100">
        <f t="shared" si="84"/>
        <v>0</v>
      </c>
      <c r="BL18" s="99"/>
      <c r="BM18" s="100">
        <f t="shared" si="85"/>
        <v>0</v>
      </c>
      <c r="BN18" s="99"/>
      <c r="BO18" s="100">
        <f t="shared" si="86"/>
        <v>0</v>
      </c>
      <c r="BP18" s="99"/>
      <c r="BQ18" s="100">
        <f t="shared" si="87"/>
        <v>0</v>
      </c>
      <c r="BR18" s="99"/>
      <c r="BS18" s="100">
        <f t="shared" si="88"/>
        <v>0</v>
      </c>
      <c r="BT18" s="99"/>
      <c r="BU18" s="100">
        <f t="shared" si="89"/>
        <v>0</v>
      </c>
      <c r="BV18" s="99"/>
      <c r="BW18" s="100">
        <f t="shared" si="90"/>
        <v>0</v>
      </c>
      <c r="BX18" s="99"/>
      <c r="BY18" s="100">
        <f t="shared" si="91"/>
        <v>0</v>
      </c>
      <c r="BZ18" s="99"/>
      <c r="CA18" s="100">
        <f t="shared" si="92"/>
        <v>0</v>
      </c>
      <c r="CB18" s="99"/>
      <c r="CC18" s="100">
        <f t="shared" si="93"/>
        <v>0</v>
      </c>
      <c r="CD18" s="99"/>
      <c r="CE18" s="100">
        <f t="shared" si="94"/>
        <v>0</v>
      </c>
      <c r="CF18" s="101">
        <f t="shared" si="95"/>
        <v>0</v>
      </c>
      <c r="CG18" s="100">
        <f t="shared" si="95"/>
        <v>0</v>
      </c>
    </row>
    <row r="19" spans="1:85" s="102" customFormat="1" ht="19.899999999999999" customHeight="1" x14ac:dyDescent="0.5">
      <c r="A19" s="94">
        <v>14</v>
      </c>
      <c r="B19" s="95" t="s">
        <v>90</v>
      </c>
      <c r="C19" s="95" t="s">
        <v>77</v>
      </c>
      <c r="D19" s="94">
        <f t="shared" si="66"/>
        <v>19</v>
      </c>
      <c r="E19" s="94">
        <v>0.6</v>
      </c>
      <c r="F19" s="94" t="s">
        <v>75</v>
      </c>
      <c r="G19" s="94">
        <v>1310</v>
      </c>
      <c r="H19" s="94"/>
      <c r="I19" s="160">
        <f t="shared" si="67"/>
        <v>0</v>
      </c>
      <c r="J19" s="94"/>
      <c r="K19" s="160">
        <f t="shared" si="68"/>
        <v>0</v>
      </c>
      <c r="L19" s="94"/>
      <c r="M19" s="160">
        <f t="shared" si="69"/>
        <v>0</v>
      </c>
      <c r="N19" s="94"/>
      <c r="O19" s="160">
        <f t="shared" si="70"/>
        <v>0</v>
      </c>
      <c r="P19" s="94"/>
      <c r="Q19" s="160">
        <f t="shared" si="71"/>
        <v>0</v>
      </c>
      <c r="R19" s="94"/>
      <c r="S19" s="160">
        <f t="shared" si="72"/>
        <v>0</v>
      </c>
      <c r="T19" s="94"/>
      <c r="U19" s="160">
        <f t="shared" si="73"/>
        <v>0</v>
      </c>
      <c r="V19" s="94"/>
      <c r="W19" s="160">
        <f t="shared" si="74"/>
        <v>0</v>
      </c>
      <c r="X19" s="94"/>
      <c r="Y19" s="160">
        <f t="shared" si="75"/>
        <v>0</v>
      </c>
      <c r="Z19" s="94"/>
      <c r="AA19" s="160">
        <f t="shared" si="76"/>
        <v>0</v>
      </c>
      <c r="AB19" s="94"/>
      <c r="AC19" s="160">
        <f t="shared" si="77"/>
        <v>0</v>
      </c>
      <c r="AD19" s="94"/>
      <c r="AE19" s="160">
        <f t="shared" si="78"/>
        <v>0</v>
      </c>
      <c r="AF19" s="147">
        <f t="shared" si="79"/>
        <v>0</v>
      </c>
      <c r="AG19" s="146">
        <f t="shared" si="80"/>
        <v>0</v>
      </c>
      <c r="AH19" s="96"/>
      <c r="AI19" s="97">
        <f t="shared" si="81"/>
        <v>0</v>
      </c>
      <c r="AJ19" s="96"/>
      <c r="AK19" s="97">
        <f t="shared" si="82"/>
        <v>0</v>
      </c>
      <c r="AL19" s="99"/>
      <c r="AM19" s="100">
        <f t="shared" si="33"/>
        <v>0</v>
      </c>
      <c r="AN19" s="99"/>
      <c r="AO19" s="100">
        <f t="shared" si="34"/>
        <v>0</v>
      </c>
      <c r="AP19" s="99"/>
      <c r="AQ19" s="100">
        <f t="shared" si="35"/>
        <v>0</v>
      </c>
      <c r="AR19" s="99"/>
      <c r="AS19" s="100">
        <f t="shared" si="36"/>
        <v>0</v>
      </c>
      <c r="AT19" s="99"/>
      <c r="AU19" s="100">
        <f t="shared" si="37"/>
        <v>0</v>
      </c>
      <c r="AV19" s="99"/>
      <c r="AW19" s="100">
        <f t="shared" si="38"/>
        <v>0</v>
      </c>
      <c r="AX19" s="99"/>
      <c r="AY19" s="100">
        <f t="shared" si="39"/>
        <v>0</v>
      </c>
      <c r="AZ19" s="99"/>
      <c r="BA19" s="100">
        <f t="shared" si="40"/>
        <v>0</v>
      </c>
      <c r="BB19" s="99"/>
      <c r="BC19" s="100">
        <f t="shared" si="41"/>
        <v>0</v>
      </c>
      <c r="BD19" s="99"/>
      <c r="BE19" s="100">
        <f t="shared" si="42"/>
        <v>0</v>
      </c>
      <c r="BF19" s="101">
        <f t="shared" si="14"/>
        <v>0</v>
      </c>
      <c r="BG19" s="100">
        <f t="shared" si="14"/>
        <v>0</v>
      </c>
      <c r="BH19" s="99"/>
      <c r="BI19" s="100">
        <f t="shared" si="83"/>
        <v>0</v>
      </c>
      <c r="BJ19" s="99"/>
      <c r="BK19" s="100">
        <f t="shared" si="84"/>
        <v>0</v>
      </c>
      <c r="BL19" s="99"/>
      <c r="BM19" s="100">
        <f t="shared" si="85"/>
        <v>0</v>
      </c>
      <c r="BN19" s="99"/>
      <c r="BO19" s="100">
        <f t="shared" si="86"/>
        <v>0</v>
      </c>
      <c r="BP19" s="99"/>
      <c r="BQ19" s="100">
        <f t="shared" si="87"/>
        <v>0</v>
      </c>
      <c r="BR19" s="99"/>
      <c r="BS19" s="100">
        <f t="shared" si="88"/>
        <v>0</v>
      </c>
      <c r="BT19" s="99"/>
      <c r="BU19" s="100">
        <f t="shared" si="89"/>
        <v>0</v>
      </c>
      <c r="BV19" s="99"/>
      <c r="BW19" s="100">
        <f t="shared" si="90"/>
        <v>0</v>
      </c>
      <c r="BX19" s="99"/>
      <c r="BY19" s="100">
        <f t="shared" si="91"/>
        <v>0</v>
      </c>
      <c r="BZ19" s="99"/>
      <c r="CA19" s="100">
        <f t="shared" si="92"/>
        <v>0</v>
      </c>
      <c r="CB19" s="99"/>
      <c r="CC19" s="100">
        <f t="shared" si="93"/>
        <v>0</v>
      </c>
      <c r="CD19" s="99"/>
      <c r="CE19" s="100">
        <f t="shared" si="94"/>
        <v>0</v>
      </c>
      <c r="CF19" s="101">
        <f t="shared" si="95"/>
        <v>0</v>
      </c>
      <c r="CG19" s="100">
        <f t="shared" si="95"/>
        <v>0</v>
      </c>
    </row>
    <row r="20" spans="1:85" s="102" customFormat="1" ht="19.899999999999999" customHeight="1" x14ac:dyDescent="0.5">
      <c r="A20" s="94">
        <v>15</v>
      </c>
      <c r="B20" s="95" t="s">
        <v>91</v>
      </c>
      <c r="C20" s="95" t="s">
        <v>77</v>
      </c>
      <c r="D20" s="94">
        <f t="shared" si="66"/>
        <v>19</v>
      </c>
      <c r="E20" s="94">
        <v>0.35</v>
      </c>
      <c r="F20" s="94" t="s">
        <v>81</v>
      </c>
      <c r="G20" s="94">
        <v>730</v>
      </c>
      <c r="H20" s="94"/>
      <c r="I20" s="160">
        <f t="shared" si="67"/>
        <v>0</v>
      </c>
      <c r="J20" s="94"/>
      <c r="K20" s="160">
        <f t="shared" si="68"/>
        <v>0</v>
      </c>
      <c r="L20" s="94"/>
      <c r="M20" s="160">
        <f t="shared" si="69"/>
        <v>0</v>
      </c>
      <c r="N20" s="94"/>
      <c r="O20" s="160">
        <f t="shared" si="70"/>
        <v>0</v>
      </c>
      <c r="P20" s="94"/>
      <c r="Q20" s="160">
        <f t="shared" si="71"/>
        <v>0</v>
      </c>
      <c r="R20" s="94"/>
      <c r="S20" s="160">
        <f t="shared" si="72"/>
        <v>0</v>
      </c>
      <c r="T20" s="94"/>
      <c r="U20" s="160">
        <f t="shared" si="73"/>
        <v>0</v>
      </c>
      <c r="V20" s="94"/>
      <c r="W20" s="160">
        <f t="shared" si="74"/>
        <v>0</v>
      </c>
      <c r="X20" s="94"/>
      <c r="Y20" s="160">
        <f t="shared" si="75"/>
        <v>0</v>
      </c>
      <c r="Z20" s="94"/>
      <c r="AA20" s="160">
        <f t="shared" si="76"/>
        <v>0</v>
      </c>
      <c r="AB20" s="94"/>
      <c r="AC20" s="160">
        <f t="shared" si="77"/>
        <v>0</v>
      </c>
      <c r="AD20" s="94"/>
      <c r="AE20" s="160">
        <f t="shared" si="78"/>
        <v>0</v>
      </c>
      <c r="AF20" s="147">
        <f t="shared" si="79"/>
        <v>0</v>
      </c>
      <c r="AG20" s="146">
        <f t="shared" si="80"/>
        <v>0</v>
      </c>
      <c r="AH20" s="96"/>
      <c r="AI20" s="97">
        <f t="shared" si="81"/>
        <v>0</v>
      </c>
      <c r="AJ20" s="96"/>
      <c r="AK20" s="97">
        <f t="shared" si="82"/>
        <v>0</v>
      </c>
      <c r="AL20" s="99"/>
      <c r="AM20" s="100">
        <f t="shared" si="33"/>
        <v>0</v>
      </c>
      <c r="AN20" s="99"/>
      <c r="AO20" s="100">
        <f t="shared" si="34"/>
        <v>0</v>
      </c>
      <c r="AP20" s="99"/>
      <c r="AQ20" s="100">
        <f t="shared" si="35"/>
        <v>0</v>
      </c>
      <c r="AR20" s="99"/>
      <c r="AS20" s="100">
        <f t="shared" si="36"/>
        <v>0</v>
      </c>
      <c r="AT20" s="99"/>
      <c r="AU20" s="100">
        <f t="shared" si="37"/>
        <v>0</v>
      </c>
      <c r="AV20" s="99"/>
      <c r="AW20" s="100">
        <f t="shared" si="38"/>
        <v>0</v>
      </c>
      <c r="AX20" s="99"/>
      <c r="AY20" s="100">
        <f t="shared" si="39"/>
        <v>0</v>
      </c>
      <c r="AZ20" s="99"/>
      <c r="BA20" s="100">
        <f t="shared" si="40"/>
        <v>0</v>
      </c>
      <c r="BB20" s="99"/>
      <c r="BC20" s="100">
        <f t="shared" si="41"/>
        <v>0</v>
      </c>
      <c r="BD20" s="99"/>
      <c r="BE20" s="100">
        <f t="shared" si="42"/>
        <v>0</v>
      </c>
      <c r="BF20" s="101">
        <f t="shared" si="14"/>
        <v>0</v>
      </c>
      <c r="BG20" s="100">
        <f t="shared" si="14"/>
        <v>0</v>
      </c>
      <c r="BH20" s="99"/>
      <c r="BI20" s="100">
        <f t="shared" si="83"/>
        <v>0</v>
      </c>
      <c r="BJ20" s="99"/>
      <c r="BK20" s="100">
        <f t="shared" si="84"/>
        <v>0</v>
      </c>
      <c r="BL20" s="99"/>
      <c r="BM20" s="100">
        <f t="shared" si="85"/>
        <v>0</v>
      </c>
      <c r="BN20" s="99"/>
      <c r="BO20" s="100">
        <f t="shared" si="86"/>
        <v>0</v>
      </c>
      <c r="BP20" s="99"/>
      <c r="BQ20" s="100">
        <f t="shared" si="87"/>
        <v>0</v>
      </c>
      <c r="BR20" s="99"/>
      <c r="BS20" s="100">
        <f t="shared" si="88"/>
        <v>0</v>
      </c>
      <c r="BT20" s="99"/>
      <c r="BU20" s="100">
        <f t="shared" si="89"/>
        <v>0</v>
      </c>
      <c r="BV20" s="99"/>
      <c r="BW20" s="100">
        <f t="shared" si="90"/>
        <v>0</v>
      </c>
      <c r="BX20" s="99"/>
      <c r="BY20" s="100">
        <f t="shared" si="91"/>
        <v>0</v>
      </c>
      <c r="BZ20" s="99"/>
      <c r="CA20" s="100">
        <f t="shared" si="92"/>
        <v>0</v>
      </c>
      <c r="CB20" s="99"/>
      <c r="CC20" s="100">
        <f t="shared" si="93"/>
        <v>0</v>
      </c>
      <c r="CD20" s="99"/>
      <c r="CE20" s="100">
        <f t="shared" si="94"/>
        <v>0</v>
      </c>
      <c r="CF20" s="101">
        <f t="shared" si="95"/>
        <v>0</v>
      </c>
      <c r="CG20" s="100">
        <f t="shared" si="95"/>
        <v>0</v>
      </c>
    </row>
    <row r="21" spans="1:85" s="102" customFormat="1" ht="19.899999999999999" customHeight="1" x14ac:dyDescent="0.5">
      <c r="A21" s="94">
        <v>16</v>
      </c>
      <c r="B21" s="95" t="s">
        <v>92</v>
      </c>
      <c r="C21" s="95" t="s">
        <v>77</v>
      </c>
      <c r="D21" s="94">
        <f t="shared" si="66"/>
        <v>19</v>
      </c>
      <c r="E21" s="94">
        <v>0.35</v>
      </c>
      <c r="F21" s="94" t="s">
        <v>81</v>
      </c>
      <c r="G21" s="94">
        <v>900</v>
      </c>
      <c r="H21" s="94"/>
      <c r="I21" s="160">
        <f t="shared" si="67"/>
        <v>0</v>
      </c>
      <c r="J21" s="94"/>
      <c r="K21" s="160">
        <f t="shared" si="68"/>
        <v>0</v>
      </c>
      <c r="L21" s="94"/>
      <c r="M21" s="160">
        <f t="shared" si="69"/>
        <v>0</v>
      </c>
      <c r="N21" s="94"/>
      <c r="O21" s="160">
        <f t="shared" si="70"/>
        <v>0</v>
      </c>
      <c r="P21" s="94"/>
      <c r="Q21" s="160">
        <f t="shared" si="71"/>
        <v>0</v>
      </c>
      <c r="R21" s="94"/>
      <c r="S21" s="160">
        <f t="shared" si="72"/>
        <v>0</v>
      </c>
      <c r="T21" s="94"/>
      <c r="U21" s="160">
        <f t="shared" si="73"/>
        <v>0</v>
      </c>
      <c r="V21" s="94"/>
      <c r="W21" s="160">
        <f t="shared" si="74"/>
        <v>0</v>
      </c>
      <c r="X21" s="94"/>
      <c r="Y21" s="160">
        <f t="shared" si="75"/>
        <v>0</v>
      </c>
      <c r="Z21" s="94"/>
      <c r="AA21" s="160">
        <f t="shared" si="76"/>
        <v>0</v>
      </c>
      <c r="AB21" s="94"/>
      <c r="AC21" s="160">
        <f t="shared" si="77"/>
        <v>0</v>
      </c>
      <c r="AD21" s="94"/>
      <c r="AE21" s="160">
        <f t="shared" si="78"/>
        <v>0</v>
      </c>
      <c r="AF21" s="147">
        <f t="shared" si="79"/>
        <v>0</v>
      </c>
      <c r="AG21" s="146">
        <f t="shared" si="80"/>
        <v>0</v>
      </c>
      <c r="AH21" s="96"/>
      <c r="AI21" s="97">
        <f t="shared" si="81"/>
        <v>0</v>
      </c>
      <c r="AJ21" s="96"/>
      <c r="AK21" s="97">
        <f t="shared" si="82"/>
        <v>0</v>
      </c>
      <c r="AL21" s="99"/>
      <c r="AM21" s="100">
        <f t="shared" si="33"/>
        <v>0</v>
      </c>
      <c r="AN21" s="99"/>
      <c r="AO21" s="100">
        <f t="shared" si="34"/>
        <v>0</v>
      </c>
      <c r="AP21" s="99"/>
      <c r="AQ21" s="100">
        <f t="shared" si="35"/>
        <v>0</v>
      </c>
      <c r="AR21" s="99"/>
      <c r="AS21" s="100">
        <f t="shared" si="36"/>
        <v>0</v>
      </c>
      <c r="AT21" s="99"/>
      <c r="AU21" s="100">
        <f t="shared" si="37"/>
        <v>0</v>
      </c>
      <c r="AV21" s="99"/>
      <c r="AW21" s="100">
        <f t="shared" si="38"/>
        <v>0</v>
      </c>
      <c r="AX21" s="99"/>
      <c r="AY21" s="100">
        <f t="shared" si="39"/>
        <v>0</v>
      </c>
      <c r="AZ21" s="99"/>
      <c r="BA21" s="100">
        <f t="shared" si="40"/>
        <v>0</v>
      </c>
      <c r="BB21" s="99"/>
      <c r="BC21" s="100">
        <f t="shared" si="41"/>
        <v>0</v>
      </c>
      <c r="BD21" s="99"/>
      <c r="BE21" s="100">
        <f t="shared" si="42"/>
        <v>0</v>
      </c>
      <c r="BF21" s="101">
        <f t="shared" ref="BF21:BG90" si="96">SUM(AH21,AJ21,AL21,AN21,AP21,AR21,AT21,AV21,AX21,AZ21,BB21,BD21)</f>
        <v>0</v>
      </c>
      <c r="BG21" s="100">
        <f t="shared" si="96"/>
        <v>0</v>
      </c>
      <c r="BH21" s="99"/>
      <c r="BI21" s="100">
        <f t="shared" si="83"/>
        <v>0</v>
      </c>
      <c r="BJ21" s="99"/>
      <c r="BK21" s="100">
        <f t="shared" si="84"/>
        <v>0</v>
      </c>
      <c r="BL21" s="99"/>
      <c r="BM21" s="100">
        <f t="shared" si="85"/>
        <v>0</v>
      </c>
      <c r="BN21" s="99"/>
      <c r="BO21" s="100">
        <f t="shared" si="86"/>
        <v>0</v>
      </c>
      <c r="BP21" s="99"/>
      <c r="BQ21" s="100">
        <f t="shared" si="87"/>
        <v>0</v>
      </c>
      <c r="BR21" s="99"/>
      <c r="BS21" s="100">
        <f t="shared" si="88"/>
        <v>0</v>
      </c>
      <c r="BT21" s="99"/>
      <c r="BU21" s="100">
        <f t="shared" si="89"/>
        <v>0</v>
      </c>
      <c r="BV21" s="99"/>
      <c r="BW21" s="100">
        <f t="shared" si="90"/>
        <v>0</v>
      </c>
      <c r="BX21" s="99"/>
      <c r="BY21" s="100">
        <f t="shared" si="91"/>
        <v>0</v>
      </c>
      <c r="BZ21" s="99"/>
      <c r="CA21" s="100">
        <f t="shared" si="92"/>
        <v>0</v>
      </c>
      <c r="CB21" s="99"/>
      <c r="CC21" s="100">
        <f t="shared" si="93"/>
        <v>0</v>
      </c>
      <c r="CD21" s="99"/>
      <c r="CE21" s="100">
        <f t="shared" si="94"/>
        <v>0</v>
      </c>
      <c r="CF21" s="101">
        <f t="shared" si="95"/>
        <v>0</v>
      </c>
      <c r="CG21" s="100">
        <f t="shared" si="95"/>
        <v>0</v>
      </c>
    </row>
    <row r="22" spans="1:85" s="102" customFormat="1" ht="19.899999999999999" customHeight="1" x14ac:dyDescent="0.5">
      <c r="A22" s="94">
        <v>17</v>
      </c>
      <c r="B22" s="95" t="s">
        <v>93</v>
      </c>
      <c r="C22" s="95" t="s">
        <v>74</v>
      </c>
      <c r="D22" s="94">
        <f t="shared" si="66"/>
        <v>19</v>
      </c>
      <c r="E22" s="94">
        <v>0.64</v>
      </c>
      <c r="F22" s="94" t="s">
        <v>85</v>
      </c>
      <c r="G22" s="94">
        <v>1350</v>
      </c>
      <c r="H22" s="94"/>
      <c r="I22" s="160">
        <f t="shared" si="67"/>
        <v>0</v>
      </c>
      <c r="J22" s="94"/>
      <c r="K22" s="160">
        <f t="shared" si="68"/>
        <v>0</v>
      </c>
      <c r="L22" s="94"/>
      <c r="M22" s="160">
        <f t="shared" si="69"/>
        <v>0</v>
      </c>
      <c r="N22" s="94"/>
      <c r="O22" s="160">
        <f t="shared" si="70"/>
        <v>0</v>
      </c>
      <c r="P22" s="94"/>
      <c r="Q22" s="160">
        <f t="shared" si="71"/>
        <v>0</v>
      </c>
      <c r="R22" s="94"/>
      <c r="S22" s="160">
        <f t="shared" si="72"/>
        <v>0</v>
      </c>
      <c r="T22" s="94"/>
      <c r="U22" s="160">
        <f t="shared" si="73"/>
        <v>0</v>
      </c>
      <c r="V22" s="94"/>
      <c r="W22" s="160">
        <f t="shared" si="74"/>
        <v>0</v>
      </c>
      <c r="X22" s="94"/>
      <c r="Y22" s="160">
        <f t="shared" si="75"/>
        <v>0</v>
      </c>
      <c r="Z22" s="94"/>
      <c r="AA22" s="160">
        <f t="shared" si="76"/>
        <v>0</v>
      </c>
      <c r="AB22" s="94"/>
      <c r="AC22" s="160">
        <f t="shared" si="77"/>
        <v>0</v>
      </c>
      <c r="AD22" s="94"/>
      <c r="AE22" s="160">
        <f t="shared" si="78"/>
        <v>0</v>
      </c>
      <c r="AF22" s="147">
        <f t="shared" si="79"/>
        <v>0</v>
      </c>
      <c r="AG22" s="146">
        <f t="shared" si="80"/>
        <v>0</v>
      </c>
      <c r="AH22" s="96"/>
      <c r="AI22" s="97">
        <f t="shared" si="81"/>
        <v>0</v>
      </c>
      <c r="AJ22" s="96"/>
      <c r="AK22" s="97">
        <f t="shared" si="82"/>
        <v>0</v>
      </c>
      <c r="AL22" s="99"/>
      <c r="AM22" s="100">
        <f t="shared" si="33"/>
        <v>0</v>
      </c>
      <c r="AN22" s="99"/>
      <c r="AO22" s="100">
        <f t="shared" si="34"/>
        <v>0</v>
      </c>
      <c r="AP22" s="99"/>
      <c r="AQ22" s="100">
        <f t="shared" si="35"/>
        <v>0</v>
      </c>
      <c r="AR22" s="99"/>
      <c r="AS22" s="100">
        <f t="shared" si="36"/>
        <v>0</v>
      </c>
      <c r="AT22" s="99"/>
      <c r="AU22" s="100">
        <f t="shared" si="37"/>
        <v>0</v>
      </c>
      <c r="AV22" s="99"/>
      <c r="AW22" s="100">
        <f t="shared" si="38"/>
        <v>0</v>
      </c>
      <c r="AX22" s="99"/>
      <c r="AY22" s="100">
        <f t="shared" si="39"/>
        <v>0</v>
      </c>
      <c r="AZ22" s="99"/>
      <c r="BA22" s="100">
        <f t="shared" si="40"/>
        <v>0</v>
      </c>
      <c r="BB22" s="99"/>
      <c r="BC22" s="100">
        <f t="shared" si="41"/>
        <v>0</v>
      </c>
      <c r="BD22" s="99"/>
      <c r="BE22" s="100">
        <f t="shared" si="42"/>
        <v>0</v>
      </c>
      <c r="BF22" s="101">
        <f t="shared" si="96"/>
        <v>0</v>
      </c>
      <c r="BG22" s="100">
        <f t="shared" si="96"/>
        <v>0</v>
      </c>
      <c r="BH22" s="99"/>
      <c r="BI22" s="100">
        <f t="shared" si="83"/>
        <v>0</v>
      </c>
      <c r="BJ22" s="99"/>
      <c r="BK22" s="100">
        <f t="shared" si="84"/>
        <v>0</v>
      </c>
      <c r="BL22" s="99"/>
      <c r="BM22" s="100">
        <f t="shared" si="85"/>
        <v>0</v>
      </c>
      <c r="BN22" s="99"/>
      <c r="BO22" s="100">
        <f t="shared" si="86"/>
        <v>0</v>
      </c>
      <c r="BP22" s="99"/>
      <c r="BQ22" s="100">
        <f t="shared" si="87"/>
        <v>0</v>
      </c>
      <c r="BR22" s="99"/>
      <c r="BS22" s="100">
        <f t="shared" si="88"/>
        <v>0</v>
      </c>
      <c r="BT22" s="99"/>
      <c r="BU22" s="100">
        <f t="shared" si="89"/>
        <v>0</v>
      </c>
      <c r="BV22" s="99"/>
      <c r="BW22" s="100">
        <f t="shared" si="90"/>
        <v>0</v>
      </c>
      <c r="BX22" s="99"/>
      <c r="BY22" s="100">
        <f t="shared" si="91"/>
        <v>0</v>
      </c>
      <c r="BZ22" s="99"/>
      <c r="CA22" s="100">
        <f t="shared" si="92"/>
        <v>0</v>
      </c>
      <c r="CB22" s="99"/>
      <c r="CC22" s="100">
        <f t="shared" si="93"/>
        <v>0</v>
      </c>
      <c r="CD22" s="99"/>
      <c r="CE22" s="100">
        <f t="shared" si="94"/>
        <v>0</v>
      </c>
      <c r="CF22" s="101">
        <f t="shared" si="95"/>
        <v>0</v>
      </c>
      <c r="CG22" s="100">
        <f t="shared" si="95"/>
        <v>0</v>
      </c>
    </row>
    <row r="23" spans="1:85" s="102" customFormat="1" ht="19.899999999999999" customHeight="1" x14ac:dyDescent="0.5">
      <c r="A23" s="94">
        <v>18</v>
      </c>
      <c r="B23" s="95" t="s">
        <v>94</v>
      </c>
      <c r="C23" s="95" t="s">
        <v>74</v>
      </c>
      <c r="D23" s="94">
        <f t="shared" si="66"/>
        <v>19</v>
      </c>
      <c r="E23" s="94">
        <v>0.64</v>
      </c>
      <c r="F23" s="94" t="s">
        <v>85</v>
      </c>
      <c r="G23" s="94"/>
      <c r="H23" s="94"/>
      <c r="I23" s="146">
        <f>H23*$E23</f>
        <v>0</v>
      </c>
      <c r="J23" s="94"/>
      <c r="K23" s="146">
        <f>J23*$E23</f>
        <v>0</v>
      </c>
      <c r="L23" s="94"/>
      <c r="M23" s="146">
        <f>L23*$E23</f>
        <v>0</v>
      </c>
      <c r="N23" s="94"/>
      <c r="O23" s="146">
        <f>N23*$E23</f>
        <v>0</v>
      </c>
      <c r="P23" s="94"/>
      <c r="Q23" s="146">
        <f>P23*$E23</f>
        <v>0</v>
      </c>
      <c r="R23" s="94"/>
      <c r="S23" s="146">
        <f>R23*$E23</f>
        <v>0</v>
      </c>
      <c r="T23" s="94"/>
      <c r="U23" s="146">
        <f>T23*$E23</f>
        <v>0</v>
      </c>
      <c r="V23" s="94"/>
      <c r="W23" s="146">
        <f>V23*$E23</f>
        <v>0</v>
      </c>
      <c r="X23" s="94"/>
      <c r="Y23" s="146">
        <f>X23*$E23</f>
        <v>0</v>
      </c>
      <c r="Z23" s="94"/>
      <c r="AA23" s="146">
        <f>Z23*$E23</f>
        <v>0</v>
      </c>
      <c r="AB23" s="94"/>
      <c r="AC23" s="146">
        <f>AB23*$E23</f>
        <v>0</v>
      </c>
      <c r="AD23" s="94"/>
      <c r="AE23" s="146">
        <f>AD23*$E23</f>
        <v>0</v>
      </c>
      <c r="AF23" s="147">
        <f t="shared" si="79"/>
        <v>0</v>
      </c>
      <c r="AG23" s="146">
        <f t="shared" si="80"/>
        <v>0</v>
      </c>
      <c r="AH23" s="99"/>
      <c r="AI23" s="100">
        <f>AH23*$E23</f>
        <v>0</v>
      </c>
      <c r="AJ23" s="99"/>
      <c r="AK23" s="100">
        <f t="shared" si="33"/>
        <v>0</v>
      </c>
      <c r="AL23" s="99"/>
      <c r="AM23" s="100">
        <f t="shared" si="33"/>
        <v>0</v>
      </c>
      <c r="AN23" s="99"/>
      <c r="AO23" s="100">
        <f t="shared" si="34"/>
        <v>0</v>
      </c>
      <c r="AP23" s="99"/>
      <c r="AQ23" s="100">
        <f t="shared" si="35"/>
        <v>0</v>
      </c>
      <c r="AR23" s="99"/>
      <c r="AS23" s="100">
        <f t="shared" si="36"/>
        <v>0</v>
      </c>
      <c r="AT23" s="99"/>
      <c r="AU23" s="100">
        <f t="shared" si="37"/>
        <v>0</v>
      </c>
      <c r="AV23" s="99"/>
      <c r="AW23" s="100">
        <f t="shared" si="38"/>
        <v>0</v>
      </c>
      <c r="AX23" s="99"/>
      <c r="AY23" s="100">
        <f t="shared" si="39"/>
        <v>0</v>
      </c>
      <c r="AZ23" s="99"/>
      <c r="BA23" s="100">
        <f t="shared" si="40"/>
        <v>0</v>
      </c>
      <c r="BB23" s="99"/>
      <c r="BC23" s="100">
        <f t="shared" si="41"/>
        <v>0</v>
      </c>
      <c r="BD23" s="99"/>
      <c r="BE23" s="100">
        <f t="shared" si="42"/>
        <v>0</v>
      </c>
      <c r="BF23" s="101">
        <f t="shared" si="96"/>
        <v>0</v>
      </c>
      <c r="BG23" s="100">
        <f t="shared" si="96"/>
        <v>0</v>
      </c>
      <c r="BH23" s="99"/>
      <c r="BI23" s="100">
        <f>BH23*$E23</f>
        <v>0</v>
      </c>
      <c r="BJ23" s="99"/>
      <c r="BK23" s="100">
        <f t="shared" si="84"/>
        <v>0</v>
      </c>
      <c r="BL23" s="99"/>
      <c r="BM23" s="100">
        <f t="shared" si="85"/>
        <v>0</v>
      </c>
      <c r="BN23" s="99"/>
      <c r="BO23" s="100">
        <f t="shared" si="86"/>
        <v>0</v>
      </c>
      <c r="BP23" s="99"/>
      <c r="BQ23" s="100">
        <f t="shared" si="87"/>
        <v>0</v>
      </c>
      <c r="BR23" s="99"/>
      <c r="BS23" s="100">
        <f t="shared" si="88"/>
        <v>0</v>
      </c>
      <c r="BT23" s="99"/>
      <c r="BU23" s="100">
        <f t="shared" si="89"/>
        <v>0</v>
      </c>
      <c r="BV23" s="99"/>
      <c r="BW23" s="100">
        <f t="shared" si="90"/>
        <v>0</v>
      </c>
      <c r="BX23" s="99"/>
      <c r="BY23" s="100">
        <f t="shared" si="91"/>
        <v>0</v>
      </c>
      <c r="BZ23" s="99"/>
      <c r="CA23" s="100">
        <f t="shared" si="92"/>
        <v>0</v>
      </c>
      <c r="CB23" s="99"/>
      <c r="CC23" s="100">
        <f t="shared" si="93"/>
        <v>0</v>
      </c>
      <c r="CD23" s="99"/>
      <c r="CE23" s="100">
        <f t="shared" si="94"/>
        <v>0</v>
      </c>
      <c r="CF23" s="101">
        <f t="shared" si="95"/>
        <v>0</v>
      </c>
      <c r="CG23" s="100">
        <f t="shared" si="95"/>
        <v>0</v>
      </c>
    </row>
    <row r="24" spans="1:85" s="102" customFormat="1" ht="19.899999999999999" customHeight="1" x14ac:dyDescent="0.5">
      <c r="A24" s="94">
        <v>19</v>
      </c>
      <c r="B24" s="95" t="s">
        <v>95</v>
      </c>
      <c r="C24" s="95" t="s">
        <v>74</v>
      </c>
      <c r="D24" s="94">
        <f t="shared" si="66"/>
        <v>19</v>
      </c>
      <c r="E24" s="94">
        <v>0.64</v>
      </c>
      <c r="F24" s="94" t="s">
        <v>85</v>
      </c>
      <c r="G24" s="94"/>
      <c r="H24" s="94"/>
      <c r="I24" s="146">
        <f t="shared" si="18"/>
        <v>0</v>
      </c>
      <c r="J24" s="94"/>
      <c r="K24" s="146">
        <f t="shared" si="19"/>
        <v>0</v>
      </c>
      <c r="L24" s="94"/>
      <c r="M24" s="146">
        <f t="shared" si="20"/>
        <v>0</v>
      </c>
      <c r="N24" s="94"/>
      <c r="O24" s="146">
        <f t="shared" si="21"/>
        <v>0</v>
      </c>
      <c r="P24" s="94"/>
      <c r="Q24" s="146">
        <f t="shared" si="22"/>
        <v>0</v>
      </c>
      <c r="R24" s="94"/>
      <c r="S24" s="146">
        <f t="shared" si="23"/>
        <v>0</v>
      </c>
      <c r="T24" s="94"/>
      <c r="U24" s="146">
        <f t="shared" si="24"/>
        <v>0</v>
      </c>
      <c r="V24" s="94"/>
      <c r="W24" s="146">
        <f t="shared" si="25"/>
        <v>0</v>
      </c>
      <c r="X24" s="94"/>
      <c r="Y24" s="146">
        <f t="shared" si="26"/>
        <v>0</v>
      </c>
      <c r="Z24" s="94"/>
      <c r="AA24" s="146">
        <f t="shared" si="27"/>
        <v>0</v>
      </c>
      <c r="AB24" s="94"/>
      <c r="AC24" s="146">
        <f t="shared" si="28"/>
        <v>0</v>
      </c>
      <c r="AD24" s="94"/>
      <c r="AE24" s="146">
        <f t="shared" si="29"/>
        <v>0</v>
      </c>
      <c r="AF24" s="147">
        <f t="shared" si="79"/>
        <v>0</v>
      </c>
      <c r="AG24" s="146">
        <f t="shared" si="80"/>
        <v>0</v>
      </c>
      <c r="AH24" s="99"/>
      <c r="AI24" s="100">
        <f t="shared" si="32"/>
        <v>0</v>
      </c>
      <c r="AJ24" s="99"/>
      <c r="AK24" s="100">
        <f t="shared" si="33"/>
        <v>0</v>
      </c>
      <c r="AL24" s="99"/>
      <c r="AM24" s="100">
        <f t="shared" si="33"/>
        <v>0</v>
      </c>
      <c r="AN24" s="99"/>
      <c r="AO24" s="100">
        <f t="shared" si="34"/>
        <v>0</v>
      </c>
      <c r="AP24" s="99"/>
      <c r="AQ24" s="100">
        <f t="shared" si="35"/>
        <v>0</v>
      </c>
      <c r="AR24" s="99"/>
      <c r="AS24" s="100">
        <f t="shared" si="36"/>
        <v>0</v>
      </c>
      <c r="AT24" s="99"/>
      <c r="AU24" s="100">
        <f t="shared" si="37"/>
        <v>0</v>
      </c>
      <c r="AV24" s="99"/>
      <c r="AW24" s="100">
        <f t="shared" si="38"/>
        <v>0</v>
      </c>
      <c r="AX24" s="99"/>
      <c r="AY24" s="100">
        <f t="shared" si="39"/>
        <v>0</v>
      </c>
      <c r="AZ24" s="99"/>
      <c r="BA24" s="100">
        <f t="shared" si="40"/>
        <v>0</v>
      </c>
      <c r="BB24" s="99"/>
      <c r="BC24" s="100">
        <f t="shared" si="41"/>
        <v>0</v>
      </c>
      <c r="BD24" s="99"/>
      <c r="BE24" s="100">
        <f t="shared" si="42"/>
        <v>0</v>
      </c>
      <c r="BF24" s="101">
        <f t="shared" si="96"/>
        <v>0</v>
      </c>
      <c r="BG24" s="100">
        <f t="shared" si="96"/>
        <v>0</v>
      </c>
      <c r="BH24" s="99"/>
      <c r="BI24" s="100">
        <f t="shared" ref="BI24" si="97">BH24*$E24</f>
        <v>0</v>
      </c>
      <c r="BJ24" s="99"/>
      <c r="BK24" s="100">
        <f t="shared" si="84"/>
        <v>0</v>
      </c>
      <c r="BL24" s="99"/>
      <c r="BM24" s="100">
        <f t="shared" si="85"/>
        <v>0</v>
      </c>
      <c r="BN24" s="99"/>
      <c r="BO24" s="100">
        <f t="shared" si="86"/>
        <v>0</v>
      </c>
      <c r="BP24" s="99"/>
      <c r="BQ24" s="100">
        <f t="shared" si="87"/>
        <v>0</v>
      </c>
      <c r="BR24" s="99"/>
      <c r="BS24" s="100">
        <f t="shared" si="88"/>
        <v>0</v>
      </c>
      <c r="BT24" s="99"/>
      <c r="BU24" s="100">
        <f t="shared" si="89"/>
        <v>0</v>
      </c>
      <c r="BV24" s="99"/>
      <c r="BW24" s="100">
        <f t="shared" si="90"/>
        <v>0</v>
      </c>
      <c r="BX24" s="99"/>
      <c r="BY24" s="100">
        <f t="shared" si="91"/>
        <v>0</v>
      </c>
      <c r="BZ24" s="99"/>
      <c r="CA24" s="100">
        <f t="shared" si="92"/>
        <v>0</v>
      </c>
      <c r="CB24" s="99"/>
      <c r="CC24" s="100">
        <f t="shared" si="93"/>
        <v>0</v>
      </c>
      <c r="CD24" s="99"/>
      <c r="CE24" s="100">
        <f t="shared" si="94"/>
        <v>0</v>
      </c>
      <c r="CF24" s="101">
        <f t="shared" si="95"/>
        <v>0</v>
      </c>
      <c r="CG24" s="100">
        <f t="shared" si="95"/>
        <v>0</v>
      </c>
    </row>
    <row r="25" spans="1:85" s="102" customFormat="1" ht="19.899999999999999" customHeight="1" x14ac:dyDescent="0.5">
      <c r="A25" s="94"/>
      <c r="B25" s="95"/>
      <c r="C25" s="95"/>
      <c r="D25" s="94"/>
      <c r="E25" s="94"/>
      <c r="F25" s="94"/>
      <c r="G25" s="94"/>
      <c r="H25" s="94"/>
      <c r="I25" s="146"/>
      <c r="J25" s="94"/>
      <c r="K25" s="146"/>
      <c r="L25" s="94"/>
      <c r="M25" s="146"/>
      <c r="N25" s="94"/>
      <c r="O25" s="146"/>
      <c r="P25" s="94"/>
      <c r="Q25" s="146"/>
      <c r="R25" s="94"/>
      <c r="S25" s="146"/>
      <c r="T25" s="94"/>
      <c r="U25" s="146"/>
      <c r="V25" s="94"/>
      <c r="W25" s="146"/>
      <c r="X25" s="94"/>
      <c r="Y25" s="146"/>
      <c r="Z25" s="94"/>
      <c r="AA25" s="146"/>
      <c r="AB25" s="94"/>
      <c r="AC25" s="146"/>
      <c r="AD25" s="94"/>
      <c r="AE25" s="146"/>
      <c r="AF25" s="147"/>
      <c r="AG25" s="146"/>
      <c r="AH25" s="99"/>
      <c r="AI25" s="100"/>
      <c r="AJ25" s="99"/>
      <c r="AK25" s="100"/>
      <c r="AL25" s="99"/>
      <c r="AM25" s="100"/>
      <c r="AN25" s="99"/>
      <c r="AO25" s="100"/>
      <c r="AP25" s="99"/>
      <c r="AQ25" s="100"/>
      <c r="AR25" s="99"/>
      <c r="AS25" s="100"/>
      <c r="AT25" s="99"/>
      <c r="AU25" s="100"/>
      <c r="AV25" s="99"/>
      <c r="AW25" s="100"/>
      <c r="AX25" s="99"/>
      <c r="AY25" s="100"/>
      <c r="AZ25" s="99"/>
      <c r="BA25" s="100"/>
      <c r="BB25" s="99"/>
      <c r="BC25" s="100"/>
      <c r="BD25" s="99"/>
      <c r="BE25" s="100"/>
      <c r="BF25" s="101"/>
      <c r="BG25" s="100"/>
      <c r="BH25" s="99"/>
      <c r="BI25" s="100"/>
      <c r="BJ25" s="99"/>
      <c r="BK25" s="100"/>
      <c r="BL25" s="99"/>
      <c r="BM25" s="100"/>
      <c r="BN25" s="99"/>
      <c r="BO25" s="100"/>
      <c r="BP25" s="99"/>
      <c r="BQ25" s="100"/>
      <c r="BR25" s="99"/>
      <c r="BS25" s="100"/>
      <c r="BT25" s="99"/>
      <c r="BU25" s="100"/>
      <c r="BV25" s="99"/>
      <c r="BW25" s="100"/>
      <c r="BX25" s="99"/>
      <c r="BY25" s="100"/>
      <c r="BZ25" s="99"/>
      <c r="CA25" s="100"/>
      <c r="CB25" s="99"/>
      <c r="CC25" s="100"/>
      <c r="CD25" s="99"/>
      <c r="CE25" s="100"/>
      <c r="CF25" s="101"/>
      <c r="CG25" s="100"/>
    </row>
    <row r="26" spans="1:85" s="102" customFormat="1" ht="19.899999999999999" customHeight="1" x14ac:dyDescent="0.5">
      <c r="A26" s="94">
        <v>20</v>
      </c>
      <c r="B26" s="95" t="s">
        <v>96</v>
      </c>
      <c r="C26" s="95" t="s">
        <v>77</v>
      </c>
      <c r="D26" s="94">
        <f>RANK(BF26,$BF$4:$BF$147)</f>
        <v>19</v>
      </c>
      <c r="E26" s="94">
        <v>1</v>
      </c>
      <c r="F26" s="94" t="s">
        <v>75</v>
      </c>
      <c r="G26" s="94"/>
      <c r="H26" s="94"/>
      <c r="I26" s="146">
        <f t="shared" si="18"/>
        <v>0</v>
      </c>
      <c r="J26" s="94"/>
      <c r="K26" s="146">
        <f t="shared" si="19"/>
        <v>0</v>
      </c>
      <c r="L26" s="94"/>
      <c r="M26" s="146">
        <f t="shared" si="20"/>
        <v>0</v>
      </c>
      <c r="N26" s="94"/>
      <c r="O26" s="146">
        <f t="shared" si="21"/>
        <v>0</v>
      </c>
      <c r="P26" s="94"/>
      <c r="Q26" s="146">
        <f t="shared" si="22"/>
        <v>0</v>
      </c>
      <c r="R26" s="94"/>
      <c r="S26" s="146">
        <f t="shared" si="23"/>
        <v>0</v>
      </c>
      <c r="T26" s="94"/>
      <c r="U26" s="146">
        <f t="shared" si="24"/>
        <v>0</v>
      </c>
      <c r="V26" s="94"/>
      <c r="W26" s="146">
        <f t="shared" si="25"/>
        <v>0</v>
      </c>
      <c r="X26" s="94"/>
      <c r="Y26" s="146">
        <f t="shared" si="26"/>
        <v>0</v>
      </c>
      <c r="Z26" s="94"/>
      <c r="AA26" s="146">
        <f t="shared" si="27"/>
        <v>0</v>
      </c>
      <c r="AB26" s="94"/>
      <c r="AC26" s="146">
        <f t="shared" si="28"/>
        <v>0</v>
      </c>
      <c r="AD26" s="94"/>
      <c r="AE26" s="146">
        <f t="shared" si="29"/>
        <v>0</v>
      </c>
      <c r="AF26" s="147">
        <f t="shared" ref="AF26:AG29" si="98">SUM(H26,J26,L26,N26,P26,R26,T26,V26,X26,Z26,AB26,AD26)</f>
        <v>0</v>
      </c>
      <c r="AG26" s="146">
        <f t="shared" si="98"/>
        <v>0</v>
      </c>
      <c r="AH26" s="99"/>
      <c r="AI26" s="100">
        <f t="shared" si="32"/>
        <v>0</v>
      </c>
      <c r="AJ26" s="99"/>
      <c r="AK26" s="100">
        <f t="shared" si="33"/>
        <v>0</v>
      </c>
      <c r="AL26" s="99"/>
      <c r="AM26" s="100">
        <f t="shared" si="33"/>
        <v>0</v>
      </c>
      <c r="AN26" s="99"/>
      <c r="AO26" s="100">
        <f t="shared" si="34"/>
        <v>0</v>
      </c>
      <c r="AP26" s="99"/>
      <c r="AQ26" s="100">
        <f t="shared" si="35"/>
        <v>0</v>
      </c>
      <c r="AR26" s="99"/>
      <c r="AS26" s="100">
        <f t="shared" si="36"/>
        <v>0</v>
      </c>
      <c r="AT26" s="99"/>
      <c r="AU26" s="100">
        <f t="shared" si="37"/>
        <v>0</v>
      </c>
      <c r="AV26" s="99"/>
      <c r="AW26" s="100">
        <f t="shared" si="38"/>
        <v>0</v>
      </c>
      <c r="AX26" s="99"/>
      <c r="AY26" s="100">
        <f t="shared" si="39"/>
        <v>0</v>
      </c>
      <c r="AZ26" s="99"/>
      <c r="BA26" s="100">
        <f t="shared" si="40"/>
        <v>0</v>
      </c>
      <c r="BB26" s="99"/>
      <c r="BC26" s="100">
        <f t="shared" si="41"/>
        <v>0</v>
      </c>
      <c r="BD26" s="99"/>
      <c r="BE26" s="100">
        <f t="shared" si="42"/>
        <v>0</v>
      </c>
      <c r="BF26" s="101">
        <f t="shared" si="96"/>
        <v>0</v>
      </c>
      <c r="BG26" s="100">
        <f t="shared" si="96"/>
        <v>0</v>
      </c>
      <c r="BH26" s="99"/>
      <c r="BI26" s="100">
        <f t="shared" ref="BI26:BI29" si="99">BH26*$E26</f>
        <v>0</v>
      </c>
      <c r="BJ26" s="99"/>
      <c r="BK26" s="100">
        <f t="shared" ref="BK26:BK29" si="100">BJ26*$E26</f>
        <v>0</v>
      </c>
      <c r="BL26" s="99"/>
      <c r="BM26" s="100">
        <f t="shared" ref="BM26:BM29" si="101">BL26*$E26</f>
        <v>0</v>
      </c>
      <c r="BN26" s="99"/>
      <c r="BO26" s="100">
        <f t="shared" ref="BO26:BO29" si="102">BN26*$E26</f>
        <v>0</v>
      </c>
      <c r="BP26" s="99"/>
      <c r="BQ26" s="100">
        <f t="shared" ref="BQ26:BQ29" si="103">BP26*$E26</f>
        <v>0</v>
      </c>
      <c r="BR26" s="99"/>
      <c r="BS26" s="100">
        <f t="shared" ref="BS26:BS29" si="104">BR26*$E26</f>
        <v>0</v>
      </c>
      <c r="BT26" s="99"/>
      <c r="BU26" s="100">
        <f t="shared" ref="BU26:BU29" si="105">BT26*$E26</f>
        <v>0</v>
      </c>
      <c r="BV26" s="99"/>
      <c r="BW26" s="100">
        <f t="shared" ref="BW26:BW29" si="106">BV26*$E26</f>
        <v>0</v>
      </c>
      <c r="BX26" s="99"/>
      <c r="BY26" s="100">
        <f t="shared" ref="BY26:BY29" si="107">BX26*$E26</f>
        <v>0</v>
      </c>
      <c r="BZ26" s="99"/>
      <c r="CA26" s="100">
        <f t="shared" ref="CA26:CA29" si="108">BZ26*$E26</f>
        <v>0</v>
      </c>
      <c r="CB26" s="99"/>
      <c r="CC26" s="100">
        <f t="shared" ref="CC26:CC29" si="109">CB26*$E26</f>
        <v>0</v>
      </c>
      <c r="CD26" s="99"/>
      <c r="CE26" s="100">
        <f t="shared" ref="CE26:CE29" si="110">CD26*$E26</f>
        <v>0</v>
      </c>
      <c r="CF26" s="101">
        <f t="shared" ref="CF26:CG29" si="111">SUM(BH26,BJ26,BL26,BN26,BP26,BR26,BT26,BV26,BX26,BZ26,CB26,CD26)</f>
        <v>0</v>
      </c>
      <c r="CG26" s="100">
        <f t="shared" si="111"/>
        <v>0</v>
      </c>
    </row>
    <row r="27" spans="1:85" s="102" customFormat="1" ht="19.899999999999999" customHeight="1" x14ac:dyDescent="0.5">
      <c r="A27" s="94">
        <v>21</v>
      </c>
      <c r="B27" s="95" t="s">
        <v>97</v>
      </c>
      <c r="C27" s="95" t="s">
        <v>77</v>
      </c>
      <c r="D27" s="94">
        <f>RANK(BF27,$BF$4:$BF$147)</f>
        <v>19</v>
      </c>
      <c r="E27" s="94">
        <v>0.6</v>
      </c>
      <c r="F27" s="94" t="s">
        <v>98</v>
      </c>
      <c r="G27" s="94"/>
      <c r="H27" s="94"/>
      <c r="I27" s="146">
        <f t="shared" si="18"/>
        <v>0</v>
      </c>
      <c r="J27" s="94"/>
      <c r="K27" s="146">
        <f t="shared" si="19"/>
        <v>0</v>
      </c>
      <c r="L27" s="94"/>
      <c r="M27" s="146">
        <f t="shared" si="20"/>
        <v>0</v>
      </c>
      <c r="N27" s="94"/>
      <c r="O27" s="146">
        <f t="shared" si="21"/>
        <v>0</v>
      </c>
      <c r="P27" s="94"/>
      <c r="Q27" s="146">
        <f t="shared" si="22"/>
        <v>0</v>
      </c>
      <c r="R27" s="94"/>
      <c r="S27" s="146">
        <f t="shared" si="23"/>
        <v>0</v>
      </c>
      <c r="T27" s="94"/>
      <c r="U27" s="146">
        <f t="shared" si="24"/>
        <v>0</v>
      </c>
      <c r="V27" s="94"/>
      <c r="W27" s="146">
        <f t="shared" si="25"/>
        <v>0</v>
      </c>
      <c r="X27" s="94"/>
      <c r="Y27" s="146">
        <f t="shared" si="26"/>
        <v>0</v>
      </c>
      <c r="Z27" s="94"/>
      <c r="AA27" s="146">
        <f t="shared" si="27"/>
        <v>0</v>
      </c>
      <c r="AB27" s="94"/>
      <c r="AC27" s="146">
        <f t="shared" si="28"/>
        <v>0</v>
      </c>
      <c r="AD27" s="94"/>
      <c r="AE27" s="146">
        <f t="shared" si="29"/>
        <v>0</v>
      </c>
      <c r="AF27" s="147">
        <f t="shared" si="98"/>
        <v>0</v>
      </c>
      <c r="AG27" s="146">
        <f t="shared" si="98"/>
        <v>0</v>
      </c>
      <c r="AH27" s="99"/>
      <c r="AI27" s="100">
        <f t="shared" si="32"/>
        <v>0</v>
      </c>
      <c r="AJ27" s="99"/>
      <c r="AK27" s="100">
        <f t="shared" si="33"/>
        <v>0</v>
      </c>
      <c r="AL27" s="99"/>
      <c r="AM27" s="100">
        <f t="shared" si="33"/>
        <v>0</v>
      </c>
      <c r="AN27" s="99"/>
      <c r="AO27" s="100">
        <f t="shared" si="34"/>
        <v>0</v>
      </c>
      <c r="AP27" s="99"/>
      <c r="AQ27" s="100">
        <f t="shared" si="35"/>
        <v>0</v>
      </c>
      <c r="AR27" s="99"/>
      <c r="AS27" s="100">
        <f t="shared" si="36"/>
        <v>0</v>
      </c>
      <c r="AT27" s="99"/>
      <c r="AU27" s="100">
        <f t="shared" si="37"/>
        <v>0</v>
      </c>
      <c r="AV27" s="99"/>
      <c r="AW27" s="100">
        <f t="shared" si="38"/>
        <v>0</v>
      </c>
      <c r="AX27" s="99"/>
      <c r="AY27" s="100">
        <f t="shared" si="39"/>
        <v>0</v>
      </c>
      <c r="AZ27" s="99"/>
      <c r="BA27" s="100">
        <f t="shared" si="40"/>
        <v>0</v>
      </c>
      <c r="BB27" s="99"/>
      <c r="BC27" s="100">
        <f t="shared" si="41"/>
        <v>0</v>
      </c>
      <c r="BD27" s="99"/>
      <c r="BE27" s="100">
        <f t="shared" si="42"/>
        <v>0</v>
      </c>
      <c r="BF27" s="101">
        <f t="shared" si="96"/>
        <v>0</v>
      </c>
      <c r="BG27" s="100">
        <f t="shared" si="96"/>
        <v>0</v>
      </c>
      <c r="BH27" s="99"/>
      <c r="BI27" s="100">
        <f t="shared" si="99"/>
        <v>0</v>
      </c>
      <c r="BJ27" s="99"/>
      <c r="BK27" s="100">
        <f t="shared" si="100"/>
        <v>0</v>
      </c>
      <c r="BL27" s="99"/>
      <c r="BM27" s="100">
        <f t="shared" si="101"/>
        <v>0</v>
      </c>
      <c r="BN27" s="99"/>
      <c r="BO27" s="100">
        <f t="shared" si="102"/>
        <v>0</v>
      </c>
      <c r="BP27" s="99"/>
      <c r="BQ27" s="100">
        <f t="shared" si="103"/>
        <v>0</v>
      </c>
      <c r="BR27" s="99"/>
      <c r="BS27" s="100">
        <f t="shared" si="104"/>
        <v>0</v>
      </c>
      <c r="BT27" s="99"/>
      <c r="BU27" s="100">
        <f t="shared" si="105"/>
        <v>0</v>
      </c>
      <c r="BV27" s="99"/>
      <c r="BW27" s="100">
        <f t="shared" si="106"/>
        <v>0</v>
      </c>
      <c r="BX27" s="99"/>
      <c r="BY27" s="100">
        <f t="shared" si="107"/>
        <v>0</v>
      </c>
      <c r="BZ27" s="99"/>
      <c r="CA27" s="100">
        <f t="shared" si="108"/>
        <v>0</v>
      </c>
      <c r="CB27" s="99"/>
      <c r="CC27" s="100">
        <f t="shared" si="109"/>
        <v>0</v>
      </c>
      <c r="CD27" s="99"/>
      <c r="CE27" s="100">
        <f t="shared" si="110"/>
        <v>0</v>
      </c>
      <c r="CF27" s="101">
        <f t="shared" si="111"/>
        <v>0</v>
      </c>
      <c r="CG27" s="100">
        <f t="shared" si="111"/>
        <v>0</v>
      </c>
    </row>
    <row r="28" spans="1:85" s="102" customFormat="1" ht="19.899999999999999" customHeight="1" x14ac:dyDescent="0.5">
      <c r="A28" s="94">
        <v>22</v>
      </c>
      <c r="B28" s="95" t="s">
        <v>99</v>
      </c>
      <c r="C28" s="95" t="s">
        <v>74</v>
      </c>
      <c r="D28" s="94">
        <f>RANK(BF28,$BF$4:$BF$147)</f>
        <v>18</v>
      </c>
      <c r="E28" s="94">
        <v>0.64</v>
      </c>
      <c r="F28" s="94" t="s">
        <v>85</v>
      </c>
      <c r="G28" s="94">
        <v>1700</v>
      </c>
      <c r="H28" s="94"/>
      <c r="I28" s="160">
        <f t="shared" si="18"/>
        <v>0</v>
      </c>
      <c r="J28" s="94"/>
      <c r="K28" s="160">
        <f t="shared" si="19"/>
        <v>0</v>
      </c>
      <c r="L28" s="94"/>
      <c r="M28" s="160">
        <f t="shared" si="20"/>
        <v>0</v>
      </c>
      <c r="N28" s="94"/>
      <c r="O28" s="160">
        <f t="shared" si="21"/>
        <v>0</v>
      </c>
      <c r="P28" s="94"/>
      <c r="Q28" s="160">
        <f t="shared" si="22"/>
        <v>0</v>
      </c>
      <c r="R28" s="94"/>
      <c r="S28" s="160">
        <f t="shared" si="23"/>
        <v>0</v>
      </c>
      <c r="T28" s="94">
        <v>14</v>
      </c>
      <c r="U28" s="160">
        <f t="shared" si="24"/>
        <v>8.9600000000000009</v>
      </c>
      <c r="V28" s="94">
        <v>42</v>
      </c>
      <c r="W28" s="160">
        <f t="shared" si="25"/>
        <v>26.88</v>
      </c>
      <c r="X28" s="94"/>
      <c r="Y28" s="160">
        <f t="shared" si="26"/>
        <v>0</v>
      </c>
      <c r="Z28" s="94"/>
      <c r="AA28" s="160">
        <f t="shared" si="27"/>
        <v>0</v>
      </c>
      <c r="AB28" s="94">
        <v>107</v>
      </c>
      <c r="AC28" s="160">
        <f t="shared" si="28"/>
        <v>68.48</v>
      </c>
      <c r="AD28" s="94"/>
      <c r="AE28" s="160">
        <f t="shared" si="29"/>
        <v>0</v>
      </c>
      <c r="AF28" s="147">
        <f t="shared" si="98"/>
        <v>163</v>
      </c>
      <c r="AG28" s="146">
        <f t="shared" si="98"/>
        <v>104.32000000000001</v>
      </c>
      <c r="AH28" s="96"/>
      <c r="AI28" s="97">
        <f t="shared" si="32"/>
        <v>0</v>
      </c>
      <c r="AJ28" s="96">
        <v>2</v>
      </c>
      <c r="AK28" s="97">
        <f t="shared" si="33"/>
        <v>1.28</v>
      </c>
      <c r="AL28" s="99"/>
      <c r="AM28" s="100">
        <f t="shared" si="33"/>
        <v>0</v>
      </c>
      <c r="AN28" s="99"/>
      <c r="AO28" s="100">
        <f t="shared" si="34"/>
        <v>0</v>
      </c>
      <c r="AP28" s="99"/>
      <c r="AQ28" s="100">
        <f t="shared" si="35"/>
        <v>0</v>
      </c>
      <c r="AR28" s="99"/>
      <c r="AS28" s="100">
        <f t="shared" si="36"/>
        <v>0</v>
      </c>
      <c r="AT28" s="99"/>
      <c r="AU28" s="100">
        <f t="shared" si="37"/>
        <v>0</v>
      </c>
      <c r="AV28" s="99"/>
      <c r="AW28" s="100">
        <f t="shared" si="38"/>
        <v>0</v>
      </c>
      <c r="AX28" s="99"/>
      <c r="AY28" s="100">
        <f t="shared" si="39"/>
        <v>0</v>
      </c>
      <c r="AZ28" s="99"/>
      <c r="BA28" s="100">
        <f t="shared" si="40"/>
        <v>0</v>
      </c>
      <c r="BB28" s="99"/>
      <c r="BC28" s="100">
        <f t="shared" si="41"/>
        <v>0</v>
      </c>
      <c r="BD28" s="99"/>
      <c r="BE28" s="100">
        <f t="shared" si="42"/>
        <v>0</v>
      </c>
      <c r="BF28" s="101">
        <f t="shared" si="96"/>
        <v>2</v>
      </c>
      <c r="BG28" s="100">
        <f t="shared" si="96"/>
        <v>1.28</v>
      </c>
      <c r="BH28" s="99"/>
      <c r="BI28" s="97">
        <f t="shared" si="99"/>
        <v>0</v>
      </c>
      <c r="BJ28" s="99"/>
      <c r="BK28" s="97">
        <f t="shared" si="100"/>
        <v>0</v>
      </c>
      <c r="BL28" s="99"/>
      <c r="BM28" s="100">
        <f t="shared" si="101"/>
        <v>0</v>
      </c>
      <c r="BN28" s="99"/>
      <c r="BO28" s="100">
        <f t="shared" si="102"/>
        <v>0</v>
      </c>
      <c r="BP28" s="99"/>
      <c r="BQ28" s="100">
        <f t="shared" si="103"/>
        <v>0</v>
      </c>
      <c r="BR28" s="99"/>
      <c r="BS28" s="100">
        <f t="shared" si="104"/>
        <v>0</v>
      </c>
      <c r="BT28" s="99"/>
      <c r="BU28" s="100">
        <f t="shared" si="105"/>
        <v>0</v>
      </c>
      <c r="BV28" s="99"/>
      <c r="BW28" s="100">
        <f t="shared" si="106"/>
        <v>0</v>
      </c>
      <c r="BX28" s="99"/>
      <c r="BY28" s="100">
        <f t="shared" si="107"/>
        <v>0</v>
      </c>
      <c r="BZ28" s="99"/>
      <c r="CA28" s="100">
        <f t="shared" si="108"/>
        <v>0</v>
      </c>
      <c r="CB28" s="99"/>
      <c r="CC28" s="100">
        <f t="shared" si="109"/>
        <v>0</v>
      </c>
      <c r="CD28" s="99"/>
      <c r="CE28" s="100">
        <f t="shared" si="110"/>
        <v>0</v>
      </c>
      <c r="CF28" s="101">
        <f t="shared" si="111"/>
        <v>0</v>
      </c>
      <c r="CG28" s="100">
        <f t="shared" si="111"/>
        <v>0</v>
      </c>
    </row>
    <row r="29" spans="1:85" s="102" customFormat="1" ht="19.899999999999999" customHeight="1" x14ac:dyDescent="0.5">
      <c r="A29" s="94">
        <v>23</v>
      </c>
      <c r="B29" s="95" t="s">
        <v>100</v>
      </c>
      <c r="C29" s="95" t="s">
        <v>74</v>
      </c>
      <c r="D29" s="94">
        <f>RANK(BF29,$BF$4:$BF$147)</f>
        <v>19</v>
      </c>
      <c r="E29" s="94">
        <v>0.7</v>
      </c>
      <c r="F29" s="94" t="s">
        <v>85</v>
      </c>
      <c r="G29" s="94"/>
      <c r="H29" s="94"/>
      <c r="I29" s="146">
        <f t="shared" si="18"/>
        <v>0</v>
      </c>
      <c r="J29" s="94"/>
      <c r="K29" s="146">
        <f t="shared" si="19"/>
        <v>0</v>
      </c>
      <c r="L29" s="94"/>
      <c r="M29" s="146">
        <f t="shared" si="20"/>
        <v>0</v>
      </c>
      <c r="N29" s="94"/>
      <c r="O29" s="146">
        <f t="shared" si="21"/>
        <v>0</v>
      </c>
      <c r="P29" s="94"/>
      <c r="Q29" s="146">
        <f t="shared" si="22"/>
        <v>0</v>
      </c>
      <c r="R29" s="94"/>
      <c r="S29" s="146">
        <f t="shared" si="23"/>
        <v>0</v>
      </c>
      <c r="T29" s="94"/>
      <c r="U29" s="146">
        <f t="shared" si="24"/>
        <v>0</v>
      </c>
      <c r="V29" s="94"/>
      <c r="W29" s="146">
        <f t="shared" si="25"/>
        <v>0</v>
      </c>
      <c r="X29" s="94"/>
      <c r="Y29" s="146">
        <f t="shared" si="26"/>
        <v>0</v>
      </c>
      <c r="Z29" s="94"/>
      <c r="AA29" s="146">
        <f t="shared" si="27"/>
        <v>0</v>
      </c>
      <c r="AB29" s="94"/>
      <c r="AC29" s="146">
        <f t="shared" si="28"/>
        <v>0</v>
      </c>
      <c r="AD29" s="94"/>
      <c r="AE29" s="146">
        <f t="shared" si="29"/>
        <v>0</v>
      </c>
      <c r="AF29" s="147">
        <f t="shared" si="98"/>
        <v>0</v>
      </c>
      <c r="AG29" s="146">
        <f t="shared" si="98"/>
        <v>0</v>
      </c>
      <c r="AH29" s="99"/>
      <c r="AI29" s="100">
        <f t="shared" si="32"/>
        <v>0</v>
      </c>
      <c r="AJ29" s="99"/>
      <c r="AK29" s="100">
        <f t="shared" si="33"/>
        <v>0</v>
      </c>
      <c r="AL29" s="99"/>
      <c r="AM29" s="100">
        <f t="shared" si="33"/>
        <v>0</v>
      </c>
      <c r="AN29" s="99"/>
      <c r="AO29" s="100">
        <f t="shared" si="34"/>
        <v>0</v>
      </c>
      <c r="AP29" s="99"/>
      <c r="AQ29" s="100">
        <f t="shared" si="35"/>
        <v>0</v>
      </c>
      <c r="AR29" s="99"/>
      <c r="AS29" s="100">
        <f t="shared" si="36"/>
        <v>0</v>
      </c>
      <c r="AT29" s="99"/>
      <c r="AU29" s="100">
        <f t="shared" si="37"/>
        <v>0</v>
      </c>
      <c r="AV29" s="99"/>
      <c r="AW29" s="100">
        <f t="shared" si="38"/>
        <v>0</v>
      </c>
      <c r="AX29" s="99"/>
      <c r="AY29" s="100">
        <f t="shared" si="39"/>
        <v>0</v>
      </c>
      <c r="AZ29" s="99"/>
      <c r="BA29" s="100">
        <f t="shared" si="40"/>
        <v>0</v>
      </c>
      <c r="BB29" s="99"/>
      <c r="BC29" s="100">
        <f t="shared" si="41"/>
        <v>0</v>
      </c>
      <c r="BD29" s="99"/>
      <c r="BE29" s="100">
        <f t="shared" si="42"/>
        <v>0</v>
      </c>
      <c r="BF29" s="101">
        <f t="shared" si="96"/>
        <v>0</v>
      </c>
      <c r="BG29" s="100">
        <f t="shared" si="96"/>
        <v>0</v>
      </c>
      <c r="BH29" s="99"/>
      <c r="BI29" s="100">
        <f t="shared" si="99"/>
        <v>0</v>
      </c>
      <c r="BJ29" s="99"/>
      <c r="BK29" s="100">
        <f t="shared" si="100"/>
        <v>0</v>
      </c>
      <c r="BL29" s="99"/>
      <c r="BM29" s="100">
        <f t="shared" si="101"/>
        <v>0</v>
      </c>
      <c r="BN29" s="99"/>
      <c r="BO29" s="100">
        <f t="shared" si="102"/>
        <v>0</v>
      </c>
      <c r="BP29" s="99"/>
      <c r="BQ29" s="100">
        <f t="shared" si="103"/>
        <v>0</v>
      </c>
      <c r="BR29" s="99"/>
      <c r="BS29" s="100">
        <f t="shared" si="104"/>
        <v>0</v>
      </c>
      <c r="BT29" s="99"/>
      <c r="BU29" s="100">
        <f t="shared" si="105"/>
        <v>0</v>
      </c>
      <c r="BV29" s="99"/>
      <c r="BW29" s="100">
        <f t="shared" si="106"/>
        <v>0</v>
      </c>
      <c r="BX29" s="99"/>
      <c r="BY29" s="100">
        <f t="shared" si="107"/>
        <v>0</v>
      </c>
      <c r="BZ29" s="99"/>
      <c r="CA29" s="100">
        <f t="shared" si="108"/>
        <v>0</v>
      </c>
      <c r="CB29" s="99"/>
      <c r="CC29" s="100">
        <f t="shared" si="109"/>
        <v>0</v>
      </c>
      <c r="CD29" s="99"/>
      <c r="CE29" s="100">
        <f t="shared" si="110"/>
        <v>0</v>
      </c>
      <c r="CF29" s="101">
        <f t="shared" si="111"/>
        <v>0</v>
      </c>
      <c r="CG29" s="100">
        <f t="shared" si="111"/>
        <v>0</v>
      </c>
    </row>
    <row r="30" spans="1:85" s="102" customFormat="1" ht="19.899999999999999" customHeight="1" x14ac:dyDescent="0.5">
      <c r="A30" s="94"/>
      <c r="B30" s="95"/>
      <c r="C30" s="95"/>
      <c r="D30" s="94"/>
      <c r="E30" s="94"/>
      <c r="F30" s="94"/>
      <c r="G30" s="94"/>
      <c r="H30" s="94"/>
      <c r="I30" s="146"/>
      <c r="J30" s="94"/>
      <c r="K30" s="146"/>
      <c r="L30" s="94"/>
      <c r="M30" s="146"/>
      <c r="N30" s="94"/>
      <c r="O30" s="146"/>
      <c r="P30" s="94"/>
      <c r="Q30" s="146"/>
      <c r="R30" s="94"/>
      <c r="S30" s="146"/>
      <c r="T30" s="94"/>
      <c r="U30" s="146"/>
      <c r="V30" s="94"/>
      <c r="W30" s="146"/>
      <c r="X30" s="94"/>
      <c r="Y30" s="146"/>
      <c r="Z30" s="94"/>
      <c r="AA30" s="146"/>
      <c r="AB30" s="94"/>
      <c r="AC30" s="146"/>
      <c r="AD30" s="94"/>
      <c r="AE30" s="146"/>
      <c r="AF30" s="147"/>
      <c r="AG30" s="146"/>
      <c r="AH30" s="99"/>
      <c r="AI30" s="100"/>
      <c r="AJ30" s="99"/>
      <c r="AK30" s="100"/>
      <c r="AL30" s="99"/>
      <c r="AM30" s="100"/>
      <c r="AN30" s="99"/>
      <c r="AO30" s="100"/>
      <c r="AP30" s="99"/>
      <c r="AQ30" s="100"/>
      <c r="AR30" s="99"/>
      <c r="AS30" s="100"/>
      <c r="AT30" s="99"/>
      <c r="AU30" s="100"/>
      <c r="AV30" s="99"/>
      <c r="AW30" s="100"/>
      <c r="AX30" s="99"/>
      <c r="AY30" s="100"/>
      <c r="AZ30" s="99"/>
      <c r="BA30" s="100"/>
      <c r="BB30" s="99"/>
      <c r="BC30" s="100"/>
      <c r="BD30" s="99"/>
      <c r="BE30" s="100"/>
      <c r="BF30" s="101"/>
      <c r="BG30" s="100"/>
      <c r="BH30" s="99"/>
      <c r="BI30" s="100"/>
      <c r="BJ30" s="99"/>
      <c r="BK30" s="100"/>
      <c r="BL30" s="99"/>
      <c r="BM30" s="100"/>
      <c r="BN30" s="99"/>
      <c r="BO30" s="100"/>
      <c r="BP30" s="99"/>
      <c r="BQ30" s="100"/>
      <c r="BR30" s="99"/>
      <c r="BS30" s="100"/>
      <c r="BT30" s="99"/>
      <c r="BU30" s="100"/>
      <c r="BV30" s="99"/>
      <c r="BW30" s="100"/>
      <c r="BX30" s="99"/>
      <c r="BY30" s="100"/>
      <c r="BZ30" s="99"/>
      <c r="CA30" s="100"/>
      <c r="CB30" s="99"/>
      <c r="CC30" s="100"/>
      <c r="CD30" s="99"/>
      <c r="CE30" s="100"/>
      <c r="CF30" s="101"/>
      <c r="CG30" s="100"/>
    </row>
    <row r="31" spans="1:85" s="102" customFormat="1" ht="19.899999999999999" customHeight="1" x14ac:dyDescent="0.5">
      <c r="A31" s="94">
        <v>24</v>
      </c>
      <c r="B31" s="95" t="s">
        <v>101</v>
      </c>
      <c r="C31" s="95" t="s">
        <v>77</v>
      </c>
      <c r="D31" s="94">
        <f t="shared" ref="D31:D47" si="112">RANK(BF31,$BF$4:$BF$147)</f>
        <v>19</v>
      </c>
      <c r="E31" s="94">
        <v>1</v>
      </c>
      <c r="F31" s="94" t="s">
        <v>75</v>
      </c>
      <c r="G31" s="94">
        <v>1680</v>
      </c>
      <c r="H31" s="94"/>
      <c r="I31" s="146">
        <f t="shared" si="18"/>
        <v>0</v>
      </c>
      <c r="J31" s="94"/>
      <c r="K31" s="146">
        <f t="shared" si="19"/>
        <v>0</v>
      </c>
      <c r="L31" s="94"/>
      <c r="M31" s="146">
        <f t="shared" si="20"/>
        <v>0</v>
      </c>
      <c r="N31" s="94"/>
      <c r="O31" s="146">
        <f t="shared" si="21"/>
        <v>0</v>
      </c>
      <c r="P31" s="94"/>
      <c r="Q31" s="146">
        <f t="shared" si="22"/>
        <v>0</v>
      </c>
      <c r="R31" s="94"/>
      <c r="S31" s="146">
        <f t="shared" si="23"/>
        <v>0</v>
      </c>
      <c r="T31" s="94"/>
      <c r="U31" s="146">
        <f t="shared" si="24"/>
        <v>0</v>
      </c>
      <c r="V31" s="94"/>
      <c r="W31" s="146">
        <f t="shared" si="25"/>
        <v>0</v>
      </c>
      <c r="X31" s="94"/>
      <c r="Y31" s="146">
        <f t="shared" si="26"/>
        <v>0</v>
      </c>
      <c r="Z31" s="94"/>
      <c r="AA31" s="146">
        <f t="shared" si="27"/>
        <v>0</v>
      </c>
      <c r="AB31" s="94"/>
      <c r="AC31" s="146">
        <f t="shared" si="28"/>
        <v>0</v>
      </c>
      <c r="AD31" s="94"/>
      <c r="AE31" s="146">
        <f t="shared" si="29"/>
        <v>0</v>
      </c>
      <c r="AF31" s="147">
        <f t="shared" ref="AF31:AF47" si="113">SUM(H31,J31,L31,N31,P31,R31,T31,V31,X31,Z31,AB31,AD31)</f>
        <v>0</v>
      </c>
      <c r="AG31" s="146">
        <f t="shared" ref="AG31:AG47" si="114">SUM(I31,K31,M31,O31,Q31,S31,U31,W31,Y31,AA31,AC31,AE31)</f>
        <v>0</v>
      </c>
      <c r="AH31" s="99"/>
      <c r="AI31" s="100">
        <f t="shared" si="32"/>
        <v>0</v>
      </c>
      <c r="AJ31" s="99"/>
      <c r="AK31" s="100">
        <f t="shared" si="33"/>
        <v>0</v>
      </c>
      <c r="AL31" s="99"/>
      <c r="AM31" s="100">
        <f t="shared" si="33"/>
        <v>0</v>
      </c>
      <c r="AN31" s="99"/>
      <c r="AO31" s="100">
        <f t="shared" si="34"/>
        <v>0</v>
      </c>
      <c r="AP31" s="99"/>
      <c r="AQ31" s="100">
        <f t="shared" si="35"/>
        <v>0</v>
      </c>
      <c r="AR31" s="99"/>
      <c r="AS31" s="100">
        <f t="shared" si="36"/>
        <v>0</v>
      </c>
      <c r="AT31" s="99"/>
      <c r="AU31" s="100">
        <f t="shared" si="37"/>
        <v>0</v>
      </c>
      <c r="AV31" s="99"/>
      <c r="AW31" s="100">
        <f t="shared" si="38"/>
        <v>0</v>
      </c>
      <c r="AX31" s="99"/>
      <c r="AY31" s="100">
        <f t="shared" si="39"/>
        <v>0</v>
      </c>
      <c r="AZ31" s="99"/>
      <c r="BA31" s="100">
        <f t="shared" si="40"/>
        <v>0</v>
      </c>
      <c r="BB31" s="99"/>
      <c r="BC31" s="100">
        <f t="shared" si="41"/>
        <v>0</v>
      </c>
      <c r="BD31" s="99"/>
      <c r="BE31" s="100">
        <f t="shared" si="42"/>
        <v>0</v>
      </c>
      <c r="BF31" s="101">
        <f t="shared" si="96"/>
        <v>0</v>
      </c>
      <c r="BG31" s="100">
        <f t="shared" si="96"/>
        <v>0</v>
      </c>
      <c r="BH31" s="99"/>
      <c r="BI31" s="100">
        <f t="shared" ref="BI31:BI47" si="115">BH31*$E31</f>
        <v>0</v>
      </c>
      <c r="BJ31" s="99"/>
      <c r="BK31" s="100">
        <f t="shared" ref="BK31:BK47" si="116">BJ31*$E31</f>
        <v>0</v>
      </c>
      <c r="BL31" s="99"/>
      <c r="BM31" s="100">
        <f t="shared" ref="BM31:BM47" si="117">BL31*$E31</f>
        <v>0</v>
      </c>
      <c r="BN31" s="99"/>
      <c r="BO31" s="100">
        <f t="shared" ref="BO31:BO47" si="118">BN31*$E31</f>
        <v>0</v>
      </c>
      <c r="BP31" s="99"/>
      <c r="BQ31" s="100">
        <f t="shared" ref="BQ31:BQ47" si="119">BP31*$E31</f>
        <v>0</v>
      </c>
      <c r="BR31" s="99"/>
      <c r="BS31" s="100">
        <f t="shared" ref="BS31:BS47" si="120">BR31*$E31</f>
        <v>0</v>
      </c>
      <c r="BT31" s="99"/>
      <c r="BU31" s="100">
        <f t="shared" ref="BU31:BU47" si="121">BT31*$E31</f>
        <v>0</v>
      </c>
      <c r="BV31" s="99"/>
      <c r="BW31" s="100">
        <f t="shared" ref="BW31:BW47" si="122">BV31*$E31</f>
        <v>0</v>
      </c>
      <c r="BX31" s="99"/>
      <c r="BY31" s="100">
        <f t="shared" ref="BY31:BY47" si="123">BX31*$E31</f>
        <v>0</v>
      </c>
      <c r="BZ31" s="99"/>
      <c r="CA31" s="100">
        <f t="shared" ref="CA31:CA47" si="124">BZ31*$E31</f>
        <v>0</v>
      </c>
      <c r="CB31" s="99"/>
      <c r="CC31" s="100">
        <f t="shared" ref="CC31:CC47" si="125">CB31*$E31</f>
        <v>0</v>
      </c>
      <c r="CD31" s="99"/>
      <c r="CE31" s="100">
        <f t="shared" ref="CE31:CE47" si="126">CD31*$E31</f>
        <v>0</v>
      </c>
      <c r="CF31" s="101">
        <f t="shared" ref="CF31:CG47" si="127">SUM(BH31,BJ31,BL31,BN31,BP31,BR31,BT31,BV31,BX31,BZ31,CB31,CD31)</f>
        <v>0</v>
      </c>
      <c r="CG31" s="100">
        <f t="shared" si="127"/>
        <v>0</v>
      </c>
    </row>
    <row r="32" spans="1:85" s="102" customFormat="1" ht="19.899999999999999" customHeight="1" x14ac:dyDescent="0.5">
      <c r="A32" s="94">
        <v>25</v>
      </c>
      <c r="B32" s="95" t="s">
        <v>102</v>
      </c>
      <c r="C32" s="95" t="s">
        <v>77</v>
      </c>
      <c r="D32" s="94">
        <f t="shared" si="112"/>
        <v>19</v>
      </c>
      <c r="E32" s="94">
        <v>1</v>
      </c>
      <c r="F32" s="94" t="s">
        <v>75</v>
      </c>
      <c r="G32" s="94">
        <v>1930</v>
      </c>
      <c r="H32" s="94"/>
      <c r="I32" s="146">
        <f t="shared" si="18"/>
        <v>0</v>
      </c>
      <c r="J32" s="94"/>
      <c r="K32" s="146">
        <f t="shared" si="19"/>
        <v>0</v>
      </c>
      <c r="L32" s="94"/>
      <c r="M32" s="146">
        <f t="shared" si="20"/>
        <v>0</v>
      </c>
      <c r="N32" s="94"/>
      <c r="O32" s="146">
        <f t="shared" si="21"/>
        <v>0</v>
      </c>
      <c r="P32" s="94"/>
      <c r="Q32" s="146">
        <f t="shared" si="22"/>
        <v>0</v>
      </c>
      <c r="R32" s="94"/>
      <c r="S32" s="146">
        <f t="shared" si="23"/>
        <v>0</v>
      </c>
      <c r="T32" s="94"/>
      <c r="U32" s="146">
        <f t="shared" si="24"/>
        <v>0</v>
      </c>
      <c r="V32" s="94"/>
      <c r="W32" s="146">
        <f t="shared" si="25"/>
        <v>0</v>
      </c>
      <c r="X32" s="94"/>
      <c r="Y32" s="146">
        <f t="shared" si="26"/>
        <v>0</v>
      </c>
      <c r="Z32" s="94"/>
      <c r="AA32" s="146">
        <f t="shared" si="27"/>
        <v>0</v>
      </c>
      <c r="AB32" s="94"/>
      <c r="AC32" s="146">
        <f t="shared" si="28"/>
        <v>0</v>
      </c>
      <c r="AD32" s="94"/>
      <c r="AE32" s="146">
        <f t="shared" si="29"/>
        <v>0</v>
      </c>
      <c r="AF32" s="147">
        <f t="shared" si="113"/>
        <v>0</v>
      </c>
      <c r="AG32" s="146">
        <f t="shared" si="114"/>
        <v>0</v>
      </c>
      <c r="AH32" s="99"/>
      <c r="AI32" s="100">
        <f t="shared" si="32"/>
        <v>0</v>
      </c>
      <c r="AJ32" s="99"/>
      <c r="AK32" s="100">
        <f t="shared" si="33"/>
        <v>0</v>
      </c>
      <c r="AL32" s="99"/>
      <c r="AM32" s="100">
        <f t="shared" si="33"/>
        <v>0</v>
      </c>
      <c r="AN32" s="99"/>
      <c r="AO32" s="100">
        <f t="shared" si="34"/>
        <v>0</v>
      </c>
      <c r="AP32" s="99"/>
      <c r="AQ32" s="100">
        <f t="shared" si="35"/>
        <v>0</v>
      </c>
      <c r="AR32" s="99"/>
      <c r="AS32" s="100">
        <f t="shared" si="36"/>
        <v>0</v>
      </c>
      <c r="AT32" s="99"/>
      <c r="AU32" s="100">
        <f t="shared" si="37"/>
        <v>0</v>
      </c>
      <c r="AV32" s="99"/>
      <c r="AW32" s="100">
        <f t="shared" si="38"/>
        <v>0</v>
      </c>
      <c r="AX32" s="99"/>
      <c r="AY32" s="100">
        <f t="shared" si="39"/>
        <v>0</v>
      </c>
      <c r="AZ32" s="99"/>
      <c r="BA32" s="100">
        <f t="shared" si="40"/>
        <v>0</v>
      </c>
      <c r="BB32" s="99"/>
      <c r="BC32" s="100">
        <f t="shared" si="41"/>
        <v>0</v>
      </c>
      <c r="BD32" s="99"/>
      <c r="BE32" s="100">
        <f t="shared" si="42"/>
        <v>0</v>
      </c>
      <c r="BF32" s="101">
        <f t="shared" si="96"/>
        <v>0</v>
      </c>
      <c r="BG32" s="100">
        <f t="shared" si="96"/>
        <v>0</v>
      </c>
      <c r="BH32" s="99"/>
      <c r="BI32" s="100">
        <f t="shared" si="115"/>
        <v>0</v>
      </c>
      <c r="BJ32" s="99"/>
      <c r="BK32" s="100">
        <f t="shared" si="116"/>
        <v>0</v>
      </c>
      <c r="BL32" s="99"/>
      <c r="BM32" s="100">
        <f t="shared" si="117"/>
        <v>0</v>
      </c>
      <c r="BN32" s="99"/>
      <c r="BO32" s="100">
        <f t="shared" si="118"/>
        <v>0</v>
      </c>
      <c r="BP32" s="99"/>
      <c r="BQ32" s="100">
        <f t="shared" si="119"/>
        <v>0</v>
      </c>
      <c r="BR32" s="99"/>
      <c r="BS32" s="100">
        <f t="shared" si="120"/>
        <v>0</v>
      </c>
      <c r="BT32" s="99"/>
      <c r="BU32" s="100">
        <f t="shared" si="121"/>
        <v>0</v>
      </c>
      <c r="BV32" s="99"/>
      <c r="BW32" s="100">
        <f t="shared" si="122"/>
        <v>0</v>
      </c>
      <c r="BX32" s="99"/>
      <c r="BY32" s="100">
        <f t="shared" si="123"/>
        <v>0</v>
      </c>
      <c r="BZ32" s="99"/>
      <c r="CA32" s="100">
        <f t="shared" si="124"/>
        <v>0</v>
      </c>
      <c r="CB32" s="99"/>
      <c r="CC32" s="100">
        <f t="shared" si="125"/>
        <v>0</v>
      </c>
      <c r="CD32" s="99"/>
      <c r="CE32" s="100">
        <f t="shared" si="126"/>
        <v>0</v>
      </c>
      <c r="CF32" s="101">
        <f t="shared" si="127"/>
        <v>0</v>
      </c>
      <c r="CG32" s="100">
        <f t="shared" si="127"/>
        <v>0</v>
      </c>
    </row>
    <row r="33" spans="1:85" s="102" customFormat="1" ht="19.899999999999999" customHeight="1" x14ac:dyDescent="0.5">
      <c r="A33" s="94">
        <v>26</v>
      </c>
      <c r="B33" s="95" t="s">
        <v>103</v>
      </c>
      <c r="C33" s="95" t="s">
        <v>77</v>
      </c>
      <c r="D33" s="94">
        <f t="shared" si="112"/>
        <v>19</v>
      </c>
      <c r="E33" s="94">
        <v>0.6</v>
      </c>
      <c r="F33" s="94" t="s">
        <v>75</v>
      </c>
      <c r="G33" s="94">
        <v>1110</v>
      </c>
      <c r="H33" s="94"/>
      <c r="I33" s="146">
        <f t="shared" si="18"/>
        <v>0</v>
      </c>
      <c r="J33" s="94"/>
      <c r="K33" s="146">
        <f t="shared" si="19"/>
        <v>0</v>
      </c>
      <c r="L33" s="94"/>
      <c r="M33" s="146">
        <f t="shared" si="20"/>
        <v>0</v>
      </c>
      <c r="N33" s="94"/>
      <c r="O33" s="146">
        <f t="shared" si="21"/>
        <v>0</v>
      </c>
      <c r="P33" s="94"/>
      <c r="Q33" s="146">
        <f t="shared" si="22"/>
        <v>0</v>
      </c>
      <c r="R33" s="94"/>
      <c r="S33" s="146">
        <f t="shared" si="23"/>
        <v>0</v>
      </c>
      <c r="T33" s="94"/>
      <c r="U33" s="146">
        <f t="shared" si="24"/>
        <v>0</v>
      </c>
      <c r="V33" s="94"/>
      <c r="W33" s="146">
        <f t="shared" si="25"/>
        <v>0</v>
      </c>
      <c r="X33" s="94"/>
      <c r="Y33" s="146">
        <f t="shared" si="26"/>
        <v>0</v>
      </c>
      <c r="Z33" s="94"/>
      <c r="AA33" s="146">
        <f t="shared" si="27"/>
        <v>0</v>
      </c>
      <c r="AB33" s="94"/>
      <c r="AC33" s="146">
        <f t="shared" si="28"/>
        <v>0</v>
      </c>
      <c r="AD33" s="94"/>
      <c r="AE33" s="146">
        <f t="shared" si="29"/>
        <v>0</v>
      </c>
      <c r="AF33" s="147">
        <f t="shared" si="113"/>
        <v>0</v>
      </c>
      <c r="AG33" s="146">
        <f t="shared" si="114"/>
        <v>0</v>
      </c>
      <c r="AH33" s="99"/>
      <c r="AI33" s="100">
        <f t="shared" si="32"/>
        <v>0</v>
      </c>
      <c r="AJ33" s="99"/>
      <c r="AK33" s="100">
        <f t="shared" si="33"/>
        <v>0</v>
      </c>
      <c r="AL33" s="99"/>
      <c r="AM33" s="100">
        <f t="shared" si="33"/>
        <v>0</v>
      </c>
      <c r="AN33" s="99"/>
      <c r="AO33" s="100">
        <f t="shared" si="34"/>
        <v>0</v>
      </c>
      <c r="AP33" s="99"/>
      <c r="AQ33" s="100">
        <f t="shared" si="35"/>
        <v>0</v>
      </c>
      <c r="AR33" s="99"/>
      <c r="AS33" s="100">
        <f t="shared" si="36"/>
        <v>0</v>
      </c>
      <c r="AT33" s="99"/>
      <c r="AU33" s="100">
        <f t="shared" si="37"/>
        <v>0</v>
      </c>
      <c r="AV33" s="99"/>
      <c r="AW33" s="100">
        <f t="shared" si="38"/>
        <v>0</v>
      </c>
      <c r="AX33" s="99"/>
      <c r="AY33" s="100">
        <f t="shared" si="39"/>
        <v>0</v>
      </c>
      <c r="AZ33" s="99"/>
      <c r="BA33" s="100">
        <f t="shared" si="40"/>
        <v>0</v>
      </c>
      <c r="BB33" s="99"/>
      <c r="BC33" s="100">
        <f t="shared" si="41"/>
        <v>0</v>
      </c>
      <c r="BD33" s="99"/>
      <c r="BE33" s="100">
        <f t="shared" si="42"/>
        <v>0</v>
      </c>
      <c r="BF33" s="101">
        <f t="shared" si="96"/>
        <v>0</v>
      </c>
      <c r="BG33" s="100">
        <f t="shared" si="96"/>
        <v>0</v>
      </c>
      <c r="BH33" s="99"/>
      <c r="BI33" s="100">
        <f t="shared" si="115"/>
        <v>0</v>
      </c>
      <c r="BJ33" s="99"/>
      <c r="BK33" s="100">
        <f t="shared" si="116"/>
        <v>0</v>
      </c>
      <c r="BL33" s="99"/>
      <c r="BM33" s="100">
        <f t="shared" si="117"/>
        <v>0</v>
      </c>
      <c r="BN33" s="99"/>
      <c r="BO33" s="100">
        <f t="shared" si="118"/>
        <v>0</v>
      </c>
      <c r="BP33" s="99"/>
      <c r="BQ33" s="100">
        <f t="shared" si="119"/>
        <v>0</v>
      </c>
      <c r="BR33" s="99"/>
      <c r="BS33" s="100">
        <f t="shared" si="120"/>
        <v>0</v>
      </c>
      <c r="BT33" s="99"/>
      <c r="BU33" s="100">
        <f t="shared" si="121"/>
        <v>0</v>
      </c>
      <c r="BV33" s="99"/>
      <c r="BW33" s="100">
        <f t="shared" si="122"/>
        <v>0</v>
      </c>
      <c r="BX33" s="99"/>
      <c r="BY33" s="100">
        <f t="shared" si="123"/>
        <v>0</v>
      </c>
      <c r="BZ33" s="99"/>
      <c r="CA33" s="100">
        <f t="shared" si="124"/>
        <v>0</v>
      </c>
      <c r="CB33" s="99"/>
      <c r="CC33" s="100">
        <f t="shared" si="125"/>
        <v>0</v>
      </c>
      <c r="CD33" s="99"/>
      <c r="CE33" s="100">
        <f t="shared" si="126"/>
        <v>0</v>
      </c>
      <c r="CF33" s="101">
        <f t="shared" si="127"/>
        <v>0</v>
      </c>
      <c r="CG33" s="100">
        <f t="shared" si="127"/>
        <v>0</v>
      </c>
    </row>
    <row r="34" spans="1:85" s="102" customFormat="1" ht="19.899999999999999" customHeight="1" x14ac:dyDescent="0.5">
      <c r="A34" s="94">
        <v>27</v>
      </c>
      <c r="B34" s="95" t="s">
        <v>104</v>
      </c>
      <c r="C34" s="95" t="s">
        <v>77</v>
      </c>
      <c r="D34" s="94">
        <f t="shared" si="112"/>
        <v>19</v>
      </c>
      <c r="E34" s="94">
        <v>0.6</v>
      </c>
      <c r="F34" s="94" t="s">
        <v>75</v>
      </c>
      <c r="G34" s="94">
        <v>1330</v>
      </c>
      <c r="H34" s="94"/>
      <c r="I34" s="146">
        <f t="shared" si="18"/>
        <v>0</v>
      </c>
      <c r="J34" s="94"/>
      <c r="K34" s="146">
        <f t="shared" si="19"/>
        <v>0</v>
      </c>
      <c r="L34" s="94"/>
      <c r="M34" s="146">
        <f t="shared" si="20"/>
        <v>0</v>
      </c>
      <c r="N34" s="94"/>
      <c r="O34" s="146">
        <f t="shared" si="21"/>
        <v>0</v>
      </c>
      <c r="P34" s="94"/>
      <c r="Q34" s="146">
        <f t="shared" si="22"/>
        <v>0</v>
      </c>
      <c r="R34" s="94"/>
      <c r="S34" s="146">
        <f t="shared" si="23"/>
        <v>0</v>
      </c>
      <c r="T34" s="94"/>
      <c r="U34" s="146">
        <f t="shared" si="24"/>
        <v>0</v>
      </c>
      <c r="V34" s="94"/>
      <c r="W34" s="146">
        <f t="shared" si="25"/>
        <v>0</v>
      </c>
      <c r="X34" s="94"/>
      <c r="Y34" s="146">
        <f t="shared" si="26"/>
        <v>0</v>
      </c>
      <c r="Z34" s="94"/>
      <c r="AA34" s="146">
        <f t="shared" si="27"/>
        <v>0</v>
      </c>
      <c r="AB34" s="94"/>
      <c r="AC34" s="146">
        <f t="shared" si="28"/>
        <v>0</v>
      </c>
      <c r="AD34" s="94"/>
      <c r="AE34" s="146">
        <f t="shared" si="29"/>
        <v>0</v>
      </c>
      <c r="AF34" s="147">
        <f t="shared" si="113"/>
        <v>0</v>
      </c>
      <c r="AG34" s="146">
        <f t="shared" si="114"/>
        <v>0</v>
      </c>
      <c r="AH34" s="99"/>
      <c r="AI34" s="100">
        <f t="shared" si="32"/>
        <v>0</v>
      </c>
      <c r="AJ34" s="99"/>
      <c r="AK34" s="100">
        <f t="shared" si="33"/>
        <v>0</v>
      </c>
      <c r="AL34" s="99"/>
      <c r="AM34" s="100">
        <f t="shared" si="33"/>
        <v>0</v>
      </c>
      <c r="AN34" s="99"/>
      <c r="AO34" s="100">
        <f t="shared" si="34"/>
        <v>0</v>
      </c>
      <c r="AP34" s="99"/>
      <c r="AQ34" s="100">
        <f t="shared" si="35"/>
        <v>0</v>
      </c>
      <c r="AR34" s="99"/>
      <c r="AS34" s="100">
        <f t="shared" si="36"/>
        <v>0</v>
      </c>
      <c r="AT34" s="99"/>
      <c r="AU34" s="100">
        <f t="shared" si="37"/>
        <v>0</v>
      </c>
      <c r="AV34" s="99"/>
      <c r="AW34" s="100">
        <f t="shared" si="38"/>
        <v>0</v>
      </c>
      <c r="AX34" s="99"/>
      <c r="AY34" s="100">
        <f t="shared" si="39"/>
        <v>0</v>
      </c>
      <c r="AZ34" s="99"/>
      <c r="BA34" s="100">
        <f t="shared" si="40"/>
        <v>0</v>
      </c>
      <c r="BB34" s="99"/>
      <c r="BC34" s="100">
        <f t="shared" si="41"/>
        <v>0</v>
      </c>
      <c r="BD34" s="99"/>
      <c r="BE34" s="100">
        <f t="shared" si="42"/>
        <v>0</v>
      </c>
      <c r="BF34" s="101">
        <f t="shared" si="96"/>
        <v>0</v>
      </c>
      <c r="BG34" s="100">
        <f t="shared" si="96"/>
        <v>0</v>
      </c>
      <c r="BH34" s="99"/>
      <c r="BI34" s="100">
        <f t="shared" si="115"/>
        <v>0</v>
      </c>
      <c r="BJ34" s="99"/>
      <c r="BK34" s="100">
        <f t="shared" si="116"/>
        <v>0</v>
      </c>
      <c r="BL34" s="99"/>
      <c r="BM34" s="100">
        <f t="shared" si="117"/>
        <v>0</v>
      </c>
      <c r="BN34" s="99"/>
      <c r="BO34" s="100">
        <f t="shared" si="118"/>
        <v>0</v>
      </c>
      <c r="BP34" s="99"/>
      <c r="BQ34" s="100">
        <f t="shared" si="119"/>
        <v>0</v>
      </c>
      <c r="BR34" s="99"/>
      <c r="BS34" s="100">
        <f t="shared" si="120"/>
        <v>0</v>
      </c>
      <c r="BT34" s="99"/>
      <c r="BU34" s="100">
        <f t="shared" si="121"/>
        <v>0</v>
      </c>
      <c r="BV34" s="99"/>
      <c r="BW34" s="100">
        <f t="shared" si="122"/>
        <v>0</v>
      </c>
      <c r="BX34" s="99"/>
      <c r="BY34" s="100">
        <f t="shared" si="123"/>
        <v>0</v>
      </c>
      <c r="BZ34" s="99"/>
      <c r="CA34" s="100">
        <f t="shared" si="124"/>
        <v>0</v>
      </c>
      <c r="CB34" s="99"/>
      <c r="CC34" s="100">
        <f t="shared" si="125"/>
        <v>0</v>
      </c>
      <c r="CD34" s="99"/>
      <c r="CE34" s="100">
        <f t="shared" si="126"/>
        <v>0</v>
      </c>
      <c r="CF34" s="101">
        <f t="shared" si="127"/>
        <v>0</v>
      </c>
      <c r="CG34" s="100">
        <f t="shared" si="127"/>
        <v>0</v>
      </c>
    </row>
    <row r="35" spans="1:85" s="102" customFormat="1" ht="19.899999999999999" customHeight="1" x14ac:dyDescent="0.5">
      <c r="A35" s="94">
        <v>28</v>
      </c>
      <c r="B35" s="95" t="s">
        <v>105</v>
      </c>
      <c r="C35" s="95" t="s">
        <v>77</v>
      </c>
      <c r="D35" s="94">
        <f t="shared" si="112"/>
        <v>19</v>
      </c>
      <c r="E35" s="94">
        <v>0.35</v>
      </c>
      <c r="F35" s="94" t="s">
        <v>81</v>
      </c>
      <c r="G35" s="94">
        <v>900</v>
      </c>
      <c r="H35" s="94"/>
      <c r="I35" s="146">
        <f t="shared" si="18"/>
        <v>0</v>
      </c>
      <c r="J35" s="94"/>
      <c r="K35" s="146">
        <f t="shared" si="19"/>
        <v>0</v>
      </c>
      <c r="L35" s="94"/>
      <c r="M35" s="146">
        <f t="shared" si="20"/>
        <v>0</v>
      </c>
      <c r="N35" s="94"/>
      <c r="O35" s="146">
        <f t="shared" si="21"/>
        <v>0</v>
      </c>
      <c r="P35" s="94"/>
      <c r="Q35" s="146">
        <f t="shared" si="22"/>
        <v>0</v>
      </c>
      <c r="R35" s="94"/>
      <c r="S35" s="146">
        <f t="shared" si="23"/>
        <v>0</v>
      </c>
      <c r="T35" s="94"/>
      <c r="U35" s="146">
        <f t="shared" si="24"/>
        <v>0</v>
      </c>
      <c r="V35" s="94"/>
      <c r="W35" s="146">
        <f t="shared" si="25"/>
        <v>0</v>
      </c>
      <c r="X35" s="94"/>
      <c r="Y35" s="146">
        <f t="shared" si="26"/>
        <v>0</v>
      </c>
      <c r="Z35" s="94"/>
      <c r="AA35" s="146">
        <f t="shared" si="27"/>
        <v>0</v>
      </c>
      <c r="AB35" s="94"/>
      <c r="AC35" s="146">
        <f t="shared" si="28"/>
        <v>0</v>
      </c>
      <c r="AD35" s="94"/>
      <c r="AE35" s="146">
        <f t="shared" si="29"/>
        <v>0</v>
      </c>
      <c r="AF35" s="147">
        <f t="shared" si="113"/>
        <v>0</v>
      </c>
      <c r="AG35" s="146">
        <f t="shared" si="114"/>
        <v>0</v>
      </c>
      <c r="AH35" s="99"/>
      <c r="AI35" s="100">
        <f t="shared" si="32"/>
        <v>0</v>
      </c>
      <c r="AJ35" s="99"/>
      <c r="AK35" s="100">
        <f t="shared" si="33"/>
        <v>0</v>
      </c>
      <c r="AL35" s="99"/>
      <c r="AM35" s="100">
        <f t="shared" si="33"/>
        <v>0</v>
      </c>
      <c r="AN35" s="99"/>
      <c r="AO35" s="100">
        <f t="shared" si="34"/>
        <v>0</v>
      </c>
      <c r="AP35" s="99"/>
      <c r="AQ35" s="100">
        <f t="shared" si="35"/>
        <v>0</v>
      </c>
      <c r="AR35" s="99"/>
      <c r="AS35" s="100">
        <f t="shared" si="36"/>
        <v>0</v>
      </c>
      <c r="AT35" s="99"/>
      <c r="AU35" s="100">
        <f t="shared" si="37"/>
        <v>0</v>
      </c>
      <c r="AV35" s="99"/>
      <c r="AW35" s="100">
        <f t="shared" si="38"/>
        <v>0</v>
      </c>
      <c r="AX35" s="99"/>
      <c r="AY35" s="100">
        <f t="shared" si="39"/>
        <v>0</v>
      </c>
      <c r="AZ35" s="99"/>
      <c r="BA35" s="100">
        <f t="shared" si="40"/>
        <v>0</v>
      </c>
      <c r="BB35" s="99"/>
      <c r="BC35" s="100">
        <f t="shared" si="41"/>
        <v>0</v>
      </c>
      <c r="BD35" s="99"/>
      <c r="BE35" s="100">
        <f t="shared" si="42"/>
        <v>0</v>
      </c>
      <c r="BF35" s="101">
        <f t="shared" si="96"/>
        <v>0</v>
      </c>
      <c r="BG35" s="100">
        <f t="shared" si="96"/>
        <v>0</v>
      </c>
      <c r="BH35" s="99"/>
      <c r="BI35" s="100">
        <f t="shared" si="115"/>
        <v>0</v>
      </c>
      <c r="BJ35" s="99"/>
      <c r="BK35" s="100">
        <f t="shared" si="116"/>
        <v>0</v>
      </c>
      <c r="BL35" s="99"/>
      <c r="BM35" s="100">
        <f t="shared" si="117"/>
        <v>0</v>
      </c>
      <c r="BN35" s="99"/>
      <c r="BO35" s="100">
        <f t="shared" si="118"/>
        <v>0</v>
      </c>
      <c r="BP35" s="99"/>
      <c r="BQ35" s="100">
        <f t="shared" si="119"/>
        <v>0</v>
      </c>
      <c r="BR35" s="99"/>
      <c r="BS35" s="100">
        <f t="shared" si="120"/>
        <v>0</v>
      </c>
      <c r="BT35" s="99"/>
      <c r="BU35" s="100">
        <f t="shared" si="121"/>
        <v>0</v>
      </c>
      <c r="BV35" s="99"/>
      <c r="BW35" s="100">
        <f t="shared" si="122"/>
        <v>0</v>
      </c>
      <c r="BX35" s="99"/>
      <c r="BY35" s="100">
        <f t="shared" si="123"/>
        <v>0</v>
      </c>
      <c r="BZ35" s="99"/>
      <c r="CA35" s="100">
        <f t="shared" si="124"/>
        <v>0</v>
      </c>
      <c r="CB35" s="99"/>
      <c r="CC35" s="100">
        <f t="shared" si="125"/>
        <v>0</v>
      </c>
      <c r="CD35" s="99"/>
      <c r="CE35" s="100">
        <f t="shared" si="126"/>
        <v>0</v>
      </c>
      <c r="CF35" s="101">
        <f t="shared" si="127"/>
        <v>0</v>
      </c>
      <c r="CG35" s="100">
        <f t="shared" si="127"/>
        <v>0</v>
      </c>
    </row>
    <row r="36" spans="1:85" s="102" customFormat="1" ht="19.899999999999999" customHeight="1" x14ac:dyDescent="0.5">
      <c r="A36" s="94">
        <v>29</v>
      </c>
      <c r="B36" s="95" t="s">
        <v>106</v>
      </c>
      <c r="C36" s="95" t="s">
        <v>74</v>
      </c>
      <c r="D36" s="94">
        <f t="shared" si="112"/>
        <v>19</v>
      </c>
      <c r="E36" s="94">
        <v>0.7</v>
      </c>
      <c r="F36" s="94" t="s">
        <v>75</v>
      </c>
      <c r="G36" s="94"/>
      <c r="H36" s="94"/>
      <c r="I36" s="146">
        <f t="shared" si="18"/>
        <v>0</v>
      </c>
      <c r="J36" s="94"/>
      <c r="K36" s="146">
        <f t="shared" si="19"/>
        <v>0</v>
      </c>
      <c r="L36" s="94"/>
      <c r="M36" s="146">
        <f t="shared" si="20"/>
        <v>0</v>
      </c>
      <c r="N36" s="94"/>
      <c r="O36" s="146">
        <f t="shared" si="21"/>
        <v>0</v>
      </c>
      <c r="P36" s="94"/>
      <c r="Q36" s="146">
        <f t="shared" si="22"/>
        <v>0</v>
      </c>
      <c r="R36" s="94"/>
      <c r="S36" s="146">
        <f t="shared" si="23"/>
        <v>0</v>
      </c>
      <c r="T36" s="94"/>
      <c r="U36" s="146">
        <f t="shared" si="24"/>
        <v>0</v>
      </c>
      <c r="V36" s="94"/>
      <c r="W36" s="146">
        <f t="shared" si="25"/>
        <v>0</v>
      </c>
      <c r="X36" s="94"/>
      <c r="Y36" s="146">
        <f t="shared" si="26"/>
        <v>0</v>
      </c>
      <c r="Z36" s="94"/>
      <c r="AA36" s="146">
        <f t="shared" si="27"/>
        <v>0</v>
      </c>
      <c r="AB36" s="94"/>
      <c r="AC36" s="146">
        <f t="shared" si="28"/>
        <v>0</v>
      </c>
      <c r="AD36" s="94"/>
      <c r="AE36" s="146">
        <f t="shared" si="29"/>
        <v>0</v>
      </c>
      <c r="AF36" s="147">
        <f t="shared" si="113"/>
        <v>0</v>
      </c>
      <c r="AG36" s="146">
        <f t="shared" si="114"/>
        <v>0</v>
      </c>
      <c r="AH36" s="99"/>
      <c r="AI36" s="100">
        <f t="shared" si="32"/>
        <v>0</v>
      </c>
      <c r="AJ36" s="99"/>
      <c r="AK36" s="100">
        <f t="shared" si="33"/>
        <v>0</v>
      </c>
      <c r="AL36" s="99"/>
      <c r="AM36" s="100">
        <f t="shared" si="33"/>
        <v>0</v>
      </c>
      <c r="AN36" s="99"/>
      <c r="AO36" s="100">
        <f t="shared" si="34"/>
        <v>0</v>
      </c>
      <c r="AP36" s="99"/>
      <c r="AQ36" s="100">
        <f t="shared" si="35"/>
        <v>0</v>
      </c>
      <c r="AR36" s="99"/>
      <c r="AS36" s="100">
        <f t="shared" si="36"/>
        <v>0</v>
      </c>
      <c r="AT36" s="99"/>
      <c r="AU36" s="100">
        <f t="shared" si="37"/>
        <v>0</v>
      </c>
      <c r="AV36" s="99"/>
      <c r="AW36" s="100">
        <f t="shared" si="38"/>
        <v>0</v>
      </c>
      <c r="AX36" s="99"/>
      <c r="AY36" s="100">
        <f t="shared" si="39"/>
        <v>0</v>
      </c>
      <c r="AZ36" s="99"/>
      <c r="BA36" s="100">
        <f t="shared" si="40"/>
        <v>0</v>
      </c>
      <c r="BB36" s="99"/>
      <c r="BC36" s="100">
        <f t="shared" si="41"/>
        <v>0</v>
      </c>
      <c r="BD36" s="99"/>
      <c r="BE36" s="100">
        <f t="shared" si="42"/>
        <v>0</v>
      </c>
      <c r="BF36" s="101">
        <f t="shared" si="96"/>
        <v>0</v>
      </c>
      <c r="BG36" s="100">
        <f t="shared" si="96"/>
        <v>0</v>
      </c>
      <c r="BH36" s="99"/>
      <c r="BI36" s="100">
        <f t="shared" si="115"/>
        <v>0</v>
      </c>
      <c r="BJ36" s="99"/>
      <c r="BK36" s="100">
        <f t="shared" si="116"/>
        <v>0</v>
      </c>
      <c r="BL36" s="99"/>
      <c r="BM36" s="100">
        <f t="shared" si="117"/>
        <v>0</v>
      </c>
      <c r="BN36" s="99"/>
      <c r="BO36" s="100">
        <f t="shared" si="118"/>
        <v>0</v>
      </c>
      <c r="BP36" s="99"/>
      <c r="BQ36" s="100">
        <f t="shared" si="119"/>
        <v>0</v>
      </c>
      <c r="BR36" s="99"/>
      <c r="BS36" s="100">
        <f t="shared" si="120"/>
        <v>0</v>
      </c>
      <c r="BT36" s="99"/>
      <c r="BU36" s="100">
        <f t="shared" si="121"/>
        <v>0</v>
      </c>
      <c r="BV36" s="99"/>
      <c r="BW36" s="100">
        <f t="shared" si="122"/>
        <v>0</v>
      </c>
      <c r="BX36" s="99"/>
      <c r="BY36" s="100">
        <f t="shared" si="123"/>
        <v>0</v>
      </c>
      <c r="BZ36" s="99"/>
      <c r="CA36" s="100">
        <f t="shared" si="124"/>
        <v>0</v>
      </c>
      <c r="CB36" s="99"/>
      <c r="CC36" s="100">
        <f t="shared" si="125"/>
        <v>0</v>
      </c>
      <c r="CD36" s="99"/>
      <c r="CE36" s="100">
        <f t="shared" si="126"/>
        <v>0</v>
      </c>
      <c r="CF36" s="101">
        <f t="shared" si="127"/>
        <v>0</v>
      </c>
      <c r="CG36" s="100">
        <f t="shared" si="127"/>
        <v>0</v>
      </c>
    </row>
    <row r="37" spans="1:85" s="102" customFormat="1" ht="19.899999999999999" customHeight="1" x14ac:dyDescent="0.5">
      <c r="A37" s="94">
        <v>30</v>
      </c>
      <c r="B37" s="95" t="s">
        <v>107</v>
      </c>
      <c r="C37" s="95" t="s">
        <v>74</v>
      </c>
      <c r="D37" s="94">
        <f t="shared" si="112"/>
        <v>19</v>
      </c>
      <c r="E37" s="94">
        <v>0.7</v>
      </c>
      <c r="F37" s="94" t="s">
        <v>75</v>
      </c>
      <c r="G37" s="94"/>
      <c r="H37" s="94"/>
      <c r="I37" s="146">
        <f t="shared" si="18"/>
        <v>0</v>
      </c>
      <c r="J37" s="94"/>
      <c r="K37" s="146">
        <f t="shared" si="19"/>
        <v>0</v>
      </c>
      <c r="L37" s="94"/>
      <c r="M37" s="146">
        <f t="shared" si="20"/>
        <v>0</v>
      </c>
      <c r="N37" s="94"/>
      <c r="O37" s="146">
        <f t="shared" si="21"/>
        <v>0</v>
      </c>
      <c r="P37" s="94"/>
      <c r="Q37" s="146">
        <f t="shared" si="22"/>
        <v>0</v>
      </c>
      <c r="R37" s="94"/>
      <c r="S37" s="146">
        <f t="shared" si="23"/>
        <v>0</v>
      </c>
      <c r="T37" s="94"/>
      <c r="U37" s="146">
        <f t="shared" si="24"/>
        <v>0</v>
      </c>
      <c r="V37" s="94"/>
      <c r="W37" s="146">
        <f t="shared" si="25"/>
        <v>0</v>
      </c>
      <c r="X37" s="94"/>
      <c r="Y37" s="146">
        <f t="shared" si="26"/>
        <v>0</v>
      </c>
      <c r="Z37" s="94"/>
      <c r="AA37" s="146">
        <f t="shared" si="27"/>
        <v>0</v>
      </c>
      <c r="AB37" s="94"/>
      <c r="AC37" s="146">
        <f t="shared" si="28"/>
        <v>0</v>
      </c>
      <c r="AD37" s="94"/>
      <c r="AE37" s="146">
        <f t="shared" si="29"/>
        <v>0</v>
      </c>
      <c r="AF37" s="147">
        <f t="shared" si="113"/>
        <v>0</v>
      </c>
      <c r="AG37" s="146">
        <f t="shared" si="114"/>
        <v>0</v>
      </c>
      <c r="AH37" s="99"/>
      <c r="AI37" s="100">
        <f t="shared" si="32"/>
        <v>0</v>
      </c>
      <c r="AJ37" s="99"/>
      <c r="AK37" s="100">
        <f t="shared" si="33"/>
        <v>0</v>
      </c>
      <c r="AL37" s="99"/>
      <c r="AM37" s="100">
        <f t="shared" si="33"/>
        <v>0</v>
      </c>
      <c r="AN37" s="99"/>
      <c r="AO37" s="100">
        <f t="shared" si="34"/>
        <v>0</v>
      </c>
      <c r="AP37" s="99"/>
      <c r="AQ37" s="100">
        <f t="shared" si="35"/>
        <v>0</v>
      </c>
      <c r="AR37" s="99"/>
      <c r="AS37" s="100">
        <f t="shared" si="36"/>
        <v>0</v>
      </c>
      <c r="AT37" s="99"/>
      <c r="AU37" s="100">
        <f t="shared" si="37"/>
        <v>0</v>
      </c>
      <c r="AV37" s="99"/>
      <c r="AW37" s="100">
        <f t="shared" si="38"/>
        <v>0</v>
      </c>
      <c r="AX37" s="99"/>
      <c r="AY37" s="100">
        <f t="shared" si="39"/>
        <v>0</v>
      </c>
      <c r="AZ37" s="99"/>
      <c r="BA37" s="100">
        <f t="shared" si="40"/>
        <v>0</v>
      </c>
      <c r="BB37" s="99"/>
      <c r="BC37" s="100">
        <f t="shared" si="41"/>
        <v>0</v>
      </c>
      <c r="BD37" s="99"/>
      <c r="BE37" s="100">
        <f t="shared" si="42"/>
        <v>0</v>
      </c>
      <c r="BF37" s="101">
        <f t="shared" si="96"/>
        <v>0</v>
      </c>
      <c r="BG37" s="100">
        <f t="shared" si="96"/>
        <v>0</v>
      </c>
      <c r="BH37" s="99"/>
      <c r="BI37" s="100">
        <f t="shared" si="115"/>
        <v>0</v>
      </c>
      <c r="BJ37" s="99"/>
      <c r="BK37" s="100">
        <f t="shared" si="116"/>
        <v>0</v>
      </c>
      <c r="BL37" s="99"/>
      <c r="BM37" s="100">
        <f t="shared" si="117"/>
        <v>0</v>
      </c>
      <c r="BN37" s="99"/>
      <c r="BO37" s="100">
        <f t="shared" si="118"/>
        <v>0</v>
      </c>
      <c r="BP37" s="99"/>
      <c r="BQ37" s="100">
        <f t="shared" si="119"/>
        <v>0</v>
      </c>
      <c r="BR37" s="99"/>
      <c r="BS37" s="100">
        <f t="shared" si="120"/>
        <v>0</v>
      </c>
      <c r="BT37" s="99"/>
      <c r="BU37" s="100">
        <f t="shared" si="121"/>
        <v>0</v>
      </c>
      <c r="BV37" s="99"/>
      <c r="BW37" s="100">
        <f t="shared" si="122"/>
        <v>0</v>
      </c>
      <c r="BX37" s="99"/>
      <c r="BY37" s="100">
        <f t="shared" si="123"/>
        <v>0</v>
      </c>
      <c r="BZ37" s="99"/>
      <c r="CA37" s="100">
        <f t="shared" si="124"/>
        <v>0</v>
      </c>
      <c r="CB37" s="99"/>
      <c r="CC37" s="100">
        <f t="shared" si="125"/>
        <v>0</v>
      </c>
      <c r="CD37" s="99"/>
      <c r="CE37" s="100">
        <f t="shared" si="126"/>
        <v>0</v>
      </c>
      <c r="CF37" s="101">
        <f t="shared" si="127"/>
        <v>0</v>
      </c>
      <c r="CG37" s="100">
        <f t="shared" si="127"/>
        <v>0</v>
      </c>
    </row>
    <row r="38" spans="1:85" s="102" customFormat="1" ht="19.899999999999999" customHeight="1" x14ac:dyDescent="0.5">
      <c r="A38" s="94">
        <v>31</v>
      </c>
      <c r="B38" s="95" t="s">
        <v>108</v>
      </c>
      <c r="C38" s="95" t="s">
        <v>74</v>
      </c>
      <c r="D38" s="94">
        <f t="shared" si="112"/>
        <v>12</v>
      </c>
      <c r="E38" s="94">
        <v>0.68</v>
      </c>
      <c r="F38" s="94" t="s">
        <v>75</v>
      </c>
      <c r="G38" s="94">
        <v>1550</v>
      </c>
      <c r="H38" s="94"/>
      <c r="I38" s="160">
        <f t="shared" si="18"/>
        <v>0</v>
      </c>
      <c r="J38" s="94"/>
      <c r="K38" s="160">
        <f t="shared" si="19"/>
        <v>0</v>
      </c>
      <c r="L38" s="94"/>
      <c r="M38" s="160">
        <f t="shared" si="20"/>
        <v>0</v>
      </c>
      <c r="N38" s="94"/>
      <c r="O38" s="160">
        <f t="shared" si="21"/>
        <v>0</v>
      </c>
      <c r="P38" s="94"/>
      <c r="Q38" s="160">
        <f t="shared" si="22"/>
        <v>0</v>
      </c>
      <c r="R38" s="94"/>
      <c r="S38" s="160">
        <f t="shared" si="23"/>
        <v>0</v>
      </c>
      <c r="T38" s="94"/>
      <c r="U38" s="160">
        <f t="shared" si="24"/>
        <v>0</v>
      </c>
      <c r="V38" s="94"/>
      <c r="W38" s="160">
        <f t="shared" si="25"/>
        <v>0</v>
      </c>
      <c r="X38" s="94"/>
      <c r="Y38" s="160">
        <f t="shared" si="26"/>
        <v>0</v>
      </c>
      <c r="Z38" s="94"/>
      <c r="AA38" s="160">
        <f t="shared" si="27"/>
        <v>0</v>
      </c>
      <c r="AB38" s="94"/>
      <c r="AC38" s="160">
        <f t="shared" si="28"/>
        <v>0</v>
      </c>
      <c r="AD38" s="94"/>
      <c r="AE38" s="160">
        <f t="shared" si="29"/>
        <v>0</v>
      </c>
      <c r="AF38" s="147">
        <f t="shared" si="113"/>
        <v>0</v>
      </c>
      <c r="AG38" s="146">
        <f t="shared" si="114"/>
        <v>0</v>
      </c>
      <c r="AH38" s="96"/>
      <c r="AI38" s="97">
        <f t="shared" si="32"/>
        <v>0</v>
      </c>
      <c r="AJ38" s="96">
        <v>60</v>
      </c>
      <c r="AK38" s="97">
        <f t="shared" si="33"/>
        <v>40.800000000000004</v>
      </c>
      <c r="AL38" s="99">
        <v>312</v>
      </c>
      <c r="AM38" s="100">
        <f t="shared" si="33"/>
        <v>212.16000000000003</v>
      </c>
      <c r="AN38" s="99">
        <v>180</v>
      </c>
      <c r="AO38" s="100">
        <f t="shared" si="34"/>
        <v>122.4</v>
      </c>
      <c r="AP38" s="99">
        <v>312</v>
      </c>
      <c r="AQ38" s="100">
        <f t="shared" si="35"/>
        <v>212.16000000000003</v>
      </c>
      <c r="AR38" s="99">
        <v>240</v>
      </c>
      <c r="AS38" s="100">
        <f t="shared" si="36"/>
        <v>163.20000000000002</v>
      </c>
      <c r="AT38" s="99">
        <v>360</v>
      </c>
      <c r="AU38" s="100">
        <f t="shared" si="37"/>
        <v>244.8</v>
      </c>
      <c r="AV38" s="99">
        <v>180</v>
      </c>
      <c r="AW38" s="100">
        <f t="shared" si="38"/>
        <v>122.4</v>
      </c>
      <c r="AX38" s="99">
        <v>324</v>
      </c>
      <c r="AY38" s="100">
        <f t="shared" si="39"/>
        <v>220.32000000000002</v>
      </c>
      <c r="AZ38" s="99">
        <v>300</v>
      </c>
      <c r="BA38" s="100">
        <f t="shared" si="40"/>
        <v>204.00000000000003</v>
      </c>
      <c r="BB38" s="99">
        <v>276</v>
      </c>
      <c r="BC38" s="100">
        <f t="shared" si="41"/>
        <v>187.68</v>
      </c>
      <c r="BD38" s="99">
        <v>444</v>
      </c>
      <c r="BE38" s="100">
        <f t="shared" si="42"/>
        <v>301.92</v>
      </c>
      <c r="BF38" s="101">
        <f t="shared" si="96"/>
        <v>2988</v>
      </c>
      <c r="BG38" s="100">
        <f t="shared" si="96"/>
        <v>2031.8400000000001</v>
      </c>
      <c r="BH38" s="99">
        <v>300</v>
      </c>
      <c r="BI38" s="100">
        <f t="shared" si="115"/>
        <v>204.00000000000003</v>
      </c>
      <c r="BJ38" s="99"/>
      <c r="BK38" s="100">
        <f t="shared" si="116"/>
        <v>0</v>
      </c>
      <c r="BL38" s="99"/>
      <c r="BM38" s="100">
        <f t="shared" si="117"/>
        <v>0</v>
      </c>
      <c r="BN38" s="99"/>
      <c r="BO38" s="100">
        <f t="shared" si="118"/>
        <v>0</v>
      </c>
      <c r="BP38" s="99"/>
      <c r="BQ38" s="100">
        <f t="shared" si="119"/>
        <v>0</v>
      </c>
      <c r="BR38" s="99"/>
      <c r="BS38" s="100">
        <f t="shared" si="120"/>
        <v>0</v>
      </c>
      <c r="BT38" s="99"/>
      <c r="BU38" s="100">
        <f t="shared" si="121"/>
        <v>0</v>
      </c>
      <c r="BV38" s="99"/>
      <c r="BW38" s="100">
        <f t="shared" si="122"/>
        <v>0</v>
      </c>
      <c r="BX38" s="99"/>
      <c r="BY38" s="100">
        <f t="shared" si="123"/>
        <v>0</v>
      </c>
      <c r="BZ38" s="99"/>
      <c r="CA38" s="100">
        <f t="shared" si="124"/>
        <v>0</v>
      </c>
      <c r="CB38" s="99"/>
      <c r="CC38" s="100">
        <f t="shared" si="125"/>
        <v>0</v>
      </c>
      <c r="CD38" s="99"/>
      <c r="CE38" s="100">
        <f t="shared" si="126"/>
        <v>0</v>
      </c>
      <c r="CF38" s="101">
        <f t="shared" si="127"/>
        <v>300</v>
      </c>
      <c r="CG38" s="100">
        <f t="shared" si="127"/>
        <v>204.00000000000003</v>
      </c>
    </row>
    <row r="39" spans="1:85" s="102" customFormat="1" ht="19.899999999999999" customHeight="1" x14ac:dyDescent="0.5">
      <c r="A39" s="94">
        <v>32</v>
      </c>
      <c r="B39" s="95" t="s">
        <v>108</v>
      </c>
      <c r="C39" s="95" t="s">
        <v>74</v>
      </c>
      <c r="D39" s="94">
        <f t="shared" si="112"/>
        <v>19</v>
      </c>
      <c r="E39" s="94">
        <v>0.64</v>
      </c>
      <c r="F39" s="94" t="s">
        <v>75</v>
      </c>
      <c r="G39" s="94">
        <v>1500</v>
      </c>
      <c r="H39" s="94"/>
      <c r="I39" s="160">
        <f t="shared" si="18"/>
        <v>0</v>
      </c>
      <c r="J39" s="94"/>
      <c r="K39" s="160">
        <f t="shared" si="19"/>
        <v>0</v>
      </c>
      <c r="L39" s="94"/>
      <c r="M39" s="160">
        <f t="shared" si="20"/>
        <v>0</v>
      </c>
      <c r="N39" s="94"/>
      <c r="O39" s="160">
        <f t="shared" si="21"/>
        <v>0</v>
      </c>
      <c r="P39" s="94"/>
      <c r="Q39" s="160">
        <f t="shared" si="22"/>
        <v>0</v>
      </c>
      <c r="R39" s="94"/>
      <c r="S39" s="160">
        <f t="shared" si="23"/>
        <v>0</v>
      </c>
      <c r="T39" s="94"/>
      <c r="U39" s="160">
        <f t="shared" si="24"/>
        <v>0</v>
      </c>
      <c r="V39" s="94"/>
      <c r="W39" s="160">
        <f t="shared" si="25"/>
        <v>0</v>
      </c>
      <c r="X39" s="94"/>
      <c r="Y39" s="160">
        <f t="shared" si="26"/>
        <v>0</v>
      </c>
      <c r="Z39" s="94"/>
      <c r="AA39" s="160">
        <f t="shared" si="27"/>
        <v>0</v>
      </c>
      <c r="AB39" s="94"/>
      <c r="AC39" s="160">
        <f t="shared" si="28"/>
        <v>0</v>
      </c>
      <c r="AD39" s="94"/>
      <c r="AE39" s="160">
        <f t="shared" si="29"/>
        <v>0</v>
      </c>
      <c r="AF39" s="147">
        <f t="shared" si="113"/>
        <v>0</v>
      </c>
      <c r="AG39" s="146">
        <f t="shared" si="114"/>
        <v>0</v>
      </c>
      <c r="AH39" s="96"/>
      <c r="AI39" s="97">
        <f t="shared" si="32"/>
        <v>0</v>
      </c>
      <c r="AJ39" s="96"/>
      <c r="AK39" s="97">
        <f t="shared" si="33"/>
        <v>0</v>
      </c>
      <c r="AL39" s="99"/>
      <c r="AM39" s="100">
        <f t="shared" si="33"/>
        <v>0</v>
      </c>
      <c r="AN39" s="99"/>
      <c r="AO39" s="100">
        <f t="shared" si="34"/>
        <v>0</v>
      </c>
      <c r="AP39" s="99"/>
      <c r="AQ39" s="100">
        <f t="shared" si="35"/>
        <v>0</v>
      </c>
      <c r="AR39" s="99"/>
      <c r="AS39" s="100">
        <f t="shared" si="36"/>
        <v>0</v>
      </c>
      <c r="AT39" s="99"/>
      <c r="AU39" s="100">
        <f t="shared" si="37"/>
        <v>0</v>
      </c>
      <c r="AV39" s="99"/>
      <c r="AW39" s="100">
        <f t="shared" si="38"/>
        <v>0</v>
      </c>
      <c r="AX39" s="99"/>
      <c r="AY39" s="100">
        <f t="shared" si="39"/>
        <v>0</v>
      </c>
      <c r="AZ39" s="99"/>
      <c r="BA39" s="100">
        <f t="shared" si="40"/>
        <v>0</v>
      </c>
      <c r="BB39" s="99"/>
      <c r="BC39" s="100">
        <f t="shared" si="41"/>
        <v>0</v>
      </c>
      <c r="BD39" s="99"/>
      <c r="BE39" s="100">
        <f t="shared" si="42"/>
        <v>0</v>
      </c>
      <c r="BF39" s="101">
        <f t="shared" si="96"/>
        <v>0</v>
      </c>
      <c r="BG39" s="100">
        <f t="shared" si="96"/>
        <v>0</v>
      </c>
      <c r="BH39" s="99"/>
      <c r="BI39" s="100">
        <f t="shared" si="115"/>
        <v>0</v>
      </c>
      <c r="BJ39" s="99"/>
      <c r="BK39" s="100">
        <f t="shared" si="116"/>
        <v>0</v>
      </c>
      <c r="BL39" s="99"/>
      <c r="BM39" s="100">
        <f t="shared" si="117"/>
        <v>0</v>
      </c>
      <c r="BN39" s="99"/>
      <c r="BO39" s="100">
        <f t="shared" si="118"/>
        <v>0</v>
      </c>
      <c r="BP39" s="99"/>
      <c r="BQ39" s="100">
        <f t="shared" si="119"/>
        <v>0</v>
      </c>
      <c r="BR39" s="99"/>
      <c r="BS39" s="100">
        <f t="shared" si="120"/>
        <v>0</v>
      </c>
      <c r="BT39" s="99"/>
      <c r="BU39" s="100">
        <f t="shared" si="121"/>
        <v>0</v>
      </c>
      <c r="BV39" s="99"/>
      <c r="BW39" s="100">
        <f t="shared" si="122"/>
        <v>0</v>
      </c>
      <c r="BX39" s="99"/>
      <c r="BY39" s="100">
        <f t="shared" si="123"/>
        <v>0</v>
      </c>
      <c r="BZ39" s="99"/>
      <c r="CA39" s="100">
        <f t="shared" si="124"/>
        <v>0</v>
      </c>
      <c r="CB39" s="99"/>
      <c r="CC39" s="100">
        <f t="shared" si="125"/>
        <v>0</v>
      </c>
      <c r="CD39" s="99"/>
      <c r="CE39" s="100">
        <f t="shared" si="126"/>
        <v>0</v>
      </c>
      <c r="CF39" s="101">
        <f t="shared" si="127"/>
        <v>0</v>
      </c>
      <c r="CG39" s="100">
        <f t="shared" si="127"/>
        <v>0</v>
      </c>
    </row>
    <row r="40" spans="1:85" s="102" customFormat="1" ht="19.899999999999999" customHeight="1" x14ac:dyDescent="0.5">
      <c r="A40" s="94">
        <v>33</v>
      </c>
      <c r="B40" s="95" t="s">
        <v>109</v>
      </c>
      <c r="C40" s="95" t="s">
        <v>74</v>
      </c>
      <c r="D40" s="94">
        <f t="shared" si="112"/>
        <v>19</v>
      </c>
      <c r="E40" s="94">
        <v>0.64</v>
      </c>
      <c r="F40" s="94" t="s">
        <v>85</v>
      </c>
      <c r="G40" s="94"/>
      <c r="H40" s="94"/>
      <c r="I40" s="160">
        <f t="shared" si="18"/>
        <v>0</v>
      </c>
      <c r="J40" s="94"/>
      <c r="K40" s="160">
        <f t="shared" si="19"/>
        <v>0</v>
      </c>
      <c r="L40" s="94"/>
      <c r="M40" s="160">
        <f t="shared" si="20"/>
        <v>0</v>
      </c>
      <c r="N40" s="94"/>
      <c r="O40" s="160">
        <f t="shared" si="21"/>
        <v>0</v>
      </c>
      <c r="P40" s="94"/>
      <c r="Q40" s="160">
        <f t="shared" si="22"/>
        <v>0</v>
      </c>
      <c r="R40" s="94"/>
      <c r="S40" s="160">
        <f t="shared" si="23"/>
        <v>0</v>
      </c>
      <c r="T40" s="94"/>
      <c r="U40" s="160">
        <f t="shared" si="24"/>
        <v>0</v>
      </c>
      <c r="V40" s="94"/>
      <c r="W40" s="160">
        <f t="shared" si="25"/>
        <v>0</v>
      </c>
      <c r="X40" s="94"/>
      <c r="Y40" s="160">
        <f t="shared" si="26"/>
        <v>0</v>
      </c>
      <c r="Z40" s="94"/>
      <c r="AA40" s="160">
        <f t="shared" si="27"/>
        <v>0</v>
      </c>
      <c r="AB40" s="94"/>
      <c r="AC40" s="160">
        <f t="shared" si="28"/>
        <v>0</v>
      </c>
      <c r="AD40" s="94"/>
      <c r="AE40" s="160">
        <f t="shared" si="29"/>
        <v>0</v>
      </c>
      <c r="AF40" s="147">
        <f t="shared" si="113"/>
        <v>0</v>
      </c>
      <c r="AG40" s="146">
        <f t="shared" si="114"/>
        <v>0</v>
      </c>
      <c r="AH40" s="96"/>
      <c r="AI40" s="97">
        <f t="shared" si="32"/>
        <v>0</v>
      </c>
      <c r="AJ40" s="96"/>
      <c r="AK40" s="97">
        <f t="shared" si="33"/>
        <v>0</v>
      </c>
      <c r="AL40" s="99"/>
      <c r="AM40" s="100">
        <f t="shared" si="33"/>
        <v>0</v>
      </c>
      <c r="AN40" s="99"/>
      <c r="AO40" s="100">
        <f t="shared" si="34"/>
        <v>0</v>
      </c>
      <c r="AP40" s="99"/>
      <c r="AQ40" s="100">
        <f t="shared" si="35"/>
        <v>0</v>
      </c>
      <c r="AR40" s="99"/>
      <c r="AS40" s="100">
        <f t="shared" si="36"/>
        <v>0</v>
      </c>
      <c r="AT40" s="99"/>
      <c r="AU40" s="100">
        <f t="shared" si="37"/>
        <v>0</v>
      </c>
      <c r="AV40" s="99"/>
      <c r="AW40" s="100">
        <f t="shared" si="38"/>
        <v>0</v>
      </c>
      <c r="AX40" s="99"/>
      <c r="AY40" s="100">
        <f t="shared" si="39"/>
        <v>0</v>
      </c>
      <c r="AZ40" s="99"/>
      <c r="BA40" s="100">
        <f t="shared" si="40"/>
        <v>0</v>
      </c>
      <c r="BB40" s="99"/>
      <c r="BC40" s="100">
        <f t="shared" si="41"/>
        <v>0</v>
      </c>
      <c r="BD40" s="99"/>
      <c r="BE40" s="100">
        <f t="shared" si="42"/>
        <v>0</v>
      </c>
      <c r="BF40" s="101">
        <f t="shared" si="96"/>
        <v>0</v>
      </c>
      <c r="BG40" s="100">
        <f t="shared" si="96"/>
        <v>0</v>
      </c>
      <c r="BH40" s="99"/>
      <c r="BI40" s="100">
        <f t="shared" si="115"/>
        <v>0</v>
      </c>
      <c r="BJ40" s="99"/>
      <c r="BK40" s="100">
        <f t="shared" si="116"/>
        <v>0</v>
      </c>
      <c r="BL40" s="99"/>
      <c r="BM40" s="100">
        <f t="shared" si="117"/>
        <v>0</v>
      </c>
      <c r="BN40" s="99"/>
      <c r="BO40" s="100">
        <f t="shared" si="118"/>
        <v>0</v>
      </c>
      <c r="BP40" s="99"/>
      <c r="BQ40" s="100">
        <f t="shared" si="119"/>
        <v>0</v>
      </c>
      <c r="BR40" s="99"/>
      <c r="BS40" s="100">
        <f t="shared" si="120"/>
        <v>0</v>
      </c>
      <c r="BT40" s="99"/>
      <c r="BU40" s="100">
        <f t="shared" si="121"/>
        <v>0</v>
      </c>
      <c r="BV40" s="99"/>
      <c r="BW40" s="100">
        <f t="shared" si="122"/>
        <v>0</v>
      </c>
      <c r="BX40" s="99"/>
      <c r="BY40" s="100">
        <f t="shared" si="123"/>
        <v>0</v>
      </c>
      <c r="BZ40" s="99"/>
      <c r="CA40" s="100">
        <f t="shared" si="124"/>
        <v>0</v>
      </c>
      <c r="CB40" s="99"/>
      <c r="CC40" s="100">
        <f t="shared" si="125"/>
        <v>0</v>
      </c>
      <c r="CD40" s="99"/>
      <c r="CE40" s="100">
        <f t="shared" si="126"/>
        <v>0</v>
      </c>
      <c r="CF40" s="101">
        <f t="shared" si="127"/>
        <v>0</v>
      </c>
      <c r="CG40" s="100">
        <f t="shared" si="127"/>
        <v>0</v>
      </c>
    </row>
    <row r="41" spans="1:85" s="102" customFormat="1" ht="19.899999999999999" customHeight="1" x14ac:dyDescent="0.5">
      <c r="A41" s="94">
        <v>34</v>
      </c>
      <c r="B41" s="95" t="s">
        <v>107</v>
      </c>
      <c r="C41" s="95" t="s">
        <v>74</v>
      </c>
      <c r="D41" s="94">
        <f t="shared" si="112"/>
        <v>19</v>
      </c>
      <c r="E41" s="94">
        <v>0.64</v>
      </c>
      <c r="F41" s="94" t="s">
        <v>85</v>
      </c>
      <c r="G41" s="94">
        <v>1350</v>
      </c>
      <c r="H41" s="94"/>
      <c r="I41" s="160">
        <f t="shared" si="18"/>
        <v>0</v>
      </c>
      <c r="J41" s="94"/>
      <c r="K41" s="160">
        <f t="shared" si="19"/>
        <v>0</v>
      </c>
      <c r="L41" s="94"/>
      <c r="M41" s="160">
        <f t="shared" si="20"/>
        <v>0</v>
      </c>
      <c r="N41" s="94"/>
      <c r="O41" s="160">
        <f t="shared" si="21"/>
        <v>0</v>
      </c>
      <c r="P41" s="94"/>
      <c r="Q41" s="160">
        <f t="shared" si="22"/>
        <v>0</v>
      </c>
      <c r="R41" s="94"/>
      <c r="S41" s="160">
        <f t="shared" si="23"/>
        <v>0</v>
      </c>
      <c r="T41" s="94"/>
      <c r="U41" s="160">
        <f t="shared" si="24"/>
        <v>0</v>
      </c>
      <c r="V41" s="94"/>
      <c r="W41" s="160">
        <f t="shared" si="25"/>
        <v>0</v>
      </c>
      <c r="X41" s="94"/>
      <c r="Y41" s="160">
        <f t="shared" si="26"/>
        <v>0</v>
      </c>
      <c r="Z41" s="94"/>
      <c r="AA41" s="160">
        <f t="shared" si="27"/>
        <v>0</v>
      </c>
      <c r="AB41" s="94"/>
      <c r="AC41" s="160">
        <f t="shared" si="28"/>
        <v>0</v>
      </c>
      <c r="AD41" s="94"/>
      <c r="AE41" s="160">
        <f t="shared" si="29"/>
        <v>0</v>
      </c>
      <c r="AF41" s="147">
        <f t="shared" si="113"/>
        <v>0</v>
      </c>
      <c r="AG41" s="146">
        <f t="shared" si="114"/>
        <v>0</v>
      </c>
      <c r="AH41" s="96"/>
      <c r="AI41" s="97">
        <f t="shared" si="32"/>
        <v>0</v>
      </c>
      <c r="AJ41" s="96"/>
      <c r="AK41" s="97">
        <f t="shared" si="33"/>
        <v>0</v>
      </c>
      <c r="AL41" s="99"/>
      <c r="AM41" s="100">
        <f t="shared" si="33"/>
        <v>0</v>
      </c>
      <c r="AN41" s="99"/>
      <c r="AO41" s="100">
        <f t="shared" si="34"/>
        <v>0</v>
      </c>
      <c r="AP41" s="99"/>
      <c r="AQ41" s="100">
        <f t="shared" si="35"/>
        <v>0</v>
      </c>
      <c r="AR41" s="99"/>
      <c r="AS41" s="100">
        <f t="shared" si="36"/>
        <v>0</v>
      </c>
      <c r="AT41" s="99"/>
      <c r="AU41" s="100">
        <f t="shared" si="37"/>
        <v>0</v>
      </c>
      <c r="AV41" s="99"/>
      <c r="AW41" s="100">
        <f t="shared" si="38"/>
        <v>0</v>
      </c>
      <c r="AX41" s="99"/>
      <c r="AY41" s="100">
        <f t="shared" si="39"/>
        <v>0</v>
      </c>
      <c r="AZ41" s="99"/>
      <c r="BA41" s="100">
        <f t="shared" si="40"/>
        <v>0</v>
      </c>
      <c r="BB41" s="99"/>
      <c r="BC41" s="100">
        <f t="shared" si="41"/>
        <v>0</v>
      </c>
      <c r="BD41" s="99"/>
      <c r="BE41" s="100">
        <f t="shared" si="42"/>
        <v>0</v>
      </c>
      <c r="BF41" s="101">
        <f t="shared" si="96"/>
        <v>0</v>
      </c>
      <c r="BG41" s="100">
        <f t="shared" si="96"/>
        <v>0</v>
      </c>
      <c r="BH41" s="99"/>
      <c r="BI41" s="100">
        <f t="shared" si="115"/>
        <v>0</v>
      </c>
      <c r="BJ41" s="99"/>
      <c r="BK41" s="100">
        <f t="shared" si="116"/>
        <v>0</v>
      </c>
      <c r="BL41" s="99"/>
      <c r="BM41" s="100">
        <f t="shared" si="117"/>
        <v>0</v>
      </c>
      <c r="BN41" s="99"/>
      <c r="BO41" s="100">
        <f t="shared" si="118"/>
        <v>0</v>
      </c>
      <c r="BP41" s="99"/>
      <c r="BQ41" s="100">
        <f t="shared" si="119"/>
        <v>0</v>
      </c>
      <c r="BR41" s="99"/>
      <c r="BS41" s="100">
        <f t="shared" si="120"/>
        <v>0</v>
      </c>
      <c r="BT41" s="99"/>
      <c r="BU41" s="100">
        <f t="shared" si="121"/>
        <v>0</v>
      </c>
      <c r="BV41" s="99"/>
      <c r="BW41" s="100">
        <f t="shared" si="122"/>
        <v>0</v>
      </c>
      <c r="BX41" s="99"/>
      <c r="BY41" s="100">
        <f t="shared" si="123"/>
        <v>0</v>
      </c>
      <c r="BZ41" s="99"/>
      <c r="CA41" s="100">
        <f t="shared" si="124"/>
        <v>0</v>
      </c>
      <c r="CB41" s="99"/>
      <c r="CC41" s="100">
        <f t="shared" si="125"/>
        <v>0</v>
      </c>
      <c r="CD41" s="99"/>
      <c r="CE41" s="100">
        <f t="shared" si="126"/>
        <v>0</v>
      </c>
      <c r="CF41" s="101">
        <f t="shared" si="127"/>
        <v>0</v>
      </c>
      <c r="CG41" s="100">
        <f t="shared" si="127"/>
        <v>0</v>
      </c>
    </row>
    <row r="42" spans="1:85" s="102" customFormat="1" ht="19.899999999999999" customHeight="1" x14ac:dyDescent="0.5">
      <c r="A42" s="94">
        <v>35</v>
      </c>
      <c r="B42" s="95" t="s">
        <v>107</v>
      </c>
      <c r="C42" s="95" t="s">
        <v>74</v>
      </c>
      <c r="D42" s="94">
        <f t="shared" si="112"/>
        <v>19</v>
      </c>
      <c r="E42" s="94">
        <v>0.64</v>
      </c>
      <c r="F42" s="94" t="s">
        <v>83</v>
      </c>
      <c r="G42" s="94"/>
      <c r="H42" s="94"/>
      <c r="I42" s="146">
        <f t="shared" si="18"/>
        <v>0</v>
      </c>
      <c r="J42" s="94"/>
      <c r="K42" s="146">
        <f t="shared" si="19"/>
        <v>0</v>
      </c>
      <c r="L42" s="94"/>
      <c r="M42" s="146">
        <f t="shared" si="20"/>
        <v>0</v>
      </c>
      <c r="N42" s="94"/>
      <c r="O42" s="146">
        <f t="shared" si="21"/>
        <v>0</v>
      </c>
      <c r="P42" s="94"/>
      <c r="Q42" s="146">
        <f t="shared" si="22"/>
        <v>0</v>
      </c>
      <c r="R42" s="94"/>
      <c r="S42" s="146">
        <f t="shared" si="23"/>
        <v>0</v>
      </c>
      <c r="T42" s="94"/>
      <c r="U42" s="146">
        <f t="shared" si="24"/>
        <v>0</v>
      </c>
      <c r="V42" s="94"/>
      <c r="W42" s="146">
        <f t="shared" si="25"/>
        <v>0</v>
      </c>
      <c r="X42" s="94"/>
      <c r="Y42" s="146">
        <f t="shared" si="26"/>
        <v>0</v>
      </c>
      <c r="Z42" s="94"/>
      <c r="AA42" s="146">
        <f t="shared" si="27"/>
        <v>0</v>
      </c>
      <c r="AB42" s="94"/>
      <c r="AC42" s="146">
        <f t="shared" si="28"/>
        <v>0</v>
      </c>
      <c r="AD42" s="94"/>
      <c r="AE42" s="146">
        <f t="shared" si="29"/>
        <v>0</v>
      </c>
      <c r="AF42" s="147">
        <f t="shared" si="113"/>
        <v>0</v>
      </c>
      <c r="AG42" s="146">
        <f t="shared" si="114"/>
        <v>0</v>
      </c>
      <c r="AH42" s="99"/>
      <c r="AI42" s="100">
        <f t="shared" si="32"/>
        <v>0</v>
      </c>
      <c r="AJ42" s="99"/>
      <c r="AK42" s="100">
        <f t="shared" si="33"/>
        <v>0</v>
      </c>
      <c r="AL42" s="99"/>
      <c r="AM42" s="100">
        <f t="shared" si="33"/>
        <v>0</v>
      </c>
      <c r="AN42" s="99"/>
      <c r="AO42" s="100">
        <f t="shared" si="34"/>
        <v>0</v>
      </c>
      <c r="AP42" s="99"/>
      <c r="AQ42" s="100">
        <f t="shared" si="35"/>
        <v>0</v>
      </c>
      <c r="AR42" s="99"/>
      <c r="AS42" s="100">
        <f t="shared" si="36"/>
        <v>0</v>
      </c>
      <c r="AT42" s="99"/>
      <c r="AU42" s="100">
        <f t="shared" si="37"/>
        <v>0</v>
      </c>
      <c r="AV42" s="99"/>
      <c r="AW42" s="100">
        <f t="shared" si="38"/>
        <v>0</v>
      </c>
      <c r="AX42" s="99"/>
      <c r="AY42" s="100">
        <f t="shared" si="39"/>
        <v>0</v>
      </c>
      <c r="AZ42" s="99"/>
      <c r="BA42" s="100">
        <f t="shared" si="40"/>
        <v>0</v>
      </c>
      <c r="BB42" s="99"/>
      <c r="BC42" s="100">
        <f t="shared" si="41"/>
        <v>0</v>
      </c>
      <c r="BD42" s="99"/>
      <c r="BE42" s="100">
        <f t="shared" si="42"/>
        <v>0</v>
      </c>
      <c r="BF42" s="101">
        <f t="shared" si="96"/>
        <v>0</v>
      </c>
      <c r="BG42" s="100">
        <f t="shared" si="96"/>
        <v>0</v>
      </c>
      <c r="BH42" s="99"/>
      <c r="BI42" s="100">
        <f t="shared" si="115"/>
        <v>0</v>
      </c>
      <c r="BJ42" s="99"/>
      <c r="BK42" s="100">
        <f t="shared" si="116"/>
        <v>0</v>
      </c>
      <c r="BL42" s="99"/>
      <c r="BM42" s="100">
        <f t="shared" si="117"/>
        <v>0</v>
      </c>
      <c r="BN42" s="99"/>
      <c r="BO42" s="100">
        <f t="shared" si="118"/>
        <v>0</v>
      </c>
      <c r="BP42" s="99"/>
      <c r="BQ42" s="100">
        <f t="shared" si="119"/>
        <v>0</v>
      </c>
      <c r="BR42" s="99"/>
      <c r="BS42" s="100">
        <f t="shared" si="120"/>
        <v>0</v>
      </c>
      <c r="BT42" s="99"/>
      <c r="BU42" s="100">
        <f t="shared" si="121"/>
        <v>0</v>
      </c>
      <c r="BV42" s="99"/>
      <c r="BW42" s="100">
        <f t="shared" si="122"/>
        <v>0</v>
      </c>
      <c r="BX42" s="99"/>
      <c r="BY42" s="100">
        <f t="shared" si="123"/>
        <v>0</v>
      </c>
      <c r="BZ42" s="99"/>
      <c r="CA42" s="100">
        <f t="shared" si="124"/>
        <v>0</v>
      </c>
      <c r="CB42" s="99"/>
      <c r="CC42" s="100">
        <f t="shared" si="125"/>
        <v>0</v>
      </c>
      <c r="CD42" s="99"/>
      <c r="CE42" s="100">
        <f t="shared" si="126"/>
        <v>0</v>
      </c>
      <c r="CF42" s="101">
        <f t="shared" si="127"/>
        <v>0</v>
      </c>
      <c r="CG42" s="100">
        <f t="shared" si="127"/>
        <v>0</v>
      </c>
    </row>
    <row r="43" spans="1:85" s="102" customFormat="1" ht="19.899999999999999" customHeight="1" x14ac:dyDescent="0.5">
      <c r="A43" s="94">
        <v>36</v>
      </c>
      <c r="B43" s="95" t="s">
        <v>110</v>
      </c>
      <c r="C43" s="95" t="s">
        <v>74</v>
      </c>
      <c r="D43" s="94">
        <f t="shared" si="112"/>
        <v>19</v>
      </c>
      <c r="E43" s="94">
        <v>0.68</v>
      </c>
      <c r="F43" s="94" t="s">
        <v>111</v>
      </c>
      <c r="G43" s="94"/>
      <c r="H43" s="94"/>
      <c r="I43" s="146">
        <f t="shared" si="18"/>
        <v>0</v>
      </c>
      <c r="J43" s="94"/>
      <c r="K43" s="146">
        <f t="shared" si="19"/>
        <v>0</v>
      </c>
      <c r="L43" s="94"/>
      <c r="M43" s="146">
        <f t="shared" si="20"/>
        <v>0</v>
      </c>
      <c r="N43" s="94"/>
      <c r="O43" s="146">
        <f t="shared" si="21"/>
        <v>0</v>
      </c>
      <c r="P43" s="94"/>
      <c r="Q43" s="146">
        <f t="shared" si="22"/>
        <v>0</v>
      </c>
      <c r="R43" s="94"/>
      <c r="S43" s="146">
        <f t="shared" si="23"/>
        <v>0</v>
      </c>
      <c r="T43" s="94"/>
      <c r="U43" s="146">
        <f t="shared" si="24"/>
        <v>0</v>
      </c>
      <c r="V43" s="94"/>
      <c r="W43" s="146">
        <f t="shared" si="25"/>
        <v>0</v>
      </c>
      <c r="X43" s="94"/>
      <c r="Y43" s="146">
        <f t="shared" si="26"/>
        <v>0</v>
      </c>
      <c r="Z43" s="94"/>
      <c r="AA43" s="146">
        <f t="shared" si="27"/>
        <v>0</v>
      </c>
      <c r="AB43" s="94"/>
      <c r="AC43" s="146">
        <f t="shared" si="28"/>
        <v>0</v>
      </c>
      <c r="AD43" s="94"/>
      <c r="AE43" s="146">
        <f t="shared" si="29"/>
        <v>0</v>
      </c>
      <c r="AF43" s="147">
        <f t="shared" si="113"/>
        <v>0</v>
      </c>
      <c r="AG43" s="146">
        <f t="shared" si="114"/>
        <v>0</v>
      </c>
      <c r="AH43" s="99"/>
      <c r="AI43" s="100">
        <f t="shared" si="32"/>
        <v>0</v>
      </c>
      <c r="AJ43" s="99"/>
      <c r="AK43" s="100">
        <f t="shared" si="33"/>
        <v>0</v>
      </c>
      <c r="AL43" s="99"/>
      <c r="AM43" s="100">
        <f t="shared" si="33"/>
        <v>0</v>
      </c>
      <c r="AN43" s="99"/>
      <c r="AO43" s="100">
        <f t="shared" si="34"/>
        <v>0</v>
      </c>
      <c r="AP43" s="99"/>
      <c r="AQ43" s="100">
        <f t="shared" si="35"/>
        <v>0</v>
      </c>
      <c r="AR43" s="99"/>
      <c r="AS43" s="100">
        <f t="shared" si="36"/>
        <v>0</v>
      </c>
      <c r="AT43" s="99"/>
      <c r="AU43" s="100">
        <f t="shared" si="37"/>
        <v>0</v>
      </c>
      <c r="AV43" s="99"/>
      <c r="AW43" s="100">
        <f t="shared" si="38"/>
        <v>0</v>
      </c>
      <c r="AX43" s="99"/>
      <c r="AY43" s="100">
        <f t="shared" si="39"/>
        <v>0</v>
      </c>
      <c r="AZ43" s="99"/>
      <c r="BA43" s="100">
        <f t="shared" si="40"/>
        <v>0</v>
      </c>
      <c r="BB43" s="99"/>
      <c r="BC43" s="100">
        <f t="shared" si="41"/>
        <v>0</v>
      </c>
      <c r="BD43" s="99"/>
      <c r="BE43" s="100">
        <f t="shared" si="42"/>
        <v>0</v>
      </c>
      <c r="BF43" s="101">
        <f t="shared" si="96"/>
        <v>0</v>
      </c>
      <c r="BG43" s="100">
        <f t="shared" si="96"/>
        <v>0</v>
      </c>
      <c r="BH43" s="99"/>
      <c r="BI43" s="100">
        <f t="shared" si="115"/>
        <v>0</v>
      </c>
      <c r="BJ43" s="99"/>
      <c r="BK43" s="100">
        <f t="shared" si="116"/>
        <v>0</v>
      </c>
      <c r="BL43" s="99"/>
      <c r="BM43" s="100">
        <f t="shared" si="117"/>
        <v>0</v>
      </c>
      <c r="BN43" s="99"/>
      <c r="BO43" s="100">
        <f t="shared" si="118"/>
        <v>0</v>
      </c>
      <c r="BP43" s="99"/>
      <c r="BQ43" s="100">
        <f t="shared" si="119"/>
        <v>0</v>
      </c>
      <c r="BR43" s="99"/>
      <c r="BS43" s="100">
        <f t="shared" si="120"/>
        <v>0</v>
      </c>
      <c r="BT43" s="99"/>
      <c r="BU43" s="100">
        <f t="shared" si="121"/>
        <v>0</v>
      </c>
      <c r="BV43" s="99"/>
      <c r="BW43" s="100">
        <f t="shared" si="122"/>
        <v>0</v>
      </c>
      <c r="BX43" s="99"/>
      <c r="BY43" s="100">
        <f t="shared" si="123"/>
        <v>0</v>
      </c>
      <c r="BZ43" s="99"/>
      <c r="CA43" s="100">
        <f t="shared" si="124"/>
        <v>0</v>
      </c>
      <c r="CB43" s="99"/>
      <c r="CC43" s="100">
        <f t="shared" si="125"/>
        <v>0</v>
      </c>
      <c r="CD43" s="99"/>
      <c r="CE43" s="100">
        <f t="shared" si="126"/>
        <v>0</v>
      </c>
      <c r="CF43" s="101">
        <f t="shared" si="127"/>
        <v>0</v>
      </c>
      <c r="CG43" s="100">
        <f t="shared" si="127"/>
        <v>0</v>
      </c>
    </row>
    <row r="44" spans="1:85" s="102" customFormat="1" ht="19.899999999999999" customHeight="1" x14ac:dyDescent="0.5">
      <c r="A44" s="94">
        <v>37</v>
      </c>
      <c r="B44" s="95" t="s">
        <v>110</v>
      </c>
      <c r="C44" s="95" t="s">
        <v>74</v>
      </c>
      <c r="D44" s="94">
        <f t="shared" si="112"/>
        <v>19</v>
      </c>
      <c r="E44" s="94">
        <v>0.64</v>
      </c>
      <c r="F44" s="94" t="s">
        <v>85</v>
      </c>
      <c r="G44" s="94"/>
      <c r="H44" s="94"/>
      <c r="I44" s="146">
        <f t="shared" si="18"/>
        <v>0</v>
      </c>
      <c r="J44" s="94"/>
      <c r="K44" s="146">
        <f t="shared" si="19"/>
        <v>0</v>
      </c>
      <c r="L44" s="94"/>
      <c r="M44" s="146">
        <f t="shared" si="20"/>
        <v>0</v>
      </c>
      <c r="N44" s="94"/>
      <c r="O44" s="146">
        <f t="shared" si="21"/>
        <v>0</v>
      </c>
      <c r="P44" s="94"/>
      <c r="Q44" s="146">
        <f t="shared" si="22"/>
        <v>0</v>
      </c>
      <c r="R44" s="94"/>
      <c r="S44" s="146">
        <f t="shared" si="23"/>
        <v>0</v>
      </c>
      <c r="T44" s="94"/>
      <c r="U44" s="146">
        <f t="shared" si="24"/>
        <v>0</v>
      </c>
      <c r="V44" s="94"/>
      <c r="W44" s="146">
        <f t="shared" si="25"/>
        <v>0</v>
      </c>
      <c r="X44" s="94"/>
      <c r="Y44" s="146">
        <f t="shared" si="26"/>
        <v>0</v>
      </c>
      <c r="Z44" s="94"/>
      <c r="AA44" s="146">
        <f t="shared" si="27"/>
        <v>0</v>
      </c>
      <c r="AB44" s="94"/>
      <c r="AC44" s="146">
        <f t="shared" si="28"/>
        <v>0</v>
      </c>
      <c r="AD44" s="94"/>
      <c r="AE44" s="146">
        <f t="shared" si="29"/>
        <v>0</v>
      </c>
      <c r="AF44" s="147">
        <f t="shared" si="113"/>
        <v>0</v>
      </c>
      <c r="AG44" s="146">
        <f t="shared" si="114"/>
        <v>0</v>
      </c>
      <c r="AH44" s="99"/>
      <c r="AI44" s="100">
        <f t="shared" si="32"/>
        <v>0</v>
      </c>
      <c r="AJ44" s="99"/>
      <c r="AK44" s="100">
        <f t="shared" si="33"/>
        <v>0</v>
      </c>
      <c r="AL44" s="99"/>
      <c r="AM44" s="100">
        <f t="shared" si="33"/>
        <v>0</v>
      </c>
      <c r="AN44" s="99"/>
      <c r="AO44" s="100">
        <f t="shared" si="34"/>
        <v>0</v>
      </c>
      <c r="AP44" s="99"/>
      <c r="AQ44" s="100">
        <f t="shared" si="35"/>
        <v>0</v>
      </c>
      <c r="AR44" s="99"/>
      <c r="AS44" s="100">
        <f t="shared" si="36"/>
        <v>0</v>
      </c>
      <c r="AT44" s="99"/>
      <c r="AU44" s="100">
        <f t="shared" si="37"/>
        <v>0</v>
      </c>
      <c r="AV44" s="99"/>
      <c r="AW44" s="100">
        <f t="shared" si="38"/>
        <v>0</v>
      </c>
      <c r="AX44" s="99"/>
      <c r="AY44" s="100">
        <f t="shared" si="39"/>
        <v>0</v>
      </c>
      <c r="AZ44" s="99"/>
      <c r="BA44" s="100">
        <f t="shared" si="40"/>
        <v>0</v>
      </c>
      <c r="BB44" s="99"/>
      <c r="BC44" s="100">
        <f t="shared" si="41"/>
        <v>0</v>
      </c>
      <c r="BD44" s="99"/>
      <c r="BE44" s="100">
        <f t="shared" si="42"/>
        <v>0</v>
      </c>
      <c r="BF44" s="101">
        <f t="shared" si="96"/>
        <v>0</v>
      </c>
      <c r="BG44" s="100">
        <f t="shared" si="96"/>
        <v>0</v>
      </c>
      <c r="BH44" s="99"/>
      <c r="BI44" s="100">
        <f t="shared" si="115"/>
        <v>0</v>
      </c>
      <c r="BJ44" s="99"/>
      <c r="BK44" s="100">
        <f t="shared" si="116"/>
        <v>0</v>
      </c>
      <c r="BL44" s="99"/>
      <c r="BM44" s="100">
        <f t="shared" si="117"/>
        <v>0</v>
      </c>
      <c r="BN44" s="99"/>
      <c r="BO44" s="100">
        <f t="shared" si="118"/>
        <v>0</v>
      </c>
      <c r="BP44" s="99"/>
      <c r="BQ44" s="100">
        <f t="shared" si="119"/>
        <v>0</v>
      </c>
      <c r="BR44" s="99"/>
      <c r="BS44" s="100">
        <f t="shared" si="120"/>
        <v>0</v>
      </c>
      <c r="BT44" s="99"/>
      <c r="BU44" s="100">
        <f t="shared" si="121"/>
        <v>0</v>
      </c>
      <c r="BV44" s="99"/>
      <c r="BW44" s="100">
        <f t="shared" si="122"/>
        <v>0</v>
      </c>
      <c r="BX44" s="99"/>
      <c r="BY44" s="100">
        <f t="shared" si="123"/>
        <v>0</v>
      </c>
      <c r="BZ44" s="99"/>
      <c r="CA44" s="100">
        <f t="shared" si="124"/>
        <v>0</v>
      </c>
      <c r="CB44" s="99"/>
      <c r="CC44" s="100">
        <f t="shared" si="125"/>
        <v>0</v>
      </c>
      <c r="CD44" s="99"/>
      <c r="CE44" s="100">
        <f t="shared" si="126"/>
        <v>0</v>
      </c>
      <c r="CF44" s="101">
        <f t="shared" si="127"/>
        <v>0</v>
      </c>
      <c r="CG44" s="100">
        <f t="shared" si="127"/>
        <v>0</v>
      </c>
    </row>
    <row r="45" spans="1:85" s="102" customFormat="1" ht="19.899999999999999" customHeight="1" x14ac:dyDescent="0.5">
      <c r="A45" s="94">
        <v>38</v>
      </c>
      <c r="B45" s="95" t="s">
        <v>112</v>
      </c>
      <c r="C45" s="95" t="s">
        <v>74</v>
      </c>
      <c r="D45" s="94">
        <f t="shared" si="112"/>
        <v>19</v>
      </c>
      <c r="E45" s="94">
        <v>0.64</v>
      </c>
      <c r="F45" s="94" t="s">
        <v>85</v>
      </c>
      <c r="G45" s="94"/>
      <c r="H45" s="94"/>
      <c r="I45" s="146">
        <f t="shared" si="18"/>
        <v>0</v>
      </c>
      <c r="J45" s="94"/>
      <c r="K45" s="146">
        <f t="shared" si="19"/>
        <v>0</v>
      </c>
      <c r="L45" s="94"/>
      <c r="M45" s="146">
        <f t="shared" si="20"/>
        <v>0</v>
      </c>
      <c r="N45" s="94"/>
      <c r="O45" s="146">
        <f t="shared" si="21"/>
        <v>0</v>
      </c>
      <c r="P45" s="94"/>
      <c r="Q45" s="146">
        <f t="shared" si="22"/>
        <v>0</v>
      </c>
      <c r="R45" s="94"/>
      <c r="S45" s="146">
        <f t="shared" si="23"/>
        <v>0</v>
      </c>
      <c r="T45" s="94"/>
      <c r="U45" s="146">
        <f t="shared" si="24"/>
        <v>0</v>
      </c>
      <c r="V45" s="94"/>
      <c r="W45" s="146">
        <f t="shared" si="25"/>
        <v>0</v>
      </c>
      <c r="X45" s="94"/>
      <c r="Y45" s="146">
        <f t="shared" si="26"/>
        <v>0</v>
      </c>
      <c r="Z45" s="94"/>
      <c r="AA45" s="146">
        <f t="shared" si="27"/>
        <v>0</v>
      </c>
      <c r="AB45" s="94"/>
      <c r="AC45" s="146">
        <f t="shared" si="28"/>
        <v>0</v>
      </c>
      <c r="AD45" s="94"/>
      <c r="AE45" s="146">
        <f t="shared" si="29"/>
        <v>0</v>
      </c>
      <c r="AF45" s="147">
        <f t="shared" si="113"/>
        <v>0</v>
      </c>
      <c r="AG45" s="146">
        <f t="shared" si="114"/>
        <v>0</v>
      </c>
      <c r="AH45" s="99"/>
      <c r="AI45" s="100">
        <f t="shared" si="32"/>
        <v>0</v>
      </c>
      <c r="AJ45" s="99"/>
      <c r="AK45" s="100">
        <f t="shared" si="33"/>
        <v>0</v>
      </c>
      <c r="AL45" s="99"/>
      <c r="AM45" s="100">
        <f t="shared" si="33"/>
        <v>0</v>
      </c>
      <c r="AN45" s="99"/>
      <c r="AO45" s="100">
        <f t="shared" si="34"/>
        <v>0</v>
      </c>
      <c r="AP45" s="99"/>
      <c r="AQ45" s="100">
        <f t="shared" si="35"/>
        <v>0</v>
      </c>
      <c r="AR45" s="99"/>
      <c r="AS45" s="100">
        <f t="shared" si="36"/>
        <v>0</v>
      </c>
      <c r="AT45" s="99"/>
      <c r="AU45" s="100">
        <f t="shared" si="37"/>
        <v>0</v>
      </c>
      <c r="AV45" s="99"/>
      <c r="AW45" s="100">
        <f t="shared" si="38"/>
        <v>0</v>
      </c>
      <c r="AX45" s="99"/>
      <c r="AY45" s="100">
        <f t="shared" si="39"/>
        <v>0</v>
      </c>
      <c r="AZ45" s="99"/>
      <c r="BA45" s="100">
        <f t="shared" si="40"/>
        <v>0</v>
      </c>
      <c r="BB45" s="99"/>
      <c r="BC45" s="100">
        <f t="shared" si="41"/>
        <v>0</v>
      </c>
      <c r="BD45" s="99"/>
      <c r="BE45" s="100">
        <f t="shared" si="42"/>
        <v>0</v>
      </c>
      <c r="BF45" s="101">
        <f t="shared" si="96"/>
        <v>0</v>
      </c>
      <c r="BG45" s="100">
        <f t="shared" si="96"/>
        <v>0</v>
      </c>
      <c r="BH45" s="99"/>
      <c r="BI45" s="100">
        <f t="shared" si="115"/>
        <v>0</v>
      </c>
      <c r="BJ45" s="99"/>
      <c r="BK45" s="100">
        <f t="shared" si="116"/>
        <v>0</v>
      </c>
      <c r="BL45" s="99"/>
      <c r="BM45" s="100">
        <f t="shared" si="117"/>
        <v>0</v>
      </c>
      <c r="BN45" s="99"/>
      <c r="BO45" s="100">
        <f t="shared" si="118"/>
        <v>0</v>
      </c>
      <c r="BP45" s="99"/>
      <c r="BQ45" s="100">
        <f t="shared" si="119"/>
        <v>0</v>
      </c>
      <c r="BR45" s="99"/>
      <c r="BS45" s="100">
        <f t="shared" si="120"/>
        <v>0</v>
      </c>
      <c r="BT45" s="99"/>
      <c r="BU45" s="100">
        <f t="shared" si="121"/>
        <v>0</v>
      </c>
      <c r="BV45" s="99"/>
      <c r="BW45" s="100">
        <f t="shared" si="122"/>
        <v>0</v>
      </c>
      <c r="BX45" s="99"/>
      <c r="BY45" s="100">
        <f t="shared" si="123"/>
        <v>0</v>
      </c>
      <c r="BZ45" s="99"/>
      <c r="CA45" s="100">
        <f t="shared" si="124"/>
        <v>0</v>
      </c>
      <c r="CB45" s="99"/>
      <c r="CC45" s="100">
        <f t="shared" si="125"/>
        <v>0</v>
      </c>
      <c r="CD45" s="99"/>
      <c r="CE45" s="100">
        <f t="shared" si="126"/>
        <v>0</v>
      </c>
      <c r="CF45" s="101">
        <f t="shared" si="127"/>
        <v>0</v>
      </c>
      <c r="CG45" s="100">
        <f t="shared" si="127"/>
        <v>0</v>
      </c>
    </row>
    <row r="46" spans="1:85" s="102" customFormat="1" ht="19.899999999999999" customHeight="1" x14ac:dyDescent="0.5">
      <c r="A46" s="94">
        <v>39</v>
      </c>
      <c r="B46" s="95" t="s">
        <v>112</v>
      </c>
      <c r="C46" s="95" t="s">
        <v>74</v>
      </c>
      <c r="D46" s="94">
        <f t="shared" si="112"/>
        <v>19</v>
      </c>
      <c r="E46" s="94">
        <v>0.64</v>
      </c>
      <c r="F46" s="94" t="s">
        <v>85</v>
      </c>
      <c r="G46" s="94"/>
      <c r="H46" s="94"/>
      <c r="I46" s="146">
        <f t="shared" si="18"/>
        <v>0</v>
      </c>
      <c r="J46" s="94"/>
      <c r="K46" s="146">
        <f t="shared" si="19"/>
        <v>0</v>
      </c>
      <c r="L46" s="94"/>
      <c r="M46" s="146">
        <f t="shared" si="20"/>
        <v>0</v>
      </c>
      <c r="N46" s="94"/>
      <c r="O46" s="146">
        <f t="shared" si="21"/>
        <v>0</v>
      </c>
      <c r="P46" s="94"/>
      <c r="Q46" s="146">
        <f t="shared" si="22"/>
        <v>0</v>
      </c>
      <c r="R46" s="94"/>
      <c r="S46" s="146">
        <f t="shared" si="23"/>
        <v>0</v>
      </c>
      <c r="T46" s="94"/>
      <c r="U46" s="146">
        <f t="shared" si="24"/>
        <v>0</v>
      </c>
      <c r="V46" s="94"/>
      <c r="W46" s="146">
        <f t="shared" si="25"/>
        <v>0</v>
      </c>
      <c r="X46" s="94"/>
      <c r="Y46" s="146">
        <f t="shared" si="26"/>
        <v>0</v>
      </c>
      <c r="Z46" s="94"/>
      <c r="AA46" s="146">
        <f t="shared" si="27"/>
        <v>0</v>
      </c>
      <c r="AB46" s="94"/>
      <c r="AC46" s="146">
        <f t="shared" si="28"/>
        <v>0</v>
      </c>
      <c r="AD46" s="94"/>
      <c r="AE46" s="146">
        <f t="shared" si="29"/>
        <v>0</v>
      </c>
      <c r="AF46" s="147">
        <f t="shared" si="113"/>
        <v>0</v>
      </c>
      <c r="AG46" s="146">
        <f t="shared" si="114"/>
        <v>0</v>
      </c>
      <c r="AH46" s="99"/>
      <c r="AI46" s="100">
        <f t="shared" si="32"/>
        <v>0</v>
      </c>
      <c r="AJ46" s="99"/>
      <c r="AK46" s="100">
        <f t="shared" si="33"/>
        <v>0</v>
      </c>
      <c r="AL46" s="99"/>
      <c r="AM46" s="100">
        <f t="shared" si="33"/>
        <v>0</v>
      </c>
      <c r="AN46" s="99"/>
      <c r="AO46" s="100">
        <f t="shared" si="34"/>
        <v>0</v>
      </c>
      <c r="AP46" s="99"/>
      <c r="AQ46" s="100">
        <f t="shared" si="35"/>
        <v>0</v>
      </c>
      <c r="AR46" s="99"/>
      <c r="AS46" s="100">
        <f t="shared" si="36"/>
        <v>0</v>
      </c>
      <c r="AT46" s="99"/>
      <c r="AU46" s="100">
        <f t="shared" si="37"/>
        <v>0</v>
      </c>
      <c r="AV46" s="99"/>
      <c r="AW46" s="100">
        <f t="shared" si="38"/>
        <v>0</v>
      </c>
      <c r="AX46" s="99"/>
      <c r="AY46" s="100">
        <f t="shared" si="39"/>
        <v>0</v>
      </c>
      <c r="AZ46" s="99"/>
      <c r="BA46" s="100">
        <f t="shared" si="40"/>
        <v>0</v>
      </c>
      <c r="BB46" s="99"/>
      <c r="BC46" s="100">
        <f t="shared" si="41"/>
        <v>0</v>
      </c>
      <c r="BD46" s="99"/>
      <c r="BE46" s="100">
        <f t="shared" si="42"/>
        <v>0</v>
      </c>
      <c r="BF46" s="101">
        <f t="shared" si="96"/>
        <v>0</v>
      </c>
      <c r="BG46" s="100">
        <f t="shared" si="96"/>
        <v>0</v>
      </c>
      <c r="BH46" s="99"/>
      <c r="BI46" s="100">
        <f t="shared" si="115"/>
        <v>0</v>
      </c>
      <c r="BJ46" s="99"/>
      <c r="BK46" s="100">
        <f t="shared" si="116"/>
        <v>0</v>
      </c>
      <c r="BL46" s="99"/>
      <c r="BM46" s="100">
        <f t="shared" si="117"/>
        <v>0</v>
      </c>
      <c r="BN46" s="99"/>
      <c r="BO46" s="100">
        <f t="shared" si="118"/>
        <v>0</v>
      </c>
      <c r="BP46" s="99"/>
      <c r="BQ46" s="100">
        <f t="shared" si="119"/>
        <v>0</v>
      </c>
      <c r="BR46" s="99"/>
      <c r="BS46" s="100">
        <f t="shared" si="120"/>
        <v>0</v>
      </c>
      <c r="BT46" s="99"/>
      <c r="BU46" s="100">
        <f t="shared" si="121"/>
        <v>0</v>
      </c>
      <c r="BV46" s="99"/>
      <c r="BW46" s="100">
        <f t="shared" si="122"/>
        <v>0</v>
      </c>
      <c r="BX46" s="99"/>
      <c r="BY46" s="100">
        <f t="shared" si="123"/>
        <v>0</v>
      </c>
      <c r="BZ46" s="99"/>
      <c r="CA46" s="100">
        <f t="shared" si="124"/>
        <v>0</v>
      </c>
      <c r="CB46" s="99"/>
      <c r="CC46" s="100">
        <f t="shared" si="125"/>
        <v>0</v>
      </c>
      <c r="CD46" s="99"/>
      <c r="CE46" s="100">
        <f t="shared" si="126"/>
        <v>0</v>
      </c>
      <c r="CF46" s="101">
        <f t="shared" si="127"/>
        <v>0</v>
      </c>
      <c r="CG46" s="100">
        <f t="shared" si="127"/>
        <v>0</v>
      </c>
    </row>
    <row r="47" spans="1:85" s="102" customFormat="1" ht="19.899999999999999" customHeight="1" x14ac:dyDescent="0.5">
      <c r="A47" s="94">
        <v>40</v>
      </c>
      <c r="B47" s="95" t="s">
        <v>112</v>
      </c>
      <c r="C47" s="95" t="s">
        <v>74</v>
      </c>
      <c r="D47" s="94">
        <f t="shared" si="112"/>
        <v>19</v>
      </c>
      <c r="E47" s="94">
        <v>0.64</v>
      </c>
      <c r="F47" s="94" t="s">
        <v>85</v>
      </c>
      <c r="G47" s="94"/>
      <c r="H47" s="94"/>
      <c r="I47" s="146">
        <f t="shared" si="18"/>
        <v>0</v>
      </c>
      <c r="J47" s="94"/>
      <c r="K47" s="146">
        <f t="shared" si="19"/>
        <v>0</v>
      </c>
      <c r="L47" s="94"/>
      <c r="M47" s="146">
        <f t="shared" si="20"/>
        <v>0</v>
      </c>
      <c r="N47" s="94"/>
      <c r="O47" s="146">
        <f t="shared" si="21"/>
        <v>0</v>
      </c>
      <c r="P47" s="94"/>
      <c r="Q47" s="146">
        <f t="shared" si="22"/>
        <v>0</v>
      </c>
      <c r="R47" s="94"/>
      <c r="S47" s="146">
        <f t="shared" si="23"/>
        <v>0</v>
      </c>
      <c r="T47" s="94"/>
      <c r="U47" s="146">
        <f t="shared" si="24"/>
        <v>0</v>
      </c>
      <c r="V47" s="94"/>
      <c r="W47" s="146">
        <f t="shared" si="25"/>
        <v>0</v>
      </c>
      <c r="X47" s="94"/>
      <c r="Y47" s="146">
        <f t="shared" si="26"/>
        <v>0</v>
      </c>
      <c r="Z47" s="94"/>
      <c r="AA47" s="146">
        <f t="shared" si="27"/>
        <v>0</v>
      </c>
      <c r="AB47" s="94"/>
      <c r="AC47" s="146">
        <f t="shared" si="28"/>
        <v>0</v>
      </c>
      <c r="AD47" s="94"/>
      <c r="AE47" s="146">
        <f t="shared" si="29"/>
        <v>0</v>
      </c>
      <c r="AF47" s="147">
        <f t="shared" si="113"/>
        <v>0</v>
      </c>
      <c r="AG47" s="146">
        <f t="shared" si="114"/>
        <v>0</v>
      </c>
      <c r="AH47" s="99"/>
      <c r="AI47" s="100">
        <f t="shared" si="32"/>
        <v>0</v>
      </c>
      <c r="AJ47" s="99"/>
      <c r="AK47" s="100">
        <f t="shared" si="33"/>
        <v>0</v>
      </c>
      <c r="AL47" s="99"/>
      <c r="AM47" s="100">
        <f t="shared" si="33"/>
        <v>0</v>
      </c>
      <c r="AN47" s="99"/>
      <c r="AO47" s="100">
        <f t="shared" si="34"/>
        <v>0</v>
      </c>
      <c r="AP47" s="99"/>
      <c r="AQ47" s="100">
        <f t="shared" si="35"/>
        <v>0</v>
      </c>
      <c r="AR47" s="99"/>
      <c r="AS47" s="100">
        <f t="shared" si="36"/>
        <v>0</v>
      </c>
      <c r="AT47" s="99"/>
      <c r="AU47" s="100">
        <f t="shared" si="37"/>
        <v>0</v>
      </c>
      <c r="AV47" s="99"/>
      <c r="AW47" s="100">
        <f t="shared" si="38"/>
        <v>0</v>
      </c>
      <c r="AX47" s="99"/>
      <c r="AY47" s="100">
        <f t="shared" si="39"/>
        <v>0</v>
      </c>
      <c r="AZ47" s="99"/>
      <c r="BA47" s="100">
        <f t="shared" si="40"/>
        <v>0</v>
      </c>
      <c r="BB47" s="99"/>
      <c r="BC47" s="100">
        <f t="shared" si="41"/>
        <v>0</v>
      </c>
      <c r="BD47" s="99"/>
      <c r="BE47" s="100">
        <f t="shared" si="42"/>
        <v>0</v>
      </c>
      <c r="BF47" s="101">
        <f t="shared" si="96"/>
        <v>0</v>
      </c>
      <c r="BG47" s="100">
        <f t="shared" si="96"/>
        <v>0</v>
      </c>
      <c r="BH47" s="99"/>
      <c r="BI47" s="100">
        <f t="shared" si="115"/>
        <v>0</v>
      </c>
      <c r="BJ47" s="99"/>
      <c r="BK47" s="100">
        <f t="shared" si="116"/>
        <v>0</v>
      </c>
      <c r="BL47" s="99"/>
      <c r="BM47" s="100">
        <f t="shared" si="117"/>
        <v>0</v>
      </c>
      <c r="BN47" s="99"/>
      <c r="BO47" s="100">
        <f t="shared" si="118"/>
        <v>0</v>
      </c>
      <c r="BP47" s="99"/>
      <c r="BQ47" s="100">
        <f t="shared" si="119"/>
        <v>0</v>
      </c>
      <c r="BR47" s="99"/>
      <c r="BS47" s="100">
        <f t="shared" si="120"/>
        <v>0</v>
      </c>
      <c r="BT47" s="99"/>
      <c r="BU47" s="100">
        <f t="shared" si="121"/>
        <v>0</v>
      </c>
      <c r="BV47" s="99"/>
      <c r="BW47" s="100">
        <f t="shared" si="122"/>
        <v>0</v>
      </c>
      <c r="BX47" s="99"/>
      <c r="BY47" s="100">
        <f t="shared" si="123"/>
        <v>0</v>
      </c>
      <c r="BZ47" s="99"/>
      <c r="CA47" s="100">
        <f t="shared" si="124"/>
        <v>0</v>
      </c>
      <c r="CB47" s="99"/>
      <c r="CC47" s="100">
        <f t="shared" si="125"/>
        <v>0</v>
      </c>
      <c r="CD47" s="99"/>
      <c r="CE47" s="100">
        <f t="shared" si="126"/>
        <v>0</v>
      </c>
      <c r="CF47" s="101">
        <f t="shared" si="127"/>
        <v>0</v>
      </c>
      <c r="CG47" s="100">
        <f t="shared" si="127"/>
        <v>0</v>
      </c>
    </row>
    <row r="48" spans="1:85" s="102" customFormat="1" ht="19.899999999999999" customHeight="1" x14ac:dyDescent="0.5">
      <c r="A48" s="94"/>
      <c r="B48" s="95"/>
      <c r="C48" s="95"/>
      <c r="D48" s="94"/>
      <c r="E48" s="94"/>
      <c r="F48" s="94"/>
      <c r="G48" s="94"/>
      <c r="H48" s="94"/>
      <c r="I48" s="146"/>
      <c r="J48" s="94"/>
      <c r="K48" s="146"/>
      <c r="L48" s="94"/>
      <c r="M48" s="146"/>
      <c r="N48" s="94"/>
      <c r="O48" s="146"/>
      <c r="P48" s="94"/>
      <c r="Q48" s="146"/>
      <c r="R48" s="94"/>
      <c r="S48" s="146"/>
      <c r="T48" s="94"/>
      <c r="U48" s="146"/>
      <c r="V48" s="94"/>
      <c r="W48" s="146"/>
      <c r="X48" s="94"/>
      <c r="Y48" s="146"/>
      <c r="Z48" s="94"/>
      <c r="AA48" s="146"/>
      <c r="AB48" s="94"/>
      <c r="AC48" s="146"/>
      <c r="AD48" s="94"/>
      <c r="AE48" s="146"/>
      <c r="AF48" s="147"/>
      <c r="AG48" s="146"/>
      <c r="AH48" s="99"/>
      <c r="AI48" s="100"/>
      <c r="AJ48" s="99"/>
      <c r="AK48" s="100"/>
      <c r="AL48" s="99"/>
      <c r="AM48" s="100"/>
      <c r="AN48" s="99"/>
      <c r="AO48" s="100"/>
      <c r="AP48" s="99"/>
      <c r="AQ48" s="100"/>
      <c r="AR48" s="99"/>
      <c r="AS48" s="100"/>
      <c r="AT48" s="99"/>
      <c r="AU48" s="100"/>
      <c r="AV48" s="99"/>
      <c r="AW48" s="100"/>
      <c r="AX48" s="99"/>
      <c r="AY48" s="100"/>
      <c r="AZ48" s="99"/>
      <c r="BA48" s="100"/>
      <c r="BB48" s="99"/>
      <c r="BC48" s="100"/>
      <c r="BD48" s="99"/>
      <c r="BE48" s="100"/>
      <c r="BF48" s="101"/>
      <c r="BG48" s="100"/>
      <c r="BH48" s="99"/>
      <c r="BI48" s="100"/>
      <c r="BJ48" s="99"/>
      <c r="BK48" s="100"/>
      <c r="BL48" s="99"/>
      <c r="BM48" s="100"/>
      <c r="BN48" s="99"/>
      <c r="BO48" s="100"/>
      <c r="BP48" s="99"/>
      <c r="BQ48" s="100"/>
      <c r="BR48" s="99"/>
      <c r="BS48" s="100"/>
      <c r="BT48" s="99"/>
      <c r="BU48" s="100"/>
      <c r="BV48" s="99"/>
      <c r="BW48" s="100"/>
      <c r="BX48" s="99"/>
      <c r="BY48" s="100"/>
      <c r="BZ48" s="99"/>
      <c r="CA48" s="100"/>
      <c r="CB48" s="99"/>
      <c r="CC48" s="100"/>
      <c r="CD48" s="99"/>
      <c r="CE48" s="100"/>
      <c r="CF48" s="101"/>
      <c r="CG48" s="100"/>
    </row>
    <row r="49" spans="1:85" s="102" customFormat="1" ht="19.899999999999999" customHeight="1" x14ac:dyDescent="0.5">
      <c r="A49" s="94">
        <v>41</v>
      </c>
      <c r="B49" s="95" t="s">
        <v>113</v>
      </c>
      <c r="C49" s="95" t="s">
        <v>77</v>
      </c>
      <c r="D49" s="94">
        <f>RANK(BF49,$BF$4:$BF$147)</f>
        <v>19</v>
      </c>
      <c r="E49" s="94">
        <v>1</v>
      </c>
      <c r="F49" s="94" t="s">
        <v>75</v>
      </c>
      <c r="G49" s="94"/>
      <c r="H49" s="94"/>
      <c r="I49" s="146">
        <f t="shared" si="18"/>
        <v>0</v>
      </c>
      <c r="J49" s="94"/>
      <c r="K49" s="146">
        <f t="shared" si="19"/>
        <v>0</v>
      </c>
      <c r="L49" s="94"/>
      <c r="M49" s="146">
        <f t="shared" si="20"/>
        <v>0</v>
      </c>
      <c r="N49" s="94"/>
      <c r="O49" s="146">
        <f t="shared" si="21"/>
        <v>0</v>
      </c>
      <c r="P49" s="94"/>
      <c r="Q49" s="146">
        <f t="shared" si="22"/>
        <v>0</v>
      </c>
      <c r="R49" s="94"/>
      <c r="S49" s="146">
        <f t="shared" si="23"/>
        <v>0</v>
      </c>
      <c r="T49" s="94"/>
      <c r="U49" s="146">
        <f t="shared" si="24"/>
        <v>0</v>
      </c>
      <c r="V49" s="94"/>
      <c r="W49" s="146">
        <f t="shared" si="25"/>
        <v>0</v>
      </c>
      <c r="X49" s="94"/>
      <c r="Y49" s="146">
        <f t="shared" si="26"/>
        <v>0</v>
      </c>
      <c r="Z49" s="94"/>
      <c r="AA49" s="146">
        <f t="shared" si="27"/>
        <v>0</v>
      </c>
      <c r="AB49" s="94"/>
      <c r="AC49" s="146">
        <f t="shared" si="28"/>
        <v>0</v>
      </c>
      <c r="AD49" s="94"/>
      <c r="AE49" s="146">
        <f t="shared" si="29"/>
        <v>0</v>
      </c>
      <c r="AF49" s="147">
        <f t="shared" ref="AF49:AG52" si="128">SUM(H49,J49,L49,N49,P49,R49,T49,V49,X49,Z49,AB49,AD49)</f>
        <v>0</v>
      </c>
      <c r="AG49" s="146">
        <f t="shared" si="128"/>
        <v>0</v>
      </c>
      <c r="AH49" s="99"/>
      <c r="AI49" s="100">
        <f t="shared" si="32"/>
        <v>0</v>
      </c>
      <c r="AJ49" s="99"/>
      <c r="AK49" s="100">
        <f t="shared" si="33"/>
        <v>0</v>
      </c>
      <c r="AL49" s="99"/>
      <c r="AM49" s="100">
        <f t="shared" si="33"/>
        <v>0</v>
      </c>
      <c r="AN49" s="99"/>
      <c r="AO49" s="100">
        <f t="shared" si="34"/>
        <v>0</v>
      </c>
      <c r="AP49" s="99"/>
      <c r="AQ49" s="100">
        <f t="shared" si="35"/>
        <v>0</v>
      </c>
      <c r="AR49" s="99"/>
      <c r="AS49" s="100">
        <f t="shared" si="36"/>
        <v>0</v>
      </c>
      <c r="AT49" s="99"/>
      <c r="AU49" s="100">
        <f t="shared" si="37"/>
        <v>0</v>
      </c>
      <c r="AV49" s="99"/>
      <c r="AW49" s="100">
        <f t="shared" si="38"/>
        <v>0</v>
      </c>
      <c r="AX49" s="99"/>
      <c r="AY49" s="100">
        <f t="shared" si="39"/>
        <v>0</v>
      </c>
      <c r="AZ49" s="99"/>
      <c r="BA49" s="100">
        <f t="shared" si="40"/>
        <v>0</v>
      </c>
      <c r="BB49" s="99"/>
      <c r="BC49" s="100">
        <f t="shared" si="41"/>
        <v>0</v>
      </c>
      <c r="BD49" s="99"/>
      <c r="BE49" s="100">
        <f t="shared" si="42"/>
        <v>0</v>
      </c>
      <c r="BF49" s="101">
        <f t="shared" si="96"/>
        <v>0</v>
      </c>
      <c r="BG49" s="100">
        <f t="shared" si="96"/>
        <v>0</v>
      </c>
      <c r="BH49" s="99"/>
      <c r="BI49" s="100">
        <f t="shared" ref="BI49:BI52" si="129">BH49*$E49</f>
        <v>0</v>
      </c>
      <c r="BJ49" s="99"/>
      <c r="BK49" s="100">
        <f t="shared" ref="BK49:BK52" si="130">BJ49*$E49</f>
        <v>0</v>
      </c>
      <c r="BL49" s="99"/>
      <c r="BM49" s="100">
        <f t="shared" ref="BM49:BM52" si="131">BL49*$E49</f>
        <v>0</v>
      </c>
      <c r="BN49" s="99"/>
      <c r="BO49" s="100">
        <f t="shared" ref="BO49:BO52" si="132">BN49*$E49</f>
        <v>0</v>
      </c>
      <c r="BP49" s="99"/>
      <c r="BQ49" s="100">
        <f t="shared" ref="BQ49:BQ52" si="133">BP49*$E49</f>
        <v>0</v>
      </c>
      <c r="BR49" s="99"/>
      <c r="BS49" s="100">
        <f t="shared" ref="BS49:BS52" si="134">BR49*$E49</f>
        <v>0</v>
      </c>
      <c r="BT49" s="99"/>
      <c r="BU49" s="100">
        <f t="shared" ref="BU49:BU52" si="135">BT49*$E49</f>
        <v>0</v>
      </c>
      <c r="BV49" s="99"/>
      <c r="BW49" s="100">
        <f t="shared" ref="BW49:BW52" si="136">BV49*$E49</f>
        <v>0</v>
      </c>
      <c r="BX49" s="99"/>
      <c r="BY49" s="100">
        <f t="shared" ref="BY49:BY52" si="137">BX49*$E49</f>
        <v>0</v>
      </c>
      <c r="BZ49" s="99"/>
      <c r="CA49" s="100">
        <f t="shared" ref="CA49:CA52" si="138">BZ49*$E49</f>
        <v>0</v>
      </c>
      <c r="CB49" s="99"/>
      <c r="CC49" s="100">
        <f t="shared" ref="CC49:CC52" si="139">CB49*$E49</f>
        <v>0</v>
      </c>
      <c r="CD49" s="99"/>
      <c r="CE49" s="100">
        <f t="shared" ref="CE49:CE52" si="140">CD49*$E49</f>
        <v>0</v>
      </c>
      <c r="CF49" s="101">
        <f t="shared" ref="CF49:CG52" si="141">SUM(BH49,BJ49,BL49,BN49,BP49,BR49,BT49,BV49,BX49,BZ49,CB49,CD49)</f>
        <v>0</v>
      </c>
      <c r="CG49" s="100">
        <f t="shared" si="141"/>
        <v>0</v>
      </c>
    </row>
    <row r="50" spans="1:85" s="102" customFormat="1" ht="19.899999999999999" customHeight="1" x14ac:dyDescent="0.5">
      <c r="A50" s="94">
        <v>42</v>
      </c>
      <c r="B50" s="95" t="s">
        <v>113</v>
      </c>
      <c r="C50" s="95" t="s">
        <v>77</v>
      </c>
      <c r="D50" s="94">
        <f>RANK(BF50,$BF$4:$BF$147)</f>
        <v>19</v>
      </c>
      <c r="E50" s="94">
        <v>1</v>
      </c>
      <c r="F50" s="94" t="s">
        <v>83</v>
      </c>
      <c r="G50" s="94"/>
      <c r="H50" s="94"/>
      <c r="I50" s="146">
        <f t="shared" si="18"/>
        <v>0</v>
      </c>
      <c r="J50" s="94"/>
      <c r="K50" s="146">
        <f t="shared" si="19"/>
        <v>0</v>
      </c>
      <c r="L50" s="94"/>
      <c r="M50" s="146">
        <f t="shared" si="20"/>
        <v>0</v>
      </c>
      <c r="N50" s="94"/>
      <c r="O50" s="146">
        <f t="shared" si="21"/>
        <v>0</v>
      </c>
      <c r="P50" s="94"/>
      <c r="Q50" s="146">
        <f t="shared" si="22"/>
        <v>0</v>
      </c>
      <c r="R50" s="94"/>
      <c r="S50" s="146">
        <f t="shared" si="23"/>
        <v>0</v>
      </c>
      <c r="T50" s="94"/>
      <c r="U50" s="146">
        <f t="shared" si="24"/>
        <v>0</v>
      </c>
      <c r="V50" s="94"/>
      <c r="W50" s="146">
        <f t="shared" si="25"/>
        <v>0</v>
      </c>
      <c r="X50" s="94"/>
      <c r="Y50" s="146">
        <f t="shared" si="26"/>
        <v>0</v>
      </c>
      <c r="Z50" s="94"/>
      <c r="AA50" s="146">
        <f t="shared" si="27"/>
        <v>0</v>
      </c>
      <c r="AB50" s="94"/>
      <c r="AC50" s="146">
        <f t="shared" si="28"/>
        <v>0</v>
      </c>
      <c r="AD50" s="94"/>
      <c r="AE50" s="146">
        <f t="shared" si="29"/>
        <v>0</v>
      </c>
      <c r="AF50" s="147">
        <f t="shared" si="128"/>
        <v>0</v>
      </c>
      <c r="AG50" s="146">
        <f t="shared" si="128"/>
        <v>0</v>
      </c>
      <c r="AH50" s="99"/>
      <c r="AI50" s="100">
        <f t="shared" si="32"/>
        <v>0</v>
      </c>
      <c r="AJ50" s="99"/>
      <c r="AK50" s="100">
        <f t="shared" si="33"/>
        <v>0</v>
      </c>
      <c r="AL50" s="99"/>
      <c r="AM50" s="100">
        <f t="shared" si="33"/>
        <v>0</v>
      </c>
      <c r="AN50" s="99"/>
      <c r="AO50" s="100">
        <f t="shared" si="34"/>
        <v>0</v>
      </c>
      <c r="AP50" s="99"/>
      <c r="AQ50" s="100">
        <f t="shared" si="35"/>
        <v>0</v>
      </c>
      <c r="AR50" s="99"/>
      <c r="AS50" s="100">
        <f t="shared" si="36"/>
        <v>0</v>
      </c>
      <c r="AT50" s="99"/>
      <c r="AU50" s="100">
        <f t="shared" si="37"/>
        <v>0</v>
      </c>
      <c r="AV50" s="99"/>
      <c r="AW50" s="100">
        <f t="shared" si="38"/>
        <v>0</v>
      </c>
      <c r="AX50" s="99"/>
      <c r="AY50" s="100">
        <f t="shared" si="39"/>
        <v>0</v>
      </c>
      <c r="AZ50" s="99"/>
      <c r="BA50" s="100">
        <f t="shared" si="40"/>
        <v>0</v>
      </c>
      <c r="BB50" s="99"/>
      <c r="BC50" s="100">
        <f t="shared" si="41"/>
        <v>0</v>
      </c>
      <c r="BD50" s="99"/>
      <c r="BE50" s="100">
        <f t="shared" si="42"/>
        <v>0</v>
      </c>
      <c r="BF50" s="101">
        <f t="shared" si="96"/>
        <v>0</v>
      </c>
      <c r="BG50" s="100">
        <f t="shared" si="96"/>
        <v>0</v>
      </c>
      <c r="BH50" s="99"/>
      <c r="BI50" s="100">
        <f t="shared" si="129"/>
        <v>0</v>
      </c>
      <c r="BJ50" s="99"/>
      <c r="BK50" s="100">
        <f t="shared" si="130"/>
        <v>0</v>
      </c>
      <c r="BL50" s="99"/>
      <c r="BM50" s="100">
        <f t="shared" si="131"/>
        <v>0</v>
      </c>
      <c r="BN50" s="99"/>
      <c r="BO50" s="100">
        <f t="shared" si="132"/>
        <v>0</v>
      </c>
      <c r="BP50" s="99"/>
      <c r="BQ50" s="100">
        <f t="shared" si="133"/>
        <v>0</v>
      </c>
      <c r="BR50" s="99"/>
      <c r="BS50" s="100">
        <f t="shared" si="134"/>
        <v>0</v>
      </c>
      <c r="BT50" s="99"/>
      <c r="BU50" s="100">
        <f t="shared" si="135"/>
        <v>0</v>
      </c>
      <c r="BV50" s="99"/>
      <c r="BW50" s="100">
        <f t="shared" si="136"/>
        <v>0</v>
      </c>
      <c r="BX50" s="99"/>
      <c r="BY50" s="100">
        <f t="shared" si="137"/>
        <v>0</v>
      </c>
      <c r="BZ50" s="99"/>
      <c r="CA50" s="100">
        <f t="shared" si="138"/>
        <v>0</v>
      </c>
      <c r="CB50" s="99"/>
      <c r="CC50" s="100">
        <f t="shared" si="139"/>
        <v>0</v>
      </c>
      <c r="CD50" s="99"/>
      <c r="CE50" s="100">
        <f t="shared" si="140"/>
        <v>0</v>
      </c>
      <c r="CF50" s="101">
        <f t="shared" si="141"/>
        <v>0</v>
      </c>
      <c r="CG50" s="100">
        <f t="shared" si="141"/>
        <v>0</v>
      </c>
    </row>
    <row r="51" spans="1:85" s="102" customFormat="1" ht="19.899999999999999" customHeight="1" x14ac:dyDescent="0.5">
      <c r="A51" s="94">
        <v>43</v>
      </c>
      <c r="B51" s="95" t="s">
        <v>114</v>
      </c>
      <c r="C51" s="95" t="s">
        <v>74</v>
      </c>
      <c r="D51" s="94">
        <f>RANK(BF51,$BF$4:$BF$147)</f>
        <v>19</v>
      </c>
      <c r="E51" s="94">
        <v>0.64</v>
      </c>
      <c r="F51" s="94" t="s">
        <v>85</v>
      </c>
      <c r="G51" s="94"/>
      <c r="H51" s="94"/>
      <c r="I51" s="146">
        <f t="shared" si="18"/>
        <v>0</v>
      </c>
      <c r="J51" s="94"/>
      <c r="K51" s="146">
        <f t="shared" si="19"/>
        <v>0</v>
      </c>
      <c r="L51" s="94"/>
      <c r="M51" s="146">
        <f t="shared" si="20"/>
        <v>0</v>
      </c>
      <c r="N51" s="94"/>
      <c r="O51" s="146">
        <f t="shared" si="21"/>
        <v>0</v>
      </c>
      <c r="P51" s="94"/>
      <c r="Q51" s="146">
        <f t="shared" si="22"/>
        <v>0</v>
      </c>
      <c r="R51" s="94"/>
      <c r="S51" s="146">
        <f t="shared" si="23"/>
        <v>0</v>
      </c>
      <c r="T51" s="94"/>
      <c r="U51" s="146">
        <f t="shared" si="24"/>
        <v>0</v>
      </c>
      <c r="V51" s="94"/>
      <c r="W51" s="146">
        <f t="shared" si="25"/>
        <v>0</v>
      </c>
      <c r="X51" s="94"/>
      <c r="Y51" s="146">
        <f t="shared" si="26"/>
        <v>0</v>
      </c>
      <c r="Z51" s="94"/>
      <c r="AA51" s="146">
        <f t="shared" si="27"/>
        <v>0</v>
      </c>
      <c r="AB51" s="94"/>
      <c r="AC51" s="146">
        <f t="shared" si="28"/>
        <v>0</v>
      </c>
      <c r="AD51" s="94"/>
      <c r="AE51" s="146">
        <f t="shared" si="29"/>
        <v>0</v>
      </c>
      <c r="AF51" s="147">
        <f t="shared" si="128"/>
        <v>0</v>
      </c>
      <c r="AG51" s="146">
        <f t="shared" si="128"/>
        <v>0</v>
      </c>
      <c r="AH51" s="99"/>
      <c r="AI51" s="100">
        <f t="shared" si="32"/>
        <v>0</v>
      </c>
      <c r="AJ51" s="99"/>
      <c r="AK51" s="100">
        <f t="shared" si="33"/>
        <v>0</v>
      </c>
      <c r="AL51" s="99"/>
      <c r="AM51" s="100">
        <f t="shared" si="33"/>
        <v>0</v>
      </c>
      <c r="AN51" s="99"/>
      <c r="AO51" s="100">
        <f t="shared" si="34"/>
        <v>0</v>
      </c>
      <c r="AP51" s="99"/>
      <c r="AQ51" s="100">
        <f t="shared" si="35"/>
        <v>0</v>
      </c>
      <c r="AR51" s="99"/>
      <c r="AS51" s="100">
        <f t="shared" si="36"/>
        <v>0</v>
      </c>
      <c r="AT51" s="99"/>
      <c r="AU51" s="100">
        <f t="shared" si="37"/>
        <v>0</v>
      </c>
      <c r="AV51" s="99"/>
      <c r="AW51" s="100">
        <f t="shared" si="38"/>
        <v>0</v>
      </c>
      <c r="AX51" s="99"/>
      <c r="AY51" s="100">
        <f t="shared" si="39"/>
        <v>0</v>
      </c>
      <c r="AZ51" s="99"/>
      <c r="BA51" s="100">
        <f t="shared" si="40"/>
        <v>0</v>
      </c>
      <c r="BB51" s="99"/>
      <c r="BC51" s="100">
        <f t="shared" si="41"/>
        <v>0</v>
      </c>
      <c r="BD51" s="99"/>
      <c r="BE51" s="100">
        <f t="shared" si="42"/>
        <v>0</v>
      </c>
      <c r="BF51" s="101">
        <f t="shared" si="96"/>
        <v>0</v>
      </c>
      <c r="BG51" s="100">
        <f t="shared" si="96"/>
        <v>0</v>
      </c>
      <c r="BH51" s="99"/>
      <c r="BI51" s="100">
        <f t="shared" si="129"/>
        <v>0</v>
      </c>
      <c r="BJ51" s="99"/>
      <c r="BK51" s="100">
        <f t="shared" si="130"/>
        <v>0</v>
      </c>
      <c r="BL51" s="99"/>
      <c r="BM51" s="100">
        <f t="shared" si="131"/>
        <v>0</v>
      </c>
      <c r="BN51" s="99"/>
      <c r="BO51" s="100">
        <f t="shared" si="132"/>
        <v>0</v>
      </c>
      <c r="BP51" s="99"/>
      <c r="BQ51" s="100">
        <f t="shared" si="133"/>
        <v>0</v>
      </c>
      <c r="BR51" s="99"/>
      <c r="BS51" s="100">
        <f t="shared" si="134"/>
        <v>0</v>
      </c>
      <c r="BT51" s="99"/>
      <c r="BU51" s="100">
        <f t="shared" si="135"/>
        <v>0</v>
      </c>
      <c r="BV51" s="99"/>
      <c r="BW51" s="100">
        <f t="shared" si="136"/>
        <v>0</v>
      </c>
      <c r="BX51" s="99"/>
      <c r="BY51" s="100">
        <f t="shared" si="137"/>
        <v>0</v>
      </c>
      <c r="BZ51" s="99"/>
      <c r="CA51" s="100">
        <f t="shared" si="138"/>
        <v>0</v>
      </c>
      <c r="CB51" s="99"/>
      <c r="CC51" s="100">
        <f t="shared" si="139"/>
        <v>0</v>
      </c>
      <c r="CD51" s="99"/>
      <c r="CE51" s="100">
        <f t="shared" si="140"/>
        <v>0</v>
      </c>
      <c r="CF51" s="101">
        <f t="shared" si="141"/>
        <v>0</v>
      </c>
      <c r="CG51" s="100">
        <f t="shared" si="141"/>
        <v>0</v>
      </c>
    </row>
    <row r="52" spans="1:85" s="102" customFormat="1" ht="19.899999999999999" customHeight="1" x14ac:dyDescent="0.5">
      <c r="A52" s="94">
        <v>44</v>
      </c>
      <c r="B52" s="95" t="s">
        <v>114</v>
      </c>
      <c r="C52" s="95" t="s">
        <v>74</v>
      </c>
      <c r="D52" s="94">
        <f>RANK(BF52,$BF$4:$BF$147)</f>
        <v>19</v>
      </c>
      <c r="E52" s="94">
        <v>0.64</v>
      </c>
      <c r="F52" s="94" t="s">
        <v>83</v>
      </c>
      <c r="G52" s="94"/>
      <c r="H52" s="94"/>
      <c r="I52" s="146">
        <f t="shared" si="18"/>
        <v>0</v>
      </c>
      <c r="J52" s="94"/>
      <c r="K52" s="146">
        <f t="shared" si="19"/>
        <v>0</v>
      </c>
      <c r="L52" s="94"/>
      <c r="M52" s="146">
        <f t="shared" si="20"/>
        <v>0</v>
      </c>
      <c r="N52" s="94"/>
      <c r="O52" s="146">
        <f t="shared" si="21"/>
        <v>0</v>
      </c>
      <c r="P52" s="94"/>
      <c r="Q52" s="146">
        <f t="shared" si="22"/>
        <v>0</v>
      </c>
      <c r="R52" s="94"/>
      <c r="S52" s="146">
        <f t="shared" si="23"/>
        <v>0</v>
      </c>
      <c r="T52" s="94"/>
      <c r="U52" s="146">
        <f t="shared" si="24"/>
        <v>0</v>
      </c>
      <c r="V52" s="94"/>
      <c r="W52" s="146">
        <f t="shared" si="25"/>
        <v>0</v>
      </c>
      <c r="X52" s="94"/>
      <c r="Y52" s="146">
        <f t="shared" si="26"/>
        <v>0</v>
      </c>
      <c r="Z52" s="94"/>
      <c r="AA52" s="146">
        <f t="shared" si="27"/>
        <v>0</v>
      </c>
      <c r="AB52" s="94"/>
      <c r="AC52" s="146">
        <f t="shared" si="28"/>
        <v>0</v>
      </c>
      <c r="AD52" s="94"/>
      <c r="AE52" s="146">
        <f t="shared" si="29"/>
        <v>0</v>
      </c>
      <c r="AF52" s="147">
        <f t="shared" si="128"/>
        <v>0</v>
      </c>
      <c r="AG52" s="146">
        <f t="shared" si="128"/>
        <v>0</v>
      </c>
      <c r="AH52" s="99"/>
      <c r="AI52" s="100">
        <f t="shared" si="32"/>
        <v>0</v>
      </c>
      <c r="AJ52" s="99"/>
      <c r="AK52" s="100">
        <f t="shared" si="33"/>
        <v>0</v>
      </c>
      <c r="AL52" s="99"/>
      <c r="AM52" s="100">
        <f t="shared" si="33"/>
        <v>0</v>
      </c>
      <c r="AN52" s="99"/>
      <c r="AO52" s="100">
        <f t="shared" si="34"/>
        <v>0</v>
      </c>
      <c r="AP52" s="99"/>
      <c r="AQ52" s="100">
        <f t="shared" si="35"/>
        <v>0</v>
      </c>
      <c r="AR52" s="99"/>
      <c r="AS52" s="100">
        <f t="shared" si="36"/>
        <v>0</v>
      </c>
      <c r="AT52" s="99"/>
      <c r="AU52" s="100">
        <f t="shared" si="37"/>
        <v>0</v>
      </c>
      <c r="AV52" s="99"/>
      <c r="AW52" s="100">
        <f t="shared" si="38"/>
        <v>0</v>
      </c>
      <c r="AX52" s="99"/>
      <c r="AY52" s="100">
        <f t="shared" si="39"/>
        <v>0</v>
      </c>
      <c r="AZ52" s="99"/>
      <c r="BA52" s="100">
        <f t="shared" si="40"/>
        <v>0</v>
      </c>
      <c r="BB52" s="99"/>
      <c r="BC52" s="100">
        <f t="shared" si="41"/>
        <v>0</v>
      </c>
      <c r="BD52" s="99"/>
      <c r="BE52" s="100">
        <f t="shared" si="42"/>
        <v>0</v>
      </c>
      <c r="BF52" s="101">
        <f t="shared" si="96"/>
        <v>0</v>
      </c>
      <c r="BG52" s="100">
        <f t="shared" si="96"/>
        <v>0</v>
      </c>
      <c r="BH52" s="99"/>
      <c r="BI52" s="100">
        <f t="shared" si="129"/>
        <v>0</v>
      </c>
      <c r="BJ52" s="99"/>
      <c r="BK52" s="100">
        <f t="shared" si="130"/>
        <v>0</v>
      </c>
      <c r="BL52" s="99"/>
      <c r="BM52" s="100">
        <f t="shared" si="131"/>
        <v>0</v>
      </c>
      <c r="BN52" s="99"/>
      <c r="BO52" s="100">
        <f t="shared" si="132"/>
        <v>0</v>
      </c>
      <c r="BP52" s="99"/>
      <c r="BQ52" s="100">
        <f t="shared" si="133"/>
        <v>0</v>
      </c>
      <c r="BR52" s="99"/>
      <c r="BS52" s="100">
        <f t="shared" si="134"/>
        <v>0</v>
      </c>
      <c r="BT52" s="99"/>
      <c r="BU52" s="100">
        <f t="shared" si="135"/>
        <v>0</v>
      </c>
      <c r="BV52" s="99"/>
      <c r="BW52" s="100">
        <f t="shared" si="136"/>
        <v>0</v>
      </c>
      <c r="BX52" s="99"/>
      <c r="BY52" s="100">
        <f t="shared" si="137"/>
        <v>0</v>
      </c>
      <c r="BZ52" s="99"/>
      <c r="CA52" s="100">
        <f t="shared" si="138"/>
        <v>0</v>
      </c>
      <c r="CB52" s="99"/>
      <c r="CC52" s="100">
        <f t="shared" si="139"/>
        <v>0</v>
      </c>
      <c r="CD52" s="99"/>
      <c r="CE52" s="100">
        <f t="shared" si="140"/>
        <v>0</v>
      </c>
      <c r="CF52" s="101">
        <f t="shared" si="141"/>
        <v>0</v>
      </c>
      <c r="CG52" s="100">
        <f t="shared" si="141"/>
        <v>0</v>
      </c>
    </row>
    <row r="53" spans="1:85" s="102" customFormat="1" ht="19.899999999999999" customHeight="1" x14ac:dyDescent="0.5">
      <c r="A53" s="94"/>
      <c r="B53" s="95"/>
      <c r="C53" s="95"/>
      <c r="D53" s="94"/>
      <c r="E53" s="94"/>
      <c r="F53" s="94"/>
      <c r="G53" s="94"/>
      <c r="H53" s="94"/>
      <c r="I53" s="146"/>
      <c r="J53" s="94"/>
      <c r="K53" s="146"/>
      <c r="L53" s="94"/>
      <c r="M53" s="146"/>
      <c r="N53" s="94"/>
      <c r="O53" s="146"/>
      <c r="P53" s="94"/>
      <c r="Q53" s="146"/>
      <c r="R53" s="94"/>
      <c r="S53" s="146"/>
      <c r="T53" s="94"/>
      <c r="U53" s="146"/>
      <c r="V53" s="94"/>
      <c r="W53" s="146"/>
      <c r="X53" s="94"/>
      <c r="Y53" s="146"/>
      <c r="Z53" s="94"/>
      <c r="AA53" s="146"/>
      <c r="AB53" s="94"/>
      <c r="AC53" s="146"/>
      <c r="AD53" s="94"/>
      <c r="AE53" s="146"/>
      <c r="AF53" s="147"/>
      <c r="AG53" s="146"/>
      <c r="AH53" s="99"/>
      <c r="AI53" s="100"/>
      <c r="AJ53" s="99"/>
      <c r="AK53" s="100"/>
      <c r="AL53" s="99"/>
      <c r="AM53" s="100"/>
      <c r="AN53" s="99"/>
      <c r="AO53" s="100"/>
      <c r="AP53" s="99"/>
      <c r="AQ53" s="100"/>
      <c r="AR53" s="99"/>
      <c r="AS53" s="100"/>
      <c r="AT53" s="99"/>
      <c r="AU53" s="100"/>
      <c r="AV53" s="99"/>
      <c r="AW53" s="100"/>
      <c r="AX53" s="99"/>
      <c r="AY53" s="100"/>
      <c r="AZ53" s="99"/>
      <c r="BA53" s="100"/>
      <c r="BB53" s="99"/>
      <c r="BC53" s="100"/>
      <c r="BD53" s="99"/>
      <c r="BE53" s="100"/>
      <c r="BF53" s="101"/>
      <c r="BG53" s="100"/>
      <c r="BH53" s="99"/>
      <c r="BI53" s="100"/>
      <c r="BJ53" s="99"/>
      <c r="BK53" s="100"/>
      <c r="BL53" s="99"/>
      <c r="BM53" s="100"/>
      <c r="BN53" s="99"/>
      <c r="BO53" s="100"/>
      <c r="BP53" s="99"/>
      <c r="BQ53" s="100"/>
      <c r="BR53" s="99"/>
      <c r="BS53" s="100"/>
      <c r="BT53" s="99"/>
      <c r="BU53" s="100"/>
      <c r="BV53" s="99"/>
      <c r="BW53" s="100"/>
      <c r="BX53" s="99"/>
      <c r="BY53" s="100"/>
      <c r="BZ53" s="99"/>
      <c r="CA53" s="100"/>
      <c r="CB53" s="99"/>
      <c r="CC53" s="100"/>
      <c r="CD53" s="99"/>
      <c r="CE53" s="100"/>
      <c r="CF53" s="101"/>
      <c r="CG53" s="100"/>
    </row>
    <row r="54" spans="1:85" s="102" customFormat="1" ht="19.899999999999999" customHeight="1" x14ac:dyDescent="0.5">
      <c r="A54" s="94"/>
      <c r="B54" s="95"/>
      <c r="C54" s="95"/>
      <c r="D54" s="94"/>
      <c r="E54" s="94"/>
      <c r="F54" s="94"/>
      <c r="G54" s="94"/>
      <c r="H54" s="94"/>
      <c r="I54" s="146"/>
      <c r="J54" s="94"/>
      <c r="K54" s="146"/>
      <c r="L54" s="94"/>
      <c r="M54" s="146"/>
      <c r="N54" s="94"/>
      <c r="O54" s="146"/>
      <c r="P54" s="94"/>
      <c r="Q54" s="146"/>
      <c r="R54" s="94"/>
      <c r="S54" s="146"/>
      <c r="T54" s="94"/>
      <c r="U54" s="146"/>
      <c r="V54" s="94"/>
      <c r="W54" s="146"/>
      <c r="X54" s="94"/>
      <c r="Y54" s="146"/>
      <c r="Z54" s="94"/>
      <c r="AA54" s="146"/>
      <c r="AB54" s="94"/>
      <c r="AC54" s="146"/>
      <c r="AD54" s="94"/>
      <c r="AE54" s="146"/>
      <c r="AF54" s="147"/>
      <c r="AG54" s="146"/>
      <c r="AH54" s="99"/>
      <c r="AI54" s="100"/>
      <c r="AJ54" s="99"/>
      <c r="AK54" s="100"/>
      <c r="AL54" s="99"/>
      <c r="AM54" s="100"/>
      <c r="AN54" s="99"/>
      <c r="AO54" s="100"/>
      <c r="AP54" s="99"/>
      <c r="AQ54" s="100"/>
      <c r="AR54" s="99"/>
      <c r="AS54" s="100"/>
      <c r="AT54" s="99"/>
      <c r="AU54" s="100"/>
      <c r="AV54" s="99"/>
      <c r="AW54" s="100"/>
      <c r="AX54" s="99"/>
      <c r="AY54" s="100"/>
      <c r="AZ54" s="99"/>
      <c r="BA54" s="100"/>
      <c r="BB54" s="99"/>
      <c r="BC54" s="100"/>
      <c r="BD54" s="99"/>
      <c r="BE54" s="100"/>
      <c r="BF54" s="101"/>
      <c r="BG54" s="100"/>
      <c r="BH54" s="99"/>
      <c r="BI54" s="100"/>
      <c r="BJ54" s="99"/>
      <c r="BK54" s="100"/>
      <c r="BL54" s="99"/>
      <c r="BM54" s="100"/>
      <c r="BN54" s="99"/>
      <c r="BO54" s="100"/>
      <c r="BP54" s="99"/>
      <c r="BQ54" s="100"/>
      <c r="BR54" s="99"/>
      <c r="BS54" s="100"/>
      <c r="BT54" s="99"/>
      <c r="BU54" s="100"/>
      <c r="BV54" s="99"/>
      <c r="BW54" s="100"/>
      <c r="BX54" s="99"/>
      <c r="BY54" s="100"/>
      <c r="BZ54" s="99"/>
      <c r="CA54" s="100"/>
      <c r="CB54" s="99"/>
      <c r="CC54" s="100"/>
      <c r="CD54" s="99"/>
      <c r="CE54" s="100"/>
      <c r="CF54" s="101"/>
      <c r="CG54" s="100"/>
    </row>
    <row r="55" spans="1:85" s="102" customFormat="1" ht="19.899999999999999" customHeight="1" x14ac:dyDescent="0.5">
      <c r="A55" s="94">
        <v>45</v>
      </c>
      <c r="B55" s="95" t="s">
        <v>115</v>
      </c>
      <c r="C55" s="95" t="s">
        <v>77</v>
      </c>
      <c r="D55" s="94">
        <f>RANK(BF55,$BF$4:$BF$147)</f>
        <v>19</v>
      </c>
      <c r="E55" s="94">
        <v>1</v>
      </c>
      <c r="F55" s="94" t="s">
        <v>75</v>
      </c>
      <c r="G55" s="94"/>
      <c r="H55" s="94"/>
      <c r="I55" s="146">
        <f t="shared" si="18"/>
        <v>0</v>
      </c>
      <c r="J55" s="94"/>
      <c r="K55" s="146">
        <f t="shared" si="19"/>
        <v>0</v>
      </c>
      <c r="L55" s="94"/>
      <c r="M55" s="146">
        <f t="shared" si="20"/>
        <v>0</v>
      </c>
      <c r="N55" s="94"/>
      <c r="O55" s="146">
        <f t="shared" si="21"/>
        <v>0</v>
      </c>
      <c r="P55" s="94"/>
      <c r="Q55" s="146">
        <f t="shared" si="22"/>
        <v>0</v>
      </c>
      <c r="R55" s="94"/>
      <c r="S55" s="146">
        <f t="shared" si="23"/>
        <v>0</v>
      </c>
      <c r="T55" s="94"/>
      <c r="U55" s="146">
        <f t="shared" si="24"/>
        <v>0</v>
      </c>
      <c r="V55" s="94"/>
      <c r="W55" s="146">
        <f t="shared" si="25"/>
        <v>0</v>
      </c>
      <c r="X55" s="94"/>
      <c r="Y55" s="146">
        <f t="shared" si="26"/>
        <v>0</v>
      </c>
      <c r="Z55" s="94"/>
      <c r="AA55" s="146">
        <f t="shared" si="27"/>
        <v>0</v>
      </c>
      <c r="AB55" s="94"/>
      <c r="AC55" s="146">
        <f t="shared" si="28"/>
        <v>0</v>
      </c>
      <c r="AD55" s="94"/>
      <c r="AE55" s="146">
        <f t="shared" si="29"/>
        <v>0</v>
      </c>
      <c r="AF55" s="147">
        <f t="shared" ref="AF55:AG58" si="142">SUM(H55,J55,L55,N55,P55,R55,T55,V55,X55,Z55,AB55,AD55)</f>
        <v>0</v>
      </c>
      <c r="AG55" s="146">
        <f t="shared" si="142"/>
        <v>0</v>
      </c>
      <c r="AH55" s="99"/>
      <c r="AI55" s="100">
        <f t="shared" si="32"/>
        <v>0</v>
      </c>
      <c r="AJ55" s="99"/>
      <c r="AK55" s="100">
        <f t="shared" si="33"/>
        <v>0</v>
      </c>
      <c r="AL55" s="99"/>
      <c r="AM55" s="100">
        <f t="shared" si="33"/>
        <v>0</v>
      </c>
      <c r="AN55" s="99"/>
      <c r="AO55" s="100">
        <f t="shared" si="34"/>
        <v>0</v>
      </c>
      <c r="AP55" s="99"/>
      <c r="AQ55" s="100">
        <f t="shared" si="35"/>
        <v>0</v>
      </c>
      <c r="AR55" s="99"/>
      <c r="AS55" s="100">
        <f t="shared" si="36"/>
        <v>0</v>
      </c>
      <c r="AT55" s="99"/>
      <c r="AU55" s="100">
        <f t="shared" si="37"/>
        <v>0</v>
      </c>
      <c r="AV55" s="99"/>
      <c r="AW55" s="100">
        <f t="shared" si="38"/>
        <v>0</v>
      </c>
      <c r="AX55" s="99"/>
      <c r="AY55" s="100">
        <f t="shared" si="39"/>
        <v>0</v>
      </c>
      <c r="AZ55" s="99"/>
      <c r="BA55" s="100">
        <f t="shared" si="40"/>
        <v>0</v>
      </c>
      <c r="BB55" s="99"/>
      <c r="BC55" s="100">
        <f t="shared" si="41"/>
        <v>0</v>
      </c>
      <c r="BD55" s="99"/>
      <c r="BE55" s="100">
        <f t="shared" si="42"/>
        <v>0</v>
      </c>
      <c r="BF55" s="101">
        <f t="shared" si="96"/>
        <v>0</v>
      </c>
      <c r="BG55" s="100">
        <f t="shared" si="96"/>
        <v>0</v>
      </c>
      <c r="BH55" s="99"/>
      <c r="BI55" s="100">
        <f t="shared" ref="BI55:BI58" si="143">BH55*$E55</f>
        <v>0</v>
      </c>
      <c r="BJ55" s="99"/>
      <c r="BK55" s="100">
        <f t="shared" ref="BK55:BK58" si="144">BJ55*$E55</f>
        <v>0</v>
      </c>
      <c r="BL55" s="99"/>
      <c r="BM55" s="100">
        <f t="shared" ref="BM55:BM58" si="145">BL55*$E55</f>
        <v>0</v>
      </c>
      <c r="BN55" s="99"/>
      <c r="BO55" s="100">
        <f t="shared" ref="BO55:BO58" si="146">BN55*$E55</f>
        <v>0</v>
      </c>
      <c r="BP55" s="99"/>
      <c r="BQ55" s="100">
        <f t="shared" ref="BQ55:BQ58" si="147">BP55*$E55</f>
        <v>0</v>
      </c>
      <c r="BR55" s="99"/>
      <c r="BS55" s="100">
        <f t="shared" ref="BS55:BS58" si="148">BR55*$E55</f>
        <v>0</v>
      </c>
      <c r="BT55" s="99"/>
      <c r="BU55" s="100">
        <f t="shared" ref="BU55:BU58" si="149">BT55*$E55</f>
        <v>0</v>
      </c>
      <c r="BV55" s="99"/>
      <c r="BW55" s="100">
        <f t="shared" ref="BW55:BW58" si="150">BV55*$E55</f>
        <v>0</v>
      </c>
      <c r="BX55" s="99"/>
      <c r="BY55" s="100">
        <f t="shared" ref="BY55:BY58" si="151">BX55*$E55</f>
        <v>0</v>
      </c>
      <c r="BZ55" s="99"/>
      <c r="CA55" s="100">
        <f t="shared" ref="CA55:CA58" si="152">BZ55*$E55</f>
        <v>0</v>
      </c>
      <c r="CB55" s="99"/>
      <c r="CC55" s="100">
        <f t="shared" ref="CC55:CC58" si="153">CB55*$E55</f>
        <v>0</v>
      </c>
      <c r="CD55" s="99"/>
      <c r="CE55" s="100">
        <f t="shared" ref="CE55:CE58" si="154">CD55*$E55</f>
        <v>0</v>
      </c>
      <c r="CF55" s="101">
        <f t="shared" ref="CF55:CG58" si="155">SUM(BH55,BJ55,BL55,BN55,BP55,BR55,BT55,BV55,BX55,BZ55,CB55,CD55)</f>
        <v>0</v>
      </c>
      <c r="CG55" s="100">
        <f t="shared" si="155"/>
        <v>0</v>
      </c>
    </row>
    <row r="56" spans="1:85" s="102" customFormat="1" ht="19.899999999999999" customHeight="1" x14ac:dyDescent="0.5">
      <c r="A56" s="94">
        <v>46</v>
      </c>
      <c r="B56" s="95" t="s">
        <v>116</v>
      </c>
      <c r="C56" s="95" t="s">
        <v>77</v>
      </c>
      <c r="D56" s="94">
        <f>RANK(BF56,$BF$4:$BF$147)</f>
        <v>19</v>
      </c>
      <c r="E56" s="94">
        <v>0.6</v>
      </c>
      <c r="F56" s="94" t="s">
        <v>75</v>
      </c>
      <c r="G56" s="94"/>
      <c r="H56" s="94"/>
      <c r="I56" s="146">
        <f t="shared" si="18"/>
        <v>0</v>
      </c>
      <c r="J56" s="94"/>
      <c r="K56" s="146">
        <f t="shared" si="19"/>
        <v>0</v>
      </c>
      <c r="L56" s="94"/>
      <c r="M56" s="146">
        <f t="shared" si="20"/>
        <v>0</v>
      </c>
      <c r="N56" s="94"/>
      <c r="O56" s="146">
        <f t="shared" si="21"/>
        <v>0</v>
      </c>
      <c r="P56" s="94"/>
      <c r="Q56" s="146">
        <f t="shared" si="22"/>
        <v>0</v>
      </c>
      <c r="R56" s="94"/>
      <c r="S56" s="146">
        <f t="shared" si="23"/>
        <v>0</v>
      </c>
      <c r="T56" s="94"/>
      <c r="U56" s="146">
        <f t="shared" si="24"/>
        <v>0</v>
      </c>
      <c r="V56" s="94"/>
      <c r="W56" s="146">
        <f t="shared" si="25"/>
        <v>0</v>
      </c>
      <c r="X56" s="94"/>
      <c r="Y56" s="146">
        <f t="shared" si="26"/>
        <v>0</v>
      </c>
      <c r="Z56" s="94"/>
      <c r="AA56" s="146">
        <f t="shared" si="27"/>
        <v>0</v>
      </c>
      <c r="AB56" s="94"/>
      <c r="AC56" s="146">
        <f t="shared" si="28"/>
        <v>0</v>
      </c>
      <c r="AD56" s="94"/>
      <c r="AE56" s="146">
        <f t="shared" si="29"/>
        <v>0</v>
      </c>
      <c r="AF56" s="147">
        <f t="shared" si="142"/>
        <v>0</v>
      </c>
      <c r="AG56" s="146">
        <f t="shared" si="142"/>
        <v>0</v>
      </c>
      <c r="AH56" s="99"/>
      <c r="AI56" s="100">
        <f t="shared" si="32"/>
        <v>0</v>
      </c>
      <c r="AJ56" s="99"/>
      <c r="AK56" s="100">
        <f t="shared" si="33"/>
        <v>0</v>
      </c>
      <c r="AL56" s="99"/>
      <c r="AM56" s="100">
        <f t="shared" si="33"/>
        <v>0</v>
      </c>
      <c r="AN56" s="99"/>
      <c r="AO56" s="100">
        <f t="shared" si="34"/>
        <v>0</v>
      </c>
      <c r="AP56" s="99"/>
      <c r="AQ56" s="100">
        <f t="shared" si="35"/>
        <v>0</v>
      </c>
      <c r="AR56" s="99"/>
      <c r="AS56" s="100">
        <f t="shared" si="36"/>
        <v>0</v>
      </c>
      <c r="AT56" s="99"/>
      <c r="AU56" s="100">
        <f t="shared" si="37"/>
        <v>0</v>
      </c>
      <c r="AV56" s="99"/>
      <c r="AW56" s="100">
        <f t="shared" si="38"/>
        <v>0</v>
      </c>
      <c r="AX56" s="99"/>
      <c r="AY56" s="100">
        <f t="shared" si="39"/>
        <v>0</v>
      </c>
      <c r="AZ56" s="99"/>
      <c r="BA56" s="100">
        <f t="shared" si="40"/>
        <v>0</v>
      </c>
      <c r="BB56" s="99"/>
      <c r="BC56" s="100">
        <f t="shared" si="41"/>
        <v>0</v>
      </c>
      <c r="BD56" s="99"/>
      <c r="BE56" s="100">
        <f t="shared" si="42"/>
        <v>0</v>
      </c>
      <c r="BF56" s="101">
        <f t="shared" si="96"/>
        <v>0</v>
      </c>
      <c r="BG56" s="100">
        <f t="shared" si="96"/>
        <v>0</v>
      </c>
      <c r="BH56" s="99"/>
      <c r="BI56" s="100">
        <f t="shared" si="143"/>
        <v>0</v>
      </c>
      <c r="BJ56" s="99"/>
      <c r="BK56" s="100">
        <f t="shared" si="144"/>
        <v>0</v>
      </c>
      <c r="BL56" s="99"/>
      <c r="BM56" s="100">
        <f t="shared" si="145"/>
        <v>0</v>
      </c>
      <c r="BN56" s="99"/>
      <c r="BO56" s="100">
        <f t="shared" si="146"/>
        <v>0</v>
      </c>
      <c r="BP56" s="99"/>
      <c r="BQ56" s="100">
        <f t="shared" si="147"/>
        <v>0</v>
      </c>
      <c r="BR56" s="99"/>
      <c r="BS56" s="100">
        <f t="shared" si="148"/>
        <v>0</v>
      </c>
      <c r="BT56" s="99"/>
      <c r="BU56" s="100">
        <f t="shared" si="149"/>
        <v>0</v>
      </c>
      <c r="BV56" s="99"/>
      <c r="BW56" s="100">
        <f t="shared" si="150"/>
        <v>0</v>
      </c>
      <c r="BX56" s="99"/>
      <c r="BY56" s="100">
        <f t="shared" si="151"/>
        <v>0</v>
      </c>
      <c r="BZ56" s="99"/>
      <c r="CA56" s="100">
        <f t="shared" si="152"/>
        <v>0</v>
      </c>
      <c r="CB56" s="99"/>
      <c r="CC56" s="100">
        <f t="shared" si="153"/>
        <v>0</v>
      </c>
      <c r="CD56" s="99"/>
      <c r="CE56" s="100">
        <f t="shared" si="154"/>
        <v>0</v>
      </c>
      <c r="CF56" s="101">
        <f t="shared" si="155"/>
        <v>0</v>
      </c>
      <c r="CG56" s="100">
        <f t="shared" si="155"/>
        <v>0</v>
      </c>
    </row>
    <row r="57" spans="1:85" s="102" customFormat="1" ht="19.899999999999999" customHeight="1" x14ac:dyDescent="0.5">
      <c r="A57" s="94">
        <v>47</v>
      </c>
      <c r="B57" s="95" t="s">
        <v>117</v>
      </c>
      <c r="C57" s="95" t="s">
        <v>74</v>
      </c>
      <c r="D57" s="94">
        <f>RANK(BF57,$BF$4:$BF$147)</f>
        <v>19</v>
      </c>
      <c r="E57" s="94">
        <v>0.64</v>
      </c>
      <c r="F57" s="94" t="s">
        <v>85</v>
      </c>
      <c r="G57" s="94">
        <v>1350</v>
      </c>
      <c r="H57" s="94"/>
      <c r="I57" s="146">
        <f t="shared" si="18"/>
        <v>0</v>
      </c>
      <c r="J57" s="94"/>
      <c r="K57" s="146">
        <f t="shared" si="19"/>
        <v>0</v>
      </c>
      <c r="L57" s="94"/>
      <c r="M57" s="146">
        <f t="shared" si="20"/>
        <v>0</v>
      </c>
      <c r="N57" s="94"/>
      <c r="O57" s="146">
        <f t="shared" si="21"/>
        <v>0</v>
      </c>
      <c r="P57" s="94"/>
      <c r="Q57" s="146">
        <f t="shared" si="22"/>
        <v>0</v>
      </c>
      <c r="R57" s="94"/>
      <c r="S57" s="146">
        <f t="shared" si="23"/>
        <v>0</v>
      </c>
      <c r="T57" s="94"/>
      <c r="U57" s="146">
        <f t="shared" si="24"/>
        <v>0</v>
      </c>
      <c r="V57" s="94"/>
      <c r="W57" s="146">
        <f t="shared" si="25"/>
        <v>0</v>
      </c>
      <c r="X57" s="94"/>
      <c r="Y57" s="146">
        <f t="shared" si="26"/>
        <v>0</v>
      </c>
      <c r="Z57" s="94"/>
      <c r="AA57" s="146">
        <f t="shared" si="27"/>
        <v>0</v>
      </c>
      <c r="AB57" s="94"/>
      <c r="AC57" s="146">
        <f t="shared" si="28"/>
        <v>0</v>
      </c>
      <c r="AD57" s="94"/>
      <c r="AE57" s="146">
        <f t="shared" si="29"/>
        <v>0</v>
      </c>
      <c r="AF57" s="147">
        <f t="shared" si="142"/>
        <v>0</v>
      </c>
      <c r="AG57" s="146">
        <f t="shared" si="142"/>
        <v>0</v>
      </c>
      <c r="AH57" s="99"/>
      <c r="AI57" s="100">
        <f t="shared" si="32"/>
        <v>0</v>
      </c>
      <c r="AJ57" s="99"/>
      <c r="AK57" s="100">
        <f t="shared" si="33"/>
        <v>0</v>
      </c>
      <c r="AL57" s="99"/>
      <c r="AM57" s="100">
        <f t="shared" si="33"/>
        <v>0</v>
      </c>
      <c r="AN57" s="99"/>
      <c r="AO57" s="100">
        <f t="shared" si="34"/>
        <v>0</v>
      </c>
      <c r="AP57" s="99"/>
      <c r="AQ57" s="100">
        <f t="shared" si="35"/>
        <v>0</v>
      </c>
      <c r="AR57" s="99"/>
      <c r="AS57" s="100">
        <f t="shared" si="36"/>
        <v>0</v>
      </c>
      <c r="AT57" s="99"/>
      <c r="AU57" s="100">
        <f t="shared" si="37"/>
        <v>0</v>
      </c>
      <c r="AV57" s="99"/>
      <c r="AW57" s="100">
        <f t="shared" si="38"/>
        <v>0</v>
      </c>
      <c r="AX57" s="99"/>
      <c r="AY57" s="100">
        <f t="shared" si="39"/>
        <v>0</v>
      </c>
      <c r="AZ57" s="99"/>
      <c r="BA57" s="100">
        <f t="shared" si="40"/>
        <v>0</v>
      </c>
      <c r="BB57" s="99"/>
      <c r="BC57" s="100">
        <f t="shared" si="41"/>
        <v>0</v>
      </c>
      <c r="BD57" s="99"/>
      <c r="BE57" s="100">
        <f t="shared" si="42"/>
        <v>0</v>
      </c>
      <c r="BF57" s="101">
        <f t="shared" si="96"/>
        <v>0</v>
      </c>
      <c r="BG57" s="100">
        <f t="shared" si="96"/>
        <v>0</v>
      </c>
      <c r="BH57" s="99"/>
      <c r="BI57" s="100">
        <f t="shared" si="143"/>
        <v>0</v>
      </c>
      <c r="BJ57" s="99"/>
      <c r="BK57" s="100">
        <f t="shared" si="144"/>
        <v>0</v>
      </c>
      <c r="BL57" s="99"/>
      <c r="BM57" s="100">
        <f t="shared" si="145"/>
        <v>0</v>
      </c>
      <c r="BN57" s="99"/>
      <c r="BO57" s="100">
        <f t="shared" si="146"/>
        <v>0</v>
      </c>
      <c r="BP57" s="99"/>
      <c r="BQ57" s="100">
        <f t="shared" si="147"/>
        <v>0</v>
      </c>
      <c r="BR57" s="99"/>
      <c r="BS57" s="100">
        <f t="shared" si="148"/>
        <v>0</v>
      </c>
      <c r="BT57" s="99"/>
      <c r="BU57" s="100">
        <f t="shared" si="149"/>
        <v>0</v>
      </c>
      <c r="BV57" s="99"/>
      <c r="BW57" s="100">
        <f t="shared" si="150"/>
        <v>0</v>
      </c>
      <c r="BX57" s="99"/>
      <c r="BY57" s="100">
        <f t="shared" si="151"/>
        <v>0</v>
      </c>
      <c r="BZ57" s="99"/>
      <c r="CA57" s="100">
        <f t="shared" si="152"/>
        <v>0</v>
      </c>
      <c r="CB57" s="99"/>
      <c r="CC57" s="100">
        <f t="shared" si="153"/>
        <v>0</v>
      </c>
      <c r="CD57" s="99"/>
      <c r="CE57" s="100">
        <f t="shared" si="154"/>
        <v>0</v>
      </c>
      <c r="CF57" s="101">
        <f t="shared" si="155"/>
        <v>0</v>
      </c>
      <c r="CG57" s="100">
        <f t="shared" si="155"/>
        <v>0</v>
      </c>
    </row>
    <row r="58" spans="1:85" s="102" customFormat="1" ht="19.899999999999999" customHeight="1" x14ac:dyDescent="0.5">
      <c r="A58" s="94">
        <v>48</v>
      </c>
      <c r="B58" s="95" t="s">
        <v>117</v>
      </c>
      <c r="C58" s="95" t="s">
        <v>74</v>
      </c>
      <c r="D58" s="94">
        <f>RANK(BF58,$BF$4:$BF$147)</f>
        <v>19</v>
      </c>
      <c r="E58" s="94">
        <v>0.64</v>
      </c>
      <c r="F58" s="94" t="s">
        <v>83</v>
      </c>
      <c r="G58" s="94"/>
      <c r="H58" s="94"/>
      <c r="I58" s="146">
        <f t="shared" si="18"/>
        <v>0</v>
      </c>
      <c r="J58" s="94"/>
      <c r="K58" s="146">
        <f t="shared" si="19"/>
        <v>0</v>
      </c>
      <c r="L58" s="94"/>
      <c r="M58" s="146">
        <f t="shared" si="20"/>
        <v>0</v>
      </c>
      <c r="N58" s="94"/>
      <c r="O58" s="146">
        <f t="shared" si="21"/>
        <v>0</v>
      </c>
      <c r="P58" s="94"/>
      <c r="Q58" s="146">
        <f t="shared" si="22"/>
        <v>0</v>
      </c>
      <c r="R58" s="94"/>
      <c r="S58" s="146">
        <f t="shared" si="23"/>
        <v>0</v>
      </c>
      <c r="T58" s="94"/>
      <c r="U58" s="146">
        <f t="shared" si="24"/>
        <v>0</v>
      </c>
      <c r="V58" s="94"/>
      <c r="W58" s="146">
        <f t="shared" si="25"/>
        <v>0</v>
      </c>
      <c r="X58" s="94"/>
      <c r="Y58" s="146">
        <f t="shared" si="26"/>
        <v>0</v>
      </c>
      <c r="Z58" s="94"/>
      <c r="AA58" s="146">
        <f t="shared" si="27"/>
        <v>0</v>
      </c>
      <c r="AB58" s="94"/>
      <c r="AC58" s="146">
        <f t="shared" si="28"/>
        <v>0</v>
      </c>
      <c r="AD58" s="94"/>
      <c r="AE58" s="146">
        <f t="shared" si="29"/>
        <v>0</v>
      </c>
      <c r="AF58" s="147">
        <f t="shared" si="142"/>
        <v>0</v>
      </c>
      <c r="AG58" s="146">
        <f t="shared" si="142"/>
        <v>0</v>
      </c>
      <c r="AH58" s="99"/>
      <c r="AI58" s="100">
        <f t="shared" si="32"/>
        <v>0</v>
      </c>
      <c r="AJ58" s="99"/>
      <c r="AK58" s="100">
        <f t="shared" si="33"/>
        <v>0</v>
      </c>
      <c r="AL58" s="99"/>
      <c r="AM58" s="100">
        <f t="shared" si="33"/>
        <v>0</v>
      </c>
      <c r="AN58" s="99"/>
      <c r="AO58" s="100">
        <f t="shared" si="34"/>
        <v>0</v>
      </c>
      <c r="AP58" s="99"/>
      <c r="AQ58" s="100">
        <f t="shared" si="35"/>
        <v>0</v>
      </c>
      <c r="AR58" s="99"/>
      <c r="AS58" s="100">
        <f t="shared" si="36"/>
        <v>0</v>
      </c>
      <c r="AT58" s="99"/>
      <c r="AU58" s="100">
        <f t="shared" si="37"/>
        <v>0</v>
      </c>
      <c r="AV58" s="99"/>
      <c r="AW58" s="100">
        <f t="shared" si="38"/>
        <v>0</v>
      </c>
      <c r="AX58" s="99"/>
      <c r="AY58" s="100">
        <f t="shared" si="39"/>
        <v>0</v>
      </c>
      <c r="AZ58" s="99"/>
      <c r="BA58" s="100">
        <f t="shared" si="40"/>
        <v>0</v>
      </c>
      <c r="BB58" s="99"/>
      <c r="BC58" s="100">
        <f t="shared" si="41"/>
        <v>0</v>
      </c>
      <c r="BD58" s="99"/>
      <c r="BE58" s="100">
        <f t="shared" si="42"/>
        <v>0</v>
      </c>
      <c r="BF58" s="101">
        <f t="shared" si="96"/>
        <v>0</v>
      </c>
      <c r="BG58" s="100">
        <f t="shared" si="96"/>
        <v>0</v>
      </c>
      <c r="BH58" s="99"/>
      <c r="BI58" s="100">
        <f t="shared" si="143"/>
        <v>0</v>
      </c>
      <c r="BJ58" s="99"/>
      <c r="BK58" s="100">
        <f t="shared" si="144"/>
        <v>0</v>
      </c>
      <c r="BL58" s="99"/>
      <c r="BM58" s="100">
        <f t="shared" si="145"/>
        <v>0</v>
      </c>
      <c r="BN58" s="99"/>
      <c r="BO58" s="100">
        <f t="shared" si="146"/>
        <v>0</v>
      </c>
      <c r="BP58" s="99"/>
      <c r="BQ58" s="100">
        <f t="shared" si="147"/>
        <v>0</v>
      </c>
      <c r="BR58" s="99"/>
      <c r="BS58" s="100">
        <f t="shared" si="148"/>
        <v>0</v>
      </c>
      <c r="BT58" s="99"/>
      <c r="BU58" s="100">
        <f t="shared" si="149"/>
        <v>0</v>
      </c>
      <c r="BV58" s="99"/>
      <c r="BW58" s="100">
        <f t="shared" si="150"/>
        <v>0</v>
      </c>
      <c r="BX58" s="99"/>
      <c r="BY58" s="100">
        <f t="shared" si="151"/>
        <v>0</v>
      </c>
      <c r="BZ58" s="99"/>
      <c r="CA58" s="100">
        <f t="shared" si="152"/>
        <v>0</v>
      </c>
      <c r="CB58" s="99"/>
      <c r="CC58" s="100">
        <f t="shared" si="153"/>
        <v>0</v>
      </c>
      <c r="CD58" s="99"/>
      <c r="CE58" s="100">
        <f t="shared" si="154"/>
        <v>0</v>
      </c>
      <c r="CF58" s="101">
        <f t="shared" si="155"/>
        <v>0</v>
      </c>
      <c r="CG58" s="100">
        <f t="shared" si="155"/>
        <v>0</v>
      </c>
    </row>
    <row r="59" spans="1:85" s="102" customFormat="1" ht="19.899999999999999" customHeight="1" x14ac:dyDescent="0.5">
      <c r="A59" s="94"/>
      <c r="B59" s="95"/>
      <c r="C59" s="95"/>
      <c r="D59" s="94"/>
      <c r="E59" s="94"/>
      <c r="F59" s="94"/>
      <c r="G59" s="94"/>
      <c r="H59" s="94"/>
      <c r="I59" s="146"/>
      <c r="J59" s="94"/>
      <c r="K59" s="146"/>
      <c r="L59" s="94"/>
      <c r="M59" s="146"/>
      <c r="N59" s="94"/>
      <c r="O59" s="146"/>
      <c r="P59" s="94"/>
      <c r="Q59" s="146"/>
      <c r="R59" s="94"/>
      <c r="S59" s="146"/>
      <c r="T59" s="94"/>
      <c r="U59" s="146"/>
      <c r="V59" s="94"/>
      <c r="W59" s="146"/>
      <c r="X59" s="94"/>
      <c r="Y59" s="146"/>
      <c r="Z59" s="94"/>
      <c r="AA59" s="146"/>
      <c r="AB59" s="94"/>
      <c r="AC59" s="146"/>
      <c r="AD59" s="94"/>
      <c r="AE59" s="146"/>
      <c r="AF59" s="147"/>
      <c r="AG59" s="146"/>
      <c r="AH59" s="99"/>
      <c r="AI59" s="100"/>
      <c r="AJ59" s="99"/>
      <c r="AK59" s="100"/>
      <c r="AL59" s="99"/>
      <c r="AM59" s="100"/>
      <c r="AN59" s="99"/>
      <c r="AO59" s="100"/>
      <c r="AP59" s="99"/>
      <c r="AQ59" s="100"/>
      <c r="AR59" s="99"/>
      <c r="AS59" s="100"/>
      <c r="AT59" s="99"/>
      <c r="AU59" s="100"/>
      <c r="AV59" s="99"/>
      <c r="AW59" s="100"/>
      <c r="AX59" s="99"/>
      <c r="AY59" s="100"/>
      <c r="AZ59" s="99"/>
      <c r="BA59" s="100"/>
      <c r="BB59" s="99"/>
      <c r="BC59" s="100"/>
      <c r="BD59" s="99"/>
      <c r="BE59" s="100"/>
      <c r="BF59" s="101"/>
      <c r="BG59" s="100"/>
      <c r="BH59" s="99"/>
      <c r="BI59" s="100"/>
      <c r="BJ59" s="99"/>
      <c r="BK59" s="100"/>
      <c r="BL59" s="99"/>
      <c r="BM59" s="100"/>
      <c r="BN59" s="99"/>
      <c r="BO59" s="100"/>
      <c r="BP59" s="99"/>
      <c r="BQ59" s="100"/>
      <c r="BR59" s="99"/>
      <c r="BS59" s="100"/>
      <c r="BT59" s="99"/>
      <c r="BU59" s="100"/>
      <c r="BV59" s="99"/>
      <c r="BW59" s="100"/>
      <c r="BX59" s="99"/>
      <c r="BY59" s="100"/>
      <c r="BZ59" s="99"/>
      <c r="CA59" s="100"/>
      <c r="CB59" s="99"/>
      <c r="CC59" s="100"/>
      <c r="CD59" s="99"/>
      <c r="CE59" s="100"/>
      <c r="CF59" s="101"/>
      <c r="CG59" s="100"/>
    </row>
    <row r="60" spans="1:85" s="102" customFormat="1" ht="19.899999999999999" customHeight="1" x14ac:dyDescent="0.5">
      <c r="A60" s="94">
        <v>49</v>
      </c>
      <c r="B60" s="95" t="s">
        <v>118</v>
      </c>
      <c r="C60" s="95" t="s">
        <v>77</v>
      </c>
      <c r="D60" s="94">
        <f>RANK(BF60,$BF$4:$BF$147)</f>
        <v>7</v>
      </c>
      <c r="E60" s="94">
        <v>1</v>
      </c>
      <c r="F60" s="94" t="s">
        <v>75</v>
      </c>
      <c r="G60" s="94">
        <v>1550</v>
      </c>
      <c r="H60" s="94">
        <v>252</v>
      </c>
      <c r="I60" s="160">
        <f t="shared" ref="I60:I64" si="156">H60*$E60</f>
        <v>252</v>
      </c>
      <c r="J60" s="94">
        <v>12</v>
      </c>
      <c r="K60" s="160">
        <f t="shared" ref="K60:K64" si="157">J60*$E60</f>
        <v>12</v>
      </c>
      <c r="L60" s="94">
        <v>720</v>
      </c>
      <c r="M60" s="160">
        <f t="shared" ref="M60:M64" si="158">L60*$E60</f>
        <v>720</v>
      </c>
      <c r="N60" s="94">
        <v>684</v>
      </c>
      <c r="O60" s="160">
        <f t="shared" ref="O60:O64" si="159">N60*$E60</f>
        <v>684</v>
      </c>
      <c r="P60" s="94">
        <v>60</v>
      </c>
      <c r="Q60" s="160">
        <f t="shared" ref="Q60:Q64" si="160">P60*$E60</f>
        <v>60</v>
      </c>
      <c r="R60" s="94">
        <v>360</v>
      </c>
      <c r="S60" s="160">
        <f t="shared" ref="S60:S64" si="161">R60*$E60</f>
        <v>360</v>
      </c>
      <c r="T60" s="94">
        <v>600</v>
      </c>
      <c r="U60" s="160">
        <f t="shared" ref="U60:U64" si="162">T60*$E60</f>
        <v>600</v>
      </c>
      <c r="V60" s="206">
        <v>622</v>
      </c>
      <c r="W60" s="160">
        <f t="shared" ref="W60:W64" si="163">V60*$E60</f>
        <v>622</v>
      </c>
      <c r="X60" s="94">
        <v>1092</v>
      </c>
      <c r="Y60" s="160">
        <f t="shared" ref="Y60:Y64" si="164">X60*$E60</f>
        <v>1092</v>
      </c>
      <c r="Z60" s="94">
        <v>748</v>
      </c>
      <c r="AA60" s="160">
        <f t="shared" ref="AA60:AA64" si="165">Z60*$E60</f>
        <v>748</v>
      </c>
      <c r="AB60" s="94">
        <v>799</v>
      </c>
      <c r="AC60" s="160">
        <f t="shared" ref="AC60:AC64" si="166">AB60*$E60</f>
        <v>799</v>
      </c>
      <c r="AD60" s="94">
        <v>433</v>
      </c>
      <c r="AE60" s="160">
        <f t="shared" ref="AE60:AE64" si="167">AD60*$E60</f>
        <v>433</v>
      </c>
      <c r="AF60" s="147">
        <f>SUM(H60,J60,L60,N60,P60,R60,T60,V60,X60,Z60,AB60,AD60)</f>
        <v>6382</v>
      </c>
      <c r="AG60" s="146">
        <f>SUM(I60,K60,M60,O60,Q60,S60,U60,W60,Y60,AA60,AC60,AE60)</f>
        <v>6382</v>
      </c>
      <c r="AH60" s="96">
        <v>858</v>
      </c>
      <c r="AI60" s="97">
        <f t="shared" ref="AI60:AI64" si="168">AH60*$E60</f>
        <v>858</v>
      </c>
      <c r="AJ60" s="96">
        <v>408</v>
      </c>
      <c r="AK60" s="97">
        <f t="shared" ref="AK60:AK64" si="169">AJ60*$E60</f>
        <v>408</v>
      </c>
      <c r="AL60" s="99">
        <v>1524</v>
      </c>
      <c r="AM60" s="100">
        <f t="shared" si="33"/>
        <v>1524</v>
      </c>
      <c r="AN60" s="99">
        <v>612</v>
      </c>
      <c r="AO60" s="100">
        <f t="shared" si="34"/>
        <v>612</v>
      </c>
      <c r="AP60" s="99">
        <v>1212</v>
      </c>
      <c r="AQ60" s="100">
        <f t="shared" si="35"/>
        <v>1212</v>
      </c>
      <c r="AR60" s="99">
        <v>795</v>
      </c>
      <c r="AS60" s="100">
        <f t="shared" si="36"/>
        <v>795</v>
      </c>
      <c r="AT60" s="99">
        <v>1236</v>
      </c>
      <c r="AU60" s="100">
        <f t="shared" si="37"/>
        <v>1236</v>
      </c>
      <c r="AV60" s="99">
        <v>1836</v>
      </c>
      <c r="AW60" s="100">
        <f t="shared" si="38"/>
        <v>1836</v>
      </c>
      <c r="AX60" s="99">
        <v>1148</v>
      </c>
      <c r="AY60" s="100">
        <f t="shared" si="39"/>
        <v>1148</v>
      </c>
      <c r="AZ60" s="99">
        <v>1152</v>
      </c>
      <c r="BA60" s="100">
        <f t="shared" si="40"/>
        <v>1152</v>
      </c>
      <c r="BB60" s="99">
        <v>300</v>
      </c>
      <c r="BC60" s="100">
        <f t="shared" si="41"/>
        <v>300</v>
      </c>
      <c r="BD60" s="99">
        <v>864</v>
      </c>
      <c r="BE60" s="100">
        <f t="shared" si="42"/>
        <v>864</v>
      </c>
      <c r="BF60" s="101">
        <f t="shared" si="96"/>
        <v>11945</v>
      </c>
      <c r="BG60" s="100">
        <f t="shared" si="96"/>
        <v>11945</v>
      </c>
      <c r="BH60" s="96">
        <v>408</v>
      </c>
      <c r="BI60" s="97">
        <f t="shared" ref="BI60" si="170">BH60*$E60</f>
        <v>408</v>
      </c>
      <c r="BJ60" s="98">
        <v>576</v>
      </c>
      <c r="BK60" s="100">
        <f t="shared" ref="BK60" si="171">BJ60*$E60</f>
        <v>576</v>
      </c>
      <c r="BL60" s="99"/>
      <c r="BM60" s="100">
        <f t="shared" ref="BM60" si="172">BL60*$E60</f>
        <v>0</v>
      </c>
      <c r="BN60" s="99"/>
      <c r="BO60" s="100">
        <f t="shared" ref="BO60" si="173">BN60*$E60</f>
        <v>0</v>
      </c>
      <c r="BP60" s="99"/>
      <c r="BQ60" s="100">
        <f t="shared" ref="BQ60" si="174">BP60*$E60</f>
        <v>0</v>
      </c>
      <c r="BR60" s="99"/>
      <c r="BS60" s="100">
        <f t="shared" ref="BS60" si="175">BR60*$E60</f>
        <v>0</v>
      </c>
      <c r="BT60" s="99"/>
      <c r="BU60" s="100">
        <f t="shared" ref="BU60" si="176">BT60*$E60</f>
        <v>0</v>
      </c>
      <c r="BV60" s="99"/>
      <c r="BW60" s="100">
        <f t="shared" ref="BW60" si="177">BV60*$E60</f>
        <v>0</v>
      </c>
      <c r="BX60" s="99"/>
      <c r="BY60" s="100">
        <f t="shared" ref="BY60" si="178">BX60*$E60</f>
        <v>0</v>
      </c>
      <c r="BZ60" s="99"/>
      <c r="CA60" s="100">
        <f t="shared" ref="CA60" si="179">BZ60*$E60</f>
        <v>0</v>
      </c>
      <c r="CB60" s="99"/>
      <c r="CC60" s="100">
        <f t="shared" ref="CC60" si="180">CB60*$E60</f>
        <v>0</v>
      </c>
      <c r="CD60" s="99"/>
      <c r="CE60" s="100">
        <f t="shared" ref="CE60" si="181">CD60*$E60</f>
        <v>0</v>
      </c>
      <c r="CF60" s="101">
        <f t="shared" ref="CF60:CG60" si="182">SUM(BH60,BJ60,BL60,BN60,BP60,BR60,BT60,BV60,BX60,BZ60,CB60,CD60)</f>
        <v>984</v>
      </c>
      <c r="CG60" s="100">
        <f t="shared" si="182"/>
        <v>984</v>
      </c>
    </row>
    <row r="61" spans="1:85" s="102" customFormat="1" ht="19.899999999999999" customHeight="1" x14ac:dyDescent="0.5">
      <c r="A61" s="94">
        <v>50</v>
      </c>
      <c r="B61" s="95" t="s">
        <v>119</v>
      </c>
      <c r="C61" s="95"/>
      <c r="D61" s="94"/>
      <c r="E61" s="94">
        <v>0.6</v>
      </c>
      <c r="F61" s="94" t="s">
        <v>98</v>
      </c>
      <c r="G61" s="94">
        <v>1060</v>
      </c>
      <c r="H61" s="94"/>
      <c r="I61" s="160"/>
      <c r="J61" s="94"/>
      <c r="K61" s="160"/>
      <c r="L61" s="94"/>
      <c r="M61" s="160"/>
      <c r="N61" s="94"/>
      <c r="O61" s="160"/>
      <c r="P61" s="94"/>
      <c r="Q61" s="160"/>
      <c r="R61" s="94"/>
      <c r="S61" s="160"/>
      <c r="T61" s="94"/>
      <c r="U61" s="160"/>
      <c r="V61" s="94"/>
      <c r="W61" s="160"/>
      <c r="X61" s="94"/>
      <c r="Y61" s="160"/>
      <c r="Z61" s="94"/>
      <c r="AA61" s="160"/>
      <c r="AB61" s="94"/>
      <c r="AC61" s="160"/>
      <c r="AD61" s="94"/>
      <c r="AE61" s="160"/>
      <c r="AF61" s="147"/>
      <c r="AG61" s="146"/>
      <c r="AH61" s="96"/>
      <c r="AI61" s="97"/>
      <c r="AJ61" s="96"/>
      <c r="AK61" s="97"/>
      <c r="AL61" s="99"/>
      <c r="AM61" s="100"/>
      <c r="AN61" s="99"/>
      <c r="AO61" s="100"/>
      <c r="AP61" s="99"/>
      <c r="AQ61" s="100"/>
      <c r="AR61" s="99"/>
      <c r="AS61" s="100"/>
      <c r="AT61" s="99"/>
      <c r="AU61" s="100"/>
      <c r="AV61" s="99"/>
      <c r="AW61" s="100"/>
      <c r="AX61" s="99"/>
      <c r="AY61" s="100"/>
      <c r="AZ61" s="99"/>
      <c r="BA61" s="100"/>
      <c r="BB61" s="99"/>
      <c r="BC61" s="100"/>
      <c r="BD61" s="99"/>
      <c r="BE61" s="100"/>
      <c r="BF61" s="101"/>
      <c r="BG61" s="100"/>
      <c r="BH61" s="96"/>
      <c r="BI61" s="97"/>
      <c r="BJ61" s="98"/>
      <c r="BK61" s="100"/>
      <c r="BL61" s="99"/>
      <c r="BM61" s="100"/>
      <c r="BN61" s="99"/>
      <c r="BO61" s="100"/>
      <c r="BP61" s="99"/>
      <c r="BQ61" s="100"/>
      <c r="BR61" s="99"/>
      <c r="BS61" s="100"/>
      <c r="BT61" s="99"/>
      <c r="BU61" s="100"/>
      <c r="BV61" s="99"/>
      <c r="BW61" s="100"/>
      <c r="BX61" s="99"/>
      <c r="BY61" s="100"/>
      <c r="BZ61" s="99"/>
      <c r="CA61" s="100"/>
      <c r="CB61" s="99"/>
      <c r="CC61" s="100"/>
      <c r="CD61" s="99"/>
      <c r="CE61" s="100"/>
      <c r="CF61" s="101"/>
      <c r="CG61" s="100"/>
    </row>
    <row r="62" spans="1:85" s="102" customFormat="1" ht="19.899999999999999" customHeight="1" x14ac:dyDescent="0.5">
      <c r="A62" s="94">
        <v>51</v>
      </c>
      <c r="B62" s="95" t="s">
        <v>120</v>
      </c>
      <c r="C62" s="95" t="s">
        <v>77</v>
      </c>
      <c r="D62" s="94">
        <f>RANK(BF62,$BF$4:$BF$147)</f>
        <v>11</v>
      </c>
      <c r="E62" s="94">
        <v>0.35</v>
      </c>
      <c r="F62" s="94" t="s">
        <v>81</v>
      </c>
      <c r="G62" s="94">
        <v>700</v>
      </c>
      <c r="H62" s="94"/>
      <c r="I62" s="160">
        <f t="shared" si="156"/>
        <v>0</v>
      </c>
      <c r="J62" s="94"/>
      <c r="K62" s="160">
        <f t="shared" si="157"/>
        <v>0</v>
      </c>
      <c r="L62" s="94">
        <v>80</v>
      </c>
      <c r="M62" s="160">
        <f t="shared" si="158"/>
        <v>28</v>
      </c>
      <c r="N62" s="94"/>
      <c r="O62" s="160">
        <f t="shared" si="159"/>
        <v>0</v>
      </c>
      <c r="P62" s="94"/>
      <c r="Q62" s="160">
        <f t="shared" si="160"/>
        <v>0</v>
      </c>
      <c r="R62" s="94"/>
      <c r="S62" s="160">
        <f t="shared" si="161"/>
        <v>0</v>
      </c>
      <c r="T62" s="94"/>
      <c r="U62" s="160">
        <f t="shared" si="162"/>
        <v>0</v>
      </c>
      <c r="V62" s="94"/>
      <c r="W62" s="160">
        <f t="shared" si="163"/>
        <v>0</v>
      </c>
      <c r="X62" s="94">
        <v>1480</v>
      </c>
      <c r="Y62" s="160">
        <f t="shared" si="164"/>
        <v>518</v>
      </c>
      <c r="Z62" s="94">
        <v>344</v>
      </c>
      <c r="AA62" s="160">
        <f t="shared" si="165"/>
        <v>120.39999999999999</v>
      </c>
      <c r="AB62" s="94">
        <v>240</v>
      </c>
      <c r="AC62" s="160">
        <f t="shared" si="166"/>
        <v>84</v>
      </c>
      <c r="AD62" s="94">
        <v>45</v>
      </c>
      <c r="AE62" s="160">
        <f t="shared" si="167"/>
        <v>15.749999999999998</v>
      </c>
      <c r="AF62" s="147">
        <f t="shared" ref="AF62:AG64" si="183">SUM(H62,J62,L62,N62,P62,R62,T62,V62,X62,Z62,AB62,AD62)</f>
        <v>2189</v>
      </c>
      <c r="AG62" s="146">
        <f t="shared" si="183"/>
        <v>766.15</v>
      </c>
      <c r="AH62" s="96">
        <v>280</v>
      </c>
      <c r="AI62" s="97">
        <f t="shared" si="168"/>
        <v>98</v>
      </c>
      <c r="AJ62" s="96">
        <v>80</v>
      </c>
      <c r="AK62" s="97">
        <f t="shared" si="169"/>
        <v>28</v>
      </c>
      <c r="AL62" s="99">
        <v>160</v>
      </c>
      <c r="AM62" s="100">
        <f t="shared" si="33"/>
        <v>56</v>
      </c>
      <c r="AN62" s="99">
        <v>80</v>
      </c>
      <c r="AO62" s="100">
        <f t="shared" si="34"/>
        <v>28</v>
      </c>
      <c r="AP62" s="99">
        <v>400</v>
      </c>
      <c r="AQ62" s="100">
        <f t="shared" si="35"/>
        <v>140</v>
      </c>
      <c r="AR62" s="99">
        <v>190</v>
      </c>
      <c r="AS62" s="100">
        <f t="shared" si="36"/>
        <v>66.5</v>
      </c>
      <c r="AT62" s="99">
        <v>400</v>
      </c>
      <c r="AU62" s="100">
        <f t="shared" si="37"/>
        <v>140</v>
      </c>
      <c r="AV62" s="99">
        <v>160</v>
      </c>
      <c r="AW62" s="100">
        <f t="shared" si="38"/>
        <v>56</v>
      </c>
      <c r="AX62" s="99">
        <v>380</v>
      </c>
      <c r="AY62" s="100">
        <f t="shared" si="39"/>
        <v>133</v>
      </c>
      <c r="AZ62" s="99">
        <v>340</v>
      </c>
      <c r="BA62" s="100">
        <f t="shared" si="40"/>
        <v>118.99999999999999</v>
      </c>
      <c r="BB62" s="99">
        <v>360</v>
      </c>
      <c r="BC62" s="100">
        <f t="shared" si="41"/>
        <v>125.99999999999999</v>
      </c>
      <c r="BD62" s="99">
        <v>720</v>
      </c>
      <c r="BE62" s="100">
        <f t="shared" si="42"/>
        <v>251.99999999999997</v>
      </c>
      <c r="BF62" s="101">
        <f t="shared" si="96"/>
        <v>3550</v>
      </c>
      <c r="BG62" s="100">
        <f t="shared" si="96"/>
        <v>1242.5</v>
      </c>
      <c r="BH62" s="96">
        <v>80</v>
      </c>
      <c r="BI62" s="97">
        <f t="shared" ref="BI62:BI64" si="184">BH62*$E62</f>
        <v>28</v>
      </c>
      <c r="BJ62" s="98">
        <v>40</v>
      </c>
      <c r="BK62" s="100">
        <f t="shared" ref="BK62:BK64" si="185">BJ62*$E62</f>
        <v>14</v>
      </c>
      <c r="BL62" s="99"/>
      <c r="BM62" s="100">
        <f t="shared" ref="BM62:BM64" si="186">BL62*$E62</f>
        <v>0</v>
      </c>
      <c r="BN62" s="99"/>
      <c r="BO62" s="100">
        <f t="shared" ref="BO62:BO64" si="187">BN62*$E62</f>
        <v>0</v>
      </c>
      <c r="BP62" s="99"/>
      <c r="BQ62" s="100">
        <f t="shared" ref="BQ62:BQ64" si="188">BP62*$E62</f>
        <v>0</v>
      </c>
      <c r="BR62" s="99"/>
      <c r="BS62" s="100">
        <f t="shared" ref="BS62:BS64" si="189">BR62*$E62</f>
        <v>0</v>
      </c>
      <c r="BT62" s="99"/>
      <c r="BU62" s="100">
        <f t="shared" ref="BU62:BU64" si="190">BT62*$E62</f>
        <v>0</v>
      </c>
      <c r="BV62" s="99"/>
      <c r="BW62" s="100">
        <f t="shared" ref="BW62:BW64" si="191">BV62*$E62</f>
        <v>0</v>
      </c>
      <c r="BX62" s="99"/>
      <c r="BY62" s="100">
        <f t="shared" ref="BY62:BY64" si="192">BX62*$E62</f>
        <v>0</v>
      </c>
      <c r="BZ62" s="99"/>
      <c r="CA62" s="100">
        <f t="shared" ref="CA62:CA64" si="193">BZ62*$E62</f>
        <v>0</v>
      </c>
      <c r="CB62" s="99"/>
      <c r="CC62" s="100">
        <f t="shared" ref="CC62:CC64" si="194">CB62*$E62</f>
        <v>0</v>
      </c>
      <c r="CD62" s="99"/>
      <c r="CE62" s="100">
        <f t="shared" ref="CE62:CE64" si="195">CD62*$E62</f>
        <v>0</v>
      </c>
      <c r="CF62" s="101">
        <f t="shared" ref="CF62:CG64" si="196">SUM(BH62,BJ62,BL62,BN62,BP62,BR62,BT62,BV62,BX62,BZ62,CB62,CD62)</f>
        <v>120</v>
      </c>
      <c r="CG62" s="100">
        <f t="shared" si="196"/>
        <v>42</v>
      </c>
    </row>
    <row r="63" spans="1:85" s="102" customFormat="1" ht="19.899999999999999" customHeight="1" x14ac:dyDescent="0.5">
      <c r="A63" s="94">
        <v>52</v>
      </c>
      <c r="B63" s="95" t="s">
        <v>121</v>
      </c>
      <c r="C63" s="95" t="s">
        <v>74</v>
      </c>
      <c r="D63" s="94">
        <f>RANK(BF63,$BF$4:$BF$147)</f>
        <v>19</v>
      </c>
      <c r="E63" s="94">
        <v>0.64</v>
      </c>
      <c r="F63" s="94" t="s">
        <v>85</v>
      </c>
      <c r="G63" s="94"/>
      <c r="H63" s="94"/>
      <c r="I63" s="160">
        <f t="shared" si="156"/>
        <v>0</v>
      </c>
      <c r="J63" s="94"/>
      <c r="K63" s="160">
        <f t="shared" si="157"/>
        <v>0</v>
      </c>
      <c r="L63" s="94"/>
      <c r="M63" s="160">
        <f t="shared" si="158"/>
        <v>0</v>
      </c>
      <c r="N63" s="94"/>
      <c r="O63" s="160">
        <f t="shared" si="159"/>
        <v>0</v>
      </c>
      <c r="P63" s="94"/>
      <c r="Q63" s="160">
        <f t="shared" si="160"/>
        <v>0</v>
      </c>
      <c r="R63" s="94"/>
      <c r="S63" s="160">
        <f t="shared" si="161"/>
        <v>0</v>
      </c>
      <c r="T63" s="94"/>
      <c r="U63" s="160">
        <f t="shared" si="162"/>
        <v>0</v>
      </c>
      <c r="V63" s="94"/>
      <c r="W63" s="160">
        <f t="shared" si="163"/>
        <v>0</v>
      </c>
      <c r="X63" s="94"/>
      <c r="Y63" s="160">
        <f t="shared" si="164"/>
        <v>0</v>
      </c>
      <c r="Z63" s="94"/>
      <c r="AA63" s="160">
        <f t="shared" si="165"/>
        <v>0</v>
      </c>
      <c r="AB63" s="94"/>
      <c r="AC63" s="160">
        <f t="shared" si="166"/>
        <v>0</v>
      </c>
      <c r="AD63" s="94"/>
      <c r="AE63" s="160">
        <f t="shared" si="167"/>
        <v>0</v>
      </c>
      <c r="AF63" s="147">
        <f t="shared" si="183"/>
        <v>0</v>
      </c>
      <c r="AG63" s="146">
        <f t="shared" si="183"/>
        <v>0</v>
      </c>
      <c r="AH63" s="96"/>
      <c r="AI63" s="97">
        <f t="shared" si="168"/>
        <v>0</v>
      </c>
      <c r="AJ63" s="96"/>
      <c r="AK63" s="97">
        <f t="shared" si="169"/>
        <v>0</v>
      </c>
      <c r="AL63" s="99"/>
      <c r="AM63" s="100">
        <f t="shared" si="33"/>
        <v>0</v>
      </c>
      <c r="AN63" s="99"/>
      <c r="AO63" s="100">
        <f t="shared" si="34"/>
        <v>0</v>
      </c>
      <c r="AP63" s="99"/>
      <c r="AQ63" s="100">
        <f t="shared" si="35"/>
        <v>0</v>
      </c>
      <c r="AR63" s="99"/>
      <c r="AS63" s="100">
        <f t="shared" si="36"/>
        <v>0</v>
      </c>
      <c r="AT63" s="99"/>
      <c r="AU63" s="100">
        <f t="shared" si="37"/>
        <v>0</v>
      </c>
      <c r="AV63" s="99"/>
      <c r="AW63" s="100">
        <f t="shared" si="38"/>
        <v>0</v>
      </c>
      <c r="AX63" s="99"/>
      <c r="AY63" s="100">
        <f t="shared" si="39"/>
        <v>0</v>
      </c>
      <c r="AZ63" s="99"/>
      <c r="BA63" s="100">
        <f t="shared" si="40"/>
        <v>0</v>
      </c>
      <c r="BB63" s="99"/>
      <c r="BC63" s="100">
        <f t="shared" si="41"/>
        <v>0</v>
      </c>
      <c r="BD63" s="99"/>
      <c r="BE63" s="100">
        <f t="shared" si="42"/>
        <v>0</v>
      </c>
      <c r="BF63" s="101">
        <f t="shared" si="96"/>
        <v>0</v>
      </c>
      <c r="BG63" s="100">
        <f t="shared" si="96"/>
        <v>0</v>
      </c>
      <c r="BH63" s="99"/>
      <c r="BI63" s="100">
        <f t="shared" si="184"/>
        <v>0</v>
      </c>
      <c r="BJ63" s="99"/>
      <c r="BK63" s="100">
        <f t="shared" si="185"/>
        <v>0</v>
      </c>
      <c r="BL63" s="99"/>
      <c r="BM63" s="100">
        <f t="shared" si="186"/>
        <v>0</v>
      </c>
      <c r="BN63" s="99"/>
      <c r="BO63" s="100">
        <f t="shared" si="187"/>
        <v>0</v>
      </c>
      <c r="BP63" s="99"/>
      <c r="BQ63" s="100">
        <f t="shared" si="188"/>
        <v>0</v>
      </c>
      <c r="BR63" s="99"/>
      <c r="BS63" s="100">
        <f t="shared" si="189"/>
        <v>0</v>
      </c>
      <c r="BT63" s="99"/>
      <c r="BU63" s="100">
        <f t="shared" si="190"/>
        <v>0</v>
      </c>
      <c r="BV63" s="99"/>
      <c r="BW63" s="100">
        <f t="shared" si="191"/>
        <v>0</v>
      </c>
      <c r="BX63" s="99"/>
      <c r="BY63" s="100">
        <f t="shared" si="192"/>
        <v>0</v>
      </c>
      <c r="BZ63" s="99"/>
      <c r="CA63" s="100">
        <f t="shared" si="193"/>
        <v>0</v>
      </c>
      <c r="CB63" s="99"/>
      <c r="CC63" s="100">
        <f t="shared" si="194"/>
        <v>0</v>
      </c>
      <c r="CD63" s="99"/>
      <c r="CE63" s="100">
        <f t="shared" si="195"/>
        <v>0</v>
      </c>
      <c r="CF63" s="101">
        <f t="shared" si="196"/>
        <v>0</v>
      </c>
      <c r="CG63" s="100">
        <f t="shared" si="196"/>
        <v>0</v>
      </c>
    </row>
    <row r="64" spans="1:85" s="102" customFormat="1" ht="19.899999999999999" customHeight="1" x14ac:dyDescent="0.5">
      <c r="A64" s="94">
        <v>53</v>
      </c>
      <c r="B64" s="95" t="s">
        <v>122</v>
      </c>
      <c r="C64" s="95" t="s">
        <v>74</v>
      </c>
      <c r="D64" s="94">
        <f>RANK(BF64,$BF$4:$BF$147)</f>
        <v>13</v>
      </c>
      <c r="E64" s="94">
        <v>0.64</v>
      </c>
      <c r="F64" s="94" t="s">
        <v>85</v>
      </c>
      <c r="G64" s="94">
        <v>1350</v>
      </c>
      <c r="H64" s="94"/>
      <c r="I64" s="160">
        <f t="shared" si="156"/>
        <v>0</v>
      </c>
      <c r="J64" s="94"/>
      <c r="K64" s="160">
        <f t="shared" si="157"/>
        <v>0</v>
      </c>
      <c r="L64" s="94"/>
      <c r="M64" s="160">
        <f t="shared" si="158"/>
        <v>0</v>
      </c>
      <c r="N64" s="94"/>
      <c r="O64" s="160">
        <f t="shared" si="159"/>
        <v>0</v>
      </c>
      <c r="P64" s="94"/>
      <c r="Q64" s="160">
        <f t="shared" si="160"/>
        <v>0</v>
      </c>
      <c r="R64" s="94"/>
      <c r="S64" s="160">
        <f t="shared" si="161"/>
        <v>0</v>
      </c>
      <c r="T64" s="94"/>
      <c r="U64" s="160">
        <f t="shared" si="162"/>
        <v>0</v>
      </c>
      <c r="V64" s="94"/>
      <c r="W64" s="160">
        <f t="shared" si="163"/>
        <v>0</v>
      </c>
      <c r="X64" s="94"/>
      <c r="Y64" s="160">
        <f t="shared" si="164"/>
        <v>0</v>
      </c>
      <c r="Z64" s="94"/>
      <c r="AA64" s="160">
        <f t="shared" si="165"/>
        <v>0</v>
      </c>
      <c r="AB64" s="94"/>
      <c r="AC64" s="160">
        <f t="shared" si="166"/>
        <v>0</v>
      </c>
      <c r="AD64" s="94"/>
      <c r="AE64" s="160">
        <f t="shared" si="167"/>
        <v>0</v>
      </c>
      <c r="AF64" s="147">
        <f t="shared" si="183"/>
        <v>0</v>
      </c>
      <c r="AG64" s="146">
        <f t="shared" si="183"/>
        <v>0</v>
      </c>
      <c r="AH64" s="96"/>
      <c r="AI64" s="97">
        <f t="shared" si="168"/>
        <v>0</v>
      </c>
      <c r="AJ64" s="96"/>
      <c r="AK64" s="97">
        <f t="shared" si="169"/>
        <v>0</v>
      </c>
      <c r="AL64" s="99"/>
      <c r="AM64" s="100">
        <f t="shared" si="33"/>
        <v>0</v>
      </c>
      <c r="AN64" s="99"/>
      <c r="AO64" s="100">
        <f t="shared" si="34"/>
        <v>0</v>
      </c>
      <c r="AP64" s="99"/>
      <c r="AQ64" s="100">
        <f t="shared" si="35"/>
        <v>0</v>
      </c>
      <c r="AR64" s="99"/>
      <c r="AS64" s="100">
        <f t="shared" si="36"/>
        <v>0</v>
      </c>
      <c r="AT64" s="99"/>
      <c r="AU64" s="100">
        <f t="shared" si="37"/>
        <v>0</v>
      </c>
      <c r="AV64" s="99">
        <v>420</v>
      </c>
      <c r="AW64" s="100">
        <f t="shared" si="38"/>
        <v>268.8</v>
      </c>
      <c r="AX64" s="99"/>
      <c r="AY64" s="100">
        <f t="shared" si="39"/>
        <v>0</v>
      </c>
      <c r="AZ64" s="99"/>
      <c r="BA64" s="100">
        <f t="shared" si="40"/>
        <v>0</v>
      </c>
      <c r="BB64" s="99">
        <v>700</v>
      </c>
      <c r="BC64" s="100">
        <f t="shared" si="41"/>
        <v>448</v>
      </c>
      <c r="BD64" s="99">
        <v>840</v>
      </c>
      <c r="BE64" s="100">
        <f t="shared" si="42"/>
        <v>537.6</v>
      </c>
      <c r="BF64" s="101">
        <f t="shared" si="96"/>
        <v>1960</v>
      </c>
      <c r="BG64" s="100">
        <f t="shared" si="96"/>
        <v>1254.4000000000001</v>
      </c>
      <c r="BH64" s="99">
        <v>420</v>
      </c>
      <c r="BI64" s="100">
        <f t="shared" si="184"/>
        <v>268.8</v>
      </c>
      <c r="BJ64" s="99">
        <v>140</v>
      </c>
      <c r="BK64" s="100">
        <f t="shared" si="185"/>
        <v>89.600000000000009</v>
      </c>
      <c r="BL64" s="99"/>
      <c r="BM64" s="100">
        <f t="shared" si="186"/>
        <v>0</v>
      </c>
      <c r="BN64" s="99"/>
      <c r="BO64" s="100">
        <f t="shared" si="187"/>
        <v>0</v>
      </c>
      <c r="BP64" s="99"/>
      <c r="BQ64" s="100">
        <f t="shared" si="188"/>
        <v>0</v>
      </c>
      <c r="BR64" s="99"/>
      <c r="BS64" s="100">
        <f t="shared" si="189"/>
        <v>0</v>
      </c>
      <c r="BT64" s="99"/>
      <c r="BU64" s="100">
        <f t="shared" si="190"/>
        <v>0</v>
      </c>
      <c r="BV64" s="99"/>
      <c r="BW64" s="100">
        <f t="shared" si="191"/>
        <v>0</v>
      </c>
      <c r="BX64" s="99"/>
      <c r="BY64" s="100">
        <f t="shared" si="192"/>
        <v>0</v>
      </c>
      <c r="BZ64" s="99"/>
      <c r="CA64" s="100">
        <f t="shared" si="193"/>
        <v>0</v>
      </c>
      <c r="CB64" s="99"/>
      <c r="CC64" s="100">
        <f t="shared" si="194"/>
        <v>0</v>
      </c>
      <c r="CD64" s="99"/>
      <c r="CE64" s="100">
        <f t="shared" si="195"/>
        <v>0</v>
      </c>
      <c r="CF64" s="101">
        <f t="shared" si="196"/>
        <v>560</v>
      </c>
      <c r="CG64" s="100">
        <f t="shared" si="196"/>
        <v>358.40000000000003</v>
      </c>
    </row>
    <row r="65" spans="1:85" s="102" customFormat="1" ht="19.899999999999999" customHeight="1" x14ac:dyDescent="0.5">
      <c r="A65" s="94"/>
      <c r="B65" s="95"/>
      <c r="C65" s="95"/>
      <c r="D65" s="94"/>
      <c r="E65" s="94"/>
      <c r="F65" s="94"/>
      <c r="G65" s="94"/>
      <c r="H65" s="94"/>
      <c r="I65" s="146"/>
      <c r="J65" s="94"/>
      <c r="K65" s="146"/>
      <c r="L65" s="94"/>
      <c r="M65" s="146"/>
      <c r="N65" s="94"/>
      <c r="O65" s="146"/>
      <c r="P65" s="94"/>
      <c r="Q65" s="146"/>
      <c r="R65" s="94"/>
      <c r="S65" s="146"/>
      <c r="T65" s="94"/>
      <c r="U65" s="146"/>
      <c r="V65" s="94"/>
      <c r="W65" s="146"/>
      <c r="X65" s="94"/>
      <c r="Y65" s="146"/>
      <c r="Z65" s="94"/>
      <c r="AA65" s="146"/>
      <c r="AB65" s="94"/>
      <c r="AC65" s="146"/>
      <c r="AD65" s="94"/>
      <c r="AE65" s="146"/>
      <c r="AF65" s="147"/>
      <c r="AG65" s="146"/>
      <c r="AH65" s="99"/>
      <c r="AI65" s="100"/>
      <c r="AJ65" s="99"/>
      <c r="AK65" s="100"/>
      <c r="AL65" s="99"/>
      <c r="AM65" s="100"/>
      <c r="AN65" s="99"/>
      <c r="AO65" s="100"/>
      <c r="AP65" s="99"/>
      <c r="AQ65" s="100"/>
      <c r="AR65" s="99"/>
      <c r="AS65" s="100"/>
      <c r="AT65" s="99"/>
      <c r="AU65" s="100"/>
      <c r="AV65" s="99"/>
      <c r="AW65" s="100"/>
      <c r="AX65" s="99"/>
      <c r="AY65" s="100"/>
      <c r="AZ65" s="99"/>
      <c r="BA65" s="100"/>
      <c r="BB65" s="99"/>
      <c r="BC65" s="100"/>
      <c r="BD65" s="99"/>
      <c r="BE65" s="100"/>
      <c r="BF65" s="101"/>
      <c r="BG65" s="100"/>
      <c r="BH65" s="99"/>
      <c r="BI65" s="100"/>
      <c r="BJ65" s="99"/>
      <c r="BK65" s="100"/>
      <c r="BL65" s="99"/>
      <c r="BM65" s="100"/>
      <c r="BN65" s="99"/>
      <c r="BO65" s="100"/>
      <c r="BP65" s="99"/>
      <c r="BQ65" s="100"/>
      <c r="BR65" s="99"/>
      <c r="BS65" s="100"/>
      <c r="BT65" s="99"/>
      <c r="BU65" s="100"/>
      <c r="BV65" s="99"/>
      <c r="BW65" s="100"/>
      <c r="BX65" s="99"/>
      <c r="BY65" s="100"/>
      <c r="BZ65" s="99"/>
      <c r="CA65" s="100"/>
      <c r="CB65" s="99"/>
      <c r="CC65" s="100"/>
      <c r="CD65" s="99"/>
      <c r="CE65" s="100"/>
      <c r="CF65" s="101"/>
      <c r="CG65" s="100"/>
    </row>
    <row r="66" spans="1:85" s="102" customFormat="1" ht="19.899999999999999" customHeight="1" x14ac:dyDescent="0.5">
      <c r="A66" s="94">
        <v>54</v>
      </c>
      <c r="B66" s="95" t="s">
        <v>123</v>
      </c>
      <c r="C66" s="95" t="s">
        <v>77</v>
      </c>
      <c r="D66" s="94">
        <f>RANK(BF66,$BF$4:$BF$147)</f>
        <v>19</v>
      </c>
      <c r="E66" s="94">
        <v>1</v>
      </c>
      <c r="F66" s="94" t="s">
        <v>75</v>
      </c>
      <c r="G66" s="94"/>
      <c r="H66" s="94"/>
      <c r="I66" s="146">
        <f t="shared" si="18"/>
        <v>0</v>
      </c>
      <c r="J66" s="94"/>
      <c r="K66" s="146">
        <f t="shared" si="19"/>
        <v>0</v>
      </c>
      <c r="L66" s="94"/>
      <c r="M66" s="146">
        <f t="shared" si="20"/>
        <v>0</v>
      </c>
      <c r="N66" s="94"/>
      <c r="O66" s="146">
        <f t="shared" si="21"/>
        <v>0</v>
      </c>
      <c r="P66" s="94"/>
      <c r="Q66" s="146">
        <f t="shared" si="22"/>
        <v>0</v>
      </c>
      <c r="R66" s="94"/>
      <c r="S66" s="146">
        <f t="shared" si="23"/>
        <v>0</v>
      </c>
      <c r="T66" s="94"/>
      <c r="U66" s="146">
        <f t="shared" si="24"/>
        <v>0</v>
      </c>
      <c r="V66" s="94"/>
      <c r="W66" s="146">
        <f t="shared" si="25"/>
        <v>0</v>
      </c>
      <c r="X66" s="94"/>
      <c r="Y66" s="146">
        <f t="shared" si="26"/>
        <v>0</v>
      </c>
      <c r="Z66" s="94"/>
      <c r="AA66" s="146">
        <f t="shared" si="27"/>
        <v>0</v>
      </c>
      <c r="AB66" s="94"/>
      <c r="AC66" s="146">
        <f t="shared" si="28"/>
        <v>0</v>
      </c>
      <c r="AD66" s="94"/>
      <c r="AE66" s="146">
        <f t="shared" si="29"/>
        <v>0</v>
      </c>
      <c r="AF66" s="147">
        <f t="shared" ref="AF66:AG68" si="197">SUM(H66,J66,L66,N66,P66,R66,T66,V66,X66,Z66,AB66,AD66)</f>
        <v>0</v>
      </c>
      <c r="AG66" s="146">
        <f t="shared" si="197"/>
        <v>0</v>
      </c>
      <c r="AH66" s="99"/>
      <c r="AI66" s="100">
        <f t="shared" si="32"/>
        <v>0</v>
      </c>
      <c r="AJ66" s="99"/>
      <c r="AK66" s="100">
        <f t="shared" si="33"/>
        <v>0</v>
      </c>
      <c r="AL66" s="99"/>
      <c r="AM66" s="100">
        <f t="shared" si="33"/>
        <v>0</v>
      </c>
      <c r="AN66" s="99"/>
      <c r="AO66" s="100">
        <f t="shared" si="34"/>
        <v>0</v>
      </c>
      <c r="AP66" s="99"/>
      <c r="AQ66" s="100">
        <f t="shared" si="35"/>
        <v>0</v>
      </c>
      <c r="AR66" s="99"/>
      <c r="AS66" s="100">
        <f t="shared" si="36"/>
        <v>0</v>
      </c>
      <c r="AT66" s="99"/>
      <c r="AU66" s="100">
        <f t="shared" si="37"/>
        <v>0</v>
      </c>
      <c r="AV66" s="99"/>
      <c r="AW66" s="100">
        <f t="shared" si="38"/>
        <v>0</v>
      </c>
      <c r="AX66" s="99"/>
      <c r="AY66" s="100">
        <f t="shared" si="39"/>
        <v>0</v>
      </c>
      <c r="AZ66" s="99"/>
      <c r="BA66" s="100">
        <f t="shared" si="40"/>
        <v>0</v>
      </c>
      <c r="BB66" s="99"/>
      <c r="BC66" s="100">
        <f t="shared" si="41"/>
        <v>0</v>
      </c>
      <c r="BD66" s="99"/>
      <c r="BE66" s="100">
        <f t="shared" si="42"/>
        <v>0</v>
      </c>
      <c r="BF66" s="101">
        <f t="shared" si="96"/>
        <v>0</v>
      </c>
      <c r="BG66" s="100">
        <f t="shared" si="96"/>
        <v>0</v>
      </c>
      <c r="BH66" s="99"/>
      <c r="BI66" s="100">
        <f t="shared" ref="BI66:BI68" si="198">BH66*$E66</f>
        <v>0</v>
      </c>
      <c r="BJ66" s="99"/>
      <c r="BK66" s="100">
        <f t="shared" ref="BK66:BK68" si="199">BJ66*$E66</f>
        <v>0</v>
      </c>
      <c r="BL66" s="99"/>
      <c r="BM66" s="100">
        <f t="shared" ref="BM66:BM68" si="200">BL66*$E66</f>
        <v>0</v>
      </c>
      <c r="BN66" s="99"/>
      <c r="BO66" s="100">
        <f t="shared" ref="BO66:BO68" si="201">BN66*$E66</f>
        <v>0</v>
      </c>
      <c r="BP66" s="99"/>
      <c r="BQ66" s="100">
        <f t="shared" ref="BQ66:BQ68" si="202">BP66*$E66</f>
        <v>0</v>
      </c>
      <c r="BR66" s="99"/>
      <c r="BS66" s="100">
        <f t="shared" ref="BS66:BS68" si="203">BR66*$E66</f>
        <v>0</v>
      </c>
      <c r="BT66" s="99"/>
      <c r="BU66" s="100">
        <f t="shared" ref="BU66:BU68" si="204">BT66*$E66</f>
        <v>0</v>
      </c>
      <c r="BV66" s="99"/>
      <c r="BW66" s="100">
        <f t="shared" ref="BW66:BW68" si="205">BV66*$E66</f>
        <v>0</v>
      </c>
      <c r="BX66" s="99"/>
      <c r="BY66" s="100">
        <f t="shared" ref="BY66:BY68" si="206">BX66*$E66</f>
        <v>0</v>
      </c>
      <c r="BZ66" s="99"/>
      <c r="CA66" s="100">
        <f t="shared" ref="CA66:CA68" si="207">BZ66*$E66</f>
        <v>0</v>
      </c>
      <c r="CB66" s="99"/>
      <c r="CC66" s="100">
        <f t="shared" ref="CC66:CC68" si="208">CB66*$E66</f>
        <v>0</v>
      </c>
      <c r="CD66" s="99"/>
      <c r="CE66" s="100">
        <f t="shared" ref="CE66:CE68" si="209">CD66*$E66</f>
        <v>0</v>
      </c>
      <c r="CF66" s="101">
        <f t="shared" ref="CF66:CG68" si="210">SUM(BH66,BJ66,BL66,BN66,BP66,BR66,BT66,BV66,BX66,BZ66,CB66,CD66)</f>
        <v>0</v>
      </c>
      <c r="CG66" s="100">
        <f t="shared" si="210"/>
        <v>0</v>
      </c>
    </row>
    <row r="67" spans="1:85" s="102" customFormat="1" ht="19.899999999999999" customHeight="1" x14ac:dyDescent="0.5">
      <c r="A67" s="94">
        <v>55</v>
      </c>
      <c r="B67" s="95" t="s">
        <v>124</v>
      </c>
      <c r="C67" s="95" t="s">
        <v>77</v>
      </c>
      <c r="D67" s="94">
        <f>RANK(BF67,$BF$4:$BF$147)</f>
        <v>19</v>
      </c>
      <c r="E67" s="94">
        <v>0.6</v>
      </c>
      <c r="F67" s="94" t="s">
        <v>75</v>
      </c>
      <c r="G67" s="94"/>
      <c r="H67" s="94"/>
      <c r="I67" s="146">
        <f t="shared" si="18"/>
        <v>0</v>
      </c>
      <c r="J67" s="94"/>
      <c r="K67" s="146">
        <f t="shared" si="19"/>
        <v>0</v>
      </c>
      <c r="L67" s="94"/>
      <c r="M67" s="146">
        <f t="shared" si="20"/>
        <v>0</v>
      </c>
      <c r="N67" s="94"/>
      <c r="O67" s="146">
        <f t="shared" si="21"/>
        <v>0</v>
      </c>
      <c r="P67" s="94"/>
      <c r="Q67" s="146">
        <f t="shared" si="22"/>
        <v>0</v>
      </c>
      <c r="R67" s="94"/>
      <c r="S67" s="146">
        <f t="shared" si="23"/>
        <v>0</v>
      </c>
      <c r="T67" s="94"/>
      <c r="U67" s="146">
        <f t="shared" si="24"/>
        <v>0</v>
      </c>
      <c r="V67" s="94"/>
      <c r="W67" s="146">
        <f t="shared" si="25"/>
        <v>0</v>
      </c>
      <c r="X67" s="94"/>
      <c r="Y67" s="146">
        <f t="shared" si="26"/>
        <v>0</v>
      </c>
      <c r="Z67" s="94"/>
      <c r="AA67" s="146">
        <f t="shared" si="27"/>
        <v>0</v>
      </c>
      <c r="AB67" s="94"/>
      <c r="AC67" s="146">
        <f t="shared" si="28"/>
        <v>0</v>
      </c>
      <c r="AD67" s="94"/>
      <c r="AE67" s="146">
        <f t="shared" si="29"/>
        <v>0</v>
      </c>
      <c r="AF67" s="147">
        <f t="shared" si="197"/>
        <v>0</v>
      </c>
      <c r="AG67" s="146">
        <f t="shared" si="197"/>
        <v>0</v>
      </c>
      <c r="AH67" s="99"/>
      <c r="AI67" s="100">
        <f t="shared" si="32"/>
        <v>0</v>
      </c>
      <c r="AJ67" s="99"/>
      <c r="AK67" s="100">
        <f t="shared" si="33"/>
        <v>0</v>
      </c>
      <c r="AL67" s="99"/>
      <c r="AM67" s="100">
        <f t="shared" si="33"/>
        <v>0</v>
      </c>
      <c r="AN67" s="99"/>
      <c r="AO67" s="100">
        <f t="shared" si="34"/>
        <v>0</v>
      </c>
      <c r="AP67" s="99"/>
      <c r="AQ67" s="100">
        <f t="shared" si="35"/>
        <v>0</v>
      </c>
      <c r="AR67" s="99"/>
      <c r="AS67" s="100">
        <f t="shared" si="36"/>
        <v>0</v>
      </c>
      <c r="AT67" s="99"/>
      <c r="AU67" s="100">
        <f t="shared" si="37"/>
        <v>0</v>
      </c>
      <c r="AV67" s="99"/>
      <c r="AW67" s="100">
        <f t="shared" si="38"/>
        <v>0</v>
      </c>
      <c r="AX67" s="99"/>
      <c r="AY67" s="100">
        <f t="shared" si="39"/>
        <v>0</v>
      </c>
      <c r="AZ67" s="99"/>
      <c r="BA67" s="100">
        <f t="shared" si="40"/>
        <v>0</v>
      </c>
      <c r="BB67" s="99"/>
      <c r="BC67" s="100">
        <f t="shared" si="41"/>
        <v>0</v>
      </c>
      <c r="BD67" s="99"/>
      <c r="BE67" s="100">
        <f t="shared" si="42"/>
        <v>0</v>
      </c>
      <c r="BF67" s="101">
        <f t="shared" si="96"/>
        <v>0</v>
      </c>
      <c r="BG67" s="100">
        <f t="shared" si="96"/>
        <v>0</v>
      </c>
      <c r="BH67" s="99"/>
      <c r="BI67" s="100">
        <f t="shared" si="198"/>
        <v>0</v>
      </c>
      <c r="BJ67" s="99"/>
      <c r="BK67" s="100">
        <f t="shared" si="199"/>
        <v>0</v>
      </c>
      <c r="BL67" s="99"/>
      <c r="BM67" s="100">
        <f t="shared" si="200"/>
        <v>0</v>
      </c>
      <c r="BN67" s="99"/>
      <c r="BO67" s="100">
        <f t="shared" si="201"/>
        <v>0</v>
      </c>
      <c r="BP67" s="99"/>
      <c r="BQ67" s="100">
        <f t="shared" si="202"/>
        <v>0</v>
      </c>
      <c r="BR67" s="99"/>
      <c r="BS67" s="100">
        <f t="shared" si="203"/>
        <v>0</v>
      </c>
      <c r="BT67" s="99"/>
      <c r="BU67" s="100">
        <f t="shared" si="204"/>
        <v>0</v>
      </c>
      <c r="BV67" s="99"/>
      <c r="BW67" s="100">
        <f t="shared" si="205"/>
        <v>0</v>
      </c>
      <c r="BX67" s="99"/>
      <c r="BY67" s="100">
        <f t="shared" si="206"/>
        <v>0</v>
      </c>
      <c r="BZ67" s="99"/>
      <c r="CA67" s="100">
        <f t="shared" si="207"/>
        <v>0</v>
      </c>
      <c r="CB67" s="99"/>
      <c r="CC67" s="100">
        <f t="shared" si="208"/>
        <v>0</v>
      </c>
      <c r="CD67" s="99"/>
      <c r="CE67" s="100">
        <f t="shared" si="209"/>
        <v>0</v>
      </c>
      <c r="CF67" s="101">
        <f t="shared" si="210"/>
        <v>0</v>
      </c>
      <c r="CG67" s="100">
        <f t="shared" si="210"/>
        <v>0</v>
      </c>
    </row>
    <row r="68" spans="1:85" s="102" customFormat="1" ht="19.899999999999999" customHeight="1" x14ac:dyDescent="0.5">
      <c r="A68" s="94">
        <v>56</v>
      </c>
      <c r="B68" s="95" t="s">
        <v>125</v>
      </c>
      <c r="C68" s="95" t="s">
        <v>74</v>
      </c>
      <c r="D68" s="94">
        <f>RANK(BF68,$BF$4:$BF$147)</f>
        <v>19</v>
      </c>
      <c r="E68" s="94">
        <v>0.64</v>
      </c>
      <c r="F68" s="94" t="s">
        <v>85</v>
      </c>
      <c r="G68" s="94"/>
      <c r="H68" s="94"/>
      <c r="I68" s="146">
        <f t="shared" si="18"/>
        <v>0</v>
      </c>
      <c r="J68" s="94"/>
      <c r="K68" s="146">
        <f t="shared" si="19"/>
        <v>0</v>
      </c>
      <c r="L68" s="94"/>
      <c r="M68" s="146">
        <f t="shared" si="20"/>
        <v>0</v>
      </c>
      <c r="N68" s="94"/>
      <c r="O68" s="146">
        <f t="shared" si="21"/>
        <v>0</v>
      </c>
      <c r="P68" s="94"/>
      <c r="Q68" s="146">
        <f t="shared" si="22"/>
        <v>0</v>
      </c>
      <c r="R68" s="94"/>
      <c r="S68" s="146">
        <f t="shared" si="23"/>
        <v>0</v>
      </c>
      <c r="T68" s="94"/>
      <c r="U68" s="146">
        <f t="shared" si="24"/>
        <v>0</v>
      </c>
      <c r="V68" s="94"/>
      <c r="W68" s="146">
        <f t="shared" si="25"/>
        <v>0</v>
      </c>
      <c r="X68" s="94"/>
      <c r="Y68" s="146">
        <f t="shared" si="26"/>
        <v>0</v>
      </c>
      <c r="Z68" s="94"/>
      <c r="AA68" s="146">
        <f t="shared" si="27"/>
        <v>0</v>
      </c>
      <c r="AB68" s="94"/>
      <c r="AC68" s="146">
        <f t="shared" si="28"/>
        <v>0</v>
      </c>
      <c r="AD68" s="94"/>
      <c r="AE68" s="146">
        <f t="shared" si="29"/>
        <v>0</v>
      </c>
      <c r="AF68" s="147">
        <f t="shared" si="197"/>
        <v>0</v>
      </c>
      <c r="AG68" s="146">
        <f t="shared" si="197"/>
        <v>0</v>
      </c>
      <c r="AH68" s="99"/>
      <c r="AI68" s="100">
        <f t="shared" si="32"/>
        <v>0</v>
      </c>
      <c r="AJ68" s="99"/>
      <c r="AK68" s="100">
        <f t="shared" si="33"/>
        <v>0</v>
      </c>
      <c r="AL68" s="99"/>
      <c r="AM68" s="100">
        <f t="shared" si="33"/>
        <v>0</v>
      </c>
      <c r="AN68" s="99"/>
      <c r="AO68" s="100">
        <f t="shared" si="34"/>
        <v>0</v>
      </c>
      <c r="AP68" s="99"/>
      <c r="AQ68" s="100">
        <f t="shared" si="35"/>
        <v>0</v>
      </c>
      <c r="AR68" s="99"/>
      <c r="AS68" s="100">
        <f t="shared" si="36"/>
        <v>0</v>
      </c>
      <c r="AT68" s="99"/>
      <c r="AU68" s="100">
        <f t="shared" si="37"/>
        <v>0</v>
      </c>
      <c r="AV68" s="99"/>
      <c r="AW68" s="100">
        <f t="shared" si="38"/>
        <v>0</v>
      </c>
      <c r="AX68" s="99"/>
      <c r="AY68" s="100">
        <f t="shared" si="39"/>
        <v>0</v>
      </c>
      <c r="AZ68" s="99"/>
      <c r="BA68" s="100">
        <f t="shared" si="40"/>
        <v>0</v>
      </c>
      <c r="BB68" s="99"/>
      <c r="BC68" s="100">
        <f t="shared" si="41"/>
        <v>0</v>
      </c>
      <c r="BD68" s="99"/>
      <c r="BE68" s="100">
        <f t="shared" si="42"/>
        <v>0</v>
      </c>
      <c r="BF68" s="101">
        <f t="shared" si="96"/>
        <v>0</v>
      </c>
      <c r="BG68" s="100">
        <f t="shared" si="96"/>
        <v>0</v>
      </c>
      <c r="BH68" s="99"/>
      <c r="BI68" s="100">
        <f t="shared" si="198"/>
        <v>0</v>
      </c>
      <c r="BJ68" s="99"/>
      <c r="BK68" s="100">
        <f t="shared" si="199"/>
        <v>0</v>
      </c>
      <c r="BL68" s="99"/>
      <c r="BM68" s="100">
        <f t="shared" si="200"/>
        <v>0</v>
      </c>
      <c r="BN68" s="99"/>
      <c r="BO68" s="100">
        <f t="shared" si="201"/>
        <v>0</v>
      </c>
      <c r="BP68" s="99"/>
      <c r="BQ68" s="100">
        <f t="shared" si="202"/>
        <v>0</v>
      </c>
      <c r="BR68" s="99"/>
      <c r="BS68" s="100">
        <f t="shared" si="203"/>
        <v>0</v>
      </c>
      <c r="BT68" s="99"/>
      <c r="BU68" s="100">
        <f t="shared" si="204"/>
        <v>0</v>
      </c>
      <c r="BV68" s="99"/>
      <c r="BW68" s="100">
        <f t="shared" si="205"/>
        <v>0</v>
      </c>
      <c r="BX68" s="99"/>
      <c r="BY68" s="100">
        <f t="shared" si="206"/>
        <v>0</v>
      </c>
      <c r="BZ68" s="99"/>
      <c r="CA68" s="100">
        <f t="shared" si="207"/>
        <v>0</v>
      </c>
      <c r="CB68" s="99"/>
      <c r="CC68" s="100">
        <f t="shared" si="208"/>
        <v>0</v>
      </c>
      <c r="CD68" s="99"/>
      <c r="CE68" s="100">
        <f t="shared" si="209"/>
        <v>0</v>
      </c>
      <c r="CF68" s="101">
        <f t="shared" si="210"/>
        <v>0</v>
      </c>
      <c r="CG68" s="100">
        <f t="shared" si="210"/>
        <v>0</v>
      </c>
    </row>
    <row r="69" spans="1:85" s="102" customFormat="1" ht="19.899999999999999" customHeight="1" x14ac:dyDescent="0.5">
      <c r="A69" s="94"/>
      <c r="B69" s="95"/>
      <c r="C69" s="95"/>
      <c r="D69" s="94"/>
      <c r="E69" s="94"/>
      <c r="F69" s="94"/>
      <c r="G69" s="94"/>
      <c r="H69" s="94"/>
      <c r="I69" s="146"/>
      <c r="J69" s="94"/>
      <c r="K69" s="146"/>
      <c r="L69" s="94"/>
      <c r="M69" s="146"/>
      <c r="N69" s="94"/>
      <c r="O69" s="146"/>
      <c r="P69" s="94"/>
      <c r="Q69" s="146"/>
      <c r="R69" s="94"/>
      <c r="S69" s="146"/>
      <c r="T69" s="94"/>
      <c r="U69" s="146"/>
      <c r="V69" s="94"/>
      <c r="W69" s="146"/>
      <c r="X69" s="94"/>
      <c r="Y69" s="146"/>
      <c r="Z69" s="94"/>
      <c r="AA69" s="146"/>
      <c r="AB69" s="94"/>
      <c r="AC69" s="146"/>
      <c r="AD69" s="94"/>
      <c r="AE69" s="146"/>
      <c r="AF69" s="147"/>
      <c r="AG69" s="146"/>
      <c r="AH69" s="99"/>
      <c r="AI69" s="100"/>
      <c r="AJ69" s="99"/>
      <c r="AK69" s="100"/>
      <c r="AL69" s="99"/>
      <c r="AM69" s="100"/>
      <c r="AN69" s="99"/>
      <c r="AO69" s="100"/>
      <c r="AP69" s="99"/>
      <c r="AQ69" s="100"/>
      <c r="AR69" s="99"/>
      <c r="AS69" s="100"/>
      <c r="AT69" s="99"/>
      <c r="AU69" s="100"/>
      <c r="AV69" s="99"/>
      <c r="AW69" s="100"/>
      <c r="AX69" s="99"/>
      <c r="AY69" s="100"/>
      <c r="AZ69" s="99"/>
      <c r="BA69" s="100"/>
      <c r="BB69" s="99"/>
      <c r="BC69" s="100"/>
      <c r="BD69" s="99"/>
      <c r="BE69" s="100"/>
      <c r="BF69" s="101"/>
      <c r="BG69" s="100"/>
      <c r="BH69" s="99"/>
      <c r="BI69" s="100"/>
      <c r="BJ69" s="99"/>
      <c r="BK69" s="100"/>
      <c r="BL69" s="99"/>
      <c r="BM69" s="100"/>
      <c r="BN69" s="99"/>
      <c r="BO69" s="100"/>
      <c r="BP69" s="99"/>
      <c r="BQ69" s="100"/>
      <c r="BR69" s="99"/>
      <c r="BS69" s="100"/>
      <c r="BT69" s="99"/>
      <c r="BU69" s="100"/>
      <c r="BV69" s="99"/>
      <c r="BW69" s="100"/>
      <c r="BX69" s="99"/>
      <c r="BY69" s="100"/>
      <c r="BZ69" s="99"/>
      <c r="CA69" s="100"/>
      <c r="CB69" s="99"/>
      <c r="CC69" s="100"/>
      <c r="CD69" s="99"/>
      <c r="CE69" s="100"/>
      <c r="CF69" s="101"/>
      <c r="CG69" s="100"/>
    </row>
    <row r="70" spans="1:85" s="102" customFormat="1" ht="19.899999999999999" customHeight="1" x14ac:dyDescent="0.5">
      <c r="A70" s="94">
        <v>57</v>
      </c>
      <c r="B70" s="95" t="s">
        <v>126</v>
      </c>
      <c r="C70" s="95" t="s">
        <v>77</v>
      </c>
      <c r="D70" s="94">
        <f>RANK(BF70,$BF$4:$BF$147)</f>
        <v>19</v>
      </c>
      <c r="E70" s="94">
        <v>1</v>
      </c>
      <c r="F70" s="94" t="s">
        <v>75</v>
      </c>
      <c r="G70" s="94"/>
      <c r="H70" s="94"/>
      <c r="I70" s="146">
        <f t="shared" si="18"/>
        <v>0</v>
      </c>
      <c r="J70" s="94"/>
      <c r="K70" s="146">
        <f t="shared" si="19"/>
        <v>0</v>
      </c>
      <c r="L70" s="94"/>
      <c r="M70" s="146">
        <f t="shared" si="20"/>
        <v>0</v>
      </c>
      <c r="N70" s="94"/>
      <c r="O70" s="146">
        <f t="shared" si="21"/>
        <v>0</v>
      </c>
      <c r="P70" s="94"/>
      <c r="Q70" s="146">
        <f t="shared" si="22"/>
        <v>0</v>
      </c>
      <c r="R70" s="94"/>
      <c r="S70" s="146">
        <f t="shared" si="23"/>
        <v>0</v>
      </c>
      <c r="T70" s="94"/>
      <c r="U70" s="146">
        <f t="shared" si="24"/>
        <v>0</v>
      </c>
      <c r="V70" s="94"/>
      <c r="W70" s="146">
        <f t="shared" si="25"/>
        <v>0</v>
      </c>
      <c r="X70" s="94"/>
      <c r="Y70" s="146">
        <f t="shared" si="26"/>
        <v>0</v>
      </c>
      <c r="Z70" s="94"/>
      <c r="AA70" s="146">
        <f t="shared" si="27"/>
        <v>0</v>
      </c>
      <c r="AB70" s="94"/>
      <c r="AC70" s="146">
        <f t="shared" si="28"/>
        <v>0</v>
      </c>
      <c r="AD70" s="94"/>
      <c r="AE70" s="146">
        <f t="shared" si="29"/>
        <v>0</v>
      </c>
      <c r="AF70" s="147">
        <f t="shared" ref="AF70:AG72" si="211">SUM(H70,J70,L70,N70,P70,R70,T70,V70,X70,Z70,AB70,AD70)</f>
        <v>0</v>
      </c>
      <c r="AG70" s="146">
        <f t="shared" si="211"/>
        <v>0</v>
      </c>
      <c r="AH70" s="99"/>
      <c r="AI70" s="100">
        <f t="shared" si="32"/>
        <v>0</v>
      </c>
      <c r="AJ70" s="99"/>
      <c r="AK70" s="100">
        <f t="shared" si="33"/>
        <v>0</v>
      </c>
      <c r="AL70" s="99"/>
      <c r="AM70" s="100">
        <f t="shared" si="33"/>
        <v>0</v>
      </c>
      <c r="AN70" s="99"/>
      <c r="AO70" s="100">
        <f t="shared" si="34"/>
        <v>0</v>
      </c>
      <c r="AP70" s="99"/>
      <c r="AQ70" s="100">
        <f t="shared" si="35"/>
        <v>0</v>
      </c>
      <c r="AR70" s="99"/>
      <c r="AS70" s="100">
        <f t="shared" si="36"/>
        <v>0</v>
      </c>
      <c r="AT70" s="99"/>
      <c r="AU70" s="100">
        <f t="shared" si="37"/>
        <v>0</v>
      </c>
      <c r="AV70" s="99"/>
      <c r="AW70" s="100">
        <f t="shared" si="38"/>
        <v>0</v>
      </c>
      <c r="AX70" s="99"/>
      <c r="AY70" s="100">
        <f t="shared" si="39"/>
        <v>0</v>
      </c>
      <c r="AZ70" s="99"/>
      <c r="BA70" s="100">
        <f t="shared" si="40"/>
        <v>0</v>
      </c>
      <c r="BB70" s="99"/>
      <c r="BC70" s="100">
        <f t="shared" si="41"/>
        <v>0</v>
      </c>
      <c r="BD70" s="99"/>
      <c r="BE70" s="100">
        <f t="shared" si="42"/>
        <v>0</v>
      </c>
      <c r="BF70" s="101">
        <f t="shared" si="96"/>
        <v>0</v>
      </c>
      <c r="BG70" s="100">
        <f t="shared" si="96"/>
        <v>0</v>
      </c>
      <c r="BH70" s="99"/>
      <c r="BI70" s="100">
        <f t="shared" ref="BI70:BK114" si="212">BH70*$E70</f>
        <v>0</v>
      </c>
      <c r="BJ70" s="99"/>
      <c r="BK70" s="100">
        <f t="shared" ref="BK70:BK72" si="213">BJ70*$E70</f>
        <v>0</v>
      </c>
      <c r="BL70" s="99"/>
      <c r="BM70" s="100">
        <f t="shared" ref="BM70:BM72" si="214">BL70*$E70</f>
        <v>0</v>
      </c>
      <c r="BN70" s="99"/>
      <c r="BO70" s="100">
        <f t="shared" ref="BO70:BO72" si="215">BN70*$E70</f>
        <v>0</v>
      </c>
      <c r="BP70" s="99"/>
      <c r="BQ70" s="100">
        <f t="shared" ref="BQ70:BQ72" si="216">BP70*$E70</f>
        <v>0</v>
      </c>
      <c r="BR70" s="99"/>
      <c r="BS70" s="100">
        <f t="shared" ref="BS70:BS72" si="217">BR70*$E70</f>
        <v>0</v>
      </c>
      <c r="BT70" s="99"/>
      <c r="BU70" s="100">
        <f t="shared" ref="BU70:BU72" si="218">BT70*$E70</f>
        <v>0</v>
      </c>
      <c r="BV70" s="99"/>
      <c r="BW70" s="100">
        <f t="shared" ref="BW70:BW72" si="219">BV70*$E70</f>
        <v>0</v>
      </c>
      <c r="BX70" s="99"/>
      <c r="BY70" s="100">
        <f t="shared" ref="BY70:BY72" si="220">BX70*$E70</f>
        <v>0</v>
      </c>
      <c r="BZ70" s="99"/>
      <c r="CA70" s="100">
        <f t="shared" ref="CA70:CA72" si="221">BZ70*$E70</f>
        <v>0</v>
      </c>
      <c r="CB70" s="99"/>
      <c r="CC70" s="100">
        <f t="shared" ref="CC70:CC72" si="222">CB70*$E70</f>
        <v>0</v>
      </c>
      <c r="CD70" s="99"/>
      <c r="CE70" s="100">
        <f t="shared" ref="CE70:CE72" si="223">CD70*$E70</f>
        <v>0</v>
      </c>
      <c r="CF70" s="101">
        <f t="shared" ref="CF70:CG72" si="224">SUM(BH70,BJ70,BL70,BN70,BP70,BR70,BT70,BV70,BX70,BZ70,CB70,CD70)</f>
        <v>0</v>
      </c>
      <c r="CG70" s="100">
        <f t="shared" si="224"/>
        <v>0</v>
      </c>
    </row>
    <row r="71" spans="1:85" s="102" customFormat="1" ht="19.899999999999999" customHeight="1" x14ac:dyDescent="0.5">
      <c r="A71" s="94">
        <v>58</v>
      </c>
      <c r="B71" s="95" t="s">
        <v>127</v>
      </c>
      <c r="C71" s="95" t="s">
        <v>77</v>
      </c>
      <c r="D71" s="94">
        <f>RANK(BF71,$BF$4:$BF$147)</f>
        <v>19</v>
      </c>
      <c r="E71" s="94">
        <v>0.6</v>
      </c>
      <c r="F71" s="94" t="s">
        <v>75</v>
      </c>
      <c r="G71" s="94"/>
      <c r="H71" s="94"/>
      <c r="I71" s="146">
        <f t="shared" si="18"/>
        <v>0</v>
      </c>
      <c r="J71" s="94"/>
      <c r="K71" s="146">
        <f t="shared" si="19"/>
        <v>0</v>
      </c>
      <c r="L71" s="94"/>
      <c r="M71" s="146">
        <f t="shared" si="20"/>
        <v>0</v>
      </c>
      <c r="N71" s="94"/>
      <c r="O71" s="146">
        <f t="shared" si="21"/>
        <v>0</v>
      </c>
      <c r="P71" s="94"/>
      <c r="Q71" s="146">
        <f t="shared" si="22"/>
        <v>0</v>
      </c>
      <c r="R71" s="94"/>
      <c r="S71" s="146">
        <f t="shared" si="23"/>
        <v>0</v>
      </c>
      <c r="T71" s="94"/>
      <c r="U71" s="146">
        <f t="shared" si="24"/>
        <v>0</v>
      </c>
      <c r="V71" s="94"/>
      <c r="W71" s="146">
        <f t="shared" si="25"/>
        <v>0</v>
      </c>
      <c r="X71" s="94"/>
      <c r="Y71" s="146">
        <f t="shared" si="26"/>
        <v>0</v>
      </c>
      <c r="Z71" s="94"/>
      <c r="AA71" s="146">
        <f t="shared" si="27"/>
        <v>0</v>
      </c>
      <c r="AB71" s="94"/>
      <c r="AC71" s="146">
        <f t="shared" si="28"/>
        <v>0</v>
      </c>
      <c r="AD71" s="94"/>
      <c r="AE71" s="146">
        <f t="shared" si="29"/>
        <v>0</v>
      </c>
      <c r="AF71" s="147">
        <f t="shared" si="211"/>
        <v>0</v>
      </c>
      <c r="AG71" s="146">
        <f t="shared" si="211"/>
        <v>0</v>
      </c>
      <c r="AH71" s="99"/>
      <c r="AI71" s="100">
        <f t="shared" si="32"/>
        <v>0</v>
      </c>
      <c r="AJ71" s="99"/>
      <c r="AK71" s="100">
        <f t="shared" si="33"/>
        <v>0</v>
      </c>
      <c r="AL71" s="99"/>
      <c r="AM71" s="100">
        <f t="shared" si="33"/>
        <v>0</v>
      </c>
      <c r="AN71" s="99"/>
      <c r="AO71" s="100">
        <f t="shared" si="34"/>
        <v>0</v>
      </c>
      <c r="AP71" s="99"/>
      <c r="AQ71" s="100">
        <f t="shared" si="35"/>
        <v>0</v>
      </c>
      <c r="AR71" s="99"/>
      <c r="AS71" s="100">
        <f t="shared" si="36"/>
        <v>0</v>
      </c>
      <c r="AT71" s="99"/>
      <c r="AU71" s="100">
        <f t="shared" si="37"/>
        <v>0</v>
      </c>
      <c r="AV71" s="99"/>
      <c r="AW71" s="100">
        <f t="shared" si="38"/>
        <v>0</v>
      </c>
      <c r="AX71" s="99"/>
      <c r="AY71" s="100">
        <f t="shared" si="39"/>
        <v>0</v>
      </c>
      <c r="AZ71" s="99"/>
      <c r="BA71" s="100">
        <f t="shared" si="40"/>
        <v>0</v>
      </c>
      <c r="BB71" s="99"/>
      <c r="BC71" s="100">
        <f t="shared" si="41"/>
        <v>0</v>
      </c>
      <c r="BD71" s="99"/>
      <c r="BE71" s="100">
        <f t="shared" si="42"/>
        <v>0</v>
      </c>
      <c r="BF71" s="101">
        <f t="shared" si="96"/>
        <v>0</v>
      </c>
      <c r="BG71" s="100">
        <f t="shared" si="96"/>
        <v>0</v>
      </c>
      <c r="BH71" s="99"/>
      <c r="BI71" s="100">
        <f t="shared" si="212"/>
        <v>0</v>
      </c>
      <c r="BJ71" s="99"/>
      <c r="BK71" s="100">
        <f t="shared" si="213"/>
        <v>0</v>
      </c>
      <c r="BL71" s="99"/>
      <c r="BM71" s="100">
        <f t="shared" si="214"/>
        <v>0</v>
      </c>
      <c r="BN71" s="99"/>
      <c r="BO71" s="100">
        <f t="shared" si="215"/>
        <v>0</v>
      </c>
      <c r="BP71" s="99"/>
      <c r="BQ71" s="100">
        <f t="shared" si="216"/>
        <v>0</v>
      </c>
      <c r="BR71" s="99"/>
      <c r="BS71" s="100">
        <f t="shared" si="217"/>
        <v>0</v>
      </c>
      <c r="BT71" s="99"/>
      <c r="BU71" s="100">
        <f t="shared" si="218"/>
        <v>0</v>
      </c>
      <c r="BV71" s="99"/>
      <c r="BW71" s="100">
        <f t="shared" si="219"/>
        <v>0</v>
      </c>
      <c r="BX71" s="99"/>
      <c r="BY71" s="100">
        <f t="shared" si="220"/>
        <v>0</v>
      </c>
      <c r="BZ71" s="99"/>
      <c r="CA71" s="100">
        <f t="shared" si="221"/>
        <v>0</v>
      </c>
      <c r="CB71" s="99"/>
      <c r="CC71" s="100">
        <f t="shared" si="222"/>
        <v>0</v>
      </c>
      <c r="CD71" s="99"/>
      <c r="CE71" s="100">
        <f t="shared" si="223"/>
        <v>0</v>
      </c>
      <c r="CF71" s="101">
        <f t="shared" si="224"/>
        <v>0</v>
      </c>
      <c r="CG71" s="100">
        <f t="shared" si="224"/>
        <v>0</v>
      </c>
    </row>
    <row r="72" spans="1:85" s="102" customFormat="1" ht="19.899999999999999" customHeight="1" x14ac:dyDescent="0.5">
      <c r="A72" s="94">
        <v>59</v>
      </c>
      <c r="B72" s="95" t="s">
        <v>128</v>
      </c>
      <c r="C72" s="95" t="s">
        <v>74</v>
      </c>
      <c r="D72" s="94">
        <f>RANK(BF72,$BF$4:$BF$147)</f>
        <v>19</v>
      </c>
      <c r="E72" s="94">
        <v>0.64</v>
      </c>
      <c r="F72" s="94" t="s">
        <v>85</v>
      </c>
      <c r="G72" s="94"/>
      <c r="H72" s="94"/>
      <c r="I72" s="146">
        <f t="shared" si="18"/>
        <v>0</v>
      </c>
      <c r="J72" s="94"/>
      <c r="K72" s="146">
        <f t="shared" si="19"/>
        <v>0</v>
      </c>
      <c r="L72" s="94"/>
      <c r="M72" s="146">
        <f t="shared" si="20"/>
        <v>0</v>
      </c>
      <c r="N72" s="94"/>
      <c r="O72" s="146">
        <f t="shared" si="21"/>
        <v>0</v>
      </c>
      <c r="P72" s="94"/>
      <c r="Q72" s="146">
        <f t="shared" si="22"/>
        <v>0</v>
      </c>
      <c r="R72" s="94"/>
      <c r="S72" s="146">
        <f t="shared" si="23"/>
        <v>0</v>
      </c>
      <c r="T72" s="94"/>
      <c r="U72" s="146">
        <f t="shared" si="24"/>
        <v>0</v>
      </c>
      <c r="V72" s="94"/>
      <c r="W72" s="146">
        <f t="shared" si="25"/>
        <v>0</v>
      </c>
      <c r="X72" s="94"/>
      <c r="Y72" s="146">
        <f t="shared" si="26"/>
        <v>0</v>
      </c>
      <c r="Z72" s="94"/>
      <c r="AA72" s="146">
        <f t="shared" si="27"/>
        <v>0</v>
      </c>
      <c r="AB72" s="94"/>
      <c r="AC72" s="146">
        <f t="shared" si="28"/>
        <v>0</v>
      </c>
      <c r="AD72" s="94"/>
      <c r="AE72" s="146">
        <f t="shared" si="29"/>
        <v>0</v>
      </c>
      <c r="AF72" s="147">
        <f t="shared" si="211"/>
        <v>0</v>
      </c>
      <c r="AG72" s="146">
        <f t="shared" si="211"/>
        <v>0</v>
      </c>
      <c r="AH72" s="99"/>
      <c r="AI72" s="100">
        <f t="shared" si="32"/>
        <v>0</v>
      </c>
      <c r="AJ72" s="99"/>
      <c r="AK72" s="100">
        <f t="shared" si="33"/>
        <v>0</v>
      </c>
      <c r="AL72" s="99"/>
      <c r="AM72" s="100">
        <f t="shared" si="33"/>
        <v>0</v>
      </c>
      <c r="AN72" s="99"/>
      <c r="AO72" s="100">
        <f t="shared" si="34"/>
        <v>0</v>
      </c>
      <c r="AP72" s="99"/>
      <c r="AQ72" s="100">
        <f t="shared" si="35"/>
        <v>0</v>
      </c>
      <c r="AR72" s="99"/>
      <c r="AS72" s="100">
        <f t="shared" si="36"/>
        <v>0</v>
      </c>
      <c r="AT72" s="99"/>
      <c r="AU72" s="100">
        <f t="shared" si="37"/>
        <v>0</v>
      </c>
      <c r="AV72" s="99"/>
      <c r="AW72" s="100">
        <f t="shared" si="38"/>
        <v>0</v>
      </c>
      <c r="AX72" s="99"/>
      <c r="AY72" s="100">
        <f t="shared" si="39"/>
        <v>0</v>
      </c>
      <c r="AZ72" s="99"/>
      <c r="BA72" s="100">
        <f t="shared" si="40"/>
        <v>0</v>
      </c>
      <c r="BB72" s="99"/>
      <c r="BC72" s="100">
        <f t="shared" si="41"/>
        <v>0</v>
      </c>
      <c r="BD72" s="99"/>
      <c r="BE72" s="100">
        <f t="shared" si="42"/>
        <v>0</v>
      </c>
      <c r="BF72" s="101">
        <f t="shared" si="96"/>
        <v>0</v>
      </c>
      <c r="BG72" s="100">
        <f t="shared" si="96"/>
        <v>0</v>
      </c>
      <c r="BH72" s="99"/>
      <c r="BI72" s="100">
        <f t="shared" si="212"/>
        <v>0</v>
      </c>
      <c r="BJ72" s="99"/>
      <c r="BK72" s="100">
        <f t="shared" si="213"/>
        <v>0</v>
      </c>
      <c r="BL72" s="99"/>
      <c r="BM72" s="100">
        <f t="shared" si="214"/>
        <v>0</v>
      </c>
      <c r="BN72" s="99"/>
      <c r="BO72" s="100">
        <f t="shared" si="215"/>
        <v>0</v>
      </c>
      <c r="BP72" s="99"/>
      <c r="BQ72" s="100">
        <f t="shared" si="216"/>
        <v>0</v>
      </c>
      <c r="BR72" s="99"/>
      <c r="BS72" s="100">
        <f t="shared" si="217"/>
        <v>0</v>
      </c>
      <c r="BT72" s="99"/>
      <c r="BU72" s="100">
        <f t="shared" si="218"/>
        <v>0</v>
      </c>
      <c r="BV72" s="99"/>
      <c r="BW72" s="100">
        <f t="shared" si="219"/>
        <v>0</v>
      </c>
      <c r="BX72" s="99"/>
      <c r="BY72" s="100">
        <f t="shared" si="220"/>
        <v>0</v>
      </c>
      <c r="BZ72" s="99"/>
      <c r="CA72" s="100">
        <f t="shared" si="221"/>
        <v>0</v>
      </c>
      <c r="CB72" s="99"/>
      <c r="CC72" s="100">
        <f t="shared" si="222"/>
        <v>0</v>
      </c>
      <c r="CD72" s="99"/>
      <c r="CE72" s="100">
        <f t="shared" si="223"/>
        <v>0</v>
      </c>
      <c r="CF72" s="101">
        <f t="shared" si="224"/>
        <v>0</v>
      </c>
      <c r="CG72" s="100">
        <f t="shared" si="224"/>
        <v>0</v>
      </c>
    </row>
    <row r="73" spans="1:85" s="102" customFormat="1" ht="19.899999999999999" customHeight="1" x14ac:dyDescent="0.5">
      <c r="A73" s="94"/>
      <c r="B73" s="95"/>
      <c r="C73" s="95"/>
      <c r="D73" s="94"/>
      <c r="E73" s="94"/>
      <c r="F73" s="94"/>
      <c r="G73" s="94"/>
      <c r="H73" s="94"/>
      <c r="I73" s="146"/>
      <c r="J73" s="94"/>
      <c r="K73" s="146"/>
      <c r="L73" s="94"/>
      <c r="M73" s="146"/>
      <c r="N73" s="94"/>
      <c r="O73" s="146"/>
      <c r="P73" s="94"/>
      <c r="Q73" s="146"/>
      <c r="R73" s="94"/>
      <c r="S73" s="146"/>
      <c r="T73" s="94"/>
      <c r="U73" s="146"/>
      <c r="V73" s="94"/>
      <c r="W73" s="146"/>
      <c r="X73" s="94"/>
      <c r="Y73" s="146"/>
      <c r="Z73" s="94"/>
      <c r="AA73" s="146"/>
      <c r="AB73" s="94"/>
      <c r="AC73" s="146"/>
      <c r="AD73" s="94"/>
      <c r="AE73" s="146"/>
      <c r="AF73" s="147"/>
      <c r="AG73" s="146"/>
      <c r="AH73" s="99"/>
      <c r="AI73" s="100"/>
      <c r="AJ73" s="99"/>
      <c r="AK73" s="100"/>
      <c r="AL73" s="99"/>
      <c r="AM73" s="100"/>
      <c r="AN73" s="99"/>
      <c r="AO73" s="100"/>
      <c r="AP73" s="99"/>
      <c r="AQ73" s="100"/>
      <c r="AR73" s="99"/>
      <c r="AS73" s="100"/>
      <c r="AT73" s="99"/>
      <c r="AU73" s="100"/>
      <c r="AV73" s="99"/>
      <c r="AW73" s="100"/>
      <c r="AX73" s="99"/>
      <c r="AY73" s="100"/>
      <c r="AZ73" s="99"/>
      <c r="BA73" s="100"/>
      <c r="BB73" s="99"/>
      <c r="BC73" s="100"/>
      <c r="BD73" s="99"/>
      <c r="BE73" s="100"/>
      <c r="BF73" s="101"/>
      <c r="BG73" s="100"/>
      <c r="BH73" s="99"/>
      <c r="BI73" s="100"/>
      <c r="BJ73" s="99"/>
      <c r="BK73" s="100"/>
      <c r="BL73" s="99"/>
      <c r="BM73" s="100"/>
      <c r="BN73" s="99"/>
      <c r="BO73" s="100"/>
      <c r="BP73" s="99"/>
      <c r="BQ73" s="100"/>
      <c r="BR73" s="99"/>
      <c r="BS73" s="100"/>
      <c r="BT73" s="99"/>
      <c r="BU73" s="100"/>
      <c r="BV73" s="99"/>
      <c r="BW73" s="100"/>
      <c r="BX73" s="99"/>
      <c r="BY73" s="100"/>
      <c r="BZ73" s="99"/>
      <c r="CA73" s="100"/>
      <c r="CB73" s="99"/>
      <c r="CC73" s="100"/>
      <c r="CD73" s="99"/>
      <c r="CE73" s="100"/>
      <c r="CF73" s="101"/>
      <c r="CG73" s="100"/>
    </row>
    <row r="74" spans="1:85" s="102" customFormat="1" ht="19.899999999999999" customHeight="1" x14ac:dyDescent="0.5">
      <c r="A74" s="94">
        <v>60</v>
      </c>
      <c r="B74" s="95" t="s">
        <v>129</v>
      </c>
      <c r="C74" s="95" t="s">
        <v>74</v>
      </c>
      <c r="D74" s="94">
        <f>RANK(BF74,$BF$4:$BF$147)</f>
        <v>8</v>
      </c>
      <c r="E74" s="94">
        <v>0.64</v>
      </c>
      <c r="F74" s="94" t="s">
        <v>85</v>
      </c>
      <c r="G74" s="94">
        <v>1350</v>
      </c>
      <c r="H74" s="94">
        <v>2100</v>
      </c>
      <c r="I74" s="146">
        <f t="shared" ref="I74:I139" si="225">H74*$E74</f>
        <v>1344</v>
      </c>
      <c r="J74" s="94"/>
      <c r="K74" s="146">
        <f t="shared" ref="K74:K139" si="226">J74*$E74</f>
        <v>0</v>
      </c>
      <c r="L74" s="94">
        <v>1120</v>
      </c>
      <c r="M74" s="146">
        <f t="shared" ref="M74:M139" si="227">L74*$E74</f>
        <v>716.80000000000007</v>
      </c>
      <c r="N74" s="94">
        <v>700</v>
      </c>
      <c r="O74" s="146">
        <f t="shared" ref="O74:O139" si="228">N74*$E74</f>
        <v>448</v>
      </c>
      <c r="P74" s="94">
        <v>1400</v>
      </c>
      <c r="Q74" s="146">
        <f t="shared" ref="Q74:Q139" si="229">P74*$E74</f>
        <v>896</v>
      </c>
      <c r="R74" s="94"/>
      <c r="S74" s="146">
        <f t="shared" ref="S74:S139" si="230">R74*$E74</f>
        <v>0</v>
      </c>
      <c r="T74" s="94">
        <v>1260</v>
      </c>
      <c r="U74" s="146">
        <f t="shared" ref="U74:U139" si="231">T74*$E74</f>
        <v>806.4</v>
      </c>
      <c r="V74" s="94">
        <v>420</v>
      </c>
      <c r="W74" s="146">
        <f t="shared" ref="W74:W139" si="232">V74*$E74</f>
        <v>268.8</v>
      </c>
      <c r="X74" s="94">
        <v>560</v>
      </c>
      <c r="Y74" s="146">
        <f t="shared" ref="Y74:Y139" si="233">X74*$E74</f>
        <v>358.40000000000003</v>
      </c>
      <c r="Z74" s="94">
        <v>1540</v>
      </c>
      <c r="AA74" s="146">
        <f t="shared" ref="AA74:AA139" si="234">Z74*$E74</f>
        <v>985.6</v>
      </c>
      <c r="AB74" s="94">
        <v>280</v>
      </c>
      <c r="AC74" s="146">
        <f t="shared" ref="AC74:AC139" si="235">AB74*$E74</f>
        <v>179.20000000000002</v>
      </c>
      <c r="AD74" s="94">
        <v>966</v>
      </c>
      <c r="AE74" s="146">
        <f t="shared" ref="AE74:AE139" si="236">AD74*$E74</f>
        <v>618.24</v>
      </c>
      <c r="AF74" s="147">
        <f>SUM(H74,J74,L74,N74,P74,R74,T74,V74,X74,Z74,AB74,AD74)</f>
        <v>10346</v>
      </c>
      <c r="AG74" s="146">
        <f>SUM(I74,K74,M74,O74,Q74,S74,U74,W74,Y74,AA74,AC74,AE74)</f>
        <v>6621.44</v>
      </c>
      <c r="AH74" s="96">
        <v>980</v>
      </c>
      <c r="AI74" s="97">
        <f t="shared" ref="AI74:AI139" si="237">AH74*$E74</f>
        <v>627.20000000000005</v>
      </c>
      <c r="AJ74" s="96">
        <v>420</v>
      </c>
      <c r="AK74" s="97">
        <f t="shared" ref="AK74" si="238">AJ74*$E74</f>
        <v>268.8</v>
      </c>
      <c r="AL74" s="99">
        <v>840</v>
      </c>
      <c r="AM74" s="100">
        <f t="shared" ref="AK74:AM139" si="239">AL74*$E74</f>
        <v>537.6</v>
      </c>
      <c r="AN74" s="99">
        <v>700</v>
      </c>
      <c r="AO74" s="100">
        <f t="shared" ref="AO74:AO139" si="240">AN74*$E74</f>
        <v>448</v>
      </c>
      <c r="AP74" s="99">
        <v>2520</v>
      </c>
      <c r="AQ74" s="100">
        <f t="shared" ref="AQ74:AQ139" si="241">AP74*$E74</f>
        <v>1612.8</v>
      </c>
      <c r="AR74" s="99">
        <v>280</v>
      </c>
      <c r="AS74" s="100">
        <f t="shared" ref="AS74:AS139" si="242">AR74*$E74</f>
        <v>179.20000000000002</v>
      </c>
      <c r="AT74" s="99">
        <v>560</v>
      </c>
      <c r="AU74" s="100">
        <f t="shared" ref="AU74:AU139" si="243">AT74*$E74</f>
        <v>358.40000000000003</v>
      </c>
      <c r="AV74" s="99">
        <v>280</v>
      </c>
      <c r="AW74" s="100">
        <f t="shared" ref="AW74:AW139" si="244">AV74*$E74</f>
        <v>179.20000000000002</v>
      </c>
      <c r="AX74" s="99"/>
      <c r="AY74" s="100">
        <f t="shared" ref="AY74:AY139" si="245">AX74*$E74</f>
        <v>0</v>
      </c>
      <c r="AZ74" s="99">
        <v>420</v>
      </c>
      <c r="BA74" s="100">
        <f t="shared" ref="BA74:BA139" si="246">AZ74*$E74</f>
        <v>268.8</v>
      </c>
      <c r="BB74" s="99">
        <v>280</v>
      </c>
      <c r="BC74" s="100">
        <f t="shared" ref="BC74:BC139" si="247">BB74*$E74</f>
        <v>179.20000000000002</v>
      </c>
      <c r="BD74" s="99">
        <v>280</v>
      </c>
      <c r="BE74" s="100">
        <f t="shared" ref="BE74:BE139" si="248">BD74*$E74</f>
        <v>179.20000000000002</v>
      </c>
      <c r="BF74" s="101">
        <f t="shared" si="96"/>
        <v>7560</v>
      </c>
      <c r="BG74" s="100">
        <f t="shared" si="96"/>
        <v>4838.3999999999996</v>
      </c>
      <c r="BH74" s="99">
        <v>700</v>
      </c>
      <c r="BI74" s="100">
        <f t="shared" si="212"/>
        <v>448</v>
      </c>
      <c r="BJ74" s="99">
        <v>700</v>
      </c>
      <c r="BK74" s="100">
        <f t="shared" si="212"/>
        <v>448</v>
      </c>
      <c r="BL74" s="99"/>
      <c r="BM74" s="100">
        <f t="shared" ref="BM74:BM75" si="249">BL74*$E74</f>
        <v>0</v>
      </c>
      <c r="BN74" s="99"/>
      <c r="BO74" s="100">
        <f t="shared" ref="BO74:BO75" si="250">BN74*$E74</f>
        <v>0</v>
      </c>
      <c r="BP74" s="99"/>
      <c r="BQ74" s="100">
        <f t="shared" ref="BQ74:BQ75" si="251">BP74*$E74</f>
        <v>0</v>
      </c>
      <c r="BR74" s="99"/>
      <c r="BS74" s="100">
        <f t="shared" ref="BS74:BS75" si="252">BR74*$E74</f>
        <v>0</v>
      </c>
      <c r="BT74" s="99"/>
      <c r="BU74" s="100">
        <f t="shared" ref="BU74:BU75" si="253">BT74*$E74</f>
        <v>0</v>
      </c>
      <c r="BV74" s="99"/>
      <c r="BW74" s="100">
        <f t="shared" ref="BW74:BW75" si="254">BV74*$E74</f>
        <v>0</v>
      </c>
      <c r="BX74" s="99"/>
      <c r="BY74" s="100">
        <f t="shared" ref="BY74:BY75" si="255">BX74*$E74</f>
        <v>0</v>
      </c>
      <c r="BZ74" s="99"/>
      <c r="CA74" s="100">
        <f t="shared" ref="CA74:CA75" si="256">BZ74*$E74</f>
        <v>0</v>
      </c>
      <c r="CB74" s="99"/>
      <c r="CC74" s="100">
        <f t="shared" ref="CC74:CC75" si="257">CB74*$E74</f>
        <v>0</v>
      </c>
      <c r="CD74" s="99"/>
      <c r="CE74" s="100">
        <f t="shared" ref="CE74:CE75" si="258">CD74*$E74</f>
        <v>0</v>
      </c>
      <c r="CF74" s="101">
        <f t="shared" ref="CF74:CG75" si="259">SUM(BH74,BJ74,BL74,BN74,BP74,BR74,BT74,BV74,BX74,BZ74,CB74,CD74)</f>
        <v>1400</v>
      </c>
      <c r="CG74" s="100">
        <f t="shared" si="259"/>
        <v>896</v>
      </c>
    </row>
    <row r="75" spans="1:85" s="102" customFormat="1" ht="19.899999999999999" customHeight="1" x14ac:dyDescent="0.5">
      <c r="A75" s="94">
        <v>61</v>
      </c>
      <c r="B75" s="95" t="s">
        <v>129</v>
      </c>
      <c r="C75" s="95" t="s">
        <v>74</v>
      </c>
      <c r="D75" s="94">
        <f>RANK(BF75,$BF$4:$BF$147)</f>
        <v>19</v>
      </c>
      <c r="E75" s="94">
        <v>0.64</v>
      </c>
      <c r="F75" s="94" t="s">
        <v>83</v>
      </c>
      <c r="G75" s="94"/>
      <c r="H75" s="94"/>
      <c r="I75" s="146">
        <f t="shared" si="225"/>
        <v>0</v>
      </c>
      <c r="J75" s="94"/>
      <c r="K75" s="146">
        <f t="shared" si="226"/>
        <v>0</v>
      </c>
      <c r="L75" s="94"/>
      <c r="M75" s="146">
        <f t="shared" si="227"/>
        <v>0</v>
      </c>
      <c r="N75" s="94"/>
      <c r="O75" s="146">
        <f t="shared" si="228"/>
        <v>0</v>
      </c>
      <c r="P75" s="94"/>
      <c r="Q75" s="146">
        <f t="shared" si="229"/>
        <v>0</v>
      </c>
      <c r="R75" s="94"/>
      <c r="S75" s="146">
        <f t="shared" si="230"/>
        <v>0</v>
      </c>
      <c r="T75" s="94"/>
      <c r="U75" s="146">
        <f t="shared" si="231"/>
        <v>0</v>
      </c>
      <c r="V75" s="94"/>
      <c r="W75" s="146">
        <f t="shared" si="232"/>
        <v>0</v>
      </c>
      <c r="X75" s="94"/>
      <c r="Y75" s="146">
        <f t="shared" si="233"/>
        <v>0</v>
      </c>
      <c r="Z75" s="94"/>
      <c r="AA75" s="146">
        <f t="shared" si="234"/>
        <v>0</v>
      </c>
      <c r="AB75" s="94"/>
      <c r="AC75" s="146">
        <f t="shared" si="235"/>
        <v>0</v>
      </c>
      <c r="AD75" s="94"/>
      <c r="AE75" s="146">
        <f t="shared" si="236"/>
        <v>0</v>
      </c>
      <c r="AF75" s="147">
        <f>SUM(H75,J75,L75,N75,P75,R75,T75,V75,X75,Z75,AB75,AD75)</f>
        <v>0</v>
      </c>
      <c r="AG75" s="146">
        <f>SUM(I75,K75,M75,O75,Q75,S75,U75,W75,Y75,AA75,AC75,AE75)</f>
        <v>0</v>
      </c>
      <c r="AH75" s="99"/>
      <c r="AI75" s="100">
        <f t="shared" si="237"/>
        <v>0</v>
      </c>
      <c r="AJ75" s="99"/>
      <c r="AK75" s="100">
        <f t="shared" si="239"/>
        <v>0</v>
      </c>
      <c r="AL75" s="99"/>
      <c r="AM75" s="100">
        <f t="shared" si="239"/>
        <v>0</v>
      </c>
      <c r="AN75" s="99"/>
      <c r="AO75" s="100">
        <f t="shared" si="240"/>
        <v>0</v>
      </c>
      <c r="AP75" s="99"/>
      <c r="AQ75" s="100">
        <f t="shared" si="241"/>
        <v>0</v>
      </c>
      <c r="AR75" s="99"/>
      <c r="AS75" s="100">
        <f t="shared" si="242"/>
        <v>0</v>
      </c>
      <c r="AT75" s="99"/>
      <c r="AU75" s="100">
        <f t="shared" si="243"/>
        <v>0</v>
      </c>
      <c r="AV75" s="99"/>
      <c r="AW75" s="100">
        <f t="shared" si="244"/>
        <v>0</v>
      </c>
      <c r="AX75" s="99"/>
      <c r="AY75" s="100">
        <f t="shared" si="245"/>
        <v>0</v>
      </c>
      <c r="AZ75" s="99"/>
      <c r="BA75" s="100">
        <f t="shared" si="246"/>
        <v>0</v>
      </c>
      <c r="BB75" s="99"/>
      <c r="BC75" s="100">
        <f t="shared" si="247"/>
        <v>0</v>
      </c>
      <c r="BD75" s="99"/>
      <c r="BE75" s="100">
        <f t="shared" si="248"/>
        <v>0</v>
      </c>
      <c r="BF75" s="101">
        <f t="shared" si="96"/>
        <v>0</v>
      </c>
      <c r="BG75" s="100">
        <f t="shared" si="96"/>
        <v>0</v>
      </c>
      <c r="BH75" s="99"/>
      <c r="BI75" s="100">
        <f t="shared" si="212"/>
        <v>0</v>
      </c>
      <c r="BJ75" s="99"/>
      <c r="BK75" s="100">
        <f t="shared" si="212"/>
        <v>0</v>
      </c>
      <c r="BL75" s="99"/>
      <c r="BM75" s="100">
        <f t="shared" si="249"/>
        <v>0</v>
      </c>
      <c r="BN75" s="99"/>
      <c r="BO75" s="100">
        <f t="shared" si="250"/>
        <v>0</v>
      </c>
      <c r="BP75" s="99"/>
      <c r="BQ75" s="100">
        <f t="shared" si="251"/>
        <v>0</v>
      </c>
      <c r="BR75" s="99"/>
      <c r="BS75" s="100">
        <f t="shared" si="252"/>
        <v>0</v>
      </c>
      <c r="BT75" s="99"/>
      <c r="BU75" s="100">
        <f t="shared" si="253"/>
        <v>0</v>
      </c>
      <c r="BV75" s="99"/>
      <c r="BW75" s="100">
        <f t="shared" si="254"/>
        <v>0</v>
      </c>
      <c r="BX75" s="99"/>
      <c r="BY75" s="100">
        <f t="shared" si="255"/>
        <v>0</v>
      </c>
      <c r="BZ75" s="99"/>
      <c r="CA75" s="100">
        <f t="shared" si="256"/>
        <v>0</v>
      </c>
      <c r="CB75" s="99"/>
      <c r="CC75" s="100">
        <f t="shared" si="257"/>
        <v>0</v>
      </c>
      <c r="CD75" s="99"/>
      <c r="CE75" s="100">
        <f t="shared" si="258"/>
        <v>0</v>
      </c>
      <c r="CF75" s="101">
        <f t="shared" si="259"/>
        <v>0</v>
      </c>
      <c r="CG75" s="100">
        <f t="shared" si="259"/>
        <v>0</v>
      </c>
    </row>
    <row r="76" spans="1:85" s="102" customFormat="1" ht="19.899999999999999" customHeight="1" x14ac:dyDescent="0.5">
      <c r="A76" s="94"/>
      <c r="B76" s="95"/>
      <c r="C76" s="95"/>
      <c r="D76" s="94"/>
      <c r="E76" s="94"/>
      <c r="F76" s="94"/>
      <c r="G76" s="94"/>
      <c r="H76" s="94"/>
      <c r="I76" s="146"/>
      <c r="J76" s="94"/>
      <c r="K76" s="146"/>
      <c r="L76" s="94"/>
      <c r="M76" s="146"/>
      <c r="N76" s="94"/>
      <c r="O76" s="146"/>
      <c r="P76" s="94"/>
      <c r="Q76" s="146"/>
      <c r="R76" s="94"/>
      <c r="S76" s="146"/>
      <c r="T76" s="94"/>
      <c r="U76" s="146"/>
      <c r="V76" s="94"/>
      <c r="W76" s="146"/>
      <c r="X76" s="94"/>
      <c r="Y76" s="146"/>
      <c r="Z76" s="94"/>
      <c r="AA76" s="146"/>
      <c r="AB76" s="94"/>
      <c r="AC76" s="146"/>
      <c r="AD76" s="94"/>
      <c r="AE76" s="146"/>
      <c r="AF76" s="147"/>
      <c r="AG76" s="146"/>
      <c r="AH76" s="99"/>
      <c r="AI76" s="100"/>
      <c r="AJ76" s="99"/>
      <c r="AK76" s="100"/>
      <c r="AL76" s="99"/>
      <c r="AM76" s="100"/>
      <c r="AN76" s="99"/>
      <c r="AO76" s="100"/>
      <c r="AP76" s="99"/>
      <c r="AQ76" s="100"/>
      <c r="AR76" s="99"/>
      <c r="AS76" s="100"/>
      <c r="AT76" s="99"/>
      <c r="AU76" s="100"/>
      <c r="AV76" s="99"/>
      <c r="AW76" s="100"/>
      <c r="AX76" s="99"/>
      <c r="AY76" s="100"/>
      <c r="AZ76" s="99"/>
      <c r="BA76" s="100"/>
      <c r="BB76" s="99"/>
      <c r="BC76" s="100"/>
      <c r="BD76" s="99"/>
      <c r="BE76" s="100"/>
      <c r="BF76" s="101"/>
      <c r="BG76" s="100"/>
      <c r="BH76" s="99"/>
      <c r="BI76" s="100"/>
      <c r="BJ76" s="99"/>
      <c r="BK76" s="100"/>
      <c r="BL76" s="99"/>
      <c r="BM76" s="100"/>
      <c r="BN76" s="99"/>
      <c r="BO76" s="100"/>
      <c r="BP76" s="99"/>
      <c r="BQ76" s="100"/>
      <c r="BR76" s="99"/>
      <c r="BS76" s="100"/>
      <c r="BT76" s="99"/>
      <c r="BU76" s="100"/>
      <c r="BV76" s="99"/>
      <c r="BW76" s="100"/>
      <c r="BX76" s="99"/>
      <c r="BY76" s="100"/>
      <c r="BZ76" s="99"/>
      <c r="CA76" s="100"/>
      <c r="CB76" s="99"/>
      <c r="CC76" s="100"/>
      <c r="CD76" s="99"/>
      <c r="CE76" s="100"/>
      <c r="CF76" s="101"/>
      <c r="CG76" s="100"/>
    </row>
    <row r="77" spans="1:85" s="102" customFormat="1" ht="19.899999999999999" customHeight="1" x14ac:dyDescent="0.5">
      <c r="A77" s="94">
        <v>62</v>
      </c>
      <c r="B77" s="95" t="s">
        <v>130</v>
      </c>
      <c r="C77" s="95" t="s">
        <v>74</v>
      </c>
      <c r="D77" s="94">
        <f>RANK(BF77,$BF$4:$BF$147)</f>
        <v>2</v>
      </c>
      <c r="E77" s="94">
        <v>0.64</v>
      </c>
      <c r="F77" s="94" t="s">
        <v>85</v>
      </c>
      <c r="G77" s="94">
        <v>1350</v>
      </c>
      <c r="H77" s="94">
        <v>18410</v>
      </c>
      <c r="I77" s="160">
        <f t="shared" ref="I77" si="260">H77*$E77</f>
        <v>11782.4</v>
      </c>
      <c r="J77" s="94">
        <v>6300</v>
      </c>
      <c r="K77" s="160">
        <f t="shared" ref="K77" si="261">J77*$E77</f>
        <v>4032</v>
      </c>
      <c r="L77" s="94">
        <v>17150</v>
      </c>
      <c r="M77" s="160">
        <f t="shared" ref="M77" si="262">L77*$E77</f>
        <v>10976</v>
      </c>
      <c r="N77" s="94">
        <v>13230</v>
      </c>
      <c r="O77" s="160">
        <f t="shared" ref="O77" si="263">N77*$E77</f>
        <v>8467.2000000000007</v>
      </c>
      <c r="P77" s="94">
        <v>13734</v>
      </c>
      <c r="Q77" s="160">
        <f t="shared" ref="Q77" si="264">P77*$E77</f>
        <v>8789.76</v>
      </c>
      <c r="R77" s="94">
        <v>18410</v>
      </c>
      <c r="S77" s="160">
        <f t="shared" ref="S77" si="265">R77*$E77</f>
        <v>11782.4</v>
      </c>
      <c r="T77" s="94">
        <v>10373</v>
      </c>
      <c r="U77" s="160">
        <f t="shared" ref="U77" si="266">T77*$E77</f>
        <v>6638.72</v>
      </c>
      <c r="V77" s="94">
        <v>11130</v>
      </c>
      <c r="W77" s="160">
        <f t="shared" ref="W77" si="267">V77*$E77</f>
        <v>7123.2</v>
      </c>
      <c r="X77" s="94">
        <v>12292</v>
      </c>
      <c r="Y77" s="160">
        <f t="shared" ref="Y77" si="268">X77*$E77</f>
        <v>7866.88</v>
      </c>
      <c r="Z77" s="94">
        <v>17850</v>
      </c>
      <c r="AA77" s="160">
        <f t="shared" ref="AA77" si="269">Z77*$E77</f>
        <v>11424</v>
      </c>
      <c r="AB77" s="94">
        <v>13790</v>
      </c>
      <c r="AC77" s="160">
        <f t="shared" ref="AC77" si="270">AB77*$E77</f>
        <v>8825.6</v>
      </c>
      <c r="AD77" s="94">
        <v>15610</v>
      </c>
      <c r="AE77" s="160">
        <f t="shared" ref="AE77" si="271">AD77*$E77</f>
        <v>9990.4</v>
      </c>
      <c r="AF77" s="147">
        <f>SUM(H77,J77,L77,N77,P77,R77,T77,V77,X77,Z77,AB77,AD77)</f>
        <v>168279</v>
      </c>
      <c r="AG77" s="146">
        <f>SUM(I77,K77,M77,O77,Q77,S77,U77,W77,Y77,AA77,AC77,AE77)</f>
        <v>107698.56000000001</v>
      </c>
      <c r="AH77" s="96">
        <v>11830</v>
      </c>
      <c r="AI77" s="97">
        <f t="shared" ref="AI77" si="272">AH77*$E77</f>
        <v>7571.2</v>
      </c>
      <c r="AJ77" s="96">
        <v>16392</v>
      </c>
      <c r="AK77" s="97">
        <f t="shared" ref="AK77" si="273">AJ77*$E77</f>
        <v>10490.880000000001</v>
      </c>
      <c r="AL77" s="99">
        <v>14532</v>
      </c>
      <c r="AM77" s="100">
        <f t="shared" si="239"/>
        <v>9300.48</v>
      </c>
      <c r="AN77" s="99">
        <v>13524</v>
      </c>
      <c r="AO77" s="100">
        <f t="shared" si="240"/>
        <v>8655.36</v>
      </c>
      <c r="AP77" s="99">
        <v>17780</v>
      </c>
      <c r="AQ77" s="100">
        <f t="shared" si="241"/>
        <v>11379.2</v>
      </c>
      <c r="AR77" s="99">
        <v>20258</v>
      </c>
      <c r="AS77" s="100">
        <f t="shared" si="242"/>
        <v>12965.12</v>
      </c>
      <c r="AT77" s="99">
        <v>18088</v>
      </c>
      <c r="AU77" s="100">
        <f t="shared" si="243"/>
        <v>11576.32</v>
      </c>
      <c r="AV77" s="99">
        <v>12838</v>
      </c>
      <c r="AW77" s="100">
        <f t="shared" si="244"/>
        <v>8216.32</v>
      </c>
      <c r="AX77" s="99">
        <v>15260</v>
      </c>
      <c r="AY77" s="100">
        <f t="shared" si="245"/>
        <v>9766.4</v>
      </c>
      <c r="AZ77" s="99">
        <v>16240</v>
      </c>
      <c r="BA77" s="100">
        <f t="shared" si="246"/>
        <v>10393.6</v>
      </c>
      <c r="BB77" s="99">
        <v>14448</v>
      </c>
      <c r="BC77" s="100">
        <f t="shared" si="247"/>
        <v>9246.7199999999993</v>
      </c>
      <c r="BD77" s="99">
        <v>22288</v>
      </c>
      <c r="BE77" s="100">
        <f t="shared" si="248"/>
        <v>14264.32</v>
      </c>
      <c r="BF77" s="101">
        <f t="shared" si="96"/>
        <v>193478</v>
      </c>
      <c r="BG77" s="100">
        <f t="shared" si="96"/>
        <v>123825.92000000001</v>
      </c>
      <c r="BH77" s="99">
        <v>14588</v>
      </c>
      <c r="BI77" s="100">
        <f t="shared" ref="BI77:BI78" si="274">BH77*$E77</f>
        <v>9336.32</v>
      </c>
      <c r="BJ77" s="99">
        <v>17080</v>
      </c>
      <c r="BK77" s="100">
        <f t="shared" ref="BK77:BK78" si="275">BJ77*$E77</f>
        <v>10931.2</v>
      </c>
      <c r="BL77" s="99"/>
      <c r="BM77" s="100">
        <f t="shared" ref="BM77:BM78" si="276">BL77*$E77</f>
        <v>0</v>
      </c>
      <c r="BN77" s="99"/>
      <c r="BO77" s="100">
        <f t="shared" ref="BO77:BO78" si="277">BN77*$E77</f>
        <v>0</v>
      </c>
      <c r="BP77" s="99"/>
      <c r="BQ77" s="100">
        <f t="shared" ref="BQ77:BQ78" si="278">BP77*$E77</f>
        <v>0</v>
      </c>
      <c r="BR77" s="99"/>
      <c r="BS77" s="100">
        <f t="shared" ref="BS77:BS78" si="279">BR77*$E77</f>
        <v>0</v>
      </c>
      <c r="BT77" s="99"/>
      <c r="BU77" s="100">
        <f t="shared" ref="BU77:BU78" si="280">BT77*$E77</f>
        <v>0</v>
      </c>
      <c r="BV77" s="99"/>
      <c r="BW77" s="100">
        <f t="shared" ref="BW77:BW78" si="281">BV77*$E77</f>
        <v>0</v>
      </c>
      <c r="BX77" s="99"/>
      <c r="BY77" s="100">
        <f t="shared" ref="BY77:BY78" si="282">BX77*$E77</f>
        <v>0</v>
      </c>
      <c r="BZ77" s="99"/>
      <c r="CA77" s="100">
        <f t="shared" ref="CA77:CA78" si="283">BZ77*$E77</f>
        <v>0</v>
      </c>
      <c r="CB77" s="99"/>
      <c r="CC77" s="100">
        <f t="shared" ref="CC77:CC78" si="284">CB77*$E77</f>
        <v>0</v>
      </c>
      <c r="CD77" s="99"/>
      <c r="CE77" s="100">
        <f t="shared" ref="CE77:CE78" si="285">CD77*$E77</f>
        <v>0</v>
      </c>
      <c r="CF77" s="101">
        <f t="shared" ref="CF77:CG78" si="286">SUM(BH77,BJ77,BL77,BN77,BP77,BR77,BT77,BV77,BX77,BZ77,CB77,CD77)</f>
        <v>31668</v>
      </c>
      <c r="CG77" s="100">
        <f t="shared" si="286"/>
        <v>20267.52</v>
      </c>
    </row>
    <row r="78" spans="1:85" s="102" customFormat="1" ht="19.899999999999999" customHeight="1" x14ac:dyDescent="0.5">
      <c r="A78" s="94">
        <v>63</v>
      </c>
      <c r="B78" s="95" t="s">
        <v>130</v>
      </c>
      <c r="C78" s="95" t="s">
        <v>74</v>
      </c>
      <c r="D78" s="94">
        <f>RANK(BF78,$BF$4:$BF$147)</f>
        <v>19</v>
      </c>
      <c r="E78" s="94">
        <v>0.64</v>
      </c>
      <c r="F78" s="94" t="s">
        <v>83</v>
      </c>
      <c r="G78" s="94">
        <v>1250</v>
      </c>
      <c r="H78" s="94"/>
      <c r="I78" s="146">
        <f t="shared" si="225"/>
        <v>0</v>
      </c>
      <c r="J78" s="94"/>
      <c r="K78" s="146">
        <f t="shared" si="226"/>
        <v>0</v>
      </c>
      <c r="L78" s="94"/>
      <c r="M78" s="146">
        <f t="shared" si="227"/>
        <v>0</v>
      </c>
      <c r="N78" s="94"/>
      <c r="O78" s="146">
        <f t="shared" si="228"/>
        <v>0</v>
      </c>
      <c r="P78" s="94"/>
      <c r="Q78" s="146">
        <f t="shared" si="229"/>
        <v>0</v>
      </c>
      <c r="R78" s="94"/>
      <c r="S78" s="146">
        <f t="shared" si="230"/>
        <v>0</v>
      </c>
      <c r="T78" s="94"/>
      <c r="U78" s="146">
        <f t="shared" si="231"/>
        <v>0</v>
      </c>
      <c r="V78" s="94"/>
      <c r="W78" s="146">
        <f t="shared" si="232"/>
        <v>0</v>
      </c>
      <c r="X78" s="94"/>
      <c r="Y78" s="146">
        <f t="shared" si="233"/>
        <v>0</v>
      </c>
      <c r="Z78" s="94"/>
      <c r="AA78" s="146">
        <f t="shared" si="234"/>
        <v>0</v>
      </c>
      <c r="AB78" s="94"/>
      <c r="AC78" s="146">
        <f t="shared" si="235"/>
        <v>0</v>
      </c>
      <c r="AD78" s="94"/>
      <c r="AE78" s="146">
        <f t="shared" si="236"/>
        <v>0</v>
      </c>
      <c r="AF78" s="147">
        <f>SUM(H78,J78,L78,N78,P78,R78,T78,V78,X78,Z78,AB78,AD78)</f>
        <v>0</v>
      </c>
      <c r="AG78" s="146">
        <f>SUM(I78,K78,M78,O78,Q78,S78,U78,W78,Y78,AA78,AC78,AE78)</f>
        <v>0</v>
      </c>
      <c r="AH78" s="99"/>
      <c r="AI78" s="100">
        <f t="shared" si="237"/>
        <v>0</v>
      </c>
      <c r="AJ78" s="99"/>
      <c r="AK78" s="100">
        <f t="shared" si="239"/>
        <v>0</v>
      </c>
      <c r="AL78" s="99"/>
      <c r="AM78" s="100">
        <f t="shared" si="239"/>
        <v>0</v>
      </c>
      <c r="AN78" s="99"/>
      <c r="AO78" s="100">
        <f t="shared" si="240"/>
        <v>0</v>
      </c>
      <c r="AP78" s="99"/>
      <c r="AQ78" s="100">
        <f t="shared" si="241"/>
        <v>0</v>
      </c>
      <c r="AR78" s="99"/>
      <c r="AS78" s="100">
        <f t="shared" si="242"/>
        <v>0</v>
      </c>
      <c r="AT78" s="99"/>
      <c r="AU78" s="100">
        <f t="shared" si="243"/>
        <v>0</v>
      </c>
      <c r="AV78" s="99"/>
      <c r="AW78" s="100">
        <f t="shared" si="244"/>
        <v>0</v>
      </c>
      <c r="AX78" s="99"/>
      <c r="AY78" s="100">
        <f t="shared" si="245"/>
        <v>0</v>
      </c>
      <c r="AZ78" s="99"/>
      <c r="BA78" s="100">
        <f t="shared" si="246"/>
        <v>0</v>
      </c>
      <c r="BB78" s="99"/>
      <c r="BC78" s="100">
        <f t="shared" si="247"/>
        <v>0</v>
      </c>
      <c r="BD78" s="99"/>
      <c r="BE78" s="100">
        <f t="shared" si="248"/>
        <v>0</v>
      </c>
      <c r="BF78" s="101">
        <f t="shared" si="96"/>
        <v>0</v>
      </c>
      <c r="BG78" s="100">
        <f t="shared" si="96"/>
        <v>0</v>
      </c>
      <c r="BH78" s="99"/>
      <c r="BI78" s="100">
        <f t="shared" si="274"/>
        <v>0</v>
      </c>
      <c r="BJ78" s="99"/>
      <c r="BK78" s="100">
        <f t="shared" si="275"/>
        <v>0</v>
      </c>
      <c r="BL78" s="99"/>
      <c r="BM78" s="100">
        <f t="shared" si="276"/>
        <v>0</v>
      </c>
      <c r="BN78" s="99"/>
      <c r="BO78" s="100">
        <f t="shared" si="277"/>
        <v>0</v>
      </c>
      <c r="BP78" s="99"/>
      <c r="BQ78" s="100">
        <f t="shared" si="278"/>
        <v>0</v>
      </c>
      <c r="BR78" s="99"/>
      <c r="BS78" s="100">
        <f t="shared" si="279"/>
        <v>0</v>
      </c>
      <c r="BT78" s="99"/>
      <c r="BU78" s="100">
        <f t="shared" si="280"/>
        <v>0</v>
      </c>
      <c r="BV78" s="99"/>
      <c r="BW78" s="100">
        <f t="shared" si="281"/>
        <v>0</v>
      </c>
      <c r="BX78" s="99"/>
      <c r="BY78" s="100">
        <f t="shared" si="282"/>
        <v>0</v>
      </c>
      <c r="BZ78" s="99"/>
      <c r="CA78" s="100">
        <f t="shared" si="283"/>
        <v>0</v>
      </c>
      <c r="CB78" s="99"/>
      <c r="CC78" s="100">
        <f t="shared" si="284"/>
        <v>0</v>
      </c>
      <c r="CD78" s="99"/>
      <c r="CE78" s="100">
        <f t="shared" si="285"/>
        <v>0</v>
      </c>
      <c r="CF78" s="101">
        <f t="shared" si="286"/>
        <v>0</v>
      </c>
      <c r="CG78" s="100">
        <f t="shared" si="286"/>
        <v>0</v>
      </c>
    </row>
    <row r="79" spans="1:85" s="102" customFormat="1" ht="19.899999999999999" customHeight="1" x14ac:dyDescent="0.5">
      <c r="A79" s="94"/>
      <c r="B79" s="95"/>
      <c r="C79" s="95"/>
      <c r="D79" s="94"/>
      <c r="E79" s="94"/>
      <c r="F79" s="94"/>
      <c r="G79" s="94"/>
      <c r="H79" s="94"/>
      <c r="I79" s="146"/>
      <c r="J79" s="94"/>
      <c r="K79" s="146"/>
      <c r="L79" s="94"/>
      <c r="M79" s="146"/>
      <c r="N79" s="94"/>
      <c r="O79" s="146"/>
      <c r="P79" s="94"/>
      <c r="Q79" s="146"/>
      <c r="R79" s="94"/>
      <c r="S79" s="146"/>
      <c r="T79" s="94"/>
      <c r="U79" s="146"/>
      <c r="V79" s="94"/>
      <c r="W79" s="146"/>
      <c r="X79" s="94"/>
      <c r="Y79" s="146"/>
      <c r="Z79" s="94"/>
      <c r="AA79" s="146"/>
      <c r="AB79" s="94"/>
      <c r="AC79" s="146"/>
      <c r="AD79" s="94"/>
      <c r="AE79" s="146"/>
      <c r="AF79" s="147"/>
      <c r="AG79" s="146"/>
      <c r="AH79" s="99"/>
      <c r="AI79" s="100"/>
      <c r="AJ79" s="99"/>
      <c r="AK79" s="100"/>
      <c r="AL79" s="99"/>
      <c r="AM79" s="100"/>
      <c r="AN79" s="99"/>
      <c r="AO79" s="100"/>
      <c r="AP79" s="99"/>
      <c r="AQ79" s="100"/>
      <c r="AR79" s="99"/>
      <c r="AS79" s="100"/>
      <c r="AT79" s="99"/>
      <c r="AU79" s="100"/>
      <c r="AV79" s="99"/>
      <c r="AW79" s="100"/>
      <c r="AX79" s="99"/>
      <c r="AY79" s="100"/>
      <c r="AZ79" s="99"/>
      <c r="BA79" s="100"/>
      <c r="BB79" s="99"/>
      <c r="BC79" s="100"/>
      <c r="BD79" s="99"/>
      <c r="BE79" s="100"/>
      <c r="BF79" s="101"/>
      <c r="BG79" s="100"/>
      <c r="BH79" s="99"/>
      <c r="BI79" s="100"/>
      <c r="BJ79" s="99"/>
      <c r="BK79" s="100"/>
      <c r="BL79" s="99"/>
      <c r="BM79" s="100"/>
      <c r="BN79" s="99"/>
      <c r="BO79" s="100"/>
      <c r="BP79" s="99"/>
      <c r="BQ79" s="100"/>
      <c r="BR79" s="99"/>
      <c r="BS79" s="100"/>
      <c r="BT79" s="99"/>
      <c r="BU79" s="100"/>
      <c r="BV79" s="99"/>
      <c r="BW79" s="100"/>
      <c r="BX79" s="99"/>
      <c r="BY79" s="100"/>
      <c r="BZ79" s="99"/>
      <c r="CA79" s="100"/>
      <c r="CB79" s="99"/>
      <c r="CC79" s="100"/>
      <c r="CD79" s="99"/>
      <c r="CE79" s="100"/>
      <c r="CF79" s="101"/>
      <c r="CG79" s="100"/>
    </row>
    <row r="80" spans="1:85" s="102" customFormat="1" ht="19.899999999999999" customHeight="1" x14ac:dyDescent="0.5">
      <c r="A80" s="94">
        <v>64</v>
      </c>
      <c r="B80" s="95" t="s">
        <v>131</v>
      </c>
      <c r="C80" s="95" t="s">
        <v>74</v>
      </c>
      <c r="D80" s="94">
        <f>RANK(BF80,$BF$4:$BF$147)</f>
        <v>19</v>
      </c>
      <c r="E80" s="94">
        <v>0.64</v>
      </c>
      <c r="F80" s="94" t="s">
        <v>83</v>
      </c>
      <c r="G80" s="94"/>
      <c r="H80" s="94"/>
      <c r="I80" s="146">
        <f t="shared" si="225"/>
        <v>0</v>
      </c>
      <c r="J80" s="94"/>
      <c r="K80" s="146">
        <f t="shared" si="226"/>
        <v>0</v>
      </c>
      <c r="L80" s="94"/>
      <c r="M80" s="146">
        <f t="shared" si="227"/>
        <v>0</v>
      </c>
      <c r="N80" s="94"/>
      <c r="O80" s="146">
        <f t="shared" si="228"/>
        <v>0</v>
      </c>
      <c r="P80" s="94"/>
      <c r="Q80" s="146">
        <f t="shared" si="229"/>
        <v>0</v>
      </c>
      <c r="R80" s="94"/>
      <c r="S80" s="146">
        <f t="shared" si="230"/>
        <v>0</v>
      </c>
      <c r="T80" s="94"/>
      <c r="U80" s="146">
        <f t="shared" si="231"/>
        <v>0</v>
      </c>
      <c r="V80" s="94"/>
      <c r="W80" s="146">
        <f t="shared" si="232"/>
        <v>0</v>
      </c>
      <c r="X80" s="94"/>
      <c r="Y80" s="146">
        <f t="shared" si="233"/>
        <v>0</v>
      </c>
      <c r="Z80" s="94"/>
      <c r="AA80" s="146">
        <f t="shared" si="234"/>
        <v>0</v>
      </c>
      <c r="AB80" s="94"/>
      <c r="AC80" s="146">
        <f t="shared" si="235"/>
        <v>0</v>
      </c>
      <c r="AD80" s="94"/>
      <c r="AE80" s="146">
        <f t="shared" si="236"/>
        <v>0</v>
      </c>
      <c r="AF80" s="147">
        <f>SUM(H80,J80,L80,N80,P80,R80,T80,V80,X80,Z80,AB80,AD80)</f>
        <v>0</v>
      </c>
      <c r="AG80" s="146">
        <f>SUM(I80,K80,M80,O80,Q80,S80,U80,W80,Y80,AA80,AC80,AE80)</f>
        <v>0</v>
      </c>
      <c r="AH80" s="99"/>
      <c r="AI80" s="100">
        <f t="shared" si="237"/>
        <v>0</v>
      </c>
      <c r="AJ80" s="99"/>
      <c r="AK80" s="100">
        <f t="shared" si="239"/>
        <v>0</v>
      </c>
      <c r="AL80" s="99"/>
      <c r="AM80" s="100">
        <f t="shared" si="239"/>
        <v>0</v>
      </c>
      <c r="AN80" s="99"/>
      <c r="AO80" s="100">
        <f t="shared" si="240"/>
        <v>0</v>
      </c>
      <c r="AP80" s="99"/>
      <c r="AQ80" s="100">
        <f t="shared" si="241"/>
        <v>0</v>
      </c>
      <c r="AR80" s="99"/>
      <c r="AS80" s="100">
        <f t="shared" si="242"/>
        <v>0</v>
      </c>
      <c r="AT80" s="99"/>
      <c r="AU80" s="100">
        <f t="shared" si="243"/>
        <v>0</v>
      </c>
      <c r="AV80" s="99"/>
      <c r="AW80" s="100">
        <f t="shared" si="244"/>
        <v>0</v>
      </c>
      <c r="AX80" s="99"/>
      <c r="AY80" s="100">
        <f t="shared" si="245"/>
        <v>0</v>
      </c>
      <c r="AZ80" s="99"/>
      <c r="BA80" s="100">
        <f t="shared" si="246"/>
        <v>0</v>
      </c>
      <c r="BB80" s="99"/>
      <c r="BC80" s="100">
        <f t="shared" si="247"/>
        <v>0</v>
      </c>
      <c r="BD80" s="99"/>
      <c r="BE80" s="100">
        <f t="shared" si="248"/>
        <v>0</v>
      </c>
      <c r="BF80" s="101">
        <f t="shared" si="96"/>
        <v>0</v>
      </c>
      <c r="BG80" s="100">
        <f t="shared" si="96"/>
        <v>0</v>
      </c>
      <c r="BH80" s="99"/>
      <c r="BI80" s="100">
        <f t="shared" ref="BI80:BI81" si="287">BH80*$E80</f>
        <v>0</v>
      </c>
      <c r="BJ80" s="99"/>
      <c r="BK80" s="100">
        <f t="shared" ref="BK80:BK81" si="288">BJ80*$E80</f>
        <v>0</v>
      </c>
      <c r="BL80" s="99"/>
      <c r="BM80" s="100">
        <f t="shared" ref="BM80:BM81" si="289">BL80*$E80</f>
        <v>0</v>
      </c>
      <c r="BN80" s="99"/>
      <c r="BO80" s="100">
        <f t="shared" ref="BO80:BO81" si="290">BN80*$E80</f>
        <v>0</v>
      </c>
      <c r="BP80" s="99"/>
      <c r="BQ80" s="100">
        <f t="shared" ref="BQ80:BQ81" si="291">BP80*$E80</f>
        <v>0</v>
      </c>
      <c r="BR80" s="99"/>
      <c r="BS80" s="100">
        <f t="shared" ref="BS80:BS81" si="292">BR80*$E80</f>
        <v>0</v>
      </c>
      <c r="BT80" s="99"/>
      <c r="BU80" s="100">
        <f t="shared" ref="BU80:BU81" si="293">BT80*$E80</f>
        <v>0</v>
      </c>
      <c r="BV80" s="99"/>
      <c r="BW80" s="100">
        <f t="shared" ref="BW80:BW81" si="294">BV80*$E80</f>
        <v>0</v>
      </c>
      <c r="BX80" s="99"/>
      <c r="BY80" s="100">
        <f t="shared" ref="BY80:BY81" si="295">BX80*$E80</f>
        <v>0</v>
      </c>
      <c r="BZ80" s="99"/>
      <c r="CA80" s="100">
        <f t="shared" ref="CA80:CA81" si="296">BZ80*$E80</f>
        <v>0</v>
      </c>
      <c r="CB80" s="99"/>
      <c r="CC80" s="100">
        <f t="shared" ref="CC80:CC81" si="297">CB80*$E80</f>
        <v>0</v>
      </c>
      <c r="CD80" s="99"/>
      <c r="CE80" s="100">
        <f t="shared" ref="CE80:CE81" si="298">CD80*$E80</f>
        <v>0</v>
      </c>
      <c r="CF80" s="101">
        <f t="shared" ref="CF80:CG81" si="299">SUM(BH80,BJ80,BL80,BN80,BP80,BR80,BT80,BV80,BX80,BZ80,CB80,CD80)</f>
        <v>0</v>
      </c>
      <c r="CG80" s="100">
        <f t="shared" si="299"/>
        <v>0</v>
      </c>
    </row>
    <row r="81" spans="1:85" s="102" customFormat="1" ht="19.899999999999999" customHeight="1" x14ac:dyDescent="0.5">
      <c r="A81" s="94">
        <v>65</v>
      </c>
      <c r="B81" s="95" t="s">
        <v>132</v>
      </c>
      <c r="C81" s="95" t="s">
        <v>74</v>
      </c>
      <c r="D81" s="94">
        <f>RANK(BF81,$BF$4:$BF$147)</f>
        <v>19</v>
      </c>
      <c r="E81" s="94">
        <v>0.64</v>
      </c>
      <c r="F81" s="94" t="s">
        <v>75</v>
      </c>
      <c r="G81" s="94"/>
      <c r="H81" s="94"/>
      <c r="I81" s="146">
        <f t="shared" si="225"/>
        <v>0</v>
      </c>
      <c r="J81" s="94"/>
      <c r="K81" s="146">
        <f t="shared" si="226"/>
        <v>0</v>
      </c>
      <c r="L81" s="94"/>
      <c r="M81" s="146">
        <f t="shared" si="227"/>
        <v>0</v>
      </c>
      <c r="N81" s="94"/>
      <c r="O81" s="146">
        <f t="shared" si="228"/>
        <v>0</v>
      </c>
      <c r="P81" s="94"/>
      <c r="Q81" s="146">
        <f t="shared" si="229"/>
        <v>0</v>
      </c>
      <c r="R81" s="94"/>
      <c r="S81" s="146">
        <f t="shared" si="230"/>
        <v>0</v>
      </c>
      <c r="T81" s="94"/>
      <c r="U81" s="146">
        <f t="shared" si="231"/>
        <v>0</v>
      </c>
      <c r="V81" s="94"/>
      <c r="W81" s="146">
        <f t="shared" si="232"/>
        <v>0</v>
      </c>
      <c r="X81" s="94"/>
      <c r="Y81" s="146">
        <f t="shared" si="233"/>
        <v>0</v>
      </c>
      <c r="Z81" s="94"/>
      <c r="AA81" s="146">
        <f t="shared" si="234"/>
        <v>0</v>
      </c>
      <c r="AB81" s="94"/>
      <c r="AC81" s="146">
        <f t="shared" si="235"/>
        <v>0</v>
      </c>
      <c r="AD81" s="94"/>
      <c r="AE81" s="146">
        <f t="shared" si="236"/>
        <v>0</v>
      </c>
      <c r="AF81" s="147">
        <f>SUM(H81,J81,L81,N81,P81,R81,T81,V81,X81,Z81,AB81,AD81)</f>
        <v>0</v>
      </c>
      <c r="AG81" s="146">
        <f>SUM(I81,K81,M81,O81,Q81,S81,U81,W81,Y81,AA81,AC81,AE81)</f>
        <v>0</v>
      </c>
      <c r="AH81" s="99"/>
      <c r="AI81" s="100">
        <f t="shared" si="237"/>
        <v>0</v>
      </c>
      <c r="AJ81" s="99"/>
      <c r="AK81" s="100">
        <f t="shared" si="239"/>
        <v>0</v>
      </c>
      <c r="AL81" s="99"/>
      <c r="AM81" s="100">
        <f t="shared" si="239"/>
        <v>0</v>
      </c>
      <c r="AN81" s="99"/>
      <c r="AO81" s="100">
        <f t="shared" si="240"/>
        <v>0</v>
      </c>
      <c r="AP81" s="99"/>
      <c r="AQ81" s="100">
        <f t="shared" si="241"/>
        <v>0</v>
      </c>
      <c r="AR81" s="99"/>
      <c r="AS81" s="100">
        <f t="shared" si="242"/>
        <v>0</v>
      </c>
      <c r="AT81" s="99"/>
      <c r="AU81" s="100">
        <f t="shared" si="243"/>
        <v>0</v>
      </c>
      <c r="AV81" s="99"/>
      <c r="AW81" s="100">
        <f t="shared" si="244"/>
        <v>0</v>
      </c>
      <c r="AX81" s="99"/>
      <c r="AY81" s="100">
        <f t="shared" si="245"/>
        <v>0</v>
      </c>
      <c r="AZ81" s="99"/>
      <c r="BA81" s="100">
        <f t="shared" si="246"/>
        <v>0</v>
      </c>
      <c r="BB81" s="99"/>
      <c r="BC81" s="100">
        <f t="shared" si="247"/>
        <v>0</v>
      </c>
      <c r="BD81" s="99"/>
      <c r="BE81" s="100">
        <f t="shared" si="248"/>
        <v>0</v>
      </c>
      <c r="BF81" s="101">
        <f t="shared" si="96"/>
        <v>0</v>
      </c>
      <c r="BG81" s="100">
        <f t="shared" si="96"/>
        <v>0</v>
      </c>
      <c r="BH81" s="99"/>
      <c r="BI81" s="100">
        <f t="shared" si="287"/>
        <v>0</v>
      </c>
      <c r="BJ81" s="99"/>
      <c r="BK81" s="100">
        <f t="shared" si="288"/>
        <v>0</v>
      </c>
      <c r="BL81" s="99"/>
      <c r="BM81" s="100">
        <f t="shared" si="289"/>
        <v>0</v>
      </c>
      <c r="BN81" s="99"/>
      <c r="BO81" s="100">
        <f t="shared" si="290"/>
        <v>0</v>
      </c>
      <c r="BP81" s="99"/>
      <c r="BQ81" s="100">
        <f t="shared" si="291"/>
        <v>0</v>
      </c>
      <c r="BR81" s="99"/>
      <c r="BS81" s="100">
        <f t="shared" si="292"/>
        <v>0</v>
      </c>
      <c r="BT81" s="99"/>
      <c r="BU81" s="100">
        <f t="shared" si="293"/>
        <v>0</v>
      </c>
      <c r="BV81" s="99"/>
      <c r="BW81" s="100">
        <f t="shared" si="294"/>
        <v>0</v>
      </c>
      <c r="BX81" s="99"/>
      <c r="BY81" s="100">
        <f t="shared" si="295"/>
        <v>0</v>
      </c>
      <c r="BZ81" s="99"/>
      <c r="CA81" s="100">
        <f t="shared" si="296"/>
        <v>0</v>
      </c>
      <c r="CB81" s="99"/>
      <c r="CC81" s="100">
        <f t="shared" si="297"/>
        <v>0</v>
      </c>
      <c r="CD81" s="99"/>
      <c r="CE81" s="100">
        <f t="shared" si="298"/>
        <v>0</v>
      </c>
      <c r="CF81" s="101">
        <f t="shared" si="299"/>
        <v>0</v>
      </c>
      <c r="CG81" s="100">
        <f t="shared" si="299"/>
        <v>0</v>
      </c>
    </row>
    <row r="82" spans="1:85" s="148" customFormat="1" ht="19.899999999999999" customHeight="1" x14ac:dyDescent="0.5">
      <c r="A82" s="94">
        <v>66</v>
      </c>
      <c r="B82" s="95" t="s">
        <v>133</v>
      </c>
      <c r="C82" s="95" t="s">
        <v>74</v>
      </c>
      <c r="D82" s="94">
        <v>18</v>
      </c>
      <c r="E82" s="94">
        <v>0.64</v>
      </c>
      <c r="F82" s="94" t="s">
        <v>85</v>
      </c>
      <c r="G82" s="94"/>
      <c r="H82" s="94"/>
      <c r="I82" s="146"/>
      <c r="J82" s="94"/>
      <c r="K82" s="146"/>
      <c r="L82" s="94"/>
      <c r="M82" s="146"/>
      <c r="N82" s="94"/>
      <c r="O82" s="146"/>
      <c r="P82" s="94"/>
      <c r="Q82" s="146"/>
      <c r="R82" s="94"/>
      <c r="S82" s="146"/>
      <c r="T82" s="94"/>
      <c r="U82" s="146"/>
      <c r="V82" s="94"/>
      <c r="W82" s="146"/>
      <c r="X82" s="94"/>
      <c r="Y82" s="146"/>
      <c r="Z82" s="94"/>
      <c r="AA82" s="146"/>
      <c r="AB82" s="94"/>
      <c r="AC82" s="146"/>
      <c r="AD82" s="94"/>
      <c r="AE82" s="146"/>
      <c r="AF82" s="147"/>
      <c r="AG82" s="146"/>
      <c r="AH82" s="145"/>
      <c r="AI82" s="146"/>
      <c r="AJ82" s="145"/>
      <c r="AK82" s="146"/>
      <c r="AL82" s="145"/>
      <c r="AM82" s="146"/>
      <c r="AN82" s="145"/>
      <c r="AO82" s="146"/>
      <c r="AP82" s="145"/>
      <c r="AQ82" s="146"/>
      <c r="AR82" s="145"/>
      <c r="AS82" s="146"/>
      <c r="AT82" s="145"/>
      <c r="AU82" s="146"/>
      <c r="AV82" s="145"/>
      <c r="AW82" s="146"/>
      <c r="AX82" s="145"/>
      <c r="AY82" s="146"/>
      <c r="AZ82" s="145"/>
      <c r="BA82" s="146"/>
      <c r="BB82" s="145"/>
      <c r="BC82" s="146"/>
      <c r="BD82" s="145"/>
      <c r="BE82" s="146"/>
      <c r="BF82" s="147"/>
      <c r="BG82" s="146"/>
      <c r="BH82" s="99"/>
      <c r="BI82" s="100"/>
      <c r="BJ82" s="99"/>
      <c r="BK82" s="100"/>
      <c r="BL82" s="99"/>
      <c r="BM82" s="100"/>
      <c r="BN82" s="99"/>
      <c r="BO82" s="100"/>
      <c r="BP82" s="99"/>
      <c r="BQ82" s="100"/>
      <c r="BR82" s="99"/>
      <c r="BS82" s="100"/>
      <c r="BT82" s="99"/>
      <c r="BU82" s="100"/>
      <c r="BV82" s="99"/>
      <c r="BW82" s="100"/>
      <c r="BX82" s="99"/>
      <c r="BY82" s="100"/>
      <c r="BZ82" s="99"/>
      <c r="CA82" s="100"/>
      <c r="CB82" s="99"/>
      <c r="CC82" s="100"/>
      <c r="CD82" s="99"/>
      <c r="CE82" s="100"/>
      <c r="CF82" s="101"/>
      <c r="CG82" s="100"/>
    </row>
    <row r="83" spans="1:85" s="148" customFormat="1" ht="19.899999999999999" customHeight="1" x14ac:dyDescent="0.5">
      <c r="A83" s="94">
        <v>67</v>
      </c>
      <c r="B83" s="95" t="s">
        <v>133</v>
      </c>
      <c r="C83" s="95" t="s">
        <v>77</v>
      </c>
      <c r="D83" s="94">
        <v>18</v>
      </c>
      <c r="E83" s="94">
        <v>1</v>
      </c>
      <c r="F83" s="94" t="s">
        <v>75</v>
      </c>
      <c r="G83" s="94"/>
      <c r="H83" s="94"/>
      <c r="I83" s="146"/>
      <c r="J83" s="94"/>
      <c r="K83" s="146"/>
      <c r="L83" s="94"/>
      <c r="M83" s="146"/>
      <c r="N83" s="94"/>
      <c r="O83" s="146"/>
      <c r="P83" s="94"/>
      <c r="Q83" s="146"/>
      <c r="R83" s="94"/>
      <c r="S83" s="146"/>
      <c r="T83" s="94"/>
      <c r="U83" s="146"/>
      <c r="V83" s="94"/>
      <c r="W83" s="146"/>
      <c r="X83" s="94"/>
      <c r="Y83" s="146"/>
      <c r="Z83" s="94"/>
      <c r="AA83" s="146"/>
      <c r="AB83" s="94"/>
      <c r="AC83" s="146"/>
      <c r="AD83" s="94"/>
      <c r="AE83" s="146"/>
      <c r="AF83" s="147"/>
      <c r="AG83" s="146"/>
      <c r="AH83" s="145"/>
      <c r="AI83" s="146"/>
      <c r="AJ83" s="145"/>
      <c r="AK83" s="146"/>
      <c r="AL83" s="145"/>
      <c r="AM83" s="146"/>
      <c r="AN83" s="145"/>
      <c r="AO83" s="146"/>
      <c r="AP83" s="145"/>
      <c r="AQ83" s="146"/>
      <c r="AR83" s="145"/>
      <c r="AS83" s="146"/>
      <c r="AT83" s="145"/>
      <c r="AU83" s="146"/>
      <c r="AV83" s="145"/>
      <c r="AW83" s="146"/>
      <c r="AX83" s="145"/>
      <c r="AY83" s="146"/>
      <c r="AZ83" s="145"/>
      <c r="BA83" s="146"/>
      <c r="BB83" s="145"/>
      <c r="BC83" s="146"/>
      <c r="BD83" s="145"/>
      <c r="BE83" s="146"/>
      <c r="BF83" s="147"/>
      <c r="BG83" s="146"/>
      <c r="BH83" s="99"/>
      <c r="BI83" s="100"/>
      <c r="BJ83" s="99"/>
      <c r="BK83" s="100"/>
      <c r="BL83" s="99"/>
      <c r="BM83" s="100"/>
      <c r="BN83" s="99"/>
      <c r="BO83" s="100"/>
      <c r="BP83" s="99"/>
      <c r="BQ83" s="100"/>
      <c r="BR83" s="99"/>
      <c r="BS83" s="100"/>
      <c r="BT83" s="99"/>
      <c r="BU83" s="100"/>
      <c r="BV83" s="99"/>
      <c r="BW83" s="100"/>
      <c r="BX83" s="99"/>
      <c r="BY83" s="100"/>
      <c r="BZ83" s="99"/>
      <c r="CA83" s="100"/>
      <c r="CB83" s="99"/>
      <c r="CC83" s="100"/>
      <c r="CD83" s="99"/>
      <c r="CE83" s="100"/>
      <c r="CF83" s="101"/>
      <c r="CG83" s="100"/>
    </row>
    <row r="84" spans="1:85" s="102" customFormat="1" ht="19.899999999999999" customHeight="1" x14ac:dyDescent="0.5">
      <c r="A84" s="94">
        <v>68</v>
      </c>
      <c r="B84" s="95" t="s">
        <v>134</v>
      </c>
      <c r="C84" s="95" t="s">
        <v>77</v>
      </c>
      <c r="D84" s="94">
        <f>RANK(BF84,$BF$4:$BF$147)</f>
        <v>19</v>
      </c>
      <c r="E84" s="94">
        <v>1</v>
      </c>
      <c r="F84" s="94" t="s">
        <v>75</v>
      </c>
      <c r="G84" s="94">
        <v>2200</v>
      </c>
      <c r="H84" s="94"/>
      <c r="I84" s="146">
        <f t="shared" ref="I84" si="300">H84*$E84</f>
        <v>0</v>
      </c>
      <c r="J84" s="94"/>
      <c r="K84" s="146">
        <f t="shared" ref="K84" si="301">J84*$E84</f>
        <v>0</v>
      </c>
      <c r="L84" s="94"/>
      <c r="M84" s="146">
        <f t="shared" ref="M84" si="302">L84*$E84</f>
        <v>0</v>
      </c>
      <c r="N84" s="94"/>
      <c r="O84" s="146">
        <f t="shared" ref="O84" si="303">N84*$E84</f>
        <v>0</v>
      </c>
      <c r="P84" s="94"/>
      <c r="Q84" s="146">
        <f t="shared" ref="Q84" si="304">P84*$E84</f>
        <v>0</v>
      </c>
      <c r="R84" s="94"/>
      <c r="S84" s="146">
        <f t="shared" ref="S84" si="305">R84*$E84</f>
        <v>0</v>
      </c>
      <c r="T84" s="94">
        <v>12</v>
      </c>
      <c r="U84" s="146">
        <f t="shared" ref="U84" si="306">T84*$E84</f>
        <v>12</v>
      </c>
      <c r="V84" s="94">
        <v>60</v>
      </c>
      <c r="W84" s="146">
        <f t="shared" ref="W84" si="307">V84*$E84</f>
        <v>60</v>
      </c>
      <c r="X84" s="94"/>
      <c r="Y84" s="146">
        <f t="shared" ref="Y84" si="308">X84*$E84</f>
        <v>0</v>
      </c>
      <c r="Z84" s="94">
        <v>60</v>
      </c>
      <c r="AA84" s="146">
        <f t="shared" ref="AA84" si="309">Z84*$E84</f>
        <v>60</v>
      </c>
      <c r="AB84" s="94"/>
      <c r="AC84" s="146">
        <f t="shared" ref="AC84" si="310">AB84*$E84</f>
        <v>0</v>
      </c>
      <c r="AD84" s="94"/>
      <c r="AE84" s="146">
        <f t="shared" ref="AE84" si="311">AD84*$E84</f>
        <v>0</v>
      </c>
      <c r="AF84" s="147">
        <f>SUM(H84,J84,L84,N84,P84,R84,T84,V84,X84,Z84,AB84,AD84)</f>
        <v>132</v>
      </c>
      <c r="AG84" s="146">
        <f>SUM(I84,K84,M84,O84,Q84,S84,U84,W84,Y84,AA84,AC84,AE84)</f>
        <v>132</v>
      </c>
      <c r="AH84" s="99"/>
      <c r="AI84" s="100">
        <f t="shared" ref="AI84" si="312">AH84*$E84</f>
        <v>0</v>
      </c>
      <c r="AJ84" s="99"/>
      <c r="AK84" s="100">
        <f t="shared" ref="AK84" si="313">AJ84*$E84</f>
        <v>0</v>
      </c>
      <c r="AL84" s="99"/>
      <c r="AM84" s="100">
        <f t="shared" ref="AM84" si="314">AL84*$E84</f>
        <v>0</v>
      </c>
      <c r="AN84" s="99"/>
      <c r="AO84" s="100">
        <f t="shared" ref="AO84" si="315">AN84*$E84</f>
        <v>0</v>
      </c>
      <c r="AP84" s="99"/>
      <c r="AQ84" s="100">
        <f t="shared" ref="AQ84" si="316">AP84*$E84</f>
        <v>0</v>
      </c>
      <c r="AR84" s="99"/>
      <c r="AS84" s="100">
        <f t="shared" ref="AS84" si="317">AR84*$E84</f>
        <v>0</v>
      </c>
      <c r="AT84" s="99"/>
      <c r="AU84" s="100">
        <f t="shared" ref="AU84" si="318">AT84*$E84</f>
        <v>0</v>
      </c>
      <c r="AV84" s="99"/>
      <c r="AW84" s="100">
        <f t="shared" ref="AW84" si="319">AV84*$E84</f>
        <v>0</v>
      </c>
      <c r="AX84" s="99"/>
      <c r="AY84" s="100">
        <f t="shared" ref="AY84" si="320">AX84*$E84</f>
        <v>0</v>
      </c>
      <c r="AZ84" s="99"/>
      <c r="BA84" s="100">
        <f t="shared" ref="BA84" si="321">AZ84*$E84</f>
        <v>0</v>
      </c>
      <c r="BB84" s="99"/>
      <c r="BC84" s="100">
        <f t="shared" ref="BC84" si="322">BB84*$E84</f>
        <v>0</v>
      </c>
      <c r="BD84" s="99"/>
      <c r="BE84" s="100">
        <f t="shared" ref="BE84" si="323">BD84*$E84</f>
        <v>0</v>
      </c>
      <c r="BF84" s="101">
        <f t="shared" ref="BF84:BG84" si="324">SUM(AH84,AJ84,AL84,AN84,AP84,AR84,AT84,AV84,AX84,AZ84,BB84,BD84)</f>
        <v>0</v>
      </c>
      <c r="BG84" s="100">
        <f t="shared" si="324"/>
        <v>0</v>
      </c>
      <c r="BH84" s="99"/>
      <c r="BI84" s="100">
        <f t="shared" ref="BI84" si="325">BH84*$E84</f>
        <v>0</v>
      </c>
      <c r="BJ84" s="99"/>
      <c r="BK84" s="100">
        <f t="shared" ref="BK84" si="326">BJ84*$E84</f>
        <v>0</v>
      </c>
      <c r="BL84" s="99"/>
      <c r="BM84" s="100">
        <f t="shared" ref="BM84" si="327">BL84*$E84</f>
        <v>0</v>
      </c>
      <c r="BN84" s="99"/>
      <c r="BO84" s="100">
        <f t="shared" ref="BO84" si="328">BN84*$E84</f>
        <v>0</v>
      </c>
      <c r="BP84" s="99"/>
      <c r="BQ84" s="100">
        <f t="shared" ref="BQ84" si="329">BP84*$E84</f>
        <v>0</v>
      </c>
      <c r="BR84" s="99"/>
      <c r="BS84" s="100">
        <f t="shared" ref="BS84" si="330">BR84*$E84</f>
        <v>0</v>
      </c>
      <c r="BT84" s="99"/>
      <c r="BU84" s="100">
        <f t="shared" ref="BU84" si="331">BT84*$E84</f>
        <v>0</v>
      </c>
      <c r="BV84" s="99"/>
      <c r="BW84" s="100">
        <f t="shared" ref="BW84" si="332">BV84*$E84</f>
        <v>0</v>
      </c>
      <c r="BX84" s="99"/>
      <c r="BY84" s="100">
        <f t="shared" ref="BY84" si="333">BX84*$E84</f>
        <v>0</v>
      </c>
      <c r="BZ84" s="99"/>
      <c r="CA84" s="100">
        <f t="shared" ref="CA84" si="334">BZ84*$E84</f>
        <v>0</v>
      </c>
      <c r="CB84" s="99"/>
      <c r="CC84" s="100">
        <f t="shared" ref="CC84" si="335">CB84*$E84</f>
        <v>0</v>
      </c>
      <c r="CD84" s="99"/>
      <c r="CE84" s="100">
        <f t="shared" ref="CE84" si="336">CD84*$E84</f>
        <v>0</v>
      </c>
      <c r="CF84" s="101">
        <f t="shared" ref="CF84:CG84" si="337">SUM(BH84,BJ84,BL84,BN84,BP84,BR84,BT84,BV84,BX84,BZ84,CB84,CD84)</f>
        <v>0</v>
      </c>
      <c r="CG84" s="100">
        <f t="shared" si="337"/>
        <v>0</v>
      </c>
    </row>
    <row r="85" spans="1:85" s="102" customFormat="1" ht="19.899999999999999" customHeight="1" x14ac:dyDescent="0.5">
      <c r="A85" s="94"/>
      <c r="B85" s="95"/>
      <c r="C85" s="95"/>
      <c r="D85" s="94"/>
      <c r="E85" s="94"/>
      <c r="F85" s="94"/>
      <c r="G85" s="94"/>
      <c r="H85" s="94"/>
      <c r="I85" s="146"/>
      <c r="J85" s="94"/>
      <c r="K85" s="146"/>
      <c r="L85" s="94"/>
      <c r="M85" s="146"/>
      <c r="N85" s="94"/>
      <c r="O85" s="146"/>
      <c r="P85" s="94"/>
      <c r="Q85" s="146"/>
      <c r="R85" s="94"/>
      <c r="S85" s="146"/>
      <c r="T85" s="94"/>
      <c r="U85" s="146"/>
      <c r="V85" s="94"/>
      <c r="W85" s="146"/>
      <c r="X85" s="94"/>
      <c r="Y85" s="146"/>
      <c r="Z85" s="94"/>
      <c r="AA85" s="146"/>
      <c r="AB85" s="94"/>
      <c r="AC85" s="146"/>
      <c r="AD85" s="94"/>
      <c r="AE85" s="146"/>
      <c r="AF85" s="147"/>
      <c r="AG85" s="146"/>
      <c r="AH85" s="99"/>
      <c r="AI85" s="100"/>
      <c r="AJ85" s="99"/>
      <c r="AK85" s="100"/>
      <c r="AL85" s="99"/>
      <c r="AM85" s="100"/>
      <c r="AN85" s="99"/>
      <c r="AO85" s="100"/>
      <c r="AP85" s="99"/>
      <c r="AQ85" s="100"/>
      <c r="AR85" s="99"/>
      <c r="AS85" s="100"/>
      <c r="AT85" s="99"/>
      <c r="AU85" s="100"/>
      <c r="AV85" s="99"/>
      <c r="AW85" s="100"/>
      <c r="AX85" s="99"/>
      <c r="AY85" s="100"/>
      <c r="AZ85" s="99"/>
      <c r="BA85" s="100"/>
      <c r="BB85" s="99"/>
      <c r="BC85" s="100"/>
      <c r="BD85" s="99"/>
      <c r="BE85" s="100"/>
      <c r="BF85" s="101"/>
      <c r="BG85" s="100"/>
      <c r="BH85" s="99"/>
      <c r="BI85" s="100"/>
      <c r="BJ85" s="99"/>
      <c r="BK85" s="100"/>
      <c r="BL85" s="99"/>
      <c r="BM85" s="100"/>
      <c r="BN85" s="99"/>
      <c r="BO85" s="100"/>
      <c r="BP85" s="99"/>
      <c r="BQ85" s="100"/>
      <c r="BR85" s="99"/>
      <c r="BS85" s="100"/>
      <c r="BT85" s="99"/>
      <c r="BU85" s="100"/>
      <c r="BV85" s="99"/>
      <c r="BW85" s="100"/>
      <c r="BX85" s="99"/>
      <c r="BY85" s="100"/>
      <c r="BZ85" s="99"/>
      <c r="CA85" s="100"/>
      <c r="CB85" s="99"/>
      <c r="CC85" s="100"/>
      <c r="CD85" s="99"/>
      <c r="CE85" s="100"/>
      <c r="CF85" s="101"/>
      <c r="CG85" s="100"/>
    </row>
    <row r="86" spans="1:85" s="102" customFormat="1" ht="19.899999999999999" customHeight="1" x14ac:dyDescent="0.5">
      <c r="A86" s="94">
        <v>69</v>
      </c>
      <c r="B86" s="95" t="s">
        <v>135</v>
      </c>
      <c r="C86" s="95" t="s">
        <v>77</v>
      </c>
      <c r="D86" s="94">
        <f>RANK(BF86,$BF$4:$BF$147)</f>
        <v>19</v>
      </c>
      <c r="E86" s="94">
        <v>1</v>
      </c>
      <c r="F86" s="94" t="s">
        <v>83</v>
      </c>
      <c r="G86" s="94"/>
      <c r="H86" s="94"/>
      <c r="I86" s="146">
        <f t="shared" si="225"/>
        <v>0</v>
      </c>
      <c r="J86" s="94"/>
      <c r="K86" s="146">
        <f t="shared" si="226"/>
        <v>0</v>
      </c>
      <c r="L86" s="94"/>
      <c r="M86" s="146">
        <f t="shared" si="227"/>
        <v>0</v>
      </c>
      <c r="N86" s="94"/>
      <c r="O86" s="146">
        <f t="shared" si="228"/>
        <v>0</v>
      </c>
      <c r="P86" s="94"/>
      <c r="Q86" s="146">
        <f t="shared" si="229"/>
        <v>0</v>
      </c>
      <c r="R86" s="94"/>
      <c r="S86" s="146">
        <f t="shared" si="230"/>
        <v>0</v>
      </c>
      <c r="T86" s="94"/>
      <c r="U86" s="146">
        <f t="shared" si="231"/>
        <v>0</v>
      </c>
      <c r="V86" s="94"/>
      <c r="W86" s="146">
        <f t="shared" si="232"/>
        <v>0</v>
      </c>
      <c r="X86" s="94"/>
      <c r="Y86" s="146">
        <f t="shared" si="233"/>
        <v>0</v>
      </c>
      <c r="Z86" s="94"/>
      <c r="AA86" s="146">
        <f t="shared" si="234"/>
        <v>0</v>
      </c>
      <c r="AB86" s="94"/>
      <c r="AC86" s="146">
        <f t="shared" si="235"/>
        <v>0</v>
      </c>
      <c r="AD86" s="94"/>
      <c r="AE86" s="146">
        <f t="shared" si="236"/>
        <v>0</v>
      </c>
      <c r="AF86" s="147">
        <f t="shared" ref="AF86:AG90" si="338">SUM(H86,J86,L86,N86,P86,R86,T86,V86,X86,Z86,AB86,AD86)</f>
        <v>0</v>
      </c>
      <c r="AG86" s="146">
        <f t="shared" si="338"/>
        <v>0</v>
      </c>
      <c r="AH86" s="99"/>
      <c r="AI86" s="100">
        <f t="shared" si="237"/>
        <v>0</v>
      </c>
      <c r="AJ86" s="99"/>
      <c r="AK86" s="100">
        <f t="shared" si="239"/>
        <v>0</v>
      </c>
      <c r="AL86" s="99"/>
      <c r="AM86" s="100">
        <f t="shared" si="239"/>
        <v>0</v>
      </c>
      <c r="AN86" s="99"/>
      <c r="AO86" s="100">
        <f t="shared" si="240"/>
        <v>0</v>
      </c>
      <c r="AP86" s="99"/>
      <c r="AQ86" s="100">
        <f t="shared" si="241"/>
        <v>0</v>
      </c>
      <c r="AR86" s="99"/>
      <c r="AS86" s="100">
        <f t="shared" si="242"/>
        <v>0</v>
      </c>
      <c r="AT86" s="99"/>
      <c r="AU86" s="100">
        <f t="shared" si="243"/>
        <v>0</v>
      </c>
      <c r="AV86" s="99"/>
      <c r="AW86" s="100">
        <f t="shared" si="244"/>
        <v>0</v>
      </c>
      <c r="AX86" s="99"/>
      <c r="AY86" s="100">
        <f t="shared" si="245"/>
        <v>0</v>
      </c>
      <c r="AZ86" s="99"/>
      <c r="BA86" s="100">
        <f t="shared" si="246"/>
        <v>0</v>
      </c>
      <c r="BB86" s="99"/>
      <c r="BC86" s="100">
        <f t="shared" si="247"/>
        <v>0</v>
      </c>
      <c r="BD86" s="99"/>
      <c r="BE86" s="100">
        <f t="shared" si="248"/>
        <v>0</v>
      </c>
      <c r="BF86" s="101">
        <f t="shared" si="96"/>
        <v>0</v>
      </c>
      <c r="BG86" s="100">
        <f t="shared" si="96"/>
        <v>0</v>
      </c>
      <c r="BH86" s="99"/>
      <c r="BI86" s="100">
        <f t="shared" ref="BI86:BI90" si="339">BH86*$E86</f>
        <v>0</v>
      </c>
      <c r="BJ86" s="99"/>
      <c r="BK86" s="100">
        <f t="shared" ref="BK86:BK90" si="340">BJ86*$E86</f>
        <v>0</v>
      </c>
      <c r="BL86" s="99"/>
      <c r="BM86" s="100">
        <f t="shared" ref="BM86:BM90" si="341">BL86*$E86</f>
        <v>0</v>
      </c>
      <c r="BN86" s="99"/>
      <c r="BO86" s="100">
        <f t="shared" ref="BO86:BO90" si="342">BN86*$E86</f>
        <v>0</v>
      </c>
      <c r="BP86" s="99"/>
      <c r="BQ86" s="100">
        <f t="shared" ref="BQ86:BQ90" si="343">BP86*$E86</f>
        <v>0</v>
      </c>
      <c r="BR86" s="99"/>
      <c r="BS86" s="100">
        <f t="shared" ref="BS86:BS90" si="344">BR86*$E86</f>
        <v>0</v>
      </c>
      <c r="BT86" s="99"/>
      <c r="BU86" s="100">
        <f t="shared" ref="BU86:BU90" si="345">BT86*$E86</f>
        <v>0</v>
      </c>
      <c r="BV86" s="99"/>
      <c r="BW86" s="100">
        <f t="shared" ref="BW86:BW90" si="346">BV86*$E86</f>
        <v>0</v>
      </c>
      <c r="BX86" s="99"/>
      <c r="BY86" s="100">
        <f t="shared" ref="BY86:BY90" si="347">BX86*$E86</f>
        <v>0</v>
      </c>
      <c r="BZ86" s="99"/>
      <c r="CA86" s="100">
        <f t="shared" ref="CA86:CA90" si="348">BZ86*$E86</f>
        <v>0</v>
      </c>
      <c r="CB86" s="99"/>
      <c r="CC86" s="100">
        <f t="shared" ref="CC86:CC90" si="349">CB86*$E86</f>
        <v>0</v>
      </c>
      <c r="CD86" s="99"/>
      <c r="CE86" s="100">
        <f t="shared" ref="CE86:CE90" si="350">CD86*$E86</f>
        <v>0</v>
      </c>
      <c r="CF86" s="101">
        <f t="shared" ref="CF86:CG90" si="351">SUM(BH86,BJ86,BL86,BN86,BP86,BR86,BT86,BV86,BX86,BZ86,CB86,CD86)</f>
        <v>0</v>
      </c>
      <c r="CG86" s="100">
        <f t="shared" si="351"/>
        <v>0</v>
      </c>
    </row>
    <row r="87" spans="1:85" s="102" customFormat="1" ht="19.899999999999999" customHeight="1" x14ac:dyDescent="0.5">
      <c r="A87" s="94">
        <v>70</v>
      </c>
      <c r="B87" s="95" t="s">
        <v>136</v>
      </c>
      <c r="C87" s="95" t="s">
        <v>77</v>
      </c>
      <c r="D87" s="94">
        <f>RANK(BF87,$BF$4:$BF$147)</f>
        <v>19</v>
      </c>
      <c r="E87" s="94">
        <v>1</v>
      </c>
      <c r="F87" s="94" t="s">
        <v>83</v>
      </c>
      <c r="G87" s="94"/>
      <c r="H87" s="94"/>
      <c r="I87" s="146">
        <f t="shared" si="225"/>
        <v>0</v>
      </c>
      <c r="J87" s="94"/>
      <c r="K87" s="146">
        <f t="shared" si="226"/>
        <v>0</v>
      </c>
      <c r="L87" s="94"/>
      <c r="M87" s="146">
        <f t="shared" si="227"/>
        <v>0</v>
      </c>
      <c r="N87" s="94"/>
      <c r="O87" s="146">
        <f t="shared" si="228"/>
        <v>0</v>
      </c>
      <c r="P87" s="94"/>
      <c r="Q87" s="146">
        <f t="shared" si="229"/>
        <v>0</v>
      </c>
      <c r="R87" s="94"/>
      <c r="S87" s="146">
        <f t="shared" si="230"/>
        <v>0</v>
      </c>
      <c r="T87" s="94"/>
      <c r="U87" s="146">
        <f t="shared" si="231"/>
        <v>0</v>
      </c>
      <c r="V87" s="94"/>
      <c r="W87" s="146">
        <f t="shared" si="232"/>
        <v>0</v>
      </c>
      <c r="X87" s="94"/>
      <c r="Y87" s="146">
        <f t="shared" si="233"/>
        <v>0</v>
      </c>
      <c r="Z87" s="94"/>
      <c r="AA87" s="146">
        <f t="shared" si="234"/>
        <v>0</v>
      </c>
      <c r="AB87" s="94"/>
      <c r="AC87" s="146">
        <f t="shared" si="235"/>
        <v>0</v>
      </c>
      <c r="AD87" s="94"/>
      <c r="AE87" s="146">
        <f t="shared" si="236"/>
        <v>0</v>
      </c>
      <c r="AF87" s="147">
        <f t="shared" si="338"/>
        <v>0</v>
      </c>
      <c r="AG87" s="146">
        <f t="shared" si="338"/>
        <v>0</v>
      </c>
      <c r="AH87" s="99"/>
      <c r="AI87" s="100">
        <f t="shared" si="237"/>
        <v>0</v>
      </c>
      <c r="AJ87" s="99"/>
      <c r="AK87" s="100">
        <f t="shared" si="239"/>
        <v>0</v>
      </c>
      <c r="AL87" s="99"/>
      <c r="AM87" s="100">
        <f t="shared" si="239"/>
        <v>0</v>
      </c>
      <c r="AN87" s="99"/>
      <c r="AO87" s="100">
        <f t="shared" si="240"/>
        <v>0</v>
      </c>
      <c r="AP87" s="99"/>
      <c r="AQ87" s="100">
        <f t="shared" si="241"/>
        <v>0</v>
      </c>
      <c r="AR87" s="99"/>
      <c r="AS87" s="100">
        <f t="shared" si="242"/>
        <v>0</v>
      </c>
      <c r="AT87" s="99"/>
      <c r="AU87" s="100">
        <f t="shared" si="243"/>
        <v>0</v>
      </c>
      <c r="AV87" s="99"/>
      <c r="AW87" s="100">
        <f t="shared" si="244"/>
        <v>0</v>
      </c>
      <c r="AX87" s="99"/>
      <c r="AY87" s="100">
        <f t="shared" si="245"/>
        <v>0</v>
      </c>
      <c r="AZ87" s="99"/>
      <c r="BA87" s="100">
        <f t="shared" si="246"/>
        <v>0</v>
      </c>
      <c r="BB87" s="99"/>
      <c r="BC87" s="100">
        <f t="shared" si="247"/>
        <v>0</v>
      </c>
      <c r="BD87" s="99"/>
      <c r="BE87" s="100">
        <f t="shared" si="248"/>
        <v>0</v>
      </c>
      <c r="BF87" s="101">
        <f t="shared" si="96"/>
        <v>0</v>
      </c>
      <c r="BG87" s="100">
        <f t="shared" si="96"/>
        <v>0</v>
      </c>
      <c r="BH87" s="99"/>
      <c r="BI87" s="100">
        <f t="shared" si="339"/>
        <v>0</v>
      </c>
      <c r="BJ87" s="99"/>
      <c r="BK87" s="100">
        <f t="shared" si="340"/>
        <v>0</v>
      </c>
      <c r="BL87" s="99"/>
      <c r="BM87" s="100">
        <f t="shared" si="341"/>
        <v>0</v>
      </c>
      <c r="BN87" s="99"/>
      <c r="BO87" s="100">
        <f t="shared" si="342"/>
        <v>0</v>
      </c>
      <c r="BP87" s="99"/>
      <c r="BQ87" s="100">
        <f t="shared" si="343"/>
        <v>0</v>
      </c>
      <c r="BR87" s="99"/>
      <c r="BS87" s="100">
        <f t="shared" si="344"/>
        <v>0</v>
      </c>
      <c r="BT87" s="99"/>
      <c r="BU87" s="100">
        <f t="shared" si="345"/>
        <v>0</v>
      </c>
      <c r="BV87" s="99"/>
      <c r="BW87" s="100">
        <f t="shared" si="346"/>
        <v>0</v>
      </c>
      <c r="BX87" s="99"/>
      <c r="BY87" s="100">
        <f t="shared" si="347"/>
        <v>0</v>
      </c>
      <c r="BZ87" s="99"/>
      <c r="CA87" s="100">
        <f t="shared" si="348"/>
        <v>0</v>
      </c>
      <c r="CB87" s="99"/>
      <c r="CC87" s="100">
        <f t="shared" si="349"/>
        <v>0</v>
      </c>
      <c r="CD87" s="99"/>
      <c r="CE87" s="100">
        <f t="shared" si="350"/>
        <v>0</v>
      </c>
      <c r="CF87" s="101">
        <f t="shared" si="351"/>
        <v>0</v>
      </c>
      <c r="CG87" s="100">
        <f t="shared" si="351"/>
        <v>0</v>
      </c>
    </row>
    <row r="88" spans="1:85" s="102" customFormat="1" ht="19.899999999999999" customHeight="1" x14ac:dyDescent="0.5">
      <c r="A88" s="94">
        <v>71</v>
      </c>
      <c r="B88" s="95" t="s">
        <v>137</v>
      </c>
      <c r="C88" s="95" t="s">
        <v>77</v>
      </c>
      <c r="D88" s="94">
        <f>RANK(BF88,$BF$4:$BF$147)</f>
        <v>19</v>
      </c>
      <c r="E88" s="94">
        <v>1</v>
      </c>
      <c r="F88" s="94" t="s">
        <v>75</v>
      </c>
      <c r="G88" s="94"/>
      <c r="H88" s="94"/>
      <c r="I88" s="146">
        <f t="shared" si="225"/>
        <v>0</v>
      </c>
      <c r="J88" s="94"/>
      <c r="K88" s="146">
        <f t="shared" si="226"/>
        <v>0</v>
      </c>
      <c r="L88" s="94"/>
      <c r="M88" s="146">
        <f t="shared" si="227"/>
        <v>0</v>
      </c>
      <c r="N88" s="94"/>
      <c r="O88" s="146">
        <f t="shared" si="228"/>
        <v>0</v>
      </c>
      <c r="P88" s="94"/>
      <c r="Q88" s="146">
        <f t="shared" si="229"/>
        <v>0</v>
      </c>
      <c r="R88" s="94"/>
      <c r="S88" s="146">
        <f t="shared" si="230"/>
        <v>0</v>
      </c>
      <c r="T88" s="94"/>
      <c r="U88" s="146">
        <f t="shared" si="231"/>
        <v>0</v>
      </c>
      <c r="V88" s="94"/>
      <c r="W88" s="146">
        <f t="shared" si="232"/>
        <v>0</v>
      </c>
      <c r="X88" s="94"/>
      <c r="Y88" s="146">
        <f t="shared" si="233"/>
        <v>0</v>
      </c>
      <c r="Z88" s="94"/>
      <c r="AA88" s="146">
        <f t="shared" si="234"/>
        <v>0</v>
      </c>
      <c r="AB88" s="94"/>
      <c r="AC88" s="146">
        <f t="shared" si="235"/>
        <v>0</v>
      </c>
      <c r="AD88" s="94"/>
      <c r="AE88" s="146">
        <f t="shared" si="236"/>
        <v>0</v>
      </c>
      <c r="AF88" s="147">
        <f t="shared" si="338"/>
        <v>0</v>
      </c>
      <c r="AG88" s="146">
        <f t="shared" si="338"/>
        <v>0</v>
      </c>
      <c r="AH88" s="99"/>
      <c r="AI88" s="100">
        <f t="shared" si="237"/>
        <v>0</v>
      </c>
      <c r="AJ88" s="99"/>
      <c r="AK88" s="100">
        <f t="shared" si="239"/>
        <v>0</v>
      </c>
      <c r="AL88" s="99"/>
      <c r="AM88" s="100">
        <f t="shared" si="239"/>
        <v>0</v>
      </c>
      <c r="AN88" s="99"/>
      <c r="AO88" s="100">
        <f t="shared" si="240"/>
        <v>0</v>
      </c>
      <c r="AP88" s="99"/>
      <c r="AQ88" s="100">
        <f t="shared" si="241"/>
        <v>0</v>
      </c>
      <c r="AR88" s="99"/>
      <c r="AS88" s="100">
        <f t="shared" si="242"/>
        <v>0</v>
      </c>
      <c r="AT88" s="99"/>
      <c r="AU88" s="100">
        <f t="shared" si="243"/>
        <v>0</v>
      </c>
      <c r="AV88" s="99"/>
      <c r="AW88" s="100">
        <f t="shared" si="244"/>
        <v>0</v>
      </c>
      <c r="AX88" s="99"/>
      <c r="AY88" s="100">
        <f t="shared" si="245"/>
        <v>0</v>
      </c>
      <c r="AZ88" s="99"/>
      <c r="BA88" s="100">
        <f t="shared" si="246"/>
        <v>0</v>
      </c>
      <c r="BB88" s="99"/>
      <c r="BC88" s="100">
        <f t="shared" si="247"/>
        <v>0</v>
      </c>
      <c r="BD88" s="99"/>
      <c r="BE88" s="100">
        <f t="shared" si="248"/>
        <v>0</v>
      </c>
      <c r="BF88" s="101">
        <f t="shared" si="96"/>
        <v>0</v>
      </c>
      <c r="BG88" s="100">
        <f t="shared" si="96"/>
        <v>0</v>
      </c>
      <c r="BH88" s="99"/>
      <c r="BI88" s="100">
        <f t="shared" si="339"/>
        <v>0</v>
      </c>
      <c r="BJ88" s="99"/>
      <c r="BK88" s="100">
        <f t="shared" si="340"/>
        <v>0</v>
      </c>
      <c r="BL88" s="99"/>
      <c r="BM88" s="100">
        <f t="shared" si="341"/>
        <v>0</v>
      </c>
      <c r="BN88" s="99"/>
      <c r="BO88" s="100">
        <f t="shared" si="342"/>
        <v>0</v>
      </c>
      <c r="BP88" s="99"/>
      <c r="BQ88" s="100">
        <f t="shared" si="343"/>
        <v>0</v>
      </c>
      <c r="BR88" s="99"/>
      <c r="BS88" s="100">
        <f t="shared" si="344"/>
        <v>0</v>
      </c>
      <c r="BT88" s="99"/>
      <c r="BU88" s="100">
        <f t="shared" si="345"/>
        <v>0</v>
      </c>
      <c r="BV88" s="99"/>
      <c r="BW88" s="100">
        <f t="shared" si="346"/>
        <v>0</v>
      </c>
      <c r="BX88" s="99"/>
      <c r="BY88" s="100">
        <f t="shared" si="347"/>
        <v>0</v>
      </c>
      <c r="BZ88" s="99"/>
      <c r="CA88" s="100">
        <f t="shared" si="348"/>
        <v>0</v>
      </c>
      <c r="CB88" s="99"/>
      <c r="CC88" s="100">
        <f t="shared" si="349"/>
        <v>0</v>
      </c>
      <c r="CD88" s="99"/>
      <c r="CE88" s="100">
        <f t="shared" si="350"/>
        <v>0</v>
      </c>
      <c r="CF88" s="101">
        <f t="shared" si="351"/>
        <v>0</v>
      </c>
      <c r="CG88" s="100">
        <f t="shared" si="351"/>
        <v>0</v>
      </c>
    </row>
    <row r="89" spans="1:85" s="102" customFormat="1" ht="19.899999999999999" customHeight="1" x14ac:dyDescent="0.5">
      <c r="A89" s="94">
        <v>72</v>
      </c>
      <c r="B89" s="95" t="s">
        <v>138</v>
      </c>
      <c r="C89" s="95" t="s">
        <v>77</v>
      </c>
      <c r="D89" s="94">
        <f>RANK(BF89,$BF$4:$BF$147)</f>
        <v>19</v>
      </c>
      <c r="E89" s="94">
        <v>0.6</v>
      </c>
      <c r="F89" s="94" t="s">
        <v>83</v>
      </c>
      <c r="G89" s="94"/>
      <c r="H89" s="94"/>
      <c r="I89" s="146">
        <f t="shared" si="225"/>
        <v>0</v>
      </c>
      <c r="J89" s="94"/>
      <c r="K89" s="146">
        <f t="shared" si="226"/>
        <v>0</v>
      </c>
      <c r="L89" s="94"/>
      <c r="M89" s="146">
        <f t="shared" si="227"/>
        <v>0</v>
      </c>
      <c r="N89" s="94"/>
      <c r="O89" s="146">
        <f t="shared" si="228"/>
        <v>0</v>
      </c>
      <c r="P89" s="94"/>
      <c r="Q89" s="146">
        <f t="shared" si="229"/>
        <v>0</v>
      </c>
      <c r="R89" s="94"/>
      <c r="S89" s="146">
        <f t="shared" si="230"/>
        <v>0</v>
      </c>
      <c r="T89" s="94"/>
      <c r="U89" s="146">
        <f t="shared" si="231"/>
        <v>0</v>
      </c>
      <c r="V89" s="94"/>
      <c r="W89" s="146">
        <f t="shared" si="232"/>
        <v>0</v>
      </c>
      <c r="X89" s="94"/>
      <c r="Y89" s="146">
        <f t="shared" si="233"/>
        <v>0</v>
      </c>
      <c r="Z89" s="94"/>
      <c r="AA89" s="146">
        <f t="shared" si="234"/>
        <v>0</v>
      </c>
      <c r="AB89" s="94"/>
      <c r="AC89" s="146">
        <f t="shared" si="235"/>
        <v>0</v>
      </c>
      <c r="AD89" s="94"/>
      <c r="AE89" s="146">
        <f t="shared" si="236"/>
        <v>0</v>
      </c>
      <c r="AF89" s="147">
        <f t="shared" si="338"/>
        <v>0</v>
      </c>
      <c r="AG89" s="146">
        <f t="shared" si="338"/>
        <v>0</v>
      </c>
      <c r="AH89" s="99"/>
      <c r="AI89" s="100">
        <f t="shared" si="237"/>
        <v>0</v>
      </c>
      <c r="AJ89" s="99"/>
      <c r="AK89" s="100">
        <f t="shared" si="239"/>
        <v>0</v>
      </c>
      <c r="AL89" s="99"/>
      <c r="AM89" s="100">
        <f t="shared" si="239"/>
        <v>0</v>
      </c>
      <c r="AN89" s="99"/>
      <c r="AO89" s="100">
        <f t="shared" si="240"/>
        <v>0</v>
      </c>
      <c r="AP89" s="99"/>
      <c r="AQ89" s="100">
        <f t="shared" si="241"/>
        <v>0</v>
      </c>
      <c r="AR89" s="99"/>
      <c r="AS89" s="100">
        <f t="shared" si="242"/>
        <v>0</v>
      </c>
      <c r="AT89" s="99"/>
      <c r="AU89" s="100">
        <f t="shared" si="243"/>
        <v>0</v>
      </c>
      <c r="AV89" s="99"/>
      <c r="AW89" s="100">
        <f t="shared" si="244"/>
        <v>0</v>
      </c>
      <c r="AX89" s="99"/>
      <c r="AY89" s="100">
        <f t="shared" si="245"/>
        <v>0</v>
      </c>
      <c r="AZ89" s="99"/>
      <c r="BA89" s="100">
        <f t="shared" si="246"/>
        <v>0</v>
      </c>
      <c r="BB89" s="99"/>
      <c r="BC89" s="100">
        <f t="shared" si="247"/>
        <v>0</v>
      </c>
      <c r="BD89" s="99"/>
      <c r="BE89" s="100">
        <f t="shared" si="248"/>
        <v>0</v>
      </c>
      <c r="BF89" s="101">
        <f t="shared" si="96"/>
        <v>0</v>
      </c>
      <c r="BG89" s="100">
        <f t="shared" si="96"/>
        <v>0</v>
      </c>
      <c r="BH89" s="99"/>
      <c r="BI89" s="100">
        <f t="shared" si="339"/>
        <v>0</v>
      </c>
      <c r="BJ89" s="99"/>
      <c r="BK89" s="100">
        <f t="shared" si="340"/>
        <v>0</v>
      </c>
      <c r="BL89" s="99"/>
      <c r="BM89" s="100">
        <f t="shared" si="341"/>
        <v>0</v>
      </c>
      <c r="BN89" s="99"/>
      <c r="BO89" s="100">
        <f t="shared" si="342"/>
        <v>0</v>
      </c>
      <c r="BP89" s="99"/>
      <c r="BQ89" s="100">
        <f t="shared" si="343"/>
        <v>0</v>
      </c>
      <c r="BR89" s="99"/>
      <c r="BS89" s="100">
        <f t="shared" si="344"/>
        <v>0</v>
      </c>
      <c r="BT89" s="99"/>
      <c r="BU89" s="100">
        <f t="shared" si="345"/>
        <v>0</v>
      </c>
      <c r="BV89" s="99"/>
      <c r="BW89" s="100">
        <f t="shared" si="346"/>
        <v>0</v>
      </c>
      <c r="BX89" s="99"/>
      <c r="BY89" s="100">
        <f t="shared" si="347"/>
        <v>0</v>
      </c>
      <c r="BZ89" s="99"/>
      <c r="CA89" s="100">
        <f t="shared" si="348"/>
        <v>0</v>
      </c>
      <c r="CB89" s="99"/>
      <c r="CC89" s="100">
        <f t="shared" si="349"/>
        <v>0</v>
      </c>
      <c r="CD89" s="99"/>
      <c r="CE89" s="100">
        <f t="shared" si="350"/>
        <v>0</v>
      </c>
      <c r="CF89" s="101">
        <f t="shared" si="351"/>
        <v>0</v>
      </c>
      <c r="CG89" s="100">
        <f t="shared" si="351"/>
        <v>0</v>
      </c>
    </row>
    <row r="90" spans="1:85" s="102" customFormat="1" ht="19.899999999999999" customHeight="1" x14ac:dyDescent="0.5">
      <c r="A90" s="94">
        <v>73</v>
      </c>
      <c r="B90" s="95" t="s">
        <v>139</v>
      </c>
      <c r="C90" s="95" t="s">
        <v>74</v>
      </c>
      <c r="D90" s="94">
        <f>RANK(BF90,$BF$4:$BF$147)</f>
        <v>19</v>
      </c>
      <c r="E90" s="94">
        <v>0.64</v>
      </c>
      <c r="F90" s="94" t="s">
        <v>85</v>
      </c>
      <c r="G90" s="94"/>
      <c r="H90" s="94"/>
      <c r="I90" s="146">
        <f t="shared" si="225"/>
        <v>0</v>
      </c>
      <c r="J90" s="94"/>
      <c r="K90" s="146">
        <f t="shared" si="226"/>
        <v>0</v>
      </c>
      <c r="L90" s="94"/>
      <c r="M90" s="146">
        <f t="shared" si="227"/>
        <v>0</v>
      </c>
      <c r="N90" s="94"/>
      <c r="O90" s="146">
        <f t="shared" si="228"/>
        <v>0</v>
      </c>
      <c r="P90" s="94"/>
      <c r="Q90" s="146">
        <f t="shared" si="229"/>
        <v>0</v>
      </c>
      <c r="R90" s="94"/>
      <c r="S90" s="146">
        <f t="shared" si="230"/>
        <v>0</v>
      </c>
      <c r="T90" s="94"/>
      <c r="U90" s="146">
        <f t="shared" si="231"/>
        <v>0</v>
      </c>
      <c r="V90" s="94"/>
      <c r="W90" s="146">
        <f t="shared" si="232"/>
        <v>0</v>
      </c>
      <c r="X90" s="94"/>
      <c r="Y90" s="146">
        <f t="shared" si="233"/>
        <v>0</v>
      </c>
      <c r="Z90" s="94"/>
      <c r="AA90" s="146">
        <f t="shared" si="234"/>
        <v>0</v>
      </c>
      <c r="AB90" s="94"/>
      <c r="AC90" s="146">
        <f t="shared" si="235"/>
        <v>0</v>
      </c>
      <c r="AD90" s="94"/>
      <c r="AE90" s="146">
        <f t="shared" si="236"/>
        <v>0</v>
      </c>
      <c r="AF90" s="147">
        <f t="shared" si="338"/>
        <v>0</v>
      </c>
      <c r="AG90" s="146">
        <f t="shared" si="338"/>
        <v>0</v>
      </c>
      <c r="AH90" s="99"/>
      <c r="AI90" s="100">
        <f t="shared" si="237"/>
        <v>0</v>
      </c>
      <c r="AJ90" s="99"/>
      <c r="AK90" s="100">
        <f t="shared" si="239"/>
        <v>0</v>
      </c>
      <c r="AL90" s="99"/>
      <c r="AM90" s="100">
        <f t="shared" si="239"/>
        <v>0</v>
      </c>
      <c r="AN90" s="99"/>
      <c r="AO90" s="100">
        <f t="shared" si="240"/>
        <v>0</v>
      </c>
      <c r="AP90" s="99"/>
      <c r="AQ90" s="100">
        <f t="shared" si="241"/>
        <v>0</v>
      </c>
      <c r="AR90" s="99"/>
      <c r="AS90" s="100">
        <f t="shared" si="242"/>
        <v>0</v>
      </c>
      <c r="AT90" s="99"/>
      <c r="AU90" s="100">
        <f t="shared" si="243"/>
        <v>0</v>
      </c>
      <c r="AV90" s="99"/>
      <c r="AW90" s="100">
        <f t="shared" si="244"/>
        <v>0</v>
      </c>
      <c r="AX90" s="99"/>
      <c r="AY90" s="100">
        <f t="shared" si="245"/>
        <v>0</v>
      </c>
      <c r="AZ90" s="99"/>
      <c r="BA90" s="100">
        <f t="shared" si="246"/>
        <v>0</v>
      </c>
      <c r="BB90" s="99"/>
      <c r="BC90" s="100">
        <f t="shared" si="247"/>
        <v>0</v>
      </c>
      <c r="BD90" s="99"/>
      <c r="BE90" s="100">
        <f t="shared" si="248"/>
        <v>0</v>
      </c>
      <c r="BF90" s="101">
        <f t="shared" si="96"/>
        <v>0</v>
      </c>
      <c r="BG90" s="100">
        <f t="shared" si="96"/>
        <v>0</v>
      </c>
      <c r="BH90" s="99"/>
      <c r="BI90" s="100">
        <f t="shared" si="339"/>
        <v>0</v>
      </c>
      <c r="BJ90" s="99"/>
      <c r="BK90" s="100">
        <f t="shared" si="340"/>
        <v>0</v>
      </c>
      <c r="BL90" s="99"/>
      <c r="BM90" s="100">
        <f t="shared" si="341"/>
        <v>0</v>
      </c>
      <c r="BN90" s="99"/>
      <c r="BO90" s="100">
        <f t="shared" si="342"/>
        <v>0</v>
      </c>
      <c r="BP90" s="99"/>
      <c r="BQ90" s="100">
        <f t="shared" si="343"/>
        <v>0</v>
      </c>
      <c r="BR90" s="99"/>
      <c r="BS90" s="100">
        <f t="shared" si="344"/>
        <v>0</v>
      </c>
      <c r="BT90" s="99"/>
      <c r="BU90" s="100">
        <f t="shared" si="345"/>
        <v>0</v>
      </c>
      <c r="BV90" s="99"/>
      <c r="BW90" s="100">
        <f t="shared" si="346"/>
        <v>0</v>
      </c>
      <c r="BX90" s="99"/>
      <c r="BY90" s="100">
        <f t="shared" si="347"/>
        <v>0</v>
      </c>
      <c r="BZ90" s="99"/>
      <c r="CA90" s="100">
        <f t="shared" si="348"/>
        <v>0</v>
      </c>
      <c r="CB90" s="99"/>
      <c r="CC90" s="100">
        <f t="shared" si="349"/>
        <v>0</v>
      </c>
      <c r="CD90" s="99"/>
      <c r="CE90" s="100">
        <f t="shared" si="350"/>
        <v>0</v>
      </c>
      <c r="CF90" s="101">
        <f t="shared" si="351"/>
        <v>0</v>
      </c>
      <c r="CG90" s="100">
        <f t="shared" si="351"/>
        <v>0</v>
      </c>
    </row>
    <row r="91" spans="1:85" s="102" customFormat="1" ht="19.899999999999999" customHeight="1" x14ac:dyDescent="0.5">
      <c r="A91" s="94"/>
      <c r="B91" s="95"/>
      <c r="C91" s="95"/>
      <c r="D91" s="94"/>
      <c r="E91" s="94"/>
      <c r="F91" s="94"/>
      <c r="G91" s="94"/>
      <c r="H91" s="94"/>
      <c r="I91" s="146"/>
      <c r="J91" s="94"/>
      <c r="K91" s="146"/>
      <c r="L91" s="94"/>
      <c r="M91" s="146"/>
      <c r="N91" s="94"/>
      <c r="O91" s="146"/>
      <c r="P91" s="94"/>
      <c r="Q91" s="146"/>
      <c r="R91" s="94"/>
      <c r="S91" s="146"/>
      <c r="T91" s="94"/>
      <c r="U91" s="146"/>
      <c r="V91" s="94"/>
      <c r="W91" s="146"/>
      <c r="X91" s="94"/>
      <c r="Y91" s="146"/>
      <c r="Z91" s="94"/>
      <c r="AA91" s="146"/>
      <c r="AB91" s="94"/>
      <c r="AC91" s="146"/>
      <c r="AD91" s="94"/>
      <c r="AE91" s="146"/>
      <c r="AF91" s="147"/>
      <c r="AG91" s="146"/>
      <c r="AH91" s="99"/>
      <c r="AI91" s="100"/>
      <c r="AJ91" s="99"/>
      <c r="AK91" s="100"/>
      <c r="AL91" s="99"/>
      <c r="AM91" s="100"/>
      <c r="AN91" s="99"/>
      <c r="AO91" s="100"/>
      <c r="AP91" s="99"/>
      <c r="AQ91" s="100"/>
      <c r="AR91" s="99"/>
      <c r="AS91" s="100"/>
      <c r="AT91" s="99"/>
      <c r="AU91" s="100"/>
      <c r="AV91" s="99"/>
      <c r="AW91" s="100"/>
      <c r="AX91" s="99"/>
      <c r="AY91" s="100"/>
      <c r="AZ91" s="99"/>
      <c r="BA91" s="100"/>
      <c r="BB91" s="99"/>
      <c r="BC91" s="100"/>
      <c r="BD91" s="99"/>
      <c r="BE91" s="100"/>
      <c r="BF91" s="101"/>
      <c r="BG91" s="100"/>
      <c r="BH91" s="99"/>
      <c r="BI91" s="100"/>
      <c r="BJ91" s="99"/>
      <c r="BK91" s="100"/>
      <c r="BL91" s="99"/>
      <c r="BM91" s="100"/>
      <c r="BN91" s="99"/>
      <c r="BO91" s="100"/>
      <c r="BP91" s="99"/>
      <c r="BQ91" s="100"/>
      <c r="BR91" s="99"/>
      <c r="BS91" s="100"/>
      <c r="BT91" s="99"/>
      <c r="BU91" s="100"/>
      <c r="BV91" s="99"/>
      <c r="BW91" s="100"/>
      <c r="BX91" s="99"/>
      <c r="BY91" s="100"/>
      <c r="BZ91" s="99"/>
      <c r="CA91" s="100"/>
      <c r="CB91" s="99"/>
      <c r="CC91" s="100"/>
      <c r="CD91" s="99"/>
      <c r="CE91" s="100"/>
      <c r="CF91" s="101"/>
      <c r="CG91" s="100"/>
    </row>
    <row r="92" spans="1:85" s="102" customFormat="1" ht="19.899999999999999" customHeight="1" x14ac:dyDescent="0.5">
      <c r="A92" s="94">
        <v>74</v>
      </c>
      <c r="B92" s="95" t="s">
        <v>140</v>
      </c>
      <c r="C92" s="95" t="s">
        <v>77</v>
      </c>
      <c r="D92" s="94">
        <f>RANK(BF92,$BF$4:$BF$147)</f>
        <v>19</v>
      </c>
      <c r="E92" s="94">
        <v>1</v>
      </c>
      <c r="F92" s="94" t="s">
        <v>83</v>
      </c>
      <c r="G92" s="94"/>
      <c r="H92" s="94"/>
      <c r="I92" s="146">
        <f t="shared" si="225"/>
        <v>0</v>
      </c>
      <c r="J92" s="94"/>
      <c r="K92" s="146">
        <f t="shared" si="226"/>
        <v>0</v>
      </c>
      <c r="L92" s="94"/>
      <c r="M92" s="146">
        <f t="shared" si="227"/>
        <v>0</v>
      </c>
      <c r="N92" s="94"/>
      <c r="O92" s="146">
        <f t="shared" si="228"/>
        <v>0</v>
      </c>
      <c r="P92" s="94"/>
      <c r="Q92" s="146">
        <f t="shared" si="229"/>
        <v>0</v>
      </c>
      <c r="R92" s="94"/>
      <c r="S92" s="146">
        <f t="shared" si="230"/>
        <v>0</v>
      </c>
      <c r="T92" s="94"/>
      <c r="U92" s="146">
        <f t="shared" si="231"/>
        <v>0</v>
      </c>
      <c r="V92" s="94"/>
      <c r="W92" s="146">
        <f t="shared" si="232"/>
        <v>0</v>
      </c>
      <c r="X92" s="94"/>
      <c r="Y92" s="146">
        <f t="shared" si="233"/>
        <v>0</v>
      </c>
      <c r="Z92" s="94"/>
      <c r="AA92" s="146">
        <f t="shared" si="234"/>
        <v>0</v>
      </c>
      <c r="AB92" s="94"/>
      <c r="AC92" s="146">
        <f t="shared" si="235"/>
        <v>0</v>
      </c>
      <c r="AD92" s="94"/>
      <c r="AE92" s="146">
        <f t="shared" si="236"/>
        <v>0</v>
      </c>
      <c r="AF92" s="147">
        <f t="shared" ref="AF92:AG95" si="352">SUM(H92,J92,L92,N92,P92,R92,T92,V92,X92,Z92,AB92,AD92)</f>
        <v>0</v>
      </c>
      <c r="AG92" s="146">
        <f t="shared" si="352"/>
        <v>0</v>
      </c>
      <c r="AH92" s="99"/>
      <c r="AI92" s="100">
        <f t="shared" si="237"/>
        <v>0</v>
      </c>
      <c r="AJ92" s="99"/>
      <c r="AK92" s="100">
        <f t="shared" si="239"/>
        <v>0</v>
      </c>
      <c r="AL92" s="99"/>
      <c r="AM92" s="100">
        <f t="shared" si="239"/>
        <v>0</v>
      </c>
      <c r="AN92" s="99"/>
      <c r="AO92" s="100">
        <f t="shared" si="240"/>
        <v>0</v>
      </c>
      <c r="AP92" s="99"/>
      <c r="AQ92" s="100">
        <f t="shared" si="241"/>
        <v>0</v>
      </c>
      <c r="AR92" s="99"/>
      <c r="AS92" s="100">
        <f t="shared" si="242"/>
        <v>0</v>
      </c>
      <c r="AT92" s="99"/>
      <c r="AU92" s="100">
        <f t="shared" si="243"/>
        <v>0</v>
      </c>
      <c r="AV92" s="99"/>
      <c r="AW92" s="100">
        <f t="shared" si="244"/>
        <v>0</v>
      </c>
      <c r="AX92" s="99"/>
      <c r="AY92" s="100">
        <f t="shared" si="245"/>
        <v>0</v>
      </c>
      <c r="AZ92" s="99"/>
      <c r="BA92" s="100">
        <f t="shared" si="246"/>
        <v>0</v>
      </c>
      <c r="BB92" s="99"/>
      <c r="BC92" s="100">
        <f t="shared" si="247"/>
        <v>0</v>
      </c>
      <c r="BD92" s="99"/>
      <c r="BE92" s="100">
        <f t="shared" si="248"/>
        <v>0</v>
      </c>
      <c r="BF92" s="101">
        <f t="shared" ref="BF92:BG139" si="353">SUM(AH92,AJ92,AL92,AN92,AP92,AR92,AT92,AV92,AX92,AZ92,BB92,BD92)</f>
        <v>0</v>
      </c>
      <c r="BG92" s="100">
        <f t="shared" si="353"/>
        <v>0</v>
      </c>
      <c r="BH92" s="99"/>
      <c r="BI92" s="100">
        <f t="shared" ref="BI92:BI95" si="354">BH92*$E92</f>
        <v>0</v>
      </c>
      <c r="BJ92" s="99"/>
      <c r="BK92" s="100">
        <f t="shared" ref="BK92:BK95" si="355">BJ92*$E92</f>
        <v>0</v>
      </c>
      <c r="BL92" s="99"/>
      <c r="BM92" s="100">
        <f t="shared" ref="BM92:BM95" si="356">BL92*$E92</f>
        <v>0</v>
      </c>
      <c r="BN92" s="99"/>
      <c r="BO92" s="100">
        <f t="shared" ref="BO92:BO95" si="357">BN92*$E92</f>
        <v>0</v>
      </c>
      <c r="BP92" s="99"/>
      <c r="BQ92" s="100">
        <f t="shared" ref="BQ92:BQ95" si="358">BP92*$E92</f>
        <v>0</v>
      </c>
      <c r="BR92" s="99"/>
      <c r="BS92" s="100">
        <f t="shared" ref="BS92:BS95" si="359">BR92*$E92</f>
        <v>0</v>
      </c>
      <c r="BT92" s="99"/>
      <c r="BU92" s="100">
        <f t="shared" ref="BU92:BU95" si="360">BT92*$E92</f>
        <v>0</v>
      </c>
      <c r="BV92" s="99"/>
      <c r="BW92" s="100">
        <f t="shared" ref="BW92:BW95" si="361">BV92*$E92</f>
        <v>0</v>
      </c>
      <c r="BX92" s="99"/>
      <c r="BY92" s="100">
        <f t="shared" ref="BY92:BY95" si="362">BX92*$E92</f>
        <v>0</v>
      </c>
      <c r="BZ92" s="99"/>
      <c r="CA92" s="100">
        <f t="shared" ref="CA92:CA95" si="363">BZ92*$E92</f>
        <v>0</v>
      </c>
      <c r="CB92" s="99"/>
      <c r="CC92" s="100">
        <f t="shared" ref="CC92:CC95" si="364">CB92*$E92</f>
        <v>0</v>
      </c>
      <c r="CD92" s="99"/>
      <c r="CE92" s="100">
        <f t="shared" ref="CE92:CE95" si="365">CD92*$E92</f>
        <v>0</v>
      </c>
      <c r="CF92" s="101">
        <f t="shared" ref="CF92:CG118" si="366">SUM(BH92,BJ92,BL92,BN92,BP92,BR92,BT92,BV92,BX92,BZ92,CB92,CD92)</f>
        <v>0</v>
      </c>
      <c r="CG92" s="100">
        <f t="shared" si="366"/>
        <v>0</v>
      </c>
    </row>
    <row r="93" spans="1:85" s="102" customFormat="1" ht="19.899999999999999" customHeight="1" x14ac:dyDescent="0.5">
      <c r="A93" s="94">
        <v>75</v>
      </c>
      <c r="B93" s="95" t="s">
        <v>140</v>
      </c>
      <c r="C93" s="95" t="s">
        <v>77</v>
      </c>
      <c r="D93" s="94">
        <f>RANK(BF93,$BF$4:$BF$147)</f>
        <v>19</v>
      </c>
      <c r="E93" s="94">
        <v>1</v>
      </c>
      <c r="F93" s="94" t="s">
        <v>75</v>
      </c>
      <c r="G93" s="94"/>
      <c r="H93" s="94"/>
      <c r="I93" s="146">
        <f t="shared" si="225"/>
        <v>0</v>
      </c>
      <c r="J93" s="94"/>
      <c r="K93" s="146">
        <f t="shared" si="226"/>
        <v>0</v>
      </c>
      <c r="L93" s="94"/>
      <c r="M93" s="146">
        <f t="shared" si="227"/>
        <v>0</v>
      </c>
      <c r="N93" s="94"/>
      <c r="O93" s="146">
        <f t="shared" si="228"/>
        <v>0</v>
      </c>
      <c r="P93" s="94"/>
      <c r="Q93" s="146">
        <f t="shared" si="229"/>
        <v>0</v>
      </c>
      <c r="R93" s="94"/>
      <c r="S93" s="146">
        <f t="shared" si="230"/>
        <v>0</v>
      </c>
      <c r="T93" s="94"/>
      <c r="U93" s="146">
        <f t="shared" si="231"/>
        <v>0</v>
      </c>
      <c r="V93" s="94"/>
      <c r="W93" s="146">
        <f t="shared" si="232"/>
        <v>0</v>
      </c>
      <c r="X93" s="94"/>
      <c r="Y93" s="146">
        <f t="shared" si="233"/>
        <v>0</v>
      </c>
      <c r="Z93" s="94"/>
      <c r="AA93" s="146">
        <f t="shared" si="234"/>
        <v>0</v>
      </c>
      <c r="AB93" s="94"/>
      <c r="AC93" s="146">
        <f t="shared" si="235"/>
        <v>0</v>
      </c>
      <c r="AD93" s="94"/>
      <c r="AE93" s="146">
        <f t="shared" si="236"/>
        <v>0</v>
      </c>
      <c r="AF93" s="147">
        <f t="shared" si="352"/>
        <v>0</v>
      </c>
      <c r="AG93" s="146">
        <f t="shared" si="352"/>
        <v>0</v>
      </c>
      <c r="AH93" s="99"/>
      <c r="AI93" s="100">
        <f t="shared" si="237"/>
        <v>0</v>
      </c>
      <c r="AJ93" s="99"/>
      <c r="AK93" s="100">
        <f t="shared" si="239"/>
        <v>0</v>
      </c>
      <c r="AL93" s="99"/>
      <c r="AM93" s="100">
        <f t="shared" si="239"/>
        <v>0</v>
      </c>
      <c r="AN93" s="99"/>
      <c r="AO93" s="100">
        <f t="shared" si="240"/>
        <v>0</v>
      </c>
      <c r="AP93" s="99"/>
      <c r="AQ93" s="100">
        <f t="shared" si="241"/>
        <v>0</v>
      </c>
      <c r="AR93" s="99"/>
      <c r="AS93" s="100">
        <f t="shared" si="242"/>
        <v>0</v>
      </c>
      <c r="AT93" s="99"/>
      <c r="AU93" s="100">
        <f t="shared" si="243"/>
        <v>0</v>
      </c>
      <c r="AV93" s="99"/>
      <c r="AW93" s="100">
        <f t="shared" si="244"/>
        <v>0</v>
      </c>
      <c r="AX93" s="99"/>
      <c r="AY93" s="100">
        <f t="shared" si="245"/>
        <v>0</v>
      </c>
      <c r="AZ93" s="99"/>
      <c r="BA93" s="100">
        <f t="shared" si="246"/>
        <v>0</v>
      </c>
      <c r="BB93" s="99"/>
      <c r="BC93" s="100">
        <f t="shared" si="247"/>
        <v>0</v>
      </c>
      <c r="BD93" s="99"/>
      <c r="BE93" s="100">
        <f t="shared" si="248"/>
        <v>0</v>
      </c>
      <c r="BF93" s="101">
        <f t="shared" si="353"/>
        <v>0</v>
      </c>
      <c r="BG93" s="100">
        <f t="shared" si="353"/>
        <v>0</v>
      </c>
      <c r="BH93" s="99"/>
      <c r="BI93" s="100">
        <f t="shared" si="354"/>
        <v>0</v>
      </c>
      <c r="BJ93" s="99"/>
      <c r="BK93" s="100">
        <f t="shared" si="355"/>
        <v>0</v>
      </c>
      <c r="BL93" s="99"/>
      <c r="BM93" s="100">
        <f t="shared" si="356"/>
        <v>0</v>
      </c>
      <c r="BN93" s="99"/>
      <c r="BO93" s="100">
        <f t="shared" si="357"/>
        <v>0</v>
      </c>
      <c r="BP93" s="99"/>
      <c r="BQ93" s="100">
        <f t="shared" si="358"/>
        <v>0</v>
      </c>
      <c r="BR93" s="99"/>
      <c r="BS93" s="100">
        <f t="shared" si="359"/>
        <v>0</v>
      </c>
      <c r="BT93" s="99"/>
      <c r="BU93" s="100">
        <f t="shared" si="360"/>
        <v>0</v>
      </c>
      <c r="BV93" s="99"/>
      <c r="BW93" s="100">
        <f t="shared" si="361"/>
        <v>0</v>
      </c>
      <c r="BX93" s="99"/>
      <c r="BY93" s="100">
        <f t="shared" si="362"/>
        <v>0</v>
      </c>
      <c r="BZ93" s="99"/>
      <c r="CA93" s="100">
        <f t="shared" si="363"/>
        <v>0</v>
      </c>
      <c r="CB93" s="99"/>
      <c r="CC93" s="100">
        <f t="shared" si="364"/>
        <v>0</v>
      </c>
      <c r="CD93" s="99"/>
      <c r="CE93" s="100">
        <f t="shared" si="365"/>
        <v>0</v>
      </c>
      <c r="CF93" s="101">
        <f t="shared" si="366"/>
        <v>0</v>
      </c>
      <c r="CG93" s="100">
        <f t="shared" si="366"/>
        <v>0</v>
      </c>
    </row>
    <row r="94" spans="1:85" s="102" customFormat="1" ht="19.899999999999999" customHeight="1" x14ac:dyDescent="0.5">
      <c r="A94" s="94">
        <v>76</v>
      </c>
      <c r="B94" s="95" t="s">
        <v>141</v>
      </c>
      <c r="C94" s="95" t="s">
        <v>77</v>
      </c>
      <c r="D94" s="94">
        <f>RANK(BF94,$BF$4:$BF$147)</f>
        <v>19</v>
      </c>
      <c r="E94" s="94">
        <v>0.6</v>
      </c>
      <c r="F94" s="94" t="s">
        <v>83</v>
      </c>
      <c r="G94" s="94"/>
      <c r="H94" s="94"/>
      <c r="I94" s="146">
        <f t="shared" si="225"/>
        <v>0</v>
      </c>
      <c r="J94" s="94"/>
      <c r="K94" s="146">
        <f t="shared" si="226"/>
        <v>0</v>
      </c>
      <c r="L94" s="94"/>
      <c r="M94" s="146">
        <f t="shared" si="227"/>
        <v>0</v>
      </c>
      <c r="N94" s="94"/>
      <c r="O94" s="146">
        <f t="shared" si="228"/>
        <v>0</v>
      </c>
      <c r="P94" s="94"/>
      <c r="Q94" s="146">
        <f t="shared" si="229"/>
        <v>0</v>
      </c>
      <c r="R94" s="94"/>
      <c r="S94" s="146">
        <f t="shared" si="230"/>
        <v>0</v>
      </c>
      <c r="T94" s="94"/>
      <c r="U94" s="146">
        <f t="shared" si="231"/>
        <v>0</v>
      </c>
      <c r="V94" s="94"/>
      <c r="W94" s="146">
        <f t="shared" si="232"/>
        <v>0</v>
      </c>
      <c r="X94" s="94"/>
      <c r="Y94" s="146">
        <f t="shared" si="233"/>
        <v>0</v>
      </c>
      <c r="Z94" s="94"/>
      <c r="AA94" s="146">
        <f t="shared" si="234"/>
        <v>0</v>
      </c>
      <c r="AB94" s="94"/>
      <c r="AC94" s="146">
        <f t="shared" si="235"/>
        <v>0</v>
      </c>
      <c r="AD94" s="94"/>
      <c r="AE94" s="146">
        <f t="shared" si="236"/>
        <v>0</v>
      </c>
      <c r="AF94" s="147">
        <f t="shared" si="352"/>
        <v>0</v>
      </c>
      <c r="AG94" s="146">
        <f t="shared" si="352"/>
        <v>0</v>
      </c>
      <c r="AH94" s="99"/>
      <c r="AI94" s="100">
        <f t="shared" si="237"/>
        <v>0</v>
      </c>
      <c r="AJ94" s="99"/>
      <c r="AK94" s="100">
        <f t="shared" si="239"/>
        <v>0</v>
      </c>
      <c r="AL94" s="99"/>
      <c r="AM94" s="100">
        <f t="shared" si="239"/>
        <v>0</v>
      </c>
      <c r="AN94" s="99"/>
      <c r="AO94" s="100">
        <f t="shared" si="240"/>
        <v>0</v>
      </c>
      <c r="AP94" s="99"/>
      <c r="AQ94" s="100">
        <f t="shared" si="241"/>
        <v>0</v>
      </c>
      <c r="AR94" s="99"/>
      <c r="AS94" s="100">
        <f t="shared" si="242"/>
        <v>0</v>
      </c>
      <c r="AT94" s="99"/>
      <c r="AU94" s="100">
        <f t="shared" si="243"/>
        <v>0</v>
      </c>
      <c r="AV94" s="99"/>
      <c r="AW94" s="100">
        <f t="shared" si="244"/>
        <v>0</v>
      </c>
      <c r="AX94" s="99"/>
      <c r="AY94" s="100">
        <f t="shared" si="245"/>
        <v>0</v>
      </c>
      <c r="AZ94" s="99"/>
      <c r="BA94" s="100">
        <f t="shared" si="246"/>
        <v>0</v>
      </c>
      <c r="BB94" s="99"/>
      <c r="BC94" s="100">
        <f t="shared" si="247"/>
        <v>0</v>
      </c>
      <c r="BD94" s="99"/>
      <c r="BE94" s="100">
        <f t="shared" si="248"/>
        <v>0</v>
      </c>
      <c r="BF94" s="101">
        <f t="shared" si="353"/>
        <v>0</v>
      </c>
      <c r="BG94" s="100">
        <f t="shared" si="353"/>
        <v>0</v>
      </c>
      <c r="BH94" s="99"/>
      <c r="BI94" s="100">
        <f t="shared" si="354"/>
        <v>0</v>
      </c>
      <c r="BJ94" s="99"/>
      <c r="BK94" s="100">
        <f t="shared" si="355"/>
        <v>0</v>
      </c>
      <c r="BL94" s="99"/>
      <c r="BM94" s="100">
        <f t="shared" si="356"/>
        <v>0</v>
      </c>
      <c r="BN94" s="99"/>
      <c r="BO94" s="100">
        <f t="shared" si="357"/>
        <v>0</v>
      </c>
      <c r="BP94" s="99"/>
      <c r="BQ94" s="100">
        <f t="shared" si="358"/>
        <v>0</v>
      </c>
      <c r="BR94" s="99"/>
      <c r="BS94" s="100">
        <f t="shared" si="359"/>
        <v>0</v>
      </c>
      <c r="BT94" s="99"/>
      <c r="BU94" s="100">
        <f t="shared" si="360"/>
        <v>0</v>
      </c>
      <c r="BV94" s="99"/>
      <c r="BW94" s="100">
        <f t="shared" si="361"/>
        <v>0</v>
      </c>
      <c r="BX94" s="99"/>
      <c r="BY94" s="100">
        <f t="shared" si="362"/>
        <v>0</v>
      </c>
      <c r="BZ94" s="99"/>
      <c r="CA94" s="100">
        <f t="shared" si="363"/>
        <v>0</v>
      </c>
      <c r="CB94" s="99"/>
      <c r="CC94" s="100">
        <f t="shared" si="364"/>
        <v>0</v>
      </c>
      <c r="CD94" s="99"/>
      <c r="CE94" s="100">
        <f t="shared" si="365"/>
        <v>0</v>
      </c>
      <c r="CF94" s="101">
        <f t="shared" si="366"/>
        <v>0</v>
      </c>
      <c r="CG94" s="100">
        <f t="shared" si="366"/>
        <v>0</v>
      </c>
    </row>
    <row r="95" spans="1:85" s="102" customFormat="1" ht="19.899999999999999" customHeight="1" x14ac:dyDescent="0.5">
      <c r="A95" s="94">
        <v>77</v>
      </c>
      <c r="B95" s="95" t="s">
        <v>142</v>
      </c>
      <c r="C95" s="95" t="s">
        <v>74</v>
      </c>
      <c r="D95" s="94">
        <f>RANK(BF95,$BF$4:$BF$147)</f>
        <v>19</v>
      </c>
      <c r="E95" s="94">
        <v>0.64</v>
      </c>
      <c r="F95" s="94" t="s">
        <v>85</v>
      </c>
      <c r="G95" s="94"/>
      <c r="H95" s="94"/>
      <c r="I95" s="146">
        <f t="shared" si="225"/>
        <v>0</v>
      </c>
      <c r="J95" s="94"/>
      <c r="K95" s="146">
        <f t="shared" si="226"/>
        <v>0</v>
      </c>
      <c r="L95" s="94"/>
      <c r="M95" s="146">
        <f t="shared" si="227"/>
        <v>0</v>
      </c>
      <c r="N95" s="94"/>
      <c r="O95" s="146">
        <f t="shared" si="228"/>
        <v>0</v>
      </c>
      <c r="P95" s="94"/>
      <c r="Q95" s="146">
        <f t="shared" si="229"/>
        <v>0</v>
      </c>
      <c r="R95" s="94"/>
      <c r="S95" s="146">
        <f t="shared" si="230"/>
        <v>0</v>
      </c>
      <c r="T95" s="94"/>
      <c r="U95" s="146">
        <f t="shared" si="231"/>
        <v>0</v>
      </c>
      <c r="V95" s="94"/>
      <c r="W95" s="146">
        <f t="shared" si="232"/>
        <v>0</v>
      </c>
      <c r="X95" s="94"/>
      <c r="Y95" s="146">
        <f t="shared" si="233"/>
        <v>0</v>
      </c>
      <c r="Z95" s="94"/>
      <c r="AA95" s="146">
        <f t="shared" si="234"/>
        <v>0</v>
      </c>
      <c r="AB95" s="94"/>
      <c r="AC95" s="146">
        <f t="shared" si="235"/>
        <v>0</v>
      </c>
      <c r="AD95" s="94"/>
      <c r="AE95" s="146">
        <f t="shared" si="236"/>
        <v>0</v>
      </c>
      <c r="AF95" s="147">
        <f t="shared" si="352"/>
        <v>0</v>
      </c>
      <c r="AG95" s="146">
        <f t="shared" si="352"/>
        <v>0</v>
      </c>
      <c r="AH95" s="99"/>
      <c r="AI95" s="100">
        <f t="shared" si="237"/>
        <v>0</v>
      </c>
      <c r="AJ95" s="99"/>
      <c r="AK95" s="100">
        <f t="shared" si="239"/>
        <v>0</v>
      </c>
      <c r="AL95" s="99"/>
      <c r="AM95" s="100">
        <f t="shared" si="239"/>
        <v>0</v>
      </c>
      <c r="AN95" s="99"/>
      <c r="AO95" s="100">
        <f t="shared" si="240"/>
        <v>0</v>
      </c>
      <c r="AP95" s="99"/>
      <c r="AQ95" s="100">
        <f t="shared" si="241"/>
        <v>0</v>
      </c>
      <c r="AR95" s="99"/>
      <c r="AS95" s="100">
        <f t="shared" si="242"/>
        <v>0</v>
      </c>
      <c r="AT95" s="99"/>
      <c r="AU95" s="100">
        <f t="shared" si="243"/>
        <v>0</v>
      </c>
      <c r="AV95" s="99"/>
      <c r="AW95" s="100">
        <f t="shared" si="244"/>
        <v>0</v>
      </c>
      <c r="AX95" s="99"/>
      <c r="AY95" s="100">
        <f t="shared" si="245"/>
        <v>0</v>
      </c>
      <c r="AZ95" s="99"/>
      <c r="BA95" s="100">
        <f t="shared" si="246"/>
        <v>0</v>
      </c>
      <c r="BB95" s="99"/>
      <c r="BC95" s="100">
        <f t="shared" si="247"/>
        <v>0</v>
      </c>
      <c r="BD95" s="99"/>
      <c r="BE95" s="100">
        <f t="shared" si="248"/>
        <v>0</v>
      </c>
      <c r="BF95" s="101">
        <f t="shared" si="353"/>
        <v>0</v>
      </c>
      <c r="BG95" s="100">
        <f t="shared" si="353"/>
        <v>0</v>
      </c>
      <c r="BH95" s="99"/>
      <c r="BI95" s="100">
        <f t="shared" si="354"/>
        <v>0</v>
      </c>
      <c r="BJ95" s="99"/>
      <c r="BK95" s="100">
        <f t="shared" si="355"/>
        <v>0</v>
      </c>
      <c r="BL95" s="99"/>
      <c r="BM95" s="100">
        <f t="shared" si="356"/>
        <v>0</v>
      </c>
      <c r="BN95" s="99"/>
      <c r="BO95" s="100">
        <f t="shared" si="357"/>
        <v>0</v>
      </c>
      <c r="BP95" s="99"/>
      <c r="BQ95" s="100">
        <f t="shared" si="358"/>
        <v>0</v>
      </c>
      <c r="BR95" s="99"/>
      <c r="BS95" s="100">
        <f t="shared" si="359"/>
        <v>0</v>
      </c>
      <c r="BT95" s="99"/>
      <c r="BU95" s="100">
        <f t="shared" si="360"/>
        <v>0</v>
      </c>
      <c r="BV95" s="99"/>
      <c r="BW95" s="100">
        <f t="shared" si="361"/>
        <v>0</v>
      </c>
      <c r="BX95" s="99"/>
      <c r="BY95" s="100">
        <f t="shared" si="362"/>
        <v>0</v>
      </c>
      <c r="BZ95" s="99"/>
      <c r="CA95" s="100">
        <f t="shared" si="363"/>
        <v>0</v>
      </c>
      <c r="CB95" s="99"/>
      <c r="CC95" s="100">
        <f t="shared" si="364"/>
        <v>0</v>
      </c>
      <c r="CD95" s="99"/>
      <c r="CE95" s="100">
        <f t="shared" si="365"/>
        <v>0</v>
      </c>
      <c r="CF95" s="101">
        <f t="shared" si="366"/>
        <v>0</v>
      </c>
      <c r="CG95" s="100">
        <f t="shared" si="366"/>
        <v>0</v>
      </c>
    </row>
    <row r="96" spans="1:85" s="102" customFormat="1" ht="19.899999999999999" customHeight="1" x14ac:dyDescent="0.5">
      <c r="A96" s="94"/>
      <c r="B96" s="95"/>
      <c r="C96" s="95"/>
      <c r="D96" s="94"/>
      <c r="E96" s="94"/>
      <c r="F96" s="94"/>
      <c r="G96" s="94"/>
      <c r="H96" s="94"/>
      <c r="I96" s="146"/>
      <c r="J96" s="94"/>
      <c r="K96" s="146"/>
      <c r="L96" s="94"/>
      <c r="M96" s="146"/>
      <c r="N96" s="94"/>
      <c r="O96" s="146"/>
      <c r="P96" s="94"/>
      <c r="Q96" s="146"/>
      <c r="R96" s="94"/>
      <c r="S96" s="146"/>
      <c r="T96" s="94"/>
      <c r="U96" s="146"/>
      <c r="V96" s="94"/>
      <c r="W96" s="146"/>
      <c r="X96" s="94"/>
      <c r="Y96" s="146"/>
      <c r="Z96" s="94"/>
      <c r="AA96" s="146"/>
      <c r="AB96" s="94"/>
      <c r="AC96" s="146"/>
      <c r="AD96" s="94"/>
      <c r="AE96" s="146"/>
      <c r="AF96" s="147"/>
      <c r="AG96" s="146"/>
      <c r="AH96" s="99"/>
      <c r="AI96" s="100"/>
      <c r="AJ96" s="99"/>
      <c r="AK96" s="100"/>
      <c r="AL96" s="99"/>
      <c r="AM96" s="100"/>
      <c r="AN96" s="99"/>
      <c r="AO96" s="100"/>
      <c r="AP96" s="99"/>
      <c r="AQ96" s="100"/>
      <c r="AR96" s="99"/>
      <c r="AS96" s="100"/>
      <c r="AT96" s="99"/>
      <c r="AU96" s="100"/>
      <c r="AV96" s="99"/>
      <c r="AW96" s="100"/>
      <c r="AX96" s="99"/>
      <c r="AY96" s="100"/>
      <c r="AZ96" s="99"/>
      <c r="BA96" s="100"/>
      <c r="BB96" s="99"/>
      <c r="BC96" s="100"/>
      <c r="BD96" s="99"/>
      <c r="BE96" s="100"/>
      <c r="BF96" s="101"/>
      <c r="BG96" s="100"/>
      <c r="BH96" s="99"/>
      <c r="BI96" s="100"/>
      <c r="BJ96" s="99"/>
      <c r="BK96" s="100"/>
      <c r="BL96" s="99"/>
      <c r="BM96" s="100"/>
      <c r="BN96" s="99"/>
      <c r="BO96" s="100"/>
      <c r="BP96" s="99"/>
      <c r="BQ96" s="100"/>
      <c r="BR96" s="99"/>
      <c r="BS96" s="100"/>
      <c r="BT96" s="99"/>
      <c r="BU96" s="100"/>
      <c r="BV96" s="99"/>
      <c r="BW96" s="100"/>
      <c r="BX96" s="99"/>
      <c r="BY96" s="100"/>
      <c r="BZ96" s="99"/>
      <c r="CA96" s="100"/>
      <c r="CB96" s="99"/>
      <c r="CC96" s="100"/>
      <c r="CD96" s="99"/>
      <c r="CE96" s="100"/>
      <c r="CF96" s="101">
        <f t="shared" si="366"/>
        <v>0</v>
      </c>
      <c r="CG96" s="100">
        <f t="shared" si="366"/>
        <v>0</v>
      </c>
    </row>
    <row r="97" spans="1:85" s="148" customFormat="1" ht="19.899999999999999" customHeight="1" x14ac:dyDescent="0.5">
      <c r="A97" s="94">
        <v>78</v>
      </c>
      <c r="B97" s="95" t="s">
        <v>143</v>
      </c>
      <c r="C97" s="95" t="s">
        <v>77</v>
      </c>
      <c r="D97" s="94">
        <v>14</v>
      </c>
      <c r="E97" s="94">
        <v>0.75</v>
      </c>
      <c r="F97" s="94"/>
      <c r="G97" s="94"/>
      <c r="H97" s="94"/>
      <c r="I97" s="146"/>
      <c r="J97" s="94"/>
      <c r="K97" s="146"/>
      <c r="L97" s="94"/>
      <c r="M97" s="146"/>
      <c r="N97" s="94"/>
      <c r="O97" s="146"/>
      <c r="P97" s="94"/>
      <c r="Q97" s="146"/>
      <c r="R97" s="94"/>
      <c r="S97" s="146"/>
      <c r="T97" s="94"/>
      <c r="U97" s="146"/>
      <c r="V97" s="94"/>
      <c r="W97" s="146"/>
      <c r="X97" s="94"/>
      <c r="Y97" s="146"/>
      <c r="Z97" s="94"/>
      <c r="AA97" s="146"/>
      <c r="AB97" s="94"/>
      <c r="AC97" s="146"/>
      <c r="AD97" s="94"/>
      <c r="AE97" s="146"/>
      <c r="AF97" s="147"/>
      <c r="AG97" s="146"/>
      <c r="AH97" s="145"/>
      <c r="AI97" s="146"/>
      <c r="AJ97" s="145"/>
      <c r="AK97" s="146"/>
      <c r="AL97" s="145"/>
      <c r="AM97" s="146"/>
      <c r="AN97" s="145"/>
      <c r="AO97" s="146"/>
      <c r="AP97" s="145"/>
      <c r="AQ97" s="146"/>
      <c r="AR97" s="145"/>
      <c r="AS97" s="146"/>
      <c r="AT97" s="145"/>
      <c r="AU97" s="146"/>
      <c r="AV97" s="145"/>
      <c r="AW97" s="146"/>
      <c r="AX97" s="145"/>
      <c r="AY97" s="146"/>
      <c r="AZ97" s="145"/>
      <c r="BA97" s="146"/>
      <c r="BB97" s="145"/>
      <c r="BC97" s="146"/>
      <c r="BD97" s="145"/>
      <c r="BE97" s="146"/>
      <c r="BF97" s="147"/>
      <c r="BG97" s="146"/>
      <c r="BH97" s="99"/>
      <c r="BI97" s="100"/>
      <c r="BJ97" s="99"/>
      <c r="BK97" s="100"/>
      <c r="BL97" s="99"/>
      <c r="BM97" s="100"/>
      <c r="BN97" s="99"/>
      <c r="BO97" s="100"/>
      <c r="BP97" s="99"/>
      <c r="BQ97" s="100"/>
      <c r="BR97" s="99"/>
      <c r="BS97" s="100"/>
      <c r="BT97" s="99"/>
      <c r="BU97" s="100"/>
      <c r="BV97" s="99"/>
      <c r="BW97" s="100"/>
      <c r="BX97" s="99"/>
      <c r="BY97" s="100"/>
      <c r="BZ97" s="99"/>
      <c r="CA97" s="100"/>
      <c r="CB97" s="99"/>
      <c r="CC97" s="100"/>
      <c r="CD97" s="99"/>
      <c r="CE97" s="100"/>
      <c r="CF97" s="101">
        <f t="shared" si="366"/>
        <v>0</v>
      </c>
      <c r="CG97" s="100">
        <f t="shared" si="366"/>
        <v>0</v>
      </c>
    </row>
    <row r="98" spans="1:85" s="148" customFormat="1" ht="19.899999999999999" customHeight="1" x14ac:dyDescent="0.5">
      <c r="A98" s="94">
        <v>79</v>
      </c>
      <c r="B98" s="95" t="s">
        <v>143</v>
      </c>
      <c r="C98" s="95" t="s">
        <v>74</v>
      </c>
      <c r="D98" s="94">
        <v>14</v>
      </c>
      <c r="E98" s="94">
        <v>0.6</v>
      </c>
      <c r="F98" s="94"/>
      <c r="G98" s="94"/>
      <c r="H98" s="94"/>
      <c r="I98" s="146"/>
      <c r="J98" s="94"/>
      <c r="K98" s="146"/>
      <c r="L98" s="94"/>
      <c r="M98" s="146"/>
      <c r="N98" s="94"/>
      <c r="O98" s="146"/>
      <c r="P98" s="94"/>
      <c r="Q98" s="146"/>
      <c r="R98" s="94"/>
      <c r="S98" s="146"/>
      <c r="T98" s="94"/>
      <c r="U98" s="146"/>
      <c r="V98" s="94"/>
      <c r="W98" s="146"/>
      <c r="X98" s="94"/>
      <c r="Y98" s="146"/>
      <c r="Z98" s="94"/>
      <c r="AA98" s="146"/>
      <c r="AB98" s="94"/>
      <c r="AC98" s="146"/>
      <c r="AD98" s="94"/>
      <c r="AE98" s="146"/>
      <c r="AF98" s="147"/>
      <c r="AG98" s="146"/>
      <c r="AH98" s="145"/>
      <c r="AI98" s="146"/>
      <c r="AJ98" s="145"/>
      <c r="AK98" s="146"/>
      <c r="AL98" s="145"/>
      <c r="AM98" s="146"/>
      <c r="AN98" s="145"/>
      <c r="AO98" s="146"/>
      <c r="AP98" s="145"/>
      <c r="AQ98" s="146"/>
      <c r="AR98" s="145"/>
      <c r="AS98" s="146"/>
      <c r="AT98" s="145"/>
      <c r="AU98" s="146"/>
      <c r="AV98" s="145"/>
      <c r="AW98" s="146"/>
      <c r="AX98" s="145"/>
      <c r="AY98" s="146"/>
      <c r="AZ98" s="145"/>
      <c r="BA98" s="146"/>
      <c r="BB98" s="145"/>
      <c r="BC98" s="146"/>
      <c r="BD98" s="145"/>
      <c r="BE98" s="146"/>
      <c r="BF98" s="147"/>
      <c r="BG98" s="146"/>
      <c r="BH98" s="99"/>
      <c r="BI98" s="100"/>
      <c r="BJ98" s="99"/>
      <c r="BK98" s="100"/>
      <c r="BL98" s="99"/>
      <c r="BM98" s="100"/>
      <c r="BN98" s="99"/>
      <c r="BO98" s="100"/>
      <c r="BP98" s="99"/>
      <c r="BQ98" s="100"/>
      <c r="BR98" s="99"/>
      <c r="BS98" s="100"/>
      <c r="BT98" s="99"/>
      <c r="BU98" s="100"/>
      <c r="BV98" s="99"/>
      <c r="BW98" s="100"/>
      <c r="BX98" s="99"/>
      <c r="BY98" s="100"/>
      <c r="BZ98" s="99"/>
      <c r="CA98" s="100"/>
      <c r="CB98" s="99"/>
      <c r="CC98" s="100"/>
      <c r="CD98" s="99"/>
      <c r="CE98" s="100"/>
      <c r="CF98" s="101">
        <f t="shared" si="366"/>
        <v>0</v>
      </c>
      <c r="CG98" s="100">
        <f t="shared" si="366"/>
        <v>0</v>
      </c>
    </row>
    <row r="99" spans="1:85" s="148" customFormat="1" ht="19.899999999999999" customHeight="1" x14ac:dyDescent="0.5">
      <c r="A99" s="94">
        <v>80</v>
      </c>
      <c r="B99" s="95" t="s">
        <v>143</v>
      </c>
      <c r="C99" s="95" t="s">
        <v>74</v>
      </c>
      <c r="D99" s="94">
        <v>14</v>
      </c>
      <c r="E99" s="94">
        <v>0.64</v>
      </c>
      <c r="F99" s="94" t="s">
        <v>85</v>
      </c>
      <c r="G99" s="94">
        <v>600</v>
      </c>
      <c r="H99" s="94"/>
      <c r="I99" s="146"/>
      <c r="J99" s="94"/>
      <c r="K99" s="146"/>
      <c r="L99" s="94"/>
      <c r="M99" s="146"/>
      <c r="N99" s="94"/>
      <c r="O99" s="146"/>
      <c r="P99" s="94"/>
      <c r="Q99" s="146"/>
      <c r="R99" s="94"/>
      <c r="S99" s="146"/>
      <c r="T99" s="94"/>
      <c r="U99" s="146"/>
      <c r="V99" s="94"/>
      <c r="W99" s="146"/>
      <c r="X99" s="94"/>
      <c r="Y99" s="146"/>
      <c r="Z99" s="94"/>
      <c r="AA99" s="146"/>
      <c r="AB99" s="94"/>
      <c r="AC99" s="146"/>
      <c r="AD99" s="94"/>
      <c r="AE99" s="146"/>
      <c r="AF99" s="147"/>
      <c r="AG99" s="146"/>
      <c r="AH99" s="145"/>
      <c r="AI99" s="146"/>
      <c r="AJ99" s="145"/>
      <c r="AK99" s="146"/>
      <c r="AL99" s="145"/>
      <c r="AM99" s="146"/>
      <c r="AN99" s="145"/>
      <c r="AO99" s="146"/>
      <c r="AP99" s="145"/>
      <c r="AQ99" s="146"/>
      <c r="AR99" s="145"/>
      <c r="AS99" s="146"/>
      <c r="AT99" s="145"/>
      <c r="AU99" s="146"/>
      <c r="AV99" s="145"/>
      <c r="AW99" s="146"/>
      <c r="AX99" s="145"/>
      <c r="AY99" s="146"/>
      <c r="AZ99" s="145"/>
      <c r="BA99" s="146"/>
      <c r="BB99" s="145"/>
      <c r="BC99" s="146"/>
      <c r="BD99" s="145"/>
      <c r="BE99" s="146"/>
      <c r="BF99" s="147"/>
      <c r="BG99" s="146"/>
      <c r="BH99" s="99"/>
      <c r="BI99" s="100"/>
      <c r="BJ99" s="99"/>
      <c r="BK99" s="100"/>
      <c r="BL99" s="99"/>
      <c r="BM99" s="100"/>
      <c r="BN99" s="99"/>
      <c r="BO99" s="100"/>
      <c r="BP99" s="99"/>
      <c r="BQ99" s="100"/>
      <c r="BR99" s="99"/>
      <c r="BS99" s="100"/>
      <c r="BT99" s="99"/>
      <c r="BU99" s="100"/>
      <c r="BV99" s="99"/>
      <c r="BW99" s="100"/>
      <c r="BX99" s="99"/>
      <c r="BY99" s="100"/>
      <c r="BZ99" s="99"/>
      <c r="CA99" s="100"/>
      <c r="CB99" s="99"/>
      <c r="CC99" s="100"/>
      <c r="CD99" s="99"/>
      <c r="CE99" s="100"/>
      <c r="CF99" s="101">
        <f t="shared" si="366"/>
        <v>0</v>
      </c>
      <c r="CG99" s="100">
        <f t="shared" si="366"/>
        <v>0</v>
      </c>
    </row>
    <row r="100" spans="1:85" s="148" customFormat="1" ht="19.899999999999999" customHeight="1" x14ac:dyDescent="0.5">
      <c r="A100" s="94"/>
      <c r="B100" s="95"/>
      <c r="C100" s="95"/>
      <c r="D100" s="94"/>
      <c r="E100" s="94"/>
      <c r="F100" s="94"/>
      <c r="G100" s="94"/>
      <c r="H100" s="94"/>
      <c r="I100" s="146"/>
      <c r="J100" s="94"/>
      <c r="K100" s="146"/>
      <c r="L100" s="94"/>
      <c r="M100" s="146"/>
      <c r="N100" s="94"/>
      <c r="O100" s="146"/>
      <c r="P100" s="94"/>
      <c r="Q100" s="146"/>
      <c r="R100" s="94"/>
      <c r="S100" s="146"/>
      <c r="T100" s="94"/>
      <c r="U100" s="146"/>
      <c r="V100" s="94"/>
      <c r="W100" s="146"/>
      <c r="X100" s="94"/>
      <c r="Y100" s="146"/>
      <c r="Z100" s="94"/>
      <c r="AA100" s="146"/>
      <c r="AB100" s="94"/>
      <c r="AC100" s="146"/>
      <c r="AD100" s="94"/>
      <c r="AE100" s="146"/>
      <c r="AF100" s="147"/>
      <c r="AG100" s="146"/>
      <c r="AH100" s="145"/>
      <c r="AI100" s="146"/>
      <c r="AJ100" s="145"/>
      <c r="AK100" s="146"/>
      <c r="AL100" s="145"/>
      <c r="AM100" s="146"/>
      <c r="AN100" s="145"/>
      <c r="AO100" s="146"/>
      <c r="AP100" s="145"/>
      <c r="AQ100" s="146"/>
      <c r="AR100" s="145"/>
      <c r="AS100" s="146"/>
      <c r="AT100" s="145"/>
      <c r="AU100" s="146"/>
      <c r="AV100" s="145"/>
      <c r="AW100" s="146"/>
      <c r="AX100" s="145"/>
      <c r="AY100" s="146"/>
      <c r="AZ100" s="145"/>
      <c r="BA100" s="146"/>
      <c r="BB100" s="145"/>
      <c r="BC100" s="146"/>
      <c r="BD100" s="145"/>
      <c r="BE100" s="146"/>
      <c r="BF100" s="147"/>
      <c r="BG100" s="146"/>
      <c r="BH100" s="99"/>
      <c r="BI100" s="100"/>
      <c r="BJ100" s="99"/>
      <c r="BK100" s="100"/>
      <c r="BL100" s="99"/>
      <c r="BM100" s="100"/>
      <c r="BN100" s="99"/>
      <c r="BO100" s="100"/>
      <c r="BP100" s="99"/>
      <c r="BQ100" s="100"/>
      <c r="BR100" s="99"/>
      <c r="BS100" s="100"/>
      <c r="BT100" s="99"/>
      <c r="BU100" s="100"/>
      <c r="BV100" s="99"/>
      <c r="BW100" s="100"/>
      <c r="BX100" s="99"/>
      <c r="BY100" s="100"/>
      <c r="BZ100" s="99"/>
      <c r="CA100" s="100"/>
      <c r="CB100" s="99"/>
      <c r="CC100" s="100"/>
      <c r="CD100" s="99"/>
      <c r="CE100" s="100"/>
      <c r="CF100" s="101">
        <f t="shared" si="366"/>
        <v>0</v>
      </c>
      <c r="CG100" s="100">
        <f t="shared" si="366"/>
        <v>0</v>
      </c>
    </row>
    <row r="101" spans="1:85" s="148" customFormat="1" ht="19.899999999999999" customHeight="1" x14ac:dyDescent="0.5">
      <c r="A101" s="94">
        <v>81</v>
      </c>
      <c r="B101" s="95" t="s">
        <v>144</v>
      </c>
      <c r="C101" s="95" t="s">
        <v>74</v>
      </c>
      <c r="D101" s="94">
        <v>14</v>
      </c>
      <c r="E101" s="94">
        <v>0.64</v>
      </c>
      <c r="F101" s="94" t="s">
        <v>145</v>
      </c>
      <c r="G101" s="94"/>
      <c r="H101" s="94"/>
      <c r="I101" s="146"/>
      <c r="J101" s="94"/>
      <c r="K101" s="146"/>
      <c r="L101" s="94"/>
      <c r="M101" s="146"/>
      <c r="N101" s="94"/>
      <c r="O101" s="146"/>
      <c r="P101" s="94"/>
      <c r="Q101" s="146"/>
      <c r="R101" s="94"/>
      <c r="S101" s="146"/>
      <c r="T101" s="94"/>
      <c r="U101" s="146"/>
      <c r="V101" s="94"/>
      <c r="W101" s="146"/>
      <c r="X101" s="94"/>
      <c r="Y101" s="146"/>
      <c r="Z101" s="94"/>
      <c r="AA101" s="146"/>
      <c r="AB101" s="94"/>
      <c r="AC101" s="146"/>
      <c r="AD101" s="94"/>
      <c r="AE101" s="146"/>
      <c r="AF101" s="147"/>
      <c r="AG101" s="146"/>
      <c r="AH101" s="145"/>
      <c r="AI101" s="146"/>
      <c r="AJ101" s="145"/>
      <c r="AK101" s="146"/>
      <c r="AL101" s="145"/>
      <c r="AM101" s="146"/>
      <c r="AN101" s="145"/>
      <c r="AO101" s="146"/>
      <c r="AP101" s="145"/>
      <c r="AQ101" s="146"/>
      <c r="AR101" s="145"/>
      <c r="AS101" s="146"/>
      <c r="AT101" s="145"/>
      <c r="AU101" s="146"/>
      <c r="AV101" s="145"/>
      <c r="AW101" s="146"/>
      <c r="AX101" s="145"/>
      <c r="AY101" s="146"/>
      <c r="AZ101" s="145"/>
      <c r="BA101" s="146"/>
      <c r="BB101" s="145"/>
      <c r="BC101" s="146"/>
      <c r="BD101" s="145"/>
      <c r="BE101" s="146"/>
      <c r="BF101" s="147"/>
      <c r="BG101" s="146"/>
      <c r="BH101" s="99"/>
      <c r="BI101" s="100"/>
      <c r="BJ101" s="99"/>
      <c r="BK101" s="100"/>
      <c r="BL101" s="99"/>
      <c r="BM101" s="100"/>
      <c r="BN101" s="99"/>
      <c r="BO101" s="100"/>
      <c r="BP101" s="99"/>
      <c r="BQ101" s="100"/>
      <c r="BR101" s="99"/>
      <c r="BS101" s="100"/>
      <c r="BT101" s="99"/>
      <c r="BU101" s="100"/>
      <c r="BV101" s="99"/>
      <c r="BW101" s="100"/>
      <c r="BX101" s="99"/>
      <c r="BY101" s="100"/>
      <c r="BZ101" s="99"/>
      <c r="CA101" s="100"/>
      <c r="CB101" s="99"/>
      <c r="CC101" s="100"/>
      <c r="CD101" s="99"/>
      <c r="CE101" s="100"/>
      <c r="CF101" s="101">
        <f t="shared" si="366"/>
        <v>0</v>
      </c>
      <c r="CG101" s="100">
        <f t="shared" si="366"/>
        <v>0</v>
      </c>
    </row>
    <row r="102" spans="1:85" s="148" customFormat="1" ht="19.899999999999999" customHeight="1" x14ac:dyDescent="0.5">
      <c r="A102" s="94">
        <v>82</v>
      </c>
      <c r="B102" s="95" t="s">
        <v>146</v>
      </c>
      <c r="C102" s="95" t="s">
        <v>77</v>
      </c>
      <c r="D102" s="94">
        <v>14</v>
      </c>
      <c r="E102" s="94">
        <v>1</v>
      </c>
      <c r="F102" s="94" t="s">
        <v>98</v>
      </c>
      <c r="G102" s="94"/>
      <c r="H102" s="94"/>
      <c r="I102" s="146"/>
      <c r="J102" s="94"/>
      <c r="K102" s="146"/>
      <c r="L102" s="94"/>
      <c r="M102" s="146"/>
      <c r="N102" s="94"/>
      <c r="O102" s="146"/>
      <c r="P102" s="94"/>
      <c r="Q102" s="146"/>
      <c r="R102" s="94"/>
      <c r="S102" s="146"/>
      <c r="T102" s="94"/>
      <c r="U102" s="146"/>
      <c r="V102" s="94"/>
      <c r="W102" s="146"/>
      <c r="X102" s="94"/>
      <c r="Y102" s="146"/>
      <c r="Z102" s="94"/>
      <c r="AA102" s="146"/>
      <c r="AB102" s="94"/>
      <c r="AC102" s="146"/>
      <c r="AD102" s="94"/>
      <c r="AE102" s="146"/>
      <c r="AF102" s="147"/>
      <c r="AG102" s="146"/>
      <c r="AH102" s="145"/>
      <c r="AI102" s="146"/>
      <c r="AJ102" s="145"/>
      <c r="AK102" s="146"/>
      <c r="AL102" s="145"/>
      <c r="AM102" s="146"/>
      <c r="AN102" s="145"/>
      <c r="AO102" s="146"/>
      <c r="AP102" s="145"/>
      <c r="AQ102" s="146"/>
      <c r="AR102" s="145"/>
      <c r="AS102" s="146"/>
      <c r="AT102" s="145"/>
      <c r="AU102" s="146"/>
      <c r="AV102" s="145"/>
      <c r="AW102" s="146"/>
      <c r="AX102" s="145"/>
      <c r="AY102" s="146"/>
      <c r="AZ102" s="145"/>
      <c r="BA102" s="146"/>
      <c r="BB102" s="145"/>
      <c r="BC102" s="146"/>
      <c r="BD102" s="145"/>
      <c r="BE102" s="146"/>
      <c r="BF102" s="147"/>
      <c r="BG102" s="146"/>
      <c r="BH102" s="99"/>
      <c r="BI102" s="100"/>
      <c r="BJ102" s="99"/>
      <c r="BK102" s="100"/>
      <c r="BL102" s="99"/>
      <c r="BM102" s="100"/>
      <c r="BN102" s="99"/>
      <c r="BO102" s="100"/>
      <c r="BP102" s="99"/>
      <c r="BQ102" s="100"/>
      <c r="BR102" s="99"/>
      <c r="BS102" s="100"/>
      <c r="BT102" s="99"/>
      <c r="BU102" s="100"/>
      <c r="BV102" s="99"/>
      <c r="BW102" s="100"/>
      <c r="BX102" s="99"/>
      <c r="BY102" s="100"/>
      <c r="BZ102" s="99"/>
      <c r="CA102" s="100"/>
      <c r="CB102" s="99"/>
      <c r="CC102" s="100"/>
      <c r="CD102" s="99"/>
      <c r="CE102" s="100"/>
      <c r="CF102" s="101">
        <f t="shared" si="366"/>
        <v>0</v>
      </c>
      <c r="CG102" s="100">
        <f t="shared" si="366"/>
        <v>0</v>
      </c>
    </row>
    <row r="103" spans="1:85" s="148" customFormat="1" ht="19.899999999999999" customHeight="1" x14ac:dyDescent="0.5">
      <c r="A103" s="94">
        <v>83</v>
      </c>
      <c r="B103" s="95" t="s">
        <v>146</v>
      </c>
      <c r="C103" s="95" t="s">
        <v>77</v>
      </c>
      <c r="D103" s="94">
        <v>14</v>
      </c>
      <c r="E103" s="94">
        <v>0.6</v>
      </c>
      <c r="F103" s="94" t="s">
        <v>98</v>
      </c>
      <c r="G103" s="94"/>
      <c r="H103" s="94"/>
      <c r="I103" s="146"/>
      <c r="J103" s="94"/>
      <c r="K103" s="146"/>
      <c r="L103" s="94"/>
      <c r="M103" s="146"/>
      <c r="N103" s="94"/>
      <c r="O103" s="146"/>
      <c r="P103" s="94"/>
      <c r="Q103" s="146"/>
      <c r="R103" s="94"/>
      <c r="S103" s="146"/>
      <c r="T103" s="94"/>
      <c r="U103" s="146"/>
      <c r="V103" s="94"/>
      <c r="W103" s="146"/>
      <c r="X103" s="94"/>
      <c r="Y103" s="146"/>
      <c r="Z103" s="94"/>
      <c r="AA103" s="146"/>
      <c r="AB103" s="94"/>
      <c r="AC103" s="146"/>
      <c r="AD103" s="94"/>
      <c r="AE103" s="146"/>
      <c r="AF103" s="147"/>
      <c r="AG103" s="146"/>
      <c r="AH103" s="145"/>
      <c r="AI103" s="146"/>
      <c r="AJ103" s="145"/>
      <c r="AK103" s="146"/>
      <c r="AL103" s="145"/>
      <c r="AM103" s="146"/>
      <c r="AN103" s="145"/>
      <c r="AO103" s="146"/>
      <c r="AP103" s="145"/>
      <c r="AQ103" s="146"/>
      <c r="AR103" s="145"/>
      <c r="AS103" s="146"/>
      <c r="AT103" s="145"/>
      <c r="AU103" s="146"/>
      <c r="AV103" s="145"/>
      <c r="AW103" s="146"/>
      <c r="AX103" s="145"/>
      <c r="AY103" s="146"/>
      <c r="AZ103" s="145"/>
      <c r="BA103" s="146"/>
      <c r="BB103" s="145"/>
      <c r="BC103" s="146"/>
      <c r="BD103" s="145"/>
      <c r="BE103" s="146"/>
      <c r="BF103" s="147"/>
      <c r="BG103" s="146"/>
      <c r="BH103" s="99"/>
      <c r="BI103" s="100"/>
      <c r="BJ103" s="99"/>
      <c r="BK103" s="100"/>
      <c r="BL103" s="99"/>
      <c r="BM103" s="100"/>
      <c r="BN103" s="99"/>
      <c r="BO103" s="100"/>
      <c r="BP103" s="99"/>
      <c r="BQ103" s="100"/>
      <c r="BR103" s="99"/>
      <c r="BS103" s="100"/>
      <c r="BT103" s="99"/>
      <c r="BU103" s="100"/>
      <c r="BV103" s="99"/>
      <c r="BW103" s="100"/>
      <c r="BX103" s="99"/>
      <c r="BY103" s="100"/>
      <c r="BZ103" s="99"/>
      <c r="CA103" s="100"/>
      <c r="CB103" s="99"/>
      <c r="CC103" s="100"/>
      <c r="CD103" s="99"/>
      <c r="CE103" s="100"/>
      <c r="CF103" s="101">
        <f t="shared" si="366"/>
        <v>0</v>
      </c>
      <c r="CG103" s="100">
        <f t="shared" si="366"/>
        <v>0</v>
      </c>
    </row>
    <row r="104" spans="1:85" s="148" customFormat="1" ht="19.899999999999999" customHeight="1" x14ac:dyDescent="0.5">
      <c r="A104" s="94"/>
      <c r="B104" s="95"/>
      <c r="C104" s="95"/>
      <c r="D104" s="94"/>
      <c r="E104" s="94"/>
      <c r="F104" s="94"/>
      <c r="G104" s="94"/>
      <c r="H104" s="94"/>
      <c r="I104" s="146"/>
      <c r="J104" s="94"/>
      <c r="K104" s="146"/>
      <c r="L104" s="94"/>
      <c r="M104" s="146"/>
      <c r="N104" s="94"/>
      <c r="O104" s="146"/>
      <c r="P104" s="94"/>
      <c r="Q104" s="146"/>
      <c r="R104" s="94"/>
      <c r="S104" s="146"/>
      <c r="T104" s="94"/>
      <c r="U104" s="146"/>
      <c r="V104" s="94"/>
      <c r="W104" s="146"/>
      <c r="X104" s="94"/>
      <c r="Y104" s="146"/>
      <c r="Z104" s="94"/>
      <c r="AA104" s="146"/>
      <c r="AB104" s="94"/>
      <c r="AC104" s="146"/>
      <c r="AD104" s="94"/>
      <c r="AE104" s="146"/>
      <c r="AF104" s="147"/>
      <c r="AG104" s="146"/>
      <c r="AH104" s="145"/>
      <c r="AI104" s="146"/>
      <c r="AJ104" s="145"/>
      <c r="AK104" s="146"/>
      <c r="AL104" s="145"/>
      <c r="AM104" s="146"/>
      <c r="AN104" s="145"/>
      <c r="AO104" s="146"/>
      <c r="AP104" s="145"/>
      <c r="AQ104" s="146"/>
      <c r="AR104" s="145"/>
      <c r="AS104" s="146"/>
      <c r="AT104" s="145"/>
      <c r="AU104" s="146"/>
      <c r="AV104" s="145"/>
      <c r="AW104" s="146"/>
      <c r="AX104" s="145"/>
      <c r="AY104" s="146"/>
      <c r="AZ104" s="145"/>
      <c r="BA104" s="146"/>
      <c r="BB104" s="145"/>
      <c r="BC104" s="146"/>
      <c r="BD104" s="145"/>
      <c r="BE104" s="146"/>
      <c r="BF104" s="147"/>
      <c r="BG104" s="146"/>
      <c r="BH104" s="99"/>
      <c r="BI104" s="100"/>
      <c r="BJ104" s="99"/>
      <c r="BK104" s="100"/>
      <c r="BL104" s="99"/>
      <c r="BM104" s="100"/>
      <c r="BN104" s="99"/>
      <c r="BO104" s="100"/>
      <c r="BP104" s="99"/>
      <c r="BQ104" s="100"/>
      <c r="BR104" s="99"/>
      <c r="BS104" s="100"/>
      <c r="BT104" s="99"/>
      <c r="BU104" s="100"/>
      <c r="BV104" s="99"/>
      <c r="BW104" s="100"/>
      <c r="BX104" s="99"/>
      <c r="BY104" s="100"/>
      <c r="BZ104" s="99"/>
      <c r="CA104" s="100"/>
      <c r="CB104" s="99"/>
      <c r="CC104" s="100"/>
      <c r="CD104" s="99"/>
      <c r="CE104" s="100"/>
      <c r="CF104" s="101">
        <f t="shared" si="366"/>
        <v>0</v>
      </c>
      <c r="CG104" s="100">
        <f t="shared" si="366"/>
        <v>0</v>
      </c>
    </row>
    <row r="105" spans="1:85" s="148" customFormat="1" ht="19.899999999999999" customHeight="1" x14ac:dyDescent="0.5">
      <c r="A105" s="94">
        <v>84</v>
      </c>
      <c r="B105" s="95" t="s">
        <v>147</v>
      </c>
      <c r="C105" s="95" t="s">
        <v>74</v>
      </c>
      <c r="D105" s="94">
        <v>14</v>
      </c>
      <c r="E105" s="94">
        <v>0.64</v>
      </c>
      <c r="F105" s="94" t="s">
        <v>85</v>
      </c>
      <c r="G105" s="94"/>
      <c r="H105" s="94"/>
      <c r="I105" s="146"/>
      <c r="J105" s="94"/>
      <c r="K105" s="146"/>
      <c r="L105" s="94"/>
      <c r="M105" s="146"/>
      <c r="N105" s="94"/>
      <c r="O105" s="146"/>
      <c r="P105" s="94"/>
      <c r="Q105" s="146"/>
      <c r="R105" s="94"/>
      <c r="S105" s="146"/>
      <c r="T105" s="94"/>
      <c r="U105" s="146"/>
      <c r="V105" s="94"/>
      <c r="W105" s="146"/>
      <c r="X105" s="94"/>
      <c r="Y105" s="146"/>
      <c r="Z105" s="94"/>
      <c r="AA105" s="146"/>
      <c r="AB105" s="94"/>
      <c r="AC105" s="146"/>
      <c r="AD105" s="94"/>
      <c r="AE105" s="146"/>
      <c r="AF105" s="147"/>
      <c r="AG105" s="146"/>
      <c r="AH105" s="145"/>
      <c r="AI105" s="146"/>
      <c r="AJ105" s="145"/>
      <c r="AK105" s="146"/>
      <c r="AL105" s="145"/>
      <c r="AM105" s="146"/>
      <c r="AN105" s="145"/>
      <c r="AO105" s="146"/>
      <c r="AP105" s="145"/>
      <c r="AQ105" s="146"/>
      <c r="AR105" s="145"/>
      <c r="AS105" s="146"/>
      <c r="AT105" s="145"/>
      <c r="AU105" s="146"/>
      <c r="AV105" s="145"/>
      <c r="AW105" s="146"/>
      <c r="AX105" s="145"/>
      <c r="AY105" s="146"/>
      <c r="AZ105" s="145"/>
      <c r="BA105" s="146"/>
      <c r="BB105" s="145"/>
      <c r="BC105" s="146"/>
      <c r="BD105" s="145"/>
      <c r="BE105" s="146"/>
      <c r="BF105" s="147"/>
      <c r="BG105" s="146"/>
      <c r="BH105" s="99"/>
      <c r="BI105" s="100"/>
      <c r="BJ105" s="99"/>
      <c r="BK105" s="100"/>
      <c r="BL105" s="99"/>
      <c r="BM105" s="100"/>
      <c r="BN105" s="99"/>
      <c r="BO105" s="100"/>
      <c r="BP105" s="99"/>
      <c r="BQ105" s="100"/>
      <c r="BR105" s="99"/>
      <c r="BS105" s="100"/>
      <c r="BT105" s="99"/>
      <c r="BU105" s="100"/>
      <c r="BV105" s="99"/>
      <c r="BW105" s="100"/>
      <c r="BX105" s="99"/>
      <c r="BY105" s="100"/>
      <c r="BZ105" s="99"/>
      <c r="CA105" s="100"/>
      <c r="CB105" s="99"/>
      <c r="CC105" s="100"/>
      <c r="CD105" s="99"/>
      <c r="CE105" s="100"/>
      <c r="CF105" s="101">
        <f t="shared" si="366"/>
        <v>0</v>
      </c>
      <c r="CG105" s="100">
        <f t="shared" si="366"/>
        <v>0</v>
      </c>
    </row>
    <row r="106" spans="1:85" s="148" customFormat="1" ht="19.899999999999999" customHeight="1" x14ac:dyDescent="0.5">
      <c r="A106" s="94">
        <v>85</v>
      </c>
      <c r="B106" s="95" t="s">
        <v>147</v>
      </c>
      <c r="C106" s="95" t="s">
        <v>77</v>
      </c>
      <c r="D106" s="94">
        <v>14</v>
      </c>
      <c r="E106" s="94">
        <v>0.6</v>
      </c>
      <c r="F106" s="94"/>
      <c r="G106" s="94"/>
      <c r="H106" s="94"/>
      <c r="I106" s="146"/>
      <c r="J106" s="94"/>
      <c r="K106" s="146"/>
      <c r="L106" s="94"/>
      <c r="M106" s="146"/>
      <c r="N106" s="94"/>
      <c r="O106" s="146"/>
      <c r="P106" s="94"/>
      <c r="Q106" s="146"/>
      <c r="R106" s="94"/>
      <c r="S106" s="146"/>
      <c r="T106" s="94"/>
      <c r="U106" s="146"/>
      <c r="V106" s="94"/>
      <c r="W106" s="146"/>
      <c r="X106" s="94"/>
      <c r="Y106" s="146"/>
      <c r="Z106" s="94"/>
      <c r="AA106" s="146"/>
      <c r="AB106" s="94"/>
      <c r="AC106" s="146"/>
      <c r="AD106" s="94"/>
      <c r="AE106" s="146"/>
      <c r="AF106" s="147"/>
      <c r="AG106" s="146"/>
      <c r="AH106" s="145"/>
      <c r="AI106" s="146"/>
      <c r="AJ106" s="145"/>
      <c r="AK106" s="146"/>
      <c r="AL106" s="145"/>
      <c r="AM106" s="146"/>
      <c r="AN106" s="145"/>
      <c r="AO106" s="146"/>
      <c r="AP106" s="145"/>
      <c r="AQ106" s="146"/>
      <c r="AR106" s="145"/>
      <c r="AS106" s="146"/>
      <c r="AT106" s="145"/>
      <c r="AU106" s="146"/>
      <c r="AV106" s="145"/>
      <c r="AW106" s="146"/>
      <c r="AX106" s="145"/>
      <c r="AY106" s="146"/>
      <c r="AZ106" s="145"/>
      <c r="BA106" s="146"/>
      <c r="BB106" s="145"/>
      <c r="BC106" s="146"/>
      <c r="BD106" s="145"/>
      <c r="BE106" s="146"/>
      <c r="BF106" s="147"/>
      <c r="BG106" s="146"/>
      <c r="BH106" s="99"/>
      <c r="BI106" s="100"/>
      <c r="BJ106" s="99"/>
      <c r="BK106" s="100"/>
      <c r="BL106" s="99"/>
      <c r="BM106" s="100"/>
      <c r="BN106" s="99"/>
      <c r="BO106" s="100"/>
      <c r="BP106" s="99"/>
      <c r="BQ106" s="100"/>
      <c r="BR106" s="99"/>
      <c r="BS106" s="100"/>
      <c r="BT106" s="99"/>
      <c r="BU106" s="100"/>
      <c r="BV106" s="99"/>
      <c r="BW106" s="100"/>
      <c r="BX106" s="99"/>
      <c r="BY106" s="100"/>
      <c r="BZ106" s="99"/>
      <c r="CA106" s="100"/>
      <c r="CB106" s="99"/>
      <c r="CC106" s="100"/>
      <c r="CD106" s="99"/>
      <c r="CE106" s="100"/>
      <c r="CF106" s="101">
        <f t="shared" si="366"/>
        <v>0</v>
      </c>
      <c r="CG106" s="100">
        <f t="shared" si="366"/>
        <v>0</v>
      </c>
    </row>
    <row r="107" spans="1:85" s="102" customFormat="1" ht="19.899999999999999" customHeight="1" x14ac:dyDescent="0.25">
      <c r="A107" s="94">
        <v>86</v>
      </c>
      <c r="B107" s="95" t="s">
        <v>147</v>
      </c>
      <c r="C107" s="95" t="s">
        <v>77</v>
      </c>
      <c r="D107" s="94"/>
      <c r="E107" s="94">
        <v>0.6</v>
      </c>
      <c r="F107" s="94" t="s">
        <v>98</v>
      </c>
      <c r="G107" s="94"/>
      <c r="H107" s="94"/>
      <c r="I107" s="100"/>
      <c r="J107" s="94"/>
      <c r="K107" s="100"/>
      <c r="L107" s="94"/>
      <c r="M107" s="100"/>
      <c r="N107" s="94"/>
      <c r="O107" s="100"/>
      <c r="P107" s="94"/>
      <c r="Q107" s="100"/>
      <c r="R107" s="94"/>
      <c r="S107" s="100"/>
      <c r="T107" s="94"/>
      <c r="U107" s="100"/>
      <c r="V107" s="94"/>
      <c r="W107" s="100"/>
      <c r="X107" s="94"/>
      <c r="Y107" s="100"/>
      <c r="Z107" s="94"/>
      <c r="AA107" s="100"/>
      <c r="AB107" s="94"/>
      <c r="AC107" s="100"/>
      <c r="AD107" s="94"/>
      <c r="AE107" s="100"/>
      <c r="AF107" s="101"/>
      <c r="AG107" s="100"/>
      <c r="AH107" s="99"/>
      <c r="AI107" s="100"/>
      <c r="AJ107" s="99"/>
      <c r="AK107" s="100"/>
      <c r="AL107" s="99"/>
      <c r="AM107" s="100"/>
      <c r="AN107" s="99"/>
      <c r="AO107" s="100"/>
      <c r="AP107" s="99"/>
      <c r="AQ107" s="100"/>
      <c r="AR107" s="99"/>
      <c r="AS107" s="100"/>
      <c r="AT107" s="99"/>
      <c r="AU107" s="100"/>
      <c r="AV107" s="99"/>
      <c r="AW107" s="100"/>
      <c r="AX107" s="99"/>
      <c r="AY107" s="100"/>
      <c r="AZ107" s="99"/>
      <c r="BA107" s="100"/>
      <c r="BB107" s="99"/>
      <c r="BC107" s="100"/>
      <c r="BD107" s="99"/>
      <c r="BE107" s="100"/>
      <c r="BF107" s="101"/>
      <c r="BG107" s="100"/>
      <c r="BH107" s="99"/>
      <c r="BI107" s="100"/>
      <c r="BJ107" s="99"/>
      <c r="BK107" s="100"/>
      <c r="BL107" s="99"/>
      <c r="BM107" s="100"/>
      <c r="BN107" s="99"/>
      <c r="BO107" s="100"/>
      <c r="BP107" s="99"/>
      <c r="BQ107" s="100"/>
      <c r="BR107" s="99"/>
      <c r="BS107" s="100"/>
      <c r="BT107" s="99"/>
      <c r="BU107" s="100"/>
      <c r="BV107" s="99"/>
      <c r="BW107" s="100"/>
      <c r="BX107" s="99"/>
      <c r="BY107" s="100"/>
      <c r="BZ107" s="99"/>
      <c r="CA107" s="100"/>
      <c r="CB107" s="99"/>
      <c r="CC107" s="100"/>
      <c r="CD107" s="99"/>
      <c r="CE107" s="100"/>
      <c r="CF107" s="101">
        <f t="shared" si="366"/>
        <v>0</v>
      </c>
      <c r="CG107" s="100">
        <f t="shared" si="366"/>
        <v>0</v>
      </c>
    </row>
    <row r="108" spans="1:85" s="148" customFormat="1" ht="19.899999999999999" customHeight="1" x14ac:dyDescent="0.5">
      <c r="A108" s="94"/>
      <c r="B108" s="95"/>
      <c r="C108" s="95"/>
      <c r="D108" s="94"/>
      <c r="E108" s="94"/>
      <c r="F108" s="94"/>
      <c r="G108" s="94"/>
      <c r="H108" s="94"/>
      <c r="I108" s="146"/>
      <c r="J108" s="94"/>
      <c r="K108" s="146"/>
      <c r="L108" s="94"/>
      <c r="M108" s="146"/>
      <c r="N108" s="94"/>
      <c r="O108" s="146"/>
      <c r="P108" s="94"/>
      <c r="Q108" s="146"/>
      <c r="R108" s="94"/>
      <c r="S108" s="146"/>
      <c r="T108" s="94"/>
      <c r="U108" s="146"/>
      <c r="V108" s="94"/>
      <c r="W108" s="146"/>
      <c r="X108" s="94"/>
      <c r="Y108" s="146"/>
      <c r="Z108" s="94"/>
      <c r="AA108" s="146"/>
      <c r="AB108" s="94"/>
      <c r="AC108" s="146"/>
      <c r="AD108" s="94"/>
      <c r="AE108" s="146"/>
      <c r="AF108" s="147"/>
      <c r="AG108" s="146"/>
      <c r="AH108" s="145"/>
      <c r="AI108" s="146"/>
      <c r="AJ108" s="145"/>
      <c r="AK108" s="146"/>
      <c r="AL108" s="145"/>
      <c r="AM108" s="146"/>
      <c r="AN108" s="145"/>
      <c r="AO108" s="146"/>
      <c r="AP108" s="145"/>
      <c r="AQ108" s="146"/>
      <c r="AR108" s="145"/>
      <c r="AS108" s="146"/>
      <c r="AT108" s="145"/>
      <c r="AU108" s="146"/>
      <c r="AV108" s="145"/>
      <c r="AW108" s="146"/>
      <c r="AX108" s="145"/>
      <c r="AY108" s="146"/>
      <c r="AZ108" s="145"/>
      <c r="BA108" s="146"/>
      <c r="BB108" s="145"/>
      <c r="BC108" s="146"/>
      <c r="BD108" s="145"/>
      <c r="BE108" s="146"/>
      <c r="BF108" s="147"/>
      <c r="BG108" s="146"/>
      <c r="BH108" s="99"/>
      <c r="BI108" s="100"/>
      <c r="BJ108" s="99"/>
      <c r="BK108" s="100"/>
      <c r="BL108" s="99"/>
      <c r="BM108" s="100"/>
      <c r="BN108" s="99"/>
      <c r="BO108" s="100"/>
      <c r="BP108" s="99"/>
      <c r="BQ108" s="100"/>
      <c r="BR108" s="99"/>
      <c r="BS108" s="100"/>
      <c r="BT108" s="99"/>
      <c r="BU108" s="100"/>
      <c r="BV108" s="99"/>
      <c r="BW108" s="100"/>
      <c r="BX108" s="99"/>
      <c r="BY108" s="100"/>
      <c r="BZ108" s="99"/>
      <c r="CA108" s="100"/>
      <c r="CB108" s="99"/>
      <c r="CC108" s="100"/>
      <c r="CD108" s="99"/>
      <c r="CE108" s="100"/>
      <c r="CF108" s="101">
        <f t="shared" si="366"/>
        <v>0</v>
      </c>
      <c r="CG108" s="100">
        <f t="shared" si="366"/>
        <v>0</v>
      </c>
    </row>
    <row r="109" spans="1:85" s="148" customFormat="1" ht="19.899999999999999" customHeight="1" x14ac:dyDescent="0.5">
      <c r="A109" s="94">
        <v>87</v>
      </c>
      <c r="B109" s="95" t="s">
        <v>148</v>
      </c>
      <c r="C109" s="95" t="s">
        <v>77</v>
      </c>
      <c r="D109" s="94">
        <v>14</v>
      </c>
      <c r="E109" s="94">
        <v>1</v>
      </c>
      <c r="F109" s="94"/>
      <c r="G109" s="94"/>
      <c r="H109" s="94"/>
      <c r="I109" s="146"/>
      <c r="J109" s="94"/>
      <c r="K109" s="146"/>
      <c r="L109" s="94"/>
      <c r="M109" s="146"/>
      <c r="N109" s="94"/>
      <c r="O109" s="146"/>
      <c r="P109" s="94"/>
      <c r="Q109" s="146"/>
      <c r="R109" s="94"/>
      <c r="S109" s="146"/>
      <c r="T109" s="94"/>
      <c r="U109" s="146"/>
      <c r="V109" s="94"/>
      <c r="W109" s="146"/>
      <c r="X109" s="94"/>
      <c r="Y109" s="146"/>
      <c r="Z109" s="94"/>
      <c r="AA109" s="146"/>
      <c r="AB109" s="94"/>
      <c r="AC109" s="146"/>
      <c r="AD109" s="94"/>
      <c r="AE109" s="146"/>
      <c r="AF109" s="147"/>
      <c r="AG109" s="146"/>
      <c r="AH109" s="145"/>
      <c r="AI109" s="146"/>
      <c r="AJ109" s="145"/>
      <c r="AK109" s="146"/>
      <c r="AL109" s="145"/>
      <c r="AM109" s="146"/>
      <c r="AN109" s="145"/>
      <c r="AO109" s="146"/>
      <c r="AP109" s="145"/>
      <c r="AQ109" s="146"/>
      <c r="AR109" s="145"/>
      <c r="AS109" s="146"/>
      <c r="AT109" s="145"/>
      <c r="AU109" s="146"/>
      <c r="AV109" s="145"/>
      <c r="AW109" s="146"/>
      <c r="AX109" s="145"/>
      <c r="AY109" s="146"/>
      <c r="AZ109" s="145"/>
      <c r="BA109" s="146"/>
      <c r="BB109" s="145"/>
      <c r="BC109" s="146"/>
      <c r="BD109" s="145"/>
      <c r="BE109" s="146"/>
      <c r="BF109" s="147"/>
      <c r="BG109" s="146"/>
      <c r="BH109" s="99"/>
      <c r="BI109" s="100"/>
      <c r="BJ109" s="99"/>
      <c r="BK109" s="100"/>
      <c r="BL109" s="99"/>
      <c r="BM109" s="100"/>
      <c r="BN109" s="99"/>
      <c r="BO109" s="100"/>
      <c r="BP109" s="99"/>
      <c r="BQ109" s="100"/>
      <c r="BR109" s="99"/>
      <c r="BS109" s="100"/>
      <c r="BT109" s="99"/>
      <c r="BU109" s="100"/>
      <c r="BV109" s="99"/>
      <c r="BW109" s="100"/>
      <c r="BX109" s="99"/>
      <c r="BY109" s="100"/>
      <c r="BZ109" s="99"/>
      <c r="CA109" s="100"/>
      <c r="CB109" s="99"/>
      <c r="CC109" s="100"/>
      <c r="CD109" s="99"/>
      <c r="CE109" s="100"/>
      <c r="CF109" s="101">
        <f t="shared" si="366"/>
        <v>0</v>
      </c>
      <c r="CG109" s="100">
        <f t="shared" si="366"/>
        <v>0</v>
      </c>
    </row>
    <row r="110" spans="1:85" s="148" customFormat="1" ht="19.899999999999999" customHeight="1" x14ac:dyDescent="0.5">
      <c r="A110" s="94">
        <v>88</v>
      </c>
      <c r="B110" s="95" t="s">
        <v>148</v>
      </c>
      <c r="C110" s="95" t="s">
        <v>74</v>
      </c>
      <c r="D110" s="94">
        <v>14</v>
      </c>
      <c r="E110" s="94">
        <v>0.64</v>
      </c>
      <c r="F110" s="94" t="s">
        <v>85</v>
      </c>
      <c r="G110" s="94"/>
      <c r="H110" s="94"/>
      <c r="I110" s="146"/>
      <c r="J110" s="94"/>
      <c r="K110" s="146"/>
      <c r="L110" s="94"/>
      <c r="M110" s="146"/>
      <c r="N110" s="94"/>
      <c r="O110" s="146"/>
      <c r="P110" s="94"/>
      <c r="Q110" s="146"/>
      <c r="R110" s="94"/>
      <c r="S110" s="146"/>
      <c r="T110" s="94"/>
      <c r="U110" s="146"/>
      <c r="V110" s="94"/>
      <c r="W110" s="146"/>
      <c r="X110" s="94"/>
      <c r="Y110" s="146"/>
      <c r="Z110" s="94"/>
      <c r="AA110" s="146"/>
      <c r="AB110" s="94"/>
      <c r="AC110" s="146"/>
      <c r="AD110" s="94"/>
      <c r="AE110" s="146"/>
      <c r="AF110" s="147"/>
      <c r="AG110" s="146"/>
      <c r="AH110" s="145"/>
      <c r="AI110" s="146"/>
      <c r="AJ110" s="145"/>
      <c r="AK110" s="146"/>
      <c r="AL110" s="145"/>
      <c r="AM110" s="146"/>
      <c r="AN110" s="145"/>
      <c r="AO110" s="146"/>
      <c r="AP110" s="145"/>
      <c r="AQ110" s="146"/>
      <c r="AR110" s="145"/>
      <c r="AS110" s="146"/>
      <c r="AT110" s="145"/>
      <c r="AU110" s="146"/>
      <c r="AV110" s="145"/>
      <c r="AW110" s="146"/>
      <c r="AX110" s="145"/>
      <c r="AY110" s="146"/>
      <c r="AZ110" s="145"/>
      <c r="BA110" s="146"/>
      <c r="BB110" s="145"/>
      <c r="BC110" s="146"/>
      <c r="BD110" s="145"/>
      <c r="BE110" s="146"/>
      <c r="BF110" s="147"/>
      <c r="BG110" s="146"/>
      <c r="BH110" s="99"/>
      <c r="BI110" s="100"/>
      <c r="BJ110" s="99"/>
      <c r="BK110" s="100"/>
      <c r="BL110" s="99"/>
      <c r="BM110" s="100"/>
      <c r="BN110" s="99"/>
      <c r="BO110" s="100"/>
      <c r="BP110" s="99"/>
      <c r="BQ110" s="100"/>
      <c r="BR110" s="99"/>
      <c r="BS110" s="100"/>
      <c r="BT110" s="99"/>
      <c r="BU110" s="100"/>
      <c r="BV110" s="99"/>
      <c r="BW110" s="100"/>
      <c r="BX110" s="99"/>
      <c r="BY110" s="100"/>
      <c r="BZ110" s="99"/>
      <c r="CA110" s="100"/>
      <c r="CB110" s="99"/>
      <c r="CC110" s="100"/>
      <c r="CD110" s="99"/>
      <c r="CE110" s="100"/>
      <c r="CF110" s="101">
        <f t="shared" si="366"/>
        <v>0</v>
      </c>
      <c r="CG110" s="100">
        <f t="shared" si="366"/>
        <v>0</v>
      </c>
    </row>
    <row r="111" spans="1:85" s="102" customFormat="1" ht="19.899999999999999" customHeight="1" x14ac:dyDescent="0.25">
      <c r="A111" s="94">
        <v>89</v>
      </c>
      <c r="B111" s="95" t="s">
        <v>148</v>
      </c>
      <c r="C111" s="95" t="s">
        <v>74</v>
      </c>
      <c r="D111" s="94"/>
      <c r="E111" s="94">
        <v>0.64</v>
      </c>
      <c r="F111" s="94" t="s">
        <v>85</v>
      </c>
      <c r="G111" s="94"/>
      <c r="H111" s="94"/>
      <c r="I111" s="100"/>
      <c r="J111" s="94"/>
      <c r="K111" s="100"/>
      <c r="L111" s="94"/>
      <c r="M111" s="100"/>
      <c r="N111" s="94"/>
      <c r="O111" s="100"/>
      <c r="P111" s="94"/>
      <c r="Q111" s="100"/>
      <c r="R111" s="94"/>
      <c r="S111" s="100"/>
      <c r="T111" s="94"/>
      <c r="U111" s="100"/>
      <c r="V111" s="94"/>
      <c r="W111" s="100"/>
      <c r="X111" s="94"/>
      <c r="Y111" s="100"/>
      <c r="Z111" s="94"/>
      <c r="AA111" s="100"/>
      <c r="AB111" s="94"/>
      <c r="AC111" s="100"/>
      <c r="AD111" s="94"/>
      <c r="AE111" s="100"/>
      <c r="AF111" s="101"/>
      <c r="AG111" s="100"/>
      <c r="AH111" s="99"/>
      <c r="AI111" s="100"/>
      <c r="AJ111" s="99"/>
      <c r="AK111" s="100"/>
      <c r="AL111" s="99"/>
      <c r="AM111" s="100"/>
      <c r="AN111" s="99"/>
      <c r="AO111" s="100"/>
      <c r="AP111" s="99"/>
      <c r="AQ111" s="100"/>
      <c r="AR111" s="99"/>
      <c r="AS111" s="100"/>
      <c r="AT111" s="99"/>
      <c r="AU111" s="100"/>
      <c r="AV111" s="99"/>
      <c r="AW111" s="100"/>
      <c r="AX111" s="99"/>
      <c r="AY111" s="100"/>
      <c r="AZ111" s="99"/>
      <c r="BA111" s="100"/>
      <c r="BB111" s="99"/>
      <c r="BC111" s="100"/>
      <c r="BD111" s="99"/>
      <c r="BE111" s="100"/>
      <c r="BF111" s="101"/>
      <c r="BG111" s="100"/>
      <c r="BH111" s="99"/>
      <c r="BI111" s="100"/>
      <c r="BJ111" s="99"/>
      <c r="BK111" s="100"/>
      <c r="BL111" s="99"/>
      <c r="BM111" s="100"/>
      <c r="BN111" s="99"/>
      <c r="BO111" s="100"/>
      <c r="BP111" s="99"/>
      <c r="BQ111" s="100"/>
      <c r="BR111" s="99"/>
      <c r="BS111" s="100"/>
      <c r="BT111" s="99"/>
      <c r="BU111" s="100"/>
      <c r="BV111" s="99"/>
      <c r="BW111" s="100"/>
      <c r="BX111" s="99"/>
      <c r="BY111" s="100"/>
      <c r="BZ111" s="99"/>
      <c r="CA111" s="100"/>
      <c r="CB111" s="99"/>
      <c r="CC111" s="100"/>
      <c r="CD111" s="99"/>
      <c r="CE111" s="100"/>
      <c r="CF111" s="101">
        <f t="shared" si="366"/>
        <v>0</v>
      </c>
      <c r="CG111" s="100">
        <f t="shared" si="366"/>
        <v>0</v>
      </c>
    </row>
    <row r="112" spans="1:85" s="148" customFormat="1" ht="19.899999999999999" customHeight="1" x14ac:dyDescent="0.5">
      <c r="A112" s="94"/>
      <c r="B112" s="95"/>
      <c r="C112" s="95"/>
      <c r="D112" s="94"/>
      <c r="E112" s="94"/>
      <c r="F112" s="94"/>
      <c r="G112" s="94"/>
      <c r="H112" s="94"/>
      <c r="I112" s="146"/>
      <c r="J112" s="94"/>
      <c r="K112" s="146"/>
      <c r="L112" s="94"/>
      <c r="M112" s="146"/>
      <c r="N112" s="94"/>
      <c r="O112" s="146"/>
      <c r="P112" s="94"/>
      <c r="Q112" s="146"/>
      <c r="R112" s="94"/>
      <c r="S112" s="146"/>
      <c r="T112" s="94"/>
      <c r="U112" s="146"/>
      <c r="V112" s="94"/>
      <c r="W112" s="146"/>
      <c r="X112" s="94"/>
      <c r="Y112" s="146"/>
      <c r="Z112" s="94"/>
      <c r="AA112" s="146"/>
      <c r="AB112" s="94"/>
      <c r="AC112" s="146"/>
      <c r="AD112" s="94"/>
      <c r="AE112" s="146"/>
      <c r="AF112" s="147"/>
      <c r="AG112" s="146"/>
      <c r="AH112" s="145"/>
      <c r="AI112" s="146"/>
      <c r="AJ112" s="145"/>
      <c r="AK112" s="146"/>
      <c r="AL112" s="145"/>
      <c r="AM112" s="146"/>
      <c r="AN112" s="145"/>
      <c r="AO112" s="146"/>
      <c r="AP112" s="145"/>
      <c r="AQ112" s="146"/>
      <c r="AR112" s="145"/>
      <c r="AS112" s="146"/>
      <c r="AT112" s="145"/>
      <c r="AU112" s="146"/>
      <c r="AV112" s="145"/>
      <c r="AW112" s="146"/>
      <c r="AX112" s="145"/>
      <c r="AY112" s="146"/>
      <c r="AZ112" s="145"/>
      <c r="BA112" s="146"/>
      <c r="BB112" s="145"/>
      <c r="BC112" s="146"/>
      <c r="BD112" s="145"/>
      <c r="BE112" s="146"/>
      <c r="BF112" s="147"/>
      <c r="BG112" s="146"/>
      <c r="BH112" s="99"/>
      <c r="BI112" s="100"/>
      <c r="BJ112" s="99"/>
      <c r="BK112" s="100"/>
      <c r="BL112" s="99"/>
      <c r="BM112" s="100"/>
      <c r="BN112" s="99"/>
      <c r="BO112" s="100"/>
      <c r="BP112" s="99"/>
      <c r="BQ112" s="100"/>
      <c r="BR112" s="99"/>
      <c r="BS112" s="100"/>
      <c r="BT112" s="99"/>
      <c r="BU112" s="100"/>
      <c r="BV112" s="99"/>
      <c r="BW112" s="100"/>
      <c r="BX112" s="99"/>
      <c r="BY112" s="100"/>
      <c r="BZ112" s="99"/>
      <c r="CA112" s="100"/>
      <c r="CB112" s="99"/>
      <c r="CC112" s="100"/>
      <c r="CD112" s="99"/>
      <c r="CE112" s="100"/>
      <c r="CF112" s="101">
        <f t="shared" si="366"/>
        <v>0</v>
      </c>
      <c r="CG112" s="100">
        <f t="shared" si="366"/>
        <v>0</v>
      </c>
    </row>
    <row r="113" spans="1:85" s="102" customFormat="1" ht="19.899999999999999" customHeight="1" x14ac:dyDescent="0.5">
      <c r="A113" s="94">
        <v>90</v>
      </c>
      <c r="B113" s="95" t="s">
        <v>149</v>
      </c>
      <c r="C113" s="95" t="s">
        <v>74</v>
      </c>
      <c r="D113" s="94">
        <f>RANK(BF113,$BF$4:$BF$147)</f>
        <v>19</v>
      </c>
      <c r="E113" s="94">
        <v>0.7</v>
      </c>
      <c r="F113" s="94" t="s">
        <v>75</v>
      </c>
      <c r="G113" s="94">
        <v>3600</v>
      </c>
      <c r="H113" s="94"/>
      <c r="I113" s="163">
        <f t="shared" ref="I113:I114" si="367">H113*$E113</f>
        <v>0</v>
      </c>
      <c r="J113" s="94"/>
      <c r="K113" s="163">
        <f t="shared" ref="K113:K114" si="368">J113*$E113</f>
        <v>0</v>
      </c>
      <c r="L113" s="94"/>
      <c r="M113" s="163">
        <f t="shared" ref="M113:M114" si="369">L113*$E113</f>
        <v>0</v>
      </c>
      <c r="N113" s="94"/>
      <c r="O113" s="163">
        <f t="shared" ref="O113:O114" si="370">N113*$E113</f>
        <v>0</v>
      </c>
      <c r="P113" s="94"/>
      <c r="Q113" s="163">
        <f t="shared" ref="Q113:Q114" si="371">P113*$E113</f>
        <v>0</v>
      </c>
      <c r="R113" s="94"/>
      <c r="S113" s="163">
        <f t="shared" ref="S113:S114" si="372">R113*$E113</f>
        <v>0</v>
      </c>
      <c r="T113" s="94"/>
      <c r="U113" s="163">
        <f t="shared" ref="U113:U114" si="373">T113*$E113</f>
        <v>0</v>
      </c>
      <c r="V113" s="94"/>
      <c r="W113" s="163">
        <f t="shared" ref="W113:W114" si="374">V113*$E113</f>
        <v>0</v>
      </c>
      <c r="X113" s="94"/>
      <c r="Y113" s="163">
        <f t="shared" ref="Y113:Y114" si="375">X113*$E113</f>
        <v>0</v>
      </c>
      <c r="Z113" s="94"/>
      <c r="AA113" s="163">
        <f t="shared" ref="AA113:AA114" si="376">Z113*$E113</f>
        <v>0</v>
      </c>
      <c r="AB113" s="94"/>
      <c r="AC113" s="163">
        <f t="shared" ref="AC113:AC114" si="377">AB113*$E113</f>
        <v>0</v>
      </c>
      <c r="AD113" s="94"/>
      <c r="AE113" s="163">
        <f t="shared" ref="AE113:AE114" si="378">AD113*$E113</f>
        <v>0</v>
      </c>
      <c r="AF113" s="147">
        <f>SUM(H113,J113,L113,N113,P113,R113,T113,V113,X113,Z113,AB113,AD113)</f>
        <v>0</v>
      </c>
      <c r="AG113" s="146">
        <f>SUM(I113,K113,M113,O113,Q113,S113,U113,W113,Y113,AA113,AC113,AE113)</f>
        <v>0</v>
      </c>
      <c r="AH113" s="99"/>
      <c r="AI113" s="100">
        <f>AH113*$E113</f>
        <v>0</v>
      </c>
      <c r="AJ113" s="99"/>
      <c r="AK113" s="100">
        <f>AJ113*$E113</f>
        <v>0</v>
      </c>
      <c r="AL113" s="99"/>
      <c r="AM113" s="100">
        <f>AL113*$E113</f>
        <v>0</v>
      </c>
      <c r="AN113" s="99"/>
      <c r="AO113" s="100">
        <f>AN113*$E113</f>
        <v>0</v>
      </c>
      <c r="AP113" s="99"/>
      <c r="AQ113" s="100">
        <f>AP113*$E113</f>
        <v>0</v>
      </c>
      <c r="AR113" s="99"/>
      <c r="AS113" s="100">
        <f>AR113*$E113</f>
        <v>0</v>
      </c>
      <c r="AT113" s="99"/>
      <c r="AU113" s="100">
        <f>AT113*$E113</f>
        <v>0</v>
      </c>
      <c r="AV113" s="99"/>
      <c r="AW113" s="100">
        <f>AV113*$E113</f>
        <v>0</v>
      </c>
      <c r="AX113" s="99"/>
      <c r="AY113" s="100">
        <f>AX113*$E113</f>
        <v>0</v>
      </c>
      <c r="AZ113" s="99"/>
      <c r="BA113" s="100">
        <f>AZ113*$E113</f>
        <v>0</v>
      </c>
      <c r="BB113" s="99"/>
      <c r="BC113" s="100">
        <f>BB113*$E113</f>
        <v>0</v>
      </c>
      <c r="BD113" s="99"/>
      <c r="BE113" s="100">
        <f>BD113*$E113</f>
        <v>0</v>
      </c>
      <c r="BF113" s="101">
        <f>SUM(AH113,AJ113,AL113,AN113,AP113,AR113,AT113,AV113,AX113,AZ113,BB113,BD113)</f>
        <v>0</v>
      </c>
      <c r="BG113" s="100">
        <f>SUM(AI113,AK113,AM113,AO113,AQ113,AS113,AU113,AW113,AY113,BA113,BC113,BE113)</f>
        <v>0</v>
      </c>
      <c r="BH113" s="96"/>
      <c r="BI113" s="104">
        <f t="shared" ref="BI113:BI114" si="379">BH113*$E113</f>
        <v>0</v>
      </c>
      <c r="BJ113" s="98"/>
      <c r="BK113" s="100">
        <f t="shared" si="212"/>
        <v>0</v>
      </c>
      <c r="BL113" s="99"/>
      <c r="BM113" s="100">
        <f>BL113*$E113</f>
        <v>0</v>
      </c>
      <c r="BN113" s="99"/>
      <c r="BO113" s="100">
        <f>BN113*$E113</f>
        <v>0</v>
      </c>
      <c r="BP113" s="99"/>
      <c r="BQ113" s="100">
        <f>BP113*$E113</f>
        <v>0</v>
      </c>
      <c r="BR113" s="99"/>
      <c r="BS113" s="100">
        <f>BR113*$E113</f>
        <v>0</v>
      </c>
      <c r="BT113" s="99"/>
      <c r="BU113" s="100">
        <f>BT113*$E113</f>
        <v>0</v>
      </c>
      <c r="BV113" s="99"/>
      <c r="BW113" s="100">
        <f>BV113*$E113</f>
        <v>0</v>
      </c>
      <c r="BX113" s="99"/>
      <c r="BY113" s="100">
        <f>BX113*$E113</f>
        <v>0</v>
      </c>
      <c r="BZ113" s="99"/>
      <c r="CA113" s="100">
        <f>BZ113*$E113</f>
        <v>0</v>
      </c>
      <c r="CB113" s="99"/>
      <c r="CC113" s="100">
        <f>CB113*$E113</f>
        <v>0</v>
      </c>
      <c r="CD113" s="99"/>
      <c r="CE113" s="100">
        <f>CD113*$E113</f>
        <v>0</v>
      </c>
      <c r="CF113" s="101">
        <f t="shared" si="366"/>
        <v>0</v>
      </c>
      <c r="CG113" s="100">
        <f t="shared" si="366"/>
        <v>0</v>
      </c>
    </row>
    <row r="114" spans="1:85" s="102" customFormat="1" ht="19.899999999999999" customHeight="1" x14ac:dyDescent="0.5">
      <c r="A114" s="94">
        <v>91</v>
      </c>
      <c r="B114" s="95" t="s">
        <v>150</v>
      </c>
      <c r="C114" s="95" t="s">
        <v>74</v>
      </c>
      <c r="D114" s="94">
        <f>RANK(BF114,$BF$4:$BF$147)</f>
        <v>19</v>
      </c>
      <c r="E114" s="94">
        <v>0.35</v>
      </c>
      <c r="F114" s="94" t="s">
        <v>83</v>
      </c>
      <c r="G114" s="94">
        <v>2100</v>
      </c>
      <c r="H114" s="94"/>
      <c r="I114" s="163">
        <f t="shared" si="367"/>
        <v>0</v>
      </c>
      <c r="J114" s="94"/>
      <c r="K114" s="163">
        <f t="shared" si="368"/>
        <v>0</v>
      </c>
      <c r="L114" s="94"/>
      <c r="M114" s="163">
        <f t="shared" si="369"/>
        <v>0</v>
      </c>
      <c r="N114" s="94"/>
      <c r="O114" s="163">
        <f t="shared" si="370"/>
        <v>0</v>
      </c>
      <c r="P114" s="94"/>
      <c r="Q114" s="163">
        <f t="shared" si="371"/>
        <v>0</v>
      </c>
      <c r="R114" s="94"/>
      <c r="S114" s="163">
        <f t="shared" si="372"/>
        <v>0</v>
      </c>
      <c r="T114" s="94"/>
      <c r="U114" s="163">
        <f t="shared" si="373"/>
        <v>0</v>
      </c>
      <c r="V114" s="94"/>
      <c r="W114" s="163">
        <f t="shared" si="374"/>
        <v>0</v>
      </c>
      <c r="X114" s="94"/>
      <c r="Y114" s="163">
        <f t="shared" si="375"/>
        <v>0</v>
      </c>
      <c r="Z114" s="94"/>
      <c r="AA114" s="163">
        <f t="shared" si="376"/>
        <v>0</v>
      </c>
      <c r="AB114" s="94"/>
      <c r="AC114" s="163">
        <f t="shared" si="377"/>
        <v>0</v>
      </c>
      <c r="AD114" s="94"/>
      <c r="AE114" s="163">
        <f t="shared" si="378"/>
        <v>0</v>
      </c>
      <c r="AF114" s="147">
        <f>SUM(H114,J114,L114,N114,P114,R114,T114,V114,X114,Z114,AB114,AD114)</f>
        <v>0</v>
      </c>
      <c r="AG114" s="146">
        <f>SUM(I114,K114,M114,O114,Q114,S114,U114,W114,Y114,AA114,AC114,AE114)</f>
        <v>0</v>
      </c>
      <c r="AH114" s="99"/>
      <c r="AI114" s="100">
        <f>AH114*$E114</f>
        <v>0</v>
      </c>
      <c r="AJ114" s="99"/>
      <c r="AK114" s="100">
        <f>AJ114*$E114</f>
        <v>0</v>
      </c>
      <c r="AL114" s="99"/>
      <c r="AM114" s="100">
        <f>AL114*$E114</f>
        <v>0</v>
      </c>
      <c r="AN114" s="99"/>
      <c r="AO114" s="100">
        <f>AN114*$E114</f>
        <v>0</v>
      </c>
      <c r="AP114" s="99"/>
      <c r="AQ114" s="100">
        <f>AP114*$E114</f>
        <v>0</v>
      </c>
      <c r="AR114" s="99"/>
      <c r="AS114" s="100">
        <f>AR114*$E114</f>
        <v>0</v>
      </c>
      <c r="AT114" s="99"/>
      <c r="AU114" s="100">
        <f>AT114*$E114</f>
        <v>0</v>
      </c>
      <c r="AV114" s="99"/>
      <c r="AW114" s="100">
        <f>AV114*$E114</f>
        <v>0</v>
      </c>
      <c r="AX114" s="99"/>
      <c r="AY114" s="100">
        <f>AX114*$E114</f>
        <v>0</v>
      </c>
      <c r="AZ114" s="99"/>
      <c r="BA114" s="100">
        <f>AZ114*$E114</f>
        <v>0</v>
      </c>
      <c r="BB114" s="99"/>
      <c r="BC114" s="100">
        <f>BB114*$E114</f>
        <v>0</v>
      </c>
      <c r="BD114" s="99"/>
      <c r="BE114" s="100">
        <f>BD114*$E114</f>
        <v>0</v>
      </c>
      <c r="BF114" s="101">
        <f>SUM(AH114,AJ114,AL114,AN114,AP114,AR114,AT114,AV114,AX114,AZ114,BB114,BD114)</f>
        <v>0</v>
      </c>
      <c r="BG114" s="100">
        <f>SUM(AI114,AK114,AM114,AO114,AQ114,AS114,AU114,AW114,AY114,BA114,BC114,BE114)</f>
        <v>0</v>
      </c>
      <c r="BH114" s="96"/>
      <c r="BI114" s="97">
        <f t="shared" si="379"/>
        <v>0</v>
      </c>
      <c r="BJ114" s="98"/>
      <c r="BK114" s="100">
        <f t="shared" si="212"/>
        <v>0</v>
      </c>
      <c r="BL114" s="99"/>
      <c r="BM114" s="100">
        <f>BL114*$E114</f>
        <v>0</v>
      </c>
      <c r="BN114" s="99"/>
      <c r="BO114" s="100">
        <f>BN114*$E114</f>
        <v>0</v>
      </c>
      <c r="BP114" s="99"/>
      <c r="BQ114" s="100">
        <f>BP114*$E114</f>
        <v>0</v>
      </c>
      <c r="BR114" s="99"/>
      <c r="BS114" s="100">
        <f>BR114*$E114</f>
        <v>0</v>
      </c>
      <c r="BT114" s="99"/>
      <c r="BU114" s="100">
        <f>BT114*$E114</f>
        <v>0</v>
      </c>
      <c r="BV114" s="99"/>
      <c r="BW114" s="100">
        <f>BV114*$E114</f>
        <v>0</v>
      </c>
      <c r="BX114" s="99"/>
      <c r="BY114" s="100">
        <f>BX114*$E114</f>
        <v>0</v>
      </c>
      <c r="BZ114" s="99"/>
      <c r="CA114" s="100">
        <f>BZ114*$E114</f>
        <v>0</v>
      </c>
      <c r="CB114" s="99"/>
      <c r="CC114" s="100">
        <f>CB114*$E114</f>
        <v>0</v>
      </c>
      <c r="CD114" s="99"/>
      <c r="CE114" s="100">
        <f>CD114*$E114</f>
        <v>0</v>
      </c>
      <c r="CF114" s="101">
        <f t="shared" si="366"/>
        <v>0</v>
      </c>
      <c r="CG114" s="100">
        <f t="shared" si="366"/>
        <v>0</v>
      </c>
    </row>
    <row r="115" spans="1:85" s="102" customFormat="1" ht="19.899999999999999" customHeight="1" x14ac:dyDescent="0.5">
      <c r="A115" s="94"/>
      <c r="B115" s="95"/>
      <c r="C115" s="95"/>
      <c r="D115" s="94"/>
      <c r="E115" s="94"/>
      <c r="F115" s="94"/>
      <c r="G115" s="94"/>
      <c r="H115" s="94"/>
      <c r="I115" s="146"/>
      <c r="J115" s="94"/>
      <c r="K115" s="146"/>
      <c r="L115" s="94"/>
      <c r="M115" s="146"/>
      <c r="N115" s="94"/>
      <c r="O115" s="146"/>
      <c r="P115" s="94"/>
      <c r="Q115" s="146"/>
      <c r="R115" s="94"/>
      <c r="S115" s="146"/>
      <c r="T115" s="94"/>
      <c r="U115" s="146"/>
      <c r="V115" s="94"/>
      <c r="W115" s="146"/>
      <c r="X115" s="94"/>
      <c r="Y115" s="146"/>
      <c r="Z115" s="94"/>
      <c r="AA115" s="146"/>
      <c r="AB115" s="94"/>
      <c r="AC115" s="146"/>
      <c r="AD115" s="94"/>
      <c r="AE115" s="146"/>
      <c r="AF115" s="147"/>
      <c r="AG115" s="146"/>
      <c r="AH115" s="99"/>
      <c r="AI115" s="100"/>
      <c r="AJ115" s="99"/>
      <c r="AK115" s="100"/>
      <c r="AL115" s="99"/>
      <c r="AM115" s="100"/>
      <c r="AN115" s="99"/>
      <c r="AO115" s="100"/>
      <c r="AP115" s="99"/>
      <c r="AQ115" s="100"/>
      <c r="AR115" s="99"/>
      <c r="AS115" s="100"/>
      <c r="AT115" s="99"/>
      <c r="AU115" s="100"/>
      <c r="AV115" s="99"/>
      <c r="AW115" s="100"/>
      <c r="AX115" s="99"/>
      <c r="AY115" s="100"/>
      <c r="AZ115" s="99"/>
      <c r="BA115" s="100"/>
      <c r="BB115" s="99"/>
      <c r="BC115" s="100"/>
      <c r="BD115" s="99"/>
      <c r="BE115" s="100"/>
      <c r="BF115" s="101"/>
      <c r="BG115" s="100"/>
      <c r="BH115" s="99"/>
      <c r="BI115" s="100"/>
      <c r="BJ115" s="99"/>
      <c r="BK115" s="100"/>
      <c r="BL115" s="99"/>
      <c r="BM115" s="100"/>
      <c r="BN115" s="99"/>
      <c r="BO115" s="100"/>
      <c r="BP115" s="99"/>
      <c r="BQ115" s="100"/>
      <c r="BR115" s="99"/>
      <c r="BS115" s="100"/>
      <c r="BT115" s="99"/>
      <c r="BU115" s="100"/>
      <c r="BV115" s="99"/>
      <c r="BW115" s="100"/>
      <c r="BX115" s="99"/>
      <c r="BY115" s="100"/>
      <c r="BZ115" s="99"/>
      <c r="CA115" s="100"/>
      <c r="CB115" s="99"/>
      <c r="CC115" s="100"/>
      <c r="CD115" s="99"/>
      <c r="CE115" s="100"/>
      <c r="CF115" s="101">
        <f t="shared" si="366"/>
        <v>0</v>
      </c>
      <c r="CG115" s="100">
        <f t="shared" si="366"/>
        <v>0</v>
      </c>
    </row>
    <row r="116" spans="1:85" s="102" customFormat="1" ht="19.899999999999999" customHeight="1" x14ac:dyDescent="0.25">
      <c r="A116" s="94">
        <v>92</v>
      </c>
      <c r="B116" s="95" t="s">
        <v>204</v>
      </c>
      <c r="C116" s="95" t="s">
        <v>77</v>
      </c>
      <c r="D116" s="94">
        <f>RANK(BF116,$BF$4:$BF$147)</f>
        <v>19</v>
      </c>
      <c r="E116" s="94">
        <v>0.75</v>
      </c>
      <c r="F116" s="94" t="s">
        <v>75</v>
      </c>
      <c r="G116" s="94"/>
      <c r="H116" s="94"/>
      <c r="I116" s="100"/>
      <c r="J116" s="94"/>
      <c r="K116" s="100"/>
      <c r="L116" s="94"/>
      <c r="M116" s="100"/>
      <c r="N116" s="94"/>
      <c r="O116" s="100"/>
      <c r="P116" s="94"/>
      <c r="Q116" s="100"/>
      <c r="R116" s="94"/>
      <c r="S116" s="100"/>
      <c r="T116" s="94"/>
      <c r="U116" s="100"/>
      <c r="V116" s="94"/>
      <c r="W116" s="100"/>
      <c r="X116" s="94"/>
      <c r="Y116" s="100"/>
      <c r="Z116" s="94"/>
      <c r="AA116" s="100"/>
      <c r="AB116" s="94"/>
      <c r="AC116" s="100"/>
      <c r="AD116" s="94"/>
      <c r="AE116" s="100"/>
      <c r="AF116" s="101"/>
      <c r="AG116" s="100"/>
      <c r="AH116" s="99"/>
      <c r="AI116" s="100"/>
      <c r="AJ116" s="99"/>
      <c r="AK116" s="100"/>
      <c r="AL116" s="99"/>
      <c r="AM116" s="100"/>
      <c r="AN116" s="99"/>
      <c r="AO116" s="100"/>
      <c r="AP116" s="99"/>
      <c r="AQ116" s="100"/>
      <c r="AR116" s="99"/>
      <c r="AS116" s="100"/>
      <c r="AT116" s="99"/>
      <c r="AU116" s="100"/>
      <c r="AV116" s="99"/>
      <c r="AW116" s="100"/>
      <c r="AX116" s="99"/>
      <c r="AY116" s="100"/>
      <c r="AZ116" s="99"/>
      <c r="BA116" s="100"/>
      <c r="BB116" s="99"/>
      <c r="BC116" s="100"/>
      <c r="BD116" s="99"/>
      <c r="BE116" s="100"/>
      <c r="BF116" s="101"/>
      <c r="BG116" s="100"/>
      <c r="BH116" s="99"/>
      <c r="BI116" s="100"/>
      <c r="BJ116" s="99"/>
      <c r="BK116" s="100"/>
      <c r="BL116" s="99"/>
      <c r="BM116" s="100"/>
      <c r="BN116" s="99"/>
      <c r="BO116" s="100"/>
      <c r="BP116" s="99"/>
      <c r="BQ116" s="100"/>
      <c r="BR116" s="99"/>
      <c r="BS116" s="100"/>
      <c r="BT116" s="99"/>
      <c r="BU116" s="100"/>
      <c r="BV116" s="99"/>
      <c r="BW116" s="100"/>
      <c r="BX116" s="99"/>
      <c r="BY116" s="100"/>
      <c r="BZ116" s="99"/>
      <c r="CA116" s="100"/>
      <c r="CB116" s="99"/>
      <c r="CC116" s="100"/>
      <c r="CD116" s="99"/>
      <c r="CE116" s="100"/>
      <c r="CF116" s="101">
        <f t="shared" si="366"/>
        <v>0</v>
      </c>
      <c r="CG116" s="100">
        <f t="shared" si="366"/>
        <v>0</v>
      </c>
    </row>
    <row r="117" spans="1:85" s="102" customFormat="1" ht="19.899999999999999" customHeight="1" x14ac:dyDescent="0.25">
      <c r="A117" s="94">
        <v>93</v>
      </c>
      <c r="B117" s="95" t="s">
        <v>204</v>
      </c>
      <c r="C117" s="95" t="s">
        <v>205</v>
      </c>
      <c r="D117" s="94">
        <f>RANK(BF117,$BF$4:$BF$147)</f>
        <v>19</v>
      </c>
      <c r="E117" s="94">
        <v>0.6</v>
      </c>
      <c r="F117" s="94" t="s">
        <v>75</v>
      </c>
      <c r="G117" s="94">
        <v>835</v>
      </c>
      <c r="H117" s="94"/>
      <c r="I117" s="100"/>
      <c r="J117" s="94"/>
      <c r="K117" s="100"/>
      <c r="L117" s="94"/>
      <c r="M117" s="100"/>
      <c r="N117" s="94"/>
      <c r="O117" s="100"/>
      <c r="P117" s="94"/>
      <c r="Q117" s="100"/>
      <c r="R117" s="94"/>
      <c r="S117" s="100"/>
      <c r="T117" s="94"/>
      <c r="U117" s="100"/>
      <c r="V117" s="94"/>
      <c r="W117" s="100"/>
      <c r="X117" s="94"/>
      <c r="Y117" s="100"/>
      <c r="Z117" s="94"/>
      <c r="AA117" s="100"/>
      <c r="AB117" s="94"/>
      <c r="AC117" s="100"/>
      <c r="AD117" s="94"/>
      <c r="AE117" s="100"/>
      <c r="AF117" s="101"/>
      <c r="AG117" s="100"/>
      <c r="AH117" s="99"/>
      <c r="AI117" s="100"/>
      <c r="AJ117" s="99"/>
      <c r="AK117" s="100"/>
      <c r="AL117" s="99"/>
      <c r="AM117" s="100"/>
      <c r="AN117" s="99"/>
      <c r="AO117" s="100"/>
      <c r="AP117" s="99"/>
      <c r="AQ117" s="100"/>
      <c r="AR117" s="99"/>
      <c r="AS117" s="100"/>
      <c r="AT117" s="99"/>
      <c r="AU117" s="100"/>
      <c r="AV117" s="99"/>
      <c r="AW117" s="100"/>
      <c r="AX117" s="99"/>
      <c r="AY117" s="100"/>
      <c r="AZ117" s="99"/>
      <c r="BA117" s="100"/>
      <c r="BB117" s="99"/>
      <c r="BC117" s="100"/>
      <c r="BD117" s="99"/>
      <c r="BE117" s="100"/>
      <c r="BF117" s="101"/>
      <c r="BG117" s="100"/>
      <c r="BH117" s="99"/>
      <c r="BI117" s="100"/>
      <c r="BJ117" s="99"/>
      <c r="BK117" s="100"/>
      <c r="BL117" s="99"/>
      <c r="BM117" s="100"/>
      <c r="BN117" s="99"/>
      <c r="BO117" s="100"/>
      <c r="BP117" s="99"/>
      <c r="BQ117" s="100"/>
      <c r="BR117" s="99"/>
      <c r="BS117" s="100"/>
      <c r="BT117" s="99"/>
      <c r="BU117" s="100"/>
      <c r="BV117" s="99"/>
      <c r="BW117" s="100"/>
      <c r="BX117" s="99"/>
      <c r="BY117" s="100"/>
      <c r="BZ117" s="99"/>
      <c r="CA117" s="100"/>
      <c r="CB117" s="99"/>
      <c r="CC117" s="100"/>
      <c r="CD117" s="99"/>
      <c r="CE117" s="100"/>
      <c r="CF117" s="101">
        <f t="shared" si="366"/>
        <v>0</v>
      </c>
      <c r="CG117" s="100">
        <f t="shared" si="366"/>
        <v>0</v>
      </c>
    </row>
    <row r="118" spans="1:85" s="102" customFormat="1" ht="19.899999999999999" customHeight="1" x14ac:dyDescent="0.25">
      <c r="A118" s="94">
        <v>94</v>
      </c>
      <c r="B118" s="95" t="s">
        <v>204</v>
      </c>
      <c r="C118" s="95" t="s">
        <v>74</v>
      </c>
      <c r="D118" s="94">
        <f>RANK(BF118,$BF$4:$BF$147)</f>
        <v>19</v>
      </c>
      <c r="E118" s="94">
        <v>0.64</v>
      </c>
      <c r="F118" s="94" t="s">
        <v>206</v>
      </c>
      <c r="G118" s="94"/>
      <c r="H118" s="94"/>
      <c r="I118" s="100"/>
      <c r="J118" s="94"/>
      <c r="K118" s="100"/>
      <c r="L118" s="94"/>
      <c r="M118" s="100"/>
      <c r="N118" s="94"/>
      <c r="O118" s="100"/>
      <c r="P118" s="94"/>
      <c r="Q118" s="100"/>
      <c r="R118" s="94"/>
      <c r="S118" s="100"/>
      <c r="T118" s="94"/>
      <c r="U118" s="100"/>
      <c r="V118" s="94"/>
      <c r="W118" s="100"/>
      <c r="X118" s="94"/>
      <c r="Y118" s="100"/>
      <c r="Z118" s="94"/>
      <c r="AA118" s="100"/>
      <c r="AB118" s="94"/>
      <c r="AC118" s="100"/>
      <c r="AD118" s="94"/>
      <c r="AE118" s="100"/>
      <c r="AF118" s="101"/>
      <c r="AG118" s="100"/>
      <c r="AH118" s="99"/>
      <c r="AI118" s="100"/>
      <c r="AJ118" s="99"/>
      <c r="AK118" s="100"/>
      <c r="AL118" s="99"/>
      <c r="AM118" s="100"/>
      <c r="AN118" s="99"/>
      <c r="AO118" s="100"/>
      <c r="AP118" s="99"/>
      <c r="AQ118" s="100"/>
      <c r="AR118" s="99"/>
      <c r="AS118" s="100"/>
      <c r="AT118" s="99"/>
      <c r="AU118" s="100"/>
      <c r="AV118" s="99"/>
      <c r="AW118" s="100"/>
      <c r="AX118" s="99"/>
      <c r="AY118" s="100"/>
      <c r="AZ118" s="99"/>
      <c r="BA118" s="100"/>
      <c r="BB118" s="99"/>
      <c r="BC118" s="100"/>
      <c r="BD118" s="99"/>
      <c r="BE118" s="100"/>
      <c r="BF118" s="101"/>
      <c r="BG118" s="100"/>
      <c r="BH118" s="99"/>
      <c r="BI118" s="100"/>
      <c r="BJ118" s="99"/>
      <c r="BK118" s="100"/>
      <c r="BL118" s="99"/>
      <c r="BM118" s="100"/>
      <c r="BN118" s="99"/>
      <c r="BO118" s="100"/>
      <c r="BP118" s="99"/>
      <c r="BQ118" s="100"/>
      <c r="BR118" s="99"/>
      <c r="BS118" s="100"/>
      <c r="BT118" s="99"/>
      <c r="BU118" s="100"/>
      <c r="BV118" s="99"/>
      <c r="BW118" s="100"/>
      <c r="BX118" s="99"/>
      <c r="BY118" s="100"/>
      <c r="BZ118" s="99"/>
      <c r="CA118" s="100"/>
      <c r="CB118" s="99"/>
      <c r="CC118" s="100"/>
      <c r="CD118" s="99"/>
      <c r="CE118" s="100"/>
      <c r="CF118" s="101">
        <f t="shared" si="366"/>
        <v>0</v>
      </c>
      <c r="CG118" s="100">
        <f t="shared" si="366"/>
        <v>0</v>
      </c>
    </row>
    <row r="119" spans="1:85" s="102" customFormat="1" ht="19.899999999999999" customHeight="1" x14ac:dyDescent="0.5">
      <c r="A119" s="94"/>
      <c r="B119" s="95"/>
      <c r="C119" s="95"/>
      <c r="D119" s="94"/>
      <c r="E119" s="94"/>
      <c r="F119" s="94"/>
      <c r="G119" s="94"/>
      <c r="H119" s="94"/>
      <c r="I119" s="146"/>
      <c r="J119" s="94"/>
      <c r="K119" s="146"/>
      <c r="L119" s="94"/>
      <c r="M119" s="146"/>
      <c r="N119" s="94"/>
      <c r="O119" s="146"/>
      <c r="P119" s="94"/>
      <c r="Q119" s="146"/>
      <c r="R119" s="94"/>
      <c r="S119" s="146"/>
      <c r="T119" s="94"/>
      <c r="U119" s="146"/>
      <c r="V119" s="94"/>
      <c r="W119" s="146"/>
      <c r="X119" s="94"/>
      <c r="Y119" s="146"/>
      <c r="Z119" s="94"/>
      <c r="AA119" s="146"/>
      <c r="AB119" s="94"/>
      <c r="AC119" s="146"/>
      <c r="AD119" s="94"/>
      <c r="AE119" s="146"/>
      <c r="AF119" s="147"/>
      <c r="AG119" s="146"/>
      <c r="AH119" s="99"/>
      <c r="AI119" s="100"/>
      <c r="AJ119" s="99"/>
      <c r="AK119" s="100"/>
      <c r="AL119" s="99"/>
      <c r="AM119" s="100"/>
      <c r="AN119" s="99"/>
      <c r="AO119" s="100"/>
      <c r="AP119" s="99"/>
      <c r="AQ119" s="100"/>
      <c r="AR119" s="99"/>
      <c r="AS119" s="100"/>
      <c r="AT119" s="99"/>
      <c r="AU119" s="100"/>
      <c r="AV119" s="99"/>
      <c r="AW119" s="100"/>
      <c r="AX119" s="99"/>
      <c r="AY119" s="100"/>
      <c r="AZ119" s="99"/>
      <c r="BA119" s="100"/>
      <c r="BB119" s="99"/>
      <c r="BC119" s="100"/>
      <c r="BD119" s="99"/>
      <c r="BE119" s="100"/>
      <c r="BF119" s="101"/>
      <c r="BG119" s="100"/>
      <c r="BH119" s="99"/>
      <c r="BI119" s="100"/>
      <c r="BJ119" s="99"/>
      <c r="BK119" s="100"/>
      <c r="BL119" s="99"/>
      <c r="BM119" s="100"/>
      <c r="BN119" s="99"/>
      <c r="BO119" s="100"/>
      <c r="BP119" s="99"/>
      <c r="BQ119" s="100"/>
      <c r="BR119" s="99"/>
      <c r="BS119" s="100"/>
      <c r="BT119" s="99"/>
      <c r="BU119" s="100"/>
      <c r="BV119" s="99"/>
      <c r="BW119" s="100"/>
      <c r="BX119" s="99"/>
      <c r="BY119" s="100"/>
      <c r="BZ119" s="99"/>
      <c r="CA119" s="100"/>
      <c r="CB119" s="99"/>
      <c r="CC119" s="100"/>
      <c r="CD119" s="99"/>
      <c r="CE119" s="100"/>
      <c r="CF119" s="101"/>
      <c r="CG119" s="100"/>
    </row>
    <row r="120" spans="1:85" s="102" customFormat="1" ht="19.899999999999999" customHeight="1" x14ac:dyDescent="0.5">
      <c r="A120" s="94">
        <v>95</v>
      </c>
      <c r="B120" s="95" t="s">
        <v>155</v>
      </c>
      <c r="C120" s="95" t="s">
        <v>74</v>
      </c>
      <c r="D120" s="94">
        <f>RANK(BF120,$BF$4:$BF$147)</f>
        <v>10</v>
      </c>
      <c r="E120" s="94">
        <v>0.64</v>
      </c>
      <c r="F120" s="94" t="s">
        <v>85</v>
      </c>
      <c r="G120" s="94">
        <v>1350</v>
      </c>
      <c r="H120" s="94">
        <v>574</v>
      </c>
      <c r="I120" s="146">
        <f>H120*$E120</f>
        <v>367.36</v>
      </c>
      <c r="J120" s="94"/>
      <c r="K120" s="146">
        <f>J120*$E120</f>
        <v>0</v>
      </c>
      <c r="L120" s="94">
        <v>980</v>
      </c>
      <c r="M120" s="146">
        <f>L120*$E120</f>
        <v>627.20000000000005</v>
      </c>
      <c r="N120" s="94">
        <v>280</v>
      </c>
      <c r="O120" s="146">
        <f>N120*$E120</f>
        <v>179.20000000000002</v>
      </c>
      <c r="P120" s="94">
        <v>280</v>
      </c>
      <c r="Q120" s="146">
        <f>P120*$E120</f>
        <v>179.20000000000002</v>
      </c>
      <c r="R120" s="94"/>
      <c r="S120" s="146">
        <f>R120*$E120</f>
        <v>0</v>
      </c>
      <c r="T120" s="94">
        <v>420</v>
      </c>
      <c r="U120" s="146">
        <f>T120*$E120</f>
        <v>268.8</v>
      </c>
      <c r="V120" s="94">
        <v>280</v>
      </c>
      <c r="W120" s="146">
        <f>V120*$E120</f>
        <v>179.20000000000002</v>
      </c>
      <c r="X120" s="94">
        <v>420</v>
      </c>
      <c r="Y120" s="146">
        <f>X120*$E120</f>
        <v>268.8</v>
      </c>
      <c r="Z120" s="94">
        <v>1260</v>
      </c>
      <c r="AA120" s="146">
        <f>Z120*$E120</f>
        <v>806.4</v>
      </c>
      <c r="AB120" s="94"/>
      <c r="AC120" s="146">
        <f>AB120*$E120</f>
        <v>0</v>
      </c>
      <c r="AD120" s="94">
        <v>168</v>
      </c>
      <c r="AE120" s="146">
        <f>AD120*$E120</f>
        <v>107.52</v>
      </c>
      <c r="AF120" s="147">
        <f>SUM(H120,J120,L120,N120,P120,R120,T120,V120,X120,Z120,AB120,AD120)</f>
        <v>4662</v>
      </c>
      <c r="AG120" s="146">
        <f>SUM(I120,K120,M120,O120,Q120,S120,U120,W120,Y120,AA120,AC120,AE120)</f>
        <v>2983.6800000000003</v>
      </c>
      <c r="AH120" s="96">
        <v>1120</v>
      </c>
      <c r="AI120" s="97">
        <f>AH120*$E120</f>
        <v>716.80000000000007</v>
      </c>
      <c r="AJ120" s="96">
        <v>420</v>
      </c>
      <c r="AK120" s="97">
        <f>AJ120*$E120</f>
        <v>268.8</v>
      </c>
      <c r="AL120" s="99">
        <v>420</v>
      </c>
      <c r="AM120" s="100">
        <f>AL120*$E120</f>
        <v>268.8</v>
      </c>
      <c r="AN120" s="99"/>
      <c r="AO120" s="100">
        <f>AN120*$E120</f>
        <v>0</v>
      </c>
      <c r="AP120" s="99">
        <v>280</v>
      </c>
      <c r="AQ120" s="100">
        <f>AP120*$E120</f>
        <v>179.20000000000002</v>
      </c>
      <c r="AR120" s="99">
        <v>280</v>
      </c>
      <c r="AS120" s="100">
        <f>AR120*$E120</f>
        <v>179.20000000000002</v>
      </c>
      <c r="AT120" s="99">
        <v>420</v>
      </c>
      <c r="AU120" s="100">
        <f>AT120*$E120</f>
        <v>268.8</v>
      </c>
      <c r="AV120" s="99"/>
      <c r="AW120" s="100">
        <f>AV120*$E120</f>
        <v>0</v>
      </c>
      <c r="AX120" s="99"/>
      <c r="AY120" s="100">
        <f>AX120*$E120</f>
        <v>0</v>
      </c>
      <c r="AZ120" s="99">
        <v>700</v>
      </c>
      <c r="BA120" s="100">
        <f>AZ120*$E120</f>
        <v>448</v>
      </c>
      <c r="BB120" s="99"/>
      <c r="BC120" s="100">
        <f>BB120*$E120</f>
        <v>0</v>
      </c>
      <c r="BD120" s="99"/>
      <c r="BE120" s="100">
        <f>BD120*$E120</f>
        <v>0</v>
      </c>
      <c r="BF120" s="101">
        <f>SUM(AH120,AJ120,AL120,AN120,AP120,AR120,AT120,AV120,AX120,AZ120,BB120,BD120)</f>
        <v>3640</v>
      </c>
      <c r="BG120" s="100">
        <f>SUM(AI120,AK120,AM120,AO120,AQ120,AS120,AU120,AW120,AY120,BA120,BC120,BE120)</f>
        <v>2329.6000000000004</v>
      </c>
      <c r="BH120" s="99"/>
      <c r="BI120" s="100">
        <f>BH120*$E120</f>
        <v>0</v>
      </c>
      <c r="BJ120" s="99"/>
      <c r="BK120" s="100">
        <f>BJ120*$E120</f>
        <v>0</v>
      </c>
      <c r="BL120" s="99"/>
      <c r="BM120" s="100">
        <f>BL120*$E120</f>
        <v>0</v>
      </c>
      <c r="BN120" s="99"/>
      <c r="BO120" s="100">
        <f>BN120*$E120</f>
        <v>0</v>
      </c>
      <c r="BP120" s="99"/>
      <c r="BQ120" s="100">
        <f>BP120*$E120</f>
        <v>0</v>
      </c>
      <c r="BR120" s="99"/>
      <c r="BS120" s="100">
        <f>BR120*$E120</f>
        <v>0</v>
      </c>
      <c r="BT120" s="99"/>
      <c r="BU120" s="100">
        <f>BT120*$E120</f>
        <v>0</v>
      </c>
      <c r="BV120" s="99"/>
      <c r="BW120" s="100">
        <f>BV120*$E120</f>
        <v>0</v>
      </c>
      <c r="BX120" s="99"/>
      <c r="BY120" s="100">
        <f>BX120*$E120</f>
        <v>0</v>
      </c>
      <c r="BZ120" s="99"/>
      <c r="CA120" s="100">
        <f>BZ120*$E120</f>
        <v>0</v>
      </c>
      <c r="CB120" s="99"/>
      <c r="CC120" s="100">
        <f>CB120*$E120</f>
        <v>0</v>
      </c>
      <c r="CD120" s="99"/>
      <c r="CE120" s="100">
        <f>CD120*$E120</f>
        <v>0</v>
      </c>
      <c r="CF120" s="101">
        <f>SUM(BH120,BJ120,BL120,BN120,BP120,BR120,BT120,BV120,BX120,BZ120,CB120,CD120)</f>
        <v>0</v>
      </c>
      <c r="CG120" s="100">
        <f>SUM(BI120,BK120,BM120,BO120,BQ120,BS120,BU120,BW120,BY120,CA120,CC120,CE120)</f>
        <v>0</v>
      </c>
    </row>
    <row r="121" spans="1:85" s="102" customFormat="1" ht="19.899999999999999" customHeight="1" x14ac:dyDescent="0.5">
      <c r="A121" s="94">
        <v>96</v>
      </c>
      <c r="B121" s="95" t="s">
        <v>155</v>
      </c>
      <c r="C121" s="95" t="s">
        <v>205</v>
      </c>
      <c r="D121" s="94">
        <v>19</v>
      </c>
      <c r="E121" s="94">
        <v>1</v>
      </c>
      <c r="F121" s="94" t="s">
        <v>98</v>
      </c>
      <c r="G121" s="94"/>
      <c r="H121" s="94"/>
      <c r="I121" s="146"/>
      <c r="J121" s="94"/>
      <c r="K121" s="146"/>
      <c r="L121" s="94"/>
      <c r="M121" s="146"/>
      <c r="N121" s="94"/>
      <c r="O121" s="146"/>
      <c r="P121" s="94"/>
      <c r="Q121" s="146"/>
      <c r="R121" s="94"/>
      <c r="S121" s="146"/>
      <c r="T121" s="94"/>
      <c r="U121" s="146"/>
      <c r="V121" s="94"/>
      <c r="W121" s="146"/>
      <c r="X121" s="94"/>
      <c r="Y121" s="146"/>
      <c r="Z121" s="94"/>
      <c r="AA121" s="146"/>
      <c r="AB121" s="94"/>
      <c r="AC121" s="146"/>
      <c r="AD121" s="94"/>
      <c r="AE121" s="146"/>
      <c r="AF121" s="147"/>
      <c r="AG121" s="146"/>
      <c r="AH121" s="99"/>
      <c r="AI121" s="100"/>
      <c r="AJ121" s="99"/>
      <c r="AK121" s="100"/>
      <c r="AL121" s="99"/>
      <c r="AM121" s="100"/>
      <c r="AN121" s="99"/>
      <c r="AO121" s="100"/>
      <c r="AP121" s="99"/>
      <c r="AQ121" s="100"/>
      <c r="AR121" s="99"/>
      <c r="AS121" s="100"/>
      <c r="AT121" s="99"/>
      <c r="AU121" s="100"/>
      <c r="AV121" s="99"/>
      <c r="AW121" s="100"/>
      <c r="AX121" s="99"/>
      <c r="AY121" s="100"/>
      <c r="AZ121" s="99"/>
      <c r="BA121" s="100"/>
      <c r="BB121" s="99"/>
      <c r="BC121" s="100"/>
      <c r="BD121" s="99"/>
      <c r="BE121" s="100"/>
      <c r="BF121" s="101"/>
      <c r="BG121" s="100"/>
      <c r="BH121" s="99"/>
      <c r="BI121" s="100"/>
      <c r="BJ121" s="99"/>
      <c r="BK121" s="100"/>
      <c r="BL121" s="99"/>
      <c r="BM121" s="100"/>
      <c r="BN121" s="99"/>
      <c r="BO121" s="100"/>
      <c r="BP121" s="99"/>
      <c r="BQ121" s="100"/>
      <c r="BR121" s="99"/>
      <c r="BS121" s="100"/>
      <c r="BT121" s="99"/>
      <c r="BU121" s="100"/>
      <c r="BV121" s="99"/>
      <c r="BW121" s="100"/>
      <c r="BX121" s="99"/>
      <c r="BY121" s="100"/>
      <c r="BZ121" s="99"/>
      <c r="CA121" s="100"/>
      <c r="CB121" s="99"/>
      <c r="CC121" s="100"/>
      <c r="CD121" s="99"/>
      <c r="CE121" s="100"/>
      <c r="CF121" s="101"/>
      <c r="CG121" s="100"/>
    </row>
    <row r="122" spans="1:85" s="102" customFormat="1" ht="19.899999999999999" customHeight="1" x14ac:dyDescent="0.5">
      <c r="A122" s="94"/>
      <c r="B122" s="95"/>
      <c r="C122" s="95"/>
      <c r="D122" s="94"/>
      <c r="E122" s="94"/>
      <c r="F122" s="94"/>
      <c r="G122" s="94"/>
      <c r="H122" s="94"/>
      <c r="I122" s="146"/>
      <c r="J122" s="94"/>
      <c r="K122" s="146"/>
      <c r="L122" s="94"/>
      <c r="M122" s="146"/>
      <c r="N122" s="94"/>
      <c r="O122" s="146"/>
      <c r="P122" s="94"/>
      <c r="Q122" s="146"/>
      <c r="R122" s="94"/>
      <c r="S122" s="146"/>
      <c r="T122" s="94"/>
      <c r="U122" s="146"/>
      <c r="V122" s="94"/>
      <c r="W122" s="146"/>
      <c r="X122" s="94"/>
      <c r="Y122" s="146"/>
      <c r="Z122" s="94"/>
      <c r="AA122" s="146"/>
      <c r="AB122" s="94"/>
      <c r="AC122" s="146"/>
      <c r="AD122" s="94"/>
      <c r="AE122" s="146"/>
      <c r="AF122" s="147"/>
      <c r="AG122" s="146"/>
      <c r="AH122" s="99"/>
      <c r="AI122" s="100"/>
      <c r="AJ122" s="99"/>
      <c r="AK122" s="100"/>
      <c r="AL122" s="99"/>
      <c r="AM122" s="100"/>
      <c r="AN122" s="99"/>
      <c r="AO122" s="100"/>
      <c r="AP122" s="99"/>
      <c r="AQ122" s="100"/>
      <c r="AR122" s="99"/>
      <c r="AS122" s="100"/>
      <c r="AT122" s="99"/>
      <c r="AU122" s="100"/>
      <c r="AV122" s="99"/>
      <c r="AW122" s="100"/>
      <c r="AX122" s="99"/>
      <c r="AY122" s="100"/>
      <c r="AZ122" s="99"/>
      <c r="BA122" s="100"/>
      <c r="BB122" s="99"/>
      <c r="BC122" s="100"/>
      <c r="BD122" s="99"/>
      <c r="BE122" s="100"/>
      <c r="BF122" s="101"/>
      <c r="BG122" s="100"/>
      <c r="BH122" s="99"/>
      <c r="BI122" s="100"/>
      <c r="BJ122" s="99"/>
      <c r="BK122" s="100"/>
      <c r="BL122" s="99"/>
      <c r="BM122" s="100"/>
      <c r="BN122" s="99"/>
      <c r="BO122" s="100"/>
      <c r="BP122" s="99"/>
      <c r="BQ122" s="100"/>
      <c r="BR122" s="99"/>
      <c r="BS122" s="100"/>
      <c r="BT122" s="99"/>
      <c r="BU122" s="100"/>
      <c r="BV122" s="99"/>
      <c r="BW122" s="100"/>
      <c r="BX122" s="99"/>
      <c r="BY122" s="100"/>
      <c r="BZ122" s="99"/>
      <c r="CA122" s="100"/>
      <c r="CB122" s="99"/>
      <c r="CC122" s="100"/>
      <c r="CD122" s="99"/>
      <c r="CE122" s="100"/>
      <c r="CF122" s="101"/>
      <c r="CG122" s="100"/>
    </row>
    <row r="123" spans="1:85" s="102" customFormat="1" ht="19.899999999999999" customHeight="1" x14ac:dyDescent="0.5">
      <c r="A123" s="94">
        <v>97</v>
      </c>
      <c r="B123" s="95" t="s">
        <v>207</v>
      </c>
      <c r="C123" s="95" t="s">
        <v>205</v>
      </c>
      <c r="D123" s="94">
        <f>RANK(BF123,$BF$4:$BF$147)</f>
        <v>19</v>
      </c>
      <c r="E123" s="94">
        <v>1</v>
      </c>
      <c r="F123" s="94" t="s">
        <v>208</v>
      </c>
      <c r="G123" s="94">
        <v>2170</v>
      </c>
      <c r="H123" s="94"/>
      <c r="I123" s="146"/>
      <c r="J123" s="94"/>
      <c r="K123" s="146"/>
      <c r="L123" s="94"/>
      <c r="M123" s="146"/>
      <c r="N123" s="94"/>
      <c r="O123" s="146"/>
      <c r="P123" s="94"/>
      <c r="Q123" s="146"/>
      <c r="R123" s="94"/>
      <c r="S123" s="146"/>
      <c r="T123" s="94"/>
      <c r="U123" s="146"/>
      <c r="V123" s="94"/>
      <c r="W123" s="146"/>
      <c r="X123" s="94"/>
      <c r="Y123" s="146"/>
      <c r="Z123" s="94"/>
      <c r="AA123" s="146"/>
      <c r="AB123" s="94"/>
      <c r="AC123" s="146"/>
      <c r="AD123" s="94"/>
      <c r="AE123" s="146"/>
      <c r="AF123" s="147"/>
      <c r="AG123" s="146"/>
      <c r="AH123" s="99"/>
      <c r="AI123" s="100"/>
      <c r="AJ123" s="99"/>
      <c r="AK123" s="100"/>
      <c r="AL123" s="99"/>
      <c r="AM123" s="100"/>
      <c r="AN123" s="99"/>
      <c r="AO123" s="100"/>
      <c r="AP123" s="99"/>
      <c r="AQ123" s="100"/>
      <c r="AR123" s="99"/>
      <c r="AS123" s="100"/>
      <c r="AT123" s="99"/>
      <c r="AU123" s="100"/>
      <c r="AV123" s="99"/>
      <c r="AW123" s="100">
        <f t="shared" ref="AW123:AW128" si="380">AV123*$E123</f>
        <v>0</v>
      </c>
      <c r="AX123" s="99"/>
      <c r="AY123" s="100">
        <f t="shared" ref="AY123:AY128" si="381">AX123*$E123</f>
        <v>0</v>
      </c>
      <c r="AZ123" s="99"/>
      <c r="BA123" s="100">
        <f t="shared" ref="BA123:BA128" si="382">AZ123*$E123</f>
        <v>0</v>
      </c>
      <c r="BB123" s="99"/>
      <c r="BC123" s="100">
        <f t="shared" ref="BC123:BC128" si="383">BB123*$E123</f>
        <v>0</v>
      </c>
      <c r="BD123" s="99"/>
      <c r="BE123" s="100">
        <f t="shared" ref="BE123:BE128" si="384">BD123*$E123</f>
        <v>0</v>
      </c>
      <c r="BF123" s="101">
        <f t="shared" ref="BF123:BF128" si="385">SUM(AH123,AJ123,AL123,AN123,AP123,AR123,AT123,AV123,AX123,AZ123,BB123,BD123)</f>
        <v>0</v>
      </c>
      <c r="BG123" s="100">
        <f t="shared" ref="BG123:BG128" si="386">SUM(AI123,AK123,AM123,AO123,AQ123,AS123,AU123,AW123,AY123,BA123,BC123,BE123)</f>
        <v>0</v>
      </c>
      <c r="BH123" s="99"/>
      <c r="BI123" s="100"/>
      <c r="BJ123" s="99"/>
      <c r="BK123" s="100"/>
      <c r="BL123" s="99"/>
      <c r="BM123" s="100"/>
      <c r="BN123" s="99"/>
      <c r="BO123" s="100"/>
      <c r="BP123" s="99"/>
      <c r="BQ123" s="100"/>
      <c r="BR123" s="99"/>
      <c r="BS123" s="100"/>
      <c r="BT123" s="99"/>
      <c r="BU123" s="100"/>
      <c r="BV123" s="99"/>
      <c r="BW123" s="100">
        <f t="shared" ref="BW123:BW128" si="387">BV123*$E123</f>
        <v>0</v>
      </c>
      <c r="BX123" s="99"/>
      <c r="BY123" s="100"/>
      <c r="BZ123" s="99"/>
      <c r="CA123" s="100"/>
      <c r="CB123" s="99"/>
      <c r="CC123" s="100"/>
      <c r="CD123" s="99"/>
      <c r="CE123" s="100"/>
      <c r="CF123" s="101">
        <f t="shared" ref="CF123:CG146" si="388">SUM(BH123,BJ123,BL123,BN123,BP123,BR123,BT123,BV123,BX123,BZ123,CB123,CD123)</f>
        <v>0</v>
      </c>
      <c r="CG123" s="100">
        <f t="shared" si="388"/>
        <v>0</v>
      </c>
    </row>
    <row r="124" spans="1:85" s="102" customFormat="1" ht="19.899999999999999" customHeight="1" x14ac:dyDescent="0.5">
      <c r="A124" s="94">
        <v>98</v>
      </c>
      <c r="B124" s="95" t="s">
        <v>211</v>
      </c>
      <c r="C124" s="95" t="s">
        <v>205</v>
      </c>
      <c r="D124" s="94">
        <f>RANK(BF124,$BF$4:$BF$147)</f>
        <v>19</v>
      </c>
      <c r="E124" s="94">
        <v>1</v>
      </c>
      <c r="F124" s="94" t="s">
        <v>208</v>
      </c>
      <c r="G124" s="94"/>
      <c r="H124" s="94"/>
      <c r="I124" s="146"/>
      <c r="J124" s="94"/>
      <c r="K124" s="146"/>
      <c r="L124" s="94"/>
      <c r="M124" s="146"/>
      <c r="N124" s="94"/>
      <c r="O124" s="146"/>
      <c r="P124" s="94"/>
      <c r="Q124" s="146"/>
      <c r="R124" s="94"/>
      <c r="S124" s="146"/>
      <c r="T124" s="94"/>
      <c r="U124" s="146"/>
      <c r="V124" s="94"/>
      <c r="W124" s="146"/>
      <c r="X124" s="94"/>
      <c r="Y124" s="146"/>
      <c r="Z124" s="94"/>
      <c r="AA124" s="146"/>
      <c r="AB124" s="94"/>
      <c r="AC124" s="146"/>
      <c r="AD124" s="94"/>
      <c r="AE124" s="146"/>
      <c r="AF124" s="147"/>
      <c r="AG124" s="146"/>
      <c r="AH124" s="99"/>
      <c r="AI124" s="100"/>
      <c r="AJ124" s="99"/>
      <c r="AK124" s="100"/>
      <c r="AL124" s="99"/>
      <c r="AM124" s="100"/>
      <c r="AN124" s="99"/>
      <c r="AO124" s="100"/>
      <c r="AP124" s="99"/>
      <c r="AQ124" s="100"/>
      <c r="AR124" s="99"/>
      <c r="AS124" s="100"/>
      <c r="AT124" s="99"/>
      <c r="AU124" s="100"/>
      <c r="AV124" s="99"/>
      <c r="AW124" s="100">
        <f t="shared" si="380"/>
        <v>0</v>
      </c>
      <c r="AX124" s="99"/>
      <c r="AY124" s="100">
        <f t="shared" si="381"/>
        <v>0</v>
      </c>
      <c r="AZ124" s="99"/>
      <c r="BA124" s="100">
        <f t="shared" si="382"/>
        <v>0</v>
      </c>
      <c r="BB124" s="99"/>
      <c r="BC124" s="100">
        <f t="shared" si="383"/>
        <v>0</v>
      </c>
      <c r="BD124" s="99"/>
      <c r="BE124" s="100">
        <f t="shared" si="384"/>
        <v>0</v>
      </c>
      <c r="BF124" s="101">
        <f t="shared" si="385"/>
        <v>0</v>
      </c>
      <c r="BG124" s="100">
        <f t="shared" si="386"/>
        <v>0</v>
      </c>
      <c r="BH124" s="99"/>
      <c r="BI124" s="100"/>
      <c r="BJ124" s="99"/>
      <c r="BK124" s="100"/>
      <c r="BL124" s="99"/>
      <c r="BM124" s="100"/>
      <c r="BN124" s="99"/>
      <c r="BO124" s="100"/>
      <c r="BP124" s="99"/>
      <c r="BQ124" s="100"/>
      <c r="BR124" s="99"/>
      <c r="BS124" s="100"/>
      <c r="BT124" s="99"/>
      <c r="BU124" s="100"/>
      <c r="BV124" s="99"/>
      <c r="BW124" s="100">
        <f t="shared" si="387"/>
        <v>0</v>
      </c>
      <c r="BX124" s="99"/>
      <c r="BY124" s="100"/>
      <c r="BZ124" s="99"/>
      <c r="CA124" s="100"/>
      <c r="CB124" s="99"/>
      <c r="CC124" s="100"/>
      <c r="CD124" s="99"/>
      <c r="CE124" s="100"/>
      <c r="CF124" s="101">
        <f t="shared" si="388"/>
        <v>0</v>
      </c>
      <c r="CG124" s="100">
        <f t="shared" si="388"/>
        <v>0</v>
      </c>
    </row>
    <row r="125" spans="1:85" s="102" customFormat="1" ht="19.899999999999999" customHeight="1" x14ac:dyDescent="0.5">
      <c r="A125" s="94">
        <v>99</v>
      </c>
      <c r="B125" s="95" t="s">
        <v>226</v>
      </c>
      <c r="C125" s="95"/>
      <c r="D125" s="94">
        <f t="shared" ref="D125:D126" si="389">RANK(BF125,$BF$4:$BF$147)</f>
        <v>19</v>
      </c>
      <c r="E125" s="94"/>
      <c r="F125" s="94"/>
      <c r="G125" s="94"/>
      <c r="H125" s="94"/>
      <c r="I125" s="146"/>
      <c r="J125" s="94"/>
      <c r="K125" s="146"/>
      <c r="L125" s="94"/>
      <c r="M125" s="146"/>
      <c r="N125" s="94"/>
      <c r="O125" s="146"/>
      <c r="P125" s="94"/>
      <c r="Q125" s="146"/>
      <c r="R125" s="94"/>
      <c r="S125" s="146"/>
      <c r="T125" s="94"/>
      <c r="U125" s="146"/>
      <c r="V125" s="94"/>
      <c r="W125" s="146"/>
      <c r="X125" s="94"/>
      <c r="Y125" s="146"/>
      <c r="Z125" s="94"/>
      <c r="AA125" s="146"/>
      <c r="AB125" s="94"/>
      <c r="AC125" s="146"/>
      <c r="AD125" s="94"/>
      <c r="AE125" s="146"/>
      <c r="AF125" s="147"/>
      <c r="AG125" s="146"/>
      <c r="AH125" s="99"/>
      <c r="AI125" s="100"/>
      <c r="AJ125" s="99"/>
      <c r="AK125" s="100"/>
      <c r="AL125" s="99"/>
      <c r="AM125" s="100"/>
      <c r="AN125" s="99"/>
      <c r="AO125" s="100"/>
      <c r="AP125" s="99"/>
      <c r="AQ125" s="100"/>
      <c r="AR125" s="99"/>
      <c r="AS125" s="100"/>
      <c r="AT125" s="99"/>
      <c r="AU125" s="100"/>
      <c r="AV125" s="99"/>
      <c r="AW125" s="100"/>
      <c r="AX125" s="99"/>
      <c r="AY125" s="100"/>
      <c r="AZ125" s="99"/>
      <c r="BA125" s="100"/>
      <c r="BB125" s="99"/>
      <c r="BC125" s="100"/>
      <c r="BD125" s="99"/>
      <c r="BE125" s="100"/>
      <c r="BF125" s="101"/>
      <c r="BG125" s="100"/>
      <c r="BH125" s="99"/>
      <c r="BI125" s="100"/>
      <c r="BJ125" s="99"/>
      <c r="BK125" s="100"/>
      <c r="BL125" s="99"/>
      <c r="BM125" s="100"/>
      <c r="BN125" s="99"/>
      <c r="BO125" s="100"/>
      <c r="BP125" s="99"/>
      <c r="BQ125" s="100"/>
      <c r="BR125" s="99"/>
      <c r="BS125" s="100"/>
      <c r="BT125" s="99"/>
      <c r="BU125" s="100"/>
      <c r="BV125" s="99"/>
      <c r="BW125" s="100"/>
      <c r="BX125" s="99"/>
      <c r="BY125" s="100"/>
      <c r="BZ125" s="99"/>
      <c r="CA125" s="100"/>
      <c r="CB125" s="99"/>
      <c r="CC125" s="100"/>
      <c r="CD125" s="99"/>
      <c r="CE125" s="100"/>
      <c r="CF125" s="101"/>
      <c r="CG125" s="100"/>
    </row>
    <row r="126" spans="1:85" s="102" customFormat="1" ht="19.899999999999999" customHeight="1" x14ac:dyDescent="0.5">
      <c r="A126" s="94">
        <v>100</v>
      </c>
      <c r="B126" s="95" t="s">
        <v>227</v>
      </c>
      <c r="C126" s="95"/>
      <c r="D126" s="94">
        <f t="shared" si="389"/>
        <v>19</v>
      </c>
      <c r="E126" s="94"/>
      <c r="F126" s="94"/>
      <c r="G126" s="94"/>
      <c r="H126" s="94"/>
      <c r="I126" s="146"/>
      <c r="J126" s="94"/>
      <c r="K126" s="146"/>
      <c r="L126" s="94"/>
      <c r="M126" s="146"/>
      <c r="N126" s="94"/>
      <c r="O126" s="146"/>
      <c r="P126" s="94"/>
      <c r="Q126" s="146"/>
      <c r="R126" s="94"/>
      <c r="S126" s="146"/>
      <c r="T126" s="94"/>
      <c r="U126" s="146"/>
      <c r="V126" s="94"/>
      <c r="W126" s="146"/>
      <c r="X126" s="94"/>
      <c r="Y126" s="146"/>
      <c r="Z126" s="94"/>
      <c r="AA126" s="146"/>
      <c r="AB126" s="94"/>
      <c r="AC126" s="146"/>
      <c r="AD126" s="94"/>
      <c r="AE126" s="146"/>
      <c r="AF126" s="147"/>
      <c r="AG126" s="146"/>
      <c r="AH126" s="99"/>
      <c r="AI126" s="100"/>
      <c r="AJ126" s="99"/>
      <c r="AK126" s="100"/>
      <c r="AL126" s="99"/>
      <c r="AM126" s="100"/>
      <c r="AN126" s="99"/>
      <c r="AO126" s="100"/>
      <c r="AP126" s="99"/>
      <c r="AQ126" s="100"/>
      <c r="AR126" s="99"/>
      <c r="AS126" s="100"/>
      <c r="AT126" s="99"/>
      <c r="AU126" s="100"/>
      <c r="AV126" s="99"/>
      <c r="AW126" s="100"/>
      <c r="AX126" s="99"/>
      <c r="AY126" s="100"/>
      <c r="AZ126" s="99"/>
      <c r="BA126" s="100"/>
      <c r="BB126" s="99"/>
      <c r="BC126" s="100"/>
      <c r="BD126" s="99"/>
      <c r="BE126" s="100"/>
      <c r="BF126" s="101"/>
      <c r="BG126" s="100"/>
      <c r="BH126" s="99"/>
      <c r="BI126" s="100"/>
      <c r="BJ126" s="99"/>
      <c r="BK126" s="100"/>
      <c r="BL126" s="99"/>
      <c r="BM126" s="100"/>
      <c r="BN126" s="99"/>
      <c r="BO126" s="100"/>
      <c r="BP126" s="99"/>
      <c r="BQ126" s="100"/>
      <c r="BR126" s="99"/>
      <c r="BS126" s="100"/>
      <c r="BT126" s="99"/>
      <c r="BU126" s="100"/>
      <c r="BV126" s="99"/>
      <c r="BW126" s="100"/>
      <c r="BX126" s="99"/>
      <c r="BY126" s="100"/>
      <c r="BZ126" s="99"/>
      <c r="CA126" s="100"/>
      <c r="CB126" s="99"/>
      <c r="CC126" s="100"/>
      <c r="CD126" s="99"/>
      <c r="CE126" s="100"/>
      <c r="CF126" s="101"/>
      <c r="CG126" s="100"/>
    </row>
    <row r="127" spans="1:85" s="102" customFormat="1" ht="19.899999999999999" customHeight="1" x14ac:dyDescent="0.5">
      <c r="A127" s="94">
        <v>101</v>
      </c>
      <c r="B127" s="95" t="s">
        <v>209</v>
      </c>
      <c r="C127" s="95" t="s">
        <v>205</v>
      </c>
      <c r="D127" s="94">
        <f t="shared" ref="D127:D141" si="390">RANK(BF127,$BF$4:$BF$147)</f>
        <v>17</v>
      </c>
      <c r="E127" s="94">
        <v>1</v>
      </c>
      <c r="F127" s="94" t="s">
        <v>210</v>
      </c>
      <c r="G127" s="94">
        <v>1850</v>
      </c>
      <c r="H127" s="94"/>
      <c r="I127" s="146"/>
      <c r="J127" s="94"/>
      <c r="K127" s="146"/>
      <c r="L127" s="94"/>
      <c r="M127" s="146"/>
      <c r="N127" s="94"/>
      <c r="O127" s="146"/>
      <c r="P127" s="94"/>
      <c r="Q127" s="146"/>
      <c r="R127" s="94"/>
      <c r="S127" s="146"/>
      <c r="T127" s="94"/>
      <c r="U127" s="146"/>
      <c r="V127" s="94"/>
      <c r="W127" s="146"/>
      <c r="X127" s="94"/>
      <c r="Y127" s="146"/>
      <c r="Z127" s="94"/>
      <c r="AA127" s="146"/>
      <c r="AB127" s="94"/>
      <c r="AC127" s="146"/>
      <c r="AD127" s="94"/>
      <c r="AE127" s="146"/>
      <c r="AF127" s="147"/>
      <c r="AG127" s="146"/>
      <c r="AH127" s="99"/>
      <c r="AI127" s="100"/>
      <c r="AJ127" s="99"/>
      <c r="AK127" s="100"/>
      <c r="AL127" s="99"/>
      <c r="AM127" s="100"/>
      <c r="AN127" s="99"/>
      <c r="AO127" s="100"/>
      <c r="AP127" s="99"/>
      <c r="AQ127" s="100"/>
      <c r="AR127" s="99"/>
      <c r="AS127" s="100"/>
      <c r="AT127" s="99"/>
      <c r="AU127" s="100"/>
      <c r="AV127" s="99">
        <v>9</v>
      </c>
      <c r="AW127" s="100">
        <f t="shared" si="380"/>
        <v>9</v>
      </c>
      <c r="AX127" s="99"/>
      <c r="AY127" s="100">
        <f t="shared" si="381"/>
        <v>0</v>
      </c>
      <c r="AZ127" s="99"/>
      <c r="BA127" s="100">
        <f t="shared" si="382"/>
        <v>0</v>
      </c>
      <c r="BB127" s="99"/>
      <c r="BC127" s="100">
        <f t="shared" si="383"/>
        <v>0</v>
      </c>
      <c r="BD127" s="99"/>
      <c r="BE127" s="100">
        <f t="shared" si="384"/>
        <v>0</v>
      </c>
      <c r="BF127" s="101">
        <f t="shared" si="385"/>
        <v>9</v>
      </c>
      <c r="BG127" s="100">
        <f t="shared" si="386"/>
        <v>9</v>
      </c>
      <c r="BH127" s="99"/>
      <c r="BI127" s="100"/>
      <c r="BJ127" s="99">
        <v>216</v>
      </c>
      <c r="BK127" s="100">
        <f t="shared" ref="BK127:BK128" si="391">BJ127*$E127</f>
        <v>216</v>
      </c>
      <c r="BL127" s="99"/>
      <c r="BM127" s="100"/>
      <c r="BN127" s="99"/>
      <c r="BO127" s="100"/>
      <c r="BP127" s="99"/>
      <c r="BQ127" s="100"/>
      <c r="BR127" s="99"/>
      <c r="BS127" s="100"/>
      <c r="BT127" s="99"/>
      <c r="BU127" s="100"/>
      <c r="BV127" s="99"/>
      <c r="BW127" s="100">
        <f t="shared" si="387"/>
        <v>0</v>
      </c>
      <c r="BX127" s="99"/>
      <c r="BY127" s="100"/>
      <c r="BZ127" s="99"/>
      <c r="CA127" s="100"/>
      <c r="CB127" s="99"/>
      <c r="CC127" s="100"/>
      <c r="CD127" s="99"/>
      <c r="CE127" s="100"/>
      <c r="CF127" s="101">
        <f t="shared" si="388"/>
        <v>216</v>
      </c>
      <c r="CG127" s="100">
        <f t="shared" si="388"/>
        <v>216</v>
      </c>
    </row>
    <row r="128" spans="1:85" s="102" customFormat="1" ht="19.899999999999999" customHeight="1" x14ac:dyDescent="0.5">
      <c r="A128" s="94">
        <v>102</v>
      </c>
      <c r="B128" s="95" t="s">
        <v>209</v>
      </c>
      <c r="C128" s="95" t="s">
        <v>74</v>
      </c>
      <c r="D128" s="94">
        <f t="shared" si="390"/>
        <v>16</v>
      </c>
      <c r="E128" s="94">
        <v>0.68</v>
      </c>
      <c r="F128" s="94" t="s">
        <v>210</v>
      </c>
      <c r="G128" s="94">
        <v>1800</v>
      </c>
      <c r="H128" s="94"/>
      <c r="I128" s="146"/>
      <c r="J128" s="94"/>
      <c r="K128" s="146"/>
      <c r="L128" s="94"/>
      <c r="M128" s="146"/>
      <c r="N128" s="94"/>
      <c r="O128" s="146"/>
      <c r="P128" s="94"/>
      <c r="Q128" s="146"/>
      <c r="R128" s="94"/>
      <c r="S128" s="146"/>
      <c r="T128" s="94"/>
      <c r="U128" s="146"/>
      <c r="V128" s="94"/>
      <c r="W128" s="146"/>
      <c r="X128" s="94"/>
      <c r="Y128" s="146"/>
      <c r="Z128" s="94"/>
      <c r="AA128" s="146"/>
      <c r="AB128" s="94"/>
      <c r="AC128" s="146"/>
      <c r="AD128" s="94"/>
      <c r="AE128" s="146"/>
      <c r="AF128" s="147"/>
      <c r="AG128" s="146"/>
      <c r="AH128" s="99"/>
      <c r="AI128" s="100"/>
      <c r="AJ128" s="99"/>
      <c r="AK128" s="100"/>
      <c r="AL128" s="99"/>
      <c r="AM128" s="100"/>
      <c r="AN128" s="99"/>
      <c r="AO128" s="100"/>
      <c r="AP128" s="99"/>
      <c r="AQ128" s="100"/>
      <c r="AR128" s="99"/>
      <c r="AS128" s="100"/>
      <c r="AT128" s="99"/>
      <c r="AU128" s="100"/>
      <c r="AV128" s="99">
        <v>60</v>
      </c>
      <c r="AW128" s="100">
        <f t="shared" si="380"/>
        <v>40.800000000000004</v>
      </c>
      <c r="AX128" s="99">
        <v>185</v>
      </c>
      <c r="AY128" s="100">
        <f t="shared" si="381"/>
        <v>125.80000000000001</v>
      </c>
      <c r="AZ128" s="99">
        <v>36</v>
      </c>
      <c r="BA128" s="100">
        <f t="shared" si="382"/>
        <v>24.48</v>
      </c>
      <c r="BB128" s="99">
        <v>12</v>
      </c>
      <c r="BC128" s="100">
        <f t="shared" si="383"/>
        <v>8.16</v>
      </c>
      <c r="BD128" s="99"/>
      <c r="BE128" s="100">
        <f t="shared" si="384"/>
        <v>0</v>
      </c>
      <c r="BF128" s="101">
        <f t="shared" si="385"/>
        <v>293</v>
      </c>
      <c r="BG128" s="100">
        <f t="shared" si="386"/>
        <v>199.24</v>
      </c>
      <c r="BH128" s="99"/>
      <c r="BI128" s="100"/>
      <c r="BJ128" s="99"/>
      <c r="BK128" s="100">
        <f t="shared" si="391"/>
        <v>0</v>
      </c>
      <c r="BL128" s="99"/>
      <c r="BM128" s="100"/>
      <c r="BN128" s="99"/>
      <c r="BO128" s="100"/>
      <c r="BP128" s="99"/>
      <c r="BQ128" s="100"/>
      <c r="BR128" s="99"/>
      <c r="BS128" s="100"/>
      <c r="BT128" s="99"/>
      <c r="BU128" s="100"/>
      <c r="BV128" s="99"/>
      <c r="BW128" s="100">
        <f t="shared" si="387"/>
        <v>0</v>
      </c>
      <c r="BX128" s="99"/>
      <c r="BY128" s="100">
        <f t="shared" ref="BY128" si="392">BX128*$E128</f>
        <v>0</v>
      </c>
      <c r="BZ128" s="99"/>
      <c r="CA128" s="100">
        <f t="shared" ref="CA128" si="393">BZ128*$E128</f>
        <v>0</v>
      </c>
      <c r="CB128" s="99"/>
      <c r="CC128" s="100"/>
      <c r="CD128" s="99"/>
      <c r="CE128" s="100"/>
      <c r="CF128" s="101">
        <f t="shared" si="388"/>
        <v>0</v>
      </c>
      <c r="CG128" s="100">
        <f t="shared" si="388"/>
        <v>0</v>
      </c>
    </row>
    <row r="129" spans="1:85" s="102" customFormat="1" ht="19.899999999999999" customHeight="1" x14ac:dyDescent="0.5">
      <c r="A129" s="94">
        <v>103</v>
      </c>
      <c r="B129" s="95" t="s">
        <v>209</v>
      </c>
      <c r="C129" s="95" t="s">
        <v>74</v>
      </c>
      <c r="D129" s="94">
        <f t="shared" si="390"/>
        <v>19</v>
      </c>
      <c r="E129" s="94">
        <v>0.64</v>
      </c>
      <c r="F129" s="94" t="s">
        <v>206</v>
      </c>
      <c r="G129" s="94">
        <v>1800</v>
      </c>
      <c r="H129" s="94"/>
      <c r="I129" s="146"/>
      <c r="J129" s="94"/>
      <c r="K129" s="146"/>
      <c r="L129" s="94"/>
      <c r="M129" s="146"/>
      <c r="N129" s="94"/>
      <c r="O129" s="146"/>
      <c r="P129" s="94"/>
      <c r="Q129" s="146"/>
      <c r="R129" s="94"/>
      <c r="S129" s="146"/>
      <c r="T129" s="94"/>
      <c r="U129" s="146"/>
      <c r="V129" s="94"/>
      <c r="W129" s="146"/>
      <c r="X129" s="94"/>
      <c r="Y129" s="146"/>
      <c r="Z129" s="94"/>
      <c r="AA129" s="146"/>
      <c r="AB129" s="94"/>
      <c r="AC129" s="146"/>
      <c r="AD129" s="94"/>
      <c r="AE129" s="146"/>
      <c r="AF129" s="147"/>
      <c r="AG129" s="146"/>
      <c r="AH129" s="99"/>
      <c r="AI129" s="100"/>
      <c r="AJ129" s="99"/>
      <c r="AK129" s="100"/>
      <c r="AL129" s="99"/>
      <c r="AM129" s="100"/>
      <c r="AN129" s="99"/>
      <c r="AO129" s="100"/>
      <c r="AP129" s="99"/>
      <c r="AQ129" s="100"/>
      <c r="AR129" s="99"/>
      <c r="AS129" s="100"/>
      <c r="AT129" s="99"/>
      <c r="AU129" s="100"/>
      <c r="AV129" s="99"/>
      <c r="AW129" s="100"/>
      <c r="AX129" s="99"/>
      <c r="AY129" s="100"/>
      <c r="AZ129" s="99"/>
      <c r="BA129" s="100"/>
      <c r="BB129" s="99"/>
      <c r="BC129" s="100"/>
      <c r="BD129" s="99"/>
      <c r="BE129" s="100"/>
      <c r="BF129" s="101">
        <f t="shared" ref="BF129" si="394">SUM(AH129,AJ129,AL129,AN129,AP129,AR129,AT129,AV129,AX129,AZ129,BB129,BD129)</f>
        <v>0</v>
      </c>
      <c r="BG129" s="100">
        <f t="shared" ref="BG129" si="395">SUM(AI129,AK129,AM129,AO129,AQ129,AS129,AU129,AW129,AY129,BA129,BC129,BE129)</f>
        <v>0</v>
      </c>
      <c r="BH129" s="99"/>
      <c r="BI129" s="100"/>
      <c r="BJ129" s="99"/>
      <c r="BK129" s="100"/>
      <c r="BL129" s="99"/>
      <c r="BM129" s="100"/>
      <c r="BN129" s="99"/>
      <c r="BO129" s="100"/>
      <c r="BP129" s="99"/>
      <c r="BQ129" s="100"/>
      <c r="BR129" s="99"/>
      <c r="BS129" s="100"/>
      <c r="BT129" s="99"/>
      <c r="BU129" s="100"/>
      <c r="BV129" s="99"/>
      <c r="BW129" s="100"/>
      <c r="BX129" s="99"/>
      <c r="BY129" s="100"/>
      <c r="BZ129" s="99"/>
      <c r="CA129" s="100"/>
      <c r="CB129" s="99"/>
      <c r="CC129" s="100"/>
      <c r="CD129" s="99"/>
      <c r="CE129" s="100"/>
      <c r="CF129" s="101">
        <f t="shared" si="388"/>
        <v>0</v>
      </c>
      <c r="CG129" s="100">
        <f t="shared" si="388"/>
        <v>0</v>
      </c>
    </row>
    <row r="130" spans="1:85" s="102" customFormat="1" ht="19.899999999999999" customHeight="1" x14ac:dyDescent="0.5">
      <c r="A130" s="94">
        <v>104</v>
      </c>
      <c r="B130" s="95" t="s">
        <v>151</v>
      </c>
      <c r="C130" s="95" t="s">
        <v>77</v>
      </c>
      <c r="D130" s="94">
        <f t="shared" si="390"/>
        <v>19</v>
      </c>
      <c r="E130" s="94">
        <v>1</v>
      </c>
      <c r="F130" s="94" t="s">
        <v>152</v>
      </c>
      <c r="G130" s="94">
        <v>2100</v>
      </c>
      <c r="H130" s="94"/>
      <c r="I130" s="146">
        <f t="shared" si="225"/>
        <v>0</v>
      </c>
      <c r="J130" s="94"/>
      <c r="K130" s="146">
        <f t="shared" si="226"/>
        <v>0</v>
      </c>
      <c r="L130" s="94"/>
      <c r="M130" s="146">
        <f t="shared" si="227"/>
        <v>0</v>
      </c>
      <c r="N130" s="94"/>
      <c r="O130" s="146">
        <f t="shared" si="228"/>
        <v>0</v>
      </c>
      <c r="P130" s="94"/>
      <c r="Q130" s="146">
        <f t="shared" si="229"/>
        <v>0</v>
      </c>
      <c r="R130" s="94"/>
      <c r="S130" s="146">
        <f t="shared" si="230"/>
        <v>0</v>
      </c>
      <c r="T130" s="94">
        <v>20</v>
      </c>
      <c r="U130" s="146">
        <f t="shared" si="231"/>
        <v>20</v>
      </c>
      <c r="V130" s="94">
        <v>386</v>
      </c>
      <c r="W130" s="146">
        <f t="shared" si="232"/>
        <v>386</v>
      </c>
      <c r="X130" s="94"/>
      <c r="Y130" s="146">
        <f t="shared" si="233"/>
        <v>0</v>
      </c>
      <c r="Z130" s="94"/>
      <c r="AA130" s="146">
        <f t="shared" si="234"/>
        <v>0</v>
      </c>
      <c r="AB130" s="94"/>
      <c r="AC130" s="146">
        <f t="shared" si="235"/>
        <v>0</v>
      </c>
      <c r="AD130" s="94"/>
      <c r="AE130" s="146">
        <f t="shared" si="236"/>
        <v>0</v>
      </c>
      <c r="AF130" s="147">
        <f t="shared" ref="AF130:AF137" si="396">SUM(H130,J130,L130,N130,P130,R130,T130,V130,X130,Z130,AB130,AD130)</f>
        <v>406</v>
      </c>
      <c r="AG130" s="146">
        <f t="shared" ref="AG130:AG137" si="397">SUM(I130,K130,M130,O130,Q130,S130,U130,W130,Y130,AA130,AC130,AE130)</f>
        <v>406</v>
      </c>
      <c r="AH130" s="99"/>
      <c r="AI130" s="100">
        <f t="shared" si="237"/>
        <v>0</v>
      </c>
      <c r="AJ130" s="99"/>
      <c r="AK130" s="100">
        <f t="shared" si="239"/>
        <v>0</v>
      </c>
      <c r="AL130" s="99"/>
      <c r="AM130" s="100">
        <f t="shared" si="239"/>
        <v>0</v>
      </c>
      <c r="AN130" s="99"/>
      <c r="AO130" s="100">
        <f t="shared" si="240"/>
        <v>0</v>
      </c>
      <c r="AP130" s="99"/>
      <c r="AQ130" s="100">
        <f t="shared" si="241"/>
        <v>0</v>
      </c>
      <c r="AR130" s="99"/>
      <c r="AS130" s="100">
        <f t="shared" si="242"/>
        <v>0</v>
      </c>
      <c r="AT130" s="99"/>
      <c r="AU130" s="100">
        <f t="shared" si="243"/>
        <v>0</v>
      </c>
      <c r="AV130" s="99"/>
      <c r="AW130" s="100">
        <f t="shared" si="244"/>
        <v>0</v>
      </c>
      <c r="AX130" s="99"/>
      <c r="AY130" s="100">
        <f t="shared" si="245"/>
        <v>0</v>
      </c>
      <c r="AZ130" s="99"/>
      <c r="BA130" s="100">
        <f t="shared" si="246"/>
        <v>0</v>
      </c>
      <c r="BB130" s="99"/>
      <c r="BC130" s="100">
        <f t="shared" si="247"/>
        <v>0</v>
      </c>
      <c r="BD130" s="99"/>
      <c r="BE130" s="100">
        <f t="shared" si="248"/>
        <v>0</v>
      </c>
      <c r="BF130" s="101">
        <f t="shared" si="353"/>
        <v>0</v>
      </c>
      <c r="BG130" s="100">
        <f t="shared" si="353"/>
        <v>0</v>
      </c>
      <c r="BH130" s="96"/>
      <c r="BI130" s="97">
        <f t="shared" ref="BI130:BI137" si="398">BH130*$E130</f>
        <v>0</v>
      </c>
      <c r="BJ130" s="99"/>
      <c r="BK130" s="100">
        <f t="shared" ref="BK130:BK137" si="399">BJ130*$E130</f>
        <v>0</v>
      </c>
      <c r="BL130" s="99"/>
      <c r="BM130" s="100">
        <f t="shared" ref="BM130:BM137" si="400">BL130*$E130</f>
        <v>0</v>
      </c>
      <c r="BN130" s="99"/>
      <c r="BO130" s="100">
        <f t="shared" ref="BO130:BO137" si="401">BN130*$E130</f>
        <v>0</v>
      </c>
      <c r="BP130" s="99"/>
      <c r="BQ130" s="100">
        <f t="shared" ref="BQ130:BQ137" si="402">BP130*$E130</f>
        <v>0</v>
      </c>
      <c r="BR130" s="99"/>
      <c r="BS130" s="100">
        <f t="shared" ref="BS130:BS137" si="403">BR130*$E130</f>
        <v>0</v>
      </c>
      <c r="BT130" s="99"/>
      <c r="BU130" s="100">
        <f t="shared" ref="BU130:BU137" si="404">BT130*$E130</f>
        <v>0</v>
      </c>
      <c r="BV130" s="99"/>
      <c r="BW130" s="100">
        <f t="shared" ref="BW130:BW137" si="405">BV130*$E130</f>
        <v>0</v>
      </c>
      <c r="BX130" s="99"/>
      <c r="BY130" s="100">
        <f t="shared" ref="BY130:BY137" si="406">BX130*$E130</f>
        <v>0</v>
      </c>
      <c r="BZ130" s="99"/>
      <c r="CA130" s="100">
        <f t="shared" ref="CA130:CA137" si="407">BZ130*$E130</f>
        <v>0</v>
      </c>
      <c r="CB130" s="99"/>
      <c r="CC130" s="100">
        <f t="shared" ref="CC130:CC137" si="408">CB130*$E130</f>
        <v>0</v>
      </c>
      <c r="CD130" s="99"/>
      <c r="CE130" s="100">
        <f t="shared" ref="CE130:CE137" si="409">CD130*$E130</f>
        <v>0</v>
      </c>
      <c r="CF130" s="101">
        <f t="shared" si="388"/>
        <v>0</v>
      </c>
      <c r="CG130" s="100">
        <f t="shared" si="388"/>
        <v>0</v>
      </c>
    </row>
    <row r="131" spans="1:85" s="102" customFormat="1" ht="19.899999999999999" customHeight="1" x14ac:dyDescent="0.5">
      <c r="A131" s="94">
        <v>105</v>
      </c>
      <c r="B131" s="95" t="s">
        <v>153</v>
      </c>
      <c r="C131" s="95" t="s">
        <v>77</v>
      </c>
      <c r="D131" s="94">
        <f t="shared" si="390"/>
        <v>19</v>
      </c>
      <c r="E131" s="94">
        <v>1</v>
      </c>
      <c r="F131" s="94" t="s">
        <v>83</v>
      </c>
      <c r="G131" s="94"/>
      <c r="H131" s="94"/>
      <c r="I131" s="146">
        <f t="shared" si="225"/>
        <v>0</v>
      </c>
      <c r="J131" s="94"/>
      <c r="K131" s="146">
        <f t="shared" si="226"/>
        <v>0</v>
      </c>
      <c r="L131" s="94"/>
      <c r="M131" s="146">
        <f t="shared" si="227"/>
        <v>0</v>
      </c>
      <c r="N131" s="94"/>
      <c r="O131" s="146">
        <f t="shared" si="228"/>
        <v>0</v>
      </c>
      <c r="P131" s="94"/>
      <c r="Q131" s="146">
        <f t="shared" si="229"/>
        <v>0</v>
      </c>
      <c r="R131" s="94"/>
      <c r="S131" s="146">
        <f t="shared" si="230"/>
        <v>0</v>
      </c>
      <c r="T131" s="94"/>
      <c r="U131" s="146">
        <f t="shared" si="231"/>
        <v>0</v>
      </c>
      <c r="V131" s="94"/>
      <c r="W131" s="146">
        <f t="shared" si="232"/>
        <v>0</v>
      </c>
      <c r="X131" s="94"/>
      <c r="Y131" s="146">
        <f t="shared" si="233"/>
        <v>0</v>
      </c>
      <c r="Z131" s="94"/>
      <c r="AA131" s="146">
        <f t="shared" si="234"/>
        <v>0</v>
      </c>
      <c r="AB131" s="94"/>
      <c r="AC131" s="146">
        <f t="shared" si="235"/>
        <v>0</v>
      </c>
      <c r="AD131" s="94"/>
      <c r="AE131" s="146">
        <f t="shared" si="236"/>
        <v>0</v>
      </c>
      <c r="AF131" s="147">
        <f t="shared" si="396"/>
        <v>0</v>
      </c>
      <c r="AG131" s="146">
        <f t="shared" si="397"/>
        <v>0</v>
      </c>
      <c r="AH131" s="99"/>
      <c r="AI131" s="100">
        <f t="shared" si="237"/>
        <v>0</v>
      </c>
      <c r="AJ131" s="99"/>
      <c r="AK131" s="100">
        <f t="shared" si="239"/>
        <v>0</v>
      </c>
      <c r="AL131" s="99"/>
      <c r="AM131" s="100">
        <f t="shared" si="239"/>
        <v>0</v>
      </c>
      <c r="AN131" s="99"/>
      <c r="AO131" s="100">
        <f t="shared" si="240"/>
        <v>0</v>
      </c>
      <c r="AP131" s="99"/>
      <c r="AQ131" s="100">
        <f t="shared" si="241"/>
        <v>0</v>
      </c>
      <c r="AR131" s="99"/>
      <c r="AS131" s="100">
        <f t="shared" si="242"/>
        <v>0</v>
      </c>
      <c r="AT131" s="99"/>
      <c r="AU131" s="100">
        <f t="shared" si="243"/>
        <v>0</v>
      </c>
      <c r="AV131" s="99"/>
      <c r="AW131" s="100">
        <f t="shared" si="244"/>
        <v>0</v>
      </c>
      <c r="AX131" s="99"/>
      <c r="AY131" s="100">
        <f t="shared" si="245"/>
        <v>0</v>
      </c>
      <c r="AZ131" s="99"/>
      <c r="BA131" s="100">
        <f t="shared" si="246"/>
        <v>0</v>
      </c>
      <c r="BB131" s="99"/>
      <c r="BC131" s="100">
        <f t="shared" si="247"/>
        <v>0</v>
      </c>
      <c r="BD131" s="99"/>
      <c r="BE131" s="100">
        <f t="shared" si="248"/>
        <v>0</v>
      </c>
      <c r="BF131" s="101">
        <f t="shared" si="353"/>
        <v>0</v>
      </c>
      <c r="BG131" s="100">
        <f t="shared" si="353"/>
        <v>0</v>
      </c>
      <c r="BH131" s="99"/>
      <c r="BI131" s="100">
        <f t="shared" si="398"/>
        <v>0</v>
      </c>
      <c r="BJ131" s="99"/>
      <c r="BK131" s="100">
        <f t="shared" si="399"/>
        <v>0</v>
      </c>
      <c r="BL131" s="99"/>
      <c r="BM131" s="100">
        <f t="shared" si="400"/>
        <v>0</v>
      </c>
      <c r="BN131" s="99"/>
      <c r="BO131" s="100">
        <f t="shared" si="401"/>
        <v>0</v>
      </c>
      <c r="BP131" s="99"/>
      <c r="BQ131" s="100">
        <f t="shared" si="402"/>
        <v>0</v>
      </c>
      <c r="BR131" s="99"/>
      <c r="BS131" s="100">
        <f t="shared" si="403"/>
        <v>0</v>
      </c>
      <c r="BT131" s="99"/>
      <c r="BU131" s="100">
        <f t="shared" si="404"/>
        <v>0</v>
      </c>
      <c r="BV131" s="99"/>
      <c r="BW131" s="100">
        <f t="shared" si="405"/>
        <v>0</v>
      </c>
      <c r="BX131" s="99"/>
      <c r="BY131" s="100">
        <f t="shared" si="406"/>
        <v>0</v>
      </c>
      <c r="BZ131" s="99"/>
      <c r="CA131" s="100">
        <f t="shared" si="407"/>
        <v>0</v>
      </c>
      <c r="CB131" s="99"/>
      <c r="CC131" s="100">
        <f t="shared" si="408"/>
        <v>0</v>
      </c>
      <c r="CD131" s="99"/>
      <c r="CE131" s="100">
        <f t="shared" si="409"/>
        <v>0</v>
      </c>
      <c r="CF131" s="101">
        <f t="shared" si="388"/>
        <v>0</v>
      </c>
      <c r="CG131" s="100">
        <f t="shared" si="388"/>
        <v>0</v>
      </c>
    </row>
    <row r="132" spans="1:85" s="102" customFormat="1" ht="19.899999999999999" customHeight="1" x14ac:dyDescent="0.5">
      <c r="A132" s="94">
        <v>106</v>
      </c>
      <c r="B132" s="95" t="s">
        <v>154</v>
      </c>
      <c r="C132" s="95" t="s">
        <v>74</v>
      </c>
      <c r="D132" s="94">
        <f t="shared" si="390"/>
        <v>19</v>
      </c>
      <c r="E132" s="94">
        <v>0.64</v>
      </c>
      <c r="F132" s="94" t="s">
        <v>85</v>
      </c>
      <c r="G132" s="94">
        <v>1350</v>
      </c>
      <c r="H132" s="94"/>
      <c r="I132" s="146">
        <f t="shared" si="225"/>
        <v>0</v>
      </c>
      <c r="J132" s="94"/>
      <c r="K132" s="146">
        <f t="shared" si="226"/>
        <v>0</v>
      </c>
      <c r="L132" s="94"/>
      <c r="M132" s="146">
        <f t="shared" si="227"/>
        <v>0</v>
      </c>
      <c r="N132" s="94"/>
      <c r="O132" s="146">
        <f t="shared" si="228"/>
        <v>0</v>
      </c>
      <c r="P132" s="94"/>
      <c r="Q132" s="146">
        <f t="shared" si="229"/>
        <v>0</v>
      </c>
      <c r="R132" s="94"/>
      <c r="S132" s="146">
        <f t="shared" si="230"/>
        <v>0</v>
      </c>
      <c r="T132" s="94"/>
      <c r="U132" s="146">
        <f t="shared" si="231"/>
        <v>0</v>
      </c>
      <c r="V132" s="94"/>
      <c r="W132" s="146">
        <f t="shared" si="232"/>
        <v>0</v>
      </c>
      <c r="X132" s="94"/>
      <c r="Y132" s="146">
        <f t="shared" si="233"/>
        <v>0</v>
      </c>
      <c r="Z132" s="94"/>
      <c r="AA132" s="146">
        <f t="shared" si="234"/>
        <v>0</v>
      </c>
      <c r="AB132" s="94"/>
      <c r="AC132" s="146">
        <f t="shared" si="235"/>
        <v>0</v>
      </c>
      <c r="AD132" s="94"/>
      <c r="AE132" s="146">
        <f t="shared" si="236"/>
        <v>0</v>
      </c>
      <c r="AF132" s="147">
        <f t="shared" si="396"/>
        <v>0</v>
      </c>
      <c r="AG132" s="146">
        <f t="shared" si="397"/>
        <v>0</v>
      </c>
      <c r="AH132" s="99"/>
      <c r="AI132" s="100">
        <f t="shared" si="237"/>
        <v>0</v>
      </c>
      <c r="AJ132" s="99"/>
      <c r="AK132" s="100">
        <f t="shared" si="239"/>
        <v>0</v>
      </c>
      <c r="AL132" s="99"/>
      <c r="AM132" s="100">
        <f t="shared" si="239"/>
        <v>0</v>
      </c>
      <c r="AN132" s="99"/>
      <c r="AO132" s="100">
        <f t="shared" si="240"/>
        <v>0</v>
      </c>
      <c r="AP132" s="99"/>
      <c r="AQ132" s="100">
        <f t="shared" si="241"/>
        <v>0</v>
      </c>
      <c r="AR132" s="99"/>
      <c r="AS132" s="100">
        <f t="shared" si="242"/>
        <v>0</v>
      </c>
      <c r="AT132" s="99"/>
      <c r="AU132" s="100">
        <f t="shared" si="243"/>
        <v>0</v>
      </c>
      <c r="AV132" s="99"/>
      <c r="AW132" s="100">
        <f t="shared" si="244"/>
        <v>0</v>
      </c>
      <c r="AX132" s="99"/>
      <c r="AY132" s="100">
        <f t="shared" si="245"/>
        <v>0</v>
      </c>
      <c r="AZ132" s="99"/>
      <c r="BA132" s="100">
        <f t="shared" si="246"/>
        <v>0</v>
      </c>
      <c r="BB132" s="99"/>
      <c r="BC132" s="100">
        <f t="shared" si="247"/>
        <v>0</v>
      </c>
      <c r="BD132" s="99"/>
      <c r="BE132" s="100">
        <f t="shared" si="248"/>
        <v>0</v>
      </c>
      <c r="BF132" s="101">
        <f t="shared" si="353"/>
        <v>0</v>
      </c>
      <c r="BG132" s="100">
        <f t="shared" si="353"/>
        <v>0</v>
      </c>
      <c r="BH132" s="99"/>
      <c r="BI132" s="100">
        <f t="shared" si="398"/>
        <v>0</v>
      </c>
      <c r="BJ132" s="99"/>
      <c r="BK132" s="100">
        <f t="shared" si="399"/>
        <v>0</v>
      </c>
      <c r="BL132" s="99"/>
      <c r="BM132" s="100">
        <f t="shared" si="400"/>
        <v>0</v>
      </c>
      <c r="BN132" s="99"/>
      <c r="BO132" s="100">
        <f t="shared" si="401"/>
        <v>0</v>
      </c>
      <c r="BP132" s="99"/>
      <c r="BQ132" s="100">
        <f t="shared" si="402"/>
        <v>0</v>
      </c>
      <c r="BR132" s="99"/>
      <c r="BS132" s="100">
        <f t="shared" si="403"/>
        <v>0</v>
      </c>
      <c r="BT132" s="99"/>
      <c r="BU132" s="100">
        <f t="shared" si="404"/>
        <v>0</v>
      </c>
      <c r="BV132" s="99"/>
      <c r="BW132" s="100">
        <f t="shared" si="405"/>
        <v>0</v>
      </c>
      <c r="BX132" s="99"/>
      <c r="BY132" s="100">
        <f t="shared" si="406"/>
        <v>0</v>
      </c>
      <c r="BZ132" s="99"/>
      <c r="CA132" s="100">
        <f t="shared" si="407"/>
        <v>0</v>
      </c>
      <c r="CB132" s="99"/>
      <c r="CC132" s="100">
        <f t="shared" si="408"/>
        <v>0</v>
      </c>
      <c r="CD132" s="99"/>
      <c r="CE132" s="100">
        <f t="shared" si="409"/>
        <v>0</v>
      </c>
      <c r="CF132" s="101">
        <f t="shared" si="388"/>
        <v>0</v>
      </c>
      <c r="CG132" s="100">
        <f t="shared" si="388"/>
        <v>0</v>
      </c>
    </row>
    <row r="133" spans="1:85" s="102" customFormat="1" ht="19.899999999999999" customHeight="1" x14ac:dyDescent="0.5">
      <c r="A133" s="94">
        <v>107</v>
      </c>
      <c r="B133" s="95" t="s">
        <v>156</v>
      </c>
      <c r="C133" s="95" t="s">
        <v>74</v>
      </c>
      <c r="D133" s="94">
        <f t="shared" si="390"/>
        <v>19</v>
      </c>
      <c r="E133" s="94">
        <v>0.64</v>
      </c>
      <c r="F133" s="94" t="s">
        <v>85</v>
      </c>
      <c r="G133" s="94"/>
      <c r="H133" s="94"/>
      <c r="I133" s="146">
        <f t="shared" si="225"/>
        <v>0</v>
      </c>
      <c r="J133" s="94"/>
      <c r="K133" s="146">
        <f t="shared" si="226"/>
        <v>0</v>
      </c>
      <c r="L133" s="94"/>
      <c r="M133" s="146">
        <f t="shared" si="227"/>
        <v>0</v>
      </c>
      <c r="N133" s="94"/>
      <c r="O133" s="146">
        <f t="shared" si="228"/>
        <v>0</v>
      </c>
      <c r="P133" s="94"/>
      <c r="Q133" s="146">
        <f t="shared" si="229"/>
        <v>0</v>
      </c>
      <c r="R133" s="94"/>
      <c r="S133" s="146">
        <f t="shared" si="230"/>
        <v>0</v>
      </c>
      <c r="T133" s="94"/>
      <c r="U133" s="146">
        <f t="shared" si="231"/>
        <v>0</v>
      </c>
      <c r="V133" s="94"/>
      <c r="W133" s="146">
        <f t="shared" si="232"/>
        <v>0</v>
      </c>
      <c r="X133" s="94"/>
      <c r="Y133" s="146">
        <f t="shared" si="233"/>
        <v>0</v>
      </c>
      <c r="Z133" s="94"/>
      <c r="AA133" s="146">
        <f t="shared" si="234"/>
        <v>0</v>
      </c>
      <c r="AB133" s="94"/>
      <c r="AC133" s="146">
        <f t="shared" si="235"/>
        <v>0</v>
      </c>
      <c r="AD133" s="94"/>
      <c r="AE133" s="146">
        <f t="shared" si="236"/>
        <v>0</v>
      </c>
      <c r="AF133" s="147">
        <f t="shared" si="396"/>
        <v>0</v>
      </c>
      <c r="AG133" s="146">
        <f t="shared" si="397"/>
        <v>0</v>
      </c>
      <c r="AH133" s="99"/>
      <c r="AI133" s="100">
        <f t="shared" si="237"/>
        <v>0</v>
      </c>
      <c r="AJ133" s="99"/>
      <c r="AK133" s="100">
        <f t="shared" si="239"/>
        <v>0</v>
      </c>
      <c r="AL133" s="99"/>
      <c r="AM133" s="100">
        <f t="shared" si="239"/>
        <v>0</v>
      </c>
      <c r="AN133" s="99"/>
      <c r="AO133" s="100">
        <f t="shared" si="240"/>
        <v>0</v>
      </c>
      <c r="AP133" s="99"/>
      <c r="AQ133" s="100">
        <f t="shared" si="241"/>
        <v>0</v>
      </c>
      <c r="AR133" s="99"/>
      <c r="AS133" s="100">
        <f t="shared" si="242"/>
        <v>0</v>
      </c>
      <c r="AT133" s="99"/>
      <c r="AU133" s="100">
        <f t="shared" si="243"/>
        <v>0</v>
      </c>
      <c r="AV133" s="99"/>
      <c r="AW133" s="100">
        <f t="shared" si="244"/>
        <v>0</v>
      </c>
      <c r="AX133" s="99"/>
      <c r="AY133" s="100">
        <f t="shared" si="245"/>
        <v>0</v>
      </c>
      <c r="AZ133" s="99"/>
      <c r="BA133" s="100">
        <f t="shared" si="246"/>
        <v>0</v>
      </c>
      <c r="BB133" s="99"/>
      <c r="BC133" s="100">
        <f t="shared" si="247"/>
        <v>0</v>
      </c>
      <c r="BD133" s="99"/>
      <c r="BE133" s="100">
        <f t="shared" si="248"/>
        <v>0</v>
      </c>
      <c r="BF133" s="101">
        <f t="shared" si="353"/>
        <v>0</v>
      </c>
      <c r="BG133" s="100">
        <f t="shared" si="353"/>
        <v>0</v>
      </c>
      <c r="BH133" s="99"/>
      <c r="BI133" s="100">
        <f t="shared" si="398"/>
        <v>0</v>
      </c>
      <c r="BJ133" s="99"/>
      <c r="BK133" s="100">
        <f t="shared" si="399"/>
        <v>0</v>
      </c>
      <c r="BL133" s="99"/>
      <c r="BM133" s="100">
        <f t="shared" si="400"/>
        <v>0</v>
      </c>
      <c r="BN133" s="99"/>
      <c r="BO133" s="100">
        <f t="shared" si="401"/>
        <v>0</v>
      </c>
      <c r="BP133" s="99"/>
      <c r="BQ133" s="100">
        <f t="shared" si="402"/>
        <v>0</v>
      </c>
      <c r="BR133" s="99"/>
      <c r="BS133" s="100">
        <f t="shared" si="403"/>
        <v>0</v>
      </c>
      <c r="BT133" s="99"/>
      <c r="BU133" s="100">
        <f t="shared" si="404"/>
        <v>0</v>
      </c>
      <c r="BV133" s="99"/>
      <c r="BW133" s="100">
        <f t="shared" si="405"/>
        <v>0</v>
      </c>
      <c r="BX133" s="99"/>
      <c r="BY133" s="100">
        <f t="shared" si="406"/>
        <v>0</v>
      </c>
      <c r="BZ133" s="99"/>
      <c r="CA133" s="100">
        <f t="shared" si="407"/>
        <v>0</v>
      </c>
      <c r="CB133" s="99"/>
      <c r="CC133" s="100">
        <f t="shared" si="408"/>
        <v>0</v>
      </c>
      <c r="CD133" s="99"/>
      <c r="CE133" s="100">
        <f t="shared" si="409"/>
        <v>0</v>
      </c>
      <c r="CF133" s="101">
        <f t="shared" si="388"/>
        <v>0</v>
      </c>
      <c r="CG133" s="100">
        <f t="shared" si="388"/>
        <v>0</v>
      </c>
    </row>
    <row r="134" spans="1:85" s="102" customFormat="1" ht="19.899999999999999" customHeight="1" x14ac:dyDescent="0.5">
      <c r="A134" s="94">
        <v>108</v>
      </c>
      <c r="B134" s="95" t="s">
        <v>157</v>
      </c>
      <c r="C134" s="95" t="s">
        <v>74</v>
      </c>
      <c r="D134" s="94">
        <f t="shared" si="390"/>
        <v>19</v>
      </c>
      <c r="E134" s="94">
        <v>0.64</v>
      </c>
      <c r="F134" s="94" t="s">
        <v>85</v>
      </c>
      <c r="G134" s="94"/>
      <c r="H134" s="94"/>
      <c r="I134" s="146">
        <f t="shared" si="225"/>
        <v>0</v>
      </c>
      <c r="J134" s="94"/>
      <c r="K134" s="146">
        <f t="shared" si="226"/>
        <v>0</v>
      </c>
      <c r="L134" s="94"/>
      <c r="M134" s="146">
        <f t="shared" si="227"/>
        <v>0</v>
      </c>
      <c r="N134" s="94"/>
      <c r="O134" s="146">
        <f t="shared" si="228"/>
        <v>0</v>
      </c>
      <c r="P134" s="94"/>
      <c r="Q134" s="146">
        <f t="shared" si="229"/>
        <v>0</v>
      </c>
      <c r="R134" s="94"/>
      <c r="S134" s="146">
        <f t="shared" si="230"/>
        <v>0</v>
      </c>
      <c r="T134" s="94"/>
      <c r="U134" s="146">
        <f t="shared" si="231"/>
        <v>0</v>
      </c>
      <c r="V134" s="94"/>
      <c r="W134" s="146">
        <f t="shared" si="232"/>
        <v>0</v>
      </c>
      <c r="X134" s="94"/>
      <c r="Y134" s="146">
        <f t="shared" si="233"/>
        <v>0</v>
      </c>
      <c r="Z134" s="94"/>
      <c r="AA134" s="146">
        <f t="shared" si="234"/>
        <v>0</v>
      </c>
      <c r="AB134" s="94"/>
      <c r="AC134" s="146">
        <f t="shared" si="235"/>
        <v>0</v>
      </c>
      <c r="AD134" s="94"/>
      <c r="AE134" s="146">
        <f t="shared" si="236"/>
        <v>0</v>
      </c>
      <c r="AF134" s="147">
        <f t="shared" si="396"/>
        <v>0</v>
      </c>
      <c r="AG134" s="146">
        <f t="shared" si="397"/>
        <v>0</v>
      </c>
      <c r="AH134" s="99"/>
      <c r="AI134" s="100">
        <f t="shared" si="237"/>
        <v>0</v>
      </c>
      <c r="AJ134" s="99"/>
      <c r="AK134" s="100">
        <f t="shared" si="239"/>
        <v>0</v>
      </c>
      <c r="AL134" s="99"/>
      <c r="AM134" s="100">
        <f t="shared" si="239"/>
        <v>0</v>
      </c>
      <c r="AN134" s="99"/>
      <c r="AO134" s="100">
        <f t="shared" si="240"/>
        <v>0</v>
      </c>
      <c r="AP134" s="99"/>
      <c r="AQ134" s="100">
        <f t="shared" si="241"/>
        <v>0</v>
      </c>
      <c r="AR134" s="99"/>
      <c r="AS134" s="100">
        <f t="shared" si="242"/>
        <v>0</v>
      </c>
      <c r="AT134" s="99"/>
      <c r="AU134" s="100">
        <f t="shared" si="243"/>
        <v>0</v>
      </c>
      <c r="AV134" s="99"/>
      <c r="AW134" s="100">
        <f t="shared" si="244"/>
        <v>0</v>
      </c>
      <c r="AX134" s="99"/>
      <c r="AY134" s="100">
        <f t="shared" si="245"/>
        <v>0</v>
      </c>
      <c r="AZ134" s="99"/>
      <c r="BA134" s="100">
        <f t="shared" si="246"/>
        <v>0</v>
      </c>
      <c r="BB134" s="99"/>
      <c r="BC134" s="100">
        <f t="shared" si="247"/>
        <v>0</v>
      </c>
      <c r="BD134" s="99"/>
      <c r="BE134" s="100">
        <f t="shared" si="248"/>
        <v>0</v>
      </c>
      <c r="BF134" s="101">
        <f t="shared" si="353"/>
        <v>0</v>
      </c>
      <c r="BG134" s="100">
        <f t="shared" si="353"/>
        <v>0</v>
      </c>
      <c r="BH134" s="99"/>
      <c r="BI134" s="100">
        <f t="shared" si="398"/>
        <v>0</v>
      </c>
      <c r="BJ134" s="99"/>
      <c r="BK134" s="100">
        <f t="shared" si="399"/>
        <v>0</v>
      </c>
      <c r="BL134" s="99"/>
      <c r="BM134" s="100">
        <f t="shared" si="400"/>
        <v>0</v>
      </c>
      <c r="BN134" s="99"/>
      <c r="BO134" s="100">
        <f t="shared" si="401"/>
        <v>0</v>
      </c>
      <c r="BP134" s="99"/>
      <c r="BQ134" s="100">
        <f t="shared" si="402"/>
        <v>0</v>
      </c>
      <c r="BR134" s="99"/>
      <c r="BS134" s="100">
        <f t="shared" si="403"/>
        <v>0</v>
      </c>
      <c r="BT134" s="99"/>
      <c r="BU134" s="100">
        <f t="shared" si="404"/>
        <v>0</v>
      </c>
      <c r="BV134" s="99"/>
      <c r="BW134" s="100">
        <f t="shared" si="405"/>
        <v>0</v>
      </c>
      <c r="BX134" s="99"/>
      <c r="BY134" s="100">
        <f t="shared" si="406"/>
        <v>0</v>
      </c>
      <c r="BZ134" s="99"/>
      <c r="CA134" s="100">
        <f t="shared" si="407"/>
        <v>0</v>
      </c>
      <c r="CB134" s="99"/>
      <c r="CC134" s="100">
        <f t="shared" si="408"/>
        <v>0</v>
      </c>
      <c r="CD134" s="99"/>
      <c r="CE134" s="100">
        <f t="shared" si="409"/>
        <v>0</v>
      </c>
      <c r="CF134" s="101">
        <f t="shared" si="388"/>
        <v>0</v>
      </c>
      <c r="CG134" s="100">
        <f t="shared" si="388"/>
        <v>0</v>
      </c>
    </row>
    <row r="135" spans="1:85" s="102" customFormat="1" ht="19.899999999999999" customHeight="1" x14ac:dyDescent="0.5">
      <c r="A135" s="94">
        <v>109</v>
      </c>
      <c r="B135" s="95" t="s">
        <v>158</v>
      </c>
      <c r="C135" s="95" t="s">
        <v>74</v>
      </c>
      <c r="D135" s="94">
        <f t="shared" si="390"/>
        <v>19</v>
      </c>
      <c r="E135" s="94">
        <v>0.64</v>
      </c>
      <c r="F135" s="94" t="s">
        <v>85</v>
      </c>
      <c r="G135" s="94">
        <v>1900</v>
      </c>
      <c r="H135" s="94"/>
      <c r="I135" s="146">
        <f t="shared" si="225"/>
        <v>0</v>
      </c>
      <c r="J135" s="94"/>
      <c r="K135" s="146">
        <f t="shared" si="226"/>
        <v>0</v>
      </c>
      <c r="L135" s="94"/>
      <c r="M135" s="146">
        <f t="shared" si="227"/>
        <v>0</v>
      </c>
      <c r="N135" s="94"/>
      <c r="O135" s="146">
        <f t="shared" si="228"/>
        <v>0</v>
      </c>
      <c r="P135" s="94"/>
      <c r="Q135" s="146">
        <f t="shared" si="229"/>
        <v>0</v>
      </c>
      <c r="R135" s="94"/>
      <c r="S135" s="146">
        <f t="shared" si="230"/>
        <v>0</v>
      </c>
      <c r="T135" s="94"/>
      <c r="U135" s="146">
        <f t="shared" si="231"/>
        <v>0</v>
      </c>
      <c r="V135" s="94"/>
      <c r="W135" s="146">
        <f t="shared" si="232"/>
        <v>0</v>
      </c>
      <c r="X135" s="94"/>
      <c r="Y135" s="146">
        <f t="shared" si="233"/>
        <v>0</v>
      </c>
      <c r="Z135" s="94"/>
      <c r="AA135" s="146">
        <f t="shared" si="234"/>
        <v>0</v>
      </c>
      <c r="AB135" s="94"/>
      <c r="AC135" s="146">
        <f t="shared" si="235"/>
        <v>0</v>
      </c>
      <c r="AD135" s="94"/>
      <c r="AE135" s="146">
        <f t="shared" si="236"/>
        <v>0</v>
      </c>
      <c r="AF135" s="147">
        <f t="shared" si="396"/>
        <v>0</v>
      </c>
      <c r="AG135" s="146">
        <f t="shared" si="397"/>
        <v>0</v>
      </c>
      <c r="AH135" s="99"/>
      <c r="AI135" s="100">
        <f t="shared" si="237"/>
        <v>0</v>
      </c>
      <c r="AJ135" s="99"/>
      <c r="AK135" s="100">
        <f t="shared" si="239"/>
        <v>0</v>
      </c>
      <c r="AL135" s="99"/>
      <c r="AM135" s="100">
        <f t="shared" si="239"/>
        <v>0</v>
      </c>
      <c r="AN135" s="99"/>
      <c r="AO135" s="100">
        <f t="shared" si="240"/>
        <v>0</v>
      </c>
      <c r="AP135" s="99"/>
      <c r="AQ135" s="100">
        <f t="shared" si="241"/>
        <v>0</v>
      </c>
      <c r="AR135" s="99"/>
      <c r="AS135" s="100">
        <f t="shared" si="242"/>
        <v>0</v>
      </c>
      <c r="AT135" s="99"/>
      <c r="AU135" s="100">
        <f t="shared" si="243"/>
        <v>0</v>
      </c>
      <c r="AV135" s="99"/>
      <c r="AW135" s="100">
        <f t="shared" si="244"/>
        <v>0</v>
      </c>
      <c r="AX135" s="99"/>
      <c r="AY135" s="100">
        <f t="shared" si="245"/>
        <v>0</v>
      </c>
      <c r="AZ135" s="99"/>
      <c r="BA135" s="100">
        <f t="shared" si="246"/>
        <v>0</v>
      </c>
      <c r="BB135" s="99"/>
      <c r="BC135" s="100">
        <f t="shared" si="247"/>
        <v>0</v>
      </c>
      <c r="BD135" s="99"/>
      <c r="BE135" s="100">
        <f t="shared" si="248"/>
        <v>0</v>
      </c>
      <c r="BF135" s="101">
        <f t="shared" si="353"/>
        <v>0</v>
      </c>
      <c r="BG135" s="100">
        <f t="shared" si="353"/>
        <v>0</v>
      </c>
      <c r="BH135" s="99"/>
      <c r="BI135" s="100">
        <f t="shared" si="398"/>
        <v>0</v>
      </c>
      <c r="BJ135" s="99"/>
      <c r="BK135" s="100">
        <f t="shared" si="399"/>
        <v>0</v>
      </c>
      <c r="BL135" s="99"/>
      <c r="BM135" s="100">
        <f t="shared" si="400"/>
        <v>0</v>
      </c>
      <c r="BN135" s="99"/>
      <c r="BO135" s="100">
        <f t="shared" si="401"/>
        <v>0</v>
      </c>
      <c r="BP135" s="99"/>
      <c r="BQ135" s="100">
        <f t="shared" si="402"/>
        <v>0</v>
      </c>
      <c r="BR135" s="99"/>
      <c r="BS135" s="100">
        <f t="shared" si="403"/>
        <v>0</v>
      </c>
      <c r="BT135" s="99"/>
      <c r="BU135" s="100">
        <f t="shared" si="404"/>
        <v>0</v>
      </c>
      <c r="BV135" s="99"/>
      <c r="BW135" s="100">
        <f t="shared" si="405"/>
        <v>0</v>
      </c>
      <c r="BX135" s="99"/>
      <c r="BY135" s="100">
        <f t="shared" si="406"/>
        <v>0</v>
      </c>
      <c r="BZ135" s="99"/>
      <c r="CA135" s="100">
        <f t="shared" si="407"/>
        <v>0</v>
      </c>
      <c r="CB135" s="99"/>
      <c r="CC135" s="100">
        <f t="shared" si="408"/>
        <v>0</v>
      </c>
      <c r="CD135" s="99"/>
      <c r="CE135" s="100">
        <f t="shared" si="409"/>
        <v>0</v>
      </c>
      <c r="CF135" s="101">
        <f t="shared" si="388"/>
        <v>0</v>
      </c>
      <c r="CG135" s="100">
        <f t="shared" si="388"/>
        <v>0</v>
      </c>
    </row>
    <row r="136" spans="1:85" s="102" customFormat="1" ht="19.899999999999999" customHeight="1" x14ac:dyDescent="0.5">
      <c r="A136" s="94">
        <v>110</v>
      </c>
      <c r="B136" s="95" t="s">
        <v>159</v>
      </c>
      <c r="C136" s="95" t="s">
        <v>74</v>
      </c>
      <c r="D136" s="94">
        <f t="shared" si="390"/>
        <v>19</v>
      </c>
      <c r="E136" s="94">
        <v>0.64</v>
      </c>
      <c r="F136" s="94" t="s">
        <v>85</v>
      </c>
      <c r="G136" s="94">
        <v>1850</v>
      </c>
      <c r="H136" s="94"/>
      <c r="I136" s="146">
        <f t="shared" si="225"/>
        <v>0</v>
      </c>
      <c r="J136" s="94"/>
      <c r="K136" s="146">
        <f t="shared" si="226"/>
        <v>0</v>
      </c>
      <c r="L136" s="94"/>
      <c r="M136" s="146">
        <f t="shared" si="227"/>
        <v>0</v>
      </c>
      <c r="N136" s="94"/>
      <c r="O136" s="146">
        <f t="shared" si="228"/>
        <v>0</v>
      </c>
      <c r="P136" s="94"/>
      <c r="Q136" s="146">
        <f t="shared" si="229"/>
        <v>0</v>
      </c>
      <c r="R136" s="94"/>
      <c r="S136" s="146">
        <f t="shared" si="230"/>
        <v>0</v>
      </c>
      <c r="T136" s="94"/>
      <c r="U136" s="146">
        <f t="shared" si="231"/>
        <v>0</v>
      </c>
      <c r="V136" s="94"/>
      <c r="W136" s="146">
        <f t="shared" si="232"/>
        <v>0</v>
      </c>
      <c r="X136" s="94"/>
      <c r="Y136" s="146">
        <f t="shared" si="233"/>
        <v>0</v>
      </c>
      <c r="Z136" s="94"/>
      <c r="AA136" s="146">
        <f t="shared" si="234"/>
        <v>0</v>
      </c>
      <c r="AB136" s="94"/>
      <c r="AC136" s="146">
        <f t="shared" si="235"/>
        <v>0</v>
      </c>
      <c r="AD136" s="94">
        <v>42</v>
      </c>
      <c r="AE136" s="146">
        <f t="shared" si="236"/>
        <v>26.88</v>
      </c>
      <c r="AF136" s="147">
        <f t="shared" si="396"/>
        <v>42</v>
      </c>
      <c r="AG136" s="146">
        <f t="shared" si="397"/>
        <v>26.88</v>
      </c>
      <c r="AH136" s="99"/>
      <c r="AI136" s="100">
        <f t="shared" si="237"/>
        <v>0</v>
      </c>
      <c r="AJ136" s="99"/>
      <c r="AK136" s="100">
        <f t="shared" si="239"/>
        <v>0</v>
      </c>
      <c r="AL136" s="99"/>
      <c r="AM136" s="100">
        <f t="shared" si="239"/>
        <v>0</v>
      </c>
      <c r="AN136" s="99"/>
      <c r="AO136" s="100">
        <f t="shared" si="240"/>
        <v>0</v>
      </c>
      <c r="AP136" s="99"/>
      <c r="AQ136" s="100">
        <f t="shared" si="241"/>
        <v>0</v>
      </c>
      <c r="AR136" s="99"/>
      <c r="AS136" s="100">
        <f t="shared" si="242"/>
        <v>0</v>
      </c>
      <c r="AT136" s="99"/>
      <c r="AU136" s="100">
        <f t="shared" si="243"/>
        <v>0</v>
      </c>
      <c r="AV136" s="99"/>
      <c r="AW136" s="100">
        <f t="shared" si="244"/>
        <v>0</v>
      </c>
      <c r="AX136" s="99"/>
      <c r="AY136" s="100">
        <f t="shared" si="245"/>
        <v>0</v>
      </c>
      <c r="AZ136" s="99"/>
      <c r="BA136" s="100">
        <f t="shared" si="246"/>
        <v>0</v>
      </c>
      <c r="BB136" s="99"/>
      <c r="BC136" s="100">
        <f t="shared" si="247"/>
        <v>0</v>
      </c>
      <c r="BD136" s="99"/>
      <c r="BE136" s="100">
        <f t="shared" si="248"/>
        <v>0</v>
      </c>
      <c r="BF136" s="101">
        <f t="shared" si="353"/>
        <v>0</v>
      </c>
      <c r="BG136" s="100">
        <f t="shared" si="353"/>
        <v>0</v>
      </c>
      <c r="BH136" s="99"/>
      <c r="BI136" s="100">
        <f t="shared" si="398"/>
        <v>0</v>
      </c>
      <c r="BJ136" s="99"/>
      <c r="BK136" s="100">
        <f t="shared" si="399"/>
        <v>0</v>
      </c>
      <c r="BL136" s="99"/>
      <c r="BM136" s="100">
        <f t="shared" si="400"/>
        <v>0</v>
      </c>
      <c r="BN136" s="99"/>
      <c r="BO136" s="100">
        <f t="shared" si="401"/>
        <v>0</v>
      </c>
      <c r="BP136" s="99"/>
      <c r="BQ136" s="100">
        <f t="shared" si="402"/>
        <v>0</v>
      </c>
      <c r="BR136" s="99"/>
      <c r="BS136" s="100">
        <f t="shared" si="403"/>
        <v>0</v>
      </c>
      <c r="BT136" s="99"/>
      <c r="BU136" s="100">
        <f t="shared" si="404"/>
        <v>0</v>
      </c>
      <c r="BV136" s="99"/>
      <c r="BW136" s="100">
        <f t="shared" si="405"/>
        <v>0</v>
      </c>
      <c r="BX136" s="99"/>
      <c r="BY136" s="100">
        <f t="shared" si="406"/>
        <v>0</v>
      </c>
      <c r="BZ136" s="99"/>
      <c r="CA136" s="100">
        <f t="shared" si="407"/>
        <v>0</v>
      </c>
      <c r="CB136" s="99"/>
      <c r="CC136" s="100">
        <f t="shared" si="408"/>
        <v>0</v>
      </c>
      <c r="CD136" s="99"/>
      <c r="CE136" s="100">
        <f t="shared" si="409"/>
        <v>0</v>
      </c>
      <c r="CF136" s="101">
        <f t="shared" si="388"/>
        <v>0</v>
      </c>
      <c r="CG136" s="100">
        <f t="shared" si="388"/>
        <v>0</v>
      </c>
    </row>
    <row r="137" spans="1:85" s="102" customFormat="1" ht="19.899999999999999" customHeight="1" x14ac:dyDescent="0.5">
      <c r="A137" s="94">
        <v>111</v>
      </c>
      <c r="B137" s="95" t="s">
        <v>160</v>
      </c>
      <c r="C137" s="95" t="s">
        <v>74</v>
      </c>
      <c r="D137" s="94">
        <f t="shared" si="390"/>
        <v>19</v>
      </c>
      <c r="E137" s="94">
        <v>0.64</v>
      </c>
      <c r="F137" s="94" t="s">
        <v>83</v>
      </c>
      <c r="G137" s="94"/>
      <c r="H137" s="94"/>
      <c r="I137" s="146">
        <f t="shared" si="225"/>
        <v>0</v>
      </c>
      <c r="J137" s="94"/>
      <c r="K137" s="146">
        <f t="shared" si="226"/>
        <v>0</v>
      </c>
      <c r="L137" s="94"/>
      <c r="M137" s="146">
        <f t="shared" si="227"/>
        <v>0</v>
      </c>
      <c r="N137" s="94"/>
      <c r="O137" s="146">
        <f t="shared" si="228"/>
        <v>0</v>
      </c>
      <c r="P137" s="94"/>
      <c r="Q137" s="146">
        <f t="shared" si="229"/>
        <v>0</v>
      </c>
      <c r="R137" s="94"/>
      <c r="S137" s="146">
        <f t="shared" si="230"/>
        <v>0</v>
      </c>
      <c r="T137" s="94"/>
      <c r="U137" s="146">
        <f t="shared" si="231"/>
        <v>0</v>
      </c>
      <c r="V137" s="94"/>
      <c r="W137" s="146">
        <f t="shared" si="232"/>
        <v>0</v>
      </c>
      <c r="X137" s="94"/>
      <c r="Y137" s="146">
        <f t="shared" si="233"/>
        <v>0</v>
      </c>
      <c r="Z137" s="94"/>
      <c r="AA137" s="146">
        <f t="shared" si="234"/>
        <v>0</v>
      </c>
      <c r="AB137" s="94"/>
      <c r="AC137" s="146">
        <f t="shared" si="235"/>
        <v>0</v>
      </c>
      <c r="AD137" s="94"/>
      <c r="AE137" s="146">
        <f t="shared" si="236"/>
        <v>0</v>
      </c>
      <c r="AF137" s="147">
        <f t="shared" si="396"/>
        <v>0</v>
      </c>
      <c r="AG137" s="146">
        <f t="shared" si="397"/>
        <v>0</v>
      </c>
      <c r="AH137" s="99"/>
      <c r="AI137" s="100">
        <f t="shared" si="237"/>
        <v>0</v>
      </c>
      <c r="AJ137" s="99"/>
      <c r="AK137" s="100">
        <f t="shared" si="239"/>
        <v>0</v>
      </c>
      <c r="AL137" s="99"/>
      <c r="AM137" s="100">
        <f t="shared" si="239"/>
        <v>0</v>
      </c>
      <c r="AN137" s="99"/>
      <c r="AO137" s="100">
        <f t="shared" si="240"/>
        <v>0</v>
      </c>
      <c r="AP137" s="99"/>
      <c r="AQ137" s="100">
        <f t="shared" si="241"/>
        <v>0</v>
      </c>
      <c r="AR137" s="99"/>
      <c r="AS137" s="100">
        <f t="shared" si="242"/>
        <v>0</v>
      </c>
      <c r="AT137" s="99"/>
      <c r="AU137" s="100">
        <f t="shared" si="243"/>
        <v>0</v>
      </c>
      <c r="AV137" s="99"/>
      <c r="AW137" s="100">
        <f t="shared" si="244"/>
        <v>0</v>
      </c>
      <c r="AX137" s="99"/>
      <c r="AY137" s="100">
        <f t="shared" si="245"/>
        <v>0</v>
      </c>
      <c r="AZ137" s="99"/>
      <c r="BA137" s="100">
        <f t="shared" si="246"/>
        <v>0</v>
      </c>
      <c r="BB137" s="99"/>
      <c r="BC137" s="100">
        <f t="shared" si="247"/>
        <v>0</v>
      </c>
      <c r="BD137" s="99"/>
      <c r="BE137" s="100">
        <f t="shared" si="248"/>
        <v>0</v>
      </c>
      <c r="BF137" s="101">
        <f t="shared" si="353"/>
        <v>0</v>
      </c>
      <c r="BG137" s="100">
        <f t="shared" si="353"/>
        <v>0</v>
      </c>
      <c r="BH137" s="99"/>
      <c r="BI137" s="100">
        <f t="shared" si="398"/>
        <v>0</v>
      </c>
      <c r="BJ137" s="99"/>
      <c r="BK137" s="100">
        <f t="shared" si="399"/>
        <v>0</v>
      </c>
      <c r="BL137" s="99"/>
      <c r="BM137" s="100">
        <f t="shared" si="400"/>
        <v>0</v>
      </c>
      <c r="BN137" s="99"/>
      <c r="BO137" s="100">
        <f t="shared" si="401"/>
        <v>0</v>
      </c>
      <c r="BP137" s="99"/>
      <c r="BQ137" s="100">
        <f t="shared" si="402"/>
        <v>0</v>
      </c>
      <c r="BR137" s="99"/>
      <c r="BS137" s="100">
        <f t="shared" si="403"/>
        <v>0</v>
      </c>
      <c r="BT137" s="99"/>
      <c r="BU137" s="100">
        <f t="shared" si="404"/>
        <v>0</v>
      </c>
      <c r="BV137" s="99"/>
      <c r="BW137" s="100">
        <f t="shared" si="405"/>
        <v>0</v>
      </c>
      <c r="BX137" s="99"/>
      <c r="BY137" s="100">
        <f t="shared" si="406"/>
        <v>0</v>
      </c>
      <c r="BZ137" s="99"/>
      <c r="CA137" s="100">
        <f t="shared" si="407"/>
        <v>0</v>
      </c>
      <c r="CB137" s="99"/>
      <c r="CC137" s="100">
        <f t="shared" si="408"/>
        <v>0</v>
      </c>
      <c r="CD137" s="99"/>
      <c r="CE137" s="100">
        <f t="shared" si="409"/>
        <v>0</v>
      </c>
      <c r="CF137" s="101">
        <f t="shared" si="388"/>
        <v>0</v>
      </c>
      <c r="CG137" s="100">
        <f t="shared" si="388"/>
        <v>0</v>
      </c>
    </row>
    <row r="138" spans="1:85" s="148" customFormat="1" ht="19.899999999999999" customHeight="1" x14ac:dyDescent="0.5">
      <c r="A138" s="94">
        <v>112</v>
      </c>
      <c r="B138" s="95" t="s">
        <v>161</v>
      </c>
      <c r="C138" s="95"/>
      <c r="D138" s="94">
        <f t="shared" si="390"/>
        <v>19</v>
      </c>
      <c r="E138" s="94">
        <v>0.64</v>
      </c>
      <c r="F138" s="94"/>
      <c r="G138" s="94"/>
      <c r="H138" s="94"/>
      <c r="I138" s="146"/>
      <c r="J138" s="94"/>
      <c r="K138" s="146"/>
      <c r="L138" s="94"/>
      <c r="M138" s="146"/>
      <c r="N138" s="94"/>
      <c r="O138" s="146"/>
      <c r="P138" s="94"/>
      <c r="Q138" s="146"/>
      <c r="R138" s="94"/>
      <c r="S138" s="146"/>
      <c r="T138" s="94"/>
      <c r="U138" s="146"/>
      <c r="V138" s="94"/>
      <c r="W138" s="146"/>
      <c r="X138" s="94"/>
      <c r="Y138" s="146"/>
      <c r="Z138" s="94"/>
      <c r="AA138" s="146"/>
      <c r="AB138" s="94"/>
      <c r="AC138" s="146"/>
      <c r="AD138" s="94"/>
      <c r="AE138" s="146"/>
      <c r="AF138" s="147"/>
      <c r="AG138" s="146"/>
      <c r="AH138" s="145"/>
      <c r="AI138" s="146"/>
      <c r="AJ138" s="145"/>
      <c r="AK138" s="146"/>
      <c r="AL138" s="145"/>
      <c r="AM138" s="146"/>
      <c r="AN138" s="145"/>
      <c r="AO138" s="146"/>
      <c r="AP138" s="145"/>
      <c r="AQ138" s="146"/>
      <c r="AR138" s="145"/>
      <c r="AS138" s="146"/>
      <c r="AT138" s="145"/>
      <c r="AU138" s="146"/>
      <c r="AV138" s="145"/>
      <c r="AW138" s="146"/>
      <c r="AX138" s="145"/>
      <c r="AY138" s="146"/>
      <c r="AZ138" s="145"/>
      <c r="BA138" s="146"/>
      <c r="BB138" s="145"/>
      <c r="BC138" s="146"/>
      <c r="BD138" s="145"/>
      <c r="BE138" s="146"/>
      <c r="BF138" s="147"/>
      <c r="BG138" s="146"/>
      <c r="BH138" s="99"/>
      <c r="BI138" s="100"/>
      <c r="BJ138" s="99"/>
      <c r="BK138" s="100"/>
      <c r="BL138" s="99"/>
      <c r="BM138" s="100"/>
      <c r="BN138" s="99"/>
      <c r="BO138" s="100"/>
      <c r="BP138" s="99"/>
      <c r="BQ138" s="100"/>
      <c r="BR138" s="99"/>
      <c r="BS138" s="100"/>
      <c r="BT138" s="99"/>
      <c r="BU138" s="100"/>
      <c r="BV138" s="99"/>
      <c r="BW138" s="100"/>
      <c r="BX138" s="99"/>
      <c r="BY138" s="100"/>
      <c r="BZ138" s="99"/>
      <c r="CA138" s="100"/>
      <c r="CB138" s="99"/>
      <c r="CC138" s="100"/>
      <c r="CD138" s="99"/>
      <c r="CE138" s="100"/>
      <c r="CF138" s="101">
        <f t="shared" si="388"/>
        <v>0</v>
      </c>
      <c r="CG138" s="100">
        <f t="shared" si="388"/>
        <v>0</v>
      </c>
    </row>
    <row r="139" spans="1:85" s="102" customFormat="1" ht="19.899999999999999" customHeight="1" x14ac:dyDescent="0.5">
      <c r="A139" s="94">
        <v>113</v>
      </c>
      <c r="B139" s="95" t="s">
        <v>162</v>
      </c>
      <c r="C139" s="95"/>
      <c r="D139" s="94">
        <f t="shared" si="390"/>
        <v>19</v>
      </c>
      <c r="E139" s="94">
        <v>0.64</v>
      </c>
      <c r="F139" s="94" t="s">
        <v>163</v>
      </c>
      <c r="G139" s="94"/>
      <c r="H139" s="94"/>
      <c r="I139" s="146">
        <f t="shared" si="225"/>
        <v>0</v>
      </c>
      <c r="J139" s="94"/>
      <c r="K139" s="146">
        <f t="shared" si="226"/>
        <v>0</v>
      </c>
      <c r="L139" s="94"/>
      <c r="M139" s="146">
        <f t="shared" si="227"/>
        <v>0</v>
      </c>
      <c r="N139" s="94"/>
      <c r="O139" s="146">
        <f t="shared" si="228"/>
        <v>0</v>
      </c>
      <c r="P139" s="94"/>
      <c r="Q139" s="146">
        <f t="shared" si="229"/>
        <v>0</v>
      </c>
      <c r="R139" s="94"/>
      <c r="S139" s="146">
        <f t="shared" si="230"/>
        <v>0</v>
      </c>
      <c r="T139" s="94"/>
      <c r="U139" s="146">
        <f t="shared" si="231"/>
        <v>0</v>
      </c>
      <c r="V139" s="94"/>
      <c r="W139" s="146">
        <f t="shared" si="232"/>
        <v>0</v>
      </c>
      <c r="X139" s="94"/>
      <c r="Y139" s="146">
        <f t="shared" si="233"/>
        <v>0</v>
      </c>
      <c r="Z139" s="94"/>
      <c r="AA139" s="146">
        <f t="shared" si="234"/>
        <v>0</v>
      </c>
      <c r="AB139" s="94"/>
      <c r="AC139" s="146">
        <f t="shared" si="235"/>
        <v>0</v>
      </c>
      <c r="AD139" s="94"/>
      <c r="AE139" s="146">
        <f t="shared" si="236"/>
        <v>0</v>
      </c>
      <c r="AF139" s="147">
        <f>SUM(H139,J139,L139,N139,P139,R139,T139,V139,X139,Z139,AB139,AD139)</f>
        <v>0</v>
      </c>
      <c r="AG139" s="146">
        <f>SUM(I139,K139,M139,O139,Q139,S139,U139,W139,Y139,AA139,AC139,AE139)</f>
        <v>0</v>
      </c>
      <c r="AH139" s="99"/>
      <c r="AI139" s="100">
        <f t="shared" si="237"/>
        <v>0</v>
      </c>
      <c r="AJ139" s="99"/>
      <c r="AK139" s="100">
        <f t="shared" si="239"/>
        <v>0</v>
      </c>
      <c r="AL139" s="99"/>
      <c r="AM139" s="100">
        <f t="shared" si="239"/>
        <v>0</v>
      </c>
      <c r="AN139" s="99"/>
      <c r="AO139" s="100">
        <f t="shared" si="240"/>
        <v>0</v>
      </c>
      <c r="AP139" s="99"/>
      <c r="AQ139" s="100">
        <f t="shared" si="241"/>
        <v>0</v>
      </c>
      <c r="AR139" s="99"/>
      <c r="AS139" s="100">
        <f t="shared" si="242"/>
        <v>0</v>
      </c>
      <c r="AT139" s="99"/>
      <c r="AU139" s="100">
        <f t="shared" si="243"/>
        <v>0</v>
      </c>
      <c r="AV139" s="99"/>
      <c r="AW139" s="100">
        <f t="shared" si="244"/>
        <v>0</v>
      </c>
      <c r="AX139" s="99"/>
      <c r="AY139" s="100">
        <f t="shared" si="245"/>
        <v>0</v>
      </c>
      <c r="AZ139" s="99"/>
      <c r="BA139" s="100">
        <f t="shared" si="246"/>
        <v>0</v>
      </c>
      <c r="BB139" s="99"/>
      <c r="BC139" s="100">
        <f t="shared" si="247"/>
        <v>0</v>
      </c>
      <c r="BD139" s="99"/>
      <c r="BE139" s="100">
        <f t="shared" si="248"/>
        <v>0</v>
      </c>
      <c r="BF139" s="101">
        <f t="shared" si="353"/>
        <v>0</v>
      </c>
      <c r="BG139" s="100">
        <f t="shared" si="353"/>
        <v>0</v>
      </c>
      <c r="BH139" s="99"/>
      <c r="BI139" s="100">
        <f t="shared" ref="BI139" si="410">BH139*$E139</f>
        <v>0</v>
      </c>
      <c r="BJ139" s="99"/>
      <c r="BK139" s="100">
        <f t="shared" ref="BK139" si="411">BJ139*$E139</f>
        <v>0</v>
      </c>
      <c r="BL139" s="99"/>
      <c r="BM139" s="100">
        <f t="shared" ref="BM139" si="412">BL139*$E139</f>
        <v>0</v>
      </c>
      <c r="BN139" s="99"/>
      <c r="BO139" s="100">
        <f t="shared" ref="BO139" si="413">BN139*$E139</f>
        <v>0</v>
      </c>
      <c r="BP139" s="99"/>
      <c r="BQ139" s="100">
        <f t="shared" ref="BQ139" si="414">BP139*$E139</f>
        <v>0</v>
      </c>
      <c r="BR139" s="99"/>
      <c r="BS139" s="100">
        <f t="shared" ref="BS139" si="415">BR139*$E139</f>
        <v>0</v>
      </c>
      <c r="BT139" s="99"/>
      <c r="BU139" s="100">
        <f t="shared" ref="BU139" si="416">BT139*$E139</f>
        <v>0</v>
      </c>
      <c r="BV139" s="99"/>
      <c r="BW139" s="100">
        <f t="shared" ref="BW139" si="417">BV139*$E139</f>
        <v>0</v>
      </c>
      <c r="BX139" s="99"/>
      <c r="BY139" s="100">
        <f t="shared" ref="BY139" si="418">BX139*$E139</f>
        <v>0</v>
      </c>
      <c r="BZ139" s="99"/>
      <c r="CA139" s="100">
        <f t="shared" ref="CA139" si="419">BZ139*$E139</f>
        <v>0</v>
      </c>
      <c r="CB139" s="99"/>
      <c r="CC139" s="100">
        <f t="shared" ref="CC139" si="420">CB139*$E139</f>
        <v>0</v>
      </c>
      <c r="CD139" s="99"/>
      <c r="CE139" s="100">
        <f t="shared" ref="CE139" si="421">CD139*$E139</f>
        <v>0</v>
      </c>
      <c r="CF139" s="101">
        <f t="shared" si="388"/>
        <v>0</v>
      </c>
      <c r="CG139" s="100">
        <f t="shared" si="388"/>
        <v>0</v>
      </c>
    </row>
    <row r="140" spans="1:85" s="102" customFormat="1" ht="19.899999999999999" customHeight="1" x14ac:dyDescent="0.5">
      <c r="A140" s="94">
        <v>114</v>
      </c>
      <c r="B140" s="95" t="s">
        <v>228</v>
      </c>
      <c r="C140" s="95"/>
      <c r="D140" s="94">
        <f t="shared" si="390"/>
        <v>19</v>
      </c>
      <c r="E140" s="94"/>
      <c r="F140" s="94"/>
      <c r="G140" s="94"/>
      <c r="H140" s="94"/>
      <c r="I140" s="146"/>
      <c r="J140" s="94"/>
      <c r="K140" s="146"/>
      <c r="L140" s="94"/>
      <c r="M140" s="146"/>
      <c r="N140" s="94"/>
      <c r="O140" s="146"/>
      <c r="P140" s="94"/>
      <c r="Q140" s="146"/>
      <c r="R140" s="94"/>
      <c r="S140" s="146"/>
      <c r="T140" s="94"/>
      <c r="U140" s="146"/>
      <c r="V140" s="94"/>
      <c r="W140" s="146"/>
      <c r="X140" s="94"/>
      <c r="Y140" s="146"/>
      <c r="Z140" s="94"/>
      <c r="AA140" s="146"/>
      <c r="AB140" s="94"/>
      <c r="AC140" s="146"/>
      <c r="AD140" s="94"/>
      <c r="AE140" s="146"/>
      <c r="AF140" s="147"/>
      <c r="AG140" s="146"/>
      <c r="AH140" s="99"/>
      <c r="AI140" s="100"/>
      <c r="AJ140" s="99"/>
      <c r="AK140" s="100"/>
      <c r="AL140" s="99"/>
      <c r="AM140" s="100"/>
      <c r="AN140" s="99"/>
      <c r="AO140" s="100"/>
      <c r="AP140" s="99"/>
      <c r="AQ140" s="100"/>
      <c r="AR140" s="99"/>
      <c r="AS140" s="100"/>
      <c r="AT140" s="99"/>
      <c r="AU140" s="100"/>
      <c r="AV140" s="99"/>
      <c r="AW140" s="100"/>
      <c r="AX140" s="99"/>
      <c r="AY140" s="100"/>
      <c r="AZ140" s="99"/>
      <c r="BA140" s="100"/>
      <c r="BB140" s="99"/>
      <c r="BC140" s="100"/>
      <c r="BD140" s="99"/>
      <c r="BE140" s="100"/>
      <c r="BF140" s="101"/>
      <c r="BG140" s="100"/>
      <c r="BH140" s="99"/>
      <c r="BI140" s="100"/>
      <c r="BJ140" s="99"/>
      <c r="BK140" s="100"/>
      <c r="BL140" s="99"/>
      <c r="BM140" s="100"/>
      <c r="BN140" s="99"/>
      <c r="BO140" s="100"/>
      <c r="BP140" s="99"/>
      <c r="BQ140" s="100"/>
      <c r="BR140" s="99"/>
      <c r="BS140" s="100"/>
      <c r="BT140" s="99"/>
      <c r="BU140" s="100"/>
      <c r="BV140" s="99"/>
      <c r="BW140" s="100"/>
      <c r="BX140" s="99"/>
      <c r="BY140" s="100"/>
      <c r="BZ140" s="99"/>
      <c r="CA140" s="100"/>
      <c r="CB140" s="99"/>
      <c r="CC140" s="100"/>
      <c r="CD140" s="99"/>
      <c r="CE140" s="100"/>
      <c r="CF140" s="101"/>
      <c r="CG140" s="100"/>
    </row>
    <row r="141" spans="1:85" s="102" customFormat="1" ht="19.899999999999999" customHeight="1" x14ac:dyDescent="0.5">
      <c r="A141" s="94">
        <v>115</v>
      </c>
      <c r="B141" s="95" t="s">
        <v>229</v>
      </c>
      <c r="C141" s="95"/>
      <c r="D141" s="94">
        <f t="shared" si="390"/>
        <v>19</v>
      </c>
      <c r="E141" s="94"/>
      <c r="F141" s="94"/>
      <c r="G141" s="94"/>
      <c r="H141" s="94"/>
      <c r="I141" s="146"/>
      <c r="J141" s="94"/>
      <c r="K141" s="146"/>
      <c r="L141" s="94"/>
      <c r="M141" s="146"/>
      <c r="N141" s="94"/>
      <c r="O141" s="146"/>
      <c r="P141" s="94"/>
      <c r="Q141" s="146"/>
      <c r="R141" s="94"/>
      <c r="S141" s="146"/>
      <c r="T141" s="94"/>
      <c r="U141" s="146"/>
      <c r="V141" s="94"/>
      <c r="W141" s="146"/>
      <c r="X141" s="94"/>
      <c r="Y141" s="146"/>
      <c r="Z141" s="94"/>
      <c r="AA141" s="146"/>
      <c r="AB141" s="94"/>
      <c r="AC141" s="146"/>
      <c r="AD141" s="94"/>
      <c r="AE141" s="146"/>
      <c r="AF141" s="147"/>
      <c r="AG141" s="146"/>
      <c r="AH141" s="99"/>
      <c r="AI141" s="100"/>
      <c r="AJ141" s="99"/>
      <c r="AK141" s="100"/>
      <c r="AL141" s="99"/>
      <c r="AM141" s="100"/>
      <c r="AN141" s="99"/>
      <c r="AO141" s="100"/>
      <c r="AP141" s="99"/>
      <c r="AQ141" s="100"/>
      <c r="AR141" s="99"/>
      <c r="AS141" s="100"/>
      <c r="AT141" s="99"/>
      <c r="AU141" s="100"/>
      <c r="AV141" s="99"/>
      <c r="AW141" s="100"/>
      <c r="AX141" s="99"/>
      <c r="AY141" s="100"/>
      <c r="AZ141" s="99"/>
      <c r="BA141" s="100"/>
      <c r="BB141" s="99"/>
      <c r="BC141" s="100"/>
      <c r="BD141" s="99"/>
      <c r="BE141" s="100"/>
      <c r="BF141" s="101"/>
      <c r="BG141" s="100"/>
      <c r="BH141" s="99"/>
      <c r="BI141" s="100"/>
      <c r="BJ141" s="99"/>
      <c r="BK141" s="100"/>
      <c r="BL141" s="99"/>
      <c r="BM141" s="100"/>
      <c r="BN141" s="99"/>
      <c r="BO141" s="100"/>
      <c r="BP141" s="99"/>
      <c r="BQ141" s="100"/>
      <c r="BR141" s="99"/>
      <c r="BS141" s="100"/>
      <c r="BT141" s="99"/>
      <c r="BU141" s="100"/>
      <c r="BV141" s="99"/>
      <c r="BW141" s="100"/>
      <c r="BX141" s="99"/>
      <c r="BY141" s="100"/>
      <c r="BZ141" s="99"/>
      <c r="CA141" s="100"/>
      <c r="CB141" s="99"/>
      <c r="CC141" s="100"/>
      <c r="CD141" s="99"/>
      <c r="CE141" s="100"/>
      <c r="CF141" s="101"/>
      <c r="CG141" s="100"/>
    </row>
    <row r="142" spans="1:85" s="102" customFormat="1" ht="19.899999999999999" customHeight="1" x14ac:dyDescent="0.5">
      <c r="A142" s="94"/>
      <c r="B142" s="95"/>
      <c r="C142" s="95"/>
      <c r="D142" s="94"/>
      <c r="E142" s="94"/>
      <c r="F142" s="94"/>
      <c r="G142" s="94"/>
      <c r="H142" s="94"/>
      <c r="I142" s="146"/>
      <c r="J142" s="94"/>
      <c r="K142" s="146"/>
      <c r="L142" s="94"/>
      <c r="M142" s="146"/>
      <c r="N142" s="94"/>
      <c r="O142" s="146"/>
      <c r="P142" s="94"/>
      <c r="Q142" s="146"/>
      <c r="R142" s="94"/>
      <c r="S142" s="146"/>
      <c r="T142" s="94"/>
      <c r="U142" s="146"/>
      <c r="V142" s="94"/>
      <c r="W142" s="146"/>
      <c r="X142" s="94"/>
      <c r="Y142" s="146"/>
      <c r="Z142" s="94"/>
      <c r="AA142" s="146"/>
      <c r="AB142" s="94"/>
      <c r="AC142" s="146"/>
      <c r="AD142" s="94"/>
      <c r="AE142" s="146"/>
      <c r="AF142" s="147"/>
      <c r="AG142" s="146"/>
      <c r="AH142" s="99"/>
      <c r="AI142" s="100"/>
      <c r="AJ142" s="99"/>
      <c r="AK142" s="100"/>
      <c r="AL142" s="99"/>
      <c r="AM142" s="100"/>
      <c r="AN142" s="99"/>
      <c r="AO142" s="100"/>
      <c r="AP142" s="99"/>
      <c r="AQ142" s="100"/>
      <c r="AR142" s="99"/>
      <c r="AS142" s="100"/>
      <c r="AT142" s="99"/>
      <c r="AU142" s="100"/>
      <c r="AV142" s="99"/>
      <c r="AW142" s="100"/>
      <c r="AX142" s="99"/>
      <c r="AY142" s="100"/>
      <c r="AZ142" s="99"/>
      <c r="BA142" s="100"/>
      <c r="BB142" s="99"/>
      <c r="BC142" s="100"/>
      <c r="BD142" s="99"/>
      <c r="BE142" s="100"/>
      <c r="BF142" s="101"/>
      <c r="BG142" s="100"/>
      <c r="BH142" s="99"/>
      <c r="BI142" s="100"/>
      <c r="BJ142" s="99"/>
      <c r="BK142" s="100"/>
      <c r="BL142" s="99"/>
      <c r="BM142" s="100"/>
      <c r="BN142" s="99"/>
      <c r="BO142" s="100"/>
      <c r="BP142" s="99"/>
      <c r="BQ142" s="100"/>
      <c r="BR142" s="99"/>
      <c r="BS142" s="100"/>
      <c r="BT142" s="99"/>
      <c r="BU142" s="100"/>
      <c r="BV142" s="99"/>
      <c r="BW142" s="100"/>
      <c r="BX142" s="99"/>
      <c r="BY142" s="100"/>
      <c r="BZ142" s="99"/>
      <c r="CA142" s="100"/>
      <c r="CB142" s="99"/>
      <c r="CC142" s="100"/>
      <c r="CD142" s="99"/>
      <c r="CE142" s="100"/>
      <c r="CF142" s="101">
        <f t="shared" si="388"/>
        <v>0</v>
      </c>
      <c r="CG142" s="100">
        <f t="shared" si="388"/>
        <v>0</v>
      </c>
    </row>
    <row r="143" spans="1:85" s="102" customFormat="1" ht="19.899999999999999" customHeight="1" x14ac:dyDescent="0.5">
      <c r="A143" s="94">
        <v>116</v>
      </c>
      <c r="B143" s="95" t="s">
        <v>164</v>
      </c>
      <c r="C143" s="95" t="s">
        <v>74</v>
      </c>
      <c r="D143" s="94">
        <f>RANK(BF143,$BF$4:$BF$147)</f>
        <v>19</v>
      </c>
      <c r="E143" s="94">
        <v>0.7</v>
      </c>
      <c r="F143" s="94" t="s">
        <v>75</v>
      </c>
      <c r="G143" s="94"/>
      <c r="H143" s="94"/>
      <c r="I143" s="146">
        <f t="shared" ref="I143:I144" si="422">H143*$E143</f>
        <v>0</v>
      </c>
      <c r="J143" s="94"/>
      <c r="K143" s="146">
        <f t="shared" ref="K143:K144" si="423">J143*$E143</f>
        <v>0</v>
      </c>
      <c r="L143" s="94"/>
      <c r="M143" s="146">
        <f t="shared" ref="M143:M144" si="424">L143*$E143</f>
        <v>0</v>
      </c>
      <c r="N143" s="94"/>
      <c r="O143" s="146">
        <f t="shared" ref="O143:O144" si="425">N143*$E143</f>
        <v>0</v>
      </c>
      <c r="P143" s="94"/>
      <c r="Q143" s="146">
        <f t="shared" ref="Q143:Q144" si="426">P143*$E143</f>
        <v>0</v>
      </c>
      <c r="R143" s="94"/>
      <c r="S143" s="146">
        <f t="shared" ref="S143:S144" si="427">R143*$E143</f>
        <v>0</v>
      </c>
      <c r="T143" s="94"/>
      <c r="U143" s="146">
        <f t="shared" ref="U143:U144" si="428">T143*$E143</f>
        <v>0</v>
      </c>
      <c r="V143" s="94"/>
      <c r="W143" s="146">
        <f t="shared" ref="W143:W144" si="429">V143*$E143</f>
        <v>0</v>
      </c>
      <c r="X143" s="94"/>
      <c r="Y143" s="146">
        <f t="shared" ref="Y143:Y144" si="430">X143*$E143</f>
        <v>0</v>
      </c>
      <c r="Z143" s="94"/>
      <c r="AA143" s="146">
        <f t="shared" ref="AA143:AA144" si="431">Z143*$E143</f>
        <v>0</v>
      </c>
      <c r="AB143" s="94"/>
      <c r="AC143" s="146">
        <f t="shared" ref="AC143:AC144" si="432">AB143*$E143</f>
        <v>0</v>
      </c>
      <c r="AD143" s="94"/>
      <c r="AE143" s="146">
        <f t="shared" ref="AE143:AE144" si="433">AD143*$E143</f>
        <v>0</v>
      </c>
      <c r="AF143" s="147">
        <f>SUM(H143,J143,L143,N143,P143,R143,T143,V143,X143,Z143,AB143,AD143)</f>
        <v>0</v>
      </c>
      <c r="AG143" s="146">
        <f>SUM(I143,K143,M143,O143,Q143,S143,U143,W143,Y143,AA143,AC143,AE143)</f>
        <v>0</v>
      </c>
      <c r="AH143" s="99"/>
      <c r="AI143" s="100">
        <f t="shared" ref="AI143:AI144" si="434">AH143*$E143</f>
        <v>0</v>
      </c>
      <c r="AJ143" s="99"/>
      <c r="AK143" s="100">
        <f t="shared" ref="AK143:AK144" si="435">AJ143*$E143</f>
        <v>0</v>
      </c>
      <c r="AL143" s="99"/>
      <c r="AM143" s="100">
        <f t="shared" ref="AM143:AM144" si="436">AL143*$E143</f>
        <v>0</v>
      </c>
      <c r="AN143" s="99"/>
      <c r="AO143" s="100">
        <f t="shared" ref="AO143:AO144" si="437">AN143*$E143</f>
        <v>0</v>
      </c>
      <c r="AP143" s="99"/>
      <c r="AQ143" s="100">
        <f t="shared" ref="AQ143:AQ144" si="438">AP143*$E143</f>
        <v>0</v>
      </c>
      <c r="AR143" s="99"/>
      <c r="AS143" s="100">
        <f t="shared" ref="AS143:AS144" si="439">AR143*$E143</f>
        <v>0</v>
      </c>
      <c r="AT143" s="99"/>
      <c r="AU143" s="100">
        <f t="shared" ref="AU143:AU144" si="440">AT143*$E143</f>
        <v>0</v>
      </c>
      <c r="AV143" s="99"/>
      <c r="AW143" s="100">
        <f t="shared" ref="AW143:AW144" si="441">AV143*$E143</f>
        <v>0</v>
      </c>
      <c r="AX143" s="99"/>
      <c r="AY143" s="100">
        <f t="shared" ref="AY143:AY144" si="442">AX143*$E143</f>
        <v>0</v>
      </c>
      <c r="AZ143" s="99"/>
      <c r="BA143" s="100">
        <f t="shared" ref="BA143:BA144" si="443">AZ143*$E143</f>
        <v>0</v>
      </c>
      <c r="BB143" s="99"/>
      <c r="BC143" s="100">
        <f t="shared" ref="BC143:BC144" si="444">BB143*$E143</f>
        <v>0</v>
      </c>
      <c r="BD143" s="99"/>
      <c r="BE143" s="100">
        <f t="shared" ref="BE143:BE144" si="445">BD143*$E143</f>
        <v>0</v>
      </c>
      <c r="BF143" s="101">
        <f t="shared" ref="BF143:BG144" si="446">SUM(AH143,AJ143,AL143,AN143,AP143,AR143,AT143,AV143,AX143,AZ143,BB143,BD143)</f>
        <v>0</v>
      </c>
      <c r="BG143" s="100">
        <f t="shared" si="446"/>
        <v>0</v>
      </c>
      <c r="BH143" s="99"/>
      <c r="BI143" s="100">
        <f t="shared" ref="BI143:BI144" si="447">BH143*$E143</f>
        <v>0</v>
      </c>
      <c r="BJ143" s="99"/>
      <c r="BK143" s="100">
        <f t="shared" ref="BK143:BK144" si="448">BJ143*$E143</f>
        <v>0</v>
      </c>
      <c r="BL143" s="99"/>
      <c r="BM143" s="100">
        <f t="shared" ref="BM143:BM144" si="449">BL143*$E143</f>
        <v>0</v>
      </c>
      <c r="BN143" s="99"/>
      <c r="BO143" s="100">
        <f t="shared" ref="BO143:BO144" si="450">BN143*$E143</f>
        <v>0</v>
      </c>
      <c r="BP143" s="99"/>
      <c r="BQ143" s="100">
        <f t="shared" ref="BQ143:BQ144" si="451">BP143*$E143</f>
        <v>0</v>
      </c>
      <c r="BR143" s="99"/>
      <c r="BS143" s="100">
        <f t="shared" ref="BS143:BS144" si="452">BR143*$E143</f>
        <v>0</v>
      </c>
      <c r="BT143" s="99"/>
      <c r="BU143" s="100">
        <f t="shared" ref="BU143:BU144" si="453">BT143*$E143</f>
        <v>0</v>
      </c>
      <c r="BV143" s="99"/>
      <c r="BW143" s="100">
        <f t="shared" ref="BW143:BW144" si="454">BV143*$E143</f>
        <v>0</v>
      </c>
      <c r="BX143" s="99"/>
      <c r="BY143" s="100">
        <f t="shared" ref="BY143:BY144" si="455">BX143*$E143</f>
        <v>0</v>
      </c>
      <c r="BZ143" s="99"/>
      <c r="CA143" s="100">
        <f t="shared" ref="CA143:CA144" si="456">BZ143*$E143</f>
        <v>0</v>
      </c>
      <c r="CB143" s="99"/>
      <c r="CC143" s="100">
        <f t="shared" ref="CC143:CC144" si="457">CB143*$E143</f>
        <v>0</v>
      </c>
      <c r="CD143" s="99"/>
      <c r="CE143" s="100">
        <f t="shared" ref="CE143:CE144" si="458">CD143*$E143</f>
        <v>0</v>
      </c>
      <c r="CF143" s="101">
        <f t="shared" si="388"/>
        <v>0</v>
      </c>
      <c r="CG143" s="100">
        <f t="shared" si="388"/>
        <v>0</v>
      </c>
    </row>
    <row r="144" spans="1:85" s="102" customFormat="1" ht="19.899999999999999" customHeight="1" x14ac:dyDescent="0.5">
      <c r="A144" s="94">
        <v>117</v>
      </c>
      <c r="B144" s="95" t="s">
        <v>165</v>
      </c>
      <c r="C144" s="95"/>
      <c r="D144" s="94">
        <f>RANK(BF144,$BF$4:$BF$147)</f>
        <v>19</v>
      </c>
      <c r="E144" s="94">
        <v>20</v>
      </c>
      <c r="F144" s="94">
        <v>1</v>
      </c>
      <c r="G144" s="94"/>
      <c r="H144" s="94"/>
      <c r="I144" s="146">
        <f t="shared" si="422"/>
        <v>0</v>
      </c>
      <c r="J144" s="94"/>
      <c r="K144" s="146">
        <f t="shared" si="423"/>
        <v>0</v>
      </c>
      <c r="L144" s="94"/>
      <c r="M144" s="146">
        <f t="shared" si="424"/>
        <v>0</v>
      </c>
      <c r="N144" s="94"/>
      <c r="O144" s="146">
        <f t="shared" si="425"/>
        <v>0</v>
      </c>
      <c r="P144" s="94"/>
      <c r="Q144" s="146">
        <f t="shared" si="426"/>
        <v>0</v>
      </c>
      <c r="R144" s="94"/>
      <c r="S144" s="146">
        <f t="shared" si="427"/>
        <v>0</v>
      </c>
      <c r="T144" s="94"/>
      <c r="U144" s="146">
        <f t="shared" si="428"/>
        <v>0</v>
      </c>
      <c r="V144" s="94"/>
      <c r="W144" s="146">
        <f t="shared" si="429"/>
        <v>0</v>
      </c>
      <c r="X144" s="94"/>
      <c r="Y144" s="146">
        <f t="shared" si="430"/>
        <v>0</v>
      </c>
      <c r="Z144" s="94"/>
      <c r="AA144" s="146">
        <f t="shared" si="431"/>
        <v>0</v>
      </c>
      <c r="AB144" s="94"/>
      <c r="AC144" s="146">
        <f t="shared" si="432"/>
        <v>0</v>
      </c>
      <c r="AD144" s="94"/>
      <c r="AE144" s="146">
        <f t="shared" si="433"/>
        <v>0</v>
      </c>
      <c r="AF144" s="147">
        <f>SUM(H144,J144,L144,N144,P144,R144,T144,V144,X144,Z144,AB144,AD144)</f>
        <v>0</v>
      </c>
      <c r="AG144" s="146">
        <f>SUM(I144,K144,M144,O144,Q144,S144,U144,W144,Y144,AA144,AC144,AE144)</f>
        <v>0</v>
      </c>
      <c r="AH144" s="99"/>
      <c r="AI144" s="100">
        <f t="shared" si="434"/>
        <v>0</v>
      </c>
      <c r="AJ144" s="99"/>
      <c r="AK144" s="100">
        <f t="shared" si="435"/>
        <v>0</v>
      </c>
      <c r="AL144" s="99"/>
      <c r="AM144" s="100">
        <f t="shared" si="436"/>
        <v>0</v>
      </c>
      <c r="AN144" s="99"/>
      <c r="AO144" s="100">
        <f t="shared" si="437"/>
        <v>0</v>
      </c>
      <c r="AP144" s="99"/>
      <c r="AQ144" s="100">
        <f t="shared" si="438"/>
        <v>0</v>
      </c>
      <c r="AR144" s="99"/>
      <c r="AS144" s="100">
        <f t="shared" si="439"/>
        <v>0</v>
      </c>
      <c r="AT144" s="99"/>
      <c r="AU144" s="100">
        <f t="shared" si="440"/>
        <v>0</v>
      </c>
      <c r="AV144" s="99"/>
      <c r="AW144" s="100">
        <f t="shared" si="441"/>
        <v>0</v>
      </c>
      <c r="AX144" s="99"/>
      <c r="AY144" s="100">
        <f t="shared" si="442"/>
        <v>0</v>
      </c>
      <c r="AZ144" s="99"/>
      <c r="BA144" s="100">
        <f t="shared" si="443"/>
        <v>0</v>
      </c>
      <c r="BB144" s="99"/>
      <c r="BC144" s="100">
        <f t="shared" si="444"/>
        <v>0</v>
      </c>
      <c r="BD144" s="99"/>
      <c r="BE144" s="100">
        <f t="shared" si="445"/>
        <v>0</v>
      </c>
      <c r="BF144" s="101">
        <f t="shared" si="446"/>
        <v>0</v>
      </c>
      <c r="BG144" s="100">
        <f t="shared" si="446"/>
        <v>0</v>
      </c>
      <c r="BH144" s="99"/>
      <c r="BI144" s="100">
        <f t="shared" si="447"/>
        <v>0</v>
      </c>
      <c r="BJ144" s="99"/>
      <c r="BK144" s="100">
        <f t="shared" si="448"/>
        <v>0</v>
      </c>
      <c r="BL144" s="99"/>
      <c r="BM144" s="100">
        <f t="shared" si="449"/>
        <v>0</v>
      </c>
      <c r="BN144" s="99"/>
      <c r="BO144" s="100">
        <f t="shared" si="450"/>
        <v>0</v>
      </c>
      <c r="BP144" s="99"/>
      <c r="BQ144" s="100">
        <f t="shared" si="451"/>
        <v>0</v>
      </c>
      <c r="BR144" s="99"/>
      <c r="BS144" s="100">
        <f t="shared" si="452"/>
        <v>0</v>
      </c>
      <c r="BT144" s="99"/>
      <c r="BU144" s="100">
        <f t="shared" si="453"/>
        <v>0</v>
      </c>
      <c r="BV144" s="99"/>
      <c r="BW144" s="100">
        <f t="shared" si="454"/>
        <v>0</v>
      </c>
      <c r="BX144" s="99"/>
      <c r="BY144" s="100">
        <f t="shared" si="455"/>
        <v>0</v>
      </c>
      <c r="BZ144" s="99"/>
      <c r="CA144" s="100">
        <f t="shared" si="456"/>
        <v>0</v>
      </c>
      <c r="CB144" s="99"/>
      <c r="CC144" s="100">
        <f t="shared" si="457"/>
        <v>0</v>
      </c>
      <c r="CD144" s="99"/>
      <c r="CE144" s="100">
        <f t="shared" si="458"/>
        <v>0</v>
      </c>
      <c r="CF144" s="101">
        <f t="shared" si="388"/>
        <v>0</v>
      </c>
      <c r="CG144" s="100">
        <f t="shared" si="388"/>
        <v>0</v>
      </c>
    </row>
    <row r="145" spans="1:139" s="148" customFormat="1" ht="18" x14ac:dyDescent="0.5">
      <c r="A145" s="94">
        <v>118</v>
      </c>
      <c r="B145" s="95" t="s">
        <v>225</v>
      </c>
      <c r="C145" s="95"/>
      <c r="D145" s="94"/>
      <c r="E145" s="94"/>
      <c r="F145" s="94"/>
      <c r="G145" s="94"/>
      <c r="H145" s="94"/>
      <c r="I145" s="146"/>
      <c r="J145" s="94"/>
      <c r="K145" s="146"/>
      <c r="L145" s="94"/>
      <c r="M145" s="146"/>
      <c r="N145" s="94"/>
      <c r="O145" s="146"/>
      <c r="P145" s="94"/>
      <c r="Q145" s="146"/>
      <c r="R145" s="94"/>
      <c r="S145" s="146">
        <v>0</v>
      </c>
      <c r="T145" s="94"/>
      <c r="U145" s="146"/>
      <c r="V145" s="94"/>
      <c r="W145" s="146"/>
      <c r="X145" s="94"/>
      <c r="Y145" s="146"/>
      <c r="Z145" s="94"/>
      <c r="AA145" s="146"/>
      <c r="AB145" s="94"/>
      <c r="AC145" s="146"/>
      <c r="AD145" s="94"/>
      <c r="AE145" s="146"/>
      <c r="AF145" s="147"/>
      <c r="AG145" s="146"/>
      <c r="AH145" s="99"/>
      <c r="AI145" s="146"/>
      <c r="AJ145" s="145"/>
      <c r="AK145" s="146"/>
      <c r="AL145" s="145"/>
      <c r="AM145" s="146"/>
      <c r="AN145" s="145"/>
      <c r="AO145" s="146"/>
      <c r="AP145" s="145"/>
      <c r="AQ145" s="146"/>
      <c r="AR145" s="145"/>
      <c r="AS145" s="146"/>
      <c r="AT145" s="145"/>
      <c r="AU145" s="146"/>
      <c r="AV145" s="145"/>
      <c r="AW145" s="146"/>
      <c r="AX145" s="145"/>
      <c r="AY145" s="146"/>
      <c r="AZ145" s="145"/>
      <c r="BA145" s="146"/>
      <c r="BB145" s="145"/>
      <c r="BC145" s="146"/>
      <c r="BD145" s="145"/>
      <c r="BE145" s="146"/>
      <c r="BF145" s="147"/>
      <c r="BG145" s="146"/>
      <c r="BH145" s="99"/>
      <c r="BI145" s="100"/>
      <c r="BJ145" s="99"/>
      <c r="BK145" s="100"/>
      <c r="BL145" s="99"/>
      <c r="BM145" s="100"/>
      <c r="BN145" s="99"/>
      <c r="BO145" s="100"/>
      <c r="BP145" s="99"/>
      <c r="BQ145" s="100"/>
      <c r="BR145" s="99"/>
      <c r="BS145" s="100"/>
      <c r="BT145" s="99"/>
      <c r="BU145" s="100"/>
      <c r="BV145" s="99"/>
      <c r="BW145" s="100"/>
      <c r="BX145" s="99"/>
      <c r="BY145" s="100"/>
      <c r="BZ145" s="99"/>
      <c r="CA145" s="100"/>
      <c r="CB145" s="99"/>
      <c r="CC145" s="100"/>
      <c r="CD145" s="99"/>
      <c r="CE145" s="100"/>
      <c r="CF145" s="101"/>
      <c r="CG145" s="100"/>
      <c r="CI145" s="148">
        <v>0</v>
      </c>
      <c r="CK145" s="148">
        <v>0</v>
      </c>
      <c r="CM145" s="148">
        <v>0</v>
      </c>
      <c r="CO145" s="148">
        <v>0</v>
      </c>
      <c r="CQ145" s="148">
        <v>0</v>
      </c>
      <c r="CS145" s="148">
        <v>0</v>
      </c>
      <c r="CU145" s="148">
        <v>0</v>
      </c>
      <c r="CW145" s="148">
        <v>0</v>
      </c>
      <c r="CY145" s="148">
        <v>0</v>
      </c>
      <c r="DA145" s="148">
        <v>0</v>
      </c>
      <c r="DC145" s="148">
        <v>0</v>
      </c>
      <c r="DE145" s="148">
        <v>0</v>
      </c>
      <c r="DF145" s="148">
        <v>0</v>
      </c>
      <c r="DG145" s="148">
        <v>0</v>
      </c>
      <c r="DH145" s="148">
        <v>0</v>
      </c>
      <c r="DI145" s="148">
        <v>0</v>
      </c>
      <c r="DK145" s="148">
        <v>0</v>
      </c>
      <c r="DM145" s="148">
        <v>0</v>
      </c>
      <c r="DO145" s="148">
        <v>0</v>
      </c>
      <c r="DQ145" s="148">
        <v>0</v>
      </c>
      <c r="DS145" s="148">
        <v>0</v>
      </c>
      <c r="DU145" s="148">
        <v>0</v>
      </c>
      <c r="DW145" s="148">
        <v>0</v>
      </c>
      <c r="DY145" s="148">
        <v>0</v>
      </c>
      <c r="EA145" s="148">
        <v>0</v>
      </c>
      <c r="EC145" s="148">
        <v>0</v>
      </c>
      <c r="EE145" s="148">
        <v>0</v>
      </c>
      <c r="EG145" s="148">
        <v>0</v>
      </c>
      <c r="EH145" s="148">
        <v>0</v>
      </c>
      <c r="EI145" s="148">
        <v>0</v>
      </c>
    </row>
    <row r="146" spans="1:139" s="102" customFormat="1" ht="19.899999999999999" customHeight="1" x14ac:dyDescent="0.5">
      <c r="A146" s="94"/>
      <c r="B146" s="95"/>
      <c r="C146" s="95"/>
      <c r="D146" s="94"/>
      <c r="E146" s="94"/>
      <c r="F146" s="94"/>
      <c r="G146" s="94"/>
      <c r="H146" s="94"/>
      <c r="I146" s="146"/>
      <c r="J146" s="94"/>
      <c r="K146" s="146"/>
      <c r="L146" s="94"/>
      <c r="M146" s="146"/>
      <c r="N146" s="94"/>
      <c r="O146" s="146"/>
      <c r="P146" s="94"/>
      <c r="Q146" s="146"/>
      <c r="R146" s="94"/>
      <c r="S146" s="146"/>
      <c r="T146" s="94"/>
      <c r="U146" s="146"/>
      <c r="V146" s="94"/>
      <c r="W146" s="146"/>
      <c r="X146" s="94"/>
      <c r="Y146" s="146"/>
      <c r="Z146" s="94"/>
      <c r="AA146" s="146"/>
      <c r="AB146" s="94"/>
      <c r="AC146" s="146"/>
      <c r="AD146" s="94"/>
      <c r="AE146" s="146"/>
      <c r="AF146" s="147"/>
      <c r="AG146" s="146"/>
      <c r="AH146" s="99"/>
      <c r="AI146" s="100"/>
      <c r="AJ146" s="99"/>
      <c r="AK146" s="100"/>
      <c r="AL146" s="99"/>
      <c r="AM146" s="100"/>
      <c r="AN146" s="99"/>
      <c r="AO146" s="100"/>
      <c r="AP146" s="99"/>
      <c r="AQ146" s="100"/>
      <c r="AR146" s="99"/>
      <c r="AS146" s="100"/>
      <c r="AT146" s="99"/>
      <c r="AU146" s="100"/>
      <c r="AV146" s="99"/>
      <c r="AW146" s="100"/>
      <c r="AX146" s="99"/>
      <c r="AY146" s="100"/>
      <c r="AZ146" s="99"/>
      <c r="BA146" s="100"/>
      <c r="BB146" s="99"/>
      <c r="BC146" s="100"/>
      <c r="BD146" s="99"/>
      <c r="BE146" s="100"/>
      <c r="BF146" s="101"/>
      <c r="BG146" s="100"/>
      <c r="BH146" s="99"/>
      <c r="BI146" s="100"/>
      <c r="BJ146" s="99"/>
      <c r="BK146" s="100"/>
      <c r="BL146" s="99"/>
      <c r="BM146" s="100"/>
      <c r="BN146" s="99"/>
      <c r="BO146" s="100"/>
      <c r="BP146" s="99"/>
      <c r="BQ146" s="100"/>
      <c r="BR146" s="99"/>
      <c r="BS146" s="100"/>
      <c r="BT146" s="99"/>
      <c r="BU146" s="100"/>
      <c r="BV146" s="99"/>
      <c r="BW146" s="100"/>
      <c r="BX146" s="99"/>
      <c r="BY146" s="100"/>
      <c r="BZ146" s="99"/>
      <c r="CA146" s="100"/>
      <c r="CB146" s="99"/>
      <c r="CC146" s="100"/>
      <c r="CD146" s="99"/>
      <c r="CE146" s="100"/>
      <c r="CF146" s="101">
        <f t="shared" si="388"/>
        <v>0</v>
      </c>
      <c r="CG146" s="100">
        <f t="shared" si="388"/>
        <v>0</v>
      </c>
    </row>
    <row r="147" spans="1:139" s="102" customFormat="1" ht="19.899999999999999" customHeight="1" x14ac:dyDescent="0.5">
      <c r="A147" s="94"/>
      <c r="B147" s="105"/>
      <c r="C147" s="105"/>
      <c r="D147" s="94"/>
      <c r="E147" s="94"/>
      <c r="F147" s="106"/>
      <c r="G147" s="94"/>
      <c r="H147" s="106"/>
      <c r="I147" s="146"/>
      <c r="J147" s="106"/>
      <c r="K147" s="146"/>
      <c r="L147" s="106"/>
      <c r="M147" s="146"/>
      <c r="N147" s="106"/>
      <c r="O147" s="146"/>
      <c r="P147" s="106"/>
      <c r="Q147" s="146"/>
      <c r="R147" s="106"/>
      <c r="S147" s="146"/>
      <c r="T147" s="106"/>
      <c r="U147" s="146"/>
      <c r="V147" s="106"/>
      <c r="W147" s="146"/>
      <c r="X147" s="106"/>
      <c r="Y147" s="146"/>
      <c r="Z147" s="106"/>
      <c r="AA147" s="146"/>
      <c r="AB147" s="106"/>
      <c r="AC147" s="146"/>
      <c r="AD147" s="106"/>
      <c r="AE147" s="146"/>
      <c r="AF147" s="147"/>
      <c r="AG147" s="146"/>
      <c r="AH147" s="99"/>
      <c r="AI147" s="100"/>
      <c r="AJ147" s="99"/>
      <c r="AK147" s="100"/>
      <c r="AL147" s="99"/>
      <c r="AM147" s="100"/>
      <c r="AN147" s="99"/>
      <c r="AO147" s="100"/>
      <c r="AP147" s="99"/>
      <c r="AQ147" s="100"/>
      <c r="AR147" s="99"/>
      <c r="AS147" s="100"/>
      <c r="AT147" s="99"/>
      <c r="AU147" s="100"/>
      <c r="AV147" s="99"/>
      <c r="AW147" s="100"/>
      <c r="AX147" s="99"/>
      <c r="AY147" s="100"/>
      <c r="AZ147" s="99"/>
      <c r="BA147" s="100"/>
      <c r="BB147" s="99"/>
      <c r="BC147" s="100"/>
      <c r="BD147" s="99"/>
      <c r="BE147" s="100"/>
      <c r="BF147" s="101"/>
      <c r="BG147" s="100"/>
      <c r="BH147" s="99"/>
      <c r="BI147" s="100"/>
      <c r="BJ147" s="99"/>
      <c r="BK147" s="100"/>
      <c r="BL147" s="99"/>
      <c r="BM147" s="100"/>
      <c r="BN147" s="99"/>
      <c r="BO147" s="100"/>
      <c r="BP147" s="99"/>
      <c r="BQ147" s="100"/>
      <c r="BR147" s="99"/>
      <c r="BS147" s="100"/>
      <c r="BT147" s="99"/>
      <c r="BU147" s="100"/>
      <c r="BV147" s="99"/>
      <c r="BW147" s="100"/>
      <c r="BX147" s="99"/>
      <c r="BY147" s="100"/>
      <c r="BZ147" s="99"/>
      <c r="CA147" s="100"/>
      <c r="CB147" s="99"/>
      <c r="CC147" s="100"/>
      <c r="CD147" s="99"/>
      <c r="CE147" s="100"/>
      <c r="CF147" s="101"/>
      <c r="CG147" s="100"/>
    </row>
    <row r="148" spans="1:139" s="91" customFormat="1" ht="19.899999999999999" customHeight="1" x14ac:dyDescent="0.6">
      <c r="A148" s="107"/>
      <c r="B148" s="108" t="s">
        <v>166</v>
      </c>
      <c r="C148" s="108"/>
      <c r="D148" s="108"/>
      <c r="E148" s="109"/>
      <c r="F148" s="110"/>
      <c r="G148" s="110"/>
      <c r="H148" s="149">
        <f t="shared" ref="H148:AM148" si="459">SUM(H4:H147)</f>
        <v>85054</v>
      </c>
      <c r="I148" s="150">
        <f t="shared" si="459"/>
        <v>58643.6</v>
      </c>
      <c r="J148" s="149">
        <f t="shared" si="459"/>
        <v>38650</v>
      </c>
      <c r="K148" s="150">
        <f t="shared" si="459"/>
        <v>27418.799999999999</v>
      </c>
      <c r="L148" s="149">
        <f t="shared" si="459"/>
        <v>79334</v>
      </c>
      <c r="M148" s="150">
        <f t="shared" si="459"/>
        <v>54539.199999999997</v>
      </c>
      <c r="N148" s="149">
        <f t="shared" si="459"/>
        <v>63980</v>
      </c>
      <c r="O148" s="150">
        <f t="shared" si="459"/>
        <v>44519.599999999991</v>
      </c>
      <c r="P148" s="149">
        <f t="shared" si="459"/>
        <v>84064</v>
      </c>
      <c r="Q148" s="150">
        <f t="shared" si="459"/>
        <v>58649.36</v>
      </c>
      <c r="R148" s="149">
        <f t="shared" si="459"/>
        <v>90640</v>
      </c>
      <c r="S148" s="150">
        <f t="shared" si="459"/>
        <v>64128.800000000003</v>
      </c>
      <c r="T148" s="149">
        <f t="shared" si="459"/>
        <v>59393</v>
      </c>
      <c r="U148" s="150">
        <f t="shared" si="459"/>
        <v>42453.200000000012</v>
      </c>
      <c r="V148" s="149">
        <f t="shared" si="459"/>
        <v>64620</v>
      </c>
      <c r="W148" s="150">
        <f t="shared" si="459"/>
        <v>45852.88</v>
      </c>
      <c r="X148" s="149">
        <f t="shared" si="459"/>
        <v>73834</v>
      </c>
      <c r="Y148" s="150">
        <f t="shared" si="459"/>
        <v>51643.68</v>
      </c>
      <c r="Z148" s="149">
        <f t="shared" si="459"/>
        <v>67247</v>
      </c>
      <c r="AA148" s="150">
        <f t="shared" si="459"/>
        <v>46892.659999999996</v>
      </c>
      <c r="AB148" s="149">
        <f t="shared" si="459"/>
        <v>77420</v>
      </c>
      <c r="AC148" s="150">
        <f t="shared" si="459"/>
        <v>54609.48</v>
      </c>
      <c r="AD148" s="149">
        <f t="shared" si="459"/>
        <v>76424</v>
      </c>
      <c r="AE148" s="150">
        <f t="shared" si="459"/>
        <v>53415.109999999993</v>
      </c>
      <c r="AF148" s="149">
        <f t="shared" si="459"/>
        <v>860660</v>
      </c>
      <c r="AG148" s="150">
        <f t="shared" si="459"/>
        <v>602766.37000000011</v>
      </c>
      <c r="AH148" s="111">
        <f t="shared" si="459"/>
        <v>64464</v>
      </c>
      <c r="AI148" s="112">
        <f t="shared" si="459"/>
        <v>45692.24</v>
      </c>
      <c r="AJ148" s="111">
        <f t="shared" si="459"/>
        <v>75752</v>
      </c>
      <c r="AK148" s="112">
        <f t="shared" si="459"/>
        <v>54113.600000000006</v>
      </c>
      <c r="AL148" s="111">
        <f t="shared" si="459"/>
        <v>97326</v>
      </c>
      <c r="AM148" s="112">
        <f t="shared" si="459"/>
        <v>69093.440000000002</v>
      </c>
      <c r="AN148" s="111">
        <f t="shared" ref="AN148:BS148" si="460">SUM(AN4:AN147)</f>
        <v>55974</v>
      </c>
      <c r="AO148" s="112">
        <f t="shared" si="460"/>
        <v>39692.880000000005</v>
      </c>
      <c r="AP148" s="111">
        <f t="shared" si="460"/>
        <v>81928</v>
      </c>
      <c r="AQ148" s="112">
        <f t="shared" si="460"/>
        <v>57794.960000000006</v>
      </c>
      <c r="AR148" s="111">
        <f t="shared" si="460"/>
        <v>81690</v>
      </c>
      <c r="AS148" s="112">
        <f t="shared" si="460"/>
        <v>58697.259999999995</v>
      </c>
      <c r="AT148" s="111">
        <f t="shared" si="460"/>
        <v>72218</v>
      </c>
      <c r="AU148" s="112">
        <f t="shared" si="460"/>
        <v>51214.320000000007</v>
      </c>
      <c r="AV148" s="111">
        <f t="shared" si="460"/>
        <v>61972</v>
      </c>
      <c r="AW148" s="112">
        <f t="shared" si="460"/>
        <v>44660.280000000006</v>
      </c>
      <c r="AX148" s="111">
        <f t="shared" si="460"/>
        <v>61385</v>
      </c>
      <c r="AY148" s="112">
        <f t="shared" si="460"/>
        <v>43711.8</v>
      </c>
      <c r="AZ148" s="111">
        <f t="shared" si="460"/>
        <v>74054</v>
      </c>
      <c r="BA148" s="112">
        <f t="shared" si="460"/>
        <v>53076.320000000007</v>
      </c>
      <c r="BB148" s="111">
        <f t="shared" si="460"/>
        <v>62394</v>
      </c>
      <c r="BC148" s="112">
        <f t="shared" si="460"/>
        <v>45012.880000000005</v>
      </c>
      <c r="BD148" s="111">
        <f t="shared" si="460"/>
        <v>78008</v>
      </c>
      <c r="BE148" s="112">
        <f t="shared" si="460"/>
        <v>55511.439999999995</v>
      </c>
      <c r="BF148" s="111">
        <f t="shared" si="460"/>
        <v>867165</v>
      </c>
      <c r="BG148" s="112">
        <f t="shared" si="460"/>
        <v>618271.42000000004</v>
      </c>
      <c r="BH148" s="111">
        <f t="shared" si="460"/>
        <v>69638</v>
      </c>
      <c r="BI148" s="112">
        <f t="shared" si="460"/>
        <v>50596.720000000008</v>
      </c>
      <c r="BJ148" s="111">
        <f t="shared" si="460"/>
        <v>64510</v>
      </c>
      <c r="BK148" s="112">
        <f t="shared" si="460"/>
        <v>46224.800000000003</v>
      </c>
      <c r="BL148" s="111">
        <f t="shared" si="460"/>
        <v>0</v>
      </c>
      <c r="BM148" s="112">
        <f t="shared" si="460"/>
        <v>0</v>
      </c>
      <c r="BN148" s="111">
        <f t="shared" si="460"/>
        <v>0</v>
      </c>
      <c r="BO148" s="112">
        <f t="shared" si="460"/>
        <v>0</v>
      </c>
      <c r="BP148" s="111">
        <f t="shared" si="460"/>
        <v>0</v>
      </c>
      <c r="BQ148" s="112">
        <f t="shared" si="460"/>
        <v>0</v>
      </c>
      <c r="BR148" s="111">
        <f t="shared" si="460"/>
        <v>0</v>
      </c>
      <c r="BS148" s="112">
        <f t="shared" si="460"/>
        <v>0</v>
      </c>
      <c r="BT148" s="111">
        <f t="shared" ref="BT148:CG148" si="461">SUM(BT4:BT147)</f>
        <v>0</v>
      </c>
      <c r="BU148" s="112">
        <f t="shared" si="461"/>
        <v>0</v>
      </c>
      <c r="BV148" s="111">
        <f t="shared" si="461"/>
        <v>0</v>
      </c>
      <c r="BW148" s="112">
        <f t="shared" si="461"/>
        <v>0</v>
      </c>
      <c r="BX148" s="111">
        <f t="shared" si="461"/>
        <v>0</v>
      </c>
      <c r="BY148" s="112">
        <f t="shared" si="461"/>
        <v>0</v>
      </c>
      <c r="BZ148" s="111">
        <f t="shared" si="461"/>
        <v>0</v>
      </c>
      <c r="CA148" s="112">
        <f t="shared" si="461"/>
        <v>0</v>
      </c>
      <c r="CB148" s="111">
        <f t="shared" si="461"/>
        <v>0</v>
      </c>
      <c r="CC148" s="112">
        <f t="shared" si="461"/>
        <v>0</v>
      </c>
      <c r="CD148" s="111">
        <f t="shared" si="461"/>
        <v>0</v>
      </c>
      <c r="CE148" s="112">
        <f t="shared" si="461"/>
        <v>0</v>
      </c>
      <c r="CF148" s="111">
        <f t="shared" si="461"/>
        <v>134148</v>
      </c>
      <c r="CG148" s="112">
        <f t="shared" si="461"/>
        <v>96821.52</v>
      </c>
    </row>
    <row r="149" spans="1:139" s="102" customFormat="1" ht="19.899999999999999" customHeight="1" x14ac:dyDescent="0.5">
      <c r="A149" s="113"/>
      <c r="B149" s="105"/>
      <c r="C149" s="105"/>
      <c r="D149" s="105"/>
      <c r="E149" s="105"/>
      <c r="F149" s="106"/>
      <c r="G149" s="106"/>
      <c r="H149" s="106"/>
      <c r="I149" s="146"/>
      <c r="J149" s="106"/>
      <c r="K149" s="146"/>
      <c r="L149" s="106"/>
      <c r="M149" s="146"/>
      <c r="N149" s="106"/>
      <c r="O149" s="146"/>
      <c r="P149" s="106"/>
      <c r="Q149" s="146"/>
      <c r="R149" s="106"/>
      <c r="S149" s="146"/>
      <c r="T149" s="106"/>
      <c r="U149" s="146"/>
      <c r="V149" s="106"/>
      <c r="W149" s="146"/>
      <c r="X149" s="106"/>
      <c r="Y149" s="146"/>
      <c r="Z149" s="106"/>
      <c r="AA149" s="146"/>
      <c r="AB149" s="106"/>
      <c r="AC149" s="146"/>
      <c r="AD149" s="106"/>
      <c r="AE149" s="146"/>
      <c r="AF149" s="147"/>
      <c r="AG149" s="146"/>
      <c r="AH149" s="99"/>
      <c r="AI149" s="100"/>
      <c r="AJ149" s="99"/>
      <c r="AK149" s="100"/>
      <c r="AL149" s="99"/>
      <c r="AM149" s="100"/>
      <c r="AN149" s="99"/>
      <c r="AO149" s="100"/>
      <c r="AP149" s="99"/>
      <c r="AQ149" s="100"/>
      <c r="AR149" s="99"/>
      <c r="AS149" s="100"/>
      <c r="AT149" s="99"/>
      <c r="AU149" s="100"/>
      <c r="AV149" s="99"/>
      <c r="AW149" s="100"/>
      <c r="AX149" s="99"/>
      <c r="AY149" s="100"/>
      <c r="AZ149" s="99"/>
      <c r="BA149" s="100"/>
      <c r="BB149" s="99"/>
      <c r="BC149" s="100"/>
      <c r="BD149" s="99"/>
      <c r="BE149" s="100"/>
      <c r="BF149" s="101"/>
      <c r="BG149" s="100"/>
      <c r="BH149" s="99"/>
      <c r="BI149" s="100"/>
      <c r="BJ149" s="99"/>
      <c r="BK149" s="100"/>
      <c r="BL149" s="99"/>
      <c r="BM149" s="100"/>
      <c r="BN149" s="99"/>
      <c r="BO149" s="100"/>
      <c r="BP149" s="99"/>
      <c r="BQ149" s="100"/>
      <c r="BR149" s="99"/>
      <c r="BS149" s="100"/>
      <c r="BT149" s="99"/>
      <c r="BU149" s="100"/>
      <c r="BV149" s="99"/>
      <c r="BW149" s="100"/>
      <c r="BX149" s="99"/>
      <c r="BY149" s="100"/>
      <c r="BZ149" s="99"/>
      <c r="CA149" s="100"/>
      <c r="CB149" s="99"/>
      <c r="CC149" s="100"/>
      <c r="CD149" s="99"/>
      <c r="CE149" s="100"/>
      <c r="CF149" s="101"/>
      <c r="CG149" s="100"/>
    </row>
    <row r="150" spans="1:139" s="102" customFormat="1" ht="19.899999999999999" customHeight="1" x14ac:dyDescent="0.5">
      <c r="A150" s="94">
        <v>119</v>
      </c>
      <c r="B150" s="95" t="s">
        <v>167</v>
      </c>
      <c r="C150" s="95" t="s">
        <v>74</v>
      </c>
      <c r="D150" s="94">
        <f t="shared" ref="D150:D157" si="462">RANK(BF150,$BF$149:$BF$164)</f>
        <v>2</v>
      </c>
      <c r="E150" s="94">
        <v>0.7</v>
      </c>
      <c r="F150" s="94" t="s">
        <v>75</v>
      </c>
      <c r="G150" s="94">
        <v>4500</v>
      </c>
      <c r="H150" s="94"/>
      <c r="I150" s="163">
        <f t="shared" ref="I150:I163" si="463">H150*$E150</f>
        <v>0</v>
      </c>
      <c r="J150" s="94"/>
      <c r="K150" s="163">
        <f t="shared" ref="K150:K163" si="464">J150*$E150</f>
        <v>0</v>
      </c>
      <c r="L150" s="94"/>
      <c r="M150" s="163">
        <f t="shared" ref="M150:M163" si="465">L150*$E150</f>
        <v>0</v>
      </c>
      <c r="N150" s="94"/>
      <c r="O150" s="163">
        <f t="shared" ref="O150:O163" si="466">N150*$E150</f>
        <v>0</v>
      </c>
      <c r="P150" s="94"/>
      <c r="Q150" s="163">
        <f t="shared" ref="Q150:Q163" si="467">P150*$E150</f>
        <v>0</v>
      </c>
      <c r="R150" s="94"/>
      <c r="S150" s="163">
        <f t="shared" ref="S150:S163" si="468">R150*$E150</f>
        <v>0</v>
      </c>
      <c r="T150" s="94"/>
      <c r="U150" s="163">
        <f t="shared" ref="U150:U163" si="469">T150*$E150</f>
        <v>0</v>
      </c>
      <c r="V150" s="94"/>
      <c r="W150" s="163">
        <f t="shared" ref="W150:W163" si="470">V150*$E150</f>
        <v>0</v>
      </c>
      <c r="X150" s="94"/>
      <c r="Y150" s="163">
        <f t="shared" ref="Y150:Y163" si="471">X150*$E150</f>
        <v>0</v>
      </c>
      <c r="Z150" s="94"/>
      <c r="AA150" s="163">
        <f t="shared" ref="AA150:AA163" si="472">Z150*$E150</f>
        <v>0</v>
      </c>
      <c r="AB150" s="94"/>
      <c r="AC150" s="163">
        <f t="shared" ref="AC150:AC163" si="473">AB150*$E150</f>
        <v>0</v>
      </c>
      <c r="AD150" s="94"/>
      <c r="AE150" s="163">
        <f t="shared" ref="AE150:AE163" si="474">AD150*$E150</f>
        <v>0</v>
      </c>
      <c r="AF150" s="147">
        <f t="shared" ref="AF150:AF163" si="475">SUM(H150,J150,L150,N150,P150,R150,T150,V150,X150,Z150,AB150,AD150)</f>
        <v>0</v>
      </c>
      <c r="AG150" s="146">
        <f t="shared" ref="AG150:AG163" si="476">SUM(I150,K150,M150,O150,Q150,S150,U150,W150,Y150,AA150,AC150,AE150)</f>
        <v>0</v>
      </c>
      <c r="AH150" s="96"/>
      <c r="AI150" s="104">
        <f t="shared" ref="AI150:AI163" si="477">AH150*$E150</f>
        <v>0</v>
      </c>
      <c r="AJ150" s="96"/>
      <c r="AK150" s="104">
        <f t="shared" ref="AK150:AK163" si="478">AJ150*$E150</f>
        <v>0</v>
      </c>
      <c r="AL150" s="99"/>
      <c r="AM150" s="100">
        <f t="shared" ref="AM150:AM163" si="479">AL150*$E150</f>
        <v>0</v>
      </c>
      <c r="AN150" s="99"/>
      <c r="AO150" s="100">
        <f t="shared" ref="AO150:AQ163" si="480">AN150*$E150</f>
        <v>0</v>
      </c>
      <c r="AP150" s="99"/>
      <c r="AQ150" s="100">
        <f t="shared" si="480"/>
        <v>0</v>
      </c>
      <c r="AR150" s="99"/>
      <c r="AS150" s="100">
        <f t="shared" ref="AS150:AS163" si="481">AR150*$E150</f>
        <v>0</v>
      </c>
      <c r="AT150" s="99"/>
      <c r="AU150" s="100">
        <f t="shared" ref="AU150:AU163" si="482">AT150*$E150</f>
        <v>0</v>
      </c>
      <c r="AV150" s="99"/>
      <c r="AW150" s="100">
        <f t="shared" ref="AW150:AW163" si="483">AV150*$E150</f>
        <v>0</v>
      </c>
      <c r="AX150" s="99"/>
      <c r="AY150" s="100">
        <f t="shared" ref="AY150:AY163" si="484">AX150*$E150</f>
        <v>0</v>
      </c>
      <c r="AZ150" s="99"/>
      <c r="BA150" s="100">
        <f t="shared" ref="BA150:BA163" si="485">AZ150*$E150</f>
        <v>0</v>
      </c>
      <c r="BB150" s="99"/>
      <c r="BC150" s="100">
        <f t="shared" ref="BC150:BC163" si="486">BB150*$E150</f>
        <v>0</v>
      </c>
      <c r="BD150" s="99"/>
      <c r="BE150" s="100">
        <f t="shared" ref="BE150:BE163" si="487">BD150*$E150</f>
        <v>0</v>
      </c>
      <c r="BF150" s="101">
        <f t="shared" ref="BF150:BG163" si="488">SUM(AH150,AJ150,AL150,AN150,AP150,AR150,AT150,AV150,AX150,AZ150,BB150,BD150)</f>
        <v>0</v>
      </c>
      <c r="BG150" s="100">
        <f t="shared" si="488"/>
        <v>0</v>
      </c>
      <c r="BH150" s="99"/>
      <c r="BI150" s="100">
        <f t="shared" ref="BI150:BI156" si="489">BH150*$E150</f>
        <v>0</v>
      </c>
      <c r="BJ150" s="99"/>
      <c r="BK150" s="100">
        <f t="shared" ref="BK150:BK156" si="490">BJ150*$E150</f>
        <v>0</v>
      </c>
      <c r="BL150" s="99"/>
      <c r="BM150" s="100">
        <f t="shared" ref="BM150:BM156" si="491">BL150*$E150</f>
        <v>0</v>
      </c>
      <c r="BN150" s="99"/>
      <c r="BO150" s="100">
        <f t="shared" ref="BO150:BO156" si="492">BN150*$E150</f>
        <v>0</v>
      </c>
      <c r="BP150" s="99"/>
      <c r="BQ150" s="100">
        <f t="shared" ref="BQ150:BQ156" si="493">BP150*$E150</f>
        <v>0</v>
      </c>
      <c r="BR150" s="99"/>
      <c r="BS150" s="100">
        <f t="shared" ref="BS150:BS156" si="494">BR150*$E150</f>
        <v>0</v>
      </c>
      <c r="BT150" s="99"/>
      <c r="BU150" s="100">
        <f t="shared" ref="BU150:BU156" si="495">BT150*$E150</f>
        <v>0</v>
      </c>
      <c r="BV150" s="99"/>
      <c r="BW150" s="100">
        <f t="shared" ref="BW150:BW156" si="496">BV150*$E150</f>
        <v>0</v>
      </c>
      <c r="BX150" s="99"/>
      <c r="BY150" s="100">
        <f t="shared" ref="BY150:BY156" si="497">BX150*$E150</f>
        <v>0</v>
      </c>
      <c r="BZ150" s="99"/>
      <c r="CA150" s="100">
        <f t="shared" ref="CA150:CA156" si="498">BZ150*$E150</f>
        <v>0</v>
      </c>
      <c r="CB150" s="99"/>
      <c r="CC150" s="100">
        <f t="shared" ref="CC150:CC156" si="499">CB150*$E150</f>
        <v>0</v>
      </c>
      <c r="CD150" s="99"/>
      <c r="CE150" s="100">
        <f t="shared" ref="CE150:CE156" si="500">CD150*$E150</f>
        <v>0</v>
      </c>
      <c r="CF150" s="101">
        <f t="shared" ref="CF150:CG156" si="501">SUM(BH150,BJ150,BL150,BN150,BP150,BR150,BT150,BV150,BX150,BZ150,CB150,CD150)</f>
        <v>0</v>
      </c>
      <c r="CG150" s="100">
        <f t="shared" si="501"/>
        <v>0</v>
      </c>
    </row>
    <row r="151" spans="1:139" s="102" customFormat="1" ht="19.899999999999999" customHeight="1" x14ac:dyDescent="0.5">
      <c r="A151" s="94">
        <v>120</v>
      </c>
      <c r="B151" s="95" t="s">
        <v>168</v>
      </c>
      <c r="C151" s="95" t="s">
        <v>74</v>
      </c>
      <c r="D151" s="94">
        <f t="shared" si="462"/>
        <v>2</v>
      </c>
      <c r="E151" s="94">
        <v>0.35</v>
      </c>
      <c r="F151" s="94" t="s">
        <v>83</v>
      </c>
      <c r="G151" s="94">
        <v>2300</v>
      </c>
      <c r="H151" s="94"/>
      <c r="I151" s="163">
        <f t="shared" si="463"/>
        <v>0</v>
      </c>
      <c r="J151" s="94"/>
      <c r="K151" s="163">
        <f t="shared" si="464"/>
        <v>0</v>
      </c>
      <c r="L151" s="94"/>
      <c r="M151" s="163">
        <f t="shared" si="465"/>
        <v>0</v>
      </c>
      <c r="N151" s="94"/>
      <c r="O151" s="163">
        <f t="shared" si="466"/>
        <v>0</v>
      </c>
      <c r="P151" s="94"/>
      <c r="Q151" s="163">
        <f t="shared" si="467"/>
        <v>0</v>
      </c>
      <c r="R151" s="94"/>
      <c r="S151" s="163">
        <f t="shared" si="468"/>
        <v>0</v>
      </c>
      <c r="T151" s="94"/>
      <c r="U151" s="163">
        <f t="shared" si="469"/>
        <v>0</v>
      </c>
      <c r="V151" s="94"/>
      <c r="W151" s="163">
        <f t="shared" si="470"/>
        <v>0</v>
      </c>
      <c r="X151" s="94"/>
      <c r="Y151" s="163">
        <f t="shared" si="471"/>
        <v>0</v>
      </c>
      <c r="Z151" s="94"/>
      <c r="AA151" s="163">
        <f t="shared" si="472"/>
        <v>0</v>
      </c>
      <c r="AB151" s="94"/>
      <c r="AC151" s="163">
        <f t="shared" si="473"/>
        <v>0</v>
      </c>
      <c r="AD151" s="94"/>
      <c r="AE151" s="163">
        <f t="shared" si="474"/>
        <v>0</v>
      </c>
      <c r="AF151" s="147">
        <f t="shared" si="475"/>
        <v>0</v>
      </c>
      <c r="AG151" s="146">
        <f t="shared" si="476"/>
        <v>0</v>
      </c>
      <c r="AH151" s="96"/>
      <c r="AI151" s="104">
        <f t="shared" si="477"/>
        <v>0</v>
      </c>
      <c r="AJ151" s="96"/>
      <c r="AK151" s="104">
        <f t="shared" si="478"/>
        <v>0</v>
      </c>
      <c r="AL151" s="99"/>
      <c r="AM151" s="100">
        <f t="shared" si="479"/>
        <v>0</v>
      </c>
      <c r="AN151" s="99"/>
      <c r="AO151" s="100">
        <f t="shared" si="480"/>
        <v>0</v>
      </c>
      <c r="AP151" s="99"/>
      <c r="AQ151" s="100">
        <f t="shared" si="480"/>
        <v>0</v>
      </c>
      <c r="AR151" s="99"/>
      <c r="AS151" s="100">
        <f t="shared" si="481"/>
        <v>0</v>
      </c>
      <c r="AT151" s="99"/>
      <c r="AU151" s="100">
        <f t="shared" si="482"/>
        <v>0</v>
      </c>
      <c r="AV151" s="99"/>
      <c r="AW151" s="100">
        <f t="shared" si="483"/>
        <v>0</v>
      </c>
      <c r="AX151" s="99"/>
      <c r="AY151" s="100">
        <f t="shared" si="484"/>
        <v>0</v>
      </c>
      <c r="AZ151" s="99"/>
      <c r="BA151" s="100">
        <f t="shared" si="485"/>
        <v>0</v>
      </c>
      <c r="BB151" s="99"/>
      <c r="BC151" s="100">
        <f t="shared" si="486"/>
        <v>0</v>
      </c>
      <c r="BD151" s="99"/>
      <c r="BE151" s="100">
        <f t="shared" si="487"/>
        <v>0</v>
      </c>
      <c r="BF151" s="101">
        <f t="shared" si="488"/>
        <v>0</v>
      </c>
      <c r="BG151" s="100">
        <f t="shared" si="488"/>
        <v>0</v>
      </c>
      <c r="BH151" s="99"/>
      <c r="BI151" s="100">
        <f t="shared" si="489"/>
        <v>0</v>
      </c>
      <c r="BJ151" s="99"/>
      <c r="BK151" s="100">
        <f t="shared" si="490"/>
        <v>0</v>
      </c>
      <c r="BL151" s="99"/>
      <c r="BM151" s="100">
        <f t="shared" si="491"/>
        <v>0</v>
      </c>
      <c r="BN151" s="99"/>
      <c r="BO151" s="100">
        <f t="shared" si="492"/>
        <v>0</v>
      </c>
      <c r="BP151" s="99"/>
      <c r="BQ151" s="100">
        <f t="shared" si="493"/>
        <v>0</v>
      </c>
      <c r="BR151" s="99"/>
      <c r="BS151" s="100">
        <f t="shared" si="494"/>
        <v>0</v>
      </c>
      <c r="BT151" s="99"/>
      <c r="BU151" s="100">
        <f t="shared" si="495"/>
        <v>0</v>
      </c>
      <c r="BV151" s="99"/>
      <c r="BW151" s="100">
        <f t="shared" si="496"/>
        <v>0</v>
      </c>
      <c r="BX151" s="99"/>
      <c r="BY151" s="100">
        <f t="shared" si="497"/>
        <v>0</v>
      </c>
      <c r="BZ151" s="99"/>
      <c r="CA151" s="100">
        <f t="shared" si="498"/>
        <v>0</v>
      </c>
      <c r="CB151" s="99"/>
      <c r="CC151" s="100">
        <f t="shared" si="499"/>
        <v>0</v>
      </c>
      <c r="CD151" s="99"/>
      <c r="CE151" s="100">
        <f t="shared" si="500"/>
        <v>0</v>
      </c>
      <c r="CF151" s="101">
        <f t="shared" si="501"/>
        <v>0</v>
      </c>
      <c r="CG151" s="100">
        <f t="shared" si="501"/>
        <v>0</v>
      </c>
    </row>
    <row r="152" spans="1:139" s="102" customFormat="1" ht="19.899999999999999" customHeight="1" x14ac:dyDescent="0.5">
      <c r="A152" s="94">
        <v>121</v>
      </c>
      <c r="B152" s="95" t="s">
        <v>169</v>
      </c>
      <c r="C152" s="95" t="s">
        <v>74</v>
      </c>
      <c r="D152" s="94">
        <f t="shared" si="462"/>
        <v>2</v>
      </c>
      <c r="E152" s="94">
        <v>0.17499999999999999</v>
      </c>
      <c r="F152" s="94" t="s">
        <v>170</v>
      </c>
      <c r="G152" s="94">
        <v>1300</v>
      </c>
      <c r="H152" s="94"/>
      <c r="I152" s="163">
        <f t="shared" si="463"/>
        <v>0</v>
      </c>
      <c r="J152" s="94"/>
      <c r="K152" s="163">
        <f t="shared" si="464"/>
        <v>0</v>
      </c>
      <c r="L152" s="94"/>
      <c r="M152" s="163">
        <f t="shared" si="465"/>
        <v>0</v>
      </c>
      <c r="N152" s="94"/>
      <c r="O152" s="163">
        <f t="shared" si="466"/>
        <v>0</v>
      </c>
      <c r="P152" s="94"/>
      <c r="Q152" s="163">
        <f t="shared" si="467"/>
        <v>0</v>
      </c>
      <c r="R152" s="94"/>
      <c r="S152" s="163">
        <f t="shared" si="468"/>
        <v>0</v>
      </c>
      <c r="T152" s="94"/>
      <c r="U152" s="163">
        <f t="shared" si="469"/>
        <v>0</v>
      </c>
      <c r="V152" s="94"/>
      <c r="W152" s="163">
        <f t="shared" si="470"/>
        <v>0</v>
      </c>
      <c r="X152" s="94"/>
      <c r="Y152" s="163">
        <f t="shared" si="471"/>
        <v>0</v>
      </c>
      <c r="Z152" s="94"/>
      <c r="AA152" s="163">
        <f t="shared" si="472"/>
        <v>0</v>
      </c>
      <c r="AB152" s="94"/>
      <c r="AC152" s="163">
        <f t="shared" si="473"/>
        <v>0</v>
      </c>
      <c r="AD152" s="94"/>
      <c r="AE152" s="163">
        <f t="shared" si="474"/>
        <v>0</v>
      </c>
      <c r="AF152" s="147">
        <f t="shared" si="475"/>
        <v>0</v>
      </c>
      <c r="AG152" s="146">
        <f t="shared" si="476"/>
        <v>0</v>
      </c>
      <c r="AH152" s="96"/>
      <c r="AI152" s="104">
        <f t="shared" si="477"/>
        <v>0</v>
      </c>
      <c r="AJ152" s="96"/>
      <c r="AK152" s="104">
        <f t="shared" si="478"/>
        <v>0</v>
      </c>
      <c r="AL152" s="99"/>
      <c r="AM152" s="100">
        <f t="shared" si="479"/>
        <v>0</v>
      </c>
      <c r="AN152" s="99"/>
      <c r="AO152" s="100">
        <f t="shared" si="480"/>
        <v>0</v>
      </c>
      <c r="AP152" s="99"/>
      <c r="AQ152" s="100">
        <f t="shared" si="480"/>
        <v>0</v>
      </c>
      <c r="AR152" s="99"/>
      <c r="AS152" s="100">
        <f t="shared" si="481"/>
        <v>0</v>
      </c>
      <c r="AT152" s="99"/>
      <c r="AU152" s="100">
        <f t="shared" si="482"/>
        <v>0</v>
      </c>
      <c r="AV152" s="99"/>
      <c r="AW152" s="100">
        <f t="shared" si="483"/>
        <v>0</v>
      </c>
      <c r="AX152" s="99"/>
      <c r="AY152" s="100">
        <f t="shared" si="484"/>
        <v>0</v>
      </c>
      <c r="AZ152" s="99"/>
      <c r="BA152" s="100">
        <f t="shared" si="485"/>
        <v>0</v>
      </c>
      <c r="BB152" s="99"/>
      <c r="BC152" s="100">
        <f t="shared" si="486"/>
        <v>0</v>
      </c>
      <c r="BD152" s="99"/>
      <c r="BE152" s="100">
        <f t="shared" si="487"/>
        <v>0</v>
      </c>
      <c r="BF152" s="101">
        <f t="shared" si="488"/>
        <v>0</v>
      </c>
      <c r="BG152" s="100">
        <f t="shared" si="488"/>
        <v>0</v>
      </c>
      <c r="BH152" s="99"/>
      <c r="BI152" s="100">
        <f t="shared" si="489"/>
        <v>0</v>
      </c>
      <c r="BJ152" s="99"/>
      <c r="BK152" s="100">
        <f t="shared" si="490"/>
        <v>0</v>
      </c>
      <c r="BL152" s="99"/>
      <c r="BM152" s="100">
        <f t="shared" si="491"/>
        <v>0</v>
      </c>
      <c r="BN152" s="99"/>
      <c r="BO152" s="100">
        <f t="shared" si="492"/>
        <v>0</v>
      </c>
      <c r="BP152" s="99"/>
      <c r="BQ152" s="100">
        <f t="shared" si="493"/>
        <v>0</v>
      </c>
      <c r="BR152" s="99"/>
      <c r="BS152" s="100">
        <f t="shared" si="494"/>
        <v>0</v>
      </c>
      <c r="BT152" s="99"/>
      <c r="BU152" s="100">
        <f t="shared" si="495"/>
        <v>0</v>
      </c>
      <c r="BV152" s="99"/>
      <c r="BW152" s="100">
        <f t="shared" si="496"/>
        <v>0</v>
      </c>
      <c r="BX152" s="99"/>
      <c r="BY152" s="100">
        <f t="shared" si="497"/>
        <v>0</v>
      </c>
      <c r="BZ152" s="99"/>
      <c r="CA152" s="100">
        <f t="shared" si="498"/>
        <v>0</v>
      </c>
      <c r="CB152" s="99"/>
      <c r="CC152" s="100">
        <f t="shared" si="499"/>
        <v>0</v>
      </c>
      <c r="CD152" s="99"/>
      <c r="CE152" s="100">
        <f t="shared" si="500"/>
        <v>0</v>
      </c>
      <c r="CF152" s="101">
        <f t="shared" si="501"/>
        <v>0</v>
      </c>
      <c r="CG152" s="100">
        <f t="shared" si="501"/>
        <v>0</v>
      </c>
    </row>
    <row r="153" spans="1:139" s="102" customFormat="1" ht="19.899999999999999" customHeight="1" x14ac:dyDescent="0.5">
      <c r="A153" s="94">
        <v>122</v>
      </c>
      <c r="B153" s="95" t="s">
        <v>171</v>
      </c>
      <c r="C153" s="95" t="s">
        <v>74</v>
      </c>
      <c r="D153" s="94">
        <f t="shared" si="462"/>
        <v>1</v>
      </c>
      <c r="E153" s="94">
        <v>0.7</v>
      </c>
      <c r="F153" s="94" t="s">
        <v>75</v>
      </c>
      <c r="G153" s="94">
        <v>5200</v>
      </c>
      <c r="H153" s="94">
        <v>36</v>
      </c>
      <c r="I153" s="163">
        <f t="shared" si="463"/>
        <v>25.2</v>
      </c>
      <c r="J153" s="94">
        <v>77</v>
      </c>
      <c r="K153" s="163">
        <f t="shared" si="464"/>
        <v>53.9</v>
      </c>
      <c r="L153" s="94">
        <v>120</v>
      </c>
      <c r="M153" s="163">
        <f t="shared" si="465"/>
        <v>84</v>
      </c>
      <c r="N153" s="94"/>
      <c r="O153" s="163">
        <f t="shared" si="466"/>
        <v>0</v>
      </c>
      <c r="P153" s="94">
        <v>24</v>
      </c>
      <c r="Q153" s="163">
        <f t="shared" si="467"/>
        <v>16.799999999999997</v>
      </c>
      <c r="R153" s="94"/>
      <c r="S153" s="163">
        <f t="shared" si="468"/>
        <v>0</v>
      </c>
      <c r="T153" s="94">
        <v>60</v>
      </c>
      <c r="U153" s="163">
        <f t="shared" si="469"/>
        <v>42</v>
      </c>
      <c r="V153" s="94">
        <v>96</v>
      </c>
      <c r="W153" s="163">
        <f t="shared" si="470"/>
        <v>67.199999999999989</v>
      </c>
      <c r="X153" s="94">
        <v>36</v>
      </c>
      <c r="Y153" s="163">
        <f t="shared" si="471"/>
        <v>25.2</v>
      </c>
      <c r="Z153" s="94">
        <v>12</v>
      </c>
      <c r="AA153" s="160">
        <f t="shared" si="472"/>
        <v>8.3999999999999986</v>
      </c>
      <c r="AB153" s="94">
        <v>72</v>
      </c>
      <c r="AC153" s="160">
        <f t="shared" si="473"/>
        <v>50.4</v>
      </c>
      <c r="AD153" s="94"/>
      <c r="AE153" s="163">
        <f t="shared" si="474"/>
        <v>0</v>
      </c>
      <c r="AF153" s="147">
        <f t="shared" si="475"/>
        <v>533</v>
      </c>
      <c r="AG153" s="146">
        <f t="shared" si="476"/>
        <v>373.09999999999991</v>
      </c>
      <c r="AH153" s="96">
        <v>48</v>
      </c>
      <c r="AI153" s="97">
        <f t="shared" si="477"/>
        <v>33.599999999999994</v>
      </c>
      <c r="AJ153" s="96">
        <v>36</v>
      </c>
      <c r="AK153" s="97">
        <f t="shared" si="478"/>
        <v>25.2</v>
      </c>
      <c r="AL153" s="99"/>
      <c r="AM153" s="100">
        <f t="shared" si="479"/>
        <v>0</v>
      </c>
      <c r="AN153" s="99"/>
      <c r="AO153" s="100">
        <f t="shared" si="480"/>
        <v>0</v>
      </c>
      <c r="AP153" s="99"/>
      <c r="AQ153" s="100">
        <f t="shared" si="480"/>
        <v>0</v>
      </c>
      <c r="AR153" s="99"/>
      <c r="AS153" s="100">
        <f t="shared" si="481"/>
        <v>0</v>
      </c>
      <c r="AT153" s="99"/>
      <c r="AU153" s="100">
        <f t="shared" si="482"/>
        <v>0</v>
      </c>
      <c r="AV153" s="99"/>
      <c r="AW153" s="100">
        <f t="shared" si="483"/>
        <v>0</v>
      </c>
      <c r="AX153" s="99"/>
      <c r="AY153" s="100">
        <f t="shared" si="484"/>
        <v>0</v>
      </c>
      <c r="AZ153" s="99"/>
      <c r="BA153" s="100">
        <f t="shared" si="485"/>
        <v>0</v>
      </c>
      <c r="BB153" s="99"/>
      <c r="BC153" s="100">
        <f t="shared" si="486"/>
        <v>0</v>
      </c>
      <c r="BD153" s="99"/>
      <c r="BE153" s="100">
        <f t="shared" si="487"/>
        <v>0</v>
      </c>
      <c r="BF153" s="101">
        <f t="shared" si="488"/>
        <v>84</v>
      </c>
      <c r="BG153" s="100">
        <f t="shared" si="488"/>
        <v>58.8</v>
      </c>
      <c r="BH153" s="96"/>
      <c r="BI153" s="104">
        <f t="shared" si="489"/>
        <v>0</v>
      </c>
      <c r="BJ153" s="98"/>
      <c r="BK153" s="104">
        <f t="shared" si="490"/>
        <v>0</v>
      </c>
      <c r="BL153" s="99"/>
      <c r="BM153" s="100">
        <f t="shared" si="491"/>
        <v>0</v>
      </c>
      <c r="BN153" s="99"/>
      <c r="BO153" s="100">
        <f t="shared" si="492"/>
        <v>0</v>
      </c>
      <c r="BP153" s="99"/>
      <c r="BQ153" s="100">
        <f t="shared" si="493"/>
        <v>0</v>
      </c>
      <c r="BR153" s="99"/>
      <c r="BS153" s="100">
        <f t="shared" si="494"/>
        <v>0</v>
      </c>
      <c r="BT153" s="99"/>
      <c r="BU153" s="100">
        <f t="shared" si="495"/>
        <v>0</v>
      </c>
      <c r="BV153" s="99"/>
      <c r="BW153" s="100">
        <f t="shared" si="496"/>
        <v>0</v>
      </c>
      <c r="BX153" s="99"/>
      <c r="BY153" s="100">
        <f t="shared" si="497"/>
        <v>0</v>
      </c>
      <c r="BZ153" s="99"/>
      <c r="CA153" s="100">
        <f t="shared" si="498"/>
        <v>0</v>
      </c>
      <c r="CB153" s="99"/>
      <c r="CC153" s="100">
        <f t="shared" si="499"/>
        <v>0</v>
      </c>
      <c r="CD153" s="99"/>
      <c r="CE153" s="100">
        <f t="shared" si="500"/>
        <v>0</v>
      </c>
      <c r="CF153" s="101">
        <f t="shared" si="501"/>
        <v>0</v>
      </c>
      <c r="CG153" s="100">
        <f t="shared" si="501"/>
        <v>0</v>
      </c>
    </row>
    <row r="154" spans="1:139" s="102" customFormat="1" ht="19.899999999999999" customHeight="1" x14ac:dyDescent="0.5">
      <c r="A154" s="94">
        <v>123</v>
      </c>
      <c r="B154" s="95" t="s">
        <v>172</v>
      </c>
      <c r="C154" s="95" t="s">
        <v>74</v>
      </c>
      <c r="D154" s="94">
        <f t="shared" si="462"/>
        <v>2</v>
      </c>
      <c r="E154" s="94">
        <v>0.35</v>
      </c>
      <c r="F154" s="94" t="s">
        <v>83</v>
      </c>
      <c r="G154" s="94">
        <v>2600</v>
      </c>
      <c r="H154" s="94">
        <v>12</v>
      </c>
      <c r="I154" s="163">
        <f t="shared" si="463"/>
        <v>4.1999999999999993</v>
      </c>
      <c r="J154" s="94"/>
      <c r="K154" s="163">
        <f t="shared" si="464"/>
        <v>0</v>
      </c>
      <c r="L154" s="94"/>
      <c r="M154" s="163">
        <f t="shared" si="465"/>
        <v>0</v>
      </c>
      <c r="N154" s="94"/>
      <c r="O154" s="163">
        <f t="shared" si="466"/>
        <v>0</v>
      </c>
      <c r="P154" s="94"/>
      <c r="Q154" s="163">
        <f t="shared" si="467"/>
        <v>0</v>
      </c>
      <c r="R154" s="94"/>
      <c r="S154" s="163">
        <f t="shared" si="468"/>
        <v>0</v>
      </c>
      <c r="T154" s="94"/>
      <c r="U154" s="163">
        <f t="shared" si="469"/>
        <v>0</v>
      </c>
      <c r="V154" s="94"/>
      <c r="W154" s="163">
        <f t="shared" si="470"/>
        <v>0</v>
      </c>
      <c r="X154" s="94"/>
      <c r="Y154" s="163">
        <f t="shared" si="471"/>
        <v>0</v>
      </c>
      <c r="Z154" s="94"/>
      <c r="AA154" s="163">
        <f t="shared" si="472"/>
        <v>0</v>
      </c>
      <c r="AB154" s="94"/>
      <c r="AC154" s="163">
        <f t="shared" si="473"/>
        <v>0</v>
      </c>
      <c r="AD154" s="94"/>
      <c r="AE154" s="163">
        <f t="shared" si="474"/>
        <v>0</v>
      </c>
      <c r="AF154" s="147">
        <f t="shared" si="475"/>
        <v>12</v>
      </c>
      <c r="AG154" s="146">
        <f t="shared" si="476"/>
        <v>4.1999999999999993</v>
      </c>
      <c r="AH154" s="96"/>
      <c r="AI154" s="104">
        <f t="shared" si="477"/>
        <v>0</v>
      </c>
      <c r="AJ154" s="96"/>
      <c r="AK154" s="104">
        <f t="shared" si="478"/>
        <v>0</v>
      </c>
      <c r="AL154" s="99"/>
      <c r="AM154" s="100">
        <f t="shared" si="479"/>
        <v>0</v>
      </c>
      <c r="AN154" s="99"/>
      <c r="AO154" s="100">
        <f t="shared" si="480"/>
        <v>0</v>
      </c>
      <c r="AP154" s="99"/>
      <c r="AQ154" s="100">
        <f t="shared" si="480"/>
        <v>0</v>
      </c>
      <c r="AR154" s="99"/>
      <c r="AS154" s="100">
        <f t="shared" si="481"/>
        <v>0</v>
      </c>
      <c r="AT154" s="99"/>
      <c r="AU154" s="100">
        <f t="shared" si="482"/>
        <v>0</v>
      </c>
      <c r="AV154" s="99"/>
      <c r="AW154" s="100">
        <f t="shared" si="483"/>
        <v>0</v>
      </c>
      <c r="AX154" s="99"/>
      <c r="AY154" s="100">
        <f t="shared" si="484"/>
        <v>0</v>
      </c>
      <c r="AZ154" s="99"/>
      <c r="BA154" s="100">
        <f t="shared" si="485"/>
        <v>0</v>
      </c>
      <c r="BB154" s="99"/>
      <c r="BC154" s="100">
        <f t="shared" si="486"/>
        <v>0</v>
      </c>
      <c r="BD154" s="99"/>
      <c r="BE154" s="100">
        <f t="shared" si="487"/>
        <v>0</v>
      </c>
      <c r="BF154" s="101">
        <f t="shared" si="488"/>
        <v>0</v>
      </c>
      <c r="BG154" s="100">
        <f t="shared" si="488"/>
        <v>0</v>
      </c>
      <c r="BH154" s="96"/>
      <c r="BI154" s="104">
        <f t="shared" si="489"/>
        <v>0</v>
      </c>
      <c r="BJ154" s="98"/>
      <c r="BK154" s="104">
        <f t="shared" si="490"/>
        <v>0</v>
      </c>
      <c r="BL154" s="99"/>
      <c r="BM154" s="100">
        <f t="shared" si="491"/>
        <v>0</v>
      </c>
      <c r="BN154" s="99"/>
      <c r="BO154" s="100">
        <f t="shared" si="492"/>
        <v>0</v>
      </c>
      <c r="BP154" s="99"/>
      <c r="BQ154" s="100">
        <f t="shared" si="493"/>
        <v>0</v>
      </c>
      <c r="BR154" s="99"/>
      <c r="BS154" s="100">
        <f t="shared" si="494"/>
        <v>0</v>
      </c>
      <c r="BT154" s="99"/>
      <c r="BU154" s="100">
        <f t="shared" si="495"/>
        <v>0</v>
      </c>
      <c r="BV154" s="99"/>
      <c r="BW154" s="100">
        <f t="shared" si="496"/>
        <v>0</v>
      </c>
      <c r="BX154" s="99"/>
      <c r="BY154" s="100">
        <f t="shared" si="497"/>
        <v>0</v>
      </c>
      <c r="BZ154" s="99"/>
      <c r="CA154" s="100">
        <f t="shared" si="498"/>
        <v>0</v>
      </c>
      <c r="CB154" s="99"/>
      <c r="CC154" s="100">
        <f t="shared" si="499"/>
        <v>0</v>
      </c>
      <c r="CD154" s="99"/>
      <c r="CE154" s="100">
        <f t="shared" si="500"/>
        <v>0</v>
      </c>
      <c r="CF154" s="101">
        <f t="shared" si="501"/>
        <v>0</v>
      </c>
      <c r="CG154" s="100">
        <f t="shared" si="501"/>
        <v>0</v>
      </c>
    </row>
    <row r="155" spans="1:139" s="102" customFormat="1" ht="19.899999999999999" customHeight="1" x14ac:dyDescent="0.5">
      <c r="A155" s="94">
        <v>124</v>
      </c>
      <c r="B155" s="95" t="s">
        <v>173</v>
      </c>
      <c r="C155" s="95" t="s">
        <v>74</v>
      </c>
      <c r="D155" s="94">
        <f t="shared" si="462"/>
        <v>2</v>
      </c>
      <c r="E155" s="94">
        <v>0.17499999999999999</v>
      </c>
      <c r="F155" s="94" t="s">
        <v>170</v>
      </c>
      <c r="G155" s="94">
        <v>1450</v>
      </c>
      <c r="H155" s="94"/>
      <c r="I155" s="163">
        <f t="shared" si="463"/>
        <v>0</v>
      </c>
      <c r="J155" s="94"/>
      <c r="K155" s="163">
        <f t="shared" si="464"/>
        <v>0</v>
      </c>
      <c r="L155" s="94"/>
      <c r="M155" s="163">
        <f t="shared" si="465"/>
        <v>0</v>
      </c>
      <c r="N155" s="94"/>
      <c r="O155" s="163">
        <f t="shared" si="466"/>
        <v>0</v>
      </c>
      <c r="P155" s="94"/>
      <c r="Q155" s="163">
        <f t="shared" si="467"/>
        <v>0</v>
      </c>
      <c r="R155" s="94"/>
      <c r="S155" s="163">
        <f t="shared" si="468"/>
        <v>0</v>
      </c>
      <c r="T155" s="94"/>
      <c r="U155" s="163">
        <f t="shared" si="469"/>
        <v>0</v>
      </c>
      <c r="V155" s="94"/>
      <c r="W155" s="163">
        <f t="shared" si="470"/>
        <v>0</v>
      </c>
      <c r="X155" s="94"/>
      <c r="Y155" s="163">
        <f t="shared" si="471"/>
        <v>0</v>
      </c>
      <c r="Z155" s="94"/>
      <c r="AA155" s="163">
        <f t="shared" si="472"/>
        <v>0</v>
      </c>
      <c r="AB155" s="94"/>
      <c r="AC155" s="163">
        <f t="shared" si="473"/>
        <v>0</v>
      </c>
      <c r="AD155" s="94"/>
      <c r="AE155" s="163">
        <f t="shared" si="474"/>
        <v>0</v>
      </c>
      <c r="AF155" s="147">
        <f t="shared" si="475"/>
        <v>0</v>
      </c>
      <c r="AG155" s="146">
        <f t="shared" si="476"/>
        <v>0</v>
      </c>
      <c r="AH155" s="96"/>
      <c r="AI155" s="104">
        <f t="shared" si="477"/>
        <v>0</v>
      </c>
      <c r="AJ155" s="96"/>
      <c r="AK155" s="104">
        <f t="shared" si="478"/>
        <v>0</v>
      </c>
      <c r="AL155" s="99"/>
      <c r="AM155" s="100">
        <f t="shared" si="479"/>
        <v>0</v>
      </c>
      <c r="AN155" s="99"/>
      <c r="AO155" s="100">
        <f t="shared" si="480"/>
        <v>0</v>
      </c>
      <c r="AP155" s="99"/>
      <c r="AQ155" s="100">
        <f t="shared" si="480"/>
        <v>0</v>
      </c>
      <c r="AR155" s="99"/>
      <c r="AS155" s="100">
        <f t="shared" si="481"/>
        <v>0</v>
      </c>
      <c r="AT155" s="99"/>
      <c r="AU155" s="100">
        <f t="shared" si="482"/>
        <v>0</v>
      </c>
      <c r="AV155" s="99"/>
      <c r="AW155" s="100">
        <f t="shared" si="483"/>
        <v>0</v>
      </c>
      <c r="AX155" s="99"/>
      <c r="AY155" s="100">
        <f t="shared" si="484"/>
        <v>0</v>
      </c>
      <c r="AZ155" s="99"/>
      <c r="BA155" s="100">
        <f t="shared" si="485"/>
        <v>0</v>
      </c>
      <c r="BB155" s="99"/>
      <c r="BC155" s="100">
        <f t="shared" si="486"/>
        <v>0</v>
      </c>
      <c r="BD155" s="99"/>
      <c r="BE155" s="100">
        <f t="shared" si="487"/>
        <v>0</v>
      </c>
      <c r="BF155" s="101">
        <f t="shared" si="488"/>
        <v>0</v>
      </c>
      <c r="BG155" s="100">
        <f t="shared" si="488"/>
        <v>0</v>
      </c>
      <c r="BH155" s="96"/>
      <c r="BI155" s="104">
        <f t="shared" si="489"/>
        <v>0</v>
      </c>
      <c r="BJ155" s="98"/>
      <c r="BK155" s="104">
        <f t="shared" si="490"/>
        <v>0</v>
      </c>
      <c r="BL155" s="99"/>
      <c r="BM155" s="100">
        <f t="shared" si="491"/>
        <v>0</v>
      </c>
      <c r="BN155" s="99"/>
      <c r="BO155" s="100">
        <f t="shared" si="492"/>
        <v>0</v>
      </c>
      <c r="BP155" s="99"/>
      <c r="BQ155" s="100">
        <f t="shared" si="493"/>
        <v>0</v>
      </c>
      <c r="BR155" s="99"/>
      <c r="BS155" s="100">
        <f t="shared" si="494"/>
        <v>0</v>
      </c>
      <c r="BT155" s="99"/>
      <c r="BU155" s="100">
        <f t="shared" si="495"/>
        <v>0</v>
      </c>
      <c r="BV155" s="99"/>
      <c r="BW155" s="100">
        <f t="shared" si="496"/>
        <v>0</v>
      </c>
      <c r="BX155" s="99"/>
      <c r="BY155" s="100">
        <f t="shared" si="497"/>
        <v>0</v>
      </c>
      <c r="BZ155" s="99"/>
      <c r="CA155" s="100">
        <f t="shared" si="498"/>
        <v>0</v>
      </c>
      <c r="CB155" s="99"/>
      <c r="CC155" s="100">
        <f t="shared" si="499"/>
        <v>0</v>
      </c>
      <c r="CD155" s="99"/>
      <c r="CE155" s="100">
        <f t="shared" si="500"/>
        <v>0</v>
      </c>
      <c r="CF155" s="101">
        <f t="shared" si="501"/>
        <v>0</v>
      </c>
      <c r="CG155" s="100">
        <f t="shared" si="501"/>
        <v>0</v>
      </c>
    </row>
    <row r="156" spans="1:139" s="102" customFormat="1" ht="19.899999999999999" customHeight="1" x14ac:dyDescent="0.5">
      <c r="A156" s="94">
        <v>125</v>
      </c>
      <c r="B156" s="95" t="s">
        <v>174</v>
      </c>
      <c r="C156" s="95" t="s">
        <v>74</v>
      </c>
      <c r="D156" s="94">
        <f t="shared" si="462"/>
        <v>2</v>
      </c>
      <c r="E156" s="94">
        <v>0.7</v>
      </c>
      <c r="F156" s="94" t="s">
        <v>75</v>
      </c>
      <c r="G156" s="94">
        <v>1650</v>
      </c>
      <c r="H156" s="94"/>
      <c r="I156" s="146">
        <f t="shared" si="463"/>
        <v>0</v>
      </c>
      <c r="J156" s="94"/>
      <c r="K156" s="146">
        <f t="shared" si="464"/>
        <v>0</v>
      </c>
      <c r="L156" s="94"/>
      <c r="M156" s="146">
        <f t="shared" si="465"/>
        <v>0</v>
      </c>
      <c r="N156" s="94"/>
      <c r="O156" s="146">
        <f t="shared" si="466"/>
        <v>0</v>
      </c>
      <c r="P156" s="94"/>
      <c r="Q156" s="146">
        <f t="shared" si="467"/>
        <v>0</v>
      </c>
      <c r="R156" s="94"/>
      <c r="S156" s="146">
        <f t="shared" si="468"/>
        <v>0</v>
      </c>
      <c r="T156" s="94"/>
      <c r="U156" s="146">
        <f t="shared" si="469"/>
        <v>0</v>
      </c>
      <c r="V156" s="94"/>
      <c r="W156" s="146">
        <f t="shared" si="470"/>
        <v>0</v>
      </c>
      <c r="X156" s="94"/>
      <c r="Y156" s="146">
        <f t="shared" si="471"/>
        <v>0</v>
      </c>
      <c r="Z156" s="94"/>
      <c r="AA156" s="146">
        <f t="shared" si="472"/>
        <v>0</v>
      </c>
      <c r="AB156" s="94"/>
      <c r="AC156" s="146">
        <f t="shared" si="473"/>
        <v>0</v>
      </c>
      <c r="AD156" s="94"/>
      <c r="AE156" s="146">
        <f t="shared" si="474"/>
        <v>0</v>
      </c>
      <c r="AF156" s="147">
        <f t="shared" si="475"/>
        <v>0</v>
      </c>
      <c r="AG156" s="146">
        <f t="shared" si="476"/>
        <v>0</v>
      </c>
      <c r="AH156" s="99"/>
      <c r="AI156" s="100">
        <f t="shared" si="477"/>
        <v>0</v>
      </c>
      <c r="AJ156" s="99"/>
      <c r="AK156" s="100">
        <f t="shared" si="478"/>
        <v>0</v>
      </c>
      <c r="AL156" s="99"/>
      <c r="AM156" s="100">
        <f t="shared" si="479"/>
        <v>0</v>
      </c>
      <c r="AN156" s="99"/>
      <c r="AO156" s="100">
        <f t="shared" si="480"/>
        <v>0</v>
      </c>
      <c r="AP156" s="99"/>
      <c r="AQ156" s="100">
        <f t="shared" si="480"/>
        <v>0</v>
      </c>
      <c r="AR156" s="99"/>
      <c r="AS156" s="100">
        <f t="shared" si="481"/>
        <v>0</v>
      </c>
      <c r="AT156" s="99"/>
      <c r="AU156" s="100">
        <f t="shared" si="482"/>
        <v>0</v>
      </c>
      <c r="AV156" s="99"/>
      <c r="AW156" s="100">
        <f t="shared" si="483"/>
        <v>0</v>
      </c>
      <c r="AX156" s="99"/>
      <c r="AY156" s="100">
        <f t="shared" si="484"/>
        <v>0</v>
      </c>
      <c r="AZ156" s="99"/>
      <c r="BA156" s="100">
        <f t="shared" si="485"/>
        <v>0</v>
      </c>
      <c r="BB156" s="99"/>
      <c r="BC156" s="100">
        <f t="shared" si="486"/>
        <v>0</v>
      </c>
      <c r="BD156" s="99"/>
      <c r="BE156" s="100">
        <f t="shared" si="487"/>
        <v>0</v>
      </c>
      <c r="BF156" s="101">
        <f t="shared" si="488"/>
        <v>0</v>
      </c>
      <c r="BG156" s="100">
        <f t="shared" si="488"/>
        <v>0</v>
      </c>
      <c r="BH156" s="99"/>
      <c r="BI156" s="100">
        <f t="shared" si="489"/>
        <v>0</v>
      </c>
      <c r="BJ156" s="99"/>
      <c r="BK156" s="100">
        <f t="shared" si="490"/>
        <v>0</v>
      </c>
      <c r="BL156" s="99"/>
      <c r="BM156" s="100">
        <f t="shared" si="491"/>
        <v>0</v>
      </c>
      <c r="BN156" s="99"/>
      <c r="BO156" s="100">
        <f t="shared" si="492"/>
        <v>0</v>
      </c>
      <c r="BP156" s="99"/>
      <c r="BQ156" s="100">
        <f t="shared" si="493"/>
        <v>0</v>
      </c>
      <c r="BR156" s="99"/>
      <c r="BS156" s="100">
        <f t="shared" si="494"/>
        <v>0</v>
      </c>
      <c r="BT156" s="99"/>
      <c r="BU156" s="100">
        <f t="shared" si="495"/>
        <v>0</v>
      </c>
      <c r="BV156" s="99"/>
      <c r="BW156" s="100">
        <f t="shared" si="496"/>
        <v>0</v>
      </c>
      <c r="BX156" s="99"/>
      <c r="BY156" s="100">
        <f t="shared" si="497"/>
        <v>0</v>
      </c>
      <c r="BZ156" s="99"/>
      <c r="CA156" s="100">
        <f t="shared" si="498"/>
        <v>0</v>
      </c>
      <c r="CB156" s="99"/>
      <c r="CC156" s="100">
        <f t="shared" si="499"/>
        <v>0</v>
      </c>
      <c r="CD156" s="99"/>
      <c r="CE156" s="100">
        <f t="shared" si="500"/>
        <v>0</v>
      </c>
      <c r="CF156" s="101">
        <f t="shared" si="501"/>
        <v>0</v>
      </c>
      <c r="CG156" s="100">
        <f t="shared" si="501"/>
        <v>0</v>
      </c>
    </row>
    <row r="157" spans="1:139" s="102" customFormat="1" ht="19.899999999999999" customHeight="1" x14ac:dyDescent="0.25">
      <c r="A157" s="94">
        <v>126</v>
      </c>
      <c r="B157" s="95" t="s">
        <v>203</v>
      </c>
      <c r="C157" s="95" t="s">
        <v>74</v>
      </c>
      <c r="D157" s="94">
        <f t="shared" si="462"/>
        <v>2</v>
      </c>
      <c r="E157" s="94">
        <v>0.7</v>
      </c>
      <c r="F157" s="94" t="s">
        <v>75</v>
      </c>
      <c r="G157" s="94"/>
      <c r="H157" s="94"/>
      <c r="I157" s="100"/>
      <c r="J157" s="94"/>
      <c r="K157" s="100"/>
      <c r="L157" s="94"/>
      <c r="M157" s="100"/>
      <c r="N157" s="94"/>
      <c r="O157" s="100"/>
      <c r="P157" s="94"/>
      <c r="Q157" s="100"/>
      <c r="R157" s="94"/>
      <c r="S157" s="100"/>
      <c r="T157" s="94"/>
      <c r="U157" s="100"/>
      <c r="V157" s="94"/>
      <c r="W157" s="100"/>
      <c r="X157" s="94"/>
      <c r="Y157" s="100"/>
      <c r="Z157" s="94"/>
      <c r="AA157" s="100"/>
      <c r="AB157" s="94"/>
      <c r="AC157" s="100"/>
      <c r="AD157" s="94"/>
      <c r="AE157" s="100"/>
      <c r="AF157" s="101"/>
      <c r="AG157" s="100"/>
      <c r="AH157" s="99"/>
      <c r="AI157" s="100"/>
      <c r="AJ157" s="99"/>
      <c r="AK157" s="100"/>
      <c r="AL157" s="99"/>
      <c r="AM157" s="100"/>
      <c r="AN157" s="99"/>
      <c r="AO157" s="100"/>
      <c r="AP157" s="99"/>
      <c r="AQ157" s="100"/>
      <c r="AR157" s="99"/>
      <c r="AS157" s="100"/>
      <c r="AT157" s="99"/>
      <c r="AU157" s="100"/>
      <c r="AV157" s="99"/>
      <c r="AW157" s="100"/>
      <c r="AX157" s="99"/>
      <c r="AY157" s="100"/>
      <c r="AZ157" s="99"/>
      <c r="BA157" s="100"/>
      <c r="BB157" s="99"/>
      <c r="BC157" s="100"/>
      <c r="BD157" s="99"/>
      <c r="BE157" s="100"/>
      <c r="BF157" s="101"/>
      <c r="BG157" s="100"/>
      <c r="BH157" s="99"/>
      <c r="BI157" s="100"/>
      <c r="BJ157" s="99"/>
      <c r="BK157" s="100"/>
      <c r="BL157" s="99"/>
      <c r="BM157" s="100"/>
      <c r="BN157" s="99"/>
      <c r="BO157" s="100"/>
      <c r="BP157" s="99"/>
      <c r="BQ157" s="100"/>
      <c r="BR157" s="99"/>
      <c r="BS157" s="100"/>
      <c r="BT157" s="99"/>
      <c r="BU157" s="100"/>
      <c r="BV157" s="99"/>
      <c r="BW157" s="100"/>
      <c r="BX157" s="99"/>
      <c r="BY157" s="100"/>
      <c r="BZ157" s="99"/>
      <c r="CA157" s="100"/>
      <c r="CB157" s="99"/>
      <c r="CC157" s="100"/>
      <c r="CD157" s="99"/>
      <c r="CE157" s="100"/>
      <c r="CF157" s="101"/>
      <c r="CG157" s="100"/>
    </row>
    <row r="158" spans="1:139" s="102" customFormat="1" ht="19.899999999999999" customHeight="1" x14ac:dyDescent="0.25">
      <c r="A158" s="94">
        <v>127</v>
      </c>
      <c r="B158" s="95" t="s">
        <v>212</v>
      </c>
      <c r="C158" s="95"/>
      <c r="D158" s="94"/>
      <c r="E158" s="94"/>
      <c r="F158" s="94"/>
      <c r="G158" s="94"/>
      <c r="H158" s="94"/>
      <c r="I158" s="100"/>
      <c r="J158" s="94"/>
      <c r="K158" s="100"/>
      <c r="L158" s="94"/>
      <c r="M158" s="100"/>
      <c r="N158" s="94"/>
      <c r="O158" s="100"/>
      <c r="P158" s="94"/>
      <c r="Q158" s="100"/>
      <c r="R158" s="94"/>
      <c r="S158" s="100"/>
      <c r="T158" s="94"/>
      <c r="U158" s="100"/>
      <c r="V158" s="94"/>
      <c r="W158" s="100"/>
      <c r="X158" s="94"/>
      <c r="Y158" s="100"/>
      <c r="Z158" s="94"/>
      <c r="AA158" s="100"/>
      <c r="AB158" s="94"/>
      <c r="AC158" s="100"/>
      <c r="AD158" s="94"/>
      <c r="AE158" s="100"/>
      <c r="AF158" s="101"/>
      <c r="AG158" s="100"/>
      <c r="AH158" s="99"/>
      <c r="AI158" s="100"/>
      <c r="AJ158" s="99"/>
      <c r="AK158" s="100"/>
      <c r="AL158" s="99"/>
      <c r="AM158" s="100"/>
      <c r="AN158" s="99"/>
      <c r="AO158" s="100"/>
      <c r="AP158" s="99"/>
      <c r="AQ158" s="100"/>
      <c r="AR158" s="99"/>
      <c r="AS158" s="100"/>
      <c r="AT158" s="99"/>
      <c r="AU158" s="100"/>
      <c r="AV158" s="99"/>
      <c r="AW158" s="100"/>
      <c r="AX158" s="99"/>
      <c r="AY158" s="100"/>
      <c r="AZ158" s="99"/>
      <c r="BA158" s="100"/>
      <c r="BB158" s="99"/>
      <c r="BC158" s="100"/>
      <c r="BD158" s="99"/>
      <c r="BE158" s="100"/>
      <c r="BF158" s="101"/>
      <c r="BG158" s="100"/>
      <c r="BH158" s="99"/>
      <c r="BI158" s="100"/>
      <c r="BJ158" s="99"/>
      <c r="BK158" s="100"/>
      <c r="BL158" s="99"/>
      <c r="BM158" s="100"/>
      <c r="BN158" s="99"/>
      <c r="BO158" s="100"/>
      <c r="BP158" s="99"/>
      <c r="BQ158" s="100"/>
      <c r="BR158" s="99"/>
      <c r="BS158" s="100"/>
      <c r="BT158" s="99"/>
      <c r="BU158" s="100"/>
      <c r="BV158" s="99"/>
      <c r="BW158" s="100"/>
      <c r="BX158" s="99"/>
      <c r="BY158" s="100"/>
      <c r="BZ158" s="99"/>
      <c r="CA158" s="100"/>
      <c r="CB158" s="99"/>
      <c r="CC158" s="100"/>
      <c r="CD158" s="99"/>
      <c r="CE158" s="100"/>
      <c r="CF158" s="101"/>
      <c r="CG158" s="100"/>
    </row>
    <row r="159" spans="1:139" s="102" customFormat="1" ht="19.899999999999999" customHeight="1" x14ac:dyDescent="0.5">
      <c r="A159" s="94">
        <v>128</v>
      </c>
      <c r="B159" s="95" t="s">
        <v>175</v>
      </c>
      <c r="C159" s="95" t="s">
        <v>74</v>
      </c>
      <c r="D159" s="94">
        <f>RANK(BF159,$BF$149:$BF$164)</f>
        <v>2</v>
      </c>
      <c r="E159" s="94">
        <v>0.7</v>
      </c>
      <c r="F159" s="94" t="s">
        <v>75</v>
      </c>
      <c r="G159" s="94"/>
      <c r="H159" s="94"/>
      <c r="I159" s="146">
        <f t="shared" si="463"/>
        <v>0</v>
      </c>
      <c r="J159" s="94"/>
      <c r="K159" s="146">
        <f t="shared" si="464"/>
        <v>0</v>
      </c>
      <c r="L159" s="94"/>
      <c r="M159" s="146">
        <f t="shared" si="465"/>
        <v>0</v>
      </c>
      <c r="N159" s="94"/>
      <c r="O159" s="146">
        <f t="shared" si="466"/>
        <v>0</v>
      </c>
      <c r="P159" s="94"/>
      <c r="Q159" s="146">
        <f t="shared" si="467"/>
        <v>0</v>
      </c>
      <c r="R159" s="94"/>
      <c r="S159" s="146">
        <f t="shared" si="468"/>
        <v>0</v>
      </c>
      <c r="T159" s="94"/>
      <c r="U159" s="146">
        <f t="shared" si="469"/>
        <v>0</v>
      </c>
      <c r="V159" s="94"/>
      <c r="W159" s="146">
        <f t="shared" si="470"/>
        <v>0</v>
      </c>
      <c r="X159" s="94"/>
      <c r="Y159" s="146">
        <f t="shared" si="471"/>
        <v>0</v>
      </c>
      <c r="Z159" s="94"/>
      <c r="AA159" s="146">
        <f t="shared" si="472"/>
        <v>0</v>
      </c>
      <c r="AB159" s="94"/>
      <c r="AC159" s="146">
        <f t="shared" si="473"/>
        <v>0</v>
      </c>
      <c r="AD159" s="94"/>
      <c r="AE159" s="146">
        <f t="shared" si="474"/>
        <v>0</v>
      </c>
      <c r="AF159" s="147">
        <f t="shared" si="475"/>
        <v>0</v>
      </c>
      <c r="AG159" s="146">
        <f t="shared" si="476"/>
        <v>0</v>
      </c>
      <c r="AH159" s="99"/>
      <c r="AI159" s="100">
        <f t="shared" si="477"/>
        <v>0</v>
      </c>
      <c r="AJ159" s="99"/>
      <c r="AK159" s="100">
        <f t="shared" si="478"/>
        <v>0</v>
      </c>
      <c r="AL159" s="99"/>
      <c r="AM159" s="100">
        <f t="shared" si="479"/>
        <v>0</v>
      </c>
      <c r="AN159" s="99"/>
      <c r="AO159" s="100">
        <f t="shared" si="480"/>
        <v>0</v>
      </c>
      <c r="AP159" s="99"/>
      <c r="AQ159" s="100">
        <f t="shared" si="480"/>
        <v>0</v>
      </c>
      <c r="AR159" s="99"/>
      <c r="AS159" s="100">
        <f t="shared" si="481"/>
        <v>0</v>
      </c>
      <c r="AT159" s="99"/>
      <c r="AU159" s="100">
        <f t="shared" si="482"/>
        <v>0</v>
      </c>
      <c r="AV159" s="99"/>
      <c r="AW159" s="100">
        <f t="shared" si="483"/>
        <v>0</v>
      </c>
      <c r="AX159" s="99"/>
      <c r="AY159" s="100">
        <f t="shared" si="484"/>
        <v>0</v>
      </c>
      <c r="AZ159" s="99"/>
      <c r="BA159" s="100">
        <f t="shared" si="485"/>
        <v>0</v>
      </c>
      <c r="BB159" s="99"/>
      <c r="BC159" s="100">
        <f t="shared" si="486"/>
        <v>0</v>
      </c>
      <c r="BD159" s="99"/>
      <c r="BE159" s="100">
        <f t="shared" si="487"/>
        <v>0</v>
      </c>
      <c r="BF159" s="101">
        <f t="shared" si="488"/>
        <v>0</v>
      </c>
      <c r="BG159" s="100">
        <f t="shared" si="488"/>
        <v>0</v>
      </c>
      <c r="BH159" s="99"/>
      <c r="BI159" s="100">
        <f t="shared" ref="BI159:BI163" si="502">BH159*$E159</f>
        <v>0</v>
      </c>
      <c r="BJ159" s="99"/>
      <c r="BK159" s="100">
        <f t="shared" ref="BK159:BK163" si="503">BJ159*$E159</f>
        <v>0</v>
      </c>
      <c r="BL159" s="99"/>
      <c r="BM159" s="100">
        <f t="shared" ref="BM159:BM163" si="504">BL159*$E159</f>
        <v>0</v>
      </c>
      <c r="BN159" s="99"/>
      <c r="BO159" s="100">
        <f t="shared" ref="BO159:BO163" si="505">BN159*$E159</f>
        <v>0</v>
      </c>
      <c r="BP159" s="99"/>
      <c r="BQ159" s="100">
        <f t="shared" ref="BQ159:BQ163" si="506">BP159*$E159</f>
        <v>0</v>
      </c>
      <c r="BR159" s="99"/>
      <c r="BS159" s="100">
        <f t="shared" ref="BS159:BS163" si="507">BR159*$E159</f>
        <v>0</v>
      </c>
      <c r="BT159" s="99"/>
      <c r="BU159" s="100">
        <f t="shared" ref="BU159:BU163" si="508">BT159*$E159</f>
        <v>0</v>
      </c>
      <c r="BV159" s="99"/>
      <c r="BW159" s="100">
        <f t="shared" ref="BW159:BW163" si="509">BV159*$E159</f>
        <v>0</v>
      </c>
      <c r="BX159" s="99"/>
      <c r="BY159" s="100">
        <f t="shared" ref="BY159:BY163" si="510">BX159*$E159</f>
        <v>0</v>
      </c>
      <c r="BZ159" s="99"/>
      <c r="CA159" s="100">
        <f t="shared" ref="CA159:CA163" si="511">BZ159*$E159</f>
        <v>0</v>
      </c>
      <c r="CB159" s="99"/>
      <c r="CC159" s="100">
        <f t="shared" ref="CC159:CC163" si="512">CB159*$E159</f>
        <v>0</v>
      </c>
      <c r="CD159" s="99"/>
      <c r="CE159" s="100">
        <f t="shared" ref="CE159:CE163" si="513">CD159*$E159</f>
        <v>0</v>
      </c>
      <c r="CF159" s="101">
        <f t="shared" ref="CF159:CG163" si="514">SUM(BH159,BJ159,BL159,BN159,BP159,BR159,BT159,BV159,BX159,BZ159,CB159,CD159)</f>
        <v>0</v>
      </c>
      <c r="CG159" s="100">
        <f t="shared" si="514"/>
        <v>0</v>
      </c>
    </row>
    <row r="160" spans="1:139" s="102" customFormat="1" ht="19.899999999999999" customHeight="1" x14ac:dyDescent="0.5">
      <c r="A160" s="94">
        <v>129</v>
      </c>
      <c r="B160" s="95" t="s">
        <v>176</v>
      </c>
      <c r="C160" s="95" t="s">
        <v>74</v>
      </c>
      <c r="D160" s="94">
        <f>RANK(BF160,$BF$149:$BF$164)</f>
        <v>2</v>
      </c>
      <c r="E160" s="94">
        <v>0.35</v>
      </c>
      <c r="F160" s="94" t="s">
        <v>83</v>
      </c>
      <c r="G160" s="94"/>
      <c r="H160" s="94"/>
      <c r="I160" s="146">
        <f t="shared" si="463"/>
        <v>0</v>
      </c>
      <c r="J160" s="94"/>
      <c r="K160" s="146">
        <f t="shared" si="464"/>
        <v>0</v>
      </c>
      <c r="L160" s="94"/>
      <c r="M160" s="146">
        <f t="shared" si="465"/>
        <v>0</v>
      </c>
      <c r="N160" s="94"/>
      <c r="O160" s="146">
        <f t="shared" si="466"/>
        <v>0</v>
      </c>
      <c r="P160" s="94"/>
      <c r="Q160" s="146">
        <f t="shared" si="467"/>
        <v>0</v>
      </c>
      <c r="R160" s="94"/>
      <c r="S160" s="146">
        <f t="shared" si="468"/>
        <v>0</v>
      </c>
      <c r="T160" s="94"/>
      <c r="U160" s="146">
        <f t="shared" si="469"/>
        <v>0</v>
      </c>
      <c r="V160" s="94"/>
      <c r="W160" s="146">
        <f t="shared" si="470"/>
        <v>0</v>
      </c>
      <c r="X160" s="94"/>
      <c r="Y160" s="146">
        <f t="shared" si="471"/>
        <v>0</v>
      </c>
      <c r="Z160" s="94"/>
      <c r="AA160" s="146">
        <f t="shared" si="472"/>
        <v>0</v>
      </c>
      <c r="AB160" s="94"/>
      <c r="AC160" s="146">
        <f t="shared" si="473"/>
        <v>0</v>
      </c>
      <c r="AD160" s="94"/>
      <c r="AE160" s="146">
        <f t="shared" si="474"/>
        <v>0</v>
      </c>
      <c r="AF160" s="147">
        <f t="shared" si="475"/>
        <v>0</v>
      </c>
      <c r="AG160" s="146">
        <f t="shared" si="476"/>
        <v>0</v>
      </c>
      <c r="AH160" s="99"/>
      <c r="AI160" s="100">
        <f t="shared" si="477"/>
        <v>0</v>
      </c>
      <c r="AJ160" s="99"/>
      <c r="AK160" s="100">
        <f t="shared" si="478"/>
        <v>0</v>
      </c>
      <c r="AL160" s="99"/>
      <c r="AM160" s="100">
        <f t="shared" si="479"/>
        <v>0</v>
      </c>
      <c r="AN160" s="99"/>
      <c r="AO160" s="100">
        <f t="shared" si="480"/>
        <v>0</v>
      </c>
      <c r="AP160" s="99"/>
      <c r="AQ160" s="100">
        <f t="shared" si="480"/>
        <v>0</v>
      </c>
      <c r="AR160" s="99"/>
      <c r="AS160" s="100">
        <f t="shared" si="481"/>
        <v>0</v>
      </c>
      <c r="AT160" s="99"/>
      <c r="AU160" s="100">
        <f t="shared" si="482"/>
        <v>0</v>
      </c>
      <c r="AV160" s="99"/>
      <c r="AW160" s="100">
        <f t="shared" si="483"/>
        <v>0</v>
      </c>
      <c r="AX160" s="99"/>
      <c r="AY160" s="100">
        <f t="shared" si="484"/>
        <v>0</v>
      </c>
      <c r="AZ160" s="99"/>
      <c r="BA160" s="100">
        <f t="shared" si="485"/>
        <v>0</v>
      </c>
      <c r="BB160" s="99"/>
      <c r="BC160" s="100">
        <f t="shared" si="486"/>
        <v>0</v>
      </c>
      <c r="BD160" s="99"/>
      <c r="BE160" s="100">
        <f t="shared" si="487"/>
        <v>0</v>
      </c>
      <c r="BF160" s="101">
        <f t="shared" si="488"/>
        <v>0</v>
      </c>
      <c r="BG160" s="100">
        <f t="shared" si="488"/>
        <v>0</v>
      </c>
      <c r="BH160" s="99"/>
      <c r="BI160" s="100">
        <f t="shared" si="502"/>
        <v>0</v>
      </c>
      <c r="BJ160" s="99"/>
      <c r="BK160" s="100">
        <f t="shared" si="503"/>
        <v>0</v>
      </c>
      <c r="BL160" s="99"/>
      <c r="BM160" s="100">
        <f t="shared" si="504"/>
        <v>0</v>
      </c>
      <c r="BN160" s="99"/>
      <c r="BO160" s="100">
        <f t="shared" si="505"/>
        <v>0</v>
      </c>
      <c r="BP160" s="99"/>
      <c r="BQ160" s="100">
        <f t="shared" si="506"/>
        <v>0</v>
      </c>
      <c r="BR160" s="99"/>
      <c r="BS160" s="100">
        <f t="shared" si="507"/>
        <v>0</v>
      </c>
      <c r="BT160" s="99"/>
      <c r="BU160" s="100">
        <f t="shared" si="508"/>
        <v>0</v>
      </c>
      <c r="BV160" s="99"/>
      <c r="BW160" s="100">
        <f t="shared" si="509"/>
        <v>0</v>
      </c>
      <c r="BX160" s="99"/>
      <c r="BY160" s="100">
        <f t="shared" si="510"/>
        <v>0</v>
      </c>
      <c r="BZ160" s="99"/>
      <c r="CA160" s="100">
        <f t="shared" si="511"/>
        <v>0</v>
      </c>
      <c r="CB160" s="99"/>
      <c r="CC160" s="100">
        <f t="shared" si="512"/>
        <v>0</v>
      </c>
      <c r="CD160" s="99"/>
      <c r="CE160" s="100">
        <f t="shared" si="513"/>
        <v>0</v>
      </c>
      <c r="CF160" s="101">
        <f t="shared" si="514"/>
        <v>0</v>
      </c>
      <c r="CG160" s="100">
        <f t="shared" si="514"/>
        <v>0</v>
      </c>
    </row>
    <row r="161" spans="1:85" s="102" customFormat="1" ht="19.899999999999999" customHeight="1" x14ac:dyDescent="0.5">
      <c r="A161" s="94">
        <v>130</v>
      </c>
      <c r="B161" s="95" t="s">
        <v>177</v>
      </c>
      <c r="C161" s="95" t="s">
        <v>74</v>
      </c>
      <c r="D161" s="94">
        <f>RANK(BF161,$BF$149:$BF$164)</f>
        <v>2</v>
      </c>
      <c r="E161" s="94">
        <v>0.7</v>
      </c>
      <c r="F161" s="94" t="s">
        <v>75</v>
      </c>
      <c r="G161" s="94"/>
      <c r="H161" s="94"/>
      <c r="I161" s="146">
        <f t="shared" si="463"/>
        <v>0</v>
      </c>
      <c r="J161" s="94"/>
      <c r="K161" s="146">
        <f t="shared" si="464"/>
        <v>0</v>
      </c>
      <c r="L161" s="94"/>
      <c r="M161" s="146">
        <f t="shared" si="465"/>
        <v>0</v>
      </c>
      <c r="N161" s="94"/>
      <c r="O161" s="146">
        <f t="shared" si="466"/>
        <v>0</v>
      </c>
      <c r="P161" s="94"/>
      <c r="Q161" s="146">
        <f t="shared" si="467"/>
        <v>0</v>
      </c>
      <c r="R161" s="94"/>
      <c r="S161" s="146">
        <f t="shared" si="468"/>
        <v>0</v>
      </c>
      <c r="T161" s="94"/>
      <c r="U161" s="146">
        <f t="shared" si="469"/>
        <v>0</v>
      </c>
      <c r="V161" s="94"/>
      <c r="W161" s="146">
        <f t="shared" si="470"/>
        <v>0</v>
      </c>
      <c r="X161" s="94"/>
      <c r="Y161" s="146">
        <f t="shared" si="471"/>
        <v>0</v>
      </c>
      <c r="Z161" s="94"/>
      <c r="AA161" s="146">
        <f t="shared" si="472"/>
        <v>0</v>
      </c>
      <c r="AB161" s="94"/>
      <c r="AC161" s="146">
        <f t="shared" si="473"/>
        <v>0</v>
      </c>
      <c r="AD161" s="94"/>
      <c r="AE161" s="146">
        <f t="shared" si="474"/>
        <v>0</v>
      </c>
      <c r="AF161" s="147">
        <f t="shared" si="475"/>
        <v>0</v>
      </c>
      <c r="AG161" s="146">
        <f t="shared" si="476"/>
        <v>0</v>
      </c>
      <c r="AH161" s="99"/>
      <c r="AI161" s="100">
        <f t="shared" si="477"/>
        <v>0</v>
      </c>
      <c r="AJ161" s="99"/>
      <c r="AK161" s="100">
        <f t="shared" si="478"/>
        <v>0</v>
      </c>
      <c r="AL161" s="99"/>
      <c r="AM161" s="100">
        <f t="shared" si="479"/>
        <v>0</v>
      </c>
      <c r="AN161" s="99"/>
      <c r="AO161" s="100">
        <f t="shared" si="480"/>
        <v>0</v>
      </c>
      <c r="AP161" s="99"/>
      <c r="AQ161" s="100">
        <f t="shared" si="480"/>
        <v>0</v>
      </c>
      <c r="AR161" s="99"/>
      <c r="AS161" s="100">
        <f t="shared" si="481"/>
        <v>0</v>
      </c>
      <c r="AT161" s="99"/>
      <c r="AU161" s="100">
        <f t="shared" si="482"/>
        <v>0</v>
      </c>
      <c r="AV161" s="99"/>
      <c r="AW161" s="100">
        <f t="shared" si="483"/>
        <v>0</v>
      </c>
      <c r="AX161" s="99"/>
      <c r="AY161" s="100">
        <f t="shared" si="484"/>
        <v>0</v>
      </c>
      <c r="AZ161" s="99"/>
      <c r="BA161" s="100">
        <f t="shared" si="485"/>
        <v>0</v>
      </c>
      <c r="BB161" s="99"/>
      <c r="BC161" s="100">
        <f t="shared" si="486"/>
        <v>0</v>
      </c>
      <c r="BD161" s="99"/>
      <c r="BE161" s="100">
        <f t="shared" si="487"/>
        <v>0</v>
      </c>
      <c r="BF161" s="101">
        <f t="shared" si="488"/>
        <v>0</v>
      </c>
      <c r="BG161" s="100">
        <f t="shared" si="488"/>
        <v>0</v>
      </c>
      <c r="BH161" s="99"/>
      <c r="BI161" s="100">
        <f t="shared" si="502"/>
        <v>0</v>
      </c>
      <c r="BJ161" s="99"/>
      <c r="BK161" s="100">
        <f t="shared" si="503"/>
        <v>0</v>
      </c>
      <c r="BL161" s="99"/>
      <c r="BM161" s="100">
        <f t="shared" si="504"/>
        <v>0</v>
      </c>
      <c r="BN161" s="99"/>
      <c r="BO161" s="100">
        <f t="shared" si="505"/>
        <v>0</v>
      </c>
      <c r="BP161" s="99"/>
      <c r="BQ161" s="100">
        <f t="shared" si="506"/>
        <v>0</v>
      </c>
      <c r="BR161" s="99"/>
      <c r="BS161" s="100">
        <f t="shared" si="507"/>
        <v>0</v>
      </c>
      <c r="BT161" s="99"/>
      <c r="BU161" s="100">
        <f t="shared" si="508"/>
        <v>0</v>
      </c>
      <c r="BV161" s="99"/>
      <c r="BW161" s="100">
        <f t="shared" si="509"/>
        <v>0</v>
      </c>
      <c r="BX161" s="99"/>
      <c r="BY161" s="100">
        <f t="shared" si="510"/>
        <v>0</v>
      </c>
      <c r="BZ161" s="99"/>
      <c r="CA161" s="100">
        <f t="shared" si="511"/>
        <v>0</v>
      </c>
      <c r="CB161" s="99"/>
      <c r="CC161" s="100">
        <f t="shared" si="512"/>
        <v>0</v>
      </c>
      <c r="CD161" s="99"/>
      <c r="CE161" s="100">
        <f t="shared" si="513"/>
        <v>0</v>
      </c>
      <c r="CF161" s="101">
        <f t="shared" si="514"/>
        <v>0</v>
      </c>
      <c r="CG161" s="100">
        <f t="shared" si="514"/>
        <v>0</v>
      </c>
    </row>
    <row r="162" spans="1:85" s="102" customFormat="1" ht="19.899999999999999" customHeight="1" x14ac:dyDescent="0.5">
      <c r="A162" s="94">
        <v>131</v>
      </c>
      <c r="B162" s="95" t="s">
        <v>178</v>
      </c>
      <c r="C162" s="95" t="s">
        <v>74</v>
      </c>
      <c r="D162" s="94">
        <f>RANK(BF162,$BF$149:$BF$164)</f>
        <v>2</v>
      </c>
      <c r="E162" s="94">
        <v>0.35</v>
      </c>
      <c r="F162" s="94" t="s">
        <v>83</v>
      </c>
      <c r="G162" s="94"/>
      <c r="H162" s="94"/>
      <c r="I162" s="146">
        <f t="shared" si="463"/>
        <v>0</v>
      </c>
      <c r="J162" s="94"/>
      <c r="K162" s="146">
        <f t="shared" si="464"/>
        <v>0</v>
      </c>
      <c r="L162" s="94"/>
      <c r="M162" s="146">
        <f t="shared" si="465"/>
        <v>0</v>
      </c>
      <c r="N162" s="94"/>
      <c r="O162" s="146">
        <f t="shared" si="466"/>
        <v>0</v>
      </c>
      <c r="P162" s="94"/>
      <c r="Q162" s="146">
        <f t="shared" si="467"/>
        <v>0</v>
      </c>
      <c r="R162" s="94"/>
      <c r="S162" s="146">
        <f t="shared" si="468"/>
        <v>0</v>
      </c>
      <c r="T162" s="94"/>
      <c r="U162" s="146">
        <f t="shared" si="469"/>
        <v>0</v>
      </c>
      <c r="V162" s="94"/>
      <c r="W162" s="146">
        <f t="shared" si="470"/>
        <v>0</v>
      </c>
      <c r="X162" s="94"/>
      <c r="Y162" s="146">
        <f t="shared" si="471"/>
        <v>0</v>
      </c>
      <c r="Z162" s="94"/>
      <c r="AA162" s="146">
        <f t="shared" si="472"/>
        <v>0</v>
      </c>
      <c r="AB162" s="94"/>
      <c r="AC162" s="146">
        <f t="shared" si="473"/>
        <v>0</v>
      </c>
      <c r="AD162" s="94"/>
      <c r="AE162" s="146">
        <f t="shared" si="474"/>
        <v>0</v>
      </c>
      <c r="AF162" s="147">
        <f t="shared" si="475"/>
        <v>0</v>
      </c>
      <c r="AG162" s="146">
        <f t="shared" si="476"/>
        <v>0</v>
      </c>
      <c r="AH162" s="99"/>
      <c r="AI162" s="100">
        <f t="shared" si="477"/>
        <v>0</v>
      </c>
      <c r="AJ162" s="99"/>
      <c r="AK162" s="100">
        <f t="shared" si="478"/>
        <v>0</v>
      </c>
      <c r="AL162" s="99"/>
      <c r="AM162" s="100">
        <f t="shared" si="479"/>
        <v>0</v>
      </c>
      <c r="AN162" s="99"/>
      <c r="AO162" s="100">
        <f t="shared" si="480"/>
        <v>0</v>
      </c>
      <c r="AP162" s="99"/>
      <c r="AQ162" s="100">
        <f t="shared" si="480"/>
        <v>0</v>
      </c>
      <c r="AR162" s="99"/>
      <c r="AS162" s="100">
        <f t="shared" si="481"/>
        <v>0</v>
      </c>
      <c r="AT162" s="99"/>
      <c r="AU162" s="100">
        <f t="shared" si="482"/>
        <v>0</v>
      </c>
      <c r="AV162" s="99"/>
      <c r="AW162" s="100">
        <f t="shared" si="483"/>
        <v>0</v>
      </c>
      <c r="AX162" s="99"/>
      <c r="AY162" s="100">
        <f t="shared" si="484"/>
        <v>0</v>
      </c>
      <c r="AZ162" s="99"/>
      <c r="BA162" s="100">
        <f t="shared" si="485"/>
        <v>0</v>
      </c>
      <c r="BB162" s="99"/>
      <c r="BC162" s="100">
        <f t="shared" si="486"/>
        <v>0</v>
      </c>
      <c r="BD162" s="99"/>
      <c r="BE162" s="100">
        <f t="shared" si="487"/>
        <v>0</v>
      </c>
      <c r="BF162" s="101">
        <f t="shared" si="488"/>
        <v>0</v>
      </c>
      <c r="BG162" s="100">
        <f t="shared" si="488"/>
        <v>0</v>
      </c>
      <c r="BH162" s="99"/>
      <c r="BI162" s="100">
        <f t="shared" si="502"/>
        <v>0</v>
      </c>
      <c r="BJ162" s="99"/>
      <c r="BK162" s="100">
        <f t="shared" si="503"/>
        <v>0</v>
      </c>
      <c r="BL162" s="99"/>
      <c r="BM162" s="100">
        <f t="shared" si="504"/>
        <v>0</v>
      </c>
      <c r="BN162" s="99"/>
      <c r="BO162" s="100">
        <f t="shared" si="505"/>
        <v>0</v>
      </c>
      <c r="BP162" s="99"/>
      <c r="BQ162" s="100">
        <f t="shared" si="506"/>
        <v>0</v>
      </c>
      <c r="BR162" s="99"/>
      <c r="BS162" s="100">
        <f t="shared" si="507"/>
        <v>0</v>
      </c>
      <c r="BT162" s="99"/>
      <c r="BU162" s="100">
        <f t="shared" si="508"/>
        <v>0</v>
      </c>
      <c r="BV162" s="99"/>
      <c r="BW162" s="100">
        <f t="shared" si="509"/>
        <v>0</v>
      </c>
      <c r="BX162" s="99"/>
      <c r="BY162" s="100">
        <f t="shared" si="510"/>
        <v>0</v>
      </c>
      <c r="BZ162" s="99"/>
      <c r="CA162" s="100">
        <f t="shared" si="511"/>
        <v>0</v>
      </c>
      <c r="CB162" s="99"/>
      <c r="CC162" s="100">
        <f t="shared" si="512"/>
        <v>0</v>
      </c>
      <c r="CD162" s="99"/>
      <c r="CE162" s="100">
        <f t="shared" si="513"/>
        <v>0</v>
      </c>
      <c r="CF162" s="101">
        <f t="shared" si="514"/>
        <v>0</v>
      </c>
      <c r="CG162" s="100">
        <f t="shared" si="514"/>
        <v>0</v>
      </c>
    </row>
    <row r="163" spans="1:85" s="102" customFormat="1" ht="19.899999999999999" customHeight="1" x14ac:dyDescent="0.5">
      <c r="A163" s="94">
        <v>132</v>
      </c>
      <c r="B163" s="105" t="s">
        <v>179</v>
      </c>
      <c r="C163" s="105" t="s">
        <v>74</v>
      </c>
      <c r="D163" s="94">
        <f>RANK(BF163,$BF$149:$BF$164)</f>
        <v>2</v>
      </c>
      <c r="E163" s="94">
        <v>0.7</v>
      </c>
      <c r="F163" s="106" t="s">
        <v>180</v>
      </c>
      <c r="G163" s="94">
        <v>25000</v>
      </c>
      <c r="H163" s="106"/>
      <c r="I163" s="146">
        <f t="shared" si="463"/>
        <v>0</v>
      </c>
      <c r="J163" s="106"/>
      <c r="K163" s="146">
        <f t="shared" si="464"/>
        <v>0</v>
      </c>
      <c r="L163" s="106"/>
      <c r="M163" s="146">
        <f t="shared" si="465"/>
        <v>0</v>
      </c>
      <c r="N163" s="106"/>
      <c r="O163" s="146">
        <f t="shared" si="466"/>
        <v>0</v>
      </c>
      <c r="P163" s="106"/>
      <c r="Q163" s="146">
        <f t="shared" si="467"/>
        <v>0</v>
      </c>
      <c r="R163" s="106"/>
      <c r="S163" s="146">
        <f t="shared" si="468"/>
        <v>0</v>
      </c>
      <c r="T163" s="106"/>
      <c r="U163" s="146">
        <f t="shared" si="469"/>
        <v>0</v>
      </c>
      <c r="V163" s="106"/>
      <c r="W163" s="146">
        <f t="shared" si="470"/>
        <v>0</v>
      </c>
      <c r="X163" s="106"/>
      <c r="Y163" s="146">
        <f t="shared" si="471"/>
        <v>0</v>
      </c>
      <c r="Z163" s="106"/>
      <c r="AA163" s="146">
        <f t="shared" si="472"/>
        <v>0</v>
      </c>
      <c r="AB163" s="106"/>
      <c r="AC163" s="146">
        <f t="shared" si="473"/>
        <v>0</v>
      </c>
      <c r="AD163" s="106"/>
      <c r="AE163" s="146">
        <f t="shared" si="474"/>
        <v>0</v>
      </c>
      <c r="AF163" s="147">
        <f t="shared" si="475"/>
        <v>0</v>
      </c>
      <c r="AG163" s="146">
        <f t="shared" si="476"/>
        <v>0</v>
      </c>
      <c r="AH163" s="99"/>
      <c r="AI163" s="100">
        <f t="shared" si="477"/>
        <v>0</v>
      </c>
      <c r="AJ163" s="99"/>
      <c r="AK163" s="100">
        <f t="shared" si="478"/>
        <v>0</v>
      </c>
      <c r="AL163" s="99"/>
      <c r="AM163" s="100">
        <f t="shared" si="479"/>
        <v>0</v>
      </c>
      <c r="AN163" s="99"/>
      <c r="AO163" s="100">
        <f t="shared" si="480"/>
        <v>0</v>
      </c>
      <c r="AP163" s="99"/>
      <c r="AQ163" s="100">
        <f t="shared" si="480"/>
        <v>0</v>
      </c>
      <c r="AR163" s="99"/>
      <c r="AS163" s="100">
        <f t="shared" si="481"/>
        <v>0</v>
      </c>
      <c r="AT163" s="99"/>
      <c r="AU163" s="100">
        <f t="shared" si="482"/>
        <v>0</v>
      </c>
      <c r="AV163" s="99"/>
      <c r="AW163" s="100">
        <f t="shared" si="483"/>
        <v>0</v>
      </c>
      <c r="AX163" s="99"/>
      <c r="AY163" s="100">
        <f t="shared" si="484"/>
        <v>0</v>
      </c>
      <c r="AZ163" s="99"/>
      <c r="BA163" s="100">
        <f t="shared" si="485"/>
        <v>0</v>
      </c>
      <c r="BB163" s="99"/>
      <c r="BC163" s="100">
        <f t="shared" si="486"/>
        <v>0</v>
      </c>
      <c r="BD163" s="99"/>
      <c r="BE163" s="100">
        <f t="shared" si="487"/>
        <v>0</v>
      </c>
      <c r="BF163" s="101">
        <f t="shared" si="488"/>
        <v>0</v>
      </c>
      <c r="BG163" s="100">
        <f t="shared" si="488"/>
        <v>0</v>
      </c>
      <c r="BH163" s="99"/>
      <c r="BI163" s="100">
        <f t="shared" si="502"/>
        <v>0</v>
      </c>
      <c r="BJ163" s="99"/>
      <c r="BK163" s="100">
        <f t="shared" si="503"/>
        <v>0</v>
      </c>
      <c r="BL163" s="99"/>
      <c r="BM163" s="100">
        <f t="shared" si="504"/>
        <v>0</v>
      </c>
      <c r="BN163" s="99"/>
      <c r="BO163" s="100">
        <f t="shared" si="505"/>
        <v>0</v>
      </c>
      <c r="BP163" s="99"/>
      <c r="BQ163" s="100">
        <f t="shared" si="506"/>
        <v>0</v>
      </c>
      <c r="BR163" s="99"/>
      <c r="BS163" s="100">
        <f t="shared" si="507"/>
        <v>0</v>
      </c>
      <c r="BT163" s="99"/>
      <c r="BU163" s="100">
        <f t="shared" si="508"/>
        <v>0</v>
      </c>
      <c r="BV163" s="99"/>
      <c r="BW163" s="100">
        <f t="shared" si="509"/>
        <v>0</v>
      </c>
      <c r="BX163" s="99"/>
      <c r="BY163" s="100">
        <f t="shared" si="510"/>
        <v>0</v>
      </c>
      <c r="BZ163" s="99"/>
      <c r="CA163" s="100">
        <f t="shared" si="511"/>
        <v>0</v>
      </c>
      <c r="CB163" s="99"/>
      <c r="CC163" s="100">
        <f t="shared" si="512"/>
        <v>0</v>
      </c>
      <c r="CD163" s="99"/>
      <c r="CE163" s="100">
        <f t="shared" si="513"/>
        <v>0</v>
      </c>
      <c r="CF163" s="101">
        <f t="shared" si="514"/>
        <v>0</v>
      </c>
      <c r="CG163" s="100">
        <f t="shared" si="514"/>
        <v>0</v>
      </c>
    </row>
    <row r="164" spans="1:85" s="102" customFormat="1" ht="19.899999999999999" customHeight="1" x14ac:dyDescent="0.5">
      <c r="A164" s="114"/>
      <c r="B164" s="115"/>
      <c r="C164" s="115"/>
      <c r="D164" s="115"/>
      <c r="E164" s="115"/>
      <c r="F164" s="116"/>
      <c r="G164" s="116"/>
      <c r="H164" s="153"/>
      <c r="I164" s="146"/>
      <c r="J164" s="153"/>
      <c r="K164" s="146"/>
      <c r="L164" s="153"/>
      <c r="M164" s="146"/>
      <c r="N164" s="153"/>
      <c r="O164" s="146"/>
      <c r="P164" s="153"/>
      <c r="Q164" s="146"/>
      <c r="R164" s="153"/>
      <c r="S164" s="146"/>
      <c r="T164" s="153"/>
      <c r="U164" s="146"/>
      <c r="V164" s="153"/>
      <c r="W164" s="146"/>
      <c r="X164" s="153"/>
      <c r="Y164" s="146"/>
      <c r="Z164" s="153"/>
      <c r="AA164" s="146"/>
      <c r="AB164" s="153"/>
      <c r="AC164" s="146"/>
      <c r="AD164" s="153"/>
      <c r="AE164" s="146"/>
      <c r="AF164" s="147"/>
      <c r="AG164" s="146"/>
      <c r="AH164" s="99"/>
      <c r="AI164" s="100"/>
      <c r="AJ164" s="99"/>
      <c r="AK164" s="100"/>
      <c r="AL164" s="99"/>
      <c r="AM164" s="100"/>
      <c r="AN164" s="99"/>
      <c r="AO164" s="100"/>
      <c r="AP164" s="99"/>
      <c r="AQ164" s="100"/>
      <c r="AR164" s="99"/>
      <c r="AS164" s="100"/>
      <c r="AT164" s="99"/>
      <c r="AU164" s="100"/>
      <c r="AV164" s="99"/>
      <c r="AW164" s="100"/>
      <c r="AX164" s="99"/>
      <c r="AY164" s="100"/>
      <c r="AZ164" s="99"/>
      <c r="BA164" s="100"/>
      <c r="BB164" s="99"/>
      <c r="BC164" s="100"/>
      <c r="BD164" s="99"/>
      <c r="BE164" s="100"/>
      <c r="BF164" s="101"/>
      <c r="BG164" s="100"/>
      <c r="BH164" s="99"/>
      <c r="BI164" s="100"/>
      <c r="BJ164" s="99"/>
      <c r="BK164" s="100"/>
      <c r="BL164" s="99"/>
      <c r="BM164" s="100"/>
      <c r="BN164" s="99"/>
      <c r="BO164" s="100"/>
      <c r="BP164" s="99"/>
      <c r="BQ164" s="100"/>
      <c r="BR164" s="99"/>
      <c r="BS164" s="100"/>
      <c r="BT164" s="99"/>
      <c r="BU164" s="100"/>
      <c r="BV164" s="99"/>
      <c r="BW164" s="100"/>
      <c r="BX164" s="99"/>
      <c r="BY164" s="100"/>
      <c r="BZ164" s="99"/>
      <c r="CA164" s="100"/>
      <c r="CB164" s="99"/>
      <c r="CC164" s="100"/>
      <c r="CD164" s="99"/>
      <c r="CE164" s="100"/>
      <c r="CF164" s="101"/>
      <c r="CG164" s="100"/>
    </row>
    <row r="165" spans="1:85" s="91" customFormat="1" ht="19.899999999999999" customHeight="1" x14ac:dyDescent="0.6">
      <c r="A165" s="117"/>
      <c r="B165" s="108" t="s">
        <v>181</v>
      </c>
      <c r="C165" s="108"/>
      <c r="D165" s="108"/>
      <c r="E165" s="108"/>
      <c r="F165" s="110"/>
      <c r="G165" s="110"/>
      <c r="H165" s="149">
        <f t="shared" ref="H165:AG165" si="515">SUM(H149:H164)</f>
        <v>48</v>
      </c>
      <c r="I165" s="150">
        <f t="shared" si="515"/>
        <v>29.4</v>
      </c>
      <c r="J165" s="149">
        <f t="shared" si="515"/>
        <v>77</v>
      </c>
      <c r="K165" s="150">
        <f t="shared" si="515"/>
        <v>53.9</v>
      </c>
      <c r="L165" s="149">
        <f t="shared" si="515"/>
        <v>120</v>
      </c>
      <c r="M165" s="150">
        <f t="shared" si="515"/>
        <v>84</v>
      </c>
      <c r="N165" s="149">
        <f t="shared" si="515"/>
        <v>0</v>
      </c>
      <c r="O165" s="150">
        <f t="shared" si="515"/>
        <v>0</v>
      </c>
      <c r="P165" s="149">
        <f t="shared" si="515"/>
        <v>24</v>
      </c>
      <c r="Q165" s="150">
        <f t="shared" si="515"/>
        <v>16.799999999999997</v>
      </c>
      <c r="R165" s="149">
        <f t="shared" si="515"/>
        <v>0</v>
      </c>
      <c r="S165" s="150">
        <f t="shared" si="515"/>
        <v>0</v>
      </c>
      <c r="T165" s="149">
        <f t="shared" si="515"/>
        <v>60</v>
      </c>
      <c r="U165" s="150">
        <f t="shared" si="515"/>
        <v>42</v>
      </c>
      <c r="V165" s="149">
        <f t="shared" si="515"/>
        <v>96</v>
      </c>
      <c r="W165" s="150">
        <f t="shared" si="515"/>
        <v>67.199999999999989</v>
      </c>
      <c r="X165" s="149">
        <f t="shared" si="515"/>
        <v>36</v>
      </c>
      <c r="Y165" s="150">
        <f t="shared" si="515"/>
        <v>25.2</v>
      </c>
      <c r="Z165" s="149">
        <f t="shared" si="515"/>
        <v>12</v>
      </c>
      <c r="AA165" s="150">
        <f t="shared" si="515"/>
        <v>8.3999999999999986</v>
      </c>
      <c r="AB165" s="149">
        <f t="shared" si="515"/>
        <v>72</v>
      </c>
      <c r="AC165" s="150">
        <f t="shared" si="515"/>
        <v>50.4</v>
      </c>
      <c r="AD165" s="149">
        <f t="shared" si="515"/>
        <v>0</v>
      </c>
      <c r="AE165" s="150">
        <f t="shared" si="515"/>
        <v>0</v>
      </c>
      <c r="AF165" s="149">
        <f t="shared" si="515"/>
        <v>545</v>
      </c>
      <c r="AG165" s="150">
        <f t="shared" si="515"/>
        <v>377.2999999999999</v>
      </c>
      <c r="AH165" s="111">
        <f t="shared" ref="AH165:BG165" si="516">SUM(AH149:AH164)</f>
        <v>48</v>
      </c>
      <c r="AI165" s="112">
        <f t="shared" si="516"/>
        <v>33.599999999999994</v>
      </c>
      <c r="AJ165" s="111">
        <f t="shared" si="516"/>
        <v>36</v>
      </c>
      <c r="AK165" s="112">
        <f t="shared" si="516"/>
        <v>25.2</v>
      </c>
      <c r="AL165" s="111">
        <f t="shared" si="516"/>
        <v>0</v>
      </c>
      <c r="AM165" s="112">
        <f t="shared" si="516"/>
        <v>0</v>
      </c>
      <c r="AN165" s="111">
        <f t="shared" si="516"/>
        <v>0</v>
      </c>
      <c r="AO165" s="112">
        <f t="shared" si="516"/>
        <v>0</v>
      </c>
      <c r="AP165" s="111">
        <f t="shared" si="516"/>
        <v>0</v>
      </c>
      <c r="AQ165" s="112">
        <f t="shared" si="516"/>
        <v>0</v>
      </c>
      <c r="AR165" s="111">
        <f t="shared" si="516"/>
        <v>0</v>
      </c>
      <c r="AS165" s="112">
        <f t="shared" si="516"/>
        <v>0</v>
      </c>
      <c r="AT165" s="111">
        <f t="shared" si="516"/>
        <v>0</v>
      </c>
      <c r="AU165" s="112">
        <f t="shared" si="516"/>
        <v>0</v>
      </c>
      <c r="AV165" s="111">
        <f t="shared" si="516"/>
        <v>0</v>
      </c>
      <c r="AW165" s="112">
        <f t="shared" si="516"/>
        <v>0</v>
      </c>
      <c r="AX165" s="111">
        <f t="shared" si="516"/>
        <v>0</v>
      </c>
      <c r="AY165" s="112">
        <f t="shared" si="516"/>
        <v>0</v>
      </c>
      <c r="AZ165" s="111">
        <f t="shared" si="516"/>
        <v>0</v>
      </c>
      <c r="BA165" s="112">
        <f t="shared" si="516"/>
        <v>0</v>
      </c>
      <c r="BB165" s="111">
        <f t="shared" si="516"/>
        <v>0</v>
      </c>
      <c r="BC165" s="112">
        <f t="shared" si="516"/>
        <v>0</v>
      </c>
      <c r="BD165" s="111">
        <f t="shared" si="516"/>
        <v>0</v>
      </c>
      <c r="BE165" s="112">
        <f t="shared" si="516"/>
        <v>0</v>
      </c>
      <c r="BF165" s="111">
        <f t="shared" si="516"/>
        <v>84</v>
      </c>
      <c r="BG165" s="112">
        <f t="shared" si="516"/>
        <v>58.8</v>
      </c>
      <c r="BH165" s="111">
        <f t="shared" ref="BH165:BM165" si="517">SUM(BH149:BH164)</f>
        <v>0</v>
      </c>
      <c r="BI165" s="112">
        <f t="shared" si="517"/>
        <v>0</v>
      </c>
      <c r="BJ165" s="111">
        <f t="shared" si="517"/>
        <v>0</v>
      </c>
      <c r="BK165" s="112">
        <f t="shared" si="517"/>
        <v>0</v>
      </c>
      <c r="BL165" s="111">
        <f t="shared" si="517"/>
        <v>0</v>
      </c>
      <c r="BM165" s="112">
        <f t="shared" si="517"/>
        <v>0</v>
      </c>
      <c r="BN165" s="111">
        <f t="shared" ref="BN165:CG165" si="518">SUM(BN149:BN164)</f>
        <v>0</v>
      </c>
      <c r="BO165" s="112">
        <f t="shared" si="518"/>
        <v>0</v>
      </c>
      <c r="BP165" s="111">
        <f t="shared" si="518"/>
        <v>0</v>
      </c>
      <c r="BQ165" s="112">
        <f t="shared" si="518"/>
        <v>0</v>
      </c>
      <c r="BR165" s="111">
        <f t="shared" si="518"/>
        <v>0</v>
      </c>
      <c r="BS165" s="112">
        <f t="shared" si="518"/>
        <v>0</v>
      </c>
      <c r="BT165" s="111">
        <f t="shared" si="518"/>
        <v>0</v>
      </c>
      <c r="BU165" s="112">
        <f t="shared" si="518"/>
        <v>0</v>
      </c>
      <c r="BV165" s="111">
        <f t="shared" si="518"/>
        <v>0</v>
      </c>
      <c r="BW165" s="112">
        <f t="shared" si="518"/>
        <v>0</v>
      </c>
      <c r="BX165" s="111">
        <f t="shared" si="518"/>
        <v>0</v>
      </c>
      <c r="BY165" s="112">
        <f t="shared" si="518"/>
        <v>0</v>
      </c>
      <c r="BZ165" s="111">
        <f t="shared" si="518"/>
        <v>0</v>
      </c>
      <c r="CA165" s="112">
        <f t="shared" si="518"/>
        <v>0</v>
      </c>
      <c r="CB165" s="111">
        <f t="shared" si="518"/>
        <v>0</v>
      </c>
      <c r="CC165" s="112">
        <f t="shared" si="518"/>
        <v>0</v>
      </c>
      <c r="CD165" s="111">
        <f t="shared" si="518"/>
        <v>0</v>
      </c>
      <c r="CE165" s="112">
        <f t="shared" si="518"/>
        <v>0</v>
      </c>
      <c r="CF165" s="111">
        <f t="shared" si="518"/>
        <v>0</v>
      </c>
      <c r="CG165" s="112">
        <f t="shared" si="518"/>
        <v>0</v>
      </c>
    </row>
    <row r="166" spans="1:85" s="91" customFormat="1" ht="19.899999999999999" customHeight="1" x14ac:dyDescent="0.6">
      <c r="A166" s="118"/>
      <c r="B166" s="119" t="s">
        <v>182</v>
      </c>
      <c r="C166" s="119"/>
      <c r="D166" s="119"/>
      <c r="E166" s="119"/>
      <c r="F166" s="119"/>
      <c r="G166" s="119"/>
      <c r="H166" s="154">
        <f t="shared" ref="H166:AG166" si="519">+H148+H165</f>
        <v>85102</v>
      </c>
      <c r="I166" s="155">
        <f t="shared" si="519"/>
        <v>58673</v>
      </c>
      <c r="J166" s="154">
        <f t="shared" si="519"/>
        <v>38727</v>
      </c>
      <c r="K166" s="155">
        <f t="shared" si="519"/>
        <v>27472.7</v>
      </c>
      <c r="L166" s="154">
        <f t="shared" si="519"/>
        <v>79454</v>
      </c>
      <c r="M166" s="155">
        <f t="shared" si="519"/>
        <v>54623.199999999997</v>
      </c>
      <c r="N166" s="154">
        <f t="shared" si="519"/>
        <v>63980</v>
      </c>
      <c r="O166" s="155">
        <f t="shared" si="519"/>
        <v>44519.599999999991</v>
      </c>
      <c r="P166" s="154">
        <f t="shared" si="519"/>
        <v>84088</v>
      </c>
      <c r="Q166" s="155">
        <f t="shared" si="519"/>
        <v>58666.16</v>
      </c>
      <c r="R166" s="154">
        <f t="shared" si="519"/>
        <v>90640</v>
      </c>
      <c r="S166" s="155">
        <f t="shared" si="519"/>
        <v>64128.800000000003</v>
      </c>
      <c r="T166" s="154">
        <f t="shared" si="519"/>
        <v>59453</v>
      </c>
      <c r="U166" s="155">
        <f t="shared" si="519"/>
        <v>42495.200000000012</v>
      </c>
      <c r="V166" s="154">
        <f t="shared" si="519"/>
        <v>64716</v>
      </c>
      <c r="W166" s="155">
        <f t="shared" si="519"/>
        <v>45920.079999999994</v>
      </c>
      <c r="X166" s="154">
        <f t="shared" si="519"/>
        <v>73870</v>
      </c>
      <c r="Y166" s="155">
        <f t="shared" si="519"/>
        <v>51668.88</v>
      </c>
      <c r="Z166" s="154">
        <f t="shared" si="519"/>
        <v>67259</v>
      </c>
      <c r="AA166" s="155">
        <f t="shared" si="519"/>
        <v>46901.06</v>
      </c>
      <c r="AB166" s="154">
        <f t="shared" si="519"/>
        <v>77492</v>
      </c>
      <c r="AC166" s="155">
        <f t="shared" si="519"/>
        <v>54659.880000000005</v>
      </c>
      <c r="AD166" s="154">
        <f t="shared" si="519"/>
        <v>76424</v>
      </c>
      <c r="AE166" s="155">
        <f t="shared" si="519"/>
        <v>53415.109999999993</v>
      </c>
      <c r="AF166" s="154">
        <f t="shared" si="519"/>
        <v>861205</v>
      </c>
      <c r="AG166" s="155">
        <f t="shared" si="519"/>
        <v>603143.67000000016</v>
      </c>
      <c r="AH166" s="120">
        <f t="shared" ref="AH166:CG166" si="520">+AH148+AH165</f>
        <v>64512</v>
      </c>
      <c r="AI166" s="121">
        <f t="shared" si="520"/>
        <v>45725.84</v>
      </c>
      <c r="AJ166" s="120">
        <f t="shared" si="520"/>
        <v>75788</v>
      </c>
      <c r="AK166" s="121">
        <f t="shared" si="520"/>
        <v>54138.8</v>
      </c>
      <c r="AL166" s="120">
        <f t="shared" si="520"/>
        <v>97326</v>
      </c>
      <c r="AM166" s="121">
        <f t="shared" si="520"/>
        <v>69093.440000000002</v>
      </c>
      <c r="AN166" s="120">
        <f t="shared" si="520"/>
        <v>55974</v>
      </c>
      <c r="AO166" s="121">
        <f t="shared" si="520"/>
        <v>39692.880000000005</v>
      </c>
      <c r="AP166" s="120">
        <f t="shared" si="520"/>
        <v>81928</v>
      </c>
      <c r="AQ166" s="121">
        <f t="shared" si="520"/>
        <v>57794.960000000006</v>
      </c>
      <c r="AR166" s="120">
        <f t="shared" si="520"/>
        <v>81690</v>
      </c>
      <c r="AS166" s="121">
        <f t="shared" si="520"/>
        <v>58697.259999999995</v>
      </c>
      <c r="AT166" s="120">
        <f t="shared" si="520"/>
        <v>72218</v>
      </c>
      <c r="AU166" s="121">
        <f t="shared" si="520"/>
        <v>51214.320000000007</v>
      </c>
      <c r="AV166" s="120">
        <f t="shared" si="520"/>
        <v>61972</v>
      </c>
      <c r="AW166" s="121">
        <f t="shared" si="520"/>
        <v>44660.280000000006</v>
      </c>
      <c r="AX166" s="120">
        <f t="shared" si="520"/>
        <v>61385</v>
      </c>
      <c r="AY166" s="121">
        <f t="shared" si="520"/>
        <v>43711.8</v>
      </c>
      <c r="AZ166" s="120">
        <f t="shared" si="520"/>
        <v>74054</v>
      </c>
      <c r="BA166" s="121">
        <f t="shared" si="520"/>
        <v>53076.320000000007</v>
      </c>
      <c r="BB166" s="120">
        <f t="shared" si="520"/>
        <v>62394</v>
      </c>
      <c r="BC166" s="121">
        <f t="shared" si="520"/>
        <v>45012.880000000005</v>
      </c>
      <c r="BD166" s="120">
        <f t="shared" si="520"/>
        <v>78008</v>
      </c>
      <c r="BE166" s="121">
        <f t="shared" si="520"/>
        <v>55511.439999999995</v>
      </c>
      <c r="BF166" s="120">
        <f t="shared" si="520"/>
        <v>867249</v>
      </c>
      <c r="BG166" s="121">
        <f t="shared" si="520"/>
        <v>618330.22000000009</v>
      </c>
      <c r="BH166" s="120">
        <f t="shared" si="520"/>
        <v>69638</v>
      </c>
      <c r="BI166" s="121">
        <f t="shared" si="520"/>
        <v>50596.720000000008</v>
      </c>
      <c r="BJ166" s="120">
        <f t="shared" si="520"/>
        <v>64510</v>
      </c>
      <c r="BK166" s="121">
        <f t="shared" si="520"/>
        <v>46224.800000000003</v>
      </c>
      <c r="BL166" s="120">
        <f t="shared" si="520"/>
        <v>0</v>
      </c>
      <c r="BM166" s="121">
        <f t="shared" si="520"/>
        <v>0</v>
      </c>
      <c r="BN166" s="120">
        <f t="shared" si="520"/>
        <v>0</v>
      </c>
      <c r="BO166" s="121">
        <f t="shared" si="520"/>
        <v>0</v>
      </c>
      <c r="BP166" s="120">
        <f t="shared" si="520"/>
        <v>0</v>
      </c>
      <c r="BQ166" s="121">
        <f t="shared" si="520"/>
        <v>0</v>
      </c>
      <c r="BR166" s="120">
        <f t="shared" si="520"/>
        <v>0</v>
      </c>
      <c r="BS166" s="121">
        <f t="shared" si="520"/>
        <v>0</v>
      </c>
      <c r="BT166" s="120">
        <f t="shared" si="520"/>
        <v>0</v>
      </c>
      <c r="BU166" s="121">
        <f t="shared" si="520"/>
        <v>0</v>
      </c>
      <c r="BV166" s="120">
        <f t="shared" si="520"/>
        <v>0</v>
      </c>
      <c r="BW166" s="121">
        <f t="shared" si="520"/>
        <v>0</v>
      </c>
      <c r="BX166" s="120">
        <f t="shared" si="520"/>
        <v>0</v>
      </c>
      <c r="BY166" s="121">
        <f t="shared" si="520"/>
        <v>0</v>
      </c>
      <c r="BZ166" s="120">
        <f t="shared" si="520"/>
        <v>0</v>
      </c>
      <c r="CA166" s="121">
        <f t="shared" si="520"/>
        <v>0</v>
      </c>
      <c r="CB166" s="120">
        <f t="shared" si="520"/>
        <v>0</v>
      </c>
      <c r="CC166" s="121">
        <f t="shared" si="520"/>
        <v>0</v>
      </c>
      <c r="CD166" s="120">
        <f t="shared" si="520"/>
        <v>0</v>
      </c>
      <c r="CE166" s="121">
        <f t="shared" si="520"/>
        <v>0</v>
      </c>
      <c r="CF166" s="120">
        <f t="shared" si="520"/>
        <v>134148</v>
      </c>
      <c r="CG166" s="121">
        <f t="shared" si="520"/>
        <v>96821.52</v>
      </c>
    </row>
  </sheetData>
  <mergeCells count="47">
    <mergeCell ref="CB2:CC2"/>
    <mergeCell ref="CD2:CE2"/>
    <mergeCell ref="CF2:CG2"/>
    <mergeCell ref="BR2:BS2"/>
    <mergeCell ref="BT2:BU2"/>
    <mergeCell ref="BV2:BW2"/>
    <mergeCell ref="BX2:BY2"/>
    <mergeCell ref="BZ2:CA2"/>
    <mergeCell ref="BH2:BI2"/>
    <mergeCell ref="BJ2:BK2"/>
    <mergeCell ref="BL2:BM2"/>
    <mergeCell ref="BN2:BO2"/>
    <mergeCell ref="BP2:BQ2"/>
    <mergeCell ref="AD2:AE2"/>
    <mergeCell ref="AF2:AG2"/>
    <mergeCell ref="R2:S2"/>
    <mergeCell ref="T2:U2"/>
    <mergeCell ref="V2:W2"/>
    <mergeCell ref="X2:Y2"/>
    <mergeCell ref="Z2:AA2"/>
    <mergeCell ref="AB2:AC2"/>
    <mergeCell ref="AX2:AY2"/>
    <mergeCell ref="AZ2:BA2"/>
    <mergeCell ref="BB2:BC2"/>
    <mergeCell ref="BD2:BE2"/>
    <mergeCell ref="BF2:BG2"/>
    <mergeCell ref="H2:I2"/>
    <mergeCell ref="J2:K2"/>
    <mergeCell ref="L2:M2"/>
    <mergeCell ref="N2:O2"/>
    <mergeCell ref="P2:Q2"/>
    <mergeCell ref="AV2:AW2"/>
    <mergeCell ref="A1:BG1"/>
    <mergeCell ref="A2:A3"/>
    <mergeCell ref="B2:B3"/>
    <mergeCell ref="C2:C3"/>
    <mergeCell ref="D2:D3"/>
    <mergeCell ref="E2:E3"/>
    <mergeCell ref="F2:F3"/>
    <mergeCell ref="G2:G3"/>
    <mergeCell ref="AH2:AI2"/>
    <mergeCell ref="AJ2:AK2"/>
    <mergeCell ref="AL2:AM2"/>
    <mergeCell ref="AN2:AO2"/>
    <mergeCell ref="AP2:AQ2"/>
    <mergeCell ref="AR2:AS2"/>
    <mergeCell ref="AT2:AU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FCE9-89B4-4023-8A9A-AA4BF0A9104D}">
  <dimension ref="A1:EI166"/>
  <sheetViews>
    <sheetView workbookViewId="0">
      <pane xSplit="7" ySplit="3" topLeftCell="AF145" activePane="bottomRight" state="frozen"/>
      <selection pane="topRight" activeCell="H1" sqref="H1"/>
      <selection pane="bottomLeft" activeCell="A4" sqref="A4"/>
      <selection pane="bottomRight" activeCell="BJ127" sqref="BJ127"/>
    </sheetView>
  </sheetViews>
  <sheetFormatPr defaultColWidth="9.140625" defaultRowHeight="21.75" x14ac:dyDescent="0.6"/>
  <cols>
    <col min="1" max="1" width="5.28515625" style="164" customWidth="1"/>
    <col min="2" max="2" width="29" style="164" customWidth="1"/>
    <col min="3" max="3" width="10.85546875" style="164" customWidth="1"/>
    <col min="4" max="4" width="11.5703125" style="164" customWidth="1"/>
    <col min="5" max="5" width="8.42578125" style="164" customWidth="1"/>
    <col min="6" max="6" width="10.5703125" style="164" customWidth="1"/>
    <col min="7" max="7" width="11" style="164" customWidth="1"/>
    <col min="8" max="8" width="11.140625" style="164" hidden="1" customWidth="1"/>
    <col min="9" max="9" width="9.42578125" style="164" hidden="1" customWidth="1"/>
    <col min="10" max="10" width="10.28515625" style="164" hidden="1" customWidth="1"/>
    <col min="11" max="11" width="9.42578125" style="164" hidden="1" customWidth="1"/>
    <col min="12" max="12" width="10.28515625" style="164" hidden="1" customWidth="1"/>
    <col min="13" max="13" width="9.42578125" style="164" hidden="1" customWidth="1"/>
    <col min="14" max="14" width="10.28515625" style="164" hidden="1" customWidth="1"/>
    <col min="15" max="15" width="9.42578125" style="164" hidden="1" customWidth="1"/>
    <col min="16" max="16" width="10.28515625" style="164" hidden="1" customWidth="1"/>
    <col min="17" max="17" width="9.42578125" style="164" hidden="1" customWidth="1"/>
    <col min="18" max="18" width="10.28515625" style="164" hidden="1" customWidth="1"/>
    <col min="19" max="19" width="9.42578125" style="164" hidden="1" customWidth="1"/>
    <col min="20" max="20" width="12.7109375" style="164" hidden="1" customWidth="1"/>
    <col min="21" max="21" width="9.42578125" style="164" hidden="1" customWidth="1"/>
    <col min="22" max="22" width="10.28515625" style="164" hidden="1" customWidth="1"/>
    <col min="23" max="23" width="9.42578125" style="164" hidden="1" customWidth="1"/>
    <col min="24" max="24" width="10.28515625" style="164" hidden="1" customWidth="1"/>
    <col min="25" max="25" width="9.42578125" style="164" hidden="1" customWidth="1"/>
    <col min="26" max="26" width="10.28515625" style="164" hidden="1" customWidth="1"/>
    <col min="27" max="27" width="9.42578125" style="164" hidden="1" customWidth="1"/>
    <col min="28" max="28" width="10.28515625" style="164" hidden="1" customWidth="1"/>
    <col min="29" max="31" width="9.42578125" style="164" hidden="1" customWidth="1"/>
    <col min="32" max="32" width="11.28515625" style="164" customWidth="1"/>
    <col min="33" max="33" width="12.28515625" style="164" customWidth="1"/>
    <col min="34" max="34" width="9.140625" style="164" hidden="1" customWidth="1"/>
    <col min="35" max="35" width="9.42578125" style="164" hidden="1" customWidth="1"/>
    <col min="36" max="36" width="9.140625" style="164" hidden="1" customWidth="1"/>
    <col min="37" max="37" width="9.42578125" style="164" hidden="1" customWidth="1"/>
    <col min="38" max="38" width="9.140625" style="164" hidden="1" customWidth="1"/>
    <col min="39" max="39" width="10.42578125" style="164" hidden="1" customWidth="1"/>
    <col min="40" max="40" width="9.140625" style="164" hidden="1" customWidth="1"/>
    <col min="41" max="41" width="11.140625" style="164" hidden="1" customWidth="1"/>
    <col min="42" max="42" width="9.140625" style="164" hidden="1" customWidth="1"/>
    <col min="43" max="43" width="12.5703125" style="164" hidden="1" customWidth="1"/>
    <col min="44" max="44" width="9.140625" style="164" hidden="1" customWidth="1"/>
    <col min="45" max="45" width="13" style="164" hidden="1" customWidth="1"/>
    <col min="46" max="46" width="9.140625" style="164" hidden="1" customWidth="1"/>
    <col min="47" max="47" width="10.7109375" style="164" hidden="1" customWidth="1"/>
    <col min="48" max="48" width="9.140625" style="164" hidden="1" customWidth="1"/>
    <col min="49" max="49" width="8" style="164" hidden="1" customWidth="1"/>
    <col min="50" max="50" width="12" style="164" hidden="1" customWidth="1"/>
    <col min="51" max="51" width="8" style="164" hidden="1" customWidth="1"/>
    <col min="52" max="52" width="9.7109375" style="164" hidden="1" customWidth="1"/>
    <col min="53" max="53" width="8" style="164" hidden="1" customWidth="1"/>
    <col min="54" max="54" width="11" style="164" hidden="1" customWidth="1"/>
    <col min="55" max="55" width="8" style="164" hidden="1" customWidth="1"/>
    <col min="56" max="56" width="9.7109375" style="164" hidden="1" customWidth="1"/>
    <col min="57" max="57" width="8" style="164" hidden="1" customWidth="1"/>
    <col min="58" max="58" width="11.7109375" style="164" customWidth="1"/>
    <col min="59" max="59" width="11.28515625" style="164" customWidth="1"/>
    <col min="60" max="60" width="9.140625" style="123"/>
    <col min="61" max="61" width="9.140625" style="90"/>
    <col min="62" max="62" width="9.140625" style="90" customWidth="1"/>
    <col min="63" max="63" width="10.5703125" style="90" customWidth="1"/>
    <col min="64" max="64" width="9.140625" style="90" hidden="1" customWidth="1"/>
    <col min="65" max="65" width="10.42578125" style="90" hidden="1" customWidth="1"/>
    <col min="66" max="66" width="9.140625" style="90" hidden="1" customWidth="1"/>
    <col min="67" max="67" width="11.28515625" style="90" hidden="1" customWidth="1"/>
    <col min="68" max="68" width="9.140625" style="90" hidden="1" customWidth="1"/>
    <col min="69" max="69" width="11.7109375" style="90" hidden="1" customWidth="1"/>
    <col min="70" max="70" width="9.140625" style="90" hidden="1" customWidth="1"/>
    <col min="71" max="71" width="10.28515625" style="90" hidden="1" customWidth="1"/>
    <col min="72" max="72" width="9.140625" style="90" hidden="1" customWidth="1"/>
    <col min="73" max="73" width="9.7109375" style="90" hidden="1" customWidth="1"/>
    <col min="74" max="75" width="9.140625" style="90" hidden="1" customWidth="1"/>
    <col min="76" max="76" width="9.28515625" style="90" hidden="1" customWidth="1"/>
    <col min="77" max="83" width="9.140625" style="90" hidden="1" customWidth="1"/>
    <col min="84" max="85" width="9.140625" style="90"/>
    <col min="86" max="16384" width="9.140625" style="164"/>
  </cols>
  <sheetData>
    <row r="1" spans="1:85" s="158" customFormat="1" ht="30" customHeight="1" x14ac:dyDescent="0.7">
      <c r="A1" s="299" t="s">
        <v>197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299"/>
      <c r="BF1" s="299"/>
      <c r="BG1" s="299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</row>
    <row r="2" spans="1:85" s="151" customFormat="1" ht="19.899999999999999" customHeight="1" x14ac:dyDescent="0.6">
      <c r="A2" s="300" t="s">
        <v>64</v>
      </c>
      <c r="B2" s="300" t="s">
        <v>65</v>
      </c>
      <c r="C2" s="300"/>
      <c r="D2" s="302" t="s">
        <v>66</v>
      </c>
      <c r="E2" s="302" t="s">
        <v>67</v>
      </c>
      <c r="F2" s="302" t="s">
        <v>68</v>
      </c>
      <c r="G2" s="302" t="s">
        <v>69</v>
      </c>
      <c r="H2" s="306">
        <v>45292</v>
      </c>
      <c r="I2" s="307"/>
      <c r="J2" s="306">
        <v>45323</v>
      </c>
      <c r="K2" s="307"/>
      <c r="L2" s="306">
        <v>45352</v>
      </c>
      <c r="M2" s="307"/>
      <c r="N2" s="306">
        <v>45383</v>
      </c>
      <c r="O2" s="307"/>
      <c r="P2" s="306">
        <v>45413</v>
      </c>
      <c r="Q2" s="307"/>
      <c r="R2" s="306">
        <v>45444</v>
      </c>
      <c r="S2" s="307"/>
      <c r="T2" s="306">
        <v>45474</v>
      </c>
      <c r="U2" s="307"/>
      <c r="V2" s="306">
        <v>45505</v>
      </c>
      <c r="W2" s="307"/>
      <c r="X2" s="306">
        <v>45536</v>
      </c>
      <c r="Y2" s="307"/>
      <c r="Z2" s="306">
        <v>45566</v>
      </c>
      <c r="AA2" s="307"/>
      <c r="AB2" s="306">
        <v>45597</v>
      </c>
      <c r="AC2" s="307"/>
      <c r="AD2" s="306">
        <v>45627</v>
      </c>
      <c r="AE2" s="307"/>
      <c r="AF2" s="308" t="s">
        <v>55</v>
      </c>
      <c r="AG2" s="309"/>
      <c r="AH2" s="306">
        <v>45658</v>
      </c>
      <c r="AI2" s="307"/>
      <c r="AJ2" s="306">
        <v>45689</v>
      </c>
      <c r="AK2" s="307"/>
      <c r="AL2" s="306">
        <v>45717</v>
      </c>
      <c r="AM2" s="307"/>
      <c r="AN2" s="306">
        <v>45748</v>
      </c>
      <c r="AO2" s="307"/>
      <c r="AP2" s="306">
        <v>45778</v>
      </c>
      <c r="AQ2" s="307"/>
      <c r="AR2" s="306">
        <v>45809</v>
      </c>
      <c r="AS2" s="307"/>
      <c r="AT2" s="306">
        <v>45839</v>
      </c>
      <c r="AU2" s="307"/>
      <c r="AV2" s="306">
        <v>45870</v>
      </c>
      <c r="AW2" s="307"/>
      <c r="AX2" s="306">
        <v>45901</v>
      </c>
      <c r="AY2" s="307"/>
      <c r="AZ2" s="306">
        <v>45931</v>
      </c>
      <c r="BA2" s="307"/>
      <c r="BB2" s="306">
        <v>45962</v>
      </c>
      <c r="BC2" s="307"/>
      <c r="BD2" s="306">
        <v>45992</v>
      </c>
      <c r="BE2" s="307"/>
      <c r="BF2" s="308" t="s">
        <v>70</v>
      </c>
      <c r="BG2" s="309"/>
      <c r="BH2" s="297">
        <v>46023</v>
      </c>
      <c r="BI2" s="298"/>
      <c r="BJ2" s="297">
        <v>46054</v>
      </c>
      <c r="BK2" s="298"/>
      <c r="BL2" s="297">
        <v>46082</v>
      </c>
      <c r="BM2" s="298"/>
      <c r="BN2" s="297">
        <v>46113</v>
      </c>
      <c r="BO2" s="298"/>
      <c r="BP2" s="297">
        <v>46143</v>
      </c>
      <c r="BQ2" s="298"/>
      <c r="BR2" s="297">
        <v>46174</v>
      </c>
      <c r="BS2" s="298"/>
      <c r="BT2" s="297">
        <v>46204</v>
      </c>
      <c r="BU2" s="298"/>
      <c r="BV2" s="297">
        <v>46235</v>
      </c>
      <c r="BW2" s="298"/>
      <c r="BX2" s="297">
        <v>46266</v>
      </c>
      <c r="BY2" s="298"/>
      <c r="BZ2" s="297">
        <v>46296</v>
      </c>
      <c r="CA2" s="298"/>
      <c r="CB2" s="297">
        <v>46327</v>
      </c>
      <c r="CC2" s="298"/>
      <c r="CD2" s="297">
        <v>46357</v>
      </c>
      <c r="CE2" s="298"/>
      <c r="CF2" s="304" t="s">
        <v>224</v>
      </c>
      <c r="CG2" s="305"/>
    </row>
    <row r="3" spans="1:85" s="151" customFormat="1" ht="19.899999999999999" customHeight="1" x14ac:dyDescent="0.6">
      <c r="A3" s="301"/>
      <c r="B3" s="301"/>
      <c r="C3" s="301"/>
      <c r="D3" s="303"/>
      <c r="E3" s="303"/>
      <c r="F3" s="303"/>
      <c r="G3" s="303"/>
      <c r="H3" s="166" t="s">
        <v>71</v>
      </c>
      <c r="I3" s="167" t="s">
        <v>72</v>
      </c>
      <c r="J3" s="166" t="s">
        <v>71</v>
      </c>
      <c r="K3" s="167" t="s">
        <v>72</v>
      </c>
      <c r="L3" s="166" t="s">
        <v>71</v>
      </c>
      <c r="M3" s="167" t="s">
        <v>72</v>
      </c>
      <c r="N3" s="166" t="s">
        <v>71</v>
      </c>
      <c r="O3" s="167" t="s">
        <v>72</v>
      </c>
      <c r="P3" s="166" t="s">
        <v>71</v>
      </c>
      <c r="Q3" s="167" t="s">
        <v>72</v>
      </c>
      <c r="R3" s="166" t="s">
        <v>71</v>
      </c>
      <c r="S3" s="167" t="s">
        <v>72</v>
      </c>
      <c r="T3" s="166" t="s">
        <v>71</v>
      </c>
      <c r="U3" s="167" t="s">
        <v>72</v>
      </c>
      <c r="V3" s="166" t="s">
        <v>71</v>
      </c>
      <c r="W3" s="167" t="s">
        <v>72</v>
      </c>
      <c r="X3" s="166" t="s">
        <v>71</v>
      </c>
      <c r="Y3" s="167" t="s">
        <v>72</v>
      </c>
      <c r="Z3" s="166" t="s">
        <v>71</v>
      </c>
      <c r="AA3" s="167" t="s">
        <v>72</v>
      </c>
      <c r="AB3" s="166" t="s">
        <v>71</v>
      </c>
      <c r="AC3" s="167" t="s">
        <v>72</v>
      </c>
      <c r="AD3" s="166" t="s">
        <v>71</v>
      </c>
      <c r="AE3" s="167" t="s">
        <v>72</v>
      </c>
      <c r="AF3" s="166" t="s">
        <v>71</v>
      </c>
      <c r="AG3" s="167" t="s">
        <v>72</v>
      </c>
      <c r="AH3" s="166" t="s">
        <v>71</v>
      </c>
      <c r="AI3" s="167" t="s">
        <v>72</v>
      </c>
      <c r="AJ3" s="166" t="s">
        <v>71</v>
      </c>
      <c r="AK3" s="167" t="s">
        <v>72</v>
      </c>
      <c r="AL3" s="166" t="s">
        <v>71</v>
      </c>
      <c r="AM3" s="167" t="s">
        <v>72</v>
      </c>
      <c r="AN3" s="166" t="s">
        <v>71</v>
      </c>
      <c r="AO3" s="167" t="s">
        <v>72</v>
      </c>
      <c r="AP3" s="166" t="s">
        <v>71</v>
      </c>
      <c r="AQ3" s="167" t="s">
        <v>72</v>
      </c>
      <c r="AR3" s="166" t="s">
        <v>71</v>
      </c>
      <c r="AS3" s="167" t="s">
        <v>72</v>
      </c>
      <c r="AT3" s="166" t="s">
        <v>71</v>
      </c>
      <c r="AU3" s="167" t="s">
        <v>72</v>
      </c>
      <c r="AV3" s="166" t="s">
        <v>71</v>
      </c>
      <c r="AW3" s="167" t="s">
        <v>72</v>
      </c>
      <c r="AX3" s="166" t="s">
        <v>71</v>
      </c>
      <c r="AY3" s="167" t="s">
        <v>72</v>
      </c>
      <c r="AZ3" s="166" t="s">
        <v>71</v>
      </c>
      <c r="BA3" s="167" t="s">
        <v>72</v>
      </c>
      <c r="BB3" s="166" t="s">
        <v>71</v>
      </c>
      <c r="BC3" s="167" t="s">
        <v>72</v>
      </c>
      <c r="BD3" s="166" t="s">
        <v>71</v>
      </c>
      <c r="BE3" s="167" t="s">
        <v>72</v>
      </c>
      <c r="BF3" s="166" t="s">
        <v>71</v>
      </c>
      <c r="BG3" s="167" t="s">
        <v>72</v>
      </c>
      <c r="BH3" s="92" t="s">
        <v>71</v>
      </c>
      <c r="BI3" s="93" t="s">
        <v>72</v>
      </c>
      <c r="BJ3" s="92" t="s">
        <v>71</v>
      </c>
      <c r="BK3" s="93" t="s">
        <v>72</v>
      </c>
      <c r="BL3" s="92" t="s">
        <v>71</v>
      </c>
      <c r="BM3" s="93" t="s">
        <v>72</v>
      </c>
      <c r="BN3" s="92" t="s">
        <v>71</v>
      </c>
      <c r="BO3" s="93" t="s">
        <v>72</v>
      </c>
      <c r="BP3" s="92" t="s">
        <v>71</v>
      </c>
      <c r="BQ3" s="93" t="s">
        <v>72</v>
      </c>
      <c r="BR3" s="92" t="s">
        <v>71</v>
      </c>
      <c r="BS3" s="93" t="s">
        <v>72</v>
      </c>
      <c r="BT3" s="92" t="s">
        <v>71</v>
      </c>
      <c r="BU3" s="93" t="s">
        <v>72</v>
      </c>
      <c r="BV3" s="92" t="s">
        <v>71</v>
      </c>
      <c r="BW3" s="93" t="s">
        <v>72</v>
      </c>
      <c r="BX3" s="92" t="s">
        <v>71</v>
      </c>
      <c r="BY3" s="93" t="s">
        <v>72</v>
      </c>
      <c r="BZ3" s="92" t="s">
        <v>71</v>
      </c>
      <c r="CA3" s="93" t="s">
        <v>72</v>
      </c>
      <c r="CB3" s="92" t="s">
        <v>71</v>
      </c>
      <c r="CC3" s="93" t="s">
        <v>72</v>
      </c>
      <c r="CD3" s="92" t="s">
        <v>71</v>
      </c>
      <c r="CE3" s="93" t="s">
        <v>72</v>
      </c>
      <c r="CF3" s="92" t="s">
        <v>71</v>
      </c>
      <c r="CG3" s="93" t="s">
        <v>72</v>
      </c>
    </row>
    <row r="4" spans="1:85" s="148" customFormat="1" ht="19.899999999999999" customHeight="1" x14ac:dyDescent="0.5">
      <c r="A4" s="94">
        <v>1</v>
      </c>
      <c r="B4" s="95" t="s">
        <v>73</v>
      </c>
      <c r="C4" s="95" t="s">
        <v>74</v>
      </c>
      <c r="D4" s="94">
        <f>RANK(BF4,$BF$4:$BF$147)</f>
        <v>10</v>
      </c>
      <c r="E4" s="94">
        <v>0.7</v>
      </c>
      <c r="F4" s="94" t="s">
        <v>75</v>
      </c>
      <c r="G4" s="94">
        <v>2000</v>
      </c>
      <c r="H4" s="94">
        <v>948</v>
      </c>
      <c r="I4" s="160">
        <f t="shared" ref="I4" si="0">H4*$E4</f>
        <v>663.59999999999991</v>
      </c>
      <c r="J4" s="94">
        <v>624</v>
      </c>
      <c r="K4" s="160">
        <f t="shared" ref="K4" si="1">J4*$E4</f>
        <v>436.79999999999995</v>
      </c>
      <c r="L4" s="94">
        <v>672</v>
      </c>
      <c r="M4" s="160">
        <f t="shared" ref="M4" si="2">L4*$E4</f>
        <v>470.4</v>
      </c>
      <c r="N4" s="94">
        <v>936</v>
      </c>
      <c r="O4" s="160">
        <f t="shared" ref="O4" si="3">N4*$E4</f>
        <v>655.19999999999993</v>
      </c>
      <c r="P4" s="94">
        <v>516</v>
      </c>
      <c r="Q4" s="160">
        <f t="shared" ref="Q4" si="4">P4*$E4</f>
        <v>361.2</v>
      </c>
      <c r="R4" s="94">
        <v>600</v>
      </c>
      <c r="S4" s="160">
        <f t="shared" ref="S4" si="5">R4*$E4</f>
        <v>420</v>
      </c>
      <c r="T4" s="94">
        <v>960</v>
      </c>
      <c r="U4" s="160">
        <f t="shared" ref="U4" si="6">T4*$E4</f>
        <v>672</v>
      </c>
      <c r="V4" s="94">
        <v>144</v>
      </c>
      <c r="W4" s="160">
        <f t="shared" ref="W4" si="7">V4*$E4</f>
        <v>100.8</v>
      </c>
      <c r="X4" s="94"/>
      <c r="Y4" s="160">
        <f t="shared" ref="Y4" si="8">X4*$E4</f>
        <v>0</v>
      </c>
      <c r="Z4" s="94">
        <v>696</v>
      </c>
      <c r="AA4" s="160">
        <f t="shared" ref="AA4" si="9">Z4*$E4</f>
        <v>487.2</v>
      </c>
      <c r="AB4" s="94">
        <v>83</v>
      </c>
      <c r="AC4" s="160">
        <f t="shared" ref="AC4" si="10">AB4*$E4</f>
        <v>58.099999999999994</v>
      </c>
      <c r="AD4" s="94">
        <v>564</v>
      </c>
      <c r="AE4" s="160">
        <f t="shared" ref="AE4" si="11">AD4*$E4</f>
        <v>394.79999999999995</v>
      </c>
      <c r="AF4" s="147">
        <f t="shared" ref="AF4:AG4" si="12">SUM(H4,J4,L4,N4,P4,R4,T4,V4,X4,Z4,AB4,AD4)</f>
        <v>6743</v>
      </c>
      <c r="AG4" s="146">
        <f t="shared" si="12"/>
        <v>4720.1000000000004</v>
      </c>
      <c r="AH4" s="159">
        <v>60</v>
      </c>
      <c r="AI4" s="160">
        <f t="shared" ref="AI4" si="13">AH4*$E4</f>
        <v>42</v>
      </c>
      <c r="AJ4" s="159">
        <v>144</v>
      </c>
      <c r="AK4" s="160">
        <f t="shared" ref="AK4" si="14">AJ4*$E4</f>
        <v>100.8</v>
      </c>
      <c r="AL4" s="145">
        <v>300</v>
      </c>
      <c r="AM4" s="146">
        <f>AL4*$E4</f>
        <v>210</v>
      </c>
      <c r="AN4" s="145">
        <v>420</v>
      </c>
      <c r="AO4" s="146">
        <f>AN4*$E4</f>
        <v>294</v>
      </c>
      <c r="AP4" s="145">
        <v>660</v>
      </c>
      <c r="AQ4" s="146">
        <f>AP4*$E4</f>
        <v>461.99999999999994</v>
      </c>
      <c r="AR4" s="145">
        <v>300</v>
      </c>
      <c r="AS4" s="146">
        <f>AR4*$E4</f>
        <v>210</v>
      </c>
      <c r="AT4" s="145">
        <v>360</v>
      </c>
      <c r="AU4" s="146">
        <f>AT4*$E4</f>
        <v>251.99999999999997</v>
      </c>
      <c r="AV4" s="145">
        <v>60</v>
      </c>
      <c r="AW4" s="146">
        <f>AV4*$E4</f>
        <v>42</v>
      </c>
      <c r="AX4" s="145">
        <v>480</v>
      </c>
      <c r="AY4" s="146">
        <f>AX4*$E4</f>
        <v>336</v>
      </c>
      <c r="AZ4" s="145">
        <v>252</v>
      </c>
      <c r="BA4" s="146">
        <f>AZ4*$E4</f>
        <v>176.39999999999998</v>
      </c>
      <c r="BB4" s="145">
        <v>240</v>
      </c>
      <c r="BC4" s="146">
        <f>BB4*$E4</f>
        <v>168</v>
      </c>
      <c r="BD4" s="145">
        <v>420</v>
      </c>
      <c r="BE4" s="146">
        <f>BD4*$E4</f>
        <v>294</v>
      </c>
      <c r="BF4" s="147">
        <f t="shared" ref="BF4:BG20" si="15">SUM(AH4,AJ4,AL4,AN4,AP4,AR4,AT4,AV4,AX4,AZ4,BB4,BD4)</f>
        <v>3696</v>
      </c>
      <c r="BG4" s="146">
        <f t="shared" si="15"/>
        <v>2587.1999999999998</v>
      </c>
      <c r="BH4" s="96"/>
      <c r="BI4" s="97">
        <f t="shared" ref="BI4" si="16">BH4*$E4</f>
        <v>0</v>
      </c>
      <c r="BJ4" s="98">
        <v>264</v>
      </c>
      <c r="BK4" s="97">
        <f>BJ4*$E4</f>
        <v>184.79999999999998</v>
      </c>
      <c r="BL4" s="99"/>
      <c r="BM4" s="100">
        <f>BL4*$E4</f>
        <v>0</v>
      </c>
      <c r="BN4" s="99"/>
      <c r="BO4" s="100">
        <f>BN4*$E4</f>
        <v>0</v>
      </c>
      <c r="BP4" s="99"/>
      <c r="BQ4" s="100">
        <f>BP4*$E4</f>
        <v>0</v>
      </c>
      <c r="BR4" s="99"/>
      <c r="BS4" s="100">
        <f>BR4*$E4</f>
        <v>0</v>
      </c>
      <c r="BT4" s="99"/>
      <c r="BU4" s="100">
        <f>BT4*$E4</f>
        <v>0</v>
      </c>
      <c r="BV4" s="99"/>
      <c r="BW4" s="100">
        <f>BV4*$E4</f>
        <v>0</v>
      </c>
      <c r="BX4" s="99"/>
      <c r="BY4" s="100">
        <f>BX4*$E4</f>
        <v>0</v>
      </c>
      <c r="BZ4" s="99"/>
      <c r="CA4" s="100">
        <f>BZ4*$E4</f>
        <v>0</v>
      </c>
      <c r="CB4" s="99"/>
      <c r="CC4" s="100">
        <f>CB4*$E4</f>
        <v>0</v>
      </c>
      <c r="CD4" s="99"/>
      <c r="CE4" s="100">
        <f>CD4*$E4</f>
        <v>0</v>
      </c>
      <c r="CF4" s="101">
        <f>SUM(BH4,BJ4,BL4,BN4,BP4,BR4,BT4,BV4,BX4,BZ4,CB4,CD4)</f>
        <v>264</v>
      </c>
      <c r="CG4" s="100">
        <f t="shared" ref="CG4" si="17">SUM(BI4,BK4,BM4,BO4,BQ4,BS4,BU4,BW4,BY4,CA4,CC4,CE4)</f>
        <v>184.79999999999998</v>
      </c>
    </row>
    <row r="5" spans="1:85" s="148" customFormat="1" ht="19.899999999999999" customHeight="1" x14ac:dyDescent="0.5">
      <c r="A5" s="94"/>
      <c r="B5" s="95"/>
      <c r="C5" s="95"/>
      <c r="D5" s="94"/>
      <c r="E5" s="94"/>
      <c r="F5" s="94"/>
      <c r="G5" s="94"/>
      <c r="H5" s="94"/>
      <c r="I5" s="146"/>
      <c r="J5" s="94"/>
      <c r="K5" s="146"/>
      <c r="L5" s="94"/>
      <c r="M5" s="146"/>
      <c r="N5" s="94"/>
      <c r="O5" s="146"/>
      <c r="P5" s="94"/>
      <c r="Q5" s="146"/>
      <c r="R5" s="94"/>
      <c r="S5" s="146"/>
      <c r="T5" s="94"/>
      <c r="U5" s="146"/>
      <c r="V5" s="94"/>
      <c r="W5" s="146"/>
      <c r="X5" s="94"/>
      <c r="Y5" s="146"/>
      <c r="Z5" s="94"/>
      <c r="AA5" s="146"/>
      <c r="AB5" s="94"/>
      <c r="AC5" s="146"/>
      <c r="AD5" s="94"/>
      <c r="AE5" s="146"/>
      <c r="AF5" s="147"/>
      <c r="AG5" s="146"/>
      <c r="AH5" s="145"/>
      <c r="AI5" s="146"/>
      <c r="AJ5" s="145"/>
      <c r="AK5" s="146"/>
      <c r="AL5" s="145"/>
      <c r="AM5" s="146"/>
      <c r="AN5" s="145"/>
      <c r="AO5" s="146"/>
      <c r="AP5" s="145"/>
      <c r="AQ5" s="146"/>
      <c r="AR5" s="145"/>
      <c r="AS5" s="146"/>
      <c r="AT5" s="145"/>
      <c r="AU5" s="146"/>
      <c r="AV5" s="145"/>
      <c r="AW5" s="146"/>
      <c r="AX5" s="145"/>
      <c r="AY5" s="146"/>
      <c r="AZ5" s="145"/>
      <c r="BA5" s="146"/>
      <c r="BB5" s="145"/>
      <c r="BC5" s="146"/>
      <c r="BD5" s="145"/>
      <c r="BE5" s="146"/>
      <c r="BF5" s="147"/>
      <c r="BG5" s="146"/>
      <c r="BH5" s="99"/>
      <c r="BI5" s="100"/>
      <c r="BJ5" s="99"/>
      <c r="BK5" s="100"/>
      <c r="BL5" s="99"/>
      <c r="BM5" s="100"/>
      <c r="BN5" s="99"/>
      <c r="BO5" s="100"/>
      <c r="BP5" s="99"/>
      <c r="BQ5" s="100"/>
      <c r="BR5" s="99"/>
      <c r="BS5" s="100"/>
      <c r="BT5" s="99"/>
      <c r="BU5" s="100"/>
      <c r="BV5" s="99"/>
      <c r="BW5" s="100"/>
      <c r="BX5" s="99"/>
      <c r="BY5" s="100"/>
      <c r="BZ5" s="99"/>
      <c r="CA5" s="100"/>
      <c r="CB5" s="99"/>
      <c r="CC5" s="100"/>
      <c r="CD5" s="99"/>
      <c r="CE5" s="100"/>
      <c r="CF5" s="101"/>
      <c r="CG5" s="100"/>
    </row>
    <row r="6" spans="1:85" s="148" customFormat="1" ht="19.899999999999999" customHeight="1" x14ac:dyDescent="0.5">
      <c r="A6" s="94">
        <v>2</v>
      </c>
      <c r="B6" s="95" t="s">
        <v>76</v>
      </c>
      <c r="C6" s="95" t="s">
        <v>77</v>
      </c>
      <c r="D6" s="94">
        <f t="shared" ref="D6:D14" si="18">RANK(BF6,$BF$4:$BF$147)</f>
        <v>3</v>
      </c>
      <c r="E6" s="94">
        <v>1</v>
      </c>
      <c r="F6" s="94" t="s">
        <v>75</v>
      </c>
      <c r="G6" s="94">
        <v>1650</v>
      </c>
      <c r="H6" s="94"/>
      <c r="I6" s="146">
        <f t="shared" ref="I6:I72" si="19">H6*$E6</f>
        <v>0</v>
      </c>
      <c r="J6" s="94"/>
      <c r="K6" s="146">
        <f t="shared" ref="K6:K72" si="20">J6*$E6</f>
        <v>0</v>
      </c>
      <c r="L6" s="94"/>
      <c r="M6" s="146">
        <f t="shared" ref="M6:M72" si="21">L6*$E6</f>
        <v>0</v>
      </c>
      <c r="N6" s="94"/>
      <c r="O6" s="146">
        <f t="shared" ref="O6:O72" si="22">N6*$E6</f>
        <v>0</v>
      </c>
      <c r="P6" s="94"/>
      <c r="Q6" s="146">
        <f t="shared" ref="Q6:Q72" si="23">P6*$E6</f>
        <v>0</v>
      </c>
      <c r="R6" s="94"/>
      <c r="S6" s="146">
        <f t="shared" ref="S6:S72" si="24">R6*$E6</f>
        <v>0</v>
      </c>
      <c r="T6" s="94"/>
      <c r="U6" s="146">
        <f t="shared" ref="U6:U72" si="25">T6*$E6</f>
        <v>0</v>
      </c>
      <c r="V6" s="94"/>
      <c r="W6" s="146">
        <f t="shared" ref="W6:W72" si="26">V6*$E6</f>
        <v>0</v>
      </c>
      <c r="X6" s="94"/>
      <c r="Y6" s="146">
        <f t="shared" ref="Y6:Y72" si="27">X6*$E6</f>
        <v>0</v>
      </c>
      <c r="Z6" s="94"/>
      <c r="AA6" s="146">
        <f t="shared" ref="AA6:AA72" si="28">Z6*$E6</f>
        <v>0</v>
      </c>
      <c r="AB6" s="94"/>
      <c r="AC6" s="146">
        <f t="shared" ref="AC6:AC72" si="29">AB6*$E6</f>
        <v>0</v>
      </c>
      <c r="AD6" s="94"/>
      <c r="AE6" s="146">
        <f t="shared" ref="AE6:AE72" si="30">AD6*$E6</f>
        <v>0</v>
      </c>
      <c r="AF6" s="147">
        <f t="shared" ref="AF6:AG11" si="31">SUM(H6,J6,L6,N6,P6,R6,T6,V6,X6,Z6,AB6,AD6)</f>
        <v>0</v>
      </c>
      <c r="AG6" s="146">
        <f t="shared" si="31"/>
        <v>0</v>
      </c>
      <c r="AH6" s="145"/>
      <c r="AI6" s="146">
        <f t="shared" ref="AI6:AI72" si="32">AH6*$E6</f>
        <v>0</v>
      </c>
      <c r="AJ6" s="145"/>
      <c r="AK6" s="146">
        <f t="shared" ref="AK6:AM72" si="33">AJ6*$E6</f>
        <v>0</v>
      </c>
      <c r="AL6" s="145">
        <v>24</v>
      </c>
      <c r="AM6" s="146">
        <f t="shared" si="33"/>
        <v>24</v>
      </c>
      <c r="AN6" s="145"/>
      <c r="AO6" s="146">
        <f t="shared" ref="AO6:AO72" si="34">AN6*$E6</f>
        <v>0</v>
      </c>
      <c r="AP6" s="145"/>
      <c r="AQ6" s="146">
        <f t="shared" ref="AQ6:AQ72" si="35">AP6*$E6</f>
        <v>0</v>
      </c>
      <c r="AR6" s="145"/>
      <c r="AS6" s="146">
        <f t="shared" ref="AS6:AS72" si="36">AR6*$E6</f>
        <v>0</v>
      </c>
      <c r="AT6" s="145">
        <v>30720</v>
      </c>
      <c r="AU6" s="146">
        <f t="shared" ref="AU6:AU72" si="37">AT6*$E6</f>
        <v>30720</v>
      </c>
      <c r="AV6" s="145">
        <v>45696</v>
      </c>
      <c r="AW6" s="146">
        <f t="shared" ref="AW6:AW72" si="38">AV6*$E6</f>
        <v>45696</v>
      </c>
      <c r="AX6" s="145">
        <v>48318</v>
      </c>
      <c r="AY6" s="146">
        <f t="shared" ref="AY6:AY72" si="39">AX6*$E6</f>
        <v>48318</v>
      </c>
      <c r="AZ6" s="145">
        <v>41832</v>
      </c>
      <c r="BA6" s="146">
        <f t="shared" ref="BA6:BA72" si="40">AZ6*$E6</f>
        <v>41832</v>
      </c>
      <c r="BB6" s="145">
        <v>42264</v>
      </c>
      <c r="BC6" s="146">
        <f t="shared" ref="BC6:BC72" si="41">BB6*$E6</f>
        <v>42264</v>
      </c>
      <c r="BD6" s="145">
        <v>44052</v>
      </c>
      <c r="BE6" s="146">
        <f t="shared" ref="BE6:BE72" si="42">BD6*$E6</f>
        <v>44052</v>
      </c>
      <c r="BF6" s="147">
        <f t="shared" si="15"/>
        <v>252906</v>
      </c>
      <c r="BG6" s="146">
        <f t="shared" si="15"/>
        <v>252906</v>
      </c>
      <c r="BH6" s="96">
        <v>42156</v>
      </c>
      <c r="BI6" s="97">
        <f t="shared" ref="BI6:BK13" si="43">BH6*$E6</f>
        <v>42156</v>
      </c>
      <c r="BJ6" s="98">
        <v>40596</v>
      </c>
      <c r="BK6" s="97">
        <f t="shared" si="43"/>
        <v>40596</v>
      </c>
      <c r="BL6" s="99"/>
      <c r="BM6" s="100">
        <f t="shared" ref="BM6:BM11" si="44">BL6*$E6</f>
        <v>0</v>
      </c>
      <c r="BN6" s="99"/>
      <c r="BO6" s="100">
        <f t="shared" ref="BO6:BO11" si="45">BN6*$E6</f>
        <v>0</v>
      </c>
      <c r="BP6" s="99"/>
      <c r="BQ6" s="100">
        <f t="shared" ref="BQ6:BQ11" si="46">BP6*$E6</f>
        <v>0</v>
      </c>
      <c r="BR6" s="99"/>
      <c r="BS6" s="100">
        <f t="shared" ref="BS6:BS11" si="47">BR6*$E6</f>
        <v>0</v>
      </c>
      <c r="BT6" s="99"/>
      <c r="BU6" s="100">
        <f t="shared" ref="BU6:BU11" si="48">BT6*$E6</f>
        <v>0</v>
      </c>
      <c r="BV6" s="99"/>
      <c r="BW6" s="100">
        <f t="shared" ref="BW6:BW11" si="49">BV6*$E6</f>
        <v>0</v>
      </c>
      <c r="BX6" s="99"/>
      <c r="BY6" s="100">
        <f t="shared" ref="BY6:BY11" si="50">BX6*$E6</f>
        <v>0</v>
      </c>
      <c r="BZ6" s="99"/>
      <c r="CA6" s="100">
        <f t="shared" ref="CA6:CA11" si="51">BZ6*$E6</f>
        <v>0</v>
      </c>
      <c r="CB6" s="99"/>
      <c r="CC6" s="100">
        <f t="shared" ref="CC6:CC11" si="52">CB6*$E6</f>
        <v>0</v>
      </c>
      <c r="CD6" s="99"/>
      <c r="CE6" s="100">
        <f t="shared" ref="CE6:CE11" si="53">CD6*$E6</f>
        <v>0</v>
      </c>
      <c r="CF6" s="101">
        <f t="shared" ref="CF6:CG11" si="54">SUM(BH6,BJ6,BL6,BN6,BP6,BR6,BT6,BV6,BX6,BZ6,CB6,CD6)</f>
        <v>82752</v>
      </c>
      <c r="CG6" s="100">
        <f t="shared" si="54"/>
        <v>82752</v>
      </c>
    </row>
    <row r="7" spans="1:85" s="148" customFormat="1" ht="19.899999999999999" customHeight="1" x14ac:dyDescent="0.5">
      <c r="A7" s="94">
        <v>3</v>
      </c>
      <c r="B7" s="95" t="s">
        <v>78</v>
      </c>
      <c r="C7" s="95" t="s">
        <v>77</v>
      </c>
      <c r="D7" s="94">
        <f t="shared" si="18"/>
        <v>4</v>
      </c>
      <c r="E7" s="94">
        <v>1</v>
      </c>
      <c r="F7" s="94" t="s">
        <v>75</v>
      </c>
      <c r="G7" s="94">
        <v>1650</v>
      </c>
      <c r="H7" s="94">
        <v>39408</v>
      </c>
      <c r="I7" s="160">
        <f t="shared" si="19"/>
        <v>39408</v>
      </c>
      <c r="J7" s="94">
        <v>38712</v>
      </c>
      <c r="K7" s="160">
        <f t="shared" si="20"/>
        <v>38712</v>
      </c>
      <c r="L7" s="94">
        <v>42888</v>
      </c>
      <c r="M7" s="160">
        <f t="shared" si="21"/>
        <v>42888</v>
      </c>
      <c r="N7" s="94">
        <v>38460</v>
      </c>
      <c r="O7" s="160">
        <f t="shared" si="22"/>
        <v>38460</v>
      </c>
      <c r="P7" s="94">
        <v>43224</v>
      </c>
      <c r="Q7" s="160">
        <f t="shared" si="23"/>
        <v>43224</v>
      </c>
      <c r="R7" s="94">
        <v>43824</v>
      </c>
      <c r="S7" s="160">
        <f t="shared" si="24"/>
        <v>43824</v>
      </c>
      <c r="T7" s="94">
        <v>54936</v>
      </c>
      <c r="U7" s="160">
        <f t="shared" si="25"/>
        <v>54936</v>
      </c>
      <c r="V7" s="94">
        <v>35979</v>
      </c>
      <c r="W7" s="160">
        <f t="shared" si="26"/>
        <v>35979</v>
      </c>
      <c r="X7" s="94">
        <v>36456</v>
      </c>
      <c r="Y7" s="160">
        <f t="shared" si="27"/>
        <v>36456</v>
      </c>
      <c r="Z7" s="94">
        <v>58812</v>
      </c>
      <c r="AA7" s="160">
        <f t="shared" si="28"/>
        <v>58812</v>
      </c>
      <c r="AB7" s="94">
        <v>24444</v>
      </c>
      <c r="AC7" s="160">
        <f t="shared" si="29"/>
        <v>24444</v>
      </c>
      <c r="AD7" s="94">
        <v>39852</v>
      </c>
      <c r="AE7" s="160">
        <f t="shared" si="30"/>
        <v>39852</v>
      </c>
      <c r="AF7" s="147">
        <f t="shared" si="31"/>
        <v>496995</v>
      </c>
      <c r="AG7" s="146">
        <f t="shared" si="31"/>
        <v>496995</v>
      </c>
      <c r="AH7" s="159">
        <v>34224</v>
      </c>
      <c r="AI7" s="160">
        <f t="shared" si="32"/>
        <v>34224</v>
      </c>
      <c r="AJ7" s="159">
        <v>38460</v>
      </c>
      <c r="AK7" s="160">
        <f t="shared" si="33"/>
        <v>38460</v>
      </c>
      <c r="AL7" s="145">
        <v>59172</v>
      </c>
      <c r="AM7" s="146">
        <f t="shared" si="33"/>
        <v>59172</v>
      </c>
      <c r="AN7" s="145">
        <v>30264</v>
      </c>
      <c r="AO7" s="146">
        <f t="shared" si="34"/>
        <v>30264</v>
      </c>
      <c r="AP7" s="145">
        <v>42732</v>
      </c>
      <c r="AQ7" s="146">
        <f t="shared" si="35"/>
        <v>42732</v>
      </c>
      <c r="AR7" s="145">
        <v>33516</v>
      </c>
      <c r="AS7" s="146">
        <f t="shared" si="36"/>
        <v>33516</v>
      </c>
      <c r="AT7" s="145">
        <v>8832</v>
      </c>
      <c r="AU7" s="146">
        <f t="shared" si="37"/>
        <v>8832</v>
      </c>
      <c r="AV7" s="145"/>
      <c r="AW7" s="146">
        <f t="shared" si="38"/>
        <v>0</v>
      </c>
      <c r="AX7" s="145"/>
      <c r="AY7" s="146">
        <f t="shared" si="39"/>
        <v>0</v>
      </c>
      <c r="AZ7" s="145"/>
      <c r="BA7" s="146">
        <f t="shared" si="40"/>
        <v>0</v>
      </c>
      <c r="BB7" s="145"/>
      <c r="BC7" s="146">
        <f t="shared" si="41"/>
        <v>0</v>
      </c>
      <c r="BD7" s="145"/>
      <c r="BE7" s="146">
        <f t="shared" si="42"/>
        <v>0</v>
      </c>
      <c r="BF7" s="147">
        <f t="shared" si="15"/>
        <v>247200</v>
      </c>
      <c r="BG7" s="146">
        <f t="shared" si="15"/>
        <v>247200</v>
      </c>
      <c r="BH7" s="99"/>
      <c r="BI7" s="97">
        <f t="shared" si="43"/>
        <v>0</v>
      </c>
      <c r="BJ7" s="99"/>
      <c r="BK7" s="100">
        <v>0</v>
      </c>
      <c r="BL7" s="99"/>
      <c r="BM7" s="100">
        <f t="shared" si="44"/>
        <v>0</v>
      </c>
      <c r="BN7" s="99"/>
      <c r="BO7" s="100">
        <f t="shared" si="45"/>
        <v>0</v>
      </c>
      <c r="BP7" s="99"/>
      <c r="BQ7" s="100">
        <f t="shared" si="46"/>
        <v>0</v>
      </c>
      <c r="BR7" s="99"/>
      <c r="BS7" s="100">
        <f t="shared" si="47"/>
        <v>0</v>
      </c>
      <c r="BT7" s="99"/>
      <c r="BU7" s="100">
        <f t="shared" si="48"/>
        <v>0</v>
      </c>
      <c r="BV7" s="99"/>
      <c r="BW7" s="100">
        <f t="shared" si="49"/>
        <v>0</v>
      </c>
      <c r="BX7" s="99"/>
      <c r="BY7" s="100">
        <f t="shared" si="50"/>
        <v>0</v>
      </c>
      <c r="BZ7" s="99"/>
      <c r="CA7" s="100">
        <f t="shared" si="51"/>
        <v>0</v>
      </c>
      <c r="CB7" s="99"/>
      <c r="CC7" s="100">
        <f t="shared" si="52"/>
        <v>0</v>
      </c>
      <c r="CD7" s="99"/>
      <c r="CE7" s="100">
        <f t="shared" si="53"/>
        <v>0</v>
      </c>
      <c r="CF7" s="101">
        <f t="shared" si="54"/>
        <v>0</v>
      </c>
      <c r="CG7" s="100">
        <f t="shared" si="54"/>
        <v>0</v>
      </c>
    </row>
    <row r="8" spans="1:85" s="148" customFormat="1" ht="19.899999999999999" customHeight="1" x14ac:dyDescent="0.5">
      <c r="A8" s="94">
        <v>4</v>
      </c>
      <c r="B8" s="95" t="s">
        <v>79</v>
      </c>
      <c r="C8" s="95" t="s">
        <v>77</v>
      </c>
      <c r="D8" s="94">
        <f t="shared" si="18"/>
        <v>5</v>
      </c>
      <c r="E8" s="94">
        <v>0.6</v>
      </c>
      <c r="F8" s="94" t="s">
        <v>75</v>
      </c>
      <c r="G8" s="94">
        <v>1130</v>
      </c>
      <c r="H8" s="94">
        <v>3588</v>
      </c>
      <c r="I8" s="160">
        <f t="shared" si="19"/>
        <v>2152.7999999999997</v>
      </c>
      <c r="J8" s="94">
        <v>4260</v>
      </c>
      <c r="K8" s="160">
        <f t="shared" si="20"/>
        <v>2556</v>
      </c>
      <c r="L8" s="94">
        <v>2748</v>
      </c>
      <c r="M8" s="160">
        <f t="shared" si="21"/>
        <v>1648.8</v>
      </c>
      <c r="N8" s="94">
        <v>4224</v>
      </c>
      <c r="O8" s="160">
        <f t="shared" si="22"/>
        <v>2534.4</v>
      </c>
      <c r="P8" s="94">
        <v>3660</v>
      </c>
      <c r="Q8" s="160">
        <f t="shared" si="23"/>
        <v>2196</v>
      </c>
      <c r="R8" s="94">
        <v>5352</v>
      </c>
      <c r="S8" s="160">
        <f t="shared" si="24"/>
        <v>3211.2</v>
      </c>
      <c r="T8" s="94">
        <v>4499</v>
      </c>
      <c r="U8" s="160">
        <f t="shared" si="25"/>
        <v>2699.4</v>
      </c>
      <c r="V8" s="94">
        <v>4320</v>
      </c>
      <c r="W8" s="160">
        <f t="shared" si="26"/>
        <v>2592</v>
      </c>
      <c r="X8" s="94">
        <v>1932</v>
      </c>
      <c r="Y8" s="160">
        <f t="shared" si="27"/>
        <v>1159.2</v>
      </c>
      <c r="Z8" s="94">
        <v>3624</v>
      </c>
      <c r="AA8" s="160">
        <f t="shared" si="28"/>
        <v>2174.4</v>
      </c>
      <c r="AB8" s="94">
        <v>2520</v>
      </c>
      <c r="AC8" s="160">
        <f t="shared" si="29"/>
        <v>1512</v>
      </c>
      <c r="AD8" s="94">
        <v>3264</v>
      </c>
      <c r="AE8" s="160">
        <f t="shared" si="30"/>
        <v>1958.3999999999999</v>
      </c>
      <c r="AF8" s="147">
        <f t="shared" si="31"/>
        <v>43991</v>
      </c>
      <c r="AG8" s="146">
        <f t="shared" si="31"/>
        <v>26394.600000000006</v>
      </c>
      <c r="AH8" s="159">
        <v>3168</v>
      </c>
      <c r="AI8" s="160">
        <f t="shared" si="32"/>
        <v>1900.8</v>
      </c>
      <c r="AJ8" s="159">
        <v>3900</v>
      </c>
      <c r="AK8" s="160">
        <f t="shared" si="33"/>
        <v>2340</v>
      </c>
      <c r="AL8" s="145">
        <v>4680</v>
      </c>
      <c r="AM8" s="146">
        <f t="shared" si="33"/>
        <v>2808</v>
      </c>
      <c r="AN8" s="145">
        <v>3360</v>
      </c>
      <c r="AO8" s="146">
        <f t="shared" si="34"/>
        <v>2016</v>
      </c>
      <c r="AP8" s="145">
        <v>4716</v>
      </c>
      <c r="AQ8" s="146">
        <f t="shared" si="35"/>
        <v>2829.6</v>
      </c>
      <c r="AR8" s="145">
        <v>4956</v>
      </c>
      <c r="AS8" s="146">
        <f t="shared" si="36"/>
        <v>2973.6</v>
      </c>
      <c r="AT8" s="145">
        <v>4596</v>
      </c>
      <c r="AU8" s="146">
        <f t="shared" si="37"/>
        <v>2757.6</v>
      </c>
      <c r="AV8" s="145">
        <v>5700</v>
      </c>
      <c r="AW8" s="146">
        <f t="shared" si="38"/>
        <v>3420</v>
      </c>
      <c r="AX8" s="145">
        <v>6048</v>
      </c>
      <c r="AY8" s="146">
        <f t="shared" si="39"/>
        <v>3628.7999999999997</v>
      </c>
      <c r="AZ8" s="145">
        <v>5580</v>
      </c>
      <c r="BA8" s="146">
        <f t="shared" si="40"/>
        <v>3348</v>
      </c>
      <c r="BB8" s="145">
        <v>5184</v>
      </c>
      <c r="BC8" s="146">
        <f t="shared" si="41"/>
        <v>3110.4</v>
      </c>
      <c r="BD8" s="145">
        <v>5172</v>
      </c>
      <c r="BE8" s="146">
        <f t="shared" si="42"/>
        <v>3103.2</v>
      </c>
      <c r="BF8" s="147">
        <f t="shared" si="15"/>
        <v>57060</v>
      </c>
      <c r="BG8" s="146">
        <f t="shared" si="15"/>
        <v>34236</v>
      </c>
      <c r="BH8" s="96">
        <v>5424</v>
      </c>
      <c r="BI8" s="97">
        <f t="shared" si="43"/>
        <v>3254.4</v>
      </c>
      <c r="BJ8" s="98">
        <v>5616</v>
      </c>
      <c r="BK8" s="97">
        <f t="shared" si="43"/>
        <v>3369.6</v>
      </c>
      <c r="BL8" s="99"/>
      <c r="BM8" s="100">
        <f t="shared" si="44"/>
        <v>0</v>
      </c>
      <c r="BN8" s="99"/>
      <c r="BO8" s="100">
        <f t="shared" si="45"/>
        <v>0</v>
      </c>
      <c r="BP8" s="99"/>
      <c r="BQ8" s="100">
        <f t="shared" si="46"/>
        <v>0</v>
      </c>
      <c r="BR8" s="99"/>
      <c r="BS8" s="100">
        <f t="shared" si="47"/>
        <v>0</v>
      </c>
      <c r="BT8" s="99"/>
      <c r="BU8" s="100">
        <f t="shared" si="48"/>
        <v>0</v>
      </c>
      <c r="BV8" s="99"/>
      <c r="BW8" s="100">
        <f t="shared" si="49"/>
        <v>0</v>
      </c>
      <c r="BX8" s="99"/>
      <c r="BY8" s="100">
        <f t="shared" si="50"/>
        <v>0</v>
      </c>
      <c r="BZ8" s="99"/>
      <c r="CA8" s="100">
        <f t="shared" si="51"/>
        <v>0</v>
      </c>
      <c r="CB8" s="99"/>
      <c r="CC8" s="100">
        <f t="shared" si="52"/>
        <v>0</v>
      </c>
      <c r="CD8" s="99"/>
      <c r="CE8" s="100">
        <f t="shared" si="53"/>
        <v>0</v>
      </c>
      <c r="CF8" s="101">
        <f t="shared" si="54"/>
        <v>11040</v>
      </c>
      <c r="CG8" s="100">
        <f t="shared" si="54"/>
        <v>6624</v>
      </c>
    </row>
    <row r="9" spans="1:85" s="148" customFormat="1" ht="19.899999999999999" customHeight="1" x14ac:dyDescent="0.5">
      <c r="A9" s="94">
        <v>5</v>
      </c>
      <c r="B9" s="95" t="s">
        <v>80</v>
      </c>
      <c r="C9" s="95" t="s">
        <v>77</v>
      </c>
      <c r="D9" s="94">
        <f t="shared" si="18"/>
        <v>2</v>
      </c>
      <c r="E9" s="94">
        <v>0.35</v>
      </c>
      <c r="F9" s="94" t="s">
        <v>81</v>
      </c>
      <c r="G9" s="94">
        <v>760</v>
      </c>
      <c r="H9" s="94">
        <v>17880</v>
      </c>
      <c r="I9" s="160">
        <f t="shared" si="19"/>
        <v>6258</v>
      </c>
      <c r="J9" s="94">
        <v>16760</v>
      </c>
      <c r="K9" s="160">
        <f t="shared" si="20"/>
        <v>5866</v>
      </c>
      <c r="L9" s="94">
        <v>15680</v>
      </c>
      <c r="M9" s="160">
        <f t="shared" si="21"/>
        <v>5488</v>
      </c>
      <c r="N9" s="94">
        <v>16040</v>
      </c>
      <c r="O9" s="160">
        <f t="shared" si="22"/>
        <v>5614</v>
      </c>
      <c r="P9" s="94">
        <v>16640</v>
      </c>
      <c r="Q9" s="160">
        <f t="shared" si="23"/>
        <v>5824</v>
      </c>
      <c r="R9" s="94">
        <v>20960</v>
      </c>
      <c r="S9" s="160">
        <f t="shared" si="24"/>
        <v>7335.9999999999991</v>
      </c>
      <c r="T9" s="94">
        <v>19740</v>
      </c>
      <c r="U9" s="160">
        <f t="shared" si="25"/>
        <v>6909</v>
      </c>
      <c r="V9" s="94">
        <v>18440</v>
      </c>
      <c r="W9" s="160">
        <f t="shared" si="26"/>
        <v>6454</v>
      </c>
      <c r="X9" s="94">
        <v>18160</v>
      </c>
      <c r="Y9" s="160">
        <f t="shared" si="27"/>
        <v>6356</v>
      </c>
      <c r="Z9" s="94">
        <v>24075</v>
      </c>
      <c r="AA9" s="160">
        <f t="shared" si="28"/>
        <v>8426.25</v>
      </c>
      <c r="AB9" s="94">
        <v>16200</v>
      </c>
      <c r="AC9" s="160">
        <f t="shared" si="29"/>
        <v>5670</v>
      </c>
      <c r="AD9" s="94">
        <v>21280</v>
      </c>
      <c r="AE9" s="160">
        <f t="shared" si="30"/>
        <v>7447.9999999999991</v>
      </c>
      <c r="AF9" s="147">
        <f t="shared" si="31"/>
        <v>221855</v>
      </c>
      <c r="AG9" s="146">
        <f t="shared" si="31"/>
        <v>77649.25</v>
      </c>
      <c r="AH9" s="159">
        <v>15560</v>
      </c>
      <c r="AI9" s="160">
        <f t="shared" si="32"/>
        <v>5446</v>
      </c>
      <c r="AJ9" s="159">
        <v>20040</v>
      </c>
      <c r="AK9" s="160">
        <f t="shared" si="33"/>
        <v>7014</v>
      </c>
      <c r="AL9" s="145">
        <v>23800</v>
      </c>
      <c r="AM9" s="146">
        <f t="shared" si="33"/>
        <v>8330</v>
      </c>
      <c r="AN9" s="145">
        <v>15240</v>
      </c>
      <c r="AO9" s="146">
        <f t="shared" si="34"/>
        <v>5334</v>
      </c>
      <c r="AP9" s="145">
        <v>21160</v>
      </c>
      <c r="AQ9" s="146">
        <f t="shared" si="35"/>
        <v>7405.9999999999991</v>
      </c>
      <c r="AR9" s="145">
        <v>18080</v>
      </c>
      <c r="AS9" s="146">
        <f t="shared" si="36"/>
        <v>6328</v>
      </c>
      <c r="AT9" s="145">
        <v>23360</v>
      </c>
      <c r="AU9" s="146">
        <f t="shared" si="37"/>
        <v>8175.9999999999991</v>
      </c>
      <c r="AV9" s="145">
        <v>21240</v>
      </c>
      <c r="AW9" s="146">
        <f t="shared" si="38"/>
        <v>7433.9999999999991</v>
      </c>
      <c r="AX9" s="145">
        <v>27160</v>
      </c>
      <c r="AY9" s="146">
        <f t="shared" si="39"/>
        <v>9506</v>
      </c>
      <c r="AZ9" s="145">
        <v>20720</v>
      </c>
      <c r="BA9" s="146">
        <f t="shared" si="40"/>
        <v>7251.9999999999991</v>
      </c>
      <c r="BB9" s="145">
        <v>23440</v>
      </c>
      <c r="BC9" s="146">
        <f t="shared" si="41"/>
        <v>8204</v>
      </c>
      <c r="BD9" s="145">
        <v>24720</v>
      </c>
      <c r="BE9" s="146">
        <f t="shared" si="42"/>
        <v>8652</v>
      </c>
      <c r="BF9" s="147">
        <f t="shared" si="15"/>
        <v>254520</v>
      </c>
      <c r="BG9" s="146">
        <f t="shared" si="15"/>
        <v>89082</v>
      </c>
      <c r="BH9" s="96">
        <v>25040</v>
      </c>
      <c r="BI9" s="97">
        <f t="shared" si="43"/>
        <v>8764</v>
      </c>
      <c r="BJ9" s="98">
        <v>23960</v>
      </c>
      <c r="BK9" s="97">
        <f t="shared" si="43"/>
        <v>8386</v>
      </c>
      <c r="BL9" s="99"/>
      <c r="BM9" s="100">
        <f t="shared" si="44"/>
        <v>0</v>
      </c>
      <c r="BN9" s="99"/>
      <c r="BO9" s="100">
        <f t="shared" si="45"/>
        <v>0</v>
      </c>
      <c r="BP9" s="99"/>
      <c r="BQ9" s="100">
        <f t="shared" si="46"/>
        <v>0</v>
      </c>
      <c r="BR9" s="99"/>
      <c r="BS9" s="100">
        <f t="shared" si="47"/>
        <v>0</v>
      </c>
      <c r="BT9" s="99"/>
      <c r="BU9" s="100">
        <f t="shared" si="48"/>
        <v>0</v>
      </c>
      <c r="BV9" s="99"/>
      <c r="BW9" s="100">
        <f t="shared" si="49"/>
        <v>0</v>
      </c>
      <c r="BX9" s="99"/>
      <c r="BY9" s="100">
        <f t="shared" si="50"/>
        <v>0</v>
      </c>
      <c r="BZ9" s="99"/>
      <c r="CA9" s="100">
        <f t="shared" si="51"/>
        <v>0</v>
      </c>
      <c r="CB9" s="99"/>
      <c r="CC9" s="100">
        <f t="shared" si="52"/>
        <v>0</v>
      </c>
      <c r="CD9" s="99"/>
      <c r="CE9" s="100">
        <f t="shared" si="53"/>
        <v>0</v>
      </c>
      <c r="CF9" s="101">
        <f t="shared" si="54"/>
        <v>49000</v>
      </c>
      <c r="CG9" s="100">
        <f t="shared" si="54"/>
        <v>17150</v>
      </c>
    </row>
    <row r="10" spans="1:85" s="148" customFormat="1" ht="19.899999999999999" customHeight="1" x14ac:dyDescent="0.5">
      <c r="A10" s="94">
        <v>6</v>
      </c>
      <c r="B10" s="95" t="s">
        <v>82</v>
      </c>
      <c r="C10" s="95" t="s">
        <v>74</v>
      </c>
      <c r="D10" s="94">
        <f t="shared" si="18"/>
        <v>20</v>
      </c>
      <c r="E10" s="94">
        <v>0.7</v>
      </c>
      <c r="F10" s="94" t="s">
        <v>83</v>
      </c>
      <c r="G10" s="94">
        <v>1850</v>
      </c>
      <c r="H10" s="94"/>
      <c r="I10" s="146">
        <f t="shared" si="19"/>
        <v>0</v>
      </c>
      <c r="J10" s="94"/>
      <c r="K10" s="146">
        <f t="shared" si="20"/>
        <v>0</v>
      </c>
      <c r="L10" s="94"/>
      <c r="M10" s="146">
        <f t="shared" si="21"/>
        <v>0</v>
      </c>
      <c r="N10" s="94"/>
      <c r="O10" s="146">
        <f t="shared" si="22"/>
        <v>0</v>
      </c>
      <c r="P10" s="94"/>
      <c r="Q10" s="146">
        <f t="shared" si="23"/>
        <v>0</v>
      </c>
      <c r="R10" s="94"/>
      <c r="S10" s="146">
        <f t="shared" si="24"/>
        <v>0</v>
      </c>
      <c r="T10" s="94"/>
      <c r="U10" s="146">
        <f t="shared" si="25"/>
        <v>0</v>
      </c>
      <c r="V10" s="94"/>
      <c r="W10" s="146">
        <f t="shared" si="26"/>
        <v>0</v>
      </c>
      <c r="X10" s="94"/>
      <c r="Y10" s="146">
        <f t="shared" si="27"/>
        <v>0</v>
      </c>
      <c r="Z10" s="94"/>
      <c r="AA10" s="146">
        <f t="shared" si="28"/>
        <v>0</v>
      </c>
      <c r="AB10" s="94"/>
      <c r="AC10" s="146">
        <f t="shared" si="29"/>
        <v>0</v>
      </c>
      <c r="AD10" s="94"/>
      <c r="AE10" s="146">
        <f t="shared" si="30"/>
        <v>0</v>
      </c>
      <c r="AF10" s="147">
        <f t="shared" si="31"/>
        <v>0</v>
      </c>
      <c r="AG10" s="146">
        <f t="shared" si="31"/>
        <v>0</v>
      </c>
      <c r="AH10" s="145"/>
      <c r="AI10" s="146">
        <f t="shared" si="32"/>
        <v>0</v>
      </c>
      <c r="AJ10" s="145"/>
      <c r="AK10" s="146">
        <f t="shared" si="33"/>
        <v>0</v>
      </c>
      <c r="AL10" s="145"/>
      <c r="AM10" s="146">
        <f t="shared" si="33"/>
        <v>0</v>
      </c>
      <c r="AN10" s="145"/>
      <c r="AO10" s="146">
        <f t="shared" si="34"/>
        <v>0</v>
      </c>
      <c r="AP10" s="145"/>
      <c r="AQ10" s="146">
        <f t="shared" si="35"/>
        <v>0</v>
      </c>
      <c r="AR10" s="145"/>
      <c r="AS10" s="146">
        <f t="shared" si="36"/>
        <v>0</v>
      </c>
      <c r="AT10" s="145"/>
      <c r="AU10" s="146">
        <f t="shared" si="37"/>
        <v>0</v>
      </c>
      <c r="AV10" s="145"/>
      <c r="AW10" s="146">
        <f t="shared" si="38"/>
        <v>0</v>
      </c>
      <c r="AX10" s="145"/>
      <c r="AY10" s="146">
        <f t="shared" si="39"/>
        <v>0</v>
      </c>
      <c r="AZ10" s="145"/>
      <c r="BA10" s="146">
        <f t="shared" si="40"/>
        <v>0</v>
      </c>
      <c r="BB10" s="145"/>
      <c r="BC10" s="146">
        <f t="shared" si="41"/>
        <v>0</v>
      </c>
      <c r="BD10" s="145"/>
      <c r="BE10" s="146">
        <f t="shared" si="42"/>
        <v>0</v>
      </c>
      <c r="BF10" s="147">
        <f t="shared" si="15"/>
        <v>0</v>
      </c>
      <c r="BG10" s="146">
        <f t="shared" si="15"/>
        <v>0</v>
      </c>
      <c r="BH10" s="99"/>
      <c r="BI10" s="100">
        <f t="shared" si="43"/>
        <v>0</v>
      </c>
      <c r="BJ10" s="99"/>
      <c r="BK10" s="100">
        <f t="shared" si="43"/>
        <v>0</v>
      </c>
      <c r="BL10" s="99"/>
      <c r="BM10" s="100">
        <f t="shared" si="44"/>
        <v>0</v>
      </c>
      <c r="BN10" s="99"/>
      <c r="BO10" s="100">
        <f t="shared" si="45"/>
        <v>0</v>
      </c>
      <c r="BP10" s="99"/>
      <c r="BQ10" s="100">
        <f t="shared" si="46"/>
        <v>0</v>
      </c>
      <c r="BR10" s="99"/>
      <c r="BS10" s="100">
        <f t="shared" si="47"/>
        <v>0</v>
      </c>
      <c r="BT10" s="99"/>
      <c r="BU10" s="100">
        <f t="shared" si="48"/>
        <v>0</v>
      </c>
      <c r="BV10" s="99"/>
      <c r="BW10" s="100">
        <f t="shared" si="49"/>
        <v>0</v>
      </c>
      <c r="BX10" s="99"/>
      <c r="BY10" s="100">
        <f t="shared" si="50"/>
        <v>0</v>
      </c>
      <c r="BZ10" s="99"/>
      <c r="CA10" s="100">
        <f t="shared" si="51"/>
        <v>0</v>
      </c>
      <c r="CB10" s="99"/>
      <c r="CC10" s="100">
        <f t="shared" si="52"/>
        <v>0</v>
      </c>
      <c r="CD10" s="99"/>
      <c r="CE10" s="100">
        <f t="shared" si="53"/>
        <v>0</v>
      </c>
      <c r="CF10" s="101">
        <f t="shared" si="54"/>
        <v>0</v>
      </c>
      <c r="CG10" s="100">
        <f t="shared" si="54"/>
        <v>0</v>
      </c>
    </row>
    <row r="11" spans="1:85" s="148" customFormat="1" ht="19.899999999999999" customHeight="1" x14ac:dyDescent="0.5">
      <c r="A11" s="94">
        <v>7</v>
      </c>
      <c r="B11" s="95" t="s">
        <v>84</v>
      </c>
      <c r="C11" s="95" t="s">
        <v>74</v>
      </c>
      <c r="D11" s="94">
        <f t="shared" si="18"/>
        <v>20</v>
      </c>
      <c r="E11" s="94">
        <v>0.64</v>
      </c>
      <c r="F11" s="94" t="s">
        <v>83</v>
      </c>
      <c r="G11" s="94">
        <v>1400</v>
      </c>
      <c r="H11" s="94"/>
      <c r="I11" s="160">
        <f t="shared" si="19"/>
        <v>0</v>
      </c>
      <c r="J11" s="94"/>
      <c r="K11" s="160">
        <f t="shared" si="20"/>
        <v>0</v>
      </c>
      <c r="L11" s="94"/>
      <c r="M11" s="160">
        <f t="shared" si="21"/>
        <v>0</v>
      </c>
      <c r="N11" s="94"/>
      <c r="O11" s="160">
        <f t="shared" si="22"/>
        <v>0</v>
      </c>
      <c r="P11" s="94"/>
      <c r="Q11" s="160">
        <f t="shared" si="23"/>
        <v>0</v>
      </c>
      <c r="R11" s="94"/>
      <c r="S11" s="160">
        <f t="shared" si="24"/>
        <v>0</v>
      </c>
      <c r="T11" s="94"/>
      <c r="U11" s="160">
        <f t="shared" si="25"/>
        <v>0</v>
      </c>
      <c r="V11" s="94"/>
      <c r="W11" s="160">
        <f t="shared" si="26"/>
        <v>0</v>
      </c>
      <c r="X11" s="94"/>
      <c r="Y11" s="160">
        <f t="shared" si="27"/>
        <v>0</v>
      </c>
      <c r="Z11" s="94"/>
      <c r="AA11" s="160">
        <f t="shared" si="28"/>
        <v>0</v>
      </c>
      <c r="AB11" s="94"/>
      <c r="AC11" s="160">
        <f t="shared" si="29"/>
        <v>0</v>
      </c>
      <c r="AD11" s="94"/>
      <c r="AE11" s="160">
        <f t="shared" si="30"/>
        <v>0</v>
      </c>
      <c r="AF11" s="147">
        <f t="shared" si="31"/>
        <v>0</v>
      </c>
      <c r="AG11" s="146">
        <f t="shared" si="31"/>
        <v>0</v>
      </c>
      <c r="AH11" s="159"/>
      <c r="AI11" s="160">
        <f t="shared" si="32"/>
        <v>0</v>
      </c>
      <c r="AJ11" s="159"/>
      <c r="AK11" s="160">
        <f t="shared" si="33"/>
        <v>0</v>
      </c>
      <c r="AL11" s="145"/>
      <c r="AM11" s="146">
        <f t="shared" si="33"/>
        <v>0</v>
      </c>
      <c r="AN11" s="145"/>
      <c r="AO11" s="146">
        <f t="shared" si="34"/>
        <v>0</v>
      </c>
      <c r="AP11" s="145"/>
      <c r="AQ11" s="146">
        <f t="shared" si="35"/>
        <v>0</v>
      </c>
      <c r="AR11" s="145"/>
      <c r="AS11" s="146">
        <f t="shared" si="36"/>
        <v>0</v>
      </c>
      <c r="AT11" s="145"/>
      <c r="AU11" s="146">
        <f t="shared" si="37"/>
        <v>0</v>
      </c>
      <c r="AV11" s="145"/>
      <c r="AW11" s="146">
        <f t="shared" si="38"/>
        <v>0</v>
      </c>
      <c r="AX11" s="145"/>
      <c r="AY11" s="146">
        <f t="shared" si="39"/>
        <v>0</v>
      </c>
      <c r="AZ11" s="145"/>
      <c r="BA11" s="146">
        <f t="shared" si="40"/>
        <v>0</v>
      </c>
      <c r="BB11" s="145"/>
      <c r="BC11" s="146">
        <f t="shared" si="41"/>
        <v>0</v>
      </c>
      <c r="BD11" s="145"/>
      <c r="BE11" s="146">
        <f t="shared" si="42"/>
        <v>0</v>
      </c>
      <c r="BF11" s="147">
        <f t="shared" si="15"/>
        <v>0</v>
      </c>
      <c r="BG11" s="146">
        <f t="shared" si="15"/>
        <v>0</v>
      </c>
      <c r="BH11" s="99"/>
      <c r="BI11" s="100">
        <f t="shared" si="43"/>
        <v>0</v>
      </c>
      <c r="BJ11" s="99"/>
      <c r="BK11" s="100">
        <f t="shared" si="43"/>
        <v>0</v>
      </c>
      <c r="BL11" s="99"/>
      <c r="BM11" s="100">
        <f t="shared" si="44"/>
        <v>0</v>
      </c>
      <c r="BN11" s="99"/>
      <c r="BO11" s="100">
        <f t="shared" si="45"/>
        <v>0</v>
      </c>
      <c r="BP11" s="99"/>
      <c r="BQ11" s="100">
        <f t="shared" si="46"/>
        <v>0</v>
      </c>
      <c r="BR11" s="99"/>
      <c r="BS11" s="100">
        <f t="shared" si="47"/>
        <v>0</v>
      </c>
      <c r="BT11" s="99"/>
      <c r="BU11" s="100">
        <f t="shared" si="48"/>
        <v>0</v>
      </c>
      <c r="BV11" s="99"/>
      <c r="BW11" s="100">
        <f t="shared" si="49"/>
        <v>0</v>
      </c>
      <c r="BX11" s="99"/>
      <c r="BY11" s="100">
        <f t="shared" si="50"/>
        <v>0</v>
      </c>
      <c r="BZ11" s="99"/>
      <c r="CA11" s="100">
        <f t="shared" si="51"/>
        <v>0</v>
      </c>
      <c r="CB11" s="99"/>
      <c r="CC11" s="100">
        <f t="shared" si="52"/>
        <v>0</v>
      </c>
      <c r="CD11" s="99"/>
      <c r="CE11" s="100">
        <f t="shared" si="53"/>
        <v>0</v>
      </c>
      <c r="CF11" s="101">
        <f t="shared" si="54"/>
        <v>0</v>
      </c>
      <c r="CG11" s="100">
        <f t="shared" si="54"/>
        <v>0</v>
      </c>
    </row>
    <row r="12" spans="1:85" s="148" customFormat="1" ht="19.899999999999999" customHeight="1" x14ac:dyDescent="0.5">
      <c r="A12" s="94">
        <v>8</v>
      </c>
      <c r="B12" s="95" t="s">
        <v>84</v>
      </c>
      <c r="C12" s="95" t="s">
        <v>74</v>
      </c>
      <c r="D12" s="94">
        <f t="shared" si="18"/>
        <v>1</v>
      </c>
      <c r="E12" s="94">
        <v>0.64</v>
      </c>
      <c r="F12" s="94" t="s">
        <v>85</v>
      </c>
      <c r="G12" s="94">
        <v>1400</v>
      </c>
      <c r="H12" s="94">
        <v>67802</v>
      </c>
      <c r="I12" s="160">
        <f t="shared" si="19"/>
        <v>43393.279999999999</v>
      </c>
      <c r="J12" s="94">
        <v>65730</v>
      </c>
      <c r="K12" s="160">
        <f t="shared" si="20"/>
        <v>42067.200000000004</v>
      </c>
      <c r="L12" s="94">
        <v>76398</v>
      </c>
      <c r="M12" s="160">
        <f t="shared" si="21"/>
        <v>48894.720000000001</v>
      </c>
      <c r="N12" s="94">
        <v>63756</v>
      </c>
      <c r="O12" s="160">
        <f t="shared" si="22"/>
        <v>40803.840000000004</v>
      </c>
      <c r="P12" s="94">
        <v>71876</v>
      </c>
      <c r="Q12" s="160">
        <f t="shared" si="23"/>
        <v>46000.639999999999</v>
      </c>
      <c r="R12" s="94">
        <v>69860</v>
      </c>
      <c r="S12" s="160">
        <f t="shared" si="24"/>
        <v>44710.400000000001</v>
      </c>
      <c r="T12" s="94">
        <v>70756</v>
      </c>
      <c r="U12" s="160">
        <f t="shared" si="25"/>
        <v>45283.840000000004</v>
      </c>
      <c r="V12" s="94">
        <v>58674</v>
      </c>
      <c r="W12" s="160">
        <f t="shared" si="26"/>
        <v>37551.360000000001</v>
      </c>
      <c r="X12" s="94">
        <v>55230</v>
      </c>
      <c r="Y12" s="160">
        <f t="shared" si="27"/>
        <v>35347.200000000004</v>
      </c>
      <c r="Z12" s="94">
        <v>72856</v>
      </c>
      <c r="AA12" s="160">
        <f t="shared" si="28"/>
        <v>46627.840000000004</v>
      </c>
      <c r="AB12" s="94">
        <v>49714</v>
      </c>
      <c r="AC12" s="160">
        <f t="shared" si="29"/>
        <v>31816.959999999999</v>
      </c>
      <c r="AD12" s="94">
        <v>53858</v>
      </c>
      <c r="AE12" s="160">
        <f t="shared" si="30"/>
        <v>34469.120000000003</v>
      </c>
      <c r="AF12" s="147">
        <f>SUM(H12,J12,L12,N12,P12,R12,T12,V12,X12,Z12,AB12,AD12)</f>
        <v>776510</v>
      </c>
      <c r="AG12" s="146">
        <f>SUM(I12,K12,M12,O12,Q12,S12,U12,W12,Y12,AA12,AC12,AE12)</f>
        <v>496966.40000000008</v>
      </c>
      <c r="AH12" s="159">
        <v>44044</v>
      </c>
      <c r="AI12" s="160">
        <f t="shared" si="32"/>
        <v>28188.16</v>
      </c>
      <c r="AJ12" s="159">
        <v>65380</v>
      </c>
      <c r="AK12" s="160">
        <f t="shared" si="33"/>
        <v>41843.200000000004</v>
      </c>
      <c r="AL12" s="145">
        <v>71904</v>
      </c>
      <c r="AM12" s="146">
        <f>AL12*$E12</f>
        <v>46018.559999999998</v>
      </c>
      <c r="AN12" s="145">
        <v>28112</v>
      </c>
      <c r="AO12" s="146">
        <f>AN12*$E12</f>
        <v>17991.68</v>
      </c>
      <c r="AP12" s="145">
        <v>44674</v>
      </c>
      <c r="AQ12" s="146">
        <f>AP12*$E12</f>
        <v>28591.360000000001</v>
      </c>
      <c r="AR12" s="145">
        <v>43260</v>
      </c>
      <c r="AS12" s="146">
        <f>AR12*$E12</f>
        <v>27686.400000000001</v>
      </c>
      <c r="AT12" s="145">
        <v>50414</v>
      </c>
      <c r="AU12" s="146">
        <f>AT12*$E12</f>
        <v>32264.959999999999</v>
      </c>
      <c r="AV12" s="145">
        <v>47278</v>
      </c>
      <c r="AW12" s="146">
        <f>AV12*$E12</f>
        <v>30257.920000000002</v>
      </c>
      <c r="AX12" s="145">
        <v>50540</v>
      </c>
      <c r="AY12" s="146">
        <f>AX12*$E12</f>
        <v>32345.600000000002</v>
      </c>
      <c r="AZ12" s="145">
        <v>41594</v>
      </c>
      <c r="BA12" s="146">
        <f>AZ12*$E12</f>
        <v>26620.16</v>
      </c>
      <c r="BB12" s="145">
        <v>40936</v>
      </c>
      <c r="BC12" s="146">
        <f>BB12*$E12</f>
        <v>26199.040000000001</v>
      </c>
      <c r="BD12" s="145">
        <v>42434</v>
      </c>
      <c r="BE12" s="146">
        <f>BD12*$E12</f>
        <v>27157.760000000002</v>
      </c>
      <c r="BF12" s="147">
        <f>SUM(AH12,AJ12,AL12,AN12,AP12,AR12,AT12,AV12,AX12,AZ12,BB12,BD12)</f>
        <v>570570</v>
      </c>
      <c r="BG12" s="146">
        <f>SUM(AI12,AK12,AM12,AO12,AQ12,AS12,AU12,AW12,AY12,BA12,BC12,BE12)</f>
        <v>365164.79999999999</v>
      </c>
      <c r="BH12" s="96">
        <v>37198</v>
      </c>
      <c r="BI12" s="97">
        <f t="shared" si="43"/>
        <v>23806.720000000001</v>
      </c>
      <c r="BJ12" s="98">
        <v>39200</v>
      </c>
      <c r="BK12" s="97">
        <f t="shared" si="43"/>
        <v>25088</v>
      </c>
      <c r="BL12" s="99"/>
      <c r="BM12" s="100">
        <f>BL12*$E12</f>
        <v>0</v>
      </c>
      <c r="BN12" s="99"/>
      <c r="BO12" s="100">
        <f>BN12*$E12</f>
        <v>0</v>
      </c>
      <c r="BP12" s="99"/>
      <c r="BQ12" s="100">
        <f>BP12*$E12</f>
        <v>0</v>
      </c>
      <c r="BR12" s="99"/>
      <c r="BS12" s="100">
        <f>BR12*$E12</f>
        <v>0</v>
      </c>
      <c r="BT12" s="99"/>
      <c r="BU12" s="100">
        <f>BT12*$E12</f>
        <v>0</v>
      </c>
      <c r="BV12" s="99"/>
      <c r="BW12" s="100">
        <f>BV12*$E12</f>
        <v>0</v>
      </c>
      <c r="BX12" s="99"/>
      <c r="BY12" s="100">
        <f>BX12*$E12</f>
        <v>0</v>
      </c>
      <c r="BZ12" s="99"/>
      <c r="CA12" s="100">
        <f>BZ12*$E12</f>
        <v>0</v>
      </c>
      <c r="CB12" s="99"/>
      <c r="CC12" s="100">
        <f>CB12*$E12</f>
        <v>0</v>
      </c>
      <c r="CD12" s="99"/>
      <c r="CE12" s="100">
        <f>CD12*$E12</f>
        <v>0</v>
      </c>
      <c r="CF12" s="101">
        <f>SUM(BH12,BJ12,BL12,BN12,BP12,BR12,BT12,BV12,BX12,BZ12,CB12,CD12)</f>
        <v>76398</v>
      </c>
      <c r="CG12" s="100">
        <f>SUM(BI12,BK12,BM12,BO12,BQ12,BS12,BU12,BW12,BY12,CA12,CC12,CE12)</f>
        <v>48894.720000000001</v>
      </c>
    </row>
    <row r="13" spans="1:85" s="148" customFormat="1" ht="19.899999999999999" customHeight="1" x14ac:dyDescent="0.5">
      <c r="A13" s="94">
        <v>9</v>
      </c>
      <c r="B13" s="95" t="s">
        <v>84</v>
      </c>
      <c r="C13" s="95" t="s">
        <v>74</v>
      </c>
      <c r="D13" s="94">
        <f t="shared" si="18"/>
        <v>20</v>
      </c>
      <c r="E13" s="94">
        <v>0.64</v>
      </c>
      <c r="F13" s="94" t="s">
        <v>75</v>
      </c>
      <c r="G13" s="94">
        <v>1250</v>
      </c>
      <c r="H13" s="94"/>
      <c r="I13" s="160">
        <f t="shared" si="19"/>
        <v>0</v>
      </c>
      <c r="J13" s="94"/>
      <c r="K13" s="160">
        <f t="shared" si="20"/>
        <v>0</v>
      </c>
      <c r="L13" s="94"/>
      <c r="M13" s="160">
        <f t="shared" si="21"/>
        <v>0</v>
      </c>
      <c r="N13" s="94"/>
      <c r="O13" s="160">
        <f t="shared" si="22"/>
        <v>0</v>
      </c>
      <c r="P13" s="94"/>
      <c r="Q13" s="160">
        <f t="shared" si="23"/>
        <v>0</v>
      </c>
      <c r="R13" s="94"/>
      <c r="S13" s="160">
        <f t="shared" si="24"/>
        <v>0</v>
      </c>
      <c r="T13" s="94"/>
      <c r="U13" s="160">
        <f t="shared" si="25"/>
        <v>0</v>
      </c>
      <c r="V13" s="94"/>
      <c r="W13" s="160">
        <f t="shared" si="26"/>
        <v>0</v>
      </c>
      <c r="X13" s="94"/>
      <c r="Y13" s="160">
        <f t="shared" si="27"/>
        <v>0</v>
      </c>
      <c r="Z13" s="94"/>
      <c r="AA13" s="160">
        <f t="shared" si="28"/>
        <v>0</v>
      </c>
      <c r="AB13" s="94"/>
      <c r="AC13" s="160">
        <f t="shared" si="29"/>
        <v>0</v>
      </c>
      <c r="AD13" s="94"/>
      <c r="AE13" s="160">
        <f t="shared" si="30"/>
        <v>0</v>
      </c>
      <c r="AF13" s="147">
        <f t="shared" ref="AF13:AG13" si="55">SUM(H13,J13,L13,N13,P13,R13,T13,V13,X13,Z13,AB13,AD13)</f>
        <v>0</v>
      </c>
      <c r="AG13" s="146">
        <f t="shared" si="55"/>
        <v>0</v>
      </c>
      <c r="AH13" s="159"/>
      <c r="AI13" s="160">
        <f t="shared" si="32"/>
        <v>0</v>
      </c>
      <c r="AJ13" s="159"/>
      <c r="AK13" s="160">
        <f t="shared" si="33"/>
        <v>0</v>
      </c>
      <c r="AL13" s="145"/>
      <c r="AM13" s="146">
        <f t="shared" si="33"/>
        <v>0</v>
      </c>
      <c r="AN13" s="145"/>
      <c r="AO13" s="146">
        <f t="shared" si="34"/>
        <v>0</v>
      </c>
      <c r="AP13" s="145"/>
      <c r="AQ13" s="146">
        <f t="shared" si="35"/>
        <v>0</v>
      </c>
      <c r="AR13" s="145"/>
      <c r="AS13" s="146">
        <f t="shared" si="36"/>
        <v>0</v>
      </c>
      <c r="AT13" s="145"/>
      <c r="AU13" s="146">
        <f t="shared" si="37"/>
        <v>0</v>
      </c>
      <c r="AV13" s="145"/>
      <c r="AW13" s="146">
        <f t="shared" si="38"/>
        <v>0</v>
      </c>
      <c r="AX13" s="145"/>
      <c r="AY13" s="146">
        <f t="shared" si="39"/>
        <v>0</v>
      </c>
      <c r="AZ13" s="145"/>
      <c r="BA13" s="146">
        <f t="shared" si="40"/>
        <v>0</v>
      </c>
      <c r="BB13" s="145"/>
      <c r="BC13" s="146">
        <f t="shared" si="41"/>
        <v>0</v>
      </c>
      <c r="BD13" s="145"/>
      <c r="BE13" s="146">
        <f t="shared" si="42"/>
        <v>0</v>
      </c>
      <c r="BF13" s="147">
        <f t="shared" si="15"/>
        <v>0</v>
      </c>
      <c r="BG13" s="146">
        <f t="shared" si="15"/>
        <v>0</v>
      </c>
      <c r="BH13" s="99"/>
      <c r="BI13" s="100">
        <f t="shared" si="43"/>
        <v>0</v>
      </c>
      <c r="BJ13" s="99"/>
      <c r="BK13" s="100">
        <f t="shared" si="43"/>
        <v>0</v>
      </c>
      <c r="BL13" s="99"/>
      <c r="BM13" s="100">
        <f t="shared" ref="BM13" si="56">BL13*$E13</f>
        <v>0</v>
      </c>
      <c r="BN13" s="99"/>
      <c r="BO13" s="100">
        <f t="shared" ref="BO13" si="57">BN13*$E13</f>
        <v>0</v>
      </c>
      <c r="BP13" s="99"/>
      <c r="BQ13" s="100">
        <f t="shared" ref="BQ13" si="58">BP13*$E13</f>
        <v>0</v>
      </c>
      <c r="BR13" s="99"/>
      <c r="BS13" s="100">
        <f t="shared" ref="BS13" si="59">BR13*$E13</f>
        <v>0</v>
      </c>
      <c r="BT13" s="99"/>
      <c r="BU13" s="100">
        <f t="shared" ref="BU13" si="60">BT13*$E13</f>
        <v>0</v>
      </c>
      <c r="BV13" s="99"/>
      <c r="BW13" s="100">
        <f t="shared" ref="BW13" si="61">BV13*$E13</f>
        <v>0</v>
      </c>
      <c r="BX13" s="99"/>
      <c r="BY13" s="100">
        <f t="shared" ref="BY13" si="62">BX13*$E13</f>
        <v>0</v>
      </c>
      <c r="BZ13" s="99"/>
      <c r="CA13" s="100">
        <f t="shared" ref="CA13" si="63">BZ13*$E13</f>
        <v>0</v>
      </c>
      <c r="CB13" s="99"/>
      <c r="CC13" s="100">
        <f t="shared" ref="CC13" si="64">CB13*$E13</f>
        <v>0</v>
      </c>
      <c r="CD13" s="99"/>
      <c r="CE13" s="100">
        <f t="shared" ref="CE13" si="65">CD13*$E13</f>
        <v>0</v>
      </c>
      <c r="CF13" s="101">
        <f t="shared" ref="CF13:CG13" si="66">SUM(BH13,BJ13,BL13,BN13,BP13,BR13,BT13,BV13,BX13,BZ13,CB13,CD13)</f>
        <v>0</v>
      </c>
      <c r="CG13" s="100">
        <f t="shared" si="66"/>
        <v>0</v>
      </c>
    </row>
    <row r="14" spans="1:85" s="148" customFormat="1" ht="19.899999999999999" customHeight="1" x14ac:dyDescent="0.5">
      <c r="A14" s="94">
        <v>10</v>
      </c>
      <c r="B14" s="95" t="s">
        <v>86</v>
      </c>
      <c r="C14" s="95" t="s">
        <v>74</v>
      </c>
      <c r="D14" s="94">
        <f t="shared" si="18"/>
        <v>20</v>
      </c>
      <c r="E14" s="94">
        <v>0.64</v>
      </c>
      <c r="F14" s="94" t="s">
        <v>85</v>
      </c>
      <c r="G14" s="94"/>
      <c r="H14" s="94"/>
      <c r="I14" s="146">
        <f>H14*$E14</f>
        <v>0</v>
      </c>
      <c r="J14" s="94"/>
      <c r="K14" s="146">
        <f>J14*$E14</f>
        <v>0</v>
      </c>
      <c r="L14" s="94"/>
      <c r="M14" s="146">
        <f>L14*$E14</f>
        <v>0</v>
      </c>
      <c r="N14" s="94"/>
      <c r="O14" s="146">
        <f>N14*$E14</f>
        <v>0</v>
      </c>
      <c r="P14" s="94"/>
      <c r="Q14" s="146">
        <f>P14*$E14</f>
        <v>0</v>
      </c>
      <c r="R14" s="94"/>
      <c r="S14" s="146">
        <f>R14*$E14</f>
        <v>0</v>
      </c>
      <c r="T14" s="94"/>
      <c r="U14" s="146">
        <f>T14*$E14</f>
        <v>0</v>
      </c>
      <c r="V14" s="94"/>
      <c r="W14" s="146">
        <f>V14*$E14</f>
        <v>0</v>
      </c>
      <c r="X14" s="94"/>
      <c r="Y14" s="146">
        <f>X14*$E14</f>
        <v>0</v>
      </c>
      <c r="Z14" s="94"/>
      <c r="AA14" s="146">
        <f>Z14*$E14</f>
        <v>0</v>
      </c>
      <c r="AB14" s="94"/>
      <c r="AC14" s="146">
        <f>AB14*$E14</f>
        <v>0</v>
      </c>
      <c r="AD14" s="94"/>
      <c r="AE14" s="146">
        <f>AD14*$E14</f>
        <v>0</v>
      </c>
      <c r="AF14" s="147">
        <f>SUM(H14,J14,L14,N14,P14,R14,T14,V14,X14,Z14,AB14,AD14)</f>
        <v>0</v>
      </c>
      <c r="AG14" s="146">
        <f>SUM(I14,K14,M14,O14,Q14,S14,U14,W14,Y14,AA14,AC14,AE14)</f>
        <v>0</v>
      </c>
      <c r="AH14" s="145"/>
      <c r="AI14" s="146">
        <f>AH14*$E14</f>
        <v>0</v>
      </c>
      <c r="AJ14" s="145"/>
      <c r="AK14" s="146">
        <f>AJ14*$E14</f>
        <v>0</v>
      </c>
      <c r="AL14" s="145"/>
      <c r="AM14" s="146">
        <f>AL14*$E14</f>
        <v>0</v>
      </c>
      <c r="AN14" s="145"/>
      <c r="AO14" s="146">
        <f>AN14*$E14</f>
        <v>0</v>
      </c>
      <c r="AP14" s="145"/>
      <c r="AQ14" s="146">
        <f>AP14*$E14</f>
        <v>0</v>
      </c>
      <c r="AR14" s="145"/>
      <c r="AS14" s="146">
        <f>AR14*$E14</f>
        <v>0</v>
      </c>
      <c r="AT14" s="145"/>
      <c r="AU14" s="146">
        <f>AT14*$E14</f>
        <v>0</v>
      </c>
      <c r="AV14" s="145"/>
      <c r="AW14" s="146">
        <f>AV14*$E14</f>
        <v>0</v>
      </c>
      <c r="AX14" s="145"/>
      <c r="AY14" s="146">
        <f>AX14*$E14</f>
        <v>0</v>
      </c>
      <c r="AZ14" s="145"/>
      <c r="BA14" s="146">
        <f>AZ14*$E14</f>
        <v>0</v>
      </c>
      <c r="BB14" s="145"/>
      <c r="BC14" s="146">
        <f>BB14*$E14</f>
        <v>0</v>
      </c>
      <c r="BD14" s="145"/>
      <c r="BE14" s="146">
        <f>BD14*$E14</f>
        <v>0</v>
      </c>
      <c r="BF14" s="147">
        <f>SUM(AH14,AJ14,AL14,AN14,AP14,AR14,AT14,AV14,AX14,AZ14,BB14,BD14)</f>
        <v>0</v>
      </c>
      <c r="BG14" s="146">
        <f>SUM(AI14,AK14,AM14,AO14,AQ14,AS14,AU14,AW14,AY14,BA14,BC14,BE14)</f>
        <v>0</v>
      </c>
      <c r="BH14" s="99"/>
      <c r="BI14" s="100">
        <f>BH14*$E14</f>
        <v>0</v>
      </c>
      <c r="BJ14" s="99"/>
      <c r="BK14" s="100">
        <f>BJ14*$E14</f>
        <v>0</v>
      </c>
      <c r="BL14" s="99"/>
      <c r="BM14" s="100">
        <f>BL14*$E14</f>
        <v>0</v>
      </c>
      <c r="BN14" s="99"/>
      <c r="BO14" s="100">
        <f>BN14*$E14</f>
        <v>0</v>
      </c>
      <c r="BP14" s="99"/>
      <c r="BQ14" s="100">
        <f>BP14*$E14</f>
        <v>0</v>
      </c>
      <c r="BR14" s="99"/>
      <c r="BS14" s="100">
        <f>BR14*$E14</f>
        <v>0</v>
      </c>
      <c r="BT14" s="99"/>
      <c r="BU14" s="100">
        <f>BT14*$E14</f>
        <v>0</v>
      </c>
      <c r="BV14" s="99"/>
      <c r="BW14" s="100">
        <f>BV14*$E14</f>
        <v>0</v>
      </c>
      <c r="BX14" s="99"/>
      <c r="BY14" s="100">
        <f>BX14*$E14</f>
        <v>0</v>
      </c>
      <c r="BZ14" s="99"/>
      <c r="CA14" s="100">
        <f>BZ14*$E14</f>
        <v>0</v>
      </c>
      <c r="CB14" s="99"/>
      <c r="CC14" s="100">
        <f>CB14*$E14</f>
        <v>0</v>
      </c>
      <c r="CD14" s="99"/>
      <c r="CE14" s="100">
        <f>CD14*$E14</f>
        <v>0</v>
      </c>
      <c r="CF14" s="101">
        <f>SUM(BH14,BJ14,BL14,BN14,BP14,BR14,BT14,BV14,BX14,BZ14,CB14,CD14)</f>
        <v>0</v>
      </c>
      <c r="CG14" s="100">
        <f>SUM(BI14,BK14,BM14,BO14,BQ14,BS14,BU14,BW14,BY14,CA14,CC14,CE14)</f>
        <v>0</v>
      </c>
    </row>
    <row r="15" spans="1:85" s="148" customFormat="1" ht="19.899999999999999" customHeight="1" x14ac:dyDescent="0.5">
      <c r="A15" s="94"/>
      <c r="B15" s="95"/>
      <c r="C15" s="95"/>
      <c r="D15" s="94"/>
      <c r="E15" s="94"/>
      <c r="F15" s="94"/>
      <c r="G15" s="94"/>
      <c r="H15" s="94"/>
      <c r="I15" s="146"/>
      <c r="J15" s="94"/>
      <c r="K15" s="146"/>
      <c r="L15" s="94"/>
      <c r="M15" s="146"/>
      <c r="N15" s="94"/>
      <c r="O15" s="146"/>
      <c r="P15" s="94"/>
      <c r="Q15" s="146"/>
      <c r="R15" s="94"/>
      <c r="S15" s="146"/>
      <c r="T15" s="94"/>
      <c r="U15" s="146"/>
      <c r="V15" s="94"/>
      <c r="W15" s="146"/>
      <c r="X15" s="94"/>
      <c r="Y15" s="146"/>
      <c r="Z15" s="94"/>
      <c r="AA15" s="146"/>
      <c r="AB15" s="94"/>
      <c r="AC15" s="146"/>
      <c r="AD15" s="94"/>
      <c r="AE15" s="146"/>
      <c r="AF15" s="147"/>
      <c r="AG15" s="146"/>
      <c r="AH15" s="145"/>
      <c r="AI15" s="146"/>
      <c r="AJ15" s="145"/>
      <c r="AK15" s="146"/>
      <c r="AL15" s="145"/>
      <c r="AM15" s="146"/>
      <c r="AN15" s="145"/>
      <c r="AO15" s="146"/>
      <c r="AP15" s="145"/>
      <c r="AQ15" s="146"/>
      <c r="AR15" s="145"/>
      <c r="AS15" s="146"/>
      <c r="AT15" s="145"/>
      <c r="AU15" s="146"/>
      <c r="AV15" s="145"/>
      <c r="AW15" s="146"/>
      <c r="AX15" s="145"/>
      <c r="AY15" s="146"/>
      <c r="AZ15" s="145"/>
      <c r="BA15" s="146"/>
      <c r="BB15" s="145"/>
      <c r="BC15" s="146"/>
      <c r="BD15" s="145"/>
      <c r="BE15" s="146"/>
      <c r="BF15" s="147"/>
      <c r="BG15" s="146"/>
      <c r="BH15" s="99"/>
      <c r="BI15" s="100"/>
      <c r="BJ15" s="99"/>
      <c r="BK15" s="100"/>
      <c r="BL15" s="99"/>
      <c r="BM15" s="100"/>
      <c r="BN15" s="99"/>
      <c r="BO15" s="100"/>
      <c r="BP15" s="99"/>
      <c r="BQ15" s="100"/>
      <c r="BR15" s="99"/>
      <c r="BS15" s="100"/>
      <c r="BT15" s="99"/>
      <c r="BU15" s="100"/>
      <c r="BV15" s="99"/>
      <c r="BW15" s="100"/>
      <c r="BX15" s="99"/>
      <c r="BY15" s="100"/>
      <c r="BZ15" s="99"/>
      <c r="CA15" s="100"/>
      <c r="CB15" s="99"/>
      <c r="CC15" s="100"/>
      <c r="CD15" s="99"/>
      <c r="CE15" s="100"/>
      <c r="CF15" s="101"/>
      <c r="CG15" s="100"/>
    </row>
    <row r="16" spans="1:85" s="148" customFormat="1" ht="19.899999999999999" customHeight="1" x14ac:dyDescent="0.5">
      <c r="A16" s="94">
        <v>11</v>
      </c>
      <c r="B16" s="95" t="s">
        <v>87</v>
      </c>
      <c r="C16" s="95" t="s">
        <v>77</v>
      </c>
      <c r="D16" s="94">
        <f t="shared" ref="D16:D24" si="67">RANK(BF16,$BF$4:$BF$147)</f>
        <v>19</v>
      </c>
      <c r="E16" s="94">
        <v>1</v>
      </c>
      <c r="F16" s="94" t="s">
        <v>75</v>
      </c>
      <c r="G16" s="94">
        <v>1500</v>
      </c>
      <c r="H16" s="94">
        <v>12</v>
      </c>
      <c r="I16" s="160">
        <f t="shared" ref="I16:I22" si="68">H16*$E16</f>
        <v>12</v>
      </c>
      <c r="J16" s="94"/>
      <c r="K16" s="160">
        <f t="shared" ref="K16:K22" si="69">J16*$E16</f>
        <v>0</v>
      </c>
      <c r="L16" s="94"/>
      <c r="M16" s="160">
        <f t="shared" ref="M16:M22" si="70">L16*$E16</f>
        <v>0</v>
      </c>
      <c r="N16" s="94"/>
      <c r="O16" s="160">
        <f t="shared" ref="O16:O22" si="71">N16*$E16</f>
        <v>0</v>
      </c>
      <c r="P16" s="94"/>
      <c r="Q16" s="160">
        <f t="shared" ref="Q16:Q22" si="72">P16*$E16</f>
        <v>0</v>
      </c>
      <c r="R16" s="94"/>
      <c r="S16" s="160">
        <f t="shared" ref="S16:S22" si="73">R16*$E16</f>
        <v>0</v>
      </c>
      <c r="T16" s="94"/>
      <c r="U16" s="160">
        <f t="shared" ref="U16:U22" si="74">T16*$E16</f>
        <v>0</v>
      </c>
      <c r="V16" s="94"/>
      <c r="W16" s="160">
        <f t="shared" ref="W16:W22" si="75">V16*$E16</f>
        <v>0</v>
      </c>
      <c r="X16" s="94"/>
      <c r="Y16" s="160">
        <f t="shared" ref="Y16:Y22" si="76">X16*$E16</f>
        <v>0</v>
      </c>
      <c r="Z16" s="94"/>
      <c r="AA16" s="160">
        <f t="shared" ref="AA16:AA22" si="77">Z16*$E16</f>
        <v>0</v>
      </c>
      <c r="AB16" s="94"/>
      <c r="AC16" s="160">
        <f t="shared" ref="AC16:AC22" si="78">AB16*$E16</f>
        <v>0</v>
      </c>
      <c r="AD16" s="94"/>
      <c r="AE16" s="160">
        <f t="shared" ref="AE16:AE22" si="79">AD16*$E16</f>
        <v>0</v>
      </c>
      <c r="AF16" s="147">
        <f t="shared" ref="AF16:AG24" si="80">SUM(H16,J16,L16,N16,P16,R16,T16,V16,X16,Z16,AB16,AD16)</f>
        <v>12</v>
      </c>
      <c r="AG16" s="146">
        <f t="shared" si="80"/>
        <v>12</v>
      </c>
      <c r="AH16" s="145"/>
      <c r="AI16" s="146">
        <f t="shared" si="32"/>
        <v>0</v>
      </c>
      <c r="AJ16" s="145"/>
      <c r="AK16" s="146">
        <f t="shared" si="33"/>
        <v>0</v>
      </c>
      <c r="AL16" s="145"/>
      <c r="AM16" s="146">
        <f t="shared" si="33"/>
        <v>0</v>
      </c>
      <c r="AN16" s="145"/>
      <c r="AO16" s="146">
        <f t="shared" si="34"/>
        <v>0</v>
      </c>
      <c r="AP16" s="145"/>
      <c r="AQ16" s="146">
        <f t="shared" si="35"/>
        <v>0</v>
      </c>
      <c r="AR16" s="145">
        <v>16</v>
      </c>
      <c r="AS16" s="146">
        <f t="shared" si="36"/>
        <v>16</v>
      </c>
      <c r="AT16" s="145"/>
      <c r="AU16" s="146">
        <f t="shared" si="37"/>
        <v>0</v>
      </c>
      <c r="AV16" s="145"/>
      <c r="AW16" s="146">
        <f t="shared" si="38"/>
        <v>0</v>
      </c>
      <c r="AX16" s="145"/>
      <c r="AY16" s="146">
        <f t="shared" si="39"/>
        <v>0</v>
      </c>
      <c r="AZ16" s="145"/>
      <c r="BA16" s="146">
        <f t="shared" si="40"/>
        <v>0</v>
      </c>
      <c r="BB16" s="145"/>
      <c r="BC16" s="146">
        <f t="shared" si="41"/>
        <v>0</v>
      </c>
      <c r="BD16" s="145"/>
      <c r="BE16" s="146">
        <f t="shared" si="42"/>
        <v>0</v>
      </c>
      <c r="BF16" s="147">
        <f t="shared" si="15"/>
        <v>16</v>
      </c>
      <c r="BG16" s="146">
        <f t="shared" si="15"/>
        <v>16</v>
      </c>
      <c r="BH16" s="99"/>
      <c r="BI16" s="100">
        <f t="shared" ref="BI16:BI22" si="81">BH16*$E16</f>
        <v>0</v>
      </c>
      <c r="BJ16" s="99"/>
      <c r="BK16" s="100">
        <f t="shared" ref="BK16:BK24" si="82">BJ16*$E16</f>
        <v>0</v>
      </c>
      <c r="BL16" s="99"/>
      <c r="BM16" s="100">
        <f t="shared" ref="BM16:BM24" si="83">BL16*$E16</f>
        <v>0</v>
      </c>
      <c r="BN16" s="99"/>
      <c r="BO16" s="100">
        <f t="shared" ref="BO16:BO24" si="84">BN16*$E16</f>
        <v>0</v>
      </c>
      <c r="BP16" s="99"/>
      <c r="BQ16" s="100">
        <f t="shared" ref="BQ16:BQ24" si="85">BP16*$E16</f>
        <v>0</v>
      </c>
      <c r="BR16" s="99"/>
      <c r="BS16" s="100">
        <f t="shared" ref="BS16:BS24" si="86">BR16*$E16</f>
        <v>0</v>
      </c>
      <c r="BT16" s="99"/>
      <c r="BU16" s="100">
        <f t="shared" ref="BU16:BU24" si="87">BT16*$E16</f>
        <v>0</v>
      </c>
      <c r="BV16" s="99"/>
      <c r="BW16" s="100">
        <f t="shared" ref="BW16:BW24" si="88">BV16*$E16</f>
        <v>0</v>
      </c>
      <c r="BX16" s="99"/>
      <c r="BY16" s="100">
        <f t="shared" ref="BY16:BY24" si="89">BX16*$E16</f>
        <v>0</v>
      </c>
      <c r="BZ16" s="99"/>
      <c r="CA16" s="100">
        <f t="shared" ref="CA16:CA24" si="90">BZ16*$E16</f>
        <v>0</v>
      </c>
      <c r="CB16" s="99"/>
      <c r="CC16" s="100">
        <f t="shared" ref="CC16:CC24" si="91">CB16*$E16</f>
        <v>0</v>
      </c>
      <c r="CD16" s="99"/>
      <c r="CE16" s="100">
        <f t="shared" ref="CE16:CE24" si="92">CD16*$E16</f>
        <v>0</v>
      </c>
      <c r="CF16" s="101">
        <f t="shared" ref="CF16:CG24" si="93">SUM(BH16,BJ16,BL16,BN16,BP16,BR16,BT16,BV16,BX16,BZ16,CB16,CD16)</f>
        <v>0</v>
      </c>
      <c r="CG16" s="100">
        <f t="shared" si="93"/>
        <v>0</v>
      </c>
    </row>
    <row r="17" spans="1:85" s="148" customFormat="1" ht="19.899999999999999" customHeight="1" x14ac:dyDescent="0.5">
      <c r="A17" s="94">
        <v>12</v>
      </c>
      <c r="B17" s="95" t="s">
        <v>88</v>
      </c>
      <c r="C17" s="95" t="s">
        <v>77</v>
      </c>
      <c r="D17" s="94">
        <f t="shared" si="67"/>
        <v>17</v>
      </c>
      <c r="E17" s="94">
        <v>1</v>
      </c>
      <c r="F17" s="94" t="s">
        <v>75</v>
      </c>
      <c r="G17" s="103">
        <v>1930</v>
      </c>
      <c r="H17" s="103">
        <v>12</v>
      </c>
      <c r="I17" s="160">
        <f t="shared" si="68"/>
        <v>12</v>
      </c>
      <c r="J17" s="103">
        <v>228</v>
      </c>
      <c r="K17" s="160">
        <f t="shared" si="69"/>
        <v>228</v>
      </c>
      <c r="L17" s="103"/>
      <c r="M17" s="160">
        <f t="shared" si="70"/>
        <v>0</v>
      </c>
      <c r="N17" s="103"/>
      <c r="O17" s="160">
        <f t="shared" si="71"/>
        <v>0</v>
      </c>
      <c r="P17" s="103"/>
      <c r="Q17" s="160">
        <f t="shared" si="72"/>
        <v>0</v>
      </c>
      <c r="R17" s="103"/>
      <c r="S17" s="160">
        <f t="shared" si="73"/>
        <v>0</v>
      </c>
      <c r="T17" s="103"/>
      <c r="U17" s="160">
        <f t="shared" si="74"/>
        <v>0</v>
      </c>
      <c r="V17" s="103"/>
      <c r="W17" s="160">
        <f t="shared" si="75"/>
        <v>0</v>
      </c>
      <c r="X17" s="103"/>
      <c r="Y17" s="160">
        <f t="shared" si="76"/>
        <v>0</v>
      </c>
      <c r="Z17" s="103"/>
      <c r="AA17" s="160">
        <f t="shared" si="77"/>
        <v>0</v>
      </c>
      <c r="AB17" s="94"/>
      <c r="AC17" s="160">
        <f t="shared" si="78"/>
        <v>0</v>
      </c>
      <c r="AD17" s="103"/>
      <c r="AE17" s="160">
        <f t="shared" si="79"/>
        <v>0</v>
      </c>
      <c r="AF17" s="147">
        <f t="shared" si="80"/>
        <v>240</v>
      </c>
      <c r="AG17" s="146">
        <f t="shared" si="80"/>
        <v>240</v>
      </c>
      <c r="AH17" s="145"/>
      <c r="AI17" s="146">
        <f t="shared" si="32"/>
        <v>0</v>
      </c>
      <c r="AJ17" s="145"/>
      <c r="AK17" s="146">
        <f t="shared" si="33"/>
        <v>0</v>
      </c>
      <c r="AL17" s="145"/>
      <c r="AM17" s="146">
        <f t="shared" si="33"/>
        <v>0</v>
      </c>
      <c r="AN17" s="145"/>
      <c r="AO17" s="146">
        <f t="shared" si="34"/>
        <v>0</v>
      </c>
      <c r="AP17" s="145"/>
      <c r="AQ17" s="146">
        <f t="shared" si="35"/>
        <v>0</v>
      </c>
      <c r="AR17" s="145">
        <v>27</v>
      </c>
      <c r="AS17" s="146">
        <f t="shared" si="36"/>
        <v>27</v>
      </c>
      <c r="AT17" s="145"/>
      <c r="AU17" s="146">
        <f t="shared" si="37"/>
        <v>0</v>
      </c>
      <c r="AV17" s="145"/>
      <c r="AW17" s="146">
        <f t="shared" si="38"/>
        <v>0</v>
      </c>
      <c r="AX17" s="145">
        <v>9</v>
      </c>
      <c r="AY17" s="146">
        <f t="shared" si="39"/>
        <v>9</v>
      </c>
      <c r="AZ17" s="145"/>
      <c r="BA17" s="146">
        <f t="shared" si="40"/>
        <v>0</v>
      </c>
      <c r="BB17" s="145"/>
      <c r="BC17" s="146">
        <f t="shared" si="41"/>
        <v>0</v>
      </c>
      <c r="BD17" s="145"/>
      <c r="BE17" s="146">
        <f t="shared" si="42"/>
        <v>0</v>
      </c>
      <c r="BF17" s="147">
        <f t="shared" si="15"/>
        <v>36</v>
      </c>
      <c r="BG17" s="146">
        <f t="shared" si="15"/>
        <v>36</v>
      </c>
      <c r="BH17" s="99"/>
      <c r="BI17" s="100">
        <f t="shared" si="81"/>
        <v>0</v>
      </c>
      <c r="BJ17" s="99"/>
      <c r="BK17" s="100">
        <f t="shared" si="82"/>
        <v>0</v>
      </c>
      <c r="BL17" s="99"/>
      <c r="BM17" s="100">
        <f t="shared" si="83"/>
        <v>0</v>
      </c>
      <c r="BN17" s="99"/>
      <c r="BO17" s="100">
        <f t="shared" si="84"/>
        <v>0</v>
      </c>
      <c r="BP17" s="99"/>
      <c r="BQ17" s="100">
        <f t="shared" si="85"/>
        <v>0</v>
      </c>
      <c r="BR17" s="99"/>
      <c r="BS17" s="100">
        <f t="shared" si="86"/>
        <v>0</v>
      </c>
      <c r="BT17" s="99"/>
      <c r="BU17" s="100">
        <f t="shared" si="87"/>
        <v>0</v>
      </c>
      <c r="BV17" s="99"/>
      <c r="BW17" s="100">
        <f t="shared" si="88"/>
        <v>0</v>
      </c>
      <c r="BX17" s="99"/>
      <c r="BY17" s="100">
        <f t="shared" si="89"/>
        <v>0</v>
      </c>
      <c r="BZ17" s="99"/>
      <c r="CA17" s="100">
        <f t="shared" si="90"/>
        <v>0</v>
      </c>
      <c r="CB17" s="99"/>
      <c r="CC17" s="100">
        <f t="shared" si="91"/>
        <v>0</v>
      </c>
      <c r="CD17" s="99"/>
      <c r="CE17" s="100">
        <f t="shared" si="92"/>
        <v>0</v>
      </c>
      <c r="CF17" s="101">
        <f t="shared" si="93"/>
        <v>0</v>
      </c>
      <c r="CG17" s="100">
        <f t="shared" si="93"/>
        <v>0</v>
      </c>
    </row>
    <row r="18" spans="1:85" s="148" customFormat="1" ht="19.899999999999999" customHeight="1" x14ac:dyDescent="0.5">
      <c r="A18" s="94">
        <v>13</v>
      </c>
      <c r="B18" s="95" t="s">
        <v>89</v>
      </c>
      <c r="C18" s="95" t="s">
        <v>77</v>
      </c>
      <c r="D18" s="94">
        <f t="shared" si="67"/>
        <v>20</v>
      </c>
      <c r="E18" s="94">
        <v>0.6</v>
      </c>
      <c r="F18" s="94" t="s">
        <v>75</v>
      </c>
      <c r="G18" s="94">
        <v>1060</v>
      </c>
      <c r="H18" s="94"/>
      <c r="I18" s="160">
        <f t="shared" si="68"/>
        <v>0</v>
      </c>
      <c r="J18" s="94"/>
      <c r="K18" s="160">
        <f t="shared" si="69"/>
        <v>0</v>
      </c>
      <c r="L18" s="94"/>
      <c r="M18" s="160">
        <f t="shared" si="70"/>
        <v>0</v>
      </c>
      <c r="N18" s="94"/>
      <c r="O18" s="160">
        <f t="shared" si="71"/>
        <v>0</v>
      </c>
      <c r="P18" s="94"/>
      <c r="Q18" s="160">
        <f t="shared" si="72"/>
        <v>0</v>
      </c>
      <c r="R18" s="94"/>
      <c r="S18" s="160">
        <f t="shared" si="73"/>
        <v>0</v>
      </c>
      <c r="T18" s="94"/>
      <c r="U18" s="160">
        <f t="shared" si="74"/>
        <v>0</v>
      </c>
      <c r="V18" s="94"/>
      <c r="W18" s="160">
        <f t="shared" si="75"/>
        <v>0</v>
      </c>
      <c r="X18" s="94"/>
      <c r="Y18" s="160">
        <f t="shared" si="76"/>
        <v>0</v>
      </c>
      <c r="Z18" s="94"/>
      <c r="AA18" s="160">
        <f t="shared" si="77"/>
        <v>0</v>
      </c>
      <c r="AB18" s="94"/>
      <c r="AC18" s="160">
        <f t="shared" si="78"/>
        <v>0</v>
      </c>
      <c r="AD18" s="94"/>
      <c r="AE18" s="160">
        <f t="shared" si="79"/>
        <v>0</v>
      </c>
      <c r="AF18" s="147">
        <f t="shared" si="80"/>
        <v>0</v>
      </c>
      <c r="AG18" s="146">
        <f t="shared" si="80"/>
        <v>0</v>
      </c>
      <c r="AH18" s="145"/>
      <c r="AI18" s="146">
        <f t="shared" si="32"/>
        <v>0</v>
      </c>
      <c r="AJ18" s="145"/>
      <c r="AK18" s="146">
        <f t="shared" si="33"/>
        <v>0</v>
      </c>
      <c r="AL18" s="145"/>
      <c r="AM18" s="146">
        <f t="shared" si="33"/>
        <v>0</v>
      </c>
      <c r="AN18" s="145"/>
      <c r="AO18" s="146">
        <f t="shared" si="34"/>
        <v>0</v>
      </c>
      <c r="AP18" s="145"/>
      <c r="AQ18" s="146">
        <f t="shared" si="35"/>
        <v>0</v>
      </c>
      <c r="AR18" s="145"/>
      <c r="AS18" s="146">
        <f t="shared" si="36"/>
        <v>0</v>
      </c>
      <c r="AT18" s="145"/>
      <c r="AU18" s="146">
        <f t="shared" si="37"/>
        <v>0</v>
      </c>
      <c r="AV18" s="145"/>
      <c r="AW18" s="146">
        <f t="shared" si="38"/>
        <v>0</v>
      </c>
      <c r="AX18" s="145"/>
      <c r="AY18" s="146">
        <f t="shared" si="39"/>
        <v>0</v>
      </c>
      <c r="AZ18" s="145"/>
      <c r="BA18" s="146">
        <f t="shared" si="40"/>
        <v>0</v>
      </c>
      <c r="BB18" s="145"/>
      <c r="BC18" s="146">
        <f t="shared" si="41"/>
        <v>0</v>
      </c>
      <c r="BD18" s="145"/>
      <c r="BE18" s="146">
        <f t="shared" si="42"/>
        <v>0</v>
      </c>
      <c r="BF18" s="147">
        <f t="shared" si="15"/>
        <v>0</v>
      </c>
      <c r="BG18" s="146">
        <f t="shared" si="15"/>
        <v>0</v>
      </c>
      <c r="BH18" s="99"/>
      <c r="BI18" s="100">
        <f t="shared" si="81"/>
        <v>0</v>
      </c>
      <c r="BJ18" s="99"/>
      <c r="BK18" s="100">
        <f t="shared" si="82"/>
        <v>0</v>
      </c>
      <c r="BL18" s="99"/>
      <c r="BM18" s="100">
        <f t="shared" si="83"/>
        <v>0</v>
      </c>
      <c r="BN18" s="99"/>
      <c r="BO18" s="100">
        <f t="shared" si="84"/>
        <v>0</v>
      </c>
      <c r="BP18" s="99"/>
      <c r="BQ18" s="100">
        <f t="shared" si="85"/>
        <v>0</v>
      </c>
      <c r="BR18" s="99"/>
      <c r="BS18" s="100">
        <f t="shared" si="86"/>
        <v>0</v>
      </c>
      <c r="BT18" s="99"/>
      <c r="BU18" s="100">
        <f t="shared" si="87"/>
        <v>0</v>
      </c>
      <c r="BV18" s="99"/>
      <c r="BW18" s="100">
        <f t="shared" si="88"/>
        <v>0</v>
      </c>
      <c r="BX18" s="99"/>
      <c r="BY18" s="100">
        <f t="shared" si="89"/>
        <v>0</v>
      </c>
      <c r="BZ18" s="99"/>
      <c r="CA18" s="100">
        <f t="shared" si="90"/>
        <v>0</v>
      </c>
      <c r="CB18" s="99"/>
      <c r="CC18" s="100">
        <f t="shared" si="91"/>
        <v>0</v>
      </c>
      <c r="CD18" s="99"/>
      <c r="CE18" s="100">
        <f t="shared" si="92"/>
        <v>0</v>
      </c>
      <c r="CF18" s="101">
        <f t="shared" si="93"/>
        <v>0</v>
      </c>
      <c r="CG18" s="100">
        <f t="shared" si="93"/>
        <v>0</v>
      </c>
    </row>
    <row r="19" spans="1:85" s="148" customFormat="1" ht="19.899999999999999" customHeight="1" x14ac:dyDescent="0.5">
      <c r="A19" s="94">
        <v>14</v>
      </c>
      <c r="B19" s="95" t="s">
        <v>90</v>
      </c>
      <c r="C19" s="95" t="s">
        <v>77</v>
      </c>
      <c r="D19" s="94">
        <f t="shared" si="67"/>
        <v>20</v>
      </c>
      <c r="E19" s="94">
        <v>0.6</v>
      </c>
      <c r="F19" s="94" t="s">
        <v>75</v>
      </c>
      <c r="G19" s="94">
        <v>1310</v>
      </c>
      <c r="H19" s="94"/>
      <c r="I19" s="160">
        <f t="shared" si="68"/>
        <v>0</v>
      </c>
      <c r="J19" s="94"/>
      <c r="K19" s="160">
        <f t="shared" si="69"/>
        <v>0</v>
      </c>
      <c r="L19" s="94"/>
      <c r="M19" s="160">
        <f t="shared" si="70"/>
        <v>0</v>
      </c>
      <c r="N19" s="94"/>
      <c r="O19" s="160">
        <f t="shared" si="71"/>
        <v>0</v>
      </c>
      <c r="P19" s="94"/>
      <c r="Q19" s="160">
        <f t="shared" si="72"/>
        <v>0</v>
      </c>
      <c r="R19" s="94"/>
      <c r="S19" s="160">
        <f t="shared" si="73"/>
        <v>0</v>
      </c>
      <c r="T19" s="94"/>
      <c r="U19" s="160">
        <f t="shared" si="74"/>
        <v>0</v>
      </c>
      <c r="V19" s="94"/>
      <c r="W19" s="160">
        <f t="shared" si="75"/>
        <v>0</v>
      </c>
      <c r="X19" s="94"/>
      <c r="Y19" s="160">
        <f t="shared" si="76"/>
        <v>0</v>
      </c>
      <c r="Z19" s="94"/>
      <c r="AA19" s="160">
        <f t="shared" si="77"/>
        <v>0</v>
      </c>
      <c r="AB19" s="94"/>
      <c r="AC19" s="160">
        <f t="shared" si="78"/>
        <v>0</v>
      </c>
      <c r="AD19" s="94"/>
      <c r="AE19" s="160">
        <f t="shared" si="79"/>
        <v>0</v>
      </c>
      <c r="AF19" s="147">
        <f t="shared" si="80"/>
        <v>0</v>
      </c>
      <c r="AG19" s="146">
        <f t="shared" si="80"/>
        <v>0</v>
      </c>
      <c r="AH19" s="145"/>
      <c r="AI19" s="146">
        <f t="shared" si="32"/>
        <v>0</v>
      </c>
      <c r="AJ19" s="145"/>
      <c r="AK19" s="146">
        <f t="shared" si="33"/>
        <v>0</v>
      </c>
      <c r="AL19" s="145"/>
      <c r="AM19" s="146">
        <f t="shared" si="33"/>
        <v>0</v>
      </c>
      <c r="AN19" s="145"/>
      <c r="AO19" s="146">
        <f t="shared" si="34"/>
        <v>0</v>
      </c>
      <c r="AP19" s="145"/>
      <c r="AQ19" s="146">
        <f t="shared" si="35"/>
        <v>0</v>
      </c>
      <c r="AR19" s="145"/>
      <c r="AS19" s="146">
        <f t="shared" si="36"/>
        <v>0</v>
      </c>
      <c r="AT19" s="145"/>
      <c r="AU19" s="146">
        <f t="shared" si="37"/>
        <v>0</v>
      </c>
      <c r="AV19" s="145"/>
      <c r="AW19" s="146">
        <f t="shared" si="38"/>
        <v>0</v>
      </c>
      <c r="AX19" s="145"/>
      <c r="AY19" s="146">
        <f t="shared" si="39"/>
        <v>0</v>
      </c>
      <c r="AZ19" s="145"/>
      <c r="BA19" s="146">
        <f t="shared" si="40"/>
        <v>0</v>
      </c>
      <c r="BB19" s="145"/>
      <c r="BC19" s="146">
        <f t="shared" si="41"/>
        <v>0</v>
      </c>
      <c r="BD19" s="145"/>
      <c r="BE19" s="146">
        <f t="shared" si="42"/>
        <v>0</v>
      </c>
      <c r="BF19" s="147">
        <f t="shared" si="15"/>
        <v>0</v>
      </c>
      <c r="BG19" s="146">
        <f t="shared" si="15"/>
        <v>0</v>
      </c>
      <c r="BH19" s="99"/>
      <c r="BI19" s="100">
        <f t="shared" si="81"/>
        <v>0</v>
      </c>
      <c r="BJ19" s="99"/>
      <c r="BK19" s="100">
        <f t="shared" si="82"/>
        <v>0</v>
      </c>
      <c r="BL19" s="99"/>
      <c r="BM19" s="100">
        <f t="shared" si="83"/>
        <v>0</v>
      </c>
      <c r="BN19" s="99"/>
      <c r="BO19" s="100">
        <f t="shared" si="84"/>
        <v>0</v>
      </c>
      <c r="BP19" s="99"/>
      <c r="BQ19" s="100">
        <f t="shared" si="85"/>
        <v>0</v>
      </c>
      <c r="BR19" s="99"/>
      <c r="BS19" s="100">
        <f t="shared" si="86"/>
        <v>0</v>
      </c>
      <c r="BT19" s="99"/>
      <c r="BU19" s="100">
        <f t="shared" si="87"/>
        <v>0</v>
      </c>
      <c r="BV19" s="99"/>
      <c r="BW19" s="100">
        <f t="shared" si="88"/>
        <v>0</v>
      </c>
      <c r="BX19" s="99"/>
      <c r="BY19" s="100">
        <f t="shared" si="89"/>
        <v>0</v>
      </c>
      <c r="BZ19" s="99"/>
      <c r="CA19" s="100">
        <f t="shared" si="90"/>
        <v>0</v>
      </c>
      <c r="CB19" s="99"/>
      <c r="CC19" s="100">
        <f t="shared" si="91"/>
        <v>0</v>
      </c>
      <c r="CD19" s="99"/>
      <c r="CE19" s="100">
        <f t="shared" si="92"/>
        <v>0</v>
      </c>
      <c r="CF19" s="101">
        <f t="shared" si="93"/>
        <v>0</v>
      </c>
      <c r="CG19" s="100">
        <f t="shared" si="93"/>
        <v>0</v>
      </c>
    </row>
    <row r="20" spans="1:85" s="148" customFormat="1" ht="19.899999999999999" customHeight="1" x14ac:dyDescent="0.5">
      <c r="A20" s="94">
        <v>15</v>
      </c>
      <c r="B20" s="95" t="s">
        <v>91</v>
      </c>
      <c r="C20" s="95" t="s">
        <v>77</v>
      </c>
      <c r="D20" s="94">
        <f t="shared" si="67"/>
        <v>20</v>
      </c>
      <c r="E20" s="94">
        <v>0.35</v>
      </c>
      <c r="F20" s="94" t="s">
        <v>81</v>
      </c>
      <c r="G20" s="94">
        <v>730</v>
      </c>
      <c r="H20" s="94"/>
      <c r="I20" s="160">
        <f t="shared" si="68"/>
        <v>0</v>
      </c>
      <c r="J20" s="94"/>
      <c r="K20" s="160">
        <f t="shared" si="69"/>
        <v>0</v>
      </c>
      <c r="L20" s="94"/>
      <c r="M20" s="160">
        <f t="shared" si="70"/>
        <v>0</v>
      </c>
      <c r="N20" s="94"/>
      <c r="O20" s="160">
        <f t="shared" si="71"/>
        <v>0</v>
      </c>
      <c r="P20" s="94"/>
      <c r="Q20" s="160">
        <f t="shared" si="72"/>
        <v>0</v>
      </c>
      <c r="R20" s="94"/>
      <c r="S20" s="160">
        <f t="shared" si="73"/>
        <v>0</v>
      </c>
      <c r="T20" s="94"/>
      <c r="U20" s="160">
        <f t="shared" si="74"/>
        <v>0</v>
      </c>
      <c r="V20" s="94"/>
      <c r="W20" s="160">
        <f t="shared" si="75"/>
        <v>0</v>
      </c>
      <c r="X20" s="94"/>
      <c r="Y20" s="160">
        <f t="shared" si="76"/>
        <v>0</v>
      </c>
      <c r="Z20" s="94"/>
      <c r="AA20" s="160">
        <f t="shared" si="77"/>
        <v>0</v>
      </c>
      <c r="AB20" s="94"/>
      <c r="AC20" s="160">
        <f t="shared" si="78"/>
        <v>0</v>
      </c>
      <c r="AD20" s="94"/>
      <c r="AE20" s="160">
        <f t="shared" si="79"/>
        <v>0</v>
      </c>
      <c r="AF20" s="147">
        <f t="shared" si="80"/>
        <v>0</v>
      </c>
      <c r="AG20" s="146">
        <f t="shared" si="80"/>
        <v>0</v>
      </c>
      <c r="AH20" s="145"/>
      <c r="AI20" s="146">
        <f t="shared" si="32"/>
        <v>0</v>
      </c>
      <c r="AJ20" s="145"/>
      <c r="AK20" s="146">
        <f t="shared" si="33"/>
        <v>0</v>
      </c>
      <c r="AL20" s="145"/>
      <c r="AM20" s="146">
        <f t="shared" si="33"/>
        <v>0</v>
      </c>
      <c r="AN20" s="145"/>
      <c r="AO20" s="146">
        <f t="shared" si="34"/>
        <v>0</v>
      </c>
      <c r="AP20" s="145"/>
      <c r="AQ20" s="146">
        <f t="shared" si="35"/>
        <v>0</v>
      </c>
      <c r="AR20" s="145"/>
      <c r="AS20" s="146">
        <f t="shared" si="36"/>
        <v>0</v>
      </c>
      <c r="AT20" s="145"/>
      <c r="AU20" s="146">
        <f t="shared" si="37"/>
        <v>0</v>
      </c>
      <c r="AV20" s="145"/>
      <c r="AW20" s="146">
        <f t="shared" si="38"/>
        <v>0</v>
      </c>
      <c r="AX20" s="145"/>
      <c r="AY20" s="146">
        <f t="shared" si="39"/>
        <v>0</v>
      </c>
      <c r="AZ20" s="145"/>
      <c r="BA20" s="146">
        <f t="shared" si="40"/>
        <v>0</v>
      </c>
      <c r="BB20" s="145"/>
      <c r="BC20" s="146">
        <f t="shared" si="41"/>
        <v>0</v>
      </c>
      <c r="BD20" s="145"/>
      <c r="BE20" s="146">
        <f t="shared" si="42"/>
        <v>0</v>
      </c>
      <c r="BF20" s="147">
        <f t="shared" si="15"/>
        <v>0</v>
      </c>
      <c r="BG20" s="146">
        <f t="shared" si="15"/>
        <v>0</v>
      </c>
      <c r="BH20" s="99"/>
      <c r="BI20" s="100">
        <f t="shared" si="81"/>
        <v>0</v>
      </c>
      <c r="BJ20" s="99"/>
      <c r="BK20" s="100">
        <f t="shared" si="82"/>
        <v>0</v>
      </c>
      <c r="BL20" s="99"/>
      <c r="BM20" s="100">
        <f t="shared" si="83"/>
        <v>0</v>
      </c>
      <c r="BN20" s="99"/>
      <c r="BO20" s="100">
        <f t="shared" si="84"/>
        <v>0</v>
      </c>
      <c r="BP20" s="99"/>
      <c r="BQ20" s="100">
        <f t="shared" si="85"/>
        <v>0</v>
      </c>
      <c r="BR20" s="99"/>
      <c r="BS20" s="100">
        <f t="shared" si="86"/>
        <v>0</v>
      </c>
      <c r="BT20" s="99"/>
      <c r="BU20" s="100">
        <f t="shared" si="87"/>
        <v>0</v>
      </c>
      <c r="BV20" s="99"/>
      <c r="BW20" s="100">
        <f t="shared" si="88"/>
        <v>0</v>
      </c>
      <c r="BX20" s="99"/>
      <c r="BY20" s="100">
        <f t="shared" si="89"/>
        <v>0</v>
      </c>
      <c r="BZ20" s="99"/>
      <c r="CA20" s="100">
        <f t="shared" si="90"/>
        <v>0</v>
      </c>
      <c r="CB20" s="99"/>
      <c r="CC20" s="100">
        <f t="shared" si="91"/>
        <v>0</v>
      </c>
      <c r="CD20" s="99"/>
      <c r="CE20" s="100">
        <f t="shared" si="92"/>
        <v>0</v>
      </c>
      <c r="CF20" s="101">
        <f t="shared" si="93"/>
        <v>0</v>
      </c>
      <c r="CG20" s="100">
        <f t="shared" si="93"/>
        <v>0</v>
      </c>
    </row>
    <row r="21" spans="1:85" s="148" customFormat="1" ht="19.899999999999999" customHeight="1" x14ac:dyDescent="0.5">
      <c r="A21" s="94">
        <v>16</v>
      </c>
      <c r="B21" s="95" t="s">
        <v>92</v>
      </c>
      <c r="C21" s="95" t="s">
        <v>77</v>
      </c>
      <c r="D21" s="94">
        <f t="shared" si="67"/>
        <v>20</v>
      </c>
      <c r="E21" s="94">
        <v>0.35</v>
      </c>
      <c r="F21" s="94" t="s">
        <v>81</v>
      </c>
      <c r="G21" s="94">
        <v>900</v>
      </c>
      <c r="H21" s="94"/>
      <c r="I21" s="160">
        <f t="shared" si="68"/>
        <v>0</v>
      </c>
      <c r="J21" s="94"/>
      <c r="K21" s="160">
        <f t="shared" si="69"/>
        <v>0</v>
      </c>
      <c r="L21" s="94"/>
      <c r="M21" s="160">
        <f t="shared" si="70"/>
        <v>0</v>
      </c>
      <c r="N21" s="94"/>
      <c r="O21" s="160">
        <f t="shared" si="71"/>
        <v>0</v>
      </c>
      <c r="P21" s="94"/>
      <c r="Q21" s="160">
        <f t="shared" si="72"/>
        <v>0</v>
      </c>
      <c r="R21" s="94"/>
      <c r="S21" s="160">
        <f t="shared" si="73"/>
        <v>0</v>
      </c>
      <c r="T21" s="94"/>
      <c r="U21" s="160">
        <f t="shared" si="74"/>
        <v>0</v>
      </c>
      <c r="V21" s="94"/>
      <c r="W21" s="160">
        <f t="shared" si="75"/>
        <v>0</v>
      </c>
      <c r="X21" s="94"/>
      <c r="Y21" s="160">
        <f t="shared" si="76"/>
        <v>0</v>
      </c>
      <c r="Z21" s="94"/>
      <c r="AA21" s="160">
        <f t="shared" si="77"/>
        <v>0</v>
      </c>
      <c r="AB21" s="94"/>
      <c r="AC21" s="160">
        <f t="shared" si="78"/>
        <v>0</v>
      </c>
      <c r="AD21" s="94"/>
      <c r="AE21" s="160">
        <f t="shared" si="79"/>
        <v>0</v>
      </c>
      <c r="AF21" s="147">
        <f t="shared" si="80"/>
        <v>0</v>
      </c>
      <c r="AG21" s="146">
        <f t="shared" si="80"/>
        <v>0</v>
      </c>
      <c r="AH21" s="145"/>
      <c r="AI21" s="146">
        <f t="shared" si="32"/>
        <v>0</v>
      </c>
      <c r="AJ21" s="145"/>
      <c r="AK21" s="146">
        <f t="shared" si="33"/>
        <v>0</v>
      </c>
      <c r="AL21" s="145"/>
      <c r="AM21" s="146">
        <f t="shared" si="33"/>
        <v>0</v>
      </c>
      <c r="AN21" s="145"/>
      <c r="AO21" s="146">
        <f t="shared" si="34"/>
        <v>0</v>
      </c>
      <c r="AP21" s="145"/>
      <c r="AQ21" s="146">
        <f t="shared" si="35"/>
        <v>0</v>
      </c>
      <c r="AR21" s="145"/>
      <c r="AS21" s="146">
        <f t="shared" si="36"/>
        <v>0</v>
      </c>
      <c r="AT21" s="145"/>
      <c r="AU21" s="146">
        <f t="shared" si="37"/>
        <v>0</v>
      </c>
      <c r="AV21" s="145"/>
      <c r="AW21" s="146">
        <f t="shared" si="38"/>
        <v>0</v>
      </c>
      <c r="AX21" s="145"/>
      <c r="AY21" s="146">
        <f t="shared" si="39"/>
        <v>0</v>
      </c>
      <c r="AZ21" s="145"/>
      <c r="BA21" s="146">
        <f t="shared" si="40"/>
        <v>0</v>
      </c>
      <c r="BB21" s="145"/>
      <c r="BC21" s="146">
        <f t="shared" si="41"/>
        <v>0</v>
      </c>
      <c r="BD21" s="145"/>
      <c r="BE21" s="146">
        <f t="shared" si="42"/>
        <v>0</v>
      </c>
      <c r="BF21" s="147">
        <f t="shared" ref="BF21:BG90" si="94">SUM(AH21,AJ21,AL21,AN21,AP21,AR21,AT21,AV21,AX21,AZ21,BB21,BD21)</f>
        <v>0</v>
      </c>
      <c r="BG21" s="146">
        <f t="shared" si="94"/>
        <v>0</v>
      </c>
      <c r="BH21" s="99"/>
      <c r="BI21" s="100">
        <f t="shared" si="81"/>
        <v>0</v>
      </c>
      <c r="BJ21" s="99"/>
      <c r="BK21" s="100">
        <f t="shared" si="82"/>
        <v>0</v>
      </c>
      <c r="BL21" s="99"/>
      <c r="BM21" s="100">
        <f t="shared" si="83"/>
        <v>0</v>
      </c>
      <c r="BN21" s="99"/>
      <c r="BO21" s="100">
        <f t="shared" si="84"/>
        <v>0</v>
      </c>
      <c r="BP21" s="99"/>
      <c r="BQ21" s="100">
        <f t="shared" si="85"/>
        <v>0</v>
      </c>
      <c r="BR21" s="99"/>
      <c r="BS21" s="100">
        <f t="shared" si="86"/>
        <v>0</v>
      </c>
      <c r="BT21" s="99"/>
      <c r="BU21" s="100">
        <f t="shared" si="87"/>
        <v>0</v>
      </c>
      <c r="BV21" s="99"/>
      <c r="BW21" s="100">
        <f t="shared" si="88"/>
        <v>0</v>
      </c>
      <c r="BX21" s="99"/>
      <c r="BY21" s="100">
        <f t="shared" si="89"/>
        <v>0</v>
      </c>
      <c r="BZ21" s="99"/>
      <c r="CA21" s="100">
        <f t="shared" si="90"/>
        <v>0</v>
      </c>
      <c r="CB21" s="99"/>
      <c r="CC21" s="100">
        <f t="shared" si="91"/>
        <v>0</v>
      </c>
      <c r="CD21" s="99"/>
      <c r="CE21" s="100">
        <f t="shared" si="92"/>
        <v>0</v>
      </c>
      <c r="CF21" s="101">
        <f t="shared" si="93"/>
        <v>0</v>
      </c>
      <c r="CG21" s="100">
        <f t="shared" si="93"/>
        <v>0</v>
      </c>
    </row>
    <row r="22" spans="1:85" s="148" customFormat="1" ht="19.899999999999999" customHeight="1" x14ac:dyDescent="0.5">
      <c r="A22" s="94">
        <v>17</v>
      </c>
      <c r="B22" s="95" t="s">
        <v>93</v>
      </c>
      <c r="C22" s="95" t="s">
        <v>74</v>
      </c>
      <c r="D22" s="94">
        <f t="shared" si="67"/>
        <v>20</v>
      </c>
      <c r="E22" s="94">
        <v>0.64</v>
      </c>
      <c r="F22" s="94" t="s">
        <v>85</v>
      </c>
      <c r="G22" s="94">
        <v>1350</v>
      </c>
      <c r="H22" s="94"/>
      <c r="I22" s="160">
        <f t="shared" si="68"/>
        <v>0</v>
      </c>
      <c r="J22" s="94"/>
      <c r="K22" s="160">
        <f t="shared" si="69"/>
        <v>0</v>
      </c>
      <c r="L22" s="94"/>
      <c r="M22" s="160">
        <f t="shared" si="70"/>
        <v>0</v>
      </c>
      <c r="N22" s="94"/>
      <c r="O22" s="160">
        <f t="shared" si="71"/>
        <v>0</v>
      </c>
      <c r="P22" s="94"/>
      <c r="Q22" s="160">
        <f t="shared" si="72"/>
        <v>0</v>
      </c>
      <c r="R22" s="94"/>
      <c r="S22" s="160">
        <f t="shared" si="73"/>
        <v>0</v>
      </c>
      <c r="T22" s="94"/>
      <c r="U22" s="160">
        <f t="shared" si="74"/>
        <v>0</v>
      </c>
      <c r="V22" s="94"/>
      <c r="W22" s="160">
        <f t="shared" si="75"/>
        <v>0</v>
      </c>
      <c r="X22" s="94"/>
      <c r="Y22" s="160">
        <f t="shared" si="76"/>
        <v>0</v>
      </c>
      <c r="Z22" s="94"/>
      <c r="AA22" s="160">
        <f t="shared" si="77"/>
        <v>0</v>
      </c>
      <c r="AB22" s="94"/>
      <c r="AC22" s="160">
        <f t="shared" si="78"/>
        <v>0</v>
      </c>
      <c r="AD22" s="94"/>
      <c r="AE22" s="160">
        <f t="shared" si="79"/>
        <v>0</v>
      </c>
      <c r="AF22" s="147">
        <f t="shared" si="80"/>
        <v>0</v>
      </c>
      <c r="AG22" s="146">
        <f t="shared" si="80"/>
        <v>0</v>
      </c>
      <c r="AH22" s="145"/>
      <c r="AI22" s="146">
        <f t="shared" si="32"/>
        <v>0</v>
      </c>
      <c r="AJ22" s="145"/>
      <c r="AK22" s="146">
        <f t="shared" si="33"/>
        <v>0</v>
      </c>
      <c r="AL22" s="145"/>
      <c r="AM22" s="146">
        <f t="shared" si="33"/>
        <v>0</v>
      </c>
      <c r="AN22" s="145"/>
      <c r="AO22" s="146">
        <f t="shared" si="34"/>
        <v>0</v>
      </c>
      <c r="AP22" s="145"/>
      <c r="AQ22" s="146">
        <f t="shared" si="35"/>
        <v>0</v>
      </c>
      <c r="AR22" s="145"/>
      <c r="AS22" s="146">
        <f t="shared" si="36"/>
        <v>0</v>
      </c>
      <c r="AT22" s="145"/>
      <c r="AU22" s="146">
        <f t="shared" si="37"/>
        <v>0</v>
      </c>
      <c r="AV22" s="145"/>
      <c r="AW22" s="146">
        <f t="shared" si="38"/>
        <v>0</v>
      </c>
      <c r="AX22" s="145"/>
      <c r="AY22" s="146">
        <f t="shared" si="39"/>
        <v>0</v>
      </c>
      <c r="AZ22" s="145"/>
      <c r="BA22" s="146">
        <f t="shared" si="40"/>
        <v>0</v>
      </c>
      <c r="BB22" s="145"/>
      <c r="BC22" s="146">
        <f t="shared" si="41"/>
        <v>0</v>
      </c>
      <c r="BD22" s="145"/>
      <c r="BE22" s="146">
        <f t="shared" si="42"/>
        <v>0</v>
      </c>
      <c r="BF22" s="147">
        <f t="shared" si="94"/>
        <v>0</v>
      </c>
      <c r="BG22" s="146">
        <f t="shared" si="94"/>
        <v>0</v>
      </c>
      <c r="BH22" s="99"/>
      <c r="BI22" s="100">
        <f t="shared" si="81"/>
        <v>0</v>
      </c>
      <c r="BJ22" s="99"/>
      <c r="BK22" s="100">
        <f t="shared" si="82"/>
        <v>0</v>
      </c>
      <c r="BL22" s="99"/>
      <c r="BM22" s="100">
        <f t="shared" si="83"/>
        <v>0</v>
      </c>
      <c r="BN22" s="99"/>
      <c r="BO22" s="100">
        <f t="shared" si="84"/>
        <v>0</v>
      </c>
      <c r="BP22" s="99"/>
      <c r="BQ22" s="100">
        <f t="shared" si="85"/>
        <v>0</v>
      </c>
      <c r="BR22" s="99"/>
      <c r="BS22" s="100">
        <f t="shared" si="86"/>
        <v>0</v>
      </c>
      <c r="BT22" s="99"/>
      <c r="BU22" s="100">
        <f t="shared" si="87"/>
        <v>0</v>
      </c>
      <c r="BV22" s="99"/>
      <c r="BW22" s="100">
        <f t="shared" si="88"/>
        <v>0</v>
      </c>
      <c r="BX22" s="99"/>
      <c r="BY22" s="100">
        <f t="shared" si="89"/>
        <v>0</v>
      </c>
      <c r="BZ22" s="99"/>
      <c r="CA22" s="100">
        <f t="shared" si="90"/>
        <v>0</v>
      </c>
      <c r="CB22" s="99"/>
      <c r="CC22" s="100">
        <f t="shared" si="91"/>
        <v>0</v>
      </c>
      <c r="CD22" s="99"/>
      <c r="CE22" s="100">
        <f t="shared" si="92"/>
        <v>0</v>
      </c>
      <c r="CF22" s="101">
        <f t="shared" si="93"/>
        <v>0</v>
      </c>
      <c r="CG22" s="100">
        <f t="shared" si="93"/>
        <v>0</v>
      </c>
    </row>
    <row r="23" spans="1:85" s="148" customFormat="1" ht="19.899999999999999" customHeight="1" x14ac:dyDescent="0.5">
      <c r="A23" s="94">
        <v>18</v>
      </c>
      <c r="B23" s="95" t="s">
        <v>94</v>
      </c>
      <c r="C23" s="95" t="s">
        <v>74</v>
      </c>
      <c r="D23" s="94">
        <f t="shared" si="67"/>
        <v>20</v>
      </c>
      <c r="E23" s="94">
        <v>0.64</v>
      </c>
      <c r="F23" s="94" t="s">
        <v>85</v>
      </c>
      <c r="G23" s="94"/>
      <c r="H23" s="94"/>
      <c r="I23" s="146">
        <f>H23*$E23</f>
        <v>0</v>
      </c>
      <c r="J23" s="94"/>
      <c r="K23" s="146">
        <f>J23*$E23</f>
        <v>0</v>
      </c>
      <c r="L23" s="94"/>
      <c r="M23" s="146">
        <f>L23*$E23</f>
        <v>0</v>
      </c>
      <c r="N23" s="94"/>
      <c r="O23" s="146">
        <f>N23*$E23</f>
        <v>0</v>
      </c>
      <c r="P23" s="94"/>
      <c r="Q23" s="146">
        <f>P23*$E23</f>
        <v>0</v>
      </c>
      <c r="R23" s="94"/>
      <c r="S23" s="146">
        <f>R23*$E23</f>
        <v>0</v>
      </c>
      <c r="T23" s="94"/>
      <c r="U23" s="146">
        <f>T23*$E23</f>
        <v>0</v>
      </c>
      <c r="V23" s="94"/>
      <c r="W23" s="146">
        <f>V23*$E23</f>
        <v>0</v>
      </c>
      <c r="X23" s="94"/>
      <c r="Y23" s="146">
        <f>X23*$E23</f>
        <v>0</v>
      </c>
      <c r="Z23" s="94"/>
      <c r="AA23" s="146">
        <f>Z23*$E23</f>
        <v>0</v>
      </c>
      <c r="AB23" s="94"/>
      <c r="AC23" s="146">
        <f>AB23*$E23</f>
        <v>0</v>
      </c>
      <c r="AD23" s="94"/>
      <c r="AE23" s="146">
        <f>AD23*$E23</f>
        <v>0</v>
      </c>
      <c r="AF23" s="147">
        <f t="shared" si="80"/>
        <v>0</v>
      </c>
      <c r="AG23" s="146">
        <f t="shared" si="80"/>
        <v>0</v>
      </c>
      <c r="AH23" s="145"/>
      <c r="AI23" s="146">
        <f>AH23*$E23</f>
        <v>0</v>
      </c>
      <c r="AJ23" s="145"/>
      <c r="AK23" s="146">
        <f t="shared" si="33"/>
        <v>0</v>
      </c>
      <c r="AL23" s="145"/>
      <c r="AM23" s="146">
        <f t="shared" si="33"/>
        <v>0</v>
      </c>
      <c r="AN23" s="145"/>
      <c r="AO23" s="146">
        <f t="shared" si="34"/>
        <v>0</v>
      </c>
      <c r="AP23" s="145"/>
      <c r="AQ23" s="146">
        <f t="shared" si="35"/>
        <v>0</v>
      </c>
      <c r="AR23" s="145"/>
      <c r="AS23" s="146">
        <f t="shared" si="36"/>
        <v>0</v>
      </c>
      <c r="AT23" s="145"/>
      <c r="AU23" s="146">
        <f t="shared" si="37"/>
        <v>0</v>
      </c>
      <c r="AV23" s="145"/>
      <c r="AW23" s="146">
        <f t="shared" si="38"/>
        <v>0</v>
      </c>
      <c r="AX23" s="145"/>
      <c r="AY23" s="146">
        <f t="shared" si="39"/>
        <v>0</v>
      </c>
      <c r="AZ23" s="145"/>
      <c r="BA23" s="146">
        <f t="shared" si="40"/>
        <v>0</v>
      </c>
      <c r="BB23" s="145"/>
      <c r="BC23" s="146">
        <f t="shared" si="41"/>
        <v>0</v>
      </c>
      <c r="BD23" s="145"/>
      <c r="BE23" s="146">
        <f t="shared" si="42"/>
        <v>0</v>
      </c>
      <c r="BF23" s="147">
        <f t="shared" si="94"/>
        <v>0</v>
      </c>
      <c r="BG23" s="146">
        <f t="shared" si="94"/>
        <v>0</v>
      </c>
      <c r="BH23" s="99"/>
      <c r="BI23" s="100">
        <f>BH23*$E23</f>
        <v>0</v>
      </c>
      <c r="BJ23" s="99"/>
      <c r="BK23" s="100">
        <f t="shared" si="82"/>
        <v>0</v>
      </c>
      <c r="BL23" s="99"/>
      <c r="BM23" s="100">
        <f t="shared" si="83"/>
        <v>0</v>
      </c>
      <c r="BN23" s="99"/>
      <c r="BO23" s="100">
        <f t="shared" si="84"/>
        <v>0</v>
      </c>
      <c r="BP23" s="99"/>
      <c r="BQ23" s="100">
        <f t="shared" si="85"/>
        <v>0</v>
      </c>
      <c r="BR23" s="99"/>
      <c r="BS23" s="100">
        <f t="shared" si="86"/>
        <v>0</v>
      </c>
      <c r="BT23" s="99"/>
      <c r="BU23" s="100">
        <f t="shared" si="87"/>
        <v>0</v>
      </c>
      <c r="BV23" s="99"/>
      <c r="BW23" s="100">
        <f t="shared" si="88"/>
        <v>0</v>
      </c>
      <c r="BX23" s="99"/>
      <c r="BY23" s="100">
        <f t="shared" si="89"/>
        <v>0</v>
      </c>
      <c r="BZ23" s="99"/>
      <c r="CA23" s="100">
        <f t="shared" si="90"/>
        <v>0</v>
      </c>
      <c r="CB23" s="99"/>
      <c r="CC23" s="100">
        <f t="shared" si="91"/>
        <v>0</v>
      </c>
      <c r="CD23" s="99"/>
      <c r="CE23" s="100">
        <f t="shared" si="92"/>
        <v>0</v>
      </c>
      <c r="CF23" s="101">
        <f t="shared" si="93"/>
        <v>0</v>
      </c>
      <c r="CG23" s="100">
        <f t="shared" si="93"/>
        <v>0</v>
      </c>
    </row>
    <row r="24" spans="1:85" s="148" customFormat="1" ht="19.899999999999999" customHeight="1" x14ac:dyDescent="0.5">
      <c r="A24" s="94">
        <v>19</v>
      </c>
      <c r="B24" s="95" t="s">
        <v>95</v>
      </c>
      <c r="C24" s="95" t="s">
        <v>74</v>
      </c>
      <c r="D24" s="94">
        <f t="shared" si="67"/>
        <v>20</v>
      </c>
      <c r="E24" s="94">
        <v>0.64</v>
      </c>
      <c r="F24" s="94" t="s">
        <v>85</v>
      </c>
      <c r="G24" s="94"/>
      <c r="H24" s="94"/>
      <c r="I24" s="146">
        <f t="shared" si="19"/>
        <v>0</v>
      </c>
      <c r="J24" s="94"/>
      <c r="K24" s="146">
        <f t="shared" si="20"/>
        <v>0</v>
      </c>
      <c r="L24" s="94"/>
      <c r="M24" s="146">
        <f t="shared" si="21"/>
        <v>0</v>
      </c>
      <c r="N24" s="94"/>
      <c r="O24" s="146">
        <f t="shared" si="22"/>
        <v>0</v>
      </c>
      <c r="P24" s="94"/>
      <c r="Q24" s="146">
        <f t="shared" si="23"/>
        <v>0</v>
      </c>
      <c r="R24" s="94"/>
      <c r="S24" s="146">
        <f t="shared" si="24"/>
        <v>0</v>
      </c>
      <c r="T24" s="94"/>
      <c r="U24" s="146">
        <f t="shared" si="25"/>
        <v>0</v>
      </c>
      <c r="V24" s="94"/>
      <c r="W24" s="146">
        <f t="shared" si="26"/>
        <v>0</v>
      </c>
      <c r="X24" s="94"/>
      <c r="Y24" s="146">
        <f t="shared" si="27"/>
        <v>0</v>
      </c>
      <c r="Z24" s="94"/>
      <c r="AA24" s="146">
        <f t="shared" si="28"/>
        <v>0</v>
      </c>
      <c r="AB24" s="94"/>
      <c r="AC24" s="146">
        <f t="shared" si="29"/>
        <v>0</v>
      </c>
      <c r="AD24" s="94"/>
      <c r="AE24" s="146">
        <f t="shared" si="30"/>
        <v>0</v>
      </c>
      <c r="AF24" s="147">
        <f t="shared" si="80"/>
        <v>0</v>
      </c>
      <c r="AG24" s="146">
        <f t="shared" si="80"/>
        <v>0</v>
      </c>
      <c r="AH24" s="145"/>
      <c r="AI24" s="146">
        <f t="shared" si="32"/>
        <v>0</v>
      </c>
      <c r="AJ24" s="145"/>
      <c r="AK24" s="146">
        <f t="shared" si="33"/>
        <v>0</v>
      </c>
      <c r="AL24" s="145"/>
      <c r="AM24" s="146">
        <f t="shared" si="33"/>
        <v>0</v>
      </c>
      <c r="AN24" s="145"/>
      <c r="AO24" s="146">
        <f t="shared" si="34"/>
        <v>0</v>
      </c>
      <c r="AP24" s="145"/>
      <c r="AQ24" s="146">
        <f t="shared" si="35"/>
        <v>0</v>
      </c>
      <c r="AR24" s="145"/>
      <c r="AS24" s="146">
        <f t="shared" si="36"/>
        <v>0</v>
      </c>
      <c r="AT24" s="145"/>
      <c r="AU24" s="146">
        <f t="shared" si="37"/>
        <v>0</v>
      </c>
      <c r="AV24" s="145"/>
      <c r="AW24" s="146">
        <f t="shared" si="38"/>
        <v>0</v>
      </c>
      <c r="AX24" s="145"/>
      <c r="AY24" s="146">
        <f t="shared" si="39"/>
        <v>0</v>
      </c>
      <c r="AZ24" s="145"/>
      <c r="BA24" s="146">
        <f t="shared" si="40"/>
        <v>0</v>
      </c>
      <c r="BB24" s="145"/>
      <c r="BC24" s="146">
        <f t="shared" si="41"/>
        <v>0</v>
      </c>
      <c r="BD24" s="145"/>
      <c r="BE24" s="146">
        <f t="shared" si="42"/>
        <v>0</v>
      </c>
      <c r="BF24" s="147">
        <f t="shared" si="94"/>
        <v>0</v>
      </c>
      <c r="BG24" s="146">
        <f t="shared" si="94"/>
        <v>0</v>
      </c>
      <c r="BH24" s="99"/>
      <c r="BI24" s="100">
        <f t="shared" ref="BI24" si="95">BH24*$E24</f>
        <v>0</v>
      </c>
      <c r="BJ24" s="99"/>
      <c r="BK24" s="100">
        <f t="shared" si="82"/>
        <v>0</v>
      </c>
      <c r="BL24" s="99"/>
      <c r="BM24" s="100">
        <f t="shared" si="83"/>
        <v>0</v>
      </c>
      <c r="BN24" s="99"/>
      <c r="BO24" s="100">
        <f t="shared" si="84"/>
        <v>0</v>
      </c>
      <c r="BP24" s="99"/>
      <c r="BQ24" s="100">
        <f t="shared" si="85"/>
        <v>0</v>
      </c>
      <c r="BR24" s="99"/>
      <c r="BS24" s="100">
        <f t="shared" si="86"/>
        <v>0</v>
      </c>
      <c r="BT24" s="99"/>
      <c r="BU24" s="100">
        <f t="shared" si="87"/>
        <v>0</v>
      </c>
      <c r="BV24" s="99"/>
      <c r="BW24" s="100">
        <f t="shared" si="88"/>
        <v>0</v>
      </c>
      <c r="BX24" s="99"/>
      <c r="BY24" s="100">
        <f t="shared" si="89"/>
        <v>0</v>
      </c>
      <c r="BZ24" s="99"/>
      <c r="CA24" s="100">
        <f t="shared" si="90"/>
        <v>0</v>
      </c>
      <c r="CB24" s="99"/>
      <c r="CC24" s="100">
        <f t="shared" si="91"/>
        <v>0</v>
      </c>
      <c r="CD24" s="99"/>
      <c r="CE24" s="100">
        <f t="shared" si="92"/>
        <v>0</v>
      </c>
      <c r="CF24" s="101">
        <f t="shared" si="93"/>
        <v>0</v>
      </c>
      <c r="CG24" s="100">
        <f t="shared" si="93"/>
        <v>0</v>
      </c>
    </row>
    <row r="25" spans="1:85" s="148" customFormat="1" ht="19.899999999999999" customHeight="1" x14ac:dyDescent="0.5">
      <c r="A25" s="94"/>
      <c r="B25" s="95"/>
      <c r="C25" s="95"/>
      <c r="D25" s="94"/>
      <c r="E25" s="94"/>
      <c r="F25" s="94"/>
      <c r="G25" s="94"/>
      <c r="H25" s="94"/>
      <c r="I25" s="146"/>
      <c r="J25" s="94"/>
      <c r="K25" s="146"/>
      <c r="L25" s="94"/>
      <c r="M25" s="146"/>
      <c r="N25" s="94"/>
      <c r="O25" s="146"/>
      <c r="P25" s="94"/>
      <c r="Q25" s="146"/>
      <c r="R25" s="94"/>
      <c r="S25" s="146"/>
      <c r="T25" s="94"/>
      <c r="U25" s="146"/>
      <c r="V25" s="94"/>
      <c r="W25" s="146"/>
      <c r="X25" s="94"/>
      <c r="Y25" s="146"/>
      <c r="Z25" s="94"/>
      <c r="AA25" s="146"/>
      <c r="AB25" s="94"/>
      <c r="AC25" s="146"/>
      <c r="AD25" s="94"/>
      <c r="AE25" s="146"/>
      <c r="AF25" s="147"/>
      <c r="AG25" s="146"/>
      <c r="AH25" s="145"/>
      <c r="AI25" s="146"/>
      <c r="AJ25" s="145"/>
      <c r="AK25" s="146"/>
      <c r="AL25" s="145"/>
      <c r="AM25" s="146"/>
      <c r="AN25" s="145"/>
      <c r="AO25" s="146"/>
      <c r="AP25" s="145"/>
      <c r="AQ25" s="146"/>
      <c r="AR25" s="145"/>
      <c r="AS25" s="146"/>
      <c r="AT25" s="145"/>
      <c r="AU25" s="146"/>
      <c r="AV25" s="145"/>
      <c r="AW25" s="146"/>
      <c r="AX25" s="145"/>
      <c r="AY25" s="146"/>
      <c r="AZ25" s="145"/>
      <c r="BA25" s="146"/>
      <c r="BB25" s="145"/>
      <c r="BC25" s="146"/>
      <c r="BD25" s="145"/>
      <c r="BE25" s="146"/>
      <c r="BF25" s="147"/>
      <c r="BG25" s="146"/>
      <c r="BH25" s="99"/>
      <c r="BI25" s="100"/>
      <c r="BJ25" s="99"/>
      <c r="BK25" s="100"/>
      <c r="BL25" s="99"/>
      <c r="BM25" s="100"/>
      <c r="BN25" s="99"/>
      <c r="BO25" s="100"/>
      <c r="BP25" s="99"/>
      <c r="BQ25" s="100"/>
      <c r="BR25" s="99"/>
      <c r="BS25" s="100"/>
      <c r="BT25" s="99"/>
      <c r="BU25" s="100"/>
      <c r="BV25" s="99"/>
      <c r="BW25" s="100"/>
      <c r="BX25" s="99"/>
      <c r="BY25" s="100"/>
      <c r="BZ25" s="99"/>
      <c r="CA25" s="100"/>
      <c r="CB25" s="99"/>
      <c r="CC25" s="100"/>
      <c r="CD25" s="99"/>
      <c r="CE25" s="100"/>
      <c r="CF25" s="101"/>
      <c r="CG25" s="100"/>
    </row>
    <row r="26" spans="1:85" s="148" customFormat="1" ht="19.899999999999999" customHeight="1" x14ac:dyDescent="0.5">
      <c r="A26" s="94">
        <v>20</v>
      </c>
      <c r="B26" s="95" t="s">
        <v>96</v>
      </c>
      <c r="C26" s="95" t="s">
        <v>77</v>
      </c>
      <c r="D26" s="94">
        <f>RANK(BF26,$BF$4:$BF$147)</f>
        <v>20</v>
      </c>
      <c r="E26" s="94">
        <v>1</v>
      </c>
      <c r="F26" s="94" t="s">
        <v>75</v>
      </c>
      <c r="G26" s="94"/>
      <c r="H26" s="94"/>
      <c r="I26" s="146">
        <f t="shared" si="19"/>
        <v>0</v>
      </c>
      <c r="J26" s="94"/>
      <c r="K26" s="146">
        <f t="shared" si="20"/>
        <v>0</v>
      </c>
      <c r="L26" s="94"/>
      <c r="M26" s="146">
        <f t="shared" si="21"/>
        <v>0</v>
      </c>
      <c r="N26" s="94"/>
      <c r="O26" s="146">
        <f t="shared" si="22"/>
        <v>0</v>
      </c>
      <c r="P26" s="94"/>
      <c r="Q26" s="146">
        <f t="shared" si="23"/>
        <v>0</v>
      </c>
      <c r="R26" s="94"/>
      <c r="S26" s="146">
        <f t="shared" si="24"/>
        <v>0</v>
      </c>
      <c r="T26" s="94"/>
      <c r="U26" s="146">
        <f t="shared" si="25"/>
        <v>0</v>
      </c>
      <c r="V26" s="94"/>
      <c r="W26" s="146">
        <f t="shared" si="26"/>
        <v>0</v>
      </c>
      <c r="X26" s="94"/>
      <c r="Y26" s="146">
        <f t="shared" si="27"/>
        <v>0</v>
      </c>
      <c r="Z26" s="94"/>
      <c r="AA26" s="146">
        <f t="shared" si="28"/>
        <v>0</v>
      </c>
      <c r="AB26" s="94"/>
      <c r="AC26" s="146">
        <f t="shared" si="29"/>
        <v>0</v>
      </c>
      <c r="AD26" s="94"/>
      <c r="AE26" s="146">
        <f t="shared" si="30"/>
        <v>0</v>
      </c>
      <c r="AF26" s="147">
        <f t="shared" ref="AF26:AG29" si="96">SUM(H26,J26,L26,N26,P26,R26,T26,V26,X26,Z26,AB26,AD26)</f>
        <v>0</v>
      </c>
      <c r="AG26" s="146">
        <f t="shared" si="96"/>
        <v>0</v>
      </c>
      <c r="AH26" s="145"/>
      <c r="AI26" s="146">
        <f t="shared" si="32"/>
        <v>0</v>
      </c>
      <c r="AJ26" s="145"/>
      <c r="AK26" s="146">
        <f t="shared" si="33"/>
        <v>0</v>
      </c>
      <c r="AL26" s="145"/>
      <c r="AM26" s="146">
        <f t="shared" si="33"/>
        <v>0</v>
      </c>
      <c r="AN26" s="145"/>
      <c r="AO26" s="146">
        <f t="shared" si="34"/>
        <v>0</v>
      </c>
      <c r="AP26" s="145"/>
      <c r="AQ26" s="146">
        <f t="shared" si="35"/>
        <v>0</v>
      </c>
      <c r="AR26" s="145"/>
      <c r="AS26" s="146">
        <f t="shared" si="36"/>
        <v>0</v>
      </c>
      <c r="AT26" s="145"/>
      <c r="AU26" s="146">
        <f t="shared" si="37"/>
        <v>0</v>
      </c>
      <c r="AV26" s="145"/>
      <c r="AW26" s="146">
        <f t="shared" si="38"/>
        <v>0</v>
      </c>
      <c r="AX26" s="145"/>
      <c r="AY26" s="146">
        <f t="shared" si="39"/>
        <v>0</v>
      </c>
      <c r="AZ26" s="145"/>
      <c r="BA26" s="146">
        <f t="shared" si="40"/>
        <v>0</v>
      </c>
      <c r="BB26" s="145"/>
      <c r="BC26" s="146">
        <f t="shared" si="41"/>
        <v>0</v>
      </c>
      <c r="BD26" s="145"/>
      <c r="BE26" s="146">
        <f t="shared" si="42"/>
        <v>0</v>
      </c>
      <c r="BF26" s="147">
        <f t="shared" si="94"/>
        <v>0</v>
      </c>
      <c r="BG26" s="146">
        <f t="shared" si="94"/>
        <v>0</v>
      </c>
      <c r="BH26" s="99"/>
      <c r="BI26" s="100">
        <f t="shared" ref="BI26:BI29" si="97">BH26*$E26</f>
        <v>0</v>
      </c>
      <c r="BJ26" s="99"/>
      <c r="BK26" s="100">
        <f t="shared" ref="BK26:BK29" si="98">BJ26*$E26</f>
        <v>0</v>
      </c>
      <c r="BL26" s="99"/>
      <c r="BM26" s="100">
        <f t="shared" ref="BM26:BM29" si="99">BL26*$E26</f>
        <v>0</v>
      </c>
      <c r="BN26" s="99"/>
      <c r="BO26" s="100">
        <f t="shared" ref="BO26:BO29" si="100">BN26*$E26</f>
        <v>0</v>
      </c>
      <c r="BP26" s="99"/>
      <c r="BQ26" s="100">
        <f t="shared" ref="BQ26:BQ29" si="101">BP26*$E26</f>
        <v>0</v>
      </c>
      <c r="BR26" s="99"/>
      <c r="BS26" s="100">
        <f t="shared" ref="BS26:BS29" si="102">BR26*$E26</f>
        <v>0</v>
      </c>
      <c r="BT26" s="99"/>
      <c r="BU26" s="100">
        <f t="shared" ref="BU26:BU29" si="103">BT26*$E26</f>
        <v>0</v>
      </c>
      <c r="BV26" s="99"/>
      <c r="BW26" s="100">
        <f t="shared" ref="BW26:BW29" si="104">BV26*$E26</f>
        <v>0</v>
      </c>
      <c r="BX26" s="99"/>
      <c r="BY26" s="100">
        <f t="shared" ref="BY26:BY29" si="105">BX26*$E26</f>
        <v>0</v>
      </c>
      <c r="BZ26" s="99"/>
      <c r="CA26" s="100">
        <f t="shared" ref="CA26:CA29" si="106">BZ26*$E26</f>
        <v>0</v>
      </c>
      <c r="CB26" s="99"/>
      <c r="CC26" s="100">
        <f t="shared" ref="CC26:CC29" si="107">CB26*$E26</f>
        <v>0</v>
      </c>
      <c r="CD26" s="99"/>
      <c r="CE26" s="100">
        <f t="shared" ref="CE26:CE29" si="108">CD26*$E26</f>
        <v>0</v>
      </c>
      <c r="CF26" s="101">
        <f t="shared" ref="CF26:CG29" si="109">SUM(BH26,BJ26,BL26,BN26,BP26,BR26,BT26,BV26,BX26,BZ26,CB26,CD26)</f>
        <v>0</v>
      </c>
      <c r="CG26" s="100">
        <f t="shared" si="109"/>
        <v>0</v>
      </c>
    </row>
    <row r="27" spans="1:85" s="148" customFormat="1" ht="19.899999999999999" customHeight="1" x14ac:dyDescent="0.5">
      <c r="A27" s="94">
        <v>21</v>
      </c>
      <c r="B27" s="95" t="s">
        <v>97</v>
      </c>
      <c r="C27" s="95" t="s">
        <v>77</v>
      </c>
      <c r="D27" s="94">
        <f>RANK(BF27,$BF$4:$BF$147)</f>
        <v>20</v>
      </c>
      <c r="E27" s="94">
        <v>0.6</v>
      </c>
      <c r="F27" s="94" t="s">
        <v>98</v>
      </c>
      <c r="G27" s="94"/>
      <c r="H27" s="94"/>
      <c r="I27" s="146">
        <f t="shared" si="19"/>
        <v>0</v>
      </c>
      <c r="J27" s="94"/>
      <c r="K27" s="146">
        <f t="shared" si="20"/>
        <v>0</v>
      </c>
      <c r="L27" s="94"/>
      <c r="M27" s="146">
        <f t="shared" si="21"/>
        <v>0</v>
      </c>
      <c r="N27" s="94"/>
      <c r="O27" s="146">
        <f t="shared" si="22"/>
        <v>0</v>
      </c>
      <c r="P27" s="94"/>
      <c r="Q27" s="146">
        <f t="shared" si="23"/>
        <v>0</v>
      </c>
      <c r="R27" s="94"/>
      <c r="S27" s="146">
        <f t="shared" si="24"/>
        <v>0</v>
      </c>
      <c r="T27" s="94"/>
      <c r="U27" s="146">
        <f t="shared" si="25"/>
        <v>0</v>
      </c>
      <c r="V27" s="94"/>
      <c r="W27" s="146">
        <f t="shared" si="26"/>
        <v>0</v>
      </c>
      <c r="X27" s="94"/>
      <c r="Y27" s="146">
        <f t="shared" si="27"/>
        <v>0</v>
      </c>
      <c r="Z27" s="94"/>
      <c r="AA27" s="146">
        <f t="shared" si="28"/>
        <v>0</v>
      </c>
      <c r="AB27" s="94"/>
      <c r="AC27" s="146">
        <f t="shared" si="29"/>
        <v>0</v>
      </c>
      <c r="AD27" s="94"/>
      <c r="AE27" s="146">
        <f t="shared" si="30"/>
        <v>0</v>
      </c>
      <c r="AF27" s="147">
        <f t="shared" si="96"/>
        <v>0</v>
      </c>
      <c r="AG27" s="146">
        <f t="shared" si="96"/>
        <v>0</v>
      </c>
      <c r="AH27" s="99"/>
      <c r="AI27" s="146">
        <f t="shared" si="32"/>
        <v>0</v>
      </c>
      <c r="AJ27" s="145"/>
      <c r="AK27" s="146">
        <f t="shared" si="33"/>
        <v>0</v>
      </c>
      <c r="AL27" s="145"/>
      <c r="AM27" s="146">
        <f t="shared" si="33"/>
        <v>0</v>
      </c>
      <c r="AN27" s="145"/>
      <c r="AO27" s="146">
        <f t="shared" si="34"/>
        <v>0</v>
      </c>
      <c r="AP27" s="145"/>
      <c r="AQ27" s="146">
        <f t="shared" si="35"/>
        <v>0</v>
      </c>
      <c r="AR27" s="145"/>
      <c r="AS27" s="146">
        <f t="shared" si="36"/>
        <v>0</v>
      </c>
      <c r="AT27" s="145"/>
      <c r="AU27" s="146">
        <f t="shared" si="37"/>
        <v>0</v>
      </c>
      <c r="AV27" s="145"/>
      <c r="AW27" s="146">
        <f t="shared" si="38"/>
        <v>0</v>
      </c>
      <c r="AX27" s="145"/>
      <c r="AY27" s="146">
        <f t="shared" si="39"/>
        <v>0</v>
      </c>
      <c r="AZ27" s="145"/>
      <c r="BA27" s="146">
        <f t="shared" si="40"/>
        <v>0</v>
      </c>
      <c r="BB27" s="145"/>
      <c r="BC27" s="146">
        <f t="shared" si="41"/>
        <v>0</v>
      </c>
      <c r="BD27" s="145"/>
      <c r="BE27" s="146">
        <f t="shared" si="42"/>
        <v>0</v>
      </c>
      <c r="BF27" s="147">
        <f t="shared" si="94"/>
        <v>0</v>
      </c>
      <c r="BG27" s="146">
        <f t="shared" si="94"/>
        <v>0</v>
      </c>
      <c r="BH27" s="99"/>
      <c r="BI27" s="100">
        <f t="shared" si="97"/>
        <v>0</v>
      </c>
      <c r="BJ27" s="99"/>
      <c r="BK27" s="100">
        <f t="shared" si="98"/>
        <v>0</v>
      </c>
      <c r="BL27" s="99"/>
      <c r="BM27" s="100">
        <f t="shared" si="99"/>
        <v>0</v>
      </c>
      <c r="BN27" s="99"/>
      <c r="BO27" s="100">
        <f t="shared" si="100"/>
        <v>0</v>
      </c>
      <c r="BP27" s="99"/>
      <c r="BQ27" s="100">
        <f t="shared" si="101"/>
        <v>0</v>
      </c>
      <c r="BR27" s="99"/>
      <c r="BS27" s="100">
        <f t="shared" si="102"/>
        <v>0</v>
      </c>
      <c r="BT27" s="99"/>
      <c r="BU27" s="100">
        <f t="shared" si="103"/>
        <v>0</v>
      </c>
      <c r="BV27" s="99"/>
      <c r="BW27" s="100">
        <f t="shared" si="104"/>
        <v>0</v>
      </c>
      <c r="BX27" s="99"/>
      <c r="BY27" s="100">
        <f t="shared" si="105"/>
        <v>0</v>
      </c>
      <c r="BZ27" s="99"/>
      <c r="CA27" s="100">
        <f t="shared" si="106"/>
        <v>0</v>
      </c>
      <c r="CB27" s="99"/>
      <c r="CC27" s="100">
        <f t="shared" si="107"/>
        <v>0</v>
      </c>
      <c r="CD27" s="99"/>
      <c r="CE27" s="100">
        <f t="shared" si="108"/>
        <v>0</v>
      </c>
      <c r="CF27" s="101">
        <f t="shared" si="109"/>
        <v>0</v>
      </c>
      <c r="CG27" s="100">
        <f t="shared" si="109"/>
        <v>0</v>
      </c>
    </row>
    <row r="28" spans="1:85" s="148" customFormat="1" ht="19.899999999999999" customHeight="1" x14ac:dyDescent="0.5">
      <c r="A28" s="94">
        <v>22</v>
      </c>
      <c r="B28" s="95" t="s">
        <v>99</v>
      </c>
      <c r="C28" s="95" t="s">
        <v>74</v>
      </c>
      <c r="D28" s="94">
        <f>RANK(BF28,$BF$4:$BF$147)</f>
        <v>11</v>
      </c>
      <c r="E28" s="94">
        <v>0.64</v>
      </c>
      <c r="F28" s="94" t="s">
        <v>85</v>
      </c>
      <c r="G28" s="94">
        <v>1700</v>
      </c>
      <c r="H28" s="94">
        <v>294</v>
      </c>
      <c r="I28" s="160">
        <f t="shared" si="19"/>
        <v>188.16</v>
      </c>
      <c r="J28" s="94">
        <v>196</v>
      </c>
      <c r="K28" s="160">
        <f t="shared" si="20"/>
        <v>125.44</v>
      </c>
      <c r="L28" s="94">
        <v>182</v>
      </c>
      <c r="M28" s="160">
        <f t="shared" si="21"/>
        <v>116.48</v>
      </c>
      <c r="N28" s="94">
        <v>560</v>
      </c>
      <c r="O28" s="160">
        <f t="shared" si="22"/>
        <v>358.40000000000003</v>
      </c>
      <c r="P28" s="94">
        <v>196</v>
      </c>
      <c r="Q28" s="160">
        <f t="shared" si="23"/>
        <v>125.44</v>
      </c>
      <c r="R28" s="94">
        <v>924</v>
      </c>
      <c r="S28" s="160">
        <f t="shared" si="24"/>
        <v>591.36</v>
      </c>
      <c r="T28" s="94">
        <v>224</v>
      </c>
      <c r="U28" s="160">
        <f t="shared" si="25"/>
        <v>143.36000000000001</v>
      </c>
      <c r="V28" s="94">
        <v>56</v>
      </c>
      <c r="W28" s="160">
        <f t="shared" si="26"/>
        <v>35.840000000000003</v>
      </c>
      <c r="X28" s="94">
        <v>140</v>
      </c>
      <c r="Y28" s="160">
        <f t="shared" si="27"/>
        <v>89.600000000000009</v>
      </c>
      <c r="Z28" s="94">
        <v>168</v>
      </c>
      <c r="AA28" s="160">
        <f t="shared" si="28"/>
        <v>107.52</v>
      </c>
      <c r="AB28" s="94">
        <v>700</v>
      </c>
      <c r="AC28" s="160">
        <f t="shared" si="29"/>
        <v>448</v>
      </c>
      <c r="AD28" s="94">
        <v>196</v>
      </c>
      <c r="AE28" s="160">
        <f t="shared" si="30"/>
        <v>125.44</v>
      </c>
      <c r="AF28" s="147">
        <f t="shared" si="96"/>
        <v>3836</v>
      </c>
      <c r="AG28" s="146">
        <f t="shared" si="96"/>
        <v>2455.0400000000004</v>
      </c>
      <c r="AH28" s="159">
        <v>154</v>
      </c>
      <c r="AI28" s="160">
        <f t="shared" si="32"/>
        <v>98.56</v>
      </c>
      <c r="AJ28" s="159">
        <v>394</v>
      </c>
      <c r="AK28" s="160">
        <f t="shared" si="33"/>
        <v>252.16</v>
      </c>
      <c r="AL28" s="145">
        <v>518</v>
      </c>
      <c r="AM28" s="146">
        <f t="shared" si="33"/>
        <v>331.52</v>
      </c>
      <c r="AN28" s="145">
        <v>252</v>
      </c>
      <c r="AO28" s="146">
        <f t="shared" si="34"/>
        <v>161.28</v>
      </c>
      <c r="AP28" s="145">
        <v>336</v>
      </c>
      <c r="AQ28" s="146">
        <f t="shared" si="35"/>
        <v>215.04</v>
      </c>
      <c r="AR28" s="145">
        <v>210</v>
      </c>
      <c r="AS28" s="146">
        <f t="shared" si="36"/>
        <v>134.4</v>
      </c>
      <c r="AT28" s="145">
        <v>154</v>
      </c>
      <c r="AU28" s="146">
        <f t="shared" si="37"/>
        <v>98.56</v>
      </c>
      <c r="AV28" s="145">
        <v>364</v>
      </c>
      <c r="AW28" s="146">
        <f t="shared" si="38"/>
        <v>232.96</v>
      </c>
      <c r="AX28" s="145">
        <v>350</v>
      </c>
      <c r="AY28" s="146">
        <f t="shared" si="39"/>
        <v>224</v>
      </c>
      <c r="AZ28" s="145">
        <v>210</v>
      </c>
      <c r="BA28" s="146">
        <f t="shared" si="40"/>
        <v>134.4</v>
      </c>
      <c r="BB28" s="145">
        <v>238</v>
      </c>
      <c r="BC28" s="146">
        <f t="shared" si="41"/>
        <v>152.32</v>
      </c>
      <c r="BD28" s="145">
        <v>308</v>
      </c>
      <c r="BE28" s="146">
        <f t="shared" si="42"/>
        <v>197.12</v>
      </c>
      <c r="BF28" s="147">
        <f t="shared" si="94"/>
        <v>3488</v>
      </c>
      <c r="BG28" s="146">
        <f t="shared" si="94"/>
        <v>2232.3200000000002</v>
      </c>
      <c r="BH28" s="99">
        <v>462</v>
      </c>
      <c r="BI28" s="97">
        <f t="shared" si="97"/>
        <v>295.68</v>
      </c>
      <c r="BJ28" s="99"/>
      <c r="BK28" s="97">
        <f t="shared" si="98"/>
        <v>0</v>
      </c>
      <c r="BL28" s="99"/>
      <c r="BM28" s="100">
        <f t="shared" si="99"/>
        <v>0</v>
      </c>
      <c r="BN28" s="99"/>
      <c r="BO28" s="100">
        <f t="shared" si="100"/>
        <v>0</v>
      </c>
      <c r="BP28" s="99"/>
      <c r="BQ28" s="100">
        <f t="shared" si="101"/>
        <v>0</v>
      </c>
      <c r="BR28" s="99"/>
      <c r="BS28" s="100">
        <f t="shared" si="102"/>
        <v>0</v>
      </c>
      <c r="BT28" s="99"/>
      <c r="BU28" s="100">
        <f t="shared" si="103"/>
        <v>0</v>
      </c>
      <c r="BV28" s="99"/>
      <c r="BW28" s="100">
        <f t="shared" si="104"/>
        <v>0</v>
      </c>
      <c r="BX28" s="99"/>
      <c r="BY28" s="100">
        <f t="shared" si="105"/>
        <v>0</v>
      </c>
      <c r="BZ28" s="99"/>
      <c r="CA28" s="100">
        <f t="shared" si="106"/>
        <v>0</v>
      </c>
      <c r="CB28" s="99"/>
      <c r="CC28" s="100">
        <f t="shared" si="107"/>
        <v>0</v>
      </c>
      <c r="CD28" s="99"/>
      <c r="CE28" s="100">
        <f t="shared" si="108"/>
        <v>0</v>
      </c>
      <c r="CF28" s="101">
        <f t="shared" si="109"/>
        <v>462</v>
      </c>
      <c r="CG28" s="100">
        <f t="shared" si="109"/>
        <v>295.68</v>
      </c>
    </row>
    <row r="29" spans="1:85" s="148" customFormat="1" ht="19.899999999999999" customHeight="1" x14ac:dyDescent="0.5">
      <c r="A29" s="94">
        <v>23</v>
      </c>
      <c r="B29" s="95" t="s">
        <v>100</v>
      </c>
      <c r="C29" s="95" t="s">
        <v>74</v>
      </c>
      <c r="D29" s="94">
        <f>RANK(BF29,$BF$4:$BF$147)</f>
        <v>20</v>
      </c>
      <c r="E29" s="94">
        <v>0.7</v>
      </c>
      <c r="F29" s="94" t="s">
        <v>85</v>
      </c>
      <c r="G29" s="94"/>
      <c r="H29" s="94"/>
      <c r="I29" s="146">
        <f t="shared" si="19"/>
        <v>0</v>
      </c>
      <c r="J29" s="94"/>
      <c r="K29" s="146">
        <f t="shared" si="20"/>
        <v>0</v>
      </c>
      <c r="L29" s="94"/>
      <c r="M29" s="146">
        <f t="shared" si="21"/>
        <v>0</v>
      </c>
      <c r="N29" s="94"/>
      <c r="O29" s="146">
        <f t="shared" si="22"/>
        <v>0</v>
      </c>
      <c r="P29" s="94"/>
      <c r="Q29" s="146">
        <f t="shared" si="23"/>
        <v>0</v>
      </c>
      <c r="R29" s="94"/>
      <c r="S29" s="146">
        <f t="shared" si="24"/>
        <v>0</v>
      </c>
      <c r="T29" s="94"/>
      <c r="U29" s="146">
        <f t="shared" si="25"/>
        <v>0</v>
      </c>
      <c r="V29" s="94"/>
      <c r="W29" s="146">
        <f t="shared" si="26"/>
        <v>0</v>
      </c>
      <c r="X29" s="94"/>
      <c r="Y29" s="146">
        <f t="shared" si="27"/>
        <v>0</v>
      </c>
      <c r="Z29" s="94"/>
      <c r="AA29" s="146">
        <f t="shared" si="28"/>
        <v>0</v>
      </c>
      <c r="AB29" s="94"/>
      <c r="AC29" s="146">
        <f t="shared" si="29"/>
        <v>0</v>
      </c>
      <c r="AD29" s="94"/>
      <c r="AE29" s="146">
        <f t="shared" si="30"/>
        <v>0</v>
      </c>
      <c r="AF29" s="147">
        <f t="shared" si="96"/>
        <v>0</v>
      </c>
      <c r="AG29" s="146">
        <f t="shared" si="96"/>
        <v>0</v>
      </c>
      <c r="AH29" s="145"/>
      <c r="AI29" s="146">
        <f t="shared" si="32"/>
        <v>0</v>
      </c>
      <c r="AJ29" s="145"/>
      <c r="AK29" s="146">
        <f t="shared" si="33"/>
        <v>0</v>
      </c>
      <c r="AL29" s="145"/>
      <c r="AM29" s="146">
        <f t="shared" si="33"/>
        <v>0</v>
      </c>
      <c r="AN29" s="145"/>
      <c r="AO29" s="146">
        <f t="shared" si="34"/>
        <v>0</v>
      </c>
      <c r="AP29" s="145"/>
      <c r="AQ29" s="146">
        <f t="shared" si="35"/>
        <v>0</v>
      </c>
      <c r="AR29" s="145"/>
      <c r="AS29" s="146">
        <f t="shared" si="36"/>
        <v>0</v>
      </c>
      <c r="AT29" s="145"/>
      <c r="AU29" s="146">
        <f t="shared" si="37"/>
        <v>0</v>
      </c>
      <c r="AV29" s="145"/>
      <c r="AW29" s="146">
        <f t="shared" si="38"/>
        <v>0</v>
      </c>
      <c r="AX29" s="145"/>
      <c r="AY29" s="146">
        <f t="shared" si="39"/>
        <v>0</v>
      </c>
      <c r="AZ29" s="145"/>
      <c r="BA29" s="146">
        <f t="shared" si="40"/>
        <v>0</v>
      </c>
      <c r="BB29" s="145"/>
      <c r="BC29" s="146">
        <f t="shared" si="41"/>
        <v>0</v>
      </c>
      <c r="BD29" s="145"/>
      <c r="BE29" s="146">
        <f t="shared" si="42"/>
        <v>0</v>
      </c>
      <c r="BF29" s="147">
        <f t="shared" si="94"/>
        <v>0</v>
      </c>
      <c r="BG29" s="146">
        <f t="shared" si="94"/>
        <v>0</v>
      </c>
      <c r="BH29" s="99"/>
      <c r="BI29" s="100">
        <f t="shared" si="97"/>
        <v>0</v>
      </c>
      <c r="BJ29" s="99"/>
      <c r="BK29" s="100">
        <f t="shared" si="98"/>
        <v>0</v>
      </c>
      <c r="BL29" s="99"/>
      <c r="BM29" s="100">
        <f t="shared" si="99"/>
        <v>0</v>
      </c>
      <c r="BN29" s="99"/>
      <c r="BO29" s="100">
        <f t="shared" si="100"/>
        <v>0</v>
      </c>
      <c r="BP29" s="99"/>
      <c r="BQ29" s="100">
        <f t="shared" si="101"/>
        <v>0</v>
      </c>
      <c r="BR29" s="99"/>
      <c r="BS29" s="100">
        <f t="shared" si="102"/>
        <v>0</v>
      </c>
      <c r="BT29" s="99"/>
      <c r="BU29" s="100">
        <f t="shared" si="103"/>
        <v>0</v>
      </c>
      <c r="BV29" s="99"/>
      <c r="BW29" s="100">
        <f t="shared" si="104"/>
        <v>0</v>
      </c>
      <c r="BX29" s="99"/>
      <c r="BY29" s="100">
        <f t="shared" si="105"/>
        <v>0</v>
      </c>
      <c r="BZ29" s="99"/>
      <c r="CA29" s="100">
        <f t="shared" si="106"/>
        <v>0</v>
      </c>
      <c r="CB29" s="99"/>
      <c r="CC29" s="100">
        <f t="shared" si="107"/>
        <v>0</v>
      </c>
      <c r="CD29" s="99"/>
      <c r="CE29" s="100">
        <f t="shared" si="108"/>
        <v>0</v>
      </c>
      <c r="CF29" s="101">
        <f t="shared" si="109"/>
        <v>0</v>
      </c>
      <c r="CG29" s="100">
        <f t="shared" si="109"/>
        <v>0</v>
      </c>
    </row>
    <row r="30" spans="1:85" s="148" customFormat="1" ht="19.899999999999999" customHeight="1" x14ac:dyDescent="0.5">
      <c r="A30" s="94"/>
      <c r="B30" s="95"/>
      <c r="C30" s="95"/>
      <c r="D30" s="94"/>
      <c r="E30" s="94"/>
      <c r="F30" s="94"/>
      <c r="G30" s="94"/>
      <c r="H30" s="94"/>
      <c r="I30" s="146"/>
      <c r="J30" s="94"/>
      <c r="K30" s="146"/>
      <c r="L30" s="94"/>
      <c r="M30" s="146"/>
      <c r="N30" s="94"/>
      <c r="O30" s="146"/>
      <c r="P30" s="94"/>
      <c r="Q30" s="146"/>
      <c r="R30" s="94"/>
      <c r="S30" s="146"/>
      <c r="T30" s="94"/>
      <c r="U30" s="146"/>
      <c r="V30" s="94"/>
      <c r="W30" s="146"/>
      <c r="X30" s="94"/>
      <c r="Y30" s="146"/>
      <c r="Z30" s="94"/>
      <c r="AA30" s="146"/>
      <c r="AB30" s="94"/>
      <c r="AC30" s="146"/>
      <c r="AD30" s="94"/>
      <c r="AE30" s="146"/>
      <c r="AF30" s="147"/>
      <c r="AG30" s="146"/>
      <c r="AH30" s="145"/>
      <c r="AI30" s="146"/>
      <c r="AJ30" s="145"/>
      <c r="AK30" s="146"/>
      <c r="AL30" s="145"/>
      <c r="AM30" s="146"/>
      <c r="AN30" s="145"/>
      <c r="AO30" s="146"/>
      <c r="AP30" s="145"/>
      <c r="AQ30" s="146"/>
      <c r="AR30" s="145"/>
      <c r="AS30" s="146"/>
      <c r="AT30" s="145"/>
      <c r="AU30" s="146"/>
      <c r="AV30" s="145"/>
      <c r="AW30" s="146"/>
      <c r="AX30" s="145"/>
      <c r="AY30" s="146"/>
      <c r="AZ30" s="145"/>
      <c r="BA30" s="146"/>
      <c r="BB30" s="145"/>
      <c r="BC30" s="146"/>
      <c r="BD30" s="145"/>
      <c r="BE30" s="146"/>
      <c r="BF30" s="147"/>
      <c r="BG30" s="146"/>
      <c r="BH30" s="99"/>
      <c r="BI30" s="100"/>
      <c r="BJ30" s="99"/>
      <c r="BK30" s="100"/>
      <c r="BL30" s="99"/>
      <c r="BM30" s="100"/>
      <c r="BN30" s="99"/>
      <c r="BO30" s="100"/>
      <c r="BP30" s="99"/>
      <c r="BQ30" s="100"/>
      <c r="BR30" s="99"/>
      <c r="BS30" s="100"/>
      <c r="BT30" s="99"/>
      <c r="BU30" s="100"/>
      <c r="BV30" s="99"/>
      <c r="BW30" s="100"/>
      <c r="BX30" s="99"/>
      <c r="BY30" s="100"/>
      <c r="BZ30" s="99"/>
      <c r="CA30" s="100"/>
      <c r="CB30" s="99"/>
      <c r="CC30" s="100"/>
      <c r="CD30" s="99"/>
      <c r="CE30" s="100"/>
      <c r="CF30" s="101"/>
      <c r="CG30" s="100"/>
    </row>
    <row r="31" spans="1:85" s="148" customFormat="1" ht="19.899999999999999" customHeight="1" x14ac:dyDescent="0.5">
      <c r="A31" s="94">
        <v>24</v>
      </c>
      <c r="B31" s="95" t="s">
        <v>101</v>
      </c>
      <c r="C31" s="95" t="s">
        <v>77</v>
      </c>
      <c r="D31" s="94">
        <f t="shared" ref="D31:D47" si="110">RANK(BF31,$BF$4:$BF$147)</f>
        <v>18</v>
      </c>
      <c r="E31" s="94">
        <v>1</v>
      </c>
      <c r="F31" s="94" t="s">
        <v>75</v>
      </c>
      <c r="G31" s="94">
        <v>1680</v>
      </c>
      <c r="H31" s="94">
        <v>40</v>
      </c>
      <c r="I31" s="146">
        <f t="shared" si="19"/>
        <v>40</v>
      </c>
      <c r="J31" s="94">
        <v>24</v>
      </c>
      <c r="K31" s="146">
        <f t="shared" si="20"/>
        <v>24</v>
      </c>
      <c r="L31" s="94">
        <v>48</v>
      </c>
      <c r="M31" s="146">
        <f t="shared" si="21"/>
        <v>48</v>
      </c>
      <c r="N31" s="94">
        <v>84</v>
      </c>
      <c r="O31" s="146">
        <f t="shared" si="22"/>
        <v>84</v>
      </c>
      <c r="P31" s="94">
        <v>96</v>
      </c>
      <c r="Q31" s="146">
        <f t="shared" si="23"/>
        <v>96</v>
      </c>
      <c r="R31" s="94">
        <v>120</v>
      </c>
      <c r="S31" s="146">
        <f t="shared" si="24"/>
        <v>120</v>
      </c>
      <c r="T31" s="94">
        <v>24</v>
      </c>
      <c r="U31" s="146">
        <f t="shared" si="25"/>
        <v>24</v>
      </c>
      <c r="V31" s="94">
        <v>25</v>
      </c>
      <c r="W31" s="146">
        <f t="shared" si="26"/>
        <v>25</v>
      </c>
      <c r="X31" s="94">
        <v>36</v>
      </c>
      <c r="Y31" s="146">
        <f t="shared" si="27"/>
        <v>36</v>
      </c>
      <c r="Z31" s="94">
        <v>84</v>
      </c>
      <c r="AA31" s="146">
        <f t="shared" si="28"/>
        <v>84</v>
      </c>
      <c r="AB31" s="94">
        <v>84</v>
      </c>
      <c r="AC31" s="146">
        <f t="shared" si="29"/>
        <v>84</v>
      </c>
      <c r="AD31" s="94">
        <v>60</v>
      </c>
      <c r="AE31" s="146">
        <f t="shared" si="30"/>
        <v>60</v>
      </c>
      <c r="AF31" s="147">
        <f t="shared" ref="AF31:AG47" si="111">SUM(H31,J31,L31,N31,P31,R31,T31,V31,X31,Z31,AB31,AD31)</f>
        <v>725</v>
      </c>
      <c r="AG31" s="146">
        <f t="shared" si="111"/>
        <v>725</v>
      </c>
      <c r="AH31" s="145"/>
      <c r="AI31" s="146">
        <f t="shared" si="32"/>
        <v>0</v>
      </c>
      <c r="AJ31" s="145"/>
      <c r="AK31" s="146">
        <f t="shared" si="33"/>
        <v>0</v>
      </c>
      <c r="AL31" s="145"/>
      <c r="AM31" s="146">
        <f t="shared" si="33"/>
        <v>0</v>
      </c>
      <c r="AN31" s="145"/>
      <c r="AO31" s="146">
        <f t="shared" si="34"/>
        <v>0</v>
      </c>
      <c r="AP31" s="145">
        <v>24</v>
      </c>
      <c r="AQ31" s="146">
        <f t="shared" si="35"/>
        <v>24</v>
      </c>
      <c r="AR31" s="145"/>
      <c r="AS31" s="146">
        <f t="shared" si="36"/>
        <v>0</v>
      </c>
      <c r="AT31" s="145"/>
      <c r="AU31" s="146">
        <f t="shared" si="37"/>
        <v>0</v>
      </c>
      <c r="AV31" s="145"/>
      <c r="AW31" s="146">
        <f t="shared" si="38"/>
        <v>0</v>
      </c>
      <c r="AX31" s="145"/>
      <c r="AY31" s="146">
        <f t="shared" si="39"/>
        <v>0</v>
      </c>
      <c r="AZ31" s="145"/>
      <c r="BA31" s="146">
        <f t="shared" si="40"/>
        <v>0</v>
      </c>
      <c r="BB31" s="145"/>
      <c r="BC31" s="146">
        <f t="shared" si="41"/>
        <v>0</v>
      </c>
      <c r="BD31" s="145"/>
      <c r="BE31" s="146">
        <f t="shared" si="42"/>
        <v>0</v>
      </c>
      <c r="BF31" s="147">
        <f t="shared" si="94"/>
        <v>24</v>
      </c>
      <c r="BG31" s="146">
        <f t="shared" si="94"/>
        <v>24</v>
      </c>
      <c r="BH31" s="99"/>
      <c r="BI31" s="100">
        <f t="shared" ref="BI31:BI47" si="112">BH31*$E31</f>
        <v>0</v>
      </c>
      <c r="BJ31" s="99"/>
      <c r="BK31" s="100">
        <f t="shared" ref="BK31:BK47" si="113">BJ31*$E31</f>
        <v>0</v>
      </c>
      <c r="BL31" s="99"/>
      <c r="BM31" s="100">
        <f t="shared" ref="BM31:BM47" si="114">BL31*$E31</f>
        <v>0</v>
      </c>
      <c r="BN31" s="99"/>
      <c r="BO31" s="100">
        <f t="shared" ref="BO31:BO47" si="115">BN31*$E31</f>
        <v>0</v>
      </c>
      <c r="BP31" s="99"/>
      <c r="BQ31" s="100">
        <f t="shared" ref="BQ31:BQ47" si="116">BP31*$E31</f>
        <v>0</v>
      </c>
      <c r="BR31" s="99"/>
      <c r="BS31" s="100">
        <f t="shared" ref="BS31:BS47" si="117">BR31*$E31</f>
        <v>0</v>
      </c>
      <c r="BT31" s="99"/>
      <c r="BU31" s="100">
        <f t="shared" ref="BU31:BU47" si="118">BT31*$E31</f>
        <v>0</v>
      </c>
      <c r="BV31" s="99"/>
      <c r="BW31" s="100">
        <f t="shared" ref="BW31:BW47" si="119">BV31*$E31</f>
        <v>0</v>
      </c>
      <c r="BX31" s="99"/>
      <c r="BY31" s="100">
        <f t="shared" ref="BY31:BY47" si="120">BX31*$E31</f>
        <v>0</v>
      </c>
      <c r="BZ31" s="99"/>
      <c r="CA31" s="100">
        <f t="shared" ref="CA31:CA47" si="121">BZ31*$E31</f>
        <v>0</v>
      </c>
      <c r="CB31" s="99"/>
      <c r="CC31" s="100">
        <f t="shared" ref="CC31:CC47" si="122">CB31*$E31</f>
        <v>0</v>
      </c>
      <c r="CD31" s="99"/>
      <c r="CE31" s="100">
        <f t="shared" ref="CE31:CE47" si="123">CD31*$E31</f>
        <v>0</v>
      </c>
      <c r="CF31" s="101">
        <f t="shared" ref="CF31:CG47" si="124">SUM(BH31,BJ31,BL31,BN31,BP31,BR31,BT31,BV31,BX31,BZ31,CB31,CD31)</f>
        <v>0</v>
      </c>
      <c r="CG31" s="100">
        <f t="shared" si="124"/>
        <v>0</v>
      </c>
    </row>
    <row r="32" spans="1:85" s="148" customFormat="1" ht="19.899999999999999" customHeight="1" x14ac:dyDescent="0.5">
      <c r="A32" s="94">
        <v>25</v>
      </c>
      <c r="B32" s="95" t="s">
        <v>102</v>
      </c>
      <c r="C32" s="95" t="s">
        <v>77</v>
      </c>
      <c r="D32" s="94">
        <f t="shared" si="110"/>
        <v>20</v>
      </c>
      <c r="E32" s="94">
        <v>1</v>
      </c>
      <c r="F32" s="94" t="s">
        <v>75</v>
      </c>
      <c r="G32" s="94">
        <v>1930</v>
      </c>
      <c r="H32" s="94">
        <v>12</v>
      </c>
      <c r="I32" s="146">
        <f t="shared" si="19"/>
        <v>12</v>
      </c>
      <c r="J32" s="94"/>
      <c r="K32" s="146">
        <f t="shared" si="20"/>
        <v>0</v>
      </c>
      <c r="L32" s="94"/>
      <c r="M32" s="146">
        <f t="shared" si="21"/>
        <v>0</v>
      </c>
      <c r="N32" s="94"/>
      <c r="O32" s="146">
        <f t="shared" si="22"/>
        <v>0</v>
      </c>
      <c r="P32" s="94"/>
      <c r="Q32" s="146">
        <f t="shared" si="23"/>
        <v>0</v>
      </c>
      <c r="R32" s="94"/>
      <c r="S32" s="146">
        <f t="shared" si="24"/>
        <v>0</v>
      </c>
      <c r="T32" s="94"/>
      <c r="U32" s="146">
        <f t="shared" si="25"/>
        <v>0</v>
      </c>
      <c r="V32" s="94"/>
      <c r="W32" s="146">
        <f t="shared" si="26"/>
        <v>0</v>
      </c>
      <c r="X32" s="94"/>
      <c r="Y32" s="146">
        <f t="shared" si="27"/>
        <v>0</v>
      </c>
      <c r="Z32" s="94"/>
      <c r="AA32" s="146">
        <f t="shared" si="28"/>
        <v>0</v>
      </c>
      <c r="AB32" s="94"/>
      <c r="AC32" s="146">
        <f t="shared" si="29"/>
        <v>0</v>
      </c>
      <c r="AD32" s="94"/>
      <c r="AE32" s="146">
        <f t="shared" si="30"/>
        <v>0</v>
      </c>
      <c r="AF32" s="147">
        <f t="shared" si="111"/>
        <v>12</v>
      </c>
      <c r="AG32" s="146">
        <f t="shared" si="111"/>
        <v>12</v>
      </c>
      <c r="AH32" s="145"/>
      <c r="AI32" s="146">
        <f t="shared" si="32"/>
        <v>0</v>
      </c>
      <c r="AJ32" s="145"/>
      <c r="AK32" s="146">
        <f t="shared" si="33"/>
        <v>0</v>
      </c>
      <c r="AL32" s="145"/>
      <c r="AM32" s="146">
        <f t="shared" si="33"/>
        <v>0</v>
      </c>
      <c r="AN32" s="145"/>
      <c r="AO32" s="146">
        <f t="shared" si="34"/>
        <v>0</v>
      </c>
      <c r="AP32" s="145"/>
      <c r="AQ32" s="146">
        <f t="shared" si="35"/>
        <v>0</v>
      </c>
      <c r="AR32" s="145"/>
      <c r="AS32" s="146">
        <f t="shared" si="36"/>
        <v>0</v>
      </c>
      <c r="AT32" s="145"/>
      <c r="AU32" s="146">
        <f t="shared" si="37"/>
        <v>0</v>
      </c>
      <c r="AV32" s="145"/>
      <c r="AW32" s="146">
        <f t="shared" si="38"/>
        <v>0</v>
      </c>
      <c r="AX32" s="145"/>
      <c r="AY32" s="146">
        <f t="shared" si="39"/>
        <v>0</v>
      </c>
      <c r="AZ32" s="145"/>
      <c r="BA32" s="146">
        <f t="shared" si="40"/>
        <v>0</v>
      </c>
      <c r="BB32" s="145"/>
      <c r="BC32" s="146">
        <f t="shared" si="41"/>
        <v>0</v>
      </c>
      <c r="BD32" s="145"/>
      <c r="BE32" s="146">
        <f t="shared" si="42"/>
        <v>0</v>
      </c>
      <c r="BF32" s="147">
        <f t="shared" si="94"/>
        <v>0</v>
      </c>
      <c r="BG32" s="146">
        <f t="shared" si="94"/>
        <v>0</v>
      </c>
      <c r="BH32" s="99"/>
      <c r="BI32" s="100">
        <f t="shared" si="112"/>
        <v>0</v>
      </c>
      <c r="BJ32" s="99"/>
      <c r="BK32" s="100">
        <f t="shared" si="113"/>
        <v>0</v>
      </c>
      <c r="BL32" s="99"/>
      <c r="BM32" s="100">
        <f t="shared" si="114"/>
        <v>0</v>
      </c>
      <c r="BN32" s="99"/>
      <c r="BO32" s="100">
        <f t="shared" si="115"/>
        <v>0</v>
      </c>
      <c r="BP32" s="99"/>
      <c r="BQ32" s="100">
        <f t="shared" si="116"/>
        <v>0</v>
      </c>
      <c r="BR32" s="99"/>
      <c r="BS32" s="100">
        <f t="shared" si="117"/>
        <v>0</v>
      </c>
      <c r="BT32" s="99"/>
      <c r="BU32" s="100">
        <f t="shared" si="118"/>
        <v>0</v>
      </c>
      <c r="BV32" s="99"/>
      <c r="BW32" s="100">
        <f t="shared" si="119"/>
        <v>0</v>
      </c>
      <c r="BX32" s="99"/>
      <c r="BY32" s="100">
        <f t="shared" si="120"/>
        <v>0</v>
      </c>
      <c r="BZ32" s="99"/>
      <c r="CA32" s="100">
        <f t="shared" si="121"/>
        <v>0</v>
      </c>
      <c r="CB32" s="99"/>
      <c r="CC32" s="100">
        <f t="shared" si="122"/>
        <v>0</v>
      </c>
      <c r="CD32" s="99"/>
      <c r="CE32" s="100">
        <f t="shared" si="123"/>
        <v>0</v>
      </c>
      <c r="CF32" s="101">
        <f t="shared" si="124"/>
        <v>0</v>
      </c>
      <c r="CG32" s="100">
        <f t="shared" si="124"/>
        <v>0</v>
      </c>
    </row>
    <row r="33" spans="1:85" s="148" customFormat="1" ht="19.899999999999999" customHeight="1" x14ac:dyDescent="0.5">
      <c r="A33" s="94">
        <v>26</v>
      </c>
      <c r="B33" s="95" t="s">
        <v>103</v>
      </c>
      <c r="C33" s="95" t="s">
        <v>77</v>
      </c>
      <c r="D33" s="94">
        <f t="shared" si="110"/>
        <v>20</v>
      </c>
      <c r="E33" s="94">
        <v>0.6</v>
      </c>
      <c r="F33" s="94" t="s">
        <v>75</v>
      </c>
      <c r="G33" s="94">
        <v>1110</v>
      </c>
      <c r="H33" s="94">
        <v>213</v>
      </c>
      <c r="I33" s="146">
        <f t="shared" si="19"/>
        <v>127.8</v>
      </c>
      <c r="J33" s="94">
        <v>36</v>
      </c>
      <c r="K33" s="146">
        <f t="shared" si="20"/>
        <v>21.599999999999998</v>
      </c>
      <c r="L33" s="94">
        <v>12</v>
      </c>
      <c r="M33" s="146">
        <f t="shared" si="21"/>
        <v>7.1999999999999993</v>
      </c>
      <c r="N33" s="94"/>
      <c r="O33" s="146">
        <f t="shared" si="22"/>
        <v>0</v>
      </c>
      <c r="P33" s="94"/>
      <c r="Q33" s="146">
        <f t="shared" si="23"/>
        <v>0</v>
      </c>
      <c r="R33" s="94"/>
      <c r="S33" s="146">
        <f t="shared" si="24"/>
        <v>0</v>
      </c>
      <c r="T33" s="94"/>
      <c r="U33" s="146">
        <f t="shared" si="25"/>
        <v>0</v>
      </c>
      <c r="V33" s="94"/>
      <c r="W33" s="146">
        <f t="shared" si="26"/>
        <v>0</v>
      </c>
      <c r="X33" s="94"/>
      <c r="Y33" s="146">
        <f t="shared" si="27"/>
        <v>0</v>
      </c>
      <c r="Z33" s="94"/>
      <c r="AA33" s="146">
        <f t="shared" si="28"/>
        <v>0</v>
      </c>
      <c r="AB33" s="94"/>
      <c r="AC33" s="146">
        <f t="shared" si="29"/>
        <v>0</v>
      </c>
      <c r="AD33" s="94"/>
      <c r="AE33" s="146">
        <f t="shared" si="30"/>
        <v>0</v>
      </c>
      <c r="AF33" s="147">
        <f t="shared" si="111"/>
        <v>261</v>
      </c>
      <c r="AG33" s="146">
        <f t="shared" si="111"/>
        <v>156.6</v>
      </c>
      <c r="AH33" s="145"/>
      <c r="AI33" s="146">
        <f t="shared" si="32"/>
        <v>0</v>
      </c>
      <c r="AJ33" s="145"/>
      <c r="AK33" s="146">
        <f t="shared" si="33"/>
        <v>0</v>
      </c>
      <c r="AL33" s="145"/>
      <c r="AM33" s="146">
        <f t="shared" si="33"/>
        <v>0</v>
      </c>
      <c r="AN33" s="145"/>
      <c r="AO33" s="146">
        <f t="shared" si="34"/>
        <v>0</v>
      </c>
      <c r="AP33" s="145"/>
      <c r="AQ33" s="146">
        <f t="shared" si="35"/>
        <v>0</v>
      </c>
      <c r="AR33" s="145"/>
      <c r="AS33" s="146">
        <f t="shared" si="36"/>
        <v>0</v>
      </c>
      <c r="AT33" s="145"/>
      <c r="AU33" s="146">
        <f t="shared" si="37"/>
        <v>0</v>
      </c>
      <c r="AV33" s="145"/>
      <c r="AW33" s="146">
        <f t="shared" si="38"/>
        <v>0</v>
      </c>
      <c r="AX33" s="145"/>
      <c r="AY33" s="146">
        <f t="shared" si="39"/>
        <v>0</v>
      </c>
      <c r="AZ33" s="145"/>
      <c r="BA33" s="146">
        <f t="shared" si="40"/>
        <v>0</v>
      </c>
      <c r="BB33" s="145"/>
      <c r="BC33" s="146">
        <f t="shared" si="41"/>
        <v>0</v>
      </c>
      <c r="BD33" s="145"/>
      <c r="BE33" s="146">
        <f t="shared" si="42"/>
        <v>0</v>
      </c>
      <c r="BF33" s="147">
        <f t="shared" si="94"/>
        <v>0</v>
      </c>
      <c r="BG33" s="146">
        <f t="shared" si="94"/>
        <v>0</v>
      </c>
      <c r="BH33" s="99"/>
      <c r="BI33" s="100">
        <f t="shared" si="112"/>
        <v>0</v>
      </c>
      <c r="BJ33" s="99"/>
      <c r="BK33" s="100">
        <f t="shared" si="113"/>
        <v>0</v>
      </c>
      <c r="BL33" s="99"/>
      <c r="BM33" s="100">
        <f t="shared" si="114"/>
        <v>0</v>
      </c>
      <c r="BN33" s="99"/>
      <c r="BO33" s="100">
        <f t="shared" si="115"/>
        <v>0</v>
      </c>
      <c r="BP33" s="99"/>
      <c r="BQ33" s="100">
        <f t="shared" si="116"/>
        <v>0</v>
      </c>
      <c r="BR33" s="99"/>
      <c r="BS33" s="100">
        <f t="shared" si="117"/>
        <v>0</v>
      </c>
      <c r="BT33" s="99"/>
      <c r="BU33" s="100">
        <f t="shared" si="118"/>
        <v>0</v>
      </c>
      <c r="BV33" s="99"/>
      <c r="BW33" s="100">
        <f t="shared" si="119"/>
        <v>0</v>
      </c>
      <c r="BX33" s="99"/>
      <c r="BY33" s="100">
        <f t="shared" si="120"/>
        <v>0</v>
      </c>
      <c r="BZ33" s="99"/>
      <c r="CA33" s="100">
        <f t="shared" si="121"/>
        <v>0</v>
      </c>
      <c r="CB33" s="99"/>
      <c r="CC33" s="100">
        <f t="shared" si="122"/>
        <v>0</v>
      </c>
      <c r="CD33" s="99"/>
      <c r="CE33" s="100">
        <f t="shared" si="123"/>
        <v>0</v>
      </c>
      <c r="CF33" s="101">
        <f t="shared" si="124"/>
        <v>0</v>
      </c>
      <c r="CG33" s="100">
        <f t="shared" si="124"/>
        <v>0</v>
      </c>
    </row>
    <row r="34" spans="1:85" s="148" customFormat="1" ht="19.899999999999999" customHeight="1" x14ac:dyDescent="0.5">
      <c r="A34" s="94">
        <v>27</v>
      </c>
      <c r="B34" s="95" t="s">
        <v>104</v>
      </c>
      <c r="C34" s="95" t="s">
        <v>77</v>
      </c>
      <c r="D34" s="94">
        <f t="shared" si="110"/>
        <v>20</v>
      </c>
      <c r="E34" s="94">
        <v>0.6</v>
      </c>
      <c r="F34" s="94" t="s">
        <v>75</v>
      </c>
      <c r="G34" s="94">
        <v>1330</v>
      </c>
      <c r="H34" s="94"/>
      <c r="I34" s="146">
        <f t="shared" si="19"/>
        <v>0</v>
      </c>
      <c r="J34" s="94"/>
      <c r="K34" s="146">
        <f t="shared" si="20"/>
        <v>0</v>
      </c>
      <c r="L34" s="94"/>
      <c r="M34" s="146">
        <f t="shared" si="21"/>
        <v>0</v>
      </c>
      <c r="N34" s="94"/>
      <c r="O34" s="146">
        <f t="shared" si="22"/>
        <v>0</v>
      </c>
      <c r="P34" s="94"/>
      <c r="Q34" s="146">
        <f t="shared" si="23"/>
        <v>0</v>
      </c>
      <c r="R34" s="94"/>
      <c r="S34" s="146">
        <f t="shared" si="24"/>
        <v>0</v>
      </c>
      <c r="T34" s="94"/>
      <c r="U34" s="146">
        <f t="shared" si="25"/>
        <v>0</v>
      </c>
      <c r="V34" s="94"/>
      <c r="W34" s="146">
        <f t="shared" si="26"/>
        <v>0</v>
      </c>
      <c r="X34" s="94"/>
      <c r="Y34" s="146">
        <f t="shared" si="27"/>
        <v>0</v>
      </c>
      <c r="Z34" s="94"/>
      <c r="AA34" s="146">
        <f t="shared" si="28"/>
        <v>0</v>
      </c>
      <c r="AB34" s="94"/>
      <c r="AC34" s="146">
        <f t="shared" si="29"/>
        <v>0</v>
      </c>
      <c r="AD34" s="94"/>
      <c r="AE34" s="146">
        <f t="shared" si="30"/>
        <v>0</v>
      </c>
      <c r="AF34" s="147">
        <f t="shared" si="111"/>
        <v>0</v>
      </c>
      <c r="AG34" s="146">
        <f t="shared" si="111"/>
        <v>0</v>
      </c>
      <c r="AH34" s="145"/>
      <c r="AI34" s="146">
        <f t="shared" si="32"/>
        <v>0</v>
      </c>
      <c r="AJ34" s="145"/>
      <c r="AK34" s="146">
        <f t="shared" si="33"/>
        <v>0</v>
      </c>
      <c r="AL34" s="145"/>
      <c r="AM34" s="146">
        <f t="shared" si="33"/>
        <v>0</v>
      </c>
      <c r="AN34" s="145"/>
      <c r="AO34" s="146">
        <f t="shared" si="34"/>
        <v>0</v>
      </c>
      <c r="AP34" s="145"/>
      <c r="AQ34" s="146">
        <f t="shared" si="35"/>
        <v>0</v>
      </c>
      <c r="AR34" s="145"/>
      <c r="AS34" s="146">
        <f t="shared" si="36"/>
        <v>0</v>
      </c>
      <c r="AT34" s="145"/>
      <c r="AU34" s="146">
        <f t="shared" si="37"/>
        <v>0</v>
      </c>
      <c r="AV34" s="145"/>
      <c r="AW34" s="146">
        <f t="shared" si="38"/>
        <v>0</v>
      </c>
      <c r="AX34" s="145"/>
      <c r="AY34" s="146">
        <f t="shared" si="39"/>
        <v>0</v>
      </c>
      <c r="AZ34" s="145"/>
      <c r="BA34" s="146">
        <f t="shared" si="40"/>
        <v>0</v>
      </c>
      <c r="BB34" s="145"/>
      <c r="BC34" s="146">
        <f t="shared" si="41"/>
        <v>0</v>
      </c>
      <c r="BD34" s="145"/>
      <c r="BE34" s="146">
        <f t="shared" si="42"/>
        <v>0</v>
      </c>
      <c r="BF34" s="147">
        <f t="shared" si="94"/>
        <v>0</v>
      </c>
      <c r="BG34" s="146">
        <f t="shared" si="94"/>
        <v>0</v>
      </c>
      <c r="BH34" s="99"/>
      <c r="BI34" s="100">
        <f t="shared" si="112"/>
        <v>0</v>
      </c>
      <c r="BJ34" s="99"/>
      <c r="BK34" s="100">
        <f t="shared" si="113"/>
        <v>0</v>
      </c>
      <c r="BL34" s="99"/>
      <c r="BM34" s="100">
        <f t="shared" si="114"/>
        <v>0</v>
      </c>
      <c r="BN34" s="99"/>
      <c r="BO34" s="100">
        <f t="shared" si="115"/>
        <v>0</v>
      </c>
      <c r="BP34" s="99"/>
      <c r="BQ34" s="100">
        <f t="shared" si="116"/>
        <v>0</v>
      </c>
      <c r="BR34" s="99"/>
      <c r="BS34" s="100">
        <f t="shared" si="117"/>
        <v>0</v>
      </c>
      <c r="BT34" s="99"/>
      <c r="BU34" s="100">
        <f t="shared" si="118"/>
        <v>0</v>
      </c>
      <c r="BV34" s="99"/>
      <c r="BW34" s="100">
        <f t="shared" si="119"/>
        <v>0</v>
      </c>
      <c r="BX34" s="99"/>
      <c r="BY34" s="100">
        <f t="shared" si="120"/>
        <v>0</v>
      </c>
      <c r="BZ34" s="99"/>
      <c r="CA34" s="100">
        <f t="shared" si="121"/>
        <v>0</v>
      </c>
      <c r="CB34" s="99"/>
      <c r="CC34" s="100">
        <f t="shared" si="122"/>
        <v>0</v>
      </c>
      <c r="CD34" s="99"/>
      <c r="CE34" s="100">
        <f t="shared" si="123"/>
        <v>0</v>
      </c>
      <c r="CF34" s="101">
        <f t="shared" si="124"/>
        <v>0</v>
      </c>
      <c r="CG34" s="100">
        <f t="shared" si="124"/>
        <v>0</v>
      </c>
    </row>
    <row r="35" spans="1:85" s="148" customFormat="1" ht="19.899999999999999" customHeight="1" x14ac:dyDescent="0.5">
      <c r="A35" s="94">
        <v>28</v>
      </c>
      <c r="B35" s="95" t="s">
        <v>105</v>
      </c>
      <c r="C35" s="95" t="s">
        <v>77</v>
      </c>
      <c r="D35" s="94">
        <f t="shared" si="110"/>
        <v>20</v>
      </c>
      <c r="E35" s="94">
        <v>0.35</v>
      </c>
      <c r="F35" s="94" t="s">
        <v>81</v>
      </c>
      <c r="G35" s="94">
        <v>900</v>
      </c>
      <c r="H35" s="94"/>
      <c r="I35" s="146">
        <f t="shared" si="19"/>
        <v>0</v>
      </c>
      <c r="J35" s="94"/>
      <c r="K35" s="146">
        <f t="shared" si="20"/>
        <v>0</v>
      </c>
      <c r="L35" s="94"/>
      <c r="M35" s="146">
        <f t="shared" si="21"/>
        <v>0</v>
      </c>
      <c r="N35" s="94"/>
      <c r="O35" s="146">
        <f t="shared" si="22"/>
        <v>0</v>
      </c>
      <c r="P35" s="94"/>
      <c r="Q35" s="146">
        <f t="shared" si="23"/>
        <v>0</v>
      </c>
      <c r="R35" s="94"/>
      <c r="S35" s="146">
        <f t="shared" si="24"/>
        <v>0</v>
      </c>
      <c r="T35" s="94"/>
      <c r="U35" s="146">
        <f t="shared" si="25"/>
        <v>0</v>
      </c>
      <c r="V35" s="94"/>
      <c r="W35" s="146">
        <f t="shared" si="26"/>
        <v>0</v>
      </c>
      <c r="X35" s="94"/>
      <c r="Y35" s="146">
        <f t="shared" si="27"/>
        <v>0</v>
      </c>
      <c r="Z35" s="94"/>
      <c r="AA35" s="146">
        <f t="shared" si="28"/>
        <v>0</v>
      </c>
      <c r="AB35" s="94"/>
      <c r="AC35" s="146">
        <f t="shared" si="29"/>
        <v>0</v>
      </c>
      <c r="AD35" s="94"/>
      <c r="AE35" s="146">
        <f t="shared" si="30"/>
        <v>0</v>
      </c>
      <c r="AF35" s="147">
        <f t="shared" si="111"/>
        <v>0</v>
      </c>
      <c r="AG35" s="146">
        <f t="shared" si="111"/>
        <v>0</v>
      </c>
      <c r="AH35" s="145"/>
      <c r="AI35" s="146">
        <f t="shared" si="32"/>
        <v>0</v>
      </c>
      <c r="AJ35" s="145"/>
      <c r="AK35" s="146">
        <f t="shared" si="33"/>
        <v>0</v>
      </c>
      <c r="AL35" s="145"/>
      <c r="AM35" s="146">
        <f t="shared" si="33"/>
        <v>0</v>
      </c>
      <c r="AN35" s="145"/>
      <c r="AO35" s="146">
        <f t="shared" si="34"/>
        <v>0</v>
      </c>
      <c r="AP35" s="145"/>
      <c r="AQ35" s="146">
        <f t="shared" si="35"/>
        <v>0</v>
      </c>
      <c r="AR35" s="145"/>
      <c r="AS35" s="146">
        <f t="shared" si="36"/>
        <v>0</v>
      </c>
      <c r="AT35" s="145"/>
      <c r="AU35" s="146">
        <f t="shared" si="37"/>
        <v>0</v>
      </c>
      <c r="AV35" s="145"/>
      <c r="AW35" s="146">
        <f t="shared" si="38"/>
        <v>0</v>
      </c>
      <c r="AX35" s="145"/>
      <c r="AY35" s="146">
        <f t="shared" si="39"/>
        <v>0</v>
      </c>
      <c r="AZ35" s="145"/>
      <c r="BA35" s="146">
        <f t="shared" si="40"/>
        <v>0</v>
      </c>
      <c r="BB35" s="145"/>
      <c r="BC35" s="146">
        <f t="shared" si="41"/>
        <v>0</v>
      </c>
      <c r="BD35" s="145"/>
      <c r="BE35" s="146">
        <f t="shared" si="42"/>
        <v>0</v>
      </c>
      <c r="BF35" s="147">
        <f t="shared" si="94"/>
        <v>0</v>
      </c>
      <c r="BG35" s="146">
        <f t="shared" si="94"/>
        <v>0</v>
      </c>
      <c r="BH35" s="99"/>
      <c r="BI35" s="100">
        <f t="shared" si="112"/>
        <v>0</v>
      </c>
      <c r="BJ35" s="99"/>
      <c r="BK35" s="100">
        <f t="shared" si="113"/>
        <v>0</v>
      </c>
      <c r="BL35" s="99"/>
      <c r="BM35" s="100">
        <f t="shared" si="114"/>
        <v>0</v>
      </c>
      <c r="BN35" s="99"/>
      <c r="BO35" s="100">
        <f t="shared" si="115"/>
        <v>0</v>
      </c>
      <c r="BP35" s="99"/>
      <c r="BQ35" s="100">
        <f t="shared" si="116"/>
        <v>0</v>
      </c>
      <c r="BR35" s="99"/>
      <c r="BS35" s="100">
        <f t="shared" si="117"/>
        <v>0</v>
      </c>
      <c r="BT35" s="99"/>
      <c r="BU35" s="100">
        <f t="shared" si="118"/>
        <v>0</v>
      </c>
      <c r="BV35" s="99"/>
      <c r="BW35" s="100">
        <f t="shared" si="119"/>
        <v>0</v>
      </c>
      <c r="BX35" s="99"/>
      <c r="BY35" s="100">
        <f t="shared" si="120"/>
        <v>0</v>
      </c>
      <c r="BZ35" s="99"/>
      <c r="CA35" s="100">
        <f t="shared" si="121"/>
        <v>0</v>
      </c>
      <c r="CB35" s="99"/>
      <c r="CC35" s="100">
        <f t="shared" si="122"/>
        <v>0</v>
      </c>
      <c r="CD35" s="99"/>
      <c r="CE35" s="100">
        <f t="shared" si="123"/>
        <v>0</v>
      </c>
      <c r="CF35" s="101">
        <f t="shared" si="124"/>
        <v>0</v>
      </c>
      <c r="CG35" s="100">
        <f t="shared" si="124"/>
        <v>0</v>
      </c>
    </row>
    <row r="36" spans="1:85" s="148" customFormat="1" ht="19.899999999999999" customHeight="1" x14ac:dyDescent="0.5">
      <c r="A36" s="94">
        <v>29</v>
      </c>
      <c r="B36" s="95" t="s">
        <v>106</v>
      </c>
      <c r="C36" s="95" t="s">
        <v>74</v>
      </c>
      <c r="D36" s="94">
        <f t="shared" si="110"/>
        <v>20</v>
      </c>
      <c r="E36" s="94">
        <v>0.7</v>
      </c>
      <c r="F36" s="94" t="s">
        <v>75</v>
      </c>
      <c r="G36" s="94"/>
      <c r="H36" s="94"/>
      <c r="I36" s="146">
        <f t="shared" si="19"/>
        <v>0</v>
      </c>
      <c r="J36" s="94"/>
      <c r="K36" s="146">
        <f t="shared" si="20"/>
        <v>0</v>
      </c>
      <c r="L36" s="94"/>
      <c r="M36" s="146">
        <f t="shared" si="21"/>
        <v>0</v>
      </c>
      <c r="N36" s="94"/>
      <c r="O36" s="146">
        <f t="shared" si="22"/>
        <v>0</v>
      </c>
      <c r="P36" s="94"/>
      <c r="Q36" s="146">
        <f t="shared" si="23"/>
        <v>0</v>
      </c>
      <c r="R36" s="94"/>
      <c r="S36" s="146">
        <f t="shared" si="24"/>
        <v>0</v>
      </c>
      <c r="T36" s="94"/>
      <c r="U36" s="146">
        <f t="shared" si="25"/>
        <v>0</v>
      </c>
      <c r="V36" s="94"/>
      <c r="W36" s="146">
        <f t="shared" si="26"/>
        <v>0</v>
      </c>
      <c r="X36" s="94"/>
      <c r="Y36" s="146">
        <f t="shared" si="27"/>
        <v>0</v>
      </c>
      <c r="Z36" s="94"/>
      <c r="AA36" s="146">
        <f t="shared" si="28"/>
        <v>0</v>
      </c>
      <c r="AB36" s="94"/>
      <c r="AC36" s="146">
        <f t="shared" si="29"/>
        <v>0</v>
      </c>
      <c r="AD36" s="94"/>
      <c r="AE36" s="146">
        <f t="shared" si="30"/>
        <v>0</v>
      </c>
      <c r="AF36" s="147">
        <f t="shared" si="111"/>
        <v>0</v>
      </c>
      <c r="AG36" s="146">
        <f t="shared" si="111"/>
        <v>0</v>
      </c>
      <c r="AH36" s="145"/>
      <c r="AI36" s="146">
        <f t="shared" si="32"/>
        <v>0</v>
      </c>
      <c r="AJ36" s="145"/>
      <c r="AK36" s="146">
        <f t="shared" si="33"/>
        <v>0</v>
      </c>
      <c r="AL36" s="145"/>
      <c r="AM36" s="146">
        <f t="shared" si="33"/>
        <v>0</v>
      </c>
      <c r="AN36" s="145"/>
      <c r="AO36" s="146">
        <f t="shared" si="34"/>
        <v>0</v>
      </c>
      <c r="AP36" s="145"/>
      <c r="AQ36" s="146">
        <f t="shared" si="35"/>
        <v>0</v>
      </c>
      <c r="AR36" s="145"/>
      <c r="AS36" s="146">
        <f t="shared" si="36"/>
        <v>0</v>
      </c>
      <c r="AT36" s="145"/>
      <c r="AU36" s="146">
        <f t="shared" si="37"/>
        <v>0</v>
      </c>
      <c r="AV36" s="145"/>
      <c r="AW36" s="146">
        <f t="shared" si="38"/>
        <v>0</v>
      </c>
      <c r="AX36" s="145"/>
      <c r="AY36" s="146">
        <f t="shared" si="39"/>
        <v>0</v>
      </c>
      <c r="AZ36" s="145"/>
      <c r="BA36" s="146">
        <f t="shared" si="40"/>
        <v>0</v>
      </c>
      <c r="BB36" s="145"/>
      <c r="BC36" s="146">
        <f t="shared" si="41"/>
        <v>0</v>
      </c>
      <c r="BD36" s="145"/>
      <c r="BE36" s="146">
        <f t="shared" si="42"/>
        <v>0</v>
      </c>
      <c r="BF36" s="147">
        <f t="shared" si="94"/>
        <v>0</v>
      </c>
      <c r="BG36" s="146">
        <f t="shared" si="94"/>
        <v>0</v>
      </c>
      <c r="BH36" s="99"/>
      <c r="BI36" s="100">
        <f t="shared" si="112"/>
        <v>0</v>
      </c>
      <c r="BJ36" s="99"/>
      <c r="BK36" s="100">
        <f t="shared" si="113"/>
        <v>0</v>
      </c>
      <c r="BL36" s="99"/>
      <c r="BM36" s="100">
        <f t="shared" si="114"/>
        <v>0</v>
      </c>
      <c r="BN36" s="99"/>
      <c r="BO36" s="100">
        <f t="shared" si="115"/>
        <v>0</v>
      </c>
      <c r="BP36" s="99"/>
      <c r="BQ36" s="100">
        <f t="shared" si="116"/>
        <v>0</v>
      </c>
      <c r="BR36" s="99"/>
      <c r="BS36" s="100">
        <f t="shared" si="117"/>
        <v>0</v>
      </c>
      <c r="BT36" s="99"/>
      <c r="BU36" s="100">
        <f t="shared" si="118"/>
        <v>0</v>
      </c>
      <c r="BV36" s="99"/>
      <c r="BW36" s="100">
        <f t="shared" si="119"/>
        <v>0</v>
      </c>
      <c r="BX36" s="99"/>
      <c r="BY36" s="100">
        <f t="shared" si="120"/>
        <v>0</v>
      </c>
      <c r="BZ36" s="99"/>
      <c r="CA36" s="100">
        <f t="shared" si="121"/>
        <v>0</v>
      </c>
      <c r="CB36" s="99"/>
      <c r="CC36" s="100">
        <f t="shared" si="122"/>
        <v>0</v>
      </c>
      <c r="CD36" s="99"/>
      <c r="CE36" s="100">
        <f t="shared" si="123"/>
        <v>0</v>
      </c>
      <c r="CF36" s="101">
        <f t="shared" si="124"/>
        <v>0</v>
      </c>
      <c r="CG36" s="100">
        <f t="shared" si="124"/>
        <v>0</v>
      </c>
    </row>
    <row r="37" spans="1:85" s="148" customFormat="1" ht="19.899999999999999" customHeight="1" x14ac:dyDescent="0.5">
      <c r="A37" s="94">
        <v>30</v>
      </c>
      <c r="B37" s="95" t="s">
        <v>107</v>
      </c>
      <c r="C37" s="95" t="s">
        <v>74</v>
      </c>
      <c r="D37" s="94">
        <f t="shared" si="110"/>
        <v>20</v>
      </c>
      <c r="E37" s="94">
        <v>0.7</v>
      </c>
      <c r="F37" s="94" t="s">
        <v>75</v>
      </c>
      <c r="G37" s="94"/>
      <c r="H37" s="94"/>
      <c r="I37" s="146">
        <f t="shared" si="19"/>
        <v>0</v>
      </c>
      <c r="J37" s="94"/>
      <c r="K37" s="146">
        <f t="shared" si="20"/>
        <v>0</v>
      </c>
      <c r="L37" s="94"/>
      <c r="M37" s="146">
        <f t="shared" si="21"/>
        <v>0</v>
      </c>
      <c r="N37" s="94"/>
      <c r="O37" s="146">
        <f t="shared" si="22"/>
        <v>0</v>
      </c>
      <c r="P37" s="94"/>
      <c r="Q37" s="146">
        <f t="shared" si="23"/>
        <v>0</v>
      </c>
      <c r="R37" s="94"/>
      <c r="S37" s="146">
        <f t="shared" si="24"/>
        <v>0</v>
      </c>
      <c r="T37" s="94"/>
      <c r="U37" s="146">
        <f t="shared" si="25"/>
        <v>0</v>
      </c>
      <c r="V37" s="94"/>
      <c r="W37" s="146">
        <f t="shared" si="26"/>
        <v>0</v>
      </c>
      <c r="X37" s="94"/>
      <c r="Y37" s="146">
        <f t="shared" si="27"/>
        <v>0</v>
      </c>
      <c r="Z37" s="94"/>
      <c r="AA37" s="146">
        <f t="shared" si="28"/>
        <v>0</v>
      </c>
      <c r="AB37" s="94"/>
      <c r="AC37" s="146">
        <f t="shared" si="29"/>
        <v>0</v>
      </c>
      <c r="AD37" s="94"/>
      <c r="AE37" s="146">
        <f t="shared" si="30"/>
        <v>0</v>
      </c>
      <c r="AF37" s="147">
        <f t="shared" si="111"/>
        <v>0</v>
      </c>
      <c r="AG37" s="146">
        <f t="shared" si="111"/>
        <v>0</v>
      </c>
      <c r="AH37" s="145"/>
      <c r="AI37" s="146">
        <f t="shared" si="32"/>
        <v>0</v>
      </c>
      <c r="AJ37" s="145"/>
      <c r="AK37" s="146">
        <f t="shared" si="33"/>
        <v>0</v>
      </c>
      <c r="AL37" s="145"/>
      <c r="AM37" s="146">
        <f t="shared" si="33"/>
        <v>0</v>
      </c>
      <c r="AN37" s="145"/>
      <c r="AO37" s="146">
        <f t="shared" si="34"/>
        <v>0</v>
      </c>
      <c r="AP37" s="145"/>
      <c r="AQ37" s="146">
        <f t="shared" si="35"/>
        <v>0</v>
      </c>
      <c r="AR37" s="145"/>
      <c r="AS37" s="146">
        <f t="shared" si="36"/>
        <v>0</v>
      </c>
      <c r="AT37" s="145"/>
      <c r="AU37" s="146">
        <f t="shared" si="37"/>
        <v>0</v>
      </c>
      <c r="AV37" s="145"/>
      <c r="AW37" s="146">
        <f t="shared" si="38"/>
        <v>0</v>
      </c>
      <c r="AX37" s="145"/>
      <c r="AY37" s="146">
        <f t="shared" si="39"/>
        <v>0</v>
      </c>
      <c r="AZ37" s="145"/>
      <c r="BA37" s="146">
        <f t="shared" si="40"/>
        <v>0</v>
      </c>
      <c r="BB37" s="145"/>
      <c r="BC37" s="146">
        <f t="shared" si="41"/>
        <v>0</v>
      </c>
      <c r="BD37" s="145"/>
      <c r="BE37" s="146">
        <f t="shared" si="42"/>
        <v>0</v>
      </c>
      <c r="BF37" s="147">
        <f t="shared" si="94"/>
        <v>0</v>
      </c>
      <c r="BG37" s="146">
        <f t="shared" si="94"/>
        <v>0</v>
      </c>
      <c r="BH37" s="99"/>
      <c r="BI37" s="100">
        <f t="shared" si="112"/>
        <v>0</v>
      </c>
      <c r="BJ37" s="99"/>
      <c r="BK37" s="100">
        <f t="shared" si="113"/>
        <v>0</v>
      </c>
      <c r="BL37" s="99"/>
      <c r="BM37" s="100">
        <f t="shared" si="114"/>
        <v>0</v>
      </c>
      <c r="BN37" s="99"/>
      <c r="BO37" s="100">
        <f t="shared" si="115"/>
        <v>0</v>
      </c>
      <c r="BP37" s="99"/>
      <c r="BQ37" s="100">
        <f t="shared" si="116"/>
        <v>0</v>
      </c>
      <c r="BR37" s="99"/>
      <c r="BS37" s="100">
        <f t="shared" si="117"/>
        <v>0</v>
      </c>
      <c r="BT37" s="99"/>
      <c r="BU37" s="100">
        <f t="shared" si="118"/>
        <v>0</v>
      </c>
      <c r="BV37" s="99"/>
      <c r="BW37" s="100">
        <f t="shared" si="119"/>
        <v>0</v>
      </c>
      <c r="BX37" s="99"/>
      <c r="BY37" s="100">
        <f t="shared" si="120"/>
        <v>0</v>
      </c>
      <c r="BZ37" s="99"/>
      <c r="CA37" s="100">
        <f t="shared" si="121"/>
        <v>0</v>
      </c>
      <c r="CB37" s="99"/>
      <c r="CC37" s="100">
        <f t="shared" si="122"/>
        <v>0</v>
      </c>
      <c r="CD37" s="99"/>
      <c r="CE37" s="100">
        <f t="shared" si="123"/>
        <v>0</v>
      </c>
      <c r="CF37" s="101">
        <f t="shared" si="124"/>
        <v>0</v>
      </c>
      <c r="CG37" s="100">
        <f t="shared" si="124"/>
        <v>0</v>
      </c>
    </row>
    <row r="38" spans="1:85" s="148" customFormat="1" ht="19.899999999999999" customHeight="1" x14ac:dyDescent="0.5">
      <c r="A38" s="94">
        <v>31</v>
      </c>
      <c r="B38" s="95" t="s">
        <v>108</v>
      </c>
      <c r="C38" s="95" t="s">
        <v>74</v>
      </c>
      <c r="D38" s="94">
        <f t="shared" si="110"/>
        <v>20</v>
      </c>
      <c r="E38" s="94">
        <v>0.68</v>
      </c>
      <c r="F38" s="94" t="s">
        <v>75</v>
      </c>
      <c r="G38" s="94">
        <v>1550</v>
      </c>
      <c r="H38" s="94">
        <v>924</v>
      </c>
      <c r="I38" s="160">
        <f t="shared" si="19"/>
        <v>628.32000000000005</v>
      </c>
      <c r="J38" s="94">
        <v>780</v>
      </c>
      <c r="K38" s="160">
        <f t="shared" si="20"/>
        <v>530.40000000000009</v>
      </c>
      <c r="L38" s="94">
        <v>252</v>
      </c>
      <c r="M38" s="160">
        <f t="shared" si="21"/>
        <v>171.36</v>
      </c>
      <c r="N38" s="94">
        <v>384</v>
      </c>
      <c r="O38" s="160">
        <f t="shared" si="22"/>
        <v>261.12</v>
      </c>
      <c r="P38" s="94">
        <v>600</v>
      </c>
      <c r="Q38" s="160">
        <f t="shared" si="23"/>
        <v>408.00000000000006</v>
      </c>
      <c r="R38" s="94"/>
      <c r="S38" s="160">
        <f t="shared" si="24"/>
        <v>0</v>
      </c>
      <c r="T38" s="94"/>
      <c r="U38" s="160">
        <f t="shared" si="25"/>
        <v>0</v>
      </c>
      <c r="V38" s="94">
        <v>600</v>
      </c>
      <c r="W38" s="160">
        <f t="shared" si="26"/>
        <v>408.00000000000006</v>
      </c>
      <c r="X38" s="94">
        <v>36</v>
      </c>
      <c r="Y38" s="160">
        <f t="shared" si="27"/>
        <v>24.48</v>
      </c>
      <c r="Z38" s="94">
        <v>37</v>
      </c>
      <c r="AA38" s="160">
        <f t="shared" si="28"/>
        <v>25.16</v>
      </c>
      <c r="AB38" s="94"/>
      <c r="AC38" s="160">
        <f t="shared" si="29"/>
        <v>0</v>
      </c>
      <c r="AD38" s="94"/>
      <c r="AE38" s="160">
        <f t="shared" si="30"/>
        <v>0</v>
      </c>
      <c r="AF38" s="147">
        <f t="shared" si="111"/>
        <v>3613</v>
      </c>
      <c r="AG38" s="146">
        <f t="shared" si="111"/>
        <v>2456.84</v>
      </c>
      <c r="AH38" s="145"/>
      <c r="AI38" s="146">
        <f t="shared" si="32"/>
        <v>0</v>
      </c>
      <c r="AJ38" s="145"/>
      <c r="AK38" s="146">
        <f t="shared" si="33"/>
        <v>0</v>
      </c>
      <c r="AL38" s="145"/>
      <c r="AM38" s="146">
        <f t="shared" si="33"/>
        <v>0</v>
      </c>
      <c r="AN38" s="145"/>
      <c r="AO38" s="146">
        <f t="shared" si="34"/>
        <v>0</v>
      </c>
      <c r="AP38" s="145"/>
      <c r="AQ38" s="146">
        <f t="shared" si="35"/>
        <v>0</v>
      </c>
      <c r="AR38" s="145"/>
      <c r="AS38" s="146">
        <f t="shared" si="36"/>
        <v>0</v>
      </c>
      <c r="AT38" s="145"/>
      <c r="AU38" s="146">
        <f t="shared" si="37"/>
        <v>0</v>
      </c>
      <c r="AV38" s="145"/>
      <c r="AW38" s="146">
        <f t="shared" si="38"/>
        <v>0</v>
      </c>
      <c r="AX38" s="145"/>
      <c r="AY38" s="146">
        <f t="shared" si="39"/>
        <v>0</v>
      </c>
      <c r="AZ38" s="145"/>
      <c r="BA38" s="146">
        <f t="shared" si="40"/>
        <v>0</v>
      </c>
      <c r="BB38" s="145"/>
      <c r="BC38" s="146">
        <f t="shared" si="41"/>
        <v>0</v>
      </c>
      <c r="BD38" s="145"/>
      <c r="BE38" s="146">
        <f t="shared" si="42"/>
        <v>0</v>
      </c>
      <c r="BF38" s="147">
        <f t="shared" si="94"/>
        <v>0</v>
      </c>
      <c r="BG38" s="146">
        <f t="shared" si="94"/>
        <v>0</v>
      </c>
      <c r="BH38" s="99"/>
      <c r="BI38" s="100">
        <f t="shared" si="112"/>
        <v>0</v>
      </c>
      <c r="BJ38" s="99"/>
      <c r="BK38" s="100">
        <f t="shared" si="113"/>
        <v>0</v>
      </c>
      <c r="BL38" s="99"/>
      <c r="BM38" s="100">
        <f t="shared" si="114"/>
        <v>0</v>
      </c>
      <c r="BN38" s="99"/>
      <c r="BO38" s="100">
        <f t="shared" si="115"/>
        <v>0</v>
      </c>
      <c r="BP38" s="99"/>
      <c r="BQ38" s="100">
        <f t="shared" si="116"/>
        <v>0</v>
      </c>
      <c r="BR38" s="99"/>
      <c r="BS38" s="100">
        <f t="shared" si="117"/>
        <v>0</v>
      </c>
      <c r="BT38" s="99"/>
      <c r="BU38" s="100">
        <f t="shared" si="118"/>
        <v>0</v>
      </c>
      <c r="BV38" s="99"/>
      <c r="BW38" s="100">
        <f t="shared" si="119"/>
        <v>0</v>
      </c>
      <c r="BX38" s="99"/>
      <c r="BY38" s="100">
        <f t="shared" si="120"/>
        <v>0</v>
      </c>
      <c r="BZ38" s="99"/>
      <c r="CA38" s="100">
        <f t="shared" si="121"/>
        <v>0</v>
      </c>
      <c r="CB38" s="99"/>
      <c r="CC38" s="100">
        <f t="shared" si="122"/>
        <v>0</v>
      </c>
      <c r="CD38" s="99"/>
      <c r="CE38" s="100">
        <f t="shared" si="123"/>
        <v>0</v>
      </c>
      <c r="CF38" s="101">
        <f t="shared" si="124"/>
        <v>0</v>
      </c>
      <c r="CG38" s="100">
        <f t="shared" si="124"/>
        <v>0</v>
      </c>
    </row>
    <row r="39" spans="1:85" s="148" customFormat="1" ht="19.899999999999999" customHeight="1" x14ac:dyDescent="0.5">
      <c r="A39" s="94">
        <v>32</v>
      </c>
      <c r="B39" s="95" t="s">
        <v>108</v>
      </c>
      <c r="C39" s="95" t="s">
        <v>74</v>
      </c>
      <c r="D39" s="94">
        <f t="shared" si="110"/>
        <v>20</v>
      </c>
      <c r="E39" s="94">
        <v>0.64</v>
      </c>
      <c r="F39" s="94" t="s">
        <v>75</v>
      </c>
      <c r="G39" s="94">
        <v>1500</v>
      </c>
      <c r="H39" s="94"/>
      <c r="I39" s="160">
        <f t="shared" si="19"/>
        <v>0</v>
      </c>
      <c r="J39" s="94"/>
      <c r="K39" s="160">
        <f t="shared" si="20"/>
        <v>0</v>
      </c>
      <c r="L39" s="94"/>
      <c r="M39" s="160">
        <f t="shared" si="21"/>
        <v>0</v>
      </c>
      <c r="N39" s="94"/>
      <c r="O39" s="160">
        <f t="shared" si="22"/>
        <v>0</v>
      </c>
      <c r="P39" s="94"/>
      <c r="Q39" s="160">
        <f t="shared" si="23"/>
        <v>0</v>
      </c>
      <c r="R39" s="94"/>
      <c r="S39" s="160">
        <f t="shared" si="24"/>
        <v>0</v>
      </c>
      <c r="T39" s="94"/>
      <c r="U39" s="160">
        <f t="shared" si="25"/>
        <v>0</v>
      </c>
      <c r="V39" s="94"/>
      <c r="W39" s="160">
        <f t="shared" si="26"/>
        <v>0</v>
      </c>
      <c r="X39" s="94"/>
      <c r="Y39" s="160">
        <f t="shared" si="27"/>
        <v>0</v>
      </c>
      <c r="Z39" s="94"/>
      <c r="AA39" s="160">
        <f t="shared" si="28"/>
        <v>0</v>
      </c>
      <c r="AB39" s="94"/>
      <c r="AC39" s="160">
        <f t="shared" si="29"/>
        <v>0</v>
      </c>
      <c r="AD39" s="94"/>
      <c r="AE39" s="160">
        <f t="shared" si="30"/>
        <v>0</v>
      </c>
      <c r="AF39" s="147">
        <f t="shared" si="111"/>
        <v>0</v>
      </c>
      <c r="AG39" s="146">
        <f t="shared" si="111"/>
        <v>0</v>
      </c>
      <c r="AH39" s="145"/>
      <c r="AI39" s="146">
        <f t="shared" si="32"/>
        <v>0</v>
      </c>
      <c r="AJ39" s="145"/>
      <c r="AK39" s="146">
        <f t="shared" si="33"/>
        <v>0</v>
      </c>
      <c r="AL39" s="145"/>
      <c r="AM39" s="146">
        <f t="shared" si="33"/>
        <v>0</v>
      </c>
      <c r="AN39" s="145"/>
      <c r="AO39" s="146">
        <f t="shared" si="34"/>
        <v>0</v>
      </c>
      <c r="AP39" s="145"/>
      <c r="AQ39" s="146">
        <f t="shared" si="35"/>
        <v>0</v>
      </c>
      <c r="AR39" s="145"/>
      <c r="AS39" s="146">
        <f t="shared" si="36"/>
        <v>0</v>
      </c>
      <c r="AT39" s="145"/>
      <c r="AU39" s="146">
        <f t="shared" si="37"/>
        <v>0</v>
      </c>
      <c r="AV39" s="145"/>
      <c r="AW39" s="146">
        <f t="shared" si="38"/>
        <v>0</v>
      </c>
      <c r="AX39" s="145"/>
      <c r="AY39" s="146">
        <f t="shared" si="39"/>
        <v>0</v>
      </c>
      <c r="AZ39" s="145"/>
      <c r="BA39" s="146">
        <f t="shared" si="40"/>
        <v>0</v>
      </c>
      <c r="BB39" s="145"/>
      <c r="BC39" s="146">
        <f t="shared" si="41"/>
        <v>0</v>
      </c>
      <c r="BD39" s="145"/>
      <c r="BE39" s="146">
        <f t="shared" si="42"/>
        <v>0</v>
      </c>
      <c r="BF39" s="147">
        <f t="shared" si="94"/>
        <v>0</v>
      </c>
      <c r="BG39" s="146">
        <f t="shared" si="94"/>
        <v>0</v>
      </c>
      <c r="BH39" s="99"/>
      <c r="BI39" s="100">
        <f t="shared" si="112"/>
        <v>0</v>
      </c>
      <c r="BJ39" s="99"/>
      <c r="BK39" s="100">
        <f t="shared" si="113"/>
        <v>0</v>
      </c>
      <c r="BL39" s="99"/>
      <c r="BM39" s="100">
        <f t="shared" si="114"/>
        <v>0</v>
      </c>
      <c r="BN39" s="99"/>
      <c r="BO39" s="100">
        <f t="shared" si="115"/>
        <v>0</v>
      </c>
      <c r="BP39" s="99"/>
      <c r="BQ39" s="100">
        <f t="shared" si="116"/>
        <v>0</v>
      </c>
      <c r="BR39" s="99"/>
      <c r="BS39" s="100">
        <f t="shared" si="117"/>
        <v>0</v>
      </c>
      <c r="BT39" s="99"/>
      <c r="BU39" s="100">
        <f t="shared" si="118"/>
        <v>0</v>
      </c>
      <c r="BV39" s="99"/>
      <c r="BW39" s="100">
        <f t="shared" si="119"/>
        <v>0</v>
      </c>
      <c r="BX39" s="99"/>
      <c r="BY39" s="100">
        <f t="shared" si="120"/>
        <v>0</v>
      </c>
      <c r="BZ39" s="99"/>
      <c r="CA39" s="100">
        <f t="shared" si="121"/>
        <v>0</v>
      </c>
      <c r="CB39" s="99"/>
      <c r="CC39" s="100">
        <f t="shared" si="122"/>
        <v>0</v>
      </c>
      <c r="CD39" s="99"/>
      <c r="CE39" s="100">
        <f t="shared" si="123"/>
        <v>0</v>
      </c>
      <c r="CF39" s="101">
        <f t="shared" si="124"/>
        <v>0</v>
      </c>
      <c r="CG39" s="100">
        <f t="shared" si="124"/>
        <v>0</v>
      </c>
    </row>
    <row r="40" spans="1:85" s="148" customFormat="1" ht="19.899999999999999" customHeight="1" x14ac:dyDescent="0.5">
      <c r="A40" s="94">
        <v>33</v>
      </c>
      <c r="B40" s="95" t="s">
        <v>109</v>
      </c>
      <c r="C40" s="95" t="s">
        <v>74</v>
      </c>
      <c r="D40" s="94">
        <f t="shared" si="110"/>
        <v>20</v>
      </c>
      <c r="E40" s="94">
        <v>0.64</v>
      </c>
      <c r="F40" s="94" t="s">
        <v>85</v>
      </c>
      <c r="G40" s="94"/>
      <c r="H40" s="94"/>
      <c r="I40" s="160">
        <f t="shared" si="19"/>
        <v>0</v>
      </c>
      <c r="J40" s="94"/>
      <c r="K40" s="160">
        <f t="shared" si="20"/>
        <v>0</v>
      </c>
      <c r="L40" s="94"/>
      <c r="M40" s="160">
        <f t="shared" si="21"/>
        <v>0</v>
      </c>
      <c r="N40" s="94"/>
      <c r="O40" s="160">
        <f t="shared" si="22"/>
        <v>0</v>
      </c>
      <c r="P40" s="94"/>
      <c r="Q40" s="160">
        <f t="shared" si="23"/>
        <v>0</v>
      </c>
      <c r="R40" s="94"/>
      <c r="S40" s="160">
        <f t="shared" si="24"/>
        <v>0</v>
      </c>
      <c r="T40" s="94"/>
      <c r="U40" s="160">
        <f t="shared" si="25"/>
        <v>0</v>
      </c>
      <c r="V40" s="94"/>
      <c r="W40" s="160">
        <f t="shared" si="26"/>
        <v>0</v>
      </c>
      <c r="X40" s="94"/>
      <c r="Y40" s="160">
        <f t="shared" si="27"/>
        <v>0</v>
      </c>
      <c r="Z40" s="94"/>
      <c r="AA40" s="160">
        <f t="shared" si="28"/>
        <v>0</v>
      </c>
      <c r="AB40" s="94"/>
      <c r="AC40" s="160">
        <f t="shared" si="29"/>
        <v>0</v>
      </c>
      <c r="AD40" s="94"/>
      <c r="AE40" s="160">
        <f t="shared" si="30"/>
        <v>0</v>
      </c>
      <c r="AF40" s="147">
        <f t="shared" si="111"/>
        <v>0</v>
      </c>
      <c r="AG40" s="146">
        <f t="shared" si="111"/>
        <v>0</v>
      </c>
      <c r="AH40" s="145"/>
      <c r="AI40" s="146">
        <f t="shared" si="32"/>
        <v>0</v>
      </c>
      <c r="AJ40" s="145"/>
      <c r="AK40" s="146">
        <f t="shared" si="33"/>
        <v>0</v>
      </c>
      <c r="AL40" s="145"/>
      <c r="AM40" s="146">
        <f t="shared" si="33"/>
        <v>0</v>
      </c>
      <c r="AN40" s="145"/>
      <c r="AO40" s="146">
        <f t="shared" si="34"/>
        <v>0</v>
      </c>
      <c r="AP40" s="145"/>
      <c r="AQ40" s="146">
        <f t="shared" si="35"/>
        <v>0</v>
      </c>
      <c r="AR40" s="145"/>
      <c r="AS40" s="146">
        <f t="shared" si="36"/>
        <v>0</v>
      </c>
      <c r="AT40" s="145"/>
      <c r="AU40" s="146">
        <f t="shared" si="37"/>
        <v>0</v>
      </c>
      <c r="AV40" s="145"/>
      <c r="AW40" s="146">
        <f t="shared" si="38"/>
        <v>0</v>
      </c>
      <c r="AX40" s="145"/>
      <c r="AY40" s="146">
        <f t="shared" si="39"/>
        <v>0</v>
      </c>
      <c r="AZ40" s="145"/>
      <c r="BA40" s="146">
        <f t="shared" si="40"/>
        <v>0</v>
      </c>
      <c r="BB40" s="145"/>
      <c r="BC40" s="146">
        <f t="shared" si="41"/>
        <v>0</v>
      </c>
      <c r="BD40" s="145"/>
      <c r="BE40" s="146">
        <f t="shared" si="42"/>
        <v>0</v>
      </c>
      <c r="BF40" s="147">
        <f t="shared" si="94"/>
        <v>0</v>
      </c>
      <c r="BG40" s="146">
        <f t="shared" si="94"/>
        <v>0</v>
      </c>
      <c r="BH40" s="99"/>
      <c r="BI40" s="100">
        <f t="shared" si="112"/>
        <v>0</v>
      </c>
      <c r="BJ40" s="99"/>
      <c r="BK40" s="100">
        <f t="shared" si="113"/>
        <v>0</v>
      </c>
      <c r="BL40" s="99"/>
      <c r="BM40" s="100">
        <f t="shared" si="114"/>
        <v>0</v>
      </c>
      <c r="BN40" s="99"/>
      <c r="BO40" s="100">
        <f t="shared" si="115"/>
        <v>0</v>
      </c>
      <c r="BP40" s="99"/>
      <c r="BQ40" s="100">
        <f t="shared" si="116"/>
        <v>0</v>
      </c>
      <c r="BR40" s="99"/>
      <c r="BS40" s="100">
        <f t="shared" si="117"/>
        <v>0</v>
      </c>
      <c r="BT40" s="99"/>
      <c r="BU40" s="100">
        <f t="shared" si="118"/>
        <v>0</v>
      </c>
      <c r="BV40" s="99"/>
      <c r="BW40" s="100">
        <f t="shared" si="119"/>
        <v>0</v>
      </c>
      <c r="BX40" s="99"/>
      <c r="BY40" s="100">
        <f t="shared" si="120"/>
        <v>0</v>
      </c>
      <c r="BZ40" s="99"/>
      <c r="CA40" s="100">
        <f t="shared" si="121"/>
        <v>0</v>
      </c>
      <c r="CB40" s="99"/>
      <c r="CC40" s="100">
        <f t="shared" si="122"/>
        <v>0</v>
      </c>
      <c r="CD40" s="99"/>
      <c r="CE40" s="100">
        <f t="shared" si="123"/>
        <v>0</v>
      </c>
      <c r="CF40" s="101">
        <f t="shared" si="124"/>
        <v>0</v>
      </c>
      <c r="CG40" s="100">
        <f t="shared" si="124"/>
        <v>0</v>
      </c>
    </row>
    <row r="41" spans="1:85" s="148" customFormat="1" ht="19.899999999999999" customHeight="1" x14ac:dyDescent="0.5">
      <c r="A41" s="94">
        <v>34</v>
      </c>
      <c r="B41" s="95" t="s">
        <v>107</v>
      </c>
      <c r="C41" s="95" t="s">
        <v>74</v>
      </c>
      <c r="D41" s="94">
        <f t="shared" si="110"/>
        <v>20</v>
      </c>
      <c r="E41" s="94">
        <v>0.64</v>
      </c>
      <c r="F41" s="94" t="s">
        <v>85</v>
      </c>
      <c r="G41" s="94">
        <v>1350</v>
      </c>
      <c r="H41" s="94"/>
      <c r="I41" s="160">
        <f t="shared" si="19"/>
        <v>0</v>
      </c>
      <c r="J41" s="94"/>
      <c r="K41" s="160">
        <f t="shared" si="20"/>
        <v>0</v>
      </c>
      <c r="L41" s="94"/>
      <c r="M41" s="160">
        <f t="shared" si="21"/>
        <v>0</v>
      </c>
      <c r="N41" s="94"/>
      <c r="O41" s="160">
        <f t="shared" si="22"/>
        <v>0</v>
      </c>
      <c r="P41" s="94"/>
      <c r="Q41" s="160">
        <f t="shared" si="23"/>
        <v>0</v>
      </c>
      <c r="R41" s="94"/>
      <c r="S41" s="160">
        <f t="shared" si="24"/>
        <v>0</v>
      </c>
      <c r="T41" s="94"/>
      <c r="U41" s="160">
        <f t="shared" si="25"/>
        <v>0</v>
      </c>
      <c r="V41" s="94"/>
      <c r="W41" s="160">
        <f t="shared" si="26"/>
        <v>0</v>
      </c>
      <c r="X41" s="94"/>
      <c r="Y41" s="160">
        <f t="shared" si="27"/>
        <v>0</v>
      </c>
      <c r="Z41" s="94"/>
      <c r="AA41" s="160">
        <f t="shared" si="28"/>
        <v>0</v>
      </c>
      <c r="AB41" s="94">
        <v>36</v>
      </c>
      <c r="AC41" s="160">
        <f t="shared" si="29"/>
        <v>23.04</v>
      </c>
      <c r="AD41" s="94"/>
      <c r="AE41" s="160">
        <f t="shared" si="30"/>
        <v>0</v>
      </c>
      <c r="AF41" s="147">
        <f t="shared" si="111"/>
        <v>36</v>
      </c>
      <c r="AG41" s="146">
        <f t="shared" si="111"/>
        <v>23.04</v>
      </c>
      <c r="AH41" s="145"/>
      <c r="AI41" s="146">
        <f t="shared" si="32"/>
        <v>0</v>
      </c>
      <c r="AJ41" s="145"/>
      <c r="AK41" s="146">
        <f t="shared" si="33"/>
        <v>0</v>
      </c>
      <c r="AL41" s="145"/>
      <c r="AM41" s="146">
        <f t="shared" si="33"/>
        <v>0</v>
      </c>
      <c r="AN41" s="145"/>
      <c r="AO41" s="146">
        <f t="shared" si="34"/>
        <v>0</v>
      </c>
      <c r="AP41" s="145"/>
      <c r="AQ41" s="146">
        <f t="shared" si="35"/>
        <v>0</v>
      </c>
      <c r="AR41" s="145"/>
      <c r="AS41" s="146">
        <f t="shared" si="36"/>
        <v>0</v>
      </c>
      <c r="AT41" s="145"/>
      <c r="AU41" s="146">
        <f t="shared" si="37"/>
        <v>0</v>
      </c>
      <c r="AV41" s="145"/>
      <c r="AW41" s="146">
        <f t="shared" si="38"/>
        <v>0</v>
      </c>
      <c r="AX41" s="145"/>
      <c r="AY41" s="146">
        <f t="shared" si="39"/>
        <v>0</v>
      </c>
      <c r="AZ41" s="145"/>
      <c r="BA41" s="146">
        <f t="shared" si="40"/>
        <v>0</v>
      </c>
      <c r="BB41" s="145"/>
      <c r="BC41" s="146">
        <f t="shared" si="41"/>
        <v>0</v>
      </c>
      <c r="BD41" s="145"/>
      <c r="BE41" s="146">
        <f t="shared" si="42"/>
        <v>0</v>
      </c>
      <c r="BF41" s="147">
        <f t="shared" si="94"/>
        <v>0</v>
      </c>
      <c r="BG41" s="146">
        <f t="shared" si="94"/>
        <v>0</v>
      </c>
      <c r="BH41" s="99"/>
      <c r="BI41" s="100">
        <f t="shared" si="112"/>
        <v>0</v>
      </c>
      <c r="BJ41" s="99"/>
      <c r="BK41" s="100">
        <f t="shared" si="113"/>
        <v>0</v>
      </c>
      <c r="BL41" s="99"/>
      <c r="BM41" s="100">
        <f t="shared" si="114"/>
        <v>0</v>
      </c>
      <c r="BN41" s="99"/>
      <c r="BO41" s="100">
        <f t="shared" si="115"/>
        <v>0</v>
      </c>
      <c r="BP41" s="99"/>
      <c r="BQ41" s="100">
        <f t="shared" si="116"/>
        <v>0</v>
      </c>
      <c r="BR41" s="99"/>
      <c r="BS41" s="100">
        <f t="shared" si="117"/>
        <v>0</v>
      </c>
      <c r="BT41" s="99"/>
      <c r="BU41" s="100">
        <f t="shared" si="118"/>
        <v>0</v>
      </c>
      <c r="BV41" s="99"/>
      <c r="BW41" s="100">
        <f t="shared" si="119"/>
        <v>0</v>
      </c>
      <c r="BX41" s="99"/>
      <c r="BY41" s="100">
        <f t="shared" si="120"/>
        <v>0</v>
      </c>
      <c r="BZ41" s="99"/>
      <c r="CA41" s="100">
        <f t="shared" si="121"/>
        <v>0</v>
      </c>
      <c r="CB41" s="99"/>
      <c r="CC41" s="100">
        <f t="shared" si="122"/>
        <v>0</v>
      </c>
      <c r="CD41" s="99"/>
      <c r="CE41" s="100">
        <f t="shared" si="123"/>
        <v>0</v>
      </c>
      <c r="CF41" s="101">
        <f t="shared" si="124"/>
        <v>0</v>
      </c>
      <c r="CG41" s="100">
        <f t="shared" si="124"/>
        <v>0</v>
      </c>
    </row>
    <row r="42" spans="1:85" s="148" customFormat="1" ht="19.899999999999999" customHeight="1" x14ac:dyDescent="0.5">
      <c r="A42" s="94">
        <v>35</v>
      </c>
      <c r="B42" s="95" t="s">
        <v>107</v>
      </c>
      <c r="C42" s="95" t="s">
        <v>74</v>
      </c>
      <c r="D42" s="94">
        <f t="shared" si="110"/>
        <v>20</v>
      </c>
      <c r="E42" s="94">
        <v>0.64</v>
      </c>
      <c r="F42" s="94" t="s">
        <v>83</v>
      </c>
      <c r="G42" s="94"/>
      <c r="H42" s="94"/>
      <c r="I42" s="146">
        <f t="shared" si="19"/>
        <v>0</v>
      </c>
      <c r="J42" s="94"/>
      <c r="K42" s="146">
        <f t="shared" si="20"/>
        <v>0</v>
      </c>
      <c r="L42" s="94"/>
      <c r="M42" s="146">
        <f t="shared" si="21"/>
        <v>0</v>
      </c>
      <c r="N42" s="94"/>
      <c r="O42" s="146">
        <f t="shared" si="22"/>
        <v>0</v>
      </c>
      <c r="P42" s="94"/>
      <c r="Q42" s="146">
        <f t="shared" si="23"/>
        <v>0</v>
      </c>
      <c r="R42" s="94"/>
      <c r="S42" s="146">
        <f t="shared" si="24"/>
        <v>0</v>
      </c>
      <c r="T42" s="94"/>
      <c r="U42" s="146">
        <f t="shared" si="25"/>
        <v>0</v>
      </c>
      <c r="V42" s="94"/>
      <c r="W42" s="146">
        <f t="shared" si="26"/>
        <v>0</v>
      </c>
      <c r="X42" s="94"/>
      <c r="Y42" s="146">
        <f t="shared" si="27"/>
        <v>0</v>
      </c>
      <c r="Z42" s="94"/>
      <c r="AA42" s="146">
        <f t="shared" si="28"/>
        <v>0</v>
      </c>
      <c r="AB42" s="94"/>
      <c r="AC42" s="146">
        <f t="shared" si="29"/>
        <v>0</v>
      </c>
      <c r="AD42" s="94"/>
      <c r="AE42" s="146">
        <f t="shared" si="30"/>
        <v>0</v>
      </c>
      <c r="AF42" s="147">
        <f t="shared" si="111"/>
        <v>0</v>
      </c>
      <c r="AG42" s="146">
        <f t="shared" si="111"/>
        <v>0</v>
      </c>
      <c r="AH42" s="145"/>
      <c r="AI42" s="146">
        <f t="shared" si="32"/>
        <v>0</v>
      </c>
      <c r="AJ42" s="145"/>
      <c r="AK42" s="146">
        <f t="shared" si="33"/>
        <v>0</v>
      </c>
      <c r="AL42" s="145"/>
      <c r="AM42" s="146">
        <f t="shared" si="33"/>
        <v>0</v>
      </c>
      <c r="AN42" s="145"/>
      <c r="AO42" s="146">
        <f t="shared" si="34"/>
        <v>0</v>
      </c>
      <c r="AP42" s="145"/>
      <c r="AQ42" s="146">
        <f t="shared" si="35"/>
        <v>0</v>
      </c>
      <c r="AR42" s="145"/>
      <c r="AS42" s="146">
        <f t="shared" si="36"/>
        <v>0</v>
      </c>
      <c r="AT42" s="145"/>
      <c r="AU42" s="146">
        <f t="shared" si="37"/>
        <v>0</v>
      </c>
      <c r="AV42" s="145"/>
      <c r="AW42" s="146">
        <f t="shared" si="38"/>
        <v>0</v>
      </c>
      <c r="AX42" s="145"/>
      <c r="AY42" s="146">
        <f t="shared" si="39"/>
        <v>0</v>
      </c>
      <c r="AZ42" s="145"/>
      <c r="BA42" s="146">
        <f t="shared" si="40"/>
        <v>0</v>
      </c>
      <c r="BB42" s="145"/>
      <c r="BC42" s="146">
        <f t="shared" si="41"/>
        <v>0</v>
      </c>
      <c r="BD42" s="145"/>
      <c r="BE42" s="146">
        <f t="shared" si="42"/>
        <v>0</v>
      </c>
      <c r="BF42" s="147">
        <f t="shared" si="94"/>
        <v>0</v>
      </c>
      <c r="BG42" s="146">
        <f t="shared" si="94"/>
        <v>0</v>
      </c>
      <c r="BH42" s="99"/>
      <c r="BI42" s="100">
        <f t="shared" si="112"/>
        <v>0</v>
      </c>
      <c r="BJ42" s="99"/>
      <c r="BK42" s="100">
        <f t="shared" si="113"/>
        <v>0</v>
      </c>
      <c r="BL42" s="99"/>
      <c r="BM42" s="100">
        <f t="shared" si="114"/>
        <v>0</v>
      </c>
      <c r="BN42" s="99"/>
      <c r="BO42" s="100">
        <f t="shared" si="115"/>
        <v>0</v>
      </c>
      <c r="BP42" s="99"/>
      <c r="BQ42" s="100">
        <f t="shared" si="116"/>
        <v>0</v>
      </c>
      <c r="BR42" s="99"/>
      <c r="BS42" s="100">
        <f t="shared" si="117"/>
        <v>0</v>
      </c>
      <c r="BT42" s="99"/>
      <c r="BU42" s="100">
        <f t="shared" si="118"/>
        <v>0</v>
      </c>
      <c r="BV42" s="99"/>
      <c r="BW42" s="100">
        <f t="shared" si="119"/>
        <v>0</v>
      </c>
      <c r="BX42" s="99"/>
      <c r="BY42" s="100">
        <f t="shared" si="120"/>
        <v>0</v>
      </c>
      <c r="BZ42" s="99"/>
      <c r="CA42" s="100">
        <f t="shared" si="121"/>
        <v>0</v>
      </c>
      <c r="CB42" s="99"/>
      <c r="CC42" s="100">
        <f t="shared" si="122"/>
        <v>0</v>
      </c>
      <c r="CD42" s="99"/>
      <c r="CE42" s="100">
        <f t="shared" si="123"/>
        <v>0</v>
      </c>
      <c r="CF42" s="101">
        <f t="shared" si="124"/>
        <v>0</v>
      </c>
      <c r="CG42" s="100">
        <f t="shared" si="124"/>
        <v>0</v>
      </c>
    </row>
    <row r="43" spans="1:85" s="148" customFormat="1" ht="19.899999999999999" customHeight="1" x14ac:dyDescent="0.5">
      <c r="A43" s="94">
        <v>36</v>
      </c>
      <c r="B43" s="95" t="s">
        <v>110</v>
      </c>
      <c r="C43" s="95" t="s">
        <v>74</v>
      </c>
      <c r="D43" s="94">
        <f t="shared" si="110"/>
        <v>20</v>
      </c>
      <c r="E43" s="94">
        <v>0.68</v>
      </c>
      <c r="F43" s="94" t="s">
        <v>111</v>
      </c>
      <c r="G43" s="94"/>
      <c r="H43" s="94"/>
      <c r="I43" s="146">
        <f t="shared" si="19"/>
        <v>0</v>
      </c>
      <c r="J43" s="94"/>
      <c r="K43" s="146">
        <f t="shared" si="20"/>
        <v>0</v>
      </c>
      <c r="L43" s="94"/>
      <c r="M43" s="146">
        <f t="shared" si="21"/>
        <v>0</v>
      </c>
      <c r="N43" s="94"/>
      <c r="O43" s="146">
        <f t="shared" si="22"/>
        <v>0</v>
      </c>
      <c r="P43" s="94"/>
      <c r="Q43" s="146">
        <f t="shared" si="23"/>
        <v>0</v>
      </c>
      <c r="R43" s="94"/>
      <c r="S43" s="146">
        <f t="shared" si="24"/>
        <v>0</v>
      </c>
      <c r="T43" s="94"/>
      <c r="U43" s="146">
        <f t="shared" si="25"/>
        <v>0</v>
      </c>
      <c r="V43" s="94"/>
      <c r="W43" s="146">
        <f t="shared" si="26"/>
        <v>0</v>
      </c>
      <c r="X43" s="94"/>
      <c r="Y43" s="146">
        <f t="shared" si="27"/>
        <v>0</v>
      </c>
      <c r="Z43" s="94"/>
      <c r="AA43" s="146">
        <f t="shared" si="28"/>
        <v>0</v>
      </c>
      <c r="AB43" s="94"/>
      <c r="AC43" s="146">
        <f t="shared" si="29"/>
        <v>0</v>
      </c>
      <c r="AD43" s="94"/>
      <c r="AE43" s="146">
        <f t="shared" si="30"/>
        <v>0</v>
      </c>
      <c r="AF43" s="147">
        <f t="shared" si="111"/>
        <v>0</v>
      </c>
      <c r="AG43" s="146">
        <f t="shared" si="111"/>
        <v>0</v>
      </c>
      <c r="AH43" s="145"/>
      <c r="AI43" s="146">
        <f t="shared" si="32"/>
        <v>0</v>
      </c>
      <c r="AJ43" s="145"/>
      <c r="AK43" s="146">
        <f t="shared" si="33"/>
        <v>0</v>
      </c>
      <c r="AL43" s="145"/>
      <c r="AM43" s="146">
        <f t="shared" si="33"/>
        <v>0</v>
      </c>
      <c r="AN43" s="145"/>
      <c r="AO43" s="146">
        <f t="shared" si="34"/>
        <v>0</v>
      </c>
      <c r="AP43" s="145"/>
      <c r="AQ43" s="146">
        <f t="shared" si="35"/>
        <v>0</v>
      </c>
      <c r="AR43" s="145"/>
      <c r="AS43" s="146">
        <f t="shared" si="36"/>
        <v>0</v>
      </c>
      <c r="AT43" s="145"/>
      <c r="AU43" s="146">
        <f t="shared" si="37"/>
        <v>0</v>
      </c>
      <c r="AV43" s="145"/>
      <c r="AW43" s="146">
        <f t="shared" si="38"/>
        <v>0</v>
      </c>
      <c r="AX43" s="145"/>
      <c r="AY43" s="146">
        <f t="shared" si="39"/>
        <v>0</v>
      </c>
      <c r="AZ43" s="145"/>
      <c r="BA43" s="146">
        <f t="shared" si="40"/>
        <v>0</v>
      </c>
      <c r="BB43" s="145"/>
      <c r="BC43" s="146">
        <f t="shared" si="41"/>
        <v>0</v>
      </c>
      <c r="BD43" s="145"/>
      <c r="BE43" s="146">
        <f t="shared" si="42"/>
        <v>0</v>
      </c>
      <c r="BF43" s="147">
        <f t="shared" si="94"/>
        <v>0</v>
      </c>
      <c r="BG43" s="146">
        <f t="shared" si="94"/>
        <v>0</v>
      </c>
      <c r="BH43" s="99"/>
      <c r="BI43" s="100">
        <f t="shared" si="112"/>
        <v>0</v>
      </c>
      <c r="BJ43" s="99"/>
      <c r="BK43" s="100">
        <f t="shared" si="113"/>
        <v>0</v>
      </c>
      <c r="BL43" s="99"/>
      <c r="BM43" s="100">
        <f t="shared" si="114"/>
        <v>0</v>
      </c>
      <c r="BN43" s="99"/>
      <c r="BO43" s="100">
        <f t="shared" si="115"/>
        <v>0</v>
      </c>
      <c r="BP43" s="99"/>
      <c r="BQ43" s="100">
        <f t="shared" si="116"/>
        <v>0</v>
      </c>
      <c r="BR43" s="99"/>
      <c r="BS43" s="100">
        <f t="shared" si="117"/>
        <v>0</v>
      </c>
      <c r="BT43" s="99"/>
      <c r="BU43" s="100">
        <f t="shared" si="118"/>
        <v>0</v>
      </c>
      <c r="BV43" s="99"/>
      <c r="BW43" s="100">
        <f t="shared" si="119"/>
        <v>0</v>
      </c>
      <c r="BX43" s="99"/>
      <c r="BY43" s="100">
        <f t="shared" si="120"/>
        <v>0</v>
      </c>
      <c r="BZ43" s="99"/>
      <c r="CA43" s="100">
        <f t="shared" si="121"/>
        <v>0</v>
      </c>
      <c r="CB43" s="99"/>
      <c r="CC43" s="100">
        <f t="shared" si="122"/>
        <v>0</v>
      </c>
      <c r="CD43" s="99"/>
      <c r="CE43" s="100">
        <f t="shared" si="123"/>
        <v>0</v>
      </c>
      <c r="CF43" s="101">
        <f t="shared" si="124"/>
        <v>0</v>
      </c>
      <c r="CG43" s="100">
        <f t="shared" si="124"/>
        <v>0</v>
      </c>
    </row>
    <row r="44" spans="1:85" s="148" customFormat="1" ht="19.899999999999999" customHeight="1" x14ac:dyDescent="0.5">
      <c r="A44" s="94">
        <v>37</v>
      </c>
      <c r="B44" s="95" t="s">
        <v>110</v>
      </c>
      <c r="C44" s="95" t="s">
        <v>74</v>
      </c>
      <c r="D44" s="94">
        <f t="shared" si="110"/>
        <v>20</v>
      </c>
      <c r="E44" s="94">
        <v>0.64</v>
      </c>
      <c r="F44" s="94" t="s">
        <v>85</v>
      </c>
      <c r="G44" s="94"/>
      <c r="H44" s="94"/>
      <c r="I44" s="146">
        <f t="shared" si="19"/>
        <v>0</v>
      </c>
      <c r="J44" s="94"/>
      <c r="K44" s="146">
        <f t="shared" si="20"/>
        <v>0</v>
      </c>
      <c r="L44" s="94"/>
      <c r="M44" s="146">
        <f t="shared" si="21"/>
        <v>0</v>
      </c>
      <c r="N44" s="94"/>
      <c r="O44" s="146">
        <f t="shared" si="22"/>
        <v>0</v>
      </c>
      <c r="P44" s="94"/>
      <c r="Q44" s="146">
        <f t="shared" si="23"/>
        <v>0</v>
      </c>
      <c r="R44" s="94"/>
      <c r="S44" s="146">
        <f t="shared" si="24"/>
        <v>0</v>
      </c>
      <c r="T44" s="94"/>
      <c r="U44" s="146">
        <f t="shared" si="25"/>
        <v>0</v>
      </c>
      <c r="V44" s="94"/>
      <c r="W44" s="146">
        <f t="shared" si="26"/>
        <v>0</v>
      </c>
      <c r="X44" s="94"/>
      <c r="Y44" s="146">
        <f t="shared" si="27"/>
        <v>0</v>
      </c>
      <c r="Z44" s="94"/>
      <c r="AA44" s="146">
        <f t="shared" si="28"/>
        <v>0</v>
      </c>
      <c r="AB44" s="94"/>
      <c r="AC44" s="146">
        <f t="shared" si="29"/>
        <v>0</v>
      </c>
      <c r="AD44" s="94"/>
      <c r="AE44" s="146">
        <f t="shared" si="30"/>
        <v>0</v>
      </c>
      <c r="AF44" s="147">
        <f t="shared" si="111"/>
        <v>0</v>
      </c>
      <c r="AG44" s="146">
        <f t="shared" si="111"/>
        <v>0</v>
      </c>
      <c r="AH44" s="145"/>
      <c r="AI44" s="146">
        <f t="shared" si="32"/>
        <v>0</v>
      </c>
      <c r="AJ44" s="145"/>
      <c r="AK44" s="146">
        <f t="shared" si="33"/>
        <v>0</v>
      </c>
      <c r="AL44" s="145"/>
      <c r="AM44" s="146">
        <f t="shared" si="33"/>
        <v>0</v>
      </c>
      <c r="AN44" s="145"/>
      <c r="AO44" s="146">
        <f t="shared" si="34"/>
        <v>0</v>
      </c>
      <c r="AP44" s="145"/>
      <c r="AQ44" s="146">
        <f t="shared" si="35"/>
        <v>0</v>
      </c>
      <c r="AR44" s="145"/>
      <c r="AS44" s="146">
        <f t="shared" si="36"/>
        <v>0</v>
      </c>
      <c r="AT44" s="145"/>
      <c r="AU44" s="146">
        <f t="shared" si="37"/>
        <v>0</v>
      </c>
      <c r="AV44" s="145"/>
      <c r="AW44" s="146">
        <f t="shared" si="38"/>
        <v>0</v>
      </c>
      <c r="AX44" s="145"/>
      <c r="AY44" s="146">
        <f t="shared" si="39"/>
        <v>0</v>
      </c>
      <c r="AZ44" s="145"/>
      <c r="BA44" s="146">
        <f t="shared" si="40"/>
        <v>0</v>
      </c>
      <c r="BB44" s="145"/>
      <c r="BC44" s="146">
        <f t="shared" si="41"/>
        <v>0</v>
      </c>
      <c r="BD44" s="145"/>
      <c r="BE44" s="146">
        <f t="shared" si="42"/>
        <v>0</v>
      </c>
      <c r="BF44" s="147">
        <f t="shared" si="94"/>
        <v>0</v>
      </c>
      <c r="BG44" s="146">
        <f t="shared" si="94"/>
        <v>0</v>
      </c>
      <c r="BH44" s="99"/>
      <c r="BI44" s="100">
        <f t="shared" si="112"/>
        <v>0</v>
      </c>
      <c r="BJ44" s="99"/>
      <c r="BK44" s="100">
        <f t="shared" si="113"/>
        <v>0</v>
      </c>
      <c r="BL44" s="99"/>
      <c r="BM44" s="100">
        <f t="shared" si="114"/>
        <v>0</v>
      </c>
      <c r="BN44" s="99"/>
      <c r="BO44" s="100">
        <f t="shared" si="115"/>
        <v>0</v>
      </c>
      <c r="BP44" s="99"/>
      <c r="BQ44" s="100">
        <f t="shared" si="116"/>
        <v>0</v>
      </c>
      <c r="BR44" s="99"/>
      <c r="BS44" s="100">
        <f t="shared" si="117"/>
        <v>0</v>
      </c>
      <c r="BT44" s="99"/>
      <c r="BU44" s="100">
        <f t="shared" si="118"/>
        <v>0</v>
      </c>
      <c r="BV44" s="99"/>
      <c r="BW44" s="100">
        <f t="shared" si="119"/>
        <v>0</v>
      </c>
      <c r="BX44" s="99"/>
      <c r="BY44" s="100">
        <f t="shared" si="120"/>
        <v>0</v>
      </c>
      <c r="BZ44" s="99"/>
      <c r="CA44" s="100">
        <f t="shared" si="121"/>
        <v>0</v>
      </c>
      <c r="CB44" s="99"/>
      <c r="CC44" s="100">
        <f t="shared" si="122"/>
        <v>0</v>
      </c>
      <c r="CD44" s="99"/>
      <c r="CE44" s="100">
        <f t="shared" si="123"/>
        <v>0</v>
      </c>
      <c r="CF44" s="101">
        <f t="shared" si="124"/>
        <v>0</v>
      </c>
      <c r="CG44" s="100">
        <f t="shared" si="124"/>
        <v>0</v>
      </c>
    </row>
    <row r="45" spans="1:85" s="148" customFormat="1" ht="19.899999999999999" customHeight="1" x14ac:dyDescent="0.5">
      <c r="A45" s="94">
        <v>38</v>
      </c>
      <c r="B45" s="95" t="s">
        <v>112</v>
      </c>
      <c r="C45" s="95" t="s">
        <v>74</v>
      </c>
      <c r="D45" s="94">
        <f t="shared" si="110"/>
        <v>20</v>
      </c>
      <c r="E45" s="94">
        <v>0.64</v>
      </c>
      <c r="F45" s="94" t="s">
        <v>85</v>
      </c>
      <c r="G45" s="94"/>
      <c r="H45" s="94"/>
      <c r="I45" s="146">
        <f t="shared" si="19"/>
        <v>0</v>
      </c>
      <c r="J45" s="94"/>
      <c r="K45" s="146">
        <f t="shared" si="20"/>
        <v>0</v>
      </c>
      <c r="L45" s="94"/>
      <c r="M45" s="146">
        <f t="shared" si="21"/>
        <v>0</v>
      </c>
      <c r="N45" s="94"/>
      <c r="O45" s="146">
        <f t="shared" si="22"/>
        <v>0</v>
      </c>
      <c r="P45" s="94"/>
      <c r="Q45" s="146">
        <f t="shared" si="23"/>
        <v>0</v>
      </c>
      <c r="R45" s="94"/>
      <c r="S45" s="146">
        <f t="shared" si="24"/>
        <v>0</v>
      </c>
      <c r="T45" s="94"/>
      <c r="U45" s="146">
        <f t="shared" si="25"/>
        <v>0</v>
      </c>
      <c r="V45" s="94"/>
      <c r="W45" s="146">
        <f t="shared" si="26"/>
        <v>0</v>
      </c>
      <c r="X45" s="94"/>
      <c r="Y45" s="146">
        <f t="shared" si="27"/>
        <v>0</v>
      </c>
      <c r="Z45" s="94"/>
      <c r="AA45" s="146">
        <f t="shared" si="28"/>
        <v>0</v>
      </c>
      <c r="AB45" s="94"/>
      <c r="AC45" s="146">
        <f t="shared" si="29"/>
        <v>0</v>
      </c>
      <c r="AD45" s="94"/>
      <c r="AE45" s="146">
        <f t="shared" si="30"/>
        <v>0</v>
      </c>
      <c r="AF45" s="147">
        <f t="shared" si="111"/>
        <v>0</v>
      </c>
      <c r="AG45" s="146">
        <f t="shared" si="111"/>
        <v>0</v>
      </c>
      <c r="AH45" s="145"/>
      <c r="AI45" s="146">
        <f t="shared" si="32"/>
        <v>0</v>
      </c>
      <c r="AJ45" s="145"/>
      <c r="AK45" s="146">
        <f t="shared" si="33"/>
        <v>0</v>
      </c>
      <c r="AL45" s="145"/>
      <c r="AM45" s="146">
        <f t="shared" si="33"/>
        <v>0</v>
      </c>
      <c r="AN45" s="145"/>
      <c r="AO45" s="146">
        <f t="shared" si="34"/>
        <v>0</v>
      </c>
      <c r="AP45" s="145"/>
      <c r="AQ45" s="146">
        <f t="shared" si="35"/>
        <v>0</v>
      </c>
      <c r="AR45" s="145"/>
      <c r="AS45" s="146">
        <f t="shared" si="36"/>
        <v>0</v>
      </c>
      <c r="AT45" s="145"/>
      <c r="AU45" s="146">
        <f t="shared" si="37"/>
        <v>0</v>
      </c>
      <c r="AV45" s="145"/>
      <c r="AW45" s="146">
        <f t="shared" si="38"/>
        <v>0</v>
      </c>
      <c r="AX45" s="145"/>
      <c r="AY45" s="146">
        <f t="shared" si="39"/>
        <v>0</v>
      </c>
      <c r="AZ45" s="145"/>
      <c r="BA45" s="146">
        <f t="shared" si="40"/>
        <v>0</v>
      </c>
      <c r="BB45" s="145"/>
      <c r="BC45" s="146">
        <f t="shared" si="41"/>
        <v>0</v>
      </c>
      <c r="BD45" s="145"/>
      <c r="BE45" s="146">
        <f t="shared" si="42"/>
        <v>0</v>
      </c>
      <c r="BF45" s="147">
        <f t="shared" si="94"/>
        <v>0</v>
      </c>
      <c r="BG45" s="146">
        <f t="shared" si="94"/>
        <v>0</v>
      </c>
      <c r="BH45" s="99"/>
      <c r="BI45" s="100">
        <f t="shared" si="112"/>
        <v>0</v>
      </c>
      <c r="BJ45" s="99"/>
      <c r="BK45" s="100">
        <f t="shared" si="113"/>
        <v>0</v>
      </c>
      <c r="BL45" s="99"/>
      <c r="BM45" s="100">
        <f t="shared" si="114"/>
        <v>0</v>
      </c>
      <c r="BN45" s="99"/>
      <c r="BO45" s="100">
        <f t="shared" si="115"/>
        <v>0</v>
      </c>
      <c r="BP45" s="99"/>
      <c r="BQ45" s="100">
        <f t="shared" si="116"/>
        <v>0</v>
      </c>
      <c r="BR45" s="99"/>
      <c r="BS45" s="100">
        <f t="shared" si="117"/>
        <v>0</v>
      </c>
      <c r="BT45" s="99"/>
      <c r="BU45" s="100">
        <f t="shared" si="118"/>
        <v>0</v>
      </c>
      <c r="BV45" s="99"/>
      <c r="BW45" s="100">
        <f t="shared" si="119"/>
        <v>0</v>
      </c>
      <c r="BX45" s="99"/>
      <c r="BY45" s="100">
        <f t="shared" si="120"/>
        <v>0</v>
      </c>
      <c r="BZ45" s="99"/>
      <c r="CA45" s="100">
        <f t="shared" si="121"/>
        <v>0</v>
      </c>
      <c r="CB45" s="99"/>
      <c r="CC45" s="100">
        <f t="shared" si="122"/>
        <v>0</v>
      </c>
      <c r="CD45" s="99"/>
      <c r="CE45" s="100">
        <f t="shared" si="123"/>
        <v>0</v>
      </c>
      <c r="CF45" s="101">
        <f t="shared" si="124"/>
        <v>0</v>
      </c>
      <c r="CG45" s="100">
        <f t="shared" si="124"/>
        <v>0</v>
      </c>
    </row>
    <row r="46" spans="1:85" s="148" customFormat="1" ht="19.899999999999999" customHeight="1" x14ac:dyDescent="0.5">
      <c r="A46" s="94">
        <v>39</v>
      </c>
      <c r="B46" s="95" t="s">
        <v>112</v>
      </c>
      <c r="C46" s="95" t="s">
        <v>74</v>
      </c>
      <c r="D46" s="94">
        <f t="shared" si="110"/>
        <v>20</v>
      </c>
      <c r="E46" s="94">
        <v>0.64</v>
      </c>
      <c r="F46" s="94" t="s">
        <v>85</v>
      </c>
      <c r="G46" s="94"/>
      <c r="H46" s="94"/>
      <c r="I46" s="146">
        <f t="shared" si="19"/>
        <v>0</v>
      </c>
      <c r="J46" s="94"/>
      <c r="K46" s="146">
        <f t="shared" si="20"/>
        <v>0</v>
      </c>
      <c r="L46" s="94"/>
      <c r="M46" s="146">
        <f t="shared" si="21"/>
        <v>0</v>
      </c>
      <c r="N46" s="94"/>
      <c r="O46" s="146">
        <f t="shared" si="22"/>
        <v>0</v>
      </c>
      <c r="P46" s="94"/>
      <c r="Q46" s="146">
        <f t="shared" si="23"/>
        <v>0</v>
      </c>
      <c r="R46" s="94"/>
      <c r="S46" s="146">
        <f t="shared" si="24"/>
        <v>0</v>
      </c>
      <c r="T46" s="94"/>
      <c r="U46" s="146">
        <f t="shared" si="25"/>
        <v>0</v>
      </c>
      <c r="V46" s="94"/>
      <c r="W46" s="146">
        <f t="shared" si="26"/>
        <v>0</v>
      </c>
      <c r="X46" s="94"/>
      <c r="Y46" s="146">
        <f t="shared" si="27"/>
        <v>0</v>
      </c>
      <c r="Z46" s="94"/>
      <c r="AA46" s="146">
        <f t="shared" si="28"/>
        <v>0</v>
      </c>
      <c r="AB46" s="94"/>
      <c r="AC46" s="146">
        <f t="shared" si="29"/>
        <v>0</v>
      </c>
      <c r="AD46" s="94"/>
      <c r="AE46" s="146">
        <f t="shared" si="30"/>
        <v>0</v>
      </c>
      <c r="AF46" s="147">
        <f t="shared" si="111"/>
        <v>0</v>
      </c>
      <c r="AG46" s="146">
        <f t="shared" si="111"/>
        <v>0</v>
      </c>
      <c r="AH46" s="145"/>
      <c r="AI46" s="146">
        <f t="shared" si="32"/>
        <v>0</v>
      </c>
      <c r="AJ46" s="145"/>
      <c r="AK46" s="146">
        <f t="shared" si="33"/>
        <v>0</v>
      </c>
      <c r="AL46" s="145"/>
      <c r="AM46" s="146">
        <f t="shared" si="33"/>
        <v>0</v>
      </c>
      <c r="AN46" s="145"/>
      <c r="AO46" s="146">
        <f t="shared" si="34"/>
        <v>0</v>
      </c>
      <c r="AP46" s="145"/>
      <c r="AQ46" s="146">
        <f t="shared" si="35"/>
        <v>0</v>
      </c>
      <c r="AR46" s="145"/>
      <c r="AS46" s="146">
        <f t="shared" si="36"/>
        <v>0</v>
      </c>
      <c r="AT46" s="145"/>
      <c r="AU46" s="146">
        <f t="shared" si="37"/>
        <v>0</v>
      </c>
      <c r="AV46" s="145"/>
      <c r="AW46" s="146">
        <f t="shared" si="38"/>
        <v>0</v>
      </c>
      <c r="AX46" s="145"/>
      <c r="AY46" s="146">
        <f t="shared" si="39"/>
        <v>0</v>
      </c>
      <c r="AZ46" s="145"/>
      <c r="BA46" s="146">
        <f t="shared" si="40"/>
        <v>0</v>
      </c>
      <c r="BB46" s="145"/>
      <c r="BC46" s="146">
        <f t="shared" si="41"/>
        <v>0</v>
      </c>
      <c r="BD46" s="145"/>
      <c r="BE46" s="146">
        <f t="shared" si="42"/>
        <v>0</v>
      </c>
      <c r="BF46" s="147">
        <f t="shared" si="94"/>
        <v>0</v>
      </c>
      <c r="BG46" s="146">
        <f t="shared" si="94"/>
        <v>0</v>
      </c>
      <c r="BH46" s="99"/>
      <c r="BI46" s="100">
        <f t="shared" si="112"/>
        <v>0</v>
      </c>
      <c r="BJ46" s="99"/>
      <c r="BK46" s="100">
        <f t="shared" si="113"/>
        <v>0</v>
      </c>
      <c r="BL46" s="99"/>
      <c r="BM46" s="100">
        <f t="shared" si="114"/>
        <v>0</v>
      </c>
      <c r="BN46" s="99"/>
      <c r="BO46" s="100">
        <f t="shared" si="115"/>
        <v>0</v>
      </c>
      <c r="BP46" s="99"/>
      <c r="BQ46" s="100">
        <f t="shared" si="116"/>
        <v>0</v>
      </c>
      <c r="BR46" s="99"/>
      <c r="BS46" s="100">
        <f t="shared" si="117"/>
        <v>0</v>
      </c>
      <c r="BT46" s="99"/>
      <c r="BU46" s="100">
        <f t="shared" si="118"/>
        <v>0</v>
      </c>
      <c r="BV46" s="99"/>
      <c r="BW46" s="100">
        <f t="shared" si="119"/>
        <v>0</v>
      </c>
      <c r="BX46" s="99"/>
      <c r="BY46" s="100">
        <f t="shared" si="120"/>
        <v>0</v>
      </c>
      <c r="BZ46" s="99"/>
      <c r="CA46" s="100">
        <f t="shared" si="121"/>
        <v>0</v>
      </c>
      <c r="CB46" s="99"/>
      <c r="CC46" s="100">
        <f t="shared" si="122"/>
        <v>0</v>
      </c>
      <c r="CD46" s="99"/>
      <c r="CE46" s="100">
        <f t="shared" si="123"/>
        <v>0</v>
      </c>
      <c r="CF46" s="101">
        <f t="shared" si="124"/>
        <v>0</v>
      </c>
      <c r="CG46" s="100">
        <f t="shared" si="124"/>
        <v>0</v>
      </c>
    </row>
    <row r="47" spans="1:85" s="148" customFormat="1" ht="19.899999999999999" customHeight="1" x14ac:dyDescent="0.5">
      <c r="A47" s="94">
        <v>40</v>
      </c>
      <c r="B47" s="95" t="s">
        <v>112</v>
      </c>
      <c r="C47" s="95" t="s">
        <v>74</v>
      </c>
      <c r="D47" s="94">
        <f t="shared" si="110"/>
        <v>20</v>
      </c>
      <c r="E47" s="94">
        <v>0.64</v>
      </c>
      <c r="F47" s="94" t="s">
        <v>85</v>
      </c>
      <c r="G47" s="94"/>
      <c r="H47" s="94"/>
      <c r="I47" s="146">
        <f t="shared" si="19"/>
        <v>0</v>
      </c>
      <c r="J47" s="94"/>
      <c r="K47" s="146">
        <f t="shared" si="20"/>
        <v>0</v>
      </c>
      <c r="L47" s="94"/>
      <c r="M47" s="146">
        <f t="shared" si="21"/>
        <v>0</v>
      </c>
      <c r="N47" s="94"/>
      <c r="O47" s="146">
        <f t="shared" si="22"/>
        <v>0</v>
      </c>
      <c r="P47" s="94"/>
      <c r="Q47" s="146">
        <f t="shared" si="23"/>
        <v>0</v>
      </c>
      <c r="R47" s="94"/>
      <c r="S47" s="146">
        <f t="shared" si="24"/>
        <v>0</v>
      </c>
      <c r="T47" s="94"/>
      <c r="U47" s="146">
        <f t="shared" si="25"/>
        <v>0</v>
      </c>
      <c r="V47" s="94"/>
      <c r="W47" s="146">
        <f t="shared" si="26"/>
        <v>0</v>
      </c>
      <c r="X47" s="94"/>
      <c r="Y47" s="146">
        <f t="shared" si="27"/>
        <v>0</v>
      </c>
      <c r="Z47" s="94"/>
      <c r="AA47" s="146">
        <f t="shared" si="28"/>
        <v>0</v>
      </c>
      <c r="AB47" s="94"/>
      <c r="AC47" s="146">
        <f t="shared" si="29"/>
        <v>0</v>
      </c>
      <c r="AD47" s="94"/>
      <c r="AE47" s="146">
        <f t="shared" si="30"/>
        <v>0</v>
      </c>
      <c r="AF47" s="147">
        <f t="shared" si="111"/>
        <v>0</v>
      </c>
      <c r="AG47" s="146">
        <f t="shared" si="111"/>
        <v>0</v>
      </c>
      <c r="AH47" s="145"/>
      <c r="AI47" s="146">
        <f t="shared" si="32"/>
        <v>0</v>
      </c>
      <c r="AJ47" s="145"/>
      <c r="AK47" s="146">
        <f t="shared" si="33"/>
        <v>0</v>
      </c>
      <c r="AL47" s="145"/>
      <c r="AM47" s="146">
        <f t="shared" si="33"/>
        <v>0</v>
      </c>
      <c r="AN47" s="145"/>
      <c r="AO47" s="146">
        <f t="shared" si="34"/>
        <v>0</v>
      </c>
      <c r="AP47" s="145"/>
      <c r="AQ47" s="146">
        <f t="shared" si="35"/>
        <v>0</v>
      </c>
      <c r="AR47" s="145"/>
      <c r="AS47" s="146">
        <f t="shared" si="36"/>
        <v>0</v>
      </c>
      <c r="AT47" s="145"/>
      <c r="AU47" s="146">
        <f t="shared" si="37"/>
        <v>0</v>
      </c>
      <c r="AV47" s="145"/>
      <c r="AW47" s="146">
        <f t="shared" si="38"/>
        <v>0</v>
      </c>
      <c r="AX47" s="145"/>
      <c r="AY47" s="146">
        <f t="shared" si="39"/>
        <v>0</v>
      </c>
      <c r="AZ47" s="145"/>
      <c r="BA47" s="146">
        <f t="shared" si="40"/>
        <v>0</v>
      </c>
      <c r="BB47" s="145"/>
      <c r="BC47" s="146">
        <f t="shared" si="41"/>
        <v>0</v>
      </c>
      <c r="BD47" s="145"/>
      <c r="BE47" s="146">
        <f t="shared" si="42"/>
        <v>0</v>
      </c>
      <c r="BF47" s="147">
        <f t="shared" si="94"/>
        <v>0</v>
      </c>
      <c r="BG47" s="146">
        <f t="shared" si="94"/>
        <v>0</v>
      </c>
      <c r="BH47" s="99"/>
      <c r="BI47" s="100">
        <f t="shared" si="112"/>
        <v>0</v>
      </c>
      <c r="BJ47" s="99"/>
      <c r="BK47" s="100">
        <f t="shared" si="113"/>
        <v>0</v>
      </c>
      <c r="BL47" s="99"/>
      <c r="BM47" s="100">
        <f t="shared" si="114"/>
        <v>0</v>
      </c>
      <c r="BN47" s="99"/>
      <c r="BO47" s="100">
        <f t="shared" si="115"/>
        <v>0</v>
      </c>
      <c r="BP47" s="99"/>
      <c r="BQ47" s="100">
        <f t="shared" si="116"/>
        <v>0</v>
      </c>
      <c r="BR47" s="99"/>
      <c r="BS47" s="100">
        <f t="shared" si="117"/>
        <v>0</v>
      </c>
      <c r="BT47" s="99"/>
      <c r="BU47" s="100">
        <f t="shared" si="118"/>
        <v>0</v>
      </c>
      <c r="BV47" s="99"/>
      <c r="BW47" s="100">
        <f t="shared" si="119"/>
        <v>0</v>
      </c>
      <c r="BX47" s="99"/>
      <c r="BY47" s="100">
        <f t="shared" si="120"/>
        <v>0</v>
      </c>
      <c r="BZ47" s="99"/>
      <c r="CA47" s="100">
        <f t="shared" si="121"/>
        <v>0</v>
      </c>
      <c r="CB47" s="99"/>
      <c r="CC47" s="100">
        <f t="shared" si="122"/>
        <v>0</v>
      </c>
      <c r="CD47" s="99"/>
      <c r="CE47" s="100">
        <f t="shared" si="123"/>
        <v>0</v>
      </c>
      <c r="CF47" s="101">
        <f t="shared" si="124"/>
        <v>0</v>
      </c>
      <c r="CG47" s="100">
        <f t="shared" si="124"/>
        <v>0</v>
      </c>
    </row>
    <row r="48" spans="1:85" s="148" customFormat="1" ht="19.899999999999999" customHeight="1" x14ac:dyDescent="0.5">
      <c r="A48" s="94"/>
      <c r="B48" s="95"/>
      <c r="C48" s="95"/>
      <c r="D48" s="94"/>
      <c r="E48" s="94"/>
      <c r="F48" s="94"/>
      <c r="G48" s="94"/>
      <c r="H48" s="94"/>
      <c r="I48" s="146"/>
      <c r="J48" s="94"/>
      <c r="K48" s="146"/>
      <c r="L48" s="94"/>
      <c r="M48" s="146"/>
      <c r="N48" s="94"/>
      <c r="O48" s="146"/>
      <c r="P48" s="94"/>
      <c r="Q48" s="146"/>
      <c r="R48" s="94"/>
      <c r="S48" s="146"/>
      <c r="T48" s="94"/>
      <c r="U48" s="146"/>
      <c r="V48" s="94"/>
      <c r="W48" s="146"/>
      <c r="X48" s="94"/>
      <c r="Y48" s="146"/>
      <c r="Z48" s="94"/>
      <c r="AA48" s="146"/>
      <c r="AB48" s="94"/>
      <c r="AC48" s="146"/>
      <c r="AD48" s="94"/>
      <c r="AE48" s="146"/>
      <c r="AF48" s="147"/>
      <c r="AG48" s="146"/>
      <c r="AH48" s="145"/>
      <c r="AI48" s="146"/>
      <c r="AJ48" s="145"/>
      <c r="AK48" s="146"/>
      <c r="AL48" s="145"/>
      <c r="AM48" s="146"/>
      <c r="AN48" s="145"/>
      <c r="AO48" s="146"/>
      <c r="AP48" s="145"/>
      <c r="AQ48" s="146"/>
      <c r="AR48" s="145"/>
      <c r="AS48" s="146"/>
      <c r="AT48" s="145"/>
      <c r="AU48" s="146"/>
      <c r="AV48" s="145"/>
      <c r="AW48" s="146"/>
      <c r="AX48" s="145"/>
      <c r="AY48" s="146"/>
      <c r="AZ48" s="145"/>
      <c r="BA48" s="146"/>
      <c r="BB48" s="145"/>
      <c r="BC48" s="146"/>
      <c r="BD48" s="145"/>
      <c r="BE48" s="146"/>
      <c r="BF48" s="147"/>
      <c r="BG48" s="146"/>
      <c r="BH48" s="99"/>
      <c r="BI48" s="100"/>
      <c r="BJ48" s="99"/>
      <c r="BK48" s="100"/>
      <c r="BL48" s="99"/>
      <c r="BM48" s="100"/>
      <c r="BN48" s="99"/>
      <c r="BO48" s="100"/>
      <c r="BP48" s="99"/>
      <c r="BQ48" s="100"/>
      <c r="BR48" s="99"/>
      <c r="BS48" s="100"/>
      <c r="BT48" s="99"/>
      <c r="BU48" s="100"/>
      <c r="BV48" s="99"/>
      <c r="BW48" s="100"/>
      <c r="BX48" s="99"/>
      <c r="BY48" s="100"/>
      <c r="BZ48" s="99"/>
      <c r="CA48" s="100"/>
      <c r="CB48" s="99"/>
      <c r="CC48" s="100"/>
      <c r="CD48" s="99"/>
      <c r="CE48" s="100"/>
      <c r="CF48" s="101"/>
      <c r="CG48" s="100"/>
    </row>
    <row r="49" spans="1:85" s="148" customFormat="1" ht="19.899999999999999" customHeight="1" x14ac:dyDescent="0.5">
      <c r="A49" s="94">
        <v>41</v>
      </c>
      <c r="B49" s="95" t="s">
        <v>113</v>
      </c>
      <c r="C49" s="95" t="s">
        <v>77</v>
      </c>
      <c r="D49" s="94">
        <f>RANK(BF49,$BF$4:$BF$147)</f>
        <v>20</v>
      </c>
      <c r="E49" s="94">
        <v>1</v>
      </c>
      <c r="F49" s="94" t="s">
        <v>75</v>
      </c>
      <c r="G49" s="94"/>
      <c r="H49" s="94"/>
      <c r="I49" s="146">
        <f t="shared" si="19"/>
        <v>0</v>
      </c>
      <c r="J49" s="94"/>
      <c r="K49" s="146">
        <f t="shared" si="20"/>
        <v>0</v>
      </c>
      <c r="L49" s="94"/>
      <c r="M49" s="146">
        <f t="shared" si="21"/>
        <v>0</v>
      </c>
      <c r="N49" s="94"/>
      <c r="O49" s="146">
        <f t="shared" si="22"/>
        <v>0</v>
      </c>
      <c r="P49" s="94"/>
      <c r="Q49" s="146">
        <f t="shared" si="23"/>
        <v>0</v>
      </c>
      <c r="R49" s="94"/>
      <c r="S49" s="146">
        <f t="shared" si="24"/>
        <v>0</v>
      </c>
      <c r="T49" s="94"/>
      <c r="U49" s="146">
        <f t="shared" si="25"/>
        <v>0</v>
      </c>
      <c r="V49" s="94"/>
      <c r="W49" s="146">
        <f t="shared" si="26"/>
        <v>0</v>
      </c>
      <c r="X49" s="94"/>
      <c r="Y49" s="146">
        <f t="shared" si="27"/>
        <v>0</v>
      </c>
      <c r="Z49" s="94"/>
      <c r="AA49" s="146">
        <f t="shared" si="28"/>
        <v>0</v>
      </c>
      <c r="AB49" s="94"/>
      <c r="AC49" s="146">
        <f t="shared" si="29"/>
        <v>0</v>
      </c>
      <c r="AD49" s="94"/>
      <c r="AE49" s="146">
        <f t="shared" si="30"/>
        <v>0</v>
      </c>
      <c r="AF49" s="147">
        <f t="shared" ref="AF49:AG52" si="125">SUM(H49,J49,L49,N49,P49,R49,T49,V49,X49,Z49,AB49,AD49)</f>
        <v>0</v>
      </c>
      <c r="AG49" s="146">
        <f t="shared" si="125"/>
        <v>0</v>
      </c>
      <c r="AH49" s="145"/>
      <c r="AI49" s="146">
        <f t="shared" si="32"/>
        <v>0</v>
      </c>
      <c r="AJ49" s="145"/>
      <c r="AK49" s="146">
        <f t="shared" si="33"/>
        <v>0</v>
      </c>
      <c r="AL49" s="145"/>
      <c r="AM49" s="146">
        <f t="shared" si="33"/>
        <v>0</v>
      </c>
      <c r="AN49" s="145"/>
      <c r="AO49" s="146">
        <f t="shared" si="34"/>
        <v>0</v>
      </c>
      <c r="AP49" s="145"/>
      <c r="AQ49" s="146">
        <f t="shared" si="35"/>
        <v>0</v>
      </c>
      <c r="AR49" s="145"/>
      <c r="AS49" s="146">
        <f t="shared" si="36"/>
        <v>0</v>
      </c>
      <c r="AT49" s="145"/>
      <c r="AU49" s="146">
        <f t="shared" si="37"/>
        <v>0</v>
      </c>
      <c r="AV49" s="145"/>
      <c r="AW49" s="146">
        <f t="shared" si="38"/>
        <v>0</v>
      </c>
      <c r="AX49" s="145"/>
      <c r="AY49" s="146">
        <f t="shared" si="39"/>
        <v>0</v>
      </c>
      <c r="AZ49" s="145"/>
      <c r="BA49" s="146">
        <f t="shared" si="40"/>
        <v>0</v>
      </c>
      <c r="BB49" s="145"/>
      <c r="BC49" s="146">
        <f t="shared" si="41"/>
        <v>0</v>
      </c>
      <c r="BD49" s="145"/>
      <c r="BE49" s="146">
        <f t="shared" si="42"/>
        <v>0</v>
      </c>
      <c r="BF49" s="147">
        <f t="shared" si="94"/>
        <v>0</v>
      </c>
      <c r="BG49" s="146">
        <f t="shared" si="94"/>
        <v>0</v>
      </c>
      <c r="BH49" s="99"/>
      <c r="BI49" s="100">
        <f t="shared" ref="BI49:BI52" si="126">BH49*$E49</f>
        <v>0</v>
      </c>
      <c r="BJ49" s="99"/>
      <c r="BK49" s="100">
        <f t="shared" ref="BK49:BK52" si="127">BJ49*$E49</f>
        <v>0</v>
      </c>
      <c r="BL49" s="99"/>
      <c r="BM49" s="100">
        <f t="shared" ref="BM49:BM52" si="128">BL49*$E49</f>
        <v>0</v>
      </c>
      <c r="BN49" s="99"/>
      <c r="BO49" s="100">
        <f t="shared" ref="BO49:BO52" si="129">BN49*$E49</f>
        <v>0</v>
      </c>
      <c r="BP49" s="99"/>
      <c r="BQ49" s="100">
        <f t="shared" ref="BQ49:BQ52" si="130">BP49*$E49</f>
        <v>0</v>
      </c>
      <c r="BR49" s="99"/>
      <c r="BS49" s="100">
        <f t="shared" ref="BS49:BS52" si="131">BR49*$E49</f>
        <v>0</v>
      </c>
      <c r="BT49" s="99"/>
      <c r="BU49" s="100">
        <f t="shared" ref="BU49:BU52" si="132">BT49*$E49</f>
        <v>0</v>
      </c>
      <c r="BV49" s="99"/>
      <c r="BW49" s="100">
        <f t="shared" ref="BW49:BW52" si="133">BV49*$E49</f>
        <v>0</v>
      </c>
      <c r="BX49" s="99"/>
      <c r="BY49" s="100">
        <f t="shared" ref="BY49:BY52" si="134">BX49*$E49</f>
        <v>0</v>
      </c>
      <c r="BZ49" s="99"/>
      <c r="CA49" s="100">
        <f t="shared" ref="CA49:CA52" si="135">BZ49*$E49</f>
        <v>0</v>
      </c>
      <c r="CB49" s="99"/>
      <c r="CC49" s="100">
        <f t="shared" ref="CC49:CC52" si="136">CB49*$E49</f>
        <v>0</v>
      </c>
      <c r="CD49" s="99"/>
      <c r="CE49" s="100">
        <f t="shared" ref="CE49:CE52" si="137">CD49*$E49</f>
        <v>0</v>
      </c>
      <c r="CF49" s="101">
        <f t="shared" ref="CF49:CG52" si="138">SUM(BH49,BJ49,BL49,BN49,BP49,BR49,BT49,BV49,BX49,BZ49,CB49,CD49)</f>
        <v>0</v>
      </c>
      <c r="CG49" s="100">
        <f t="shared" si="138"/>
        <v>0</v>
      </c>
    </row>
    <row r="50" spans="1:85" s="148" customFormat="1" ht="19.899999999999999" customHeight="1" x14ac:dyDescent="0.5">
      <c r="A50" s="94">
        <v>42</v>
      </c>
      <c r="B50" s="95" t="s">
        <v>113</v>
      </c>
      <c r="C50" s="95" t="s">
        <v>77</v>
      </c>
      <c r="D50" s="94">
        <f>RANK(BF50,$BF$4:$BF$147)</f>
        <v>20</v>
      </c>
      <c r="E50" s="94">
        <v>1</v>
      </c>
      <c r="F50" s="94" t="s">
        <v>83</v>
      </c>
      <c r="G50" s="94"/>
      <c r="H50" s="94"/>
      <c r="I50" s="146">
        <f t="shared" si="19"/>
        <v>0</v>
      </c>
      <c r="J50" s="94"/>
      <c r="K50" s="146">
        <f t="shared" si="20"/>
        <v>0</v>
      </c>
      <c r="L50" s="94"/>
      <c r="M50" s="146">
        <f t="shared" si="21"/>
        <v>0</v>
      </c>
      <c r="N50" s="94"/>
      <c r="O50" s="146">
        <f t="shared" si="22"/>
        <v>0</v>
      </c>
      <c r="P50" s="94"/>
      <c r="Q50" s="146">
        <f t="shared" si="23"/>
        <v>0</v>
      </c>
      <c r="R50" s="94"/>
      <c r="S50" s="146">
        <f t="shared" si="24"/>
        <v>0</v>
      </c>
      <c r="T50" s="94"/>
      <c r="U50" s="146">
        <f t="shared" si="25"/>
        <v>0</v>
      </c>
      <c r="V50" s="94"/>
      <c r="W50" s="146">
        <f t="shared" si="26"/>
        <v>0</v>
      </c>
      <c r="X50" s="94"/>
      <c r="Y50" s="146">
        <f t="shared" si="27"/>
        <v>0</v>
      </c>
      <c r="Z50" s="94"/>
      <c r="AA50" s="146">
        <f t="shared" si="28"/>
        <v>0</v>
      </c>
      <c r="AB50" s="94"/>
      <c r="AC50" s="146">
        <f t="shared" si="29"/>
        <v>0</v>
      </c>
      <c r="AD50" s="94"/>
      <c r="AE50" s="146">
        <f t="shared" si="30"/>
        <v>0</v>
      </c>
      <c r="AF50" s="147">
        <f t="shared" si="125"/>
        <v>0</v>
      </c>
      <c r="AG50" s="146">
        <f t="shared" si="125"/>
        <v>0</v>
      </c>
      <c r="AH50" s="145"/>
      <c r="AI50" s="146">
        <f t="shared" si="32"/>
        <v>0</v>
      </c>
      <c r="AJ50" s="145"/>
      <c r="AK50" s="146">
        <f t="shared" si="33"/>
        <v>0</v>
      </c>
      <c r="AL50" s="145"/>
      <c r="AM50" s="146">
        <f t="shared" si="33"/>
        <v>0</v>
      </c>
      <c r="AN50" s="145"/>
      <c r="AO50" s="146">
        <f t="shared" si="34"/>
        <v>0</v>
      </c>
      <c r="AP50" s="145"/>
      <c r="AQ50" s="146">
        <f t="shared" si="35"/>
        <v>0</v>
      </c>
      <c r="AR50" s="145"/>
      <c r="AS50" s="146">
        <f t="shared" si="36"/>
        <v>0</v>
      </c>
      <c r="AT50" s="145"/>
      <c r="AU50" s="146">
        <f t="shared" si="37"/>
        <v>0</v>
      </c>
      <c r="AV50" s="145"/>
      <c r="AW50" s="146">
        <f t="shared" si="38"/>
        <v>0</v>
      </c>
      <c r="AX50" s="145"/>
      <c r="AY50" s="146">
        <f t="shared" si="39"/>
        <v>0</v>
      </c>
      <c r="AZ50" s="145"/>
      <c r="BA50" s="146">
        <f t="shared" si="40"/>
        <v>0</v>
      </c>
      <c r="BB50" s="145"/>
      <c r="BC50" s="146">
        <f t="shared" si="41"/>
        <v>0</v>
      </c>
      <c r="BD50" s="145"/>
      <c r="BE50" s="146">
        <f t="shared" si="42"/>
        <v>0</v>
      </c>
      <c r="BF50" s="147">
        <f t="shared" si="94"/>
        <v>0</v>
      </c>
      <c r="BG50" s="146">
        <f t="shared" si="94"/>
        <v>0</v>
      </c>
      <c r="BH50" s="99"/>
      <c r="BI50" s="100">
        <f t="shared" si="126"/>
        <v>0</v>
      </c>
      <c r="BJ50" s="99"/>
      <c r="BK50" s="100">
        <f t="shared" si="127"/>
        <v>0</v>
      </c>
      <c r="BL50" s="99"/>
      <c r="BM50" s="100">
        <f t="shared" si="128"/>
        <v>0</v>
      </c>
      <c r="BN50" s="99"/>
      <c r="BO50" s="100">
        <f t="shared" si="129"/>
        <v>0</v>
      </c>
      <c r="BP50" s="99"/>
      <c r="BQ50" s="100">
        <f t="shared" si="130"/>
        <v>0</v>
      </c>
      <c r="BR50" s="99"/>
      <c r="BS50" s="100">
        <f t="shared" si="131"/>
        <v>0</v>
      </c>
      <c r="BT50" s="99"/>
      <c r="BU50" s="100">
        <f t="shared" si="132"/>
        <v>0</v>
      </c>
      <c r="BV50" s="99"/>
      <c r="BW50" s="100">
        <f t="shared" si="133"/>
        <v>0</v>
      </c>
      <c r="BX50" s="99"/>
      <c r="BY50" s="100">
        <f t="shared" si="134"/>
        <v>0</v>
      </c>
      <c r="BZ50" s="99"/>
      <c r="CA50" s="100">
        <f t="shared" si="135"/>
        <v>0</v>
      </c>
      <c r="CB50" s="99"/>
      <c r="CC50" s="100">
        <f t="shared" si="136"/>
        <v>0</v>
      </c>
      <c r="CD50" s="99"/>
      <c r="CE50" s="100">
        <f t="shared" si="137"/>
        <v>0</v>
      </c>
      <c r="CF50" s="101">
        <f t="shared" si="138"/>
        <v>0</v>
      </c>
      <c r="CG50" s="100">
        <f t="shared" si="138"/>
        <v>0</v>
      </c>
    </row>
    <row r="51" spans="1:85" s="148" customFormat="1" ht="19.899999999999999" customHeight="1" x14ac:dyDescent="0.5">
      <c r="A51" s="94">
        <v>43</v>
      </c>
      <c r="B51" s="95" t="s">
        <v>114</v>
      </c>
      <c r="C51" s="95" t="s">
        <v>74</v>
      </c>
      <c r="D51" s="94">
        <f>RANK(BF51,$BF$4:$BF$147)</f>
        <v>20</v>
      </c>
      <c r="E51" s="94">
        <v>0.64</v>
      </c>
      <c r="F51" s="94" t="s">
        <v>85</v>
      </c>
      <c r="G51" s="94"/>
      <c r="H51" s="94"/>
      <c r="I51" s="146">
        <f t="shared" si="19"/>
        <v>0</v>
      </c>
      <c r="J51" s="94"/>
      <c r="K51" s="146">
        <f t="shared" si="20"/>
        <v>0</v>
      </c>
      <c r="L51" s="94"/>
      <c r="M51" s="146">
        <f t="shared" si="21"/>
        <v>0</v>
      </c>
      <c r="N51" s="94"/>
      <c r="O51" s="146">
        <f t="shared" si="22"/>
        <v>0</v>
      </c>
      <c r="P51" s="94"/>
      <c r="Q51" s="146">
        <f t="shared" si="23"/>
        <v>0</v>
      </c>
      <c r="R51" s="94"/>
      <c r="S51" s="146">
        <f t="shared" si="24"/>
        <v>0</v>
      </c>
      <c r="T51" s="94"/>
      <c r="U51" s="146">
        <f t="shared" si="25"/>
        <v>0</v>
      </c>
      <c r="V51" s="94"/>
      <c r="W51" s="146">
        <f t="shared" si="26"/>
        <v>0</v>
      </c>
      <c r="X51" s="94"/>
      <c r="Y51" s="146">
        <f t="shared" si="27"/>
        <v>0</v>
      </c>
      <c r="Z51" s="94"/>
      <c r="AA51" s="146">
        <f t="shared" si="28"/>
        <v>0</v>
      </c>
      <c r="AB51" s="94"/>
      <c r="AC51" s="146">
        <f t="shared" si="29"/>
        <v>0</v>
      </c>
      <c r="AD51" s="94"/>
      <c r="AE51" s="146">
        <f t="shared" si="30"/>
        <v>0</v>
      </c>
      <c r="AF51" s="147">
        <f t="shared" si="125"/>
        <v>0</v>
      </c>
      <c r="AG51" s="146">
        <f t="shared" si="125"/>
        <v>0</v>
      </c>
      <c r="AH51" s="145"/>
      <c r="AI51" s="146">
        <f t="shared" si="32"/>
        <v>0</v>
      </c>
      <c r="AJ51" s="145"/>
      <c r="AK51" s="146">
        <f t="shared" si="33"/>
        <v>0</v>
      </c>
      <c r="AL51" s="145"/>
      <c r="AM51" s="146">
        <f t="shared" si="33"/>
        <v>0</v>
      </c>
      <c r="AN51" s="145"/>
      <c r="AO51" s="146">
        <f t="shared" si="34"/>
        <v>0</v>
      </c>
      <c r="AP51" s="145"/>
      <c r="AQ51" s="146">
        <f t="shared" si="35"/>
        <v>0</v>
      </c>
      <c r="AR51" s="145"/>
      <c r="AS51" s="146">
        <f t="shared" si="36"/>
        <v>0</v>
      </c>
      <c r="AT51" s="145"/>
      <c r="AU51" s="146">
        <f t="shared" si="37"/>
        <v>0</v>
      </c>
      <c r="AV51" s="145"/>
      <c r="AW51" s="146">
        <f t="shared" si="38"/>
        <v>0</v>
      </c>
      <c r="AX51" s="145"/>
      <c r="AY51" s="146">
        <f t="shared" si="39"/>
        <v>0</v>
      </c>
      <c r="AZ51" s="145"/>
      <c r="BA51" s="146">
        <f t="shared" si="40"/>
        <v>0</v>
      </c>
      <c r="BB51" s="145"/>
      <c r="BC51" s="146">
        <f t="shared" si="41"/>
        <v>0</v>
      </c>
      <c r="BD51" s="145"/>
      <c r="BE51" s="146">
        <f t="shared" si="42"/>
        <v>0</v>
      </c>
      <c r="BF51" s="147">
        <f t="shared" si="94"/>
        <v>0</v>
      </c>
      <c r="BG51" s="146">
        <f t="shared" si="94"/>
        <v>0</v>
      </c>
      <c r="BH51" s="99"/>
      <c r="BI51" s="100">
        <f t="shared" si="126"/>
        <v>0</v>
      </c>
      <c r="BJ51" s="99"/>
      <c r="BK51" s="100">
        <f t="shared" si="127"/>
        <v>0</v>
      </c>
      <c r="BL51" s="99"/>
      <c r="BM51" s="100">
        <f t="shared" si="128"/>
        <v>0</v>
      </c>
      <c r="BN51" s="99"/>
      <c r="BO51" s="100">
        <f t="shared" si="129"/>
        <v>0</v>
      </c>
      <c r="BP51" s="99"/>
      <c r="BQ51" s="100">
        <f t="shared" si="130"/>
        <v>0</v>
      </c>
      <c r="BR51" s="99"/>
      <c r="BS51" s="100">
        <f t="shared" si="131"/>
        <v>0</v>
      </c>
      <c r="BT51" s="99"/>
      <c r="BU51" s="100">
        <f t="shared" si="132"/>
        <v>0</v>
      </c>
      <c r="BV51" s="99"/>
      <c r="BW51" s="100">
        <f t="shared" si="133"/>
        <v>0</v>
      </c>
      <c r="BX51" s="99"/>
      <c r="BY51" s="100">
        <f t="shared" si="134"/>
        <v>0</v>
      </c>
      <c r="BZ51" s="99"/>
      <c r="CA51" s="100">
        <f t="shared" si="135"/>
        <v>0</v>
      </c>
      <c r="CB51" s="99"/>
      <c r="CC51" s="100">
        <f t="shared" si="136"/>
        <v>0</v>
      </c>
      <c r="CD51" s="99"/>
      <c r="CE51" s="100">
        <f t="shared" si="137"/>
        <v>0</v>
      </c>
      <c r="CF51" s="101">
        <f t="shared" si="138"/>
        <v>0</v>
      </c>
      <c r="CG51" s="100">
        <f t="shared" si="138"/>
        <v>0</v>
      </c>
    </row>
    <row r="52" spans="1:85" s="148" customFormat="1" ht="19.899999999999999" customHeight="1" x14ac:dyDescent="0.5">
      <c r="A52" s="94">
        <v>44</v>
      </c>
      <c r="B52" s="95" t="s">
        <v>114</v>
      </c>
      <c r="C52" s="95" t="s">
        <v>74</v>
      </c>
      <c r="D52" s="94">
        <f>RANK(BF52,$BF$4:$BF$147)</f>
        <v>20</v>
      </c>
      <c r="E52" s="94">
        <v>0.64</v>
      </c>
      <c r="F52" s="94" t="s">
        <v>83</v>
      </c>
      <c r="G52" s="94"/>
      <c r="H52" s="94"/>
      <c r="I52" s="146">
        <f t="shared" si="19"/>
        <v>0</v>
      </c>
      <c r="J52" s="94"/>
      <c r="K52" s="146">
        <f t="shared" si="20"/>
        <v>0</v>
      </c>
      <c r="L52" s="94"/>
      <c r="M52" s="146">
        <f t="shared" si="21"/>
        <v>0</v>
      </c>
      <c r="N52" s="94"/>
      <c r="O52" s="146">
        <f t="shared" si="22"/>
        <v>0</v>
      </c>
      <c r="P52" s="94"/>
      <c r="Q52" s="146">
        <f t="shared" si="23"/>
        <v>0</v>
      </c>
      <c r="R52" s="94"/>
      <c r="S52" s="146">
        <f t="shared" si="24"/>
        <v>0</v>
      </c>
      <c r="T52" s="94"/>
      <c r="U52" s="146">
        <f t="shared" si="25"/>
        <v>0</v>
      </c>
      <c r="V52" s="94"/>
      <c r="W52" s="146">
        <f t="shared" si="26"/>
        <v>0</v>
      </c>
      <c r="X52" s="94"/>
      <c r="Y52" s="146">
        <f t="shared" si="27"/>
        <v>0</v>
      </c>
      <c r="Z52" s="94"/>
      <c r="AA52" s="146">
        <f t="shared" si="28"/>
        <v>0</v>
      </c>
      <c r="AB52" s="94"/>
      <c r="AC52" s="146">
        <f t="shared" si="29"/>
        <v>0</v>
      </c>
      <c r="AD52" s="94"/>
      <c r="AE52" s="146">
        <f t="shared" si="30"/>
        <v>0</v>
      </c>
      <c r="AF52" s="147">
        <f t="shared" si="125"/>
        <v>0</v>
      </c>
      <c r="AG52" s="146">
        <f t="shared" si="125"/>
        <v>0</v>
      </c>
      <c r="AH52" s="145"/>
      <c r="AI52" s="146">
        <f t="shared" si="32"/>
        <v>0</v>
      </c>
      <c r="AJ52" s="145"/>
      <c r="AK52" s="146">
        <f t="shared" si="33"/>
        <v>0</v>
      </c>
      <c r="AL52" s="145"/>
      <c r="AM52" s="146">
        <f t="shared" si="33"/>
        <v>0</v>
      </c>
      <c r="AN52" s="145"/>
      <c r="AO52" s="146">
        <f t="shared" si="34"/>
        <v>0</v>
      </c>
      <c r="AP52" s="145"/>
      <c r="AQ52" s="146">
        <f t="shared" si="35"/>
        <v>0</v>
      </c>
      <c r="AR52" s="145"/>
      <c r="AS52" s="146">
        <f t="shared" si="36"/>
        <v>0</v>
      </c>
      <c r="AT52" s="145"/>
      <c r="AU52" s="146">
        <f t="shared" si="37"/>
        <v>0</v>
      </c>
      <c r="AV52" s="145"/>
      <c r="AW52" s="146">
        <f t="shared" si="38"/>
        <v>0</v>
      </c>
      <c r="AX52" s="145"/>
      <c r="AY52" s="146">
        <f t="shared" si="39"/>
        <v>0</v>
      </c>
      <c r="AZ52" s="145"/>
      <c r="BA52" s="146">
        <f t="shared" si="40"/>
        <v>0</v>
      </c>
      <c r="BB52" s="145"/>
      <c r="BC52" s="146">
        <f t="shared" si="41"/>
        <v>0</v>
      </c>
      <c r="BD52" s="145"/>
      <c r="BE52" s="146">
        <f t="shared" si="42"/>
        <v>0</v>
      </c>
      <c r="BF52" s="147">
        <f t="shared" si="94"/>
        <v>0</v>
      </c>
      <c r="BG52" s="146">
        <f t="shared" si="94"/>
        <v>0</v>
      </c>
      <c r="BH52" s="99"/>
      <c r="BI52" s="100">
        <f t="shared" si="126"/>
        <v>0</v>
      </c>
      <c r="BJ52" s="99"/>
      <c r="BK52" s="100">
        <f t="shared" si="127"/>
        <v>0</v>
      </c>
      <c r="BL52" s="99"/>
      <c r="BM52" s="100">
        <f t="shared" si="128"/>
        <v>0</v>
      </c>
      <c r="BN52" s="99"/>
      <c r="BO52" s="100">
        <f t="shared" si="129"/>
        <v>0</v>
      </c>
      <c r="BP52" s="99"/>
      <c r="BQ52" s="100">
        <f t="shared" si="130"/>
        <v>0</v>
      </c>
      <c r="BR52" s="99"/>
      <c r="BS52" s="100">
        <f t="shared" si="131"/>
        <v>0</v>
      </c>
      <c r="BT52" s="99"/>
      <c r="BU52" s="100">
        <f t="shared" si="132"/>
        <v>0</v>
      </c>
      <c r="BV52" s="99"/>
      <c r="BW52" s="100">
        <f t="shared" si="133"/>
        <v>0</v>
      </c>
      <c r="BX52" s="99"/>
      <c r="BY52" s="100">
        <f t="shared" si="134"/>
        <v>0</v>
      </c>
      <c r="BZ52" s="99"/>
      <c r="CA52" s="100">
        <f t="shared" si="135"/>
        <v>0</v>
      </c>
      <c r="CB52" s="99"/>
      <c r="CC52" s="100">
        <f t="shared" si="136"/>
        <v>0</v>
      </c>
      <c r="CD52" s="99"/>
      <c r="CE52" s="100">
        <f t="shared" si="137"/>
        <v>0</v>
      </c>
      <c r="CF52" s="101">
        <f t="shared" si="138"/>
        <v>0</v>
      </c>
      <c r="CG52" s="100">
        <f t="shared" si="138"/>
        <v>0</v>
      </c>
    </row>
    <row r="53" spans="1:85" s="148" customFormat="1" ht="19.899999999999999" customHeight="1" x14ac:dyDescent="0.5">
      <c r="A53" s="94"/>
      <c r="B53" s="95"/>
      <c r="C53" s="95"/>
      <c r="D53" s="94"/>
      <c r="E53" s="94"/>
      <c r="F53" s="94"/>
      <c r="G53" s="94"/>
      <c r="H53" s="94"/>
      <c r="I53" s="146"/>
      <c r="J53" s="94"/>
      <c r="K53" s="146"/>
      <c r="L53" s="94"/>
      <c r="M53" s="146"/>
      <c r="N53" s="94"/>
      <c r="O53" s="146"/>
      <c r="P53" s="94"/>
      <c r="Q53" s="146"/>
      <c r="R53" s="94"/>
      <c r="S53" s="146"/>
      <c r="T53" s="94"/>
      <c r="U53" s="146"/>
      <c r="V53" s="94"/>
      <c r="W53" s="146"/>
      <c r="X53" s="94"/>
      <c r="Y53" s="146"/>
      <c r="Z53" s="94"/>
      <c r="AA53" s="146"/>
      <c r="AB53" s="94"/>
      <c r="AC53" s="146"/>
      <c r="AD53" s="94"/>
      <c r="AE53" s="146"/>
      <c r="AF53" s="147"/>
      <c r="AG53" s="146"/>
      <c r="AH53" s="145"/>
      <c r="AI53" s="146"/>
      <c r="AJ53" s="145"/>
      <c r="AK53" s="146"/>
      <c r="AL53" s="145"/>
      <c r="AM53" s="146"/>
      <c r="AN53" s="145"/>
      <c r="AO53" s="146"/>
      <c r="AP53" s="145"/>
      <c r="AQ53" s="146"/>
      <c r="AR53" s="145"/>
      <c r="AS53" s="146"/>
      <c r="AT53" s="145"/>
      <c r="AU53" s="146"/>
      <c r="AV53" s="145"/>
      <c r="AW53" s="146"/>
      <c r="AX53" s="145"/>
      <c r="AY53" s="146"/>
      <c r="AZ53" s="145"/>
      <c r="BA53" s="146"/>
      <c r="BB53" s="145"/>
      <c r="BC53" s="146"/>
      <c r="BD53" s="145"/>
      <c r="BE53" s="146"/>
      <c r="BF53" s="147"/>
      <c r="BG53" s="146"/>
      <c r="BH53" s="99"/>
      <c r="BI53" s="100"/>
      <c r="BJ53" s="99"/>
      <c r="BK53" s="100"/>
      <c r="BL53" s="99"/>
      <c r="BM53" s="100"/>
      <c r="BN53" s="99"/>
      <c r="BO53" s="100"/>
      <c r="BP53" s="99"/>
      <c r="BQ53" s="100"/>
      <c r="BR53" s="99"/>
      <c r="BS53" s="100"/>
      <c r="BT53" s="99"/>
      <c r="BU53" s="100"/>
      <c r="BV53" s="99"/>
      <c r="BW53" s="100"/>
      <c r="BX53" s="99"/>
      <c r="BY53" s="100"/>
      <c r="BZ53" s="99"/>
      <c r="CA53" s="100"/>
      <c r="CB53" s="99"/>
      <c r="CC53" s="100"/>
      <c r="CD53" s="99"/>
      <c r="CE53" s="100"/>
      <c r="CF53" s="101"/>
      <c r="CG53" s="100"/>
    </row>
    <row r="54" spans="1:85" s="148" customFormat="1" ht="19.899999999999999" customHeight="1" x14ac:dyDescent="0.5">
      <c r="A54" s="94"/>
      <c r="B54" s="95"/>
      <c r="C54" s="95"/>
      <c r="D54" s="94"/>
      <c r="E54" s="94"/>
      <c r="F54" s="94"/>
      <c r="G54" s="94"/>
      <c r="H54" s="94"/>
      <c r="I54" s="146"/>
      <c r="J54" s="94"/>
      <c r="K54" s="146"/>
      <c r="L54" s="94"/>
      <c r="M54" s="146"/>
      <c r="N54" s="94"/>
      <c r="O54" s="146"/>
      <c r="P54" s="94"/>
      <c r="Q54" s="146"/>
      <c r="R54" s="94"/>
      <c r="S54" s="146"/>
      <c r="T54" s="94"/>
      <c r="U54" s="146"/>
      <c r="V54" s="94"/>
      <c r="W54" s="146"/>
      <c r="X54" s="94"/>
      <c r="Y54" s="146"/>
      <c r="Z54" s="94"/>
      <c r="AA54" s="146"/>
      <c r="AB54" s="94"/>
      <c r="AC54" s="146"/>
      <c r="AD54" s="94"/>
      <c r="AE54" s="146"/>
      <c r="AF54" s="147"/>
      <c r="AG54" s="146"/>
      <c r="AH54" s="145"/>
      <c r="AI54" s="146"/>
      <c r="AJ54" s="145"/>
      <c r="AK54" s="146"/>
      <c r="AL54" s="145"/>
      <c r="AM54" s="146"/>
      <c r="AN54" s="145"/>
      <c r="AO54" s="146"/>
      <c r="AP54" s="145"/>
      <c r="AQ54" s="146"/>
      <c r="AR54" s="145"/>
      <c r="AS54" s="146"/>
      <c r="AT54" s="145"/>
      <c r="AU54" s="146"/>
      <c r="AV54" s="145"/>
      <c r="AW54" s="146"/>
      <c r="AX54" s="145"/>
      <c r="AY54" s="146"/>
      <c r="AZ54" s="145"/>
      <c r="BA54" s="146"/>
      <c r="BB54" s="145"/>
      <c r="BC54" s="146"/>
      <c r="BD54" s="145"/>
      <c r="BE54" s="146"/>
      <c r="BF54" s="147"/>
      <c r="BG54" s="146"/>
      <c r="BH54" s="99"/>
      <c r="BI54" s="100"/>
      <c r="BJ54" s="99"/>
      <c r="BK54" s="100"/>
      <c r="BL54" s="99"/>
      <c r="BM54" s="100"/>
      <c r="BN54" s="99"/>
      <c r="BO54" s="100"/>
      <c r="BP54" s="99"/>
      <c r="BQ54" s="100"/>
      <c r="BR54" s="99"/>
      <c r="BS54" s="100"/>
      <c r="BT54" s="99"/>
      <c r="BU54" s="100"/>
      <c r="BV54" s="99"/>
      <c r="BW54" s="100"/>
      <c r="BX54" s="99"/>
      <c r="BY54" s="100"/>
      <c r="BZ54" s="99"/>
      <c r="CA54" s="100"/>
      <c r="CB54" s="99"/>
      <c r="CC54" s="100"/>
      <c r="CD54" s="99"/>
      <c r="CE54" s="100"/>
      <c r="CF54" s="101"/>
      <c r="CG54" s="100"/>
    </row>
    <row r="55" spans="1:85" s="148" customFormat="1" ht="19.899999999999999" customHeight="1" x14ac:dyDescent="0.5">
      <c r="A55" s="94">
        <v>45</v>
      </c>
      <c r="B55" s="95" t="s">
        <v>115</v>
      </c>
      <c r="C55" s="95" t="s">
        <v>77</v>
      </c>
      <c r="D55" s="94">
        <f>RANK(BF55,$BF$4:$BF$147)</f>
        <v>20</v>
      </c>
      <c r="E55" s="94">
        <v>1</v>
      </c>
      <c r="F55" s="94" t="s">
        <v>75</v>
      </c>
      <c r="G55" s="94"/>
      <c r="H55" s="94"/>
      <c r="I55" s="146">
        <f t="shared" si="19"/>
        <v>0</v>
      </c>
      <c r="J55" s="94"/>
      <c r="K55" s="146">
        <f t="shared" si="20"/>
        <v>0</v>
      </c>
      <c r="L55" s="94"/>
      <c r="M55" s="146">
        <f t="shared" si="21"/>
        <v>0</v>
      </c>
      <c r="N55" s="94"/>
      <c r="O55" s="146">
        <f t="shared" si="22"/>
        <v>0</v>
      </c>
      <c r="P55" s="94"/>
      <c r="Q55" s="146">
        <f t="shared" si="23"/>
        <v>0</v>
      </c>
      <c r="R55" s="94"/>
      <c r="S55" s="146">
        <f t="shared" si="24"/>
        <v>0</v>
      </c>
      <c r="T55" s="94"/>
      <c r="U55" s="146">
        <f t="shared" si="25"/>
        <v>0</v>
      </c>
      <c r="V55" s="94"/>
      <c r="W55" s="146">
        <f t="shared" si="26"/>
        <v>0</v>
      </c>
      <c r="X55" s="94"/>
      <c r="Y55" s="146">
        <f t="shared" si="27"/>
        <v>0</v>
      </c>
      <c r="Z55" s="94"/>
      <c r="AA55" s="146">
        <f t="shared" si="28"/>
        <v>0</v>
      </c>
      <c r="AB55" s="94"/>
      <c r="AC55" s="146">
        <f t="shared" si="29"/>
        <v>0</v>
      </c>
      <c r="AD55" s="94"/>
      <c r="AE55" s="146">
        <f t="shared" si="30"/>
        <v>0</v>
      </c>
      <c r="AF55" s="147">
        <f t="shared" ref="AF55:AG58" si="139">SUM(H55,J55,L55,N55,P55,R55,T55,V55,X55,Z55,AB55,AD55)</f>
        <v>0</v>
      </c>
      <c r="AG55" s="146">
        <f t="shared" si="139"/>
        <v>0</v>
      </c>
      <c r="AH55" s="145"/>
      <c r="AI55" s="146">
        <f t="shared" si="32"/>
        <v>0</v>
      </c>
      <c r="AJ55" s="145"/>
      <c r="AK55" s="146">
        <f t="shared" si="33"/>
        <v>0</v>
      </c>
      <c r="AL55" s="145"/>
      <c r="AM55" s="146">
        <f t="shared" si="33"/>
        <v>0</v>
      </c>
      <c r="AN55" s="145"/>
      <c r="AO55" s="146">
        <f t="shared" si="34"/>
        <v>0</v>
      </c>
      <c r="AP55" s="145"/>
      <c r="AQ55" s="146">
        <f t="shared" si="35"/>
        <v>0</v>
      </c>
      <c r="AR55" s="145"/>
      <c r="AS55" s="146">
        <f t="shared" si="36"/>
        <v>0</v>
      </c>
      <c r="AT55" s="145"/>
      <c r="AU55" s="146">
        <f t="shared" si="37"/>
        <v>0</v>
      </c>
      <c r="AV55" s="145"/>
      <c r="AW55" s="146">
        <f t="shared" si="38"/>
        <v>0</v>
      </c>
      <c r="AX55" s="145"/>
      <c r="AY55" s="146">
        <f t="shared" si="39"/>
        <v>0</v>
      </c>
      <c r="AZ55" s="145"/>
      <c r="BA55" s="146">
        <f t="shared" si="40"/>
        <v>0</v>
      </c>
      <c r="BB55" s="145"/>
      <c r="BC55" s="146">
        <f t="shared" si="41"/>
        <v>0</v>
      </c>
      <c r="BD55" s="145"/>
      <c r="BE55" s="146">
        <f t="shared" si="42"/>
        <v>0</v>
      </c>
      <c r="BF55" s="147">
        <f t="shared" si="94"/>
        <v>0</v>
      </c>
      <c r="BG55" s="146">
        <f t="shared" si="94"/>
        <v>0</v>
      </c>
      <c r="BH55" s="99"/>
      <c r="BI55" s="100">
        <f t="shared" ref="BI55:BI58" si="140">BH55*$E55</f>
        <v>0</v>
      </c>
      <c r="BJ55" s="99"/>
      <c r="BK55" s="100">
        <f t="shared" ref="BK55:BK58" si="141">BJ55*$E55</f>
        <v>0</v>
      </c>
      <c r="BL55" s="99"/>
      <c r="BM55" s="100">
        <f t="shared" ref="BM55:BM58" si="142">BL55*$E55</f>
        <v>0</v>
      </c>
      <c r="BN55" s="99"/>
      <c r="BO55" s="100">
        <f t="shared" ref="BO55:BO58" si="143">BN55*$E55</f>
        <v>0</v>
      </c>
      <c r="BP55" s="99"/>
      <c r="BQ55" s="100">
        <f t="shared" ref="BQ55:BQ58" si="144">BP55*$E55</f>
        <v>0</v>
      </c>
      <c r="BR55" s="99"/>
      <c r="BS55" s="100">
        <f t="shared" ref="BS55:BS58" si="145">BR55*$E55</f>
        <v>0</v>
      </c>
      <c r="BT55" s="99"/>
      <c r="BU55" s="100">
        <f t="shared" ref="BU55:BU58" si="146">BT55*$E55</f>
        <v>0</v>
      </c>
      <c r="BV55" s="99"/>
      <c r="BW55" s="100">
        <f t="shared" ref="BW55:BW58" si="147">BV55*$E55</f>
        <v>0</v>
      </c>
      <c r="BX55" s="99"/>
      <c r="BY55" s="100">
        <f t="shared" ref="BY55:BY58" si="148">BX55*$E55</f>
        <v>0</v>
      </c>
      <c r="BZ55" s="99"/>
      <c r="CA55" s="100">
        <f t="shared" ref="CA55:CA58" si="149">BZ55*$E55</f>
        <v>0</v>
      </c>
      <c r="CB55" s="99"/>
      <c r="CC55" s="100">
        <f t="shared" ref="CC55:CC58" si="150">CB55*$E55</f>
        <v>0</v>
      </c>
      <c r="CD55" s="99"/>
      <c r="CE55" s="100">
        <f t="shared" ref="CE55:CE58" si="151">CD55*$E55</f>
        <v>0</v>
      </c>
      <c r="CF55" s="101">
        <f t="shared" ref="CF55:CG58" si="152">SUM(BH55,BJ55,BL55,BN55,BP55,BR55,BT55,BV55,BX55,BZ55,CB55,CD55)</f>
        <v>0</v>
      </c>
      <c r="CG55" s="100">
        <f t="shared" si="152"/>
        <v>0</v>
      </c>
    </row>
    <row r="56" spans="1:85" s="148" customFormat="1" ht="19.899999999999999" customHeight="1" x14ac:dyDescent="0.5">
      <c r="A56" s="94">
        <v>46</v>
      </c>
      <c r="B56" s="95" t="s">
        <v>116</v>
      </c>
      <c r="C56" s="95" t="s">
        <v>77</v>
      </c>
      <c r="D56" s="94">
        <f>RANK(BF56,$BF$4:$BF$147)</f>
        <v>20</v>
      </c>
      <c r="E56" s="94">
        <v>0.6</v>
      </c>
      <c r="F56" s="94" t="s">
        <v>75</v>
      </c>
      <c r="G56" s="94"/>
      <c r="H56" s="94"/>
      <c r="I56" s="146">
        <f t="shared" si="19"/>
        <v>0</v>
      </c>
      <c r="J56" s="94"/>
      <c r="K56" s="146">
        <f t="shared" si="20"/>
        <v>0</v>
      </c>
      <c r="L56" s="94"/>
      <c r="M56" s="146">
        <f t="shared" si="21"/>
        <v>0</v>
      </c>
      <c r="N56" s="94"/>
      <c r="O56" s="146">
        <f t="shared" si="22"/>
        <v>0</v>
      </c>
      <c r="P56" s="94"/>
      <c r="Q56" s="146">
        <f t="shared" si="23"/>
        <v>0</v>
      </c>
      <c r="R56" s="94"/>
      <c r="S56" s="146">
        <f t="shared" si="24"/>
        <v>0</v>
      </c>
      <c r="T56" s="94"/>
      <c r="U56" s="146">
        <f t="shared" si="25"/>
        <v>0</v>
      </c>
      <c r="V56" s="94"/>
      <c r="W56" s="146">
        <f t="shared" si="26"/>
        <v>0</v>
      </c>
      <c r="X56" s="94"/>
      <c r="Y56" s="146">
        <f t="shared" si="27"/>
        <v>0</v>
      </c>
      <c r="Z56" s="94"/>
      <c r="AA56" s="146">
        <f t="shared" si="28"/>
        <v>0</v>
      </c>
      <c r="AB56" s="94"/>
      <c r="AC56" s="146">
        <f t="shared" si="29"/>
        <v>0</v>
      </c>
      <c r="AD56" s="94"/>
      <c r="AE56" s="146">
        <f t="shared" si="30"/>
        <v>0</v>
      </c>
      <c r="AF56" s="147">
        <f t="shared" si="139"/>
        <v>0</v>
      </c>
      <c r="AG56" s="146">
        <f t="shared" si="139"/>
        <v>0</v>
      </c>
      <c r="AH56" s="145"/>
      <c r="AI56" s="146">
        <f t="shared" si="32"/>
        <v>0</v>
      </c>
      <c r="AJ56" s="145"/>
      <c r="AK56" s="146">
        <f t="shared" si="33"/>
        <v>0</v>
      </c>
      <c r="AL56" s="145"/>
      <c r="AM56" s="146">
        <f t="shared" si="33"/>
        <v>0</v>
      </c>
      <c r="AN56" s="145"/>
      <c r="AO56" s="146">
        <f t="shared" si="34"/>
        <v>0</v>
      </c>
      <c r="AP56" s="145"/>
      <c r="AQ56" s="146">
        <f t="shared" si="35"/>
        <v>0</v>
      </c>
      <c r="AR56" s="145"/>
      <c r="AS56" s="146">
        <f t="shared" si="36"/>
        <v>0</v>
      </c>
      <c r="AT56" s="145"/>
      <c r="AU56" s="146">
        <f t="shared" si="37"/>
        <v>0</v>
      </c>
      <c r="AV56" s="145"/>
      <c r="AW56" s="146">
        <f t="shared" si="38"/>
        <v>0</v>
      </c>
      <c r="AX56" s="145"/>
      <c r="AY56" s="146">
        <f t="shared" si="39"/>
        <v>0</v>
      </c>
      <c r="AZ56" s="145"/>
      <c r="BA56" s="146">
        <f t="shared" si="40"/>
        <v>0</v>
      </c>
      <c r="BB56" s="145"/>
      <c r="BC56" s="146">
        <f t="shared" si="41"/>
        <v>0</v>
      </c>
      <c r="BD56" s="145"/>
      <c r="BE56" s="146">
        <f t="shared" si="42"/>
        <v>0</v>
      </c>
      <c r="BF56" s="147">
        <f t="shared" si="94"/>
        <v>0</v>
      </c>
      <c r="BG56" s="146">
        <f t="shared" si="94"/>
        <v>0</v>
      </c>
      <c r="BH56" s="99"/>
      <c r="BI56" s="100">
        <f t="shared" si="140"/>
        <v>0</v>
      </c>
      <c r="BJ56" s="99"/>
      <c r="BK56" s="100">
        <f t="shared" si="141"/>
        <v>0</v>
      </c>
      <c r="BL56" s="99"/>
      <c r="BM56" s="100">
        <f t="shared" si="142"/>
        <v>0</v>
      </c>
      <c r="BN56" s="99"/>
      <c r="BO56" s="100">
        <f t="shared" si="143"/>
        <v>0</v>
      </c>
      <c r="BP56" s="99"/>
      <c r="BQ56" s="100">
        <f t="shared" si="144"/>
        <v>0</v>
      </c>
      <c r="BR56" s="99"/>
      <c r="BS56" s="100">
        <f t="shared" si="145"/>
        <v>0</v>
      </c>
      <c r="BT56" s="99"/>
      <c r="BU56" s="100">
        <f t="shared" si="146"/>
        <v>0</v>
      </c>
      <c r="BV56" s="99"/>
      <c r="BW56" s="100">
        <f t="shared" si="147"/>
        <v>0</v>
      </c>
      <c r="BX56" s="99"/>
      <c r="BY56" s="100">
        <f t="shared" si="148"/>
        <v>0</v>
      </c>
      <c r="BZ56" s="99"/>
      <c r="CA56" s="100">
        <f t="shared" si="149"/>
        <v>0</v>
      </c>
      <c r="CB56" s="99"/>
      <c r="CC56" s="100">
        <f t="shared" si="150"/>
        <v>0</v>
      </c>
      <c r="CD56" s="99"/>
      <c r="CE56" s="100">
        <f t="shared" si="151"/>
        <v>0</v>
      </c>
      <c r="CF56" s="101">
        <f t="shared" si="152"/>
        <v>0</v>
      </c>
      <c r="CG56" s="100">
        <f t="shared" si="152"/>
        <v>0</v>
      </c>
    </row>
    <row r="57" spans="1:85" s="148" customFormat="1" ht="19.899999999999999" customHeight="1" x14ac:dyDescent="0.5">
      <c r="A57" s="94">
        <v>47</v>
      </c>
      <c r="B57" s="95" t="s">
        <v>117</v>
      </c>
      <c r="C57" s="95" t="s">
        <v>74</v>
      </c>
      <c r="D57" s="94">
        <f>RANK(BF57,$BF$4:$BF$147)</f>
        <v>20</v>
      </c>
      <c r="E57" s="94">
        <v>0.64</v>
      </c>
      <c r="F57" s="94" t="s">
        <v>85</v>
      </c>
      <c r="G57" s="94">
        <v>1350</v>
      </c>
      <c r="H57" s="94"/>
      <c r="I57" s="146">
        <f t="shared" si="19"/>
        <v>0</v>
      </c>
      <c r="J57" s="94"/>
      <c r="K57" s="146">
        <f t="shared" si="20"/>
        <v>0</v>
      </c>
      <c r="L57" s="94"/>
      <c r="M57" s="146">
        <f t="shared" si="21"/>
        <v>0</v>
      </c>
      <c r="N57" s="94"/>
      <c r="O57" s="146">
        <f t="shared" si="22"/>
        <v>0</v>
      </c>
      <c r="P57" s="94"/>
      <c r="Q57" s="146">
        <f t="shared" si="23"/>
        <v>0</v>
      </c>
      <c r="R57" s="94"/>
      <c r="S57" s="146">
        <f t="shared" si="24"/>
        <v>0</v>
      </c>
      <c r="T57" s="94"/>
      <c r="U57" s="146">
        <f t="shared" si="25"/>
        <v>0</v>
      </c>
      <c r="V57" s="94"/>
      <c r="W57" s="146">
        <f t="shared" si="26"/>
        <v>0</v>
      </c>
      <c r="X57" s="94"/>
      <c r="Y57" s="146">
        <f t="shared" si="27"/>
        <v>0</v>
      </c>
      <c r="Z57" s="94"/>
      <c r="AA57" s="146">
        <f t="shared" si="28"/>
        <v>0</v>
      </c>
      <c r="AB57" s="94"/>
      <c r="AC57" s="146">
        <f t="shared" si="29"/>
        <v>0</v>
      </c>
      <c r="AD57" s="94"/>
      <c r="AE57" s="146">
        <f t="shared" si="30"/>
        <v>0</v>
      </c>
      <c r="AF57" s="147">
        <f t="shared" si="139"/>
        <v>0</v>
      </c>
      <c r="AG57" s="146">
        <f t="shared" si="139"/>
        <v>0</v>
      </c>
      <c r="AH57" s="145"/>
      <c r="AI57" s="146">
        <f t="shared" si="32"/>
        <v>0</v>
      </c>
      <c r="AJ57" s="145"/>
      <c r="AK57" s="146">
        <f t="shared" si="33"/>
        <v>0</v>
      </c>
      <c r="AL57" s="145"/>
      <c r="AM57" s="146">
        <f t="shared" si="33"/>
        <v>0</v>
      </c>
      <c r="AN57" s="145"/>
      <c r="AO57" s="146">
        <f t="shared" si="34"/>
        <v>0</v>
      </c>
      <c r="AP57" s="145"/>
      <c r="AQ57" s="146">
        <f t="shared" si="35"/>
        <v>0</v>
      </c>
      <c r="AR57" s="145"/>
      <c r="AS57" s="146">
        <f t="shared" si="36"/>
        <v>0</v>
      </c>
      <c r="AT57" s="145"/>
      <c r="AU57" s="146">
        <f t="shared" si="37"/>
        <v>0</v>
      </c>
      <c r="AV57" s="145"/>
      <c r="AW57" s="146">
        <f t="shared" si="38"/>
        <v>0</v>
      </c>
      <c r="AX57" s="145"/>
      <c r="AY57" s="146">
        <f t="shared" si="39"/>
        <v>0</v>
      </c>
      <c r="AZ57" s="145"/>
      <c r="BA57" s="146">
        <f t="shared" si="40"/>
        <v>0</v>
      </c>
      <c r="BB57" s="145"/>
      <c r="BC57" s="146">
        <f t="shared" si="41"/>
        <v>0</v>
      </c>
      <c r="BD57" s="145"/>
      <c r="BE57" s="146">
        <f t="shared" si="42"/>
        <v>0</v>
      </c>
      <c r="BF57" s="147">
        <f t="shared" si="94"/>
        <v>0</v>
      </c>
      <c r="BG57" s="146">
        <f t="shared" si="94"/>
        <v>0</v>
      </c>
      <c r="BH57" s="99"/>
      <c r="BI57" s="100">
        <f t="shared" si="140"/>
        <v>0</v>
      </c>
      <c r="BJ57" s="99"/>
      <c r="BK57" s="100">
        <f t="shared" si="141"/>
        <v>0</v>
      </c>
      <c r="BL57" s="99"/>
      <c r="BM57" s="100">
        <f t="shared" si="142"/>
        <v>0</v>
      </c>
      <c r="BN57" s="99"/>
      <c r="BO57" s="100">
        <f t="shared" si="143"/>
        <v>0</v>
      </c>
      <c r="BP57" s="99"/>
      <c r="BQ57" s="100">
        <f t="shared" si="144"/>
        <v>0</v>
      </c>
      <c r="BR57" s="99"/>
      <c r="BS57" s="100">
        <f t="shared" si="145"/>
        <v>0</v>
      </c>
      <c r="BT57" s="99"/>
      <c r="BU57" s="100">
        <f t="shared" si="146"/>
        <v>0</v>
      </c>
      <c r="BV57" s="99"/>
      <c r="BW57" s="100">
        <f t="shared" si="147"/>
        <v>0</v>
      </c>
      <c r="BX57" s="99"/>
      <c r="BY57" s="100">
        <f t="shared" si="148"/>
        <v>0</v>
      </c>
      <c r="BZ57" s="99"/>
      <c r="CA57" s="100">
        <f t="shared" si="149"/>
        <v>0</v>
      </c>
      <c r="CB57" s="99"/>
      <c r="CC57" s="100">
        <f t="shared" si="150"/>
        <v>0</v>
      </c>
      <c r="CD57" s="99"/>
      <c r="CE57" s="100">
        <f t="shared" si="151"/>
        <v>0</v>
      </c>
      <c r="CF57" s="101">
        <f t="shared" si="152"/>
        <v>0</v>
      </c>
      <c r="CG57" s="100">
        <f t="shared" si="152"/>
        <v>0</v>
      </c>
    </row>
    <row r="58" spans="1:85" s="148" customFormat="1" ht="19.899999999999999" customHeight="1" x14ac:dyDescent="0.5">
      <c r="A58" s="94">
        <v>48</v>
      </c>
      <c r="B58" s="95" t="s">
        <v>117</v>
      </c>
      <c r="C58" s="95" t="s">
        <v>74</v>
      </c>
      <c r="D58" s="94">
        <f>RANK(BF58,$BF$4:$BF$147)</f>
        <v>20</v>
      </c>
      <c r="E58" s="94">
        <v>0.64</v>
      </c>
      <c r="F58" s="94" t="s">
        <v>83</v>
      </c>
      <c r="G58" s="94"/>
      <c r="H58" s="94"/>
      <c r="I58" s="146">
        <f t="shared" si="19"/>
        <v>0</v>
      </c>
      <c r="J58" s="94"/>
      <c r="K58" s="146">
        <f t="shared" si="20"/>
        <v>0</v>
      </c>
      <c r="L58" s="94"/>
      <c r="M58" s="146">
        <f t="shared" si="21"/>
        <v>0</v>
      </c>
      <c r="N58" s="94"/>
      <c r="O58" s="146">
        <f t="shared" si="22"/>
        <v>0</v>
      </c>
      <c r="P58" s="94"/>
      <c r="Q58" s="146">
        <f t="shared" si="23"/>
        <v>0</v>
      </c>
      <c r="R58" s="94"/>
      <c r="S58" s="146">
        <f t="shared" si="24"/>
        <v>0</v>
      </c>
      <c r="T58" s="94"/>
      <c r="U58" s="146">
        <f t="shared" si="25"/>
        <v>0</v>
      </c>
      <c r="V58" s="94"/>
      <c r="W58" s="146">
        <f t="shared" si="26"/>
        <v>0</v>
      </c>
      <c r="X58" s="94"/>
      <c r="Y58" s="146">
        <f t="shared" si="27"/>
        <v>0</v>
      </c>
      <c r="Z58" s="94"/>
      <c r="AA58" s="146">
        <f t="shared" si="28"/>
        <v>0</v>
      </c>
      <c r="AB58" s="94"/>
      <c r="AC58" s="146">
        <f t="shared" si="29"/>
        <v>0</v>
      </c>
      <c r="AD58" s="94"/>
      <c r="AE58" s="146">
        <f t="shared" si="30"/>
        <v>0</v>
      </c>
      <c r="AF58" s="147">
        <f t="shared" si="139"/>
        <v>0</v>
      </c>
      <c r="AG58" s="146">
        <f t="shared" si="139"/>
        <v>0</v>
      </c>
      <c r="AH58" s="145"/>
      <c r="AI58" s="146">
        <f t="shared" si="32"/>
        <v>0</v>
      </c>
      <c r="AJ58" s="145"/>
      <c r="AK58" s="146">
        <f t="shared" si="33"/>
        <v>0</v>
      </c>
      <c r="AL58" s="145"/>
      <c r="AM58" s="146">
        <f t="shared" si="33"/>
        <v>0</v>
      </c>
      <c r="AN58" s="145"/>
      <c r="AO58" s="146">
        <f t="shared" si="34"/>
        <v>0</v>
      </c>
      <c r="AP58" s="145"/>
      <c r="AQ58" s="146">
        <f t="shared" si="35"/>
        <v>0</v>
      </c>
      <c r="AR58" s="145"/>
      <c r="AS58" s="146">
        <f t="shared" si="36"/>
        <v>0</v>
      </c>
      <c r="AT58" s="145"/>
      <c r="AU58" s="146">
        <f t="shared" si="37"/>
        <v>0</v>
      </c>
      <c r="AV58" s="145"/>
      <c r="AW58" s="146">
        <f t="shared" si="38"/>
        <v>0</v>
      </c>
      <c r="AX58" s="145"/>
      <c r="AY58" s="146">
        <f t="shared" si="39"/>
        <v>0</v>
      </c>
      <c r="AZ58" s="145"/>
      <c r="BA58" s="146">
        <f t="shared" si="40"/>
        <v>0</v>
      </c>
      <c r="BB58" s="145"/>
      <c r="BC58" s="146">
        <f t="shared" si="41"/>
        <v>0</v>
      </c>
      <c r="BD58" s="145"/>
      <c r="BE58" s="146">
        <f t="shared" si="42"/>
        <v>0</v>
      </c>
      <c r="BF58" s="147">
        <f t="shared" si="94"/>
        <v>0</v>
      </c>
      <c r="BG58" s="146">
        <f t="shared" si="94"/>
        <v>0</v>
      </c>
      <c r="BH58" s="99"/>
      <c r="BI58" s="100">
        <f t="shared" si="140"/>
        <v>0</v>
      </c>
      <c r="BJ58" s="99"/>
      <c r="BK58" s="100">
        <f t="shared" si="141"/>
        <v>0</v>
      </c>
      <c r="BL58" s="99"/>
      <c r="BM58" s="100">
        <f t="shared" si="142"/>
        <v>0</v>
      </c>
      <c r="BN58" s="99"/>
      <c r="BO58" s="100">
        <f t="shared" si="143"/>
        <v>0</v>
      </c>
      <c r="BP58" s="99"/>
      <c r="BQ58" s="100">
        <f t="shared" si="144"/>
        <v>0</v>
      </c>
      <c r="BR58" s="99"/>
      <c r="BS58" s="100">
        <f t="shared" si="145"/>
        <v>0</v>
      </c>
      <c r="BT58" s="99"/>
      <c r="BU58" s="100">
        <f t="shared" si="146"/>
        <v>0</v>
      </c>
      <c r="BV58" s="99"/>
      <c r="BW58" s="100">
        <f t="shared" si="147"/>
        <v>0</v>
      </c>
      <c r="BX58" s="99"/>
      <c r="BY58" s="100">
        <f t="shared" si="148"/>
        <v>0</v>
      </c>
      <c r="BZ58" s="99"/>
      <c r="CA58" s="100">
        <f t="shared" si="149"/>
        <v>0</v>
      </c>
      <c r="CB58" s="99"/>
      <c r="CC58" s="100">
        <f t="shared" si="150"/>
        <v>0</v>
      </c>
      <c r="CD58" s="99"/>
      <c r="CE58" s="100">
        <f t="shared" si="151"/>
        <v>0</v>
      </c>
      <c r="CF58" s="101">
        <f t="shared" si="152"/>
        <v>0</v>
      </c>
      <c r="CG58" s="100">
        <f t="shared" si="152"/>
        <v>0</v>
      </c>
    </row>
    <row r="59" spans="1:85" s="148" customFormat="1" ht="19.899999999999999" customHeight="1" x14ac:dyDescent="0.5">
      <c r="A59" s="94"/>
      <c r="B59" s="95"/>
      <c r="C59" s="95"/>
      <c r="D59" s="94"/>
      <c r="E59" s="94"/>
      <c r="F59" s="94"/>
      <c r="G59" s="94"/>
      <c r="H59" s="94"/>
      <c r="I59" s="146"/>
      <c r="J59" s="94"/>
      <c r="K59" s="146"/>
      <c r="L59" s="94"/>
      <c r="M59" s="146"/>
      <c r="N59" s="94"/>
      <c r="O59" s="146"/>
      <c r="P59" s="94"/>
      <c r="Q59" s="146"/>
      <c r="R59" s="94"/>
      <c r="S59" s="146"/>
      <c r="T59" s="94"/>
      <c r="U59" s="146"/>
      <c r="V59" s="94"/>
      <c r="W59" s="146"/>
      <c r="X59" s="94"/>
      <c r="Y59" s="146"/>
      <c r="Z59" s="94"/>
      <c r="AA59" s="146"/>
      <c r="AB59" s="94"/>
      <c r="AC59" s="146"/>
      <c r="AD59" s="94"/>
      <c r="AE59" s="146"/>
      <c r="AF59" s="147"/>
      <c r="AG59" s="146"/>
      <c r="AH59" s="145"/>
      <c r="AI59" s="146"/>
      <c r="AJ59" s="145"/>
      <c r="AK59" s="146"/>
      <c r="AL59" s="145"/>
      <c r="AM59" s="146"/>
      <c r="AN59" s="145"/>
      <c r="AO59" s="146"/>
      <c r="AP59" s="145"/>
      <c r="AQ59" s="146"/>
      <c r="AR59" s="145"/>
      <c r="AS59" s="146"/>
      <c r="AT59" s="145"/>
      <c r="AU59" s="146"/>
      <c r="AV59" s="145"/>
      <c r="AW59" s="146"/>
      <c r="AX59" s="145"/>
      <c r="AY59" s="146"/>
      <c r="AZ59" s="145"/>
      <c r="BA59" s="146"/>
      <c r="BB59" s="145"/>
      <c r="BC59" s="146"/>
      <c r="BD59" s="145"/>
      <c r="BE59" s="146"/>
      <c r="BF59" s="147"/>
      <c r="BG59" s="146"/>
      <c r="BH59" s="99"/>
      <c r="BI59" s="100"/>
      <c r="BJ59" s="99"/>
      <c r="BK59" s="100"/>
      <c r="BL59" s="99"/>
      <c r="BM59" s="100"/>
      <c r="BN59" s="99"/>
      <c r="BO59" s="100"/>
      <c r="BP59" s="99"/>
      <c r="BQ59" s="100"/>
      <c r="BR59" s="99"/>
      <c r="BS59" s="100"/>
      <c r="BT59" s="99"/>
      <c r="BU59" s="100"/>
      <c r="BV59" s="99"/>
      <c r="BW59" s="100"/>
      <c r="BX59" s="99"/>
      <c r="BY59" s="100"/>
      <c r="BZ59" s="99"/>
      <c r="CA59" s="100"/>
      <c r="CB59" s="99"/>
      <c r="CC59" s="100"/>
      <c r="CD59" s="99"/>
      <c r="CE59" s="100"/>
      <c r="CF59" s="101"/>
      <c r="CG59" s="100"/>
    </row>
    <row r="60" spans="1:85" s="148" customFormat="1" ht="19.899999999999999" customHeight="1" x14ac:dyDescent="0.5">
      <c r="A60" s="94">
        <v>49</v>
      </c>
      <c r="B60" s="95" t="s">
        <v>118</v>
      </c>
      <c r="C60" s="95" t="s">
        <v>77</v>
      </c>
      <c r="D60" s="94">
        <f>RANK(BF60,$BF$4:$BF$147)</f>
        <v>6</v>
      </c>
      <c r="E60" s="94">
        <v>1</v>
      </c>
      <c r="F60" s="94" t="s">
        <v>75</v>
      </c>
      <c r="G60" s="94">
        <v>1550</v>
      </c>
      <c r="H60" s="94">
        <v>2604</v>
      </c>
      <c r="I60" s="160">
        <f t="shared" ref="I60:I64" si="153">H60*$E60</f>
        <v>2604</v>
      </c>
      <c r="J60" s="94">
        <v>1724</v>
      </c>
      <c r="K60" s="160">
        <f t="shared" ref="K60:K64" si="154">J60*$E60</f>
        <v>1724</v>
      </c>
      <c r="L60" s="94">
        <v>3096</v>
      </c>
      <c r="M60" s="160">
        <f t="shared" ref="M60:M64" si="155">L60*$E60</f>
        <v>3096</v>
      </c>
      <c r="N60" s="94">
        <v>2340</v>
      </c>
      <c r="O60" s="160">
        <f t="shared" ref="O60:O64" si="156">N60*$E60</f>
        <v>2340</v>
      </c>
      <c r="P60" s="94">
        <v>3768</v>
      </c>
      <c r="Q60" s="160">
        <f t="shared" ref="Q60:Q64" si="157">P60*$E60</f>
        <v>3768</v>
      </c>
      <c r="R60" s="94">
        <v>3096</v>
      </c>
      <c r="S60" s="160">
        <f t="shared" ref="S60:S64" si="158">R60*$E60</f>
        <v>3096</v>
      </c>
      <c r="T60" s="94">
        <v>3504</v>
      </c>
      <c r="U60" s="160">
        <f t="shared" ref="U60:U64" si="159">T60*$E60</f>
        <v>3504</v>
      </c>
      <c r="V60" s="94">
        <v>3120</v>
      </c>
      <c r="W60" s="160">
        <f t="shared" ref="W60:W64" si="160">V60*$E60</f>
        <v>3120</v>
      </c>
      <c r="X60" s="94">
        <v>2820</v>
      </c>
      <c r="Y60" s="160">
        <f t="shared" ref="Y60:Y64" si="161">X60*$E60</f>
        <v>2820</v>
      </c>
      <c r="Z60" s="94">
        <v>3840</v>
      </c>
      <c r="AA60" s="160">
        <f t="shared" ref="AA60:AA64" si="162">Z60*$E60</f>
        <v>3840</v>
      </c>
      <c r="AB60" s="94">
        <v>2016</v>
      </c>
      <c r="AC60" s="160">
        <f t="shared" ref="AC60:AC64" si="163">AB60*$E60</f>
        <v>2016</v>
      </c>
      <c r="AD60" s="94">
        <v>2998</v>
      </c>
      <c r="AE60" s="160">
        <f t="shared" ref="AE60:AE64" si="164">AD60*$E60</f>
        <v>2998</v>
      </c>
      <c r="AF60" s="147">
        <f t="shared" ref="AF60:AG60" si="165">SUM(H60,J60,L60,N60,P60,R60,T60,V60,X60,Z60,AB60,AD60)</f>
        <v>34926</v>
      </c>
      <c r="AG60" s="146">
        <f t="shared" si="165"/>
        <v>34926</v>
      </c>
      <c r="AH60" s="159">
        <v>2349</v>
      </c>
      <c r="AI60" s="160">
        <f t="shared" ref="AI60:AI62" si="166">AH60*$E60</f>
        <v>2349</v>
      </c>
      <c r="AJ60" s="159">
        <v>2076</v>
      </c>
      <c r="AK60" s="160">
        <f t="shared" ref="AK60:AK62" si="167">AJ60*$E60</f>
        <v>2076</v>
      </c>
      <c r="AL60" s="145">
        <v>3540</v>
      </c>
      <c r="AM60" s="146">
        <f t="shared" si="33"/>
        <v>3540</v>
      </c>
      <c r="AN60" s="145">
        <v>2410</v>
      </c>
      <c r="AO60" s="146">
        <f t="shared" si="34"/>
        <v>2410</v>
      </c>
      <c r="AP60" s="145">
        <v>3108</v>
      </c>
      <c r="AQ60" s="146">
        <f t="shared" si="35"/>
        <v>3108</v>
      </c>
      <c r="AR60" s="145">
        <v>2496</v>
      </c>
      <c r="AS60" s="146">
        <f t="shared" si="36"/>
        <v>2496</v>
      </c>
      <c r="AT60" s="145">
        <v>2436</v>
      </c>
      <c r="AU60" s="146">
        <f t="shared" si="37"/>
        <v>2436</v>
      </c>
      <c r="AV60" s="145">
        <v>2592</v>
      </c>
      <c r="AW60" s="146">
        <f t="shared" si="38"/>
        <v>2592</v>
      </c>
      <c r="AX60" s="145">
        <v>2250</v>
      </c>
      <c r="AY60" s="146">
        <f t="shared" si="39"/>
        <v>2250</v>
      </c>
      <c r="AZ60" s="145">
        <v>2064</v>
      </c>
      <c r="BA60" s="146">
        <f t="shared" si="40"/>
        <v>2064</v>
      </c>
      <c r="BB60" s="145">
        <v>2256</v>
      </c>
      <c r="BC60" s="146">
        <f t="shared" si="41"/>
        <v>2256</v>
      </c>
      <c r="BD60" s="145">
        <v>2484</v>
      </c>
      <c r="BE60" s="146">
        <f t="shared" si="42"/>
        <v>2484</v>
      </c>
      <c r="BF60" s="147">
        <f t="shared" si="94"/>
        <v>30061</v>
      </c>
      <c r="BG60" s="146">
        <f t="shared" si="94"/>
        <v>30061</v>
      </c>
      <c r="BH60" s="96">
        <v>2064</v>
      </c>
      <c r="BI60" s="97">
        <f t="shared" ref="BI60" si="168">BH60*$E60</f>
        <v>2064</v>
      </c>
      <c r="BJ60" s="98">
        <v>1320</v>
      </c>
      <c r="BK60" s="100">
        <f t="shared" ref="BK60" si="169">BJ60*$E60</f>
        <v>1320</v>
      </c>
      <c r="BL60" s="99"/>
      <c r="BM60" s="100">
        <f t="shared" ref="BM60" si="170">BL60*$E60</f>
        <v>0</v>
      </c>
      <c r="BN60" s="99"/>
      <c r="BO60" s="100">
        <f t="shared" ref="BO60" si="171">BN60*$E60</f>
        <v>0</v>
      </c>
      <c r="BP60" s="99"/>
      <c r="BQ60" s="100">
        <f t="shared" ref="BQ60" si="172">BP60*$E60</f>
        <v>0</v>
      </c>
      <c r="BR60" s="99"/>
      <c r="BS60" s="100">
        <f t="shared" ref="BS60" si="173">BR60*$E60</f>
        <v>0</v>
      </c>
      <c r="BT60" s="99"/>
      <c r="BU60" s="100">
        <f t="shared" ref="BU60" si="174">BT60*$E60</f>
        <v>0</v>
      </c>
      <c r="BV60" s="99"/>
      <c r="BW60" s="100">
        <f t="shared" ref="BW60" si="175">BV60*$E60</f>
        <v>0</v>
      </c>
      <c r="BX60" s="99"/>
      <c r="BY60" s="100">
        <f t="shared" ref="BY60" si="176">BX60*$E60</f>
        <v>0</v>
      </c>
      <c r="BZ60" s="99"/>
      <c r="CA60" s="100">
        <f t="shared" ref="CA60" si="177">BZ60*$E60</f>
        <v>0</v>
      </c>
      <c r="CB60" s="99"/>
      <c r="CC60" s="100">
        <f t="shared" ref="CC60" si="178">CB60*$E60</f>
        <v>0</v>
      </c>
      <c r="CD60" s="99"/>
      <c r="CE60" s="100">
        <f t="shared" ref="CE60" si="179">CD60*$E60</f>
        <v>0</v>
      </c>
      <c r="CF60" s="101">
        <f t="shared" ref="CF60:CG60" si="180">SUM(BH60,BJ60,BL60,BN60,BP60,BR60,BT60,BV60,BX60,BZ60,CB60,CD60)</f>
        <v>3384</v>
      </c>
      <c r="CG60" s="100">
        <f t="shared" si="180"/>
        <v>3384</v>
      </c>
    </row>
    <row r="61" spans="1:85" s="148" customFormat="1" ht="19.899999999999999" customHeight="1" x14ac:dyDescent="0.5">
      <c r="A61" s="94">
        <v>50</v>
      </c>
      <c r="B61" s="95" t="s">
        <v>119</v>
      </c>
      <c r="C61" s="95"/>
      <c r="D61" s="94"/>
      <c r="E61" s="94">
        <v>0.6</v>
      </c>
      <c r="F61" s="94" t="s">
        <v>98</v>
      </c>
      <c r="G61" s="94">
        <v>1060</v>
      </c>
      <c r="H61" s="94"/>
      <c r="I61" s="160"/>
      <c r="J61" s="94"/>
      <c r="K61" s="160"/>
      <c r="L61" s="94"/>
      <c r="M61" s="160"/>
      <c r="N61" s="94"/>
      <c r="O61" s="160"/>
      <c r="P61" s="94"/>
      <c r="Q61" s="160"/>
      <c r="R61" s="94"/>
      <c r="S61" s="160"/>
      <c r="T61" s="94"/>
      <c r="U61" s="160"/>
      <c r="V61" s="94"/>
      <c r="W61" s="160"/>
      <c r="X61" s="94"/>
      <c r="Y61" s="160"/>
      <c r="Z61" s="94"/>
      <c r="AA61" s="160"/>
      <c r="AB61" s="94"/>
      <c r="AC61" s="160"/>
      <c r="AD61" s="94"/>
      <c r="AE61" s="160"/>
      <c r="AF61" s="147"/>
      <c r="AG61" s="146"/>
      <c r="AH61" s="159"/>
      <c r="AI61" s="160"/>
      <c r="AJ61" s="159"/>
      <c r="AK61" s="160"/>
      <c r="AL61" s="145"/>
      <c r="AM61" s="146"/>
      <c r="AN61" s="145"/>
      <c r="AO61" s="146"/>
      <c r="AP61" s="145"/>
      <c r="AQ61" s="146"/>
      <c r="AR61" s="145"/>
      <c r="AS61" s="146"/>
      <c r="AT61" s="145"/>
      <c r="AU61" s="146"/>
      <c r="AV61" s="145"/>
      <c r="AW61" s="146"/>
      <c r="AX61" s="145"/>
      <c r="AY61" s="146"/>
      <c r="AZ61" s="145"/>
      <c r="BA61" s="146"/>
      <c r="BB61" s="145"/>
      <c r="BC61" s="146"/>
      <c r="BD61" s="145"/>
      <c r="BE61" s="146"/>
      <c r="BF61" s="147"/>
      <c r="BG61" s="146"/>
      <c r="BH61" s="96"/>
      <c r="BI61" s="97"/>
      <c r="BJ61" s="98"/>
      <c r="BK61" s="100"/>
      <c r="BL61" s="99"/>
      <c r="BM61" s="100"/>
      <c r="BN61" s="99"/>
      <c r="BO61" s="100"/>
      <c r="BP61" s="99"/>
      <c r="BQ61" s="100"/>
      <c r="BR61" s="99"/>
      <c r="BS61" s="100"/>
      <c r="BT61" s="99"/>
      <c r="BU61" s="100"/>
      <c r="BV61" s="99"/>
      <c r="BW61" s="100"/>
      <c r="BX61" s="99"/>
      <c r="BY61" s="100"/>
      <c r="BZ61" s="99"/>
      <c r="CA61" s="100"/>
      <c r="CB61" s="99"/>
      <c r="CC61" s="100"/>
      <c r="CD61" s="99"/>
      <c r="CE61" s="100"/>
      <c r="CF61" s="101"/>
      <c r="CG61" s="100"/>
    </row>
    <row r="62" spans="1:85" s="148" customFormat="1" ht="19.899999999999999" customHeight="1" x14ac:dyDescent="0.5">
      <c r="A62" s="94">
        <v>51</v>
      </c>
      <c r="B62" s="95" t="s">
        <v>120</v>
      </c>
      <c r="C62" s="95" t="s">
        <v>77</v>
      </c>
      <c r="D62" s="94">
        <f>RANK(BF62,$BF$4:$BF$147)</f>
        <v>9</v>
      </c>
      <c r="E62" s="94">
        <v>0.35</v>
      </c>
      <c r="F62" s="94" t="s">
        <v>81</v>
      </c>
      <c r="G62" s="94">
        <v>700</v>
      </c>
      <c r="H62" s="94">
        <v>240</v>
      </c>
      <c r="I62" s="160">
        <f t="shared" si="153"/>
        <v>84</v>
      </c>
      <c r="J62" s="94">
        <v>160</v>
      </c>
      <c r="K62" s="160">
        <f t="shared" si="154"/>
        <v>56</v>
      </c>
      <c r="L62" s="94">
        <v>280</v>
      </c>
      <c r="M62" s="160">
        <f t="shared" si="155"/>
        <v>98</v>
      </c>
      <c r="N62" s="94">
        <v>200</v>
      </c>
      <c r="O62" s="160">
        <f t="shared" si="156"/>
        <v>70</v>
      </c>
      <c r="P62" s="94">
        <v>300</v>
      </c>
      <c r="Q62" s="160">
        <f t="shared" si="157"/>
        <v>105</v>
      </c>
      <c r="R62" s="94">
        <v>280</v>
      </c>
      <c r="S62" s="160">
        <f t="shared" si="158"/>
        <v>98</v>
      </c>
      <c r="T62" s="94">
        <v>400</v>
      </c>
      <c r="U62" s="160">
        <f t="shared" si="159"/>
        <v>140</v>
      </c>
      <c r="V62" s="94">
        <v>200</v>
      </c>
      <c r="W62" s="160">
        <f t="shared" si="160"/>
        <v>70</v>
      </c>
      <c r="X62" s="94">
        <v>160</v>
      </c>
      <c r="Y62" s="160">
        <f t="shared" si="161"/>
        <v>56</v>
      </c>
      <c r="Z62" s="94">
        <v>280</v>
      </c>
      <c r="AA62" s="160">
        <f t="shared" si="162"/>
        <v>98</v>
      </c>
      <c r="AB62" s="94">
        <v>880</v>
      </c>
      <c r="AC62" s="160">
        <f t="shared" si="163"/>
        <v>308</v>
      </c>
      <c r="AD62" s="94">
        <v>348</v>
      </c>
      <c r="AE62" s="160">
        <f t="shared" si="164"/>
        <v>121.8</v>
      </c>
      <c r="AF62" s="147">
        <f t="shared" ref="AF62:AG64" si="181">SUM(H62,J62,L62,N62,P62,R62,T62,V62,X62,Z62,AB62,AD62)</f>
        <v>3728</v>
      </c>
      <c r="AG62" s="146">
        <f t="shared" si="181"/>
        <v>1304.8</v>
      </c>
      <c r="AH62" s="159">
        <v>421</v>
      </c>
      <c r="AI62" s="160">
        <f t="shared" si="166"/>
        <v>147.35</v>
      </c>
      <c r="AJ62" s="159">
        <v>240</v>
      </c>
      <c r="AK62" s="160">
        <f t="shared" si="167"/>
        <v>84</v>
      </c>
      <c r="AL62" s="145">
        <v>440</v>
      </c>
      <c r="AM62" s="146">
        <f t="shared" si="33"/>
        <v>154</v>
      </c>
      <c r="AN62" s="145">
        <v>360</v>
      </c>
      <c r="AO62" s="146">
        <f t="shared" si="34"/>
        <v>125.99999999999999</v>
      </c>
      <c r="AP62" s="145">
        <v>680</v>
      </c>
      <c r="AQ62" s="146">
        <f t="shared" si="35"/>
        <v>237.99999999999997</v>
      </c>
      <c r="AR62" s="145">
        <v>520</v>
      </c>
      <c r="AS62" s="146">
        <f t="shared" si="36"/>
        <v>182</v>
      </c>
      <c r="AT62" s="145">
        <v>520</v>
      </c>
      <c r="AU62" s="146">
        <f t="shared" si="37"/>
        <v>182</v>
      </c>
      <c r="AV62" s="145">
        <v>680</v>
      </c>
      <c r="AW62" s="146">
        <f t="shared" si="38"/>
        <v>237.99999999999997</v>
      </c>
      <c r="AX62" s="145">
        <v>1320</v>
      </c>
      <c r="AY62" s="146">
        <f t="shared" si="39"/>
        <v>461.99999999999994</v>
      </c>
      <c r="AZ62" s="145">
        <v>590</v>
      </c>
      <c r="BA62" s="146">
        <f t="shared" si="40"/>
        <v>206.5</v>
      </c>
      <c r="BB62" s="145">
        <v>1480</v>
      </c>
      <c r="BC62" s="146">
        <f t="shared" si="41"/>
        <v>518</v>
      </c>
      <c r="BD62" s="145">
        <v>560</v>
      </c>
      <c r="BE62" s="146">
        <f t="shared" si="42"/>
        <v>196</v>
      </c>
      <c r="BF62" s="147">
        <f t="shared" si="94"/>
        <v>7811</v>
      </c>
      <c r="BG62" s="146">
        <f t="shared" si="94"/>
        <v>2733.85</v>
      </c>
      <c r="BH62" s="96">
        <v>880</v>
      </c>
      <c r="BI62" s="97">
        <f t="shared" ref="BI62:BI64" si="182">BH62*$E62</f>
        <v>308</v>
      </c>
      <c r="BJ62" s="98">
        <v>800</v>
      </c>
      <c r="BK62" s="100">
        <f t="shared" ref="BK62:BK64" si="183">BJ62*$E62</f>
        <v>280</v>
      </c>
      <c r="BL62" s="99"/>
      <c r="BM62" s="100">
        <f t="shared" ref="BM62:BM64" si="184">BL62*$E62</f>
        <v>0</v>
      </c>
      <c r="BN62" s="99"/>
      <c r="BO62" s="100">
        <f t="shared" ref="BO62:BO64" si="185">BN62*$E62</f>
        <v>0</v>
      </c>
      <c r="BP62" s="99"/>
      <c r="BQ62" s="100">
        <f t="shared" ref="BQ62:BQ64" si="186">BP62*$E62</f>
        <v>0</v>
      </c>
      <c r="BR62" s="99"/>
      <c r="BS62" s="100">
        <f t="shared" ref="BS62:BS64" si="187">BR62*$E62</f>
        <v>0</v>
      </c>
      <c r="BT62" s="99"/>
      <c r="BU62" s="100">
        <f t="shared" ref="BU62:BU64" si="188">BT62*$E62</f>
        <v>0</v>
      </c>
      <c r="BV62" s="99"/>
      <c r="BW62" s="100">
        <f t="shared" ref="BW62:BW64" si="189">BV62*$E62</f>
        <v>0</v>
      </c>
      <c r="BX62" s="99"/>
      <c r="BY62" s="100">
        <f t="shared" ref="BY62:BY64" si="190">BX62*$E62</f>
        <v>0</v>
      </c>
      <c r="BZ62" s="99"/>
      <c r="CA62" s="100">
        <f t="shared" ref="CA62:CA64" si="191">BZ62*$E62</f>
        <v>0</v>
      </c>
      <c r="CB62" s="99"/>
      <c r="CC62" s="100">
        <f t="shared" ref="CC62:CC64" si="192">CB62*$E62</f>
        <v>0</v>
      </c>
      <c r="CD62" s="99"/>
      <c r="CE62" s="100">
        <f t="shared" ref="CE62:CE64" si="193">CD62*$E62</f>
        <v>0</v>
      </c>
      <c r="CF62" s="101">
        <f t="shared" ref="CF62:CG64" si="194">SUM(BH62,BJ62,BL62,BN62,BP62,BR62,BT62,BV62,BX62,BZ62,CB62,CD62)</f>
        <v>1680</v>
      </c>
      <c r="CG62" s="100">
        <f t="shared" si="194"/>
        <v>588</v>
      </c>
    </row>
    <row r="63" spans="1:85" s="148" customFormat="1" ht="19.899999999999999" customHeight="1" x14ac:dyDescent="0.5">
      <c r="A63" s="94">
        <v>52</v>
      </c>
      <c r="B63" s="95" t="s">
        <v>121</v>
      </c>
      <c r="C63" s="95" t="s">
        <v>74</v>
      </c>
      <c r="D63" s="94">
        <f>RANK(BF63,$BF$4:$BF$147)</f>
        <v>20</v>
      </c>
      <c r="E63" s="94">
        <v>0.64</v>
      </c>
      <c r="F63" s="94" t="s">
        <v>85</v>
      </c>
      <c r="G63" s="94"/>
      <c r="H63" s="94"/>
      <c r="I63" s="160">
        <f t="shared" si="153"/>
        <v>0</v>
      </c>
      <c r="J63" s="94"/>
      <c r="K63" s="160">
        <f t="shared" si="154"/>
        <v>0</v>
      </c>
      <c r="L63" s="94"/>
      <c r="M63" s="160">
        <f t="shared" si="155"/>
        <v>0</v>
      </c>
      <c r="N63" s="94"/>
      <c r="O63" s="160">
        <f t="shared" si="156"/>
        <v>0</v>
      </c>
      <c r="P63" s="94"/>
      <c r="Q63" s="160">
        <f t="shared" si="157"/>
        <v>0</v>
      </c>
      <c r="R63" s="94"/>
      <c r="S63" s="160">
        <f t="shared" si="158"/>
        <v>0</v>
      </c>
      <c r="T63" s="94"/>
      <c r="U63" s="160">
        <f t="shared" si="159"/>
        <v>0</v>
      </c>
      <c r="V63" s="94"/>
      <c r="W63" s="160">
        <f t="shared" si="160"/>
        <v>0</v>
      </c>
      <c r="X63" s="94"/>
      <c r="Y63" s="160">
        <f t="shared" si="161"/>
        <v>0</v>
      </c>
      <c r="Z63" s="94"/>
      <c r="AA63" s="160">
        <f t="shared" si="162"/>
        <v>0</v>
      </c>
      <c r="AB63" s="94"/>
      <c r="AC63" s="160">
        <f t="shared" si="163"/>
        <v>0</v>
      </c>
      <c r="AD63" s="94"/>
      <c r="AE63" s="160">
        <f t="shared" si="164"/>
        <v>0</v>
      </c>
      <c r="AF63" s="147">
        <f t="shared" si="181"/>
        <v>0</v>
      </c>
      <c r="AG63" s="146">
        <f t="shared" si="181"/>
        <v>0</v>
      </c>
      <c r="AH63" s="145"/>
      <c r="AI63" s="146">
        <f t="shared" si="32"/>
        <v>0</v>
      </c>
      <c r="AJ63" s="145"/>
      <c r="AK63" s="146">
        <f t="shared" si="33"/>
        <v>0</v>
      </c>
      <c r="AL63" s="145"/>
      <c r="AM63" s="146">
        <f t="shared" si="33"/>
        <v>0</v>
      </c>
      <c r="AN63" s="145"/>
      <c r="AO63" s="146">
        <f t="shared" si="34"/>
        <v>0</v>
      </c>
      <c r="AP63" s="145"/>
      <c r="AQ63" s="146">
        <f t="shared" si="35"/>
        <v>0</v>
      </c>
      <c r="AR63" s="145"/>
      <c r="AS63" s="146">
        <f t="shared" si="36"/>
        <v>0</v>
      </c>
      <c r="AT63" s="145"/>
      <c r="AU63" s="146">
        <f t="shared" si="37"/>
        <v>0</v>
      </c>
      <c r="AV63" s="145"/>
      <c r="AW63" s="146">
        <f t="shared" si="38"/>
        <v>0</v>
      </c>
      <c r="AX63" s="145"/>
      <c r="AY63" s="146">
        <f t="shared" si="39"/>
        <v>0</v>
      </c>
      <c r="AZ63" s="145"/>
      <c r="BA63" s="146">
        <f t="shared" si="40"/>
        <v>0</v>
      </c>
      <c r="BB63" s="145"/>
      <c r="BC63" s="146">
        <f t="shared" si="41"/>
        <v>0</v>
      </c>
      <c r="BD63" s="145"/>
      <c r="BE63" s="146">
        <f t="shared" si="42"/>
        <v>0</v>
      </c>
      <c r="BF63" s="147">
        <f t="shared" si="94"/>
        <v>0</v>
      </c>
      <c r="BG63" s="146">
        <f t="shared" si="94"/>
        <v>0</v>
      </c>
      <c r="BH63" s="99"/>
      <c r="BI63" s="100">
        <f t="shared" si="182"/>
        <v>0</v>
      </c>
      <c r="BJ63" s="99"/>
      <c r="BK63" s="100">
        <f t="shared" si="183"/>
        <v>0</v>
      </c>
      <c r="BL63" s="99"/>
      <c r="BM63" s="100">
        <f t="shared" si="184"/>
        <v>0</v>
      </c>
      <c r="BN63" s="99"/>
      <c r="BO63" s="100">
        <f t="shared" si="185"/>
        <v>0</v>
      </c>
      <c r="BP63" s="99"/>
      <c r="BQ63" s="100">
        <f t="shared" si="186"/>
        <v>0</v>
      </c>
      <c r="BR63" s="99"/>
      <c r="BS63" s="100">
        <f t="shared" si="187"/>
        <v>0</v>
      </c>
      <c r="BT63" s="99"/>
      <c r="BU63" s="100">
        <f t="shared" si="188"/>
        <v>0</v>
      </c>
      <c r="BV63" s="99"/>
      <c r="BW63" s="100">
        <f t="shared" si="189"/>
        <v>0</v>
      </c>
      <c r="BX63" s="99"/>
      <c r="BY63" s="100">
        <f t="shared" si="190"/>
        <v>0</v>
      </c>
      <c r="BZ63" s="99"/>
      <c r="CA63" s="100">
        <f t="shared" si="191"/>
        <v>0</v>
      </c>
      <c r="CB63" s="99"/>
      <c r="CC63" s="100">
        <f t="shared" si="192"/>
        <v>0</v>
      </c>
      <c r="CD63" s="99"/>
      <c r="CE63" s="100">
        <f t="shared" si="193"/>
        <v>0</v>
      </c>
      <c r="CF63" s="101">
        <f t="shared" si="194"/>
        <v>0</v>
      </c>
      <c r="CG63" s="100">
        <f t="shared" si="194"/>
        <v>0</v>
      </c>
    </row>
    <row r="64" spans="1:85" s="148" customFormat="1" ht="19.899999999999999" customHeight="1" x14ac:dyDescent="0.5">
      <c r="A64" s="94">
        <v>53</v>
      </c>
      <c r="B64" s="95" t="s">
        <v>122</v>
      </c>
      <c r="C64" s="95" t="s">
        <v>74</v>
      </c>
      <c r="D64" s="94">
        <f>RANK(BF64,$BF$4:$BF$147)</f>
        <v>20</v>
      </c>
      <c r="E64" s="94">
        <v>0.64</v>
      </c>
      <c r="F64" s="94" t="s">
        <v>85</v>
      </c>
      <c r="G64" s="94">
        <v>1350</v>
      </c>
      <c r="H64" s="94"/>
      <c r="I64" s="160">
        <f t="shared" si="153"/>
        <v>0</v>
      </c>
      <c r="J64" s="94"/>
      <c r="K64" s="160">
        <f t="shared" si="154"/>
        <v>0</v>
      </c>
      <c r="L64" s="94"/>
      <c r="M64" s="160">
        <f t="shared" si="155"/>
        <v>0</v>
      </c>
      <c r="N64" s="94"/>
      <c r="O64" s="160">
        <f t="shared" si="156"/>
        <v>0</v>
      </c>
      <c r="P64" s="94"/>
      <c r="Q64" s="160">
        <f t="shared" si="157"/>
        <v>0</v>
      </c>
      <c r="R64" s="94"/>
      <c r="S64" s="160">
        <f t="shared" si="158"/>
        <v>0</v>
      </c>
      <c r="T64" s="94"/>
      <c r="U64" s="160">
        <f t="shared" si="159"/>
        <v>0</v>
      </c>
      <c r="V64" s="94"/>
      <c r="W64" s="160">
        <f t="shared" si="160"/>
        <v>0</v>
      </c>
      <c r="X64" s="94"/>
      <c r="Y64" s="160">
        <f t="shared" si="161"/>
        <v>0</v>
      </c>
      <c r="Z64" s="94"/>
      <c r="AA64" s="160">
        <f t="shared" si="162"/>
        <v>0</v>
      </c>
      <c r="AB64" s="94"/>
      <c r="AC64" s="160">
        <f t="shared" si="163"/>
        <v>0</v>
      </c>
      <c r="AD64" s="94"/>
      <c r="AE64" s="160">
        <f t="shared" si="164"/>
        <v>0</v>
      </c>
      <c r="AF64" s="147">
        <f t="shared" si="181"/>
        <v>0</v>
      </c>
      <c r="AG64" s="146">
        <f t="shared" si="181"/>
        <v>0</v>
      </c>
      <c r="AH64" s="145"/>
      <c r="AI64" s="146">
        <f t="shared" si="32"/>
        <v>0</v>
      </c>
      <c r="AJ64" s="145"/>
      <c r="AK64" s="146">
        <f t="shared" si="33"/>
        <v>0</v>
      </c>
      <c r="AL64" s="145"/>
      <c r="AM64" s="146">
        <f t="shared" si="33"/>
        <v>0</v>
      </c>
      <c r="AN64" s="145"/>
      <c r="AO64" s="146">
        <f t="shared" si="34"/>
        <v>0</v>
      </c>
      <c r="AP64" s="145"/>
      <c r="AQ64" s="146">
        <f t="shared" si="35"/>
        <v>0</v>
      </c>
      <c r="AR64" s="145"/>
      <c r="AS64" s="146">
        <f t="shared" si="36"/>
        <v>0</v>
      </c>
      <c r="AT64" s="145"/>
      <c r="AU64" s="146">
        <f t="shared" si="37"/>
        <v>0</v>
      </c>
      <c r="AV64" s="145"/>
      <c r="AW64" s="146">
        <f t="shared" si="38"/>
        <v>0</v>
      </c>
      <c r="AX64" s="145"/>
      <c r="AY64" s="146">
        <f t="shared" si="39"/>
        <v>0</v>
      </c>
      <c r="AZ64" s="145"/>
      <c r="BA64" s="146">
        <f t="shared" si="40"/>
        <v>0</v>
      </c>
      <c r="BB64" s="145"/>
      <c r="BC64" s="146">
        <f t="shared" si="41"/>
        <v>0</v>
      </c>
      <c r="BD64" s="145"/>
      <c r="BE64" s="146">
        <f t="shared" si="42"/>
        <v>0</v>
      </c>
      <c r="BF64" s="147">
        <f t="shared" si="94"/>
        <v>0</v>
      </c>
      <c r="BG64" s="146">
        <f t="shared" si="94"/>
        <v>0</v>
      </c>
      <c r="BH64" s="99"/>
      <c r="BI64" s="100">
        <f t="shared" si="182"/>
        <v>0</v>
      </c>
      <c r="BJ64" s="99"/>
      <c r="BK64" s="100">
        <f t="shared" si="183"/>
        <v>0</v>
      </c>
      <c r="BL64" s="99"/>
      <c r="BM64" s="100">
        <f t="shared" si="184"/>
        <v>0</v>
      </c>
      <c r="BN64" s="99"/>
      <c r="BO64" s="100">
        <f t="shared" si="185"/>
        <v>0</v>
      </c>
      <c r="BP64" s="99"/>
      <c r="BQ64" s="100">
        <f t="shared" si="186"/>
        <v>0</v>
      </c>
      <c r="BR64" s="99"/>
      <c r="BS64" s="100">
        <f t="shared" si="187"/>
        <v>0</v>
      </c>
      <c r="BT64" s="99"/>
      <c r="BU64" s="100">
        <f t="shared" si="188"/>
        <v>0</v>
      </c>
      <c r="BV64" s="99"/>
      <c r="BW64" s="100">
        <f t="shared" si="189"/>
        <v>0</v>
      </c>
      <c r="BX64" s="99"/>
      <c r="BY64" s="100">
        <f t="shared" si="190"/>
        <v>0</v>
      </c>
      <c r="BZ64" s="99"/>
      <c r="CA64" s="100">
        <f t="shared" si="191"/>
        <v>0</v>
      </c>
      <c r="CB64" s="99"/>
      <c r="CC64" s="100">
        <f t="shared" si="192"/>
        <v>0</v>
      </c>
      <c r="CD64" s="99"/>
      <c r="CE64" s="100">
        <f t="shared" si="193"/>
        <v>0</v>
      </c>
      <c r="CF64" s="101">
        <f t="shared" si="194"/>
        <v>0</v>
      </c>
      <c r="CG64" s="100">
        <f t="shared" si="194"/>
        <v>0</v>
      </c>
    </row>
    <row r="65" spans="1:85" s="148" customFormat="1" ht="19.899999999999999" customHeight="1" x14ac:dyDescent="0.5">
      <c r="A65" s="94"/>
      <c r="B65" s="95"/>
      <c r="C65" s="95"/>
      <c r="D65" s="94"/>
      <c r="E65" s="94"/>
      <c r="F65" s="94"/>
      <c r="G65" s="94"/>
      <c r="H65" s="94"/>
      <c r="I65" s="146"/>
      <c r="J65" s="94"/>
      <c r="K65" s="146"/>
      <c r="L65" s="94"/>
      <c r="M65" s="146"/>
      <c r="N65" s="94"/>
      <c r="O65" s="146"/>
      <c r="P65" s="94"/>
      <c r="Q65" s="146"/>
      <c r="R65" s="94"/>
      <c r="S65" s="146"/>
      <c r="T65" s="94"/>
      <c r="U65" s="146"/>
      <c r="V65" s="94"/>
      <c r="W65" s="146"/>
      <c r="X65" s="94"/>
      <c r="Y65" s="146"/>
      <c r="Z65" s="94"/>
      <c r="AA65" s="146"/>
      <c r="AB65" s="94"/>
      <c r="AC65" s="146"/>
      <c r="AD65" s="94"/>
      <c r="AE65" s="146"/>
      <c r="AF65" s="147"/>
      <c r="AG65" s="146"/>
      <c r="AH65" s="145"/>
      <c r="AI65" s="146"/>
      <c r="AJ65" s="145"/>
      <c r="AK65" s="146"/>
      <c r="AL65" s="145"/>
      <c r="AM65" s="146"/>
      <c r="AN65" s="145"/>
      <c r="AO65" s="146"/>
      <c r="AP65" s="145"/>
      <c r="AQ65" s="146"/>
      <c r="AR65" s="145"/>
      <c r="AS65" s="146"/>
      <c r="AT65" s="145"/>
      <c r="AU65" s="146"/>
      <c r="AV65" s="145"/>
      <c r="AW65" s="146"/>
      <c r="AX65" s="145"/>
      <c r="AY65" s="146"/>
      <c r="AZ65" s="145"/>
      <c r="BA65" s="146"/>
      <c r="BB65" s="145"/>
      <c r="BC65" s="146"/>
      <c r="BD65" s="145"/>
      <c r="BE65" s="146"/>
      <c r="BF65" s="147"/>
      <c r="BG65" s="146"/>
      <c r="BH65" s="99"/>
      <c r="BI65" s="100"/>
      <c r="BJ65" s="99"/>
      <c r="BK65" s="100"/>
      <c r="BL65" s="99"/>
      <c r="BM65" s="100"/>
      <c r="BN65" s="99"/>
      <c r="BO65" s="100"/>
      <c r="BP65" s="99"/>
      <c r="BQ65" s="100"/>
      <c r="BR65" s="99"/>
      <c r="BS65" s="100"/>
      <c r="BT65" s="99"/>
      <c r="BU65" s="100"/>
      <c r="BV65" s="99"/>
      <c r="BW65" s="100"/>
      <c r="BX65" s="99"/>
      <c r="BY65" s="100"/>
      <c r="BZ65" s="99"/>
      <c r="CA65" s="100"/>
      <c r="CB65" s="99"/>
      <c r="CC65" s="100"/>
      <c r="CD65" s="99"/>
      <c r="CE65" s="100"/>
      <c r="CF65" s="101"/>
      <c r="CG65" s="100"/>
    </row>
    <row r="66" spans="1:85" s="148" customFormat="1" ht="19.899999999999999" customHeight="1" x14ac:dyDescent="0.5">
      <c r="A66" s="94">
        <v>54</v>
      </c>
      <c r="B66" s="95" t="s">
        <v>123</v>
      </c>
      <c r="C66" s="95" t="s">
        <v>77</v>
      </c>
      <c r="D66" s="94">
        <f>RANK(BF66,$BF$4:$BF$147)</f>
        <v>20</v>
      </c>
      <c r="E66" s="94">
        <v>1</v>
      </c>
      <c r="F66" s="94" t="s">
        <v>75</v>
      </c>
      <c r="G66" s="94"/>
      <c r="H66" s="94"/>
      <c r="I66" s="146">
        <f t="shared" si="19"/>
        <v>0</v>
      </c>
      <c r="J66" s="94"/>
      <c r="K66" s="146">
        <f t="shared" si="20"/>
        <v>0</v>
      </c>
      <c r="L66" s="94"/>
      <c r="M66" s="146">
        <f t="shared" si="21"/>
        <v>0</v>
      </c>
      <c r="N66" s="94"/>
      <c r="O66" s="146">
        <f t="shared" si="22"/>
        <v>0</v>
      </c>
      <c r="P66" s="94"/>
      <c r="Q66" s="146">
        <f t="shared" si="23"/>
        <v>0</v>
      </c>
      <c r="R66" s="94"/>
      <c r="S66" s="146">
        <f t="shared" si="24"/>
        <v>0</v>
      </c>
      <c r="T66" s="94"/>
      <c r="U66" s="146">
        <f t="shared" si="25"/>
        <v>0</v>
      </c>
      <c r="V66" s="94"/>
      <c r="W66" s="146">
        <f t="shared" si="26"/>
        <v>0</v>
      </c>
      <c r="X66" s="94"/>
      <c r="Y66" s="146">
        <f t="shared" si="27"/>
        <v>0</v>
      </c>
      <c r="Z66" s="94"/>
      <c r="AA66" s="146">
        <f t="shared" si="28"/>
        <v>0</v>
      </c>
      <c r="AB66" s="94"/>
      <c r="AC66" s="146">
        <f t="shared" si="29"/>
        <v>0</v>
      </c>
      <c r="AD66" s="94"/>
      <c r="AE66" s="146">
        <f t="shared" si="30"/>
        <v>0</v>
      </c>
      <c r="AF66" s="147">
        <f t="shared" ref="AF66:AG68" si="195">SUM(H66,J66,L66,N66,P66,R66,T66,V66,X66,Z66,AB66,AD66)</f>
        <v>0</v>
      </c>
      <c r="AG66" s="146">
        <f t="shared" si="195"/>
        <v>0</v>
      </c>
      <c r="AH66" s="145"/>
      <c r="AI66" s="146">
        <f t="shared" si="32"/>
        <v>0</v>
      </c>
      <c r="AJ66" s="145"/>
      <c r="AK66" s="146">
        <f t="shared" si="33"/>
        <v>0</v>
      </c>
      <c r="AL66" s="145"/>
      <c r="AM66" s="146">
        <f t="shared" si="33"/>
        <v>0</v>
      </c>
      <c r="AN66" s="145"/>
      <c r="AO66" s="146">
        <f t="shared" si="34"/>
        <v>0</v>
      </c>
      <c r="AP66" s="145"/>
      <c r="AQ66" s="146">
        <f t="shared" si="35"/>
        <v>0</v>
      </c>
      <c r="AR66" s="145"/>
      <c r="AS66" s="146">
        <f t="shared" si="36"/>
        <v>0</v>
      </c>
      <c r="AT66" s="145"/>
      <c r="AU66" s="146">
        <f t="shared" si="37"/>
        <v>0</v>
      </c>
      <c r="AV66" s="145"/>
      <c r="AW66" s="146">
        <f t="shared" si="38"/>
        <v>0</v>
      </c>
      <c r="AX66" s="145"/>
      <c r="AY66" s="146">
        <f t="shared" si="39"/>
        <v>0</v>
      </c>
      <c r="AZ66" s="145"/>
      <c r="BA66" s="146">
        <f t="shared" si="40"/>
        <v>0</v>
      </c>
      <c r="BB66" s="145"/>
      <c r="BC66" s="146">
        <f t="shared" si="41"/>
        <v>0</v>
      </c>
      <c r="BD66" s="145"/>
      <c r="BE66" s="146">
        <f t="shared" si="42"/>
        <v>0</v>
      </c>
      <c r="BF66" s="147">
        <f t="shared" si="94"/>
        <v>0</v>
      </c>
      <c r="BG66" s="146">
        <f t="shared" si="94"/>
        <v>0</v>
      </c>
      <c r="BH66" s="99"/>
      <c r="BI66" s="100">
        <f t="shared" ref="BI66:BI68" si="196">BH66*$E66</f>
        <v>0</v>
      </c>
      <c r="BJ66" s="99"/>
      <c r="BK66" s="100">
        <f t="shared" ref="BK66:BK68" si="197">BJ66*$E66</f>
        <v>0</v>
      </c>
      <c r="BL66" s="99"/>
      <c r="BM66" s="100">
        <f t="shared" ref="BM66:BM68" si="198">BL66*$E66</f>
        <v>0</v>
      </c>
      <c r="BN66" s="99"/>
      <c r="BO66" s="100">
        <f t="shared" ref="BO66:BO68" si="199">BN66*$E66</f>
        <v>0</v>
      </c>
      <c r="BP66" s="99"/>
      <c r="BQ66" s="100">
        <f t="shared" ref="BQ66:BQ68" si="200">BP66*$E66</f>
        <v>0</v>
      </c>
      <c r="BR66" s="99"/>
      <c r="BS66" s="100">
        <f t="shared" ref="BS66:BS68" si="201">BR66*$E66</f>
        <v>0</v>
      </c>
      <c r="BT66" s="99"/>
      <c r="BU66" s="100">
        <f t="shared" ref="BU66:BU68" si="202">BT66*$E66</f>
        <v>0</v>
      </c>
      <c r="BV66" s="99"/>
      <c r="BW66" s="100">
        <f t="shared" ref="BW66:BW68" si="203">BV66*$E66</f>
        <v>0</v>
      </c>
      <c r="BX66" s="99"/>
      <c r="BY66" s="100">
        <f t="shared" ref="BY66:BY68" si="204">BX66*$E66</f>
        <v>0</v>
      </c>
      <c r="BZ66" s="99"/>
      <c r="CA66" s="100">
        <f t="shared" ref="CA66:CA68" si="205">BZ66*$E66</f>
        <v>0</v>
      </c>
      <c r="CB66" s="99"/>
      <c r="CC66" s="100">
        <f t="shared" ref="CC66:CC68" si="206">CB66*$E66</f>
        <v>0</v>
      </c>
      <c r="CD66" s="99"/>
      <c r="CE66" s="100">
        <f t="shared" ref="CE66:CE68" si="207">CD66*$E66</f>
        <v>0</v>
      </c>
      <c r="CF66" s="101">
        <f t="shared" ref="CF66:CG68" si="208">SUM(BH66,BJ66,BL66,BN66,BP66,BR66,BT66,BV66,BX66,BZ66,CB66,CD66)</f>
        <v>0</v>
      </c>
      <c r="CG66" s="100">
        <f t="shared" si="208"/>
        <v>0</v>
      </c>
    </row>
    <row r="67" spans="1:85" s="148" customFormat="1" ht="19.899999999999999" customHeight="1" x14ac:dyDescent="0.5">
      <c r="A67" s="94">
        <v>55</v>
      </c>
      <c r="B67" s="95" t="s">
        <v>124</v>
      </c>
      <c r="C67" s="95" t="s">
        <v>77</v>
      </c>
      <c r="D67" s="94">
        <f>RANK(BF67,$BF$4:$BF$147)</f>
        <v>20</v>
      </c>
      <c r="E67" s="94">
        <v>0.6</v>
      </c>
      <c r="F67" s="94" t="s">
        <v>75</v>
      </c>
      <c r="G67" s="94"/>
      <c r="H67" s="94"/>
      <c r="I67" s="146">
        <f t="shared" si="19"/>
        <v>0</v>
      </c>
      <c r="J67" s="94"/>
      <c r="K67" s="146">
        <f t="shared" si="20"/>
        <v>0</v>
      </c>
      <c r="L67" s="94"/>
      <c r="M67" s="146">
        <f t="shared" si="21"/>
        <v>0</v>
      </c>
      <c r="N67" s="94"/>
      <c r="O67" s="146">
        <f t="shared" si="22"/>
        <v>0</v>
      </c>
      <c r="P67" s="94"/>
      <c r="Q67" s="146">
        <f t="shared" si="23"/>
        <v>0</v>
      </c>
      <c r="R67" s="94"/>
      <c r="S67" s="146">
        <f t="shared" si="24"/>
        <v>0</v>
      </c>
      <c r="T67" s="94"/>
      <c r="U67" s="146">
        <f t="shared" si="25"/>
        <v>0</v>
      </c>
      <c r="V67" s="94"/>
      <c r="W67" s="146">
        <f t="shared" si="26"/>
        <v>0</v>
      </c>
      <c r="X67" s="94"/>
      <c r="Y67" s="146">
        <f t="shared" si="27"/>
        <v>0</v>
      </c>
      <c r="Z67" s="94"/>
      <c r="AA67" s="146">
        <f t="shared" si="28"/>
        <v>0</v>
      </c>
      <c r="AB67" s="94"/>
      <c r="AC67" s="146">
        <f t="shared" si="29"/>
        <v>0</v>
      </c>
      <c r="AD67" s="94"/>
      <c r="AE67" s="146">
        <f t="shared" si="30"/>
        <v>0</v>
      </c>
      <c r="AF67" s="147">
        <f t="shared" si="195"/>
        <v>0</v>
      </c>
      <c r="AG67" s="146">
        <f t="shared" si="195"/>
        <v>0</v>
      </c>
      <c r="AH67" s="145"/>
      <c r="AI67" s="146">
        <f t="shared" si="32"/>
        <v>0</v>
      </c>
      <c r="AJ67" s="145"/>
      <c r="AK67" s="146">
        <f t="shared" si="33"/>
        <v>0</v>
      </c>
      <c r="AL67" s="145"/>
      <c r="AM67" s="146">
        <f t="shared" si="33"/>
        <v>0</v>
      </c>
      <c r="AN67" s="145"/>
      <c r="AO67" s="146">
        <f t="shared" si="34"/>
        <v>0</v>
      </c>
      <c r="AP67" s="145"/>
      <c r="AQ67" s="146">
        <f t="shared" si="35"/>
        <v>0</v>
      </c>
      <c r="AR67" s="145"/>
      <c r="AS67" s="146">
        <f t="shared" si="36"/>
        <v>0</v>
      </c>
      <c r="AT67" s="145"/>
      <c r="AU67" s="146">
        <f t="shared" si="37"/>
        <v>0</v>
      </c>
      <c r="AV67" s="145"/>
      <c r="AW67" s="146">
        <f t="shared" si="38"/>
        <v>0</v>
      </c>
      <c r="AX67" s="145"/>
      <c r="AY67" s="146">
        <f t="shared" si="39"/>
        <v>0</v>
      </c>
      <c r="AZ67" s="145"/>
      <c r="BA67" s="146">
        <f t="shared" si="40"/>
        <v>0</v>
      </c>
      <c r="BB67" s="145"/>
      <c r="BC67" s="146">
        <f t="shared" si="41"/>
        <v>0</v>
      </c>
      <c r="BD67" s="145"/>
      <c r="BE67" s="146">
        <f t="shared" si="42"/>
        <v>0</v>
      </c>
      <c r="BF67" s="147">
        <f t="shared" si="94"/>
        <v>0</v>
      </c>
      <c r="BG67" s="146">
        <f t="shared" si="94"/>
        <v>0</v>
      </c>
      <c r="BH67" s="99"/>
      <c r="BI67" s="100">
        <f t="shared" si="196"/>
        <v>0</v>
      </c>
      <c r="BJ67" s="99"/>
      <c r="BK67" s="100">
        <f t="shared" si="197"/>
        <v>0</v>
      </c>
      <c r="BL67" s="99"/>
      <c r="BM67" s="100">
        <f t="shared" si="198"/>
        <v>0</v>
      </c>
      <c r="BN67" s="99"/>
      <c r="BO67" s="100">
        <f t="shared" si="199"/>
        <v>0</v>
      </c>
      <c r="BP67" s="99"/>
      <c r="BQ67" s="100">
        <f t="shared" si="200"/>
        <v>0</v>
      </c>
      <c r="BR67" s="99"/>
      <c r="BS67" s="100">
        <f t="shared" si="201"/>
        <v>0</v>
      </c>
      <c r="BT67" s="99"/>
      <c r="BU67" s="100">
        <f t="shared" si="202"/>
        <v>0</v>
      </c>
      <c r="BV67" s="99"/>
      <c r="BW67" s="100">
        <f t="shared" si="203"/>
        <v>0</v>
      </c>
      <c r="BX67" s="99"/>
      <c r="BY67" s="100">
        <f t="shared" si="204"/>
        <v>0</v>
      </c>
      <c r="BZ67" s="99"/>
      <c r="CA67" s="100">
        <f t="shared" si="205"/>
        <v>0</v>
      </c>
      <c r="CB67" s="99"/>
      <c r="CC67" s="100">
        <f t="shared" si="206"/>
        <v>0</v>
      </c>
      <c r="CD67" s="99"/>
      <c r="CE67" s="100">
        <f t="shared" si="207"/>
        <v>0</v>
      </c>
      <c r="CF67" s="101">
        <f t="shared" si="208"/>
        <v>0</v>
      </c>
      <c r="CG67" s="100">
        <f t="shared" si="208"/>
        <v>0</v>
      </c>
    </row>
    <row r="68" spans="1:85" s="148" customFormat="1" ht="19.899999999999999" customHeight="1" x14ac:dyDescent="0.5">
      <c r="A68" s="94">
        <v>56</v>
      </c>
      <c r="B68" s="95" t="s">
        <v>125</v>
      </c>
      <c r="C68" s="95" t="s">
        <v>74</v>
      </c>
      <c r="D68" s="94">
        <f>RANK(BF68,$BF$4:$BF$147)</f>
        <v>20</v>
      </c>
      <c r="E68" s="94">
        <v>0.64</v>
      </c>
      <c r="F68" s="94" t="s">
        <v>85</v>
      </c>
      <c r="G68" s="94"/>
      <c r="H68" s="94"/>
      <c r="I68" s="146">
        <f t="shared" si="19"/>
        <v>0</v>
      </c>
      <c r="J68" s="94"/>
      <c r="K68" s="146">
        <f t="shared" si="20"/>
        <v>0</v>
      </c>
      <c r="L68" s="94"/>
      <c r="M68" s="146">
        <f t="shared" si="21"/>
        <v>0</v>
      </c>
      <c r="N68" s="94"/>
      <c r="O68" s="146">
        <f t="shared" si="22"/>
        <v>0</v>
      </c>
      <c r="P68" s="94"/>
      <c r="Q68" s="146">
        <f t="shared" si="23"/>
        <v>0</v>
      </c>
      <c r="R68" s="94"/>
      <c r="S68" s="146">
        <f t="shared" si="24"/>
        <v>0</v>
      </c>
      <c r="T68" s="94"/>
      <c r="U68" s="146">
        <f t="shared" si="25"/>
        <v>0</v>
      </c>
      <c r="V68" s="94"/>
      <c r="W68" s="146">
        <f t="shared" si="26"/>
        <v>0</v>
      </c>
      <c r="X68" s="94"/>
      <c r="Y68" s="146">
        <f t="shared" si="27"/>
        <v>0</v>
      </c>
      <c r="Z68" s="94"/>
      <c r="AA68" s="146">
        <f t="shared" si="28"/>
        <v>0</v>
      </c>
      <c r="AB68" s="94"/>
      <c r="AC68" s="146">
        <f t="shared" si="29"/>
        <v>0</v>
      </c>
      <c r="AD68" s="94"/>
      <c r="AE68" s="146">
        <f t="shared" si="30"/>
        <v>0</v>
      </c>
      <c r="AF68" s="147">
        <f t="shared" si="195"/>
        <v>0</v>
      </c>
      <c r="AG68" s="146">
        <f t="shared" si="195"/>
        <v>0</v>
      </c>
      <c r="AH68" s="145"/>
      <c r="AI68" s="146">
        <f t="shared" si="32"/>
        <v>0</v>
      </c>
      <c r="AJ68" s="145"/>
      <c r="AK68" s="146">
        <f t="shared" si="33"/>
        <v>0</v>
      </c>
      <c r="AL68" s="145"/>
      <c r="AM68" s="146">
        <f t="shared" si="33"/>
        <v>0</v>
      </c>
      <c r="AN68" s="145"/>
      <c r="AO68" s="146">
        <f t="shared" si="34"/>
        <v>0</v>
      </c>
      <c r="AP68" s="145"/>
      <c r="AQ68" s="146">
        <f t="shared" si="35"/>
        <v>0</v>
      </c>
      <c r="AR68" s="145"/>
      <c r="AS68" s="146">
        <f t="shared" si="36"/>
        <v>0</v>
      </c>
      <c r="AT68" s="145"/>
      <c r="AU68" s="146">
        <f t="shared" si="37"/>
        <v>0</v>
      </c>
      <c r="AV68" s="145"/>
      <c r="AW68" s="146">
        <f t="shared" si="38"/>
        <v>0</v>
      </c>
      <c r="AX68" s="145"/>
      <c r="AY68" s="146">
        <f t="shared" si="39"/>
        <v>0</v>
      </c>
      <c r="AZ68" s="145"/>
      <c r="BA68" s="146">
        <f t="shared" si="40"/>
        <v>0</v>
      </c>
      <c r="BB68" s="145"/>
      <c r="BC68" s="146">
        <f t="shared" si="41"/>
        <v>0</v>
      </c>
      <c r="BD68" s="145"/>
      <c r="BE68" s="146">
        <f t="shared" si="42"/>
        <v>0</v>
      </c>
      <c r="BF68" s="147">
        <f t="shared" si="94"/>
        <v>0</v>
      </c>
      <c r="BG68" s="146">
        <f t="shared" si="94"/>
        <v>0</v>
      </c>
      <c r="BH68" s="99"/>
      <c r="BI68" s="100">
        <f t="shared" si="196"/>
        <v>0</v>
      </c>
      <c r="BJ68" s="99"/>
      <c r="BK68" s="100">
        <f t="shared" si="197"/>
        <v>0</v>
      </c>
      <c r="BL68" s="99"/>
      <c r="BM68" s="100">
        <f t="shared" si="198"/>
        <v>0</v>
      </c>
      <c r="BN68" s="99"/>
      <c r="BO68" s="100">
        <f t="shared" si="199"/>
        <v>0</v>
      </c>
      <c r="BP68" s="99"/>
      <c r="BQ68" s="100">
        <f t="shared" si="200"/>
        <v>0</v>
      </c>
      <c r="BR68" s="99"/>
      <c r="BS68" s="100">
        <f t="shared" si="201"/>
        <v>0</v>
      </c>
      <c r="BT68" s="99"/>
      <c r="BU68" s="100">
        <f t="shared" si="202"/>
        <v>0</v>
      </c>
      <c r="BV68" s="99"/>
      <c r="BW68" s="100">
        <f t="shared" si="203"/>
        <v>0</v>
      </c>
      <c r="BX68" s="99"/>
      <c r="BY68" s="100">
        <f t="shared" si="204"/>
        <v>0</v>
      </c>
      <c r="BZ68" s="99"/>
      <c r="CA68" s="100">
        <f t="shared" si="205"/>
        <v>0</v>
      </c>
      <c r="CB68" s="99"/>
      <c r="CC68" s="100">
        <f t="shared" si="206"/>
        <v>0</v>
      </c>
      <c r="CD68" s="99"/>
      <c r="CE68" s="100">
        <f t="shared" si="207"/>
        <v>0</v>
      </c>
      <c r="CF68" s="101">
        <f t="shared" si="208"/>
        <v>0</v>
      </c>
      <c r="CG68" s="100">
        <f t="shared" si="208"/>
        <v>0</v>
      </c>
    </row>
    <row r="69" spans="1:85" s="148" customFormat="1" ht="19.899999999999999" customHeight="1" x14ac:dyDescent="0.5">
      <c r="A69" s="94"/>
      <c r="B69" s="95"/>
      <c r="C69" s="95"/>
      <c r="D69" s="94"/>
      <c r="E69" s="94"/>
      <c r="F69" s="94"/>
      <c r="G69" s="94"/>
      <c r="H69" s="94"/>
      <c r="I69" s="146"/>
      <c r="J69" s="94"/>
      <c r="K69" s="146"/>
      <c r="L69" s="94"/>
      <c r="M69" s="146"/>
      <c r="N69" s="94"/>
      <c r="O69" s="146"/>
      <c r="P69" s="94"/>
      <c r="Q69" s="146"/>
      <c r="R69" s="94"/>
      <c r="S69" s="146"/>
      <c r="T69" s="94"/>
      <c r="U69" s="146"/>
      <c r="V69" s="94"/>
      <c r="W69" s="146"/>
      <c r="X69" s="94"/>
      <c r="Y69" s="146"/>
      <c r="Z69" s="94"/>
      <c r="AA69" s="146"/>
      <c r="AB69" s="94"/>
      <c r="AC69" s="146"/>
      <c r="AD69" s="94"/>
      <c r="AE69" s="146"/>
      <c r="AF69" s="147"/>
      <c r="AG69" s="146"/>
      <c r="AH69" s="145"/>
      <c r="AI69" s="146"/>
      <c r="AJ69" s="145"/>
      <c r="AK69" s="146"/>
      <c r="AL69" s="145"/>
      <c r="AM69" s="146"/>
      <c r="AN69" s="145"/>
      <c r="AO69" s="146"/>
      <c r="AP69" s="145"/>
      <c r="AQ69" s="146"/>
      <c r="AR69" s="145"/>
      <c r="AS69" s="146"/>
      <c r="AT69" s="145"/>
      <c r="AU69" s="146"/>
      <c r="AV69" s="145"/>
      <c r="AW69" s="146"/>
      <c r="AX69" s="145"/>
      <c r="AY69" s="146"/>
      <c r="AZ69" s="145"/>
      <c r="BA69" s="146"/>
      <c r="BB69" s="145"/>
      <c r="BC69" s="146"/>
      <c r="BD69" s="145"/>
      <c r="BE69" s="146"/>
      <c r="BF69" s="147"/>
      <c r="BG69" s="146"/>
      <c r="BH69" s="99"/>
      <c r="BI69" s="100"/>
      <c r="BJ69" s="99"/>
      <c r="BK69" s="100"/>
      <c r="BL69" s="99"/>
      <c r="BM69" s="100"/>
      <c r="BN69" s="99"/>
      <c r="BO69" s="100"/>
      <c r="BP69" s="99"/>
      <c r="BQ69" s="100"/>
      <c r="BR69" s="99"/>
      <c r="BS69" s="100"/>
      <c r="BT69" s="99"/>
      <c r="BU69" s="100"/>
      <c r="BV69" s="99"/>
      <c r="BW69" s="100"/>
      <c r="BX69" s="99"/>
      <c r="BY69" s="100"/>
      <c r="BZ69" s="99"/>
      <c r="CA69" s="100"/>
      <c r="CB69" s="99"/>
      <c r="CC69" s="100"/>
      <c r="CD69" s="99"/>
      <c r="CE69" s="100"/>
      <c r="CF69" s="101"/>
      <c r="CG69" s="100"/>
    </row>
    <row r="70" spans="1:85" s="148" customFormat="1" ht="19.899999999999999" customHeight="1" x14ac:dyDescent="0.5">
      <c r="A70" s="94">
        <v>57</v>
      </c>
      <c r="B70" s="95" t="s">
        <v>126</v>
      </c>
      <c r="C70" s="95" t="s">
        <v>77</v>
      </c>
      <c r="D70" s="94">
        <f>RANK(BF70,$BF$4:$BF$147)</f>
        <v>20</v>
      </c>
      <c r="E70" s="94">
        <v>1</v>
      </c>
      <c r="F70" s="94" t="s">
        <v>75</v>
      </c>
      <c r="G70" s="94"/>
      <c r="H70" s="94"/>
      <c r="I70" s="146">
        <f t="shared" si="19"/>
        <v>0</v>
      </c>
      <c r="J70" s="94"/>
      <c r="K70" s="146">
        <f t="shared" si="20"/>
        <v>0</v>
      </c>
      <c r="L70" s="94"/>
      <c r="M70" s="146">
        <f t="shared" si="21"/>
        <v>0</v>
      </c>
      <c r="N70" s="94"/>
      <c r="O70" s="146">
        <f t="shared" si="22"/>
        <v>0</v>
      </c>
      <c r="P70" s="94"/>
      <c r="Q70" s="146">
        <f t="shared" si="23"/>
        <v>0</v>
      </c>
      <c r="R70" s="94"/>
      <c r="S70" s="146">
        <f t="shared" si="24"/>
        <v>0</v>
      </c>
      <c r="T70" s="94"/>
      <c r="U70" s="146">
        <f t="shared" si="25"/>
        <v>0</v>
      </c>
      <c r="V70" s="94"/>
      <c r="W70" s="146">
        <f t="shared" si="26"/>
        <v>0</v>
      </c>
      <c r="X70" s="94"/>
      <c r="Y70" s="146">
        <f t="shared" si="27"/>
        <v>0</v>
      </c>
      <c r="Z70" s="94"/>
      <c r="AA70" s="146">
        <f t="shared" si="28"/>
        <v>0</v>
      </c>
      <c r="AB70" s="94"/>
      <c r="AC70" s="146">
        <f t="shared" si="29"/>
        <v>0</v>
      </c>
      <c r="AD70" s="94"/>
      <c r="AE70" s="146">
        <f t="shared" si="30"/>
        <v>0</v>
      </c>
      <c r="AF70" s="147">
        <f t="shared" ref="AF70:AG72" si="209">SUM(H70,J70,L70,N70,P70,R70,T70,V70,X70,Z70,AB70,AD70)</f>
        <v>0</v>
      </c>
      <c r="AG70" s="146">
        <f t="shared" si="209"/>
        <v>0</v>
      </c>
      <c r="AH70" s="145"/>
      <c r="AI70" s="146">
        <f t="shared" si="32"/>
        <v>0</v>
      </c>
      <c r="AJ70" s="145"/>
      <c r="AK70" s="146">
        <f t="shared" si="33"/>
        <v>0</v>
      </c>
      <c r="AL70" s="145"/>
      <c r="AM70" s="146">
        <f t="shared" si="33"/>
        <v>0</v>
      </c>
      <c r="AN70" s="145"/>
      <c r="AO70" s="146">
        <f t="shared" si="34"/>
        <v>0</v>
      </c>
      <c r="AP70" s="145"/>
      <c r="AQ70" s="146">
        <f t="shared" si="35"/>
        <v>0</v>
      </c>
      <c r="AR70" s="145"/>
      <c r="AS70" s="146">
        <f t="shared" si="36"/>
        <v>0</v>
      </c>
      <c r="AT70" s="145"/>
      <c r="AU70" s="146">
        <f t="shared" si="37"/>
        <v>0</v>
      </c>
      <c r="AV70" s="145"/>
      <c r="AW70" s="146">
        <f t="shared" si="38"/>
        <v>0</v>
      </c>
      <c r="AX70" s="145"/>
      <c r="AY70" s="146">
        <f t="shared" si="39"/>
        <v>0</v>
      </c>
      <c r="AZ70" s="145"/>
      <c r="BA70" s="146">
        <f t="shared" si="40"/>
        <v>0</v>
      </c>
      <c r="BB70" s="145"/>
      <c r="BC70" s="146">
        <f t="shared" si="41"/>
        <v>0</v>
      </c>
      <c r="BD70" s="145"/>
      <c r="BE70" s="146">
        <f t="shared" si="42"/>
        <v>0</v>
      </c>
      <c r="BF70" s="147">
        <f t="shared" si="94"/>
        <v>0</v>
      </c>
      <c r="BG70" s="146">
        <f t="shared" si="94"/>
        <v>0</v>
      </c>
      <c r="BH70" s="99"/>
      <c r="BI70" s="100">
        <f t="shared" ref="BI70:BK114" si="210">BH70*$E70</f>
        <v>0</v>
      </c>
      <c r="BJ70" s="99"/>
      <c r="BK70" s="100">
        <f t="shared" ref="BK70:BK72" si="211">BJ70*$E70</f>
        <v>0</v>
      </c>
      <c r="BL70" s="99"/>
      <c r="BM70" s="100">
        <f t="shared" ref="BM70:BM72" si="212">BL70*$E70</f>
        <v>0</v>
      </c>
      <c r="BN70" s="99"/>
      <c r="BO70" s="100">
        <f t="shared" ref="BO70:BO72" si="213">BN70*$E70</f>
        <v>0</v>
      </c>
      <c r="BP70" s="99"/>
      <c r="BQ70" s="100">
        <f t="shared" ref="BQ70:BQ72" si="214">BP70*$E70</f>
        <v>0</v>
      </c>
      <c r="BR70" s="99"/>
      <c r="BS70" s="100">
        <f t="shared" ref="BS70:BS72" si="215">BR70*$E70</f>
        <v>0</v>
      </c>
      <c r="BT70" s="99"/>
      <c r="BU70" s="100">
        <f t="shared" ref="BU70:BU72" si="216">BT70*$E70</f>
        <v>0</v>
      </c>
      <c r="BV70" s="99"/>
      <c r="BW70" s="100">
        <f t="shared" ref="BW70:BW72" si="217">BV70*$E70</f>
        <v>0</v>
      </c>
      <c r="BX70" s="99"/>
      <c r="BY70" s="100">
        <f t="shared" ref="BY70:BY72" si="218">BX70*$E70</f>
        <v>0</v>
      </c>
      <c r="BZ70" s="99"/>
      <c r="CA70" s="100">
        <f t="shared" ref="CA70:CA72" si="219">BZ70*$E70</f>
        <v>0</v>
      </c>
      <c r="CB70" s="99"/>
      <c r="CC70" s="100">
        <f t="shared" ref="CC70:CC72" si="220">CB70*$E70</f>
        <v>0</v>
      </c>
      <c r="CD70" s="99"/>
      <c r="CE70" s="100">
        <f t="shared" ref="CE70:CE72" si="221">CD70*$E70</f>
        <v>0</v>
      </c>
      <c r="CF70" s="101">
        <f t="shared" ref="CF70:CG72" si="222">SUM(BH70,BJ70,BL70,BN70,BP70,BR70,BT70,BV70,BX70,BZ70,CB70,CD70)</f>
        <v>0</v>
      </c>
      <c r="CG70" s="100">
        <f t="shared" si="222"/>
        <v>0</v>
      </c>
    </row>
    <row r="71" spans="1:85" s="148" customFormat="1" ht="19.899999999999999" customHeight="1" x14ac:dyDescent="0.5">
      <c r="A71" s="94">
        <v>58</v>
      </c>
      <c r="B71" s="95" t="s">
        <v>127</v>
      </c>
      <c r="C71" s="95" t="s">
        <v>77</v>
      </c>
      <c r="D71" s="94">
        <f>RANK(BF71,$BF$4:$BF$147)</f>
        <v>20</v>
      </c>
      <c r="E71" s="94">
        <v>0.6</v>
      </c>
      <c r="F71" s="94" t="s">
        <v>75</v>
      </c>
      <c r="G71" s="94"/>
      <c r="H71" s="94"/>
      <c r="I71" s="146">
        <f t="shared" si="19"/>
        <v>0</v>
      </c>
      <c r="J71" s="94"/>
      <c r="K71" s="146">
        <f t="shared" si="20"/>
        <v>0</v>
      </c>
      <c r="L71" s="94"/>
      <c r="M71" s="146">
        <f t="shared" si="21"/>
        <v>0</v>
      </c>
      <c r="N71" s="94"/>
      <c r="O71" s="146">
        <f t="shared" si="22"/>
        <v>0</v>
      </c>
      <c r="P71" s="94"/>
      <c r="Q71" s="146">
        <f t="shared" si="23"/>
        <v>0</v>
      </c>
      <c r="R71" s="94"/>
      <c r="S71" s="146">
        <f t="shared" si="24"/>
        <v>0</v>
      </c>
      <c r="T71" s="94"/>
      <c r="U71" s="146">
        <f t="shared" si="25"/>
        <v>0</v>
      </c>
      <c r="V71" s="94"/>
      <c r="W71" s="146">
        <f t="shared" si="26"/>
        <v>0</v>
      </c>
      <c r="X71" s="94"/>
      <c r="Y71" s="146">
        <f t="shared" si="27"/>
        <v>0</v>
      </c>
      <c r="Z71" s="94"/>
      <c r="AA71" s="146">
        <f t="shared" si="28"/>
        <v>0</v>
      </c>
      <c r="AB71" s="94"/>
      <c r="AC71" s="146">
        <f t="shared" si="29"/>
        <v>0</v>
      </c>
      <c r="AD71" s="94"/>
      <c r="AE71" s="146">
        <f t="shared" si="30"/>
        <v>0</v>
      </c>
      <c r="AF71" s="147">
        <f t="shared" si="209"/>
        <v>0</v>
      </c>
      <c r="AG71" s="146">
        <f t="shared" si="209"/>
        <v>0</v>
      </c>
      <c r="AH71" s="145"/>
      <c r="AI71" s="146">
        <f t="shared" si="32"/>
        <v>0</v>
      </c>
      <c r="AJ71" s="145"/>
      <c r="AK71" s="146">
        <f t="shared" si="33"/>
        <v>0</v>
      </c>
      <c r="AL71" s="145"/>
      <c r="AM71" s="146">
        <f t="shared" si="33"/>
        <v>0</v>
      </c>
      <c r="AN71" s="145"/>
      <c r="AO71" s="146">
        <f t="shared" si="34"/>
        <v>0</v>
      </c>
      <c r="AP71" s="145"/>
      <c r="AQ71" s="146">
        <f t="shared" si="35"/>
        <v>0</v>
      </c>
      <c r="AR71" s="145"/>
      <c r="AS71" s="146">
        <f t="shared" si="36"/>
        <v>0</v>
      </c>
      <c r="AT71" s="145"/>
      <c r="AU71" s="146">
        <f t="shared" si="37"/>
        <v>0</v>
      </c>
      <c r="AV71" s="145"/>
      <c r="AW71" s="146">
        <f t="shared" si="38"/>
        <v>0</v>
      </c>
      <c r="AX71" s="145"/>
      <c r="AY71" s="146">
        <f t="shared" si="39"/>
        <v>0</v>
      </c>
      <c r="AZ71" s="145"/>
      <c r="BA71" s="146">
        <f t="shared" si="40"/>
        <v>0</v>
      </c>
      <c r="BB71" s="145"/>
      <c r="BC71" s="146">
        <f t="shared" si="41"/>
        <v>0</v>
      </c>
      <c r="BD71" s="145"/>
      <c r="BE71" s="146">
        <f t="shared" si="42"/>
        <v>0</v>
      </c>
      <c r="BF71" s="147">
        <f t="shared" si="94"/>
        <v>0</v>
      </c>
      <c r="BG71" s="146">
        <f t="shared" si="94"/>
        <v>0</v>
      </c>
      <c r="BH71" s="99"/>
      <c r="BI71" s="100">
        <f t="shared" si="210"/>
        <v>0</v>
      </c>
      <c r="BJ71" s="99"/>
      <c r="BK71" s="100">
        <f t="shared" si="211"/>
        <v>0</v>
      </c>
      <c r="BL71" s="99"/>
      <c r="BM71" s="100">
        <f t="shared" si="212"/>
        <v>0</v>
      </c>
      <c r="BN71" s="99"/>
      <c r="BO71" s="100">
        <f t="shared" si="213"/>
        <v>0</v>
      </c>
      <c r="BP71" s="99"/>
      <c r="BQ71" s="100">
        <f t="shared" si="214"/>
        <v>0</v>
      </c>
      <c r="BR71" s="99"/>
      <c r="BS71" s="100">
        <f t="shared" si="215"/>
        <v>0</v>
      </c>
      <c r="BT71" s="99"/>
      <c r="BU71" s="100">
        <f t="shared" si="216"/>
        <v>0</v>
      </c>
      <c r="BV71" s="99"/>
      <c r="BW71" s="100">
        <f t="shared" si="217"/>
        <v>0</v>
      </c>
      <c r="BX71" s="99"/>
      <c r="BY71" s="100">
        <f t="shared" si="218"/>
        <v>0</v>
      </c>
      <c r="BZ71" s="99"/>
      <c r="CA71" s="100">
        <f t="shared" si="219"/>
        <v>0</v>
      </c>
      <c r="CB71" s="99"/>
      <c r="CC71" s="100">
        <f t="shared" si="220"/>
        <v>0</v>
      </c>
      <c r="CD71" s="99"/>
      <c r="CE71" s="100">
        <f t="shared" si="221"/>
        <v>0</v>
      </c>
      <c r="CF71" s="101">
        <f t="shared" si="222"/>
        <v>0</v>
      </c>
      <c r="CG71" s="100">
        <f t="shared" si="222"/>
        <v>0</v>
      </c>
    </row>
    <row r="72" spans="1:85" s="148" customFormat="1" ht="19.899999999999999" customHeight="1" x14ac:dyDescent="0.5">
      <c r="A72" s="94">
        <v>59</v>
      </c>
      <c r="B72" s="95" t="s">
        <v>128</v>
      </c>
      <c r="C72" s="95" t="s">
        <v>74</v>
      </c>
      <c r="D72" s="94">
        <f>RANK(BF72,$BF$4:$BF$147)</f>
        <v>20</v>
      </c>
      <c r="E72" s="94">
        <v>0.64</v>
      </c>
      <c r="F72" s="94" t="s">
        <v>85</v>
      </c>
      <c r="G72" s="94"/>
      <c r="H72" s="94"/>
      <c r="I72" s="146">
        <f t="shared" si="19"/>
        <v>0</v>
      </c>
      <c r="J72" s="94"/>
      <c r="K72" s="146">
        <f t="shared" si="20"/>
        <v>0</v>
      </c>
      <c r="L72" s="94"/>
      <c r="M72" s="146">
        <f t="shared" si="21"/>
        <v>0</v>
      </c>
      <c r="N72" s="94"/>
      <c r="O72" s="146">
        <f t="shared" si="22"/>
        <v>0</v>
      </c>
      <c r="P72" s="94"/>
      <c r="Q72" s="146">
        <f t="shared" si="23"/>
        <v>0</v>
      </c>
      <c r="R72" s="94"/>
      <c r="S72" s="146">
        <f t="shared" si="24"/>
        <v>0</v>
      </c>
      <c r="T72" s="94"/>
      <c r="U72" s="146">
        <f t="shared" si="25"/>
        <v>0</v>
      </c>
      <c r="V72" s="94"/>
      <c r="W72" s="146">
        <f t="shared" si="26"/>
        <v>0</v>
      </c>
      <c r="X72" s="94"/>
      <c r="Y72" s="146">
        <f t="shared" si="27"/>
        <v>0</v>
      </c>
      <c r="Z72" s="94"/>
      <c r="AA72" s="146">
        <f t="shared" si="28"/>
        <v>0</v>
      </c>
      <c r="AB72" s="94"/>
      <c r="AC72" s="146">
        <f t="shared" si="29"/>
        <v>0</v>
      </c>
      <c r="AD72" s="94"/>
      <c r="AE72" s="146">
        <f t="shared" si="30"/>
        <v>0</v>
      </c>
      <c r="AF72" s="147">
        <f t="shared" si="209"/>
        <v>0</v>
      </c>
      <c r="AG72" s="146">
        <f t="shared" si="209"/>
        <v>0</v>
      </c>
      <c r="AH72" s="145"/>
      <c r="AI72" s="146">
        <f t="shared" si="32"/>
        <v>0</v>
      </c>
      <c r="AJ72" s="145"/>
      <c r="AK72" s="146">
        <f t="shared" si="33"/>
        <v>0</v>
      </c>
      <c r="AL72" s="145"/>
      <c r="AM72" s="146">
        <f t="shared" si="33"/>
        <v>0</v>
      </c>
      <c r="AN72" s="145"/>
      <c r="AO72" s="146">
        <f t="shared" si="34"/>
        <v>0</v>
      </c>
      <c r="AP72" s="145"/>
      <c r="AQ72" s="146">
        <f t="shared" si="35"/>
        <v>0</v>
      </c>
      <c r="AR72" s="145"/>
      <c r="AS72" s="146">
        <f t="shared" si="36"/>
        <v>0</v>
      </c>
      <c r="AT72" s="145"/>
      <c r="AU72" s="146">
        <f t="shared" si="37"/>
        <v>0</v>
      </c>
      <c r="AV72" s="145"/>
      <c r="AW72" s="146">
        <f t="shared" si="38"/>
        <v>0</v>
      </c>
      <c r="AX72" s="145"/>
      <c r="AY72" s="146">
        <f t="shared" si="39"/>
        <v>0</v>
      </c>
      <c r="AZ72" s="145"/>
      <c r="BA72" s="146">
        <f t="shared" si="40"/>
        <v>0</v>
      </c>
      <c r="BB72" s="145"/>
      <c r="BC72" s="146">
        <f t="shared" si="41"/>
        <v>0</v>
      </c>
      <c r="BD72" s="145"/>
      <c r="BE72" s="146">
        <f t="shared" si="42"/>
        <v>0</v>
      </c>
      <c r="BF72" s="147">
        <f t="shared" si="94"/>
        <v>0</v>
      </c>
      <c r="BG72" s="146">
        <f t="shared" si="94"/>
        <v>0</v>
      </c>
      <c r="BH72" s="99"/>
      <c r="BI72" s="100">
        <f t="shared" si="210"/>
        <v>0</v>
      </c>
      <c r="BJ72" s="99"/>
      <c r="BK72" s="100">
        <f t="shared" si="211"/>
        <v>0</v>
      </c>
      <c r="BL72" s="99"/>
      <c r="BM72" s="100">
        <f t="shared" si="212"/>
        <v>0</v>
      </c>
      <c r="BN72" s="99"/>
      <c r="BO72" s="100">
        <f t="shared" si="213"/>
        <v>0</v>
      </c>
      <c r="BP72" s="99"/>
      <c r="BQ72" s="100">
        <f t="shared" si="214"/>
        <v>0</v>
      </c>
      <c r="BR72" s="99"/>
      <c r="BS72" s="100">
        <f t="shared" si="215"/>
        <v>0</v>
      </c>
      <c r="BT72" s="99"/>
      <c r="BU72" s="100">
        <f t="shared" si="216"/>
        <v>0</v>
      </c>
      <c r="BV72" s="99"/>
      <c r="BW72" s="100">
        <f t="shared" si="217"/>
        <v>0</v>
      </c>
      <c r="BX72" s="99"/>
      <c r="BY72" s="100">
        <f t="shared" si="218"/>
        <v>0</v>
      </c>
      <c r="BZ72" s="99"/>
      <c r="CA72" s="100">
        <f t="shared" si="219"/>
        <v>0</v>
      </c>
      <c r="CB72" s="99"/>
      <c r="CC72" s="100">
        <f t="shared" si="220"/>
        <v>0</v>
      </c>
      <c r="CD72" s="99"/>
      <c r="CE72" s="100">
        <f t="shared" si="221"/>
        <v>0</v>
      </c>
      <c r="CF72" s="101">
        <f t="shared" si="222"/>
        <v>0</v>
      </c>
      <c r="CG72" s="100">
        <f t="shared" si="222"/>
        <v>0</v>
      </c>
    </row>
    <row r="73" spans="1:85" s="148" customFormat="1" ht="19.899999999999999" customHeight="1" x14ac:dyDescent="0.5">
      <c r="A73" s="94"/>
      <c r="B73" s="95"/>
      <c r="C73" s="95"/>
      <c r="D73" s="94"/>
      <c r="E73" s="94"/>
      <c r="F73" s="94"/>
      <c r="G73" s="94"/>
      <c r="H73" s="94"/>
      <c r="I73" s="146"/>
      <c r="J73" s="94"/>
      <c r="K73" s="146"/>
      <c r="L73" s="94"/>
      <c r="M73" s="146"/>
      <c r="N73" s="94"/>
      <c r="O73" s="146"/>
      <c r="P73" s="94"/>
      <c r="Q73" s="146"/>
      <c r="R73" s="94"/>
      <c r="S73" s="146"/>
      <c r="T73" s="94"/>
      <c r="U73" s="146"/>
      <c r="V73" s="94"/>
      <c r="W73" s="146"/>
      <c r="X73" s="94"/>
      <c r="Y73" s="146"/>
      <c r="Z73" s="94"/>
      <c r="AA73" s="146"/>
      <c r="AB73" s="94"/>
      <c r="AC73" s="146"/>
      <c r="AD73" s="94"/>
      <c r="AE73" s="146"/>
      <c r="AF73" s="147"/>
      <c r="AG73" s="146"/>
      <c r="AH73" s="145"/>
      <c r="AI73" s="146"/>
      <c r="AJ73" s="145"/>
      <c r="AK73" s="146"/>
      <c r="AL73" s="145"/>
      <c r="AM73" s="146"/>
      <c r="AN73" s="145"/>
      <c r="AO73" s="146"/>
      <c r="AP73" s="145"/>
      <c r="AQ73" s="146"/>
      <c r="AR73" s="145"/>
      <c r="AS73" s="146"/>
      <c r="AT73" s="145"/>
      <c r="AU73" s="146"/>
      <c r="AV73" s="145"/>
      <c r="AW73" s="146"/>
      <c r="AX73" s="145"/>
      <c r="AY73" s="146"/>
      <c r="AZ73" s="145"/>
      <c r="BA73" s="146"/>
      <c r="BB73" s="145"/>
      <c r="BC73" s="146"/>
      <c r="BD73" s="145"/>
      <c r="BE73" s="146"/>
      <c r="BF73" s="147"/>
      <c r="BG73" s="146"/>
      <c r="BH73" s="99"/>
      <c r="BI73" s="100"/>
      <c r="BJ73" s="99"/>
      <c r="BK73" s="100"/>
      <c r="BL73" s="99"/>
      <c r="BM73" s="100"/>
      <c r="BN73" s="99"/>
      <c r="BO73" s="100"/>
      <c r="BP73" s="99"/>
      <c r="BQ73" s="100"/>
      <c r="BR73" s="99"/>
      <c r="BS73" s="100"/>
      <c r="BT73" s="99"/>
      <c r="BU73" s="100"/>
      <c r="BV73" s="99"/>
      <c r="BW73" s="100"/>
      <c r="BX73" s="99"/>
      <c r="BY73" s="100"/>
      <c r="BZ73" s="99"/>
      <c r="CA73" s="100"/>
      <c r="CB73" s="99"/>
      <c r="CC73" s="100"/>
      <c r="CD73" s="99"/>
      <c r="CE73" s="100"/>
      <c r="CF73" s="101"/>
      <c r="CG73" s="100"/>
    </row>
    <row r="74" spans="1:85" s="148" customFormat="1" ht="19.899999999999999" customHeight="1" x14ac:dyDescent="0.5">
      <c r="A74" s="94">
        <v>60</v>
      </c>
      <c r="B74" s="95" t="s">
        <v>129</v>
      </c>
      <c r="C74" s="95" t="s">
        <v>74</v>
      </c>
      <c r="D74" s="94">
        <f>RANK(BF74,$BF$4:$BF$147)</f>
        <v>7</v>
      </c>
      <c r="E74" s="94">
        <v>0.64</v>
      </c>
      <c r="F74" s="94" t="s">
        <v>85</v>
      </c>
      <c r="G74" s="94">
        <v>1350</v>
      </c>
      <c r="H74" s="94">
        <v>3023</v>
      </c>
      <c r="I74" s="146">
        <f t="shared" ref="I74:I139" si="223">H74*$E74</f>
        <v>1934.72</v>
      </c>
      <c r="J74" s="94">
        <v>2870</v>
      </c>
      <c r="K74" s="146">
        <f t="shared" ref="K74:K139" si="224">J74*$E74</f>
        <v>1836.8</v>
      </c>
      <c r="L74" s="94">
        <v>2240</v>
      </c>
      <c r="M74" s="146">
        <f t="shared" ref="M74:M139" si="225">L74*$E74</f>
        <v>1433.6000000000001</v>
      </c>
      <c r="N74" s="94">
        <v>2800</v>
      </c>
      <c r="O74" s="146">
        <f t="shared" ref="O74:O139" si="226">N74*$E74</f>
        <v>1792</v>
      </c>
      <c r="P74" s="94">
        <v>2100</v>
      </c>
      <c r="Q74" s="146">
        <f t="shared" ref="Q74:Q139" si="227">P74*$E74</f>
        <v>1344</v>
      </c>
      <c r="R74" s="94">
        <v>3766</v>
      </c>
      <c r="S74" s="146">
        <f t="shared" ref="S74:S139" si="228">R74*$E74</f>
        <v>2410.2400000000002</v>
      </c>
      <c r="T74" s="94">
        <v>2380</v>
      </c>
      <c r="U74" s="146">
        <f t="shared" ref="U74:U139" si="229">T74*$E74</f>
        <v>1523.2</v>
      </c>
      <c r="V74" s="94">
        <v>2380</v>
      </c>
      <c r="W74" s="146">
        <f t="shared" ref="W74:W139" si="230">V74*$E74</f>
        <v>1523.2</v>
      </c>
      <c r="X74" s="94">
        <v>1680</v>
      </c>
      <c r="Y74" s="146">
        <f t="shared" ref="Y74:Y139" si="231">X74*$E74</f>
        <v>1075.2</v>
      </c>
      <c r="Z74" s="94">
        <v>3164</v>
      </c>
      <c r="AA74" s="146">
        <f t="shared" ref="AA74:AA139" si="232">Z74*$E74</f>
        <v>2024.96</v>
      </c>
      <c r="AB74" s="94">
        <v>825</v>
      </c>
      <c r="AC74" s="146">
        <f t="shared" ref="AC74:AC139" si="233">AB74*$E74</f>
        <v>528</v>
      </c>
      <c r="AD74" s="94">
        <v>1988</v>
      </c>
      <c r="AE74" s="146">
        <f t="shared" ref="AE74:AE139" si="234">AD74*$E74</f>
        <v>1272.32</v>
      </c>
      <c r="AF74" s="147">
        <f t="shared" ref="AF74:AG75" si="235">SUM(H74,J74,L74,N74,P74,R74,T74,V74,X74,Z74,AB74,AD74)</f>
        <v>29216</v>
      </c>
      <c r="AG74" s="146">
        <f t="shared" si="235"/>
        <v>18698.240000000002</v>
      </c>
      <c r="AH74" s="159">
        <v>2380</v>
      </c>
      <c r="AI74" s="160">
        <f t="shared" ref="AI74:AI139" si="236">AH74*$E74</f>
        <v>1523.2</v>
      </c>
      <c r="AJ74" s="159">
        <v>1960</v>
      </c>
      <c r="AK74" s="160">
        <f t="shared" ref="AK74" si="237">AJ74*$E74</f>
        <v>1254.4000000000001</v>
      </c>
      <c r="AL74" s="145">
        <v>1750</v>
      </c>
      <c r="AM74" s="146">
        <f t="shared" ref="AK74:AM139" si="238">AL74*$E74</f>
        <v>1120</v>
      </c>
      <c r="AN74" s="145">
        <v>2240</v>
      </c>
      <c r="AO74" s="146">
        <f t="shared" ref="AO74:AO139" si="239">AN74*$E74</f>
        <v>1433.6000000000001</v>
      </c>
      <c r="AP74" s="145">
        <v>1400</v>
      </c>
      <c r="AQ74" s="146">
        <f t="shared" ref="AQ74:AQ139" si="240">AP74*$E74</f>
        <v>896</v>
      </c>
      <c r="AR74" s="145">
        <v>1134</v>
      </c>
      <c r="AS74" s="146">
        <f t="shared" ref="AS74:AS139" si="241">AR74*$E74</f>
        <v>725.76</v>
      </c>
      <c r="AT74" s="145">
        <v>672</v>
      </c>
      <c r="AU74" s="146">
        <f t="shared" ref="AU74:AU139" si="242">AT74*$E74</f>
        <v>430.08</v>
      </c>
      <c r="AV74" s="145">
        <v>1582</v>
      </c>
      <c r="AW74" s="146">
        <f t="shared" ref="AW74:AW139" si="243">AV74*$E74</f>
        <v>1012.48</v>
      </c>
      <c r="AX74" s="145">
        <v>1330</v>
      </c>
      <c r="AY74" s="146">
        <f t="shared" ref="AY74:AY139" si="244">AX74*$E74</f>
        <v>851.2</v>
      </c>
      <c r="AZ74" s="145">
        <v>1736</v>
      </c>
      <c r="BA74" s="146">
        <f t="shared" ref="BA74:BA139" si="245">AZ74*$E74</f>
        <v>1111.04</v>
      </c>
      <c r="BB74" s="145">
        <v>1218</v>
      </c>
      <c r="BC74" s="146">
        <f t="shared" ref="BC74:BC139" si="246">BB74*$E74</f>
        <v>779.52</v>
      </c>
      <c r="BD74" s="145">
        <v>1988</v>
      </c>
      <c r="BE74" s="146">
        <f t="shared" ref="BE74:BE139" si="247">BD74*$E74</f>
        <v>1272.32</v>
      </c>
      <c r="BF74" s="147">
        <f t="shared" si="94"/>
        <v>19390</v>
      </c>
      <c r="BG74" s="146">
        <f t="shared" si="94"/>
        <v>12409.600000000002</v>
      </c>
      <c r="BH74" s="99">
        <v>1358</v>
      </c>
      <c r="BI74" s="100">
        <f t="shared" si="210"/>
        <v>869.12</v>
      </c>
      <c r="BJ74" s="99">
        <v>1722</v>
      </c>
      <c r="BK74" s="100">
        <f t="shared" si="210"/>
        <v>1102.08</v>
      </c>
      <c r="BL74" s="99"/>
      <c r="BM74" s="100">
        <f t="shared" ref="BM74:BM75" si="248">BL74*$E74</f>
        <v>0</v>
      </c>
      <c r="BN74" s="99"/>
      <c r="BO74" s="100">
        <f t="shared" ref="BO74:BO75" si="249">BN74*$E74</f>
        <v>0</v>
      </c>
      <c r="BP74" s="99"/>
      <c r="BQ74" s="100">
        <f t="shared" ref="BQ74:BQ75" si="250">BP74*$E74</f>
        <v>0</v>
      </c>
      <c r="BR74" s="99"/>
      <c r="BS74" s="100">
        <f t="shared" ref="BS74:BS75" si="251">BR74*$E74</f>
        <v>0</v>
      </c>
      <c r="BT74" s="99"/>
      <c r="BU74" s="100">
        <f t="shared" ref="BU74:BU75" si="252">BT74*$E74</f>
        <v>0</v>
      </c>
      <c r="BV74" s="99"/>
      <c r="BW74" s="100">
        <f t="shared" ref="BW74:BW75" si="253">BV74*$E74</f>
        <v>0</v>
      </c>
      <c r="BX74" s="99"/>
      <c r="BY74" s="100">
        <f t="shared" ref="BY74:BY75" si="254">BX74*$E74</f>
        <v>0</v>
      </c>
      <c r="BZ74" s="99"/>
      <c r="CA74" s="100">
        <f t="shared" ref="CA74:CA75" si="255">BZ74*$E74</f>
        <v>0</v>
      </c>
      <c r="CB74" s="99"/>
      <c r="CC74" s="100">
        <f t="shared" ref="CC74:CC75" si="256">CB74*$E74</f>
        <v>0</v>
      </c>
      <c r="CD74" s="99"/>
      <c r="CE74" s="100">
        <f t="shared" ref="CE74:CE75" si="257">CD74*$E74</f>
        <v>0</v>
      </c>
      <c r="CF74" s="101">
        <f t="shared" ref="CF74:CG75" si="258">SUM(BH74,BJ74,BL74,BN74,BP74,BR74,BT74,BV74,BX74,BZ74,CB74,CD74)</f>
        <v>3080</v>
      </c>
      <c r="CG74" s="100">
        <f t="shared" si="258"/>
        <v>1971.1999999999998</v>
      </c>
    </row>
    <row r="75" spans="1:85" s="148" customFormat="1" ht="19.899999999999999" customHeight="1" x14ac:dyDescent="0.5">
      <c r="A75" s="94">
        <v>61</v>
      </c>
      <c r="B75" s="95" t="s">
        <v>129</v>
      </c>
      <c r="C75" s="95" t="s">
        <v>74</v>
      </c>
      <c r="D75" s="94">
        <f>RANK(BF75,$BF$4:$BF$147)</f>
        <v>20</v>
      </c>
      <c r="E75" s="94">
        <v>0.64</v>
      </c>
      <c r="F75" s="94" t="s">
        <v>83</v>
      </c>
      <c r="G75" s="94"/>
      <c r="H75" s="94"/>
      <c r="I75" s="146">
        <f t="shared" si="223"/>
        <v>0</v>
      </c>
      <c r="J75" s="94"/>
      <c r="K75" s="146">
        <f t="shared" si="224"/>
        <v>0</v>
      </c>
      <c r="L75" s="94"/>
      <c r="M75" s="146">
        <f t="shared" si="225"/>
        <v>0</v>
      </c>
      <c r="N75" s="94"/>
      <c r="O75" s="146">
        <f t="shared" si="226"/>
        <v>0</v>
      </c>
      <c r="P75" s="94"/>
      <c r="Q75" s="146">
        <f t="shared" si="227"/>
        <v>0</v>
      </c>
      <c r="R75" s="94"/>
      <c r="S75" s="146">
        <f t="shared" si="228"/>
        <v>0</v>
      </c>
      <c r="T75" s="94"/>
      <c r="U75" s="146">
        <f t="shared" si="229"/>
        <v>0</v>
      </c>
      <c r="V75" s="94"/>
      <c r="W75" s="146">
        <f t="shared" si="230"/>
        <v>0</v>
      </c>
      <c r="X75" s="94"/>
      <c r="Y75" s="146">
        <f t="shared" si="231"/>
        <v>0</v>
      </c>
      <c r="Z75" s="94"/>
      <c r="AA75" s="146">
        <f t="shared" si="232"/>
        <v>0</v>
      </c>
      <c r="AB75" s="94"/>
      <c r="AC75" s="146">
        <f t="shared" si="233"/>
        <v>0</v>
      </c>
      <c r="AD75" s="94"/>
      <c r="AE75" s="146">
        <f t="shared" si="234"/>
        <v>0</v>
      </c>
      <c r="AF75" s="147">
        <f t="shared" si="235"/>
        <v>0</v>
      </c>
      <c r="AG75" s="146">
        <f t="shared" si="235"/>
        <v>0</v>
      </c>
      <c r="AH75" s="145"/>
      <c r="AI75" s="146">
        <f t="shared" si="236"/>
        <v>0</v>
      </c>
      <c r="AJ75" s="145"/>
      <c r="AK75" s="146">
        <f t="shared" si="238"/>
        <v>0</v>
      </c>
      <c r="AL75" s="145"/>
      <c r="AM75" s="146">
        <f t="shared" si="238"/>
        <v>0</v>
      </c>
      <c r="AN75" s="145"/>
      <c r="AO75" s="146">
        <f t="shared" si="239"/>
        <v>0</v>
      </c>
      <c r="AP75" s="145"/>
      <c r="AQ75" s="146">
        <f t="shared" si="240"/>
        <v>0</v>
      </c>
      <c r="AR75" s="145"/>
      <c r="AS75" s="146">
        <f t="shared" si="241"/>
        <v>0</v>
      </c>
      <c r="AT75" s="145"/>
      <c r="AU75" s="146">
        <f t="shared" si="242"/>
        <v>0</v>
      </c>
      <c r="AV75" s="145"/>
      <c r="AW75" s="146">
        <f t="shared" si="243"/>
        <v>0</v>
      </c>
      <c r="AX75" s="145"/>
      <c r="AY75" s="146">
        <f t="shared" si="244"/>
        <v>0</v>
      </c>
      <c r="AZ75" s="145"/>
      <c r="BA75" s="146">
        <f t="shared" si="245"/>
        <v>0</v>
      </c>
      <c r="BB75" s="145"/>
      <c r="BC75" s="146">
        <f t="shared" si="246"/>
        <v>0</v>
      </c>
      <c r="BD75" s="145"/>
      <c r="BE75" s="146">
        <f t="shared" si="247"/>
        <v>0</v>
      </c>
      <c r="BF75" s="147">
        <f t="shared" si="94"/>
        <v>0</v>
      </c>
      <c r="BG75" s="146">
        <f t="shared" si="94"/>
        <v>0</v>
      </c>
      <c r="BH75" s="99"/>
      <c r="BI75" s="100">
        <f t="shared" si="210"/>
        <v>0</v>
      </c>
      <c r="BJ75" s="99"/>
      <c r="BK75" s="100">
        <f t="shared" si="210"/>
        <v>0</v>
      </c>
      <c r="BL75" s="99"/>
      <c r="BM75" s="100">
        <f t="shared" si="248"/>
        <v>0</v>
      </c>
      <c r="BN75" s="99"/>
      <c r="BO75" s="100">
        <f t="shared" si="249"/>
        <v>0</v>
      </c>
      <c r="BP75" s="99"/>
      <c r="BQ75" s="100">
        <f t="shared" si="250"/>
        <v>0</v>
      </c>
      <c r="BR75" s="99"/>
      <c r="BS75" s="100">
        <f t="shared" si="251"/>
        <v>0</v>
      </c>
      <c r="BT75" s="99"/>
      <c r="BU75" s="100">
        <f t="shared" si="252"/>
        <v>0</v>
      </c>
      <c r="BV75" s="99"/>
      <c r="BW75" s="100">
        <f t="shared" si="253"/>
        <v>0</v>
      </c>
      <c r="BX75" s="99"/>
      <c r="BY75" s="100">
        <f t="shared" si="254"/>
        <v>0</v>
      </c>
      <c r="BZ75" s="99"/>
      <c r="CA75" s="100">
        <f t="shared" si="255"/>
        <v>0</v>
      </c>
      <c r="CB75" s="99"/>
      <c r="CC75" s="100">
        <f t="shared" si="256"/>
        <v>0</v>
      </c>
      <c r="CD75" s="99"/>
      <c r="CE75" s="100">
        <f t="shared" si="257"/>
        <v>0</v>
      </c>
      <c r="CF75" s="101">
        <f t="shared" si="258"/>
        <v>0</v>
      </c>
      <c r="CG75" s="100">
        <f t="shared" si="258"/>
        <v>0</v>
      </c>
    </row>
    <row r="76" spans="1:85" s="148" customFormat="1" ht="19.899999999999999" customHeight="1" x14ac:dyDescent="0.5">
      <c r="A76" s="94"/>
      <c r="B76" s="95"/>
      <c r="C76" s="95"/>
      <c r="D76" s="94"/>
      <c r="E76" s="94"/>
      <c r="F76" s="94"/>
      <c r="G76" s="94"/>
      <c r="H76" s="94"/>
      <c r="I76" s="146"/>
      <c r="J76" s="94"/>
      <c r="K76" s="146"/>
      <c r="L76" s="94"/>
      <c r="M76" s="146"/>
      <c r="N76" s="94"/>
      <c r="O76" s="146"/>
      <c r="P76" s="94"/>
      <c r="Q76" s="146"/>
      <c r="R76" s="94"/>
      <c r="S76" s="146"/>
      <c r="T76" s="94"/>
      <c r="U76" s="146"/>
      <c r="V76" s="94"/>
      <c r="W76" s="146"/>
      <c r="X76" s="94"/>
      <c r="Y76" s="146"/>
      <c r="Z76" s="94"/>
      <c r="AA76" s="146"/>
      <c r="AB76" s="94"/>
      <c r="AC76" s="146"/>
      <c r="AD76" s="94"/>
      <c r="AE76" s="146"/>
      <c r="AF76" s="147"/>
      <c r="AG76" s="146"/>
      <c r="AH76" s="145"/>
      <c r="AI76" s="146"/>
      <c r="AJ76" s="145"/>
      <c r="AK76" s="146"/>
      <c r="AL76" s="145"/>
      <c r="AM76" s="146"/>
      <c r="AN76" s="145"/>
      <c r="AO76" s="146"/>
      <c r="AP76" s="145"/>
      <c r="AQ76" s="146"/>
      <c r="AR76" s="145"/>
      <c r="AS76" s="146"/>
      <c r="AT76" s="145"/>
      <c r="AU76" s="146"/>
      <c r="AV76" s="145"/>
      <c r="AW76" s="146"/>
      <c r="AX76" s="145"/>
      <c r="AY76" s="146"/>
      <c r="AZ76" s="145"/>
      <c r="BA76" s="146"/>
      <c r="BB76" s="145"/>
      <c r="BC76" s="146"/>
      <c r="BD76" s="145"/>
      <c r="BE76" s="146"/>
      <c r="BF76" s="147"/>
      <c r="BG76" s="146"/>
      <c r="BH76" s="99"/>
      <c r="BI76" s="100"/>
      <c r="BJ76" s="99"/>
      <c r="BK76" s="100"/>
      <c r="BL76" s="99"/>
      <c r="BM76" s="100"/>
      <c r="BN76" s="99"/>
      <c r="BO76" s="100"/>
      <c r="BP76" s="99"/>
      <c r="BQ76" s="100"/>
      <c r="BR76" s="99"/>
      <c r="BS76" s="100"/>
      <c r="BT76" s="99"/>
      <c r="BU76" s="100"/>
      <c r="BV76" s="99"/>
      <c r="BW76" s="100"/>
      <c r="BX76" s="99"/>
      <c r="BY76" s="100"/>
      <c r="BZ76" s="99"/>
      <c r="CA76" s="100"/>
      <c r="CB76" s="99"/>
      <c r="CC76" s="100"/>
      <c r="CD76" s="99"/>
      <c r="CE76" s="100"/>
      <c r="CF76" s="101"/>
      <c r="CG76" s="100"/>
    </row>
    <row r="77" spans="1:85" s="148" customFormat="1" ht="19.899999999999999" customHeight="1" x14ac:dyDescent="0.5">
      <c r="A77" s="94">
        <v>62</v>
      </c>
      <c r="B77" s="95" t="s">
        <v>130</v>
      </c>
      <c r="C77" s="95" t="s">
        <v>74</v>
      </c>
      <c r="D77" s="94">
        <f>RANK(BF77,$BF$4:$BF$147)</f>
        <v>8</v>
      </c>
      <c r="E77" s="94">
        <v>0.64</v>
      </c>
      <c r="F77" s="94" t="s">
        <v>85</v>
      </c>
      <c r="G77" s="94">
        <v>1350</v>
      </c>
      <c r="H77" s="94">
        <v>3570</v>
      </c>
      <c r="I77" s="160">
        <f t="shared" ref="I77" si="259">H77*$E77</f>
        <v>2284.8000000000002</v>
      </c>
      <c r="J77" s="94">
        <v>3290</v>
      </c>
      <c r="K77" s="160">
        <f t="shared" ref="K77" si="260">J77*$E77</f>
        <v>2105.6</v>
      </c>
      <c r="L77" s="94">
        <v>2968</v>
      </c>
      <c r="M77" s="160">
        <f t="shared" ref="M77" si="261">L77*$E77</f>
        <v>1899.52</v>
      </c>
      <c r="N77" s="94">
        <v>4620</v>
      </c>
      <c r="O77" s="160">
        <f t="shared" ref="O77" si="262">N77*$E77</f>
        <v>2956.8</v>
      </c>
      <c r="P77" s="94">
        <v>2240</v>
      </c>
      <c r="Q77" s="160">
        <f t="shared" ref="Q77" si="263">P77*$E77</f>
        <v>1433.6000000000001</v>
      </c>
      <c r="R77" s="94">
        <v>5040</v>
      </c>
      <c r="S77" s="160">
        <f t="shared" ref="S77" si="264">R77*$E77</f>
        <v>3225.6</v>
      </c>
      <c r="T77" s="94">
        <v>854</v>
      </c>
      <c r="U77" s="160">
        <f t="shared" ref="U77" si="265">T77*$E77</f>
        <v>546.56000000000006</v>
      </c>
      <c r="V77" s="94">
        <v>1610</v>
      </c>
      <c r="W77" s="160">
        <f t="shared" ref="W77" si="266">V77*$E77</f>
        <v>1030.4000000000001</v>
      </c>
      <c r="X77" s="94">
        <v>1960</v>
      </c>
      <c r="Y77" s="160">
        <f t="shared" ref="Y77" si="267">X77*$E77</f>
        <v>1254.4000000000001</v>
      </c>
      <c r="Z77" s="94">
        <v>3080</v>
      </c>
      <c r="AA77" s="160">
        <f t="shared" ref="AA77" si="268">Z77*$E77</f>
        <v>1971.2</v>
      </c>
      <c r="AB77" s="94">
        <v>1120</v>
      </c>
      <c r="AC77" s="160">
        <f t="shared" ref="AC77" si="269">AB77*$E77</f>
        <v>716.80000000000007</v>
      </c>
      <c r="AD77" s="94">
        <v>2100</v>
      </c>
      <c r="AE77" s="160">
        <f t="shared" ref="AE77" si="270">AD77*$E77</f>
        <v>1344</v>
      </c>
      <c r="AF77" s="147">
        <f t="shared" ref="AF77:AG78" si="271">SUM(H77,J77,L77,N77,P77,R77,T77,V77,X77,Z77,AB77,AD77)</f>
        <v>32452</v>
      </c>
      <c r="AG77" s="146">
        <f t="shared" si="271"/>
        <v>20769.280000000002</v>
      </c>
      <c r="AH77" s="159">
        <v>1260</v>
      </c>
      <c r="AI77" s="160">
        <f t="shared" ref="AI77" si="272">AH77*$E77</f>
        <v>806.4</v>
      </c>
      <c r="AJ77" s="159">
        <v>1120</v>
      </c>
      <c r="AK77" s="160">
        <f t="shared" ref="AK77" si="273">AJ77*$E77</f>
        <v>716.80000000000007</v>
      </c>
      <c r="AL77" s="145">
        <v>1750</v>
      </c>
      <c r="AM77" s="146">
        <f t="shared" si="238"/>
        <v>1120</v>
      </c>
      <c r="AN77" s="145">
        <v>1960</v>
      </c>
      <c r="AO77" s="146">
        <f t="shared" si="239"/>
        <v>1254.4000000000001</v>
      </c>
      <c r="AP77" s="145">
        <v>700</v>
      </c>
      <c r="AQ77" s="146">
        <f t="shared" si="240"/>
        <v>448</v>
      </c>
      <c r="AR77" s="145">
        <v>1260</v>
      </c>
      <c r="AS77" s="146">
        <f t="shared" si="241"/>
        <v>806.4</v>
      </c>
      <c r="AT77" s="145">
        <v>1120</v>
      </c>
      <c r="AU77" s="146">
        <f t="shared" si="242"/>
        <v>716.80000000000007</v>
      </c>
      <c r="AV77" s="145">
        <v>1260</v>
      </c>
      <c r="AW77" s="146">
        <f t="shared" si="243"/>
        <v>806.4</v>
      </c>
      <c r="AX77" s="145">
        <v>1260</v>
      </c>
      <c r="AY77" s="146">
        <f t="shared" si="244"/>
        <v>806.4</v>
      </c>
      <c r="AZ77" s="145">
        <v>980</v>
      </c>
      <c r="BA77" s="146">
        <f t="shared" si="245"/>
        <v>627.20000000000005</v>
      </c>
      <c r="BB77" s="145">
        <v>980</v>
      </c>
      <c r="BC77" s="146">
        <f t="shared" si="246"/>
        <v>627.20000000000005</v>
      </c>
      <c r="BD77" s="145">
        <v>700</v>
      </c>
      <c r="BE77" s="146">
        <f t="shared" si="247"/>
        <v>448</v>
      </c>
      <c r="BF77" s="147">
        <f t="shared" si="94"/>
        <v>14350</v>
      </c>
      <c r="BG77" s="146">
        <f t="shared" si="94"/>
        <v>9184</v>
      </c>
      <c r="BH77" s="99">
        <v>980</v>
      </c>
      <c r="BI77" s="100">
        <f t="shared" ref="BI77:BI78" si="274">BH77*$E77</f>
        <v>627.20000000000005</v>
      </c>
      <c r="BJ77" s="99">
        <v>700</v>
      </c>
      <c r="BK77" s="100">
        <f t="shared" ref="BK77:BK78" si="275">BJ77*$E77</f>
        <v>448</v>
      </c>
      <c r="BL77" s="99"/>
      <c r="BM77" s="100">
        <f t="shared" ref="BM77:BM78" si="276">BL77*$E77</f>
        <v>0</v>
      </c>
      <c r="BN77" s="99"/>
      <c r="BO77" s="100">
        <f t="shared" ref="BO77:BO78" si="277">BN77*$E77</f>
        <v>0</v>
      </c>
      <c r="BP77" s="99"/>
      <c r="BQ77" s="100">
        <f t="shared" ref="BQ77:BQ78" si="278">BP77*$E77</f>
        <v>0</v>
      </c>
      <c r="BR77" s="99"/>
      <c r="BS77" s="100">
        <f t="shared" ref="BS77:BS78" si="279">BR77*$E77</f>
        <v>0</v>
      </c>
      <c r="BT77" s="99"/>
      <c r="BU77" s="100">
        <f t="shared" ref="BU77:BU78" si="280">BT77*$E77</f>
        <v>0</v>
      </c>
      <c r="BV77" s="99"/>
      <c r="BW77" s="100">
        <f t="shared" ref="BW77:BW78" si="281">BV77*$E77</f>
        <v>0</v>
      </c>
      <c r="BX77" s="99"/>
      <c r="BY77" s="100">
        <f t="shared" ref="BY77:BY78" si="282">BX77*$E77</f>
        <v>0</v>
      </c>
      <c r="BZ77" s="99"/>
      <c r="CA77" s="100">
        <f t="shared" ref="CA77:CA78" si="283">BZ77*$E77</f>
        <v>0</v>
      </c>
      <c r="CB77" s="99"/>
      <c r="CC77" s="100">
        <f t="shared" ref="CC77:CC78" si="284">CB77*$E77</f>
        <v>0</v>
      </c>
      <c r="CD77" s="99"/>
      <c r="CE77" s="100">
        <f t="shared" ref="CE77:CE78" si="285">CD77*$E77</f>
        <v>0</v>
      </c>
      <c r="CF77" s="101">
        <f t="shared" ref="CF77:CG78" si="286">SUM(BH77,BJ77,BL77,BN77,BP77,BR77,BT77,BV77,BX77,BZ77,CB77,CD77)</f>
        <v>1680</v>
      </c>
      <c r="CG77" s="100">
        <f t="shared" si="286"/>
        <v>1075.2</v>
      </c>
    </row>
    <row r="78" spans="1:85" s="148" customFormat="1" ht="19.899999999999999" customHeight="1" x14ac:dyDescent="0.5">
      <c r="A78" s="94">
        <v>63</v>
      </c>
      <c r="B78" s="95" t="s">
        <v>130</v>
      </c>
      <c r="C78" s="95" t="s">
        <v>74</v>
      </c>
      <c r="D78" s="94">
        <f>RANK(BF78,$BF$4:$BF$147)</f>
        <v>20</v>
      </c>
      <c r="E78" s="94">
        <v>0.64</v>
      </c>
      <c r="F78" s="94" t="s">
        <v>83</v>
      </c>
      <c r="G78" s="94">
        <v>1250</v>
      </c>
      <c r="H78" s="94"/>
      <c r="I78" s="146">
        <f t="shared" si="223"/>
        <v>0</v>
      </c>
      <c r="J78" s="94"/>
      <c r="K78" s="146">
        <f t="shared" si="224"/>
        <v>0</v>
      </c>
      <c r="L78" s="94"/>
      <c r="M78" s="146">
        <f t="shared" si="225"/>
        <v>0</v>
      </c>
      <c r="N78" s="94"/>
      <c r="O78" s="146">
        <f t="shared" si="226"/>
        <v>0</v>
      </c>
      <c r="P78" s="94"/>
      <c r="Q78" s="146">
        <f t="shared" si="227"/>
        <v>0</v>
      </c>
      <c r="R78" s="94"/>
      <c r="S78" s="146">
        <f t="shared" si="228"/>
        <v>0</v>
      </c>
      <c r="T78" s="94"/>
      <c r="U78" s="146">
        <f t="shared" si="229"/>
        <v>0</v>
      </c>
      <c r="V78" s="94"/>
      <c r="W78" s="146">
        <f t="shared" si="230"/>
        <v>0</v>
      </c>
      <c r="X78" s="94"/>
      <c r="Y78" s="146">
        <f t="shared" si="231"/>
        <v>0</v>
      </c>
      <c r="Z78" s="94"/>
      <c r="AA78" s="146">
        <f t="shared" si="232"/>
        <v>0</v>
      </c>
      <c r="AB78" s="94"/>
      <c r="AC78" s="146">
        <f t="shared" si="233"/>
        <v>0</v>
      </c>
      <c r="AD78" s="94"/>
      <c r="AE78" s="146">
        <f t="shared" si="234"/>
        <v>0</v>
      </c>
      <c r="AF78" s="147">
        <f t="shared" si="271"/>
        <v>0</v>
      </c>
      <c r="AG78" s="146">
        <f t="shared" si="271"/>
        <v>0</v>
      </c>
      <c r="AH78" s="145"/>
      <c r="AI78" s="146">
        <f t="shared" si="236"/>
        <v>0</v>
      </c>
      <c r="AJ78" s="145"/>
      <c r="AK78" s="146">
        <f t="shared" si="238"/>
        <v>0</v>
      </c>
      <c r="AL78" s="145"/>
      <c r="AM78" s="146">
        <f t="shared" si="238"/>
        <v>0</v>
      </c>
      <c r="AN78" s="145"/>
      <c r="AO78" s="146">
        <f t="shared" si="239"/>
        <v>0</v>
      </c>
      <c r="AP78" s="145"/>
      <c r="AQ78" s="146">
        <f t="shared" si="240"/>
        <v>0</v>
      </c>
      <c r="AR78" s="145"/>
      <c r="AS78" s="146">
        <f t="shared" si="241"/>
        <v>0</v>
      </c>
      <c r="AT78" s="145"/>
      <c r="AU78" s="146">
        <f t="shared" si="242"/>
        <v>0</v>
      </c>
      <c r="AV78" s="145"/>
      <c r="AW78" s="146">
        <f t="shared" si="243"/>
        <v>0</v>
      </c>
      <c r="AX78" s="145"/>
      <c r="AY78" s="146">
        <f t="shared" si="244"/>
        <v>0</v>
      </c>
      <c r="AZ78" s="145"/>
      <c r="BA78" s="146">
        <f t="shared" si="245"/>
        <v>0</v>
      </c>
      <c r="BB78" s="145"/>
      <c r="BC78" s="146">
        <f t="shared" si="246"/>
        <v>0</v>
      </c>
      <c r="BD78" s="145"/>
      <c r="BE78" s="146">
        <f t="shared" si="247"/>
        <v>0</v>
      </c>
      <c r="BF78" s="147">
        <f t="shared" si="94"/>
        <v>0</v>
      </c>
      <c r="BG78" s="146">
        <f t="shared" si="94"/>
        <v>0</v>
      </c>
      <c r="BH78" s="99"/>
      <c r="BI78" s="100">
        <f t="shared" si="274"/>
        <v>0</v>
      </c>
      <c r="BJ78" s="99"/>
      <c r="BK78" s="100">
        <f t="shared" si="275"/>
        <v>0</v>
      </c>
      <c r="BL78" s="99"/>
      <c r="BM78" s="100">
        <f t="shared" si="276"/>
        <v>0</v>
      </c>
      <c r="BN78" s="99"/>
      <c r="BO78" s="100">
        <f t="shared" si="277"/>
        <v>0</v>
      </c>
      <c r="BP78" s="99"/>
      <c r="BQ78" s="100">
        <f t="shared" si="278"/>
        <v>0</v>
      </c>
      <c r="BR78" s="99"/>
      <c r="BS78" s="100">
        <f t="shared" si="279"/>
        <v>0</v>
      </c>
      <c r="BT78" s="99"/>
      <c r="BU78" s="100">
        <f t="shared" si="280"/>
        <v>0</v>
      </c>
      <c r="BV78" s="99"/>
      <c r="BW78" s="100">
        <f t="shared" si="281"/>
        <v>0</v>
      </c>
      <c r="BX78" s="99"/>
      <c r="BY78" s="100">
        <f t="shared" si="282"/>
        <v>0</v>
      </c>
      <c r="BZ78" s="99"/>
      <c r="CA78" s="100">
        <f t="shared" si="283"/>
        <v>0</v>
      </c>
      <c r="CB78" s="99"/>
      <c r="CC78" s="100">
        <f t="shared" si="284"/>
        <v>0</v>
      </c>
      <c r="CD78" s="99"/>
      <c r="CE78" s="100">
        <f t="shared" si="285"/>
        <v>0</v>
      </c>
      <c r="CF78" s="101">
        <f t="shared" si="286"/>
        <v>0</v>
      </c>
      <c r="CG78" s="100">
        <f t="shared" si="286"/>
        <v>0</v>
      </c>
    </row>
    <row r="79" spans="1:85" s="148" customFormat="1" ht="19.899999999999999" customHeight="1" x14ac:dyDescent="0.5">
      <c r="A79" s="94"/>
      <c r="B79" s="95"/>
      <c r="C79" s="95"/>
      <c r="D79" s="94"/>
      <c r="E79" s="94"/>
      <c r="F79" s="94"/>
      <c r="G79" s="94"/>
      <c r="H79" s="94"/>
      <c r="I79" s="146"/>
      <c r="J79" s="94"/>
      <c r="K79" s="146"/>
      <c r="L79" s="94"/>
      <c r="M79" s="146"/>
      <c r="N79" s="94"/>
      <c r="O79" s="146"/>
      <c r="P79" s="94"/>
      <c r="Q79" s="146"/>
      <c r="R79" s="94"/>
      <c r="S79" s="146"/>
      <c r="T79" s="94"/>
      <c r="U79" s="146"/>
      <c r="V79" s="94"/>
      <c r="W79" s="146"/>
      <c r="X79" s="94"/>
      <c r="Y79" s="146"/>
      <c r="Z79" s="94"/>
      <c r="AA79" s="146"/>
      <c r="AB79" s="94"/>
      <c r="AC79" s="146"/>
      <c r="AD79" s="94"/>
      <c r="AE79" s="146"/>
      <c r="AF79" s="147"/>
      <c r="AG79" s="146"/>
      <c r="AH79" s="145"/>
      <c r="AI79" s="146"/>
      <c r="AJ79" s="145"/>
      <c r="AK79" s="146"/>
      <c r="AL79" s="145"/>
      <c r="AM79" s="146"/>
      <c r="AN79" s="145"/>
      <c r="AO79" s="146"/>
      <c r="AP79" s="145"/>
      <c r="AQ79" s="146"/>
      <c r="AR79" s="145"/>
      <c r="AS79" s="146"/>
      <c r="AT79" s="145"/>
      <c r="AU79" s="146"/>
      <c r="AV79" s="145"/>
      <c r="AW79" s="146"/>
      <c r="AX79" s="145"/>
      <c r="AY79" s="146"/>
      <c r="AZ79" s="145"/>
      <c r="BA79" s="146"/>
      <c r="BB79" s="145"/>
      <c r="BC79" s="146"/>
      <c r="BD79" s="145"/>
      <c r="BE79" s="146"/>
      <c r="BF79" s="147"/>
      <c r="BG79" s="146"/>
      <c r="BH79" s="99"/>
      <c r="BI79" s="100"/>
      <c r="BJ79" s="99"/>
      <c r="BK79" s="100"/>
      <c r="BL79" s="99"/>
      <c r="BM79" s="100"/>
      <c r="BN79" s="99"/>
      <c r="BO79" s="100"/>
      <c r="BP79" s="99"/>
      <c r="BQ79" s="100"/>
      <c r="BR79" s="99"/>
      <c r="BS79" s="100"/>
      <c r="BT79" s="99"/>
      <c r="BU79" s="100"/>
      <c r="BV79" s="99"/>
      <c r="BW79" s="100"/>
      <c r="BX79" s="99"/>
      <c r="BY79" s="100"/>
      <c r="BZ79" s="99"/>
      <c r="CA79" s="100"/>
      <c r="CB79" s="99"/>
      <c r="CC79" s="100"/>
      <c r="CD79" s="99"/>
      <c r="CE79" s="100"/>
      <c r="CF79" s="101"/>
      <c r="CG79" s="100"/>
    </row>
    <row r="80" spans="1:85" s="148" customFormat="1" ht="19.899999999999999" customHeight="1" x14ac:dyDescent="0.5">
      <c r="A80" s="94">
        <v>64</v>
      </c>
      <c r="B80" s="95" t="s">
        <v>131</v>
      </c>
      <c r="C80" s="95" t="s">
        <v>74</v>
      </c>
      <c r="D80" s="94">
        <f>RANK(BF80,$BF$4:$BF$147)</f>
        <v>20</v>
      </c>
      <c r="E80" s="94">
        <v>0.64</v>
      </c>
      <c r="F80" s="94" t="s">
        <v>83</v>
      </c>
      <c r="G80" s="94"/>
      <c r="H80" s="94"/>
      <c r="I80" s="146">
        <f t="shared" si="223"/>
        <v>0</v>
      </c>
      <c r="J80" s="94"/>
      <c r="K80" s="146">
        <f t="shared" si="224"/>
        <v>0</v>
      </c>
      <c r="L80" s="94"/>
      <c r="M80" s="146">
        <f t="shared" si="225"/>
        <v>0</v>
      </c>
      <c r="N80" s="94"/>
      <c r="O80" s="146">
        <f t="shared" si="226"/>
        <v>0</v>
      </c>
      <c r="P80" s="94"/>
      <c r="Q80" s="146">
        <f t="shared" si="227"/>
        <v>0</v>
      </c>
      <c r="R80" s="94"/>
      <c r="S80" s="146">
        <f t="shared" si="228"/>
        <v>0</v>
      </c>
      <c r="T80" s="94"/>
      <c r="U80" s="146">
        <f t="shared" si="229"/>
        <v>0</v>
      </c>
      <c r="V80" s="94"/>
      <c r="W80" s="146">
        <f t="shared" si="230"/>
        <v>0</v>
      </c>
      <c r="X80" s="94"/>
      <c r="Y80" s="146">
        <f t="shared" si="231"/>
        <v>0</v>
      </c>
      <c r="Z80" s="94"/>
      <c r="AA80" s="146">
        <f t="shared" si="232"/>
        <v>0</v>
      </c>
      <c r="AB80" s="94"/>
      <c r="AC80" s="146">
        <f t="shared" si="233"/>
        <v>0</v>
      </c>
      <c r="AD80" s="94"/>
      <c r="AE80" s="146">
        <f t="shared" si="234"/>
        <v>0</v>
      </c>
      <c r="AF80" s="147">
        <f t="shared" ref="AF80:AG81" si="287">SUM(H80,J80,L80,N80,P80,R80,T80,V80,X80,Z80,AB80,AD80)</f>
        <v>0</v>
      </c>
      <c r="AG80" s="146">
        <f t="shared" si="287"/>
        <v>0</v>
      </c>
      <c r="AH80" s="145"/>
      <c r="AI80" s="146">
        <f t="shared" si="236"/>
        <v>0</v>
      </c>
      <c r="AJ80" s="145"/>
      <c r="AK80" s="146">
        <f t="shared" si="238"/>
        <v>0</v>
      </c>
      <c r="AL80" s="145"/>
      <c r="AM80" s="146">
        <f t="shared" si="238"/>
        <v>0</v>
      </c>
      <c r="AN80" s="145"/>
      <c r="AO80" s="146">
        <f t="shared" si="239"/>
        <v>0</v>
      </c>
      <c r="AP80" s="145"/>
      <c r="AQ80" s="146">
        <f t="shared" si="240"/>
        <v>0</v>
      </c>
      <c r="AR80" s="145"/>
      <c r="AS80" s="146">
        <f t="shared" si="241"/>
        <v>0</v>
      </c>
      <c r="AT80" s="145"/>
      <c r="AU80" s="146">
        <f t="shared" si="242"/>
        <v>0</v>
      </c>
      <c r="AV80" s="145"/>
      <c r="AW80" s="146">
        <f t="shared" si="243"/>
        <v>0</v>
      </c>
      <c r="AX80" s="145"/>
      <c r="AY80" s="146">
        <f t="shared" si="244"/>
        <v>0</v>
      </c>
      <c r="AZ80" s="145"/>
      <c r="BA80" s="146">
        <f t="shared" si="245"/>
        <v>0</v>
      </c>
      <c r="BB80" s="145"/>
      <c r="BC80" s="146">
        <f t="shared" si="246"/>
        <v>0</v>
      </c>
      <c r="BD80" s="145"/>
      <c r="BE80" s="146">
        <f t="shared" si="247"/>
        <v>0</v>
      </c>
      <c r="BF80" s="147">
        <f t="shared" si="94"/>
        <v>0</v>
      </c>
      <c r="BG80" s="146">
        <f t="shared" si="94"/>
        <v>0</v>
      </c>
      <c r="BH80" s="99"/>
      <c r="BI80" s="100">
        <f t="shared" ref="BI80:BI81" si="288">BH80*$E80</f>
        <v>0</v>
      </c>
      <c r="BJ80" s="99"/>
      <c r="BK80" s="100">
        <f t="shared" ref="BK80:BK81" si="289">BJ80*$E80</f>
        <v>0</v>
      </c>
      <c r="BL80" s="99"/>
      <c r="BM80" s="100">
        <f t="shared" ref="BM80:BM81" si="290">BL80*$E80</f>
        <v>0</v>
      </c>
      <c r="BN80" s="99"/>
      <c r="BO80" s="100">
        <f t="shared" ref="BO80:BO81" si="291">BN80*$E80</f>
        <v>0</v>
      </c>
      <c r="BP80" s="99"/>
      <c r="BQ80" s="100">
        <f t="shared" ref="BQ80:BQ81" si="292">BP80*$E80</f>
        <v>0</v>
      </c>
      <c r="BR80" s="99"/>
      <c r="BS80" s="100">
        <f t="shared" ref="BS80:BS81" si="293">BR80*$E80</f>
        <v>0</v>
      </c>
      <c r="BT80" s="99"/>
      <c r="BU80" s="100">
        <f t="shared" ref="BU80:BU81" si="294">BT80*$E80</f>
        <v>0</v>
      </c>
      <c r="BV80" s="99"/>
      <c r="BW80" s="100">
        <f t="shared" ref="BW80:BW81" si="295">BV80*$E80</f>
        <v>0</v>
      </c>
      <c r="BX80" s="99"/>
      <c r="BY80" s="100">
        <f t="shared" ref="BY80:BY81" si="296">BX80*$E80</f>
        <v>0</v>
      </c>
      <c r="BZ80" s="99"/>
      <c r="CA80" s="100">
        <f t="shared" ref="CA80:CA81" si="297">BZ80*$E80</f>
        <v>0</v>
      </c>
      <c r="CB80" s="99"/>
      <c r="CC80" s="100">
        <f t="shared" ref="CC80:CC81" si="298">CB80*$E80</f>
        <v>0</v>
      </c>
      <c r="CD80" s="99"/>
      <c r="CE80" s="100">
        <f t="shared" ref="CE80:CE81" si="299">CD80*$E80</f>
        <v>0</v>
      </c>
      <c r="CF80" s="101">
        <f t="shared" ref="CF80:CG81" si="300">SUM(BH80,BJ80,BL80,BN80,BP80,BR80,BT80,BV80,BX80,BZ80,CB80,CD80)</f>
        <v>0</v>
      </c>
      <c r="CG80" s="100">
        <f t="shared" si="300"/>
        <v>0</v>
      </c>
    </row>
    <row r="81" spans="1:85" s="148" customFormat="1" ht="19.899999999999999" customHeight="1" x14ac:dyDescent="0.5">
      <c r="A81" s="94">
        <v>65</v>
      </c>
      <c r="B81" s="95" t="s">
        <v>132</v>
      </c>
      <c r="C81" s="95" t="s">
        <v>74</v>
      </c>
      <c r="D81" s="94">
        <f>RANK(BF81,$BF$4:$BF$147)</f>
        <v>20</v>
      </c>
      <c r="E81" s="94">
        <v>0.64</v>
      </c>
      <c r="F81" s="94" t="s">
        <v>75</v>
      </c>
      <c r="G81" s="94"/>
      <c r="H81" s="94"/>
      <c r="I81" s="146">
        <f t="shared" si="223"/>
        <v>0</v>
      </c>
      <c r="J81" s="94"/>
      <c r="K81" s="146">
        <f t="shared" si="224"/>
        <v>0</v>
      </c>
      <c r="L81" s="94"/>
      <c r="M81" s="146">
        <f t="shared" si="225"/>
        <v>0</v>
      </c>
      <c r="N81" s="94"/>
      <c r="O81" s="146">
        <f t="shared" si="226"/>
        <v>0</v>
      </c>
      <c r="P81" s="94"/>
      <c r="Q81" s="146">
        <f t="shared" si="227"/>
        <v>0</v>
      </c>
      <c r="R81" s="94"/>
      <c r="S81" s="146">
        <f t="shared" si="228"/>
        <v>0</v>
      </c>
      <c r="T81" s="94"/>
      <c r="U81" s="146">
        <f t="shared" si="229"/>
        <v>0</v>
      </c>
      <c r="V81" s="94"/>
      <c r="W81" s="146">
        <f t="shared" si="230"/>
        <v>0</v>
      </c>
      <c r="X81" s="94"/>
      <c r="Y81" s="146">
        <f t="shared" si="231"/>
        <v>0</v>
      </c>
      <c r="Z81" s="94"/>
      <c r="AA81" s="146">
        <f t="shared" si="232"/>
        <v>0</v>
      </c>
      <c r="AB81" s="94"/>
      <c r="AC81" s="146">
        <f t="shared" si="233"/>
        <v>0</v>
      </c>
      <c r="AD81" s="94"/>
      <c r="AE81" s="146">
        <f t="shared" si="234"/>
        <v>0</v>
      </c>
      <c r="AF81" s="147">
        <f t="shared" si="287"/>
        <v>0</v>
      </c>
      <c r="AG81" s="146">
        <f t="shared" si="287"/>
        <v>0</v>
      </c>
      <c r="AH81" s="145"/>
      <c r="AI81" s="146">
        <f t="shared" si="236"/>
        <v>0</v>
      </c>
      <c r="AJ81" s="145"/>
      <c r="AK81" s="146">
        <f t="shared" si="238"/>
        <v>0</v>
      </c>
      <c r="AL81" s="145"/>
      <c r="AM81" s="146">
        <f t="shared" si="238"/>
        <v>0</v>
      </c>
      <c r="AN81" s="145"/>
      <c r="AO81" s="146">
        <f t="shared" si="239"/>
        <v>0</v>
      </c>
      <c r="AP81" s="145"/>
      <c r="AQ81" s="146">
        <f t="shared" si="240"/>
        <v>0</v>
      </c>
      <c r="AR81" s="145"/>
      <c r="AS81" s="146">
        <f t="shared" si="241"/>
        <v>0</v>
      </c>
      <c r="AT81" s="145"/>
      <c r="AU81" s="146">
        <f t="shared" si="242"/>
        <v>0</v>
      </c>
      <c r="AV81" s="145"/>
      <c r="AW81" s="146">
        <f t="shared" si="243"/>
        <v>0</v>
      </c>
      <c r="AX81" s="145"/>
      <c r="AY81" s="146">
        <f t="shared" si="244"/>
        <v>0</v>
      </c>
      <c r="AZ81" s="145"/>
      <c r="BA81" s="146">
        <f t="shared" si="245"/>
        <v>0</v>
      </c>
      <c r="BB81" s="145"/>
      <c r="BC81" s="146">
        <f t="shared" si="246"/>
        <v>0</v>
      </c>
      <c r="BD81" s="145"/>
      <c r="BE81" s="146">
        <f t="shared" si="247"/>
        <v>0</v>
      </c>
      <c r="BF81" s="147">
        <f t="shared" si="94"/>
        <v>0</v>
      </c>
      <c r="BG81" s="146">
        <f t="shared" si="94"/>
        <v>0</v>
      </c>
      <c r="BH81" s="99"/>
      <c r="BI81" s="100">
        <f t="shared" si="288"/>
        <v>0</v>
      </c>
      <c r="BJ81" s="99"/>
      <c r="BK81" s="100">
        <f t="shared" si="289"/>
        <v>0</v>
      </c>
      <c r="BL81" s="99"/>
      <c r="BM81" s="100">
        <f t="shared" si="290"/>
        <v>0</v>
      </c>
      <c r="BN81" s="99"/>
      <c r="BO81" s="100">
        <f t="shared" si="291"/>
        <v>0</v>
      </c>
      <c r="BP81" s="99"/>
      <c r="BQ81" s="100">
        <f t="shared" si="292"/>
        <v>0</v>
      </c>
      <c r="BR81" s="99"/>
      <c r="BS81" s="100">
        <f t="shared" si="293"/>
        <v>0</v>
      </c>
      <c r="BT81" s="99"/>
      <c r="BU81" s="100">
        <f t="shared" si="294"/>
        <v>0</v>
      </c>
      <c r="BV81" s="99"/>
      <c r="BW81" s="100">
        <f t="shared" si="295"/>
        <v>0</v>
      </c>
      <c r="BX81" s="99"/>
      <c r="BY81" s="100">
        <f t="shared" si="296"/>
        <v>0</v>
      </c>
      <c r="BZ81" s="99"/>
      <c r="CA81" s="100">
        <f t="shared" si="297"/>
        <v>0</v>
      </c>
      <c r="CB81" s="99"/>
      <c r="CC81" s="100">
        <f t="shared" si="298"/>
        <v>0</v>
      </c>
      <c r="CD81" s="99"/>
      <c r="CE81" s="100">
        <f t="shared" si="299"/>
        <v>0</v>
      </c>
      <c r="CF81" s="101">
        <f t="shared" si="300"/>
        <v>0</v>
      </c>
      <c r="CG81" s="100">
        <f t="shared" si="300"/>
        <v>0</v>
      </c>
    </row>
    <row r="82" spans="1:85" s="148" customFormat="1" ht="19.899999999999999" customHeight="1" x14ac:dyDescent="0.5">
      <c r="A82" s="94">
        <v>66</v>
      </c>
      <c r="B82" s="95" t="s">
        <v>133</v>
      </c>
      <c r="C82" s="95" t="s">
        <v>74</v>
      </c>
      <c r="D82" s="94">
        <v>18</v>
      </c>
      <c r="E82" s="94">
        <v>0.64</v>
      </c>
      <c r="F82" s="94" t="s">
        <v>85</v>
      </c>
      <c r="G82" s="94"/>
      <c r="H82" s="94"/>
      <c r="I82" s="146"/>
      <c r="J82" s="94"/>
      <c r="K82" s="146"/>
      <c r="L82" s="94"/>
      <c r="M82" s="146"/>
      <c r="N82" s="94"/>
      <c r="O82" s="146"/>
      <c r="P82" s="94"/>
      <c r="Q82" s="146"/>
      <c r="R82" s="94"/>
      <c r="S82" s="146"/>
      <c r="T82" s="94"/>
      <c r="U82" s="146"/>
      <c r="V82" s="94"/>
      <c r="W82" s="146"/>
      <c r="X82" s="94"/>
      <c r="Y82" s="146"/>
      <c r="Z82" s="94"/>
      <c r="AA82" s="146"/>
      <c r="AB82" s="94"/>
      <c r="AC82" s="146"/>
      <c r="AD82" s="94"/>
      <c r="AE82" s="146"/>
      <c r="AF82" s="147"/>
      <c r="AG82" s="146"/>
      <c r="AH82" s="145"/>
      <c r="AI82" s="146"/>
      <c r="AJ82" s="145"/>
      <c r="AK82" s="146"/>
      <c r="AL82" s="145"/>
      <c r="AM82" s="146"/>
      <c r="AN82" s="145"/>
      <c r="AO82" s="146"/>
      <c r="AP82" s="145"/>
      <c r="AQ82" s="146"/>
      <c r="AR82" s="145"/>
      <c r="AS82" s="146"/>
      <c r="AT82" s="145"/>
      <c r="AU82" s="146"/>
      <c r="AV82" s="145"/>
      <c r="AW82" s="146"/>
      <c r="AX82" s="145"/>
      <c r="AY82" s="146"/>
      <c r="AZ82" s="145"/>
      <c r="BA82" s="146"/>
      <c r="BB82" s="145"/>
      <c r="BC82" s="146"/>
      <c r="BD82" s="145"/>
      <c r="BE82" s="146"/>
      <c r="BF82" s="147"/>
      <c r="BG82" s="146"/>
      <c r="BH82" s="99"/>
      <c r="BI82" s="100"/>
      <c r="BJ82" s="99"/>
      <c r="BK82" s="100"/>
      <c r="BL82" s="99"/>
      <c r="BM82" s="100"/>
      <c r="BN82" s="99"/>
      <c r="BO82" s="100"/>
      <c r="BP82" s="99"/>
      <c r="BQ82" s="100"/>
      <c r="BR82" s="99"/>
      <c r="BS82" s="100"/>
      <c r="BT82" s="99"/>
      <c r="BU82" s="100"/>
      <c r="BV82" s="99"/>
      <c r="BW82" s="100"/>
      <c r="BX82" s="99"/>
      <c r="BY82" s="100"/>
      <c r="BZ82" s="99"/>
      <c r="CA82" s="100"/>
      <c r="CB82" s="99"/>
      <c r="CC82" s="100"/>
      <c r="CD82" s="99"/>
      <c r="CE82" s="100"/>
      <c r="CF82" s="101"/>
      <c r="CG82" s="100"/>
    </row>
    <row r="83" spans="1:85" s="148" customFormat="1" ht="19.899999999999999" customHeight="1" x14ac:dyDescent="0.5">
      <c r="A83" s="94">
        <v>67</v>
      </c>
      <c r="B83" s="95" t="s">
        <v>133</v>
      </c>
      <c r="C83" s="95" t="s">
        <v>77</v>
      </c>
      <c r="D83" s="94">
        <v>18</v>
      </c>
      <c r="E83" s="94">
        <v>1</v>
      </c>
      <c r="F83" s="94" t="s">
        <v>75</v>
      </c>
      <c r="G83" s="94"/>
      <c r="H83" s="94"/>
      <c r="I83" s="146"/>
      <c r="J83" s="94"/>
      <c r="K83" s="146"/>
      <c r="L83" s="94"/>
      <c r="M83" s="146"/>
      <c r="N83" s="94"/>
      <c r="O83" s="146"/>
      <c r="P83" s="94"/>
      <c r="Q83" s="146"/>
      <c r="R83" s="94"/>
      <c r="S83" s="146"/>
      <c r="T83" s="94"/>
      <c r="U83" s="146"/>
      <c r="V83" s="94"/>
      <c r="W83" s="146"/>
      <c r="X83" s="94"/>
      <c r="Y83" s="146"/>
      <c r="Z83" s="94"/>
      <c r="AA83" s="146"/>
      <c r="AB83" s="94"/>
      <c r="AC83" s="146"/>
      <c r="AD83" s="94"/>
      <c r="AE83" s="146"/>
      <c r="AF83" s="147"/>
      <c r="AG83" s="146"/>
      <c r="AH83" s="145"/>
      <c r="AI83" s="146"/>
      <c r="AJ83" s="145"/>
      <c r="AK83" s="146"/>
      <c r="AL83" s="145"/>
      <c r="AM83" s="146"/>
      <c r="AN83" s="145"/>
      <c r="AO83" s="146"/>
      <c r="AP83" s="145"/>
      <c r="AQ83" s="146"/>
      <c r="AR83" s="145"/>
      <c r="AS83" s="146"/>
      <c r="AT83" s="145"/>
      <c r="AU83" s="146"/>
      <c r="AV83" s="145"/>
      <c r="AW83" s="146"/>
      <c r="AX83" s="145"/>
      <c r="AY83" s="146"/>
      <c r="AZ83" s="145"/>
      <c r="BA83" s="146"/>
      <c r="BB83" s="145"/>
      <c r="BC83" s="146"/>
      <c r="BD83" s="145"/>
      <c r="BE83" s="146"/>
      <c r="BF83" s="147"/>
      <c r="BG83" s="146"/>
      <c r="BH83" s="99"/>
      <c r="BI83" s="100"/>
      <c r="BJ83" s="99"/>
      <c r="BK83" s="100"/>
      <c r="BL83" s="99"/>
      <c r="BM83" s="100"/>
      <c r="BN83" s="99"/>
      <c r="BO83" s="100"/>
      <c r="BP83" s="99"/>
      <c r="BQ83" s="100"/>
      <c r="BR83" s="99"/>
      <c r="BS83" s="100"/>
      <c r="BT83" s="99"/>
      <c r="BU83" s="100"/>
      <c r="BV83" s="99"/>
      <c r="BW83" s="100"/>
      <c r="BX83" s="99"/>
      <c r="BY83" s="100"/>
      <c r="BZ83" s="99"/>
      <c r="CA83" s="100"/>
      <c r="CB83" s="99"/>
      <c r="CC83" s="100"/>
      <c r="CD83" s="99"/>
      <c r="CE83" s="100"/>
      <c r="CF83" s="101"/>
      <c r="CG83" s="100"/>
    </row>
    <row r="84" spans="1:85" s="148" customFormat="1" ht="19.899999999999999" customHeight="1" x14ac:dyDescent="0.5">
      <c r="A84" s="94">
        <v>68</v>
      </c>
      <c r="B84" s="95" t="s">
        <v>134</v>
      </c>
      <c r="C84" s="95" t="s">
        <v>77</v>
      </c>
      <c r="D84" s="94">
        <f>RANK(BF84,$BF$4:$BF$147)</f>
        <v>20</v>
      </c>
      <c r="E84" s="94">
        <v>1</v>
      </c>
      <c r="F84" s="94" t="s">
        <v>75</v>
      </c>
      <c r="G84" s="94">
        <v>2200</v>
      </c>
      <c r="H84" s="94"/>
      <c r="I84" s="146">
        <f t="shared" ref="I84" si="301">H84*$E84</f>
        <v>0</v>
      </c>
      <c r="J84" s="94"/>
      <c r="K84" s="146">
        <f t="shared" ref="K84" si="302">J84*$E84</f>
        <v>0</v>
      </c>
      <c r="L84" s="94"/>
      <c r="M84" s="146">
        <f t="shared" ref="M84" si="303">L84*$E84</f>
        <v>0</v>
      </c>
      <c r="N84" s="94"/>
      <c r="O84" s="146">
        <f t="shared" ref="O84" si="304">N84*$E84</f>
        <v>0</v>
      </c>
      <c r="P84" s="94"/>
      <c r="Q84" s="146">
        <f t="shared" ref="Q84" si="305">P84*$E84</f>
        <v>0</v>
      </c>
      <c r="R84" s="94"/>
      <c r="S84" s="146">
        <f t="shared" ref="S84" si="306">R84*$E84</f>
        <v>0</v>
      </c>
      <c r="T84" s="94"/>
      <c r="U84" s="146">
        <f t="shared" ref="U84" si="307">T84*$E84</f>
        <v>0</v>
      </c>
      <c r="V84" s="94"/>
      <c r="W84" s="146">
        <f t="shared" ref="W84" si="308">V84*$E84</f>
        <v>0</v>
      </c>
      <c r="X84" s="94"/>
      <c r="Y84" s="146">
        <f t="shared" ref="Y84" si="309">X84*$E84</f>
        <v>0</v>
      </c>
      <c r="Z84" s="94"/>
      <c r="AA84" s="146">
        <f t="shared" ref="AA84" si="310">Z84*$E84</f>
        <v>0</v>
      </c>
      <c r="AB84" s="94"/>
      <c r="AC84" s="146">
        <f t="shared" ref="AC84" si="311">AB84*$E84</f>
        <v>0</v>
      </c>
      <c r="AD84" s="94"/>
      <c r="AE84" s="146">
        <f t="shared" ref="AE84" si="312">AD84*$E84</f>
        <v>0</v>
      </c>
      <c r="AF84" s="147">
        <f t="shared" ref="AF84:AG84" si="313">SUM(H84,J84,L84,N84,P84,R84,T84,V84,X84,Z84,AB84,AD84)</f>
        <v>0</v>
      </c>
      <c r="AG84" s="146">
        <f t="shared" si="313"/>
        <v>0</v>
      </c>
      <c r="AH84" s="159"/>
      <c r="AI84" s="160">
        <f t="shared" ref="AI84" si="314">AH84*$E84</f>
        <v>0</v>
      </c>
      <c r="AJ84" s="159"/>
      <c r="AK84" s="160">
        <f t="shared" ref="AK84" si="315">AJ84*$E84</f>
        <v>0</v>
      </c>
      <c r="AL84" s="145"/>
      <c r="AM84" s="146">
        <f t="shared" ref="AM84" si="316">AL84*$E84</f>
        <v>0</v>
      </c>
      <c r="AN84" s="145"/>
      <c r="AO84" s="146">
        <f t="shared" ref="AO84" si="317">AN84*$E84</f>
        <v>0</v>
      </c>
      <c r="AP84" s="145"/>
      <c r="AQ84" s="146">
        <f t="shared" ref="AQ84" si="318">AP84*$E84</f>
        <v>0</v>
      </c>
      <c r="AR84" s="145"/>
      <c r="AS84" s="146">
        <f t="shared" ref="AS84" si="319">AR84*$E84</f>
        <v>0</v>
      </c>
      <c r="AT84" s="145"/>
      <c r="AU84" s="146">
        <f t="shared" ref="AU84" si="320">AT84*$E84</f>
        <v>0</v>
      </c>
      <c r="AV84" s="145"/>
      <c r="AW84" s="146">
        <f t="shared" ref="AW84" si="321">AV84*$E84</f>
        <v>0</v>
      </c>
      <c r="AX84" s="145"/>
      <c r="AY84" s="146">
        <f t="shared" ref="AY84" si="322">AX84*$E84</f>
        <v>0</v>
      </c>
      <c r="AZ84" s="145"/>
      <c r="BA84" s="146">
        <f t="shared" ref="BA84" si="323">AZ84*$E84</f>
        <v>0</v>
      </c>
      <c r="BB84" s="145"/>
      <c r="BC84" s="146">
        <f t="shared" ref="BC84" si="324">BB84*$E84</f>
        <v>0</v>
      </c>
      <c r="BD84" s="145"/>
      <c r="BE84" s="146">
        <f t="shared" ref="BE84" si="325">BD84*$E84</f>
        <v>0</v>
      </c>
      <c r="BF84" s="147">
        <f t="shared" ref="BF84:BG84" si="326">SUM(AH84,AJ84,AL84,AN84,AP84,AR84,AT84,AV84,AX84,AZ84,BB84,BD84)</f>
        <v>0</v>
      </c>
      <c r="BG84" s="146">
        <f t="shared" si="326"/>
        <v>0</v>
      </c>
      <c r="BH84" s="99"/>
      <c r="BI84" s="100">
        <f t="shared" ref="BI84" si="327">BH84*$E84</f>
        <v>0</v>
      </c>
      <c r="BJ84" s="99"/>
      <c r="BK84" s="100">
        <f t="shared" ref="BK84" si="328">BJ84*$E84</f>
        <v>0</v>
      </c>
      <c r="BL84" s="99"/>
      <c r="BM84" s="100">
        <f t="shared" ref="BM84" si="329">BL84*$E84</f>
        <v>0</v>
      </c>
      <c r="BN84" s="99"/>
      <c r="BO84" s="100">
        <f t="shared" ref="BO84" si="330">BN84*$E84</f>
        <v>0</v>
      </c>
      <c r="BP84" s="99"/>
      <c r="BQ84" s="100">
        <f t="shared" ref="BQ84" si="331">BP84*$E84</f>
        <v>0</v>
      </c>
      <c r="BR84" s="99"/>
      <c r="BS84" s="100">
        <f t="shared" ref="BS84" si="332">BR84*$E84</f>
        <v>0</v>
      </c>
      <c r="BT84" s="99"/>
      <c r="BU84" s="100">
        <f t="shared" ref="BU84" si="333">BT84*$E84</f>
        <v>0</v>
      </c>
      <c r="BV84" s="99"/>
      <c r="BW84" s="100">
        <f t="shared" ref="BW84" si="334">BV84*$E84</f>
        <v>0</v>
      </c>
      <c r="BX84" s="99"/>
      <c r="BY84" s="100">
        <f t="shared" ref="BY84" si="335">BX84*$E84</f>
        <v>0</v>
      </c>
      <c r="BZ84" s="99"/>
      <c r="CA84" s="100">
        <f t="shared" ref="CA84" si="336">BZ84*$E84</f>
        <v>0</v>
      </c>
      <c r="CB84" s="99"/>
      <c r="CC84" s="100">
        <f t="shared" ref="CC84" si="337">CB84*$E84</f>
        <v>0</v>
      </c>
      <c r="CD84" s="99"/>
      <c r="CE84" s="100">
        <f t="shared" ref="CE84" si="338">CD84*$E84</f>
        <v>0</v>
      </c>
      <c r="CF84" s="101">
        <f t="shared" ref="CF84:CG84" si="339">SUM(BH84,BJ84,BL84,BN84,BP84,BR84,BT84,BV84,BX84,BZ84,CB84,CD84)</f>
        <v>0</v>
      </c>
      <c r="CG84" s="100">
        <f t="shared" si="339"/>
        <v>0</v>
      </c>
    </row>
    <row r="85" spans="1:85" s="148" customFormat="1" ht="19.899999999999999" customHeight="1" x14ac:dyDescent="0.5">
      <c r="A85" s="94"/>
      <c r="B85" s="95"/>
      <c r="C85" s="95"/>
      <c r="D85" s="94"/>
      <c r="E85" s="94"/>
      <c r="F85" s="94"/>
      <c r="G85" s="94"/>
      <c r="H85" s="94"/>
      <c r="I85" s="146"/>
      <c r="J85" s="94"/>
      <c r="K85" s="146"/>
      <c r="L85" s="94"/>
      <c r="M85" s="146"/>
      <c r="N85" s="94"/>
      <c r="O85" s="146"/>
      <c r="P85" s="94"/>
      <c r="Q85" s="146"/>
      <c r="R85" s="94"/>
      <c r="S85" s="146"/>
      <c r="T85" s="94"/>
      <c r="U85" s="146"/>
      <c r="V85" s="94"/>
      <c r="W85" s="146"/>
      <c r="X85" s="94"/>
      <c r="Y85" s="146"/>
      <c r="Z85" s="94"/>
      <c r="AA85" s="146"/>
      <c r="AB85" s="94"/>
      <c r="AC85" s="146"/>
      <c r="AD85" s="94"/>
      <c r="AE85" s="146"/>
      <c r="AF85" s="147"/>
      <c r="AG85" s="146"/>
      <c r="AH85" s="145"/>
      <c r="AI85" s="146"/>
      <c r="AJ85" s="145"/>
      <c r="AK85" s="146"/>
      <c r="AL85" s="145"/>
      <c r="AM85" s="146"/>
      <c r="AN85" s="145"/>
      <c r="AO85" s="146"/>
      <c r="AP85" s="145"/>
      <c r="AQ85" s="146"/>
      <c r="AR85" s="145"/>
      <c r="AS85" s="146"/>
      <c r="AT85" s="145"/>
      <c r="AU85" s="146"/>
      <c r="AV85" s="145"/>
      <c r="AW85" s="146"/>
      <c r="AX85" s="145"/>
      <c r="AY85" s="146"/>
      <c r="AZ85" s="145"/>
      <c r="BA85" s="146"/>
      <c r="BB85" s="145"/>
      <c r="BC85" s="146"/>
      <c r="BD85" s="145"/>
      <c r="BE85" s="146"/>
      <c r="BF85" s="147"/>
      <c r="BG85" s="146"/>
      <c r="BH85" s="99"/>
      <c r="BI85" s="100"/>
      <c r="BJ85" s="99"/>
      <c r="BK85" s="100"/>
      <c r="BL85" s="99"/>
      <c r="BM85" s="100"/>
      <c r="BN85" s="99"/>
      <c r="BO85" s="100"/>
      <c r="BP85" s="99"/>
      <c r="BQ85" s="100"/>
      <c r="BR85" s="99"/>
      <c r="BS85" s="100"/>
      <c r="BT85" s="99"/>
      <c r="BU85" s="100"/>
      <c r="BV85" s="99"/>
      <c r="BW85" s="100"/>
      <c r="BX85" s="99"/>
      <c r="BY85" s="100"/>
      <c r="BZ85" s="99"/>
      <c r="CA85" s="100"/>
      <c r="CB85" s="99"/>
      <c r="CC85" s="100"/>
      <c r="CD85" s="99"/>
      <c r="CE85" s="100"/>
      <c r="CF85" s="101"/>
      <c r="CG85" s="100"/>
    </row>
    <row r="86" spans="1:85" s="148" customFormat="1" ht="19.899999999999999" customHeight="1" x14ac:dyDescent="0.5">
      <c r="A86" s="94">
        <v>69</v>
      </c>
      <c r="B86" s="95" t="s">
        <v>135</v>
      </c>
      <c r="C86" s="95" t="s">
        <v>77</v>
      </c>
      <c r="D86" s="94">
        <f>RANK(BF86,$BF$4:$BF$147)</f>
        <v>20</v>
      </c>
      <c r="E86" s="94">
        <v>1</v>
      </c>
      <c r="F86" s="94" t="s">
        <v>83</v>
      </c>
      <c r="G86" s="94"/>
      <c r="H86" s="94"/>
      <c r="I86" s="146">
        <f t="shared" si="223"/>
        <v>0</v>
      </c>
      <c r="J86" s="94"/>
      <c r="K86" s="146">
        <f t="shared" si="224"/>
        <v>0</v>
      </c>
      <c r="L86" s="94"/>
      <c r="M86" s="146">
        <f t="shared" si="225"/>
        <v>0</v>
      </c>
      <c r="N86" s="94"/>
      <c r="O86" s="146">
        <f t="shared" si="226"/>
        <v>0</v>
      </c>
      <c r="P86" s="94"/>
      <c r="Q86" s="146">
        <f t="shared" si="227"/>
        <v>0</v>
      </c>
      <c r="R86" s="94"/>
      <c r="S86" s="146">
        <f t="shared" si="228"/>
        <v>0</v>
      </c>
      <c r="T86" s="94"/>
      <c r="U86" s="146">
        <f t="shared" si="229"/>
        <v>0</v>
      </c>
      <c r="V86" s="94"/>
      <c r="W86" s="146">
        <f t="shared" si="230"/>
        <v>0</v>
      </c>
      <c r="X86" s="94"/>
      <c r="Y86" s="146">
        <f t="shared" si="231"/>
        <v>0</v>
      </c>
      <c r="Z86" s="94"/>
      <c r="AA86" s="146">
        <f t="shared" si="232"/>
        <v>0</v>
      </c>
      <c r="AB86" s="94"/>
      <c r="AC86" s="146">
        <f t="shared" si="233"/>
        <v>0</v>
      </c>
      <c r="AD86" s="94"/>
      <c r="AE86" s="146">
        <f t="shared" si="234"/>
        <v>0</v>
      </c>
      <c r="AF86" s="147">
        <f t="shared" ref="AF86:AG90" si="340">SUM(H86,J86,L86,N86,P86,R86,T86,V86,X86,Z86,AB86,AD86)</f>
        <v>0</v>
      </c>
      <c r="AG86" s="146">
        <f t="shared" si="340"/>
        <v>0</v>
      </c>
      <c r="AH86" s="145"/>
      <c r="AI86" s="146">
        <f t="shared" si="236"/>
        <v>0</v>
      </c>
      <c r="AJ86" s="145"/>
      <c r="AK86" s="146">
        <f t="shared" si="238"/>
        <v>0</v>
      </c>
      <c r="AL86" s="145"/>
      <c r="AM86" s="146">
        <f t="shared" si="238"/>
        <v>0</v>
      </c>
      <c r="AN86" s="145"/>
      <c r="AO86" s="146">
        <f t="shared" si="239"/>
        <v>0</v>
      </c>
      <c r="AP86" s="145"/>
      <c r="AQ86" s="146">
        <f t="shared" si="240"/>
        <v>0</v>
      </c>
      <c r="AR86" s="145"/>
      <c r="AS86" s="146">
        <f t="shared" si="241"/>
        <v>0</v>
      </c>
      <c r="AT86" s="145"/>
      <c r="AU86" s="146">
        <f t="shared" si="242"/>
        <v>0</v>
      </c>
      <c r="AV86" s="145"/>
      <c r="AW86" s="146">
        <f t="shared" si="243"/>
        <v>0</v>
      </c>
      <c r="AX86" s="145"/>
      <c r="AY86" s="146">
        <f t="shared" si="244"/>
        <v>0</v>
      </c>
      <c r="AZ86" s="145"/>
      <c r="BA86" s="146">
        <f t="shared" si="245"/>
        <v>0</v>
      </c>
      <c r="BB86" s="145"/>
      <c r="BC86" s="146">
        <f t="shared" si="246"/>
        <v>0</v>
      </c>
      <c r="BD86" s="145"/>
      <c r="BE86" s="146">
        <f t="shared" si="247"/>
        <v>0</v>
      </c>
      <c r="BF86" s="147">
        <f t="shared" si="94"/>
        <v>0</v>
      </c>
      <c r="BG86" s="146">
        <f t="shared" si="94"/>
        <v>0</v>
      </c>
      <c r="BH86" s="99"/>
      <c r="BI86" s="100">
        <f t="shared" ref="BI86:BI90" si="341">BH86*$E86</f>
        <v>0</v>
      </c>
      <c r="BJ86" s="99"/>
      <c r="BK86" s="100">
        <f t="shared" ref="BK86:BK90" si="342">BJ86*$E86</f>
        <v>0</v>
      </c>
      <c r="BL86" s="99"/>
      <c r="BM86" s="100">
        <f t="shared" ref="BM86:BM90" si="343">BL86*$E86</f>
        <v>0</v>
      </c>
      <c r="BN86" s="99"/>
      <c r="BO86" s="100">
        <f t="shared" ref="BO86:BO90" si="344">BN86*$E86</f>
        <v>0</v>
      </c>
      <c r="BP86" s="99"/>
      <c r="BQ86" s="100">
        <f t="shared" ref="BQ86:BQ90" si="345">BP86*$E86</f>
        <v>0</v>
      </c>
      <c r="BR86" s="99"/>
      <c r="BS86" s="100">
        <f t="shared" ref="BS86:BS90" si="346">BR86*$E86</f>
        <v>0</v>
      </c>
      <c r="BT86" s="99"/>
      <c r="BU86" s="100">
        <f t="shared" ref="BU86:BU90" si="347">BT86*$E86</f>
        <v>0</v>
      </c>
      <c r="BV86" s="99"/>
      <c r="BW86" s="100">
        <f t="shared" ref="BW86:BW90" si="348">BV86*$E86</f>
        <v>0</v>
      </c>
      <c r="BX86" s="99"/>
      <c r="BY86" s="100">
        <f t="shared" ref="BY86:BY90" si="349">BX86*$E86</f>
        <v>0</v>
      </c>
      <c r="BZ86" s="99"/>
      <c r="CA86" s="100">
        <f t="shared" ref="CA86:CA90" si="350">BZ86*$E86</f>
        <v>0</v>
      </c>
      <c r="CB86" s="99"/>
      <c r="CC86" s="100">
        <f t="shared" ref="CC86:CC90" si="351">CB86*$E86</f>
        <v>0</v>
      </c>
      <c r="CD86" s="99"/>
      <c r="CE86" s="100">
        <f t="shared" ref="CE86:CE90" si="352">CD86*$E86</f>
        <v>0</v>
      </c>
      <c r="CF86" s="101">
        <f t="shared" ref="CF86:CG90" si="353">SUM(BH86,BJ86,BL86,BN86,BP86,BR86,BT86,BV86,BX86,BZ86,CB86,CD86)</f>
        <v>0</v>
      </c>
      <c r="CG86" s="100">
        <f t="shared" si="353"/>
        <v>0</v>
      </c>
    </row>
    <row r="87" spans="1:85" s="148" customFormat="1" ht="19.899999999999999" customHeight="1" x14ac:dyDescent="0.5">
      <c r="A87" s="94">
        <v>70</v>
      </c>
      <c r="B87" s="95" t="s">
        <v>136</v>
      </c>
      <c r="C87" s="95" t="s">
        <v>77</v>
      </c>
      <c r="D87" s="94">
        <f>RANK(BF87,$BF$4:$BF$147)</f>
        <v>20</v>
      </c>
      <c r="E87" s="94">
        <v>1</v>
      </c>
      <c r="F87" s="94" t="s">
        <v>83</v>
      </c>
      <c r="G87" s="94"/>
      <c r="H87" s="94"/>
      <c r="I87" s="146">
        <f t="shared" si="223"/>
        <v>0</v>
      </c>
      <c r="J87" s="94"/>
      <c r="K87" s="146">
        <f t="shared" si="224"/>
        <v>0</v>
      </c>
      <c r="L87" s="94"/>
      <c r="M87" s="146">
        <f t="shared" si="225"/>
        <v>0</v>
      </c>
      <c r="N87" s="94"/>
      <c r="O87" s="146">
        <f t="shared" si="226"/>
        <v>0</v>
      </c>
      <c r="P87" s="94"/>
      <c r="Q87" s="146">
        <f t="shared" si="227"/>
        <v>0</v>
      </c>
      <c r="R87" s="94"/>
      <c r="S87" s="146">
        <f t="shared" si="228"/>
        <v>0</v>
      </c>
      <c r="T87" s="94"/>
      <c r="U87" s="146">
        <f t="shared" si="229"/>
        <v>0</v>
      </c>
      <c r="V87" s="94"/>
      <c r="W87" s="146">
        <f t="shared" si="230"/>
        <v>0</v>
      </c>
      <c r="X87" s="94"/>
      <c r="Y87" s="146">
        <f t="shared" si="231"/>
        <v>0</v>
      </c>
      <c r="Z87" s="94"/>
      <c r="AA87" s="146">
        <f t="shared" si="232"/>
        <v>0</v>
      </c>
      <c r="AB87" s="94"/>
      <c r="AC87" s="146">
        <f t="shared" si="233"/>
        <v>0</v>
      </c>
      <c r="AD87" s="94"/>
      <c r="AE87" s="146">
        <f t="shared" si="234"/>
        <v>0</v>
      </c>
      <c r="AF87" s="147">
        <f t="shared" si="340"/>
        <v>0</v>
      </c>
      <c r="AG87" s="146">
        <f t="shared" si="340"/>
        <v>0</v>
      </c>
      <c r="AH87" s="145"/>
      <c r="AI87" s="146">
        <f t="shared" si="236"/>
        <v>0</v>
      </c>
      <c r="AJ87" s="145"/>
      <c r="AK87" s="146">
        <f t="shared" si="238"/>
        <v>0</v>
      </c>
      <c r="AL87" s="145"/>
      <c r="AM87" s="146">
        <f t="shared" si="238"/>
        <v>0</v>
      </c>
      <c r="AN87" s="145"/>
      <c r="AO87" s="146">
        <f t="shared" si="239"/>
        <v>0</v>
      </c>
      <c r="AP87" s="145"/>
      <c r="AQ87" s="146">
        <f t="shared" si="240"/>
        <v>0</v>
      </c>
      <c r="AR87" s="145"/>
      <c r="AS87" s="146">
        <f t="shared" si="241"/>
        <v>0</v>
      </c>
      <c r="AT87" s="145"/>
      <c r="AU87" s="146">
        <f t="shared" si="242"/>
        <v>0</v>
      </c>
      <c r="AV87" s="145"/>
      <c r="AW87" s="146">
        <f t="shared" si="243"/>
        <v>0</v>
      </c>
      <c r="AX87" s="145"/>
      <c r="AY87" s="146">
        <f t="shared" si="244"/>
        <v>0</v>
      </c>
      <c r="AZ87" s="145"/>
      <c r="BA87" s="146">
        <f t="shared" si="245"/>
        <v>0</v>
      </c>
      <c r="BB87" s="145"/>
      <c r="BC87" s="146">
        <f t="shared" si="246"/>
        <v>0</v>
      </c>
      <c r="BD87" s="145"/>
      <c r="BE87" s="146">
        <f t="shared" si="247"/>
        <v>0</v>
      </c>
      <c r="BF87" s="147">
        <f t="shared" si="94"/>
        <v>0</v>
      </c>
      <c r="BG87" s="146">
        <f t="shared" si="94"/>
        <v>0</v>
      </c>
      <c r="BH87" s="99"/>
      <c r="BI87" s="100">
        <f t="shared" si="341"/>
        <v>0</v>
      </c>
      <c r="BJ87" s="99"/>
      <c r="BK87" s="100">
        <f t="shared" si="342"/>
        <v>0</v>
      </c>
      <c r="BL87" s="99"/>
      <c r="BM87" s="100">
        <f t="shared" si="343"/>
        <v>0</v>
      </c>
      <c r="BN87" s="99"/>
      <c r="BO87" s="100">
        <f t="shared" si="344"/>
        <v>0</v>
      </c>
      <c r="BP87" s="99"/>
      <c r="BQ87" s="100">
        <f t="shared" si="345"/>
        <v>0</v>
      </c>
      <c r="BR87" s="99"/>
      <c r="BS87" s="100">
        <f t="shared" si="346"/>
        <v>0</v>
      </c>
      <c r="BT87" s="99"/>
      <c r="BU87" s="100">
        <f t="shared" si="347"/>
        <v>0</v>
      </c>
      <c r="BV87" s="99"/>
      <c r="BW87" s="100">
        <f t="shared" si="348"/>
        <v>0</v>
      </c>
      <c r="BX87" s="99"/>
      <c r="BY87" s="100">
        <f t="shared" si="349"/>
        <v>0</v>
      </c>
      <c r="BZ87" s="99"/>
      <c r="CA87" s="100">
        <f t="shared" si="350"/>
        <v>0</v>
      </c>
      <c r="CB87" s="99"/>
      <c r="CC87" s="100">
        <f t="shared" si="351"/>
        <v>0</v>
      </c>
      <c r="CD87" s="99"/>
      <c r="CE87" s="100">
        <f t="shared" si="352"/>
        <v>0</v>
      </c>
      <c r="CF87" s="101">
        <f t="shared" si="353"/>
        <v>0</v>
      </c>
      <c r="CG87" s="100">
        <f t="shared" si="353"/>
        <v>0</v>
      </c>
    </row>
    <row r="88" spans="1:85" s="148" customFormat="1" ht="19.899999999999999" customHeight="1" x14ac:dyDescent="0.5">
      <c r="A88" s="94">
        <v>71</v>
      </c>
      <c r="B88" s="95" t="s">
        <v>137</v>
      </c>
      <c r="C88" s="95" t="s">
        <v>77</v>
      </c>
      <c r="D88" s="94">
        <f>RANK(BF88,$BF$4:$BF$147)</f>
        <v>20</v>
      </c>
      <c r="E88" s="94">
        <v>1</v>
      </c>
      <c r="F88" s="94" t="s">
        <v>75</v>
      </c>
      <c r="G88" s="94"/>
      <c r="H88" s="94"/>
      <c r="I88" s="146">
        <f t="shared" si="223"/>
        <v>0</v>
      </c>
      <c r="J88" s="94"/>
      <c r="K88" s="146">
        <f t="shared" si="224"/>
        <v>0</v>
      </c>
      <c r="L88" s="94"/>
      <c r="M88" s="146">
        <f t="shared" si="225"/>
        <v>0</v>
      </c>
      <c r="N88" s="94"/>
      <c r="O88" s="146">
        <f t="shared" si="226"/>
        <v>0</v>
      </c>
      <c r="P88" s="94"/>
      <c r="Q88" s="146">
        <f t="shared" si="227"/>
        <v>0</v>
      </c>
      <c r="R88" s="94"/>
      <c r="S88" s="146">
        <f t="shared" si="228"/>
        <v>0</v>
      </c>
      <c r="T88" s="94"/>
      <c r="U88" s="146">
        <f t="shared" si="229"/>
        <v>0</v>
      </c>
      <c r="V88" s="94"/>
      <c r="W88" s="146">
        <f t="shared" si="230"/>
        <v>0</v>
      </c>
      <c r="X88" s="94"/>
      <c r="Y88" s="146">
        <f t="shared" si="231"/>
        <v>0</v>
      </c>
      <c r="Z88" s="94"/>
      <c r="AA88" s="146">
        <f t="shared" si="232"/>
        <v>0</v>
      </c>
      <c r="AB88" s="94"/>
      <c r="AC88" s="146">
        <f t="shared" si="233"/>
        <v>0</v>
      </c>
      <c r="AD88" s="94"/>
      <c r="AE88" s="146">
        <f t="shared" si="234"/>
        <v>0</v>
      </c>
      <c r="AF88" s="147">
        <f t="shared" si="340"/>
        <v>0</v>
      </c>
      <c r="AG88" s="146">
        <f t="shared" si="340"/>
        <v>0</v>
      </c>
      <c r="AH88" s="145"/>
      <c r="AI88" s="146">
        <f t="shared" si="236"/>
        <v>0</v>
      </c>
      <c r="AJ88" s="145"/>
      <c r="AK88" s="146">
        <f t="shared" si="238"/>
        <v>0</v>
      </c>
      <c r="AL88" s="145"/>
      <c r="AM88" s="146">
        <f t="shared" si="238"/>
        <v>0</v>
      </c>
      <c r="AN88" s="145"/>
      <c r="AO88" s="146">
        <f t="shared" si="239"/>
        <v>0</v>
      </c>
      <c r="AP88" s="145"/>
      <c r="AQ88" s="146">
        <f t="shared" si="240"/>
        <v>0</v>
      </c>
      <c r="AR88" s="145"/>
      <c r="AS88" s="146">
        <f t="shared" si="241"/>
        <v>0</v>
      </c>
      <c r="AT88" s="145"/>
      <c r="AU88" s="146">
        <f t="shared" si="242"/>
        <v>0</v>
      </c>
      <c r="AV88" s="145"/>
      <c r="AW88" s="146">
        <f t="shared" si="243"/>
        <v>0</v>
      </c>
      <c r="AX88" s="145"/>
      <c r="AY88" s="146">
        <f t="shared" si="244"/>
        <v>0</v>
      </c>
      <c r="AZ88" s="145"/>
      <c r="BA88" s="146">
        <f t="shared" si="245"/>
        <v>0</v>
      </c>
      <c r="BB88" s="145"/>
      <c r="BC88" s="146">
        <f t="shared" si="246"/>
        <v>0</v>
      </c>
      <c r="BD88" s="145"/>
      <c r="BE88" s="146">
        <f t="shared" si="247"/>
        <v>0</v>
      </c>
      <c r="BF88" s="147">
        <f t="shared" si="94"/>
        <v>0</v>
      </c>
      <c r="BG88" s="146">
        <f t="shared" si="94"/>
        <v>0</v>
      </c>
      <c r="BH88" s="99"/>
      <c r="BI88" s="100">
        <f t="shared" si="341"/>
        <v>0</v>
      </c>
      <c r="BJ88" s="99"/>
      <c r="BK88" s="100">
        <f t="shared" si="342"/>
        <v>0</v>
      </c>
      <c r="BL88" s="99"/>
      <c r="BM88" s="100">
        <f t="shared" si="343"/>
        <v>0</v>
      </c>
      <c r="BN88" s="99"/>
      <c r="BO88" s="100">
        <f t="shared" si="344"/>
        <v>0</v>
      </c>
      <c r="BP88" s="99"/>
      <c r="BQ88" s="100">
        <f t="shared" si="345"/>
        <v>0</v>
      </c>
      <c r="BR88" s="99"/>
      <c r="BS88" s="100">
        <f t="shared" si="346"/>
        <v>0</v>
      </c>
      <c r="BT88" s="99"/>
      <c r="BU88" s="100">
        <f t="shared" si="347"/>
        <v>0</v>
      </c>
      <c r="BV88" s="99"/>
      <c r="BW88" s="100">
        <f t="shared" si="348"/>
        <v>0</v>
      </c>
      <c r="BX88" s="99"/>
      <c r="BY88" s="100">
        <f t="shared" si="349"/>
        <v>0</v>
      </c>
      <c r="BZ88" s="99"/>
      <c r="CA88" s="100">
        <f t="shared" si="350"/>
        <v>0</v>
      </c>
      <c r="CB88" s="99"/>
      <c r="CC88" s="100">
        <f t="shared" si="351"/>
        <v>0</v>
      </c>
      <c r="CD88" s="99"/>
      <c r="CE88" s="100">
        <f t="shared" si="352"/>
        <v>0</v>
      </c>
      <c r="CF88" s="101">
        <f t="shared" si="353"/>
        <v>0</v>
      </c>
      <c r="CG88" s="100">
        <f t="shared" si="353"/>
        <v>0</v>
      </c>
    </row>
    <row r="89" spans="1:85" s="148" customFormat="1" ht="19.899999999999999" customHeight="1" x14ac:dyDescent="0.5">
      <c r="A89" s="94">
        <v>72</v>
      </c>
      <c r="B89" s="95" t="s">
        <v>138</v>
      </c>
      <c r="C89" s="95" t="s">
        <v>77</v>
      </c>
      <c r="D89" s="94">
        <f>RANK(BF89,$BF$4:$BF$147)</f>
        <v>20</v>
      </c>
      <c r="E89" s="94">
        <v>0.6</v>
      </c>
      <c r="F89" s="94" t="s">
        <v>83</v>
      </c>
      <c r="G89" s="94"/>
      <c r="H89" s="94"/>
      <c r="I89" s="146">
        <f t="shared" si="223"/>
        <v>0</v>
      </c>
      <c r="J89" s="94"/>
      <c r="K89" s="146">
        <f t="shared" si="224"/>
        <v>0</v>
      </c>
      <c r="L89" s="94"/>
      <c r="M89" s="146">
        <f t="shared" si="225"/>
        <v>0</v>
      </c>
      <c r="N89" s="94"/>
      <c r="O89" s="146">
        <f t="shared" si="226"/>
        <v>0</v>
      </c>
      <c r="P89" s="94"/>
      <c r="Q89" s="146">
        <f t="shared" si="227"/>
        <v>0</v>
      </c>
      <c r="R89" s="94"/>
      <c r="S89" s="146">
        <f t="shared" si="228"/>
        <v>0</v>
      </c>
      <c r="T89" s="94"/>
      <c r="U89" s="146">
        <f t="shared" si="229"/>
        <v>0</v>
      </c>
      <c r="V89" s="94"/>
      <c r="W89" s="146">
        <f t="shared" si="230"/>
        <v>0</v>
      </c>
      <c r="X89" s="94"/>
      <c r="Y89" s="146">
        <f t="shared" si="231"/>
        <v>0</v>
      </c>
      <c r="Z89" s="94"/>
      <c r="AA89" s="146">
        <f t="shared" si="232"/>
        <v>0</v>
      </c>
      <c r="AB89" s="94"/>
      <c r="AC89" s="146">
        <f t="shared" si="233"/>
        <v>0</v>
      </c>
      <c r="AD89" s="94"/>
      <c r="AE89" s="146">
        <f t="shared" si="234"/>
        <v>0</v>
      </c>
      <c r="AF89" s="147">
        <f t="shared" si="340"/>
        <v>0</v>
      </c>
      <c r="AG89" s="146">
        <f t="shared" si="340"/>
        <v>0</v>
      </c>
      <c r="AH89" s="145"/>
      <c r="AI89" s="146">
        <f t="shared" si="236"/>
        <v>0</v>
      </c>
      <c r="AJ89" s="145"/>
      <c r="AK89" s="146">
        <f t="shared" si="238"/>
        <v>0</v>
      </c>
      <c r="AL89" s="145"/>
      <c r="AM89" s="146">
        <f t="shared" si="238"/>
        <v>0</v>
      </c>
      <c r="AN89" s="145"/>
      <c r="AO89" s="146">
        <f t="shared" si="239"/>
        <v>0</v>
      </c>
      <c r="AP89" s="145"/>
      <c r="AQ89" s="146">
        <f t="shared" si="240"/>
        <v>0</v>
      </c>
      <c r="AR89" s="145"/>
      <c r="AS89" s="146">
        <f t="shared" si="241"/>
        <v>0</v>
      </c>
      <c r="AT89" s="145"/>
      <c r="AU89" s="146">
        <f t="shared" si="242"/>
        <v>0</v>
      </c>
      <c r="AV89" s="145"/>
      <c r="AW89" s="146">
        <f t="shared" si="243"/>
        <v>0</v>
      </c>
      <c r="AX89" s="145"/>
      <c r="AY89" s="146">
        <f t="shared" si="244"/>
        <v>0</v>
      </c>
      <c r="AZ89" s="145"/>
      <c r="BA89" s="146">
        <f t="shared" si="245"/>
        <v>0</v>
      </c>
      <c r="BB89" s="145"/>
      <c r="BC89" s="146">
        <f t="shared" si="246"/>
        <v>0</v>
      </c>
      <c r="BD89" s="145"/>
      <c r="BE89" s="146">
        <f t="shared" si="247"/>
        <v>0</v>
      </c>
      <c r="BF89" s="147">
        <f t="shared" si="94"/>
        <v>0</v>
      </c>
      <c r="BG89" s="146">
        <f t="shared" si="94"/>
        <v>0</v>
      </c>
      <c r="BH89" s="99"/>
      <c r="BI89" s="100">
        <f t="shared" si="341"/>
        <v>0</v>
      </c>
      <c r="BJ89" s="99"/>
      <c r="BK89" s="100">
        <f t="shared" si="342"/>
        <v>0</v>
      </c>
      <c r="BL89" s="99"/>
      <c r="BM89" s="100">
        <f t="shared" si="343"/>
        <v>0</v>
      </c>
      <c r="BN89" s="99"/>
      <c r="BO89" s="100">
        <f t="shared" si="344"/>
        <v>0</v>
      </c>
      <c r="BP89" s="99"/>
      <c r="BQ89" s="100">
        <f t="shared" si="345"/>
        <v>0</v>
      </c>
      <c r="BR89" s="99"/>
      <c r="BS89" s="100">
        <f t="shared" si="346"/>
        <v>0</v>
      </c>
      <c r="BT89" s="99"/>
      <c r="BU89" s="100">
        <f t="shared" si="347"/>
        <v>0</v>
      </c>
      <c r="BV89" s="99"/>
      <c r="BW89" s="100">
        <f t="shared" si="348"/>
        <v>0</v>
      </c>
      <c r="BX89" s="99"/>
      <c r="BY89" s="100">
        <f t="shared" si="349"/>
        <v>0</v>
      </c>
      <c r="BZ89" s="99"/>
      <c r="CA89" s="100">
        <f t="shared" si="350"/>
        <v>0</v>
      </c>
      <c r="CB89" s="99"/>
      <c r="CC89" s="100">
        <f t="shared" si="351"/>
        <v>0</v>
      </c>
      <c r="CD89" s="99"/>
      <c r="CE89" s="100">
        <f t="shared" si="352"/>
        <v>0</v>
      </c>
      <c r="CF89" s="101">
        <f t="shared" si="353"/>
        <v>0</v>
      </c>
      <c r="CG89" s="100">
        <f t="shared" si="353"/>
        <v>0</v>
      </c>
    </row>
    <row r="90" spans="1:85" s="148" customFormat="1" ht="19.899999999999999" customHeight="1" x14ac:dyDescent="0.5">
      <c r="A90" s="94">
        <v>73</v>
      </c>
      <c r="B90" s="95" t="s">
        <v>139</v>
      </c>
      <c r="C90" s="95" t="s">
        <v>74</v>
      </c>
      <c r="D90" s="94">
        <f>RANK(BF90,$BF$4:$BF$147)</f>
        <v>20</v>
      </c>
      <c r="E90" s="94">
        <v>0.64</v>
      </c>
      <c r="F90" s="94" t="s">
        <v>85</v>
      </c>
      <c r="G90" s="94"/>
      <c r="H90" s="94"/>
      <c r="I90" s="146">
        <f t="shared" si="223"/>
        <v>0</v>
      </c>
      <c r="J90" s="94"/>
      <c r="K90" s="146">
        <f t="shared" si="224"/>
        <v>0</v>
      </c>
      <c r="L90" s="94"/>
      <c r="M90" s="146">
        <f t="shared" si="225"/>
        <v>0</v>
      </c>
      <c r="N90" s="94"/>
      <c r="O90" s="146">
        <f t="shared" si="226"/>
        <v>0</v>
      </c>
      <c r="P90" s="94"/>
      <c r="Q90" s="146">
        <f t="shared" si="227"/>
        <v>0</v>
      </c>
      <c r="R90" s="94"/>
      <c r="S90" s="146">
        <f t="shared" si="228"/>
        <v>0</v>
      </c>
      <c r="T90" s="94"/>
      <c r="U90" s="146">
        <f t="shared" si="229"/>
        <v>0</v>
      </c>
      <c r="V90" s="94"/>
      <c r="W90" s="146">
        <f t="shared" si="230"/>
        <v>0</v>
      </c>
      <c r="X90" s="94"/>
      <c r="Y90" s="146">
        <f t="shared" si="231"/>
        <v>0</v>
      </c>
      <c r="Z90" s="94"/>
      <c r="AA90" s="146">
        <f t="shared" si="232"/>
        <v>0</v>
      </c>
      <c r="AB90" s="94"/>
      <c r="AC90" s="146">
        <f t="shared" si="233"/>
        <v>0</v>
      </c>
      <c r="AD90" s="94"/>
      <c r="AE90" s="146">
        <f t="shared" si="234"/>
        <v>0</v>
      </c>
      <c r="AF90" s="147">
        <f t="shared" si="340"/>
        <v>0</v>
      </c>
      <c r="AG90" s="146">
        <f t="shared" si="340"/>
        <v>0</v>
      </c>
      <c r="AH90" s="145"/>
      <c r="AI90" s="146">
        <f t="shared" si="236"/>
        <v>0</v>
      </c>
      <c r="AJ90" s="145"/>
      <c r="AK90" s="146">
        <f t="shared" si="238"/>
        <v>0</v>
      </c>
      <c r="AL90" s="145"/>
      <c r="AM90" s="146">
        <f t="shared" si="238"/>
        <v>0</v>
      </c>
      <c r="AN90" s="145"/>
      <c r="AO90" s="146">
        <f t="shared" si="239"/>
        <v>0</v>
      </c>
      <c r="AP90" s="145"/>
      <c r="AQ90" s="146">
        <f t="shared" si="240"/>
        <v>0</v>
      </c>
      <c r="AR90" s="145"/>
      <c r="AS90" s="146">
        <f t="shared" si="241"/>
        <v>0</v>
      </c>
      <c r="AT90" s="145"/>
      <c r="AU90" s="146">
        <f t="shared" si="242"/>
        <v>0</v>
      </c>
      <c r="AV90" s="145"/>
      <c r="AW90" s="146">
        <f t="shared" si="243"/>
        <v>0</v>
      </c>
      <c r="AX90" s="145"/>
      <c r="AY90" s="146">
        <f t="shared" si="244"/>
        <v>0</v>
      </c>
      <c r="AZ90" s="145"/>
      <c r="BA90" s="146">
        <f t="shared" si="245"/>
        <v>0</v>
      </c>
      <c r="BB90" s="145"/>
      <c r="BC90" s="146">
        <f t="shared" si="246"/>
        <v>0</v>
      </c>
      <c r="BD90" s="145"/>
      <c r="BE90" s="146">
        <f t="shared" si="247"/>
        <v>0</v>
      </c>
      <c r="BF90" s="147">
        <f t="shared" si="94"/>
        <v>0</v>
      </c>
      <c r="BG90" s="146">
        <f t="shared" si="94"/>
        <v>0</v>
      </c>
      <c r="BH90" s="99"/>
      <c r="BI90" s="100">
        <f t="shared" si="341"/>
        <v>0</v>
      </c>
      <c r="BJ90" s="99"/>
      <c r="BK90" s="100">
        <f t="shared" si="342"/>
        <v>0</v>
      </c>
      <c r="BL90" s="99"/>
      <c r="BM90" s="100">
        <f t="shared" si="343"/>
        <v>0</v>
      </c>
      <c r="BN90" s="99"/>
      <c r="BO90" s="100">
        <f t="shared" si="344"/>
        <v>0</v>
      </c>
      <c r="BP90" s="99"/>
      <c r="BQ90" s="100">
        <f t="shared" si="345"/>
        <v>0</v>
      </c>
      <c r="BR90" s="99"/>
      <c r="BS90" s="100">
        <f t="shared" si="346"/>
        <v>0</v>
      </c>
      <c r="BT90" s="99"/>
      <c r="BU90" s="100">
        <f t="shared" si="347"/>
        <v>0</v>
      </c>
      <c r="BV90" s="99"/>
      <c r="BW90" s="100">
        <f t="shared" si="348"/>
        <v>0</v>
      </c>
      <c r="BX90" s="99"/>
      <c r="BY90" s="100">
        <f t="shared" si="349"/>
        <v>0</v>
      </c>
      <c r="BZ90" s="99"/>
      <c r="CA90" s="100">
        <f t="shared" si="350"/>
        <v>0</v>
      </c>
      <c r="CB90" s="99"/>
      <c r="CC90" s="100">
        <f t="shared" si="351"/>
        <v>0</v>
      </c>
      <c r="CD90" s="99"/>
      <c r="CE90" s="100">
        <f t="shared" si="352"/>
        <v>0</v>
      </c>
      <c r="CF90" s="101">
        <f t="shared" si="353"/>
        <v>0</v>
      </c>
      <c r="CG90" s="100">
        <f t="shared" si="353"/>
        <v>0</v>
      </c>
    </row>
    <row r="91" spans="1:85" s="148" customFormat="1" ht="19.899999999999999" customHeight="1" x14ac:dyDescent="0.5">
      <c r="A91" s="94"/>
      <c r="B91" s="95"/>
      <c r="C91" s="95"/>
      <c r="D91" s="94"/>
      <c r="E91" s="94"/>
      <c r="F91" s="94"/>
      <c r="G91" s="94"/>
      <c r="H91" s="94"/>
      <c r="I91" s="146"/>
      <c r="J91" s="94"/>
      <c r="K91" s="146"/>
      <c r="L91" s="94"/>
      <c r="M91" s="146"/>
      <c r="N91" s="94"/>
      <c r="O91" s="146"/>
      <c r="P91" s="94"/>
      <c r="Q91" s="146"/>
      <c r="R91" s="94"/>
      <c r="S91" s="146"/>
      <c r="T91" s="94"/>
      <c r="U91" s="146"/>
      <c r="V91" s="94"/>
      <c r="W91" s="146"/>
      <c r="X91" s="94"/>
      <c r="Y91" s="146"/>
      <c r="Z91" s="94"/>
      <c r="AA91" s="146"/>
      <c r="AB91" s="94"/>
      <c r="AC91" s="146"/>
      <c r="AD91" s="94"/>
      <c r="AE91" s="146"/>
      <c r="AF91" s="147"/>
      <c r="AG91" s="146"/>
      <c r="AH91" s="145"/>
      <c r="AI91" s="146"/>
      <c r="AJ91" s="145"/>
      <c r="AK91" s="146"/>
      <c r="AL91" s="145"/>
      <c r="AM91" s="146"/>
      <c r="AN91" s="145"/>
      <c r="AO91" s="146"/>
      <c r="AP91" s="145"/>
      <c r="AQ91" s="146"/>
      <c r="AR91" s="145"/>
      <c r="AS91" s="146"/>
      <c r="AT91" s="145"/>
      <c r="AU91" s="146"/>
      <c r="AV91" s="145"/>
      <c r="AW91" s="146"/>
      <c r="AX91" s="145"/>
      <c r="AY91" s="146"/>
      <c r="AZ91" s="145"/>
      <c r="BA91" s="146"/>
      <c r="BB91" s="145"/>
      <c r="BC91" s="146"/>
      <c r="BD91" s="145"/>
      <c r="BE91" s="146"/>
      <c r="BF91" s="147"/>
      <c r="BG91" s="146"/>
      <c r="BH91" s="99"/>
      <c r="BI91" s="100"/>
      <c r="BJ91" s="99"/>
      <c r="BK91" s="100"/>
      <c r="BL91" s="99"/>
      <c r="BM91" s="100"/>
      <c r="BN91" s="99"/>
      <c r="BO91" s="100"/>
      <c r="BP91" s="99"/>
      <c r="BQ91" s="100"/>
      <c r="BR91" s="99"/>
      <c r="BS91" s="100"/>
      <c r="BT91" s="99"/>
      <c r="BU91" s="100"/>
      <c r="BV91" s="99"/>
      <c r="BW91" s="100"/>
      <c r="BX91" s="99"/>
      <c r="BY91" s="100"/>
      <c r="BZ91" s="99"/>
      <c r="CA91" s="100"/>
      <c r="CB91" s="99"/>
      <c r="CC91" s="100"/>
      <c r="CD91" s="99"/>
      <c r="CE91" s="100"/>
      <c r="CF91" s="101"/>
      <c r="CG91" s="100"/>
    </row>
    <row r="92" spans="1:85" s="148" customFormat="1" ht="19.899999999999999" customHeight="1" x14ac:dyDescent="0.5">
      <c r="A92" s="94">
        <v>4</v>
      </c>
      <c r="B92" s="95" t="s">
        <v>140</v>
      </c>
      <c r="C92" s="95" t="s">
        <v>77</v>
      </c>
      <c r="D92" s="94">
        <f>RANK(BF92,$BF$4:$BF$147)</f>
        <v>20</v>
      </c>
      <c r="E92" s="94">
        <v>1</v>
      </c>
      <c r="F92" s="94" t="s">
        <v>83</v>
      </c>
      <c r="G92" s="94"/>
      <c r="H92" s="94"/>
      <c r="I92" s="146">
        <f t="shared" si="223"/>
        <v>0</v>
      </c>
      <c r="J92" s="94"/>
      <c r="K92" s="146">
        <f t="shared" si="224"/>
        <v>0</v>
      </c>
      <c r="L92" s="94"/>
      <c r="M92" s="146">
        <f t="shared" si="225"/>
        <v>0</v>
      </c>
      <c r="N92" s="94"/>
      <c r="O92" s="146">
        <f t="shared" si="226"/>
        <v>0</v>
      </c>
      <c r="P92" s="94"/>
      <c r="Q92" s="146">
        <f t="shared" si="227"/>
        <v>0</v>
      </c>
      <c r="R92" s="94"/>
      <c r="S92" s="146">
        <f t="shared" si="228"/>
        <v>0</v>
      </c>
      <c r="T92" s="94"/>
      <c r="U92" s="146">
        <f t="shared" si="229"/>
        <v>0</v>
      </c>
      <c r="V92" s="94"/>
      <c r="W92" s="146">
        <f t="shared" si="230"/>
        <v>0</v>
      </c>
      <c r="X92" s="94"/>
      <c r="Y92" s="146">
        <f t="shared" si="231"/>
        <v>0</v>
      </c>
      <c r="Z92" s="94"/>
      <c r="AA92" s="146">
        <f t="shared" si="232"/>
        <v>0</v>
      </c>
      <c r="AB92" s="94"/>
      <c r="AC92" s="146">
        <f t="shared" si="233"/>
        <v>0</v>
      </c>
      <c r="AD92" s="94"/>
      <c r="AE92" s="146">
        <f t="shared" si="234"/>
        <v>0</v>
      </c>
      <c r="AF92" s="147">
        <f t="shared" ref="AF92:AG95" si="354">SUM(H92,J92,L92,N92,P92,R92,T92,V92,X92,Z92,AB92,AD92)</f>
        <v>0</v>
      </c>
      <c r="AG92" s="146">
        <f t="shared" si="354"/>
        <v>0</v>
      </c>
      <c r="AH92" s="145"/>
      <c r="AI92" s="146">
        <f t="shared" si="236"/>
        <v>0</v>
      </c>
      <c r="AJ92" s="145"/>
      <c r="AK92" s="146">
        <f t="shared" si="238"/>
        <v>0</v>
      </c>
      <c r="AL92" s="145"/>
      <c r="AM92" s="146">
        <f t="shared" si="238"/>
        <v>0</v>
      </c>
      <c r="AN92" s="145"/>
      <c r="AO92" s="146">
        <f t="shared" si="239"/>
        <v>0</v>
      </c>
      <c r="AP92" s="145"/>
      <c r="AQ92" s="146">
        <f t="shared" si="240"/>
        <v>0</v>
      </c>
      <c r="AR92" s="145"/>
      <c r="AS92" s="146">
        <f t="shared" si="241"/>
        <v>0</v>
      </c>
      <c r="AT92" s="145"/>
      <c r="AU92" s="146">
        <f t="shared" si="242"/>
        <v>0</v>
      </c>
      <c r="AV92" s="145"/>
      <c r="AW92" s="146">
        <f t="shared" si="243"/>
        <v>0</v>
      </c>
      <c r="AX92" s="145"/>
      <c r="AY92" s="146">
        <f t="shared" si="244"/>
        <v>0</v>
      </c>
      <c r="AZ92" s="145"/>
      <c r="BA92" s="146">
        <f t="shared" si="245"/>
        <v>0</v>
      </c>
      <c r="BB92" s="145"/>
      <c r="BC92" s="146">
        <f t="shared" si="246"/>
        <v>0</v>
      </c>
      <c r="BD92" s="145"/>
      <c r="BE92" s="146">
        <f t="shared" si="247"/>
        <v>0</v>
      </c>
      <c r="BF92" s="147">
        <f t="shared" ref="BF92:BG139" si="355">SUM(AH92,AJ92,AL92,AN92,AP92,AR92,AT92,AV92,AX92,AZ92,BB92,BD92)</f>
        <v>0</v>
      </c>
      <c r="BG92" s="146">
        <f t="shared" si="355"/>
        <v>0</v>
      </c>
      <c r="BH92" s="99"/>
      <c r="BI92" s="100">
        <f t="shared" ref="BI92:BI95" si="356">BH92*$E92</f>
        <v>0</v>
      </c>
      <c r="BJ92" s="99"/>
      <c r="BK92" s="100">
        <f t="shared" ref="BK92:BK95" si="357">BJ92*$E92</f>
        <v>0</v>
      </c>
      <c r="BL92" s="99"/>
      <c r="BM92" s="100">
        <f t="shared" ref="BM92:BM95" si="358">BL92*$E92</f>
        <v>0</v>
      </c>
      <c r="BN92" s="99"/>
      <c r="BO92" s="100">
        <f t="shared" ref="BO92:BO95" si="359">BN92*$E92</f>
        <v>0</v>
      </c>
      <c r="BP92" s="99"/>
      <c r="BQ92" s="100">
        <f t="shared" ref="BQ92:BQ95" si="360">BP92*$E92</f>
        <v>0</v>
      </c>
      <c r="BR92" s="99"/>
      <c r="BS92" s="100">
        <f t="shared" ref="BS92:BS95" si="361">BR92*$E92</f>
        <v>0</v>
      </c>
      <c r="BT92" s="99"/>
      <c r="BU92" s="100">
        <f t="shared" ref="BU92:BU95" si="362">BT92*$E92</f>
        <v>0</v>
      </c>
      <c r="BV92" s="99"/>
      <c r="BW92" s="100">
        <f t="shared" ref="BW92:BW95" si="363">BV92*$E92</f>
        <v>0</v>
      </c>
      <c r="BX92" s="99"/>
      <c r="BY92" s="100">
        <f t="shared" ref="BY92:BY95" si="364">BX92*$E92</f>
        <v>0</v>
      </c>
      <c r="BZ92" s="99"/>
      <c r="CA92" s="100">
        <f t="shared" ref="CA92:CA95" si="365">BZ92*$E92</f>
        <v>0</v>
      </c>
      <c r="CB92" s="99"/>
      <c r="CC92" s="100">
        <f t="shared" ref="CC92:CC95" si="366">CB92*$E92</f>
        <v>0</v>
      </c>
      <c r="CD92" s="99"/>
      <c r="CE92" s="100">
        <f t="shared" ref="CE92:CE95" si="367">CD92*$E92</f>
        <v>0</v>
      </c>
      <c r="CF92" s="101">
        <f t="shared" ref="CF92:CG118" si="368">SUM(BH92,BJ92,BL92,BN92,BP92,BR92,BT92,BV92,BX92,BZ92,CB92,CD92)</f>
        <v>0</v>
      </c>
      <c r="CG92" s="100">
        <f t="shared" si="368"/>
        <v>0</v>
      </c>
    </row>
    <row r="93" spans="1:85" s="148" customFormat="1" ht="19.899999999999999" customHeight="1" x14ac:dyDescent="0.5">
      <c r="A93" s="94">
        <v>75</v>
      </c>
      <c r="B93" s="95" t="s">
        <v>140</v>
      </c>
      <c r="C93" s="95" t="s">
        <v>77</v>
      </c>
      <c r="D93" s="94">
        <f>RANK(BF93,$BF$4:$BF$147)</f>
        <v>20</v>
      </c>
      <c r="E93" s="94">
        <v>1</v>
      </c>
      <c r="F93" s="94" t="s">
        <v>75</v>
      </c>
      <c r="G93" s="94"/>
      <c r="H93" s="94"/>
      <c r="I93" s="146">
        <f t="shared" si="223"/>
        <v>0</v>
      </c>
      <c r="J93" s="94"/>
      <c r="K93" s="146">
        <f t="shared" si="224"/>
        <v>0</v>
      </c>
      <c r="L93" s="94"/>
      <c r="M93" s="146">
        <f t="shared" si="225"/>
        <v>0</v>
      </c>
      <c r="N93" s="94"/>
      <c r="O93" s="146">
        <f t="shared" si="226"/>
        <v>0</v>
      </c>
      <c r="P93" s="94"/>
      <c r="Q93" s="146">
        <f t="shared" si="227"/>
        <v>0</v>
      </c>
      <c r="R93" s="94"/>
      <c r="S93" s="146">
        <f t="shared" si="228"/>
        <v>0</v>
      </c>
      <c r="T93" s="94"/>
      <c r="U93" s="146">
        <f t="shared" si="229"/>
        <v>0</v>
      </c>
      <c r="V93" s="94"/>
      <c r="W93" s="146">
        <f t="shared" si="230"/>
        <v>0</v>
      </c>
      <c r="X93" s="94"/>
      <c r="Y93" s="146">
        <f t="shared" si="231"/>
        <v>0</v>
      </c>
      <c r="Z93" s="94"/>
      <c r="AA93" s="146">
        <f t="shared" si="232"/>
        <v>0</v>
      </c>
      <c r="AB93" s="94"/>
      <c r="AC93" s="146">
        <f t="shared" si="233"/>
        <v>0</v>
      </c>
      <c r="AD93" s="94"/>
      <c r="AE93" s="146">
        <f t="shared" si="234"/>
        <v>0</v>
      </c>
      <c r="AF93" s="147">
        <f t="shared" si="354"/>
        <v>0</v>
      </c>
      <c r="AG93" s="146">
        <f t="shared" si="354"/>
        <v>0</v>
      </c>
      <c r="AH93" s="145"/>
      <c r="AI93" s="146">
        <f t="shared" si="236"/>
        <v>0</v>
      </c>
      <c r="AJ93" s="145"/>
      <c r="AK93" s="146">
        <f t="shared" si="238"/>
        <v>0</v>
      </c>
      <c r="AL93" s="145"/>
      <c r="AM93" s="146">
        <f t="shared" si="238"/>
        <v>0</v>
      </c>
      <c r="AN93" s="145"/>
      <c r="AO93" s="146">
        <f t="shared" si="239"/>
        <v>0</v>
      </c>
      <c r="AP93" s="145"/>
      <c r="AQ93" s="146">
        <f t="shared" si="240"/>
        <v>0</v>
      </c>
      <c r="AR93" s="145"/>
      <c r="AS93" s="146">
        <f t="shared" si="241"/>
        <v>0</v>
      </c>
      <c r="AT93" s="145"/>
      <c r="AU93" s="146">
        <f t="shared" si="242"/>
        <v>0</v>
      </c>
      <c r="AV93" s="145"/>
      <c r="AW93" s="146">
        <f t="shared" si="243"/>
        <v>0</v>
      </c>
      <c r="AX93" s="145"/>
      <c r="AY93" s="146">
        <f t="shared" si="244"/>
        <v>0</v>
      </c>
      <c r="AZ93" s="145"/>
      <c r="BA93" s="146">
        <f t="shared" si="245"/>
        <v>0</v>
      </c>
      <c r="BB93" s="145"/>
      <c r="BC93" s="146">
        <f t="shared" si="246"/>
        <v>0</v>
      </c>
      <c r="BD93" s="145"/>
      <c r="BE93" s="146">
        <f t="shared" si="247"/>
        <v>0</v>
      </c>
      <c r="BF93" s="147">
        <f t="shared" si="355"/>
        <v>0</v>
      </c>
      <c r="BG93" s="146">
        <f t="shared" si="355"/>
        <v>0</v>
      </c>
      <c r="BH93" s="99"/>
      <c r="BI93" s="100">
        <f t="shared" si="356"/>
        <v>0</v>
      </c>
      <c r="BJ93" s="99"/>
      <c r="BK93" s="100">
        <f t="shared" si="357"/>
        <v>0</v>
      </c>
      <c r="BL93" s="99"/>
      <c r="BM93" s="100">
        <f t="shared" si="358"/>
        <v>0</v>
      </c>
      <c r="BN93" s="99"/>
      <c r="BO93" s="100">
        <f t="shared" si="359"/>
        <v>0</v>
      </c>
      <c r="BP93" s="99"/>
      <c r="BQ93" s="100">
        <f t="shared" si="360"/>
        <v>0</v>
      </c>
      <c r="BR93" s="99"/>
      <c r="BS93" s="100">
        <f t="shared" si="361"/>
        <v>0</v>
      </c>
      <c r="BT93" s="99"/>
      <c r="BU93" s="100">
        <f t="shared" si="362"/>
        <v>0</v>
      </c>
      <c r="BV93" s="99"/>
      <c r="BW93" s="100">
        <f t="shared" si="363"/>
        <v>0</v>
      </c>
      <c r="BX93" s="99"/>
      <c r="BY93" s="100">
        <f t="shared" si="364"/>
        <v>0</v>
      </c>
      <c r="BZ93" s="99"/>
      <c r="CA93" s="100">
        <f t="shared" si="365"/>
        <v>0</v>
      </c>
      <c r="CB93" s="99"/>
      <c r="CC93" s="100">
        <f t="shared" si="366"/>
        <v>0</v>
      </c>
      <c r="CD93" s="99"/>
      <c r="CE93" s="100">
        <f t="shared" si="367"/>
        <v>0</v>
      </c>
      <c r="CF93" s="101">
        <f t="shared" si="368"/>
        <v>0</v>
      </c>
      <c r="CG93" s="100">
        <f t="shared" si="368"/>
        <v>0</v>
      </c>
    </row>
    <row r="94" spans="1:85" s="148" customFormat="1" ht="19.899999999999999" customHeight="1" x14ac:dyDescent="0.5">
      <c r="A94" s="94">
        <v>76</v>
      </c>
      <c r="B94" s="95" t="s">
        <v>141</v>
      </c>
      <c r="C94" s="95" t="s">
        <v>77</v>
      </c>
      <c r="D94" s="94">
        <f>RANK(BF94,$BF$4:$BF$147)</f>
        <v>20</v>
      </c>
      <c r="E94" s="94">
        <v>0.6</v>
      </c>
      <c r="F94" s="94" t="s">
        <v>83</v>
      </c>
      <c r="G94" s="94"/>
      <c r="H94" s="94"/>
      <c r="I94" s="146">
        <f t="shared" si="223"/>
        <v>0</v>
      </c>
      <c r="J94" s="94"/>
      <c r="K94" s="146">
        <f t="shared" si="224"/>
        <v>0</v>
      </c>
      <c r="L94" s="94"/>
      <c r="M94" s="146">
        <f t="shared" si="225"/>
        <v>0</v>
      </c>
      <c r="N94" s="94"/>
      <c r="O94" s="146">
        <f t="shared" si="226"/>
        <v>0</v>
      </c>
      <c r="P94" s="94"/>
      <c r="Q94" s="146">
        <f t="shared" si="227"/>
        <v>0</v>
      </c>
      <c r="R94" s="94"/>
      <c r="S94" s="146">
        <f t="shared" si="228"/>
        <v>0</v>
      </c>
      <c r="T94" s="94"/>
      <c r="U94" s="146">
        <f t="shared" si="229"/>
        <v>0</v>
      </c>
      <c r="V94" s="94"/>
      <c r="W94" s="146">
        <f t="shared" si="230"/>
        <v>0</v>
      </c>
      <c r="X94" s="94"/>
      <c r="Y94" s="146">
        <f t="shared" si="231"/>
        <v>0</v>
      </c>
      <c r="Z94" s="94"/>
      <c r="AA94" s="146">
        <f t="shared" si="232"/>
        <v>0</v>
      </c>
      <c r="AB94" s="94"/>
      <c r="AC94" s="146">
        <f t="shared" si="233"/>
        <v>0</v>
      </c>
      <c r="AD94" s="94"/>
      <c r="AE94" s="146">
        <f t="shared" si="234"/>
        <v>0</v>
      </c>
      <c r="AF94" s="147">
        <f t="shared" si="354"/>
        <v>0</v>
      </c>
      <c r="AG94" s="146">
        <f t="shared" si="354"/>
        <v>0</v>
      </c>
      <c r="AH94" s="145"/>
      <c r="AI94" s="146">
        <f t="shared" si="236"/>
        <v>0</v>
      </c>
      <c r="AJ94" s="145"/>
      <c r="AK94" s="146">
        <f t="shared" si="238"/>
        <v>0</v>
      </c>
      <c r="AL94" s="145"/>
      <c r="AM94" s="146">
        <f t="shared" si="238"/>
        <v>0</v>
      </c>
      <c r="AN94" s="145"/>
      <c r="AO94" s="146">
        <f t="shared" si="239"/>
        <v>0</v>
      </c>
      <c r="AP94" s="145"/>
      <c r="AQ94" s="146">
        <f t="shared" si="240"/>
        <v>0</v>
      </c>
      <c r="AR94" s="145"/>
      <c r="AS94" s="146">
        <f t="shared" si="241"/>
        <v>0</v>
      </c>
      <c r="AT94" s="145"/>
      <c r="AU94" s="146">
        <f t="shared" si="242"/>
        <v>0</v>
      </c>
      <c r="AV94" s="145"/>
      <c r="AW94" s="146">
        <f t="shared" si="243"/>
        <v>0</v>
      </c>
      <c r="AX94" s="145"/>
      <c r="AY94" s="146">
        <f t="shared" si="244"/>
        <v>0</v>
      </c>
      <c r="AZ94" s="145"/>
      <c r="BA94" s="146">
        <f t="shared" si="245"/>
        <v>0</v>
      </c>
      <c r="BB94" s="145"/>
      <c r="BC94" s="146">
        <f t="shared" si="246"/>
        <v>0</v>
      </c>
      <c r="BD94" s="145"/>
      <c r="BE94" s="146">
        <f t="shared" si="247"/>
        <v>0</v>
      </c>
      <c r="BF94" s="147">
        <f t="shared" si="355"/>
        <v>0</v>
      </c>
      <c r="BG94" s="146">
        <f t="shared" si="355"/>
        <v>0</v>
      </c>
      <c r="BH94" s="99"/>
      <c r="BI94" s="100">
        <f t="shared" si="356"/>
        <v>0</v>
      </c>
      <c r="BJ94" s="99"/>
      <c r="BK94" s="100">
        <f t="shared" si="357"/>
        <v>0</v>
      </c>
      <c r="BL94" s="99"/>
      <c r="BM94" s="100">
        <f t="shared" si="358"/>
        <v>0</v>
      </c>
      <c r="BN94" s="99"/>
      <c r="BO94" s="100">
        <f t="shared" si="359"/>
        <v>0</v>
      </c>
      <c r="BP94" s="99"/>
      <c r="BQ94" s="100">
        <f t="shared" si="360"/>
        <v>0</v>
      </c>
      <c r="BR94" s="99"/>
      <c r="BS94" s="100">
        <f t="shared" si="361"/>
        <v>0</v>
      </c>
      <c r="BT94" s="99"/>
      <c r="BU94" s="100">
        <f t="shared" si="362"/>
        <v>0</v>
      </c>
      <c r="BV94" s="99"/>
      <c r="BW94" s="100">
        <f t="shared" si="363"/>
        <v>0</v>
      </c>
      <c r="BX94" s="99"/>
      <c r="BY94" s="100">
        <f t="shared" si="364"/>
        <v>0</v>
      </c>
      <c r="BZ94" s="99"/>
      <c r="CA94" s="100">
        <f t="shared" si="365"/>
        <v>0</v>
      </c>
      <c r="CB94" s="99"/>
      <c r="CC94" s="100">
        <f t="shared" si="366"/>
        <v>0</v>
      </c>
      <c r="CD94" s="99"/>
      <c r="CE94" s="100">
        <f t="shared" si="367"/>
        <v>0</v>
      </c>
      <c r="CF94" s="101">
        <f t="shared" si="368"/>
        <v>0</v>
      </c>
      <c r="CG94" s="100">
        <f t="shared" si="368"/>
        <v>0</v>
      </c>
    </row>
    <row r="95" spans="1:85" s="148" customFormat="1" ht="19.899999999999999" customHeight="1" x14ac:dyDescent="0.5">
      <c r="A95" s="94">
        <v>77</v>
      </c>
      <c r="B95" s="95" t="s">
        <v>142</v>
      </c>
      <c r="C95" s="95" t="s">
        <v>74</v>
      </c>
      <c r="D95" s="94">
        <f>RANK(BF95,$BF$4:$BF$147)</f>
        <v>20</v>
      </c>
      <c r="E95" s="94">
        <v>0.64</v>
      </c>
      <c r="F95" s="94" t="s">
        <v>85</v>
      </c>
      <c r="G95" s="94"/>
      <c r="H95" s="94"/>
      <c r="I95" s="146">
        <f t="shared" si="223"/>
        <v>0</v>
      </c>
      <c r="J95" s="94"/>
      <c r="K95" s="146">
        <f t="shared" si="224"/>
        <v>0</v>
      </c>
      <c r="L95" s="94"/>
      <c r="M95" s="146">
        <f t="shared" si="225"/>
        <v>0</v>
      </c>
      <c r="N95" s="94"/>
      <c r="O95" s="146">
        <f t="shared" si="226"/>
        <v>0</v>
      </c>
      <c r="P95" s="94"/>
      <c r="Q95" s="146">
        <f t="shared" si="227"/>
        <v>0</v>
      </c>
      <c r="R95" s="94"/>
      <c r="S95" s="146">
        <f t="shared" si="228"/>
        <v>0</v>
      </c>
      <c r="T95" s="94"/>
      <c r="U95" s="146">
        <f t="shared" si="229"/>
        <v>0</v>
      </c>
      <c r="V95" s="94"/>
      <c r="W95" s="146">
        <f t="shared" si="230"/>
        <v>0</v>
      </c>
      <c r="X95" s="94"/>
      <c r="Y95" s="146">
        <f t="shared" si="231"/>
        <v>0</v>
      </c>
      <c r="Z95" s="94"/>
      <c r="AA95" s="146">
        <f t="shared" si="232"/>
        <v>0</v>
      </c>
      <c r="AB95" s="94"/>
      <c r="AC95" s="146">
        <f t="shared" si="233"/>
        <v>0</v>
      </c>
      <c r="AD95" s="94"/>
      <c r="AE95" s="146">
        <f t="shared" si="234"/>
        <v>0</v>
      </c>
      <c r="AF95" s="147">
        <f t="shared" si="354"/>
        <v>0</v>
      </c>
      <c r="AG95" s="146">
        <f t="shared" si="354"/>
        <v>0</v>
      </c>
      <c r="AH95" s="145"/>
      <c r="AI95" s="146">
        <f t="shared" si="236"/>
        <v>0</v>
      </c>
      <c r="AJ95" s="145"/>
      <c r="AK95" s="146">
        <f t="shared" si="238"/>
        <v>0</v>
      </c>
      <c r="AL95" s="145"/>
      <c r="AM95" s="146">
        <f t="shared" si="238"/>
        <v>0</v>
      </c>
      <c r="AN95" s="145"/>
      <c r="AO95" s="146">
        <f t="shared" si="239"/>
        <v>0</v>
      </c>
      <c r="AP95" s="145"/>
      <c r="AQ95" s="146">
        <f t="shared" si="240"/>
        <v>0</v>
      </c>
      <c r="AR95" s="145"/>
      <c r="AS95" s="146">
        <f t="shared" si="241"/>
        <v>0</v>
      </c>
      <c r="AT95" s="145"/>
      <c r="AU95" s="146">
        <f t="shared" si="242"/>
        <v>0</v>
      </c>
      <c r="AV95" s="145"/>
      <c r="AW95" s="146">
        <f t="shared" si="243"/>
        <v>0</v>
      </c>
      <c r="AX95" s="145"/>
      <c r="AY95" s="146">
        <f t="shared" si="244"/>
        <v>0</v>
      </c>
      <c r="AZ95" s="145"/>
      <c r="BA95" s="146">
        <f t="shared" si="245"/>
        <v>0</v>
      </c>
      <c r="BB95" s="145"/>
      <c r="BC95" s="146">
        <f t="shared" si="246"/>
        <v>0</v>
      </c>
      <c r="BD95" s="145"/>
      <c r="BE95" s="146">
        <f t="shared" si="247"/>
        <v>0</v>
      </c>
      <c r="BF95" s="147">
        <f t="shared" si="355"/>
        <v>0</v>
      </c>
      <c r="BG95" s="146">
        <f t="shared" si="355"/>
        <v>0</v>
      </c>
      <c r="BH95" s="99"/>
      <c r="BI95" s="100">
        <f t="shared" si="356"/>
        <v>0</v>
      </c>
      <c r="BJ95" s="99"/>
      <c r="BK95" s="100">
        <f t="shared" si="357"/>
        <v>0</v>
      </c>
      <c r="BL95" s="99"/>
      <c r="BM95" s="100">
        <f t="shared" si="358"/>
        <v>0</v>
      </c>
      <c r="BN95" s="99"/>
      <c r="BO95" s="100">
        <f t="shared" si="359"/>
        <v>0</v>
      </c>
      <c r="BP95" s="99"/>
      <c r="BQ95" s="100">
        <f t="shared" si="360"/>
        <v>0</v>
      </c>
      <c r="BR95" s="99"/>
      <c r="BS95" s="100">
        <f t="shared" si="361"/>
        <v>0</v>
      </c>
      <c r="BT95" s="99"/>
      <c r="BU95" s="100">
        <f t="shared" si="362"/>
        <v>0</v>
      </c>
      <c r="BV95" s="99"/>
      <c r="BW95" s="100">
        <f t="shared" si="363"/>
        <v>0</v>
      </c>
      <c r="BX95" s="99"/>
      <c r="BY95" s="100">
        <f t="shared" si="364"/>
        <v>0</v>
      </c>
      <c r="BZ95" s="99"/>
      <c r="CA95" s="100">
        <f t="shared" si="365"/>
        <v>0</v>
      </c>
      <c r="CB95" s="99"/>
      <c r="CC95" s="100">
        <f t="shared" si="366"/>
        <v>0</v>
      </c>
      <c r="CD95" s="99"/>
      <c r="CE95" s="100">
        <f t="shared" si="367"/>
        <v>0</v>
      </c>
      <c r="CF95" s="101">
        <f t="shared" si="368"/>
        <v>0</v>
      </c>
      <c r="CG95" s="100">
        <f t="shared" si="368"/>
        <v>0</v>
      </c>
    </row>
    <row r="96" spans="1:85" s="148" customFormat="1" ht="19.899999999999999" customHeight="1" x14ac:dyDescent="0.5">
      <c r="A96" s="94"/>
      <c r="B96" s="95"/>
      <c r="C96" s="95"/>
      <c r="D96" s="94"/>
      <c r="E96" s="94"/>
      <c r="F96" s="94"/>
      <c r="G96" s="94"/>
      <c r="H96" s="94"/>
      <c r="I96" s="146"/>
      <c r="J96" s="94"/>
      <c r="K96" s="146"/>
      <c r="L96" s="94"/>
      <c r="M96" s="146"/>
      <c r="N96" s="94"/>
      <c r="O96" s="146"/>
      <c r="P96" s="94"/>
      <c r="Q96" s="146"/>
      <c r="R96" s="94"/>
      <c r="S96" s="146"/>
      <c r="T96" s="94"/>
      <c r="U96" s="146"/>
      <c r="V96" s="94"/>
      <c r="W96" s="146"/>
      <c r="X96" s="94"/>
      <c r="Y96" s="146"/>
      <c r="Z96" s="94"/>
      <c r="AA96" s="146"/>
      <c r="AB96" s="94"/>
      <c r="AC96" s="146"/>
      <c r="AD96" s="94"/>
      <c r="AE96" s="146"/>
      <c r="AF96" s="147"/>
      <c r="AG96" s="146"/>
      <c r="AH96" s="145"/>
      <c r="AI96" s="146"/>
      <c r="AJ96" s="145"/>
      <c r="AK96" s="146"/>
      <c r="AL96" s="145"/>
      <c r="AM96" s="146"/>
      <c r="AN96" s="145"/>
      <c r="AO96" s="146"/>
      <c r="AP96" s="145"/>
      <c r="AQ96" s="146"/>
      <c r="AR96" s="145"/>
      <c r="AS96" s="146"/>
      <c r="AT96" s="145"/>
      <c r="AU96" s="146"/>
      <c r="AV96" s="145"/>
      <c r="AW96" s="146"/>
      <c r="AX96" s="145"/>
      <c r="AY96" s="146"/>
      <c r="AZ96" s="145"/>
      <c r="BA96" s="146"/>
      <c r="BB96" s="145"/>
      <c r="BC96" s="146"/>
      <c r="BD96" s="145"/>
      <c r="BE96" s="146"/>
      <c r="BF96" s="147"/>
      <c r="BG96" s="146"/>
      <c r="BH96" s="99"/>
      <c r="BI96" s="100"/>
      <c r="BJ96" s="99"/>
      <c r="BK96" s="100"/>
      <c r="BL96" s="99"/>
      <c r="BM96" s="100"/>
      <c r="BN96" s="99"/>
      <c r="BO96" s="100"/>
      <c r="BP96" s="99"/>
      <c r="BQ96" s="100"/>
      <c r="BR96" s="99"/>
      <c r="BS96" s="100"/>
      <c r="BT96" s="99"/>
      <c r="BU96" s="100"/>
      <c r="BV96" s="99"/>
      <c r="BW96" s="100"/>
      <c r="BX96" s="99"/>
      <c r="BY96" s="100"/>
      <c r="BZ96" s="99"/>
      <c r="CA96" s="100"/>
      <c r="CB96" s="99"/>
      <c r="CC96" s="100"/>
      <c r="CD96" s="99"/>
      <c r="CE96" s="100"/>
      <c r="CF96" s="101">
        <f t="shared" si="368"/>
        <v>0</v>
      </c>
      <c r="CG96" s="100">
        <f t="shared" si="368"/>
        <v>0</v>
      </c>
    </row>
    <row r="97" spans="1:85" s="148" customFormat="1" ht="19.899999999999999" customHeight="1" x14ac:dyDescent="0.5">
      <c r="A97" s="94">
        <v>78</v>
      </c>
      <c r="B97" s="95" t="s">
        <v>143</v>
      </c>
      <c r="C97" s="95" t="s">
        <v>77</v>
      </c>
      <c r="D97" s="94">
        <v>14</v>
      </c>
      <c r="E97" s="94">
        <v>0.75</v>
      </c>
      <c r="F97" s="94"/>
      <c r="G97" s="94"/>
      <c r="H97" s="94"/>
      <c r="I97" s="146"/>
      <c r="J97" s="94"/>
      <c r="K97" s="146"/>
      <c r="L97" s="94"/>
      <c r="M97" s="146"/>
      <c r="N97" s="94"/>
      <c r="O97" s="146"/>
      <c r="P97" s="94"/>
      <c r="Q97" s="146"/>
      <c r="R97" s="94"/>
      <c r="S97" s="146"/>
      <c r="T97" s="94"/>
      <c r="U97" s="146"/>
      <c r="V97" s="94"/>
      <c r="W97" s="146"/>
      <c r="X97" s="94"/>
      <c r="Y97" s="146"/>
      <c r="Z97" s="94"/>
      <c r="AA97" s="146"/>
      <c r="AB97" s="94"/>
      <c r="AC97" s="146"/>
      <c r="AD97" s="94"/>
      <c r="AE97" s="146"/>
      <c r="AF97" s="147"/>
      <c r="AG97" s="146"/>
      <c r="AH97" s="145"/>
      <c r="AI97" s="146"/>
      <c r="AJ97" s="145"/>
      <c r="AK97" s="146"/>
      <c r="AL97" s="145"/>
      <c r="AM97" s="146"/>
      <c r="AN97" s="145"/>
      <c r="AO97" s="146"/>
      <c r="AP97" s="145"/>
      <c r="AQ97" s="146"/>
      <c r="AR97" s="145"/>
      <c r="AS97" s="146"/>
      <c r="AT97" s="145"/>
      <c r="AU97" s="146"/>
      <c r="AV97" s="145"/>
      <c r="AW97" s="146"/>
      <c r="AX97" s="145"/>
      <c r="AY97" s="146"/>
      <c r="AZ97" s="145"/>
      <c r="BA97" s="146"/>
      <c r="BB97" s="145"/>
      <c r="BC97" s="146"/>
      <c r="BD97" s="145"/>
      <c r="BE97" s="146"/>
      <c r="BF97" s="147"/>
      <c r="BG97" s="146"/>
      <c r="BH97" s="99"/>
      <c r="BI97" s="100"/>
      <c r="BJ97" s="99"/>
      <c r="BK97" s="100"/>
      <c r="BL97" s="99"/>
      <c r="BM97" s="100"/>
      <c r="BN97" s="99"/>
      <c r="BO97" s="100"/>
      <c r="BP97" s="99"/>
      <c r="BQ97" s="100"/>
      <c r="BR97" s="99"/>
      <c r="BS97" s="100"/>
      <c r="BT97" s="99"/>
      <c r="BU97" s="100"/>
      <c r="BV97" s="99"/>
      <c r="BW97" s="100"/>
      <c r="BX97" s="99"/>
      <c r="BY97" s="100"/>
      <c r="BZ97" s="99"/>
      <c r="CA97" s="100"/>
      <c r="CB97" s="99"/>
      <c r="CC97" s="100"/>
      <c r="CD97" s="99"/>
      <c r="CE97" s="100"/>
      <c r="CF97" s="101">
        <f t="shared" si="368"/>
        <v>0</v>
      </c>
      <c r="CG97" s="100">
        <f t="shared" si="368"/>
        <v>0</v>
      </c>
    </row>
    <row r="98" spans="1:85" s="148" customFormat="1" ht="19.899999999999999" customHeight="1" x14ac:dyDescent="0.5">
      <c r="A98" s="94">
        <v>79</v>
      </c>
      <c r="B98" s="95" t="s">
        <v>143</v>
      </c>
      <c r="C98" s="95" t="s">
        <v>74</v>
      </c>
      <c r="D98" s="94">
        <v>14</v>
      </c>
      <c r="E98" s="94">
        <v>0.6</v>
      </c>
      <c r="F98" s="94"/>
      <c r="G98" s="94"/>
      <c r="H98" s="94"/>
      <c r="I98" s="146"/>
      <c r="J98" s="94"/>
      <c r="K98" s="146"/>
      <c r="L98" s="94"/>
      <c r="M98" s="146"/>
      <c r="N98" s="94"/>
      <c r="O98" s="146"/>
      <c r="P98" s="94"/>
      <c r="Q98" s="146"/>
      <c r="R98" s="94"/>
      <c r="S98" s="146"/>
      <c r="T98" s="94"/>
      <c r="U98" s="146"/>
      <c r="V98" s="94"/>
      <c r="W98" s="146"/>
      <c r="X98" s="94"/>
      <c r="Y98" s="146"/>
      <c r="Z98" s="94"/>
      <c r="AA98" s="146"/>
      <c r="AB98" s="94"/>
      <c r="AC98" s="146"/>
      <c r="AD98" s="94"/>
      <c r="AE98" s="146"/>
      <c r="AF98" s="147"/>
      <c r="AG98" s="146"/>
      <c r="AH98" s="145"/>
      <c r="AI98" s="146"/>
      <c r="AJ98" s="145"/>
      <c r="AK98" s="146"/>
      <c r="AL98" s="145"/>
      <c r="AM98" s="146"/>
      <c r="AN98" s="145"/>
      <c r="AO98" s="146"/>
      <c r="AP98" s="145"/>
      <c r="AQ98" s="146"/>
      <c r="AR98" s="145"/>
      <c r="AS98" s="146"/>
      <c r="AT98" s="145"/>
      <c r="AU98" s="146"/>
      <c r="AV98" s="145"/>
      <c r="AW98" s="146"/>
      <c r="AX98" s="145"/>
      <c r="AY98" s="146"/>
      <c r="AZ98" s="145"/>
      <c r="BA98" s="146"/>
      <c r="BB98" s="145"/>
      <c r="BC98" s="146"/>
      <c r="BD98" s="145"/>
      <c r="BE98" s="146"/>
      <c r="BF98" s="147"/>
      <c r="BG98" s="146"/>
      <c r="BH98" s="99"/>
      <c r="BI98" s="100"/>
      <c r="BJ98" s="99"/>
      <c r="BK98" s="100"/>
      <c r="BL98" s="99"/>
      <c r="BM98" s="100"/>
      <c r="BN98" s="99"/>
      <c r="BO98" s="100"/>
      <c r="BP98" s="99"/>
      <c r="BQ98" s="100"/>
      <c r="BR98" s="99"/>
      <c r="BS98" s="100"/>
      <c r="BT98" s="99"/>
      <c r="BU98" s="100"/>
      <c r="BV98" s="99"/>
      <c r="BW98" s="100"/>
      <c r="BX98" s="99"/>
      <c r="BY98" s="100"/>
      <c r="BZ98" s="99"/>
      <c r="CA98" s="100"/>
      <c r="CB98" s="99"/>
      <c r="CC98" s="100"/>
      <c r="CD98" s="99"/>
      <c r="CE98" s="100"/>
      <c r="CF98" s="101">
        <f t="shared" si="368"/>
        <v>0</v>
      </c>
      <c r="CG98" s="100">
        <f t="shared" si="368"/>
        <v>0</v>
      </c>
    </row>
    <row r="99" spans="1:85" s="148" customFormat="1" ht="19.899999999999999" customHeight="1" x14ac:dyDescent="0.5">
      <c r="A99" s="94">
        <v>80</v>
      </c>
      <c r="B99" s="95" t="s">
        <v>143</v>
      </c>
      <c r="C99" s="95" t="s">
        <v>74</v>
      </c>
      <c r="D99" s="94">
        <v>14</v>
      </c>
      <c r="E99" s="94">
        <v>0.64</v>
      </c>
      <c r="F99" s="94" t="s">
        <v>85</v>
      </c>
      <c r="G99" s="94">
        <v>600</v>
      </c>
      <c r="H99" s="94"/>
      <c r="I99" s="146"/>
      <c r="J99" s="94"/>
      <c r="K99" s="146"/>
      <c r="L99" s="94"/>
      <c r="M99" s="146"/>
      <c r="N99" s="94"/>
      <c r="O99" s="146"/>
      <c r="P99" s="94"/>
      <c r="Q99" s="146"/>
      <c r="R99" s="94"/>
      <c r="S99" s="146"/>
      <c r="T99" s="94"/>
      <c r="U99" s="146"/>
      <c r="V99" s="94"/>
      <c r="W99" s="146"/>
      <c r="X99" s="94"/>
      <c r="Y99" s="146"/>
      <c r="Z99" s="94"/>
      <c r="AA99" s="146"/>
      <c r="AB99" s="94"/>
      <c r="AC99" s="146"/>
      <c r="AD99" s="94"/>
      <c r="AE99" s="146"/>
      <c r="AF99" s="147"/>
      <c r="AG99" s="146"/>
      <c r="AH99" s="145"/>
      <c r="AI99" s="146"/>
      <c r="AJ99" s="145"/>
      <c r="AK99" s="146"/>
      <c r="AL99" s="145"/>
      <c r="AM99" s="146"/>
      <c r="AN99" s="145"/>
      <c r="AO99" s="146"/>
      <c r="AP99" s="145"/>
      <c r="AQ99" s="146"/>
      <c r="AR99" s="145"/>
      <c r="AS99" s="146"/>
      <c r="AT99" s="145"/>
      <c r="AU99" s="146"/>
      <c r="AV99" s="145"/>
      <c r="AW99" s="146"/>
      <c r="AX99" s="145"/>
      <c r="AY99" s="146"/>
      <c r="AZ99" s="145"/>
      <c r="BA99" s="146"/>
      <c r="BB99" s="145"/>
      <c r="BC99" s="146"/>
      <c r="BD99" s="145"/>
      <c r="BE99" s="146"/>
      <c r="BF99" s="147"/>
      <c r="BG99" s="146"/>
      <c r="BH99" s="99"/>
      <c r="BI99" s="100"/>
      <c r="BJ99" s="99"/>
      <c r="BK99" s="100"/>
      <c r="BL99" s="99"/>
      <c r="BM99" s="100"/>
      <c r="BN99" s="99"/>
      <c r="BO99" s="100"/>
      <c r="BP99" s="99"/>
      <c r="BQ99" s="100"/>
      <c r="BR99" s="99"/>
      <c r="BS99" s="100"/>
      <c r="BT99" s="99"/>
      <c r="BU99" s="100"/>
      <c r="BV99" s="99"/>
      <c r="BW99" s="100"/>
      <c r="BX99" s="99"/>
      <c r="BY99" s="100"/>
      <c r="BZ99" s="99"/>
      <c r="CA99" s="100"/>
      <c r="CB99" s="99"/>
      <c r="CC99" s="100"/>
      <c r="CD99" s="99"/>
      <c r="CE99" s="100"/>
      <c r="CF99" s="101">
        <f t="shared" si="368"/>
        <v>0</v>
      </c>
      <c r="CG99" s="100">
        <f t="shared" si="368"/>
        <v>0</v>
      </c>
    </row>
    <row r="100" spans="1:85" s="148" customFormat="1" ht="19.899999999999999" customHeight="1" x14ac:dyDescent="0.5">
      <c r="A100" s="94"/>
      <c r="B100" s="95"/>
      <c r="C100" s="95"/>
      <c r="D100" s="94"/>
      <c r="E100" s="94"/>
      <c r="F100" s="94"/>
      <c r="G100" s="94"/>
      <c r="H100" s="94"/>
      <c r="I100" s="146"/>
      <c r="J100" s="94"/>
      <c r="K100" s="146"/>
      <c r="L100" s="94"/>
      <c r="M100" s="146"/>
      <c r="N100" s="94"/>
      <c r="O100" s="146"/>
      <c r="P100" s="94"/>
      <c r="Q100" s="146"/>
      <c r="R100" s="94"/>
      <c r="S100" s="146"/>
      <c r="T100" s="94"/>
      <c r="U100" s="146"/>
      <c r="V100" s="94"/>
      <c r="W100" s="146"/>
      <c r="X100" s="94"/>
      <c r="Y100" s="146"/>
      <c r="Z100" s="94"/>
      <c r="AA100" s="146"/>
      <c r="AB100" s="94"/>
      <c r="AC100" s="146"/>
      <c r="AD100" s="94"/>
      <c r="AE100" s="146"/>
      <c r="AF100" s="147"/>
      <c r="AG100" s="146"/>
      <c r="AH100" s="145"/>
      <c r="AI100" s="146"/>
      <c r="AJ100" s="145"/>
      <c r="AK100" s="146"/>
      <c r="AL100" s="145"/>
      <c r="AM100" s="146"/>
      <c r="AN100" s="145"/>
      <c r="AO100" s="146"/>
      <c r="AP100" s="145"/>
      <c r="AQ100" s="146"/>
      <c r="AR100" s="145"/>
      <c r="AS100" s="146"/>
      <c r="AT100" s="145"/>
      <c r="AU100" s="146"/>
      <c r="AV100" s="145"/>
      <c r="AW100" s="146"/>
      <c r="AX100" s="145"/>
      <c r="AY100" s="146"/>
      <c r="AZ100" s="145"/>
      <c r="BA100" s="146"/>
      <c r="BB100" s="145"/>
      <c r="BC100" s="146"/>
      <c r="BD100" s="145"/>
      <c r="BE100" s="146"/>
      <c r="BF100" s="147"/>
      <c r="BG100" s="146"/>
      <c r="BH100" s="99"/>
      <c r="BI100" s="100"/>
      <c r="BJ100" s="99"/>
      <c r="BK100" s="100"/>
      <c r="BL100" s="99"/>
      <c r="BM100" s="100"/>
      <c r="BN100" s="99"/>
      <c r="BO100" s="100"/>
      <c r="BP100" s="99"/>
      <c r="BQ100" s="100"/>
      <c r="BR100" s="99"/>
      <c r="BS100" s="100"/>
      <c r="BT100" s="99"/>
      <c r="BU100" s="100"/>
      <c r="BV100" s="99"/>
      <c r="BW100" s="100"/>
      <c r="BX100" s="99"/>
      <c r="BY100" s="100"/>
      <c r="BZ100" s="99"/>
      <c r="CA100" s="100"/>
      <c r="CB100" s="99"/>
      <c r="CC100" s="100"/>
      <c r="CD100" s="99"/>
      <c r="CE100" s="100"/>
      <c r="CF100" s="101">
        <f t="shared" si="368"/>
        <v>0</v>
      </c>
      <c r="CG100" s="100">
        <f t="shared" si="368"/>
        <v>0</v>
      </c>
    </row>
    <row r="101" spans="1:85" s="148" customFormat="1" ht="19.899999999999999" customHeight="1" x14ac:dyDescent="0.5">
      <c r="A101" s="94">
        <v>81</v>
      </c>
      <c r="B101" s="95" t="s">
        <v>144</v>
      </c>
      <c r="C101" s="95" t="s">
        <v>74</v>
      </c>
      <c r="D101" s="94">
        <v>14</v>
      </c>
      <c r="E101" s="94">
        <v>0.64</v>
      </c>
      <c r="F101" s="94" t="s">
        <v>145</v>
      </c>
      <c r="G101" s="94"/>
      <c r="H101" s="94"/>
      <c r="I101" s="146"/>
      <c r="J101" s="94"/>
      <c r="K101" s="146"/>
      <c r="L101" s="94"/>
      <c r="M101" s="146"/>
      <c r="N101" s="94"/>
      <c r="O101" s="146"/>
      <c r="P101" s="94"/>
      <c r="Q101" s="146"/>
      <c r="R101" s="94"/>
      <c r="S101" s="146"/>
      <c r="T101" s="94"/>
      <c r="U101" s="146"/>
      <c r="V101" s="94"/>
      <c r="W101" s="146"/>
      <c r="X101" s="94"/>
      <c r="Y101" s="146"/>
      <c r="Z101" s="94"/>
      <c r="AA101" s="146"/>
      <c r="AB101" s="94"/>
      <c r="AC101" s="146"/>
      <c r="AD101" s="94"/>
      <c r="AE101" s="146"/>
      <c r="AF101" s="147"/>
      <c r="AG101" s="146"/>
      <c r="AH101" s="145"/>
      <c r="AI101" s="146"/>
      <c r="AJ101" s="145"/>
      <c r="AK101" s="146"/>
      <c r="AL101" s="145"/>
      <c r="AM101" s="146"/>
      <c r="AN101" s="145"/>
      <c r="AO101" s="146"/>
      <c r="AP101" s="145"/>
      <c r="AQ101" s="146"/>
      <c r="AR101" s="145"/>
      <c r="AS101" s="146"/>
      <c r="AT101" s="145"/>
      <c r="AU101" s="146"/>
      <c r="AV101" s="145"/>
      <c r="AW101" s="146"/>
      <c r="AX101" s="145"/>
      <c r="AY101" s="146"/>
      <c r="AZ101" s="145"/>
      <c r="BA101" s="146"/>
      <c r="BB101" s="145"/>
      <c r="BC101" s="146"/>
      <c r="BD101" s="145"/>
      <c r="BE101" s="146"/>
      <c r="BF101" s="147"/>
      <c r="BG101" s="146"/>
      <c r="BH101" s="99"/>
      <c r="BI101" s="100"/>
      <c r="BJ101" s="99"/>
      <c r="BK101" s="100"/>
      <c r="BL101" s="99"/>
      <c r="BM101" s="100"/>
      <c r="BN101" s="99"/>
      <c r="BO101" s="100"/>
      <c r="BP101" s="99"/>
      <c r="BQ101" s="100"/>
      <c r="BR101" s="99"/>
      <c r="BS101" s="100"/>
      <c r="BT101" s="99"/>
      <c r="BU101" s="100"/>
      <c r="BV101" s="99"/>
      <c r="BW101" s="100"/>
      <c r="BX101" s="99"/>
      <c r="BY101" s="100"/>
      <c r="BZ101" s="99"/>
      <c r="CA101" s="100"/>
      <c r="CB101" s="99"/>
      <c r="CC101" s="100"/>
      <c r="CD101" s="99"/>
      <c r="CE101" s="100"/>
      <c r="CF101" s="101">
        <f t="shared" si="368"/>
        <v>0</v>
      </c>
      <c r="CG101" s="100">
        <f t="shared" si="368"/>
        <v>0</v>
      </c>
    </row>
    <row r="102" spans="1:85" s="148" customFormat="1" ht="19.899999999999999" customHeight="1" x14ac:dyDescent="0.5">
      <c r="A102" s="94">
        <v>82</v>
      </c>
      <c r="B102" s="95" t="s">
        <v>146</v>
      </c>
      <c r="C102" s="95" t="s">
        <v>77</v>
      </c>
      <c r="D102" s="94">
        <v>14</v>
      </c>
      <c r="E102" s="94">
        <v>1</v>
      </c>
      <c r="F102" s="94" t="s">
        <v>98</v>
      </c>
      <c r="G102" s="94"/>
      <c r="H102" s="94"/>
      <c r="I102" s="146"/>
      <c r="J102" s="94"/>
      <c r="K102" s="146"/>
      <c r="L102" s="94"/>
      <c r="M102" s="146"/>
      <c r="N102" s="94"/>
      <c r="O102" s="146"/>
      <c r="P102" s="94"/>
      <c r="Q102" s="146"/>
      <c r="R102" s="94"/>
      <c r="S102" s="146"/>
      <c r="T102" s="94"/>
      <c r="U102" s="146"/>
      <c r="V102" s="94"/>
      <c r="W102" s="146"/>
      <c r="X102" s="94"/>
      <c r="Y102" s="146"/>
      <c r="Z102" s="94"/>
      <c r="AA102" s="146"/>
      <c r="AB102" s="94"/>
      <c r="AC102" s="146"/>
      <c r="AD102" s="94"/>
      <c r="AE102" s="146"/>
      <c r="AF102" s="147"/>
      <c r="AG102" s="146"/>
      <c r="AH102" s="145"/>
      <c r="AI102" s="146"/>
      <c r="AJ102" s="145"/>
      <c r="AK102" s="146"/>
      <c r="AL102" s="145"/>
      <c r="AM102" s="146"/>
      <c r="AN102" s="145"/>
      <c r="AO102" s="146"/>
      <c r="AP102" s="145"/>
      <c r="AQ102" s="146"/>
      <c r="AR102" s="145"/>
      <c r="AS102" s="146"/>
      <c r="AT102" s="145"/>
      <c r="AU102" s="146"/>
      <c r="AV102" s="145"/>
      <c r="AW102" s="146"/>
      <c r="AX102" s="145"/>
      <c r="AY102" s="146"/>
      <c r="AZ102" s="145"/>
      <c r="BA102" s="146"/>
      <c r="BB102" s="145"/>
      <c r="BC102" s="146"/>
      <c r="BD102" s="145"/>
      <c r="BE102" s="146"/>
      <c r="BF102" s="147"/>
      <c r="BG102" s="146"/>
      <c r="BH102" s="99"/>
      <c r="BI102" s="100"/>
      <c r="BJ102" s="99"/>
      <c r="BK102" s="100"/>
      <c r="BL102" s="99"/>
      <c r="BM102" s="100"/>
      <c r="BN102" s="99"/>
      <c r="BO102" s="100"/>
      <c r="BP102" s="99"/>
      <c r="BQ102" s="100"/>
      <c r="BR102" s="99"/>
      <c r="BS102" s="100"/>
      <c r="BT102" s="99"/>
      <c r="BU102" s="100"/>
      <c r="BV102" s="99"/>
      <c r="BW102" s="100"/>
      <c r="BX102" s="99"/>
      <c r="BY102" s="100"/>
      <c r="BZ102" s="99"/>
      <c r="CA102" s="100"/>
      <c r="CB102" s="99"/>
      <c r="CC102" s="100"/>
      <c r="CD102" s="99"/>
      <c r="CE102" s="100"/>
      <c r="CF102" s="101">
        <f t="shared" si="368"/>
        <v>0</v>
      </c>
      <c r="CG102" s="100">
        <f t="shared" si="368"/>
        <v>0</v>
      </c>
    </row>
    <row r="103" spans="1:85" s="148" customFormat="1" ht="19.899999999999999" customHeight="1" x14ac:dyDescent="0.5">
      <c r="A103" s="94">
        <v>83</v>
      </c>
      <c r="B103" s="95" t="s">
        <v>146</v>
      </c>
      <c r="C103" s="95" t="s">
        <v>77</v>
      </c>
      <c r="D103" s="94">
        <v>14</v>
      </c>
      <c r="E103" s="94">
        <v>0.6</v>
      </c>
      <c r="F103" s="94" t="s">
        <v>98</v>
      </c>
      <c r="G103" s="94"/>
      <c r="H103" s="94"/>
      <c r="I103" s="146"/>
      <c r="J103" s="94"/>
      <c r="K103" s="146"/>
      <c r="L103" s="94"/>
      <c r="M103" s="146"/>
      <c r="N103" s="94"/>
      <c r="O103" s="146"/>
      <c r="P103" s="94"/>
      <c r="Q103" s="146"/>
      <c r="R103" s="94"/>
      <c r="S103" s="146"/>
      <c r="T103" s="94"/>
      <c r="U103" s="146"/>
      <c r="V103" s="94"/>
      <c r="W103" s="146"/>
      <c r="X103" s="94"/>
      <c r="Y103" s="146"/>
      <c r="Z103" s="94"/>
      <c r="AA103" s="146"/>
      <c r="AB103" s="94"/>
      <c r="AC103" s="146"/>
      <c r="AD103" s="94"/>
      <c r="AE103" s="146"/>
      <c r="AF103" s="147"/>
      <c r="AG103" s="146"/>
      <c r="AH103" s="145"/>
      <c r="AI103" s="146"/>
      <c r="AJ103" s="145"/>
      <c r="AK103" s="146"/>
      <c r="AL103" s="145"/>
      <c r="AM103" s="146"/>
      <c r="AN103" s="145"/>
      <c r="AO103" s="146"/>
      <c r="AP103" s="145"/>
      <c r="AQ103" s="146"/>
      <c r="AR103" s="145"/>
      <c r="AS103" s="146"/>
      <c r="AT103" s="145"/>
      <c r="AU103" s="146"/>
      <c r="AV103" s="145"/>
      <c r="AW103" s="146"/>
      <c r="AX103" s="145"/>
      <c r="AY103" s="146"/>
      <c r="AZ103" s="145"/>
      <c r="BA103" s="146"/>
      <c r="BB103" s="145"/>
      <c r="BC103" s="146"/>
      <c r="BD103" s="145"/>
      <c r="BE103" s="146"/>
      <c r="BF103" s="147"/>
      <c r="BG103" s="146"/>
      <c r="BH103" s="99"/>
      <c r="BI103" s="100"/>
      <c r="BJ103" s="99"/>
      <c r="BK103" s="100"/>
      <c r="BL103" s="99"/>
      <c r="BM103" s="100"/>
      <c r="BN103" s="99"/>
      <c r="BO103" s="100"/>
      <c r="BP103" s="99"/>
      <c r="BQ103" s="100"/>
      <c r="BR103" s="99"/>
      <c r="BS103" s="100"/>
      <c r="BT103" s="99"/>
      <c r="BU103" s="100"/>
      <c r="BV103" s="99"/>
      <c r="BW103" s="100"/>
      <c r="BX103" s="99"/>
      <c r="BY103" s="100"/>
      <c r="BZ103" s="99"/>
      <c r="CA103" s="100"/>
      <c r="CB103" s="99"/>
      <c r="CC103" s="100"/>
      <c r="CD103" s="99"/>
      <c r="CE103" s="100"/>
      <c r="CF103" s="101">
        <f t="shared" si="368"/>
        <v>0</v>
      </c>
      <c r="CG103" s="100">
        <f t="shared" si="368"/>
        <v>0</v>
      </c>
    </row>
    <row r="104" spans="1:85" s="148" customFormat="1" ht="19.899999999999999" customHeight="1" x14ac:dyDescent="0.5">
      <c r="A104" s="94"/>
      <c r="B104" s="95"/>
      <c r="C104" s="95"/>
      <c r="D104" s="94"/>
      <c r="E104" s="94"/>
      <c r="F104" s="94"/>
      <c r="G104" s="94"/>
      <c r="H104" s="94"/>
      <c r="I104" s="146"/>
      <c r="J104" s="94"/>
      <c r="K104" s="146"/>
      <c r="L104" s="94"/>
      <c r="M104" s="146"/>
      <c r="N104" s="94"/>
      <c r="O104" s="146"/>
      <c r="P104" s="94"/>
      <c r="Q104" s="146"/>
      <c r="R104" s="94"/>
      <c r="S104" s="146"/>
      <c r="T104" s="94"/>
      <c r="U104" s="146"/>
      <c r="V104" s="94"/>
      <c r="W104" s="146"/>
      <c r="X104" s="94"/>
      <c r="Y104" s="146"/>
      <c r="Z104" s="94"/>
      <c r="AA104" s="146"/>
      <c r="AB104" s="94"/>
      <c r="AC104" s="146"/>
      <c r="AD104" s="94"/>
      <c r="AE104" s="146"/>
      <c r="AF104" s="147"/>
      <c r="AG104" s="146"/>
      <c r="AH104" s="145"/>
      <c r="AI104" s="146"/>
      <c r="AJ104" s="145"/>
      <c r="AK104" s="146"/>
      <c r="AL104" s="145"/>
      <c r="AM104" s="146"/>
      <c r="AN104" s="145"/>
      <c r="AO104" s="146"/>
      <c r="AP104" s="145"/>
      <c r="AQ104" s="146"/>
      <c r="AR104" s="145"/>
      <c r="AS104" s="146"/>
      <c r="AT104" s="145"/>
      <c r="AU104" s="146"/>
      <c r="AV104" s="145"/>
      <c r="AW104" s="146"/>
      <c r="AX104" s="145"/>
      <c r="AY104" s="146"/>
      <c r="AZ104" s="145"/>
      <c r="BA104" s="146"/>
      <c r="BB104" s="145"/>
      <c r="BC104" s="146"/>
      <c r="BD104" s="145"/>
      <c r="BE104" s="146"/>
      <c r="BF104" s="147"/>
      <c r="BG104" s="146"/>
      <c r="BH104" s="99"/>
      <c r="BI104" s="100"/>
      <c r="BJ104" s="99"/>
      <c r="BK104" s="100"/>
      <c r="BL104" s="99"/>
      <c r="BM104" s="100"/>
      <c r="BN104" s="99"/>
      <c r="BO104" s="100"/>
      <c r="BP104" s="99"/>
      <c r="BQ104" s="100"/>
      <c r="BR104" s="99"/>
      <c r="BS104" s="100"/>
      <c r="BT104" s="99"/>
      <c r="BU104" s="100"/>
      <c r="BV104" s="99"/>
      <c r="BW104" s="100"/>
      <c r="BX104" s="99"/>
      <c r="BY104" s="100"/>
      <c r="BZ104" s="99"/>
      <c r="CA104" s="100"/>
      <c r="CB104" s="99"/>
      <c r="CC104" s="100"/>
      <c r="CD104" s="99"/>
      <c r="CE104" s="100"/>
      <c r="CF104" s="101">
        <f t="shared" si="368"/>
        <v>0</v>
      </c>
      <c r="CG104" s="100">
        <f t="shared" si="368"/>
        <v>0</v>
      </c>
    </row>
    <row r="105" spans="1:85" s="148" customFormat="1" ht="19.899999999999999" customHeight="1" x14ac:dyDescent="0.5">
      <c r="A105" s="94">
        <v>84</v>
      </c>
      <c r="B105" s="95" t="s">
        <v>147</v>
      </c>
      <c r="C105" s="95" t="s">
        <v>74</v>
      </c>
      <c r="D105" s="94">
        <v>14</v>
      </c>
      <c r="E105" s="94">
        <v>0.64</v>
      </c>
      <c r="F105" s="94" t="s">
        <v>85</v>
      </c>
      <c r="G105" s="94"/>
      <c r="H105" s="94"/>
      <c r="I105" s="146"/>
      <c r="J105" s="94"/>
      <c r="K105" s="146"/>
      <c r="L105" s="94"/>
      <c r="M105" s="146"/>
      <c r="N105" s="94"/>
      <c r="O105" s="146"/>
      <c r="P105" s="94"/>
      <c r="Q105" s="146"/>
      <c r="R105" s="94"/>
      <c r="S105" s="146"/>
      <c r="T105" s="94"/>
      <c r="U105" s="146"/>
      <c r="V105" s="94"/>
      <c r="W105" s="146"/>
      <c r="X105" s="94"/>
      <c r="Y105" s="146"/>
      <c r="Z105" s="94"/>
      <c r="AA105" s="146"/>
      <c r="AB105" s="94"/>
      <c r="AC105" s="146"/>
      <c r="AD105" s="94"/>
      <c r="AE105" s="146"/>
      <c r="AF105" s="147"/>
      <c r="AG105" s="146"/>
      <c r="AH105" s="145"/>
      <c r="AI105" s="146"/>
      <c r="AJ105" s="145"/>
      <c r="AK105" s="146"/>
      <c r="AL105" s="145"/>
      <c r="AM105" s="146"/>
      <c r="AN105" s="145"/>
      <c r="AO105" s="146"/>
      <c r="AP105" s="145"/>
      <c r="AQ105" s="146"/>
      <c r="AR105" s="145"/>
      <c r="AS105" s="146"/>
      <c r="AT105" s="145"/>
      <c r="AU105" s="146"/>
      <c r="AV105" s="145"/>
      <c r="AW105" s="146"/>
      <c r="AX105" s="145"/>
      <c r="AY105" s="146"/>
      <c r="AZ105" s="145"/>
      <c r="BA105" s="146"/>
      <c r="BB105" s="145"/>
      <c r="BC105" s="146"/>
      <c r="BD105" s="145"/>
      <c r="BE105" s="146"/>
      <c r="BF105" s="147"/>
      <c r="BG105" s="146"/>
      <c r="BH105" s="99"/>
      <c r="BI105" s="100"/>
      <c r="BJ105" s="99"/>
      <c r="BK105" s="100"/>
      <c r="BL105" s="99"/>
      <c r="BM105" s="100"/>
      <c r="BN105" s="99"/>
      <c r="BO105" s="100"/>
      <c r="BP105" s="99"/>
      <c r="BQ105" s="100"/>
      <c r="BR105" s="99"/>
      <c r="BS105" s="100"/>
      <c r="BT105" s="99"/>
      <c r="BU105" s="100"/>
      <c r="BV105" s="99"/>
      <c r="BW105" s="100"/>
      <c r="BX105" s="99"/>
      <c r="BY105" s="100"/>
      <c r="BZ105" s="99"/>
      <c r="CA105" s="100"/>
      <c r="CB105" s="99"/>
      <c r="CC105" s="100"/>
      <c r="CD105" s="99"/>
      <c r="CE105" s="100"/>
      <c r="CF105" s="101">
        <f t="shared" si="368"/>
        <v>0</v>
      </c>
      <c r="CG105" s="100">
        <f t="shared" si="368"/>
        <v>0</v>
      </c>
    </row>
    <row r="106" spans="1:85" s="148" customFormat="1" ht="19.899999999999999" customHeight="1" x14ac:dyDescent="0.5">
      <c r="A106" s="94">
        <v>85</v>
      </c>
      <c r="B106" s="95" t="s">
        <v>147</v>
      </c>
      <c r="C106" s="95" t="s">
        <v>77</v>
      </c>
      <c r="D106" s="94">
        <v>14</v>
      </c>
      <c r="E106" s="94">
        <v>0.6</v>
      </c>
      <c r="F106" s="94"/>
      <c r="G106" s="94"/>
      <c r="H106" s="94"/>
      <c r="I106" s="146"/>
      <c r="J106" s="94"/>
      <c r="K106" s="146"/>
      <c r="L106" s="94"/>
      <c r="M106" s="146"/>
      <c r="N106" s="94"/>
      <c r="O106" s="146"/>
      <c r="P106" s="94"/>
      <c r="Q106" s="146"/>
      <c r="R106" s="94"/>
      <c r="S106" s="146"/>
      <c r="T106" s="94"/>
      <c r="U106" s="146"/>
      <c r="V106" s="94"/>
      <c r="W106" s="146"/>
      <c r="X106" s="94"/>
      <c r="Y106" s="146"/>
      <c r="Z106" s="94"/>
      <c r="AA106" s="146"/>
      <c r="AB106" s="94"/>
      <c r="AC106" s="146"/>
      <c r="AD106" s="94"/>
      <c r="AE106" s="146"/>
      <c r="AF106" s="147"/>
      <c r="AG106" s="146"/>
      <c r="AH106" s="145"/>
      <c r="AI106" s="146"/>
      <c r="AJ106" s="145"/>
      <c r="AK106" s="146"/>
      <c r="AL106" s="145"/>
      <c r="AM106" s="146"/>
      <c r="AN106" s="145"/>
      <c r="AO106" s="146"/>
      <c r="AP106" s="145"/>
      <c r="AQ106" s="146"/>
      <c r="AR106" s="145"/>
      <c r="AS106" s="146"/>
      <c r="AT106" s="145"/>
      <c r="AU106" s="146"/>
      <c r="AV106" s="145"/>
      <c r="AW106" s="146"/>
      <c r="AX106" s="145"/>
      <c r="AY106" s="146"/>
      <c r="AZ106" s="145"/>
      <c r="BA106" s="146"/>
      <c r="BB106" s="145"/>
      <c r="BC106" s="146"/>
      <c r="BD106" s="145"/>
      <c r="BE106" s="146"/>
      <c r="BF106" s="147"/>
      <c r="BG106" s="146"/>
      <c r="BH106" s="99"/>
      <c r="BI106" s="100"/>
      <c r="BJ106" s="99"/>
      <c r="BK106" s="100"/>
      <c r="BL106" s="99"/>
      <c r="BM106" s="100"/>
      <c r="BN106" s="99"/>
      <c r="BO106" s="100"/>
      <c r="BP106" s="99"/>
      <c r="BQ106" s="100"/>
      <c r="BR106" s="99"/>
      <c r="BS106" s="100"/>
      <c r="BT106" s="99"/>
      <c r="BU106" s="100"/>
      <c r="BV106" s="99"/>
      <c r="BW106" s="100"/>
      <c r="BX106" s="99"/>
      <c r="BY106" s="100"/>
      <c r="BZ106" s="99"/>
      <c r="CA106" s="100"/>
      <c r="CB106" s="99"/>
      <c r="CC106" s="100"/>
      <c r="CD106" s="99"/>
      <c r="CE106" s="100"/>
      <c r="CF106" s="101">
        <f t="shared" si="368"/>
        <v>0</v>
      </c>
      <c r="CG106" s="100">
        <f t="shared" si="368"/>
        <v>0</v>
      </c>
    </row>
    <row r="107" spans="1:85" s="102" customFormat="1" ht="19.899999999999999" customHeight="1" x14ac:dyDescent="0.25">
      <c r="A107" s="94">
        <v>86</v>
      </c>
      <c r="B107" s="95" t="s">
        <v>147</v>
      </c>
      <c r="C107" s="95" t="s">
        <v>77</v>
      </c>
      <c r="D107" s="94"/>
      <c r="E107" s="94">
        <v>0.6</v>
      </c>
      <c r="F107" s="94" t="s">
        <v>98</v>
      </c>
      <c r="G107" s="94"/>
      <c r="H107" s="94"/>
      <c r="I107" s="100"/>
      <c r="J107" s="94"/>
      <c r="K107" s="100"/>
      <c r="L107" s="94"/>
      <c r="M107" s="100"/>
      <c r="N107" s="94"/>
      <c r="O107" s="100"/>
      <c r="P107" s="94"/>
      <c r="Q107" s="100"/>
      <c r="R107" s="94"/>
      <c r="S107" s="100"/>
      <c r="T107" s="94"/>
      <c r="U107" s="100"/>
      <c r="V107" s="94"/>
      <c r="W107" s="100"/>
      <c r="X107" s="94"/>
      <c r="Y107" s="100"/>
      <c r="Z107" s="94"/>
      <c r="AA107" s="100"/>
      <c r="AB107" s="94"/>
      <c r="AC107" s="100"/>
      <c r="AD107" s="94"/>
      <c r="AE107" s="100"/>
      <c r="AF107" s="101"/>
      <c r="AG107" s="100"/>
      <c r="AH107" s="99"/>
      <c r="AI107" s="100"/>
      <c r="AJ107" s="99"/>
      <c r="AK107" s="100"/>
      <c r="AL107" s="99"/>
      <c r="AM107" s="100"/>
      <c r="AN107" s="99"/>
      <c r="AO107" s="100"/>
      <c r="AP107" s="99"/>
      <c r="AQ107" s="100"/>
      <c r="AR107" s="99"/>
      <c r="AS107" s="100"/>
      <c r="AT107" s="99"/>
      <c r="AU107" s="100"/>
      <c r="AV107" s="99"/>
      <c r="AW107" s="100"/>
      <c r="AX107" s="99"/>
      <c r="AY107" s="100"/>
      <c r="AZ107" s="99"/>
      <c r="BA107" s="100"/>
      <c r="BB107" s="99"/>
      <c r="BC107" s="100"/>
      <c r="BD107" s="99"/>
      <c r="BE107" s="100"/>
      <c r="BF107" s="101"/>
      <c r="BG107" s="100"/>
      <c r="BH107" s="99"/>
      <c r="BI107" s="100"/>
      <c r="BJ107" s="99"/>
      <c r="BK107" s="100"/>
      <c r="BL107" s="99"/>
      <c r="BM107" s="100"/>
      <c r="BN107" s="99"/>
      <c r="BO107" s="100"/>
      <c r="BP107" s="99"/>
      <c r="BQ107" s="100"/>
      <c r="BR107" s="99"/>
      <c r="BS107" s="100"/>
      <c r="BT107" s="99"/>
      <c r="BU107" s="100"/>
      <c r="BV107" s="99"/>
      <c r="BW107" s="100"/>
      <c r="BX107" s="99"/>
      <c r="BY107" s="100"/>
      <c r="BZ107" s="99"/>
      <c r="CA107" s="100"/>
      <c r="CB107" s="99"/>
      <c r="CC107" s="100"/>
      <c r="CD107" s="99"/>
      <c r="CE107" s="100"/>
      <c r="CF107" s="101">
        <f t="shared" si="368"/>
        <v>0</v>
      </c>
      <c r="CG107" s="100">
        <f t="shared" si="368"/>
        <v>0</v>
      </c>
    </row>
    <row r="108" spans="1:85" s="148" customFormat="1" ht="19.899999999999999" customHeight="1" x14ac:dyDescent="0.5">
      <c r="A108" s="94"/>
      <c r="B108" s="95"/>
      <c r="C108" s="95"/>
      <c r="D108" s="94"/>
      <c r="E108" s="94"/>
      <c r="F108" s="94"/>
      <c r="G108" s="94"/>
      <c r="H108" s="94"/>
      <c r="I108" s="146"/>
      <c r="J108" s="94"/>
      <c r="K108" s="146"/>
      <c r="L108" s="94"/>
      <c r="M108" s="146"/>
      <c r="N108" s="94"/>
      <c r="O108" s="146"/>
      <c r="P108" s="94"/>
      <c r="Q108" s="146"/>
      <c r="R108" s="94"/>
      <c r="S108" s="146"/>
      <c r="T108" s="94"/>
      <c r="U108" s="146"/>
      <c r="V108" s="94"/>
      <c r="W108" s="146"/>
      <c r="X108" s="94"/>
      <c r="Y108" s="146"/>
      <c r="Z108" s="94"/>
      <c r="AA108" s="146"/>
      <c r="AB108" s="94"/>
      <c r="AC108" s="146"/>
      <c r="AD108" s="94"/>
      <c r="AE108" s="146"/>
      <c r="AF108" s="147"/>
      <c r="AG108" s="146"/>
      <c r="AH108" s="145"/>
      <c r="AI108" s="146"/>
      <c r="AJ108" s="145"/>
      <c r="AK108" s="146"/>
      <c r="AL108" s="145"/>
      <c r="AM108" s="146"/>
      <c r="AN108" s="145"/>
      <c r="AO108" s="146"/>
      <c r="AP108" s="145"/>
      <c r="AQ108" s="146"/>
      <c r="AR108" s="145"/>
      <c r="AS108" s="146"/>
      <c r="AT108" s="145"/>
      <c r="AU108" s="146"/>
      <c r="AV108" s="145"/>
      <c r="AW108" s="146"/>
      <c r="AX108" s="145"/>
      <c r="AY108" s="146"/>
      <c r="AZ108" s="145"/>
      <c r="BA108" s="146"/>
      <c r="BB108" s="145"/>
      <c r="BC108" s="146"/>
      <c r="BD108" s="145"/>
      <c r="BE108" s="146"/>
      <c r="BF108" s="147"/>
      <c r="BG108" s="146"/>
      <c r="BH108" s="99"/>
      <c r="BI108" s="100"/>
      <c r="BJ108" s="99"/>
      <c r="BK108" s="100"/>
      <c r="BL108" s="99"/>
      <c r="BM108" s="100"/>
      <c r="BN108" s="99"/>
      <c r="BO108" s="100"/>
      <c r="BP108" s="99"/>
      <c r="BQ108" s="100"/>
      <c r="BR108" s="99"/>
      <c r="BS108" s="100"/>
      <c r="BT108" s="99"/>
      <c r="BU108" s="100"/>
      <c r="BV108" s="99"/>
      <c r="BW108" s="100"/>
      <c r="BX108" s="99"/>
      <c r="BY108" s="100"/>
      <c r="BZ108" s="99"/>
      <c r="CA108" s="100"/>
      <c r="CB108" s="99"/>
      <c r="CC108" s="100"/>
      <c r="CD108" s="99"/>
      <c r="CE108" s="100"/>
      <c r="CF108" s="101">
        <f t="shared" si="368"/>
        <v>0</v>
      </c>
      <c r="CG108" s="100">
        <f t="shared" si="368"/>
        <v>0</v>
      </c>
    </row>
    <row r="109" spans="1:85" s="148" customFormat="1" ht="19.899999999999999" customHeight="1" x14ac:dyDescent="0.5">
      <c r="A109" s="94">
        <v>87</v>
      </c>
      <c r="B109" s="95" t="s">
        <v>148</v>
      </c>
      <c r="C109" s="95" t="s">
        <v>77</v>
      </c>
      <c r="D109" s="94">
        <v>14</v>
      </c>
      <c r="E109" s="94">
        <v>1</v>
      </c>
      <c r="F109" s="94"/>
      <c r="G109" s="94"/>
      <c r="H109" s="94"/>
      <c r="I109" s="146"/>
      <c r="J109" s="94"/>
      <c r="K109" s="146"/>
      <c r="L109" s="94"/>
      <c r="M109" s="146"/>
      <c r="N109" s="94"/>
      <c r="O109" s="146"/>
      <c r="P109" s="94"/>
      <c r="Q109" s="146"/>
      <c r="R109" s="94"/>
      <c r="S109" s="146"/>
      <c r="T109" s="94"/>
      <c r="U109" s="146"/>
      <c r="V109" s="94"/>
      <c r="W109" s="146"/>
      <c r="X109" s="94"/>
      <c r="Y109" s="146"/>
      <c r="Z109" s="94"/>
      <c r="AA109" s="146"/>
      <c r="AB109" s="94"/>
      <c r="AC109" s="146"/>
      <c r="AD109" s="94"/>
      <c r="AE109" s="146"/>
      <c r="AF109" s="147"/>
      <c r="AG109" s="146"/>
      <c r="AH109" s="145"/>
      <c r="AI109" s="146"/>
      <c r="AJ109" s="145"/>
      <c r="AK109" s="146"/>
      <c r="AL109" s="145"/>
      <c r="AM109" s="146"/>
      <c r="AN109" s="145"/>
      <c r="AO109" s="146"/>
      <c r="AP109" s="145"/>
      <c r="AQ109" s="146"/>
      <c r="AR109" s="145"/>
      <c r="AS109" s="146"/>
      <c r="AT109" s="145"/>
      <c r="AU109" s="146"/>
      <c r="AV109" s="145"/>
      <c r="AW109" s="146"/>
      <c r="AX109" s="145"/>
      <c r="AY109" s="146"/>
      <c r="AZ109" s="145"/>
      <c r="BA109" s="146"/>
      <c r="BB109" s="145"/>
      <c r="BC109" s="146"/>
      <c r="BD109" s="145"/>
      <c r="BE109" s="146"/>
      <c r="BF109" s="147"/>
      <c r="BG109" s="146"/>
      <c r="BH109" s="99"/>
      <c r="BI109" s="100"/>
      <c r="BJ109" s="99"/>
      <c r="BK109" s="100"/>
      <c r="BL109" s="99"/>
      <c r="BM109" s="100"/>
      <c r="BN109" s="99"/>
      <c r="BO109" s="100"/>
      <c r="BP109" s="99"/>
      <c r="BQ109" s="100"/>
      <c r="BR109" s="99"/>
      <c r="BS109" s="100"/>
      <c r="BT109" s="99"/>
      <c r="BU109" s="100"/>
      <c r="BV109" s="99"/>
      <c r="BW109" s="100"/>
      <c r="BX109" s="99"/>
      <c r="BY109" s="100"/>
      <c r="BZ109" s="99"/>
      <c r="CA109" s="100"/>
      <c r="CB109" s="99"/>
      <c r="CC109" s="100"/>
      <c r="CD109" s="99"/>
      <c r="CE109" s="100"/>
      <c r="CF109" s="101">
        <f t="shared" si="368"/>
        <v>0</v>
      </c>
      <c r="CG109" s="100">
        <f t="shared" si="368"/>
        <v>0</v>
      </c>
    </row>
    <row r="110" spans="1:85" s="148" customFormat="1" ht="19.899999999999999" customHeight="1" x14ac:dyDescent="0.5">
      <c r="A110" s="94">
        <v>88</v>
      </c>
      <c r="B110" s="95" t="s">
        <v>148</v>
      </c>
      <c r="C110" s="95" t="s">
        <v>74</v>
      </c>
      <c r="D110" s="94">
        <v>14</v>
      </c>
      <c r="E110" s="94">
        <v>0.64</v>
      </c>
      <c r="F110" s="94" t="s">
        <v>85</v>
      </c>
      <c r="G110" s="94"/>
      <c r="H110" s="94"/>
      <c r="I110" s="146"/>
      <c r="J110" s="94"/>
      <c r="K110" s="146"/>
      <c r="L110" s="94"/>
      <c r="M110" s="146"/>
      <c r="N110" s="94"/>
      <c r="O110" s="146"/>
      <c r="P110" s="94"/>
      <c r="Q110" s="146"/>
      <c r="R110" s="94"/>
      <c r="S110" s="146"/>
      <c r="T110" s="94"/>
      <c r="U110" s="146"/>
      <c r="V110" s="94"/>
      <c r="W110" s="146"/>
      <c r="X110" s="94"/>
      <c r="Y110" s="146"/>
      <c r="Z110" s="94"/>
      <c r="AA110" s="146"/>
      <c r="AB110" s="94"/>
      <c r="AC110" s="146"/>
      <c r="AD110" s="94"/>
      <c r="AE110" s="146"/>
      <c r="AF110" s="147"/>
      <c r="AG110" s="146"/>
      <c r="AH110" s="145"/>
      <c r="AI110" s="146"/>
      <c r="AJ110" s="145"/>
      <c r="AK110" s="146"/>
      <c r="AL110" s="145"/>
      <c r="AM110" s="146"/>
      <c r="AN110" s="145"/>
      <c r="AO110" s="146"/>
      <c r="AP110" s="145"/>
      <c r="AQ110" s="146"/>
      <c r="AR110" s="145"/>
      <c r="AS110" s="146"/>
      <c r="AT110" s="145"/>
      <c r="AU110" s="146"/>
      <c r="AV110" s="145"/>
      <c r="AW110" s="146"/>
      <c r="AX110" s="145"/>
      <c r="AY110" s="146"/>
      <c r="AZ110" s="145"/>
      <c r="BA110" s="146"/>
      <c r="BB110" s="145"/>
      <c r="BC110" s="146"/>
      <c r="BD110" s="145"/>
      <c r="BE110" s="146"/>
      <c r="BF110" s="147"/>
      <c r="BG110" s="146"/>
      <c r="BH110" s="99"/>
      <c r="BI110" s="100"/>
      <c r="BJ110" s="99"/>
      <c r="BK110" s="100"/>
      <c r="BL110" s="99"/>
      <c r="BM110" s="100"/>
      <c r="BN110" s="99"/>
      <c r="BO110" s="100"/>
      <c r="BP110" s="99"/>
      <c r="BQ110" s="100"/>
      <c r="BR110" s="99"/>
      <c r="BS110" s="100"/>
      <c r="BT110" s="99"/>
      <c r="BU110" s="100"/>
      <c r="BV110" s="99"/>
      <c r="BW110" s="100"/>
      <c r="BX110" s="99"/>
      <c r="BY110" s="100"/>
      <c r="BZ110" s="99"/>
      <c r="CA110" s="100"/>
      <c r="CB110" s="99"/>
      <c r="CC110" s="100"/>
      <c r="CD110" s="99"/>
      <c r="CE110" s="100"/>
      <c r="CF110" s="101">
        <f t="shared" si="368"/>
        <v>0</v>
      </c>
      <c r="CG110" s="100">
        <f t="shared" si="368"/>
        <v>0</v>
      </c>
    </row>
    <row r="111" spans="1:85" s="102" customFormat="1" ht="19.899999999999999" customHeight="1" x14ac:dyDescent="0.25">
      <c r="A111" s="94">
        <v>89</v>
      </c>
      <c r="B111" s="95" t="s">
        <v>148</v>
      </c>
      <c r="C111" s="95" t="s">
        <v>74</v>
      </c>
      <c r="D111" s="94"/>
      <c r="E111" s="94">
        <v>0.64</v>
      </c>
      <c r="F111" s="94" t="s">
        <v>85</v>
      </c>
      <c r="G111" s="94"/>
      <c r="H111" s="94"/>
      <c r="I111" s="100"/>
      <c r="J111" s="94"/>
      <c r="K111" s="100"/>
      <c r="L111" s="94"/>
      <c r="M111" s="100"/>
      <c r="N111" s="94"/>
      <c r="O111" s="100"/>
      <c r="P111" s="94"/>
      <c r="Q111" s="100"/>
      <c r="R111" s="94"/>
      <c r="S111" s="100"/>
      <c r="T111" s="94"/>
      <c r="U111" s="100"/>
      <c r="V111" s="94"/>
      <c r="W111" s="100"/>
      <c r="X111" s="94"/>
      <c r="Y111" s="100"/>
      <c r="Z111" s="94"/>
      <c r="AA111" s="100"/>
      <c r="AB111" s="94"/>
      <c r="AC111" s="100"/>
      <c r="AD111" s="94"/>
      <c r="AE111" s="100"/>
      <c r="AF111" s="101"/>
      <c r="AG111" s="100"/>
      <c r="AH111" s="99"/>
      <c r="AI111" s="100"/>
      <c r="AJ111" s="99"/>
      <c r="AK111" s="100"/>
      <c r="AL111" s="99"/>
      <c r="AM111" s="100"/>
      <c r="AN111" s="99"/>
      <c r="AO111" s="100"/>
      <c r="AP111" s="99"/>
      <c r="AQ111" s="100"/>
      <c r="AR111" s="99"/>
      <c r="AS111" s="100"/>
      <c r="AT111" s="99"/>
      <c r="AU111" s="100"/>
      <c r="AV111" s="99"/>
      <c r="AW111" s="100"/>
      <c r="AX111" s="99"/>
      <c r="AY111" s="100"/>
      <c r="AZ111" s="99"/>
      <c r="BA111" s="100"/>
      <c r="BB111" s="99"/>
      <c r="BC111" s="100"/>
      <c r="BD111" s="99"/>
      <c r="BE111" s="100"/>
      <c r="BF111" s="101"/>
      <c r="BG111" s="100"/>
      <c r="BH111" s="99"/>
      <c r="BI111" s="100"/>
      <c r="BJ111" s="99"/>
      <c r="BK111" s="100"/>
      <c r="BL111" s="99"/>
      <c r="BM111" s="100"/>
      <c r="BN111" s="99"/>
      <c r="BO111" s="100"/>
      <c r="BP111" s="99"/>
      <c r="BQ111" s="100"/>
      <c r="BR111" s="99"/>
      <c r="BS111" s="100"/>
      <c r="BT111" s="99"/>
      <c r="BU111" s="100"/>
      <c r="BV111" s="99"/>
      <c r="BW111" s="100"/>
      <c r="BX111" s="99"/>
      <c r="BY111" s="100"/>
      <c r="BZ111" s="99"/>
      <c r="CA111" s="100"/>
      <c r="CB111" s="99"/>
      <c r="CC111" s="100"/>
      <c r="CD111" s="99"/>
      <c r="CE111" s="100"/>
      <c r="CF111" s="101">
        <f t="shared" si="368"/>
        <v>0</v>
      </c>
      <c r="CG111" s="100">
        <f t="shared" si="368"/>
        <v>0</v>
      </c>
    </row>
    <row r="112" spans="1:85" s="148" customFormat="1" ht="19.899999999999999" customHeight="1" x14ac:dyDescent="0.5">
      <c r="A112" s="94"/>
      <c r="B112" s="95"/>
      <c r="C112" s="95"/>
      <c r="D112" s="94"/>
      <c r="E112" s="94"/>
      <c r="F112" s="94"/>
      <c r="G112" s="94"/>
      <c r="H112" s="94"/>
      <c r="I112" s="146"/>
      <c r="J112" s="94"/>
      <c r="K112" s="146"/>
      <c r="L112" s="94"/>
      <c r="M112" s="146"/>
      <c r="N112" s="94"/>
      <c r="O112" s="146"/>
      <c r="P112" s="94"/>
      <c r="Q112" s="146"/>
      <c r="R112" s="94"/>
      <c r="S112" s="146"/>
      <c r="T112" s="94"/>
      <c r="U112" s="146"/>
      <c r="V112" s="94"/>
      <c r="W112" s="146"/>
      <c r="X112" s="94"/>
      <c r="Y112" s="146"/>
      <c r="Z112" s="94"/>
      <c r="AA112" s="146"/>
      <c r="AB112" s="94"/>
      <c r="AC112" s="146"/>
      <c r="AD112" s="94"/>
      <c r="AE112" s="146"/>
      <c r="AF112" s="147"/>
      <c r="AG112" s="146"/>
      <c r="AH112" s="145"/>
      <c r="AI112" s="146"/>
      <c r="AJ112" s="145"/>
      <c r="AK112" s="146"/>
      <c r="AL112" s="145"/>
      <c r="AM112" s="146"/>
      <c r="AN112" s="145"/>
      <c r="AO112" s="146"/>
      <c r="AP112" s="145"/>
      <c r="AQ112" s="146"/>
      <c r="AR112" s="145"/>
      <c r="AS112" s="146"/>
      <c r="AT112" s="145"/>
      <c r="AU112" s="146"/>
      <c r="AV112" s="145"/>
      <c r="AW112" s="146"/>
      <c r="AX112" s="145"/>
      <c r="AY112" s="146"/>
      <c r="AZ112" s="145"/>
      <c r="BA112" s="146"/>
      <c r="BB112" s="145"/>
      <c r="BC112" s="146"/>
      <c r="BD112" s="145"/>
      <c r="BE112" s="146"/>
      <c r="BF112" s="147"/>
      <c r="BG112" s="146"/>
      <c r="BH112" s="99"/>
      <c r="BI112" s="100"/>
      <c r="BJ112" s="99"/>
      <c r="BK112" s="100"/>
      <c r="BL112" s="99"/>
      <c r="BM112" s="100"/>
      <c r="BN112" s="99"/>
      <c r="BO112" s="100"/>
      <c r="BP112" s="99"/>
      <c r="BQ112" s="100"/>
      <c r="BR112" s="99"/>
      <c r="BS112" s="100"/>
      <c r="BT112" s="99"/>
      <c r="BU112" s="100"/>
      <c r="BV112" s="99"/>
      <c r="BW112" s="100"/>
      <c r="BX112" s="99"/>
      <c r="BY112" s="100"/>
      <c r="BZ112" s="99"/>
      <c r="CA112" s="100"/>
      <c r="CB112" s="99"/>
      <c r="CC112" s="100"/>
      <c r="CD112" s="99"/>
      <c r="CE112" s="100"/>
      <c r="CF112" s="101">
        <f t="shared" si="368"/>
        <v>0</v>
      </c>
      <c r="CG112" s="100">
        <f t="shared" si="368"/>
        <v>0</v>
      </c>
    </row>
    <row r="113" spans="1:85" s="148" customFormat="1" ht="19.899999999999999" customHeight="1" x14ac:dyDescent="0.5">
      <c r="A113" s="94">
        <v>90</v>
      </c>
      <c r="B113" s="95" t="s">
        <v>149</v>
      </c>
      <c r="C113" s="95" t="s">
        <v>74</v>
      </c>
      <c r="D113" s="94">
        <f>RANK(BF113,$BF$4:$BF$147)</f>
        <v>15</v>
      </c>
      <c r="E113" s="94">
        <v>0.7</v>
      </c>
      <c r="F113" s="94" t="s">
        <v>75</v>
      </c>
      <c r="G113" s="94">
        <v>3600</v>
      </c>
      <c r="H113" s="94">
        <v>218</v>
      </c>
      <c r="I113" s="160">
        <f t="shared" ref="I113:I114" si="369">H113*$E113</f>
        <v>152.6</v>
      </c>
      <c r="J113" s="94">
        <v>84</v>
      </c>
      <c r="K113" s="160">
        <f t="shared" ref="K113:K114" si="370">J113*$E113</f>
        <v>58.8</v>
      </c>
      <c r="L113" s="94">
        <v>60</v>
      </c>
      <c r="M113" s="163">
        <f t="shared" ref="M113:M114" si="371">L113*$E113</f>
        <v>42</v>
      </c>
      <c r="N113" s="94">
        <v>138</v>
      </c>
      <c r="O113" s="163">
        <f t="shared" ref="O113:O114" si="372">N113*$E113</f>
        <v>96.6</v>
      </c>
      <c r="P113" s="94">
        <v>132</v>
      </c>
      <c r="Q113" s="163">
        <f t="shared" ref="Q113:Q114" si="373">P113*$E113</f>
        <v>92.399999999999991</v>
      </c>
      <c r="R113" s="94">
        <v>84</v>
      </c>
      <c r="S113" s="163">
        <f t="shared" ref="S113:S114" si="374">R113*$E113</f>
        <v>58.8</v>
      </c>
      <c r="T113" s="94">
        <v>516</v>
      </c>
      <c r="U113" s="163">
        <f t="shared" ref="U113:U114" si="375">T113*$E113</f>
        <v>361.2</v>
      </c>
      <c r="V113" s="94">
        <v>85</v>
      </c>
      <c r="W113" s="163">
        <f t="shared" ref="W113:W114" si="376">V113*$E113</f>
        <v>59.499999999999993</v>
      </c>
      <c r="X113" s="94">
        <v>36</v>
      </c>
      <c r="Y113" s="163">
        <f t="shared" ref="Y113:Y114" si="377">X113*$E113</f>
        <v>25.2</v>
      </c>
      <c r="Z113" s="94">
        <v>180</v>
      </c>
      <c r="AA113" s="163">
        <f t="shared" ref="AA113:AA114" si="378">Z113*$E113</f>
        <v>125.99999999999999</v>
      </c>
      <c r="AB113" s="94">
        <v>72</v>
      </c>
      <c r="AC113" s="163">
        <f t="shared" ref="AC113:AC114" si="379">AB113*$E113</f>
        <v>50.4</v>
      </c>
      <c r="AD113" s="94">
        <v>149</v>
      </c>
      <c r="AE113" s="163">
        <f t="shared" ref="AE113:AE114" si="380">AD113*$E113</f>
        <v>104.3</v>
      </c>
      <c r="AF113" s="147">
        <f>SUM(H113,J113,L113,N113,P113,R113,T113,V113,X113,Z113,AB113,AD113)</f>
        <v>1754</v>
      </c>
      <c r="AG113" s="146">
        <f>SUM(I113,K113,M113,O113,Q113,S113,U113,W113,Y113,AA113,AC113,AE113)</f>
        <v>1227.8</v>
      </c>
      <c r="AH113" s="159">
        <v>156</v>
      </c>
      <c r="AI113" s="163">
        <f t="shared" ref="AI113:AI114" si="381">AH113*$E113</f>
        <v>109.19999999999999</v>
      </c>
      <c r="AJ113" s="159">
        <v>12</v>
      </c>
      <c r="AK113" s="163">
        <f t="shared" ref="AK113:AK114" si="382">AJ113*$E113</f>
        <v>8.3999999999999986</v>
      </c>
      <c r="AL113" s="145">
        <v>34</v>
      </c>
      <c r="AM113" s="146">
        <f>AL113*$E113</f>
        <v>23.799999999999997</v>
      </c>
      <c r="AN113" s="145">
        <v>72</v>
      </c>
      <c r="AO113" s="146">
        <f>AN113*$E113</f>
        <v>50.4</v>
      </c>
      <c r="AP113" s="145">
        <v>199</v>
      </c>
      <c r="AQ113" s="146">
        <f>AP113*$E113</f>
        <v>139.29999999999998</v>
      </c>
      <c r="AR113" s="145"/>
      <c r="AS113" s="146">
        <f>AR113*$E113</f>
        <v>0</v>
      </c>
      <c r="AT113" s="145">
        <v>35</v>
      </c>
      <c r="AU113" s="146">
        <f>AT113*$E113</f>
        <v>24.5</v>
      </c>
      <c r="AV113" s="145">
        <v>25</v>
      </c>
      <c r="AW113" s="146">
        <f>AV113*$E113</f>
        <v>17.5</v>
      </c>
      <c r="AX113" s="145">
        <v>18</v>
      </c>
      <c r="AY113" s="146">
        <f>AX113*$E113</f>
        <v>12.6</v>
      </c>
      <c r="AZ113" s="145"/>
      <c r="BA113" s="146">
        <f>AZ113*$E113</f>
        <v>0</v>
      </c>
      <c r="BB113" s="145"/>
      <c r="BC113" s="146">
        <f>BB113*$E113</f>
        <v>0</v>
      </c>
      <c r="BD113" s="145">
        <v>6</v>
      </c>
      <c r="BE113" s="146">
        <f>BD113*$E113</f>
        <v>4.1999999999999993</v>
      </c>
      <c r="BF113" s="147">
        <f>SUM(AH113,AJ113,AL113,AN113,AP113,AR113,AT113,AV113,AX113,AZ113,BB113,BD113)</f>
        <v>557</v>
      </c>
      <c r="BG113" s="146">
        <f>SUM(AI113,AK113,AM113,AO113,AQ113,AS113,AU113,AW113,AY113,BA113,BC113,BE113)</f>
        <v>389.9</v>
      </c>
      <c r="BH113" s="96"/>
      <c r="BI113" s="104">
        <f t="shared" ref="BI113:BI114" si="383">BH113*$E113</f>
        <v>0</v>
      </c>
      <c r="BJ113" s="98">
        <v>38</v>
      </c>
      <c r="BK113" s="100">
        <f t="shared" si="210"/>
        <v>26.599999999999998</v>
      </c>
      <c r="BL113" s="99"/>
      <c r="BM113" s="100">
        <f>BL113*$E113</f>
        <v>0</v>
      </c>
      <c r="BN113" s="99"/>
      <c r="BO113" s="100">
        <f>BN113*$E113</f>
        <v>0</v>
      </c>
      <c r="BP113" s="99"/>
      <c r="BQ113" s="100">
        <f>BP113*$E113</f>
        <v>0</v>
      </c>
      <c r="BR113" s="99"/>
      <c r="BS113" s="100">
        <f>BR113*$E113</f>
        <v>0</v>
      </c>
      <c r="BT113" s="99"/>
      <c r="BU113" s="100">
        <f>BT113*$E113</f>
        <v>0</v>
      </c>
      <c r="BV113" s="99"/>
      <c r="BW113" s="100">
        <f>BV113*$E113</f>
        <v>0</v>
      </c>
      <c r="BX113" s="99"/>
      <c r="BY113" s="100">
        <f>BX113*$E113</f>
        <v>0</v>
      </c>
      <c r="BZ113" s="99"/>
      <c r="CA113" s="100">
        <f>BZ113*$E113</f>
        <v>0</v>
      </c>
      <c r="CB113" s="99"/>
      <c r="CC113" s="100">
        <f>CB113*$E113</f>
        <v>0</v>
      </c>
      <c r="CD113" s="99"/>
      <c r="CE113" s="100">
        <f>CD113*$E113</f>
        <v>0</v>
      </c>
      <c r="CF113" s="101">
        <f t="shared" si="368"/>
        <v>38</v>
      </c>
      <c r="CG113" s="100">
        <f t="shared" si="368"/>
        <v>26.599999999999998</v>
      </c>
    </row>
    <row r="114" spans="1:85" s="148" customFormat="1" ht="19.899999999999999" customHeight="1" x14ac:dyDescent="0.5">
      <c r="A114" s="94">
        <v>91</v>
      </c>
      <c r="B114" s="95" t="s">
        <v>150</v>
      </c>
      <c r="C114" s="95" t="s">
        <v>74</v>
      </c>
      <c r="D114" s="94">
        <f>RANK(BF114,$BF$4:$BF$147)</f>
        <v>12</v>
      </c>
      <c r="E114" s="94">
        <v>0.35</v>
      </c>
      <c r="F114" s="94" t="s">
        <v>83</v>
      </c>
      <c r="G114" s="94">
        <v>2100</v>
      </c>
      <c r="H114" s="94">
        <v>303</v>
      </c>
      <c r="I114" s="160">
        <f t="shared" si="369"/>
        <v>106.05</v>
      </c>
      <c r="J114" s="94">
        <v>283</v>
      </c>
      <c r="K114" s="160">
        <f t="shared" si="370"/>
        <v>99.05</v>
      </c>
      <c r="L114" s="94">
        <v>48</v>
      </c>
      <c r="M114" s="163">
        <f t="shared" si="371"/>
        <v>16.799999999999997</v>
      </c>
      <c r="N114" s="94"/>
      <c r="O114" s="163">
        <f t="shared" si="372"/>
        <v>0</v>
      </c>
      <c r="P114" s="94">
        <v>432</v>
      </c>
      <c r="Q114" s="163">
        <f t="shared" si="373"/>
        <v>151.19999999999999</v>
      </c>
      <c r="R114" s="94">
        <v>192</v>
      </c>
      <c r="S114" s="163">
        <f t="shared" si="374"/>
        <v>67.199999999999989</v>
      </c>
      <c r="T114" s="94">
        <v>1728</v>
      </c>
      <c r="U114" s="163">
        <f t="shared" si="375"/>
        <v>604.79999999999995</v>
      </c>
      <c r="V114" s="94">
        <v>120</v>
      </c>
      <c r="W114" s="163">
        <f t="shared" si="376"/>
        <v>42</v>
      </c>
      <c r="X114" s="94">
        <v>96</v>
      </c>
      <c r="Y114" s="163">
        <f t="shared" si="377"/>
        <v>33.599999999999994</v>
      </c>
      <c r="Z114" s="94">
        <v>648</v>
      </c>
      <c r="AA114" s="163">
        <f t="shared" si="378"/>
        <v>226.79999999999998</v>
      </c>
      <c r="AB114" s="94">
        <v>72</v>
      </c>
      <c r="AC114" s="163">
        <f t="shared" si="379"/>
        <v>25.2</v>
      </c>
      <c r="AD114" s="94">
        <v>622</v>
      </c>
      <c r="AE114" s="163">
        <f t="shared" si="380"/>
        <v>217.7</v>
      </c>
      <c r="AF114" s="147">
        <f>SUM(H114,J114,L114,N114,P114,R114,T114,V114,X114,Z114,AB114,AD114)</f>
        <v>4544</v>
      </c>
      <c r="AG114" s="146">
        <f>SUM(I114,K114,M114,O114,Q114,S114,U114,W114,Y114,AA114,AC114,AE114)</f>
        <v>1590.3999999999999</v>
      </c>
      <c r="AH114" s="159">
        <v>568</v>
      </c>
      <c r="AI114" s="163">
        <f t="shared" si="381"/>
        <v>198.79999999999998</v>
      </c>
      <c r="AJ114" s="159">
        <v>24</v>
      </c>
      <c r="AK114" s="163">
        <f t="shared" si="382"/>
        <v>8.3999999999999986</v>
      </c>
      <c r="AL114" s="145">
        <v>712</v>
      </c>
      <c r="AM114" s="146">
        <f>AL114*$E114</f>
        <v>249.2</v>
      </c>
      <c r="AN114" s="145"/>
      <c r="AO114" s="146">
        <f>AN114*$E114</f>
        <v>0</v>
      </c>
      <c r="AP114" s="145">
        <v>528</v>
      </c>
      <c r="AQ114" s="146">
        <f>AP114*$E114</f>
        <v>184.79999999999998</v>
      </c>
      <c r="AR114" s="145">
        <v>24</v>
      </c>
      <c r="AS114" s="146">
        <f>AR114*$E114</f>
        <v>8.3999999999999986</v>
      </c>
      <c r="AT114" s="145">
        <v>233</v>
      </c>
      <c r="AU114" s="146">
        <f>AT114*$E114</f>
        <v>81.55</v>
      </c>
      <c r="AV114" s="145">
        <v>195</v>
      </c>
      <c r="AW114" s="146">
        <f>AV114*$E114</f>
        <v>68.25</v>
      </c>
      <c r="AX114" s="145">
        <v>12</v>
      </c>
      <c r="AY114" s="146">
        <f>AX114*$E114</f>
        <v>4.1999999999999993</v>
      </c>
      <c r="AZ114" s="145"/>
      <c r="BA114" s="146">
        <f>AZ114*$E114</f>
        <v>0</v>
      </c>
      <c r="BB114" s="145"/>
      <c r="BC114" s="146">
        <f>BB114*$E114</f>
        <v>0</v>
      </c>
      <c r="BD114" s="145"/>
      <c r="BE114" s="146">
        <f>BD114*$E114</f>
        <v>0</v>
      </c>
      <c r="BF114" s="147">
        <f>SUM(AH114,AJ114,AL114,AN114,AP114,AR114,AT114,AV114,AX114,AZ114,BB114,BD114)</f>
        <v>2296</v>
      </c>
      <c r="BG114" s="146">
        <f>SUM(AI114,AK114,AM114,AO114,AQ114,AS114,AU114,AW114,AY114,BA114,BC114,BE114)</f>
        <v>803.59999999999991</v>
      </c>
      <c r="BH114" s="96"/>
      <c r="BI114" s="97">
        <f t="shared" si="383"/>
        <v>0</v>
      </c>
      <c r="BJ114" s="98">
        <v>209</v>
      </c>
      <c r="BK114" s="100">
        <f t="shared" si="210"/>
        <v>73.149999999999991</v>
      </c>
      <c r="BL114" s="99"/>
      <c r="BM114" s="100">
        <f>BL114*$E114</f>
        <v>0</v>
      </c>
      <c r="BN114" s="99"/>
      <c r="BO114" s="100">
        <f>BN114*$E114</f>
        <v>0</v>
      </c>
      <c r="BP114" s="99"/>
      <c r="BQ114" s="100">
        <f>BP114*$E114</f>
        <v>0</v>
      </c>
      <c r="BR114" s="99"/>
      <c r="BS114" s="100">
        <f>BR114*$E114</f>
        <v>0</v>
      </c>
      <c r="BT114" s="99"/>
      <c r="BU114" s="100">
        <f>BT114*$E114</f>
        <v>0</v>
      </c>
      <c r="BV114" s="99"/>
      <c r="BW114" s="100">
        <f>BV114*$E114</f>
        <v>0</v>
      </c>
      <c r="BX114" s="99"/>
      <c r="BY114" s="100">
        <f>BX114*$E114</f>
        <v>0</v>
      </c>
      <c r="BZ114" s="99"/>
      <c r="CA114" s="100">
        <f>BZ114*$E114</f>
        <v>0</v>
      </c>
      <c r="CB114" s="99"/>
      <c r="CC114" s="100">
        <f>CB114*$E114</f>
        <v>0</v>
      </c>
      <c r="CD114" s="99"/>
      <c r="CE114" s="100">
        <f>CD114*$E114</f>
        <v>0</v>
      </c>
      <c r="CF114" s="101">
        <f t="shared" si="368"/>
        <v>209</v>
      </c>
      <c r="CG114" s="100">
        <f t="shared" si="368"/>
        <v>73.149999999999991</v>
      </c>
    </row>
    <row r="115" spans="1:85" s="148" customFormat="1" ht="19.899999999999999" customHeight="1" x14ac:dyDescent="0.5">
      <c r="A115" s="94"/>
      <c r="B115" s="95"/>
      <c r="C115" s="95"/>
      <c r="D115" s="94"/>
      <c r="E115" s="94"/>
      <c r="F115" s="94"/>
      <c r="G115" s="94"/>
      <c r="H115" s="94"/>
      <c r="I115" s="146"/>
      <c r="J115" s="94"/>
      <c r="K115" s="146"/>
      <c r="L115" s="94"/>
      <c r="M115" s="146"/>
      <c r="N115" s="94"/>
      <c r="O115" s="146"/>
      <c r="P115" s="94"/>
      <c r="Q115" s="146"/>
      <c r="R115" s="94"/>
      <c r="S115" s="146"/>
      <c r="T115" s="94"/>
      <c r="U115" s="146"/>
      <c r="V115" s="94"/>
      <c r="W115" s="146"/>
      <c r="X115" s="94"/>
      <c r="Y115" s="146"/>
      <c r="Z115" s="94"/>
      <c r="AA115" s="146"/>
      <c r="AB115" s="94"/>
      <c r="AC115" s="146"/>
      <c r="AD115" s="94"/>
      <c r="AE115" s="146"/>
      <c r="AF115" s="147"/>
      <c r="AG115" s="146"/>
      <c r="AH115" s="145"/>
      <c r="AI115" s="146"/>
      <c r="AJ115" s="145"/>
      <c r="AK115" s="146"/>
      <c r="AL115" s="145"/>
      <c r="AM115" s="146"/>
      <c r="AN115" s="145"/>
      <c r="AO115" s="146"/>
      <c r="AP115" s="145"/>
      <c r="AQ115" s="146"/>
      <c r="AR115" s="145"/>
      <c r="AS115" s="146"/>
      <c r="AT115" s="145"/>
      <c r="AU115" s="146"/>
      <c r="AV115" s="145"/>
      <c r="AW115" s="146"/>
      <c r="AX115" s="145"/>
      <c r="AY115" s="146"/>
      <c r="AZ115" s="145"/>
      <c r="BA115" s="146"/>
      <c r="BB115" s="145"/>
      <c r="BC115" s="146"/>
      <c r="BD115" s="145"/>
      <c r="BE115" s="146"/>
      <c r="BF115" s="147"/>
      <c r="BG115" s="146"/>
      <c r="BH115" s="99"/>
      <c r="BI115" s="100"/>
      <c r="BJ115" s="99"/>
      <c r="BK115" s="100"/>
      <c r="BL115" s="99"/>
      <c r="BM115" s="100"/>
      <c r="BN115" s="99"/>
      <c r="BO115" s="100"/>
      <c r="BP115" s="99"/>
      <c r="BQ115" s="100"/>
      <c r="BR115" s="99"/>
      <c r="BS115" s="100"/>
      <c r="BT115" s="99"/>
      <c r="BU115" s="100"/>
      <c r="BV115" s="99"/>
      <c r="BW115" s="100"/>
      <c r="BX115" s="99"/>
      <c r="BY115" s="100"/>
      <c r="BZ115" s="99"/>
      <c r="CA115" s="100"/>
      <c r="CB115" s="99"/>
      <c r="CC115" s="100"/>
      <c r="CD115" s="99"/>
      <c r="CE115" s="100"/>
      <c r="CF115" s="101">
        <f t="shared" si="368"/>
        <v>0</v>
      </c>
      <c r="CG115" s="100">
        <f t="shared" si="368"/>
        <v>0</v>
      </c>
    </row>
    <row r="116" spans="1:85" s="102" customFormat="1" ht="19.899999999999999" customHeight="1" x14ac:dyDescent="0.25">
      <c r="A116" s="94">
        <v>92</v>
      </c>
      <c r="B116" s="95" t="s">
        <v>204</v>
      </c>
      <c r="C116" s="95" t="s">
        <v>77</v>
      </c>
      <c r="D116" s="94"/>
      <c r="E116" s="94">
        <v>0.75</v>
      </c>
      <c r="F116" s="94" t="s">
        <v>75</v>
      </c>
      <c r="G116" s="94"/>
      <c r="H116" s="94"/>
      <c r="I116" s="100"/>
      <c r="J116" s="94"/>
      <c r="K116" s="100"/>
      <c r="L116" s="94"/>
      <c r="M116" s="100"/>
      <c r="N116" s="94"/>
      <c r="O116" s="100"/>
      <c r="P116" s="94"/>
      <c r="Q116" s="100"/>
      <c r="R116" s="94"/>
      <c r="S116" s="100"/>
      <c r="T116" s="94"/>
      <c r="U116" s="100"/>
      <c r="V116" s="94"/>
      <c r="W116" s="100"/>
      <c r="X116" s="94"/>
      <c r="Y116" s="100"/>
      <c r="Z116" s="94"/>
      <c r="AA116" s="100"/>
      <c r="AB116" s="94"/>
      <c r="AC116" s="100"/>
      <c r="AD116" s="94"/>
      <c r="AE116" s="100"/>
      <c r="AF116" s="101"/>
      <c r="AG116" s="100"/>
      <c r="AH116" s="99"/>
      <c r="AI116" s="100"/>
      <c r="AJ116" s="99"/>
      <c r="AK116" s="100"/>
      <c r="AL116" s="99"/>
      <c r="AM116" s="100"/>
      <c r="AN116" s="99"/>
      <c r="AO116" s="100"/>
      <c r="AP116" s="99"/>
      <c r="AQ116" s="100"/>
      <c r="AR116" s="99"/>
      <c r="AS116" s="100"/>
      <c r="AT116" s="99"/>
      <c r="AU116" s="100"/>
      <c r="AV116" s="99"/>
      <c r="AW116" s="100"/>
      <c r="AX116" s="99"/>
      <c r="AY116" s="100"/>
      <c r="AZ116" s="99"/>
      <c r="BA116" s="100"/>
      <c r="BB116" s="99"/>
      <c r="BC116" s="100"/>
      <c r="BD116" s="99"/>
      <c r="BE116" s="100"/>
      <c r="BF116" s="101"/>
      <c r="BG116" s="100"/>
      <c r="BH116" s="99"/>
      <c r="BI116" s="100"/>
      <c r="BJ116" s="99"/>
      <c r="BK116" s="100"/>
      <c r="BL116" s="99"/>
      <c r="BM116" s="100"/>
      <c r="BN116" s="99"/>
      <c r="BO116" s="100"/>
      <c r="BP116" s="99"/>
      <c r="BQ116" s="100"/>
      <c r="BR116" s="99"/>
      <c r="BS116" s="100"/>
      <c r="BT116" s="99"/>
      <c r="BU116" s="100"/>
      <c r="BV116" s="99"/>
      <c r="BW116" s="100"/>
      <c r="BX116" s="99"/>
      <c r="BY116" s="100"/>
      <c r="BZ116" s="99"/>
      <c r="CA116" s="100"/>
      <c r="CB116" s="99"/>
      <c r="CC116" s="100"/>
      <c r="CD116" s="99"/>
      <c r="CE116" s="100"/>
      <c r="CF116" s="101">
        <f t="shared" si="368"/>
        <v>0</v>
      </c>
      <c r="CG116" s="100">
        <f t="shared" si="368"/>
        <v>0</v>
      </c>
    </row>
    <row r="117" spans="1:85" s="102" customFormat="1" ht="19.899999999999999" customHeight="1" x14ac:dyDescent="0.25">
      <c r="A117" s="94">
        <v>93</v>
      </c>
      <c r="B117" s="95" t="s">
        <v>204</v>
      </c>
      <c r="C117" s="95" t="s">
        <v>205</v>
      </c>
      <c r="D117" s="94"/>
      <c r="E117" s="94">
        <v>0.6</v>
      </c>
      <c r="F117" s="94" t="s">
        <v>75</v>
      </c>
      <c r="G117" s="94">
        <v>835</v>
      </c>
      <c r="H117" s="94"/>
      <c r="I117" s="100"/>
      <c r="J117" s="94"/>
      <c r="K117" s="100"/>
      <c r="L117" s="94"/>
      <c r="M117" s="100"/>
      <c r="N117" s="94"/>
      <c r="O117" s="100"/>
      <c r="P117" s="94"/>
      <c r="Q117" s="100"/>
      <c r="R117" s="94"/>
      <c r="S117" s="100"/>
      <c r="T117" s="94"/>
      <c r="U117" s="100"/>
      <c r="V117" s="94"/>
      <c r="W117" s="100"/>
      <c r="X117" s="94"/>
      <c r="Y117" s="100"/>
      <c r="Z117" s="94"/>
      <c r="AA117" s="100"/>
      <c r="AB117" s="94"/>
      <c r="AC117" s="100"/>
      <c r="AD117" s="94"/>
      <c r="AE117" s="100"/>
      <c r="AF117" s="101"/>
      <c r="AG117" s="100"/>
      <c r="AH117" s="99"/>
      <c r="AI117" s="100"/>
      <c r="AJ117" s="99"/>
      <c r="AK117" s="100"/>
      <c r="AL117" s="99"/>
      <c r="AM117" s="100"/>
      <c r="AN117" s="99"/>
      <c r="AO117" s="100"/>
      <c r="AP117" s="99"/>
      <c r="AQ117" s="100"/>
      <c r="AR117" s="99"/>
      <c r="AS117" s="100"/>
      <c r="AT117" s="99"/>
      <c r="AU117" s="100"/>
      <c r="AV117" s="99"/>
      <c r="AW117" s="100"/>
      <c r="AX117" s="99"/>
      <c r="AY117" s="100"/>
      <c r="AZ117" s="99"/>
      <c r="BA117" s="100"/>
      <c r="BB117" s="99"/>
      <c r="BC117" s="100"/>
      <c r="BD117" s="99"/>
      <c r="BE117" s="100"/>
      <c r="BF117" s="101"/>
      <c r="BG117" s="100"/>
      <c r="BH117" s="99"/>
      <c r="BI117" s="100"/>
      <c r="BJ117" s="99"/>
      <c r="BK117" s="100"/>
      <c r="BL117" s="99"/>
      <c r="BM117" s="100"/>
      <c r="BN117" s="99"/>
      <c r="BO117" s="100"/>
      <c r="BP117" s="99"/>
      <c r="BQ117" s="100"/>
      <c r="BR117" s="99"/>
      <c r="BS117" s="100"/>
      <c r="BT117" s="99"/>
      <c r="BU117" s="100"/>
      <c r="BV117" s="99"/>
      <c r="BW117" s="100"/>
      <c r="BX117" s="99"/>
      <c r="BY117" s="100"/>
      <c r="BZ117" s="99"/>
      <c r="CA117" s="100"/>
      <c r="CB117" s="99"/>
      <c r="CC117" s="100"/>
      <c r="CD117" s="99"/>
      <c r="CE117" s="100"/>
      <c r="CF117" s="101">
        <f t="shared" si="368"/>
        <v>0</v>
      </c>
      <c r="CG117" s="100">
        <f t="shared" si="368"/>
        <v>0</v>
      </c>
    </row>
    <row r="118" spans="1:85" s="102" customFormat="1" ht="19.899999999999999" customHeight="1" x14ac:dyDescent="0.25">
      <c r="A118" s="94">
        <v>94</v>
      </c>
      <c r="B118" s="95" t="s">
        <v>204</v>
      </c>
      <c r="C118" s="95" t="s">
        <v>74</v>
      </c>
      <c r="D118" s="94"/>
      <c r="E118" s="94">
        <v>0.64</v>
      </c>
      <c r="F118" s="94" t="s">
        <v>206</v>
      </c>
      <c r="G118" s="94"/>
      <c r="H118" s="94"/>
      <c r="I118" s="100"/>
      <c r="J118" s="94"/>
      <c r="K118" s="100"/>
      <c r="L118" s="94"/>
      <c r="M118" s="100"/>
      <c r="N118" s="94"/>
      <c r="O118" s="100"/>
      <c r="P118" s="94"/>
      <c r="Q118" s="100"/>
      <c r="R118" s="94"/>
      <c r="S118" s="100"/>
      <c r="T118" s="94"/>
      <c r="U118" s="100"/>
      <c r="V118" s="94"/>
      <c r="W118" s="100"/>
      <c r="X118" s="94"/>
      <c r="Y118" s="100"/>
      <c r="Z118" s="94"/>
      <c r="AA118" s="100"/>
      <c r="AB118" s="94"/>
      <c r="AC118" s="100"/>
      <c r="AD118" s="94"/>
      <c r="AE118" s="100"/>
      <c r="AF118" s="101"/>
      <c r="AG118" s="100"/>
      <c r="AH118" s="99"/>
      <c r="AI118" s="100"/>
      <c r="AJ118" s="99"/>
      <c r="AK118" s="100"/>
      <c r="AL118" s="99"/>
      <c r="AM118" s="100"/>
      <c r="AN118" s="99"/>
      <c r="AO118" s="100"/>
      <c r="AP118" s="99"/>
      <c r="AQ118" s="100"/>
      <c r="AR118" s="99"/>
      <c r="AS118" s="100"/>
      <c r="AT118" s="99"/>
      <c r="AU118" s="100"/>
      <c r="AV118" s="99"/>
      <c r="AW118" s="100"/>
      <c r="AX118" s="99"/>
      <c r="AY118" s="100"/>
      <c r="AZ118" s="99"/>
      <c r="BA118" s="100"/>
      <c r="BB118" s="99"/>
      <c r="BC118" s="100"/>
      <c r="BD118" s="99"/>
      <c r="BE118" s="100"/>
      <c r="BF118" s="101"/>
      <c r="BG118" s="100"/>
      <c r="BH118" s="99"/>
      <c r="BI118" s="100"/>
      <c r="BJ118" s="99"/>
      <c r="BK118" s="100"/>
      <c r="BL118" s="99"/>
      <c r="BM118" s="100"/>
      <c r="BN118" s="99"/>
      <c r="BO118" s="100"/>
      <c r="BP118" s="99"/>
      <c r="BQ118" s="100"/>
      <c r="BR118" s="99"/>
      <c r="BS118" s="100"/>
      <c r="BT118" s="99"/>
      <c r="BU118" s="100"/>
      <c r="BV118" s="99"/>
      <c r="BW118" s="100"/>
      <c r="BX118" s="99"/>
      <c r="BY118" s="100"/>
      <c r="BZ118" s="99"/>
      <c r="CA118" s="100"/>
      <c r="CB118" s="99"/>
      <c r="CC118" s="100"/>
      <c r="CD118" s="99"/>
      <c r="CE118" s="100"/>
      <c r="CF118" s="101">
        <f t="shared" si="368"/>
        <v>0</v>
      </c>
      <c r="CG118" s="100">
        <f t="shared" si="368"/>
        <v>0</v>
      </c>
    </row>
    <row r="119" spans="1:85" s="148" customFormat="1" ht="19.899999999999999" customHeight="1" x14ac:dyDescent="0.5">
      <c r="A119" s="94"/>
      <c r="B119" s="95"/>
      <c r="C119" s="95"/>
      <c r="D119" s="94"/>
      <c r="E119" s="94"/>
      <c r="F119" s="94"/>
      <c r="G119" s="94"/>
      <c r="H119" s="94"/>
      <c r="I119" s="146"/>
      <c r="J119" s="94"/>
      <c r="K119" s="146"/>
      <c r="L119" s="94"/>
      <c r="M119" s="146"/>
      <c r="N119" s="94"/>
      <c r="O119" s="146"/>
      <c r="P119" s="94"/>
      <c r="Q119" s="146"/>
      <c r="R119" s="94"/>
      <c r="S119" s="146"/>
      <c r="T119" s="94"/>
      <c r="U119" s="146"/>
      <c r="V119" s="94"/>
      <c r="W119" s="146"/>
      <c r="X119" s="94"/>
      <c r="Y119" s="146"/>
      <c r="Z119" s="94"/>
      <c r="AA119" s="146"/>
      <c r="AB119" s="94"/>
      <c r="AC119" s="146"/>
      <c r="AD119" s="94"/>
      <c r="AE119" s="146"/>
      <c r="AF119" s="147"/>
      <c r="AG119" s="146"/>
      <c r="AH119" s="145"/>
      <c r="AI119" s="146"/>
      <c r="AJ119" s="145"/>
      <c r="AK119" s="146"/>
      <c r="AL119" s="145"/>
      <c r="AM119" s="146"/>
      <c r="AN119" s="145"/>
      <c r="AO119" s="146"/>
      <c r="AP119" s="145"/>
      <c r="AQ119" s="146"/>
      <c r="AR119" s="145"/>
      <c r="AS119" s="146"/>
      <c r="AT119" s="145"/>
      <c r="AU119" s="146"/>
      <c r="AV119" s="145"/>
      <c r="AW119" s="146"/>
      <c r="AX119" s="145"/>
      <c r="AY119" s="146"/>
      <c r="AZ119" s="145"/>
      <c r="BA119" s="146"/>
      <c r="BB119" s="145"/>
      <c r="BC119" s="146"/>
      <c r="BD119" s="145"/>
      <c r="BE119" s="146"/>
      <c r="BF119" s="147"/>
      <c r="BG119" s="146"/>
      <c r="BH119" s="99"/>
      <c r="BI119" s="100"/>
      <c r="BJ119" s="99"/>
      <c r="BK119" s="100"/>
      <c r="BL119" s="99"/>
      <c r="BM119" s="100"/>
      <c r="BN119" s="99"/>
      <c r="BO119" s="100"/>
      <c r="BP119" s="99"/>
      <c r="BQ119" s="100"/>
      <c r="BR119" s="99"/>
      <c r="BS119" s="100"/>
      <c r="BT119" s="99"/>
      <c r="BU119" s="100"/>
      <c r="BV119" s="99"/>
      <c r="BW119" s="100"/>
      <c r="BX119" s="99"/>
      <c r="BY119" s="100"/>
      <c r="BZ119" s="99"/>
      <c r="CA119" s="100"/>
      <c r="CB119" s="99"/>
      <c r="CC119" s="100"/>
      <c r="CD119" s="99"/>
      <c r="CE119" s="100"/>
      <c r="CF119" s="101"/>
      <c r="CG119" s="100"/>
    </row>
    <row r="120" spans="1:85" s="148" customFormat="1" ht="19.899999999999999" customHeight="1" x14ac:dyDescent="0.5">
      <c r="A120" s="94">
        <v>95</v>
      </c>
      <c r="B120" s="95" t="s">
        <v>155</v>
      </c>
      <c r="C120" s="95" t="s">
        <v>74</v>
      </c>
      <c r="D120" s="94">
        <f>RANK(BF120,$BF$4:$BF$147)</f>
        <v>20</v>
      </c>
      <c r="E120" s="94">
        <v>0.64</v>
      </c>
      <c r="F120" s="94" t="s">
        <v>85</v>
      </c>
      <c r="G120" s="94">
        <v>1350</v>
      </c>
      <c r="H120" s="94"/>
      <c r="I120" s="146">
        <f>H120*$E120</f>
        <v>0</v>
      </c>
      <c r="J120" s="94"/>
      <c r="K120" s="146">
        <f>J120*$E120</f>
        <v>0</v>
      </c>
      <c r="L120" s="94"/>
      <c r="M120" s="146">
        <f>L120*$E120</f>
        <v>0</v>
      </c>
      <c r="N120" s="94"/>
      <c r="O120" s="146">
        <f>N120*$E120</f>
        <v>0</v>
      </c>
      <c r="P120" s="94"/>
      <c r="Q120" s="146">
        <f>P120*$E120</f>
        <v>0</v>
      </c>
      <c r="R120" s="94"/>
      <c r="S120" s="146">
        <f>R120*$E120</f>
        <v>0</v>
      </c>
      <c r="T120" s="94"/>
      <c r="U120" s="146">
        <f>T120*$E120</f>
        <v>0</v>
      </c>
      <c r="V120" s="94"/>
      <c r="W120" s="146">
        <f>V120*$E120</f>
        <v>0</v>
      </c>
      <c r="X120" s="94"/>
      <c r="Y120" s="146">
        <f>X120*$E120</f>
        <v>0</v>
      </c>
      <c r="Z120" s="94"/>
      <c r="AA120" s="146">
        <f>Z120*$E120</f>
        <v>0</v>
      </c>
      <c r="AB120" s="94">
        <v>1136</v>
      </c>
      <c r="AC120" s="146">
        <f>AB120*$E120</f>
        <v>727.04</v>
      </c>
      <c r="AD120" s="94"/>
      <c r="AE120" s="146">
        <f>AD120*$E120</f>
        <v>0</v>
      </c>
      <c r="AF120" s="147">
        <f>SUM(H120,J120,L120,N120,P120,R120,T120,V120,X120,Z120,AB120,AD120)</f>
        <v>1136</v>
      </c>
      <c r="AG120" s="146">
        <f>SUM(I120,K120,M120,O120,Q120,S120,U120,W120,Y120,AA120,AC120,AE120)</f>
        <v>727.04</v>
      </c>
      <c r="AH120" s="145"/>
      <c r="AI120" s="146">
        <f>AH120*$E120</f>
        <v>0</v>
      </c>
      <c r="AJ120" s="145"/>
      <c r="AK120" s="146">
        <f>AJ120*$E120</f>
        <v>0</v>
      </c>
      <c r="AL120" s="145"/>
      <c r="AM120" s="146">
        <f>AL120*$E120</f>
        <v>0</v>
      </c>
      <c r="AN120" s="145"/>
      <c r="AO120" s="146">
        <f>AN120*$E120</f>
        <v>0</v>
      </c>
      <c r="AP120" s="145"/>
      <c r="AQ120" s="146">
        <f>AP120*$E120</f>
        <v>0</v>
      </c>
      <c r="AR120" s="145"/>
      <c r="AS120" s="146">
        <f>AR120*$E120</f>
        <v>0</v>
      </c>
      <c r="AT120" s="145"/>
      <c r="AU120" s="146">
        <f>AT120*$E120</f>
        <v>0</v>
      </c>
      <c r="AV120" s="145"/>
      <c r="AW120" s="146">
        <f>AV120*$E120</f>
        <v>0</v>
      </c>
      <c r="AX120" s="145"/>
      <c r="AY120" s="146">
        <f>AX120*$E120</f>
        <v>0</v>
      </c>
      <c r="AZ120" s="145"/>
      <c r="BA120" s="146">
        <f>AZ120*$E120</f>
        <v>0</v>
      </c>
      <c r="BB120" s="145"/>
      <c r="BC120" s="146">
        <f>BB120*$E120</f>
        <v>0</v>
      </c>
      <c r="BD120" s="145"/>
      <c r="BE120" s="146">
        <f>BD120*$E120</f>
        <v>0</v>
      </c>
      <c r="BF120" s="147">
        <f>SUM(AH120,AJ120,AL120,AN120,AP120,AR120,AT120,AV120,AX120,AZ120,BB120,BD120)</f>
        <v>0</v>
      </c>
      <c r="BG120" s="146">
        <f>SUM(AI120,AK120,AM120,AO120,AQ120,AS120,AU120,AW120,AY120,BA120,BC120,BE120)</f>
        <v>0</v>
      </c>
      <c r="BH120" s="99"/>
      <c r="BI120" s="100">
        <f>BH120*$E120</f>
        <v>0</v>
      </c>
      <c r="BJ120" s="99"/>
      <c r="BK120" s="100">
        <f>BJ120*$E120</f>
        <v>0</v>
      </c>
      <c r="BL120" s="99"/>
      <c r="BM120" s="100">
        <f>BL120*$E120</f>
        <v>0</v>
      </c>
      <c r="BN120" s="99"/>
      <c r="BO120" s="100">
        <f>BN120*$E120</f>
        <v>0</v>
      </c>
      <c r="BP120" s="99"/>
      <c r="BQ120" s="100">
        <f>BP120*$E120</f>
        <v>0</v>
      </c>
      <c r="BR120" s="99"/>
      <c r="BS120" s="100">
        <f>BR120*$E120</f>
        <v>0</v>
      </c>
      <c r="BT120" s="99"/>
      <c r="BU120" s="100">
        <f>BT120*$E120</f>
        <v>0</v>
      </c>
      <c r="BV120" s="99"/>
      <c r="BW120" s="100">
        <f>BV120*$E120</f>
        <v>0</v>
      </c>
      <c r="BX120" s="99"/>
      <c r="BY120" s="100">
        <f>BX120*$E120</f>
        <v>0</v>
      </c>
      <c r="BZ120" s="99"/>
      <c r="CA120" s="100">
        <f>BZ120*$E120</f>
        <v>0</v>
      </c>
      <c r="CB120" s="99"/>
      <c r="CC120" s="100">
        <f>CB120*$E120</f>
        <v>0</v>
      </c>
      <c r="CD120" s="99"/>
      <c r="CE120" s="100">
        <f>CD120*$E120</f>
        <v>0</v>
      </c>
      <c r="CF120" s="101">
        <f>SUM(BH120,BJ120,BL120,BN120,BP120,BR120,BT120,BV120,BX120,BZ120,CB120,CD120)</f>
        <v>0</v>
      </c>
      <c r="CG120" s="100">
        <f>SUM(BI120,BK120,BM120,BO120,BQ120,BS120,BU120,BW120,BY120,CA120,CC120,CE120)</f>
        <v>0</v>
      </c>
    </row>
    <row r="121" spans="1:85" s="148" customFormat="1" ht="19.899999999999999" customHeight="1" x14ac:dyDescent="0.5">
      <c r="A121" s="94">
        <v>96</v>
      </c>
      <c r="B121" s="95" t="s">
        <v>155</v>
      </c>
      <c r="C121" s="95" t="s">
        <v>205</v>
      </c>
      <c r="D121" s="94">
        <v>19</v>
      </c>
      <c r="E121" s="94">
        <v>1</v>
      </c>
      <c r="F121" s="94" t="s">
        <v>98</v>
      </c>
      <c r="G121" s="94"/>
      <c r="H121" s="94"/>
      <c r="I121" s="146"/>
      <c r="J121" s="94"/>
      <c r="K121" s="146"/>
      <c r="L121" s="94"/>
      <c r="M121" s="146"/>
      <c r="N121" s="94"/>
      <c r="O121" s="146"/>
      <c r="P121" s="94"/>
      <c r="Q121" s="146"/>
      <c r="R121" s="94"/>
      <c r="S121" s="146"/>
      <c r="T121" s="94"/>
      <c r="U121" s="146"/>
      <c r="V121" s="94"/>
      <c r="W121" s="146"/>
      <c r="X121" s="94"/>
      <c r="Y121" s="146"/>
      <c r="Z121" s="94"/>
      <c r="AA121" s="146"/>
      <c r="AB121" s="94"/>
      <c r="AC121" s="146"/>
      <c r="AD121" s="94"/>
      <c r="AE121" s="146"/>
      <c r="AF121" s="147"/>
      <c r="AG121" s="146"/>
      <c r="AH121" s="145"/>
      <c r="AI121" s="146"/>
      <c r="AJ121" s="145"/>
      <c r="AK121" s="146"/>
      <c r="AL121" s="145"/>
      <c r="AM121" s="146"/>
      <c r="AN121" s="145"/>
      <c r="AO121" s="146"/>
      <c r="AP121" s="145"/>
      <c r="AQ121" s="146"/>
      <c r="AR121" s="145"/>
      <c r="AS121" s="146"/>
      <c r="AT121" s="145"/>
      <c r="AU121" s="146"/>
      <c r="AV121" s="145"/>
      <c r="AW121" s="146"/>
      <c r="AX121" s="145"/>
      <c r="AY121" s="146"/>
      <c r="AZ121" s="145"/>
      <c r="BA121" s="146"/>
      <c r="BB121" s="145"/>
      <c r="BC121" s="146"/>
      <c r="BD121" s="145"/>
      <c r="BE121" s="146"/>
      <c r="BF121" s="147"/>
      <c r="BG121" s="146"/>
      <c r="BH121" s="99"/>
      <c r="BI121" s="100"/>
      <c r="BJ121" s="99"/>
      <c r="BK121" s="100"/>
      <c r="BL121" s="99"/>
      <c r="BM121" s="100"/>
      <c r="BN121" s="99"/>
      <c r="BO121" s="100"/>
      <c r="BP121" s="99"/>
      <c r="BQ121" s="100"/>
      <c r="BR121" s="99"/>
      <c r="BS121" s="100"/>
      <c r="BT121" s="99"/>
      <c r="BU121" s="100"/>
      <c r="BV121" s="99"/>
      <c r="BW121" s="100"/>
      <c r="BX121" s="99"/>
      <c r="BY121" s="100"/>
      <c r="BZ121" s="99"/>
      <c r="CA121" s="100"/>
      <c r="CB121" s="99"/>
      <c r="CC121" s="100"/>
      <c r="CD121" s="99"/>
      <c r="CE121" s="100"/>
      <c r="CF121" s="101"/>
      <c r="CG121" s="100"/>
    </row>
    <row r="122" spans="1:85" s="148" customFormat="1" ht="19.899999999999999" customHeight="1" x14ac:dyDescent="0.5">
      <c r="A122" s="94"/>
      <c r="B122" s="95"/>
      <c r="C122" s="95"/>
      <c r="D122" s="94"/>
      <c r="E122" s="94"/>
      <c r="F122" s="94"/>
      <c r="G122" s="94"/>
      <c r="H122" s="94"/>
      <c r="I122" s="146"/>
      <c r="J122" s="94"/>
      <c r="K122" s="146"/>
      <c r="L122" s="94"/>
      <c r="M122" s="146"/>
      <c r="N122" s="94"/>
      <c r="O122" s="146"/>
      <c r="P122" s="94"/>
      <c r="Q122" s="146"/>
      <c r="R122" s="94"/>
      <c r="S122" s="146"/>
      <c r="T122" s="94"/>
      <c r="U122" s="146"/>
      <c r="V122" s="94"/>
      <c r="W122" s="146"/>
      <c r="X122" s="94"/>
      <c r="Y122" s="146"/>
      <c r="Z122" s="94"/>
      <c r="AA122" s="146"/>
      <c r="AB122" s="94"/>
      <c r="AC122" s="146"/>
      <c r="AD122" s="94"/>
      <c r="AE122" s="146"/>
      <c r="AF122" s="147"/>
      <c r="AG122" s="146"/>
      <c r="AH122" s="145"/>
      <c r="AI122" s="146"/>
      <c r="AJ122" s="145"/>
      <c r="AK122" s="146"/>
      <c r="AL122" s="145"/>
      <c r="AM122" s="146"/>
      <c r="AN122" s="145"/>
      <c r="AO122" s="146"/>
      <c r="AP122" s="145"/>
      <c r="AQ122" s="146"/>
      <c r="AR122" s="145"/>
      <c r="AS122" s="146"/>
      <c r="AT122" s="145"/>
      <c r="AU122" s="146"/>
      <c r="AV122" s="145"/>
      <c r="AW122" s="146"/>
      <c r="AX122" s="145"/>
      <c r="AY122" s="146"/>
      <c r="AZ122" s="145"/>
      <c r="BA122" s="146"/>
      <c r="BB122" s="145"/>
      <c r="BC122" s="146"/>
      <c r="BD122" s="145"/>
      <c r="BE122" s="146"/>
      <c r="BF122" s="147"/>
      <c r="BG122" s="146"/>
      <c r="BH122" s="99"/>
      <c r="BI122" s="100"/>
      <c r="BJ122" s="99"/>
      <c r="BK122" s="100"/>
      <c r="BL122" s="99"/>
      <c r="BM122" s="100"/>
      <c r="BN122" s="99"/>
      <c r="BO122" s="100"/>
      <c r="BP122" s="99"/>
      <c r="BQ122" s="100"/>
      <c r="BR122" s="99"/>
      <c r="BS122" s="100"/>
      <c r="BT122" s="99"/>
      <c r="BU122" s="100"/>
      <c r="BV122" s="99"/>
      <c r="BW122" s="100"/>
      <c r="BX122" s="99"/>
      <c r="BY122" s="100"/>
      <c r="BZ122" s="99"/>
      <c r="CA122" s="100"/>
      <c r="CB122" s="99"/>
      <c r="CC122" s="100"/>
      <c r="CD122" s="99"/>
      <c r="CE122" s="100"/>
      <c r="CF122" s="101"/>
      <c r="CG122" s="100"/>
    </row>
    <row r="123" spans="1:85" s="148" customFormat="1" ht="19.899999999999999" customHeight="1" x14ac:dyDescent="0.5">
      <c r="A123" s="94">
        <v>97</v>
      </c>
      <c r="B123" s="95" t="s">
        <v>207</v>
      </c>
      <c r="C123" s="95" t="s">
        <v>74</v>
      </c>
      <c r="D123" s="94"/>
      <c r="E123" s="94">
        <v>1</v>
      </c>
      <c r="F123" s="94" t="s">
        <v>208</v>
      </c>
      <c r="G123" s="94">
        <v>2170</v>
      </c>
      <c r="H123" s="94"/>
      <c r="I123" s="146"/>
      <c r="J123" s="94"/>
      <c r="K123" s="146"/>
      <c r="L123" s="94"/>
      <c r="M123" s="146"/>
      <c r="N123" s="94"/>
      <c r="O123" s="146"/>
      <c r="P123" s="94"/>
      <c r="Q123" s="146"/>
      <c r="R123" s="94"/>
      <c r="S123" s="146"/>
      <c r="T123" s="94"/>
      <c r="U123" s="146"/>
      <c r="V123" s="94"/>
      <c r="W123" s="146"/>
      <c r="X123" s="94"/>
      <c r="Y123" s="146"/>
      <c r="Z123" s="94"/>
      <c r="AA123" s="146"/>
      <c r="AB123" s="94"/>
      <c r="AC123" s="146"/>
      <c r="AD123" s="94"/>
      <c r="AE123" s="146"/>
      <c r="AF123" s="147"/>
      <c r="AG123" s="146"/>
      <c r="AH123" s="145"/>
      <c r="AI123" s="146"/>
      <c r="AJ123" s="145"/>
      <c r="AK123" s="146"/>
      <c r="AL123" s="145"/>
      <c r="AM123" s="146"/>
      <c r="AN123" s="145"/>
      <c r="AO123" s="146"/>
      <c r="AP123" s="145"/>
      <c r="AQ123" s="146"/>
      <c r="AR123" s="145"/>
      <c r="AS123" s="146"/>
      <c r="AT123" s="145"/>
      <c r="AU123" s="146"/>
      <c r="AV123" s="145"/>
      <c r="AW123" s="146">
        <f t="shared" ref="AW123:AW128" si="384">AV123*$E123</f>
        <v>0</v>
      </c>
      <c r="AX123" s="145"/>
      <c r="AY123" s="146">
        <f t="shared" ref="AY123:AY128" si="385">AX123*$E123</f>
        <v>0</v>
      </c>
      <c r="AZ123" s="145"/>
      <c r="BA123" s="146">
        <f t="shared" ref="BA123:BA128" si="386">AZ123*$E123</f>
        <v>0</v>
      </c>
      <c r="BB123" s="145"/>
      <c r="BC123" s="146">
        <f t="shared" ref="BC123:BC128" si="387">BB123*$E123</f>
        <v>0</v>
      </c>
      <c r="BD123" s="145"/>
      <c r="BE123" s="146">
        <f t="shared" ref="BE123:BE128" si="388">BD123*$E123</f>
        <v>0</v>
      </c>
      <c r="BF123" s="147">
        <f t="shared" ref="BF123:BF128" si="389">SUM(AH123,AJ123,AL123,AN123,AP123,AR123,AT123,AV123,AX123,AZ123,BB123,BD123)</f>
        <v>0</v>
      </c>
      <c r="BG123" s="146">
        <f t="shared" ref="BG123:BG128" si="390">SUM(AI123,AK123,AM123,AO123,AQ123,AS123,AU123,AW123,AY123,BA123,BC123,BE123)</f>
        <v>0</v>
      </c>
      <c r="BH123" s="99"/>
      <c r="BI123" s="100"/>
      <c r="BJ123" s="99"/>
      <c r="BK123" s="100"/>
      <c r="BL123" s="99"/>
      <c r="BM123" s="100"/>
      <c r="BN123" s="99"/>
      <c r="BO123" s="100"/>
      <c r="BP123" s="99"/>
      <c r="BQ123" s="100"/>
      <c r="BR123" s="99"/>
      <c r="BS123" s="100"/>
      <c r="BT123" s="99"/>
      <c r="BU123" s="100"/>
      <c r="BV123" s="99"/>
      <c r="BW123" s="100">
        <f t="shared" ref="BW123:BW128" si="391">BV123*$E123</f>
        <v>0</v>
      </c>
      <c r="BX123" s="99"/>
      <c r="BY123" s="100"/>
      <c r="BZ123" s="99"/>
      <c r="CA123" s="100"/>
      <c r="CB123" s="99"/>
      <c r="CC123" s="100"/>
      <c r="CD123" s="99"/>
      <c r="CE123" s="100"/>
      <c r="CF123" s="101">
        <f t="shared" ref="CF123:CG146" si="392">SUM(BH123,BJ123,BL123,BN123,BP123,BR123,BT123,BV123,BX123,BZ123,CB123,CD123)</f>
        <v>0</v>
      </c>
      <c r="CG123" s="100">
        <f t="shared" si="392"/>
        <v>0</v>
      </c>
    </row>
    <row r="124" spans="1:85" s="148" customFormat="1" ht="19.899999999999999" customHeight="1" x14ac:dyDescent="0.5">
      <c r="A124" s="94">
        <v>98</v>
      </c>
      <c r="B124" s="95" t="s">
        <v>211</v>
      </c>
      <c r="C124" s="95" t="s">
        <v>205</v>
      </c>
      <c r="D124" s="94">
        <f>RANK(BF124,$BF$4:$BF$147)</f>
        <v>20</v>
      </c>
      <c r="E124" s="94">
        <v>1</v>
      </c>
      <c r="F124" s="94" t="s">
        <v>208</v>
      </c>
      <c r="G124" s="94"/>
      <c r="H124" s="94"/>
      <c r="I124" s="146"/>
      <c r="J124" s="94"/>
      <c r="K124" s="146"/>
      <c r="L124" s="94"/>
      <c r="M124" s="146"/>
      <c r="N124" s="94"/>
      <c r="O124" s="146"/>
      <c r="P124" s="94"/>
      <c r="Q124" s="146"/>
      <c r="R124" s="94"/>
      <c r="S124" s="146"/>
      <c r="T124" s="94"/>
      <c r="U124" s="146"/>
      <c r="V124" s="94"/>
      <c r="W124" s="146"/>
      <c r="X124" s="94"/>
      <c r="Y124" s="146"/>
      <c r="Z124" s="94"/>
      <c r="AA124" s="146"/>
      <c r="AB124" s="94"/>
      <c r="AC124" s="146"/>
      <c r="AD124" s="94"/>
      <c r="AE124" s="146"/>
      <c r="AF124" s="147"/>
      <c r="AG124" s="146"/>
      <c r="AH124" s="145"/>
      <c r="AI124" s="146"/>
      <c r="AJ124" s="145"/>
      <c r="AK124" s="146"/>
      <c r="AL124" s="145"/>
      <c r="AM124" s="146"/>
      <c r="AN124" s="145"/>
      <c r="AO124" s="146"/>
      <c r="AP124" s="145"/>
      <c r="AQ124" s="146"/>
      <c r="AR124" s="145"/>
      <c r="AS124" s="146"/>
      <c r="AT124" s="145"/>
      <c r="AU124" s="146"/>
      <c r="AV124" s="145"/>
      <c r="AW124" s="146">
        <f t="shared" si="384"/>
        <v>0</v>
      </c>
      <c r="AX124" s="145"/>
      <c r="AY124" s="146">
        <f t="shared" si="385"/>
        <v>0</v>
      </c>
      <c r="AZ124" s="145"/>
      <c r="BA124" s="146">
        <f t="shared" si="386"/>
        <v>0</v>
      </c>
      <c r="BB124" s="145"/>
      <c r="BC124" s="146">
        <f t="shared" si="387"/>
        <v>0</v>
      </c>
      <c r="BD124" s="145"/>
      <c r="BE124" s="146">
        <f t="shared" si="388"/>
        <v>0</v>
      </c>
      <c r="BF124" s="147">
        <f t="shared" si="389"/>
        <v>0</v>
      </c>
      <c r="BG124" s="146">
        <f t="shared" si="390"/>
        <v>0</v>
      </c>
      <c r="BH124" s="99"/>
      <c r="BI124" s="100"/>
      <c r="BJ124" s="99"/>
      <c r="BK124" s="100"/>
      <c r="BL124" s="99"/>
      <c r="BM124" s="100"/>
      <c r="BN124" s="99"/>
      <c r="BO124" s="100"/>
      <c r="BP124" s="99"/>
      <c r="BQ124" s="100"/>
      <c r="BR124" s="99"/>
      <c r="BS124" s="100"/>
      <c r="BT124" s="99"/>
      <c r="BU124" s="100"/>
      <c r="BV124" s="99"/>
      <c r="BW124" s="100">
        <f t="shared" si="391"/>
        <v>0</v>
      </c>
      <c r="BX124" s="99"/>
      <c r="BY124" s="100"/>
      <c r="BZ124" s="99"/>
      <c r="CA124" s="100"/>
      <c r="CB124" s="99"/>
      <c r="CC124" s="100"/>
      <c r="CD124" s="99"/>
      <c r="CE124" s="100"/>
      <c r="CF124" s="101">
        <f t="shared" si="392"/>
        <v>0</v>
      </c>
      <c r="CG124" s="100">
        <f t="shared" si="392"/>
        <v>0</v>
      </c>
    </row>
    <row r="125" spans="1:85" s="148" customFormat="1" ht="19.899999999999999" customHeight="1" x14ac:dyDescent="0.5">
      <c r="A125" s="94">
        <v>99</v>
      </c>
      <c r="B125" s="95" t="s">
        <v>226</v>
      </c>
      <c r="C125" s="95"/>
      <c r="D125" s="94">
        <f t="shared" ref="D125:D126" si="393">RANK(BF125,$BF$4:$BF$147)</f>
        <v>20</v>
      </c>
      <c r="E125" s="94"/>
      <c r="F125" s="94"/>
      <c r="G125" s="94"/>
      <c r="H125" s="94"/>
      <c r="I125" s="146"/>
      <c r="J125" s="94"/>
      <c r="K125" s="146"/>
      <c r="L125" s="94"/>
      <c r="M125" s="146"/>
      <c r="N125" s="94"/>
      <c r="O125" s="146"/>
      <c r="P125" s="94"/>
      <c r="Q125" s="146"/>
      <c r="R125" s="94"/>
      <c r="S125" s="146"/>
      <c r="T125" s="94"/>
      <c r="U125" s="146"/>
      <c r="V125" s="94"/>
      <c r="W125" s="146"/>
      <c r="X125" s="94"/>
      <c r="Y125" s="146"/>
      <c r="Z125" s="94"/>
      <c r="AA125" s="146"/>
      <c r="AB125" s="94"/>
      <c r="AC125" s="146"/>
      <c r="AD125" s="94"/>
      <c r="AE125" s="146"/>
      <c r="AF125" s="147"/>
      <c r="AG125" s="146"/>
      <c r="AH125" s="145"/>
      <c r="AI125" s="146"/>
      <c r="AJ125" s="145"/>
      <c r="AK125" s="146"/>
      <c r="AL125" s="145"/>
      <c r="AM125" s="146"/>
      <c r="AN125" s="145"/>
      <c r="AO125" s="146"/>
      <c r="AP125" s="145"/>
      <c r="AQ125" s="146"/>
      <c r="AR125" s="145"/>
      <c r="AS125" s="146"/>
      <c r="AT125" s="145"/>
      <c r="AU125" s="146"/>
      <c r="AV125" s="145"/>
      <c r="AW125" s="146"/>
      <c r="AX125" s="145"/>
      <c r="AY125" s="146"/>
      <c r="AZ125" s="145"/>
      <c r="BA125" s="146"/>
      <c r="BB125" s="145"/>
      <c r="BC125" s="146"/>
      <c r="BD125" s="145"/>
      <c r="BE125" s="146"/>
      <c r="BF125" s="147"/>
      <c r="BG125" s="146"/>
      <c r="BH125" s="99"/>
      <c r="BI125" s="100"/>
      <c r="BJ125" s="99"/>
      <c r="BK125" s="100"/>
      <c r="BL125" s="99"/>
      <c r="BM125" s="100"/>
      <c r="BN125" s="99"/>
      <c r="BO125" s="100"/>
      <c r="BP125" s="99"/>
      <c r="BQ125" s="100"/>
      <c r="BR125" s="99"/>
      <c r="BS125" s="100"/>
      <c r="BT125" s="99"/>
      <c r="BU125" s="100"/>
      <c r="BV125" s="99"/>
      <c r="BW125" s="100"/>
      <c r="BX125" s="99"/>
      <c r="BY125" s="100"/>
      <c r="BZ125" s="99"/>
      <c r="CA125" s="100"/>
      <c r="CB125" s="99"/>
      <c r="CC125" s="100"/>
      <c r="CD125" s="99"/>
      <c r="CE125" s="100"/>
      <c r="CF125" s="101"/>
      <c r="CG125" s="100"/>
    </row>
    <row r="126" spans="1:85" s="148" customFormat="1" ht="19.899999999999999" customHeight="1" x14ac:dyDescent="0.5">
      <c r="A126" s="94">
        <v>100</v>
      </c>
      <c r="B126" s="95" t="s">
        <v>227</v>
      </c>
      <c r="C126" s="95"/>
      <c r="D126" s="94">
        <f t="shared" si="393"/>
        <v>20</v>
      </c>
      <c r="E126" s="94"/>
      <c r="F126" s="94"/>
      <c r="G126" s="94"/>
      <c r="H126" s="94"/>
      <c r="I126" s="146"/>
      <c r="J126" s="94"/>
      <c r="K126" s="146"/>
      <c r="L126" s="94"/>
      <c r="M126" s="146"/>
      <c r="N126" s="94"/>
      <c r="O126" s="146"/>
      <c r="P126" s="94"/>
      <c r="Q126" s="146"/>
      <c r="R126" s="94"/>
      <c r="S126" s="146"/>
      <c r="T126" s="94"/>
      <c r="U126" s="146"/>
      <c r="V126" s="94"/>
      <c r="W126" s="146"/>
      <c r="X126" s="94"/>
      <c r="Y126" s="146"/>
      <c r="Z126" s="94"/>
      <c r="AA126" s="146"/>
      <c r="AB126" s="94"/>
      <c r="AC126" s="146"/>
      <c r="AD126" s="94"/>
      <c r="AE126" s="146"/>
      <c r="AF126" s="147"/>
      <c r="AG126" s="146"/>
      <c r="AH126" s="145"/>
      <c r="AI126" s="146"/>
      <c r="AJ126" s="145"/>
      <c r="AK126" s="146"/>
      <c r="AL126" s="145"/>
      <c r="AM126" s="146"/>
      <c r="AN126" s="145"/>
      <c r="AO126" s="146"/>
      <c r="AP126" s="145"/>
      <c r="AQ126" s="146"/>
      <c r="AR126" s="145"/>
      <c r="AS126" s="146"/>
      <c r="AT126" s="145"/>
      <c r="AU126" s="146"/>
      <c r="AV126" s="145"/>
      <c r="AW126" s="146"/>
      <c r="AX126" s="145"/>
      <c r="AY126" s="146"/>
      <c r="AZ126" s="145"/>
      <c r="BA126" s="146"/>
      <c r="BB126" s="145"/>
      <c r="BC126" s="146"/>
      <c r="BD126" s="145"/>
      <c r="BE126" s="146"/>
      <c r="BF126" s="147"/>
      <c r="BG126" s="146"/>
      <c r="BH126" s="99"/>
      <c r="BI126" s="100"/>
      <c r="BJ126" s="99"/>
      <c r="BK126" s="100"/>
      <c r="BL126" s="99"/>
      <c r="BM126" s="100"/>
      <c r="BN126" s="99"/>
      <c r="BO126" s="100"/>
      <c r="BP126" s="99"/>
      <c r="BQ126" s="100"/>
      <c r="BR126" s="99"/>
      <c r="BS126" s="100"/>
      <c r="BT126" s="99"/>
      <c r="BU126" s="100"/>
      <c r="BV126" s="99"/>
      <c r="BW126" s="100"/>
      <c r="BX126" s="99"/>
      <c r="BY126" s="100"/>
      <c r="BZ126" s="99"/>
      <c r="CA126" s="100"/>
      <c r="CB126" s="99"/>
      <c r="CC126" s="100"/>
      <c r="CD126" s="99"/>
      <c r="CE126" s="100"/>
      <c r="CF126" s="101"/>
      <c r="CG126" s="100"/>
    </row>
    <row r="127" spans="1:85" s="148" customFormat="1" ht="19.899999999999999" customHeight="1" x14ac:dyDescent="0.5">
      <c r="A127" s="94">
        <v>101</v>
      </c>
      <c r="B127" s="95" t="s">
        <v>209</v>
      </c>
      <c r="C127" s="95" t="s">
        <v>205</v>
      </c>
      <c r="D127" s="94">
        <f t="shared" ref="D127:D137" si="394">RANK(BF127,$BF$4:$BF$147)</f>
        <v>16</v>
      </c>
      <c r="E127" s="94">
        <v>1</v>
      </c>
      <c r="F127" s="94" t="s">
        <v>210</v>
      </c>
      <c r="G127" s="94">
        <v>1850</v>
      </c>
      <c r="H127" s="94"/>
      <c r="I127" s="146"/>
      <c r="J127" s="94"/>
      <c r="K127" s="146"/>
      <c r="L127" s="94"/>
      <c r="M127" s="146"/>
      <c r="N127" s="94"/>
      <c r="O127" s="146"/>
      <c r="P127" s="94"/>
      <c r="Q127" s="146"/>
      <c r="R127" s="94"/>
      <c r="S127" s="146"/>
      <c r="T127" s="94"/>
      <c r="U127" s="146"/>
      <c r="V127" s="94"/>
      <c r="W127" s="146"/>
      <c r="X127" s="94"/>
      <c r="Y127" s="146"/>
      <c r="Z127" s="94"/>
      <c r="AA127" s="146"/>
      <c r="AB127" s="94"/>
      <c r="AC127" s="146"/>
      <c r="AD127" s="94"/>
      <c r="AE127" s="146"/>
      <c r="AF127" s="147"/>
      <c r="AG127" s="146"/>
      <c r="AH127" s="145"/>
      <c r="AI127" s="146"/>
      <c r="AJ127" s="145"/>
      <c r="AK127" s="146"/>
      <c r="AL127" s="145"/>
      <c r="AM127" s="146"/>
      <c r="AN127" s="145"/>
      <c r="AO127" s="146"/>
      <c r="AP127" s="145"/>
      <c r="AQ127" s="146"/>
      <c r="AR127" s="145"/>
      <c r="AS127" s="146"/>
      <c r="AT127" s="145"/>
      <c r="AU127" s="146"/>
      <c r="AV127" s="145"/>
      <c r="AW127" s="146">
        <f t="shared" si="384"/>
        <v>0</v>
      </c>
      <c r="AX127" s="145">
        <v>158</v>
      </c>
      <c r="AY127" s="146">
        <f t="shared" si="385"/>
        <v>158</v>
      </c>
      <c r="AZ127" s="145">
        <v>16</v>
      </c>
      <c r="BA127" s="146">
        <f t="shared" si="386"/>
        <v>16</v>
      </c>
      <c r="BB127" s="145"/>
      <c r="BC127" s="146">
        <f t="shared" si="387"/>
        <v>0</v>
      </c>
      <c r="BD127" s="145">
        <v>12</v>
      </c>
      <c r="BE127" s="146">
        <f t="shared" si="388"/>
        <v>12</v>
      </c>
      <c r="BF127" s="147">
        <f t="shared" si="389"/>
        <v>186</v>
      </c>
      <c r="BG127" s="146">
        <f t="shared" si="390"/>
        <v>186</v>
      </c>
      <c r="BH127" s="99">
        <v>12</v>
      </c>
      <c r="BI127" s="97">
        <f t="shared" ref="BI127:BI128" si="395">BH127*$E127</f>
        <v>12</v>
      </c>
      <c r="BJ127" s="99">
        <v>144</v>
      </c>
      <c r="BK127" s="100">
        <f t="shared" ref="BK127:BK128" si="396">BJ127*$E127</f>
        <v>144</v>
      </c>
      <c r="BL127" s="99"/>
      <c r="BM127" s="100"/>
      <c r="BN127" s="99"/>
      <c r="BO127" s="100"/>
      <c r="BP127" s="99"/>
      <c r="BQ127" s="100"/>
      <c r="BR127" s="99"/>
      <c r="BS127" s="100"/>
      <c r="BT127" s="99"/>
      <c r="BU127" s="100"/>
      <c r="BV127" s="99"/>
      <c r="BW127" s="100">
        <f t="shared" si="391"/>
        <v>0</v>
      </c>
      <c r="BX127" s="99"/>
      <c r="BY127" s="100"/>
      <c r="BZ127" s="99"/>
      <c r="CA127" s="100"/>
      <c r="CB127" s="99"/>
      <c r="CC127" s="100"/>
      <c r="CD127" s="99"/>
      <c r="CE127" s="100"/>
      <c r="CF127" s="101">
        <f t="shared" si="392"/>
        <v>156</v>
      </c>
      <c r="CG127" s="100">
        <f t="shared" si="392"/>
        <v>156</v>
      </c>
    </row>
    <row r="128" spans="1:85" s="148" customFormat="1" ht="19.899999999999999" customHeight="1" x14ac:dyDescent="0.5">
      <c r="A128" s="94">
        <v>102</v>
      </c>
      <c r="B128" s="95" t="s">
        <v>209</v>
      </c>
      <c r="C128" s="95" t="s">
        <v>74</v>
      </c>
      <c r="D128" s="94">
        <f t="shared" si="394"/>
        <v>14</v>
      </c>
      <c r="E128" s="94">
        <v>0.68</v>
      </c>
      <c r="F128" s="94" t="s">
        <v>210</v>
      </c>
      <c r="G128" s="94">
        <v>1800</v>
      </c>
      <c r="H128" s="94"/>
      <c r="I128" s="146"/>
      <c r="J128" s="94"/>
      <c r="K128" s="146"/>
      <c r="L128" s="94"/>
      <c r="M128" s="146"/>
      <c r="N128" s="94"/>
      <c r="O128" s="146"/>
      <c r="P128" s="94"/>
      <c r="Q128" s="146"/>
      <c r="R128" s="94"/>
      <c r="S128" s="146"/>
      <c r="T128" s="94"/>
      <c r="U128" s="146"/>
      <c r="V128" s="94"/>
      <c r="W128" s="146"/>
      <c r="X128" s="94"/>
      <c r="Y128" s="146"/>
      <c r="Z128" s="94"/>
      <c r="AA128" s="146"/>
      <c r="AB128" s="94"/>
      <c r="AC128" s="146"/>
      <c r="AD128" s="94"/>
      <c r="AE128" s="146"/>
      <c r="AF128" s="147"/>
      <c r="AG128" s="146"/>
      <c r="AH128" s="145"/>
      <c r="AI128" s="146"/>
      <c r="AJ128" s="145"/>
      <c r="AK128" s="146"/>
      <c r="AL128" s="145"/>
      <c r="AM128" s="146"/>
      <c r="AN128" s="145"/>
      <c r="AO128" s="146"/>
      <c r="AP128" s="145"/>
      <c r="AQ128" s="146"/>
      <c r="AR128" s="145"/>
      <c r="AS128" s="146"/>
      <c r="AT128" s="145"/>
      <c r="AU128" s="146"/>
      <c r="AV128" s="145">
        <v>348</v>
      </c>
      <c r="AW128" s="146">
        <f t="shared" si="384"/>
        <v>236.64000000000001</v>
      </c>
      <c r="AX128" s="145">
        <v>274</v>
      </c>
      <c r="AY128" s="146">
        <f t="shared" si="385"/>
        <v>186.32000000000002</v>
      </c>
      <c r="AZ128" s="145">
        <v>17</v>
      </c>
      <c r="BA128" s="146">
        <f t="shared" si="386"/>
        <v>11.56</v>
      </c>
      <c r="BB128" s="145">
        <v>12</v>
      </c>
      <c r="BC128" s="146">
        <f t="shared" si="387"/>
        <v>8.16</v>
      </c>
      <c r="BD128" s="145">
        <v>60</v>
      </c>
      <c r="BE128" s="146">
        <f t="shared" si="388"/>
        <v>40.800000000000004</v>
      </c>
      <c r="BF128" s="147">
        <f t="shared" si="389"/>
        <v>711</v>
      </c>
      <c r="BG128" s="146">
        <f t="shared" si="390"/>
        <v>483.48000000000008</v>
      </c>
      <c r="BH128" s="99">
        <v>72</v>
      </c>
      <c r="BI128" s="100">
        <f t="shared" si="395"/>
        <v>48.96</v>
      </c>
      <c r="BJ128" s="99">
        <v>31</v>
      </c>
      <c r="BK128" s="100">
        <f t="shared" si="396"/>
        <v>21.080000000000002</v>
      </c>
      <c r="BL128" s="99"/>
      <c r="BM128" s="100"/>
      <c r="BN128" s="99"/>
      <c r="BO128" s="100"/>
      <c r="BP128" s="99"/>
      <c r="BQ128" s="100"/>
      <c r="BR128" s="99"/>
      <c r="BS128" s="100"/>
      <c r="BT128" s="99"/>
      <c r="BU128" s="100"/>
      <c r="BV128" s="99"/>
      <c r="BW128" s="100">
        <f t="shared" si="391"/>
        <v>0</v>
      </c>
      <c r="BX128" s="99"/>
      <c r="BY128" s="100">
        <f t="shared" ref="BY128" si="397">BX128*$E128</f>
        <v>0</v>
      </c>
      <c r="BZ128" s="99"/>
      <c r="CA128" s="100">
        <f t="shared" ref="CA128" si="398">BZ128*$E128</f>
        <v>0</v>
      </c>
      <c r="CB128" s="99"/>
      <c r="CC128" s="100"/>
      <c r="CD128" s="99"/>
      <c r="CE128" s="100"/>
      <c r="CF128" s="101">
        <f t="shared" si="392"/>
        <v>103</v>
      </c>
      <c r="CG128" s="100">
        <f t="shared" si="392"/>
        <v>70.040000000000006</v>
      </c>
    </row>
    <row r="129" spans="1:85" s="148" customFormat="1" ht="19.899999999999999" customHeight="1" x14ac:dyDescent="0.5">
      <c r="A129" s="94">
        <v>103</v>
      </c>
      <c r="B129" s="95" t="s">
        <v>209</v>
      </c>
      <c r="C129" s="95" t="s">
        <v>74</v>
      </c>
      <c r="D129" s="94">
        <f t="shared" si="394"/>
        <v>20</v>
      </c>
      <c r="E129" s="94">
        <v>0.64</v>
      </c>
      <c r="F129" s="94" t="s">
        <v>206</v>
      </c>
      <c r="G129" s="94">
        <v>1800</v>
      </c>
      <c r="H129" s="94"/>
      <c r="I129" s="146"/>
      <c r="J129" s="94"/>
      <c r="K129" s="146"/>
      <c r="L129" s="94"/>
      <c r="M129" s="146"/>
      <c r="N129" s="94"/>
      <c r="O129" s="146"/>
      <c r="P129" s="94"/>
      <c r="Q129" s="146"/>
      <c r="R129" s="94"/>
      <c r="S129" s="146"/>
      <c r="T129" s="94"/>
      <c r="U129" s="146"/>
      <c r="V129" s="94"/>
      <c r="W129" s="146"/>
      <c r="X129" s="94"/>
      <c r="Y129" s="146"/>
      <c r="Z129" s="94"/>
      <c r="AA129" s="146"/>
      <c r="AB129" s="94"/>
      <c r="AC129" s="146"/>
      <c r="AD129" s="94"/>
      <c r="AE129" s="146"/>
      <c r="AF129" s="147"/>
      <c r="AG129" s="146"/>
      <c r="AH129" s="145"/>
      <c r="AI129" s="146"/>
      <c r="AJ129" s="145"/>
      <c r="AK129" s="146"/>
      <c r="AL129" s="145"/>
      <c r="AM129" s="146"/>
      <c r="AN129" s="145"/>
      <c r="AO129" s="146"/>
      <c r="AP129" s="145"/>
      <c r="AQ129" s="146"/>
      <c r="AR129" s="145"/>
      <c r="AS129" s="146"/>
      <c r="AT129" s="145"/>
      <c r="AU129" s="146"/>
      <c r="AV129" s="145"/>
      <c r="AW129" s="146"/>
      <c r="AX129" s="145"/>
      <c r="AY129" s="146"/>
      <c r="AZ129" s="145"/>
      <c r="BA129" s="146"/>
      <c r="BB129" s="145"/>
      <c r="BC129" s="146"/>
      <c r="BD129" s="145"/>
      <c r="BE129" s="146"/>
      <c r="BF129" s="147">
        <f t="shared" ref="BF129" si="399">SUM(AH129,AJ129,AL129,AN129,AP129,AR129,AT129,AV129,AX129,AZ129,BB129,BD129)</f>
        <v>0</v>
      </c>
      <c r="BG129" s="146">
        <f t="shared" ref="BG129" si="400">SUM(AI129,AK129,AM129,AO129,AQ129,AS129,AU129,AW129,AY129,BA129,BC129,BE129)</f>
        <v>0</v>
      </c>
      <c r="BH129" s="99"/>
      <c r="BI129" s="100"/>
      <c r="BJ129" s="99"/>
      <c r="BK129" s="100">
        <f t="shared" ref="BK129:BK137" si="401">BJ129*$E129</f>
        <v>0</v>
      </c>
      <c r="BL129" s="99"/>
      <c r="BM129" s="100"/>
      <c r="BN129" s="99"/>
      <c r="BO129" s="100"/>
      <c r="BP129" s="99"/>
      <c r="BQ129" s="100"/>
      <c r="BR129" s="99"/>
      <c r="BS129" s="100"/>
      <c r="BT129" s="99"/>
      <c r="BU129" s="100"/>
      <c r="BV129" s="99"/>
      <c r="BW129" s="100"/>
      <c r="BX129" s="99"/>
      <c r="BY129" s="100"/>
      <c r="BZ129" s="99"/>
      <c r="CA129" s="100"/>
      <c r="CB129" s="99"/>
      <c r="CC129" s="100"/>
      <c r="CD129" s="99"/>
      <c r="CE129" s="100"/>
      <c r="CF129" s="101">
        <f t="shared" si="392"/>
        <v>0</v>
      </c>
      <c r="CG129" s="100">
        <f t="shared" si="392"/>
        <v>0</v>
      </c>
    </row>
    <row r="130" spans="1:85" s="148" customFormat="1" ht="19.899999999999999" customHeight="1" x14ac:dyDescent="0.5">
      <c r="A130" s="94">
        <v>104</v>
      </c>
      <c r="B130" s="95" t="s">
        <v>151</v>
      </c>
      <c r="C130" s="95" t="s">
        <v>77</v>
      </c>
      <c r="D130" s="94">
        <f t="shared" si="394"/>
        <v>13</v>
      </c>
      <c r="E130" s="94">
        <v>1</v>
      </c>
      <c r="F130" s="94" t="s">
        <v>152</v>
      </c>
      <c r="G130" s="94">
        <v>2100</v>
      </c>
      <c r="H130" s="94">
        <v>25</v>
      </c>
      <c r="I130" s="146">
        <f t="shared" si="223"/>
        <v>25</v>
      </c>
      <c r="J130" s="94"/>
      <c r="K130" s="146">
        <f t="shared" si="224"/>
        <v>0</v>
      </c>
      <c r="L130" s="188">
        <v>20</v>
      </c>
      <c r="M130" s="146">
        <f t="shared" si="225"/>
        <v>20</v>
      </c>
      <c r="N130" s="94">
        <v>40</v>
      </c>
      <c r="O130" s="146">
        <f t="shared" si="226"/>
        <v>40</v>
      </c>
      <c r="P130" s="94">
        <v>80</v>
      </c>
      <c r="Q130" s="146">
        <f t="shared" si="227"/>
        <v>80</v>
      </c>
      <c r="R130" s="94">
        <v>60</v>
      </c>
      <c r="S130" s="146">
        <f t="shared" si="228"/>
        <v>60</v>
      </c>
      <c r="T130" s="94">
        <v>80</v>
      </c>
      <c r="U130" s="146">
        <f t="shared" si="229"/>
        <v>80</v>
      </c>
      <c r="V130" s="94">
        <v>80</v>
      </c>
      <c r="W130" s="146">
        <f t="shared" si="230"/>
        <v>80</v>
      </c>
      <c r="X130" s="94">
        <v>100</v>
      </c>
      <c r="Y130" s="146">
        <f t="shared" si="231"/>
        <v>100</v>
      </c>
      <c r="Z130" s="94">
        <v>90</v>
      </c>
      <c r="AA130" s="146">
        <f t="shared" si="232"/>
        <v>90</v>
      </c>
      <c r="AB130" s="94">
        <v>129</v>
      </c>
      <c r="AC130" s="146">
        <f t="shared" si="233"/>
        <v>129</v>
      </c>
      <c r="AD130" s="94">
        <v>70</v>
      </c>
      <c r="AE130" s="146">
        <f t="shared" si="234"/>
        <v>70</v>
      </c>
      <c r="AF130" s="147">
        <f t="shared" ref="AF130:AG137" si="402">SUM(H130,J130,L130,N130,P130,R130,T130,V130,X130,Z130,AB130,AD130)</f>
        <v>774</v>
      </c>
      <c r="AG130" s="146">
        <f t="shared" si="402"/>
        <v>774</v>
      </c>
      <c r="AH130" s="159">
        <v>60</v>
      </c>
      <c r="AI130" s="160">
        <f t="shared" ref="AI130" si="403">AH130*$E130</f>
        <v>60</v>
      </c>
      <c r="AJ130" s="159">
        <v>100</v>
      </c>
      <c r="AK130" s="160">
        <f t="shared" ref="AK130" si="404">AJ130*$E130</f>
        <v>100</v>
      </c>
      <c r="AL130" s="145">
        <v>160</v>
      </c>
      <c r="AM130" s="146">
        <f t="shared" si="238"/>
        <v>160</v>
      </c>
      <c r="AN130" s="145"/>
      <c r="AO130" s="146">
        <f t="shared" si="239"/>
        <v>0</v>
      </c>
      <c r="AP130" s="145">
        <v>60</v>
      </c>
      <c r="AQ130" s="146">
        <f t="shared" si="240"/>
        <v>60</v>
      </c>
      <c r="AR130" s="145">
        <v>19</v>
      </c>
      <c r="AS130" s="146">
        <f t="shared" si="241"/>
        <v>19</v>
      </c>
      <c r="AT130" s="145">
        <v>100</v>
      </c>
      <c r="AU130" s="146">
        <f t="shared" si="242"/>
        <v>100</v>
      </c>
      <c r="AV130" s="145">
        <v>100</v>
      </c>
      <c r="AW130" s="146">
        <f t="shared" si="243"/>
        <v>100</v>
      </c>
      <c r="AX130" s="145">
        <v>100</v>
      </c>
      <c r="AY130" s="146">
        <f t="shared" si="244"/>
        <v>100</v>
      </c>
      <c r="AZ130" s="145"/>
      <c r="BA130" s="146">
        <f t="shared" si="245"/>
        <v>0</v>
      </c>
      <c r="BB130" s="145">
        <v>60</v>
      </c>
      <c r="BC130" s="146">
        <f t="shared" si="246"/>
        <v>60</v>
      </c>
      <c r="BD130" s="145">
        <v>100</v>
      </c>
      <c r="BE130" s="146">
        <f t="shared" si="247"/>
        <v>100</v>
      </c>
      <c r="BF130" s="147">
        <f t="shared" si="355"/>
        <v>859</v>
      </c>
      <c r="BG130" s="146">
        <f t="shared" si="355"/>
        <v>859</v>
      </c>
      <c r="BH130" s="96">
        <v>100</v>
      </c>
      <c r="BI130" s="97">
        <f t="shared" ref="BI130:BI137" si="405">BH130*$E130</f>
        <v>100</v>
      </c>
      <c r="BJ130" s="99"/>
      <c r="BK130" s="100">
        <f t="shared" si="401"/>
        <v>0</v>
      </c>
      <c r="BL130" s="99"/>
      <c r="BM130" s="100">
        <f t="shared" ref="BM130:BM137" si="406">BL130*$E130</f>
        <v>0</v>
      </c>
      <c r="BN130" s="99"/>
      <c r="BO130" s="100">
        <f t="shared" ref="BO130:BO137" si="407">BN130*$E130</f>
        <v>0</v>
      </c>
      <c r="BP130" s="99"/>
      <c r="BQ130" s="100">
        <f t="shared" ref="BQ130:BQ137" si="408">BP130*$E130</f>
        <v>0</v>
      </c>
      <c r="BR130" s="99"/>
      <c r="BS130" s="100">
        <f t="shared" ref="BS130:BS137" si="409">BR130*$E130</f>
        <v>0</v>
      </c>
      <c r="BT130" s="99"/>
      <c r="BU130" s="100">
        <f t="shared" ref="BU130:BU137" si="410">BT130*$E130</f>
        <v>0</v>
      </c>
      <c r="BV130" s="99"/>
      <c r="BW130" s="100">
        <f t="shared" ref="BW130:BW137" si="411">BV130*$E130</f>
        <v>0</v>
      </c>
      <c r="BX130" s="99"/>
      <c r="BY130" s="100">
        <f t="shared" ref="BY130:BY137" si="412">BX130*$E130</f>
        <v>0</v>
      </c>
      <c r="BZ130" s="99"/>
      <c r="CA130" s="100">
        <f t="shared" ref="CA130:CA137" si="413">BZ130*$E130</f>
        <v>0</v>
      </c>
      <c r="CB130" s="99"/>
      <c r="CC130" s="100">
        <f t="shared" ref="CC130:CC137" si="414">CB130*$E130</f>
        <v>0</v>
      </c>
      <c r="CD130" s="99"/>
      <c r="CE130" s="100">
        <f t="shared" ref="CE130:CE137" si="415">CD130*$E130</f>
        <v>0</v>
      </c>
      <c r="CF130" s="101">
        <f t="shared" si="392"/>
        <v>100</v>
      </c>
      <c r="CG130" s="100">
        <f t="shared" si="392"/>
        <v>100</v>
      </c>
    </row>
    <row r="131" spans="1:85" s="148" customFormat="1" ht="19.899999999999999" customHeight="1" x14ac:dyDescent="0.5">
      <c r="A131" s="94">
        <v>105</v>
      </c>
      <c r="B131" s="95" t="s">
        <v>153</v>
      </c>
      <c r="C131" s="95" t="s">
        <v>77</v>
      </c>
      <c r="D131" s="94">
        <f t="shared" si="394"/>
        <v>20</v>
      </c>
      <c r="E131" s="94">
        <v>1</v>
      </c>
      <c r="F131" s="94" t="s">
        <v>83</v>
      </c>
      <c r="G131" s="94"/>
      <c r="H131" s="94"/>
      <c r="I131" s="146">
        <f t="shared" si="223"/>
        <v>0</v>
      </c>
      <c r="J131" s="94"/>
      <c r="K131" s="146">
        <f t="shared" si="224"/>
        <v>0</v>
      </c>
      <c r="L131" s="94"/>
      <c r="M131" s="146">
        <f t="shared" si="225"/>
        <v>0</v>
      </c>
      <c r="N131" s="94"/>
      <c r="O131" s="146">
        <f t="shared" si="226"/>
        <v>0</v>
      </c>
      <c r="P131" s="94"/>
      <c r="Q131" s="146">
        <f t="shared" si="227"/>
        <v>0</v>
      </c>
      <c r="R131" s="94"/>
      <c r="S131" s="146">
        <f t="shared" si="228"/>
        <v>0</v>
      </c>
      <c r="T131" s="94"/>
      <c r="U131" s="146">
        <f t="shared" si="229"/>
        <v>0</v>
      </c>
      <c r="V131" s="94"/>
      <c r="W131" s="146">
        <f t="shared" si="230"/>
        <v>0</v>
      </c>
      <c r="X131" s="94"/>
      <c r="Y131" s="146">
        <f t="shared" si="231"/>
        <v>0</v>
      </c>
      <c r="Z131" s="94"/>
      <c r="AA131" s="146">
        <f t="shared" si="232"/>
        <v>0</v>
      </c>
      <c r="AB131" s="94"/>
      <c r="AC131" s="146">
        <f t="shared" si="233"/>
        <v>0</v>
      </c>
      <c r="AD131" s="94"/>
      <c r="AE131" s="146">
        <f t="shared" si="234"/>
        <v>0</v>
      </c>
      <c r="AF131" s="147">
        <f t="shared" si="402"/>
        <v>0</v>
      </c>
      <c r="AG131" s="146">
        <f t="shared" si="402"/>
        <v>0</v>
      </c>
      <c r="AH131" s="145"/>
      <c r="AI131" s="146">
        <f t="shared" si="236"/>
        <v>0</v>
      </c>
      <c r="AJ131" s="145"/>
      <c r="AK131" s="146">
        <f t="shared" si="238"/>
        <v>0</v>
      </c>
      <c r="AL131" s="145"/>
      <c r="AM131" s="146">
        <f t="shared" si="238"/>
        <v>0</v>
      </c>
      <c r="AN131" s="145"/>
      <c r="AO131" s="146">
        <f t="shared" si="239"/>
        <v>0</v>
      </c>
      <c r="AP131" s="145"/>
      <c r="AQ131" s="146">
        <f t="shared" si="240"/>
        <v>0</v>
      </c>
      <c r="AR131" s="145"/>
      <c r="AS131" s="146">
        <f t="shared" si="241"/>
        <v>0</v>
      </c>
      <c r="AT131" s="145"/>
      <c r="AU131" s="146">
        <f t="shared" si="242"/>
        <v>0</v>
      </c>
      <c r="AV131" s="145"/>
      <c r="AW131" s="146">
        <f t="shared" si="243"/>
        <v>0</v>
      </c>
      <c r="AX131" s="145"/>
      <c r="AY131" s="146">
        <f t="shared" si="244"/>
        <v>0</v>
      </c>
      <c r="AZ131" s="145"/>
      <c r="BA131" s="146">
        <f t="shared" si="245"/>
        <v>0</v>
      </c>
      <c r="BB131" s="145"/>
      <c r="BC131" s="146">
        <f t="shared" si="246"/>
        <v>0</v>
      </c>
      <c r="BD131" s="145"/>
      <c r="BE131" s="146">
        <f t="shared" si="247"/>
        <v>0</v>
      </c>
      <c r="BF131" s="147">
        <f t="shared" si="355"/>
        <v>0</v>
      </c>
      <c r="BG131" s="146">
        <f t="shared" si="355"/>
        <v>0</v>
      </c>
      <c r="BH131" s="99"/>
      <c r="BI131" s="100">
        <f t="shared" si="405"/>
        <v>0</v>
      </c>
      <c r="BJ131" s="99"/>
      <c r="BK131" s="100">
        <f t="shared" si="401"/>
        <v>0</v>
      </c>
      <c r="BL131" s="99"/>
      <c r="BM131" s="100">
        <f t="shared" si="406"/>
        <v>0</v>
      </c>
      <c r="BN131" s="99"/>
      <c r="BO131" s="100">
        <f t="shared" si="407"/>
        <v>0</v>
      </c>
      <c r="BP131" s="99"/>
      <c r="BQ131" s="100">
        <f t="shared" si="408"/>
        <v>0</v>
      </c>
      <c r="BR131" s="99"/>
      <c r="BS131" s="100">
        <f t="shared" si="409"/>
        <v>0</v>
      </c>
      <c r="BT131" s="99"/>
      <c r="BU131" s="100">
        <f t="shared" si="410"/>
        <v>0</v>
      </c>
      <c r="BV131" s="99"/>
      <c r="BW131" s="100">
        <f t="shared" si="411"/>
        <v>0</v>
      </c>
      <c r="BX131" s="99"/>
      <c r="BY131" s="100">
        <f t="shared" si="412"/>
        <v>0</v>
      </c>
      <c r="BZ131" s="99"/>
      <c r="CA131" s="100">
        <f t="shared" si="413"/>
        <v>0</v>
      </c>
      <c r="CB131" s="99"/>
      <c r="CC131" s="100">
        <f t="shared" si="414"/>
        <v>0</v>
      </c>
      <c r="CD131" s="99"/>
      <c r="CE131" s="100">
        <f t="shared" si="415"/>
        <v>0</v>
      </c>
      <c r="CF131" s="101">
        <f t="shared" si="392"/>
        <v>0</v>
      </c>
      <c r="CG131" s="100">
        <f t="shared" si="392"/>
        <v>0</v>
      </c>
    </row>
    <row r="132" spans="1:85" s="148" customFormat="1" ht="19.899999999999999" customHeight="1" x14ac:dyDescent="0.5">
      <c r="A132" s="94">
        <v>106</v>
      </c>
      <c r="B132" s="95" t="s">
        <v>154</v>
      </c>
      <c r="C132" s="95" t="s">
        <v>74</v>
      </c>
      <c r="D132" s="94">
        <f t="shared" si="394"/>
        <v>20</v>
      </c>
      <c r="E132" s="94">
        <v>0.64</v>
      </c>
      <c r="F132" s="94" t="s">
        <v>85</v>
      </c>
      <c r="G132" s="94">
        <v>1350</v>
      </c>
      <c r="H132" s="94"/>
      <c r="I132" s="146">
        <f t="shared" si="223"/>
        <v>0</v>
      </c>
      <c r="J132" s="94"/>
      <c r="K132" s="146">
        <f t="shared" si="224"/>
        <v>0</v>
      </c>
      <c r="L132" s="94"/>
      <c r="M132" s="146">
        <f t="shared" si="225"/>
        <v>0</v>
      </c>
      <c r="N132" s="94"/>
      <c r="O132" s="146">
        <f t="shared" si="226"/>
        <v>0</v>
      </c>
      <c r="P132" s="94"/>
      <c r="Q132" s="146">
        <f t="shared" si="227"/>
        <v>0</v>
      </c>
      <c r="R132" s="94"/>
      <c r="S132" s="146">
        <f t="shared" si="228"/>
        <v>0</v>
      </c>
      <c r="T132" s="94"/>
      <c r="U132" s="146">
        <f t="shared" si="229"/>
        <v>0</v>
      </c>
      <c r="V132" s="94"/>
      <c r="W132" s="146">
        <f t="shared" si="230"/>
        <v>0</v>
      </c>
      <c r="X132" s="94"/>
      <c r="Y132" s="146">
        <f t="shared" si="231"/>
        <v>0</v>
      </c>
      <c r="Z132" s="94"/>
      <c r="AA132" s="146">
        <f t="shared" si="232"/>
        <v>0</v>
      </c>
      <c r="AB132" s="94"/>
      <c r="AC132" s="146">
        <f t="shared" si="233"/>
        <v>0</v>
      </c>
      <c r="AD132" s="94"/>
      <c r="AE132" s="146">
        <f t="shared" si="234"/>
        <v>0</v>
      </c>
      <c r="AF132" s="147">
        <f t="shared" si="402"/>
        <v>0</v>
      </c>
      <c r="AG132" s="146">
        <f t="shared" si="402"/>
        <v>0</v>
      </c>
      <c r="AH132" s="145"/>
      <c r="AI132" s="146">
        <f t="shared" si="236"/>
        <v>0</v>
      </c>
      <c r="AJ132" s="145"/>
      <c r="AK132" s="146">
        <f t="shared" si="238"/>
        <v>0</v>
      </c>
      <c r="AL132" s="145"/>
      <c r="AM132" s="146">
        <f t="shared" si="238"/>
        <v>0</v>
      </c>
      <c r="AN132" s="145"/>
      <c r="AO132" s="146">
        <f t="shared" si="239"/>
        <v>0</v>
      </c>
      <c r="AP132" s="145"/>
      <c r="AQ132" s="146">
        <f t="shared" si="240"/>
        <v>0</v>
      </c>
      <c r="AR132" s="145"/>
      <c r="AS132" s="146">
        <f t="shared" si="241"/>
        <v>0</v>
      </c>
      <c r="AT132" s="145"/>
      <c r="AU132" s="146">
        <f t="shared" si="242"/>
        <v>0</v>
      </c>
      <c r="AV132" s="145"/>
      <c r="AW132" s="146">
        <f t="shared" si="243"/>
        <v>0</v>
      </c>
      <c r="AX132" s="145"/>
      <c r="AY132" s="146">
        <f t="shared" si="244"/>
        <v>0</v>
      </c>
      <c r="AZ132" s="145"/>
      <c r="BA132" s="146">
        <f t="shared" si="245"/>
        <v>0</v>
      </c>
      <c r="BB132" s="145"/>
      <c r="BC132" s="146">
        <f t="shared" si="246"/>
        <v>0</v>
      </c>
      <c r="BD132" s="145"/>
      <c r="BE132" s="146">
        <f t="shared" si="247"/>
        <v>0</v>
      </c>
      <c r="BF132" s="147">
        <f t="shared" si="355"/>
        <v>0</v>
      </c>
      <c r="BG132" s="146">
        <f t="shared" si="355"/>
        <v>0</v>
      </c>
      <c r="BH132" s="99"/>
      <c r="BI132" s="100">
        <f t="shared" si="405"/>
        <v>0</v>
      </c>
      <c r="BJ132" s="99"/>
      <c r="BK132" s="100">
        <f t="shared" si="401"/>
        <v>0</v>
      </c>
      <c r="BL132" s="99"/>
      <c r="BM132" s="100">
        <f t="shared" si="406"/>
        <v>0</v>
      </c>
      <c r="BN132" s="99"/>
      <c r="BO132" s="100">
        <f t="shared" si="407"/>
        <v>0</v>
      </c>
      <c r="BP132" s="99"/>
      <c r="BQ132" s="100">
        <f t="shared" si="408"/>
        <v>0</v>
      </c>
      <c r="BR132" s="99"/>
      <c r="BS132" s="100">
        <f t="shared" si="409"/>
        <v>0</v>
      </c>
      <c r="BT132" s="99"/>
      <c r="BU132" s="100">
        <f t="shared" si="410"/>
        <v>0</v>
      </c>
      <c r="BV132" s="99"/>
      <c r="BW132" s="100">
        <f t="shared" si="411"/>
        <v>0</v>
      </c>
      <c r="BX132" s="99"/>
      <c r="BY132" s="100">
        <f t="shared" si="412"/>
        <v>0</v>
      </c>
      <c r="BZ132" s="99"/>
      <c r="CA132" s="100">
        <f t="shared" si="413"/>
        <v>0</v>
      </c>
      <c r="CB132" s="99"/>
      <c r="CC132" s="100">
        <f t="shared" si="414"/>
        <v>0</v>
      </c>
      <c r="CD132" s="99"/>
      <c r="CE132" s="100">
        <f t="shared" si="415"/>
        <v>0</v>
      </c>
      <c r="CF132" s="101">
        <f t="shared" si="392"/>
        <v>0</v>
      </c>
      <c r="CG132" s="100">
        <f t="shared" si="392"/>
        <v>0</v>
      </c>
    </row>
    <row r="133" spans="1:85" s="148" customFormat="1" ht="19.899999999999999" customHeight="1" x14ac:dyDescent="0.5">
      <c r="A133" s="94">
        <v>107</v>
      </c>
      <c r="B133" s="95" t="s">
        <v>156</v>
      </c>
      <c r="C133" s="95" t="s">
        <v>74</v>
      </c>
      <c r="D133" s="94">
        <f t="shared" si="394"/>
        <v>20</v>
      </c>
      <c r="E133" s="94">
        <v>0.64</v>
      </c>
      <c r="F133" s="94" t="s">
        <v>85</v>
      </c>
      <c r="G133" s="94"/>
      <c r="H133" s="94"/>
      <c r="I133" s="146">
        <f t="shared" si="223"/>
        <v>0</v>
      </c>
      <c r="J133" s="94"/>
      <c r="K133" s="146">
        <f t="shared" si="224"/>
        <v>0</v>
      </c>
      <c r="L133" s="94"/>
      <c r="M133" s="146">
        <f t="shared" si="225"/>
        <v>0</v>
      </c>
      <c r="N133" s="94"/>
      <c r="O133" s="146">
        <f t="shared" si="226"/>
        <v>0</v>
      </c>
      <c r="P133" s="94"/>
      <c r="Q133" s="146">
        <f t="shared" si="227"/>
        <v>0</v>
      </c>
      <c r="R133" s="94"/>
      <c r="S133" s="146">
        <f t="shared" si="228"/>
        <v>0</v>
      </c>
      <c r="T133" s="94"/>
      <c r="U133" s="146">
        <f t="shared" si="229"/>
        <v>0</v>
      </c>
      <c r="V133" s="94"/>
      <c r="W133" s="146">
        <f t="shared" si="230"/>
        <v>0</v>
      </c>
      <c r="X133" s="94"/>
      <c r="Y133" s="146">
        <f t="shared" si="231"/>
        <v>0</v>
      </c>
      <c r="Z133" s="94"/>
      <c r="AA133" s="146">
        <f t="shared" si="232"/>
        <v>0</v>
      </c>
      <c r="AB133" s="94"/>
      <c r="AC133" s="146">
        <f t="shared" si="233"/>
        <v>0</v>
      </c>
      <c r="AD133" s="94"/>
      <c r="AE133" s="146">
        <f t="shared" si="234"/>
        <v>0</v>
      </c>
      <c r="AF133" s="147">
        <f t="shared" si="402"/>
        <v>0</v>
      </c>
      <c r="AG133" s="146">
        <f t="shared" si="402"/>
        <v>0</v>
      </c>
      <c r="AH133" s="145"/>
      <c r="AI133" s="146">
        <f t="shared" si="236"/>
        <v>0</v>
      </c>
      <c r="AJ133" s="145"/>
      <c r="AK133" s="146">
        <f t="shared" si="238"/>
        <v>0</v>
      </c>
      <c r="AL133" s="145"/>
      <c r="AM133" s="146">
        <f t="shared" si="238"/>
        <v>0</v>
      </c>
      <c r="AN133" s="145"/>
      <c r="AO133" s="146">
        <f t="shared" si="239"/>
        <v>0</v>
      </c>
      <c r="AP133" s="145"/>
      <c r="AQ133" s="146">
        <f t="shared" si="240"/>
        <v>0</v>
      </c>
      <c r="AR133" s="145"/>
      <c r="AS133" s="146">
        <f t="shared" si="241"/>
        <v>0</v>
      </c>
      <c r="AT133" s="145"/>
      <c r="AU133" s="146">
        <f t="shared" si="242"/>
        <v>0</v>
      </c>
      <c r="AV133" s="145"/>
      <c r="AW133" s="146">
        <f t="shared" si="243"/>
        <v>0</v>
      </c>
      <c r="AX133" s="145"/>
      <c r="AY133" s="146">
        <f t="shared" si="244"/>
        <v>0</v>
      </c>
      <c r="AZ133" s="145"/>
      <c r="BA133" s="146">
        <f t="shared" si="245"/>
        <v>0</v>
      </c>
      <c r="BB133" s="145"/>
      <c r="BC133" s="146">
        <f t="shared" si="246"/>
        <v>0</v>
      </c>
      <c r="BD133" s="145"/>
      <c r="BE133" s="146">
        <f t="shared" si="247"/>
        <v>0</v>
      </c>
      <c r="BF133" s="147">
        <f t="shared" si="355"/>
        <v>0</v>
      </c>
      <c r="BG133" s="146">
        <f t="shared" si="355"/>
        <v>0</v>
      </c>
      <c r="BH133" s="99"/>
      <c r="BI133" s="100">
        <f t="shared" si="405"/>
        <v>0</v>
      </c>
      <c r="BJ133" s="99"/>
      <c r="BK133" s="100">
        <f t="shared" si="401"/>
        <v>0</v>
      </c>
      <c r="BL133" s="99"/>
      <c r="BM133" s="100">
        <f t="shared" si="406"/>
        <v>0</v>
      </c>
      <c r="BN133" s="99"/>
      <c r="BO133" s="100">
        <f t="shared" si="407"/>
        <v>0</v>
      </c>
      <c r="BP133" s="99"/>
      <c r="BQ133" s="100">
        <f t="shared" si="408"/>
        <v>0</v>
      </c>
      <c r="BR133" s="99"/>
      <c r="BS133" s="100">
        <f t="shared" si="409"/>
        <v>0</v>
      </c>
      <c r="BT133" s="99"/>
      <c r="BU133" s="100">
        <f t="shared" si="410"/>
        <v>0</v>
      </c>
      <c r="BV133" s="99"/>
      <c r="BW133" s="100">
        <f t="shared" si="411"/>
        <v>0</v>
      </c>
      <c r="BX133" s="99"/>
      <c r="BY133" s="100">
        <f t="shared" si="412"/>
        <v>0</v>
      </c>
      <c r="BZ133" s="99"/>
      <c r="CA133" s="100">
        <f t="shared" si="413"/>
        <v>0</v>
      </c>
      <c r="CB133" s="99"/>
      <c r="CC133" s="100">
        <f t="shared" si="414"/>
        <v>0</v>
      </c>
      <c r="CD133" s="99"/>
      <c r="CE133" s="100">
        <f t="shared" si="415"/>
        <v>0</v>
      </c>
      <c r="CF133" s="101">
        <f t="shared" si="392"/>
        <v>0</v>
      </c>
      <c r="CG133" s="100">
        <f t="shared" si="392"/>
        <v>0</v>
      </c>
    </row>
    <row r="134" spans="1:85" s="148" customFormat="1" ht="19.899999999999999" customHeight="1" x14ac:dyDescent="0.5">
      <c r="A134" s="94">
        <v>108</v>
      </c>
      <c r="B134" s="95" t="s">
        <v>157</v>
      </c>
      <c r="C134" s="95" t="s">
        <v>74</v>
      </c>
      <c r="D134" s="94">
        <f t="shared" si="394"/>
        <v>20</v>
      </c>
      <c r="E134" s="94">
        <v>0.64</v>
      </c>
      <c r="F134" s="94" t="s">
        <v>85</v>
      </c>
      <c r="G134" s="94"/>
      <c r="H134" s="94"/>
      <c r="I134" s="146">
        <f t="shared" si="223"/>
        <v>0</v>
      </c>
      <c r="J134" s="94"/>
      <c r="K134" s="146">
        <f t="shared" si="224"/>
        <v>0</v>
      </c>
      <c r="L134" s="94"/>
      <c r="M134" s="146">
        <f t="shared" si="225"/>
        <v>0</v>
      </c>
      <c r="N134" s="94"/>
      <c r="O134" s="146">
        <f t="shared" si="226"/>
        <v>0</v>
      </c>
      <c r="P134" s="94"/>
      <c r="Q134" s="146">
        <f t="shared" si="227"/>
        <v>0</v>
      </c>
      <c r="R134" s="94"/>
      <c r="S134" s="146">
        <f t="shared" si="228"/>
        <v>0</v>
      </c>
      <c r="T134" s="94"/>
      <c r="U134" s="146">
        <f t="shared" si="229"/>
        <v>0</v>
      </c>
      <c r="V134" s="94"/>
      <c r="W134" s="146">
        <f t="shared" si="230"/>
        <v>0</v>
      </c>
      <c r="X134" s="94"/>
      <c r="Y134" s="146">
        <f t="shared" si="231"/>
        <v>0</v>
      </c>
      <c r="Z134" s="94"/>
      <c r="AA134" s="146">
        <f t="shared" si="232"/>
        <v>0</v>
      </c>
      <c r="AB134" s="94"/>
      <c r="AC134" s="146">
        <f t="shared" si="233"/>
        <v>0</v>
      </c>
      <c r="AD134" s="94"/>
      <c r="AE134" s="146">
        <f t="shared" si="234"/>
        <v>0</v>
      </c>
      <c r="AF134" s="147">
        <f t="shared" si="402"/>
        <v>0</v>
      </c>
      <c r="AG134" s="146">
        <f t="shared" si="402"/>
        <v>0</v>
      </c>
      <c r="AH134" s="145"/>
      <c r="AI134" s="146">
        <f t="shared" si="236"/>
        <v>0</v>
      </c>
      <c r="AJ134" s="145"/>
      <c r="AK134" s="146">
        <f t="shared" si="238"/>
        <v>0</v>
      </c>
      <c r="AL134" s="145"/>
      <c r="AM134" s="146">
        <f t="shared" si="238"/>
        <v>0</v>
      </c>
      <c r="AN134" s="145"/>
      <c r="AO134" s="146">
        <f t="shared" si="239"/>
        <v>0</v>
      </c>
      <c r="AP134" s="145"/>
      <c r="AQ134" s="146">
        <f t="shared" si="240"/>
        <v>0</v>
      </c>
      <c r="AR134" s="145"/>
      <c r="AS134" s="146">
        <f t="shared" si="241"/>
        <v>0</v>
      </c>
      <c r="AT134" s="145"/>
      <c r="AU134" s="146">
        <f t="shared" si="242"/>
        <v>0</v>
      </c>
      <c r="AV134" s="145"/>
      <c r="AW134" s="146">
        <f t="shared" si="243"/>
        <v>0</v>
      </c>
      <c r="AX134" s="145"/>
      <c r="AY134" s="146">
        <f t="shared" si="244"/>
        <v>0</v>
      </c>
      <c r="AZ134" s="145"/>
      <c r="BA134" s="146">
        <f t="shared" si="245"/>
        <v>0</v>
      </c>
      <c r="BB134" s="145"/>
      <c r="BC134" s="146">
        <f t="shared" si="246"/>
        <v>0</v>
      </c>
      <c r="BD134" s="145"/>
      <c r="BE134" s="146">
        <f t="shared" si="247"/>
        <v>0</v>
      </c>
      <c r="BF134" s="147">
        <f t="shared" si="355"/>
        <v>0</v>
      </c>
      <c r="BG134" s="146">
        <f t="shared" si="355"/>
        <v>0</v>
      </c>
      <c r="BH134" s="99"/>
      <c r="BI134" s="100">
        <f t="shared" si="405"/>
        <v>0</v>
      </c>
      <c r="BJ134" s="99"/>
      <c r="BK134" s="100">
        <f t="shared" si="401"/>
        <v>0</v>
      </c>
      <c r="BL134" s="99"/>
      <c r="BM134" s="100">
        <f t="shared" si="406"/>
        <v>0</v>
      </c>
      <c r="BN134" s="99"/>
      <c r="BO134" s="100">
        <f t="shared" si="407"/>
        <v>0</v>
      </c>
      <c r="BP134" s="99"/>
      <c r="BQ134" s="100">
        <f t="shared" si="408"/>
        <v>0</v>
      </c>
      <c r="BR134" s="99"/>
      <c r="BS134" s="100">
        <f t="shared" si="409"/>
        <v>0</v>
      </c>
      <c r="BT134" s="99"/>
      <c r="BU134" s="100">
        <f t="shared" si="410"/>
        <v>0</v>
      </c>
      <c r="BV134" s="99"/>
      <c r="BW134" s="100">
        <f t="shared" si="411"/>
        <v>0</v>
      </c>
      <c r="BX134" s="99"/>
      <c r="BY134" s="100">
        <f t="shared" si="412"/>
        <v>0</v>
      </c>
      <c r="BZ134" s="99"/>
      <c r="CA134" s="100">
        <f t="shared" si="413"/>
        <v>0</v>
      </c>
      <c r="CB134" s="99"/>
      <c r="CC134" s="100">
        <f t="shared" si="414"/>
        <v>0</v>
      </c>
      <c r="CD134" s="99"/>
      <c r="CE134" s="100">
        <f t="shared" si="415"/>
        <v>0</v>
      </c>
      <c r="CF134" s="101">
        <f t="shared" si="392"/>
        <v>0</v>
      </c>
      <c r="CG134" s="100">
        <f t="shared" si="392"/>
        <v>0</v>
      </c>
    </row>
    <row r="135" spans="1:85" s="148" customFormat="1" ht="19.899999999999999" customHeight="1" x14ac:dyDescent="0.5">
      <c r="A135" s="94">
        <v>109</v>
      </c>
      <c r="B135" s="95" t="s">
        <v>158</v>
      </c>
      <c r="C135" s="95" t="s">
        <v>74</v>
      </c>
      <c r="D135" s="94">
        <f t="shared" si="394"/>
        <v>20</v>
      </c>
      <c r="E135" s="94">
        <v>0.64</v>
      </c>
      <c r="F135" s="94" t="s">
        <v>85</v>
      </c>
      <c r="G135" s="94">
        <v>1900</v>
      </c>
      <c r="H135" s="94"/>
      <c r="I135" s="146">
        <f t="shared" si="223"/>
        <v>0</v>
      </c>
      <c r="J135" s="94"/>
      <c r="K135" s="146">
        <f t="shared" si="224"/>
        <v>0</v>
      </c>
      <c r="L135" s="94"/>
      <c r="M135" s="146">
        <f t="shared" si="225"/>
        <v>0</v>
      </c>
      <c r="N135" s="94"/>
      <c r="O135" s="146">
        <f t="shared" si="226"/>
        <v>0</v>
      </c>
      <c r="P135" s="94"/>
      <c r="Q135" s="146">
        <f t="shared" si="227"/>
        <v>0</v>
      </c>
      <c r="R135" s="94"/>
      <c r="S135" s="146">
        <f t="shared" si="228"/>
        <v>0</v>
      </c>
      <c r="T135" s="94"/>
      <c r="U135" s="146">
        <f t="shared" si="229"/>
        <v>0</v>
      </c>
      <c r="V135" s="94"/>
      <c r="W135" s="146">
        <f t="shared" si="230"/>
        <v>0</v>
      </c>
      <c r="X135" s="94"/>
      <c r="Y135" s="146">
        <f t="shared" si="231"/>
        <v>0</v>
      </c>
      <c r="Z135" s="94"/>
      <c r="AA135" s="146">
        <f t="shared" si="232"/>
        <v>0</v>
      </c>
      <c r="AB135" s="94"/>
      <c r="AC135" s="146">
        <f t="shared" si="233"/>
        <v>0</v>
      </c>
      <c r="AD135" s="94"/>
      <c r="AE135" s="146">
        <f t="shared" si="234"/>
        <v>0</v>
      </c>
      <c r="AF135" s="147">
        <f t="shared" si="402"/>
        <v>0</v>
      </c>
      <c r="AG135" s="146">
        <f t="shared" si="402"/>
        <v>0</v>
      </c>
      <c r="AH135" s="145"/>
      <c r="AI135" s="146">
        <f t="shared" si="236"/>
        <v>0</v>
      </c>
      <c r="AJ135" s="145"/>
      <c r="AK135" s="146">
        <f t="shared" si="238"/>
        <v>0</v>
      </c>
      <c r="AL135" s="145"/>
      <c r="AM135" s="146">
        <f t="shared" si="238"/>
        <v>0</v>
      </c>
      <c r="AN135" s="145"/>
      <c r="AO135" s="146">
        <f t="shared" si="239"/>
        <v>0</v>
      </c>
      <c r="AP135" s="145"/>
      <c r="AQ135" s="146">
        <f t="shared" si="240"/>
        <v>0</v>
      </c>
      <c r="AR135" s="145"/>
      <c r="AS135" s="146">
        <f t="shared" si="241"/>
        <v>0</v>
      </c>
      <c r="AT135" s="145"/>
      <c r="AU135" s="146">
        <f t="shared" si="242"/>
        <v>0</v>
      </c>
      <c r="AV135" s="145"/>
      <c r="AW135" s="146">
        <f t="shared" si="243"/>
        <v>0</v>
      </c>
      <c r="AX135" s="145"/>
      <c r="AY135" s="146">
        <f t="shared" si="244"/>
        <v>0</v>
      </c>
      <c r="AZ135" s="145"/>
      <c r="BA135" s="146">
        <f t="shared" si="245"/>
        <v>0</v>
      </c>
      <c r="BB135" s="145"/>
      <c r="BC135" s="146">
        <f t="shared" si="246"/>
        <v>0</v>
      </c>
      <c r="BD135" s="145"/>
      <c r="BE135" s="146">
        <f t="shared" si="247"/>
        <v>0</v>
      </c>
      <c r="BF135" s="147">
        <f t="shared" si="355"/>
        <v>0</v>
      </c>
      <c r="BG135" s="146">
        <f t="shared" si="355"/>
        <v>0</v>
      </c>
      <c r="BH135" s="99"/>
      <c r="BI135" s="100">
        <f t="shared" si="405"/>
        <v>0</v>
      </c>
      <c r="BJ135" s="99"/>
      <c r="BK135" s="100">
        <f t="shared" si="401"/>
        <v>0</v>
      </c>
      <c r="BL135" s="99"/>
      <c r="BM135" s="100">
        <f t="shared" si="406"/>
        <v>0</v>
      </c>
      <c r="BN135" s="99"/>
      <c r="BO135" s="100">
        <f t="shared" si="407"/>
        <v>0</v>
      </c>
      <c r="BP135" s="99"/>
      <c r="BQ135" s="100">
        <f t="shared" si="408"/>
        <v>0</v>
      </c>
      <c r="BR135" s="99"/>
      <c r="BS135" s="100">
        <f t="shared" si="409"/>
        <v>0</v>
      </c>
      <c r="BT135" s="99"/>
      <c r="BU135" s="100">
        <f t="shared" si="410"/>
        <v>0</v>
      </c>
      <c r="BV135" s="99"/>
      <c r="BW135" s="100">
        <f t="shared" si="411"/>
        <v>0</v>
      </c>
      <c r="BX135" s="99"/>
      <c r="BY135" s="100">
        <f t="shared" si="412"/>
        <v>0</v>
      </c>
      <c r="BZ135" s="99"/>
      <c r="CA135" s="100">
        <f t="shared" si="413"/>
        <v>0</v>
      </c>
      <c r="CB135" s="99"/>
      <c r="CC135" s="100">
        <f t="shared" si="414"/>
        <v>0</v>
      </c>
      <c r="CD135" s="99"/>
      <c r="CE135" s="100">
        <f t="shared" si="415"/>
        <v>0</v>
      </c>
      <c r="CF135" s="101">
        <f t="shared" si="392"/>
        <v>0</v>
      </c>
      <c r="CG135" s="100">
        <f t="shared" si="392"/>
        <v>0</v>
      </c>
    </row>
    <row r="136" spans="1:85" s="148" customFormat="1" ht="19.899999999999999" customHeight="1" x14ac:dyDescent="0.5">
      <c r="A136" s="94">
        <v>110</v>
      </c>
      <c r="B136" s="95" t="s">
        <v>159</v>
      </c>
      <c r="C136" s="95" t="s">
        <v>74</v>
      </c>
      <c r="D136" s="94">
        <f t="shared" si="394"/>
        <v>20</v>
      </c>
      <c r="E136" s="94">
        <v>0.64</v>
      </c>
      <c r="F136" s="94" t="s">
        <v>85</v>
      </c>
      <c r="G136" s="94">
        <v>1850</v>
      </c>
      <c r="H136" s="94"/>
      <c r="I136" s="146">
        <f t="shared" si="223"/>
        <v>0</v>
      </c>
      <c r="J136" s="94"/>
      <c r="K136" s="146">
        <f t="shared" si="224"/>
        <v>0</v>
      </c>
      <c r="L136" s="94"/>
      <c r="M136" s="146">
        <f t="shared" si="225"/>
        <v>0</v>
      </c>
      <c r="N136" s="94"/>
      <c r="O136" s="146">
        <f t="shared" si="226"/>
        <v>0</v>
      </c>
      <c r="P136" s="94"/>
      <c r="Q136" s="146">
        <f t="shared" si="227"/>
        <v>0</v>
      </c>
      <c r="R136" s="94"/>
      <c r="S136" s="146">
        <f t="shared" si="228"/>
        <v>0</v>
      </c>
      <c r="T136" s="94"/>
      <c r="U136" s="146">
        <f t="shared" si="229"/>
        <v>0</v>
      </c>
      <c r="V136" s="94"/>
      <c r="W136" s="146">
        <f t="shared" si="230"/>
        <v>0</v>
      </c>
      <c r="X136" s="94"/>
      <c r="Y136" s="146">
        <f t="shared" si="231"/>
        <v>0</v>
      </c>
      <c r="Z136" s="94"/>
      <c r="AA136" s="146">
        <f t="shared" si="232"/>
        <v>0</v>
      </c>
      <c r="AB136" s="94"/>
      <c r="AC136" s="146">
        <f t="shared" si="233"/>
        <v>0</v>
      </c>
      <c r="AD136" s="94"/>
      <c r="AE136" s="146">
        <f t="shared" si="234"/>
        <v>0</v>
      </c>
      <c r="AF136" s="147">
        <f t="shared" si="402"/>
        <v>0</v>
      </c>
      <c r="AG136" s="146">
        <f t="shared" si="402"/>
        <v>0</v>
      </c>
      <c r="AH136" s="145"/>
      <c r="AI136" s="146">
        <f t="shared" si="236"/>
        <v>0</v>
      </c>
      <c r="AJ136" s="145"/>
      <c r="AK136" s="146">
        <f t="shared" si="238"/>
        <v>0</v>
      </c>
      <c r="AL136" s="145"/>
      <c r="AM136" s="146">
        <f t="shared" si="238"/>
        <v>0</v>
      </c>
      <c r="AN136" s="145"/>
      <c r="AO136" s="146">
        <f t="shared" si="239"/>
        <v>0</v>
      </c>
      <c r="AP136" s="145"/>
      <c r="AQ136" s="146">
        <f t="shared" si="240"/>
        <v>0</v>
      </c>
      <c r="AR136" s="145"/>
      <c r="AS136" s="146">
        <f t="shared" si="241"/>
        <v>0</v>
      </c>
      <c r="AT136" s="145"/>
      <c r="AU136" s="146">
        <f t="shared" si="242"/>
        <v>0</v>
      </c>
      <c r="AV136" s="145"/>
      <c r="AW136" s="146">
        <f t="shared" si="243"/>
        <v>0</v>
      </c>
      <c r="AX136" s="145"/>
      <c r="AY136" s="146">
        <f t="shared" si="244"/>
        <v>0</v>
      </c>
      <c r="AZ136" s="145"/>
      <c r="BA136" s="146">
        <f t="shared" si="245"/>
        <v>0</v>
      </c>
      <c r="BB136" s="145"/>
      <c r="BC136" s="146">
        <f t="shared" si="246"/>
        <v>0</v>
      </c>
      <c r="BD136" s="145"/>
      <c r="BE136" s="146">
        <f t="shared" si="247"/>
        <v>0</v>
      </c>
      <c r="BF136" s="147">
        <f t="shared" si="355"/>
        <v>0</v>
      </c>
      <c r="BG136" s="146">
        <f t="shared" si="355"/>
        <v>0</v>
      </c>
      <c r="BH136" s="99"/>
      <c r="BI136" s="100">
        <f t="shared" si="405"/>
        <v>0</v>
      </c>
      <c r="BJ136" s="99"/>
      <c r="BK136" s="100">
        <f t="shared" si="401"/>
        <v>0</v>
      </c>
      <c r="BL136" s="99"/>
      <c r="BM136" s="100">
        <f t="shared" si="406"/>
        <v>0</v>
      </c>
      <c r="BN136" s="99"/>
      <c r="BO136" s="100">
        <f t="shared" si="407"/>
        <v>0</v>
      </c>
      <c r="BP136" s="99"/>
      <c r="BQ136" s="100">
        <f t="shared" si="408"/>
        <v>0</v>
      </c>
      <c r="BR136" s="99"/>
      <c r="BS136" s="100">
        <f t="shared" si="409"/>
        <v>0</v>
      </c>
      <c r="BT136" s="99"/>
      <c r="BU136" s="100">
        <f t="shared" si="410"/>
        <v>0</v>
      </c>
      <c r="BV136" s="99"/>
      <c r="BW136" s="100">
        <f t="shared" si="411"/>
        <v>0</v>
      </c>
      <c r="BX136" s="99"/>
      <c r="BY136" s="100">
        <f t="shared" si="412"/>
        <v>0</v>
      </c>
      <c r="BZ136" s="99"/>
      <c r="CA136" s="100">
        <f t="shared" si="413"/>
        <v>0</v>
      </c>
      <c r="CB136" s="99"/>
      <c r="CC136" s="100">
        <f t="shared" si="414"/>
        <v>0</v>
      </c>
      <c r="CD136" s="99"/>
      <c r="CE136" s="100">
        <f t="shared" si="415"/>
        <v>0</v>
      </c>
      <c r="CF136" s="101">
        <f t="shared" si="392"/>
        <v>0</v>
      </c>
      <c r="CG136" s="100">
        <f t="shared" si="392"/>
        <v>0</v>
      </c>
    </row>
    <row r="137" spans="1:85" s="148" customFormat="1" ht="19.899999999999999" customHeight="1" x14ac:dyDescent="0.5">
      <c r="A137" s="94">
        <v>111</v>
      </c>
      <c r="B137" s="95" t="s">
        <v>160</v>
      </c>
      <c r="C137" s="95" t="s">
        <v>74</v>
      </c>
      <c r="D137" s="94">
        <f t="shared" si="394"/>
        <v>20</v>
      </c>
      <c r="E137" s="94">
        <v>0.64</v>
      </c>
      <c r="F137" s="94" t="s">
        <v>83</v>
      </c>
      <c r="G137" s="94"/>
      <c r="H137" s="94"/>
      <c r="I137" s="146">
        <f t="shared" si="223"/>
        <v>0</v>
      </c>
      <c r="J137" s="94"/>
      <c r="K137" s="146">
        <f t="shared" si="224"/>
        <v>0</v>
      </c>
      <c r="L137" s="94"/>
      <c r="M137" s="146">
        <f t="shared" si="225"/>
        <v>0</v>
      </c>
      <c r="N137" s="94"/>
      <c r="O137" s="146">
        <f t="shared" si="226"/>
        <v>0</v>
      </c>
      <c r="P137" s="94"/>
      <c r="Q137" s="146">
        <f t="shared" si="227"/>
        <v>0</v>
      </c>
      <c r="R137" s="94"/>
      <c r="S137" s="146">
        <f t="shared" si="228"/>
        <v>0</v>
      </c>
      <c r="T137" s="94"/>
      <c r="U137" s="146">
        <f t="shared" si="229"/>
        <v>0</v>
      </c>
      <c r="V137" s="94"/>
      <c r="W137" s="146">
        <f t="shared" si="230"/>
        <v>0</v>
      </c>
      <c r="X137" s="94"/>
      <c r="Y137" s="146">
        <f t="shared" si="231"/>
        <v>0</v>
      </c>
      <c r="Z137" s="94"/>
      <c r="AA137" s="146">
        <f t="shared" si="232"/>
        <v>0</v>
      </c>
      <c r="AB137" s="94"/>
      <c r="AC137" s="146">
        <f t="shared" si="233"/>
        <v>0</v>
      </c>
      <c r="AD137" s="94"/>
      <c r="AE137" s="146">
        <f t="shared" si="234"/>
        <v>0</v>
      </c>
      <c r="AF137" s="147">
        <f t="shared" si="402"/>
        <v>0</v>
      </c>
      <c r="AG137" s="146">
        <f t="shared" si="402"/>
        <v>0</v>
      </c>
      <c r="AH137" s="145"/>
      <c r="AI137" s="146">
        <f t="shared" si="236"/>
        <v>0</v>
      </c>
      <c r="AJ137" s="145"/>
      <c r="AK137" s="146">
        <f t="shared" si="238"/>
        <v>0</v>
      </c>
      <c r="AL137" s="145"/>
      <c r="AM137" s="146">
        <f t="shared" si="238"/>
        <v>0</v>
      </c>
      <c r="AN137" s="145"/>
      <c r="AO137" s="146">
        <f t="shared" si="239"/>
        <v>0</v>
      </c>
      <c r="AP137" s="145"/>
      <c r="AQ137" s="146">
        <f t="shared" si="240"/>
        <v>0</v>
      </c>
      <c r="AR137" s="145"/>
      <c r="AS137" s="146">
        <f t="shared" si="241"/>
        <v>0</v>
      </c>
      <c r="AT137" s="145"/>
      <c r="AU137" s="146">
        <f t="shared" si="242"/>
        <v>0</v>
      </c>
      <c r="AV137" s="145"/>
      <c r="AW137" s="146">
        <f t="shared" si="243"/>
        <v>0</v>
      </c>
      <c r="AX137" s="145"/>
      <c r="AY137" s="146">
        <f t="shared" si="244"/>
        <v>0</v>
      </c>
      <c r="AZ137" s="145"/>
      <c r="BA137" s="146">
        <f t="shared" si="245"/>
        <v>0</v>
      </c>
      <c r="BB137" s="145"/>
      <c r="BC137" s="146">
        <f t="shared" si="246"/>
        <v>0</v>
      </c>
      <c r="BD137" s="145"/>
      <c r="BE137" s="146">
        <f t="shared" si="247"/>
        <v>0</v>
      </c>
      <c r="BF137" s="147">
        <f t="shared" si="355"/>
        <v>0</v>
      </c>
      <c r="BG137" s="146">
        <f t="shared" si="355"/>
        <v>0</v>
      </c>
      <c r="BH137" s="99"/>
      <c r="BI137" s="100">
        <f t="shared" si="405"/>
        <v>0</v>
      </c>
      <c r="BJ137" s="99"/>
      <c r="BK137" s="100">
        <f t="shared" si="401"/>
        <v>0</v>
      </c>
      <c r="BL137" s="99"/>
      <c r="BM137" s="100">
        <f t="shared" si="406"/>
        <v>0</v>
      </c>
      <c r="BN137" s="99"/>
      <c r="BO137" s="100">
        <f t="shared" si="407"/>
        <v>0</v>
      </c>
      <c r="BP137" s="99"/>
      <c r="BQ137" s="100">
        <f t="shared" si="408"/>
        <v>0</v>
      </c>
      <c r="BR137" s="99"/>
      <c r="BS137" s="100">
        <f t="shared" si="409"/>
        <v>0</v>
      </c>
      <c r="BT137" s="99"/>
      <c r="BU137" s="100">
        <f t="shared" si="410"/>
        <v>0</v>
      </c>
      <c r="BV137" s="99"/>
      <c r="BW137" s="100">
        <f t="shared" si="411"/>
        <v>0</v>
      </c>
      <c r="BX137" s="99"/>
      <c r="BY137" s="100">
        <f t="shared" si="412"/>
        <v>0</v>
      </c>
      <c r="BZ137" s="99"/>
      <c r="CA137" s="100">
        <f t="shared" si="413"/>
        <v>0</v>
      </c>
      <c r="CB137" s="99"/>
      <c r="CC137" s="100">
        <f t="shared" si="414"/>
        <v>0</v>
      </c>
      <c r="CD137" s="99"/>
      <c r="CE137" s="100">
        <f t="shared" si="415"/>
        <v>0</v>
      </c>
      <c r="CF137" s="101">
        <f t="shared" si="392"/>
        <v>0</v>
      </c>
      <c r="CG137" s="100">
        <f t="shared" si="392"/>
        <v>0</v>
      </c>
    </row>
    <row r="138" spans="1:85" s="148" customFormat="1" ht="19.899999999999999" customHeight="1" x14ac:dyDescent="0.5">
      <c r="A138" s="94">
        <v>112</v>
      </c>
      <c r="B138" s="95" t="s">
        <v>161</v>
      </c>
      <c r="C138" s="95"/>
      <c r="D138" s="94">
        <v>14</v>
      </c>
      <c r="E138" s="94">
        <v>0.64</v>
      </c>
      <c r="F138" s="94"/>
      <c r="G138" s="94"/>
      <c r="H138" s="94"/>
      <c r="I138" s="146"/>
      <c r="J138" s="94"/>
      <c r="K138" s="146"/>
      <c r="L138" s="94"/>
      <c r="M138" s="146"/>
      <c r="N138" s="94"/>
      <c r="O138" s="146"/>
      <c r="P138" s="94"/>
      <c r="Q138" s="146"/>
      <c r="R138" s="94"/>
      <c r="S138" s="146"/>
      <c r="T138" s="94"/>
      <c r="U138" s="146"/>
      <c r="V138" s="94"/>
      <c r="W138" s="146"/>
      <c r="X138" s="94"/>
      <c r="Y138" s="146"/>
      <c r="Z138" s="94"/>
      <c r="AA138" s="146"/>
      <c r="AB138" s="94"/>
      <c r="AC138" s="146"/>
      <c r="AD138" s="94"/>
      <c r="AE138" s="146"/>
      <c r="AF138" s="147"/>
      <c r="AG138" s="146"/>
      <c r="AH138" s="145"/>
      <c r="AI138" s="146"/>
      <c r="AJ138" s="145"/>
      <c r="AK138" s="146"/>
      <c r="AL138" s="145"/>
      <c r="AM138" s="146"/>
      <c r="AN138" s="145"/>
      <c r="AO138" s="146"/>
      <c r="AP138" s="145"/>
      <c r="AQ138" s="146"/>
      <c r="AR138" s="145"/>
      <c r="AS138" s="146"/>
      <c r="AT138" s="145"/>
      <c r="AU138" s="146"/>
      <c r="AV138" s="145"/>
      <c r="AW138" s="146"/>
      <c r="AX138" s="145"/>
      <c r="AY138" s="146"/>
      <c r="AZ138" s="145"/>
      <c r="BA138" s="146"/>
      <c r="BB138" s="145"/>
      <c r="BC138" s="146"/>
      <c r="BD138" s="145"/>
      <c r="BE138" s="146"/>
      <c r="BF138" s="147"/>
      <c r="BG138" s="146"/>
      <c r="BH138" s="99"/>
      <c r="BI138" s="100"/>
      <c r="BJ138" s="99"/>
      <c r="BK138" s="100"/>
      <c r="BL138" s="99"/>
      <c r="BM138" s="100"/>
      <c r="BN138" s="99"/>
      <c r="BO138" s="100"/>
      <c r="BP138" s="99"/>
      <c r="BQ138" s="100"/>
      <c r="BR138" s="99"/>
      <c r="BS138" s="100"/>
      <c r="BT138" s="99"/>
      <c r="BU138" s="100"/>
      <c r="BV138" s="99"/>
      <c r="BW138" s="100"/>
      <c r="BX138" s="99"/>
      <c r="BY138" s="100"/>
      <c r="BZ138" s="99"/>
      <c r="CA138" s="100"/>
      <c r="CB138" s="99"/>
      <c r="CC138" s="100"/>
      <c r="CD138" s="99"/>
      <c r="CE138" s="100"/>
      <c r="CF138" s="101">
        <f t="shared" si="392"/>
        <v>0</v>
      </c>
      <c r="CG138" s="100">
        <f t="shared" si="392"/>
        <v>0</v>
      </c>
    </row>
    <row r="139" spans="1:85" s="148" customFormat="1" ht="19.899999999999999" customHeight="1" x14ac:dyDescent="0.5">
      <c r="A139" s="94">
        <v>113</v>
      </c>
      <c r="B139" s="95" t="s">
        <v>162</v>
      </c>
      <c r="C139" s="95"/>
      <c r="D139" s="94">
        <f>RANK(BF139,$BF$4:$BF$147)</f>
        <v>20</v>
      </c>
      <c r="E139" s="94">
        <v>0.64</v>
      </c>
      <c r="F139" s="94" t="s">
        <v>163</v>
      </c>
      <c r="G139" s="94"/>
      <c r="H139" s="94"/>
      <c r="I139" s="146">
        <f t="shared" si="223"/>
        <v>0</v>
      </c>
      <c r="J139" s="94"/>
      <c r="K139" s="146">
        <f t="shared" si="224"/>
        <v>0</v>
      </c>
      <c r="L139" s="94"/>
      <c r="M139" s="146">
        <f t="shared" si="225"/>
        <v>0</v>
      </c>
      <c r="N139" s="94"/>
      <c r="O139" s="146">
        <f t="shared" si="226"/>
        <v>0</v>
      </c>
      <c r="P139" s="94"/>
      <c r="Q139" s="146">
        <f t="shared" si="227"/>
        <v>0</v>
      </c>
      <c r="R139" s="94"/>
      <c r="S139" s="146">
        <f t="shared" si="228"/>
        <v>0</v>
      </c>
      <c r="T139" s="94"/>
      <c r="U139" s="146">
        <f t="shared" si="229"/>
        <v>0</v>
      </c>
      <c r="V139" s="94"/>
      <c r="W139" s="146">
        <f t="shared" si="230"/>
        <v>0</v>
      </c>
      <c r="X139" s="94"/>
      <c r="Y139" s="146">
        <f t="shared" si="231"/>
        <v>0</v>
      </c>
      <c r="Z139" s="94"/>
      <c r="AA139" s="146">
        <f t="shared" si="232"/>
        <v>0</v>
      </c>
      <c r="AB139" s="94"/>
      <c r="AC139" s="146">
        <f t="shared" si="233"/>
        <v>0</v>
      </c>
      <c r="AD139" s="94"/>
      <c r="AE139" s="146">
        <f t="shared" si="234"/>
        <v>0</v>
      </c>
      <c r="AF139" s="147">
        <f t="shared" ref="AF139:AG139" si="416">SUM(H139,J139,L139,N139,P139,R139,T139,V139,X139,Z139,AB139,AD139)</f>
        <v>0</v>
      </c>
      <c r="AG139" s="146">
        <f t="shared" si="416"/>
        <v>0</v>
      </c>
      <c r="AH139" s="99"/>
      <c r="AI139" s="146">
        <f t="shared" si="236"/>
        <v>0</v>
      </c>
      <c r="AJ139" s="145"/>
      <c r="AK139" s="146">
        <f t="shared" si="238"/>
        <v>0</v>
      </c>
      <c r="AL139" s="145"/>
      <c r="AM139" s="146">
        <f t="shared" si="238"/>
        <v>0</v>
      </c>
      <c r="AN139" s="145"/>
      <c r="AO139" s="146">
        <f t="shared" si="239"/>
        <v>0</v>
      </c>
      <c r="AP139" s="145"/>
      <c r="AQ139" s="146">
        <f t="shared" si="240"/>
        <v>0</v>
      </c>
      <c r="AR139" s="145"/>
      <c r="AS139" s="146">
        <f t="shared" si="241"/>
        <v>0</v>
      </c>
      <c r="AT139" s="145"/>
      <c r="AU139" s="146">
        <f t="shared" si="242"/>
        <v>0</v>
      </c>
      <c r="AV139" s="145"/>
      <c r="AW139" s="146">
        <f t="shared" si="243"/>
        <v>0</v>
      </c>
      <c r="AX139" s="145"/>
      <c r="AY139" s="146">
        <f t="shared" si="244"/>
        <v>0</v>
      </c>
      <c r="AZ139" s="145"/>
      <c r="BA139" s="146">
        <f t="shared" si="245"/>
        <v>0</v>
      </c>
      <c r="BB139" s="145"/>
      <c r="BC139" s="146">
        <f t="shared" si="246"/>
        <v>0</v>
      </c>
      <c r="BD139" s="145"/>
      <c r="BE139" s="146">
        <f t="shared" si="247"/>
        <v>0</v>
      </c>
      <c r="BF139" s="147">
        <f t="shared" si="355"/>
        <v>0</v>
      </c>
      <c r="BG139" s="146">
        <f t="shared" si="355"/>
        <v>0</v>
      </c>
      <c r="BH139" s="99"/>
      <c r="BI139" s="100">
        <f t="shared" ref="BI139" si="417">BH139*$E139</f>
        <v>0</v>
      </c>
      <c r="BJ139" s="99"/>
      <c r="BK139" s="100">
        <f t="shared" ref="BK139" si="418">BJ139*$E139</f>
        <v>0</v>
      </c>
      <c r="BL139" s="99"/>
      <c r="BM139" s="100">
        <f t="shared" ref="BM139" si="419">BL139*$E139</f>
        <v>0</v>
      </c>
      <c r="BN139" s="99"/>
      <c r="BO139" s="100">
        <f t="shared" ref="BO139" si="420">BN139*$E139</f>
        <v>0</v>
      </c>
      <c r="BP139" s="99"/>
      <c r="BQ139" s="100">
        <f t="shared" ref="BQ139" si="421">BP139*$E139</f>
        <v>0</v>
      </c>
      <c r="BR139" s="99"/>
      <c r="BS139" s="100">
        <f t="shared" ref="BS139" si="422">BR139*$E139</f>
        <v>0</v>
      </c>
      <c r="BT139" s="99"/>
      <c r="BU139" s="100">
        <f t="shared" ref="BU139" si="423">BT139*$E139</f>
        <v>0</v>
      </c>
      <c r="BV139" s="99"/>
      <c r="BW139" s="100">
        <f t="shared" ref="BW139" si="424">BV139*$E139</f>
        <v>0</v>
      </c>
      <c r="BX139" s="99"/>
      <c r="BY139" s="100">
        <f t="shared" ref="BY139" si="425">BX139*$E139</f>
        <v>0</v>
      </c>
      <c r="BZ139" s="99"/>
      <c r="CA139" s="100">
        <f t="shared" ref="CA139" si="426">BZ139*$E139</f>
        <v>0</v>
      </c>
      <c r="CB139" s="99"/>
      <c r="CC139" s="100">
        <f t="shared" ref="CC139" si="427">CB139*$E139</f>
        <v>0</v>
      </c>
      <c r="CD139" s="99"/>
      <c r="CE139" s="100">
        <f t="shared" ref="CE139" si="428">CD139*$E139</f>
        <v>0</v>
      </c>
      <c r="CF139" s="101">
        <f t="shared" si="392"/>
        <v>0</v>
      </c>
      <c r="CG139" s="100">
        <f t="shared" si="392"/>
        <v>0</v>
      </c>
    </row>
    <row r="140" spans="1:85" s="148" customFormat="1" ht="19.899999999999999" customHeight="1" x14ac:dyDescent="0.5">
      <c r="A140" s="94">
        <v>114</v>
      </c>
      <c r="B140" s="95" t="s">
        <v>228</v>
      </c>
      <c r="C140" s="95"/>
      <c r="D140" s="94">
        <v>19</v>
      </c>
      <c r="E140" s="94"/>
      <c r="F140" s="94"/>
      <c r="G140" s="94"/>
      <c r="H140" s="94"/>
      <c r="I140" s="146"/>
      <c r="J140" s="94"/>
      <c r="K140" s="146"/>
      <c r="L140" s="94"/>
      <c r="M140" s="146"/>
      <c r="N140" s="94"/>
      <c r="O140" s="146"/>
      <c r="P140" s="94"/>
      <c r="Q140" s="146"/>
      <c r="R140" s="94"/>
      <c r="S140" s="146"/>
      <c r="T140" s="94"/>
      <c r="U140" s="146"/>
      <c r="V140" s="94"/>
      <c r="W140" s="146"/>
      <c r="X140" s="94"/>
      <c r="Y140" s="146"/>
      <c r="Z140" s="94"/>
      <c r="AA140" s="146"/>
      <c r="AB140" s="94"/>
      <c r="AC140" s="146"/>
      <c r="AD140" s="94"/>
      <c r="AE140" s="146"/>
      <c r="AF140" s="147"/>
      <c r="AG140" s="146"/>
      <c r="AH140" s="99"/>
      <c r="AI140" s="146"/>
      <c r="AJ140" s="145"/>
      <c r="AK140" s="146"/>
      <c r="AL140" s="145"/>
      <c r="AM140" s="146"/>
      <c r="AN140" s="145"/>
      <c r="AO140" s="146"/>
      <c r="AP140" s="145"/>
      <c r="AQ140" s="146"/>
      <c r="AR140" s="145"/>
      <c r="AS140" s="146"/>
      <c r="AT140" s="145"/>
      <c r="AU140" s="146"/>
      <c r="AV140" s="145"/>
      <c r="AW140" s="146"/>
      <c r="AX140" s="145"/>
      <c r="AY140" s="146"/>
      <c r="AZ140" s="145"/>
      <c r="BA140" s="146"/>
      <c r="BB140" s="145"/>
      <c r="BC140" s="146"/>
      <c r="BD140" s="145"/>
      <c r="BE140" s="146"/>
      <c r="BF140" s="147"/>
      <c r="BG140" s="146"/>
      <c r="BH140" s="99"/>
      <c r="BI140" s="100"/>
      <c r="BJ140" s="99"/>
      <c r="BK140" s="100"/>
      <c r="BL140" s="99"/>
      <c r="BM140" s="100"/>
      <c r="BN140" s="99"/>
      <c r="BO140" s="100"/>
      <c r="BP140" s="99"/>
      <c r="BQ140" s="100"/>
      <c r="BR140" s="99"/>
      <c r="BS140" s="100"/>
      <c r="BT140" s="99"/>
      <c r="BU140" s="100"/>
      <c r="BV140" s="99"/>
      <c r="BW140" s="100"/>
      <c r="BX140" s="99"/>
      <c r="BY140" s="100"/>
      <c r="BZ140" s="99"/>
      <c r="CA140" s="100"/>
      <c r="CB140" s="99"/>
      <c r="CC140" s="100"/>
      <c r="CD140" s="99"/>
      <c r="CE140" s="100"/>
      <c r="CF140" s="101"/>
      <c r="CG140" s="100"/>
    </row>
    <row r="141" spans="1:85" s="148" customFormat="1" ht="19.899999999999999" customHeight="1" x14ac:dyDescent="0.5">
      <c r="A141" s="94">
        <v>115</v>
      </c>
      <c r="B141" s="95" t="s">
        <v>229</v>
      </c>
      <c r="C141" s="95"/>
      <c r="D141" s="94">
        <v>19</v>
      </c>
      <c r="E141" s="94"/>
      <c r="F141" s="94"/>
      <c r="G141" s="94"/>
      <c r="H141" s="94"/>
      <c r="I141" s="146"/>
      <c r="J141" s="94"/>
      <c r="K141" s="146"/>
      <c r="L141" s="94"/>
      <c r="M141" s="146"/>
      <c r="N141" s="94"/>
      <c r="O141" s="146"/>
      <c r="P141" s="94"/>
      <c r="Q141" s="146"/>
      <c r="R141" s="94"/>
      <c r="S141" s="146"/>
      <c r="T141" s="94"/>
      <c r="U141" s="146"/>
      <c r="V141" s="94"/>
      <c r="W141" s="146"/>
      <c r="X141" s="94"/>
      <c r="Y141" s="146"/>
      <c r="Z141" s="94"/>
      <c r="AA141" s="146"/>
      <c r="AB141" s="94"/>
      <c r="AC141" s="146"/>
      <c r="AD141" s="94"/>
      <c r="AE141" s="146"/>
      <c r="AF141" s="147"/>
      <c r="AG141" s="146"/>
      <c r="AH141" s="99"/>
      <c r="AI141" s="146"/>
      <c r="AJ141" s="145"/>
      <c r="AK141" s="146"/>
      <c r="AL141" s="145"/>
      <c r="AM141" s="146"/>
      <c r="AN141" s="145"/>
      <c r="AO141" s="146"/>
      <c r="AP141" s="145"/>
      <c r="AQ141" s="146"/>
      <c r="AR141" s="145"/>
      <c r="AS141" s="146"/>
      <c r="AT141" s="145"/>
      <c r="AU141" s="146"/>
      <c r="AV141" s="145"/>
      <c r="AW141" s="146"/>
      <c r="AX141" s="145"/>
      <c r="AY141" s="146"/>
      <c r="AZ141" s="145"/>
      <c r="BA141" s="146"/>
      <c r="BB141" s="145"/>
      <c r="BC141" s="146"/>
      <c r="BD141" s="145"/>
      <c r="BE141" s="146"/>
      <c r="BF141" s="147"/>
      <c r="BG141" s="146"/>
      <c r="BH141" s="99"/>
      <c r="BI141" s="100"/>
      <c r="BJ141" s="99"/>
      <c r="BK141" s="100"/>
      <c r="BL141" s="99"/>
      <c r="BM141" s="100"/>
      <c r="BN141" s="99"/>
      <c r="BO141" s="100"/>
      <c r="BP141" s="99"/>
      <c r="BQ141" s="100"/>
      <c r="BR141" s="99"/>
      <c r="BS141" s="100"/>
      <c r="BT141" s="99"/>
      <c r="BU141" s="100"/>
      <c r="BV141" s="99"/>
      <c r="BW141" s="100"/>
      <c r="BX141" s="99"/>
      <c r="BY141" s="100"/>
      <c r="BZ141" s="99"/>
      <c r="CA141" s="100"/>
      <c r="CB141" s="99"/>
      <c r="CC141" s="100"/>
      <c r="CD141" s="99"/>
      <c r="CE141" s="100"/>
      <c r="CF141" s="101"/>
      <c r="CG141" s="100"/>
    </row>
    <row r="142" spans="1:85" s="148" customFormat="1" ht="19.899999999999999" customHeight="1" x14ac:dyDescent="0.5">
      <c r="A142" s="94"/>
      <c r="B142" s="95"/>
      <c r="C142" s="95"/>
      <c r="D142" s="94"/>
      <c r="E142" s="94"/>
      <c r="F142" s="94"/>
      <c r="G142" s="94"/>
      <c r="H142" s="94"/>
      <c r="I142" s="146"/>
      <c r="J142" s="94"/>
      <c r="K142" s="146"/>
      <c r="L142" s="94"/>
      <c r="M142" s="146"/>
      <c r="N142" s="94"/>
      <c r="O142" s="146"/>
      <c r="P142" s="94"/>
      <c r="Q142" s="146"/>
      <c r="R142" s="94"/>
      <c r="S142" s="146"/>
      <c r="T142" s="94"/>
      <c r="U142" s="146"/>
      <c r="V142" s="94"/>
      <c r="W142" s="146"/>
      <c r="X142" s="94"/>
      <c r="Y142" s="146"/>
      <c r="Z142" s="94"/>
      <c r="AA142" s="146"/>
      <c r="AB142" s="94"/>
      <c r="AC142" s="146"/>
      <c r="AD142" s="94"/>
      <c r="AE142" s="146"/>
      <c r="AF142" s="147"/>
      <c r="AG142" s="146"/>
      <c r="AH142" s="99"/>
      <c r="AI142" s="146"/>
      <c r="AJ142" s="145"/>
      <c r="AK142" s="146"/>
      <c r="AL142" s="145"/>
      <c r="AM142" s="146"/>
      <c r="AN142" s="145"/>
      <c r="AO142" s="146"/>
      <c r="AP142" s="145"/>
      <c r="AQ142" s="146"/>
      <c r="AR142" s="145"/>
      <c r="AS142" s="146"/>
      <c r="AT142" s="145"/>
      <c r="AU142" s="146"/>
      <c r="AV142" s="145"/>
      <c r="AW142" s="146"/>
      <c r="AX142" s="145"/>
      <c r="AY142" s="146"/>
      <c r="AZ142" s="145"/>
      <c r="BA142" s="146"/>
      <c r="BB142" s="145"/>
      <c r="BC142" s="146"/>
      <c r="BD142" s="145"/>
      <c r="BE142" s="146"/>
      <c r="BF142" s="147"/>
      <c r="BG142" s="146"/>
      <c r="BH142" s="99"/>
      <c r="BI142" s="100"/>
      <c r="BJ142" s="99"/>
      <c r="BK142" s="100"/>
      <c r="BL142" s="99"/>
      <c r="BM142" s="100"/>
      <c r="BN142" s="99"/>
      <c r="BO142" s="100"/>
      <c r="BP142" s="99"/>
      <c r="BQ142" s="100"/>
      <c r="BR142" s="99"/>
      <c r="BS142" s="100"/>
      <c r="BT142" s="99"/>
      <c r="BU142" s="100"/>
      <c r="BV142" s="99"/>
      <c r="BW142" s="100"/>
      <c r="BX142" s="99"/>
      <c r="BY142" s="100"/>
      <c r="BZ142" s="99"/>
      <c r="CA142" s="100"/>
      <c r="CB142" s="99"/>
      <c r="CC142" s="100"/>
      <c r="CD142" s="99"/>
      <c r="CE142" s="100"/>
      <c r="CF142" s="101">
        <f t="shared" si="392"/>
        <v>0</v>
      </c>
      <c r="CG142" s="100">
        <f t="shared" si="392"/>
        <v>0</v>
      </c>
    </row>
    <row r="143" spans="1:85" s="148" customFormat="1" ht="19.899999999999999" customHeight="1" x14ac:dyDescent="0.5">
      <c r="A143" s="94">
        <v>116</v>
      </c>
      <c r="B143" s="95" t="s">
        <v>164</v>
      </c>
      <c r="C143" s="95" t="s">
        <v>74</v>
      </c>
      <c r="D143" s="94">
        <f>RANK(BF143,$BF$4:$BF$147)</f>
        <v>20</v>
      </c>
      <c r="E143" s="94">
        <v>0.7</v>
      </c>
      <c r="F143" s="94" t="s">
        <v>75</v>
      </c>
      <c r="G143" s="94"/>
      <c r="H143" s="94"/>
      <c r="I143" s="146">
        <f t="shared" ref="I143:I144" si="429">H143*$E143</f>
        <v>0</v>
      </c>
      <c r="J143" s="94"/>
      <c r="K143" s="146">
        <f t="shared" ref="K143:K144" si="430">J143*$E143</f>
        <v>0</v>
      </c>
      <c r="L143" s="94"/>
      <c r="M143" s="146">
        <f t="shared" ref="M143:M144" si="431">L143*$E143</f>
        <v>0</v>
      </c>
      <c r="N143" s="94"/>
      <c r="O143" s="146">
        <f t="shared" ref="O143:O144" si="432">N143*$E143</f>
        <v>0</v>
      </c>
      <c r="P143" s="94"/>
      <c r="Q143" s="146">
        <f t="shared" ref="Q143:Q144" si="433">P143*$E143</f>
        <v>0</v>
      </c>
      <c r="R143" s="94"/>
      <c r="S143" s="146">
        <f t="shared" ref="S143:S144" si="434">R143*$E143</f>
        <v>0</v>
      </c>
      <c r="T143" s="94"/>
      <c r="U143" s="146">
        <f t="shared" ref="U143:U144" si="435">T143*$E143</f>
        <v>0</v>
      </c>
      <c r="V143" s="94"/>
      <c r="W143" s="146">
        <f t="shared" ref="W143:W144" si="436">V143*$E143</f>
        <v>0</v>
      </c>
      <c r="X143" s="94"/>
      <c r="Y143" s="146">
        <f t="shared" ref="Y143:Y144" si="437">X143*$E143</f>
        <v>0</v>
      </c>
      <c r="Z143" s="94"/>
      <c r="AA143" s="146">
        <f t="shared" ref="AA143:AA144" si="438">Z143*$E143</f>
        <v>0</v>
      </c>
      <c r="AB143" s="94"/>
      <c r="AC143" s="146">
        <f t="shared" ref="AC143:AC144" si="439">AB143*$E143</f>
        <v>0</v>
      </c>
      <c r="AD143" s="94"/>
      <c r="AE143" s="146">
        <f t="shared" ref="AE143:AE144" si="440">AD143*$E143</f>
        <v>0</v>
      </c>
      <c r="AF143" s="147">
        <f t="shared" ref="AF143:AG144" si="441">SUM(H143,J143,L143,N143,P143,R143,T143,V143,X143,Z143,AB143,AD143)</f>
        <v>0</v>
      </c>
      <c r="AG143" s="146">
        <f t="shared" si="441"/>
        <v>0</v>
      </c>
      <c r="AH143" s="99"/>
      <c r="AI143" s="146">
        <f t="shared" ref="AI143:AI144" si="442">AH143*$E143</f>
        <v>0</v>
      </c>
      <c r="AJ143" s="145"/>
      <c r="AK143" s="146">
        <f t="shared" ref="AK143:AK144" si="443">AJ143*$E143</f>
        <v>0</v>
      </c>
      <c r="AL143" s="145"/>
      <c r="AM143" s="146">
        <f t="shared" ref="AM143:AM144" si="444">AL143*$E143</f>
        <v>0</v>
      </c>
      <c r="AN143" s="145"/>
      <c r="AO143" s="146">
        <f t="shared" ref="AO143:AO144" si="445">AN143*$E143</f>
        <v>0</v>
      </c>
      <c r="AP143" s="145"/>
      <c r="AQ143" s="146">
        <f t="shared" ref="AQ143:AQ144" si="446">AP143*$E143</f>
        <v>0</v>
      </c>
      <c r="AR143" s="145"/>
      <c r="AS143" s="146">
        <f t="shared" ref="AS143:AS144" si="447">AR143*$E143</f>
        <v>0</v>
      </c>
      <c r="AT143" s="145"/>
      <c r="AU143" s="146">
        <f t="shared" ref="AU143:AU144" si="448">AT143*$E143</f>
        <v>0</v>
      </c>
      <c r="AV143" s="145"/>
      <c r="AW143" s="146">
        <f t="shared" ref="AW143:AW144" si="449">AV143*$E143</f>
        <v>0</v>
      </c>
      <c r="AX143" s="145"/>
      <c r="AY143" s="146">
        <f t="shared" ref="AY143:AY144" si="450">AX143*$E143</f>
        <v>0</v>
      </c>
      <c r="AZ143" s="145"/>
      <c r="BA143" s="146">
        <f t="shared" ref="BA143:BA144" si="451">AZ143*$E143</f>
        <v>0</v>
      </c>
      <c r="BB143" s="145"/>
      <c r="BC143" s="146">
        <f t="shared" ref="BC143:BC144" si="452">BB143*$E143</f>
        <v>0</v>
      </c>
      <c r="BD143" s="145"/>
      <c r="BE143" s="146">
        <f t="shared" ref="BE143:BE144" si="453">BD143*$E143</f>
        <v>0</v>
      </c>
      <c r="BF143" s="147">
        <f t="shared" ref="BF143:BG144" si="454">SUM(AH143,AJ143,AL143,AN143,AP143,AR143,AT143,AV143,AX143,AZ143,BB143,BD143)</f>
        <v>0</v>
      </c>
      <c r="BG143" s="146">
        <f t="shared" si="454"/>
        <v>0</v>
      </c>
      <c r="BH143" s="99"/>
      <c r="BI143" s="100">
        <f t="shared" ref="BI143:BI144" si="455">BH143*$E143</f>
        <v>0</v>
      </c>
      <c r="BJ143" s="99"/>
      <c r="BK143" s="100">
        <f t="shared" ref="BK143:BK144" si="456">BJ143*$E143</f>
        <v>0</v>
      </c>
      <c r="BL143" s="99"/>
      <c r="BM143" s="100">
        <f t="shared" ref="BM143:BM144" si="457">BL143*$E143</f>
        <v>0</v>
      </c>
      <c r="BN143" s="99"/>
      <c r="BO143" s="100">
        <f t="shared" ref="BO143:BO144" si="458">BN143*$E143</f>
        <v>0</v>
      </c>
      <c r="BP143" s="99"/>
      <c r="BQ143" s="100">
        <f t="shared" ref="BQ143:BQ144" si="459">BP143*$E143</f>
        <v>0</v>
      </c>
      <c r="BR143" s="99"/>
      <c r="BS143" s="100">
        <f t="shared" ref="BS143:BS144" si="460">BR143*$E143</f>
        <v>0</v>
      </c>
      <c r="BT143" s="99"/>
      <c r="BU143" s="100">
        <f t="shared" ref="BU143:BU144" si="461">BT143*$E143</f>
        <v>0</v>
      </c>
      <c r="BV143" s="99"/>
      <c r="BW143" s="100">
        <f t="shared" ref="BW143:BW144" si="462">BV143*$E143</f>
        <v>0</v>
      </c>
      <c r="BX143" s="99"/>
      <c r="BY143" s="100">
        <f t="shared" ref="BY143:BY144" si="463">BX143*$E143</f>
        <v>0</v>
      </c>
      <c r="BZ143" s="99"/>
      <c r="CA143" s="100">
        <f t="shared" ref="CA143:CA144" si="464">BZ143*$E143</f>
        <v>0</v>
      </c>
      <c r="CB143" s="99"/>
      <c r="CC143" s="100">
        <f t="shared" ref="CC143:CC144" si="465">CB143*$E143</f>
        <v>0</v>
      </c>
      <c r="CD143" s="99"/>
      <c r="CE143" s="100">
        <f t="shared" ref="CE143:CE144" si="466">CD143*$E143</f>
        <v>0</v>
      </c>
      <c r="CF143" s="101">
        <f t="shared" si="392"/>
        <v>0</v>
      </c>
      <c r="CG143" s="100">
        <f t="shared" si="392"/>
        <v>0</v>
      </c>
    </row>
    <row r="144" spans="1:85" s="148" customFormat="1" ht="19.899999999999999" customHeight="1" x14ac:dyDescent="0.5">
      <c r="A144" s="94">
        <v>117</v>
      </c>
      <c r="B144" s="95" t="s">
        <v>165</v>
      </c>
      <c r="C144" s="95"/>
      <c r="D144" s="94">
        <f>RANK(BF144,$BF$4:$BF$147)</f>
        <v>20</v>
      </c>
      <c r="E144" s="94">
        <v>20</v>
      </c>
      <c r="F144" s="94">
        <v>1</v>
      </c>
      <c r="G144" s="94"/>
      <c r="H144" s="94"/>
      <c r="I144" s="146">
        <f t="shared" si="429"/>
        <v>0</v>
      </c>
      <c r="J144" s="94"/>
      <c r="K144" s="146">
        <f t="shared" si="430"/>
        <v>0</v>
      </c>
      <c r="L144" s="94"/>
      <c r="M144" s="146">
        <f t="shared" si="431"/>
        <v>0</v>
      </c>
      <c r="N144" s="94"/>
      <c r="O144" s="146">
        <f t="shared" si="432"/>
        <v>0</v>
      </c>
      <c r="P144" s="94"/>
      <c r="Q144" s="146">
        <f t="shared" si="433"/>
        <v>0</v>
      </c>
      <c r="R144" s="94"/>
      <c r="S144" s="146">
        <f t="shared" si="434"/>
        <v>0</v>
      </c>
      <c r="T144" s="94"/>
      <c r="U144" s="146">
        <f t="shared" si="435"/>
        <v>0</v>
      </c>
      <c r="V144" s="94"/>
      <c r="W144" s="146">
        <f t="shared" si="436"/>
        <v>0</v>
      </c>
      <c r="X144" s="94"/>
      <c r="Y144" s="146">
        <f t="shared" si="437"/>
        <v>0</v>
      </c>
      <c r="Z144" s="94"/>
      <c r="AA144" s="146">
        <f t="shared" si="438"/>
        <v>0</v>
      </c>
      <c r="AB144" s="94"/>
      <c r="AC144" s="146">
        <f t="shared" si="439"/>
        <v>0</v>
      </c>
      <c r="AD144" s="94"/>
      <c r="AE144" s="146">
        <f t="shared" si="440"/>
        <v>0</v>
      </c>
      <c r="AF144" s="147">
        <f t="shared" si="441"/>
        <v>0</v>
      </c>
      <c r="AG144" s="146">
        <f t="shared" si="441"/>
        <v>0</v>
      </c>
      <c r="AH144" s="99"/>
      <c r="AI144" s="146">
        <f t="shared" si="442"/>
        <v>0</v>
      </c>
      <c r="AJ144" s="145"/>
      <c r="AK144" s="146">
        <f t="shared" si="443"/>
        <v>0</v>
      </c>
      <c r="AL144" s="145"/>
      <c r="AM144" s="146">
        <f t="shared" si="444"/>
        <v>0</v>
      </c>
      <c r="AN144" s="145"/>
      <c r="AO144" s="146">
        <f t="shared" si="445"/>
        <v>0</v>
      </c>
      <c r="AP144" s="145"/>
      <c r="AQ144" s="146">
        <f t="shared" si="446"/>
        <v>0</v>
      </c>
      <c r="AR144" s="145"/>
      <c r="AS144" s="146">
        <f t="shared" si="447"/>
        <v>0</v>
      </c>
      <c r="AT144" s="145"/>
      <c r="AU144" s="146">
        <f t="shared" si="448"/>
        <v>0</v>
      </c>
      <c r="AV144" s="145"/>
      <c r="AW144" s="146">
        <f t="shared" si="449"/>
        <v>0</v>
      </c>
      <c r="AX144" s="145"/>
      <c r="AY144" s="146">
        <f t="shared" si="450"/>
        <v>0</v>
      </c>
      <c r="AZ144" s="145"/>
      <c r="BA144" s="146">
        <f t="shared" si="451"/>
        <v>0</v>
      </c>
      <c r="BB144" s="145"/>
      <c r="BC144" s="146">
        <f t="shared" si="452"/>
        <v>0</v>
      </c>
      <c r="BD144" s="145"/>
      <c r="BE144" s="146">
        <f t="shared" si="453"/>
        <v>0</v>
      </c>
      <c r="BF144" s="147">
        <f t="shared" si="454"/>
        <v>0</v>
      </c>
      <c r="BG144" s="146">
        <f t="shared" si="454"/>
        <v>0</v>
      </c>
      <c r="BH144" s="99"/>
      <c r="BI144" s="100">
        <f t="shared" si="455"/>
        <v>0</v>
      </c>
      <c r="BJ144" s="99"/>
      <c r="BK144" s="100">
        <f t="shared" si="456"/>
        <v>0</v>
      </c>
      <c r="BL144" s="99"/>
      <c r="BM144" s="100">
        <f t="shared" si="457"/>
        <v>0</v>
      </c>
      <c r="BN144" s="99"/>
      <c r="BO144" s="100">
        <f t="shared" si="458"/>
        <v>0</v>
      </c>
      <c r="BP144" s="99"/>
      <c r="BQ144" s="100">
        <f t="shared" si="459"/>
        <v>0</v>
      </c>
      <c r="BR144" s="99"/>
      <c r="BS144" s="100">
        <f t="shared" si="460"/>
        <v>0</v>
      </c>
      <c r="BT144" s="99"/>
      <c r="BU144" s="100">
        <f t="shared" si="461"/>
        <v>0</v>
      </c>
      <c r="BV144" s="99"/>
      <c r="BW144" s="100">
        <f t="shared" si="462"/>
        <v>0</v>
      </c>
      <c r="BX144" s="99"/>
      <c r="BY144" s="100">
        <f t="shared" si="463"/>
        <v>0</v>
      </c>
      <c r="BZ144" s="99"/>
      <c r="CA144" s="100">
        <f t="shared" si="464"/>
        <v>0</v>
      </c>
      <c r="CB144" s="99"/>
      <c r="CC144" s="100">
        <f t="shared" si="465"/>
        <v>0</v>
      </c>
      <c r="CD144" s="99"/>
      <c r="CE144" s="100">
        <f t="shared" si="466"/>
        <v>0</v>
      </c>
      <c r="CF144" s="101">
        <f t="shared" si="392"/>
        <v>0</v>
      </c>
      <c r="CG144" s="100">
        <f t="shared" si="392"/>
        <v>0</v>
      </c>
    </row>
    <row r="145" spans="1:139" s="148" customFormat="1" ht="19.899999999999999" customHeight="1" x14ac:dyDescent="0.5">
      <c r="A145" s="94">
        <v>118</v>
      </c>
      <c r="B145" s="95" t="s">
        <v>225</v>
      </c>
      <c r="C145" s="95"/>
      <c r="D145" s="94"/>
      <c r="E145" s="94"/>
      <c r="F145" s="94"/>
      <c r="G145" s="94"/>
      <c r="H145" s="94"/>
      <c r="I145" s="146"/>
      <c r="J145" s="94"/>
      <c r="K145" s="146"/>
      <c r="L145" s="94"/>
      <c r="M145" s="146"/>
      <c r="N145" s="94"/>
      <c r="O145" s="146"/>
      <c r="P145" s="94"/>
      <c r="Q145" s="146"/>
      <c r="R145" s="94"/>
      <c r="S145" s="146">
        <v>0</v>
      </c>
      <c r="T145" s="94"/>
      <c r="U145" s="146"/>
      <c r="V145" s="94"/>
      <c r="W145" s="146"/>
      <c r="X145" s="94"/>
      <c r="Y145" s="146"/>
      <c r="Z145" s="94"/>
      <c r="AA145" s="146"/>
      <c r="AB145" s="94"/>
      <c r="AC145" s="146"/>
      <c r="AD145" s="94"/>
      <c r="AE145" s="146"/>
      <c r="AF145" s="147"/>
      <c r="AG145" s="146"/>
      <c r="AH145" s="99"/>
      <c r="AI145" s="146"/>
      <c r="AJ145" s="145"/>
      <c r="AK145" s="146"/>
      <c r="AL145" s="145"/>
      <c r="AM145" s="146"/>
      <c r="AN145" s="145"/>
      <c r="AO145" s="146"/>
      <c r="AP145" s="145"/>
      <c r="AQ145" s="146"/>
      <c r="AR145" s="145"/>
      <c r="AS145" s="146"/>
      <c r="AT145" s="145"/>
      <c r="AU145" s="146"/>
      <c r="AV145" s="145"/>
      <c r="AW145" s="146"/>
      <c r="AX145" s="145"/>
      <c r="AY145" s="146"/>
      <c r="AZ145" s="145"/>
      <c r="BA145" s="146"/>
      <c r="BB145" s="145"/>
      <c r="BC145" s="146"/>
      <c r="BD145" s="145"/>
      <c r="BE145" s="146"/>
      <c r="BF145" s="147"/>
      <c r="BG145" s="146"/>
      <c r="BH145" s="99"/>
      <c r="BI145" s="100"/>
      <c r="BJ145" s="99"/>
      <c r="BK145" s="100"/>
      <c r="BL145" s="99"/>
      <c r="BM145" s="100"/>
      <c r="BN145" s="99"/>
      <c r="BO145" s="100"/>
      <c r="BP145" s="99"/>
      <c r="BQ145" s="100"/>
      <c r="BR145" s="99"/>
      <c r="BS145" s="100"/>
      <c r="BT145" s="99"/>
      <c r="BU145" s="100"/>
      <c r="BV145" s="99"/>
      <c r="BW145" s="100"/>
      <c r="BX145" s="99"/>
      <c r="BY145" s="100"/>
      <c r="BZ145" s="99"/>
      <c r="CA145" s="100"/>
      <c r="CB145" s="99"/>
      <c r="CC145" s="100"/>
      <c r="CD145" s="99"/>
      <c r="CE145" s="100"/>
      <c r="CF145" s="101"/>
      <c r="CG145" s="100"/>
      <c r="CI145" s="148">
        <v>0</v>
      </c>
      <c r="CK145" s="148">
        <v>0</v>
      </c>
      <c r="CM145" s="148">
        <v>0</v>
      </c>
      <c r="CO145" s="148">
        <v>0</v>
      </c>
      <c r="CQ145" s="148">
        <v>0</v>
      </c>
      <c r="CS145" s="148">
        <v>0</v>
      </c>
      <c r="CU145" s="148">
        <v>0</v>
      </c>
      <c r="CW145" s="148">
        <v>0</v>
      </c>
      <c r="CY145" s="148">
        <v>0</v>
      </c>
      <c r="DA145" s="148">
        <v>0</v>
      </c>
      <c r="DC145" s="148">
        <v>0</v>
      </c>
      <c r="DE145" s="148">
        <v>0</v>
      </c>
      <c r="DF145" s="148">
        <v>0</v>
      </c>
      <c r="DG145" s="148">
        <v>0</v>
      </c>
      <c r="DH145" s="148">
        <v>0</v>
      </c>
      <c r="DI145" s="148">
        <v>0</v>
      </c>
      <c r="DK145" s="148">
        <v>0</v>
      </c>
      <c r="DM145" s="148">
        <v>0</v>
      </c>
      <c r="DO145" s="148">
        <v>0</v>
      </c>
      <c r="DQ145" s="148">
        <v>0</v>
      </c>
      <c r="DS145" s="148">
        <v>0</v>
      </c>
      <c r="DU145" s="148">
        <v>0</v>
      </c>
      <c r="DW145" s="148">
        <v>0</v>
      </c>
      <c r="DY145" s="148">
        <v>0</v>
      </c>
      <c r="EA145" s="148">
        <v>0</v>
      </c>
      <c r="EC145" s="148">
        <v>0</v>
      </c>
      <c r="EE145" s="148">
        <v>0</v>
      </c>
      <c r="EG145" s="148">
        <v>0</v>
      </c>
      <c r="EH145" s="148">
        <v>0</v>
      </c>
      <c r="EI145" s="148">
        <v>0</v>
      </c>
    </row>
    <row r="146" spans="1:139" s="148" customFormat="1" ht="19.899999999999999" customHeight="1" x14ac:dyDescent="0.5">
      <c r="A146" s="94"/>
      <c r="B146" s="95"/>
      <c r="C146" s="95"/>
      <c r="D146" s="94"/>
      <c r="E146" s="94"/>
      <c r="F146" s="94"/>
      <c r="G146" s="94"/>
      <c r="H146" s="94"/>
      <c r="I146" s="146"/>
      <c r="J146" s="94"/>
      <c r="K146" s="146"/>
      <c r="L146" s="94"/>
      <c r="M146" s="146"/>
      <c r="N146" s="94"/>
      <c r="O146" s="146"/>
      <c r="P146" s="94"/>
      <c r="Q146" s="146"/>
      <c r="R146" s="94"/>
      <c r="S146" s="146"/>
      <c r="T146" s="94"/>
      <c r="U146" s="146"/>
      <c r="V146" s="94"/>
      <c r="W146" s="146"/>
      <c r="X146" s="94"/>
      <c r="Y146" s="146"/>
      <c r="Z146" s="94"/>
      <c r="AA146" s="146"/>
      <c r="AB146" s="94"/>
      <c r="AC146" s="146"/>
      <c r="AD146" s="94"/>
      <c r="AE146" s="146"/>
      <c r="AF146" s="147"/>
      <c r="AG146" s="146"/>
      <c r="AH146" s="99"/>
      <c r="AI146" s="146"/>
      <c r="AJ146" s="145"/>
      <c r="AK146" s="146"/>
      <c r="AL146" s="145"/>
      <c r="AM146" s="146"/>
      <c r="AN146" s="145"/>
      <c r="AO146" s="146"/>
      <c r="AP146" s="145"/>
      <c r="AQ146" s="146"/>
      <c r="AR146" s="145"/>
      <c r="AS146" s="146"/>
      <c r="AT146" s="145"/>
      <c r="AU146" s="146"/>
      <c r="AV146" s="145"/>
      <c r="AW146" s="146"/>
      <c r="AX146" s="145"/>
      <c r="AY146" s="146"/>
      <c r="AZ146" s="145"/>
      <c r="BA146" s="146"/>
      <c r="BB146" s="145"/>
      <c r="BC146" s="146"/>
      <c r="BD146" s="145"/>
      <c r="BE146" s="146"/>
      <c r="BF146" s="147"/>
      <c r="BG146" s="146"/>
      <c r="BH146" s="99"/>
      <c r="BI146" s="100"/>
      <c r="BJ146" s="99"/>
      <c r="BK146" s="100"/>
      <c r="BL146" s="99"/>
      <c r="BM146" s="100"/>
      <c r="BN146" s="99"/>
      <c r="BO146" s="100"/>
      <c r="BP146" s="99"/>
      <c r="BQ146" s="100"/>
      <c r="BR146" s="99"/>
      <c r="BS146" s="100"/>
      <c r="BT146" s="99"/>
      <c r="BU146" s="100"/>
      <c r="BV146" s="99"/>
      <c r="BW146" s="100"/>
      <c r="BX146" s="99"/>
      <c r="BY146" s="100"/>
      <c r="BZ146" s="99"/>
      <c r="CA146" s="100"/>
      <c r="CB146" s="99"/>
      <c r="CC146" s="100"/>
      <c r="CD146" s="99"/>
      <c r="CE146" s="100"/>
      <c r="CF146" s="101">
        <f t="shared" si="392"/>
        <v>0</v>
      </c>
      <c r="CG146" s="100">
        <f t="shared" si="392"/>
        <v>0</v>
      </c>
    </row>
    <row r="147" spans="1:139" s="148" customFormat="1" ht="19.899999999999999" customHeight="1" x14ac:dyDescent="0.5">
      <c r="A147" s="94"/>
      <c r="B147" s="105"/>
      <c r="C147" s="105"/>
      <c r="D147" s="94"/>
      <c r="E147" s="94"/>
      <c r="F147" s="106"/>
      <c r="G147" s="94"/>
      <c r="H147" s="106"/>
      <c r="I147" s="146"/>
      <c r="J147" s="106"/>
      <c r="K147" s="146"/>
      <c r="L147" s="106"/>
      <c r="M147" s="146"/>
      <c r="N147" s="106"/>
      <c r="O147" s="146"/>
      <c r="P147" s="106"/>
      <c r="Q147" s="146"/>
      <c r="R147" s="106"/>
      <c r="S147" s="146"/>
      <c r="T147" s="106"/>
      <c r="U147" s="146"/>
      <c r="V147" s="106"/>
      <c r="W147" s="146"/>
      <c r="X147" s="106"/>
      <c r="Y147" s="146"/>
      <c r="Z147" s="106"/>
      <c r="AA147" s="146"/>
      <c r="AB147" s="106"/>
      <c r="AC147" s="146"/>
      <c r="AD147" s="106"/>
      <c r="AE147" s="146"/>
      <c r="AF147" s="147"/>
      <c r="AG147" s="146"/>
      <c r="AH147" s="145"/>
      <c r="AI147" s="146"/>
      <c r="AJ147" s="145"/>
      <c r="AK147" s="146"/>
      <c r="AL147" s="145"/>
      <c r="AM147" s="146"/>
      <c r="AN147" s="145"/>
      <c r="AO147" s="146"/>
      <c r="AP147" s="145"/>
      <c r="AQ147" s="146"/>
      <c r="AR147" s="145"/>
      <c r="AS147" s="146"/>
      <c r="AT147" s="145"/>
      <c r="AU147" s="146"/>
      <c r="AV147" s="145"/>
      <c r="AW147" s="146"/>
      <c r="AX147" s="145"/>
      <c r="AY147" s="146"/>
      <c r="AZ147" s="145"/>
      <c r="BA147" s="146"/>
      <c r="BB147" s="145"/>
      <c r="BC147" s="146"/>
      <c r="BD147" s="145"/>
      <c r="BE147" s="146"/>
      <c r="BF147" s="147"/>
      <c r="BG147" s="146"/>
      <c r="BH147" s="99"/>
      <c r="BI147" s="100"/>
      <c r="BJ147" s="99"/>
      <c r="BK147" s="100"/>
      <c r="BL147" s="99"/>
      <c r="BM147" s="100"/>
      <c r="BN147" s="99"/>
      <c r="BO147" s="100"/>
      <c r="BP147" s="99"/>
      <c r="BQ147" s="100"/>
      <c r="BR147" s="99"/>
      <c r="BS147" s="100"/>
      <c r="BT147" s="99"/>
      <c r="BU147" s="100"/>
      <c r="BV147" s="99"/>
      <c r="BW147" s="100"/>
      <c r="BX147" s="99"/>
      <c r="BY147" s="100"/>
      <c r="BZ147" s="99"/>
      <c r="CA147" s="100"/>
      <c r="CB147" s="99"/>
      <c r="CC147" s="100"/>
      <c r="CD147" s="99"/>
      <c r="CE147" s="100"/>
      <c r="CF147" s="101"/>
      <c r="CG147" s="100"/>
    </row>
    <row r="148" spans="1:139" s="151" customFormat="1" ht="19.899999999999999" customHeight="1" x14ac:dyDescent="0.6">
      <c r="A148" s="107"/>
      <c r="B148" s="108" t="s">
        <v>166</v>
      </c>
      <c r="C148" s="108"/>
      <c r="D148" s="108"/>
      <c r="E148" s="109"/>
      <c r="F148" s="110"/>
      <c r="G148" s="110"/>
      <c r="H148" s="149">
        <f t="shared" ref="H148:AM148" si="467">SUM(H4:H147)</f>
        <v>141116</v>
      </c>
      <c r="I148" s="150">
        <f t="shared" si="467"/>
        <v>100087.13000000002</v>
      </c>
      <c r="J148" s="149">
        <f t="shared" si="467"/>
        <v>135761</v>
      </c>
      <c r="K148" s="150">
        <f t="shared" si="467"/>
        <v>96447.690000000017</v>
      </c>
      <c r="L148" s="149">
        <f t="shared" si="467"/>
        <v>147592</v>
      </c>
      <c r="M148" s="150">
        <f t="shared" si="467"/>
        <v>106338.88000000002</v>
      </c>
      <c r="N148" s="149">
        <f t="shared" si="467"/>
        <v>134582</v>
      </c>
      <c r="O148" s="150">
        <f t="shared" si="467"/>
        <v>96066.36</v>
      </c>
      <c r="P148" s="149">
        <f t="shared" si="467"/>
        <v>145860</v>
      </c>
      <c r="Q148" s="150">
        <f t="shared" si="467"/>
        <v>105209.48</v>
      </c>
      <c r="R148" s="149">
        <f t="shared" si="467"/>
        <v>154158</v>
      </c>
      <c r="S148" s="150">
        <f t="shared" si="467"/>
        <v>109228.80000000002</v>
      </c>
      <c r="T148" s="149">
        <f t="shared" si="467"/>
        <v>160601</v>
      </c>
      <c r="U148" s="150">
        <f t="shared" si="467"/>
        <v>117427.36</v>
      </c>
      <c r="V148" s="149">
        <f t="shared" si="467"/>
        <v>125833</v>
      </c>
      <c r="W148" s="150">
        <f t="shared" si="467"/>
        <v>89071.099999999991</v>
      </c>
      <c r="X148" s="149">
        <f t="shared" si="467"/>
        <v>118842</v>
      </c>
      <c r="Y148" s="150">
        <f t="shared" si="467"/>
        <v>84832.87999999999</v>
      </c>
      <c r="Z148" s="149">
        <f t="shared" si="467"/>
        <v>171634</v>
      </c>
      <c r="AA148" s="150">
        <f t="shared" si="467"/>
        <v>125121.33000000002</v>
      </c>
      <c r="AB148" s="149">
        <f t="shared" si="467"/>
        <v>100031</v>
      </c>
      <c r="AC148" s="150">
        <f t="shared" si="467"/>
        <v>68556.539999999994</v>
      </c>
      <c r="AD148" s="149">
        <f t="shared" si="467"/>
        <v>127349</v>
      </c>
      <c r="AE148" s="150">
        <f t="shared" si="467"/>
        <v>90435.880000000019</v>
      </c>
      <c r="AF148" s="149">
        <f t="shared" si="467"/>
        <v>1663359</v>
      </c>
      <c r="AG148" s="150">
        <f t="shared" si="467"/>
        <v>1188823.4300000004</v>
      </c>
      <c r="AH148" s="149">
        <f t="shared" si="467"/>
        <v>104404</v>
      </c>
      <c r="AI148" s="150">
        <f t="shared" si="467"/>
        <v>75093.47</v>
      </c>
      <c r="AJ148" s="149">
        <f t="shared" si="467"/>
        <v>133850</v>
      </c>
      <c r="AK148" s="150">
        <f t="shared" si="467"/>
        <v>94258.159999999989</v>
      </c>
      <c r="AL148" s="149">
        <f t="shared" si="467"/>
        <v>168784</v>
      </c>
      <c r="AM148" s="150">
        <f t="shared" si="467"/>
        <v>123261.08</v>
      </c>
      <c r="AN148" s="149">
        <f t="shared" ref="AN148:BS148" si="468">SUM(AN4:AN147)</f>
        <v>84690</v>
      </c>
      <c r="AO148" s="150">
        <f t="shared" si="468"/>
        <v>61335.360000000001</v>
      </c>
      <c r="AP148" s="149">
        <f t="shared" si="468"/>
        <v>120977</v>
      </c>
      <c r="AQ148" s="150">
        <f t="shared" si="468"/>
        <v>87334.099999999991</v>
      </c>
      <c r="AR148" s="149">
        <f t="shared" si="468"/>
        <v>105818</v>
      </c>
      <c r="AS148" s="150">
        <f t="shared" si="468"/>
        <v>75128.959999999977</v>
      </c>
      <c r="AT148" s="149">
        <f t="shared" si="468"/>
        <v>123552</v>
      </c>
      <c r="AU148" s="150">
        <f t="shared" si="468"/>
        <v>87072.05</v>
      </c>
      <c r="AV148" s="149">
        <f t="shared" si="468"/>
        <v>127120</v>
      </c>
      <c r="AW148" s="150">
        <f t="shared" si="468"/>
        <v>92154.15</v>
      </c>
      <c r="AX148" s="149">
        <f t="shared" si="468"/>
        <v>139627</v>
      </c>
      <c r="AY148" s="150">
        <f t="shared" si="468"/>
        <v>99198.12000000001</v>
      </c>
      <c r="AZ148" s="149">
        <f t="shared" si="468"/>
        <v>115591</v>
      </c>
      <c r="BA148" s="150">
        <f t="shared" si="468"/>
        <v>83399.25999999998</v>
      </c>
      <c r="BB148" s="149">
        <f t="shared" si="468"/>
        <v>118308</v>
      </c>
      <c r="BC148" s="150">
        <f t="shared" si="468"/>
        <v>84346.640000000014</v>
      </c>
      <c r="BD148" s="149">
        <f t="shared" si="468"/>
        <v>123016</v>
      </c>
      <c r="BE148" s="150">
        <f t="shared" si="468"/>
        <v>88013.4</v>
      </c>
      <c r="BF148" s="149">
        <f t="shared" si="468"/>
        <v>1465737</v>
      </c>
      <c r="BG148" s="150">
        <f t="shared" si="468"/>
        <v>1050594.75</v>
      </c>
      <c r="BH148" s="111">
        <f t="shared" si="468"/>
        <v>115746</v>
      </c>
      <c r="BI148" s="112">
        <f t="shared" si="468"/>
        <v>82306.079999999987</v>
      </c>
      <c r="BJ148" s="111">
        <f t="shared" si="468"/>
        <v>114600</v>
      </c>
      <c r="BK148" s="112">
        <f t="shared" si="468"/>
        <v>81039.31</v>
      </c>
      <c r="BL148" s="111">
        <f t="shared" si="468"/>
        <v>0</v>
      </c>
      <c r="BM148" s="112">
        <f t="shared" si="468"/>
        <v>0</v>
      </c>
      <c r="BN148" s="111">
        <f t="shared" si="468"/>
        <v>0</v>
      </c>
      <c r="BO148" s="112">
        <f t="shared" si="468"/>
        <v>0</v>
      </c>
      <c r="BP148" s="111">
        <f t="shared" si="468"/>
        <v>0</v>
      </c>
      <c r="BQ148" s="112">
        <f t="shared" si="468"/>
        <v>0</v>
      </c>
      <c r="BR148" s="111">
        <f t="shared" si="468"/>
        <v>0</v>
      </c>
      <c r="BS148" s="112">
        <f t="shared" si="468"/>
        <v>0</v>
      </c>
      <c r="BT148" s="111">
        <f t="shared" ref="BT148:CG148" si="469">SUM(BT4:BT147)</f>
        <v>0</v>
      </c>
      <c r="BU148" s="112">
        <f t="shared" si="469"/>
        <v>0</v>
      </c>
      <c r="BV148" s="111">
        <f t="shared" si="469"/>
        <v>0</v>
      </c>
      <c r="BW148" s="112">
        <f t="shared" si="469"/>
        <v>0</v>
      </c>
      <c r="BX148" s="111">
        <f t="shared" si="469"/>
        <v>0</v>
      </c>
      <c r="BY148" s="112">
        <f t="shared" si="469"/>
        <v>0</v>
      </c>
      <c r="BZ148" s="111">
        <f t="shared" si="469"/>
        <v>0</v>
      </c>
      <c r="CA148" s="112">
        <f t="shared" si="469"/>
        <v>0</v>
      </c>
      <c r="CB148" s="111">
        <f t="shared" si="469"/>
        <v>0</v>
      </c>
      <c r="CC148" s="112">
        <f t="shared" si="469"/>
        <v>0</v>
      </c>
      <c r="CD148" s="111">
        <f t="shared" si="469"/>
        <v>0</v>
      </c>
      <c r="CE148" s="112">
        <f t="shared" si="469"/>
        <v>0</v>
      </c>
      <c r="CF148" s="111">
        <f t="shared" si="469"/>
        <v>230346</v>
      </c>
      <c r="CG148" s="112">
        <f t="shared" si="469"/>
        <v>163345.39000000004</v>
      </c>
    </row>
    <row r="149" spans="1:139" s="148" customFormat="1" ht="19.899999999999999" customHeight="1" x14ac:dyDescent="0.5">
      <c r="A149" s="113"/>
      <c r="B149" s="105"/>
      <c r="C149" s="105"/>
      <c r="D149" s="105"/>
      <c r="E149" s="105"/>
      <c r="F149" s="106"/>
      <c r="G149" s="106"/>
      <c r="H149" s="106"/>
      <c r="I149" s="146"/>
      <c r="J149" s="106"/>
      <c r="K149" s="146"/>
      <c r="L149" s="106"/>
      <c r="M149" s="146"/>
      <c r="N149" s="106"/>
      <c r="O149" s="146"/>
      <c r="P149" s="106"/>
      <c r="Q149" s="146"/>
      <c r="R149" s="106"/>
      <c r="S149" s="146"/>
      <c r="T149" s="106"/>
      <c r="U149" s="146"/>
      <c r="V149" s="106"/>
      <c r="W149" s="146"/>
      <c r="X149" s="106"/>
      <c r="Y149" s="146"/>
      <c r="Z149" s="106"/>
      <c r="AA149" s="146"/>
      <c r="AB149" s="106"/>
      <c r="AC149" s="146"/>
      <c r="AD149" s="106"/>
      <c r="AE149" s="146"/>
      <c r="AF149" s="147"/>
      <c r="AG149" s="146"/>
      <c r="AH149" s="145"/>
      <c r="AI149" s="146"/>
      <c r="AJ149" s="145"/>
      <c r="AK149" s="146"/>
      <c r="AL149" s="145"/>
      <c r="AM149" s="146"/>
      <c r="AN149" s="145"/>
      <c r="AO149" s="146"/>
      <c r="AP149" s="145"/>
      <c r="AQ149" s="146"/>
      <c r="AR149" s="145"/>
      <c r="AS149" s="146"/>
      <c r="AT149" s="145"/>
      <c r="AU149" s="146"/>
      <c r="AV149" s="145"/>
      <c r="AW149" s="146"/>
      <c r="AX149" s="145"/>
      <c r="AY149" s="146"/>
      <c r="AZ149" s="145"/>
      <c r="BA149" s="146"/>
      <c r="BB149" s="145"/>
      <c r="BC149" s="146"/>
      <c r="BD149" s="145"/>
      <c r="BE149" s="146"/>
      <c r="BF149" s="147"/>
      <c r="BG149" s="146"/>
      <c r="BH149" s="99"/>
      <c r="BI149" s="100"/>
      <c r="BJ149" s="99"/>
      <c r="BK149" s="100"/>
      <c r="BL149" s="99"/>
      <c r="BM149" s="100"/>
      <c r="BN149" s="99"/>
      <c r="BO149" s="100"/>
      <c r="BP149" s="99"/>
      <c r="BQ149" s="100"/>
      <c r="BR149" s="99"/>
      <c r="BS149" s="100"/>
      <c r="BT149" s="99"/>
      <c r="BU149" s="100"/>
      <c r="BV149" s="99"/>
      <c r="BW149" s="100"/>
      <c r="BX149" s="99"/>
      <c r="BY149" s="100"/>
      <c r="BZ149" s="99"/>
      <c r="CA149" s="100"/>
      <c r="CB149" s="99"/>
      <c r="CC149" s="100"/>
      <c r="CD149" s="99"/>
      <c r="CE149" s="100"/>
      <c r="CF149" s="101"/>
      <c r="CG149" s="100"/>
    </row>
    <row r="150" spans="1:139" s="148" customFormat="1" ht="19.899999999999999" customHeight="1" x14ac:dyDescent="0.5">
      <c r="A150" s="94">
        <v>119</v>
      </c>
      <c r="B150" s="95" t="s">
        <v>167</v>
      </c>
      <c r="C150" s="95" t="s">
        <v>74</v>
      </c>
      <c r="D150" s="94">
        <f t="shared" ref="D150:D157" si="470">RANK(BF150,$BF$149:$BF$164)</f>
        <v>5</v>
      </c>
      <c r="E150" s="94">
        <v>0.7</v>
      </c>
      <c r="F150" s="94" t="s">
        <v>75</v>
      </c>
      <c r="G150" s="94">
        <v>4500</v>
      </c>
      <c r="H150" s="94"/>
      <c r="I150" s="163">
        <f t="shared" ref="I150:I163" si="471">H150*$E150</f>
        <v>0</v>
      </c>
      <c r="J150" s="94">
        <v>12</v>
      </c>
      <c r="K150" s="163">
        <f t="shared" ref="K150:K163" si="472">J150*$E150</f>
        <v>8.3999999999999986</v>
      </c>
      <c r="L150" s="94"/>
      <c r="M150" s="163">
        <f t="shared" ref="M150:M163" si="473">L150*$E150</f>
        <v>0</v>
      </c>
      <c r="N150" s="94"/>
      <c r="O150" s="163">
        <f t="shared" ref="O150:O163" si="474">N150*$E150</f>
        <v>0</v>
      </c>
      <c r="P150" s="94">
        <v>12</v>
      </c>
      <c r="Q150" s="163">
        <f t="shared" ref="Q150:Q163" si="475">P150*$E150</f>
        <v>8.3999999999999986</v>
      </c>
      <c r="R150" s="94"/>
      <c r="S150" s="163">
        <f t="shared" ref="S150:S163" si="476">R150*$E150</f>
        <v>0</v>
      </c>
      <c r="T150" s="94"/>
      <c r="U150" s="163">
        <f t="shared" ref="U150:U163" si="477">T150*$E150</f>
        <v>0</v>
      </c>
      <c r="V150" s="94"/>
      <c r="W150" s="163">
        <f t="shared" ref="W150:W163" si="478">V150*$E150</f>
        <v>0</v>
      </c>
      <c r="X150" s="94"/>
      <c r="Y150" s="163">
        <f t="shared" ref="Y150:Y163" si="479">X150*$E150</f>
        <v>0</v>
      </c>
      <c r="Z150" s="94"/>
      <c r="AA150" s="163">
        <f t="shared" ref="AA150:AA163" si="480">Z150*$E150</f>
        <v>0</v>
      </c>
      <c r="AB150" s="94"/>
      <c r="AC150" s="163">
        <f t="shared" ref="AC150:AC163" si="481">AB150*$E150</f>
        <v>0</v>
      </c>
      <c r="AD150" s="94"/>
      <c r="AE150" s="163">
        <f t="shared" ref="AE150:AE163" si="482">AD150*$E150</f>
        <v>0</v>
      </c>
      <c r="AF150" s="147">
        <f t="shared" ref="AF150:AG163" si="483">SUM(H150,J150,L150,N150,P150,R150,T150,V150,X150,Z150,AB150,AD150)</f>
        <v>24</v>
      </c>
      <c r="AG150" s="146">
        <f t="shared" si="483"/>
        <v>16.799999999999997</v>
      </c>
      <c r="AH150" s="159"/>
      <c r="AI150" s="163">
        <f t="shared" ref="AI150:AI163" si="484">AH150*$E150</f>
        <v>0</v>
      </c>
      <c r="AJ150" s="159"/>
      <c r="AK150" s="146">
        <f t="shared" ref="AK150:AK163" si="485">AJ150*$E150</f>
        <v>0</v>
      </c>
      <c r="AL150" s="145"/>
      <c r="AM150" s="146">
        <f t="shared" ref="AM150:AM163" si="486">AL150*$E150</f>
        <v>0</v>
      </c>
      <c r="AN150" s="145"/>
      <c r="AO150" s="146">
        <f t="shared" ref="AO150:AQ163" si="487">AN150*$E150</f>
        <v>0</v>
      </c>
      <c r="AP150" s="145"/>
      <c r="AQ150" s="146">
        <f t="shared" si="487"/>
        <v>0</v>
      </c>
      <c r="AR150" s="145"/>
      <c r="AS150" s="146">
        <f t="shared" ref="AS150:AS163" si="488">AR150*$E150</f>
        <v>0</v>
      </c>
      <c r="AT150" s="145"/>
      <c r="AU150" s="146">
        <f t="shared" ref="AU150:AU163" si="489">AT150*$E150</f>
        <v>0</v>
      </c>
      <c r="AV150" s="145"/>
      <c r="AW150" s="146">
        <f t="shared" ref="AW150:AW163" si="490">AV150*$E150</f>
        <v>0</v>
      </c>
      <c r="AX150" s="145"/>
      <c r="AY150" s="146">
        <f t="shared" ref="AY150:AY163" si="491">AX150*$E150</f>
        <v>0</v>
      </c>
      <c r="AZ150" s="145"/>
      <c r="BA150" s="146">
        <f t="shared" ref="BA150:BA163" si="492">AZ150*$E150</f>
        <v>0</v>
      </c>
      <c r="BB150" s="145"/>
      <c r="BC150" s="146">
        <f t="shared" ref="BC150:BC163" si="493">BB150*$E150</f>
        <v>0</v>
      </c>
      <c r="BD150" s="145"/>
      <c r="BE150" s="146">
        <f t="shared" ref="BE150:BE163" si="494">BD150*$E150</f>
        <v>0</v>
      </c>
      <c r="BF150" s="147">
        <f t="shared" ref="BF150:BG163" si="495">SUM(AH150,AJ150,AL150,AN150,AP150,AR150,AT150,AV150,AX150,AZ150,BB150,BD150)</f>
        <v>0</v>
      </c>
      <c r="BG150" s="146">
        <f t="shared" si="495"/>
        <v>0</v>
      </c>
      <c r="BH150" s="99"/>
      <c r="BI150" s="100">
        <f t="shared" ref="BI150:BI156" si="496">BH150*$E150</f>
        <v>0</v>
      </c>
      <c r="BJ150" s="99"/>
      <c r="BK150" s="100">
        <f t="shared" ref="BK150:BK156" si="497">BJ150*$E150</f>
        <v>0</v>
      </c>
      <c r="BL150" s="99"/>
      <c r="BM150" s="100">
        <f t="shared" ref="BM150:BM156" si="498">BL150*$E150</f>
        <v>0</v>
      </c>
      <c r="BN150" s="99"/>
      <c r="BO150" s="100">
        <f t="shared" ref="BO150:BO156" si="499">BN150*$E150</f>
        <v>0</v>
      </c>
      <c r="BP150" s="99"/>
      <c r="BQ150" s="100">
        <f t="shared" ref="BQ150:BQ156" si="500">BP150*$E150</f>
        <v>0</v>
      </c>
      <c r="BR150" s="99"/>
      <c r="BS150" s="100">
        <f t="shared" ref="BS150:BS156" si="501">BR150*$E150</f>
        <v>0</v>
      </c>
      <c r="BT150" s="99"/>
      <c r="BU150" s="100">
        <f t="shared" ref="BU150:BU156" si="502">BT150*$E150</f>
        <v>0</v>
      </c>
      <c r="BV150" s="99"/>
      <c r="BW150" s="100">
        <f t="shared" ref="BW150:BW156" si="503">BV150*$E150</f>
        <v>0</v>
      </c>
      <c r="BX150" s="99"/>
      <c r="BY150" s="100">
        <f t="shared" ref="BY150:BY156" si="504">BX150*$E150</f>
        <v>0</v>
      </c>
      <c r="BZ150" s="99"/>
      <c r="CA150" s="100">
        <f t="shared" ref="CA150:CA156" si="505">BZ150*$E150</f>
        <v>0</v>
      </c>
      <c r="CB150" s="99"/>
      <c r="CC150" s="100">
        <f t="shared" ref="CC150:CC156" si="506">CB150*$E150</f>
        <v>0</v>
      </c>
      <c r="CD150" s="99"/>
      <c r="CE150" s="100">
        <f t="shared" ref="CE150:CE156" si="507">CD150*$E150</f>
        <v>0</v>
      </c>
      <c r="CF150" s="101">
        <f t="shared" ref="CF150:CG156" si="508">SUM(BH150,BJ150,BL150,BN150,BP150,BR150,BT150,BV150,BX150,BZ150,CB150,CD150)</f>
        <v>0</v>
      </c>
      <c r="CG150" s="100">
        <f t="shared" si="508"/>
        <v>0</v>
      </c>
    </row>
    <row r="151" spans="1:139" s="148" customFormat="1" ht="19.899999999999999" customHeight="1" x14ac:dyDescent="0.5">
      <c r="A151" s="94">
        <v>120</v>
      </c>
      <c r="B151" s="95" t="s">
        <v>168</v>
      </c>
      <c r="C151" s="95" t="s">
        <v>74</v>
      </c>
      <c r="D151" s="94">
        <f t="shared" si="470"/>
        <v>5</v>
      </c>
      <c r="E151" s="94">
        <v>0.35</v>
      </c>
      <c r="F151" s="94" t="s">
        <v>83</v>
      </c>
      <c r="G151" s="94">
        <v>2300</v>
      </c>
      <c r="H151" s="94"/>
      <c r="I151" s="163">
        <f t="shared" si="471"/>
        <v>0</v>
      </c>
      <c r="J151" s="94"/>
      <c r="K151" s="163">
        <f t="shared" si="472"/>
        <v>0</v>
      </c>
      <c r="L151" s="94"/>
      <c r="M151" s="163">
        <f t="shared" si="473"/>
        <v>0</v>
      </c>
      <c r="N151" s="94"/>
      <c r="O151" s="163">
        <f t="shared" si="474"/>
        <v>0</v>
      </c>
      <c r="P151" s="94"/>
      <c r="Q151" s="163">
        <f t="shared" si="475"/>
        <v>0</v>
      </c>
      <c r="R151" s="94"/>
      <c r="S151" s="163">
        <f t="shared" si="476"/>
        <v>0</v>
      </c>
      <c r="T151" s="94"/>
      <c r="U151" s="163">
        <f t="shared" si="477"/>
        <v>0</v>
      </c>
      <c r="V151" s="94"/>
      <c r="W151" s="163">
        <f t="shared" si="478"/>
        <v>0</v>
      </c>
      <c r="X151" s="94"/>
      <c r="Y151" s="163">
        <f t="shared" si="479"/>
        <v>0</v>
      </c>
      <c r="Z151" s="94"/>
      <c r="AA151" s="163">
        <f t="shared" si="480"/>
        <v>0</v>
      </c>
      <c r="AB151" s="94"/>
      <c r="AC151" s="163">
        <f t="shared" si="481"/>
        <v>0</v>
      </c>
      <c r="AD151" s="94"/>
      <c r="AE151" s="163">
        <f t="shared" si="482"/>
        <v>0</v>
      </c>
      <c r="AF151" s="147">
        <f t="shared" si="483"/>
        <v>0</v>
      </c>
      <c r="AG151" s="146">
        <f t="shared" si="483"/>
        <v>0</v>
      </c>
      <c r="AH151" s="159"/>
      <c r="AI151" s="163">
        <f t="shared" si="484"/>
        <v>0</v>
      </c>
      <c r="AJ151" s="159"/>
      <c r="AK151" s="146">
        <f t="shared" si="485"/>
        <v>0</v>
      </c>
      <c r="AL151" s="145"/>
      <c r="AM151" s="146">
        <f t="shared" si="486"/>
        <v>0</v>
      </c>
      <c r="AN151" s="145"/>
      <c r="AO151" s="146">
        <f t="shared" si="487"/>
        <v>0</v>
      </c>
      <c r="AP151" s="145"/>
      <c r="AQ151" s="146">
        <f t="shared" si="487"/>
        <v>0</v>
      </c>
      <c r="AR151" s="145"/>
      <c r="AS151" s="146">
        <f t="shared" si="488"/>
        <v>0</v>
      </c>
      <c r="AT151" s="145"/>
      <c r="AU151" s="146">
        <f t="shared" si="489"/>
        <v>0</v>
      </c>
      <c r="AV151" s="145"/>
      <c r="AW151" s="146">
        <f t="shared" si="490"/>
        <v>0</v>
      </c>
      <c r="AX151" s="145"/>
      <c r="AY151" s="146">
        <f t="shared" si="491"/>
        <v>0</v>
      </c>
      <c r="AZ151" s="145"/>
      <c r="BA151" s="146">
        <f t="shared" si="492"/>
        <v>0</v>
      </c>
      <c r="BB151" s="145"/>
      <c r="BC151" s="146">
        <f t="shared" si="493"/>
        <v>0</v>
      </c>
      <c r="BD151" s="145"/>
      <c r="BE151" s="146">
        <f t="shared" si="494"/>
        <v>0</v>
      </c>
      <c r="BF151" s="147">
        <f t="shared" si="495"/>
        <v>0</v>
      </c>
      <c r="BG151" s="146">
        <f t="shared" si="495"/>
        <v>0</v>
      </c>
      <c r="BH151" s="99"/>
      <c r="BI151" s="100">
        <f t="shared" si="496"/>
        <v>0</v>
      </c>
      <c r="BJ151" s="99"/>
      <c r="BK151" s="100">
        <f t="shared" si="497"/>
        <v>0</v>
      </c>
      <c r="BL151" s="99"/>
      <c r="BM151" s="100">
        <f t="shared" si="498"/>
        <v>0</v>
      </c>
      <c r="BN151" s="99"/>
      <c r="BO151" s="100">
        <f t="shared" si="499"/>
        <v>0</v>
      </c>
      <c r="BP151" s="99"/>
      <c r="BQ151" s="100">
        <f t="shared" si="500"/>
        <v>0</v>
      </c>
      <c r="BR151" s="99"/>
      <c r="BS151" s="100">
        <f t="shared" si="501"/>
        <v>0</v>
      </c>
      <c r="BT151" s="99"/>
      <c r="BU151" s="100">
        <f t="shared" si="502"/>
        <v>0</v>
      </c>
      <c r="BV151" s="99"/>
      <c r="BW151" s="100">
        <f t="shared" si="503"/>
        <v>0</v>
      </c>
      <c r="BX151" s="99"/>
      <c r="BY151" s="100">
        <f t="shared" si="504"/>
        <v>0</v>
      </c>
      <c r="BZ151" s="99"/>
      <c r="CA151" s="100">
        <f t="shared" si="505"/>
        <v>0</v>
      </c>
      <c r="CB151" s="99"/>
      <c r="CC151" s="100">
        <f t="shared" si="506"/>
        <v>0</v>
      </c>
      <c r="CD151" s="99"/>
      <c r="CE151" s="100">
        <f t="shared" si="507"/>
        <v>0</v>
      </c>
      <c r="CF151" s="101">
        <f t="shared" si="508"/>
        <v>0</v>
      </c>
      <c r="CG151" s="100">
        <f t="shared" si="508"/>
        <v>0</v>
      </c>
    </row>
    <row r="152" spans="1:139" s="148" customFormat="1" ht="19.899999999999999" customHeight="1" x14ac:dyDescent="0.5">
      <c r="A152" s="94">
        <v>121</v>
      </c>
      <c r="B152" s="95" t="s">
        <v>169</v>
      </c>
      <c r="C152" s="95" t="s">
        <v>74</v>
      </c>
      <c r="D152" s="94">
        <f t="shared" si="470"/>
        <v>5</v>
      </c>
      <c r="E152" s="94">
        <v>0.17499999999999999</v>
      </c>
      <c r="F152" s="94" t="s">
        <v>170</v>
      </c>
      <c r="G152" s="94">
        <v>1300</v>
      </c>
      <c r="H152" s="94"/>
      <c r="I152" s="163">
        <f t="shared" si="471"/>
        <v>0</v>
      </c>
      <c r="J152" s="94"/>
      <c r="K152" s="163">
        <f t="shared" si="472"/>
        <v>0</v>
      </c>
      <c r="L152" s="94"/>
      <c r="M152" s="163">
        <f t="shared" si="473"/>
        <v>0</v>
      </c>
      <c r="N152" s="94"/>
      <c r="O152" s="163">
        <f t="shared" si="474"/>
        <v>0</v>
      </c>
      <c r="P152" s="94"/>
      <c r="Q152" s="163">
        <f t="shared" si="475"/>
        <v>0</v>
      </c>
      <c r="R152" s="94"/>
      <c r="S152" s="163">
        <f t="shared" si="476"/>
        <v>0</v>
      </c>
      <c r="T152" s="94"/>
      <c r="U152" s="163">
        <f t="shared" si="477"/>
        <v>0</v>
      </c>
      <c r="V152" s="94"/>
      <c r="W152" s="163">
        <f t="shared" si="478"/>
        <v>0</v>
      </c>
      <c r="X152" s="94"/>
      <c r="Y152" s="163">
        <f t="shared" si="479"/>
        <v>0</v>
      </c>
      <c r="Z152" s="94"/>
      <c r="AA152" s="163">
        <f t="shared" si="480"/>
        <v>0</v>
      </c>
      <c r="AB152" s="94"/>
      <c r="AC152" s="163">
        <f t="shared" si="481"/>
        <v>0</v>
      </c>
      <c r="AD152" s="94"/>
      <c r="AE152" s="163">
        <f t="shared" si="482"/>
        <v>0</v>
      </c>
      <c r="AF152" s="147">
        <f t="shared" si="483"/>
        <v>0</v>
      </c>
      <c r="AG152" s="146">
        <f t="shared" si="483"/>
        <v>0</v>
      </c>
      <c r="AH152" s="159"/>
      <c r="AI152" s="163">
        <f t="shared" si="484"/>
        <v>0</v>
      </c>
      <c r="AJ152" s="159"/>
      <c r="AK152" s="146">
        <f t="shared" si="485"/>
        <v>0</v>
      </c>
      <c r="AL152" s="145"/>
      <c r="AM152" s="146">
        <f t="shared" si="486"/>
        <v>0</v>
      </c>
      <c r="AN152" s="145"/>
      <c r="AO152" s="146">
        <f t="shared" si="487"/>
        <v>0</v>
      </c>
      <c r="AP152" s="145"/>
      <c r="AQ152" s="146">
        <f t="shared" si="487"/>
        <v>0</v>
      </c>
      <c r="AR152" s="145"/>
      <c r="AS152" s="146">
        <f t="shared" si="488"/>
        <v>0</v>
      </c>
      <c r="AT152" s="145"/>
      <c r="AU152" s="146">
        <f t="shared" si="489"/>
        <v>0</v>
      </c>
      <c r="AV152" s="145"/>
      <c r="AW152" s="146">
        <f t="shared" si="490"/>
        <v>0</v>
      </c>
      <c r="AX152" s="145"/>
      <c r="AY152" s="146">
        <f t="shared" si="491"/>
        <v>0</v>
      </c>
      <c r="AZ152" s="145"/>
      <c r="BA152" s="146">
        <f t="shared" si="492"/>
        <v>0</v>
      </c>
      <c r="BB152" s="145"/>
      <c r="BC152" s="146">
        <f t="shared" si="493"/>
        <v>0</v>
      </c>
      <c r="BD152" s="145"/>
      <c r="BE152" s="146">
        <f t="shared" si="494"/>
        <v>0</v>
      </c>
      <c r="BF152" s="147">
        <f t="shared" si="495"/>
        <v>0</v>
      </c>
      <c r="BG152" s="146">
        <f t="shared" si="495"/>
        <v>0</v>
      </c>
      <c r="BH152" s="99"/>
      <c r="BI152" s="100">
        <f t="shared" si="496"/>
        <v>0</v>
      </c>
      <c r="BJ152" s="99"/>
      <c r="BK152" s="100">
        <f t="shared" si="497"/>
        <v>0</v>
      </c>
      <c r="BL152" s="99"/>
      <c r="BM152" s="100">
        <f t="shared" si="498"/>
        <v>0</v>
      </c>
      <c r="BN152" s="99"/>
      <c r="BO152" s="100">
        <f t="shared" si="499"/>
        <v>0</v>
      </c>
      <c r="BP152" s="99"/>
      <c r="BQ152" s="100">
        <f t="shared" si="500"/>
        <v>0</v>
      </c>
      <c r="BR152" s="99"/>
      <c r="BS152" s="100">
        <f t="shared" si="501"/>
        <v>0</v>
      </c>
      <c r="BT152" s="99"/>
      <c r="BU152" s="100">
        <f t="shared" si="502"/>
        <v>0</v>
      </c>
      <c r="BV152" s="99"/>
      <c r="BW152" s="100">
        <f t="shared" si="503"/>
        <v>0</v>
      </c>
      <c r="BX152" s="99"/>
      <c r="BY152" s="100">
        <f t="shared" si="504"/>
        <v>0</v>
      </c>
      <c r="BZ152" s="99"/>
      <c r="CA152" s="100">
        <f t="shared" si="505"/>
        <v>0</v>
      </c>
      <c r="CB152" s="99"/>
      <c r="CC152" s="100">
        <f t="shared" si="506"/>
        <v>0</v>
      </c>
      <c r="CD152" s="99"/>
      <c r="CE152" s="100">
        <f t="shared" si="507"/>
        <v>0</v>
      </c>
      <c r="CF152" s="101">
        <f t="shared" si="508"/>
        <v>0</v>
      </c>
      <c r="CG152" s="100">
        <f t="shared" si="508"/>
        <v>0</v>
      </c>
    </row>
    <row r="153" spans="1:139" s="148" customFormat="1" ht="19.899999999999999" customHeight="1" x14ac:dyDescent="0.5">
      <c r="A153" s="94">
        <v>122</v>
      </c>
      <c r="B153" s="95" t="s">
        <v>171</v>
      </c>
      <c r="C153" s="95" t="s">
        <v>74</v>
      </c>
      <c r="D153" s="94">
        <f t="shared" si="470"/>
        <v>2</v>
      </c>
      <c r="E153" s="94">
        <v>0.7</v>
      </c>
      <c r="F153" s="94" t="s">
        <v>75</v>
      </c>
      <c r="G153" s="94">
        <v>5200</v>
      </c>
      <c r="H153" s="94">
        <v>677</v>
      </c>
      <c r="I153" s="163">
        <f t="shared" si="471"/>
        <v>473.9</v>
      </c>
      <c r="J153" s="94">
        <v>582</v>
      </c>
      <c r="K153" s="163">
        <f t="shared" si="472"/>
        <v>407.4</v>
      </c>
      <c r="L153" s="94">
        <v>699</v>
      </c>
      <c r="M153" s="163">
        <f t="shared" si="473"/>
        <v>489.29999999999995</v>
      </c>
      <c r="N153" s="94">
        <v>103</v>
      </c>
      <c r="O153" s="163">
        <f t="shared" si="474"/>
        <v>72.099999999999994</v>
      </c>
      <c r="P153" s="94">
        <v>156</v>
      </c>
      <c r="Q153" s="163">
        <f t="shared" si="475"/>
        <v>109.19999999999999</v>
      </c>
      <c r="R153" s="94">
        <v>51</v>
      </c>
      <c r="S153" s="163">
        <f t="shared" si="476"/>
        <v>35.699999999999996</v>
      </c>
      <c r="T153" s="94">
        <v>438</v>
      </c>
      <c r="U153" s="163">
        <f t="shared" si="477"/>
        <v>306.59999999999997</v>
      </c>
      <c r="V153" s="94">
        <v>48</v>
      </c>
      <c r="W153" s="163">
        <f t="shared" si="478"/>
        <v>33.599999999999994</v>
      </c>
      <c r="X153" s="94">
        <v>277</v>
      </c>
      <c r="Y153" s="163">
        <f t="shared" si="479"/>
        <v>193.89999999999998</v>
      </c>
      <c r="Z153" s="94"/>
      <c r="AA153" s="163">
        <f t="shared" si="480"/>
        <v>0</v>
      </c>
      <c r="AB153" s="94"/>
      <c r="AC153" s="163">
        <f t="shared" si="481"/>
        <v>0</v>
      </c>
      <c r="AD153" s="94">
        <v>10</v>
      </c>
      <c r="AE153" s="163">
        <f t="shared" si="482"/>
        <v>7</v>
      </c>
      <c r="AF153" s="147">
        <f t="shared" si="483"/>
        <v>3041</v>
      </c>
      <c r="AG153" s="146">
        <f t="shared" si="483"/>
        <v>2128.6999999999998</v>
      </c>
      <c r="AH153" s="159">
        <v>249</v>
      </c>
      <c r="AI153" s="163">
        <f t="shared" si="484"/>
        <v>174.29999999999998</v>
      </c>
      <c r="AJ153" s="159"/>
      <c r="AK153" s="146">
        <f t="shared" si="485"/>
        <v>0</v>
      </c>
      <c r="AL153" s="145">
        <v>30</v>
      </c>
      <c r="AM153" s="146">
        <f t="shared" si="486"/>
        <v>21</v>
      </c>
      <c r="AN153" s="145"/>
      <c r="AO153" s="146">
        <f t="shared" si="487"/>
        <v>0</v>
      </c>
      <c r="AP153" s="145">
        <v>77</v>
      </c>
      <c r="AQ153" s="146">
        <f t="shared" si="487"/>
        <v>53.9</v>
      </c>
      <c r="AR153" s="145">
        <v>12</v>
      </c>
      <c r="AS153" s="146">
        <f t="shared" si="488"/>
        <v>8.3999999999999986</v>
      </c>
      <c r="AT153" s="145">
        <v>73</v>
      </c>
      <c r="AU153" s="146">
        <f t="shared" si="489"/>
        <v>51.099999999999994</v>
      </c>
      <c r="AV153" s="145">
        <v>14</v>
      </c>
      <c r="AW153" s="146">
        <f t="shared" si="490"/>
        <v>9.7999999999999989</v>
      </c>
      <c r="AX153" s="145">
        <v>6</v>
      </c>
      <c r="AY153" s="146">
        <f t="shared" si="491"/>
        <v>4.1999999999999993</v>
      </c>
      <c r="AZ153" s="145"/>
      <c r="BA153" s="146">
        <f t="shared" si="492"/>
        <v>0</v>
      </c>
      <c r="BB153" s="145"/>
      <c r="BC153" s="146">
        <f t="shared" si="493"/>
        <v>0</v>
      </c>
      <c r="BD153" s="145">
        <v>6</v>
      </c>
      <c r="BE153" s="146">
        <f t="shared" si="494"/>
        <v>4.1999999999999993</v>
      </c>
      <c r="BF153" s="147">
        <f t="shared" si="495"/>
        <v>467</v>
      </c>
      <c r="BG153" s="146">
        <f t="shared" si="495"/>
        <v>326.89999999999992</v>
      </c>
      <c r="BH153" s="96"/>
      <c r="BI153" s="104">
        <f t="shared" si="496"/>
        <v>0</v>
      </c>
      <c r="BJ153" s="98">
        <v>38</v>
      </c>
      <c r="BK153" s="97">
        <f t="shared" si="497"/>
        <v>26.599999999999998</v>
      </c>
      <c r="BL153" s="99"/>
      <c r="BM153" s="100">
        <f t="shared" si="498"/>
        <v>0</v>
      </c>
      <c r="BN153" s="99"/>
      <c r="BO153" s="100">
        <f t="shared" si="499"/>
        <v>0</v>
      </c>
      <c r="BP153" s="99"/>
      <c r="BQ153" s="100">
        <f t="shared" si="500"/>
        <v>0</v>
      </c>
      <c r="BR153" s="99"/>
      <c r="BS153" s="100">
        <f t="shared" si="501"/>
        <v>0</v>
      </c>
      <c r="BT153" s="99"/>
      <c r="BU153" s="100">
        <f t="shared" si="502"/>
        <v>0</v>
      </c>
      <c r="BV153" s="99"/>
      <c r="BW153" s="100">
        <f t="shared" si="503"/>
        <v>0</v>
      </c>
      <c r="BX153" s="99"/>
      <c r="BY153" s="100">
        <f t="shared" si="504"/>
        <v>0</v>
      </c>
      <c r="BZ153" s="99"/>
      <c r="CA153" s="100">
        <f t="shared" si="505"/>
        <v>0</v>
      </c>
      <c r="CB153" s="99"/>
      <c r="CC153" s="100">
        <f t="shared" si="506"/>
        <v>0</v>
      </c>
      <c r="CD153" s="99"/>
      <c r="CE153" s="100">
        <f t="shared" si="507"/>
        <v>0</v>
      </c>
      <c r="CF153" s="101">
        <f t="shared" si="508"/>
        <v>38</v>
      </c>
      <c r="CG153" s="100">
        <f t="shared" si="508"/>
        <v>26.599999999999998</v>
      </c>
    </row>
    <row r="154" spans="1:139" s="148" customFormat="1" ht="19.899999999999999" customHeight="1" x14ac:dyDescent="0.5">
      <c r="A154" s="94">
        <v>123</v>
      </c>
      <c r="B154" s="95" t="s">
        <v>172</v>
      </c>
      <c r="C154" s="95" t="s">
        <v>74</v>
      </c>
      <c r="D154" s="94">
        <f t="shared" si="470"/>
        <v>1</v>
      </c>
      <c r="E154" s="94">
        <v>0.35</v>
      </c>
      <c r="F154" s="94" t="s">
        <v>83</v>
      </c>
      <c r="G154" s="94">
        <v>2600</v>
      </c>
      <c r="H154" s="94">
        <v>2507</v>
      </c>
      <c r="I154" s="163">
        <f t="shared" si="471"/>
        <v>877.44999999999993</v>
      </c>
      <c r="J154" s="94">
        <v>1708</v>
      </c>
      <c r="K154" s="163">
        <f t="shared" si="472"/>
        <v>597.79999999999995</v>
      </c>
      <c r="L154" s="94">
        <v>1417</v>
      </c>
      <c r="M154" s="163">
        <f t="shared" si="473"/>
        <v>495.95</v>
      </c>
      <c r="N154" s="94">
        <v>282</v>
      </c>
      <c r="O154" s="163">
        <f t="shared" si="474"/>
        <v>98.699999999999989</v>
      </c>
      <c r="P154" s="94">
        <v>372</v>
      </c>
      <c r="Q154" s="163">
        <f t="shared" si="475"/>
        <v>130.19999999999999</v>
      </c>
      <c r="R154" s="94">
        <v>60</v>
      </c>
      <c r="S154" s="163">
        <f t="shared" si="476"/>
        <v>21</v>
      </c>
      <c r="T154" s="94">
        <v>642</v>
      </c>
      <c r="U154" s="163">
        <f t="shared" si="477"/>
        <v>224.7</v>
      </c>
      <c r="V154" s="94">
        <v>126</v>
      </c>
      <c r="W154" s="163">
        <f t="shared" si="478"/>
        <v>44.099999999999994</v>
      </c>
      <c r="X154" s="94">
        <v>886</v>
      </c>
      <c r="Y154" s="163">
        <f t="shared" si="479"/>
        <v>310.09999999999997</v>
      </c>
      <c r="Z154" s="94">
        <v>240</v>
      </c>
      <c r="AA154" s="163">
        <f t="shared" si="480"/>
        <v>84</v>
      </c>
      <c r="AB154" s="94">
        <v>336</v>
      </c>
      <c r="AC154" s="163">
        <f t="shared" si="481"/>
        <v>117.6</v>
      </c>
      <c r="AD154" s="94">
        <v>450</v>
      </c>
      <c r="AE154" s="163">
        <f t="shared" si="482"/>
        <v>157.5</v>
      </c>
      <c r="AF154" s="147">
        <f t="shared" si="483"/>
        <v>9026</v>
      </c>
      <c r="AG154" s="146">
        <f t="shared" si="483"/>
        <v>3159.0999999999995</v>
      </c>
      <c r="AH154" s="159">
        <v>840</v>
      </c>
      <c r="AI154" s="163">
        <f t="shared" si="484"/>
        <v>294</v>
      </c>
      <c r="AJ154" s="159"/>
      <c r="AK154" s="146">
        <f t="shared" si="485"/>
        <v>0</v>
      </c>
      <c r="AL154" s="145">
        <v>965</v>
      </c>
      <c r="AM154" s="146">
        <f t="shared" si="486"/>
        <v>337.75</v>
      </c>
      <c r="AN154" s="145"/>
      <c r="AO154" s="146">
        <f t="shared" si="487"/>
        <v>0</v>
      </c>
      <c r="AP154" s="145">
        <v>681</v>
      </c>
      <c r="AQ154" s="146">
        <f t="shared" si="487"/>
        <v>238.35</v>
      </c>
      <c r="AR154" s="145"/>
      <c r="AS154" s="146">
        <f t="shared" si="488"/>
        <v>0</v>
      </c>
      <c r="AT154" s="145">
        <v>159</v>
      </c>
      <c r="AU154" s="146">
        <f t="shared" si="489"/>
        <v>55.65</v>
      </c>
      <c r="AV154" s="145">
        <v>182</v>
      </c>
      <c r="AW154" s="146">
        <f t="shared" si="490"/>
        <v>63.699999999999996</v>
      </c>
      <c r="AX154" s="145">
        <v>36</v>
      </c>
      <c r="AY154" s="146">
        <f t="shared" si="491"/>
        <v>12.6</v>
      </c>
      <c r="AZ154" s="145"/>
      <c r="BA154" s="146">
        <f t="shared" si="492"/>
        <v>0</v>
      </c>
      <c r="BB154" s="145"/>
      <c r="BC154" s="146">
        <f t="shared" si="493"/>
        <v>0</v>
      </c>
      <c r="BD154" s="145"/>
      <c r="BE154" s="146">
        <f t="shared" si="494"/>
        <v>0</v>
      </c>
      <c r="BF154" s="147">
        <f t="shared" si="495"/>
        <v>2863</v>
      </c>
      <c r="BG154" s="146">
        <f t="shared" si="495"/>
        <v>1002.0500000000001</v>
      </c>
      <c r="BH154" s="96"/>
      <c r="BI154" s="104">
        <f t="shared" si="496"/>
        <v>0</v>
      </c>
      <c r="BJ154" s="98">
        <v>211</v>
      </c>
      <c r="BK154" s="97">
        <f t="shared" si="497"/>
        <v>73.849999999999994</v>
      </c>
      <c r="BL154" s="99"/>
      <c r="BM154" s="100">
        <f t="shared" si="498"/>
        <v>0</v>
      </c>
      <c r="BN154" s="99"/>
      <c r="BO154" s="100">
        <f t="shared" si="499"/>
        <v>0</v>
      </c>
      <c r="BP154" s="99"/>
      <c r="BQ154" s="100">
        <f t="shared" si="500"/>
        <v>0</v>
      </c>
      <c r="BR154" s="99"/>
      <c r="BS154" s="100">
        <f t="shared" si="501"/>
        <v>0</v>
      </c>
      <c r="BT154" s="99"/>
      <c r="BU154" s="100">
        <f t="shared" si="502"/>
        <v>0</v>
      </c>
      <c r="BV154" s="99"/>
      <c r="BW154" s="100">
        <f t="shared" si="503"/>
        <v>0</v>
      </c>
      <c r="BX154" s="99"/>
      <c r="BY154" s="100">
        <f t="shared" si="504"/>
        <v>0</v>
      </c>
      <c r="BZ154" s="99"/>
      <c r="CA154" s="100">
        <f t="shared" si="505"/>
        <v>0</v>
      </c>
      <c r="CB154" s="99"/>
      <c r="CC154" s="100">
        <f t="shared" si="506"/>
        <v>0</v>
      </c>
      <c r="CD154" s="99"/>
      <c r="CE154" s="100">
        <f t="shared" si="507"/>
        <v>0</v>
      </c>
      <c r="CF154" s="101">
        <f t="shared" si="508"/>
        <v>211</v>
      </c>
      <c r="CG154" s="100">
        <f t="shared" si="508"/>
        <v>73.849999999999994</v>
      </c>
    </row>
    <row r="155" spans="1:139" s="148" customFormat="1" ht="19.899999999999999" customHeight="1" x14ac:dyDescent="0.5">
      <c r="A155" s="94">
        <v>124</v>
      </c>
      <c r="B155" s="95" t="s">
        <v>173</v>
      </c>
      <c r="C155" s="95" t="s">
        <v>74</v>
      </c>
      <c r="D155" s="94">
        <f t="shared" si="470"/>
        <v>3</v>
      </c>
      <c r="E155" s="94">
        <v>0.17499999999999999</v>
      </c>
      <c r="F155" s="94" t="s">
        <v>170</v>
      </c>
      <c r="G155" s="94">
        <v>1450</v>
      </c>
      <c r="H155" s="94">
        <v>418</v>
      </c>
      <c r="I155" s="163">
        <f t="shared" si="471"/>
        <v>73.149999999999991</v>
      </c>
      <c r="J155" s="94">
        <v>437</v>
      </c>
      <c r="K155" s="163">
        <f t="shared" si="472"/>
        <v>76.474999999999994</v>
      </c>
      <c r="L155" s="94">
        <v>243</v>
      </c>
      <c r="M155" s="163">
        <f t="shared" si="473"/>
        <v>42.524999999999999</v>
      </c>
      <c r="N155" s="94">
        <v>68</v>
      </c>
      <c r="O155" s="163">
        <f t="shared" si="474"/>
        <v>11.899999999999999</v>
      </c>
      <c r="P155" s="94">
        <v>276</v>
      </c>
      <c r="Q155" s="163">
        <f t="shared" si="475"/>
        <v>48.3</v>
      </c>
      <c r="R155" s="94">
        <v>288</v>
      </c>
      <c r="S155" s="163">
        <f t="shared" si="476"/>
        <v>50.4</v>
      </c>
      <c r="T155" s="94">
        <v>398</v>
      </c>
      <c r="U155" s="163">
        <f t="shared" si="477"/>
        <v>69.649999999999991</v>
      </c>
      <c r="V155" s="94">
        <v>59</v>
      </c>
      <c r="W155" s="163">
        <f t="shared" si="478"/>
        <v>10.324999999999999</v>
      </c>
      <c r="X155" s="94">
        <v>147</v>
      </c>
      <c r="Y155" s="163">
        <f t="shared" si="479"/>
        <v>25.724999999999998</v>
      </c>
      <c r="Z155" s="94">
        <v>96</v>
      </c>
      <c r="AA155" s="163">
        <f t="shared" si="480"/>
        <v>16.799999999999997</v>
      </c>
      <c r="AB155" s="94"/>
      <c r="AC155" s="163">
        <f t="shared" si="481"/>
        <v>0</v>
      </c>
      <c r="AD155" s="94"/>
      <c r="AE155" s="163">
        <f t="shared" si="482"/>
        <v>0</v>
      </c>
      <c r="AF155" s="147">
        <f t="shared" si="483"/>
        <v>2430</v>
      </c>
      <c r="AG155" s="146">
        <f t="shared" si="483"/>
        <v>425.25</v>
      </c>
      <c r="AH155" s="159"/>
      <c r="AI155" s="163">
        <f t="shared" si="484"/>
        <v>0</v>
      </c>
      <c r="AJ155" s="159"/>
      <c r="AK155" s="146">
        <f t="shared" si="485"/>
        <v>0</v>
      </c>
      <c r="AL155" s="145">
        <v>184</v>
      </c>
      <c r="AM155" s="146">
        <f t="shared" si="486"/>
        <v>32.199999999999996</v>
      </c>
      <c r="AN155" s="145"/>
      <c r="AO155" s="146">
        <f t="shared" si="487"/>
        <v>0</v>
      </c>
      <c r="AP155" s="145">
        <v>24</v>
      </c>
      <c r="AQ155" s="146">
        <f t="shared" si="487"/>
        <v>4.1999999999999993</v>
      </c>
      <c r="AR155" s="145"/>
      <c r="AS155" s="146">
        <f t="shared" si="488"/>
        <v>0</v>
      </c>
      <c r="AT155" s="145">
        <v>98</v>
      </c>
      <c r="AU155" s="146">
        <f t="shared" si="489"/>
        <v>17.149999999999999</v>
      </c>
      <c r="AV155" s="145">
        <v>70</v>
      </c>
      <c r="AW155" s="146">
        <f t="shared" si="490"/>
        <v>12.25</v>
      </c>
      <c r="AX155" s="145"/>
      <c r="AY155" s="146">
        <f t="shared" si="491"/>
        <v>0</v>
      </c>
      <c r="AZ155" s="145"/>
      <c r="BA155" s="146">
        <f t="shared" si="492"/>
        <v>0</v>
      </c>
      <c r="BB155" s="145"/>
      <c r="BC155" s="146">
        <f t="shared" si="493"/>
        <v>0</v>
      </c>
      <c r="BD155" s="145"/>
      <c r="BE155" s="146">
        <f t="shared" si="494"/>
        <v>0</v>
      </c>
      <c r="BF155" s="147">
        <f t="shared" si="495"/>
        <v>376</v>
      </c>
      <c r="BG155" s="146">
        <f t="shared" si="495"/>
        <v>65.799999999999983</v>
      </c>
      <c r="BH155" s="96"/>
      <c r="BI155" s="104">
        <f t="shared" si="496"/>
        <v>0</v>
      </c>
      <c r="BJ155" s="98"/>
      <c r="BK155" s="104">
        <f t="shared" si="497"/>
        <v>0</v>
      </c>
      <c r="BL155" s="99"/>
      <c r="BM155" s="100">
        <f t="shared" si="498"/>
        <v>0</v>
      </c>
      <c r="BN155" s="99"/>
      <c r="BO155" s="100">
        <f t="shared" si="499"/>
        <v>0</v>
      </c>
      <c r="BP155" s="99"/>
      <c r="BQ155" s="100">
        <f t="shared" si="500"/>
        <v>0</v>
      </c>
      <c r="BR155" s="99"/>
      <c r="BS155" s="100">
        <f t="shared" si="501"/>
        <v>0</v>
      </c>
      <c r="BT155" s="99"/>
      <c r="BU155" s="100">
        <f t="shared" si="502"/>
        <v>0</v>
      </c>
      <c r="BV155" s="99"/>
      <c r="BW155" s="100">
        <f t="shared" si="503"/>
        <v>0</v>
      </c>
      <c r="BX155" s="99"/>
      <c r="BY155" s="100">
        <f t="shared" si="504"/>
        <v>0</v>
      </c>
      <c r="BZ155" s="99"/>
      <c r="CA155" s="100">
        <f t="shared" si="505"/>
        <v>0</v>
      </c>
      <c r="CB155" s="99"/>
      <c r="CC155" s="100">
        <f t="shared" si="506"/>
        <v>0</v>
      </c>
      <c r="CD155" s="99"/>
      <c r="CE155" s="100">
        <f t="shared" si="507"/>
        <v>0</v>
      </c>
      <c r="CF155" s="101">
        <f t="shared" si="508"/>
        <v>0</v>
      </c>
      <c r="CG155" s="100">
        <f t="shared" si="508"/>
        <v>0</v>
      </c>
    </row>
    <row r="156" spans="1:139" s="148" customFormat="1" ht="19.899999999999999" customHeight="1" x14ac:dyDescent="0.5">
      <c r="A156" s="94">
        <v>125</v>
      </c>
      <c r="B156" s="95" t="s">
        <v>174</v>
      </c>
      <c r="C156" s="95" t="s">
        <v>74</v>
      </c>
      <c r="D156" s="94">
        <f t="shared" si="470"/>
        <v>5</v>
      </c>
      <c r="E156" s="94">
        <v>0.7</v>
      </c>
      <c r="F156" s="94" t="s">
        <v>75</v>
      </c>
      <c r="G156" s="94">
        <v>1650</v>
      </c>
      <c r="H156" s="94"/>
      <c r="I156" s="146">
        <f t="shared" si="471"/>
        <v>0</v>
      </c>
      <c r="J156" s="94"/>
      <c r="K156" s="146">
        <f t="shared" si="472"/>
        <v>0</v>
      </c>
      <c r="L156" s="94"/>
      <c r="M156" s="146">
        <f t="shared" si="473"/>
        <v>0</v>
      </c>
      <c r="N156" s="94"/>
      <c r="O156" s="146">
        <f t="shared" si="474"/>
        <v>0</v>
      </c>
      <c r="P156" s="94"/>
      <c r="Q156" s="146">
        <f t="shared" si="475"/>
        <v>0</v>
      </c>
      <c r="R156" s="94"/>
      <c r="S156" s="146">
        <f t="shared" si="476"/>
        <v>0</v>
      </c>
      <c r="T156" s="94"/>
      <c r="U156" s="146">
        <f t="shared" si="477"/>
        <v>0</v>
      </c>
      <c r="V156" s="94"/>
      <c r="W156" s="146">
        <f t="shared" si="478"/>
        <v>0</v>
      </c>
      <c r="X156" s="94"/>
      <c r="Y156" s="146">
        <f t="shared" si="479"/>
        <v>0</v>
      </c>
      <c r="Z156" s="94"/>
      <c r="AA156" s="146">
        <f t="shared" si="480"/>
        <v>0</v>
      </c>
      <c r="AB156" s="94"/>
      <c r="AC156" s="146">
        <f t="shared" si="481"/>
        <v>0</v>
      </c>
      <c r="AD156" s="94"/>
      <c r="AE156" s="146">
        <f t="shared" si="482"/>
        <v>0</v>
      </c>
      <c r="AF156" s="147">
        <f t="shared" si="483"/>
        <v>0</v>
      </c>
      <c r="AG156" s="146">
        <f t="shared" si="483"/>
        <v>0</v>
      </c>
      <c r="AH156" s="159"/>
      <c r="AI156" s="163">
        <f t="shared" si="484"/>
        <v>0</v>
      </c>
      <c r="AJ156" s="159"/>
      <c r="AK156" s="146">
        <f t="shared" si="485"/>
        <v>0</v>
      </c>
      <c r="AL156" s="145"/>
      <c r="AM156" s="146">
        <f t="shared" si="486"/>
        <v>0</v>
      </c>
      <c r="AN156" s="145"/>
      <c r="AO156" s="146">
        <f t="shared" si="487"/>
        <v>0</v>
      </c>
      <c r="AP156" s="145"/>
      <c r="AQ156" s="146">
        <f t="shared" si="487"/>
        <v>0</v>
      </c>
      <c r="AR156" s="145"/>
      <c r="AS156" s="146">
        <f t="shared" si="488"/>
        <v>0</v>
      </c>
      <c r="AT156" s="145"/>
      <c r="AU156" s="146">
        <f t="shared" si="489"/>
        <v>0</v>
      </c>
      <c r="AV156" s="145"/>
      <c r="AW156" s="146">
        <f t="shared" si="490"/>
        <v>0</v>
      </c>
      <c r="AX156" s="145"/>
      <c r="AY156" s="146">
        <f t="shared" si="491"/>
        <v>0</v>
      </c>
      <c r="AZ156" s="145"/>
      <c r="BA156" s="146">
        <f t="shared" si="492"/>
        <v>0</v>
      </c>
      <c r="BB156" s="145"/>
      <c r="BC156" s="146">
        <f t="shared" si="493"/>
        <v>0</v>
      </c>
      <c r="BD156" s="145"/>
      <c r="BE156" s="146">
        <f t="shared" si="494"/>
        <v>0</v>
      </c>
      <c r="BF156" s="147">
        <f t="shared" si="495"/>
        <v>0</v>
      </c>
      <c r="BG156" s="146">
        <f t="shared" si="495"/>
        <v>0</v>
      </c>
      <c r="BH156" s="99"/>
      <c r="BI156" s="100">
        <f t="shared" si="496"/>
        <v>0</v>
      </c>
      <c r="BJ156" s="99"/>
      <c r="BK156" s="100">
        <f t="shared" si="497"/>
        <v>0</v>
      </c>
      <c r="BL156" s="99"/>
      <c r="BM156" s="100">
        <f t="shared" si="498"/>
        <v>0</v>
      </c>
      <c r="BN156" s="99"/>
      <c r="BO156" s="100">
        <f t="shared" si="499"/>
        <v>0</v>
      </c>
      <c r="BP156" s="99"/>
      <c r="BQ156" s="100">
        <f t="shared" si="500"/>
        <v>0</v>
      </c>
      <c r="BR156" s="99"/>
      <c r="BS156" s="100">
        <f t="shared" si="501"/>
        <v>0</v>
      </c>
      <c r="BT156" s="99"/>
      <c r="BU156" s="100">
        <f t="shared" si="502"/>
        <v>0</v>
      </c>
      <c r="BV156" s="99"/>
      <c r="BW156" s="100">
        <f t="shared" si="503"/>
        <v>0</v>
      </c>
      <c r="BX156" s="99"/>
      <c r="BY156" s="100">
        <f t="shared" si="504"/>
        <v>0</v>
      </c>
      <c r="BZ156" s="99"/>
      <c r="CA156" s="100">
        <f t="shared" si="505"/>
        <v>0</v>
      </c>
      <c r="CB156" s="99"/>
      <c r="CC156" s="100">
        <f t="shared" si="506"/>
        <v>0</v>
      </c>
      <c r="CD156" s="99"/>
      <c r="CE156" s="100">
        <f t="shared" si="507"/>
        <v>0</v>
      </c>
      <c r="CF156" s="101">
        <f t="shared" si="508"/>
        <v>0</v>
      </c>
      <c r="CG156" s="100">
        <f t="shared" si="508"/>
        <v>0</v>
      </c>
    </row>
    <row r="157" spans="1:139" s="102" customFormat="1" ht="19.899999999999999" customHeight="1" x14ac:dyDescent="0.25">
      <c r="A157" s="94">
        <v>126</v>
      </c>
      <c r="B157" s="95" t="s">
        <v>203</v>
      </c>
      <c r="C157" s="95" t="s">
        <v>74</v>
      </c>
      <c r="D157" s="94">
        <f t="shared" si="470"/>
        <v>5</v>
      </c>
      <c r="E157" s="94">
        <v>0.7</v>
      </c>
      <c r="F157" s="94" t="s">
        <v>75</v>
      </c>
      <c r="G157" s="94"/>
      <c r="H157" s="94"/>
      <c r="I157" s="100"/>
      <c r="J157" s="94"/>
      <c r="K157" s="100"/>
      <c r="L157" s="94"/>
      <c r="M157" s="100"/>
      <c r="N157" s="94"/>
      <c r="O157" s="100"/>
      <c r="P157" s="94"/>
      <c r="Q157" s="100"/>
      <c r="R157" s="94"/>
      <c r="S157" s="100"/>
      <c r="T157" s="94"/>
      <c r="U157" s="100"/>
      <c r="V157" s="94"/>
      <c r="W157" s="100"/>
      <c r="X157" s="94"/>
      <c r="Y157" s="100"/>
      <c r="Z157" s="94"/>
      <c r="AA157" s="100"/>
      <c r="AB157" s="94"/>
      <c r="AC157" s="100"/>
      <c r="AD157" s="94"/>
      <c r="AE157" s="100"/>
      <c r="AF157" s="101"/>
      <c r="AG157" s="100"/>
      <c r="AH157" s="99"/>
      <c r="AI157" s="100"/>
      <c r="AJ157" s="99"/>
      <c r="AK157" s="100"/>
      <c r="AL157" s="99"/>
      <c r="AM157" s="100"/>
      <c r="AN157" s="99"/>
      <c r="AO157" s="100"/>
      <c r="AP157" s="99"/>
      <c r="AQ157" s="100"/>
      <c r="AR157" s="99"/>
      <c r="AS157" s="100"/>
      <c r="AT157" s="99"/>
      <c r="AU157" s="100"/>
      <c r="AV157" s="99"/>
      <c r="AW157" s="100"/>
      <c r="AX157" s="99"/>
      <c r="AY157" s="100"/>
      <c r="AZ157" s="99"/>
      <c r="BA157" s="100"/>
      <c r="BB157" s="99"/>
      <c r="BC157" s="100"/>
      <c r="BD157" s="99"/>
      <c r="BE157" s="100"/>
      <c r="BF157" s="101"/>
      <c r="BG157" s="100"/>
      <c r="BH157" s="99"/>
      <c r="BI157" s="100"/>
      <c r="BJ157" s="99"/>
      <c r="BK157" s="100"/>
      <c r="BL157" s="99"/>
      <c r="BM157" s="100"/>
      <c r="BN157" s="99"/>
      <c r="BO157" s="100"/>
      <c r="BP157" s="99"/>
      <c r="BQ157" s="100"/>
      <c r="BR157" s="99"/>
      <c r="BS157" s="100"/>
      <c r="BT157" s="99"/>
      <c r="BU157" s="100"/>
      <c r="BV157" s="99"/>
      <c r="BW157" s="100"/>
      <c r="BX157" s="99"/>
      <c r="BY157" s="100"/>
      <c r="BZ157" s="99"/>
      <c r="CA157" s="100"/>
      <c r="CB157" s="99"/>
      <c r="CC157" s="100"/>
      <c r="CD157" s="99"/>
      <c r="CE157" s="100"/>
      <c r="CF157" s="101"/>
      <c r="CG157" s="100"/>
    </row>
    <row r="158" spans="1:139" s="102" customFormat="1" ht="19.899999999999999" customHeight="1" x14ac:dyDescent="0.25">
      <c r="A158" s="94">
        <v>127</v>
      </c>
      <c r="B158" s="95" t="s">
        <v>212</v>
      </c>
      <c r="C158" s="95"/>
      <c r="D158" s="94"/>
      <c r="E158" s="94"/>
      <c r="F158" s="94"/>
      <c r="G158" s="94"/>
      <c r="H158" s="94"/>
      <c r="I158" s="100"/>
      <c r="J158" s="94"/>
      <c r="K158" s="100"/>
      <c r="L158" s="94"/>
      <c r="M158" s="100"/>
      <c r="N158" s="94"/>
      <c r="O158" s="100"/>
      <c r="P158" s="94"/>
      <c r="Q158" s="100"/>
      <c r="R158" s="94"/>
      <c r="S158" s="100"/>
      <c r="T158" s="94"/>
      <c r="U158" s="100"/>
      <c r="V158" s="94"/>
      <c r="W158" s="100"/>
      <c r="X158" s="94"/>
      <c r="Y158" s="100"/>
      <c r="Z158" s="94"/>
      <c r="AA158" s="100"/>
      <c r="AB158" s="94"/>
      <c r="AC158" s="100"/>
      <c r="AD158" s="94"/>
      <c r="AE158" s="100"/>
      <c r="AF158" s="101"/>
      <c r="AG158" s="100"/>
      <c r="AH158" s="99"/>
      <c r="AI158" s="100"/>
      <c r="AJ158" s="99"/>
      <c r="AK158" s="100"/>
      <c r="AL158" s="99"/>
      <c r="AM158" s="100"/>
      <c r="AN158" s="99"/>
      <c r="AO158" s="100"/>
      <c r="AP158" s="99"/>
      <c r="AQ158" s="100"/>
      <c r="AR158" s="99"/>
      <c r="AS158" s="100"/>
      <c r="AT158" s="99"/>
      <c r="AU158" s="100"/>
      <c r="AV158" s="99"/>
      <c r="AW158" s="100"/>
      <c r="AX158" s="99"/>
      <c r="AY158" s="100"/>
      <c r="AZ158" s="99"/>
      <c r="BA158" s="100"/>
      <c r="BB158" s="99"/>
      <c r="BC158" s="100"/>
      <c r="BD158" s="99"/>
      <c r="BE158" s="100"/>
      <c r="BF158" s="101"/>
      <c r="BG158" s="100"/>
      <c r="BH158" s="99"/>
      <c r="BI158" s="100"/>
      <c r="BJ158" s="99"/>
      <c r="BK158" s="100"/>
      <c r="BL158" s="99"/>
      <c r="BM158" s="100"/>
      <c r="BN158" s="99"/>
      <c r="BO158" s="100"/>
      <c r="BP158" s="99"/>
      <c r="BQ158" s="100"/>
      <c r="BR158" s="99"/>
      <c r="BS158" s="100"/>
      <c r="BT158" s="99"/>
      <c r="BU158" s="100"/>
      <c r="BV158" s="99"/>
      <c r="BW158" s="100"/>
      <c r="BX158" s="99"/>
      <c r="BY158" s="100"/>
      <c r="BZ158" s="99"/>
      <c r="CA158" s="100"/>
      <c r="CB158" s="99"/>
      <c r="CC158" s="100"/>
      <c r="CD158" s="99"/>
      <c r="CE158" s="100"/>
      <c r="CF158" s="101"/>
      <c r="CG158" s="100"/>
    </row>
    <row r="159" spans="1:139" s="148" customFormat="1" ht="19.899999999999999" customHeight="1" x14ac:dyDescent="0.5">
      <c r="A159" s="94">
        <v>128</v>
      </c>
      <c r="B159" s="95" t="s">
        <v>175</v>
      </c>
      <c r="C159" s="95" t="s">
        <v>74</v>
      </c>
      <c r="D159" s="94">
        <f>RANK(BF159,$BF$149:$BF$164)</f>
        <v>5</v>
      </c>
      <c r="E159" s="94">
        <v>0.7</v>
      </c>
      <c r="F159" s="94" t="s">
        <v>75</v>
      </c>
      <c r="G159" s="94"/>
      <c r="H159" s="94"/>
      <c r="I159" s="146">
        <f t="shared" si="471"/>
        <v>0</v>
      </c>
      <c r="J159" s="94"/>
      <c r="K159" s="146">
        <f t="shared" si="472"/>
        <v>0</v>
      </c>
      <c r="L159" s="94"/>
      <c r="M159" s="146">
        <f t="shared" si="473"/>
        <v>0</v>
      </c>
      <c r="N159" s="94"/>
      <c r="O159" s="146">
        <f t="shared" si="474"/>
        <v>0</v>
      </c>
      <c r="P159" s="94"/>
      <c r="Q159" s="146">
        <f t="shared" si="475"/>
        <v>0</v>
      </c>
      <c r="R159" s="94"/>
      <c r="S159" s="146">
        <f t="shared" si="476"/>
        <v>0</v>
      </c>
      <c r="T159" s="94"/>
      <c r="U159" s="146">
        <f t="shared" si="477"/>
        <v>0</v>
      </c>
      <c r="V159" s="94"/>
      <c r="W159" s="146">
        <f t="shared" si="478"/>
        <v>0</v>
      </c>
      <c r="X159" s="94"/>
      <c r="Y159" s="146">
        <f t="shared" si="479"/>
        <v>0</v>
      </c>
      <c r="Z159" s="94"/>
      <c r="AA159" s="146">
        <f t="shared" si="480"/>
        <v>0</v>
      </c>
      <c r="AB159" s="94"/>
      <c r="AC159" s="146">
        <f t="shared" si="481"/>
        <v>0</v>
      </c>
      <c r="AD159" s="94"/>
      <c r="AE159" s="146">
        <f t="shared" si="482"/>
        <v>0</v>
      </c>
      <c r="AF159" s="147">
        <f t="shared" si="483"/>
        <v>0</v>
      </c>
      <c r="AG159" s="146">
        <f t="shared" si="483"/>
        <v>0</v>
      </c>
      <c r="AH159" s="145"/>
      <c r="AI159" s="146">
        <f t="shared" si="484"/>
        <v>0</v>
      </c>
      <c r="AJ159" s="145"/>
      <c r="AK159" s="146">
        <f t="shared" si="485"/>
        <v>0</v>
      </c>
      <c r="AL159" s="145"/>
      <c r="AM159" s="146">
        <f t="shared" si="486"/>
        <v>0</v>
      </c>
      <c r="AN159" s="145"/>
      <c r="AO159" s="146">
        <f t="shared" si="487"/>
        <v>0</v>
      </c>
      <c r="AP159" s="145"/>
      <c r="AQ159" s="146">
        <f t="shared" si="487"/>
        <v>0</v>
      </c>
      <c r="AR159" s="145"/>
      <c r="AS159" s="146">
        <f t="shared" si="488"/>
        <v>0</v>
      </c>
      <c r="AT159" s="145"/>
      <c r="AU159" s="146">
        <f t="shared" si="489"/>
        <v>0</v>
      </c>
      <c r="AV159" s="145"/>
      <c r="AW159" s="146">
        <f t="shared" si="490"/>
        <v>0</v>
      </c>
      <c r="AX159" s="145"/>
      <c r="AY159" s="146">
        <f t="shared" si="491"/>
        <v>0</v>
      </c>
      <c r="AZ159" s="145"/>
      <c r="BA159" s="146">
        <f t="shared" si="492"/>
        <v>0</v>
      </c>
      <c r="BB159" s="145"/>
      <c r="BC159" s="146">
        <f t="shared" si="493"/>
        <v>0</v>
      </c>
      <c r="BD159" s="145"/>
      <c r="BE159" s="146">
        <f t="shared" si="494"/>
        <v>0</v>
      </c>
      <c r="BF159" s="147">
        <f t="shared" si="495"/>
        <v>0</v>
      </c>
      <c r="BG159" s="146">
        <f t="shared" si="495"/>
        <v>0</v>
      </c>
      <c r="BH159" s="99"/>
      <c r="BI159" s="100">
        <f t="shared" ref="BI159:BI163" si="509">BH159*$E159</f>
        <v>0</v>
      </c>
      <c r="BJ159" s="99"/>
      <c r="BK159" s="100">
        <f t="shared" ref="BK159:BK163" si="510">BJ159*$E159</f>
        <v>0</v>
      </c>
      <c r="BL159" s="99"/>
      <c r="BM159" s="100">
        <f t="shared" ref="BM159:BM163" si="511">BL159*$E159</f>
        <v>0</v>
      </c>
      <c r="BN159" s="99"/>
      <c r="BO159" s="100">
        <f t="shared" ref="BO159:BO163" si="512">BN159*$E159</f>
        <v>0</v>
      </c>
      <c r="BP159" s="99"/>
      <c r="BQ159" s="100">
        <f t="shared" ref="BQ159:BQ163" si="513">BP159*$E159</f>
        <v>0</v>
      </c>
      <c r="BR159" s="99"/>
      <c r="BS159" s="100">
        <f t="shared" ref="BS159:BS163" si="514">BR159*$E159</f>
        <v>0</v>
      </c>
      <c r="BT159" s="99"/>
      <c r="BU159" s="100">
        <f t="shared" ref="BU159:BU163" si="515">BT159*$E159</f>
        <v>0</v>
      </c>
      <c r="BV159" s="99"/>
      <c r="BW159" s="100">
        <f t="shared" ref="BW159:BW163" si="516">BV159*$E159</f>
        <v>0</v>
      </c>
      <c r="BX159" s="99"/>
      <c r="BY159" s="100">
        <f t="shared" ref="BY159:BY163" si="517">BX159*$E159</f>
        <v>0</v>
      </c>
      <c r="BZ159" s="99"/>
      <c r="CA159" s="100">
        <f t="shared" ref="CA159:CA163" si="518">BZ159*$E159</f>
        <v>0</v>
      </c>
      <c r="CB159" s="99"/>
      <c r="CC159" s="100">
        <f t="shared" ref="CC159:CC163" si="519">CB159*$E159</f>
        <v>0</v>
      </c>
      <c r="CD159" s="99"/>
      <c r="CE159" s="100">
        <f t="shared" ref="CE159:CE163" si="520">CD159*$E159</f>
        <v>0</v>
      </c>
      <c r="CF159" s="101">
        <f t="shared" ref="CF159:CG163" si="521">SUM(BH159,BJ159,BL159,BN159,BP159,BR159,BT159,BV159,BX159,BZ159,CB159,CD159)</f>
        <v>0</v>
      </c>
      <c r="CG159" s="100">
        <f t="shared" si="521"/>
        <v>0</v>
      </c>
    </row>
    <row r="160" spans="1:139" s="148" customFormat="1" ht="19.899999999999999" customHeight="1" x14ac:dyDescent="0.5">
      <c r="A160" s="94">
        <v>129</v>
      </c>
      <c r="B160" s="95" t="s">
        <v>176</v>
      </c>
      <c r="C160" s="95" t="s">
        <v>74</v>
      </c>
      <c r="D160" s="94">
        <f>RANK(BF160,$BF$149:$BF$164)</f>
        <v>5</v>
      </c>
      <c r="E160" s="94">
        <v>0.35</v>
      </c>
      <c r="F160" s="94" t="s">
        <v>83</v>
      </c>
      <c r="G160" s="94"/>
      <c r="H160" s="94"/>
      <c r="I160" s="146">
        <f t="shared" si="471"/>
        <v>0</v>
      </c>
      <c r="J160" s="94"/>
      <c r="K160" s="146">
        <f t="shared" si="472"/>
        <v>0</v>
      </c>
      <c r="L160" s="94"/>
      <c r="M160" s="146">
        <f t="shared" si="473"/>
        <v>0</v>
      </c>
      <c r="N160" s="94"/>
      <c r="O160" s="146">
        <f t="shared" si="474"/>
        <v>0</v>
      </c>
      <c r="P160" s="94"/>
      <c r="Q160" s="146">
        <f t="shared" si="475"/>
        <v>0</v>
      </c>
      <c r="R160" s="94"/>
      <c r="S160" s="146">
        <f t="shared" si="476"/>
        <v>0</v>
      </c>
      <c r="T160" s="94"/>
      <c r="U160" s="146">
        <f t="shared" si="477"/>
        <v>0</v>
      </c>
      <c r="V160" s="94"/>
      <c r="W160" s="146">
        <f t="shared" si="478"/>
        <v>0</v>
      </c>
      <c r="X160" s="94"/>
      <c r="Y160" s="146">
        <f t="shared" si="479"/>
        <v>0</v>
      </c>
      <c r="Z160" s="94"/>
      <c r="AA160" s="146">
        <f t="shared" si="480"/>
        <v>0</v>
      </c>
      <c r="AB160" s="94"/>
      <c r="AC160" s="146">
        <f t="shared" si="481"/>
        <v>0</v>
      </c>
      <c r="AD160" s="94"/>
      <c r="AE160" s="146">
        <f t="shared" si="482"/>
        <v>0</v>
      </c>
      <c r="AF160" s="147">
        <f t="shared" si="483"/>
        <v>0</v>
      </c>
      <c r="AG160" s="146">
        <f t="shared" si="483"/>
        <v>0</v>
      </c>
      <c r="AH160" s="145"/>
      <c r="AI160" s="146">
        <f t="shared" si="484"/>
        <v>0</v>
      </c>
      <c r="AJ160" s="145"/>
      <c r="AK160" s="146">
        <f t="shared" si="485"/>
        <v>0</v>
      </c>
      <c r="AL160" s="145"/>
      <c r="AM160" s="146">
        <f t="shared" si="486"/>
        <v>0</v>
      </c>
      <c r="AN160" s="145"/>
      <c r="AO160" s="146">
        <f t="shared" si="487"/>
        <v>0</v>
      </c>
      <c r="AP160" s="145"/>
      <c r="AQ160" s="146">
        <f t="shared" si="487"/>
        <v>0</v>
      </c>
      <c r="AR160" s="145"/>
      <c r="AS160" s="146">
        <f t="shared" si="488"/>
        <v>0</v>
      </c>
      <c r="AT160" s="145"/>
      <c r="AU160" s="146">
        <f t="shared" si="489"/>
        <v>0</v>
      </c>
      <c r="AV160" s="145"/>
      <c r="AW160" s="146">
        <f t="shared" si="490"/>
        <v>0</v>
      </c>
      <c r="AX160" s="145"/>
      <c r="AY160" s="146">
        <f t="shared" si="491"/>
        <v>0</v>
      </c>
      <c r="AZ160" s="145"/>
      <c r="BA160" s="146">
        <f t="shared" si="492"/>
        <v>0</v>
      </c>
      <c r="BB160" s="145"/>
      <c r="BC160" s="146">
        <f t="shared" si="493"/>
        <v>0</v>
      </c>
      <c r="BD160" s="145"/>
      <c r="BE160" s="146">
        <f t="shared" si="494"/>
        <v>0</v>
      </c>
      <c r="BF160" s="147">
        <f t="shared" si="495"/>
        <v>0</v>
      </c>
      <c r="BG160" s="146">
        <f t="shared" si="495"/>
        <v>0</v>
      </c>
      <c r="BH160" s="99"/>
      <c r="BI160" s="100">
        <f t="shared" si="509"/>
        <v>0</v>
      </c>
      <c r="BJ160" s="99"/>
      <c r="BK160" s="100">
        <f t="shared" si="510"/>
        <v>0</v>
      </c>
      <c r="BL160" s="99"/>
      <c r="BM160" s="100">
        <f t="shared" si="511"/>
        <v>0</v>
      </c>
      <c r="BN160" s="99"/>
      <c r="BO160" s="100">
        <f t="shared" si="512"/>
        <v>0</v>
      </c>
      <c r="BP160" s="99"/>
      <c r="BQ160" s="100">
        <f t="shared" si="513"/>
        <v>0</v>
      </c>
      <c r="BR160" s="99"/>
      <c r="BS160" s="100">
        <f t="shared" si="514"/>
        <v>0</v>
      </c>
      <c r="BT160" s="99"/>
      <c r="BU160" s="100">
        <f t="shared" si="515"/>
        <v>0</v>
      </c>
      <c r="BV160" s="99"/>
      <c r="BW160" s="100">
        <f t="shared" si="516"/>
        <v>0</v>
      </c>
      <c r="BX160" s="99"/>
      <c r="BY160" s="100">
        <f t="shared" si="517"/>
        <v>0</v>
      </c>
      <c r="BZ160" s="99"/>
      <c r="CA160" s="100">
        <f t="shared" si="518"/>
        <v>0</v>
      </c>
      <c r="CB160" s="99"/>
      <c r="CC160" s="100">
        <f t="shared" si="519"/>
        <v>0</v>
      </c>
      <c r="CD160" s="99"/>
      <c r="CE160" s="100">
        <f t="shared" si="520"/>
        <v>0</v>
      </c>
      <c r="CF160" s="101">
        <f t="shared" si="521"/>
        <v>0</v>
      </c>
      <c r="CG160" s="100">
        <f t="shared" si="521"/>
        <v>0</v>
      </c>
    </row>
    <row r="161" spans="1:85" s="148" customFormat="1" ht="19.899999999999999" customHeight="1" x14ac:dyDescent="0.5">
      <c r="A161" s="94">
        <v>130</v>
      </c>
      <c r="B161" s="95" t="s">
        <v>177</v>
      </c>
      <c r="C161" s="95" t="s">
        <v>74</v>
      </c>
      <c r="D161" s="94">
        <f>RANK(BF161,$BF$149:$BF$164)</f>
        <v>5</v>
      </c>
      <c r="E161" s="94">
        <v>0.7</v>
      </c>
      <c r="F161" s="94" t="s">
        <v>75</v>
      </c>
      <c r="G161" s="94"/>
      <c r="H161" s="94"/>
      <c r="I161" s="146">
        <f t="shared" si="471"/>
        <v>0</v>
      </c>
      <c r="J161" s="94"/>
      <c r="K161" s="146">
        <f t="shared" si="472"/>
        <v>0</v>
      </c>
      <c r="L161" s="94"/>
      <c r="M161" s="146">
        <f t="shared" si="473"/>
        <v>0</v>
      </c>
      <c r="N161" s="94"/>
      <c r="O161" s="146">
        <f t="shared" si="474"/>
        <v>0</v>
      </c>
      <c r="P161" s="94"/>
      <c r="Q161" s="146">
        <f t="shared" si="475"/>
        <v>0</v>
      </c>
      <c r="R161" s="94"/>
      <c r="S161" s="146">
        <f t="shared" si="476"/>
        <v>0</v>
      </c>
      <c r="T161" s="94"/>
      <c r="U161" s="146">
        <f t="shared" si="477"/>
        <v>0</v>
      </c>
      <c r="V161" s="94"/>
      <c r="W161" s="146">
        <f t="shared" si="478"/>
        <v>0</v>
      </c>
      <c r="X161" s="94"/>
      <c r="Y161" s="146">
        <f t="shared" si="479"/>
        <v>0</v>
      </c>
      <c r="Z161" s="94"/>
      <c r="AA161" s="146">
        <f t="shared" si="480"/>
        <v>0</v>
      </c>
      <c r="AB161" s="94"/>
      <c r="AC161" s="146">
        <f t="shared" si="481"/>
        <v>0</v>
      </c>
      <c r="AD161" s="94"/>
      <c r="AE161" s="146">
        <f t="shared" si="482"/>
        <v>0</v>
      </c>
      <c r="AF161" s="147">
        <f t="shared" si="483"/>
        <v>0</v>
      </c>
      <c r="AG161" s="146">
        <f t="shared" si="483"/>
        <v>0</v>
      </c>
      <c r="AH161" s="145"/>
      <c r="AI161" s="146">
        <f t="shared" si="484"/>
        <v>0</v>
      </c>
      <c r="AJ161" s="145"/>
      <c r="AK161" s="146">
        <f t="shared" si="485"/>
        <v>0</v>
      </c>
      <c r="AL161" s="145"/>
      <c r="AM161" s="146">
        <f t="shared" si="486"/>
        <v>0</v>
      </c>
      <c r="AN161" s="145"/>
      <c r="AO161" s="146">
        <f t="shared" si="487"/>
        <v>0</v>
      </c>
      <c r="AP161" s="145"/>
      <c r="AQ161" s="146">
        <f t="shared" si="487"/>
        <v>0</v>
      </c>
      <c r="AR161" s="145"/>
      <c r="AS161" s="146">
        <f t="shared" si="488"/>
        <v>0</v>
      </c>
      <c r="AT161" s="145"/>
      <c r="AU161" s="146">
        <f t="shared" si="489"/>
        <v>0</v>
      </c>
      <c r="AV161" s="145"/>
      <c r="AW161" s="146">
        <f t="shared" si="490"/>
        <v>0</v>
      </c>
      <c r="AX161" s="145"/>
      <c r="AY161" s="146">
        <f t="shared" si="491"/>
        <v>0</v>
      </c>
      <c r="AZ161" s="145"/>
      <c r="BA161" s="146">
        <f t="shared" si="492"/>
        <v>0</v>
      </c>
      <c r="BB161" s="145"/>
      <c r="BC161" s="146">
        <f t="shared" si="493"/>
        <v>0</v>
      </c>
      <c r="BD161" s="145"/>
      <c r="BE161" s="146">
        <f t="shared" si="494"/>
        <v>0</v>
      </c>
      <c r="BF161" s="147">
        <f t="shared" si="495"/>
        <v>0</v>
      </c>
      <c r="BG161" s="146">
        <f t="shared" si="495"/>
        <v>0</v>
      </c>
      <c r="BH161" s="99"/>
      <c r="BI161" s="100">
        <f t="shared" si="509"/>
        <v>0</v>
      </c>
      <c r="BJ161" s="99"/>
      <c r="BK161" s="100">
        <f t="shared" si="510"/>
        <v>0</v>
      </c>
      <c r="BL161" s="99"/>
      <c r="BM161" s="100">
        <f t="shared" si="511"/>
        <v>0</v>
      </c>
      <c r="BN161" s="99"/>
      <c r="BO161" s="100">
        <f t="shared" si="512"/>
        <v>0</v>
      </c>
      <c r="BP161" s="99"/>
      <c r="BQ161" s="100">
        <f t="shared" si="513"/>
        <v>0</v>
      </c>
      <c r="BR161" s="99"/>
      <c r="BS161" s="100">
        <f t="shared" si="514"/>
        <v>0</v>
      </c>
      <c r="BT161" s="99"/>
      <c r="BU161" s="100">
        <f t="shared" si="515"/>
        <v>0</v>
      </c>
      <c r="BV161" s="99"/>
      <c r="BW161" s="100">
        <f t="shared" si="516"/>
        <v>0</v>
      </c>
      <c r="BX161" s="99"/>
      <c r="BY161" s="100">
        <f t="shared" si="517"/>
        <v>0</v>
      </c>
      <c r="BZ161" s="99"/>
      <c r="CA161" s="100">
        <f t="shared" si="518"/>
        <v>0</v>
      </c>
      <c r="CB161" s="99"/>
      <c r="CC161" s="100">
        <f t="shared" si="519"/>
        <v>0</v>
      </c>
      <c r="CD161" s="99"/>
      <c r="CE161" s="100">
        <f t="shared" si="520"/>
        <v>0</v>
      </c>
      <c r="CF161" s="101">
        <f t="shared" si="521"/>
        <v>0</v>
      </c>
      <c r="CG161" s="100">
        <f t="shared" si="521"/>
        <v>0</v>
      </c>
    </row>
    <row r="162" spans="1:85" s="148" customFormat="1" ht="19.899999999999999" customHeight="1" x14ac:dyDescent="0.5">
      <c r="A162" s="94">
        <v>131</v>
      </c>
      <c r="B162" s="95" t="s">
        <v>178</v>
      </c>
      <c r="C162" s="95" t="s">
        <v>74</v>
      </c>
      <c r="D162" s="94">
        <f>RANK(BF162,$BF$149:$BF$164)</f>
        <v>5</v>
      </c>
      <c r="E162" s="94">
        <v>0.35</v>
      </c>
      <c r="F162" s="94" t="s">
        <v>83</v>
      </c>
      <c r="G162" s="94"/>
      <c r="H162" s="94"/>
      <c r="I162" s="146">
        <f t="shared" si="471"/>
        <v>0</v>
      </c>
      <c r="J162" s="94"/>
      <c r="K162" s="146">
        <f t="shared" si="472"/>
        <v>0</v>
      </c>
      <c r="L162" s="94"/>
      <c r="M162" s="146">
        <f t="shared" si="473"/>
        <v>0</v>
      </c>
      <c r="N162" s="94"/>
      <c r="O162" s="146">
        <f t="shared" si="474"/>
        <v>0</v>
      </c>
      <c r="P162" s="94"/>
      <c r="Q162" s="146">
        <f t="shared" si="475"/>
        <v>0</v>
      </c>
      <c r="R162" s="94"/>
      <c r="S162" s="146">
        <f t="shared" si="476"/>
        <v>0</v>
      </c>
      <c r="T162" s="94"/>
      <c r="U162" s="146">
        <f t="shared" si="477"/>
        <v>0</v>
      </c>
      <c r="V162" s="94"/>
      <c r="W162" s="146">
        <f t="shared" si="478"/>
        <v>0</v>
      </c>
      <c r="X162" s="94"/>
      <c r="Y162" s="146">
        <f t="shared" si="479"/>
        <v>0</v>
      </c>
      <c r="Z162" s="94"/>
      <c r="AA162" s="146">
        <f t="shared" si="480"/>
        <v>0</v>
      </c>
      <c r="AB162" s="94"/>
      <c r="AC162" s="146">
        <f t="shared" si="481"/>
        <v>0</v>
      </c>
      <c r="AD162" s="94"/>
      <c r="AE162" s="146">
        <f t="shared" si="482"/>
        <v>0</v>
      </c>
      <c r="AF162" s="147">
        <f t="shared" si="483"/>
        <v>0</v>
      </c>
      <c r="AG162" s="146">
        <f t="shared" si="483"/>
        <v>0</v>
      </c>
      <c r="AH162" s="145"/>
      <c r="AI162" s="146">
        <f t="shared" si="484"/>
        <v>0</v>
      </c>
      <c r="AJ162" s="145"/>
      <c r="AK162" s="146">
        <f t="shared" si="485"/>
        <v>0</v>
      </c>
      <c r="AL162" s="145"/>
      <c r="AM162" s="146">
        <f t="shared" si="486"/>
        <v>0</v>
      </c>
      <c r="AN162" s="145"/>
      <c r="AO162" s="146">
        <f t="shared" si="487"/>
        <v>0</v>
      </c>
      <c r="AP162" s="145"/>
      <c r="AQ162" s="146">
        <f t="shared" si="487"/>
        <v>0</v>
      </c>
      <c r="AR162" s="145"/>
      <c r="AS162" s="146">
        <f t="shared" si="488"/>
        <v>0</v>
      </c>
      <c r="AT162" s="145"/>
      <c r="AU162" s="146">
        <f t="shared" si="489"/>
        <v>0</v>
      </c>
      <c r="AV162" s="145"/>
      <c r="AW162" s="146">
        <f t="shared" si="490"/>
        <v>0</v>
      </c>
      <c r="AX162" s="145"/>
      <c r="AY162" s="146">
        <f t="shared" si="491"/>
        <v>0</v>
      </c>
      <c r="AZ162" s="145"/>
      <c r="BA162" s="146">
        <f t="shared" si="492"/>
        <v>0</v>
      </c>
      <c r="BB162" s="145"/>
      <c r="BC162" s="146">
        <f t="shared" si="493"/>
        <v>0</v>
      </c>
      <c r="BD162" s="145"/>
      <c r="BE162" s="146">
        <f t="shared" si="494"/>
        <v>0</v>
      </c>
      <c r="BF162" s="147">
        <f t="shared" si="495"/>
        <v>0</v>
      </c>
      <c r="BG162" s="146">
        <f t="shared" si="495"/>
        <v>0</v>
      </c>
      <c r="BH162" s="99"/>
      <c r="BI162" s="100">
        <f t="shared" si="509"/>
        <v>0</v>
      </c>
      <c r="BJ162" s="99"/>
      <c r="BK162" s="100">
        <f t="shared" si="510"/>
        <v>0</v>
      </c>
      <c r="BL162" s="99"/>
      <c r="BM162" s="100">
        <f t="shared" si="511"/>
        <v>0</v>
      </c>
      <c r="BN162" s="99"/>
      <c r="BO162" s="100">
        <f t="shared" si="512"/>
        <v>0</v>
      </c>
      <c r="BP162" s="99"/>
      <c r="BQ162" s="100">
        <f t="shared" si="513"/>
        <v>0</v>
      </c>
      <c r="BR162" s="99"/>
      <c r="BS162" s="100">
        <f t="shared" si="514"/>
        <v>0</v>
      </c>
      <c r="BT162" s="99"/>
      <c r="BU162" s="100">
        <f t="shared" si="515"/>
        <v>0</v>
      </c>
      <c r="BV162" s="99"/>
      <c r="BW162" s="100">
        <f t="shared" si="516"/>
        <v>0</v>
      </c>
      <c r="BX162" s="99"/>
      <c r="BY162" s="100">
        <f t="shared" si="517"/>
        <v>0</v>
      </c>
      <c r="BZ162" s="99"/>
      <c r="CA162" s="100">
        <f t="shared" si="518"/>
        <v>0</v>
      </c>
      <c r="CB162" s="99"/>
      <c r="CC162" s="100">
        <f t="shared" si="519"/>
        <v>0</v>
      </c>
      <c r="CD162" s="99"/>
      <c r="CE162" s="100">
        <f t="shared" si="520"/>
        <v>0</v>
      </c>
      <c r="CF162" s="101">
        <f t="shared" si="521"/>
        <v>0</v>
      </c>
      <c r="CG162" s="100">
        <f t="shared" si="521"/>
        <v>0</v>
      </c>
    </row>
    <row r="163" spans="1:85" s="148" customFormat="1" ht="19.899999999999999" customHeight="1" x14ac:dyDescent="0.5">
      <c r="A163" s="94">
        <v>132</v>
      </c>
      <c r="B163" s="105" t="s">
        <v>179</v>
      </c>
      <c r="C163" s="105" t="s">
        <v>74</v>
      </c>
      <c r="D163" s="94">
        <f>RANK(BF163,$BF$149:$BF$164)</f>
        <v>4</v>
      </c>
      <c r="E163" s="94">
        <v>0.7</v>
      </c>
      <c r="F163" s="106" t="s">
        <v>180</v>
      </c>
      <c r="G163" s="94">
        <v>25000</v>
      </c>
      <c r="H163" s="106"/>
      <c r="I163" s="146">
        <f t="shared" si="471"/>
        <v>0</v>
      </c>
      <c r="J163" s="106"/>
      <c r="K163" s="146">
        <f t="shared" si="472"/>
        <v>0</v>
      </c>
      <c r="L163" s="106"/>
      <c r="M163" s="146">
        <f t="shared" si="473"/>
        <v>0</v>
      </c>
      <c r="N163" s="106"/>
      <c r="O163" s="146">
        <f t="shared" si="474"/>
        <v>0</v>
      </c>
      <c r="P163" s="106"/>
      <c r="Q163" s="146">
        <f t="shared" si="475"/>
        <v>0</v>
      </c>
      <c r="R163" s="106"/>
      <c r="S163" s="146">
        <f t="shared" si="476"/>
        <v>0</v>
      </c>
      <c r="T163" s="106"/>
      <c r="U163" s="146">
        <f t="shared" si="477"/>
        <v>0</v>
      </c>
      <c r="V163" s="106"/>
      <c r="W163" s="146">
        <f t="shared" si="478"/>
        <v>0</v>
      </c>
      <c r="X163" s="106"/>
      <c r="Y163" s="146">
        <f t="shared" si="479"/>
        <v>0</v>
      </c>
      <c r="Z163" s="106"/>
      <c r="AA163" s="146">
        <f t="shared" si="480"/>
        <v>0</v>
      </c>
      <c r="AB163" s="106"/>
      <c r="AC163" s="146">
        <f t="shared" si="481"/>
        <v>0</v>
      </c>
      <c r="AD163" s="106"/>
      <c r="AE163" s="146">
        <f t="shared" si="482"/>
        <v>0</v>
      </c>
      <c r="AF163" s="147">
        <f t="shared" si="483"/>
        <v>0</v>
      </c>
      <c r="AG163" s="146">
        <f t="shared" si="483"/>
        <v>0</v>
      </c>
      <c r="AH163" s="145"/>
      <c r="AI163" s="146">
        <f t="shared" si="484"/>
        <v>0</v>
      </c>
      <c r="AJ163" s="159">
        <v>6</v>
      </c>
      <c r="AK163" s="146">
        <f t="shared" si="485"/>
        <v>4.1999999999999993</v>
      </c>
      <c r="AL163" s="145"/>
      <c r="AM163" s="146">
        <f t="shared" si="486"/>
        <v>0</v>
      </c>
      <c r="AN163" s="145"/>
      <c r="AO163" s="146">
        <f t="shared" si="487"/>
        <v>0</v>
      </c>
      <c r="AP163" s="145"/>
      <c r="AQ163" s="146">
        <f t="shared" si="487"/>
        <v>0</v>
      </c>
      <c r="AR163" s="145"/>
      <c r="AS163" s="146">
        <f t="shared" si="488"/>
        <v>0</v>
      </c>
      <c r="AT163" s="145"/>
      <c r="AU163" s="146">
        <f t="shared" si="489"/>
        <v>0</v>
      </c>
      <c r="AV163" s="145"/>
      <c r="AW163" s="146">
        <f t="shared" si="490"/>
        <v>0</v>
      </c>
      <c r="AX163" s="145"/>
      <c r="AY163" s="146">
        <f t="shared" si="491"/>
        <v>0</v>
      </c>
      <c r="AZ163" s="145"/>
      <c r="BA163" s="146">
        <f t="shared" si="492"/>
        <v>0</v>
      </c>
      <c r="BB163" s="145"/>
      <c r="BC163" s="146">
        <f t="shared" si="493"/>
        <v>0</v>
      </c>
      <c r="BD163" s="145"/>
      <c r="BE163" s="146">
        <f t="shared" si="494"/>
        <v>0</v>
      </c>
      <c r="BF163" s="147">
        <f t="shared" si="495"/>
        <v>6</v>
      </c>
      <c r="BG163" s="146">
        <f t="shared" si="495"/>
        <v>4.1999999999999993</v>
      </c>
      <c r="BH163" s="99"/>
      <c r="BI163" s="100">
        <f t="shared" si="509"/>
        <v>0</v>
      </c>
      <c r="BJ163" s="99"/>
      <c r="BK163" s="100">
        <f t="shared" si="510"/>
        <v>0</v>
      </c>
      <c r="BL163" s="99"/>
      <c r="BM163" s="100">
        <f t="shared" si="511"/>
        <v>0</v>
      </c>
      <c r="BN163" s="99"/>
      <c r="BO163" s="100">
        <f t="shared" si="512"/>
        <v>0</v>
      </c>
      <c r="BP163" s="99"/>
      <c r="BQ163" s="100">
        <f t="shared" si="513"/>
        <v>0</v>
      </c>
      <c r="BR163" s="99"/>
      <c r="BS163" s="100">
        <f t="shared" si="514"/>
        <v>0</v>
      </c>
      <c r="BT163" s="99"/>
      <c r="BU163" s="100">
        <f t="shared" si="515"/>
        <v>0</v>
      </c>
      <c r="BV163" s="99"/>
      <c r="BW163" s="100">
        <f t="shared" si="516"/>
        <v>0</v>
      </c>
      <c r="BX163" s="99"/>
      <c r="BY163" s="100">
        <f t="shared" si="517"/>
        <v>0</v>
      </c>
      <c r="BZ163" s="99"/>
      <c r="CA163" s="100">
        <f t="shared" si="518"/>
        <v>0</v>
      </c>
      <c r="CB163" s="99"/>
      <c r="CC163" s="100">
        <f t="shared" si="519"/>
        <v>0</v>
      </c>
      <c r="CD163" s="99"/>
      <c r="CE163" s="100">
        <f t="shared" si="520"/>
        <v>0</v>
      </c>
      <c r="CF163" s="101">
        <f t="shared" si="521"/>
        <v>0</v>
      </c>
      <c r="CG163" s="100">
        <f t="shared" si="521"/>
        <v>0</v>
      </c>
    </row>
    <row r="164" spans="1:85" s="148" customFormat="1" ht="19.899999999999999" customHeight="1" x14ac:dyDescent="0.5">
      <c r="A164" s="94"/>
      <c r="B164" s="115"/>
      <c r="C164" s="115"/>
      <c r="D164" s="115"/>
      <c r="E164" s="115"/>
      <c r="F164" s="153"/>
      <c r="G164" s="116"/>
      <c r="H164" s="153"/>
      <c r="I164" s="146"/>
      <c r="J164" s="153"/>
      <c r="K164" s="146"/>
      <c r="L164" s="153"/>
      <c r="M164" s="146"/>
      <c r="N164" s="153"/>
      <c r="O164" s="146"/>
      <c r="P164" s="153"/>
      <c r="Q164" s="146"/>
      <c r="R164" s="153"/>
      <c r="S164" s="146"/>
      <c r="T164" s="153"/>
      <c r="U164" s="146"/>
      <c r="V164" s="153"/>
      <c r="W164" s="146"/>
      <c r="X164" s="153"/>
      <c r="Y164" s="146"/>
      <c r="Z164" s="153"/>
      <c r="AA164" s="146"/>
      <c r="AB164" s="153"/>
      <c r="AC164" s="146"/>
      <c r="AD164" s="153"/>
      <c r="AE164" s="146"/>
      <c r="AF164" s="147"/>
      <c r="AG164" s="146"/>
      <c r="AH164" s="145"/>
      <c r="AI164" s="146"/>
      <c r="AJ164" s="145"/>
      <c r="AK164" s="146"/>
      <c r="AL164" s="145"/>
      <c r="AM164" s="146"/>
      <c r="AN164" s="145"/>
      <c r="AO164" s="146"/>
      <c r="AP164" s="145"/>
      <c r="AQ164" s="146"/>
      <c r="AR164" s="145"/>
      <c r="AS164" s="146"/>
      <c r="AT164" s="145"/>
      <c r="AU164" s="146"/>
      <c r="AV164" s="145"/>
      <c r="AW164" s="146"/>
      <c r="AX164" s="145"/>
      <c r="AY164" s="146"/>
      <c r="AZ164" s="145"/>
      <c r="BA164" s="146"/>
      <c r="BB164" s="145"/>
      <c r="BC164" s="146"/>
      <c r="BD164" s="145"/>
      <c r="BE164" s="146"/>
      <c r="BF164" s="147"/>
      <c r="BG164" s="146"/>
      <c r="BH164" s="99"/>
      <c r="BI164" s="100"/>
      <c r="BJ164" s="99"/>
      <c r="BK164" s="100"/>
      <c r="BL164" s="99"/>
      <c r="BM164" s="100"/>
      <c r="BN164" s="99"/>
      <c r="BO164" s="100"/>
      <c r="BP164" s="99"/>
      <c r="BQ164" s="100"/>
      <c r="BR164" s="99"/>
      <c r="BS164" s="100"/>
      <c r="BT164" s="99"/>
      <c r="BU164" s="100"/>
      <c r="BV164" s="99"/>
      <c r="BW164" s="100"/>
      <c r="BX164" s="99"/>
      <c r="BY164" s="100"/>
      <c r="BZ164" s="99"/>
      <c r="CA164" s="100"/>
      <c r="CB164" s="99"/>
      <c r="CC164" s="100"/>
      <c r="CD164" s="99"/>
      <c r="CE164" s="100"/>
      <c r="CF164" s="101"/>
      <c r="CG164" s="100"/>
    </row>
    <row r="165" spans="1:85" s="151" customFormat="1" ht="19.899999999999999" customHeight="1" x14ac:dyDescent="0.6">
      <c r="A165" s="186"/>
      <c r="B165" s="108" t="s">
        <v>181</v>
      </c>
      <c r="C165" s="108"/>
      <c r="D165" s="108"/>
      <c r="E165" s="108"/>
      <c r="F165" s="110"/>
      <c r="G165" s="110"/>
      <c r="H165" s="149">
        <f t="shared" ref="H165:AG165" si="522">SUM(H149:H164)</f>
        <v>3602</v>
      </c>
      <c r="I165" s="150">
        <f t="shared" si="522"/>
        <v>1424.5</v>
      </c>
      <c r="J165" s="149">
        <f t="shared" si="522"/>
        <v>2739</v>
      </c>
      <c r="K165" s="150">
        <f t="shared" si="522"/>
        <v>1090.0749999999998</v>
      </c>
      <c r="L165" s="149">
        <f t="shared" si="522"/>
        <v>2359</v>
      </c>
      <c r="M165" s="150">
        <f t="shared" si="522"/>
        <v>1027.7750000000001</v>
      </c>
      <c r="N165" s="149">
        <f t="shared" si="522"/>
        <v>453</v>
      </c>
      <c r="O165" s="150">
        <f t="shared" si="522"/>
        <v>182.7</v>
      </c>
      <c r="P165" s="149">
        <f t="shared" si="522"/>
        <v>816</v>
      </c>
      <c r="Q165" s="150">
        <f t="shared" si="522"/>
        <v>296.09999999999997</v>
      </c>
      <c r="R165" s="149">
        <f t="shared" si="522"/>
        <v>399</v>
      </c>
      <c r="S165" s="150">
        <f t="shared" si="522"/>
        <v>107.1</v>
      </c>
      <c r="T165" s="149">
        <f t="shared" si="522"/>
        <v>1478</v>
      </c>
      <c r="U165" s="150">
        <f t="shared" si="522"/>
        <v>600.94999999999993</v>
      </c>
      <c r="V165" s="149">
        <f t="shared" si="522"/>
        <v>233</v>
      </c>
      <c r="W165" s="150">
        <f t="shared" si="522"/>
        <v>88.024999999999991</v>
      </c>
      <c r="X165" s="149">
        <f t="shared" si="522"/>
        <v>1310</v>
      </c>
      <c r="Y165" s="150">
        <f t="shared" si="522"/>
        <v>529.72499999999991</v>
      </c>
      <c r="Z165" s="149">
        <f t="shared" si="522"/>
        <v>336</v>
      </c>
      <c r="AA165" s="150">
        <f t="shared" si="522"/>
        <v>100.8</v>
      </c>
      <c r="AB165" s="149">
        <f t="shared" si="522"/>
        <v>336</v>
      </c>
      <c r="AC165" s="150">
        <f t="shared" si="522"/>
        <v>117.6</v>
      </c>
      <c r="AD165" s="149">
        <f t="shared" si="522"/>
        <v>460</v>
      </c>
      <c r="AE165" s="150">
        <f t="shared" si="522"/>
        <v>164.5</v>
      </c>
      <c r="AF165" s="149">
        <f t="shared" si="522"/>
        <v>14521</v>
      </c>
      <c r="AG165" s="150">
        <f t="shared" si="522"/>
        <v>5729.8499999999995</v>
      </c>
      <c r="AH165" s="149">
        <f t="shared" ref="AH165:BG165" si="523">SUM(AH149:AH164)</f>
        <v>1089</v>
      </c>
      <c r="AI165" s="150">
        <f t="shared" si="523"/>
        <v>468.29999999999995</v>
      </c>
      <c r="AJ165" s="149">
        <f t="shared" si="523"/>
        <v>6</v>
      </c>
      <c r="AK165" s="150">
        <f t="shared" si="523"/>
        <v>4.1999999999999993</v>
      </c>
      <c r="AL165" s="149">
        <f t="shared" si="523"/>
        <v>1179</v>
      </c>
      <c r="AM165" s="150">
        <f t="shared" si="523"/>
        <v>390.95</v>
      </c>
      <c r="AN165" s="149">
        <f t="shared" si="523"/>
        <v>0</v>
      </c>
      <c r="AO165" s="150">
        <f t="shared" si="523"/>
        <v>0</v>
      </c>
      <c r="AP165" s="149">
        <f t="shared" si="523"/>
        <v>782</v>
      </c>
      <c r="AQ165" s="150">
        <f t="shared" si="523"/>
        <v>296.45</v>
      </c>
      <c r="AR165" s="149">
        <f t="shared" si="523"/>
        <v>12</v>
      </c>
      <c r="AS165" s="150">
        <f t="shared" si="523"/>
        <v>8.3999999999999986</v>
      </c>
      <c r="AT165" s="149">
        <f t="shared" si="523"/>
        <v>330</v>
      </c>
      <c r="AU165" s="150">
        <f t="shared" si="523"/>
        <v>123.9</v>
      </c>
      <c r="AV165" s="149">
        <f t="shared" si="523"/>
        <v>266</v>
      </c>
      <c r="AW165" s="150">
        <f t="shared" si="523"/>
        <v>85.75</v>
      </c>
      <c r="AX165" s="149">
        <f t="shared" si="523"/>
        <v>42</v>
      </c>
      <c r="AY165" s="150">
        <f t="shared" si="523"/>
        <v>16.799999999999997</v>
      </c>
      <c r="AZ165" s="149">
        <f t="shared" si="523"/>
        <v>0</v>
      </c>
      <c r="BA165" s="150">
        <f t="shared" si="523"/>
        <v>0</v>
      </c>
      <c r="BB165" s="149">
        <f t="shared" si="523"/>
        <v>0</v>
      </c>
      <c r="BC165" s="150">
        <f t="shared" si="523"/>
        <v>0</v>
      </c>
      <c r="BD165" s="149">
        <f t="shared" si="523"/>
        <v>6</v>
      </c>
      <c r="BE165" s="150">
        <f t="shared" si="523"/>
        <v>4.1999999999999993</v>
      </c>
      <c r="BF165" s="149">
        <f t="shared" si="523"/>
        <v>3712</v>
      </c>
      <c r="BG165" s="150">
        <f t="shared" si="523"/>
        <v>1398.95</v>
      </c>
      <c r="BH165" s="111">
        <f t="shared" ref="BH165:BM165" si="524">SUM(BH149:BH164)</f>
        <v>0</v>
      </c>
      <c r="BI165" s="112">
        <f t="shared" si="524"/>
        <v>0</v>
      </c>
      <c r="BJ165" s="111">
        <f t="shared" si="524"/>
        <v>249</v>
      </c>
      <c r="BK165" s="112">
        <f t="shared" si="524"/>
        <v>100.44999999999999</v>
      </c>
      <c r="BL165" s="111">
        <f t="shared" si="524"/>
        <v>0</v>
      </c>
      <c r="BM165" s="112">
        <f t="shared" si="524"/>
        <v>0</v>
      </c>
      <c r="BN165" s="111">
        <f t="shared" ref="BN165:CG165" si="525">SUM(BN149:BN164)</f>
        <v>0</v>
      </c>
      <c r="BO165" s="112">
        <f t="shared" si="525"/>
        <v>0</v>
      </c>
      <c r="BP165" s="111">
        <f t="shared" si="525"/>
        <v>0</v>
      </c>
      <c r="BQ165" s="112">
        <f t="shared" si="525"/>
        <v>0</v>
      </c>
      <c r="BR165" s="111">
        <f t="shared" si="525"/>
        <v>0</v>
      </c>
      <c r="BS165" s="112">
        <f t="shared" si="525"/>
        <v>0</v>
      </c>
      <c r="BT165" s="111">
        <f t="shared" si="525"/>
        <v>0</v>
      </c>
      <c r="BU165" s="112">
        <f t="shared" si="525"/>
        <v>0</v>
      </c>
      <c r="BV165" s="111">
        <f t="shared" si="525"/>
        <v>0</v>
      </c>
      <c r="BW165" s="112">
        <f t="shared" si="525"/>
        <v>0</v>
      </c>
      <c r="BX165" s="111">
        <f t="shared" si="525"/>
        <v>0</v>
      </c>
      <c r="BY165" s="112">
        <f t="shared" si="525"/>
        <v>0</v>
      </c>
      <c r="BZ165" s="111">
        <f t="shared" si="525"/>
        <v>0</v>
      </c>
      <c r="CA165" s="112">
        <f t="shared" si="525"/>
        <v>0</v>
      </c>
      <c r="CB165" s="111">
        <f t="shared" si="525"/>
        <v>0</v>
      </c>
      <c r="CC165" s="112">
        <f t="shared" si="525"/>
        <v>0</v>
      </c>
      <c r="CD165" s="111">
        <f t="shared" si="525"/>
        <v>0</v>
      </c>
      <c r="CE165" s="112">
        <f t="shared" si="525"/>
        <v>0</v>
      </c>
      <c r="CF165" s="111">
        <f t="shared" si="525"/>
        <v>249</v>
      </c>
      <c r="CG165" s="112">
        <f t="shared" si="525"/>
        <v>100.44999999999999</v>
      </c>
    </row>
    <row r="166" spans="1:85" s="151" customFormat="1" ht="19.899999999999999" customHeight="1" x14ac:dyDescent="0.6">
      <c r="A166" s="187"/>
      <c r="B166" s="119" t="s">
        <v>182</v>
      </c>
      <c r="C166" s="119"/>
      <c r="D166" s="119"/>
      <c r="E166" s="119"/>
      <c r="F166" s="119"/>
      <c r="G166" s="119"/>
      <c r="H166" s="154">
        <f t="shared" ref="H166:AG166" si="526">+H148+H165</f>
        <v>144718</v>
      </c>
      <c r="I166" s="155">
        <f t="shared" si="526"/>
        <v>101511.63000000002</v>
      </c>
      <c r="J166" s="154">
        <f t="shared" si="526"/>
        <v>138500</v>
      </c>
      <c r="K166" s="155">
        <f t="shared" si="526"/>
        <v>97537.765000000014</v>
      </c>
      <c r="L166" s="154">
        <f t="shared" si="526"/>
        <v>149951</v>
      </c>
      <c r="M166" s="155">
        <f t="shared" si="526"/>
        <v>107366.65500000001</v>
      </c>
      <c r="N166" s="154">
        <f t="shared" si="526"/>
        <v>135035</v>
      </c>
      <c r="O166" s="155">
        <f t="shared" si="526"/>
        <v>96249.06</v>
      </c>
      <c r="P166" s="154">
        <f t="shared" si="526"/>
        <v>146676</v>
      </c>
      <c r="Q166" s="155">
        <f t="shared" si="526"/>
        <v>105505.58</v>
      </c>
      <c r="R166" s="154">
        <f t="shared" si="526"/>
        <v>154557</v>
      </c>
      <c r="S166" s="155">
        <f t="shared" si="526"/>
        <v>109335.90000000002</v>
      </c>
      <c r="T166" s="154">
        <f t="shared" si="526"/>
        <v>162079</v>
      </c>
      <c r="U166" s="155">
        <f t="shared" si="526"/>
        <v>118028.31</v>
      </c>
      <c r="V166" s="154">
        <f t="shared" si="526"/>
        <v>126066</v>
      </c>
      <c r="W166" s="155">
        <f t="shared" si="526"/>
        <v>89159.124999999985</v>
      </c>
      <c r="X166" s="154">
        <f t="shared" si="526"/>
        <v>120152</v>
      </c>
      <c r="Y166" s="155">
        <f t="shared" si="526"/>
        <v>85362.604999999996</v>
      </c>
      <c r="Z166" s="154">
        <f t="shared" si="526"/>
        <v>171970</v>
      </c>
      <c r="AA166" s="155">
        <f t="shared" si="526"/>
        <v>125222.13000000002</v>
      </c>
      <c r="AB166" s="155">
        <f t="shared" si="526"/>
        <v>100367</v>
      </c>
      <c r="AC166" s="155">
        <f t="shared" si="526"/>
        <v>68674.14</v>
      </c>
      <c r="AD166" s="154">
        <f t="shared" si="526"/>
        <v>127809</v>
      </c>
      <c r="AE166" s="155">
        <f t="shared" si="526"/>
        <v>90600.380000000019</v>
      </c>
      <c r="AF166" s="154">
        <f t="shared" si="526"/>
        <v>1677880</v>
      </c>
      <c r="AG166" s="155">
        <f t="shared" si="526"/>
        <v>1194553.2800000005</v>
      </c>
      <c r="AH166" s="154">
        <f t="shared" ref="AH166:CG166" si="527">+AH148+AH165</f>
        <v>105493</v>
      </c>
      <c r="AI166" s="155">
        <f t="shared" si="527"/>
        <v>75561.77</v>
      </c>
      <c r="AJ166" s="154">
        <f t="shared" si="527"/>
        <v>133856</v>
      </c>
      <c r="AK166" s="155">
        <f t="shared" si="527"/>
        <v>94262.359999999986</v>
      </c>
      <c r="AL166" s="154">
        <f t="shared" si="527"/>
        <v>169963</v>
      </c>
      <c r="AM166" s="155">
        <f t="shared" si="527"/>
        <v>123652.03</v>
      </c>
      <c r="AN166" s="154">
        <f t="shared" si="527"/>
        <v>84690</v>
      </c>
      <c r="AO166" s="155">
        <f t="shared" si="527"/>
        <v>61335.360000000001</v>
      </c>
      <c r="AP166" s="154">
        <f t="shared" si="527"/>
        <v>121759</v>
      </c>
      <c r="AQ166" s="155">
        <f t="shared" si="527"/>
        <v>87630.549999999988</v>
      </c>
      <c r="AR166" s="154">
        <f t="shared" si="527"/>
        <v>105830</v>
      </c>
      <c r="AS166" s="155">
        <f t="shared" si="527"/>
        <v>75137.359999999971</v>
      </c>
      <c r="AT166" s="154">
        <f t="shared" si="527"/>
        <v>123882</v>
      </c>
      <c r="AU166" s="155">
        <f t="shared" si="527"/>
        <v>87195.95</v>
      </c>
      <c r="AV166" s="154">
        <f t="shared" si="527"/>
        <v>127386</v>
      </c>
      <c r="AW166" s="155">
        <f t="shared" si="527"/>
        <v>92239.9</v>
      </c>
      <c r="AX166" s="154">
        <f t="shared" si="527"/>
        <v>139669</v>
      </c>
      <c r="AY166" s="155">
        <f t="shared" si="527"/>
        <v>99214.920000000013</v>
      </c>
      <c r="AZ166" s="154">
        <f t="shared" si="527"/>
        <v>115591</v>
      </c>
      <c r="BA166" s="155">
        <f t="shared" si="527"/>
        <v>83399.25999999998</v>
      </c>
      <c r="BB166" s="154">
        <f t="shared" si="527"/>
        <v>118308</v>
      </c>
      <c r="BC166" s="155">
        <f t="shared" si="527"/>
        <v>84346.640000000014</v>
      </c>
      <c r="BD166" s="154">
        <f t="shared" si="527"/>
        <v>123022</v>
      </c>
      <c r="BE166" s="155">
        <f t="shared" si="527"/>
        <v>88017.599999999991</v>
      </c>
      <c r="BF166" s="154">
        <f t="shared" si="527"/>
        <v>1469449</v>
      </c>
      <c r="BG166" s="155">
        <f t="shared" si="527"/>
        <v>1051993.7</v>
      </c>
      <c r="BH166" s="120">
        <f t="shared" si="527"/>
        <v>115746</v>
      </c>
      <c r="BI166" s="121">
        <f t="shared" si="527"/>
        <v>82306.079999999987</v>
      </c>
      <c r="BJ166" s="120">
        <f t="shared" si="527"/>
        <v>114849</v>
      </c>
      <c r="BK166" s="121">
        <f t="shared" si="527"/>
        <v>81139.759999999995</v>
      </c>
      <c r="BL166" s="120">
        <f t="shared" si="527"/>
        <v>0</v>
      </c>
      <c r="BM166" s="121">
        <f t="shared" si="527"/>
        <v>0</v>
      </c>
      <c r="BN166" s="120">
        <f t="shared" si="527"/>
        <v>0</v>
      </c>
      <c r="BO166" s="121">
        <f t="shared" si="527"/>
        <v>0</v>
      </c>
      <c r="BP166" s="120">
        <f t="shared" si="527"/>
        <v>0</v>
      </c>
      <c r="BQ166" s="121">
        <f t="shared" si="527"/>
        <v>0</v>
      </c>
      <c r="BR166" s="120">
        <f t="shared" si="527"/>
        <v>0</v>
      </c>
      <c r="BS166" s="121">
        <f t="shared" si="527"/>
        <v>0</v>
      </c>
      <c r="BT166" s="120">
        <f t="shared" si="527"/>
        <v>0</v>
      </c>
      <c r="BU166" s="121">
        <f t="shared" si="527"/>
        <v>0</v>
      </c>
      <c r="BV166" s="120">
        <f t="shared" si="527"/>
        <v>0</v>
      </c>
      <c r="BW166" s="121">
        <f t="shared" si="527"/>
        <v>0</v>
      </c>
      <c r="BX166" s="120">
        <f t="shared" si="527"/>
        <v>0</v>
      </c>
      <c r="BY166" s="121">
        <f t="shared" si="527"/>
        <v>0</v>
      </c>
      <c r="BZ166" s="120">
        <f t="shared" si="527"/>
        <v>0</v>
      </c>
      <c r="CA166" s="121">
        <f t="shared" si="527"/>
        <v>0</v>
      </c>
      <c r="CB166" s="120">
        <f t="shared" si="527"/>
        <v>0</v>
      </c>
      <c r="CC166" s="121">
        <f t="shared" si="527"/>
        <v>0</v>
      </c>
      <c r="CD166" s="120">
        <f t="shared" si="527"/>
        <v>0</v>
      </c>
      <c r="CE166" s="121">
        <f t="shared" si="527"/>
        <v>0</v>
      </c>
      <c r="CF166" s="120">
        <f t="shared" si="527"/>
        <v>230595</v>
      </c>
      <c r="CG166" s="121">
        <f t="shared" si="527"/>
        <v>163445.84000000005</v>
      </c>
    </row>
  </sheetData>
  <mergeCells count="47">
    <mergeCell ref="CB2:CC2"/>
    <mergeCell ref="CD2:CE2"/>
    <mergeCell ref="CF2:CG2"/>
    <mergeCell ref="BR2:BS2"/>
    <mergeCell ref="BT2:BU2"/>
    <mergeCell ref="BV2:BW2"/>
    <mergeCell ref="BX2:BY2"/>
    <mergeCell ref="BZ2:CA2"/>
    <mergeCell ref="BH2:BI2"/>
    <mergeCell ref="BJ2:BK2"/>
    <mergeCell ref="BL2:BM2"/>
    <mergeCell ref="BN2:BO2"/>
    <mergeCell ref="BP2:BQ2"/>
    <mergeCell ref="AD2:AE2"/>
    <mergeCell ref="AF2:AG2"/>
    <mergeCell ref="R2:S2"/>
    <mergeCell ref="T2:U2"/>
    <mergeCell ref="V2:W2"/>
    <mergeCell ref="X2:Y2"/>
    <mergeCell ref="Z2:AA2"/>
    <mergeCell ref="AB2:AC2"/>
    <mergeCell ref="AX2:AY2"/>
    <mergeCell ref="AZ2:BA2"/>
    <mergeCell ref="BB2:BC2"/>
    <mergeCell ref="BD2:BE2"/>
    <mergeCell ref="BF2:BG2"/>
    <mergeCell ref="H2:I2"/>
    <mergeCell ref="J2:K2"/>
    <mergeCell ref="L2:M2"/>
    <mergeCell ref="N2:O2"/>
    <mergeCell ref="P2:Q2"/>
    <mergeCell ref="AV2:AW2"/>
    <mergeCell ref="A1:BG1"/>
    <mergeCell ref="A2:A3"/>
    <mergeCell ref="B2:B3"/>
    <mergeCell ref="C2:C3"/>
    <mergeCell ref="D2:D3"/>
    <mergeCell ref="E2:E3"/>
    <mergeCell ref="F2:F3"/>
    <mergeCell ref="G2:G3"/>
    <mergeCell ref="AH2:AI2"/>
    <mergeCell ref="AJ2:AK2"/>
    <mergeCell ref="AL2:AM2"/>
    <mergeCell ref="AN2:AO2"/>
    <mergeCell ref="AP2:AQ2"/>
    <mergeCell ref="AR2:AS2"/>
    <mergeCell ref="AT2:AU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A347-A315-4D36-8438-02233D118759}">
  <dimension ref="A1:EI166"/>
  <sheetViews>
    <sheetView zoomScale="110" zoomScaleNormal="110" workbookViewId="0">
      <pane xSplit="7" ySplit="3" topLeftCell="AF161" activePane="bottomRight" state="frozen"/>
      <selection pane="topRight" activeCell="H1" sqref="H1"/>
      <selection pane="bottomLeft" activeCell="A4" sqref="A4"/>
      <selection pane="bottomRight" activeCell="BJ127" sqref="BJ127"/>
    </sheetView>
  </sheetViews>
  <sheetFormatPr defaultColWidth="9.140625" defaultRowHeight="21.75" x14ac:dyDescent="0.6"/>
  <cols>
    <col min="1" max="1" width="5.28515625" style="164" customWidth="1"/>
    <col min="2" max="2" width="26.7109375" style="164" customWidth="1"/>
    <col min="3" max="3" width="8.7109375" style="164" customWidth="1"/>
    <col min="4" max="4" width="7.5703125" style="164" customWidth="1"/>
    <col min="5" max="5" width="6.28515625" style="164" customWidth="1"/>
    <col min="6" max="6" width="7.7109375" style="164" customWidth="1"/>
    <col min="7" max="7" width="10.28515625" style="164" customWidth="1"/>
    <col min="8" max="8" width="10.28515625" style="164" hidden="1" customWidth="1"/>
    <col min="9" max="9" width="9.42578125" style="164" hidden="1" customWidth="1"/>
    <col min="10" max="10" width="10.28515625" style="164" hidden="1" customWidth="1"/>
    <col min="11" max="11" width="9.42578125" style="164" hidden="1" customWidth="1"/>
    <col min="12" max="12" width="10.28515625" style="164" hidden="1" customWidth="1"/>
    <col min="13" max="13" width="9.42578125" style="164" hidden="1" customWidth="1"/>
    <col min="14" max="14" width="10.28515625" style="164" hidden="1" customWidth="1"/>
    <col min="15" max="15" width="9.42578125" style="164" hidden="1" customWidth="1"/>
    <col min="16" max="16" width="10.28515625" style="164" hidden="1" customWidth="1"/>
    <col min="17" max="17" width="9.42578125" style="164" hidden="1" customWidth="1"/>
    <col min="18" max="18" width="10.28515625" style="164" hidden="1" customWidth="1"/>
    <col min="19" max="19" width="9.42578125" style="164" hidden="1" customWidth="1"/>
    <col min="20" max="20" width="10.28515625" style="164" hidden="1" customWidth="1"/>
    <col min="21" max="21" width="9.42578125" style="164" hidden="1" customWidth="1"/>
    <col min="22" max="22" width="10.28515625" style="164" hidden="1" customWidth="1"/>
    <col min="23" max="23" width="9.42578125" style="164" hidden="1" customWidth="1"/>
    <col min="24" max="24" width="10.28515625" style="164" hidden="1" customWidth="1"/>
    <col min="25" max="25" width="9.42578125" style="164" hidden="1" customWidth="1"/>
    <col min="26" max="26" width="10.28515625" style="164" hidden="1" customWidth="1"/>
    <col min="27" max="27" width="9.42578125" style="164" hidden="1" customWidth="1"/>
    <col min="28" max="28" width="10.28515625" style="164" hidden="1" customWidth="1"/>
    <col min="29" max="29" width="9.42578125" style="164" hidden="1" customWidth="1"/>
    <col min="30" max="30" width="10.28515625" style="164" hidden="1" customWidth="1"/>
    <col min="31" max="31" width="9.42578125" style="164" hidden="1" customWidth="1"/>
    <col min="32" max="33" width="9.140625" style="164" customWidth="1"/>
    <col min="34" max="34" width="9.140625" style="164" hidden="1" customWidth="1"/>
    <col min="35" max="35" width="10.28515625" style="164" hidden="1" customWidth="1"/>
    <col min="36" max="36" width="9.140625" style="164" hidden="1" customWidth="1"/>
    <col min="37" max="37" width="10.28515625" style="164" hidden="1" customWidth="1"/>
    <col min="38" max="38" width="9.140625" style="164" hidden="1" customWidth="1"/>
    <col min="39" max="39" width="10.85546875" style="164" hidden="1" customWidth="1"/>
    <col min="40" max="40" width="9.140625" style="164" hidden="1" customWidth="1"/>
    <col min="41" max="41" width="12.42578125" style="164" hidden="1" customWidth="1"/>
    <col min="42" max="42" width="9.140625" style="164" hidden="1" customWidth="1"/>
    <col min="43" max="43" width="12.7109375" style="164" hidden="1" customWidth="1"/>
    <col min="44" max="46" width="9.140625" style="164" hidden="1" customWidth="1"/>
    <col min="47" max="47" width="9.7109375" style="164" hidden="1" customWidth="1"/>
    <col min="48" max="48" width="9.140625" style="164" hidden="1" customWidth="1"/>
    <col min="49" max="49" width="11.28515625" style="164" hidden="1" customWidth="1"/>
    <col min="50" max="50" width="8.7109375" style="164" hidden="1" customWidth="1"/>
    <col min="51" max="51" width="9.140625" style="164" hidden="1" customWidth="1"/>
    <col min="52" max="52" width="8.140625" style="164" hidden="1" customWidth="1"/>
    <col min="53" max="57" width="9.140625" style="164" hidden="1" customWidth="1"/>
    <col min="58" max="58" width="10.28515625" style="164" customWidth="1"/>
    <col min="59" max="59" width="9.42578125" style="164" customWidth="1"/>
    <col min="60" max="60" width="9.140625" style="123"/>
    <col min="61" max="61" width="9.140625" style="90"/>
    <col min="62" max="62" width="9.140625" style="90" customWidth="1"/>
    <col min="63" max="63" width="10.5703125" style="90" customWidth="1"/>
    <col min="64" max="64" width="9.140625" style="90" hidden="1" customWidth="1"/>
    <col min="65" max="65" width="10.42578125" style="90" hidden="1" customWidth="1"/>
    <col min="66" max="66" width="9.140625" style="90" hidden="1" customWidth="1"/>
    <col min="67" max="67" width="11.28515625" style="90" hidden="1" customWidth="1"/>
    <col min="68" max="68" width="9.140625" style="90" hidden="1" customWidth="1"/>
    <col min="69" max="69" width="11.7109375" style="90" hidden="1" customWidth="1"/>
    <col min="70" max="70" width="9.140625" style="90" hidden="1" customWidth="1"/>
    <col min="71" max="71" width="10.28515625" style="90" hidden="1" customWidth="1"/>
    <col min="72" max="72" width="9.140625" style="90" hidden="1" customWidth="1"/>
    <col min="73" max="73" width="9.7109375" style="90" hidden="1" customWidth="1"/>
    <col min="74" max="75" width="9.140625" style="90" hidden="1" customWidth="1"/>
    <col min="76" max="76" width="9.28515625" style="90" hidden="1" customWidth="1"/>
    <col min="77" max="83" width="9.140625" style="90" hidden="1" customWidth="1"/>
    <col min="84" max="85" width="9.140625" style="90"/>
    <col min="86" max="16384" width="9.140625" style="164"/>
  </cols>
  <sheetData>
    <row r="1" spans="1:85" s="158" customFormat="1" ht="30" customHeight="1" x14ac:dyDescent="0.7">
      <c r="A1" s="299" t="s">
        <v>198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299"/>
      <c r="BF1" s="299"/>
      <c r="BG1" s="299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</row>
    <row r="2" spans="1:85" s="151" customFormat="1" ht="19.899999999999999" customHeight="1" x14ac:dyDescent="0.6">
      <c r="A2" s="300" t="s">
        <v>64</v>
      </c>
      <c r="B2" s="300" t="s">
        <v>65</v>
      </c>
      <c r="C2" s="300"/>
      <c r="D2" s="302" t="s">
        <v>66</v>
      </c>
      <c r="E2" s="302" t="s">
        <v>67</v>
      </c>
      <c r="F2" s="302" t="s">
        <v>68</v>
      </c>
      <c r="G2" s="302" t="s">
        <v>69</v>
      </c>
      <c r="H2" s="306">
        <v>45292</v>
      </c>
      <c r="I2" s="307"/>
      <c r="J2" s="306">
        <v>45323</v>
      </c>
      <c r="K2" s="307"/>
      <c r="L2" s="306">
        <v>45352</v>
      </c>
      <c r="M2" s="307"/>
      <c r="N2" s="306">
        <v>45383</v>
      </c>
      <c r="O2" s="307"/>
      <c r="P2" s="306">
        <v>45413</v>
      </c>
      <c r="Q2" s="307"/>
      <c r="R2" s="306">
        <v>45444</v>
      </c>
      <c r="S2" s="307"/>
      <c r="T2" s="306">
        <v>45474</v>
      </c>
      <c r="U2" s="307"/>
      <c r="V2" s="306">
        <v>45505</v>
      </c>
      <c r="W2" s="307"/>
      <c r="X2" s="306">
        <v>45536</v>
      </c>
      <c r="Y2" s="307"/>
      <c r="Z2" s="306">
        <v>45566</v>
      </c>
      <c r="AA2" s="307"/>
      <c r="AB2" s="306">
        <v>45597</v>
      </c>
      <c r="AC2" s="307"/>
      <c r="AD2" s="306">
        <v>45627</v>
      </c>
      <c r="AE2" s="307"/>
      <c r="AF2" s="308" t="s">
        <v>55</v>
      </c>
      <c r="AG2" s="309"/>
      <c r="AH2" s="306">
        <v>45658</v>
      </c>
      <c r="AI2" s="307"/>
      <c r="AJ2" s="306">
        <v>45689</v>
      </c>
      <c r="AK2" s="307"/>
      <c r="AL2" s="306">
        <v>45717</v>
      </c>
      <c r="AM2" s="307"/>
      <c r="AN2" s="306">
        <v>45748</v>
      </c>
      <c r="AO2" s="307"/>
      <c r="AP2" s="306">
        <v>45778</v>
      </c>
      <c r="AQ2" s="307"/>
      <c r="AR2" s="306">
        <v>45809</v>
      </c>
      <c r="AS2" s="307"/>
      <c r="AT2" s="306">
        <v>45839</v>
      </c>
      <c r="AU2" s="307"/>
      <c r="AV2" s="306">
        <v>45870</v>
      </c>
      <c r="AW2" s="307"/>
      <c r="AX2" s="306">
        <v>45901</v>
      </c>
      <c r="AY2" s="307"/>
      <c r="AZ2" s="306">
        <v>45931</v>
      </c>
      <c r="BA2" s="307"/>
      <c r="BB2" s="306">
        <v>45962</v>
      </c>
      <c r="BC2" s="307"/>
      <c r="BD2" s="306">
        <v>45992</v>
      </c>
      <c r="BE2" s="307"/>
      <c r="BF2" s="308" t="s">
        <v>70</v>
      </c>
      <c r="BG2" s="309"/>
      <c r="BH2" s="297">
        <v>46023</v>
      </c>
      <c r="BI2" s="298"/>
      <c r="BJ2" s="297">
        <v>46054</v>
      </c>
      <c r="BK2" s="298"/>
      <c r="BL2" s="297">
        <v>46082</v>
      </c>
      <c r="BM2" s="298"/>
      <c r="BN2" s="297">
        <v>46113</v>
      </c>
      <c r="BO2" s="298"/>
      <c r="BP2" s="297">
        <v>46143</v>
      </c>
      <c r="BQ2" s="298"/>
      <c r="BR2" s="297">
        <v>46174</v>
      </c>
      <c r="BS2" s="298"/>
      <c r="BT2" s="297">
        <v>46204</v>
      </c>
      <c r="BU2" s="298"/>
      <c r="BV2" s="297">
        <v>46235</v>
      </c>
      <c r="BW2" s="298"/>
      <c r="BX2" s="297">
        <v>46266</v>
      </c>
      <c r="BY2" s="298"/>
      <c r="BZ2" s="297">
        <v>46296</v>
      </c>
      <c r="CA2" s="298"/>
      <c r="CB2" s="297">
        <v>46327</v>
      </c>
      <c r="CC2" s="298"/>
      <c r="CD2" s="297">
        <v>46357</v>
      </c>
      <c r="CE2" s="298"/>
      <c r="CF2" s="304" t="s">
        <v>224</v>
      </c>
      <c r="CG2" s="305"/>
    </row>
    <row r="3" spans="1:85" s="151" customFormat="1" ht="19.899999999999999" customHeight="1" x14ac:dyDescent="0.6">
      <c r="A3" s="301"/>
      <c r="B3" s="301"/>
      <c r="C3" s="301"/>
      <c r="D3" s="303"/>
      <c r="E3" s="303"/>
      <c r="F3" s="303"/>
      <c r="G3" s="303"/>
      <c r="H3" s="166" t="s">
        <v>71</v>
      </c>
      <c r="I3" s="167" t="s">
        <v>72</v>
      </c>
      <c r="J3" s="166" t="s">
        <v>71</v>
      </c>
      <c r="K3" s="167" t="s">
        <v>72</v>
      </c>
      <c r="L3" s="166" t="s">
        <v>71</v>
      </c>
      <c r="M3" s="167" t="s">
        <v>72</v>
      </c>
      <c r="N3" s="166" t="s">
        <v>71</v>
      </c>
      <c r="O3" s="167" t="s">
        <v>72</v>
      </c>
      <c r="P3" s="166" t="s">
        <v>71</v>
      </c>
      <c r="Q3" s="167" t="s">
        <v>72</v>
      </c>
      <c r="R3" s="166" t="s">
        <v>71</v>
      </c>
      <c r="S3" s="167" t="s">
        <v>72</v>
      </c>
      <c r="T3" s="166" t="s">
        <v>71</v>
      </c>
      <c r="U3" s="167" t="s">
        <v>72</v>
      </c>
      <c r="V3" s="166" t="s">
        <v>71</v>
      </c>
      <c r="W3" s="167" t="s">
        <v>72</v>
      </c>
      <c r="X3" s="166" t="s">
        <v>71</v>
      </c>
      <c r="Y3" s="167" t="s">
        <v>72</v>
      </c>
      <c r="Z3" s="166" t="s">
        <v>71</v>
      </c>
      <c r="AA3" s="167" t="s">
        <v>72</v>
      </c>
      <c r="AB3" s="166" t="s">
        <v>71</v>
      </c>
      <c r="AC3" s="167" t="s">
        <v>72</v>
      </c>
      <c r="AD3" s="166" t="s">
        <v>71</v>
      </c>
      <c r="AE3" s="167" t="s">
        <v>72</v>
      </c>
      <c r="AF3" s="166" t="s">
        <v>71</v>
      </c>
      <c r="AG3" s="167" t="s">
        <v>72</v>
      </c>
      <c r="AH3" s="166" t="s">
        <v>71</v>
      </c>
      <c r="AI3" s="167" t="s">
        <v>72</v>
      </c>
      <c r="AJ3" s="166" t="s">
        <v>71</v>
      </c>
      <c r="AK3" s="167" t="s">
        <v>72</v>
      </c>
      <c r="AL3" s="166" t="s">
        <v>71</v>
      </c>
      <c r="AM3" s="167" t="s">
        <v>72</v>
      </c>
      <c r="AN3" s="166" t="s">
        <v>71</v>
      </c>
      <c r="AO3" s="167" t="s">
        <v>72</v>
      </c>
      <c r="AP3" s="166" t="s">
        <v>71</v>
      </c>
      <c r="AQ3" s="167" t="s">
        <v>72</v>
      </c>
      <c r="AR3" s="166" t="s">
        <v>71</v>
      </c>
      <c r="AS3" s="167" t="s">
        <v>72</v>
      </c>
      <c r="AT3" s="166" t="s">
        <v>71</v>
      </c>
      <c r="AU3" s="167" t="s">
        <v>72</v>
      </c>
      <c r="AV3" s="166" t="s">
        <v>71</v>
      </c>
      <c r="AW3" s="167" t="s">
        <v>72</v>
      </c>
      <c r="AX3" s="166" t="s">
        <v>71</v>
      </c>
      <c r="AY3" s="167" t="s">
        <v>72</v>
      </c>
      <c r="AZ3" s="166" t="s">
        <v>71</v>
      </c>
      <c r="BA3" s="167" t="s">
        <v>72</v>
      </c>
      <c r="BB3" s="166" t="s">
        <v>71</v>
      </c>
      <c r="BC3" s="167" t="s">
        <v>72</v>
      </c>
      <c r="BD3" s="166" t="s">
        <v>71</v>
      </c>
      <c r="BE3" s="167" t="s">
        <v>72</v>
      </c>
      <c r="BF3" s="166" t="s">
        <v>71</v>
      </c>
      <c r="BG3" s="167" t="s">
        <v>72</v>
      </c>
      <c r="BH3" s="92" t="s">
        <v>71</v>
      </c>
      <c r="BI3" s="93" t="s">
        <v>72</v>
      </c>
      <c r="BJ3" s="92" t="s">
        <v>71</v>
      </c>
      <c r="BK3" s="93" t="s">
        <v>72</v>
      </c>
      <c r="BL3" s="92" t="s">
        <v>71</v>
      </c>
      <c r="BM3" s="93" t="s">
        <v>72</v>
      </c>
      <c r="BN3" s="92" t="s">
        <v>71</v>
      </c>
      <c r="BO3" s="93" t="s">
        <v>72</v>
      </c>
      <c r="BP3" s="92" t="s">
        <v>71</v>
      </c>
      <c r="BQ3" s="93" t="s">
        <v>72</v>
      </c>
      <c r="BR3" s="92" t="s">
        <v>71</v>
      </c>
      <c r="BS3" s="93" t="s">
        <v>72</v>
      </c>
      <c r="BT3" s="92" t="s">
        <v>71</v>
      </c>
      <c r="BU3" s="93" t="s">
        <v>72</v>
      </c>
      <c r="BV3" s="92" t="s">
        <v>71</v>
      </c>
      <c r="BW3" s="93" t="s">
        <v>72</v>
      </c>
      <c r="BX3" s="92" t="s">
        <v>71</v>
      </c>
      <c r="BY3" s="93" t="s">
        <v>72</v>
      </c>
      <c r="BZ3" s="92" t="s">
        <v>71</v>
      </c>
      <c r="CA3" s="93" t="s">
        <v>72</v>
      </c>
      <c r="CB3" s="92" t="s">
        <v>71</v>
      </c>
      <c r="CC3" s="93" t="s">
        <v>72</v>
      </c>
      <c r="CD3" s="92" t="s">
        <v>71</v>
      </c>
      <c r="CE3" s="93" t="s">
        <v>72</v>
      </c>
      <c r="CF3" s="92" t="s">
        <v>71</v>
      </c>
      <c r="CG3" s="93" t="s">
        <v>72</v>
      </c>
    </row>
    <row r="4" spans="1:85" s="148" customFormat="1" ht="19.899999999999999" customHeight="1" x14ac:dyDescent="0.5">
      <c r="A4" s="94">
        <v>1</v>
      </c>
      <c r="B4" s="95" t="s">
        <v>73</v>
      </c>
      <c r="C4" s="95" t="s">
        <v>74</v>
      </c>
      <c r="D4" s="94">
        <f>RANK(BF4,$BF$4:$BF$147)</f>
        <v>7</v>
      </c>
      <c r="E4" s="94">
        <v>0.7</v>
      </c>
      <c r="F4" s="94" t="s">
        <v>75</v>
      </c>
      <c r="G4" s="94">
        <v>2000</v>
      </c>
      <c r="H4" s="94">
        <v>3864</v>
      </c>
      <c r="I4" s="160">
        <f t="shared" ref="I4" si="0">H4*$E4</f>
        <v>2704.7999999999997</v>
      </c>
      <c r="J4" s="94">
        <v>4308</v>
      </c>
      <c r="K4" s="160">
        <f t="shared" ref="K4" si="1">J4*$E4</f>
        <v>3015.6</v>
      </c>
      <c r="L4" s="94">
        <v>3876</v>
      </c>
      <c r="M4" s="160">
        <f t="shared" ref="M4" si="2">L4*$E4</f>
        <v>2713.2</v>
      </c>
      <c r="N4" s="94">
        <v>4488</v>
      </c>
      <c r="O4" s="160">
        <f t="shared" ref="O4" si="3">N4*$E4</f>
        <v>3141.6</v>
      </c>
      <c r="P4" s="94">
        <v>3708</v>
      </c>
      <c r="Q4" s="160">
        <f t="shared" ref="Q4" si="4">P4*$E4</f>
        <v>2595.6</v>
      </c>
      <c r="R4" s="94">
        <v>2748</v>
      </c>
      <c r="S4" s="160">
        <f t="shared" ref="S4" si="5">R4*$E4</f>
        <v>1923.6</v>
      </c>
      <c r="T4" s="94">
        <v>3192</v>
      </c>
      <c r="U4" s="160">
        <f t="shared" ref="U4" si="6">T4*$E4</f>
        <v>2234.3999999999996</v>
      </c>
      <c r="V4" s="94">
        <v>2412</v>
      </c>
      <c r="W4" s="160">
        <f t="shared" ref="W4" si="7">V4*$E4</f>
        <v>1688.3999999999999</v>
      </c>
      <c r="X4" s="94">
        <v>2781</v>
      </c>
      <c r="Y4" s="160">
        <f t="shared" ref="Y4" si="8">X4*$E4</f>
        <v>1946.6999999999998</v>
      </c>
      <c r="Z4" s="94">
        <v>1140</v>
      </c>
      <c r="AA4" s="160">
        <f t="shared" ref="AA4" si="9">Z4*$E4</f>
        <v>798</v>
      </c>
      <c r="AB4" s="94">
        <v>3816</v>
      </c>
      <c r="AC4" s="160">
        <f t="shared" ref="AC4" si="10">AB4*$E4</f>
        <v>2671.2</v>
      </c>
      <c r="AD4" s="94">
        <v>2412</v>
      </c>
      <c r="AE4" s="160">
        <f t="shared" ref="AE4" si="11">AD4*$E4</f>
        <v>1688.3999999999999</v>
      </c>
      <c r="AF4" s="147">
        <f>SUM(H4,J4,L4,N4,P4,R4,T4,V4,X4,Z4,AB4,AD4)</f>
        <v>38745</v>
      </c>
      <c r="AG4" s="146">
        <f>SUM(I4,K4,M4,O4,Q4,S4,U4,W4,Y4,AA4,AC4,AE4)</f>
        <v>27121.500000000004</v>
      </c>
      <c r="AH4" s="159">
        <v>2724</v>
      </c>
      <c r="AI4" s="160">
        <f t="shared" ref="AI4" si="12">AH4*$E4</f>
        <v>1906.8</v>
      </c>
      <c r="AJ4" s="159">
        <v>2268</v>
      </c>
      <c r="AK4" s="160">
        <f t="shared" ref="AK4" si="13">AJ4*$E4</f>
        <v>1587.6</v>
      </c>
      <c r="AL4" s="145">
        <v>3324</v>
      </c>
      <c r="AM4" s="146">
        <f>AL4*$E4</f>
        <v>2326.7999999999997</v>
      </c>
      <c r="AN4" s="145">
        <v>2472</v>
      </c>
      <c r="AO4" s="146">
        <f>AN4*$E4</f>
        <v>1730.3999999999999</v>
      </c>
      <c r="AP4" s="145">
        <v>2916</v>
      </c>
      <c r="AQ4" s="146">
        <f>AP4*$E4</f>
        <v>2041.1999999999998</v>
      </c>
      <c r="AR4" s="145">
        <v>1920</v>
      </c>
      <c r="AS4" s="146">
        <f>AR4*$E4</f>
        <v>1344</v>
      </c>
      <c r="AT4" s="145">
        <v>2556</v>
      </c>
      <c r="AU4" s="146">
        <f>AT4*$E4</f>
        <v>1789.1999999999998</v>
      </c>
      <c r="AV4" s="145">
        <v>2160</v>
      </c>
      <c r="AW4" s="146">
        <f>AV4*$E4</f>
        <v>1512</v>
      </c>
      <c r="AX4" s="145">
        <v>1488</v>
      </c>
      <c r="AY4" s="146">
        <f>AX4*$E4</f>
        <v>1041.5999999999999</v>
      </c>
      <c r="AZ4" s="145">
        <v>1824</v>
      </c>
      <c r="BA4" s="146">
        <f>AZ4*$E4</f>
        <v>1276.8</v>
      </c>
      <c r="BB4" s="145">
        <v>1968</v>
      </c>
      <c r="BC4" s="146">
        <f>BB4*$E4</f>
        <v>1377.6</v>
      </c>
      <c r="BD4" s="145">
        <v>2292</v>
      </c>
      <c r="BE4" s="146">
        <f>BD4*$E4</f>
        <v>1604.3999999999999</v>
      </c>
      <c r="BF4" s="147">
        <f t="shared" ref="BF4:BG20" si="14">SUM(AH4,AJ4,AL4,AN4,AP4,AR4,AT4,AV4,AX4,AZ4,BB4,BD4)</f>
        <v>27912</v>
      </c>
      <c r="BG4" s="146">
        <f t="shared" si="14"/>
        <v>19538.400000000001</v>
      </c>
      <c r="BH4" s="96">
        <v>768</v>
      </c>
      <c r="BI4" s="97">
        <f t="shared" ref="BI4" si="15">BH4*$E4</f>
        <v>537.59999999999991</v>
      </c>
      <c r="BJ4" s="98">
        <v>984</v>
      </c>
      <c r="BK4" s="97">
        <f>BJ4*$E4</f>
        <v>688.8</v>
      </c>
      <c r="BL4" s="99"/>
      <c r="BM4" s="100">
        <f>BL4*$E4</f>
        <v>0</v>
      </c>
      <c r="BN4" s="99"/>
      <c r="BO4" s="100">
        <f>BN4*$E4</f>
        <v>0</v>
      </c>
      <c r="BP4" s="99"/>
      <c r="BQ4" s="100">
        <f>BP4*$E4</f>
        <v>0</v>
      </c>
      <c r="BR4" s="99"/>
      <c r="BS4" s="100">
        <f>BR4*$E4</f>
        <v>0</v>
      </c>
      <c r="BT4" s="99"/>
      <c r="BU4" s="100">
        <f>BT4*$E4</f>
        <v>0</v>
      </c>
      <c r="BV4" s="99"/>
      <c r="BW4" s="100">
        <f>BV4*$E4</f>
        <v>0</v>
      </c>
      <c r="BX4" s="99"/>
      <c r="BY4" s="100">
        <f>BX4*$E4</f>
        <v>0</v>
      </c>
      <c r="BZ4" s="99"/>
      <c r="CA4" s="100">
        <f>BZ4*$E4</f>
        <v>0</v>
      </c>
      <c r="CB4" s="99"/>
      <c r="CC4" s="100">
        <f>CB4*$E4</f>
        <v>0</v>
      </c>
      <c r="CD4" s="99"/>
      <c r="CE4" s="100">
        <f>CD4*$E4</f>
        <v>0</v>
      </c>
      <c r="CF4" s="101">
        <f>SUM(BH4,BJ4,BL4,BN4,BP4,BR4,BT4,BV4,BX4,BZ4,CB4,CD4)</f>
        <v>1752</v>
      </c>
      <c r="CG4" s="100">
        <f t="shared" ref="CG4" si="16">SUM(BI4,BK4,BM4,BO4,BQ4,BS4,BU4,BW4,BY4,CA4,CC4,CE4)</f>
        <v>1226.3999999999999</v>
      </c>
    </row>
    <row r="5" spans="1:85" s="148" customFormat="1" ht="19.899999999999999" customHeight="1" x14ac:dyDescent="0.5">
      <c r="A5" s="94"/>
      <c r="B5" s="95"/>
      <c r="C5" s="95"/>
      <c r="D5" s="94"/>
      <c r="E5" s="94"/>
      <c r="F5" s="94"/>
      <c r="G5" s="94"/>
      <c r="H5" s="94"/>
      <c r="I5" s="146"/>
      <c r="J5" s="94"/>
      <c r="K5" s="146"/>
      <c r="L5" s="94"/>
      <c r="M5" s="146"/>
      <c r="N5" s="94"/>
      <c r="O5" s="146"/>
      <c r="P5" s="94"/>
      <c r="Q5" s="146"/>
      <c r="R5" s="94"/>
      <c r="S5" s="146"/>
      <c r="T5" s="94"/>
      <c r="U5" s="146"/>
      <c r="V5" s="94"/>
      <c r="W5" s="146"/>
      <c r="X5" s="94"/>
      <c r="Y5" s="146"/>
      <c r="Z5" s="94"/>
      <c r="AA5" s="146"/>
      <c r="AB5" s="94"/>
      <c r="AC5" s="146"/>
      <c r="AD5" s="94"/>
      <c r="AE5" s="146"/>
      <c r="AF5" s="147"/>
      <c r="AG5" s="146"/>
      <c r="AH5" s="145"/>
      <c r="AI5" s="146"/>
      <c r="AJ5" s="145"/>
      <c r="AK5" s="146"/>
      <c r="AL5" s="145"/>
      <c r="AM5" s="146"/>
      <c r="AN5" s="145"/>
      <c r="AO5" s="146"/>
      <c r="AP5" s="145"/>
      <c r="AQ5" s="146"/>
      <c r="AR5" s="145"/>
      <c r="AS5" s="146"/>
      <c r="AT5" s="145"/>
      <c r="AU5" s="146"/>
      <c r="AV5" s="145"/>
      <c r="AW5" s="146"/>
      <c r="AX5" s="145"/>
      <c r="AY5" s="146"/>
      <c r="AZ5" s="145"/>
      <c r="BA5" s="146"/>
      <c r="BB5" s="145"/>
      <c r="BC5" s="146"/>
      <c r="BD5" s="145"/>
      <c r="BE5" s="146"/>
      <c r="BF5" s="147"/>
      <c r="BG5" s="146"/>
      <c r="BH5" s="99"/>
      <c r="BI5" s="100"/>
      <c r="BJ5" s="99"/>
      <c r="BK5" s="100"/>
      <c r="BL5" s="99"/>
      <c r="BM5" s="100"/>
      <c r="BN5" s="99"/>
      <c r="BO5" s="100"/>
      <c r="BP5" s="99"/>
      <c r="BQ5" s="100"/>
      <c r="BR5" s="99"/>
      <c r="BS5" s="100"/>
      <c r="BT5" s="99"/>
      <c r="BU5" s="100"/>
      <c r="BV5" s="99"/>
      <c r="BW5" s="100"/>
      <c r="BX5" s="99"/>
      <c r="BY5" s="100"/>
      <c r="BZ5" s="99"/>
      <c r="CA5" s="100"/>
      <c r="CB5" s="99"/>
      <c r="CC5" s="100"/>
      <c r="CD5" s="99"/>
      <c r="CE5" s="100"/>
      <c r="CF5" s="101"/>
      <c r="CG5" s="100"/>
    </row>
    <row r="6" spans="1:85" s="148" customFormat="1" ht="19.899999999999999" customHeight="1" x14ac:dyDescent="0.5">
      <c r="A6" s="94">
        <v>2</v>
      </c>
      <c r="B6" s="95" t="s">
        <v>76</v>
      </c>
      <c r="C6" s="95" t="s">
        <v>77</v>
      </c>
      <c r="D6" s="94">
        <f t="shared" ref="D6:D14" si="17">RANK(BF6,$BF$4:$BF$147)</f>
        <v>3</v>
      </c>
      <c r="E6" s="94">
        <v>1</v>
      </c>
      <c r="F6" s="94" t="s">
        <v>75</v>
      </c>
      <c r="G6" s="94">
        <v>1650</v>
      </c>
      <c r="H6" s="94"/>
      <c r="I6" s="146">
        <f t="shared" ref="I6:I72" si="18">H6*$E6</f>
        <v>0</v>
      </c>
      <c r="J6" s="94"/>
      <c r="K6" s="146">
        <f t="shared" ref="K6:K72" si="19">J6*$E6</f>
        <v>0</v>
      </c>
      <c r="L6" s="94"/>
      <c r="M6" s="146">
        <f t="shared" ref="M6:M72" si="20">L6*$E6</f>
        <v>0</v>
      </c>
      <c r="N6" s="94"/>
      <c r="O6" s="146">
        <f t="shared" ref="O6:O72" si="21">N6*$E6</f>
        <v>0</v>
      </c>
      <c r="P6" s="94"/>
      <c r="Q6" s="146">
        <f t="shared" ref="Q6:Q72" si="22">P6*$E6</f>
        <v>0</v>
      </c>
      <c r="R6" s="94"/>
      <c r="S6" s="146">
        <f t="shared" ref="S6:S72" si="23">R6*$E6</f>
        <v>0</v>
      </c>
      <c r="T6" s="94"/>
      <c r="U6" s="146">
        <f t="shared" ref="U6:U72" si="24">T6*$E6</f>
        <v>0</v>
      </c>
      <c r="V6" s="94"/>
      <c r="W6" s="146">
        <f t="shared" ref="W6:W72" si="25">V6*$E6</f>
        <v>0</v>
      </c>
      <c r="X6" s="94"/>
      <c r="Y6" s="146">
        <f t="shared" ref="Y6:Y72" si="26">X6*$E6</f>
        <v>0</v>
      </c>
      <c r="Z6" s="94"/>
      <c r="AA6" s="146">
        <f t="shared" ref="AA6:AA72" si="27">Z6*$E6</f>
        <v>0</v>
      </c>
      <c r="AB6" s="94"/>
      <c r="AC6" s="146">
        <f t="shared" ref="AC6:AC72" si="28">AB6*$E6</f>
        <v>0</v>
      </c>
      <c r="AD6" s="94"/>
      <c r="AE6" s="146">
        <f t="shared" ref="AE6:AE72" si="29">AD6*$E6</f>
        <v>0</v>
      </c>
      <c r="AF6" s="147">
        <f t="shared" ref="AF6:AF14" si="30">SUM(H6,J6,L6,N6,P6,R6,T6,V6,X6,Z6,AB6,AD6)</f>
        <v>0</v>
      </c>
      <c r="AG6" s="146">
        <f t="shared" ref="AG6:AG14" si="31">SUM(I6,K6,M6,O6,Q6,S6,U6,W6,Y6,AA6,AC6,AE6)</f>
        <v>0</v>
      </c>
      <c r="AH6" s="145"/>
      <c r="AI6" s="146">
        <f t="shared" ref="AI6:AI72" si="32">AH6*$E6</f>
        <v>0</v>
      </c>
      <c r="AJ6" s="145"/>
      <c r="AK6" s="146">
        <f t="shared" ref="AK6:AM72" si="33">AJ6*$E6</f>
        <v>0</v>
      </c>
      <c r="AL6" s="145"/>
      <c r="AM6" s="146">
        <f t="shared" si="33"/>
        <v>0</v>
      </c>
      <c r="AN6" s="145"/>
      <c r="AO6" s="146">
        <f t="shared" ref="AO6:AO72" si="34">AN6*$E6</f>
        <v>0</v>
      </c>
      <c r="AP6" s="145"/>
      <c r="AQ6" s="146">
        <f t="shared" ref="AQ6:AQ72" si="35">AP6*$E6</f>
        <v>0</v>
      </c>
      <c r="AR6" s="145"/>
      <c r="AS6" s="146">
        <f t="shared" ref="AS6:AS72" si="36">AR6*$E6</f>
        <v>0</v>
      </c>
      <c r="AT6" s="145">
        <v>29184</v>
      </c>
      <c r="AU6" s="146">
        <f t="shared" ref="AU6:AU72" si="37">AT6*$E6</f>
        <v>29184</v>
      </c>
      <c r="AV6" s="145">
        <v>34092</v>
      </c>
      <c r="AW6" s="146">
        <f t="shared" ref="AW6:AW72" si="38">AV6*$E6</f>
        <v>34092</v>
      </c>
      <c r="AX6" s="145">
        <v>30396</v>
      </c>
      <c r="AY6" s="146">
        <f t="shared" ref="AY6:AY72" si="39">AX6*$E6</f>
        <v>30396</v>
      </c>
      <c r="AZ6" s="145">
        <v>31416</v>
      </c>
      <c r="BA6" s="146">
        <f t="shared" ref="BA6:BA72" si="40">AZ6*$E6</f>
        <v>31416</v>
      </c>
      <c r="BB6" s="145">
        <v>34260</v>
      </c>
      <c r="BC6" s="146">
        <f t="shared" ref="BC6:BC72" si="41">BB6*$E6</f>
        <v>34260</v>
      </c>
      <c r="BD6" s="145">
        <v>32100</v>
      </c>
      <c r="BE6" s="146">
        <f t="shared" ref="BE6:BE72" si="42">BD6*$E6</f>
        <v>32100</v>
      </c>
      <c r="BF6" s="147">
        <f t="shared" si="14"/>
        <v>191448</v>
      </c>
      <c r="BG6" s="146">
        <f t="shared" si="14"/>
        <v>191448</v>
      </c>
      <c r="BH6" s="96">
        <v>35002</v>
      </c>
      <c r="BI6" s="97">
        <f t="shared" ref="BI6:BK13" si="43">BH6*$E6</f>
        <v>35002</v>
      </c>
      <c r="BJ6" s="98">
        <v>32544</v>
      </c>
      <c r="BK6" s="97">
        <f t="shared" si="43"/>
        <v>32544</v>
      </c>
      <c r="BL6" s="99"/>
      <c r="BM6" s="100">
        <f t="shared" ref="BM6:BM11" si="44">BL6*$E6</f>
        <v>0</v>
      </c>
      <c r="BN6" s="99"/>
      <c r="BO6" s="100">
        <f t="shared" ref="BO6:BO11" si="45">BN6*$E6</f>
        <v>0</v>
      </c>
      <c r="BP6" s="99"/>
      <c r="BQ6" s="100">
        <f t="shared" ref="BQ6:BQ11" si="46">BP6*$E6</f>
        <v>0</v>
      </c>
      <c r="BR6" s="99"/>
      <c r="BS6" s="100">
        <f t="shared" ref="BS6:BS11" si="47">BR6*$E6</f>
        <v>0</v>
      </c>
      <c r="BT6" s="99"/>
      <c r="BU6" s="100">
        <f t="shared" ref="BU6:BU11" si="48">BT6*$E6</f>
        <v>0</v>
      </c>
      <c r="BV6" s="99"/>
      <c r="BW6" s="100">
        <f t="shared" ref="BW6:BW11" si="49">BV6*$E6</f>
        <v>0</v>
      </c>
      <c r="BX6" s="99"/>
      <c r="BY6" s="100">
        <f t="shared" ref="BY6:BY11" si="50">BX6*$E6</f>
        <v>0</v>
      </c>
      <c r="BZ6" s="99"/>
      <c r="CA6" s="100">
        <f t="shared" ref="CA6:CA11" si="51">BZ6*$E6</f>
        <v>0</v>
      </c>
      <c r="CB6" s="99"/>
      <c r="CC6" s="100">
        <f t="shared" ref="CC6:CC11" si="52">CB6*$E6</f>
        <v>0</v>
      </c>
      <c r="CD6" s="99"/>
      <c r="CE6" s="100">
        <f t="shared" ref="CE6:CE11" si="53">CD6*$E6</f>
        <v>0</v>
      </c>
      <c r="CF6" s="101">
        <f t="shared" ref="CF6:CG11" si="54">SUM(BH6,BJ6,BL6,BN6,BP6,BR6,BT6,BV6,BX6,BZ6,CB6,CD6)</f>
        <v>67546</v>
      </c>
      <c r="CG6" s="100">
        <f t="shared" si="54"/>
        <v>67546</v>
      </c>
    </row>
    <row r="7" spans="1:85" s="148" customFormat="1" ht="19.899999999999999" customHeight="1" x14ac:dyDescent="0.5">
      <c r="A7" s="94">
        <v>3</v>
      </c>
      <c r="B7" s="95" t="s">
        <v>78</v>
      </c>
      <c r="C7" s="95" t="s">
        <v>77</v>
      </c>
      <c r="D7" s="94">
        <f t="shared" si="17"/>
        <v>2</v>
      </c>
      <c r="E7" s="94">
        <v>1</v>
      </c>
      <c r="F7" s="94" t="s">
        <v>75</v>
      </c>
      <c r="G7" s="94">
        <v>1650</v>
      </c>
      <c r="H7" s="94">
        <v>20412</v>
      </c>
      <c r="I7" s="160">
        <f t="shared" si="18"/>
        <v>20412</v>
      </c>
      <c r="J7" s="94">
        <v>23220</v>
      </c>
      <c r="K7" s="160">
        <f t="shared" si="19"/>
        <v>23220</v>
      </c>
      <c r="L7" s="94">
        <v>28488</v>
      </c>
      <c r="M7" s="160">
        <f t="shared" si="20"/>
        <v>28488</v>
      </c>
      <c r="N7" s="94">
        <v>25200</v>
      </c>
      <c r="O7" s="160">
        <f t="shared" si="21"/>
        <v>25200</v>
      </c>
      <c r="P7" s="94">
        <v>22956</v>
      </c>
      <c r="Q7" s="160">
        <f t="shared" si="22"/>
        <v>22956</v>
      </c>
      <c r="R7" s="94">
        <v>27864</v>
      </c>
      <c r="S7" s="160">
        <f t="shared" si="23"/>
        <v>27864</v>
      </c>
      <c r="T7" s="94">
        <v>26964</v>
      </c>
      <c r="U7" s="160">
        <f t="shared" si="24"/>
        <v>26964</v>
      </c>
      <c r="V7" s="94">
        <v>29724</v>
      </c>
      <c r="W7" s="160">
        <f t="shared" si="25"/>
        <v>29724</v>
      </c>
      <c r="X7" s="94">
        <v>25644</v>
      </c>
      <c r="Y7" s="160">
        <f t="shared" si="26"/>
        <v>25644</v>
      </c>
      <c r="Z7" s="94">
        <v>31740</v>
      </c>
      <c r="AA7" s="160">
        <f t="shared" si="27"/>
        <v>31740</v>
      </c>
      <c r="AB7" s="94">
        <v>22800</v>
      </c>
      <c r="AC7" s="160">
        <f t="shared" si="28"/>
        <v>22800</v>
      </c>
      <c r="AD7" s="94">
        <v>26736</v>
      </c>
      <c r="AE7" s="160">
        <f t="shared" si="29"/>
        <v>26736</v>
      </c>
      <c r="AF7" s="147">
        <f t="shared" si="30"/>
        <v>311748</v>
      </c>
      <c r="AG7" s="146">
        <f t="shared" si="31"/>
        <v>311748</v>
      </c>
      <c r="AH7" s="159">
        <v>31128</v>
      </c>
      <c r="AI7" s="160">
        <f t="shared" si="32"/>
        <v>31128</v>
      </c>
      <c r="AJ7" s="159">
        <v>29124</v>
      </c>
      <c r="AK7" s="160">
        <f t="shared" si="33"/>
        <v>29124</v>
      </c>
      <c r="AL7" s="145">
        <v>42348</v>
      </c>
      <c r="AM7" s="146">
        <f t="shared" si="33"/>
        <v>42348</v>
      </c>
      <c r="AN7" s="145">
        <v>26184</v>
      </c>
      <c r="AO7" s="146">
        <f t="shared" si="34"/>
        <v>26184</v>
      </c>
      <c r="AP7" s="145">
        <v>28200</v>
      </c>
      <c r="AQ7" s="146">
        <f t="shared" si="35"/>
        <v>28200</v>
      </c>
      <c r="AR7" s="145">
        <v>31692</v>
      </c>
      <c r="AS7" s="146">
        <f t="shared" si="36"/>
        <v>31692</v>
      </c>
      <c r="AT7" s="145">
        <v>5868</v>
      </c>
      <c r="AU7" s="146">
        <f t="shared" si="37"/>
        <v>5868</v>
      </c>
      <c r="AV7" s="145"/>
      <c r="AW7" s="146">
        <f t="shared" si="38"/>
        <v>0</v>
      </c>
      <c r="AX7" s="145"/>
      <c r="AY7" s="146">
        <f t="shared" si="39"/>
        <v>0</v>
      </c>
      <c r="AZ7" s="145"/>
      <c r="BA7" s="146">
        <f t="shared" si="40"/>
        <v>0</v>
      </c>
      <c r="BB7" s="145"/>
      <c r="BC7" s="146">
        <f t="shared" si="41"/>
        <v>0</v>
      </c>
      <c r="BD7" s="145"/>
      <c r="BE7" s="146">
        <f t="shared" si="42"/>
        <v>0</v>
      </c>
      <c r="BF7" s="147">
        <f t="shared" si="14"/>
        <v>194544</v>
      </c>
      <c r="BG7" s="146">
        <f t="shared" si="14"/>
        <v>194544</v>
      </c>
      <c r="BH7" s="99"/>
      <c r="BI7" s="97">
        <f t="shared" si="43"/>
        <v>0</v>
      </c>
      <c r="BJ7" s="99"/>
      <c r="BK7" s="100">
        <v>0</v>
      </c>
      <c r="BL7" s="99"/>
      <c r="BM7" s="100">
        <f t="shared" si="44"/>
        <v>0</v>
      </c>
      <c r="BN7" s="99"/>
      <c r="BO7" s="100">
        <f t="shared" si="45"/>
        <v>0</v>
      </c>
      <c r="BP7" s="99"/>
      <c r="BQ7" s="100">
        <f t="shared" si="46"/>
        <v>0</v>
      </c>
      <c r="BR7" s="99"/>
      <c r="BS7" s="100">
        <f t="shared" si="47"/>
        <v>0</v>
      </c>
      <c r="BT7" s="99"/>
      <c r="BU7" s="100">
        <f t="shared" si="48"/>
        <v>0</v>
      </c>
      <c r="BV7" s="99"/>
      <c r="BW7" s="100">
        <f t="shared" si="49"/>
        <v>0</v>
      </c>
      <c r="BX7" s="99"/>
      <c r="BY7" s="100">
        <f t="shared" si="50"/>
        <v>0</v>
      </c>
      <c r="BZ7" s="99"/>
      <c r="CA7" s="100">
        <f t="shared" si="51"/>
        <v>0</v>
      </c>
      <c r="CB7" s="99"/>
      <c r="CC7" s="100">
        <f t="shared" si="52"/>
        <v>0</v>
      </c>
      <c r="CD7" s="99"/>
      <c r="CE7" s="100">
        <f t="shared" si="53"/>
        <v>0</v>
      </c>
      <c r="CF7" s="101">
        <f t="shared" si="54"/>
        <v>0</v>
      </c>
      <c r="CG7" s="100">
        <f t="shared" si="54"/>
        <v>0</v>
      </c>
    </row>
    <row r="8" spans="1:85" s="148" customFormat="1" ht="19.899999999999999" customHeight="1" x14ac:dyDescent="0.5">
      <c r="A8" s="94">
        <v>4</v>
      </c>
      <c r="B8" s="95" t="s">
        <v>79</v>
      </c>
      <c r="C8" s="95" t="s">
        <v>77</v>
      </c>
      <c r="D8" s="94">
        <f t="shared" si="17"/>
        <v>6</v>
      </c>
      <c r="E8" s="94">
        <v>0.6</v>
      </c>
      <c r="F8" s="94" t="s">
        <v>75</v>
      </c>
      <c r="G8" s="94">
        <v>1130</v>
      </c>
      <c r="H8" s="94">
        <v>1740</v>
      </c>
      <c r="I8" s="160">
        <f t="shared" si="18"/>
        <v>1044</v>
      </c>
      <c r="J8" s="94">
        <v>1500</v>
      </c>
      <c r="K8" s="160">
        <f t="shared" si="19"/>
        <v>900</v>
      </c>
      <c r="L8" s="94">
        <v>2364</v>
      </c>
      <c r="M8" s="160">
        <v>1508.3999999999999</v>
      </c>
      <c r="N8" s="94">
        <v>2340</v>
      </c>
      <c r="O8" s="160">
        <f t="shared" si="21"/>
        <v>1404</v>
      </c>
      <c r="P8" s="94">
        <v>1416</v>
      </c>
      <c r="Q8" s="160">
        <f t="shared" si="22"/>
        <v>849.6</v>
      </c>
      <c r="R8" s="94">
        <v>2460</v>
      </c>
      <c r="S8" s="160">
        <f t="shared" si="23"/>
        <v>1476</v>
      </c>
      <c r="T8" s="94">
        <v>2016</v>
      </c>
      <c r="U8" s="160">
        <f t="shared" si="24"/>
        <v>1209.5999999999999</v>
      </c>
      <c r="V8" s="94">
        <v>1260</v>
      </c>
      <c r="W8" s="160">
        <f t="shared" si="25"/>
        <v>756</v>
      </c>
      <c r="X8" s="94">
        <v>2016</v>
      </c>
      <c r="Y8" s="160">
        <f t="shared" si="26"/>
        <v>1209.5999999999999</v>
      </c>
      <c r="Z8" s="94">
        <v>2760</v>
      </c>
      <c r="AA8" s="160">
        <f t="shared" si="27"/>
        <v>1656</v>
      </c>
      <c r="AB8" s="94">
        <v>2160</v>
      </c>
      <c r="AC8" s="160">
        <f t="shared" si="28"/>
        <v>1296</v>
      </c>
      <c r="AD8" s="94">
        <v>1812</v>
      </c>
      <c r="AE8" s="160">
        <f t="shared" si="29"/>
        <v>1087.2</v>
      </c>
      <c r="AF8" s="147">
        <f t="shared" si="30"/>
        <v>23844</v>
      </c>
      <c r="AG8" s="146">
        <f t="shared" si="31"/>
        <v>14396.400000000001</v>
      </c>
      <c r="AH8" s="159">
        <v>2532</v>
      </c>
      <c r="AI8" s="160">
        <f t="shared" si="32"/>
        <v>1519.2</v>
      </c>
      <c r="AJ8" s="159">
        <v>1992</v>
      </c>
      <c r="AK8" s="160">
        <f t="shared" si="33"/>
        <v>1195.2</v>
      </c>
      <c r="AL8" s="145">
        <v>1908</v>
      </c>
      <c r="AM8" s="146">
        <f t="shared" si="33"/>
        <v>1144.8</v>
      </c>
      <c r="AN8" s="145">
        <v>2916</v>
      </c>
      <c r="AO8" s="146">
        <f t="shared" si="34"/>
        <v>1749.6</v>
      </c>
      <c r="AP8" s="145">
        <v>1836</v>
      </c>
      <c r="AQ8" s="146">
        <f t="shared" si="35"/>
        <v>1101.5999999999999</v>
      </c>
      <c r="AR8" s="145">
        <v>2664</v>
      </c>
      <c r="AS8" s="146">
        <f t="shared" si="36"/>
        <v>1598.3999999999999</v>
      </c>
      <c r="AT8" s="145">
        <v>2484</v>
      </c>
      <c r="AU8" s="146">
        <f t="shared" si="37"/>
        <v>1490.3999999999999</v>
      </c>
      <c r="AV8" s="145">
        <v>2640</v>
      </c>
      <c r="AW8" s="146">
        <f t="shared" si="38"/>
        <v>1584</v>
      </c>
      <c r="AX8" s="145">
        <v>2340</v>
      </c>
      <c r="AY8" s="146">
        <f t="shared" si="39"/>
        <v>1404</v>
      </c>
      <c r="AZ8" s="145">
        <v>2484</v>
      </c>
      <c r="BA8" s="146">
        <f t="shared" si="40"/>
        <v>1490.3999999999999</v>
      </c>
      <c r="BB8" s="145">
        <v>2244</v>
      </c>
      <c r="BC8" s="146">
        <f t="shared" si="41"/>
        <v>1346.3999999999999</v>
      </c>
      <c r="BD8" s="145">
        <v>2615</v>
      </c>
      <c r="BE8" s="146">
        <f t="shared" si="42"/>
        <v>1569</v>
      </c>
      <c r="BF8" s="147">
        <f t="shared" si="14"/>
        <v>28655</v>
      </c>
      <c r="BG8" s="146">
        <f t="shared" si="14"/>
        <v>17193</v>
      </c>
      <c r="BH8" s="96">
        <v>2772</v>
      </c>
      <c r="BI8" s="97">
        <f t="shared" si="43"/>
        <v>1663.2</v>
      </c>
      <c r="BJ8" s="98">
        <v>2328</v>
      </c>
      <c r="BK8" s="97">
        <f t="shared" si="43"/>
        <v>1396.8</v>
      </c>
      <c r="BL8" s="99"/>
      <c r="BM8" s="100">
        <f t="shared" si="44"/>
        <v>0</v>
      </c>
      <c r="BN8" s="99"/>
      <c r="BO8" s="100">
        <f t="shared" si="45"/>
        <v>0</v>
      </c>
      <c r="BP8" s="99"/>
      <c r="BQ8" s="100">
        <f t="shared" si="46"/>
        <v>0</v>
      </c>
      <c r="BR8" s="99"/>
      <c r="BS8" s="100">
        <f t="shared" si="47"/>
        <v>0</v>
      </c>
      <c r="BT8" s="99"/>
      <c r="BU8" s="100">
        <f t="shared" si="48"/>
        <v>0</v>
      </c>
      <c r="BV8" s="99"/>
      <c r="BW8" s="100">
        <f t="shared" si="49"/>
        <v>0</v>
      </c>
      <c r="BX8" s="99"/>
      <c r="BY8" s="100">
        <f t="shared" si="50"/>
        <v>0</v>
      </c>
      <c r="BZ8" s="99"/>
      <c r="CA8" s="100">
        <f t="shared" si="51"/>
        <v>0</v>
      </c>
      <c r="CB8" s="99"/>
      <c r="CC8" s="100">
        <f t="shared" si="52"/>
        <v>0</v>
      </c>
      <c r="CD8" s="99"/>
      <c r="CE8" s="100">
        <f t="shared" si="53"/>
        <v>0</v>
      </c>
      <c r="CF8" s="101">
        <f t="shared" si="54"/>
        <v>5100</v>
      </c>
      <c r="CG8" s="100">
        <f t="shared" si="54"/>
        <v>3060</v>
      </c>
    </row>
    <row r="9" spans="1:85" s="148" customFormat="1" ht="19.899999999999999" customHeight="1" x14ac:dyDescent="0.5">
      <c r="A9" s="94">
        <v>5</v>
      </c>
      <c r="B9" s="95" t="s">
        <v>80</v>
      </c>
      <c r="C9" s="95" t="s">
        <v>77</v>
      </c>
      <c r="D9" s="94">
        <f t="shared" si="17"/>
        <v>4</v>
      </c>
      <c r="E9" s="94">
        <v>0.35</v>
      </c>
      <c r="F9" s="94" t="s">
        <v>81</v>
      </c>
      <c r="G9" s="94">
        <v>760</v>
      </c>
      <c r="H9" s="94">
        <v>8400</v>
      </c>
      <c r="I9" s="160">
        <f t="shared" si="18"/>
        <v>2940</v>
      </c>
      <c r="J9" s="94">
        <v>9920</v>
      </c>
      <c r="K9" s="160">
        <f t="shared" si="19"/>
        <v>3472</v>
      </c>
      <c r="L9" s="94">
        <v>11400</v>
      </c>
      <c r="M9" s="160">
        <v>3982.9999999999995</v>
      </c>
      <c r="N9" s="94">
        <v>12360</v>
      </c>
      <c r="O9" s="160">
        <f t="shared" si="21"/>
        <v>4326</v>
      </c>
      <c r="P9" s="94">
        <v>9960</v>
      </c>
      <c r="Q9" s="160">
        <f t="shared" si="22"/>
        <v>3486</v>
      </c>
      <c r="R9" s="94">
        <v>12440</v>
      </c>
      <c r="S9" s="160">
        <f t="shared" si="23"/>
        <v>4354</v>
      </c>
      <c r="T9" s="94">
        <v>11160</v>
      </c>
      <c r="U9" s="160">
        <f t="shared" si="24"/>
        <v>3905.9999999999995</v>
      </c>
      <c r="V9" s="94">
        <v>11720</v>
      </c>
      <c r="W9" s="160">
        <f t="shared" si="25"/>
        <v>4102</v>
      </c>
      <c r="X9" s="94">
        <v>12000</v>
      </c>
      <c r="Y9" s="160">
        <f t="shared" si="26"/>
        <v>4200</v>
      </c>
      <c r="Z9" s="94">
        <v>15080</v>
      </c>
      <c r="AA9" s="160">
        <f t="shared" si="27"/>
        <v>5278</v>
      </c>
      <c r="AB9" s="94">
        <v>11720</v>
      </c>
      <c r="AC9" s="160">
        <f t="shared" si="28"/>
        <v>4102</v>
      </c>
      <c r="AD9" s="94">
        <v>12120</v>
      </c>
      <c r="AE9" s="160">
        <f t="shared" si="29"/>
        <v>4242</v>
      </c>
      <c r="AF9" s="147">
        <f t="shared" si="30"/>
        <v>138280</v>
      </c>
      <c r="AG9" s="146">
        <f t="shared" si="31"/>
        <v>48391</v>
      </c>
      <c r="AH9" s="159">
        <v>13240</v>
      </c>
      <c r="AI9" s="160">
        <f t="shared" si="32"/>
        <v>4634</v>
      </c>
      <c r="AJ9" s="159">
        <v>8960</v>
      </c>
      <c r="AK9" s="160">
        <f t="shared" si="33"/>
        <v>3136</v>
      </c>
      <c r="AL9" s="145">
        <v>16720</v>
      </c>
      <c r="AM9" s="146">
        <f t="shared" si="33"/>
        <v>5852</v>
      </c>
      <c r="AN9" s="145">
        <v>10640</v>
      </c>
      <c r="AO9" s="146">
        <f t="shared" si="34"/>
        <v>3723.9999999999995</v>
      </c>
      <c r="AP9" s="145">
        <v>11560</v>
      </c>
      <c r="AQ9" s="146">
        <f t="shared" si="35"/>
        <v>4045.9999999999995</v>
      </c>
      <c r="AR9" s="145">
        <v>12500</v>
      </c>
      <c r="AS9" s="146">
        <f t="shared" si="36"/>
        <v>4375</v>
      </c>
      <c r="AT9" s="145">
        <v>17733</v>
      </c>
      <c r="AU9" s="146">
        <f t="shared" si="37"/>
        <v>6206.5499999999993</v>
      </c>
      <c r="AV9" s="145">
        <v>14320</v>
      </c>
      <c r="AW9" s="146">
        <f t="shared" si="38"/>
        <v>5012</v>
      </c>
      <c r="AX9" s="145">
        <v>14600</v>
      </c>
      <c r="AY9" s="146">
        <f t="shared" si="39"/>
        <v>5110</v>
      </c>
      <c r="AZ9" s="145">
        <v>15400</v>
      </c>
      <c r="BA9" s="146">
        <f t="shared" si="40"/>
        <v>5390</v>
      </c>
      <c r="BB9" s="145">
        <v>16120</v>
      </c>
      <c r="BC9" s="146">
        <f t="shared" si="41"/>
        <v>5642</v>
      </c>
      <c r="BD9" s="145">
        <v>16400</v>
      </c>
      <c r="BE9" s="146">
        <f t="shared" si="42"/>
        <v>5740</v>
      </c>
      <c r="BF9" s="147">
        <f t="shared" si="14"/>
        <v>168193</v>
      </c>
      <c r="BG9" s="146">
        <f t="shared" si="14"/>
        <v>58867.55</v>
      </c>
      <c r="BH9" s="96">
        <v>13920</v>
      </c>
      <c r="BI9" s="97">
        <f t="shared" si="43"/>
        <v>4872</v>
      </c>
      <c r="BJ9" s="98">
        <v>12040</v>
      </c>
      <c r="BK9" s="97">
        <f t="shared" si="43"/>
        <v>4214</v>
      </c>
      <c r="BL9" s="99"/>
      <c r="BM9" s="100">
        <f t="shared" si="44"/>
        <v>0</v>
      </c>
      <c r="BN9" s="99"/>
      <c r="BO9" s="100">
        <f t="shared" si="45"/>
        <v>0</v>
      </c>
      <c r="BP9" s="99"/>
      <c r="BQ9" s="100">
        <f t="shared" si="46"/>
        <v>0</v>
      </c>
      <c r="BR9" s="99"/>
      <c r="BS9" s="100">
        <f t="shared" si="47"/>
        <v>0</v>
      </c>
      <c r="BT9" s="99"/>
      <c r="BU9" s="100">
        <f t="shared" si="48"/>
        <v>0</v>
      </c>
      <c r="BV9" s="99"/>
      <c r="BW9" s="100">
        <f t="shared" si="49"/>
        <v>0</v>
      </c>
      <c r="BX9" s="99"/>
      <c r="BY9" s="100">
        <f t="shared" si="50"/>
        <v>0</v>
      </c>
      <c r="BZ9" s="99"/>
      <c r="CA9" s="100">
        <f t="shared" si="51"/>
        <v>0</v>
      </c>
      <c r="CB9" s="99"/>
      <c r="CC9" s="100">
        <f t="shared" si="52"/>
        <v>0</v>
      </c>
      <c r="CD9" s="99"/>
      <c r="CE9" s="100">
        <f t="shared" si="53"/>
        <v>0</v>
      </c>
      <c r="CF9" s="101">
        <f t="shared" si="54"/>
        <v>25960</v>
      </c>
      <c r="CG9" s="100">
        <f t="shared" si="54"/>
        <v>9086</v>
      </c>
    </row>
    <row r="10" spans="1:85" s="148" customFormat="1" ht="19.899999999999999" customHeight="1" x14ac:dyDescent="0.5">
      <c r="A10" s="94">
        <v>6</v>
      </c>
      <c r="B10" s="95" t="s">
        <v>82</v>
      </c>
      <c r="C10" s="95" t="s">
        <v>74</v>
      </c>
      <c r="D10" s="94">
        <f t="shared" si="17"/>
        <v>24</v>
      </c>
      <c r="E10" s="94">
        <v>0.7</v>
      </c>
      <c r="F10" s="94" t="s">
        <v>83</v>
      </c>
      <c r="G10" s="94">
        <v>1850</v>
      </c>
      <c r="H10" s="94"/>
      <c r="I10" s="146">
        <f t="shared" si="18"/>
        <v>0</v>
      </c>
      <c r="J10" s="94"/>
      <c r="K10" s="146">
        <f t="shared" si="19"/>
        <v>0</v>
      </c>
      <c r="L10" s="94"/>
      <c r="M10" s="146">
        <f t="shared" si="20"/>
        <v>0</v>
      </c>
      <c r="N10" s="94"/>
      <c r="O10" s="146">
        <f t="shared" si="21"/>
        <v>0</v>
      </c>
      <c r="P10" s="94"/>
      <c r="Q10" s="146">
        <f t="shared" si="22"/>
        <v>0</v>
      </c>
      <c r="R10" s="94"/>
      <c r="S10" s="146">
        <f t="shared" si="23"/>
        <v>0</v>
      </c>
      <c r="T10" s="94"/>
      <c r="U10" s="146">
        <f t="shared" si="24"/>
        <v>0</v>
      </c>
      <c r="V10" s="94"/>
      <c r="W10" s="146">
        <f t="shared" si="25"/>
        <v>0</v>
      </c>
      <c r="X10" s="94"/>
      <c r="Y10" s="146">
        <f t="shared" si="26"/>
        <v>0</v>
      </c>
      <c r="Z10" s="94"/>
      <c r="AA10" s="146">
        <f t="shared" si="27"/>
        <v>0</v>
      </c>
      <c r="AB10" s="94"/>
      <c r="AC10" s="146">
        <f t="shared" si="28"/>
        <v>0</v>
      </c>
      <c r="AD10" s="94"/>
      <c r="AE10" s="146">
        <f t="shared" si="29"/>
        <v>0</v>
      </c>
      <c r="AF10" s="147">
        <f t="shared" si="30"/>
        <v>0</v>
      </c>
      <c r="AG10" s="146">
        <f t="shared" si="31"/>
        <v>0</v>
      </c>
      <c r="AH10" s="145"/>
      <c r="AI10" s="146">
        <f t="shared" si="32"/>
        <v>0</v>
      </c>
      <c r="AJ10" s="145"/>
      <c r="AK10" s="146">
        <f t="shared" si="33"/>
        <v>0</v>
      </c>
      <c r="AL10" s="145"/>
      <c r="AM10" s="146">
        <f t="shared" si="33"/>
        <v>0</v>
      </c>
      <c r="AN10" s="145"/>
      <c r="AO10" s="146">
        <f t="shared" si="34"/>
        <v>0</v>
      </c>
      <c r="AP10" s="145"/>
      <c r="AQ10" s="146">
        <f t="shared" si="35"/>
        <v>0</v>
      </c>
      <c r="AR10" s="145"/>
      <c r="AS10" s="146">
        <f t="shared" si="36"/>
        <v>0</v>
      </c>
      <c r="AT10" s="145"/>
      <c r="AU10" s="146">
        <f t="shared" si="37"/>
        <v>0</v>
      </c>
      <c r="AV10" s="145"/>
      <c r="AW10" s="146">
        <f t="shared" si="38"/>
        <v>0</v>
      </c>
      <c r="AX10" s="145"/>
      <c r="AY10" s="146">
        <f t="shared" si="39"/>
        <v>0</v>
      </c>
      <c r="AZ10" s="145"/>
      <c r="BA10" s="146">
        <f t="shared" si="40"/>
        <v>0</v>
      </c>
      <c r="BB10" s="145"/>
      <c r="BC10" s="146">
        <f t="shared" si="41"/>
        <v>0</v>
      </c>
      <c r="BD10" s="145"/>
      <c r="BE10" s="146">
        <f t="shared" si="42"/>
        <v>0</v>
      </c>
      <c r="BF10" s="147">
        <f t="shared" si="14"/>
        <v>0</v>
      </c>
      <c r="BG10" s="146">
        <f t="shared" si="14"/>
        <v>0</v>
      </c>
      <c r="BH10" s="99"/>
      <c r="BI10" s="100">
        <f t="shared" si="43"/>
        <v>0</v>
      </c>
      <c r="BJ10" s="99"/>
      <c r="BK10" s="100">
        <f t="shared" si="43"/>
        <v>0</v>
      </c>
      <c r="BL10" s="99"/>
      <c r="BM10" s="100">
        <f t="shared" si="44"/>
        <v>0</v>
      </c>
      <c r="BN10" s="99"/>
      <c r="BO10" s="100">
        <f t="shared" si="45"/>
        <v>0</v>
      </c>
      <c r="BP10" s="99"/>
      <c r="BQ10" s="100">
        <f t="shared" si="46"/>
        <v>0</v>
      </c>
      <c r="BR10" s="99"/>
      <c r="BS10" s="100">
        <f t="shared" si="47"/>
        <v>0</v>
      </c>
      <c r="BT10" s="99"/>
      <c r="BU10" s="100">
        <f t="shared" si="48"/>
        <v>0</v>
      </c>
      <c r="BV10" s="99"/>
      <c r="BW10" s="100">
        <f t="shared" si="49"/>
        <v>0</v>
      </c>
      <c r="BX10" s="99"/>
      <c r="BY10" s="100">
        <f t="shared" si="50"/>
        <v>0</v>
      </c>
      <c r="BZ10" s="99"/>
      <c r="CA10" s="100">
        <f t="shared" si="51"/>
        <v>0</v>
      </c>
      <c r="CB10" s="99"/>
      <c r="CC10" s="100">
        <f t="shared" si="52"/>
        <v>0</v>
      </c>
      <c r="CD10" s="99"/>
      <c r="CE10" s="100">
        <f t="shared" si="53"/>
        <v>0</v>
      </c>
      <c r="CF10" s="101">
        <f t="shared" si="54"/>
        <v>0</v>
      </c>
      <c r="CG10" s="100">
        <f t="shared" si="54"/>
        <v>0</v>
      </c>
    </row>
    <row r="11" spans="1:85" s="148" customFormat="1" ht="19.899999999999999" customHeight="1" x14ac:dyDescent="0.5">
      <c r="A11" s="94">
        <v>7</v>
      </c>
      <c r="B11" s="95" t="s">
        <v>84</v>
      </c>
      <c r="C11" s="95" t="s">
        <v>74</v>
      </c>
      <c r="D11" s="94">
        <f t="shared" si="17"/>
        <v>24</v>
      </c>
      <c r="E11" s="94">
        <v>0.64</v>
      </c>
      <c r="F11" s="94" t="s">
        <v>83</v>
      </c>
      <c r="G11" s="94">
        <v>1400</v>
      </c>
      <c r="H11" s="94"/>
      <c r="I11" s="160">
        <f t="shared" si="18"/>
        <v>0</v>
      </c>
      <c r="J11" s="94"/>
      <c r="K11" s="160">
        <f t="shared" si="19"/>
        <v>0</v>
      </c>
      <c r="L11" s="94"/>
      <c r="M11" s="160">
        <f t="shared" si="20"/>
        <v>0</v>
      </c>
      <c r="N11" s="94"/>
      <c r="O11" s="160">
        <f t="shared" si="21"/>
        <v>0</v>
      </c>
      <c r="P11" s="94"/>
      <c r="Q11" s="160">
        <f t="shared" si="22"/>
        <v>0</v>
      </c>
      <c r="R11" s="94"/>
      <c r="S11" s="160">
        <f t="shared" si="23"/>
        <v>0</v>
      </c>
      <c r="T11" s="94"/>
      <c r="U11" s="160">
        <f t="shared" si="24"/>
        <v>0</v>
      </c>
      <c r="V11" s="94"/>
      <c r="W11" s="160">
        <f t="shared" si="25"/>
        <v>0</v>
      </c>
      <c r="X11" s="94"/>
      <c r="Y11" s="160">
        <f t="shared" si="26"/>
        <v>0</v>
      </c>
      <c r="Z11" s="94"/>
      <c r="AA11" s="160">
        <f t="shared" si="27"/>
        <v>0</v>
      </c>
      <c r="AB11" s="94"/>
      <c r="AC11" s="160">
        <f t="shared" si="28"/>
        <v>0</v>
      </c>
      <c r="AD11" s="94"/>
      <c r="AE11" s="160">
        <f t="shared" si="29"/>
        <v>0</v>
      </c>
      <c r="AF11" s="147">
        <f t="shared" si="30"/>
        <v>0</v>
      </c>
      <c r="AG11" s="146">
        <f t="shared" si="31"/>
        <v>0</v>
      </c>
      <c r="AH11" s="159"/>
      <c r="AI11" s="160">
        <f t="shared" si="32"/>
        <v>0</v>
      </c>
      <c r="AJ11" s="159"/>
      <c r="AK11" s="160">
        <f t="shared" si="33"/>
        <v>0</v>
      </c>
      <c r="AL11" s="145"/>
      <c r="AM11" s="146">
        <f t="shared" si="33"/>
        <v>0</v>
      </c>
      <c r="AN11" s="145"/>
      <c r="AO11" s="146">
        <f t="shared" si="34"/>
        <v>0</v>
      </c>
      <c r="AP11" s="145"/>
      <c r="AQ11" s="146">
        <f t="shared" si="35"/>
        <v>0</v>
      </c>
      <c r="AR11" s="145"/>
      <c r="AS11" s="146">
        <f t="shared" si="36"/>
        <v>0</v>
      </c>
      <c r="AT11" s="145"/>
      <c r="AU11" s="146">
        <f t="shared" si="37"/>
        <v>0</v>
      </c>
      <c r="AV11" s="145"/>
      <c r="AW11" s="146">
        <f t="shared" si="38"/>
        <v>0</v>
      </c>
      <c r="AX11" s="145"/>
      <c r="AY11" s="146">
        <f t="shared" si="39"/>
        <v>0</v>
      </c>
      <c r="AZ11" s="145"/>
      <c r="BA11" s="146">
        <f t="shared" si="40"/>
        <v>0</v>
      </c>
      <c r="BB11" s="145"/>
      <c r="BC11" s="146">
        <f t="shared" si="41"/>
        <v>0</v>
      </c>
      <c r="BD11" s="145"/>
      <c r="BE11" s="146">
        <f t="shared" si="42"/>
        <v>0</v>
      </c>
      <c r="BF11" s="147">
        <f t="shared" si="14"/>
        <v>0</v>
      </c>
      <c r="BG11" s="146">
        <f t="shared" si="14"/>
        <v>0</v>
      </c>
      <c r="BH11" s="99"/>
      <c r="BI11" s="100">
        <f t="shared" si="43"/>
        <v>0</v>
      </c>
      <c r="BJ11" s="99"/>
      <c r="BK11" s="100">
        <f t="shared" si="43"/>
        <v>0</v>
      </c>
      <c r="BL11" s="99"/>
      <c r="BM11" s="100">
        <f t="shared" si="44"/>
        <v>0</v>
      </c>
      <c r="BN11" s="99"/>
      <c r="BO11" s="100">
        <f t="shared" si="45"/>
        <v>0</v>
      </c>
      <c r="BP11" s="99"/>
      <c r="BQ11" s="100">
        <f t="shared" si="46"/>
        <v>0</v>
      </c>
      <c r="BR11" s="99"/>
      <c r="BS11" s="100">
        <f t="shared" si="47"/>
        <v>0</v>
      </c>
      <c r="BT11" s="99"/>
      <c r="BU11" s="100">
        <f t="shared" si="48"/>
        <v>0</v>
      </c>
      <c r="BV11" s="99"/>
      <c r="BW11" s="100">
        <f t="shared" si="49"/>
        <v>0</v>
      </c>
      <c r="BX11" s="99"/>
      <c r="BY11" s="100">
        <f t="shared" si="50"/>
        <v>0</v>
      </c>
      <c r="BZ11" s="99"/>
      <c r="CA11" s="100">
        <f t="shared" si="51"/>
        <v>0</v>
      </c>
      <c r="CB11" s="99"/>
      <c r="CC11" s="100">
        <f t="shared" si="52"/>
        <v>0</v>
      </c>
      <c r="CD11" s="99"/>
      <c r="CE11" s="100">
        <f t="shared" si="53"/>
        <v>0</v>
      </c>
      <c r="CF11" s="101">
        <f t="shared" si="54"/>
        <v>0</v>
      </c>
      <c r="CG11" s="100">
        <f t="shared" si="54"/>
        <v>0</v>
      </c>
    </row>
    <row r="12" spans="1:85" s="148" customFormat="1" ht="19.899999999999999" customHeight="1" x14ac:dyDescent="0.5">
      <c r="A12" s="94">
        <v>8</v>
      </c>
      <c r="B12" s="95" t="s">
        <v>84</v>
      </c>
      <c r="C12" s="95" t="s">
        <v>74</v>
      </c>
      <c r="D12" s="94">
        <f t="shared" si="17"/>
        <v>1</v>
      </c>
      <c r="E12" s="94">
        <v>0.64</v>
      </c>
      <c r="F12" s="94" t="s">
        <v>85</v>
      </c>
      <c r="G12" s="94">
        <v>1400</v>
      </c>
      <c r="H12" s="94">
        <v>25340</v>
      </c>
      <c r="I12" s="160">
        <f t="shared" si="18"/>
        <v>16217.6</v>
      </c>
      <c r="J12" s="94">
        <v>29568</v>
      </c>
      <c r="K12" s="160">
        <f t="shared" si="19"/>
        <v>18923.52</v>
      </c>
      <c r="L12" s="94">
        <v>30464</v>
      </c>
      <c r="M12" s="160">
        <f t="shared" si="20"/>
        <v>19496.96</v>
      </c>
      <c r="N12" s="94">
        <v>28784</v>
      </c>
      <c r="O12" s="160">
        <f t="shared" si="21"/>
        <v>18421.760000000002</v>
      </c>
      <c r="P12" s="94">
        <v>33964</v>
      </c>
      <c r="Q12" s="160">
        <f t="shared" si="22"/>
        <v>21736.959999999999</v>
      </c>
      <c r="R12" s="94">
        <v>27370</v>
      </c>
      <c r="S12" s="160">
        <f t="shared" si="23"/>
        <v>17516.8</v>
      </c>
      <c r="T12" s="94">
        <v>26544</v>
      </c>
      <c r="U12" s="160">
        <f t="shared" si="24"/>
        <v>16988.16</v>
      </c>
      <c r="V12" s="94">
        <v>29736</v>
      </c>
      <c r="W12" s="160">
        <f t="shared" si="25"/>
        <v>19031.04</v>
      </c>
      <c r="X12" s="94">
        <v>20076</v>
      </c>
      <c r="Y12" s="160">
        <f t="shared" si="26"/>
        <v>12848.64</v>
      </c>
      <c r="Z12" s="94">
        <v>29470</v>
      </c>
      <c r="AA12" s="160">
        <f t="shared" si="27"/>
        <v>18860.8</v>
      </c>
      <c r="AB12" s="94">
        <v>25550</v>
      </c>
      <c r="AC12" s="160">
        <f t="shared" si="28"/>
        <v>16352</v>
      </c>
      <c r="AD12" s="94">
        <v>30870</v>
      </c>
      <c r="AE12" s="160">
        <f t="shared" si="29"/>
        <v>19756.8</v>
      </c>
      <c r="AF12" s="147">
        <f t="shared" si="30"/>
        <v>337736</v>
      </c>
      <c r="AG12" s="146">
        <f t="shared" si="31"/>
        <v>216151.03999999998</v>
      </c>
      <c r="AH12" s="159">
        <v>30366</v>
      </c>
      <c r="AI12" s="160">
        <f t="shared" si="32"/>
        <v>19434.240000000002</v>
      </c>
      <c r="AJ12" s="159">
        <v>25494</v>
      </c>
      <c r="AK12" s="160">
        <f t="shared" si="33"/>
        <v>16316.16</v>
      </c>
      <c r="AL12" s="145">
        <v>41367</v>
      </c>
      <c r="AM12" s="146">
        <f>AL12*$E12</f>
        <v>26474.880000000001</v>
      </c>
      <c r="AN12" s="145">
        <v>20412</v>
      </c>
      <c r="AO12" s="146">
        <f>AN12*$E12</f>
        <v>13063.68</v>
      </c>
      <c r="AP12" s="145">
        <v>23730</v>
      </c>
      <c r="AQ12" s="146">
        <f>AP12*$E12</f>
        <v>15187.2</v>
      </c>
      <c r="AR12" s="145">
        <v>25144</v>
      </c>
      <c r="AS12" s="146">
        <f>AR12*$E12</f>
        <v>16092.16</v>
      </c>
      <c r="AT12" s="145">
        <v>26418</v>
      </c>
      <c r="AU12" s="146">
        <f>AT12*$E12</f>
        <v>16907.52</v>
      </c>
      <c r="AV12" s="145">
        <v>24668</v>
      </c>
      <c r="AW12" s="146">
        <f>AV12*$E12</f>
        <v>15787.52</v>
      </c>
      <c r="AX12" s="145">
        <v>21224</v>
      </c>
      <c r="AY12" s="146">
        <f>AX12*$E12</f>
        <v>13583.36</v>
      </c>
      <c r="AZ12" s="145">
        <v>19922</v>
      </c>
      <c r="BA12" s="146">
        <f>AZ12*$E12</f>
        <v>12750.08</v>
      </c>
      <c r="BB12" s="145">
        <v>19824</v>
      </c>
      <c r="BC12" s="146">
        <f>BB12*$E12</f>
        <v>12687.36</v>
      </c>
      <c r="BD12" s="145">
        <v>20902</v>
      </c>
      <c r="BE12" s="146">
        <f>BD12*$E12</f>
        <v>13377.28</v>
      </c>
      <c r="BF12" s="147">
        <f>SUM(AH12,AJ12,AL12,AN12,AP12,AR12,AT12,AV12,AX12,AZ12,BB12,BD12)</f>
        <v>299471</v>
      </c>
      <c r="BG12" s="146">
        <f>SUM(AI12,AK12,AM12,AO12,AQ12,AS12,AU12,AW12,AY12,BA12,BC12,BE12)</f>
        <v>191661.43999999997</v>
      </c>
      <c r="BH12" s="96">
        <v>20972</v>
      </c>
      <c r="BI12" s="97">
        <f t="shared" si="43"/>
        <v>13422.08</v>
      </c>
      <c r="BJ12" s="98">
        <v>17332</v>
      </c>
      <c r="BK12" s="97">
        <f t="shared" si="43"/>
        <v>11092.48</v>
      </c>
      <c r="BL12" s="99"/>
      <c r="BM12" s="100">
        <f>BL12*$E12</f>
        <v>0</v>
      </c>
      <c r="BN12" s="99"/>
      <c r="BO12" s="100">
        <f>BN12*$E12</f>
        <v>0</v>
      </c>
      <c r="BP12" s="99"/>
      <c r="BQ12" s="100">
        <f>BP12*$E12</f>
        <v>0</v>
      </c>
      <c r="BR12" s="99"/>
      <c r="BS12" s="100">
        <f>BR12*$E12</f>
        <v>0</v>
      </c>
      <c r="BT12" s="99"/>
      <c r="BU12" s="100">
        <f>BT12*$E12</f>
        <v>0</v>
      </c>
      <c r="BV12" s="99"/>
      <c r="BW12" s="100">
        <f>BV12*$E12</f>
        <v>0</v>
      </c>
      <c r="BX12" s="99"/>
      <c r="BY12" s="100">
        <f>BX12*$E12</f>
        <v>0</v>
      </c>
      <c r="BZ12" s="99"/>
      <c r="CA12" s="100">
        <f>BZ12*$E12</f>
        <v>0</v>
      </c>
      <c r="CB12" s="99"/>
      <c r="CC12" s="100">
        <f>CB12*$E12</f>
        <v>0</v>
      </c>
      <c r="CD12" s="99"/>
      <c r="CE12" s="100">
        <f>CD12*$E12</f>
        <v>0</v>
      </c>
      <c r="CF12" s="101">
        <f>SUM(BH12,BJ12,BL12,BN12,BP12,BR12,BT12,BV12,BX12,BZ12,CB12,CD12)</f>
        <v>38304</v>
      </c>
      <c r="CG12" s="100">
        <f>SUM(BI12,BK12,BM12,BO12,BQ12,BS12,BU12,BW12,BY12,CA12,CC12,CE12)</f>
        <v>24514.559999999998</v>
      </c>
    </row>
    <row r="13" spans="1:85" s="148" customFormat="1" ht="19.899999999999999" customHeight="1" x14ac:dyDescent="0.5">
      <c r="A13" s="94">
        <v>9</v>
      </c>
      <c r="B13" s="95" t="s">
        <v>84</v>
      </c>
      <c r="C13" s="95" t="s">
        <v>74</v>
      </c>
      <c r="D13" s="94">
        <f t="shared" si="17"/>
        <v>24</v>
      </c>
      <c r="E13" s="94">
        <v>0.64</v>
      </c>
      <c r="F13" s="94" t="s">
        <v>75</v>
      </c>
      <c r="G13" s="94">
        <v>1250</v>
      </c>
      <c r="H13" s="94"/>
      <c r="I13" s="160">
        <f t="shared" si="18"/>
        <v>0</v>
      </c>
      <c r="J13" s="94"/>
      <c r="K13" s="160">
        <f t="shared" si="19"/>
        <v>0</v>
      </c>
      <c r="L13" s="94"/>
      <c r="M13" s="160">
        <f t="shared" si="20"/>
        <v>0</v>
      </c>
      <c r="N13" s="94"/>
      <c r="O13" s="160">
        <f t="shared" si="21"/>
        <v>0</v>
      </c>
      <c r="P13" s="94"/>
      <c r="Q13" s="160">
        <f t="shared" si="22"/>
        <v>0</v>
      </c>
      <c r="R13" s="94"/>
      <c r="S13" s="160">
        <f t="shared" si="23"/>
        <v>0</v>
      </c>
      <c r="T13" s="94"/>
      <c r="U13" s="160">
        <f t="shared" si="24"/>
        <v>0</v>
      </c>
      <c r="V13" s="94"/>
      <c r="W13" s="160">
        <f t="shared" si="25"/>
        <v>0</v>
      </c>
      <c r="X13" s="94"/>
      <c r="Y13" s="160">
        <f t="shared" si="26"/>
        <v>0</v>
      </c>
      <c r="Z13" s="94"/>
      <c r="AA13" s="160">
        <f t="shared" si="27"/>
        <v>0</v>
      </c>
      <c r="AB13" s="94"/>
      <c r="AC13" s="160">
        <f t="shared" si="28"/>
        <v>0</v>
      </c>
      <c r="AD13" s="94"/>
      <c r="AE13" s="160">
        <f t="shared" si="29"/>
        <v>0</v>
      </c>
      <c r="AF13" s="147">
        <f t="shared" si="30"/>
        <v>0</v>
      </c>
      <c r="AG13" s="146">
        <f t="shared" si="31"/>
        <v>0</v>
      </c>
      <c r="AH13" s="159"/>
      <c r="AI13" s="160">
        <f t="shared" si="32"/>
        <v>0</v>
      </c>
      <c r="AJ13" s="159"/>
      <c r="AK13" s="160">
        <f t="shared" si="33"/>
        <v>0</v>
      </c>
      <c r="AL13" s="145"/>
      <c r="AM13" s="146">
        <f t="shared" si="33"/>
        <v>0</v>
      </c>
      <c r="AN13" s="145"/>
      <c r="AO13" s="146">
        <f t="shared" si="34"/>
        <v>0</v>
      </c>
      <c r="AP13" s="145"/>
      <c r="AQ13" s="146">
        <f t="shared" si="35"/>
        <v>0</v>
      </c>
      <c r="AR13" s="145"/>
      <c r="AS13" s="146">
        <f t="shared" si="36"/>
        <v>0</v>
      </c>
      <c r="AT13" s="145"/>
      <c r="AU13" s="146">
        <f t="shared" si="37"/>
        <v>0</v>
      </c>
      <c r="AV13" s="145"/>
      <c r="AW13" s="146">
        <f t="shared" si="38"/>
        <v>0</v>
      </c>
      <c r="AX13" s="145"/>
      <c r="AY13" s="146">
        <f t="shared" si="39"/>
        <v>0</v>
      </c>
      <c r="AZ13" s="145"/>
      <c r="BA13" s="146">
        <f t="shared" si="40"/>
        <v>0</v>
      </c>
      <c r="BB13" s="145"/>
      <c r="BC13" s="146">
        <f t="shared" si="41"/>
        <v>0</v>
      </c>
      <c r="BD13" s="145"/>
      <c r="BE13" s="146">
        <f t="shared" si="42"/>
        <v>0</v>
      </c>
      <c r="BF13" s="147">
        <f t="shared" si="14"/>
        <v>0</v>
      </c>
      <c r="BG13" s="146">
        <f t="shared" si="14"/>
        <v>0</v>
      </c>
      <c r="BH13" s="99"/>
      <c r="BI13" s="100">
        <f t="shared" si="43"/>
        <v>0</v>
      </c>
      <c r="BJ13" s="99"/>
      <c r="BK13" s="100">
        <f t="shared" si="43"/>
        <v>0</v>
      </c>
      <c r="BL13" s="99"/>
      <c r="BM13" s="100">
        <f t="shared" ref="BM13" si="55">BL13*$E13</f>
        <v>0</v>
      </c>
      <c r="BN13" s="99"/>
      <c r="BO13" s="100">
        <f t="shared" ref="BO13" si="56">BN13*$E13</f>
        <v>0</v>
      </c>
      <c r="BP13" s="99"/>
      <c r="BQ13" s="100">
        <f t="shared" ref="BQ13" si="57">BP13*$E13</f>
        <v>0</v>
      </c>
      <c r="BR13" s="99"/>
      <c r="BS13" s="100">
        <f t="shared" ref="BS13" si="58">BR13*$E13</f>
        <v>0</v>
      </c>
      <c r="BT13" s="99"/>
      <c r="BU13" s="100">
        <f t="shared" ref="BU13" si="59">BT13*$E13</f>
        <v>0</v>
      </c>
      <c r="BV13" s="99"/>
      <c r="BW13" s="100">
        <f t="shared" ref="BW13" si="60">BV13*$E13</f>
        <v>0</v>
      </c>
      <c r="BX13" s="99"/>
      <c r="BY13" s="100">
        <f t="shared" ref="BY13" si="61">BX13*$E13</f>
        <v>0</v>
      </c>
      <c r="BZ13" s="99"/>
      <c r="CA13" s="100">
        <f t="shared" ref="CA13" si="62">BZ13*$E13</f>
        <v>0</v>
      </c>
      <c r="CB13" s="99"/>
      <c r="CC13" s="100">
        <f t="shared" ref="CC13" si="63">CB13*$E13</f>
        <v>0</v>
      </c>
      <c r="CD13" s="99"/>
      <c r="CE13" s="100">
        <f t="shared" ref="CE13" si="64">CD13*$E13</f>
        <v>0</v>
      </c>
      <c r="CF13" s="101">
        <f t="shared" ref="CF13:CG13" si="65">SUM(BH13,BJ13,BL13,BN13,BP13,BR13,BT13,BV13,BX13,BZ13,CB13,CD13)</f>
        <v>0</v>
      </c>
      <c r="CG13" s="100">
        <f t="shared" si="65"/>
        <v>0</v>
      </c>
    </row>
    <row r="14" spans="1:85" s="148" customFormat="1" ht="19.899999999999999" customHeight="1" x14ac:dyDescent="0.5">
      <c r="A14" s="94">
        <v>10</v>
      </c>
      <c r="B14" s="95" t="s">
        <v>86</v>
      </c>
      <c r="C14" s="95" t="s">
        <v>74</v>
      </c>
      <c r="D14" s="94">
        <f t="shared" si="17"/>
        <v>24</v>
      </c>
      <c r="E14" s="94">
        <v>0.64</v>
      </c>
      <c r="F14" s="94" t="s">
        <v>85</v>
      </c>
      <c r="G14" s="94"/>
      <c r="H14" s="94"/>
      <c r="I14" s="146">
        <f>H14*$E14</f>
        <v>0</v>
      </c>
      <c r="J14" s="94"/>
      <c r="K14" s="146">
        <f>J14*$E14</f>
        <v>0</v>
      </c>
      <c r="L14" s="94"/>
      <c r="M14" s="146">
        <f>L14*$E14</f>
        <v>0</v>
      </c>
      <c r="N14" s="94"/>
      <c r="O14" s="146">
        <f>N14*$E14</f>
        <v>0</v>
      </c>
      <c r="P14" s="94"/>
      <c r="Q14" s="146">
        <f>P14*$E14</f>
        <v>0</v>
      </c>
      <c r="R14" s="94"/>
      <c r="S14" s="146">
        <f>R14*$E14</f>
        <v>0</v>
      </c>
      <c r="T14" s="94"/>
      <c r="U14" s="146">
        <f>T14*$E14</f>
        <v>0</v>
      </c>
      <c r="V14" s="94"/>
      <c r="W14" s="146">
        <f>V14*$E14</f>
        <v>0</v>
      </c>
      <c r="X14" s="94"/>
      <c r="Y14" s="146">
        <f>X14*$E14</f>
        <v>0</v>
      </c>
      <c r="Z14" s="94"/>
      <c r="AA14" s="146">
        <f>Z14*$E14</f>
        <v>0</v>
      </c>
      <c r="AB14" s="94"/>
      <c r="AC14" s="146">
        <f>AB14*$E14</f>
        <v>0</v>
      </c>
      <c r="AD14" s="94"/>
      <c r="AE14" s="146">
        <f>AD14*$E14</f>
        <v>0</v>
      </c>
      <c r="AF14" s="147">
        <f t="shared" si="30"/>
        <v>0</v>
      </c>
      <c r="AG14" s="146">
        <f t="shared" si="31"/>
        <v>0</v>
      </c>
      <c r="AH14" s="145"/>
      <c r="AI14" s="146">
        <f>AH14*$E14</f>
        <v>0</v>
      </c>
      <c r="AJ14" s="145"/>
      <c r="AK14" s="146">
        <f>AJ14*$E14</f>
        <v>0</v>
      </c>
      <c r="AL14" s="145"/>
      <c r="AM14" s="146">
        <f>AL14*$E14</f>
        <v>0</v>
      </c>
      <c r="AN14" s="145"/>
      <c r="AO14" s="146">
        <f>AN14*$E14</f>
        <v>0</v>
      </c>
      <c r="AP14" s="145"/>
      <c r="AQ14" s="146">
        <f>AP14*$E14</f>
        <v>0</v>
      </c>
      <c r="AR14" s="145"/>
      <c r="AS14" s="146">
        <f>AR14*$E14</f>
        <v>0</v>
      </c>
      <c r="AT14" s="145"/>
      <c r="AU14" s="146">
        <f>AT14*$E14</f>
        <v>0</v>
      </c>
      <c r="AV14" s="145"/>
      <c r="AW14" s="146">
        <f>AV14*$E14</f>
        <v>0</v>
      </c>
      <c r="AX14" s="145"/>
      <c r="AY14" s="146">
        <f>AX14*$E14</f>
        <v>0</v>
      </c>
      <c r="AZ14" s="145"/>
      <c r="BA14" s="146">
        <f>AZ14*$E14</f>
        <v>0</v>
      </c>
      <c r="BB14" s="145"/>
      <c r="BC14" s="146">
        <f>BB14*$E14</f>
        <v>0</v>
      </c>
      <c r="BD14" s="145"/>
      <c r="BE14" s="146">
        <f>BD14*$E14</f>
        <v>0</v>
      </c>
      <c r="BF14" s="147">
        <f>SUM(AH14,AJ14,AL14,AN14,AP14,AR14,AT14,AV14,AX14,AZ14,BB14,BD14)</f>
        <v>0</v>
      </c>
      <c r="BG14" s="146">
        <f>SUM(AI14,AK14,AM14,AO14,AQ14,AS14,AU14,AW14,AY14,BA14,BC14,BE14)</f>
        <v>0</v>
      </c>
      <c r="BH14" s="99"/>
      <c r="BI14" s="100">
        <f>BH14*$E14</f>
        <v>0</v>
      </c>
      <c r="BJ14" s="99"/>
      <c r="BK14" s="100">
        <f>BJ14*$E14</f>
        <v>0</v>
      </c>
      <c r="BL14" s="99"/>
      <c r="BM14" s="100">
        <f>BL14*$E14</f>
        <v>0</v>
      </c>
      <c r="BN14" s="99"/>
      <c r="BO14" s="100">
        <f>BN14*$E14</f>
        <v>0</v>
      </c>
      <c r="BP14" s="99"/>
      <c r="BQ14" s="100">
        <f>BP14*$E14</f>
        <v>0</v>
      </c>
      <c r="BR14" s="99"/>
      <c r="BS14" s="100">
        <f>BR14*$E14</f>
        <v>0</v>
      </c>
      <c r="BT14" s="99"/>
      <c r="BU14" s="100">
        <f>BT14*$E14</f>
        <v>0</v>
      </c>
      <c r="BV14" s="99"/>
      <c r="BW14" s="100">
        <f>BV14*$E14</f>
        <v>0</v>
      </c>
      <c r="BX14" s="99"/>
      <c r="BY14" s="100">
        <f>BX14*$E14</f>
        <v>0</v>
      </c>
      <c r="BZ14" s="99"/>
      <c r="CA14" s="100">
        <f>BZ14*$E14</f>
        <v>0</v>
      </c>
      <c r="CB14" s="99"/>
      <c r="CC14" s="100">
        <f>CB14*$E14</f>
        <v>0</v>
      </c>
      <c r="CD14" s="99"/>
      <c r="CE14" s="100">
        <f>CD14*$E14</f>
        <v>0</v>
      </c>
      <c r="CF14" s="101">
        <f>SUM(BH14,BJ14,BL14,BN14,BP14,BR14,BT14,BV14,BX14,BZ14,CB14,CD14)</f>
        <v>0</v>
      </c>
      <c r="CG14" s="100">
        <f>SUM(BI14,BK14,BM14,BO14,BQ14,BS14,BU14,BW14,BY14,CA14,CC14,CE14)</f>
        <v>0</v>
      </c>
    </row>
    <row r="15" spans="1:85" s="148" customFormat="1" ht="19.899999999999999" customHeight="1" x14ac:dyDescent="0.5">
      <c r="A15" s="94"/>
      <c r="B15" s="95"/>
      <c r="C15" s="95"/>
      <c r="D15" s="94"/>
      <c r="E15" s="94"/>
      <c r="F15" s="94"/>
      <c r="G15" s="94"/>
      <c r="H15" s="94"/>
      <c r="I15" s="146"/>
      <c r="J15" s="94"/>
      <c r="K15" s="146"/>
      <c r="L15" s="94"/>
      <c r="M15" s="146"/>
      <c r="N15" s="94"/>
      <c r="O15" s="146"/>
      <c r="P15" s="94"/>
      <c r="Q15" s="146"/>
      <c r="R15" s="94"/>
      <c r="S15" s="146"/>
      <c r="T15" s="94"/>
      <c r="U15" s="146"/>
      <c r="V15" s="94"/>
      <c r="W15" s="146"/>
      <c r="X15" s="94"/>
      <c r="Y15" s="146"/>
      <c r="Z15" s="94"/>
      <c r="AA15" s="146"/>
      <c r="AB15" s="94"/>
      <c r="AC15" s="146"/>
      <c r="AD15" s="94"/>
      <c r="AE15" s="146"/>
      <c r="AF15" s="147"/>
      <c r="AG15" s="146"/>
      <c r="AH15" s="145"/>
      <c r="AI15" s="146"/>
      <c r="AJ15" s="145"/>
      <c r="AK15" s="146"/>
      <c r="AL15" s="145"/>
      <c r="AM15" s="146"/>
      <c r="AN15" s="145"/>
      <c r="AO15" s="146"/>
      <c r="AP15" s="145"/>
      <c r="AQ15" s="146"/>
      <c r="AR15" s="145"/>
      <c r="AS15" s="146"/>
      <c r="AT15" s="145"/>
      <c r="AU15" s="146"/>
      <c r="AV15" s="145"/>
      <c r="AW15" s="146"/>
      <c r="AX15" s="145"/>
      <c r="AY15" s="146"/>
      <c r="AZ15" s="145"/>
      <c r="BA15" s="146"/>
      <c r="BB15" s="145"/>
      <c r="BC15" s="146"/>
      <c r="BD15" s="145"/>
      <c r="BE15" s="146"/>
      <c r="BF15" s="147"/>
      <c r="BG15" s="146"/>
      <c r="BH15" s="99"/>
      <c r="BI15" s="100"/>
      <c r="BJ15" s="99"/>
      <c r="BK15" s="100"/>
      <c r="BL15" s="99"/>
      <c r="BM15" s="100"/>
      <c r="BN15" s="99"/>
      <c r="BO15" s="100"/>
      <c r="BP15" s="99"/>
      <c r="BQ15" s="100"/>
      <c r="BR15" s="99"/>
      <c r="BS15" s="100"/>
      <c r="BT15" s="99"/>
      <c r="BU15" s="100"/>
      <c r="BV15" s="99"/>
      <c r="BW15" s="100"/>
      <c r="BX15" s="99"/>
      <c r="BY15" s="100"/>
      <c r="BZ15" s="99"/>
      <c r="CA15" s="100"/>
      <c r="CB15" s="99"/>
      <c r="CC15" s="100"/>
      <c r="CD15" s="99"/>
      <c r="CE15" s="100"/>
      <c r="CF15" s="101"/>
      <c r="CG15" s="100"/>
    </row>
    <row r="16" spans="1:85" s="148" customFormat="1" ht="19.899999999999999" customHeight="1" x14ac:dyDescent="0.5">
      <c r="A16" s="94">
        <v>11</v>
      </c>
      <c r="B16" s="95" t="s">
        <v>87</v>
      </c>
      <c r="C16" s="95" t="s">
        <v>77</v>
      </c>
      <c r="D16" s="94">
        <f t="shared" ref="D16:D24" si="66">RANK(BF16,$BF$4:$BF$147)</f>
        <v>13</v>
      </c>
      <c r="E16" s="94">
        <v>1</v>
      </c>
      <c r="F16" s="94" t="s">
        <v>75</v>
      </c>
      <c r="G16" s="94">
        <v>1500</v>
      </c>
      <c r="H16" s="94"/>
      <c r="I16" s="160">
        <f t="shared" ref="I16:I22" si="67">H16*$E16</f>
        <v>0</v>
      </c>
      <c r="J16" s="94">
        <v>12</v>
      </c>
      <c r="K16" s="160">
        <f t="shared" ref="K16:K22" si="68">J16*$E16</f>
        <v>12</v>
      </c>
      <c r="L16" s="94">
        <v>12</v>
      </c>
      <c r="M16" s="160">
        <f t="shared" ref="M16:M22" si="69">L16*$E16</f>
        <v>12</v>
      </c>
      <c r="N16" s="94"/>
      <c r="O16" s="160">
        <f t="shared" ref="O16:O22" si="70">N16*$E16</f>
        <v>0</v>
      </c>
      <c r="P16" s="94"/>
      <c r="Q16" s="160">
        <f t="shared" ref="Q16:Q22" si="71">P16*$E16</f>
        <v>0</v>
      </c>
      <c r="R16" s="94"/>
      <c r="S16" s="160">
        <f t="shared" ref="S16:S22" si="72">R16*$E16</f>
        <v>0</v>
      </c>
      <c r="T16" s="94">
        <v>12</v>
      </c>
      <c r="U16" s="160">
        <f t="shared" ref="U16:U22" si="73">T16*$E16</f>
        <v>12</v>
      </c>
      <c r="V16" s="94">
        <v>24</v>
      </c>
      <c r="W16" s="160">
        <f t="shared" ref="W16:W22" si="74">V16*$E16</f>
        <v>24</v>
      </c>
      <c r="X16" s="94">
        <v>36</v>
      </c>
      <c r="Y16" s="160">
        <f t="shared" ref="Y16:Y22" si="75">X16*$E16</f>
        <v>36</v>
      </c>
      <c r="Z16" s="94">
        <v>72</v>
      </c>
      <c r="AA16" s="160">
        <f t="shared" ref="AA16:AA22" si="76">Z16*$E16</f>
        <v>72</v>
      </c>
      <c r="AB16" s="94"/>
      <c r="AC16" s="160">
        <f t="shared" ref="AC16:AC22" si="77">AB16*$E16</f>
        <v>0</v>
      </c>
      <c r="AD16" s="94">
        <v>144</v>
      </c>
      <c r="AE16" s="160">
        <f t="shared" ref="AE16:AE22" si="78">AD16*$E16</f>
        <v>144</v>
      </c>
      <c r="AF16" s="147">
        <f t="shared" ref="AF16:AF24" si="79">SUM(H16,J16,L16,N16,P16,R16,T16,V16,X16,Z16,AB16,AD16)</f>
        <v>312</v>
      </c>
      <c r="AG16" s="146">
        <f t="shared" ref="AG16:AG24" si="80">SUM(I16,K16,M16,O16,Q16,S16,U16,W16,Y16,AA16,AC16,AE16)</f>
        <v>312</v>
      </c>
      <c r="AH16" s="159"/>
      <c r="AI16" s="160">
        <f t="shared" ref="AI16:AI22" si="81">AH16*$E16</f>
        <v>0</v>
      </c>
      <c r="AJ16" s="159">
        <v>180</v>
      </c>
      <c r="AK16" s="160">
        <f t="shared" ref="AK16:AK22" si="82">AJ16*$E16</f>
        <v>180</v>
      </c>
      <c r="AL16" s="145"/>
      <c r="AM16" s="146">
        <f t="shared" si="33"/>
        <v>0</v>
      </c>
      <c r="AN16" s="145"/>
      <c r="AO16" s="146">
        <f t="shared" si="34"/>
        <v>0</v>
      </c>
      <c r="AP16" s="145"/>
      <c r="AQ16" s="146">
        <f t="shared" si="35"/>
        <v>0</v>
      </c>
      <c r="AR16" s="145">
        <v>178</v>
      </c>
      <c r="AS16" s="146">
        <f t="shared" si="36"/>
        <v>178</v>
      </c>
      <c r="AT16" s="145">
        <v>276</v>
      </c>
      <c r="AU16" s="146">
        <f t="shared" si="37"/>
        <v>276</v>
      </c>
      <c r="AV16" s="145">
        <v>168</v>
      </c>
      <c r="AW16" s="146">
        <f t="shared" si="38"/>
        <v>168</v>
      </c>
      <c r="AX16" s="145">
        <v>192</v>
      </c>
      <c r="AY16" s="146">
        <f t="shared" si="39"/>
        <v>192</v>
      </c>
      <c r="AZ16" s="145">
        <v>276</v>
      </c>
      <c r="BA16" s="146">
        <f t="shared" si="40"/>
        <v>276</v>
      </c>
      <c r="BB16" s="145">
        <v>120</v>
      </c>
      <c r="BC16" s="146">
        <f t="shared" si="41"/>
        <v>120</v>
      </c>
      <c r="BD16" s="145">
        <v>384</v>
      </c>
      <c r="BE16" s="146">
        <f t="shared" si="42"/>
        <v>384</v>
      </c>
      <c r="BF16" s="147">
        <f t="shared" si="14"/>
        <v>1774</v>
      </c>
      <c r="BG16" s="146">
        <f t="shared" si="14"/>
        <v>1774</v>
      </c>
      <c r="BH16" s="99">
        <v>384</v>
      </c>
      <c r="BI16" s="100">
        <f t="shared" ref="BI16:BI22" si="83">BH16*$E16</f>
        <v>384</v>
      </c>
      <c r="BJ16" s="99">
        <v>384</v>
      </c>
      <c r="BK16" s="100">
        <f t="shared" ref="BK16:BK24" si="84">BJ16*$E16</f>
        <v>384</v>
      </c>
      <c r="BL16" s="99"/>
      <c r="BM16" s="100">
        <f t="shared" ref="BM16:BM24" si="85">BL16*$E16</f>
        <v>0</v>
      </c>
      <c r="BN16" s="99"/>
      <c r="BO16" s="100">
        <f t="shared" ref="BO16:BO24" si="86">BN16*$E16</f>
        <v>0</v>
      </c>
      <c r="BP16" s="99"/>
      <c r="BQ16" s="100">
        <f t="shared" ref="BQ16:BQ24" si="87">BP16*$E16</f>
        <v>0</v>
      </c>
      <c r="BR16" s="99"/>
      <c r="BS16" s="100">
        <f t="shared" ref="BS16:BS24" si="88">BR16*$E16</f>
        <v>0</v>
      </c>
      <c r="BT16" s="99"/>
      <c r="BU16" s="100">
        <f t="shared" ref="BU16:BU24" si="89">BT16*$E16</f>
        <v>0</v>
      </c>
      <c r="BV16" s="99"/>
      <c r="BW16" s="100">
        <f t="shared" ref="BW16:BW24" si="90">BV16*$E16</f>
        <v>0</v>
      </c>
      <c r="BX16" s="99"/>
      <c r="BY16" s="100">
        <f t="shared" ref="BY16:BY24" si="91">BX16*$E16</f>
        <v>0</v>
      </c>
      <c r="BZ16" s="99"/>
      <c r="CA16" s="100">
        <f t="shared" ref="CA16:CA24" si="92">BZ16*$E16</f>
        <v>0</v>
      </c>
      <c r="CB16" s="99"/>
      <c r="CC16" s="100">
        <f t="shared" ref="CC16:CC24" si="93">CB16*$E16</f>
        <v>0</v>
      </c>
      <c r="CD16" s="99"/>
      <c r="CE16" s="100">
        <f t="shared" ref="CE16:CE24" si="94">CD16*$E16</f>
        <v>0</v>
      </c>
      <c r="CF16" s="101">
        <f t="shared" ref="CF16:CG24" si="95">SUM(BH16,BJ16,BL16,BN16,BP16,BR16,BT16,BV16,BX16,BZ16,CB16,CD16)</f>
        <v>768</v>
      </c>
      <c r="CG16" s="100">
        <f t="shared" si="95"/>
        <v>768</v>
      </c>
    </row>
    <row r="17" spans="1:85" s="148" customFormat="1" ht="19.899999999999999" customHeight="1" x14ac:dyDescent="0.5">
      <c r="A17" s="94">
        <v>12</v>
      </c>
      <c r="B17" s="95" t="s">
        <v>88</v>
      </c>
      <c r="C17" s="95" t="s">
        <v>77</v>
      </c>
      <c r="D17" s="94">
        <f t="shared" si="66"/>
        <v>19</v>
      </c>
      <c r="E17" s="94">
        <v>1</v>
      </c>
      <c r="F17" s="94" t="s">
        <v>75</v>
      </c>
      <c r="G17" s="103">
        <v>1930</v>
      </c>
      <c r="H17" s="103"/>
      <c r="I17" s="160">
        <f t="shared" si="67"/>
        <v>0</v>
      </c>
      <c r="J17" s="103"/>
      <c r="K17" s="160">
        <f t="shared" si="68"/>
        <v>0</v>
      </c>
      <c r="L17" s="103"/>
      <c r="M17" s="160">
        <f t="shared" si="69"/>
        <v>0</v>
      </c>
      <c r="N17" s="103"/>
      <c r="O17" s="160">
        <f t="shared" si="70"/>
        <v>0</v>
      </c>
      <c r="P17" s="103"/>
      <c r="Q17" s="160">
        <f t="shared" si="71"/>
        <v>0</v>
      </c>
      <c r="R17" s="103"/>
      <c r="S17" s="160">
        <f t="shared" si="72"/>
        <v>0</v>
      </c>
      <c r="T17" s="103"/>
      <c r="U17" s="160">
        <f t="shared" si="73"/>
        <v>0</v>
      </c>
      <c r="V17" s="103">
        <v>48</v>
      </c>
      <c r="W17" s="160">
        <f t="shared" si="74"/>
        <v>48</v>
      </c>
      <c r="X17" s="103"/>
      <c r="Y17" s="160">
        <f t="shared" si="75"/>
        <v>0</v>
      </c>
      <c r="Z17" s="103"/>
      <c r="AA17" s="160">
        <f t="shared" si="76"/>
        <v>0</v>
      </c>
      <c r="AB17" s="103"/>
      <c r="AC17" s="160">
        <f t="shared" si="77"/>
        <v>0</v>
      </c>
      <c r="AD17" s="103"/>
      <c r="AE17" s="160">
        <f t="shared" si="78"/>
        <v>0</v>
      </c>
      <c r="AF17" s="147">
        <f t="shared" si="79"/>
        <v>48</v>
      </c>
      <c r="AG17" s="146">
        <f t="shared" si="80"/>
        <v>48</v>
      </c>
      <c r="AH17" s="159">
        <v>60</v>
      </c>
      <c r="AI17" s="160">
        <f t="shared" si="81"/>
        <v>60</v>
      </c>
      <c r="AJ17" s="159"/>
      <c r="AK17" s="160">
        <f t="shared" si="82"/>
        <v>0</v>
      </c>
      <c r="AL17" s="145"/>
      <c r="AM17" s="146">
        <f t="shared" si="33"/>
        <v>0</v>
      </c>
      <c r="AN17" s="145"/>
      <c r="AO17" s="146">
        <f t="shared" si="34"/>
        <v>0</v>
      </c>
      <c r="AP17" s="145"/>
      <c r="AQ17" s="146">
        <f t="shared" si="35"/>
        <v>0</v>
      </c>
      <c r="AR17" s="145">
        <v>32</v>
      </c>
      <c r="AS17" s="146">
        <f t="shared" si="36"/>
        <v>32</v>
      </c>
      <c r="AT17" s="145">
        <v>144</v>
      </c>
      <c r="AU17" s="146">
        <f t="shared" si="37"/>
        <v>144</v>
      </c>
      <c r="AV17" s="145"/>
      <c r="AW17" s="146">
        <f t="shared" si="38"/>
        <v>0</v>
      </c>
      <c r="AX17" s="145"/>
      <c r="AY17" s="146">
        <f t="shared" si="39"/>
        <v>0</v>
      </c>
      <c r="AZ17" s="145"/>
      <c r="BA17" s="146">
        <f t="shared" si="40"/>
        <v>0</v>
      </c>
      <c r="BB17" s="145"/>
      <c r="BC17" s="146">
        <f t="shared" si="41"/>
        <v>0</v>
      </c>
      <c r="BD17" s="145">
        <v>36</v>
      </c>
      <c r="BE17" s="146">
        <f t="shared" si="42"/>
        <v>36</v>
      </c>
      <c r="BF17" s="147">
        <f t="shared" si="14"/>
        <v>272</v>
      </c>
      <c r="BG17" s="146">
        <f t="shared" si="14"/>
        <v>272</v>
      </c>
      <c r="BH17" s="99"/>
      <c r="BI17" s="100">
        <f t="shared" si="83"/>
        <v>0</v>
      </c>
      <c r="BJ17" s="99">
        <v>24</v>
      </c>
      <c r="BK17" s="100">
        <f t="shared" si="84"/>
        <v>24</v>
      </c>
      <c r="BL17" s="99"/>
      <c r="BM17" s="100">
        <f t="shared" si="85"/>
        <v>0</v>
      </c>
      <c r="BN17" s="99"/>
      <c r="BO17" s="100">
        <f t="shared" si="86"/>
        <v>0</v>
      </c>
      <c r="BP17" s="99"/>
      <c r="BQ17" s="100">
        <f t="shared" si="87"/>
        <v>0</v>
      </c>
      <c r="BR17" s="99"/>
      <c r="BS17" s="100">
        <f t="shared" si="88"/>
        <v>0</v>
      </c>
      <c r="BT17" s="99"/>
      <c r="BU17" s="100">
        <f t="shared" si="89"/>
        <v>0</v>
      </c>
      <c r="BV17" s="99"/>
      <c r="BW17" s="100">
        <f t="shared" si="90"/>
        <v>0</v>
      </c>
      <c r="BX17" s="99"/>
      <c r="BY17" s="100">
        <f t="shared" si="91"/>
        <v>0</v>
      </c>
      <c r="BZ17" s="99"/>
      <c r="CA17" s="100">
        <f t="shared" si="92"/>
        <v>0</v>
      </c>
      <c r="CB17" s="99"/>
      <c r="CC17" s="100">
        <f t="shared" si="93"/>
        <v>0</v>
      </c>
      <c r="CD17" s="99"/>
      <c r="CE17" s="100">
        <f t="shared" si="94"/>
        <v>0</v>
      </c>
      <c r="CF17" s="101">
        <f t="shared" si="95"/>
        <v>24</v>
      </c>
      <c r="CG17" s="100">
        <f t="shared" si="95"/>
        <v>24</v>
      </c>
    </row>
    <row r="18" spans="1:85" s="148" customFormat="1" ht="19.899999999999999" customHeight="1" x14ac:dyDescent="0.5">
      <c r="A18" s="94">
        <v>13</v>
      </c>
      <c r="B18" s="95" t="s">
        <v>89</v>
      </c>
      <c r="C18" s="95" t="s">
        <v>77</v>
      </c>
      <c r="D18" s="94">
        <f t="shared" si="66"/>
        <v>24</v>
      </c>
      <c r="E18" s="94">
        <v>0.6</v>
      </c>
      <c r="F18" s="94" t="s">
        <v>75</v>
      </c>
      <c r="G18" s="94">
        <v>1060</v>
      </c>
      <c r="H18" s="94"/>
      <c r="I18" s="160">
        <f t="shared" si="67"/>
        <v>0</v>
      </c>
      <c r="J18" s="94"/>
      <c r="K18" s="160">
        <f t="shared" si="68"/>
        <v>0</v>
      </c>
      <c r="L18" s="94"/>
      <c r="M18" s="160">
        <f t="shared" si="69"/>
        <v>0</v>
      </c>
      <c r="N18" s="94"/>
      <c r="O18" s="160">
        <f t="shared" si="70"/>
        <v>0</v>
      </c>
      <c r="P18" s="94"/>
      <c r="Q18" s="160">
        <f t="shared" si="71"/>
        <v>0</v>
      </c>
      <c r="R18" s="94"/>
      <c r="S18" s="160">
        <f t="shared" si="72"/>
        <v>0</v>
      </c>
      <c r="T18" s="94"/>
      <c r="U18" s="160">
        <f t="shared" si="73"/>
        <v>0</v>
      </c>
      <c r="V18" s="94"/>
      <c r="W18" s="160">
        <f t="shared" si="74"/>
        <v>0</v>
      </c>
      <c r="X18" s="94"/>
      <c r="Y18" s="160">
        <f t="shared" si="75"/>
        <v>0</v>
      </c>
      <c r="Z18" s="94"/>
      <c r="AA18" s="160">
        <f t="shared" si="76"/>
        <v>0</v>
      </c>
      <c r="AB18" s="94"/>
      <c r="AC18" s="160">
        <f t="shared" si="77"/>
        <v>0</v>
      </c>
      <c r="AD18" s="94"/>
      <c r="AE18" s="160">
        <f t="shared" si="78"/>
        <v>0</v>
      </c>
      <c r="AF18" s="147">
        <f t="shared" si="79"/>
        <v>0</v>
      </c>
      <c r="AG18" s="146">
        <f t="shared" si="80"/>
        <v>0</v>
      </c>
      <c r="AH18" s="159"/>
      <c r="AI18" s="160">
        <f t="shared" si="81"/>
        <v>0</v>
      </c>
      <c r="AJ18" s="159"/>
      <c r="AK18" s="160">
        <f t="shared" si="82"/>
        <v>0</v>
      </c>
      <c r="AL18" s="145"/>
      <c r="AM18" s="146">
        <f t="shared" si="33"/>
        <v>0</v>
      </c>
      <c r="AN18" s="145"/>
      <c r="AO18" s="146">
        <f t="shared" si="34"/>
        <v>0</v>
      </c>
      <c r="AP18" s="145"/>
      <c r="AQ18" s="146">
        <f t="shared" si="35"/>
        <v>0</v>
      </c>
      <c r="AR18" s="145"/>
      <c r="AS18" s="146">
        <f t="shared" si="36"/>
        <v>0</v>
      </c>
      <c r="AT18" s="145"/>
      <c r="AU18" s="146">
        <f t="shared" si="37"/>
        <v>0</v>
      </c>
      <c r="AV18" s="145"/>
      <c r="AW18" s="146">
        <f t="shared" si="38"/>
        <v>0</v>
      </c>
      <c r="AX18" s="145"/>
      <c r="AY18" s="146">
        <f t="shared" si="39"/>
        <v>0</v>
      </c>
      <c r="AZ18" s="145"/>
      <c r="BA18" s="146">
        <f t="shared" si="40"/>
        <v>0</v>
      </c>
      <c r="BB18" s="145"/>
      <c r="BC18" s="146">
        <f t="shared" si="41"/>
        <v>0</v>
      </c>
      <c r="BD18" s="145"/>
      <c r="BE18" s="146">
        <f t="shared" si="42"/>
        <v>0</v>
      </c>
      <c r="BF18" s="147">
        <f t="shared" si="14"/>
        <v>0</v>
      </c>
      <c r="BG18" s="146">
        <f t="shared" si="14"/>
        <v>0</v>
      </c>
      <c r="BH18" s="99"/>
      <c r="BI18" s="100">
        <f t="shared" si="83"/>
        <v>0</v>
      </c>
      <c r="BJ18" s="99"/>
      <c r="BK18" s="100">
        <f t="shared" si="84"/>
        <v>0</v>
      </c>
      <c r="BL18" s="99"/>
      <c r="BM18" s="100">
        <f t="shared" si="85"/>
        <v>0</v>
      </c>
      <c r="BN18" s="99"/>
      <c r="BO18" s="100">
        <f t="shared" si="86"/>
        <v>0</v>
      </c>
      <c r="BP18" s="99"/>
      <c r="BQ18" s="100">
        <f t="shared" si="87"/>
        <v>0</v>
      </c>
      <c r="BR18" s="99"/>
      <c r="BS18" s="100">
        <f t="shared" si="88"/>
        <v>0</v>
      </c>
      <c r="BT18" s="99"/>
      <c r="BU18" s="100">
        <f t="shared" si="89"/>
        <v>0</v>
      </c>
      <c r="BV18" s="99"/>
      <c r="BW18" s="100">
        <f t="shared" si="90"/>
        <v>0</v>
      </c>
      <c r="BX18" s="99"/>
      <c r="BY18" s="100">
        <f t="shared" si="91"/>
        <v>0</v>
      </c>
      <c r="BZ18" s="99"/>
      <c r="CA18" s="100">
        <f t="shared" si="92"/>
        <v>0</v>
      </c>
      <c r="CB18" s="99"/>
      <c r="CC18" s="100">
        <f t="shared" si="93"/>
        <v>0</v>
      </c>
      <c r="CD18" s="99"/>
      <c r="CE18" s="100">
        <f t="shared" si="94"/>
        <v>0</v>
      </c>
      <c r="CF18" s="101">
        <f t="shared" si="95"/>
        <v>0</v>
      </c>
      <c r="CG18" s="100">
        <f t="shared" si="95"/>
        <v>0</v>
      </c>
    </row>
    <row r="19" spans="1:85" s="148" customFormat="1" ht="19.899999999999999" customHeight="1" x14ac:dyDescent="0.5">
      <c r="A19" s="94">
        <v>14</v>
      </c>
      <c r="B19" s="95" t="s">
        <v>90</v>
      </c>
      <c r="C19" s="95" t="s">
        <v>77</v>
      </c>
      <c r="D19" s="94">
        <f t="shared" si="66"/>
        <v>24</v>
      </c>
      <c r="E19" s="94">
        <v>0.6</v>
      </c>
      <c r="F19" s="94" t="s">
        <v>75</v>
      </c>
      <c r="G19" s="94">
        <v>1310</v>
      </c>
      <c r="H19" s="94"/>
      <c r="I19" s="160">
        <f t="shared" si="67"/>
        <v>0</v>
      </c>
      <c r="J19" s="94"/>
      <c r="K19" s="160">
        <f t="shared" si="68"/>
        <v>0</v>
      </c>
      <c r="L19" s="94"/>
      <c r="M19" s="160">
        <f t="shared" si="69"/>
        <v>0</v>
      </c>
      <c r="N19" s="94"/>
      <c r="O19" s="160">
        <f t="shared" si="70"/>
        <v>0</v>
      </c>
      <c r="P19" s="94"/>
      <c r="Q19" s="160">
        <f t="shared" si="71"/>
        <v>0</v>
      </c>
      <c r="R19" s="94"/>
      <c r="S19" s="160">
        <f t="shared" si="72"/>
        <v>0</v>
      </c>
      <c r="T19" s="94"/>
      <c r="U19" s="160">
        <f t="shared" si="73"/>
        <v>0</v>
      </c>
      <c r="V19" s="94"/>
      <c r="W19" s="160">
        <f t="shared" si="74"/>
        <v>0</v>
      </c>
      <c r="X19" s="94"/>
      <c r="Y19" s="160">
        <f t="shared" si="75"/>
        <v>0</v>
      </c>
      <c r="Z19" s="94"/>
      <c r="AA19" s="160">
        <f t="shared" si="76"/>
        <v>0</v>
      </c>
      <c r="AB19" s="94"/>
      <c r="AC19" s="160">
        <f t="shared" si="77"/>
        <v>0</v>
      </c>
      <c r="AD19" s="94"/>
      <c r="AE19" s="160">
        <f t="shared" si="78"/>
        <v>0</v>
      </c>
      <c r="AF19" s="147">
        <f t="shared" si="79"/>
        <v>0</v>
      </c>
      <c r="AG19" s="146">
        <f t="shared" si="80"/>
        <v>0</v>
      </c>
      <c r="AH19" s="159"/>
      <c r="AI19" s="160">
        <f t="shared" si="81"/>
        <v>0</v>
      </c>
      <c r="AJ19" s="159"/>
      <c r="AK19" s="160">
        <f t="shared" si="82"/>
        <v>0</v>
      </c>
      <c r="AL19" s="145"/>
      <c r="AM19" s="146">
        <f t="shared" si="33"/>
        <v>0</v>
      </c>
      <c r="AN19" s="145"/>
      <c r="AO19" s="146">
        <f t="shared" si="34"/>
        <v>0</v>
      </c>
      <c r="AP19" s="145"/>
      <c r="AQ19" s="146">
        <f t="shared" si="35"/>
        <v>0</v>
      </c>
      <c r="AR19" s="145"/>
      <c r="AS19" s="146">
        <f t="shared" si="36"/>
        <v>0</v>
      </c>
      <c r="AT19" s="145"/>
      <c r="AU19" s="146">
        <f t="shared" si="37"/>
        <v>0</v>
      </c>
      <c r="AV19" s="145"/>
      <c r="AW19" s="146">
        <f t="shared" si="38"/>
        <v>0</v>
      </c>
      <c r="AX19" s="145"/>
      <c r="AY19" s="146">
        <f t="shared" si="39"/>
        <v>0</v>
      </c>
      <c r="AZ19" s="145"/>
      <c r="BA19" s="146">
        <f t="shared" si="40"/>
        <v>0</v>
      </c>
      <c r="BB19" s="145"/>
      <c r="BC19" s="146">
        <f t="shared" si="41"/>
        <v>0</v>
      </c>
      <c r="BD19" s="145"/>
      <c r="BE19" s="146">
        <f t="shared" si="42"/>
        <v>0</v>
      </c>
      <c r="BF19" s="147">
        <f t="shared" si="14"/>
        <v>0</v>
      </c>
      <c r="BG19" s="146">
        <f t="shared" si="14"/>
        <v>0</v>
      </c>
      <c r="BH19" s="99"/>
      <c r="BI19" s="100">
        <f t="shared" si="83"/>
        <v>0</v>
      </c>
      <c r="BJ19" s="99"/>
      <c r="BK19" s="100">
        <f t="shared" si="84"/>
        <v>0</v>
      </c>
      <c r="BL19" s="99"/>
      <c r="BM19" s="100">
        <f t="shared" si="85"/>
        <v>0</v>
      </c>
      <c r="BN19" s="99"/>
      <c r="BO19" s="100">
        <f t="shared" si="86"/>
        <v>0</v>
      </c>
      <c r="BP19" s="99"/>
      <c r="BQ19" s="100">
        <f t="shared" si="87"/>
        <v>0</v>
      </c>
      <c r="BR19" s="99"/>
      <c r="BS19" s="100">
        <f t="shared" si="88"/>
        <v>0</v>
      </c>
      <c r="BT19" s="99"/>
      <c r="BU19" s="100">
        <f t="shared" si="89"/>
        <v>0</v>
      </c>
      <c r="BV19" s="99"/>
      <c r="BW19" s="100">
        <f t="shared" si="90"/>
        <v>0</v>
      </c>
      <c r="BX19" s="99"/>
      <c r="BY19" s="100">
        <f t="shared" si="91"/>
        <v>0</v>
      </c>
      <c r="BZ19" s="99"/>
      <c r="CA19" s="100">
        <f t="shared" si="92"/>
        <v>0</v>
      </c>
      <c r="CB19" s="99"/>
      <c r="CC19" s="100">
        <f t="shared" si="93"/>
        <v>0</v>
      </c>
      <c r="CD19" s="99"/>
      <c r="CE19" s="100">
        <f t="shared" si="94"/>
        <v>0</v>
      </c>
      <c r="CF19" s="101">
        <f t="shared" si="95"/>
        <v>0</v>
      </c>
      <c r="CG19" s="100">
        <f t="shared" si="95"/>
        <v>0</v>
      </c>
    </row>
    <row r="20" spans="1:85" s="148" customFormat="1" ht="19.899999999999999" customHeight="1" x14ac:dyDescent="0.5">
      <c r="A20" s="94">
        <v>15</v>
      </c>
      <c r="B20" s="95" t="s">
        <v>91</v>
      </c>
      <c r="C20" s="95" t="s">
        <v>77</v>
      </c>
      <c r="D20" s="94">
        <f t="shared" si="66"/>
        <v>24</v>
      </c>
      <c r="E20" s="94">
        <v>0.35</v>
      </c>
      <c r="F20" s="94" t="s">
        <v>81</v>
      </c>
      <c r="G20" s="94">
        <v>730</v>
      </c>
      <c r="H20" s="94"/>
      <c r="I20" s="160">
        <f t="shared" si="67"/>
        <v>0</v>
      </c>
      <c r="J20" s="94"/>
      <c r="K20" s="160">
        <f t="shared" si="68"/>
        <v>0</v>
      </c>
      <c r="L20" s="94"/>
      <c r="M20" s="160">
        <f t="shared" si="69"/>
        <v>0</v>
      </c>
      <c r="N20" s="94"/>
      <c r="O20" s="160">
        <f t="shared" si="70"/>
        <v>0</v>
      </c>
      <c r="P20" s="94"/>
      <c r="Q20" s="160">
        <f t="shared" si="71"/>
        <v>0</v>
      </c>
      <c r="R20" s="94"/>
      <c r="S20" s="160">
        <f t="shared" si="72"/>
        <v>0</v>
      </c>
      <c r="T20" s="94"/>
      <c r="U20" s="160">
        <f t="shared" si="73"/>
        <v>0</v>
      </c>
      <c r="V20" s="94"/>
      <c r="W20" s="160">
        <f t="shared" si="74"/>
        <v>0</v>
      </c>
      <c r="X20" s="94"/>
      <c r="Y20" s="160">
        <f t="shared" si="75"/>
        <v>0</v>
      </c>
      <c r="Z20" s="94"/>
      <c r="AA20" s="160">
        <f t="shared" si="76"/>
        <v>0</v>
      </c>
      <c r="AB20" s="94"/>
      <c r="AC20" s="160">
        <f t="shared" si="77"/>
        <v>0</v>
      </c>
      <c r="AD20" s="94"/>
      <c r="AE20" s="160">
        <f t="shared" si="78"/>
        <v>0</v>
      </c>
      <c r="AF20" s="147">
        <f t="shared" si="79"/>
        <v>0</v>
      </c>
      <c r="AG20" s="146">
        <f t="shared" si="80"/>
        <v>0</v>
      </c>
      <c r="AH20" s="159"/>
      <c r="AI20" s="160">
        <f t="shared" si="81"/>
        <v>0</v>
      </c>
      <c r="AJ20" s="159"/>
      <c r="AK20" s="160">
        <f t="shared" si="82"/>
        <v>0</v>
      </c>
      <c r="AL20" s="145"/>
      <c r="AM20" s="146">
        <f t="shared" si="33"/>
        <v>0</v>
      </c>
      <c r="AN20" s="145"/>
      <c r="AO20" s="146">
        <f t="shared" si="34"/>
        <v>0</v>
      </c>
      <c r="AP20" s="145"/>
      <c r="AQ20" s="146">
        <f t="shared" si="35"/>
        <v>0</v>
      </c>
      <c r="AR20" s="145"/>
      <c r="AS20" s="146">
        <f t="shared" si="36"/>
        <v>0</v>
      </c>
      <c r="AT20" s="145"/>
      <c r="AU20" s="146">
        <f t="shared" si="37"/>
        <v>0</v>
      </c>
      <c r="AV20" s="145"/>
      <c r="AW20" s="146">
        <f t="shared" si="38"/>
        <v>0</v>
      </c>
      <c r="AX20" s="145"/>
      <c r="AY20" s="146">
        <f t="shared" si="39"/>
        <v>0</v>
      </c>
      <c r="AZ20" s="145"/>
      <c r="BA20" s="146">
        <f t="shared" si="40"/>
        <v>0</v>
      </c>
      <c r="BB20" s="145"/>
      <c r="BC20" s="146">
        <f t="shared" si="41"/>
        <v>0</v>
      </c>
      <c r="BD20" s="145"/>
      <c r="BE20" s="146">
        <f t="shared" si="42"/>
        <v>0</v>
      </c>
      <c r="BF20" s="147">
        <f t="shared" si="14"/>
        <v>0</v>
      </c>
      <c r="BG20" s="146">
        <f t="shared" si="14"/>
        <v>0</v>
      </c>
      <c r="BH20" s="99"/>
      <c r="BI20" s="100">
        <f t="shared" si="83"/>
        <v>0</v>
      </c>
      <c r="BJ20" s="99"/>
      <c r="BK20" s="100">
        <f t="shared" si="84"/>
        <v>0</v>
      </c>
      <c r="BL20" s="99"/>
      <c r="BM20" s="100">
        <f t="shared" si="85"/>
        <v>0</v>
      </c>
      <c r="BN20" s="99"/>
      <c r="BO20" s="100">
        <f t="shared" si="86"/>
        <v>0</v>
      </c>
      <c r="BP20" s="99"/>
      <c r="BQ20" s="100">
        <f t="shared" si="87"/>
        <v>0</v>
      </c>
      <c r="BR20" s="99"/>
      <c r="BS20" s="100">
        <f t="shared" si="88"/>
        <v>0</v>
      </c>
      <c r="BT20" s="99"/>
      <c r="BU20" s="100">
        <f t="shared" si="89"/>
        <v>0</v>
      </c>
      <c r="BV20" s="99"/>
      <c r="BW20" s="100">
        <f t="shared" si="90"/>
        <v>0</v>
      </c>
      <c r="BX20" s="99"/>
      <c r="BY20" s="100">
        <f t="shared" si="91"/>
        <v>0</v>
      </c>
      <c r="BZ20" s="99"/>
      <c r="CA20" s="100">
        <f t="shared" si="92"/>
        <v>0</v>
      </c>
      <c r="CB20" s="99"/>
      <c r="CC20" s="100">
        <f t="shared" si="93"/>
        <v>0</v>
      </c>
      <c r="CD20" s="99"/>
      <c r="CE20" s="100">
        <f t="shared" si="94"/>
        <v>0</v>
      </c>
      <c r="CF20" s="101">
        <f t="shared" si="95"/>
        <v>0</v>
      </c>
      <c r="CG20" s="100">
        <f t="shared" si="95"/>
        <v>0</v>
      </c>
    </row>
    <row r="21" spans="1:85" s="148" customFormat="1" ht="19.899999999999999" customHeight="1" x14ac:dyDescent="0.5">
      <c r="A21" s="94">
        <v>16</v>
      </c>
      <c r="B21" s="95" t="s">
        <v>92</v>
      </c>
      <c r="C21" s="95" t="s">
        <v>77</v>
      </c>
      <c r="D21" s="94">
        <f t="shared" si="66"/>
        <v>24</v>
      </c>
      <c r="E21" s="94">
        <v>0.35</v>
      </c>
      <c r="F21" s="94" t="s">
        <v>81</v>
      </c>
      <c r="G21" s="94">
        <v>900</v>
      </c>
      <c r="H21" s="94"/>
      <c r="I21" s="160">
        <f t="shared" si="67"/>
        <v>0</v>
      </c>
      <c r="J21" s="94"/>
      <c r="K21" s="160">
        <f t="shared" si="68"/>
        <v>0</v>
      </c>
      <c r="L21" s="94"/>
      <c r="M21" s="160">
        <f t="shared" si="69"/>
        <v>0</v>
      </c>
      <c r="N21" s="94"/>
      <c r="O21" s="160">
        <f t="shared" si="70"/>
        <v>0</v>
      </c>
      <c r="P21" s="94"/>
      <c r="Q21" s="160">
        <f t="shared" si="71"/>
        <v>0</v>
      </c>
      <c r="R21" s="94"/>
      <c r="S21" s="160">
        <f t="shared" si="72"/>
        <v>0</v>
      </c>
      <c r="T21" s="94"/>
      <c r="U21" s="160">
        <f t="shared" si="73"/>
        <v>0</v>
      </c>
      <c r="V21" s="94"/>
      <c r="W21" s="160">
        <f t="shared" si="74"/>
        <v>0</v>
      </c>
      <c r="X21" s="94"/>
      <c r="Y21" s="160">
        <f t="shared" si="75"/>
        <v>0</v>
      </c>
      <c r="Z21" s="94"/>
      <c r="AA21" s="160">
        <f t="shared" si="76"/>
        <v>0</v>
      </c>
      <c r="AB21" s="94"/>
      <c r="AC21" s="160">
        <f t="shared" si="77"/>
        <v>0</v>
      </c>
      <c r="AD21" s="94"/>
      <c r="AE21" s="160">
        <f t="shared" si="78"/>
        <v>0</v>
      </c>
      <c r="AF21" s="147">
        <f t="shared" si="79"/>
        <v>0</v>
      </c>
      <c r="AG21" s="146">
        <f t="shared" si="80"/>
        <v>0</v>
      </c>
      <c r="AH21" s="159"/>
      <c r="AI21" s="160">
        <f t="shared" si="81"/>
        <v>0</v>
      </c>
      <c r="AJ21" s="159"/>
      <c r="AK21" s="160">
        <f t="shared" si="82"/>
        <v>0</v>
      </c>
      <c r="AL21" s="145"/>
      <c r="AM21" s="146">
        <f t="shared" si="33"/>
        <v>0</v>
      </c>
      <c r="AN21" s="145"/>
      <c r="AO21" s="146">
        <f t="shared" si="34"/>
        <v>0</v>
      </c>
      <c r="AP21" s="145"/>
      <c r="AQ21" s="146">
        <f t="shared" si="35"/>
        <v>0</v>
      </c>
      <c r="AR21" s="145"/>
      <c r="AS21" s="146">
        <f t="shared" si="36"/>
        <v>0</v>
      </c>
      <c r="AT21" s="145"/>
      <c r="AU21" s="146">
        <f t="shared" si="37"/>
        <v>0</v>
      </c>
      <c r="AV21" s="145"/>
      <c r="AW21" s="146">
        <f t="shared" si="38"/>
        <v>0</v>
      </c>
      <c r="AX21" s="145"/>
      <c r="AY21" s="146">
        <f t="shared" si="39"/>
        <v>0</v>
      </c>
      <c r="AZ21" s="145"/>
      <c r="BA21" s="146">
        <f t="shared" si="40"/>
        <v>0</v>
      </c>
      <c r="BB21" s="145"/>
      <c r="BC21" s="146">
        <f t="shared" si="41"/>
        <v>0</v>
      </c>
      <c r="BD21" s="145"/>
      <c r="BE21" s="146">
        <f t="shared" si="42"/>
        <v>0</v>
      </c>
      <c r="BF21" s="147">
        <f t="shared" ref="BF21:BG90" si="96">SUM(AH21,AJ21,AL21,AN21,AP21,AR21,AT21,AV21,AX21,AZ21,BB21,BD21)</f>
        <v>0</v>
      </c>
      <c r="BG21" s="146">
        <f t="shared" si="96"/>
        <v>0</v>
      </c>
      <c r="BH21" s="99"/>
      <c r="BI21" s="100">
        <f t="shared" si="83"/>
        <v>0</v>
      </c>
      <c r="BJ21" s="99"/>
      <c r="BK21" s="100">
        <f t="shared" si="84"/>
        <v>0</v>
      </c>
      <c r="BL21" s="99"/>
      <c r="BM21" s="100">
        <f t="shared" si="85"/>
        <v>0</v>
      </c>
      <c r="BN21" s="99"/>
      <c r="BO21" s="100">
        <f t="shared" si="86"/>
        <v>0</v>
      </c>
      <c r="BP21" s="99"/>
      <c r="BQ21" s="100">
        <f t="shared" si="87"/>
        <v>0</v>
      </c>
      <c r="BR21" s="99"/>
      <c r="BS21" s="100">
        <f t="shared" si="88"/>
        <v>0</v>
      </c>
      <c r="BT21" s="99"/>
      <c r="BU21" s="100">
        <f t="shared" si="89"/>
        <v>0</v>
      </c>
      <c r="BV21" s="99"/>
      <c r="BW21" s="100">
        <f t="shared" si="90"/>
        <v>0</v>
      </c>
      <c r="BX21" s="99"/>
      <c r="BY21" s="100">
        <f t="shared" si="91"/>
        <v>0</v>
      </c>
      <c r="BZ21" s="99"/>
      <c r="CA21" s="100">
        <f t="shared" si="92"/>
        <v>0</v>
      </c>
      <c r="CB21" s="99"/>
      <c r="CC21" s="100">
        <f t="shared" si="93"/>
        <v>0</v>
      </c>
      <c r="CD21" s="99"/>
      <c r="CE21" s="100">
        <f t="shared" si="94"/>
        <v>0</v>
      </c>
      <c r="CF21" s="101">
        <f t="shared" si="95"/>
        <v>0</v>
      </c>
      <c r="CG21" s="100">
        <f t="shared" si="95"/>
        <v>0</v>
      </c>
    </row>
    <row r="22" spans="1:85" s="148" customFormat="1" ht="19.899999999999999" customHeight="1" x14ac:dyDescent="0.5">
      <c r="A22" s="94">
        <v>17</v>
      </c>
      <c r="B22" s="95" t="s">
        <v>93</v>
      </c>
      <c r="C22" s="95" t="s">
        <v>74</v>
      </c>
      <c r="D22" s="94">
        <f t="shared" si="66"/>
        <v>24</v>
      </c>
      <c r="E22" s="94">
        <v>0.64</v>
      </c>
      <c r="F22" s="94" t="s">
        <v>85</v>
      </c>
      <c r="G22" s="94">
        <v>1350</v>
      </c>
      <c r="H22" s="94"/>
      <c r="I22" s="160">
        <f t="shared" si="67"/>
        <v>0</v>
      </c>
      <c r="J22" s="94"/>
      <c r="K22" s="160">
        <f t="shared" si="68"/>
        <v>0</v>
      </c>
      <c r="L22" s="94"/>
      <c r="M22" s="160">
        <f t="shared" si="69"/>
        <v>0</v>
      </c>
      <c r="N22" s="94"/>
      <c r="O22" s="160">
        <f t="shared" si="70"/>
        <v>0</v>
      </c>
      <c r="P22" s="94"/>
      <c r="Q22" s="160">
        <f t="shared" si="71"/>
        <v>0</v>
      </c>
      <c r="R22" s="94"/>
      <c r="S22" s="160">
        <f t="shared" si="72"/>
        <v>0</v>
      </c>
      <c r="T22" s="94"/>
      <c r="U22" s="160">
        <f t="shared" si="73"/>
        <v>0</v>
      </c>
      <c r="V22" s="94"/>
      <c r="W22" s="160">
        <f t="shared" si="74"/>
        <v>0</v>
      </c>
      <c r="X22" s="94"/>
      <c r="Y22" s="160">
        <f t="shared" si="75"/>
        <v>0</v>
      </c>
      <c r="Z22" s="94"/>
      <c r="AA22" s="160">
        <f t="shared" si="76"/>
        <v>0</v>
      </c>
      <c r="AB22" s="94"/>
      <c r="AC22" s="160">
        <f t="shared" si="77"/>
        <v>0</v>
      </c>
      <c r="AD22" s="94"/>
      <c r="AE22" s="160">
        <f t="shared" si="78"/>
        <v>0</v>
      </c>
      <c r="AF22" s="147">
        <f t="shared" si="79"/>
        <v>0</v>
      </c>
      <c r="AG22" s="146">
        <f t="shared" si="80"/>
        <v>0</v>
      </c>
      <c r="AH22" s="159"/>
      <c r="AI22" s="160">
        <f t="shared" si="81"/>
        <v>0</v>
      </c>
      <c r="AJ22" s="159"/>
      <c r="AK22" s="160">
        <f t="shared" si="82"/>
        <v>0</v>
      </c>
      <c r="AL22" s="145"/>
      <c r="AM22" s="146">
        <f t="shared" si="33"/>
        <v>0</v>
      </c>
      <c r="AN22" s="145"/>
      <c r="AO22" s="146">
        <f t="shared" si="34"/>
        <v>0</v>
      </c>
      <c r="AP22" s="145"/>
      <c r="AQ22" s="146">
        <f t="shared" si="35"/>
        <v>0</v>
      </c>
      <c r="AR22" s="145"/>
      <c r="AS22" s="146">
        <f t="shared" si="36"/>
        <v>0</v>
      </c>
      <c r="AT22" s="145"/>
      <c r="AU22" s="146">
        <f t="shared" si="37"/>
        <v>0</v>
      </c>
      <c r="AV22" s="145"/>
      <c r="AW22" s="146">
        <f t="shared" si="38"/>
        <v>0</v>
      </c>
      <c r="AX22" s="145"/>
      <c r="AY22" s="146">
        <f t="shared" si="39"/>
        <v>0</v>
      </c>
      <c r="AZ22" s="145"/>
      <c r="BA22" s="146">
        <f t="shared" si="40"/>
        <v>0</v>
      </c>
      <c r="BB22" s="145"/>
      <c r="BC22" s="146">
        <f t="shared" si="41"/>
        <v>0</v>
      </c>
      <c r="BD22" s="145"/>
      <c r="BE22" s="146">
        <f t="shared" si="42"/>
        <v>0</v>
      </c>
      <c r="BF22" s="147">
        <f t="shared" si="96"/>
        <v>0</v>
      </c>
      <c r="BG22" s="146">
        <f t="shared" si="96"/>
        <v>0</v>
      </c>
      <c r="BH22" s="99"/>
      <c r="BI22" s="100">
        <f t="shared" si="83"/>
        <v>0</v>
      </c>
      <c r="BJ22" s="99"/>
      <c r="BK22" s="100">
        <f t="shared" si="84"/>
        <v>0</v>
      </c>
      <c r="BL22" s="99"/>
      <c r="BM22" s="100">
        <f t="shared" si="85"/>
        <v>0</v>
      </c>
      <c r="BN22" s="99"/>
      <c r="BO22" s="100">
        <f t="shared" si="86"/>
        <v>0</v>
      </c>
      <c r="BP22" s="99"/>
      <c r="BQ22" s="100">
        <f t="shared" si="87"/>
        <v>0</v>
      </c>
      <c r="BR22" s="99"/>
      <c r="BS22" s="100">
        <f t="shared" si="88"/>
        <v>0</v>
      </c>
      <c r="BT22" s="99"/>
      <c r="BU22" s="100">
        <f t="shared" si="89"/>
        <v>0</v>
      </c>
      <c r="BV22" s="99"/>
      <c r="BW22" s="100">
        <f t="shared" si="90"/>
        <v>0</v>
      </c>
      <c r="BX22" s="99"/>
      <c r="BY22" s="100">
        <f t="shared" si="91"/>
        <v>0</v>
      </c>
      <c r="BZ22" s="99"/>
      <c r="CA22" s="100">
        <f t="shared" si="92"/>
        <v>0</v>
      </c>
      <c r="CB22" s="99"/>
      <c r="CC22" s="100">
        <f t="shared" si="93"/>
        <v>0</v>
      </c>
      <c r="CD22" s="99"/>
      <c r="CE22" s="100">
        <f t="shared" si="94"/>
        <v>0</v>
      </c>
      <c r="CF22" s="101">
        <f t="shared" si="95"/>
        <v>0</v>
      </c>
      <c r="CG22" s="100">
        <f t="shared" si="95"/>
        <v>0</v>
      </c>
    </row>
    <row r="23" spans="1:85" s="148" customFormat="1" ht="19.899999999999999" customHeight="1" x14ac:dyDescent="0.5">
      <c r="A23" s="94">
        <v>18</v>
      </c>
      <c r="B23" s="95" t="s">
        <v>94</v>
      </c>
      <c r="C23" s="95" t="s">
        <v>74</v>
      </c>
      <c r="D23" s="94">
        <f t="shared" si="66"/>
        <v>24</v>
      </c>
      <c r="E23" s="94">
        <v>0.64</v>
      </c>
      <c r="F23" s="94" t="s">
        <v>85</v>
      </c>
      <c r="G23" s="94"/>
      <c r="H23" s="94"/>
      <c r="I23" s="146">
        <f>H23*$E23</f>
        <v>0</v>
      </c>
      <c r="J23" s="94"/>
      <c r="K23" s="146">
        <f>J23*$E23</f>
        <v>0</v>
      </c>
      <c r="L23" s="94"/>
      <c r="M23" s="146">
        <f>L23*$E23</f>
        <v>0</v>
      </c>
      <c r="N23" s="94"/>
      <c r="O23" s="146">
        <f>N23*$E23</f>
        <v>0</v>
      </c>
      <c r="P23" s="94"/>
      <c r="Q23" s="146">
        <f>P23*$E23</f>
        <v>0</v>
      </c>
      <c r="R23" s="94"/>
      <c r="S23" s="146">
        <f>R23*$E23</f>
        <v>0</v>
      </c>
      <c r="T23" s="94"/>
      <c r="U23" s="146">
        <f>T23*$E23</f>
        <v>0</v>
      </c>
      <c r="V23" s="94"/>
      <c r="W23" s="146">
        <f>V23*$E23</f>
        <v>0</v>
      </c>
      <c r="X23" s="94"/>
      <c r="Y23" s="146">
        <f>X23*$E23</f>
        <v>0</v>
      </c>
      <c r="Z23" s="94"/>
      <c r="AA23" s="146">
        <f>Z23*$E23</f>
        <v>0</v>
      </c>
      <c r="AB23" s="94"/>
      <c r="AC23" s="146">
        <f>AB23*$E23</f>
        <v>0</v>
      </c>
      <c r="AD23" s="94"/>
      <c r="AE23" s="146">
        <f>AD23*$E23</f>
        <v>0</v>
      </c>
      <c r="AF23" s="147">
        <f t="shared" si="79"/>
        <v>0</v>
      </c>
      <c r="AG23" s="146">
        <f t="shared" si="80"/>
        <v>0</v>
      </c>
      <c r="AH23" s="145"/>
      <c r="AI23" s="146">
        <f>AH23*$E23</f>
        <v>0</v>
      </c>
      <c r="AJ23" s="145"/>
      <c r="AK23" s="146">
        <f t="shared" si="33"/>
        <v>0</v>
      </c>
      <c r="AL23" s="145"/>
      <c r="AM23" s="146">
        <f t="shared" si="33"/>
        <v>0</v>
      </c>
      <c r="AN23" s="145"/>
      <c r="AO23" s="146">
        <f t="shared" si="34"/>
        <v>0</v>
      </c>
      <c r="AP23" s="145"/>
      <c r="AQ23" s="146">
        <f t="shared" si="35"/>
        <v>0</v>
      </c>
      <c r="AR23" s="145"/>
      <c r="AS23" s="146">
        <f t="shared" si="36"/>
        <v>0</v>
      </c>
      <c r="AT23" s="145"/>
      <c r="AU23" s="146">
        <f t="shared" si="37"/>
        <v>0</v>
      </c>
      <c r="AV23" s="145"/>
      <c r="AW23" s="146">
        <f t="shared" si="38"/>
        <v>0</v>
      </c>
      <c r="AX23" s="145"/>
      <c r="AY23" s="146">
        <f t="shared" si="39"/>
        <v>0</v>
      </c>
      <c r="AZ23" s="145"/>
      <c r="BA23" s="146">
        <f t="shared" si="40"/>
        <v>0</v>
      </c>
      <c r="BB23" s="145"/>
      <c r="BC23" s="146">
        <f t="shared" si="41"/>
        <v>0</v>
      </c>
      <c r="BD23" s="145"/>
      <c r="BE23" s="146">
        <f t="shared" si="42"/>
        <v>0</v>
      </c>
      <c r="BF23" s="147">
        <f t="shared" si="96"/>
        <v>0</v>
      </c>
      <c r="BG23" s="146">
        <f t="shared" si="96"/>
        <v>0</v>
      </c>
      <c r="BH23" s="99"/>
      <c r="BI23" s="100">
        <f>BH23*$E23</f>
        <v>0</v>
      </c>
      <c r="BJ23" s="99"/>
      <c r="BK23" s="100">
        <f t="shared" si="84"/>
        <v>0</v>
      </c>
      <c r="BL23" s="99"/>
      <c r="BM23" s="100">
        <f t="shared" si="85"/>
        <v>0</v>
      </c>
      <c r="BN23" s="99"/>
      <c r="BO23" s="100">
        <f t="shared" si="86"/>
        <v>0</v>
      </c>
      <c r="BP23" s="99"/>
      <c r="BQ23" s="100">
        <f t="shared" si="87"/>
        <v>0</v>
      </c>
      <c r="BR23" s="99"/>
      <c r="BS23" s="100">
        <f t="shared" si="88"/>
        <v>0</v>
      </c>
      <c r="BT23" s="99"/>
      <c r="BU23" s="100">
        <f t="shared" si="89"/>
        <v>0</v>
      </c>
      <c r="BV23" s="99"/>
      <c r="BW23" s="100">
        <f t="shared" si="90"/>
        <v>0</v>
      </c>
      <c r="BX23" s="99"/>
      <c r="BY23" s="100">
        <f t="shared" si="91"/>
        <v>0</v>
      </c>
      <c r="BZ23" s="99"/>
      <c r="CA23" s="100">
        <f t="shared" si="92"/>
        <v>0</v>
      </c>
      <c r="CB23" s="99"/>
      <c r="CC23" s="100">
        <f t="shared" si="93"/>
        <v>0</v>
      </c>
      <c r="CD23" s="99"/>
      <c r="CE23" s="100">
        <f t="shared" si="94"/>
        <v>0</v>
      </c>
      <c r="CF23" s="101">
        <f t="shared" si="95"/>
        <v>0</v>
      </c>
      <c r="CG23" s="100">
        <f t="shared" si="95"/>
        <v>0</v>
      </c>
    </row>
    <row r="24" spans="1:85" s="148" customFormat="1" ht="19.899999999999999" customHeight="1" x14ac:dyDescent="0.5">
      <c r="A24" s="94">
        <v>19</v>
      </c>
      <c r="B24" s="95" t="s">
        <v>95</v>
      </c>
      <c r="C24" s="95" t="s">
        <v>74</v>
      </c>
      <c r="D24" s="94">
        <f t="shared" si="66"/>
        <v>24</v>
      </c>
      <c r="E24" s="94">
        <v>0.64</v>
      </c>
      <c r="F24" s="94" t="s">
        <v>85</v>
      </c>
      <c r="G24" s="94"/>
      <c r="H24" s="94"/>
      <c r="I24" s="146">
        <f t="shared" si="18"/>
        <v>0</v>
      </c>
      <c r="J24" s="94"/>
      <c r="K24" s="146">
        <f t="shared" si="19"/>
        <v>0</v>
      </c>
      <c r="L24" s="94"/>
      <c r="M24" s="146">
        <f t="shared" si="20"/>
        <v>0</v>
      </c>
      <c r="N24" s="94"/>
      <c r="O24" s="146">
        <f t="shared" si="21"/>
        <v>0</v>
      </c>
      <c r="P24" s="94"/>
      <c r="Q24" s="146">
        <f t="shared" si="22"/>
        <v>0</v>
      </c>
      <c r="R24" s="94"/>
      <c r="S24" s="146">
        <f t="shared" si="23"/>
        <v>0</v>
      </c>
      <c r="T24" s="94"/>
      <c r="U24" s="146">
        <f t="shared" si="24"/>
        <v>0</v>
      </c>
      <c r="V24" s="94"/>
      <c r="W24" s="146">
        <f t="shared" si="25"/>
        <v>0</v>
      </c>
      <c r="X24" s="94"/>
      <c r="Y24" s="146">
        <f t="shared" si="26"/>
        <v>0</v>
      </c>
      <c r="Z24" s="94"/>
      <c r="AA24" s="146">
        <f t="shared" si="27"/>
        <v>0</v>
      </c>
      <c r="AB24" s="94"/>
      <c r="AC24" s="146">
        <f t="shared" si="28"/>
        <v>0</v>
      </c>
      <c r="AD24" s="94"/>
      <c r="AE24" s="146">
        <f t="shared" si="29"/>
        <v>0</v>
      </c>
      <c r="AF24" s="147">
        <f t="shared" si="79"/>
        <v>0</v>
      </c>
      <c r="AG24" s="146">
        <f t="shared" si="80"/>
        <v>0</v>
      </c>
      <c r="AH24" s="145"/>
      <c r="AI24" s="146">
        <f t="shared" si="32"/>
        <v>0</v>
      </c>
      <c r="AJ24" s="145"/>
      <c r="AK24" s="146">
        <f t="shared" si="33"/>
        <v>0</v>
      </c>
      <c r="AL24" s="145"/>
      <c r="AM24" s="146">
        <f t="shared" si="33"/>
        <v>0</v>
      </c>
      <c r="AN24" s="145"/>
      <c r="AO24" s="146">
        <f t="shared" si="34"/>
        <v>0</v>
      </c>
      <c r="AP24" s="145"/>
      <c r="AQ24" s="146">
        <f t="shared" si="35"/>
        <v>0</v>
      </c>
      <c r="AR24" s="145"/>
      <c r="AS24" s="146">
        <f t="shared" si="36"/>
        <v>0</v>
      </c>
      <c r="AT24" s="145"/>
      <c r="AU24" s="146">
        <f t="shared" si="37"/>
        <v>0</v>
      </c>
      <c r="AV24" s="145"/>
      <c r="AW24" s="146">
        <f t="shared" si="38"/>
        <v>0</v>
      </c>
      <c r="AX24" s="145"/>
      <c r="AY24" s="146">
        <f t="shared" si="39"/>
        <v>0</v>
      </c>
      <c r="AZ24" s="145"/>
      <c r="BA24" s="146">
        <f t="shared" si="40"/>
        <v>0</v>
      </c>
      <c r="BB24" s="145"/>
      <c r="BC24" s="146">
        <f t="shared" si="41"/>
        <v>0</v>
      </c>
      <c r="BD24" s="145"/>
      <c r="BE24" s="146">
        <f t="shared" si="42"/>
        <v>0</v>
      </c>
      <c r="BF24" s="147">
        <f t="shared" si="96"/>
        <v>0</v>
      </c>
      <c r="BG24" s="146">
        <f t="shared" si="96"/>
        <v>0</v>
      </c>
      <c r="BH24" s="99"/>
      <c r="BI24" s="100">
        <f t="shared" ref="BI24" si="97">BH24*$E24</f>
        <v>0</v>
      </c>
      <c r="BJ24" s="99"/>
      <c r="BK24" s="100">
        <f t="shared" si="84"/>
        <v>0</v>
      </c>
      <c r="BL24" s="99"/>
      <c r="BM24" s="100">
        <f t="shared" si="85"/>
        <v>0</v>
      </c>
      <c r="BN24" s="99"/>
      <c r="BO24" s="100">
        <f t="shared" si="86"/>
        <v>0</v>
      </c>
      <c r="BP24" s="99"/>
      <c r="BQ24" s="100">
        <f t="shared" si="87"/>
        <v>0</v>
      </c>
      <c r="BR24" s="99"/>
      <c r="BS24" s="100">
        <f t="shared" si="88"/>
        <v>0</v>
      </c>
      <c r="BT24" s="99"/>
      <c r="BU24" s="100">
        <f t="shared" si="89"/>
        <v>0</v>
      </c>
      <c r="BV24" s="99"/>
      <c r="BW24" s="100">
        <f t="shared" si="90"/>
        <v>0</v>
      </c>
      <c r="BX24" s="99"/>
      <c r="BY24" s="100">
        <f t="shared" si="91"/>
        <v>0</v>
      </c>
      <c r="BZ24" s="99"/>
      <c r="CA24" s="100">
        <f t="shared" si="92"/>
        <v>0</v>
      </c>
      <c r="CB24" s="99"/>
      <c r="CC24" s="100">
        <f t="shared" si="93"/>
        <v>0</v>
      </c>
      <c r="CD24" s="99"/>
      <c r="CE24" s="100">
        <f t="shared" si="94"/>
        <v>0</v>
      </c>
      <c r="CF24" s="101">
        <f t="shared" si="95"/>
        <v>0</v>
      </c>
      <c r="CG24" s="100">
        <f t="shared" si="95"/>
        <v>0</v>
      </c>
    </row>
    <row r="25" spans="1:85" s="148" customFormat="1" ht="19.899999999999999" customHeight="1" x14ac:dyDescent="0.5">
      <c r="A25" s="94"/>
      <c r="B25" s="95"/>
      <c r="C25" s="95"/>
      <c r="D25" s="94"/>
      <c r="E25" s="94"/>
      <c r="F25" s="94"/>
      <c r="G25" s="94"/>
      <c r="H25" s="94"/>
      <c r="I25" s="146"/>
      <c r="J25" s="94"/>
      <c r="K25" s="146"/>
      <c r="L25" s="94"/>
      <c r="M25" s="146"/>
      <c r="N25" s="94"/>
      <c r="O25" s="146"/>
      <c r="P25" s="94"/>
      <c r="Q25" s="146"/>
      <c r="R25" s="94"/>
      <c r="S25" s="146"/>
      <c r="T25" s="94"/>
      <c r="U25" s="146"/>
      <c r="V25" s="94"/>
      <c r="W25" s="146"/>
      <c r="X25" s="94"/>
      <c r="Y25" s="146"/>
      <c r="Z25" s="94"/>
      <c r="AA25" s="146"/>
      <c r="AB25" s="94"/>
      <c r="AC25" s="146"/>
      <c r="AD25" s="94"/>
      <c r="AE25" s="146"/>
      <c r="AF25" s="147"/>
      <c r="AG25" s="146"/>
      <c r="AH25" s="145"/>
      <c r="AI25" s="146"/>
      <c r="AJ25" s="145"/>
      <c r="AK25" s="146"/>
      <c r="AL25" s="145"/>
      <c r="AM25" s="146"/>
      <c r="AN25" s="145"/>
      <c r="AO25" s="146"/>
      <c r="AP25" s="145"/>
      <c r="AQ25" s="146"/>
      <c r="AR25" s="145"/>
      <c r="AS25" s="146"/>
      <c r="AT25" s="145"/>
      <c r="AU25" s="146"/>
      <c r="AV25" s="145"/>
      <c r="AW25" s="146"/>
      <c r="AX25" s="145"/>
      <c r="AY25" s="146"/>
      <c r="AZ25" s="145"/>
      <c r="BA25" s="146"/>
      <c r="BB25" s="145"/>
      <c r="BC25" s="146"/>
      <c r="BD25" s="145"/>
      <c r="BE25" s="146"/>
      <c r="BF25" s="147"/>
      <c r="BG25" s="146"/>
      <c r="BH25" s="99"/>
      <c r="BI25" s="100"/>
      <c r="BJ25" s="99"/>
      <c r="BK25" s="100"/>
      <c r="BL25" s="99"/>
      <c r="BM25" s="100"/>
      <c r="BN25" s="99"/>
      <c r="BO25" s="100"/>
      <c r="BP25" s="99"/>
      <c r="BQ25" s="100"/>
      <c r="BR25" s="99"/>
      <c r="BS25" s="100"/>
      <c r="BT25" s="99"/>
      <c r="BU25" s="100"/>
      <c r="BV25" s="99"/>
      <c r="BW25" s="100"/>
      <c r="BX25" s="99"/>
      <c r="BY25" s="100"/>
      <c r="BZ25" s="99"/>
      <c r="CA25" s="100"/>
      <c r="CB25" s="99"/>
      <c r="CC25" s="100"/>
      <c r="CD25" s="99"/>
      <c r="CE25" s="100"/>
      <c r="CF25" s="101"/>
      <c r="CG25" s="100"/>
    </row>
    <row r="26" spans="1:85" s="148" customFormat="1" ht="19.899999999999999" customHeight="1" x14ac:dyDescent="0.5">
      <c r="A26" s="94">
        <v>20</v>
      </c>
      <c r="B26" s="95" t="s">
        <v>96</v>
      </c>
      <c r="C26" s="95" t="s">
        <v>77</v>
      </c>
      <c r="D26" s="94">
        <f>RANK(BF26,$BF$4:$BF$147)</f>
        <v>24</v>
      </c>
      <c r="E26" s="94">
        <v>1</v>
      </c>
      <c r="F26" s="94" t="s">
        <v>75</v>
      </c>
      <c r="G26" s="94"/>
      <c r="H26" s="94"/>
      <c r="I26" s="146">
        <f t="shared" si="18"/>
        <v>0</v>
      </c>
      <c r="J26" s="94"/>
      <c r="K26" s="146">
        <f t="shared" si="19"/>
        <v>0</v>
      </c>
      <c r="L26" s="94"/>
      <c r="M26" s="146">
        <f t="shared" si="20"/>
        <v>0</v>
      </c>
      <c r="N26" s="94"/>
      <c r="O26" s="146">
        <f t="shared" si="21"/>
        <v>0</v>
      </c>
      <c r="P26" s="94"/>
      <c r="Q26" s="146">
        <f t="shared" si="22"/>
        <v>0</v>
      </c>
      <c r="R26" s="94"/>
      <c r="S26" s="146">
        <f t="shared" si="23"/>
        <v>0</v>
      </c>
      <c r="T26" s="94"/>
      <c r="U26" s="146">
        <f t="shared" si="24"/>
        <v>0</v>
      </c>
      <c r="V26" s="94"/>
      <c r="W26" s="146">
        <f t="shared" si="25"/>
        <v>0</v>
      </c>
      <c r="X26" s="94"/>
      <c r="Y26" s="146">
        <f t="shared" si="26"/>
        <v>0</v>
      </c>
      <c r="Z26" s="94"/>
      <c r="AA26" s="146">
        <f t="shared" si="27"/>
        <v>0</v>
      </c>
      <c r="AB26" s="94"/>
      <c r="AC26" s="146">
        <f t="shared" si="28"/>
        <v>0</v>
      </c>
      <c r="AD26" s="94"/>
      <c r="AE26" s="146">
        <f t="shared" si="29"/>
        <v>0</v>
      </c>
      <c r="AF26" s="147">
        <f t="shared" ref="AF26:AG29" si="98">SUM(H26,J26,L26,N26,P26,R26,T26,V26,X26,Z26,AB26,AD26)</f>
        <v>0</v>
      </c>
      <c r="AG26" s="146">
        <f t="shared" si="98"/>
        <v>0</v>
      </c>
      <c r="AH26" s="145"/>
      <c r="AI26" s="146">
        <f t="shared" si="32"/>
        <v>0</v>
      </c>
      <c r="AJ26" s="145"/>
      <c r="AK26" s="146">
        <f t="shared" si="33"/>
        <v>0</v>
      </c>
      <c r="AL26" s="145"/>
      <c r="AM26" s="146">
        <f t="shared" si="33"/>
        <v>0</v>
      </c>
      <c r="AN26" s="145"/>
      <c r="AO26" s="146">
        <f t="shared" si="34"/>
        <v>0</v>
      </c>
      <c r="AP26" s="145"/>
      <c r="AQ26" s="146">
        <f t="shared" si="35"/>
        <v>0</v>
      </c>
      <c r="AR26" s="145"/>
      <c r="AS26" s="146">
        <f t="shared" si="36"/>
        <v>0</v>
      </c>
      <c r="AT26" s="145"/>
      <c r="AU26" s="146">
        <f t="shared" si="37"/>
        <v>0</v>
      </c>
      <c r="AV26" s="145"/>
      <c r="AW26" s="146">
        <f t="shared" si="38"/>
        <v>0</v>
      </c>
      <c r="AX26" s="145"/>
      <c r="AY26" s="146">
        <f t="shared" si="39"/>
        <v>0</v>
      </c>
      <c r="AZ26" s="145"/>
      <c r="BA26" s="146">
        <f t="shared" si="40"/>
        <v>0</v>
      </c>
      <c r="BB26" s="145"/>
      <c r="BC26" s="146">
        <f t="shared" si="41"/>
        <v>0</v>
      </c>
      <c r="BD26" s="145"/>
      <c r="BE26" s="146">
        <f t="shared" si="42"/>
        <v>0</v>
      </c>
      <c r="BF26" s="147">
        <f t="shared" si="96"/>
        <v>0</v>
      </c>
      <c r="BG26" s="146">
        <f t="shared" si="96"/>
        <v>0</v>
      </c>
      <c r="BH26" s="99"/>
      <c r="BI26" s="100">
        <f t="shared" ref="BI26:BI29" si="99">BH26*$E26</f>
        <v>0</v>
      </c>
      <c r="BJ26" s="99"/>
      <c r="BK26" s="100">
        <f t="shared" ref="BK26:BK29" si="100">BJ26*$E26</f>
        <v>0</v>
      </c>
      <c r="BL26" s="99"/>
      <c r="BM26" s="100">
        <f t="shared" ref="BM26:BM29" si="101">BL26*$E26</f>
        <v>0</v>
      </c>
      <c r="BN26" s="99"/>
      <c r="BO26" s="100">
        <f t="shared" ref="BO26:BO29" si="102">BN26*$E26</f>
        <v>0</v>
      </c>
      <c r="BP26" s="99"/>
      <c r="BQ26" s="100">
        <f t="shared" ref="BQ26:BQ29" si="103">BP26*$E26</f>
        <v>0</v>
      </c>
      <c r="BR26" s="99"/>
      <c r="BS26" s="100">
        <f t="shared" ref="BS26:BS29" si="104">BR26*$E26</f>
        <v>0</v>
      </c>
      <c r="BT26" s="99"/>
      <c r="BU26" s="100">
        <f t="shared" ref="BU26:BU29" si="105">BT26*$E26</f>
        <v>0</v>
      </c>
      <c r="BV26" s="99"/>
      <c r="BW26" s="100">
        <f t="shared" ref="BW26:BW29" si="106">BV26*$E26</f>
        <v>0</v>
      </c>
      <c r="BX26" s="99"/>
      <c r="BY26" s="100">
        <f t="shared" ref="BY26:BY29" si="107">BX26*$E26</f>
        <v>0</v>
      </c>
      <c r="BZ26" s="99"/>
      <c r="CA26" s="100">
        <f t="shared" ref="CA26:CA29" si="108">BZ26*$E26</f>
        <v>0</v>
      </c>
      <c r="CB26" s="99"/>
      <c r="CC26" s="100">
        <f t="shared" ref="CC26:CC29" si="109">CB26*$E26</f>
        <v>0</v>
      </c>
      <c r="CD26" s="99"/>
      <c r="CE26" s="100">
        <f t="shared" ref="CE26:CE29" si="110">CD26*$E26</f>
        <v>0</v>
      </c>
      <c r="CF26" s="101">
        <f t="shared" ref="CF26:CG29" si="111">SUM(BH26,BJ26,BL26,BN26,BP26,BR26,BT26,BV26,BX26,BZ26,CB26,CD26)</f>
        <v>0</v>
      </c>
      <c r="CG26" s="100">
        <f t="shared" si="111"/>
        <v>0</v>
      </c>
    </row>
    <row r="27" spans="1:85" s="148" customFormat="1" ht="19.899999999999999" customHeight="1" x14ac:dyDescent="0.5">
      <c r="A27" s="94">
        <v>21</v>
      </c>
      <c r="B27" s="95" t="s">
        <v>97</v>
      </c>
      <c r="C27" s="95" t="s">
        <v>77</v>
      </c>
      <c r="D27" s="94">
        <f>RANK(BF27,$BF$4:$BF$147)</f>
        <v>24</v>
      </c>
      <c r="E27" s="94">
        <v>0.6</v>
      </c>
      <c r="F27" s="94" t="s">
        <v>98</v>
      </c>
      <c r="G27" s="94"/>
      <c r="H27" s="94"/>
      <c r="I27" s="146">
        <f t="shared" si="18"/>
        <v>0</v>
      </c>
      <c r="J27" s="94"/>
      <c r="K27" s="146">
        <f t="shared" si="19"/>
        <v>0</v>
      </c>
      <c r="L27" s="94"/>
      <c r="M27" s="146">
        <f t="shared" si="20"/>
        <v>0</v>
      </c>
      <c r="N27" s="94"/>
      <c r="O27" s="146">
        <f t="shared" si="21"/>
        <v>0</v>
      </c>
      <c r="P27" s="94"/>
      <c r="Q27" s="146">
        <f t="shared" si="22"/>
        <v>0</v>
      </c>
      <c r="R27" s="94"/>
      <c r="S27" s="146">
        <f t="shared" si="23"/>
        <v>0</v>
      </c>
      <c r="T27" s="94"/>
      <c r="U27" s="146">
        <f t="shared" si="24"/>
        <v>0</v>
      </c>
      <c r="V27" s="94"/>
      <c r="W27" s="146">
        <f t="shared" si="25"/>
        <v>0</v>
      </c>
      <c r="X27" s="94"/>
      <c r="Y27" s="146">
        <f t="shared" si="26"/>
        <v>0</v>
      </c>
      <c r="Z27" s="94"/>
      <c r="AA27" s="146">
        <f t="shared" si="27"/>
        <v>0</v>
      </c>
      <c r="AB27" s="94"/>
      <c r="AC27" s="146">
        <f t="shared" si="28"/>
        <v>0</v>
      </c>
      <c r="AD27" s="94"/>
      <c r="AE27" s="146">
        <f t="shared" si="29"/>
        <v>0</v>
      </c>
      <c r="AF27" s="147">
        <f t="shared" si="98"/>
        <v>0</v>
      </c>
      <c r="AG27" s="146">
        <f t="shared" si="98"/>
        <v>0</v>
      </c>
      <c r="AH27" s="99"/>
      <c r="AI27" s="146">
        <f t="shared" si="32"/>
        <v>0</v>
      </c>
      <c r="AJ27" s="145"/>
      <c r="AK27" s="146">
        <f t="shared" si="33"/>
        <v>0</v>
      </c>
      <c r="AL27" s="145"/>
      <c r="AM27" s="146">
        <f t="shared" si="33"/>
        <v>0</v>
      </c>
      <c r="AN27" s="145"/>
      <c r="AO27" s="146">
        <f t="shared" si="34"/>
        <v>0</v>
      </c>
      <c r="AP27" s="145"/>
      <c r="AQ27" s="146">
        <f t="shared" si="35"/>
        <v>0</v>
      </c>
      <c r="AR27" s="145"/>
      <c r="AS27" s="146">
        <f t="shared" si="36"/>
        <v>0</v>
      </c>
      <c r="AT27" s="145"/>
      <c r="AU27" s="146">
        <f t="shared" si="37"/>
        <v>0</v>
      </c>
      <c r="AV27" s="145"/>
      <c r="AW27" s="146">
        <f t="shared" si="38"/>
        <v>0</v>
      </c>
      <c r="AX27" s="145"/>
      <c r="AY27" s="146">
        <f t="shared" si="39"/>
        <v>0</v>
      </c>
      <c r="AZ27" s="145"/>
      <c r="BA27" s="146">
        <f t="shared" si="40"/>
        <v>0</v>
      </c>
      <c r="BB27" s="145"/>
      <c r="BC27" s="146">
        <f t="shared" si="41"/>
        <v>0</v>
      </c>
      <c r="BD27" s="145"/>
      <c r="BE27" s="146">
        <f t="shared" si="42"/>
        <v>0</v>
      </c>
      <c r="BF27" s="147">
        <f t="shared" si="96"/>
        <v>0</v>
      </c>
      <c r="BG27" s="146">
        <f t="shared" si="96"/>
        <v>0</v>
      </c>
      <c r="BH27" s="99"/>
      <c r="BI27" s="100">
        <f t="shared" si="99"/>
        <v>0</v>
      </c>
      <c r="BJ27" s="99"/>
      <c r="BK27" s="100">
        <f t="shared" si="100"/>
        <v>0</v>
      </c>
      <c r="BL27" s="99"/>
      <c r="BM27" s="100">
        <f t="shared" si="101"/>
        <v>0</v>
      </c>
      <c r="BN27" s="99"/>
      <c r="BO27" s="100">
        <f t="shared" si="102"/>
        <v>0</v>
      </c>
      <c r="BP27" s="99"/>
      <c r="BQ27" s="100">
        <f t="shared" si="103"/>
        <v>0</v>
      </c>
      <c r="BR27" s="99"/>
      <c r="BS27" s="100">
        <f t="shared" si="104"/>
        <v>0</v>
      </c>
      <c r="BT27" s="99"/>
      <c r="BU27" s="100">
        <f t="shared" si="105"/>
        <v>0</v>
      </c>
      <c r="BV27" s="99"/>
      <c r="BW27" s="100">
        <f t="shared" si="106"/>
        <v>0</v>
      </c>
      <c r="BX27" s="99"/>
      <c r="BY27" s="100">
        <f t="shared" si="107"/>
        <v>0</v>
      </c>
      <c r="BZ27" s="99"/>
      <c r="CA27" s="100">
        <f t="shared" si="108"/>
        <v>0</v>
      </c>
      <c r="CB27" s="99"/>
      <c r="CC27" s="100">
        <f t="shared" si="109"/>
        <v>0</v>
      </c>
      <c r="CD27" s="99"/>
      <c r="CE27" s="100">
        <f t="shared" si="110"/>
        <v>0</v>
      </c>
      <c r="CF27" s="101">
        <f t="shared" si="111"/>
        <v>0</v>
      </c>
      <c r="CG27" s="100">
        <f t="shared" si="111"/>
        <v>0</v>
      </c>
    </row>
    <row r="28" spans="1:85" s="148" customFormat="1" ht="19.899999999999999" customHeight="1" x14ac:dyDescent="0.5">
      <c r="A28" s="94">
        <v>22</v>
      </c>
      <c r="B28" s="95" t="s">
        <v>99</v>
      </c>
      <c r="C28" s="95" t="s">
        <v>74</v>
      </c>
      <c r="D28" s="94">
        <f>RANK(BF28,$BF$4:$BF$147)</f>
        <v>8</v>
      </c>
      <c r="E28" s="94">
        <v>0.64</v>
      </c>
      <c r="F28" s="94" t="s">
        <v>85</v>
      </c>
      <c r="G28" s="94">
        <v>1700</v>
      </c>
      <c r="H28" s="94">
        <v>1302</v>
      </c>
      <c r="I28" s="160">
        <f t="shared" si="18"/>
        <v>833.28</v>
      </c>
      <c r="J28" s="94">
        <v>1064</v>
      </c>
      <c r="K28" s="160">
        <f t="shared" si="19"/>
        <v>680.96</v>
      </c>
      <c r="L28" s="94">
        <v>1610</v>
      </c>
      <c r="M28" s="160">
        <f t="shared" si="20"/>
        <v>1030.4000000000001</v>
      </c>
      <c r="N28" s="94">
        <v>952</v>
      </c>
      <c r="O28" s="160">
        <f t="shared" si="21"/>
        <v>609.28</v>
      </c>
      <c r="P28" s="94">
        <v>1498</v>
      </c>
      <c r="Q28" s="160">
        <f t="shared" si="22"/>
        <v>958.72</v>
      </c>
      <c r="R28" s="94">
        <v>2128</v>
      </c>
      <c r="S28" s="160">
        <f t="shared" si="23"/>
        <v>1361.92</v>
      </c>
      <c r="T28" s="94">
        <v>1820</v>
      </c>
      <c r="U28" s="160">
        <f t="shared" si="24"/>
        <v>1164.8</v>
      </c>
      <c r="V28" s="94">
        <v>2254</v>
      </c>
      <c r="W28" s="160">
        <f t="shared" si="25"/>
        <v>1442.56</v>
      </c>
      <c r="X28" s="94">
        <v>1484</v>
      </c>
      <c r="Y28" s="160">
        <f t="shared" si="26"/>
        <v>949.76</v>
      </c>
      <c r="Z28" s="94">
        <v>2296</v>
      </c>
      <c r="AA28" s="160">
        <f t="shared" si="27"/>
        <v>1469.44</v>
      </c>
      <c r="AB28" s="94">
        <v>1246</v>
      </c>
      <c r="AC28" s="160">
        <f t="shared" si="28"/>
        <v>797.44</v>
      </c>
      <c r="AD28" s="94">
        <v>1568</v>
      </c>
      <c r="AE28" s="160">
        <f t="shared" si="29"/>
        <v>1003.52</v>
      </c>
      <c r="AF28" s="147">
        <f t="shared" si="98"/>
        <v>19222</v>
      </c>
      <c r="AG28" s="146">
        <f t="shared" si="98"/>
        <v>12302.080000000002</v>
      </c>
      <c r="AH28" s="159">
        <v>1932</v>
      </c>
      <c r="AI28" s="160">
        <f t="shared" si="32"/>
        <v>1236.48</v>
      </c>
      <c r="AJ28" s="159">
        <v>1750</v>
      </c>
      <c r="AK28" s="160">
        <f t="shared" si="33"/>
        <v>1120</v>
      </c>
      <c r="AL28" s="145">
        <v>2170</v>
      </c>
      <c r="AM28" s="146">
        <f t="shared" si="33"/>
        <v>1388.8</v>
      </c>
      <c r="AN28" s="145">
        <v>1652</v>
      </c>
      <c r="AO28" s="146">
        <f t="shared" si="34"/>
        <v>1057.28</v>
      </c>
      <c r="AP28" s="145">
        <v>1272</v>
      </c>
      <c r="AQ28" s="146">
        <f t="shared" si="35"/>
        <v>814.08</v>
      </c>
      <c r="AR28" s="145">
        <v>1120</v>
      </c>
      <c r="AS28" s="146">
        <f t="shared" si="36"/>
        <v>716.80000000000007</v>
      </c>
      <c r="AT28" s="145">
        <v>1162</v>
      </c>
      <c r="AU28" s="146">
        <f t="shared" si="37"/>
        <v>743.68000000000006</v>
      </c>
      <c r="AV28" s="145">
        <v>826</v>
      </c>
      <c r="AW28" s="146">
        <f t="shared" si="38"/>
        <v>528.64</v>
      </c>
      <c r="AX28" s="145">
        <v>1091</v>
      </c>
      <c r="AY28" s="146">
        <f t="shared" si="39"/>
        <v>698.24</v>
      </c>
      <c r="AZ28" s="145">
        <v>1311</v>
      </c>
      <c r="BA28" s="146">
        <f t="shared" si="40"/>
        <v>839.04</v>
      </c>
      <c r="BB28" s="145">
        <v>1512</v>
      </c>
      <c r="BC28" s="146">
        <f t="shared" si="41"/>
        <v>967.68000000000006</v>
      </c>
      <c r="BD28" s="145">
        <v>1120</v>
      </c>
      <c r="BE28" s="146">
        <f t="shared" si="42"/>
        <v>716.80000000000007</v>
      </c>
      <c r="BF28" s="147">
        <f t="shared" si="96"/>
        <v>16918</v>
      </c>
      <c r="BG28" s="146">
        <f t="shared" si="96"/>
        <v>10827.52</v>
      </c>
      <c r="BH28" s="99">
        <v>714</v>
      </c>
      <c r="BI28" s="97">
        <f t="shared" si="99"/>
        <v>456.96000000000004</v>
      </c>
      <c r="BJ28" s="99">
        <v>840</v>
      </c>
      <c r="BK28" s="97">
        <f t="shared" si="100"/>
        <v>537.6</v>
      </c>
      <c r="BL28" s="99"/>
      <c r="BM28" s="100">
        <f t="shared" si="101"/>
        <v>0</v>
      </c>
      <c r="BN28" s="99"/>
      <c r="BO28" s="100">
        <f t="shared" si="102"/>
        <v>0</v>
      </c>
      <c r="BP28" s="99"/>
      <c r="BQ28" s="100">
        <f t="shared" si="103"/>
        <v>0</v>
      </c>
      <c r="BR28" s="99"/>
      <c r="BS28" s="100">
        <f t="shared" si="104"/>
        <v>0</v>
      </c>
      <c r="BT28" s="99"/>
      <c r="BU28" s="100">
        <f t="shared" si="105"/>
        <v>0</v>
      </c>
      <c r="BV28" s="99"/>
      <c r="BW28" s="100">
        <f t="shared" si="106"/>
        <v>0</v>
      </c>
      <c r="BX28" s="99"/>
      <c r="BY28" s="100">
        <f t="shared" si="107"/>
        <v>0</v>
      </c>
      <c r="BZ28" s="99"/>
      <c r="CA28" s="100">
        <f t="shared" si="108"/>
        <v>0</v>
      </c>
      <c r="CB28" s="99"/>
      <c r="CC28" s="100">
        <f t="shared" si="109"/>
        <v>0</v>
      </c>
      <c r="CD28" s="99"/>
      <c r="CE28" s="100">
        <f t="shared" si="110"/>
        <v>0</v>
      </c>
      <c r="CF28" s="101">
        <f t="shared" si="111"/>
        <v>1554</v>
      </c>
      <c r="CG28" s="100">
        <f t="shared" si="111"/>
        <v>994.56000000000006</v>
      </c>
    </row>
    <row r="29" spans="1:85" s="148" customFormat="1" ht="19.899999999999999" customHeight="1" x14ac:dyDescent="0.5">
      <c r="A29" s="94">
        <v>23</v>
      </c>
      <c r="B29" s="95" t="s">
        <v>100</v>
      </c>
      <c r="C29" s="95" t="s">
        <v>74</v>
      </c>
      <c r="D29" s="94">
        <f>RANK(BF29,$BF$4:$BF$147)</f>
        <v>24</v>
      </c>
      <c r="E29" s="94">
        <v>0.7</v>
      </c>
      <c r="F29" s="94" t="s">
        <v>85</v>
      </c>
      <c r="G29" s="94"/>
      <c r="H29" s="94"/>
      <c r="I29" s="146">
        <f t="shared" si="18"/>
        <v>0</v>
      </c>
      <c r="J29" s="94"/>
      <c r="K29" s="146">
        <f t="shared" si="19"/>
        <v>0</v>
      </c>
      <c r="L29" s="94"/>
      <c r="M29" s="146">
        <f t="shared" si="20"/>
        <v>0</v>
      </c>
      <c r="N29" s="94"/>
      <c r="O29" s="146">
        <f t="shared" si="21"/>
        <v>0</v>
      </c>
      <c r="P29" s="94"/>
      <c r="Q29" s="146">
        <f t="shared" si="22"/>
        <v>0</v>
      </c>
      <c r="R29" s="94"/>
      <c r="S29" s="146">
        <f t="shared" si="23"/>
        <v>0</v>
      </c>
      <c r="T29" s="94"/>
      <c r="U29" s="146">
        <f t="shared" si="24"/>
        <v>0</v>
      </c>
      <c r="V29" s="94"/>
      <c r="W29" s="146">
        <f t="shared" si="25"/>
        <v>0</v>
      </c>
      <c r="X29" s="94"/>
      <c r="Y29" s="146">
        <f t="shared" si="26"/>
        <v>0</v>
      </c>
      <c r="Z29" s="94"/>
      <c r="AA29" s="146">
        <f t="shared" si="27"/>
        <v>0</v>
      </c>
      <c r="AB29" s="94"/>
      <c r="AC29" s="146">
        <f t="shared" si="28"/>
        <v>0</v>
      </c>
      <c r="AD29" s="94"/>
      <c r="AE29" s="146">
        <f t="shared" si="29"/>
        <v>0</v>
      </c>
      <c r="AF29" s="147">
        <f t="shared" si="98"/>
        <v>0</v>
      </c>
      <c r="AG29" s="146">
        <f t="shared" si="98"/>
        <v>0</v>
      </c>
      <c r="AH29" s="145"/>
      <c r="AI29" s="146">
        <f t="shared" si="32"/>
        <v>0</v>
      </c>
      <c r="AJ29" s="145"/>
      <c r="AK29" s="146">
        <f t="shared" si="33"/>
        <v>0</v>
      </c>
      <c r="AL29" s="145"/>
      <c r="AM29" s="146">
        <f t="shared" si="33"/>
        <v>0</v>
      </c>
      <c r="AN29" s="145"/>
      <c r="AO29" s="146">
        <f t="shared" si="34"/>
        <v>0</v>
      </c>
      <c r="AP29" s="145"/>
      <c r="AQ29" s="146">
        <f t="shared" si="35"/>
        <v>0</v>
      </c>
      <c r="AR29" s="145"/>
      <c r="AS29" s="146">
        <f t="shared" si="36"/>
        <v>0</v>
      </c>
      <c r="AT29" s="145"/>
      <c r="AU29" s="146">
        <f t="shared" si="37"/>
        <v>0</v>
      </c>
      <c r="AV29" s="145"/>
      <c r="AW29" s="146">
        <f t="shared" si="38"/>
        <v>0</v>
      </c>
      <c r="AX29" s="145"/>
      <c r="AY29" s="146">
        <f t="shared" si="39"/>
        <v>0</v>
      </c>
      <c r="AZ29" s="145"/>
      <c r="BA29" s="146">
        <f t="shared" si="40"/>
        <v>0</v>
      </c>
      <c r="BB29" s="145"/>
      <c r="BC29" s="146">
        <f t="shared" si="41"/>
        <v>0</v>
      </c>
      <c r="BD29" s="145"/>
      <c r="BE29" s="146">
        <f t="shared" si="42"/>
        <v>0</v>
      </c>
      <c r="BF29" s="147">
        <f t="shared" si="96"/>
        <v>0</v>
      </c>
      <c r="BG29" s="146">
        <f t="shared" si="96"/>
        <v>0</v>
      </c>
      <c r="BH29" s="99"/>
      <c r="BI29" s="100">
        <f t="shared" si="99"/>
        <v>0</v>
      </c>
      <c r="BJ29" s="99"/>
      <c r="BK29" s="100">
        <f t="shared" si="100"/>
        <v>0</v>
      </c>
      <c r="BL29" s="99"/>
      <c r="BM29" s="100">
        <f t="shared" si="101"/>
        <v>0</v>
      </c>
      <c r="BN29" s="99"/>
      <c r="BO29" s="100">
        <f t="shared" si="102"/>
        <v>0</v>
      </c>
      <c r="BP29" s="99"/>
      <c r="BQ29" s="100">
        <f t="shared" si="103"/>
        <v>0</v>
      </c>
      <c r="BR29" s="99"/>
      <c r="BS29" s="100">
        <f t="shared" si="104"/>
        <v>0</v>
      </c>
      <c r="BT29" s="99"/>
      <c r="BU29" s="100">
        <f t="shared" si="105"/>
        <v>0</v>
      </c>
      <c r="BV29" s="99"/>
      <c r="BW29" s="100">
        <f t="shared" si="106"/>
        <v>0</v>
      </c>
      <c r="BX29" s="99"/>
      <c r="BY29" s="100">
        <f t="shared" si="107"/>
        <v>0</v>
      </c>
      <c r="BZ29" s="99"/>
      <c r="CA29" s="100">
        <f t="shared" si="108"/>
        <v>0</v>
      </c>
      <c r="CB29" s="99"/>
      <c r="CC29" s="100">
        <f t="shared" si="109"/>
        <v>0</v>
      </c>
      <c r="CD29" s="99"/>
      <c r="CE29" s="100">
        <f t="shared" si="110"/>
        <v>0</v>
      </c>
      <c r="CF29" s="101">
        <f t="shared" si="111"/>
        <v>0</v>
      </c>
      <c r="CG29" s="100">
        <f t="shared" si="111"/>
        <v>0</v>
      </c>
    </row>
    <row r="30" spans="1:85" s="148" customFormat="1" ht="19.899999999999999" customHeight="1" x14ac:dyDescent="0.5">
      <c r="A30" s="94"/>
      <c r="B30" s="95"/>
      <c r="C30" s="95"/>
      <c r="D30" s="94"/>
      <c r="E30" s="94"/>
      <c r="F30" s="94"/>
      <c r="G30" s="94"/>
      <c r="H30" s="94"/>
      <c r="I30" s="146"/>
      <c r="J30" s="94"/>
      <c r="K30" s="146"/>
      <c r="L30" s="94"/>
      <c r="M30" s="146"/>
      <c r="N30" s="94"/>
      <c r="O30" s="146"/>
      <c r="P30" s="94"/>
      <c r="Q30" s="146"/>
      <c r="R30" s="94"/>
      <c r="S30" s="146"/>
      <c r="T30" s="94"/>
      <c r="U30" s="146"/>
      <c r="V30" s="94"/>
      <c r="W30" s="146"/>
      <c r="X30" s="94"/>
      <c r="Y30" s="146"/>
      <c r="Z30" s="94"/>
      <c r="AA30" s="146"/>
      <c r="AB30" s="94"/>
      <c r="AC30" s="146"/>
      <c r="AD30" s="94"/>
      <c r="AE30" s="146"/>
      <c r="AF30" s="147"/>
      <c r="AG30" s="146"/>
      <c r="AH30" s="145"/>
      <c r="AI30" s="146"/>
      <c r="AJ30" s="145"/>
      <c r="AK30" s="146"/>
      <c r="AL30" s="145"/>
      <c r="AM30" s="146"/>
      <c r="AN30" s="145"/>
      <c r="AO30" s="146"/>
      <c r="AP30" s="145"/>
      <c r="AQ30" s="146"/>
      <c r="AR30" s="145"/>
      <c r="AS30" s="146"/>
      <c r="AT30" s="145"/>
      <c r="AU30" s="146"/>
      <c r="AV30" s="145"/>
      <c r="AW30" s="146"/>
      <c r="AX30" s="145"/>
      <c r="AY30" s="146"/>
      <c r="AZ30" s="145"/>
      <c r="BA30" s="146"/>
      <c r="BB30" s="145"/>
      <c r="BC30" s="146"/>
      <c r="BD30" s="145"/>
      <c r="BE30" s="146"/>
      <c r="BF30" s="147"/>
      <c r="BG30" s="146"/>
      <c r="BH30" s="99"/>
      <c r="BI30" s="100"/>
      <c r="BJ30" s="99"/>
      <c r="BK30" s="100"/>
      <c r="BL30" s="99"/>
      <c r="BM30" s="100"/>
      <c r="BN30" s="99"/>
      <c r="BO30" s="100"/>
      <c r="BP30" s="99"/>
      <c r="BQ30" s="100"/>
      <c r="BR30" s="99"/>
      <c r="BS30" s="100"/>
      <c r="BT30" s="99"/>
      <c r="BU30" s="100"/>
      <c r="BV30" s="99"/>
      <c r="BW30" s="100"/>
      <c r="BX30" s="99"/>
      <c r="BY30" s="100"/>
      <c r="BZ30" s="99"/>
      <c r="CA30" s="100"/>
      <c r="CB30" s="99"/>
      <c r="CC30" s="100"/>
      <c r="CD30" s="99"/>
      <c r="CE30" s="100"/>
      <c r="CF30" s="101"/>
      <c r="CG30" s="100"/>
    </row>
    <row r="31" spans="1:85" s="148" customFormat="1" ht="19.899999999999999" customHeight="1" x14ac:dyDescent="0.5">
      <c r="A31" s="94">
        <v>24</v>
      </c>
      <c r="B31" s="95" t="s">
        <v>101</v>
      </c>
      <c r="C31" s="95" t="s">
        <v>77</v>
      </c>
      <c r="D31" s="94">
        <f t="shared" ref="D31:D47" si="112">RANK(BF31,$BF$4:$BF$147)</f>
        <v>22</v>
      </c>
      <c r="E31" s="94">
        <v>1</v>
      </c>
      <c r="F31" s="94" t="s">
        <v>75</v>
      </c>
      <c r="G31" s="94">
        <v>1680</v>
      </c>
      <c r="H31" s="94">
        <v>24</v>
      </c>
      <c r="I31" s="146">
        <f t="shared" si="18"/>
        <v>24</v>
      </c>
      <c r="J31" s="94"/>
      <c r="K31" s="146">
        <f t="shared" si="19"/>
        <v>0</v>
      </c>
      <c r="L31" s="94"/>
      <c r="M31" s="146">
        <f t="shared" si="20"/>
        <v>0</v>
      </c>
      <c r="N31" s="94">
        <v>24</v>
      </c>
      <c r="O31" s="146">
        <f t="shared" si="21"/>
        <v>24</v>
      </c>
      <c r="P31" s="94"/>
      <c r="Q31" s="146">
        <f t="shared" si="22"/>
        <v>0</v>
      </c>
      <c r="R31" s="94"/>
      <c r="S31" s="146">
        <f t="shared" si="23"/>
        <v>0</v>
      </c>
      <c r="T31" s="94"/>
      <c r="U31" s="146">
        <f t="shared" si="24"/>
        <v>0</v>
      </c>
      <c r="V31" s="94"/>
      <c r="W31" s="146">
        <f t="shared" si="25"/>
        <v>0</v>
      </c>
      <c r="X31" s="94"/>
      <c r="Y31" s="146">
        <f t="shared" si="26"/>
        <v>0</v>
      </c>
      <c r="Z31" s="94"/>
      <c r="AA31" s="146">
        <f t="shared" si="27"/>
        <v>0</v>
      </c>
      <c r="AB31" s="94"/>
      <c r="AC31" s="146">
        <f t="shared" si="28"/>
        <v>0</v>
      </c>
      <c r="AD31" s="94"/>
      <c r="AE31" s="146">
        <f t="shared" si="29"/>
        <v>0</v>
      </c>
      <c r="AF31" s="147">
        <f t="shared" ref="AF31:AF47" si="113">SUM(H31,J31,L31,N31,P31,R31,T31,V31,X31,Z31,AB31,AD31)</f>
        <v>48</v>
      </c>
      <c r="AG31" s="146">
        <f t="shared" ref="AG31:AG47" si="114">SUM(I31,K31,M31,O31,Q31,S31,U31,W31,Y31,AA31,AC31,AE31)</f>
        <v>48</v>
      </c>
      <c r="AH31" s="145"/>
      <c r="AI31" s="146">
        <f t="shared" si="32"/>
        <v>0</v>
      </c>
      <c r="AJ31" s="145"/>
      <c r="AK31" s="146">
        <f t="shared" si="33"/>
        <v>0</v>
      </c>
      <c r="AL31" s="145"/>
      <c r="AM31" s="146">
        <f t="shared" si="33"/>
        <v>0</v>
      </c>
      <c r="AN31" s="145"/>
      <c r="AO31" s="146">
        <f t="shared" si="34"/>
        <v>0</v>
      </c>
      <c r="AP31" s="145">
        <v>46</v>
      </c>
      <c r="AQ31" s="146">
        <f t="shared" si="35"/>
        <v>46</v>
      </c>
      <c r="AR31" s="145"/>
      <c r="AS31" s="146">
        <f t="shared" si="36"/>
        <v>0</v>
      </c>
      <c r="AT31" s="145"/>
      <c r="AU31" s="146">
        <f t="shared" si="37"/>
        <v>0</v>
      </c>
      <c r="AV31" s="145">
        <v>12</v>
      </c>
      <c r="AW31" s="146">
        <f t="shared" si="38"/>
        <v>12</v>
      </c>
      <c r="AX31" s="145"/>
      <c r="AY31" s="146">
        <f t="shared" si="39"/>
        <v>0</v>
      </c>
      <c r="AZ31" s="145"/>
      <c r="BA31" s="146">
        <f t="shared" si="40"/>
        <v>0</v>
      </c>
      <c r="BB31" s="145"/>
      <c r="BC31" s="146">
        <f t="shared" si="41"/>
        <v>0</v>
      </c>
      <c r="BD31" s="145"/>
      <c r="BE31" s="146">
        <f t="shared" si="42"/>
        <v>0</v>
      </c>
      <c r="BF31" s="147">
        <f t="shared" si="96"/>
        <v>58</v>
      </c>
      <c r="BG31" s="146">
        <f t="shared" si="96"/>
        <v>58</v>
      </c>
      <c r="BH31" s="99"/>
      <c r="BI31" s="100">
        <f t="shared" ref="BI31:BI47" si="115">BH31*$E31</f>
        <v>0</v>
      </c>
      <c r="BJ31" s="99"/>
      <c r="BK31" s="100">
        <f t="shared" ref="BK31:BK47" si="116">BJ31*$E31</f>
        <v>0</v>
      </c>
      <c r="BL31" s="99"/>
      <c r="BM31" s="100">
        <f t="shared" ref="BM31:BM47" si="117">BL31*$E31</f>
        <v>0</v>
      </c>
      <c r="BN31" s="99"/>
      <c r="BO31" s="100">
        <f t="shared" ref="BO31:BO47" si="118">BN31*$E31</f>
        <v>0</v>
      </c>
      <c r="BP31" s="99"/>
      <c r="BQ31" s="100">
        <f t="shared" ref="BQ31:BQ47" si="119">BP31*$E31</f>
        <v>0</v>
      </c>
      <c r="BR31" s="99"/>
      <c r="BS31" s="100">
        <f t="shared" ref="BS31:BS47" si="120">BR31*$E31</f>
        <v>0</v>
      </c>
      <c r="BT31" s="99"/>
      <c r="BU31" s="100">
        <f t="shared" ref="BU31:BU47" si="121">BT31*$E31</f>
        <v>0</v>
      </c>
      <c r="BV31" s="99"/>
      <c r="BW31" s="100">
        <f t="shared" ref="BW31:BW47" si="122">BV31*$E31</f>
        <v>0</v>
      </c>
      <c r="BX31" s="99"/>
      <c r="BY31" s="100">
        <f t="shared" ref="BY31:BY47" si="123">BX31*$E31</f>
        <v>0</v>
      </c>
      <c r="BZ31" s="99"/>
      <c r="CA31" s="100">
        <f t="shared" ref="CA31:CA47" si="124">BZ31*$E31</f>
        <v>0</v>
      </c>
      <c r="CB31" s="99"/>
      <c r="CC31" s="100">
        <f t="shared" ref="CC31:CC47" si="125">CB31*$E31</f>
        <v>0</v>
      </c>
      <c r="CD31" s="99"/>
      <c r="CE31" s="100">
        <f t="shared" ref="CE31:CE47" si="126">CD31*$E31</f>
        <v>0</v>
      </c>
      <c r="CF31" s="101">
        <f t="shared" ref="CF31:CG47" si="127">SUM(BH31,BJ31,BL31,BN31,BP31,BR31,BT31,BV31,BX31,BZ31,CB31,CD31)</f>
        <v>0</v>
      </c>
      <c r="CG31" s="100">
        <f t="shared" si="127"/>
        <v>0</v>
      </c>
    </row>
    <row r="32" spans="1:85" s="148" customFormat="1" ht="19.899999999999999" customHeight="1" x14ac:dyDescent="0.5">
      <c r="A32" s="94">
        <v>25</v>
      </c>
      <c r="B32" s="95" t="s">
        <v>102</v>
      </c>
      <c r="C32" s="95" t="s">
        <v>77</v>
      </c>
      <c r="D32" s="94">
        <f t="shared" si="112"/>
        <v>21</v>
      </c>
      <c r="E32" s="94">
        <v>1</v>
      </c>
      <c r="F32" s="94" t="s">
        <v>75</v>
      </c>
      <c r="G32" s="94">
        <v>1930</v>
      </c>
      <c r="H32" s="94">
        <v>12</v>
      </c>
      <c r="I32" s="146">
        <f t="shared" si="18"/>
        <v>12</v>
      </c>
      <c r="J32" s="94"/>
      <c r="K32" s="146">
        <f t="shared" si="19"/>
        <v>0</v>
      </c>
      <c r="L32" s="94"/>
      <c r="M32" s="146">
        <f t="shared" si="20"/>
        <v>0</v>
      </c>
      <c r="N32" s="94"/>
      <c r="O32" s="146">
        <f t="shared" si="21"/>
        <v>0</v>
      </c>
      <c r="P32" s="94"/>
      <c r="Q32" s="146">
        <f t="shared" si="22"/>
        <v>0</v>
      </c>
      <c r="R32" s="94"/>
      <c r="S32" s="146">
        <f t="shared" si="23"/>
        <v>0</v>
      </c>
      <c r="T32" s="94"/>
      <c r="U32" s="146">
        <f t="shared" si="24"/>
        <v>0</v>
      </c>
      <c r="V32" s="94"/>
      <c r="W32" s="146">
        <f t="shared" si="25"/>
        <v>0</v>
      </c>
      <c r="X32" s="94"/>
      <c r="Y32" s="146">
        <f t="shared" si="26"/>
        <v>0</v>
      </c>
      <c r="Z32" s="94"/>
      <c r="AA32" s="146">
        <f t="shared" si="27"/>
        <v>0</v>
      </c>
      <c r="AB32" s="94"/>
      <c r="AC32" s="146">
        <f t="shared" si="28"/>
        <v>0</v>
      </c>
      <c r="AD32" s="94"/>
      <c r="AE32" s="146">
        <f t="shared" si="29"/>
        <v>0</v>
      </c>
      <c r="AF32" s="147">
        <f t="shared" si="113"/>
        <v>12</v>
      </c>
      <c r="AG32" s="146">
        <f t="shared" si="114"/>
        <v>12</v>
      </c>
      <c r="AH32" s="145"/>
      <c r="AI32" s="146">
        <f t="shared" si="32"/>
        <v>0</v>
      </c>
      <c r="AJ32" s="145"/>
      <c r="AK32" s="146">
        <f t="shared" si="33"/>
        <v>0</v>
      </c>
      <c r="AL32" s="145"/>
      <c r="AM32" s="146">
        <f t="shared" si="33"/>
        <v>0</v>
      </c>
      <c r="AN32" s="145"/>
      <c r="AO32" s="146">
        <f t="shared" si="34"/>
        <v>0</v>
      </c>
      <c r="AP32" s="145">
        <v>29</v>
      </c>
      <c r="AQ32" s="146">
        <f t="shared" si="35"/>
        <v>29</v>
      </c>
      <c r="AR32" s="145">
        <v>12</v>
      </c>
      <c r="AS32" s="146">
        <f t="shared" si="36"/>
        <v>12</v>
      </c>
      <c r="AT32" s="145">
        <v>24</v>
      </c>
      <c r="AU32" s="146">
        <f t="shared" si="37"/>
        <v>24</v>
      </c>
      <c r="AV32" s="145">
        <v>24</v>
      </c>
      <c r="AW32" s="146">
        <f t="shared" si="38"/>
        <v>24</v>
      </c>
      <c r="AX32" s="145"/>
      <c r="AY32" s="146">
        <f t="shared" si="39"/>
        <v>0</v>
      </c>
      <c r="AZ32" s="145"/>
      <c r="BA32" s="146">
        <f t="shared" si="40"/>
        <v>0</v>
      </c>
      <c r="BB32" s="145"/>
      <c r="BC32" s="146">
        <f t="shared" si="41"/>
        <v>0</v>
      </c>
      <c r="BD32" s="145"/>
      <c r="BE32" s="146">
        <f t="shared" si="42"/>
        <v>0</v>
      </c>
      <c r="BF32" s="147">
        <f t="shared" si="96"/>
        <v>89</v>
      </c>
      <c r="BG32" s="146">
        <f t="shared" si="96"/>
        <v>89</v>
      </c>
      <c r="BH32" s="99"/>
      <c r="BI32" s="100">
        <f t="shared" si="115"/>
        <v>0</v>
      </c>
      <c r="BJ32" s="99"/>
      <c r="BK32" s="100">
        <f t="shared" si="116"/>
        <v>0</v>
      </c>
      <c r="BL32" s="99"/>
      <c r="BM32" s="100">
        <f t="shared" si="117"/>
        <v>0</v>
      </c>
      <c r="BN32" s="99"/>
      <c r="BO32" s="100">
        <f t="shared" si="118"/>
        <v>0</v>
      </c>
      <c r="BP32" s="99"/>
      <c r="BQ32" s="100">
        <f t="shared" si="119"/>
        <v>0</v>
      </c>
      <c r="BR32" s="99"/>
      <c r="BS32" s="100">
        <f t="shared" si="120"/>
        <v>0</v>
      </c>
      <c r="BT32" s="99"/>
      <c r="BU32" s="100">
        <f t="shared" si="121"/>
        <v>0</v>
      </c>
      <c r="BV32" s="99"/>
      <c r="BW32" s="100">
        <f t="shared" si="122"/>
        <v>0</v>
      </c>
      <c r="BX32" s="99"/>
      <c r="BY32" s="100">
        <f t="shared" si="123"/>
        <v>0</v>
      </c>
      <c r="BZ32" s="99"/>
      <c r="CA32" s="100">
        <f t="shared" si="124"/>
        <v>0</v>
      </c>
      <c r="CB32" s="99"/>
      <c r="CC32" s="100">
        <f t="shared" si="125"/>
        <v>0</v>
      </c>
      <c r="CD32" s="99"/>
      <c r="CE32" s="100">
        <f t="shared" si="126"/>
        <v>0</v>
      </c>
      <c r="CF32" s="101">
        <f t="shared" si="127"/>
        <v>0</v>
      </c>
      <c r="CG32" s="100">
        <f t="shared" si="127"/>
        <v>0</v>
      </c>
    </row>
    <row r="33" spans="1:85" s="148" customFormat="1" ht="19.899999999999999" customHeight="1" x14ac:dyDescent="0.5">
      <c r="A33" s="94">
        <v>26</v>
      </c>
      <c r="B33" s="95" t="s">
        <v>103</v>
      </c>
      <c r="C33" s="95" t="s">
        <v>77</v>
      </c>
      <c r="D33" s="94">
        <f t="shared" si="112"/>
        <v>24</v>
      </c>
      <c r="E33" s="94">
        <v>0.6</v>
      </c>
      <c r="F33" s="94" t="s">
        <v>75</v>
      </c>
      <c r="G33" s="94">
        <v>1110</v>
      </c>
      <c r="H33" s="94">
        <v>84</v>
      </c>
      <c r="I33" s="146">
        <f t="shared" si="18"/>
        <v>50.4</v>
      </c>
      <c r="J33" s="94">
        <v>24</v>
      </c>
      <c r="K33" s="146">
        <f t="shared" si="19"/>
        <v>14.399999999999999</v>
      </c>
      <c r="L33" s="94"/>
      <c r="M33" s="146">
        <f t="shared" si="20"/>
        <v>0</v>
      </c>
      <c r="N33" s="94"/>
      <c r="O33" s="146">
        <f t="shared" si="21"/>
        <v>0</v>
      </c>
      <c r="P33" s="94"/>
      <c r="Q33" s="146">
        <f t="shared" si="22"/>
        <v>0</v>
      </c>
      <c r="R33" s="94"/>
      <c r="S33" s="146">
        <f t="shared" si="23"/>
        <v>0</v>
      </c>
      <c r="T33" s="94"/>
      <c r="U33" s="146">
        <f t="shared" si="24"/>
        <v>0</v>
      </c>
      <c r="V33" s="94"/>
      <c r="W33" s="146">
        <f t="shared" si="25"/>
        <v>0</v>
      </c>
      <c r="X33" s="94"/>
      <c r="Y33" s="146">
        <f t="shared" si="26"/>
        <v>0</v>
      </c>
      <c r="Z33" s="94"/>
      <c r="AA33" s="146">
        <f t="shared" si="27"/>
        <v>0</v>
      </c>
      <c r="AB33" s="94"/>
      <c r="AC33" s="146">
        <f t="shared" si="28"/>
        <v>0</v>
      </c>
      <c r="AD33" s="94"/>
      <c r="AE33" s="146">
        <f t="shared" si="29"/>
        <v>0</v>
      </c>
      <c r="AF33" s="147">
        <f t="shared" si="113"/>
        <v>108</v>
      </c>
      <c r="AG33" s="146">
        <f t="shared" si="114"/>
        <v>64.8</v>
      </c>
      <c r="AH33" s="145"/>
      <c r="AI33" s="146">
        <f t="shared" si="32"/>
        <v>0</v>
      </c>
      <c r="AJ33" s="145"/>
      <c r="AK33" s="146">
        <f t="shared" si="33"/>
        <v>0</v>
      </c>
      <c r="AL33" s="145"/>
      <c r="AM33" s="146">
        <f t="shared" si="33"/>
        <v>0</v>
      </c>
      <c r="AN33" s="145"/>
      <c r="AO33" s="146">
        <f t="shared" si="34"/>
        <v>0</v>
      </c>
      <c r="AP33" s="145"/>
      <c r="AQ33" s="146">
        <f t="shared" si="35"/>
        <v>0</v>
      </c>
      <c r="AR33" s="145"/>
      <c r="AS33" s="146">
        <f t="shared" si="36"/>
        <v>0</v>
      </c>
      <c r="AT33" s="145"/>
      <c r="AU33" s="146">
        <f t="shared" si="37"/>
        <v>0</v>
      </c>
      <c r="AV33" s="145"/>
      <c r="AW33" s="146">
        <f t="shared" si="38"/>
        <v>0</v>
      </c>
      <c r="AX33" s="145"/>
      <c r="AY33" s="146">
        <f t="shared" si="39"/>
        <v>0</v>
      </c>
      <c r="AZ33" s="145"/>
      <c r="BA33" s="146">
        <f t="shared" si="40"/>
        <v>0</v>
      </c>
      <c r="BB33" s="145"/>
      <c r="BC33" s="146">
        <f t="shared" si="41"/>
        <v>0</v>
      </c>
      <c r="BD33" s="145"/>
      <c r="BE33" s="146">
        <f t="shared" si="42"/>
        <v>0</v>
      </c>
      <c r="BF33" s="147">
        <f t="shared" si="96"/>
        <v>0</v>
      </c>
      <c r="BG33" s="146">
        <f t="shared" si="96"/>
        <v>0</v>
      </c>
      <c r="BH33" s="99"/>
      <c r="BI33" s="100">
        <f t="shared" si="115"/>
        <v>0</v>
      </c>
      <c r="BJ33" s="99"/>
      <c r="BK33" s="100">
        <f t="shared" si="116"/>
        <v>0</v>
      </c>
      <c r="BL33" s="99"/>
      <c r="BM33" s="100">
        <f t="shared" si="117"/>
        <v>0</v>
      </c>
      <c r="BN33" s="99"/>
      <c r="BO33" s="100">
        <f t="shared" si="118"/>
        <v>0</v>
      </c>
      <c r="BP33" s="99"/>
      <c r="BQ33" s="100">
        <f t="shared" si="119"/>
        <v>0</v>
      </c>
      <c r="BR33" s="99"/>
      <c r="BS33" s="100">
        <f t="shared" si="120"/>
        <v>0</v>
      </c>
      <c r="BT33" s="99"/>
      <c r="BU33" s="100">
        <f t="shared" si="121"/>
        <v>0</v>
      </c>
      <c r="BV33" s="99"/>
      <c r="BW33" s="100">
        <f t="shared" si="122"/>
        <v>0</v>
      </c>
      <c r="BX33" s="99"/>
      <c r="BY33" s="100">
        <f t="shared" si="123"/>
        <v>0</v>
      </c>
      <c r="BZ33" s="99"/>
      <c r="CA33" s="100">
        <f t="shared" si="124"/>
        <v>0</v>
      </c>
      <c r="CB33" s="99"/>
      <c r="CC33" s="100">
        <f t="shared" si="125"/>
        <v>0</v>
      </c>
      <c r="CD33" s="99"/>
      <c r="CE33" s="100">
        <f t="shared" si="126"/>
        <v>0</v>
      </c>
      <c r="CF33" s="101">
        <f t="shared" si="127"/>
        <v>0</v>
      </c>
      <c r="CG33" s="100">
        <f t="shared" si="127"/>
        <v>0</v>
      </c>
    </row>
    <row r="34" spans="1:85" s="148" customFormat="1" ht="19.899999999999999" customHeight="1" x14ac:dyDescent="0.5">
      <c r="A34" s="94">
        <v>27</v>
      </c>
      <c r="B34" s="95" t="s">
        <v>104</v>
      </c>
      <c r="C34" s="95" t="s">
        <v>77</v>
      </c>
      <c r="D34" s="94">
        <f t="shared" si="112"/>
        <v>24</v>
      </c>
      <c r="E34" s="94">
        <v>0.6</v>
      </c>
      <c r="F34" s="94" t="s">
        <v>75</v>
      </c>
      <c r="G34" s="94">
        <v>1330</v>
      </c>
      <c r="H34" s="94"/>
      <c r="I34" s="146">
        <f t="shared" si="18"/>
        <v>0</v>
      </c>
      <c r="J34" s="94"/>
      <c r="K34" s="146">
        <f t="shared" si="19"/>
        <v>0</v>
      </c>
      <c r="L34" s="94"/>
      <c r="M34" s="146">
        <f t="shared" si="20"/>
        <v>0</v>
      </c>
      <c r="N34" s="94"/>
      <c r="O34" s="146">
        <f t="shared" si="21"/>
        <v>0</v>
      </c>
      <c r="P34" s="94"/>
      <c r="Q34" s="146">
        <f t="shared" si="22"/>
        <v>0</v>
      </c>
      <c r="R34" s="94"/>
      <c r="S34" s="146">
        <f t="shared" si="23"/>
        <v>0</v>
      </c>
      <c r="T34" s="94"/>
      <c r="U34" s="146">
        <f t="shared" si="24"/>
        <v>0</v>
      </c>
      <c r="V34" s="94"/>
      <c r="W34" s="146">
        <f t="shared" si="25"/>
        <v>0</v>
      </c>
      <c r="X34" s="94"/>
      <c r="Y34" s="146">
        <f t="shared" si="26"/>
        <v>0</v>
      </c>
      <c r="Z34" s="94"/>
      <c r="AA34" s="146">
        <f t="shared" si="27"/>
        <v>0</v>
      </c>
      <c r="AB34" s="94"/>
      <c r="AC34" s="146">
        <f t="shared" si="28"/>
        <v>0</v>
      </c>
      <c r="AD34" s="94"/>
      <c r="AE34" s="146">
        <f t="shared" si="29"/>
        <v>0</v>
      </c>
      <c r="AF34" s="147">
        <f t="shared" si="113"/>
        <v>0</v>
      </c>
      <c r="AG34" s="146">
        <f t="shared" si="114"/>
        <v>0</v>
      </c>
      <c r="AH34" s="145"/>
      <c r="AI34" s="146">
        <f t="shared" si="32"/>
        <v>0</v>
      </c>
      <c r="AJ34" s="145"/>
      <c r="AK34" s="146">
        <f t="shared" si="33"/>
        <v>0</v>
      </c>
      <c r="AL34" s="145"/>
      <c r="AM34" s="146">
        <f t="shared" si="33"/>
        <v>0</v>
      </c>
      <c r="AN34" s="145"/>
      <c r="AO34" s="146">
        <f t="shared" si="34"/>
        <v>0</v>
      </c>
      <c r="AP34" s="145"/>
      <c r="AQ34" s="146">
        <f t="shared" si="35"/>
        <v>0</v>
      </c>
      <c r="AR34" s="145"/>
      <c r="AS34" s="146">
        <f t="shared" si="36"/>
        <v>0</v>
      </c>
      <c r="AT34" s="145"/>
      <c r="AU34" s="146">
        <f t="shared" si="37"/>
        <v>0</v>
      </c>
      <c r="AV34" s="145"/>
      <c r="AW34" s="146">
        <f t="shared" si="38"/>
        <v>0</v>
      </c>
      <c r="AX34" s="145"/>
      <c r="AY34" s="146">
        <f t="shared" si="39"/>
        <v>0</v>
      </c>
      <c r="AZ34" s="145"/>
      <c r="BA34" s="146">
        <f t="shared" si="40"/>
        <v>0</v>
      </c>
      <c r="BB34" s="145"/>
      <c r="BC34" s="146">
        <f t="shared" si="41"/>
        <v>0</v>
      </c>
      <c r="BD34" s="145"/>
      <c r="BE34" s="146">
        <f t="shared" si="42"/>
        <v>0</v>
      </c>
      <c r="BF34" s="147">
        <f t="shared" si="96"/>
        <v>0</v>
      </c>
      <c r="BG34" s="146">
        <f t="shared" si="96"/>
        <v>0</v>
      </c>
      <c r="BH34" s="99"/>
      <c r="BI34" s="100">
        <f t="shared" si="115"/>
        <v>0</v>
      </c>
      <c r="BJ34" s="99"/>
      <c r="BK34" s="100">
        <f t="shared" si="116"/>
        <v>0</v>
      </c>
      <c r="BL34" s="99"/>
      <c r="BM34" s="100">
        <f t="shared" si="117"/>
        <v>0</v>
      </c>
      <c r="BN34" s="99"/>
      <c r="BO34" s="100">
        <f t="shared" si="118"/>
        <v>0</v>
      </c>
      <c r="BP34" s="99"/>
      <c r="BQ34" s="100">
        <f t="shared" si="119"/>
        <v>0</v>
      </c>
      <c r="BR34" s="99"/>
      <c r="BS34" s="100">
        <f t="shared" si="120"/>
        <v>0</v>
      </c>
      <c r="BT34" s="99"/>
      <c r="BU34" s="100">
        <f t="shared" si="121"/>
        <v>0</v>
      </c>
      <c r="BV34" s="99"/>
      <c r="BW34" s="100">
        <f t="shared" si="122"/>
        <v>0</v>
      </c>
      <c r="BX34" s="99"/>
      <c r="BY34" s="100">
        <f t="shared" si="123"/>
        <v>0</v>
      </c>
      <c r="BZ34" s="99"/>
      <c r="CA34" s="100">
        <f t="shared" si="124"/>
        <v>0</v>
      </c>
      <c r="CB34" s="99"/>
      <c r="CC34" s="100">
        <f t="shared" si="125"/>
        <v>0</v>
      </c>
      <c r="CD34" s="99"/>
      <c r="CE34" s="100">
        <f t="shared" si="126"/>
        <v>0</v>
      </c>
      <c r="CF34" s="101">
        <f t="shared" si="127"/>
        <v>0</v>
      </c>
      <c r="CG34" s="100">
        <f t="shared" si="127"/>
        <v>0</v>
      </c>
    </row>
    <row r="35" spans="1:85" s="148" customFormat="1" ht="19.899999999999999" customHeight="1" x14ac:dyDescent="0.5">
      <c r="A35" s="94">
        <v>28</v>
      </c>
      <c r="B35" s="95" t="s">
        <v>105</v>
      </c>
      <c r="C35" s="95" t="s">
        <v>77</v>
      </c>
      <c r="D35" s="94">
        <f t="shared" si="112"/>
        <v>24</v>
      </c>
      <c r="E35" s="94">
        <v>0.35</v>
      </c>
      <c r="F35" s="94" t="s">
        <v>81</v>
      </c>
      <c r="G35" s="94">
        <v>900</v>
      </c>
      <c r="H35" s="94"/>
      <c r="I35" s="146">
        <f t="shared" si="18"/>
        <v>0</v>
      </c>
      <c r="J35" s="94"/>
      <c r="K35" s="146">
        <f t="shared" si="19"/>
        <v>0</v>
      </c>
      <c r="L35" s="94"/>
      <c r="M35" s="146">
        <f t="shared" si="20"/>
        <v>0</v>
      </c>
      <c r="N35" s="94"/>
      <c r="O35" s="146">
        <f t="shared" si="21"/>
        <v>0</v>
      </c>
      <c r="P35" s="94"/>
      <c r="Q35" s="146">
        <f t="shared" si="22"/>
        <v>0</v>
      </c>
      <c r="R35" s="94"/>
      <c r="S35" s="146">
        <f t="shared" si="23"/>
        <v>0</v>
      </c>
      <c r="T35" s="94"/>
      <c r="U35" s="146">
        <f t="shared" si="24"/>
        <v>0</v>
      </c>
      <c r="V35" s="94"/>
      <c r="W35" s="146">
        <f t="shared" si="25"/>
        <v>0</v>
      </c>
      <c r="X35" s="94"/>
      <c r="Y35" s="146">
        <f t="shared" si="26"/>
        <v>0</v>
      </c>
      <c r="Z35" s="94"/>
      <c r="AA35" s="146">
        <f t="shared" si="27"/>
        <v>0</v>
      </c>
      <c r="AB35" s="94"/>
      <c r="AC35" s="146">
        <f t="shared" si="28"/>
        <v>0</v>
      </c>
      <c r="AD35" s="94"/>
      <c r="AE35" s="146">
        <f t="shared" si="29"/>
        <v>0</v>
      </c>
      <c r="AF35" s="147">
        <f t="shared" si="113"/>
        <v>0</v>
      </c>
      <c r="AG35" s="146">
        <f t="shared" si="114"/>
        <v>0</v>
      </c>
      <c r="AH35" s="145"/>
      <c r="AI35" s="146">
        <f t="shared" si="32"/>
        <v>0</v>
      </c>
      <c r="AJ35" s="145"/>
      <c r="AK35" s="146">
        <f t="shared" si="33"/>
        <v>0</v>
      </c>
      <c r="AL35" s="145"/>
      <c r="AM35" s="146">
        <f t="shared" si="33"/>
        <v>0</v>
      </c>
      <c r="AN35" s="145"/>
      <c r="AO35" s="146">
        <f t="shared" si="34"/>
        <v>0</v>
      </c>
      <c r="AP35" s="145"/>
      <c r="AQ35" s="146">
        <f t="shared" si="35"/>
        <v>0</v>
      </c>
      <c r="AR35" s="145"/>
      <c r="AS35" s="146">
        <f t="shared" si="36"/>
        <v>0</v>
      </c>
      <c r="AT35" s="145"/>
      <c r="AU35" s="146">
        <f t="shared" si="37"/>
        <v>0</v>
      </c>
      <c r="AV35" s="145"/>
      <c r="AW35" s="146">
        <f t="shared" si="38"/>
        <v>0</v>
      </c>
      <c r="AX35" s="145"/>
      <c r="AY35" s="146">
        <f t="shared" si="39"/>
        <v>0</v>
      </c>
      <c r="AZ35" s="145"/>
      <c r="BA35" s="146">
        <f t="shared" si="40"/>
        <v>0</v>
      </c>
      <c r="BB35" s="145"/>
      <c r="BC35" s="146">
        <f t="shared" si="41"/>
        <v>0</v>
      </c>
      <c r="BD35" s="145"/>
      <c r="BE35" s="146">
        <f t="shared" si="42"/>
        <v>0</v>
      </c>
      <c r="BF35" s="147">
        <f t="shared" si="96"/>
        <v>0</v>
      </c>
      <c r="BG35" s="146">
        <f t="shared" si="96"/>
        <v>0</v>
      </c>
      <c r="BH35" s="99"/>
      <c r="BI35" s="100">
        <f t="shared" si="115"/>
        <v>0</v>
      </c>
      <c r="BJ35" s="99"/>
      <c r="BK35" s="100">
        <f t="shared" si="116"/>
        <v>0</v>
      </c>
      <c r="BL35" s="99"/>
      <c r="BM35" s="100">
        <f t="shared" si="117"/>
        <v>0</v>
      </c>
      <c r="BN35" s="99"/>
      <c r="BO35" s="100">
        <f t="shared" si="118"/>
        <v>0</v>
      </c>
      <c r="BP35" s="99"/>
      <c r="BQ35" s="100">
        <f t="shared" si="119"/>
        <v>0</v>
      </c>
      <c r="BR35" s="99"/>
      <c r="BS35" s="100">
        <f t="shared" si="120"/>
        <v>0</v>
      </c>
      <c r="BT35" s="99"/>
      <c r="BU35" s="100">
        <f t="shared" si="121"/>
        <v>0</v>
      </c>
      <c r="BV35" s="99"/>
      <c r="BW35" s="100">
        <f t="shared" si="122"/>
        <v>0</v>
      </c>
      <c r="BX35" s="99"/>
      <c r="BY35" s="100">
        <f t="shared" si="123"/>
        <v>0</v>
      </c>
      <c r="BZ35" s="99"/>
      <c r="CA35" s="100">
        <f t="shared" si="124"/>
        <v>0</v>
      </c>
      <c r="CB35" s="99"/>
      <c r="CC35" s="100">
        <f t="shared" si="125"/>
        <v>0</v>
      </c>
      <c r="CD35" s="99"/>
      <c r="CE35" s="100">
        <f t="shared" si="126"/>
        <v>0</v>
      </c>
      <c r="CF35" s="101">
        <f t="shared" si="127"/>
        <v>0</v>
      </c>
      <c r="CG35" s="100">
        <f t="shared" si="127"/>
        <v>0</v>
      </c>
    </row>
    <row r="36" spans="1:85" s="148" customFormat="1" ht="19.899999999999999" customHeight="1" x14ac:dyDescent="0.5">
      <c r="A36" s="94">
        <v>29</v>
      </c>
      <c r="B36" s="95" t="s">
        <v>106</v>
      </c>
      <c r="C36" s="95" t="s">
        <v>74</v>
      </c>
      <c r="D36" s="94">
        <f t="shared" si="112"/>
        <v>24</v>
      </c>
      <c r="E36" s="94">
        <v>0.7</v>
      </c>
      <c r="F36" s="94" t="s">
        <v>75</v>
      </c>
      <c r="G36" s="94"/>
      <c r="H36" s="94"/>
      <c r="I36" s="146">
        <f t="shared" si="18"/>
        <v>0</v>
      </c>
      <c r="J36" s="94"/>
      <c r="K36" s="146">
        <f t="shared" si="19"/>
        <v>0</v>
      </c>
      <c r="L36" s="94"/>
      <c r="M36" s="146">
        <f t="shared" si="20"/>
        <v>0</v>
      </c>
      <c r="N36" s="94"/>
      <c r="O36" s="146">
        <f t="shared" si="21"/>
        <v>0</v>
      </c>
      <c r="P36" s="94"/>
      <c r="Q36" s="146">
        <f t="shared" si="22"/>
        <v>0</v>
      </c>
      <c r="R36" s="94"/>
      <c r="S36" s="146">
        <f t="shared" si="23"/>
        <v>0</v>
      </c>
      <c r="T36" s="94"/>
      <c r="U36" s="146">
        <f t="shared" si="24"/>
        <v>0</v>
      </c>
      <c r="V36" s="94"/>
      <c r="W36" s="146">
        <f t="shared" si="25"/>
        <v>0</v>
      </c>
      <c r="X36" s="94"/>
      <c r="Y36" s="146">
        <f t="shared" si="26"/>
        <v>0</v>
      </c>
      <c r="Z36" s="94"/>
      <c r="AA36" s="146">
        <f t="shared" si="27"/>
        <v>0</v>
      </c>
      <c r="AB36" s="94"/>
      <c r="AC36" s="146">
        <f t="shared" si="28"/>
        <v>0</v>
      </c>
      <c r="AD36" s="94"/>
      <c r="AE36" s="146">
        <f t="shared" si="29"/>
        <v>0</v>
      </c>
      <c r="AF36" s="147">
        <f t="shared" si="113"/>
        <v>0</v>
      </c>
      <c r="AG36" s="146">
        <f t="shared" si="114"/>
        <v>0</v>
      </c>
      <c r="AH36" s="145"/>
      <c r="AI36" s="146">
        <f t="shared" si="32"/>
        <v>0</v>
      </c>
      <c r="AJ36" s="145"/>
      <c r="AK36" s="146">
        <f t="shared" si="33"/>
        <v>0</v>
      </c>
      <c r="AL36" s="145"/>
      <c r="AM36" s="146">
        <f t="shared" si="33"/>
        <v>0</v>
      </c>
      <c r="AN36" s="145"/>
      <c r="AO36" s="146">
        <f t="shared" si="34"/>
        <v>0</v>
      </c>
      <c r="AP36" s="145"/>
      <c r="AQ36" s="146">
        <f t="shared" si="35"/>
        <v>0</v>
      </c>
      <c r="AR36" s="145"/>
      <c r="AS36" s="146">
        <f t="shared" si="36"/>
        <v>0</v>
      </c>
      <c r="AT36" s="145"/>
      <c r="AU36" s="146">
        <f t="shared" si="37"/>
        <v>0</v>
      </c>
      <c r="AV36" s="145"/>
      <c r="AW36" s="146">
        <f t="shared" si="38"/>
        <v>0</v>
      </c>
      <c r="AX36" s="145"/>
      <c r="AY36" s="146">
        <f t="shared" si="39"/>
        <v>0</v>
      </c>
      <c r="AZ36" s="145"/>
      <c r="BA36" s="146">
        <f t="shared" si="40"/>
        <v>0</v>
      </c>
      <c r="BB36" s="145"/>
      <c r="BC36" s="146">
        <f t="shared" si="41"/>
        <v>0</v>
      </c>
      <c r="BD36" s="145"/>
      <c r="BE36" s="146">
        <f t="shared" si="42"/>
        <v>0</v>
      </c>
      <c r="BF36" s="147">
        <f t="shared" si="96"/>
        <v>0</v>
      </c>
      <c r="BG36" s="146">
        <f t="shared" si="96"/>
        <v>0</v>
      </c>
      <c r="BH36" s="99"/>
      <c r="BI36" s="100">
        <f t="shared" si="115"/>
        <v>0</v>
      </c>
      <c r="BJ36" s="99"/>
      <c r="BK36" s="100">
        <f t="shared" si="116"/>
        <v>0</v>
      </c>
      <c r="BL36" s="99"/>
      <c r="BM36" s="100">
        <f t="shared" si="117"/>
        <v>0</v>
      </c>
      <c r="BN36" s="99"/>
      <c r="BO36" s="100">
        <f t="shared" si="118"/>
        <v>0</v>
      </c>
      <c r="BP36" s="99"/>
      <c r="BQ36" s="100">
        <f t="shared" si="119"/>
        <v>0</v>
      </c>
      <c r="BR36" s="99"/>
      <c r="BS36" s="100">
        <f t="shared" si="120"/>
        <v>0</v>
      </c>
      <c r="BT36" s="99"/>
      <c r="BU36" s="100">
        <f t="shared" si="121"/>
        <v>0</v>
      </c>
      <c r="BV36" s="99"/>
      <c r="BW36" s="100">
        <f t="shared" si="122"/>
        <v>0</v>
      </c>
      <c r="BX36" s="99"/>
      <c r="BY36" s="100">
        <f t="shared" si="123"/>
        <v>0</v>
      </c>
      <c r="BZ36" s="99"/>
      <c r="CA36" s="100">
        <f t="shared" si="124"/>
        <v>0</v>
      </c>
      <c r="CB36" s="99"/>
      <c r="CC36" s="100">
        <f t="shared" si="125"/>
        <v>0</v>
      </c>
      <c r="CD36" s="99"/>
      <c r="CE36" s="100">
        <f t="shared" si="126"/>
        <v>0</v>
      </c>
      <c r="CF36" s="101">
        <f t="shared" si="127"/>
        <v>0</v>
      </c>
      <c r="CG36" s="100">
        <f t="shared" si="127"/>
        <v>0</v>
      </c>
    </row>
    <row r="37" spans="1:85" s="148" customFormat="1" ht="19.899999999999999" customHeight="1" x14ac:dyDescent="0.5">
      <c r="A37" s="94">
        <v>30</v>
      </c>
      <c r="B37" s="95" t="s">
        <v>107</v>
      </c>
      <c r="C37" s="95" t="s">
        <v>74</v>
      </c>
      <c r="D37" s="94">
        <f t="shared" si="112"/>
        <v>24</v>
      </c>
      <c r="E37" s="94">
        <v>0.7</v>
      </c>
      <c r="F37" s="94" t="s">
        <v>75</v>
      </c>
      <c r="G37" s="94"/>
      <c r="H37" s="94"/>
      <c r="I37" s="146">
        <f t="shared" si="18"/>
        <v>0</v>
      </c>
      <c r="J37" s="94"/>
      <c r="K37" s="146">
        <f t="shared" si="19"/>
        <v>0</v>
      </c>
      <c r="L37" s="94"/>
      <c r="M37" s="146">
        <f t="shared" si="20"/>
        <v>0</v>
      </c>
      <c r="N37" s="94"/>
      <c r="O37" s="146">
        <f t="shared" si="21"/>
        <v>0</v>
      </c>
      <c r="P37" s="94"/>
      <c r="Q37" s="146">
        <f t="shared" si="22"/>
        <v>0</v>
      </c>
      <c r="R37" s="94"/>
      <c r="S37" s="146">
        <f t="shared" si="23"/>
        <v>0</v>
      </c>
      <c r="T37" s="94"/>
      <c r="U37" s="146">
        <f t="shared" si="24"/>
        <v>0</v>
      </c>
      <c r="V37" s="94"/>
      <c r="W37" s="146">
        <f t="shared" si="25"/>
        <v>0</v>
      </c>
      <c r="X37" s="94"/>
      <c r="Y37" s="146">
        <f t="shared" si="26"/>
        <v>0</v>
      </c>
      <c r="Z37" s="94"/>
      <c r="AA37" s="146">
        <f t="shared" si="27"/>
        <v>0</v>
      </c>
      <c r="AB37" s="94"/>
      <c r="AC37" s="146">
        <f t="shared" si="28"/>
        <v>0</v>
      </c>
      <c r="AD37" s="94"/>
      <c r="AE37" s="146">
        <f t="shared" si="29"/>
        <v>0</v>
      </c>
      <c r="AF37" s="147">
        <f t="shared" si="113"/>
        <v>0</v>
      </c>
      <c r="AG37" s="146">
        <f t="shared" si="114"/>
        <v>0</v>
      </c>
      <c r="AH37" s="145"/>
      <c r="AI37" s="146">
        <f t="shared" si="32"/>
        <v>0</v>
      </c>
      <c r="AJ37" s="145"/>
      <c r="AK37" s="146">
        <f t="shared" si="33"/>
        <v>0</v>
      </c>
      <c r="AL37" s="145"/>
      <c r="AM37" s="146">
        <f t="shared" si="33"/>
        <v>0</v>
      </c>
      <c r="AN37" s="145"/>
      <c r="AO37" s="146">
        <f t="shared" si="34"/>
        <v>0</v>
      </c>
      <c r="AP37" s="145"/>
      <c r="AQ37" s="146">
        <f t="shared" si="35"/>
        <v>0</v>
      </c>
      <c r="AR37" s="145"/>
      <c r="AS37" s="146">
        <f t="shared" si="36"/>
        <v>0</v>
      </c>
      <c r="AT37" s="145"/>
      <c r="AU37" s="146">
        <f t="shared" si="37"/>
        <v>0</v>
      </c>
      <c r="AV37" s="145"/>
      <c r="AW37" s="146">
        <f t="shared" si="38"/>
        <v>0</v>
      </c>
      <c r="AX37" s="145"/>
      <c r="AY37" s="146">
        <f t="shared" si="39"/>
        <v>0</v>
      </c>
      <c r="AZ37" s="145"/>
      <c r="BA37" s="146">
        <f t="shared" si="40"/>
        <v>0</v>
      </c>
      <c r="BB37" s="145"/>
      <c r="BC37" s="146">
        <f t="shared" si="41"/>
        <v>0</v>
      </c>
      <c r="BD37" s="145"/>
      <c r="BE37" s="146">
        <f t="shared" si="42"/>
        <v>0</v>
      </c>
      <c r="BF37" s="147">
        <f t="shared" si="96"/>
        <v>0</v>
      </c>
      <c r="BG37" s="146">
        <f t="shared" si="96"/>
        <v>0</v>
      </c>
      <c r="BH37" s="99"/>
      <c r="BI37" s="100">
        <f t="shared" si="115"/>
        <v>0</v>
      </c>
      <c r="BJ37" s="99"/>
      <c r="BK37" s="100">
        <f t="shared" si="116"/>
        <v>0</v>
      </c>
      <c r="BL37" s="99"/>
      <c r="BM37" s="100">
        <f t="shared" si="117"/>
        <v>0</v>
      </c>
      <c r="BN37" s="99"/>
      <c r="BO37" s="100">
        <f t="shared" si="118"/>
        <v>0</v>
      </c>
      <c r="BP37" s="99"/>
      <c r="BQ37" s="100">
        <f t="shared" si="119"/>
        <v>0</v>
      </c>
      <c r="BR37" s="99"/>
      <c r="BS37" s="100">
        <f t="shared" si="120"/>
        <v>0</v>
      </c>
      <c r="BT37" s="99"/>
      <c r="BU37" s="100">
        <f t="shared" si="121"/>
        <v>0</v>
      </c>
      <c r="BV37" s="99"/>
      <c r="BW37" s="100">
        <f t="shared" si="122"/>
        <v>0</v>
      </c>
      <c r="BX37" s="99"/>
      <c r="BY37" s="100">
        <f t="shared" si="123"/>
        <v>0</v>
      </c>
      <c r="BZ37" s="99"/>
      <c r="CA37" s="100">
        <f t="shared" si="124"/>
        <v>0</v>
      </c>
      <c r="CB37" s="99"/>
      <c r="CC37" s="100">
        <f t="shared" si="125"/>
        <v>0</v>
      </c>
      <c r="CD37" s="99"/>
      <c r="CE37" s="100">
        <f t="shared" si="126"/>
        <v>0</v>
      </c>
      <c r="CF37" s="101">
        <f t="shared" si="127"/>
        <v>0</v>
      </c>
      <c r="CG37" s="100">
        <f t="shared" si="127"/>
        <v>0</v>
      </c>
    </row>
    <row r="38" spans="1:85" s="148" customFormat="1" ht="19.899999999999999" customHeight="1" x14ac:dyDescent="0.5">
      <c r="A38" s="94">
        <v>31</v>
      </c>
      <c r="B38" s="95" t="s">
        <v>108</v>
      </c>
      <c r="C38" s="95" t="s">
        <v>74</v>
      </c>
      <c r="D38" s="94">
        <f t="shared" si="112"/>
        <v>12</v>
      </c>
      <c r="E38" s="94">
        <v>0.68</v>
      </c>
      <c r="F38" s="94" t="s">
        <v>75</v>
      </c>
      <c r="G38" s="94">
        <v>1550</v>
      </c>
      <c r="H38" s="94">
        <v>84</v>
      </c>
      <c r="I38" s="160">
        <f t="shared" si="18"/>
        <v>57.120000000000005</v>
      </c>
      <c r="J38" s="94">
        <v>84</v>
      </c>
      <c r="K38" s="160">
        <f t="shared" si="19"/>
        <v>57.120000000000005</v>
      </c>
      <c r="L38" s="94">
        <v>72</v>
      </c>
      <c r="M38" s="160">
        <f t="shared" si="20"/>
        <v>48.96</v>
      </c>
      <c r="N38" s="94">
        <v>48</v>
      </c>
      <c r="O38" s="160">
        <f t="shared" si="21"/>
        <v>32.64</v>
      </c>
      <c r="P38" s="94">
        <v>24</v>
      </c>
      <c r="Q38" s="160">
        <f t="shared" si="22"/>
        <v>16.32</v>
      </c>
      <c r="R38" s="94">
        <v>12</v>
      </c>
      <c r="S38" s="160">
        <f t="shared" si="23"/>
        <v>8.16</v>
      </c>
      <c r="T38" s="94">
        <v>12</v>
      </c>
      <c r="U38" s="160">
        <f t="shared" si="24"/>
        <v>8.16</v>
      </c>
      <c r="V38" s="94">
        <v>24</v>
      </c>
      <c r="W38" s="160">
        <f t="shared" si="25"/>
        <v>16.32</v>
      </c>
      <c r="X38" s="94">
        <v>48</v>
      </c>
      <c r="Y38" s="160">
        <f t="shared" si="26"/>
        <v>32.64</v>
      </c>
      <c r="Z38" s="94">
        <v>276</v>
      </c>
      <c r="AA38" s="160">
        <f t="shared" si="27"/>
        <v>187.68</v>
      </c>
      <c r="AB38" s="94"/>
      <c r="AC38" s="160">
        <f t="shared" si="28"/>
        <v>0</v>
      </c>
      <c r="AD38" s="94">
        <v>144</v>
      </c>
      <c r="AE38" s="160">
        <f t="shared" si="29"/>
        <v>97.92</v>
      </c>
      <c r="AF38" s="147">
        <f t="shared" si="113"/>
        <v>828</v>
      </c>
      <c r="AG38" s="146">
        <f t="shared" si="114"/>
        <v>563.04</v>
      </c>
      <c r="AH38" s="145">
        <v>204</v>
      </c>
      <c r="AI38" s="146">
        <f t="shared" si="32"/>
        <v>138.72</v>
      </c>
      <c r="AJ38" s="145">
        <v>216</v>
      </c>
      <c r="AK38" s="146">
        <f t="shared" si="33"/>
        <v>146.88000000000002</v>
      </c>
      <c r="AL38" s="145">
        <v>300</v>
      </c>
      <c r="AM38" s="146">
        <f>AL38*$E38</f>
        <v>204.00000000000003</v>
      </c>
      <c r="AN38" s="145">
        <v>300</v>
      </c>
      <c r="AO38" s="146">
        <f t="shared" si="34"/>
        <v>204.00000000000003</v>
      </c>
      <c r="AP38" s="145">
        <v>216</v>
      </c>
      <c r="AQ38" s="146">
        <f t="shared" si="35"/>
        <v>146.88000000000002</v>
      </c>
      <c r="AR38" s="145">
        <v>216</v>
      </c>
      <c r="AS38" s="146">
        <f t="shared" si="36"/>
        <v>146.88000000000002</v>
      </c>
      <c r="AT38" s="145">
        <v>108</v>
      </c>
      <c r="AU38" s="146">
        <f t="shared" si="37"/>
        <v>73.440000000000012</v>
      </c>
      <c r="AV38" s="145">
        <v>36</v>
      </c>
      <c r="AW38" s="146">
        <f t="shared" si="38"/>
        <v>24.48</v>
      </c>
      <c r="AX38" s="145">
        <v>48</v>
      </c>
      <c r="AY38" s="146">
        <f t="shared" si="39"/>
        <v>32.64</v>
      </c>
      <c r="AZ38" s="145">
        <v>60</v>
      </c>
      <c r="BA38" s="146">
        <f t="shared" si="40"/>
        <v>40.800000000000004</v>
      </c>
      <c r="BB38" s="145">
        <v>120</v>
      </c>
      <c r="BC38" s="146">
        <f t="shared" si="41"/>
        <v>81.600000000000009</v>
      </c>
      <c r="BD38" s="145">
        <v>24</v>
      </c>
      <c r="BE38" s="146">
        <f t="shared" si="42"/>
        <v>16.32</v>
      </c>
      <c r="BF38" s="147">
        <f>SUM(AH38,AJ38,AL38,AN38,AP38,AR38,AT38,AV38,AX38,AZ38,BB38,BD38)</f>
        <v>1848</v>
      </c>
      <c r="BG38" s="146">
        <f t="shared" si="96"/>
        <v>1256.6399999999999</v>
      </c>
      <c r="BH38" s="99"/>
      <c r="BI38" s="100">
        <f t="shared" si="115"/>
        <v>0</v>
      </c>
      <c r="BJ38" s="99"/>
      <c r="BK38" s="100">
        <f t="shared" si="116"/>
        <v>0</v>
      </c>
      <c r="BL38" s="99"/>
      <c r="BM38" s="100">
        <f t="shared" si="117"/>
        <v>0</v>
      </c>
      <c r="BN38" s="99"/>
      <c r="BO38" s="100">
        <f t="shared" si="118"/>
        <v>0</v>
      </c>
      <c r="BP38" s="99"/>
      <c r="BQ38" s="100">
        <f t="shared" si="119"/>
        <v>0</v>
      </c>
      <c r="BR38" s="99"/>
      <c r="BS38" s="100">
        <f t="shared" si="120"/>
        <v>0</v>
      </c>
      <c r="BT38" s="99"/>
      <c r="BU38" s="100">
        <f t="shared" si="121"/>
        <v>0</v>
      </c>
      <c r="BV38" s="99"/>
      <c r="BW38" s="100">
        <f t="shared" si="122"/>
        <v>0</v>
      </c>
      <c r="BX38" s="99"/>
      <c r="BY38" s="100">
        <f t="shared" si="123"/>
        <v>0</v>
      </c>
      <c r="BZ38" s="99"/>
      <c r="CA38" s="100">
        <f t="shared" si="124"/>
        <v>0</v>
      </c>
      <c r="CB38" s="99"/>
      <c r="CC38" s="100">
        <f t="shared" si="125"/>
        <v>0</v>
      </c>
      <c r="CD38" s="99"/>
      <c r="CE38" s="100">
        <f t="shared" si="126"/>
        <v>0</v>
      </c>
      <c r="CF38" s="101">
        <f t="shared" si="127"/>
        <v>0</v>
      </c>
      <c r="CG38" s="100">
        <f t="shared" si="127"/>
        <v>0</v>
      </c>
    </row>
    <row r="39" spans="1:85" s="148" customFormat="1" ht="19.899999999999999" customHeight="1" x14ac:dyDescent="0.5">
      <c r="A39" s="94">
        <v>32</v>
      </c>
      <c r="B39" s="95" t="s">
        <v>108</v>
      </c>
      <c r="C39" s="95" t="s">
        <v>74</v>
      </c>
      <c r="D39" s="94">
        <f t="shared" si="112"/>
        <v>24</v>
      </c>
      <c r="E39" s="94">
        <v>0.64</v>
      </c>
      <c r="F39" s="94" t="s">
        <v>75</v>
      </c>
      <c r="G39" s="94">
        <v>1500</v>
      </c>
      <c r="H39" s="94"/>
      <c r="I39" s="160">
        <f t="shared" si="18"/>
        <v>0</v>
      </c>
      <c r="J39" s="94"/>
      <c r="K39" s="160">
        <f t="shared" si="19"/>
        <v>0</v>
      </c>
      <c r="L39" s="94"/>
      <c r="M39" s="160">
        <f t="shared" si="20"/>
        <v>0</v>
      </c>
      <c r="N39" s="94"/>
      <c r="O39" s="160">
        <f t="shared" si="21"/>
        <v>0</v>
      </c>
      <c r="P39" s="94"/>
      <c r="Q39" s="160">
        <f t="shared" si="22"/>
        <v>0</v>
      </c>
      <c r="R39" s="94"/>
      <c r="S39" s="160">
        <f t="shared" si="23"/>
        <v>0</v>
      </c>
      <c r="T39" s="94"/>
      <c r="U39" s="160">
        <f t="shared" si="24"/>
        <v>0</v>
      </c>
      <c r="V39" s="94"/>
      <c r="W39" s="160">
        <f t="shared" si="25"/>
        <v>0</v>
      </c>
      <c r="X39" s="94"/>
      <c r="Y39" s="160">
        <f t="shared" si="26"/>
        <v>0</v>
      </c>
      <c r="Z39" s="94"/>
      <c r="AA39" s="160">
        <f t="shared" si="27"/>
        <v>0</v>
      </c>
      <c r="AB39" s="94"/>
      <c r="AC39" s="160">
        <f t="shared" si="28"/>
        <v>0</v>
      </c>
      <c r="AD39" s="94"/>
      <c r="AE39" s="160">
        <f t="shared" si="29"/>
        <v>0</v>
      </c>
      <c r="AF39" s="147">
        <f t="shared" si="113"/>
        <v>0</v>
      </c>
      <c r="AG39" s="146">
        <f t="shared" si="114"/>
        <v>0</v>
      </c>
      <c r="AH39" s="159"/>
      <c r="AI39" s="160">
        <f t="shared" si="32"/>
        <v>0</v>
      </c>
      <c r="AJ39" s="159"/>
      <c r="AK39" s="160">
        <f t="shared" si="33"/>
        <v>0</v>
      </c>
      <c r="AL39" s="145"/>
      <c r="AM39" s="146">
        <f>AL39*$E39</f>
        <v>0</v>
      </c>
      <c r="AN39" s="145"/>
      <c r="AO39" s="146">
        <f t="shared" si="34"/>
        <v>0</v>
      </c>
      <c r="AP39" s="145"/>
      <c r="AQ39" s="146">
        <f t="shared" si="35"/>
        <v>0</v>
      </c>
      <c r="AR39" s="145"/>
      <c r="AS39" s="146">
        <f t="shared" si="36"/>
        <v>0</v>
      </c>
      <c r="AT39" s="145"/>
      <c r="AU39" s="146">
        <f t="shared" si="37"/>
        <v>0</v>
      </c>
      <c r="AV39" s="145"/>
      <c r="AW39" s="146">
        <f t="shared" si="38"/>
        <v>0</v>
      </c>
      <c r="AX39" s="145"/>
      <c r="AY39" s="146">
        <f t="shared" si="39"/>
        <v>0</v>
      </c>
      <c r="AZ39" s="145"/>
      <c r="BA39" s="146">
        <f t="shared" si="40"/>
        <v>0</v>
      </c>
      <c r="BB39" s="145"/>
      <c r="BC39" s="146">
        <f t="shared" si="41"/>
        <v>0</v>
      </c>
      <c r="BD39" s="145"/>
      <c r="BE39" s="146">
        <f t="shared" si="42"/>
        <v>0</v>
      </c>
      <c r="BF39" s="147">
        <f>SUM(AH39,AJ39,AL39,AN39,AP39,AR39,AT39,AV39,AX39,AZ39,BB39,BD39)</f>
        <v>0</v>
      </c>
      <c r="BG39" s="146">
        <f t="shared" si="96"/>
        <v>0</v>
      </c>
      <c r="BH39" s="99"/>
      <c r="BI39" s="100">
        <f t="shared" si="115"/>
        <v>0</v>
      </c>
      <c r="BJ39" s="99"/>
      <c r="BK39" s="100">
        <f t="shared" si="116"/>
        <v>0</v>
      </c>
      <c r="BL39" s="99"/>
      <c r="BM39" s="100">
        <f t="shared" si="117"/>
        <v>0</v>
      </c>
      <c r="BN39" s="99"/>
      <c r="BO39" s="100">
        <f t="shared" si="118"/>
        <v>0</v>
      </c>
      <c r="BP39" s="99"/>
      <c r="BQ39" s="100">
        <f t="shared" si="119"/>
        <v>0</v>
      </c>
      <c r="BR39" s="99"/>
      <c r="BS39" s="100">
        <f t="shared" si="120"/>
        <v>0</v>
      </c>
      <c r="BT39" s="99"/>
      <c r="BU39" s="100">
        <f t="shared" si="121"/>
        <v>0</v>
      </c>
      <c r="BV39" s="99"/>
      <c r="BW39" s="100">
        <f t="shared" si="122"/>
        <v>0</v>
      </c>
      <c r="BX39" s="99"/>
      <c r="BY39" s="100">
        <f t="shared" si="123"/>
        <v>0</v>
      </c>
      <c r="BZ39" s="99"/>
      <c r="CA39" s="100">
        <f t="shared" si="124"/>
        <v>0</v>
      </c>
      <c r="CB39" s="99"/>
      <c r="CC39" s="100">
        <f t="shared" si="125"/>
        <v>0</v>
      </c>
      <c r="CD39" s="99"/>
      <c r="CE39" s="100">
        <f t="shared" si="126"/>
        <v>0</v>
      </c>
      <c r="CF39" s="101">
        <f t="shared" si="127"/>
        <v>0</v>
      </c>
      <c r="CG39" s="100">
        <f t="shared" si="127"/>
        <v>0</v>
      </c>
    </row>
    <row r="40" spans="1:85" s="148" customFormat="1" ht="19.899999999999999" customHeight="1" x14ac:dyDescent="0.5">
      <c r="A40" s="94">
        <v>33</v>
      </c>
      <c r="B40" s="95" t="s">
        <v>109</v>
      </c>
      <c r="C40" s="95" t="s">
        <v>74</v>
      </c>
      <c r="D40" s="94">
        <f t="shared" si="112"/>
        <v>24</v>
      </c>
      <c r="E40" s="94">
        <v>0.64</v>
      </c>
      <c r="F40" s="94" t="s">
        <v>85</v>
      </c>
      <c r="G40" s="94"/>
      <c r="H40" s="94"/>
      <c r="I40" s="160">
        <f t="shared" si="18"/>
        <v>0</v>
      </c>
      <c r="J40" s="94"/>
      <c r="K40" s="160">
        <f t="shared" si="19"/>
        <v>0</v>
      </c>
      <c r="L40" s="94"/>
      <c r="M40" s="160">
        <f t="shared" si="20"/>
        <v>0</v>
      </c>
      <c r="N40" s="94"/>
      <c r="O40" s="160">
        <f t="shared" si="21"/>
        <v>0</v>
      </c>
      <c r="P40" s="94"/>
      <c r="Q40" s="160">
        <f t="shared" si="22"/>
        <v>0</v>
      </c>
      <c r="R40" s="94"/>
      <c r="S40" s="160">
        <f t="shared" si="23"/>
        <v>0</v>
      </c>
      <c r="T40" s="94"/>
      <c r="U40" s="160">
        <f t="shared" si="24"/>
        <v>0</v>
      </c>
      <c r="V40" s="94"/>
      <c r="W40" s="160">
        <f t="shared" si="25"/>
        <v>0</v>
      </c>
      <c r="X40" s="94"/>
      <c r="Y40" s="160">
        <f t="shared" si="26"/>
        <v>0</v>
      </c>
      <c r="Z40" s="94"/>
      <c r="AA40" s="160">
        <f t="shared" si="27"/>
        <v>0</v>
      </c>
      <c r="AB40" s="94"/>
      <c r="AC40" s="160">
        <f t="shared" si="28"/>
        <v>0</v>
      </c>
      <c r="AD40" s="94"/>
      <c r="AE40" s="160">
        <f t="shared" si="29"/>
        <v>0</v>
      </c>
      <c r="AF40" s="147">
        <f t="shared" si="113"/>
        <v>0</v>
      </c>
      <c r="AG40" s="146">
        <f t="shared" si="114"/>
        <v>0</v>
      </c>
      <c r="AH40" s="159"/>
      <c r="AI40" s="160">
        <f t="shared" si="32"/>
        <v>0</v>
      </c>
      <c r="AJ40" s="159"/>
      <c r="AK40" s="160">
        <f t="shared" si="33"/>
        <v>0</v>
      </c>
      <c r="AL40" s="145"/>
      <c r="AM40" s="146">
        <f t="shared" si="33"/>
        <v>0</v>
      </c>
      <c r="AN40" s="145"/>
      <c r="AO40" s="146">
        <f t="shared" si="34"/>
        <v>0</v>
      </c>
      <c r="AP40" s="145"/>
      <c r="AQ40" s="146">
        <f t="shared" si="35"/>
        <v>0</v>
      </c>
      <c r="AR40" s="145"/>
      <c r="AS40" s="146">
        <f t="shared" si="36"/>
        <v>0</v>
      </c>
      <c r="AT40" s="145"/>
      <c r="AU40" s="146">
        <f t="shared" si="37"/>
        <v>0</v>
      </c>
      <c r="AV40" s="145"/>
      <c r="AW40" s="146">
        <f t="shared" si="38"/>
        <v>0</v>
      </c>
      <c r="AX40" s="145"/>
      <c r="AY40" s="146">
        <f t="shared" si="39"/>
        <v>0</v>
      </c>
      <c r="AZ40" s="145"/>
      <c r="BA40" s="146">
        <f t="shared" si="40"/>
        <v>0</v>
      </c>
      <c r="BB40" s="145"/>
      <c r="BC40" s="146">
        <f t="shared" si="41"/>
        <v>0</v>
      </c>
      <c r="BD40" s="145"/>
      <c r="BE40" s="146">
        <f t="shared" si="42"/>
        <v>0</v>
      </c>
      <c r="BF40" s="147">
        <f t="shared" si="96"/>
        <v>0</v>
      </c>
      <c r="BG40" s="146">
        <f t="shared" si="96"/>
        <v>0</v>
      </c>
      <c r="BH40" s="99"/>
      <c r="BI40" s="100">
        <f t="shared" si="115"/>
        <v>0</v>
      </c>
      <c r="BJ40" s="99"/>
      <c r="BK40" s="100">
        <f t="shared" si="116"/>
        <v>0</v>
      </c>
      <c r="BL40" s="99"/>
      <c r="BM40" s="100">
        <f t="shared" si="117"/>
        <v>0</v>
      </c>
      <c r="BN40" s="99"/>
      <c r="BO40" s="100">
        <f t="shared" si="118"/>
        <v>0</v>
      </c>
      <c r="BP40" s="99"/>
      <c r="BQ40" s="100">
        <f t="shared" si="119"/>
        <v>0</v>
      </c>
      <c r="BR40" s="99"/>
      <c r="BS40" s="100">
        <f t="shared" si="120"/>
        <v>0</v>
      </c>
      <c r="BT40" s="99"/>
      <c r="BU40" s="100">
        <f t="shared" si="121"/>
        <v>0</v>
      </c>
      <c r="BV40" s="99"/>
      <c r="BW40" s="100">
        <f t="shared" si="122"/>
        <v>0</v>
      </c>
      <c r="BX40" s="99"/>
      <c r="BY40" s="100">
        <f t="shared" si="123"/>
        <v>0</v>
      </c>
      <c r="BZ40" s="99"/>
      <c r="CA40" s="100">
        <f t="shared" si="124"/>
        <v>0</v>
      </c>
      <c r="CB40" s="99"/>
      <c r="CC40" s="100">
        <f t="shared" si="125"/>
        <v>0</v>
      </c>
      <c r="CD40" s="99"/>
      <c r="CE40" s="100">
        <f t="shared" si="126"/>
        <v>0</v>
      </c>
      <c r="CF40" s="101">
        <f t="shared" si="127"/>
        <v>0</v>
      </c>
      <c r="CG40" s="100">
        <f t="shared" si="127"/>
        <v>0</v>
      </c>
    </row>
    <row r="41" spans="1:85" s="148" customFormat="1" ht="19.899999999999999" customHeight="1" x14ac:dyDescent="0.5">
      <c r="A41" s="94">
        <v>34</v>
      </c>
      <c r="B41" s="95" t="s">
        <v>107</v>
      </c>
      <c r="C41" s="95" t="s">
        <v>74</v>
      </c>
      <c r="D41" s="94">
        <f t="shared" si="112"/>
        <v>17</v>
      </c>
      <c r="E41" s="94">
        <v>0.64</v>
      </c>
      <c r="F41" s="94" t="s">
        <v>85</v>
      </c>
      <c r="G41" s="94">
        <v>1350</v>
      </c>
      <c r="H41" s="94">
        <v>70</v>
      </c>
      <c r="I41" s="160">
        <f t="shared" si="18"/>
        <v>44.800000000000004</v>
      </c>
      <c r="J41" s="94">
        <v>70</v>
      </c>
      <c r="K41" s="160">
        <f t="shared" si="19"/>
        <v>44.800000000000004</v>
      </c>
      <c r="L41" s="94">
        <v>98</v>
      </c>
      <c r="M41" s="160">
        <f t="shared" si="20"/>
        <v>62.72</v>
      </c>
      <c r="N41" s="94">
        <v>168</v>
      </c>
      <c r="O41" s="160">
        <f t="shared" si="21"/>
        <v>107.52</v>
      </c>
      <c r="P41" s="94"/>
      <c r="Q41" s="160">
        <f t="shared" si="22"/>
        <v>0</v>
      </c>
      <c r="R41" s="94">
        <v>56</v>
      </c>
      <c r="S41" s="160">
        <f t="shared" si="23"/>
        <v>35.840000000000003</v>
      </c>
      <c r="T41" s="94">
        <v>154</v>
      </c>
      <c r="U41" s="160">
        <f t="shared" si="24"/>
        <v>98.56</v>
      </c>
      <c r="V41" s="94">
        <v>224</v>
      </c>
      <c r="W41" s="160">
        <f t="shared" si="25"/>
        <v>143.36000000000001</v>
      </c>
      <c r="X41" s="94"/>
      <c r="Y41" s="160">
        <f t="shared" si="26"/>
        <v>0</v>
      </c>
      <c r="Z41" s="94">
        <v>140</v>
      </c>
      <c r="AA41" s="160">
        <f t="shared" si="27"/>
        <v>89.600000000000009</v>
      </c>
      <c r="AB41" s="94">
        <v>144</v>
      </c>
      <c r="AC41" s="160">
        <f t="shared" si="28"/>
        <v>92.16</v>
      </c>
      <c r="AD41" s="94">
        <v>140</v>
      </c>
      <c r="AE41" s="160">
        <f t="shared" si="29"/>
        <v>89.600000000000009</v>
      </c>
      <c r="AF41" s="147">
        <f t="shared" si="113"/>
        <v>1264</v>
      </c>
      <c r="AG41" s="146">
        <f t="shared" si="114"/>
        <v>808.95999999999992</v>
      </c>
      <c r="AH41" s="159">
        <v>70</v>
      </c>
      <c r="AI41" s="160">
        <f t="shared" si="32"/>
        <v>44.800000000000004</v>
      </c>
      <c r="AJ41" s="159"/>
      <c r="AK41" s="160">
        <f t="shared" si="33"/>
        <v>0</v>
      </c>
      <c r="AL41" s="145">
        <v>70</v>
      </c>
      <c r="AM41" s="146">
        <f t="shared" si="33"/>
        <v>44.800000000000004</v>
      </c>
      <c r="AN41" s="145">
        <v>70</v>
      </c>
      <c r="AO41" s="146">
        <f t="shared" si="34"/>
        <v>44.800000000000004</v>
      </c>
      <c r="AP41" s="145"/>
      <c r="AQ41" s="146">
        <f t="shared" si="35"/>
        <v>0</v>
      </c>
      <c r="AR41" s="145"/>
      <c r="AS41" s="146">
        <f t="shared" si="36"/>
        <v>0</v>
      </c>
      <c r="AT41" s="145">
        <v>28</v>
      </c>
      <c r="AU41" s="146">
        <f t="shared" si="37"/>
        <v>17.920000000000002</v>
      </c>
      <c r="AV41" s="145">
        <v>28</v>
      </c>
      <c r="AW41" s="146">
        <f t="shared" si="38"/>
        <v>17.920000000000002</v>
      </c>
      <c r="AX41" s="145">
        <v>28</v>
      </c>
      <c r="AY41" s="146">
        <f t="shared" si="39"/>
        <v>17.920000000000002</v>
      </c>
      <c r="AZ41" s="145"/>
      <c r="BA41" s="146">
        <f t="shared" si="40"/>
        <v>0</v>
      </c>
      <c r="BB41" s="145">
        <v>28</v>
      </c>
      <c r="BC41" s="146">
        <f t="shared" si="41"/>
        <v>17.920000000000002</v>
      </c>
      <c r="BD41" s="145"/>
      <c r="BE41" s="146">
        <f t="shared" si="42"/>
        <v>0</v>
      </c>
      <c r="BF41" s="147">
        <f t="shared" si="96"/>
        <v>322</v>
      </c>
      <c r="BG41" s="146">
        <f t="shared" si="96"/>
        <v>206.08000000000004</v>
      </c>
      <c r="BH41" s="99">
        <v>84</v>
      </c>
      <c r="BI41" s="100">
        <f t="shared" si="115"/>
        <v>53.76</v>
      </c>
      <c r="BJ41" s="99"/>
      <c r="BK41" s="100">
        <f t="shared" si="116"/>
        <v>0</v>
      </c>
      <c r="BL41" s="99"/>
      <c r="BM41" s="100">
        <f t="shared" si="117"/>
        <v>0</v>
      </c>
      <c r="BN41" s="99"/>
      <c r="BO41" s="100">
        <f t="shared" si="118"/>
        <v>0</v>
      </c>
      <c r="BP41" s="99"/>
      <c r="BQ41" s="100">
        <f t="shared" si="119"/>
        <v>0</v>
      </c>
      <c r="BR41" s="99"/>
      <c r="BS41" s="100">
        <f t="shared" si="120"/>
        <v>0</v>
      </c>
      <c r="BT41" s="99"/>
      <c r="BU41" s="100">
        <f t="shared" si="121"/>
        <v>0</v>
      </c>
      <c r="BV41" s="99"/>
      <c r="BW41" s="100">
        <f t="shared" si="122"/>
        <v>0</v>
      </c>
      <c r="BX41" s="99"/>
      <c r="BY41" s="100">
        <f t="shared" si="123"/>
        <v>0</v>
      </c>
      <c r="BZ41" s="99"/>
      <c r="CA41" s="100">
        <f t="shared" si="124"/>
        <v>0</v>
      </c>
      <c r="CB41" s="99"/>
      <c r="CC41" s="100">
        <f t="shared" si="125"/>
        <v>0</v>
      </c>
      <c r="CD41" s="99"/>
      <c r="CE41" s="100">
        <f t="shared" si="126"/>
        <v>0</v>
      </c>
      <c r="CF41" s="101">
        <f t="shared" si="127"/>
        <v>84</v>
      </c>
      <c r="CG41" s="100">
        <f t="shared" si="127"/>
        <v>53.76</v>
      </c>
    </row>
    <row r="42" spans="1:85" s="148" customFormat="1" ht="19.899999999999999" customHeight="1" x14ac:dyDescent="0.5">
      <c r="A42" s="94">
        <v>35</v>
      </c>
      <c r="B42" s="95" t="s">
        <v>107</v>
      </c>
      <c r="C42" s="95" t="s">
        <v>74</v>
      </c>
      <c r="D42" s="94">
        <f t="shared" si="112"/>
        <v>24</v>
      </c>
      <c r="E42" s="94">
        <v>0.64</v>
      </c>
      <c r="F42" s="94" t="s">
        <v>83</v>
      </c>
      <c r="G42" s="94"/>
      <c r="H42" s="94"/>
      <c r="I42" s="146">
        <f t="shared" si="18"/>
        <v>0</v>
      </c>
      <c r="J42" s="94"/>
      <c r="K42" s="146">
        <f t="shared" si="19"/>
        <v>0</v>
      </c>
      <c r="L42" s="94"/>
      <c r="M42" s="146">
        <f t="shared" si="20"/>
        <v>0</v>
      </c>
      <c r="N42" s="94"/>
      <c r="O42" s="146">
        <f t="shared" si="21"/>
        <v>0</v>
      </c>
      <c r="P42" s="94"/>
      <c r="Q42" s="146">
        <f t="shared" si="22"/>
        <v>0</v>
      </c>
      <c r="R42" s="94"/>
      <c r="S42" s="146">
        <f t="shared" si="23"/>
        <v>0</v>
      </c>
      <c r="T42" s="94"/>
      <c r="U42" s="146">
        <f t="shared" si="24"/>
        <v>0</v>
      </c>
      <c r="V42" s="94"/>
      <c r="W42" s="146">
        <f t="shared" si="25"/>
        <v>0</v>
      </c>
      <c r="X42" s="94"/>
      <c r="Y42" s="146">
        <f t="shared" si="26"/>
        <v>0</v>
      </c>
      <c r="Z42" s="94"/>
      <c r="AA42" s="146">
        <f t="shared" si="27"/>
        <v>0</v>
      </c>
      <c r="AB42" s="94"/>
      <c r="AC42" s="146">
        <f t="shared" si="28"/>
        <v>0</v>
      </c>
      <c r="AD42" s="94"/>
      <c r="AE42" s="146">
        <f t="shared" si="29"/>
        <v>0</v>
      </c>
      <c r="AF42" s="147">
        <f t="shared" si="113"/>
        <v>0</v>
      </c>
      <c r="AG42" s="146">
        <f t="shared" si="114"/>
        <v>0</v>
      </c>
      <c r="AH42" s="145"/>
      <c r="AI42" s="146">
        <f t="shared" si="32"/>
        <v>0</v>
      </c>
      <c r="AJ42" s="145"/>
      <c r="AK42" s="146">
        <f t="shared" si="33"/>
        <v>0</v>
      </c>
      <c r="AL42" s="145"/>
      <c r="AM42" s="146">
        <f t="shared" si="33"/>
        <v>0</v>
      </c>
      <c r="AN42" s="145"/>
      <c r="AO42" s="146">
        <f t="shared" si="34"/>
        <v>0</v>
      </c>
      <c r="AP42" s="145"/>
      <c r="AQ42" s="146">
        <f t="shared" si="35"/>
        <v>0</v>
      </c>
      <c r="AR42" s="145"/>
      <c r="AS42" s="146">
        <f t="shared" si="36"/>
        <v>0</v>
      </c>
      <c r="AT42" s="145"/>
      <c r="AU42" s="146">
        <f t="shared" si="37"/>
        <v>0</v>
      </c>
      <c r="AV42" s="145"/>
      <c r="AW42" s="146">
        <f t="shared" si="38"/>
        <v>0</v>
      </c>
      <c r="AX42" s="145"/>
      <c r="AY42" s="146">
        <f t="shared" si="39"/>
        <v>0</v>
      </c>
      <c r="AZ42" s="145"/>
      <c r="BA42" s="146">
        <f t="shared" si="40"/>
        <v>0</v>
      </c>
      <c r="BB42" s="145"/>
      <c r="BC42" s="146">
        <f t="shared" si="41"/>
        <v>0</v>
      </c>
      <c r="BD42" s="145"/>
      <c r="BE42" s="146">
        <f t="shared" si="42"/>
        <v>0</v>
      </c>
      <c r="BF42" s="147">
        <f t="shared" si="96"/>
        <v>0</v>
      </c>
      <c r="BG42" s="146">
        <f t="shared" si="96"/>
        <v>0</v>
      </c>
      <c r="BH42" s="99"/>
      <c r="BI42" s="100">
        <f t="shared" si="115"/>
        <v>0</v>
      </c>
      <c r="BJ42" s="99"/>
      <c r="BK42" s="100">
        <f t="shared" si="116"/>
        <v>0</v>
      </c>
      <c r="BL42" s="99"/>
      <c r="BM42" s="100">
        <f t="shared" si="117"/>
        <v>0</v>
      </c>
      <c r="BN42" s="99"/>
      <c r="BO42" s="100">
        <f t="shared" si="118"/>
        <v>0</v>
      </c>
      <c r="BP42" s="99"/>
      <c r="BQ42" s="100">
        <f t="shared" si="119"/>
        <v>0</v>
      </c>
      <c r="BR42" s="99"/>
      <c r="BS42" s="100">
        <f t="shared" si="120"/>
        <v>0</v>
      </c>
      <c r="BT42" s="99"/>
      <c r="BU42" s="100">
        <f t="shared" si="121"/>
        <v>0</v>
      </c>
      <c r="BV42" s="99"/>
      <c r="BW42" s="100">
        <f t="shared" si="122"/>
        <v>0</v>
      </c>
      <c r="BX42" s="99"/>
      <c r="BY42" s="100">
        <f t="shared" si="123"/>
        <v>0</v>
      </c>
      <c r="BZ42" s="99"/>
      <c r="CA42" s="100">
        <f t="shared" si="124"/>
        <v>0</v>
      </c>
      <c r="CB42" s="99"/>
      <c r="CC42" s="100">
        <f t="shared" si="125"/>
        <v>0</v>
      </c>
      <c r="CD42" s="99"/>
      <c r="CE42" s="100">
        <f t="shared" si="126"/>
        <v>0</v>
      </c>
      <c r="CF42" s="101">
        <f t="shared" si="127"/>
        <v>0</v>
      </c>
      <c r="CG42" s="100">
        <f t="shared" si="127"/>
        <v>0</v>
      </c>
    </row>
    <row r="43" spans="1:85" s="148" customFormat="1" ht="19.899999999999999" customHeight="1" x14ac:dyDescent="0.5">
      <c r="A43" s="94">
        <v>36</v>
      </c>
      <c r="B43" s="95" t="s">
        <v>110</v>
      </c>
      <c r="C43" s="95" t="s">
        <v>74</v>
      </c>
      <c r="D43" s="94">
        <f t="shared" si="112"/>
        <v>24</v>
      </c>
      <c r="E43" s="94">
        <v>0.68</v>
      </c>
      <c r="F43" s="94" t="s">
        <v>111</v>
      </c>
      <c r="G43" s="94"/>
      <c r="H43" s="94"/>
      <c r="I43" s="146">
        <f t="shared" si="18"/>
        <v>0</v>
      </c>
      <c r="J43" s="94"/>
      <c r="K43" s="146">
        <f t="shared" si="19"/>
        <v>0</v>
      </c>
      <c r="L43" s="94"/>
      <c r="M43" s="146">
        <f t="shared" si="20"/>
        <v>0</v>
      </c>
      <c r="N43" s="94"/>
      <c r="O43" s="146">
        <f t="shared" si="21"/>
        <v>0</v>
      </c>
      <c r="P43" s="94"/>
      <c r="Q43" s="146">
        <f t="shared" si="22"/>
        <v>0</v>
      </c>
      <c r="R43" s="94"/>
      <c r="S43" s="146">
        <f t="shared" si="23"/>
        <v>0</v>
      </c>
      <c r="T43" s="94"/>
      <c r="U43" s="146">
        <f t="shared" si="24"/>
        <v>0</v>
      </c>
      <c r="V43" s="94"/>
      <c r="W43" s="146">
        <f t="shared" si="25"/>
        <v>0</v>
      </c>
      <c r="X43" s="94"/>
      <c r="Y43" s="146">
        <f t="shared" si="26"/>
        <v>0</v>
      </c>
      <c r="Z43" s="94"/>
      <c r="AA43" s="146">
        <f t="shared" si="27"/>
        <v>0</v>
      </c>
      <c r="AB43" s="94"/>
      <c r="AC43" s="146">
        <f t="shared" si="28"/>
        <v>0</v>
      </c>
      <c r="AD43" s="94"/>
      <c r="AE43" s="146">
        <f t="shared" si="29"/>
        <v>0</v>
      </c>
      <c r="AF43" s="147">
        <f t="shared" si="113"/>
        <v>0</v>
      </c>
      <c r="AG43" s="146">
        <f t="shared" si="114"/>
        <v>0</v>
      </c>
      <c r="AH43" s="145"/>
      <c r="AI43" s="146">
        <f t="shared" si="32"/>
        <v>0</v>
      </c>
      <c r="AJ43" s="145"/>
      <c r="AK43" s="146">
        <f t="shared" si="33"/>
        <v>0</v>
      </c>
      <c r="AL43" s="145"/>
      <c r="AM43" s="146">
        <f t="shared" si="33"/>
        <v>0</v>
      </c>
      <c r="AN43" s="145"/>
      <c r="AO43" s="146">
        <f t="shared" si="34"/>
        <v>0</v>
      </c>
      <c r="AP43" s="145"/>
      <c r="AQ43" s="146">
        <f t="shared" si="35"/>
        <v>0</v>
      </c>
      <c r="AR43" s="145"/>
      <c r="AS43" s="146">
        <f t="shared" si="36"/>
        <v>0</v>
      </c>
      <c r="AT43" s="145"/>
      <c r="AU43" s="146">
        <f t="shared" si="37"/>
        <v>0</v>
      </c>
      <c r="AV43" s="145"/>
      <c r="AW43" s="146">
        <f t="shared" si="38"/>
        <v>0</v>
      </c>
      <c r="AX43" s="145"/>
      <c r="AY43" s="146">
        <f t="shared" si="39"/>
        <v>0</v>
      </c>
      <c r="AZ43" s="145"/>
      <c r="BA43" s="146">
        <f t="shared" si="40"/>
        <v>0</v>
      </c>
      <c r="BB43" s="145"/>
      <c r="BC43" s="146">
        <f t="shared" si="41"/>
        <v>0</v>
      </c>
      <c r="BD43" s="145"/>
      <c r="BE43" s="146">
        <f t="shared" si="42"/>
        <v>0</v>
      </c>
      <c r="BF43" s="147">
        <f t="shared" si="96"/>
        <v>0</v>
      </c>
      <c r="BG43" s="146">
        <f t="shared" si="96"/>
        <v>0</v>
      </c>
      <c r="BH43" s="99"/>
      <c r="BI43" s="100">
        <f t="shared" si="115"/>
        <v>0</v>
      </c>
      <c r="BJ43" s="99"/>
      <c r="BK43" s="100">
        <f t="shared" si="116"/>
        <v>0</v>
      </c>
      <c r="BL43" s="99"/>
      <c r="BM43" s="100">
        <f t="shared" si="117"/>
        <v>0</v>
      </c>
      <c r="BN43" s="99"/>
      <c r="BO43" s="100">
        <f t="shared" si="118"/>
        <v>0</v>
      </c>
      <c r="BP43" s="99"/>
      <c r="BQ43" s="100">
        <f t="shared" si="119"/>
        <v>0</v>
      </c>
      <c r="BR43" s="99"/>
      <c r="BS43" s="100">
        <f t="shared" si="120"/>
        <v>0</v>
      </c>
      <c r="BT43" s="99"/>
      <c r="BU43" s="100">
        <f t="shared" si="121"/>
        <v>0</v>
      </c>
      <c r="BV43" s="99"/>
      <c r="BW43" s="100">
        <f t="shared" si="122"/>
        <v>0</v>
      </c>
      <c r="BX43" s="99"/>
      <c r="BY43" s="100">
        <f t="shared" si="123"/>
        <v>0</v>
      </c>
      <c r="BZ43" s="99"/>
      <c r="CA43" s="100">
        <f t="shared" si="124"/>
        <v>0</v>
      </c>
      <c r="CB43" s="99"/>
      <c r="CC43" s="100">
        <f t="shared" si="125"/>
        <v>0</v>
      </c>
      <c r="CD43" s="99"/>
      <c r="CE43" s="100">
        <f t="shared" si="126"/>
        <v>0</v>
      </c>
      <c r="CF43" s="101">
        <f t="shared" si="127"/>
        <v>0</v>
      </c>
      <c r="CG43" s="100">
        <f t="shared" si="127"/>
        <v>0</v>
      </c>
    </row>
    <row r="44" spans="1:85" s="148" customFormat="1" ht="19.899999999999999" customHeight="1" x14ac:dyDescent="0.5">
      <c r="A44" s="94">
        <v>37</v>
      </c>
      <c r="B44" s="95" t="s">
        <v>110</v>
      </c>
      <c r="C44" s="95" t="s">
        <v>74</v>
      </c>
      <c r="D44" s="94">
        <f t="shared" si="112"/>
        <v>24</v>
      </c>
      <c r="E44" s="94">
        <v>0.64</v>
      </c>
      <c r="F44" s="94" t="s">
        <v>85</v>
      </c>
      <c r="G44" s="94"/>
      <c r="H44" s="94"/>
      <c r="I44" s="146">
        <f t="shared" si="18"/>
        <v>0</v>
      </c>
      <c r="J44" s="94"/>
      <c r="K44" s="146">
        <f t="shared" si="19"/>
        <v>0</v>
      </c>
      <c r="L44" s="94"/>
      <c r="M44" s="146">
        <f t="shared" si="20"/>
        <v>0</v>
      </c>
      <c r="N44" s="94"/>
      <c r="O44" s="146">
        <f t="shared" si="21"/>
        <v>0</v>
      </c>
      <c r="P44" s="94"/>
      <c r="Q44" s="146">
        <f t="shared" si="22"/>
        <v>0</v>
      </c>
      <c r="R44" s="94"/>
      <c r="S44" s="146">
        <f t="shared" si="23"/>
        <v>0</v>
      </c>
      <c r="T44" s="94"/>
      <c r="U44" s="146">
        <f t="shared" si="24"/>
        <v>0</v>
      </c>
      <c r="V44" s="94"/>
      <c r="W44" s="146">
        <f t="shared" si="25"/>
        <v>0</v>
      </c>
      <c r="X44" s="94"/>
      <c r="Y44" s="146">
        <f t="shared" si="26"/>
        <v>0</v>
      </c>
      <c r="Z44" s="94"/>
      <c r="AA44" s="146">
        <f t="shared" si="27"/>
        <v>0</v>
      </c>
      <c r="AB44" s="94"/>
      <c r="AC44" s="146">
        <f t="shared" si="28"/>
        <v>0</v>
      </c>
      <c r="AD44" s="94"/>
      <c r="AE44" s="146">
        <f t="shared" si="29"/>
        <v>0</v>
      </c>
      <c r="AF44" s="147">
        <f t="shared" si="113"/>
        <v>0</v>
      </c>
      <c r="AG44" s="146">
        <f t="shared" si="114"/>
        <v>0</v>
      </c>
      <c r="AH44" s="145"/>
      <c r="AI44" s="146">
        <f t="shared" si="32"/>
        <v>0</v>
      </c>
      <c r="AJ44" s="145"/>
      <c r="AK44" s="146">
        <f t="shared" si="33"/>
        <v>0</v>
      </c>
      <c r="AL44" s="145"/>
      <c r="AM44" s="146">
        <f t="shared" si="33"/>
        <v>0</v>
      </c>
      <c r="AN44" s="145"/>
      <c r="AO44" s="146">
        <f t="shared" si="34"/>
        <v>0</v>
      </c>
      <c r="AP44" s="145"/>
      <c r="AQ44" s="146">
        <f t="shared" si="35"/>
        <v>0</v>
      </c>
      <c r="AR44" s="145"/>
      <c r="AS44" s="146">
        <f t="shared" si="36"/>
        <v>0</v>
      </c>
      <c r="AT44" s="145"/>
      <c r="AU44" s="146">
        <f t="shared" si="37"/>
        <v>0</v>
      </c>
      <c r="AV44" s="145"/>
      <c r="AW44" s="146">
        <f t="shared" si="38"/>
        <v>0</v>
      </c>
      <c r="AX44" s="145"/>
      <c r="AY44" s="146">
        <f t="shared" si="39"/>
        <v>0</v>
      </c>
      <c r="AZ44" s="145"/>
      <c r="BA44" s="146">
        <f t="shared" si="40"/>
        <v>0</v>
      </c>
      <c r="BB44" s="145"/>
      <c r="BC44" s="146">
        <f t="shared" si="41"/>
        <v>0</v>
      </c>
      <c r="BD44" s="145"/>
      <c r="BE44" s="146">
        <f t="shared" si="42"/>
        <v>0</v>
      </c>
      <c r="BF44" s="147">
        <f t="shared" si="96"/>
        <v>0</v>
      </c>
      <c r="BG44" s="146">
        <f t="shared" si="96"/>
        <v>0</v>
      </c>
      <c r="BH44" s="99"/>
      <c r="BI44" s="100">
        <f t="shared" si="115"/>
        <v>0</v>
      </c>
      <c r="BJ44" s="99"/>
      <c r="BK44" s="100">
        <f t="shared" si="116"/>
        <v>0</v>
      </c>
      <c r="BL44" s="99"/>
      <c r="BM44" s="100">
        <f t="shared" si="117"/>
        <v>0</v>
      </c>
      <c r="BN44" s="99"/>
      <c r="BO44" s="100">
        <f t="shared" si="118"/>
        <v>0</v>
      </c>
      <c r="BP44" s="99"/>
      <c r="BQ44" s="100">
        <f t="shared" si="119"/>
        <v>0</v>
      </c>
      <c r="BR44" s="99"/>
      <c r="BS44" s="100">
        <f t="shared" si="120"/>
        <v>0</v>
      </c>
      <c r="BT44" s="99"/>
      <c r="BU44" s="100">
        <f t="shared" si="121"/>
        <v>0</v>
      </c>
      <c r="BV44" s="99"/>
      <c r="BW44" s="100">
        <f t="shared" si="122"/>
        <v>0</v>
      </c>
      <c r="BX44" s="99"/>
      <c r="BY44" s="100">
        <f t="shared" si="123"/>
        <v>0</v>
      </c>
      <c r="BZ44" s="99"/>
      <c r="CA44" s="100">
        <f t="shared" si="124"/>
        <v>0</v>
      </c>
      <c r="CB44" s="99"/>
      <c r="CC44" s="100">
        <f t="shared" si="125"/>
        <v>0</v>
      </c>
      <c r="CD44" s="99"/>
      <c r="CE44" s="100">
        <f t="shared" si="126"/>
        <v>0</v>
      </c>
      <c r="CF44" s="101">
        <f t="shared" si="127"/>
        <v>0</v>
      </c>
      <c r="CG44" s="100">
        <f t="shared" si="127"/>
        <v>0</v>
      </c>
    </row>
    <row r="45" spans="1:85" s="148" customFormat="1" ht="19.899999999999999" customHeight="1" x14ac:dyDescent="0.5">
      <c r="A45" s="94">
        <v>38</v>
      </c>
      <c r="B45" s="95" t="s">
        <v>112</v>
      </c>
      <c r="C45" s="95" t="s">
        <v>74</v>
      </c>
      <c r="D45" s="94">
        <f t="shared" si="112"/>
        <v>24</v>
      </c>
      <c r="E45" s="94">
        <v>0.64</v>
      </c>
      <c r="F45" s="94" t="s">
        <v>85</v>
      </c>
      <c r="G45" s="94"/>
      <c r="H45" s="94"/>
      <c r="I45" s="146">
        <f t="shared" si="18"/>
        <v>0</v>
      </c>
      <c r="J45" s="94"/>
      <c r="K45" s="146">
        <f t="shared" si="19"/>
        <v>0</v>
      </c>
      <c r="L45" s="94"/>
      <c r="M45" s="146">
        <f t="shared" si="20"/>
        <v>0</v>
      </c>
      <c r="N45" s="94"/>
      <c r="O45" s="146">
        <f t="shared" si="21"/>
        <v>0</v>
      </c>
      <c r="P45" s="94"/>
      <c r="Q45" s="146">
        <f t="shared" si="22"/>
        <v>0</v>
      </c>
      <c r="R45" s="94"/>
      <c r="S45" s="146">
        <f t="shared" si="23"/>
        <v>0</v>
      </c>
      <c r="T45" s="94"/>
      <c r="U45" s="146">
        <f t="shared" si="24"/>
        <v>0</v>
      </c>
      <c r="V45" s="94"/>
      <c r="W45" s="146">
        <f t="shared" si="25"/>
        <v>0</v>
      </c>
      <c r="X45" s="94"/>
      <c r="Y45" s="146">
        <f t="shared" si="26"/>
        <v>0</v>
      </c>
      <c r="Z45" s="94"/>
      <c r="AA45" s="146">
        <f t="shared" si="27"/>
        <v>0</v>
      </c>
      <c r="AB45" s="94"/>
      <c r="AC45" s="146">
        <f t="shared" si="28"/>
        <v>0</v>
      </c>
      <c r="AD45" s="94"/>
      <c r="AE45" s="146">
        <f t="shared" si="29"/>
        <v>0</v>
      </c>
      <c r="AF45" s="147">
        <f t="shared" si="113"/>
        <v>0</v>
      </c>
      <c r="AG45" s="146">
        <f t="shared" si="114"/>
        <v>0</v>
      </c>
      <c r="AH45" s="145"/>
      <c r="AI45" s="146">
        <f t="shared" si="32"/>
        <v>0</v>
      </c>
      <c r="AJ45" s="145"/>
      <c r="AK45" s="146">
        <f t="shared" si="33"/>
        <v>0</v>
      </c>
      <c r="AL45" s="145"/>
      <c r="AM45" s="146">
        <f t="shared" si="33"/>
        <v>0</v>
      </c>
      <c r="AN45" s="145"/>
      <c r="AO45" s="146">
        <f t="shared" si="34"/>
        <v>0</v>
      </c>
      <c r="AP45" s="145"/>
      <c r="AQ45" s="146">
        <f t="shared" si="35"/>
        <v>0</v>
      </c>
      <c r="AR45" s="145"/>
      <c r="AS45" s="146">
        <f t="shared" si="36"/>
        <v>0</v>
      </c>
      <c r="AT45" s="145"/>
      <c r="AU45" s="146">
        <f t="shared" si="37"/>
        <v>0</v>
      </c>
      <c r="AV45" s="145"/>
      <c r="AW45" s="146">
        <f t="shared" si="38"/>
        <v>0</v>
      </c>
      <c r="AX45" s="145"/>
      <c r="AY45" s="146">
        <f t="shared" si="39"/>
        <v>0</v>
      </c>
      <c r="AZ45" s="145"/>
      <c r="BA45" s="146">
        <f t="shared" si="40"/>
        <v>0</v>
      </c>
      <c r="BB45" s="145"/>
      <c r="BC45" s="146">
        <f t="shared" si="41"/>
        <v>0</v>
      </c>
      <c r="BD45" s="145"/>
      <c r="BE45" s="146">
        <f t="shared" si="42"/>
        <v>0</v>
      </c>
      <c r="BF45" s="147">
        <f t="shared" si="96"/>
        <v>0</v>
      </c>
      <c r="BG45" s="146">
        <f t="shared" si="96"/>
        <v>0</v>
      </c>
      <c r="BH45" s="99"/>
      <c r="BI45" s="100">
        <f t="shared" si="115"/>
        <v>0</v>
      </c>
      <c r="BJ45" s="99"/>
      <c r="BK45" s="100">
        <f t="shared" si="116"/>
        <v>0</v>
      </c>
      <c r="BL45" s="99"/>
      <c r="BM45" s="100">
        <f t="shared" si="117"/>
        <v>0</v>
      </c>
      <c r="BN45" s="99"/>
      <c r="BO45" s="100">
        <f t="shared" si="118"/>
        <v>0</v>
      </c>
      <c r="BP45" s="99"/>
      <c r="BQ45" s="100">
        <f t="shared" si="119"/>
        <v>0</v>
      </c>
      <c r="BR45" s="99"/>
      <c r="BS45" s="100">
        <f t="shared" si="120"/>
        <v>0</v>
      </c>
      <c r="BT45" s="99"/>
      <c r="BU45" s="100">
        <f t="shared" si="121"/>
        <v>0</v>
      </c>
      <c r="BV45" s="99"/>
      <c r="BW45" s="100">
        <f t="shared" si="122"/>
        <v>0</v>
      </c>
      <c r="BX45" s="99"/>
      <c r="BY45" s="100">
        <f t="shared" si="123"/>
        <v>0</v>
      </c>
      <c r="BZ45" s="99"/>
      <c r="CA45" s="100">
        <f t="shared" si="124"/>
        <v>0</v>
      </c>
      <c r="CB45" s="99"/>
      <c r="CC45" s="100">
        <f t="shared" si="125"/>
        <v>0</v>
      </c>
      <c r="CD45" s="99"/>
      <c r="CE45" s="100">
        <f t="shared" si="126"/>
        <v>0</v>
      </c>
      <c r="CF45" s="101">
        <f t="shared" si="127"/>
        <v>0</v>
      </c>
      <c r="CG45" s="100">
        <f t="shared" si="127"/>
        <v>0</v>
      </c>
    </row>
    <row r="46" spans="1:85" s="148" customFormat="1" ht="19.899999999999999" customHeight="1" x14ac:dyDescent="0.5">
      <c r="A46" s="94">
        <v>39</v>
      </c>
      <c r="B46" s="95" t="s">
        <v>112</v>
      </c>
      <c r="C46" s="95" t="s">
        <v>74</v>
      </c>
      <c r="D46" s="94">
        <f t="shared" si="112"/>
        <v>24</v>
      </c>
      <c r="E46" s="94">
        <v>0.64</v>
      </c>
      <c r="F46" s="94" t="s">
        <v>85</v>
      </c>
      <c r="G46" s="94"/>
      <c r="H46" s="94"/>
      <c r="I46" s="146">
        <f t="shared" si="18"/>
        <v>0</v>
      </c>
      <c r="J46" s="94"/>
      <c r="K46" s="146">
        <f t="shared" si="19"/>
        <v>0</v>
      </c>
      <c r="L46" s="94"/>
      <c r="M46" s="146">
        <f t="shared" si="20"/>
        <v>0</v>
      </c>
      <c r="N46" s="94"/>
      <c r="O46" s="146">
        <f t="shared" si="21"/>
        <v>0</v>
      </c>
      <c r="P46" s="94"/>
      <c r="Q46" s="146">
        <f t="shared" si="22"/>
        <v>0</v>
      </c>
      <c r="R46" s="94"/>
      <c r="S46" s="146">
        <f t="shared" si="23"/>
        <v>0</v>
      </c>
      <c r="T46" s="94"/>
      <c r="U46" s="146">
        <f t="shared" si="24"/>
        <v>0</v>
      </c>
      <c r="V46" s="94"/>
      <c r="W46" s="146">
        <f t="shared" si="25"/>
        <v>0</v>
      </c>
      <c r="X46" s="94"/>
      <c r="Y46" s="146">
        <f t="shared" si="26"/>
        <v>0</v>
      </c>
      <c r="Z46" s="94"/>
      <c r="AA46" s="146">
        <f t="shared" si="27"/>
        <v>0</v>
      </c>
      <c r="AB46" s="94"/>
      <c r="AC46" s="146">
        <f t="shared" si="28"/>
        <v>0</v>
      </c>
      <c r="AD46" s="94"/>
      <c r="AE46" s="146">
        <f t="shared" si="29"/>
        <v>0</v>
      </c>
      <c r="AF46" s="147">
        <f t="shared" si="113"/>
        <v>0</v>
      </c>
      <c r="AG46" s="146">
        <f t="shared" si="114"/>
        <v>0</v>
      </c>
      <c r="AH46" s="145"/>
      <c r="AI46" s="146">
        <f t="shared" si="32"/>
        <v>0</v>
      </c>
      <c r="AJ46" s="145"/>
      <c r="AK46" s="146">
        <f t="shared" si="33"/>
        <v>0</v>
      </c>
      <c r="AL46" s="145"/>
      <c r="AM46" s="146">
        <f t="shared" si="33"/>
        <v>0</v>
      </c>
      <c r="AN46" s="145"/>
      <c r="AO46" s="146">
        <f t="shared" si="34"/>
        <v>0</v>
      </c>
      <c r="AP46" s="145"/>
      <c r="AQ46" s="146">
        <f t="shared" si="35"/>
        <v>0</v>
      </c>
      <c r="AR46" s="145"/>
      <c r="AS46" s="146">
        <f t="shared" si="36"/>
        <v>0</v>
      </c>
      <c r="AT46" s="145"/>
      <c r="AU46" s="146">
        <f t="shared" si="37"/>
        <v>0</v>
      </c>
      <c r="AV46" s="145"/>
      <c r="AW46" s="146">
        <f t="shared" si="38"/>
        <v>0</v>
      </c>
      <c r="AX46" s="145"/>
      <c r="AY46" s="146">
        <f t="shared" si="39"/>
        <v>0</v>
      </c>
      <c r="AZ46" s="145"/>
      <c r="BA46" s="146">
        <f t="shared" si="40"/>
        <v>0</v>
      </c>
      <c r="BB46" s="145"/>
      <c r="BC46" s="146">
        <f t="shared" si="41"/>
        <v>0</v>
      </c>
      <c r="BD46" s="145"/>
      <c r="BE46" s="146">
        <f t="shared" si="42"/>
        <v>0</v>
      </c>
      <c r="BF46" s="147">
        <f t="shared" si="96"/>
        <v>0</v>
      </c>
      <c r="BG46" s="146">
        <f t="shared" si="96"/>
        <v>0</v>
      </c>
      <c r="BH46" s="99"/>
      <c r="BI46" s="100">
        <f t="shared" si="115"/>
        <v>0</v>
      </c>
      <c r="BJ46" s="99"/>
      <c r="BK46" s="100">
        <f t="shared" si="116"/>
        <v>0</v>
      </c>
      <c r="BL46" s="99"/>
      <c r="BM46" s="100">
        <f t="shared" si="117"/>
        <v>0</v>
      </c>
      <c r="BN46" s="99"/>
      <c r="BO46" s="100">
        <f t="shared" si="118"/>
        <v>0</v>
      </c>
      <c r="BP46" s="99"/>
      <c r="BQ46" s="100">
        <f t="shared" si="119"/>
        <v>0</v>
      </c>
      <c r="BR46" s="99"/>
      <c r="BS46" s="100">
        <f t="shared" si="120"/>
        <v>0</v>
      </c>
      <c r="BT46" s="99"/>
      <c r="BU46" s="100">
        <f t="shared" si="121"/>
        <v>0</v>
      </c>
      <c r="BV46" s="99"/>
      <c r="BW46" s="100">
        <f t="shared" si="122"/>
        <v>0</v>
      </c>
      <c r="BX46" s="99"/>
      <c r="BY46" s="100">
        <f t="shared" si="123"/>
        <v>0</v>
      </c>
      <c r="BZ46" s="99"/>
      <c r="CA46" s="100">
        <f t="shared" si="124"/>
        <v>0</v>
      </c>
      <c r="CB46" s="99"/>
      <c r="CC46" s="100">
        <f t="shared" si="125"/>
        <v>0</v>
      </c>
      <c r="CD46" s="99"/>
      <c r="CE46" s="100">
        <f t="shared" si="126"/>
        <v>0</v>
      </c>
      <c r="CF46" s="101">
        <f t="shared" si="127"/>
        <v>0</v>
      </c>
      <c r="CG46" s="100">
        <f t="shared" si="127"/>
        <v>0</v>
      </c>
    </row>
    <row r="47" spans="1:85" s="148" customFormat="1" ht="19.899999999999999" customHeight="1" x14ac:dyDescent="0.5">
      <c r="A47" s="94">
        <v>40</v>
      </c>
      <c r="B47" s="95" t="s">
        <v>112</v>
      </c>
      <c r="C47" s="95" t="s">
        <v>74</v>
      </c>
      <c r="D47" s="94">
        <f t="shared" si="112"/>
        <v>24</v>
      </c>
      <c r="E47" s="94">
        <v>0.64</v>
      </c>
      <c r="F47" s="94" t="s">
        <v>85</v>
      </c>
      <c r="G47" s="94"/>
      <c r="H47" s="94"/>
      <c r="I47" s="146">
        <f t="shared" si="18"/>
        <v>0</v>
      </c>
      <c r="J47" s="94"/>
      <c r="K47" s="146">
        <f t="shared" si="19"/>
        <v>0</v>
      </c>
      <c r="L47" s="94"/>
      <c r="M47" s="146">
        <f t="shared" si="20"/>
        <v>0</v>
      </c>
      <c r="N47" s="94"/>
      <c r="O47" s="146">
        <f t="shared" si="21"/>
        <v>0</v>
      </c>
      <c r="P47" s="94"/>
      <c r="Q47" s="146">
        <f t="shared" si="22"/>
        <v>0</v>
      </c>
      <c r="R47" s="94"/>
      <c r="S47" s="146">
        <f t="shared" si="23"/>
        <v>0</v>
      </c>
      <c r="T47" s="94"/>
      <c r="U47" s="146">
        <f t="shared" si="24"/>
        <v>0</v>
      </c>
      <c r="V47" s="94"/>
      <c r="W47" s="146">
        <f t="shared" si="25"/>
        <v>0</v>
      </c>
      <c r="X47" s="94"/>
      <c r="Y47" s="146">
        <f t="shared" si="26"/>
        <v>0</v>
      </c>
      <c r="Z47" s="94"/>
      <c r="AA47" s="146">
        <f t="shared" si="27"/>
        <v>0</v>
      </c>
      <c r="AB47" s="94"/>
      <c r="AC47" s="146">
        <f t="shared" si="28"/>
        <v>0</v>
      </c>
      <c r="AD47" s="94"/>
      <c r="AE47" s="146">
        <f t="shared" si="29"/>
        <v>0</v>
      </c>
      <c r="AF47" s="147">
        <f t="shared" si="113"/>
        <v>0</v>
      </c>
      <c r="AG47" s="146">
        <f t="shared" si="114"/>
        <v>0</v>
      </c>
      <c r="AH47" s="145"/>
      <c r="AI47" s="146">
        <f t="shared" si="32"/>
        <v>0</v>
      </c>
      <c r="AJ47" s="145"/>
      <c r="AK47" s="146">
        <f t="shared" si="33"/>
        <v>0</v>
      </c>
      <c r="AL47" s="145"/>
      <c r="AM47" s="146">
        <f t="shared" si="33"/>
        <v>0</v>
      </c>
      <c r="AN47" s="145"/>
      <c r="AO47" s="146">
        <f t="shared" si="34"/>
        <v>0</v>
      </c>
      <c r="AP47" s="145"/>
      <c r="AQ47" s="146">
        <f t="shared" si="35"/>
        <v>0</v>
      </c>
      <c r="AR47" s="145"/>
      <c r="AS47" s="146">
        <f t="shared" si="36"/>
        <v>0</v>
      </c>
      <c r="AT47" s="145"/>
      <c r="AU47" s="146">
        <f t="shared" si="37"/>
        <v>0</v>
      </c>
      <c r="AV47" s="145"/>
      <c r="AW47" s="146">
        <f t="shared" si="38"/>
        <v>0</v>
      </c>
      <c r="AX47" s="145"/>
      <c r="AY47" s="146">
        <f t="shared" si="39"/>
        <v>0</v>
      </c>
      <c r="AZ47" s="145"/>
      <c r="BA47" s="146">
        <f t="shared" si="40"/>
        <v>0</v>
      </c>
      <c r="BB47" s="145"/>
      <c r="BC47" s="146">
        <f t="shared" si="41"/>
        <v>0</v>
      </c>
      <c r="BD47" s="145"/>
      <c r="BE47" s="146">
        <f t="shared" si="42"/>
        <v>0</v>
      </c>
      <c r="BF47" s="147">
        <f t="shared" si="96"/>
        <v>0</v>
      </c>
      <c r="BG47" s="146">
        <f t="shared" si="96"/>
        <v>0</v>
      </c>
      <c r="BH47" s="99"/>
      <c r="BI47" s="100">
        <f t="shared" si="115"/>
        <v>0</v>
      </c>
      <c r="BJ47" s="99"/>
      <c r="BK47" s="100">
        <f t="shared" si="116"/>
        <v>0</v>
      </c>
      <c r="BL47" s="99"/>
      <c r="BM47" s="100">
        <f t="shared" si="117"/>
        <v>0</v>
      </c>
      <c r="BN47" s="99"/>
      <c r="BO47" s="100">
        <f t="shared" si="118"/>
        <v>0</v>
      </c>
      <c r="BP47" s="99"/>
      <c r="BQ47" s="100">
        <f t="shared" si="119"/>
        <v>0</v>
      </c>
      <c r="BR47" s="99"/>
      <c r="BS47" s="100">
        <f t="shared" si="120"/>
        <v>0</v>
      </c>
      <c r="BT47" s="99"/>
      <c r="BU47" s="100">
        <f t="shared" si="121"/>
        <v>0</v>
      </c>
      <c r="BV47" s="99"/>
      <c r="BW47" s="100">
        <f t="shared" si="122"/>
        <v>0</v>
      </c>
      <c r="BX47" s="99"/>
      <c r="BY47" s="100">
        <f t="shared" si="123"/>
        <v>0</v>
      </c>
      <c r="BZ47" s="99"/>
      <c r="CA47" s="100">
        <f t="shared" si="124"/>
        <v>0</v>
      </c>
      <c r="CB47" s="99"/>
      <c r="CC47" s="100">
        <f t="shared" si="125"/>
        <v>0</v>
      </c>
      <c r="CD47" s="99"/>
      <c r="CE47" s="100">
        <f t="shared" si="126"/>
        <v>0</v>
      </c>
      <c r="CF47" s="101">
        <f t="shared" si="127"/>
        <v>0</v>
      </c>
      <c r="CG47" s="100">
        <f t="shared" si="127"/>
        <v>0</v>
      </c>
    </row>
    <row r="48" spans="1:85" s="148" customFormat="1" ht="19.899999999999999" customHeight="1" x14ac:dyDescent="0.5">
      <c r="A48" s="94"/>
      <c r="B48" s="95"/>
      <c r="C48" s="95"/>
      <c r="D48" s="94"/>
      <c r="E48" s="94"/>
      <c r="F48" s="94"/>
      <c r="G48" s="94"/>
      <c r="H48" s="94"/>
      <c r="I48" s="146"/>
      <c r="J48" s="94"/>
      <c r="K48" s="146"/>
      <c r="L48" s="94"/>
      <c r="M48" s="146"/>
      <c r="N48" s="94"/>
      <c r="O48" s="146"/>
      <c r="P48" s="94"/>
      <c r="Q48" s="146"/>
      <c r="R48" s="94"/>
      <c r="S48" s="146"/>
      <c r="T48" s="94"/>
      <c r="U48" s="146"/>
      <c r="V48" s="94"/>
      <c r="W48" s="146"/>
      <c r="X48" s="94"/>
      <c r="Y48" s="146"/>
      <c r="Z48" s="94"/>
      <c r="AA48" s="146"/>
      <c r="AB48" s="94"/>
      <c r="AC48" s="146"/>
      <c r="AD48" s="94"/>
      <c r="AE48" s="146"/>
      <c r="AF48" s="147"/>
      <c r="AG48" s="146"/>
      <c r="AH48" s="145"/>
      <c r="AI48" s="146"/>
      <c r="AJ48" s="145"/>
      <c r="AK48" s="146"/>
      <c r="AL48" s="145"/>
      <c r="AM48" s="146"/>
      <c r="AN48" s="145"/>
      <c r="AO48" s="146"/>
      <c r="AP48" s="145"/>
      <c r="AQ48" s="146"/>
      <c r="AR48" s="145"/>
      <c r="AS48" s="146"/>
      <c r="AT48" s="145"/>
      <c r="AU48" s="146"/>
      <c r="AV48" s="145"/>
      <c r="AW48" s="146"/>
      <c r="AX48" s="145"/>
      <c r="AY48" s="146"/>
      <c r="AZ48" s="145"/>
      <c r="BA48" s="146"/>
      <c r="BB48" s="145"/>
      <c r="BC48" s="146"/>
      <c r="BD48" s="145"/>
      <c r="BE48" s="146"/>
      <c r="BF48" s="147"/>
      <c r="BG48" s="146"/>
      <c r="BH48" s="99"/>
      <c r="BI48" s="100"/>
      <c r="BJ48" s="99"/>
      <c r="BK48" s="100"/>
      <c r="BL48" s="99"/>
      <c r="BM48" s="100"/>
      <c r="BN48" s="99"/>
      <c r="BO48" s="100"/>
      <c r="BP48" s="99"/>
      <c r="BQ48" s="100"/>
      <c r="BR48" s="99"/>
      <c r="BS48" s="100"/>
      <c r="BT48" s="99"/>
      <c r="BU48" s="100"/>
      <c r="BV48" s="99"/>
      <c r="BW48" s="100"/>
      <c r="BX48" s="99"/>
      <c r="BY48" s="100"/>
      <c r="BZ48" s="99"/>
      <c r="CA48" s="100"/>
      <c r="CB48" s="99"/>
      <c r="CC48" s="100"/>
      <c r="CD48" s="99"/>
      <c r="CE48" s="100"/>
      <c r="CF48" s="101"/>
      <c r="CG48" s="100"/>
    </row>
    <row r="49" spans="1:85" s="148" customFormat="1" ht="19.899999999999999" customHeight="1" x14ac:dyDescent="0.5">
      <c r="A49" s="94">
        <v>41</v>
      </c>
      <c r="B49" s="95" t="s">
        <v>113</v>
      </c>
      <c r="C49" s="95" t="s">
        <v>77</v>
      </c>
      <c r="D49" s="94">
        <f>RANK(BF49,$BF$4:$BF$147)</f>
        <v>24</v>
      </c>
      <c r="E49" s="94">
        <v>1</v>
      </c>
      <c r="F49" s="94" t="s">
        <v>75</v>
      </c>
      <c r="G49" s="94"/>
      <c r="H49" s="94"/>
      <c r="I49" s="146">
        <f t="shared" si="18"/>
        <v>0</v>
      </c>
      <c r="J49" s="94"/>
      <c r="K49" s="146">
        <f t="shared" si="19"/>
        <v>0</v>
      </c>
      <c r="L49" s="94"/>
      <c r="M49" s="146">
        <f t="shared" si="20"/>
        <v>0</v>
      </c>
      <c r="N49" s="94"/>
      <c r="O49" s="146">
        <f t="shared" si="21"/>
        <v>0</v>
      </c>
      <c r="P49" s="94"/>
      <c r="Q49" s="146">
        <f t="shared" si="22"/>
        <v>0</v>
      </c>
      <c r="R49" s="94"/>
      <c r="S49" s="146">
        <f t="shared" si="23"/>
        <v>0</v>
      </c>
      <c r="T49" s="94"/>
      <c r="U49" s="146">
        <f t="shared" si="24"/>
        <v>0</v>
      </c>
      <c r="V49" s="94"/>
      <c r="W49" s="146">
        <f t="shared" si="25"/>
        <v>0</v>
      </c>
      <c r="X49" s="94"/>
      <c r="Y49" s="146">
        <f t="shared" si="26"/>
        <v>0</v>
      </c>
      <c r="Z49" s="94"/>
      <c r="AA49" s="146">
        <f t="shared" si="27"/>
        <v>0</v>
      </c>
      <c r="AB49" s="94"/>
      <c r="AC49" s="146">
        <f t="shared" si="28"/>
        <v>0</v>
      </c>
      <c r="AD49" s="94"/>
      <c r="AE49" s="146">
        <f t="shared" si="29"/>
        <v>0</v>
      </c>
      <c r="AF49" s="147">
        <f t="shared" ref="AF49:AG52" si="128">SUM(H49,J49,L49,N49,P49,R49,T49,V49,X49,Z49,AB49,AD49)</f>
        <v>0</v>
      </c>
      <c r="AG49" s="146">
        <f t="shared" si="128"/>
        <v>0</v>
      </c>
      <c r="AH49" s="145"/>
      <c r="AI49" s="146">
        <f t="shared" si="32"/>
        <v>0</v>
      </c>
      <c r="AJ49" s="145"/>
      <c r="AK49" s="146">
        <f t="shared" si="33"/>
        <v>0</v>
      </c>
      <c r="AL49" s="145"/>
      <c r="AM49" s="146">
        <f t="shared" si="33"/>
        <v>0</v>
      </c>
      <c r="AN49" s="145"/>
      <c r="AO49" s="146">
        <f t="shared" si="34"/>
        <v>0</v>
      </c>
      <c r="AP49" s="145"/>
      <c r="AQ49" s="146">
        <f t="shared" si="35"/>
        <v>0</v>
      </c>
      <c r="AR49" s="145"/>
      <c r="AS49" s="146">
        <f t="shared" si="36"/>
        <v>0</v>
      </c>
      <c r="AT49" s="145"/>
      <c r="AU49" s="146">
        <f t="shared" si="37"/>
        <v>0</v>
      </c>
      <c r="AV49" s="145"/>
      <c r="AW49" s="146">
        <f t="shared" si="38"/>
        <v>0</v>
      </c>
      <c r="AX49" s="145"/>
      <c r="AY49" s="146">
        <f t="shared" si="39"/>
        <v>0</v>
      </c>
      <c r="AZ49" s="145"/>
      <c r="BA49" s="146">
        <f t="shared" si="40"/>
        <v>0</v>
      </c>
      <c r="BB49" s="145"/>
      <c r="BC49" s="146">
        <f t="shared" si="41"/>
        <v>0</v>
      </c>
      <c r="BD49" s="145"/>
      <c r="BE49" s="146">
        <f t="shared" si="42"/>
        <v>0</v>
      </c>
      <c r="BF49" s="147">
        <f t="shared" si="96"/>
        <v>0</v>
      </c>
      <c r="BG49" s="146">
        <f t="shared" si="96"/>
        <v>0</v>
      </c>
      <c r="BH49" s="99"/>
      <c r="BI49" s="100">
        <f t="shared" ref="BI49:BI52" si="129">BH49*$E49</f>
        <v>0</v>
      </c>
      <c r="BJ49" s="99"/>
      <c r="BK49" s="100">
        <f t="shared" ref="BK49:BK52" si="130">BJ49*$E49</f>
        <v>0</v>
      </c>
      <c r="BL49" s="99"/>
      <c r="BM49" s="100">
        <f t="shared" ref="BM49:BM52" si="131">BL49*$E49</f>
        <v>0</v>
      </c>
      <c r="BN49" s="99"/>
      <c r="BO49" s="100">
        <f t="shared" ref="BO49:BO52" si="132">BN49*$E49</f>
        <v>0</v>
      </c>
      <c r="BP49" s="99"/>
      <c r="BQ49" s="100">
        <f t="shared" ref="BQ49:BQ52" si="133">BP49*$E49</f>
        <v>0</v>
      </c>
      <c r="BR49" s="99"/>
      <c r="BS49" s="100">
        <f t="shared" ref="BS49:BS52" si="134">BR49*$E49</f>
        <v>0</v>
      </c>
      <c r="BT49" s="99"/>
      <c r="BU49" s="100">
        <f t="shared" ref="BU49:BU52" si="135">BT49*$E49</f>
        <v>0</v>
      </c>
      <c r="BV49" s="99"/>
      <c r="BW49" s="100">
        <f t="shared" ref="BW49:BW52" si="136">BV49*$E49</f>
        <v>0</v>
      </c>
      <c r="BX49" s="99"/>
      <c r="BY49" s="100">
        <f t="shared" ref="BY49:BY52" si="137">BX49*$E49</f>
        <v>0</v>
      </c>
      <c r="BZ49" s="99"/>
      <c r="CA49" s="100">
        <f t="shared" ref="CA49:CA52" si="138">BZ49*$E49</f>
        <v>0</v>
      </c>
      <c r="CB49" s="99"/>
      <c r="CC49" s="100">
        <f t="shared" ref="CC49:CC52" si="139">CB49*$E49</f>
        <v>0</v>
      </c>
      <c r="CD49" s="99"/>
      <c r="CE49" s="100">
        <f t="shared" ref="CE49:CE52" si="140">CD49*$E49</f>
        <v>0</v>
      </c>
      <c r="CF49" s="101">
        <f t="shared" ref="CF49:CG52" si="141">SUM(BH49,BJ49,BL49,BN49,BP49,BR49,BT49,BV49,BX49,BZ49,CB49,CD49)</f>
        <v>0</v>
      </c>
      <c r="CG49" s="100">
        <f t="shared" si="141"/>
        <v>0</v>
      </c>
    </row>
    <row r="50" spans="1:85" s="148" customFormat="1" ht="19.899999999999999" customHeight="1" x14ac:dyDescent="0.5">
      <c r="A50" s="94">
        <v>42</v>
      </c>
      <c r="B50" s="95" t="s">
        <v>113</v>
      </c>
      <c r="C50" s="95" t="s">
        <v>77</v>
      </c>
      <c r="D50" s="94">
        <f>RANK(BF50,$BF$4:$BF$147)</f>
        <v>24</v>
      </c>
      <c r="E50" s="94">
        <v>1</v>
      </c>
      <c r="F50" s="94" t="s">
        <v>83</v>
      </c>
      <c r="G50" s="94"/>
      <c r="H50" s="94"/>
      <c r="I50" s="146">
        <f t="shared" si="18"/>
        <v>0</v>
      </c>
      <c r="J50" s="94"/>
      <c r="K50" s="146">
        <f t="shared" si="19"/>
        <v>0</v>
      </c>
      <c r="L50" s="94"/>
      <c r="M50" s="146">
        <f t="shared" si="20"/>
        <v>0</v>
      </c>
      <c r="N50" s="94"/>
      <c r="O50" s="146">
        <f t="shared" si="21"/>
        <v>0</v>
      </c>
      <c r="P50" s="94"/>
      <c r="Q50" s="146">
        <f t="shared" si="22"/>
        <v>0</v>
      </c>
      <c r="R50" s="94"/>
      <c r="S50" s="146">
        <f t="shared" si="23"/>
        <v>0</v>
      </c>
      <c r="T50" s="94"/>
      <c r="U50" s="146">
        <f t="shared" si="24"/>
        <v>0</v>
      </c>
      <c r="V50" s="94"/>
      <c r="W50" s="146">
        <f t="shared" si="25"/>
        <v>0</v>
      </c>
      <c r="X50" s="94"/>
      <c r="Y50" s="146">
        <f t="shared" si="26"/>
        <v>0</v>
      </c>
      <c r="Z50" s="94"/>
      <c r="AA50" s="146">
        <f t="shared" si="27"/>
        <v>0</v>
      </c>
      <c r="AB50" s="94"/>
      <c r="AC50" s="146">
        <f t="shared" si="28"/>
        <v>0</v>
      </c>
      <c r="AD50" s="94"/>
      <c r="AE50" s="146">
        <f t="shared" si="29"/>
        <v>0</v>
      </c>
      <c r="AF50" s="147">
        <f t="shared" si="128"/>
        <v>0</v>
      </c>
      <c r="AG50" s="146">
        <f t="shared" si="128"/>
        <v>0</v>
      </c>
      <c r="AH50" s="145"/>
      <c r="AI50" s="146">
        <f t="shared" si="32"/>
        <v>0</v>
      </c>
      <c r="AJ50" s="145"/>
      <c r="AK50" s="146">
        <f t="shared" si="33"/>
        <v>0</v>
      </c>
      <c r="AL50" s="145"/>
      <c r="AM50" s="146">
        <f t="shared" si="33"/>
        <v>0</v>
      </c>
      <c r="AN50" s="145"/>
      <c r="AO50" s="146">
        <f t="shared" si="34"/>
        <v>0</v>
      </c>
      <c r="AP50" s="145"/>
      <c r="AQ50" s="146">
        <f t="shared" si="35"/>
        <v>0</v>
      </c>
      <c r="AR50" s="145"/>
      <c r="AS50" s="146">
        <f t="shared" si="36"/>
        <v>0</v>
      </c>
      <c r="AT50" s="145"/>
      <c r="AU50" s="146">
        <f t="shared" si="37"/>
        <v>0</v>
      </c>
      <c r="AV50" s="145"/>
      <c r="AW50" s="146">
        <f t="shared" si="38"/>
        <v>0</v>
      </c>
      <c r="AX50" s="145"/>
      <c r="AY50" s="146">
        <f t="shared" si="39"/>
        <v>0</v>
      </c>
      <c r="AZ50" s="145"/>
      <c r="BA50" s="146">
        <f t="shared" si="40"/>
        <v>0</v>
      </c>
      <c r="BB50" s="145"/>
      <c r="BC50" s="146">
        <f t="shared" si="41"/>
        <v>0</v>
      </c>
      <c r="BD50" s="145"/>
      <c r="BE50" s="146">
        <f t="shared" si="42"/>
        <v>0</v>
      </c>
      <c r="BF50" s="147">
        <f t="shared" si="96"/>
        <v>0</v>
      </c>
      <c r="BG50" s="146">
        <f t="shared" si="96"/>
        <v>0</v>
      </c>
      <c r="BH50" s="99"/>
      <c r="BI50" s="100">
        <f t="shared" si="129"/>
        <v>0</v>
      </c>
      <c r="BJ50" s="99"/>
      <c r="BK50" s="100">
        <f t="shared" si="130"/>
        <v>0</v>
      </c>
      <c r="BL50" s="99"/>
      <c r="BM50" s="100">
        <f t="shared" si="131"/>
        <v>0</v>
      </c>
      <c r="BN50" s="99"/>
      <c r="BO50" s="100">
        <f t="shared" si="132"/>
        <v>0</v>
      </c>
      <c r="BP50" s="99"/>
      <c r="BQ50" s="100">
        <f t="shared" si="133"/>
        <v>0</v>
      </c>
      <c r="BR50" s="99"/>
      <c r="BS50" s="100">
        <f t="shared" si="134"/>
        <v>0</v>
      </c>
      <c r="BT50" s="99"/>
      <c r="BU50" s="100">
        <f t="shared" si="135"/>
        <v>0</v>
      </c>
      <c r="BV50" s="99"/>
      <c r="BW50" s="100">
        <f t="shared" si="136"/>
        <v>0</v>
      </c>
      <c r="BX50" s="99"/>
      <c r="BY50" s="100">
        <f t="shared" si="137"/>
        <v>0</v>
      </c>
      <c r="BZ50" s="99"/>
      <c r="CA50" s="100">
        <f t="shared" si="138"/>
        <v>0</v>
      </c>
      <c r="CB50" s="99"/>
      <c r="CC50" s="100">
        <f t="shared" si="139"/>
        <v>0</v>
      </c>
      <c r="CD50" s="99"/>
      <c r="CE50" s="100">
        <f t="shared" si="140"/>
        <v>0</v>
      </c>
      <c r="CF50" s="101">
        <f t="shared" si="141"/>
        <v>0</v>
      </c>
      <c r="CG50" s="100">
        <f t="shared" si="141"/>
        <v>0</v>
      </c>
    </row>
    <row r="51" spans="1:85" s="148" customFormat="1" ht="19.899999999999999" customHeight="1" x14ac:dyDescent="0.5">
      <c r="A51" s="94">
        <v>43</v>
      </c>
      <c r="B51" s="95" t="s">
        <v>114</v>
      </c>
      <c r="C51" s="95" t="s">
        <v>74</v>
      </c>
      <c r="D51" s="94">
        <f>RANK(BF51,$BF$4:$BF$147)</f>
        <v>24</v>
      </c>
      <c r="E51" s="94">
        <v>0.64</v>
      </c>
      <c r="F51" s="94" t="s">
        <v>85</v>
      </c>
      <c r="G51" s="94"/>
      <c r="H51" s="94"/>
      <c r="I51" s="146">
        <f t="shared" si="18"/>
        <v>0</v>
      </c>
      <c r="J51" s="94"/>
      <c r="K51" s="146">
        <f t="shared" si="19"/>
        <v>0</v>
      </c>
      <c r="L51" s="94"/>
      <c r="M51" s="146">
        <f t="shared" si="20"/>
        <v>0</v>
      </c>
      <c r="N51" s="94"/>
      <c r="O51" s="146">
        <f t="shared" si="21"/>
        <v>0</v>
      </c>
      <c r="P51" s="94"/>
      <c r="Q51" s="146">
        <f t="shared" si="22"/>
        <v>0</v>
      </c>
      <c r="R51" s="94"/>
      <c r="S51" s="146">
        <f t="shared" si="23"/>
        <v>0</v>
      </c>
      <c r="T51" s="94"/>
      <c r="U51" s="146">
        <f t="shared" si="24"/>
        <v>0</v>
      </c>
      <c r="V51" s="94"/>
      <c r="W51" s="146">
        <f t="shared" si="25"/>
        <v>0</v>
      </c>
      <c r="X51" s="94"/>
      <c r="Y51" s="146">
        <f t="shared" si="26"/>
        <v>0</v>
      </c>
      <c r="Z51" s="94"/>
      <c r="AA51" s="146">
        <f t="shared" si="27"/>
        <v>0</v>
      </c>
      <c r="AB51" s="94"/>
      <c r="AC51" s="146">
        <f t="shared" si="28"/>
        <v>0</v>
      </c>
      <c r="AD51" s="94"/>
      <c r="AE51" s="146">
        <f t="shared" si="29"/>
        <v>0</v>
      </c>
      <c r="AF51" s="147">
        <f t="shared" si="128"/>
        <v>0</v>
      </c>
      <c r="AG51" s="146">
        <f t="shared" si="128"/>
        <v>0</v>
      </c>
      <c r="AH51" s="145"/>
      <c r="AI51" s="146">
        <f t="shared" si="32"/>
        <v>0</v>
      </c>
      <c r="AJ51" s="145"/>
      <c r="AK51" s="146">
        <f t="shared" si="33"/>
        <v>0</v>
      </c>
      <c r="AL51" s="145"/>
      <c r="AM51" s="146">
        <f t="shared" si="33"/>
        <v>0</v>
      </c>
      <c r="AN51" s="145"/>
      <c r="AO51" s="146">
        <f t="shared" si="34"/>
        <v>0</v>
      </c>
      <c r="AP51" s="145"/>
      <c r="AQ51" s="146">
        <f t="shared" si="35"/>
        <v>0</v>
      </c>
      <c r="AR51" s="145"/>
      <c r="AS51" s="146">
        <f t="shared" si="36"/>
        <v>0</v>
      </c>
      <c r="AT51" s="145"/>
      <c r="AU51" s="146">
        <f t="shared" si="37"/>
        <v>0</v>
      </c>
      <c r="AV51" s="145"/>
      <c r="AW51" s="146">
        <f t="shared" si="38"/>
        <v>0</v>
      </c>
      <c r="AX51" s="145"/>
      <c r="AY51" s="146">
        <f t="shared" si="39"/>
        <v>0</v>
      </c>
      <c r="AZ51" s="145"/>
      <c r="BA51" s="146">
        <f t="shared" si="40"/>
        <v>0</v>
      </c>
      <c r="BB51" s="145"/>
      <c r="BC51" s="146">
        <f t="shared" si="41"/>
        <v>0</v>
      </c>
      <c r="BD51" s="145"/>
      <c r="BE51" s="146">
        <f t="shared" si="42"/>
        <v>0</v>
      </c>
      <c r="BF51" s="147">
        <f t="shared" si="96"/>
        <v>0</v>
      </c>
      <c r="BG51" s="146">
        <f t="shared" si="96"/>
        <v>0</v>
      </c>
      <c r="BH51" s="99"/>
      <c r="BI51" s="100">
        <f t="shared" si="129"/>
        <v>0</v>
      </c>
      <c r="BJ51" s="99"/>
      <c r="BK51" s="100">
        <f t="shared" si="130"/>
        <v>0</v>
      </c>
      <c r="BL51" s="99"/>
      <c r="BM51" s="100">
        <f t="shared" si="131"/>
        <v>0</v>
      </c>
      <c r="BN51" s="99"/>
      <c r="BO51" s="100">
        <f t="shared" si="132"/>
        <v>0</v>
      </c>
      <c r="BP51" s="99"/>
      <c r="BQ51" s="100">
        <f t="shared" si="133"/>
        <v>0</v>
      </c>
      <c r="BR51" s="99"/>
      <c r="BS51" s="100">
        <f t="shared" si="134"/>
        <v>0</v>
      </c>
      <c r="BT51" s="99"/>
      <c r="BU51" s="100">
        <f t="shared" si="135"/>
        <v>0</v>
      </c>
      <c r="BV51" s="99"/>
      <c r="BW51" s="100">
        <f t="shared" si="136"/>
        <v>0</v>
      </c>
      <c r="BX51" s="99"/>
      <c r="BY51" s="100">
        <f t="shared" si="137"/>
        <v>0</v>
      </c>
      <c r="BZ51" s="99"/>
      <c r="CA51" s="100">
        <f t="shared" si="138"/>
        <v>0</v>
      </c>
      <c r="CB51" s="99"/>
      <c r="CC51" s="100">
        <f t="shared" si="139"/>
        <v>0</v>
      </c>
      <c r="CD51" s="99"/>
      <c r="CE51" s="100">
        <f t="shared" si="140"/>
        <v>0</v>
      </c>
      <c r="CF51" s="101">
        <f t="shared" si="141"/>
        <v>0</v>
      </c>
      <c r="CG51" s="100">
        <f t="shared" si="141"/>
        <v>0</v>
      </c>
    </row>
    <row r="52" spans="1:85" s="148" customFormat="1" ht="19.899999999999999" customHeight="1" x14ac:dyDescent="0.5">
      <c r="A52" s="94">
        <v>44</v>
      </c>
      <c r="B52" s="95" t="s">
        <v>114</v>
      </c>
      <c r="C52" s="95" t="s">
        <v>74</v>
      </c>
      <c r="D52" s="94">
        <f>RANK(BF52,$BF$4:$BF$147)</f>
        <v>24</v>
      </c>
      <c r="E52" s="94">
        <v>0.64</v>
      </c>
      <c r="F52" s="94" t="s">
        <v>83</v>
      </c>
      <c r="G52" s="94"/>
      <c r="H52" s="94"/>
      <c r="I52" s="146">
        <f t="shared" si="18"/>
        <v>0</v>
      </c>
      <c r="J52" s="94"/>
      <c r="K52" s="146">
        <f t="shared" si="19"/>
        <v>0</v>
      </c>
      <c r="L52" s="94"/>
      <c r="M52" s="146">
        <f t="shared" si="20"/>
        <v>0</v>
      </c>
      <c r="N52" s="94"/>
      <c r="O52" s="146">
        <f t="shared" si="21"/>
        <v>0</v>
      </c>
      <c r="P52" s="94"/>
      <c r="Q52" s="146">
        <f t="shared" si="22"/>
        <v>0</v>
      </c>
      <c r="R52" s="94"/>
      <c r="S52" s="146">
        <f t="shared" si="23"/>
        <v>0</v>
      </c>
      <c r="T52" s="94"/>
      <c r="U52" s="146">
        <f t="shared" si="24"/>
        <v>0</v>
      </c>
      <c r="V52" s="94"/>
      <c r="W52" s="146">
        <f t="shared" si="25"/>
        <v>0</v>
      </c>
      <c r="X52" s="94"/>
      <c r="Y52" s="146">
        <f t="shared" si="26"/>
        <v>0</v>
      </c>
      <c r="Z52" s="94"/>
      <c r="AA52" s="146">
        <f t="shared" si="27"/>
        <v>0</v>
      </c>
      <c r="AB52" s="94"/>
      <c r="AC52" s="146">
        <f t="shared" si="28"/>
        <v>0</v>
      </c>
      <c r="AD52" s="94"/>
      <c r="AE52" s="146">
        <f t="shared" si="29"/>
        <v>0</v>
      </c>
      <c r="AF52" s="147">
        <f t="shared" si="128"/>
        <v>0</v>
      </c>
      <c r="AG52" s="146">
        <f t="shared" si="128"/>
        <v>0</v>
      </c>
      <c r="AH52" s="145"/>
      <c r="AI52" s="146">
        <f t="shared" si="32"/>
        <v>0</v>
      </c>
      <c r="AJ52" s="145"/>
      <c r="AK52" s="146">
        <f t="shared" si="33"/>
        <v>0</v>
      </c>
      <c r="AL52" s="145"/>
      <c r="AM52" s="146">
        <f t="shared" si="33"/>
        <v>0</v>
      </c>
      <c r="AN52" s="145"/>
      <c r="AO52" s="146">
        <f t="shared" si="34"/>
        <v>0</v>
      </c>
      <c r="AP52" s="145"/>
      <c r="AQ52" s="146">
        <f t="shared" si="35"/>
        <v>0</v>
      </c>
      <c r="AR52" s="145"/>
      <c r="AS52" s="146">
        <f t="shared" si="36"/>
        <v>0</v>
      </c>
      <c r="AT52" s="145"/>
      <c r="AU52" s="146">
        <f t="shared" si="37"/>
        <v>0</v>
      </c>
      <c r="AV52" s="145"/>
      <c r="AW52" s="146">
        <f t="shared" si="38"/>
        <v>0</v>
      </c>
      <c r="AX52" s="145"/>
      <c r="AY52" s="146">
        <f t="shared" si="39"/>
        <v>0</v>
      </c>
      <c r="AZ52" s="145"/>
      <c r="BA52" s="146">
        <f t="shared" si="40"/>
        <v>0</v>
      </c>
      <c r="BB52" s="145"/>
      <c r="BC52" s="146">
        <f t="shared" si="41"/>
        <v>0</v>
      </c>
      <c r="BD52" s="145"/>
      <c r="BE52" s="146">
        <f t="shared" si="42"/>
        <v>0</v>
      </c>
      <c r="BF52" s="147">
        <f t="shared" si="96"/>
        <v>0</v>
      </c>
      <c r="BG52" s="146">
        <f t="shared" si="96"/>
        <v>0</v>
      </c>
      <c r="BH52" s="99"/>
      <c r="BI52" s="100">
        <f t="shared" si="129"/>
        <v>0</v>
      </c>
      <c r="BJ52" s="99"/>
      <c r="BK52" s="100">
        <f t="shared" si="130"/>
        <v>0</v>
      </c>
      <c r="BL52" s="99"/>
      <c r="BM52" s="100">
        <f t="shared" si="131"/>
        <v>0</v>
      </c>
      <c r="BN52" s="99"/>
      <c r="BO52" s="100">
        <f t="shared" si="132"/>
        <v>0</v>
      </c>
      <c r="BP52" s="99"/>
      <c r="BQ52" s="100">
        <f t="shared" si="133"/>
        <v>0</v>
      </c>
      <c r="BR52" s="99"/>
      <c r="BS52" s="100">
        <f t="shared" si="134"/>
        <v>0</v>
      </c>
      <c r="BT52" s="99"/>
      <c r="BU52" s="100">
        <f t="shared" si="135"/>
        <v>0</v>
      </c>
      <c r="BV52" s="99"/>
      <c r="BW52" s="100">
        <f t="shared" si="136"/>
        <v>0</v>
      </c>
      <c r="BX52" s="99"/>
      <c r="BY52" s="100">
        <f t="shared" si="137"/>
        <v>0</v>
      </c>
      <c r="BZ52" s="99"/>
      <c r="CA52" s="100">
        <f t="shared" si="138"/>
        <v>0</v>
      </c>
      <c r="CB52" s="99"/>
      <c r="CC52" s="100">
        <f t="shared" si="139"/>
        <v>0</v>
      </c>
      <c r="CD52" s="99"/>
      <c r="CE52" s="100">
        <f t="shared" si="140"/>
        <v>0</v>
      </c>
      <c r="CF52" s="101">
        <f t="shared" si="141"/>
        <v>0</v>
      </c>
      <c r="CG52" s="100">
        <f t="shared" si="141"/>
        <v>0</v>
      </c>
    </row>
    <row r="53" spans="1:85" s="148" customFormat="1" ht="19.899999999999999" customHeight="1" x14ac:dyDescent="0.5">
      <c r="A53" s="94"/>
      <c r="B53" s="95"/>
      <c r="C53" s="95"/>
      <c r="D53" s="94"/>
      <c r="E53" s="94"/>
      <c r="F53" s="94"/>
      <c r="G53" s="94"/>
      <c r="H53" s="94"/>
      <c r="I53" s="146"/>
      <c r="J53" s="94"/>
      <c r="K53" s="146"/>
      <c r="L53" s="94"/>
      <c r="M53" s="146"/>
      <c r="N53" s="94"/>
      <c r="O53" s="146"/>
      <c r="P53" s="94"/>
      <c r="Q53" s="146"/>
      <c r="R53" s="94"/>
      <c r="S53" s="146"/>
      <c r="T53" s="94"/>
      <c r="U53" s="146"/>
      <c r="V53" s="94"/>
      <c r="W53" s="146"/>
      <c r="X53" s="94"/>
      <c r="Y53" s="146"/>
      <c r="Z53" s="94"/>
      <c r="AA53" s="146"/>
      <c r="AB53" s="94"/>
      <c r="AC53" s="146"/>
      <c r="AD53" s="94"/>
      <c r="AE53" s="146"/>
      <c r="AF53" s="147"/>
      <c r="AG53" s="146"/>
      <c r="AH53" s="145"/>
      <c r="AI53" s="146"/>
      <c r="AJ53" s="145"/>
      <c r="AK53" s="146"/>
      <c r="AL53" s="145"/>
      <c r="AM53" s="146"/>
      <c r="AN53" s="145"/>
      <c r="AO53" s="146"/>
      <c r="AP53" s="145"/>
      <c r="AQ53" s="146"/>
      <c r="AR53" s="145"/>
      <c r="AS53" s="146"/>
      <c r="AT53" s="145"/>
      <c r="AU53" s="146"/>
      <c r="AV53" s="145"/>
      <c r="AW53" s="146"/>
      <c r="AX53" s="145"/>
      <c r="AY53" s="146"/>
      <c r="AZ53" s="145"/>
      <c r="BA53" s="146"/>
      <c r="BB53" s="145"/>
      <c r="BC53" s="146"/>
      <c r="BD53" s="145"/>
      <c r="BE53" s="146"/>
      <c r="BF53" s="147"/>
      <c r="BG53" s="146"/>
      <c r="BH53" s="99"/>
      <c r="BI53" s="100"/>
      <c r="BJ53" s="99"/>
      <c r="BK53" s="100"/>
      <c r="BL53" s="99"/>
      <c r="BM53" s="100"/>
      <c r="BN53" s="99"/>
      <c r="BO53" s="100"/>
      <c r="BP53" s="99"/>
      <c r="BQ53" s="100"/>
      <c r="BR53" s="99"/>
      <c r="BS53" s="100"/>
      <c r="BT53" s="99"/>
      <c r="BU53" s="100"/>
      <c r="BV53" s="99"/>
      <c r="BW53" s="100"/>
      <c r="BX53" s="99"/>
      <c r="BY53" s="100"/>
      <c r="BZ53" s="99"/>
      <c r="CA53" s="100"/>
      <c r="CB53" s="99"/>
      <c r="CC53" s="100"/>
      <c r="CD53" s="99"/>
      <c r="CE53" s="100"/>
      <c r="CF53" s="101"/>
      <c r="CG53" s="100"/>
    </row>
    <row r="54" spans="1:85" s="148" customFormat="1" ht="19.899999999999999" customHeight="1" x14ac:dyDescent="0.5">
      <c r="A54" s="94"/>
      <c r="B54" s="95"/>
      <c r="C54" s="95"/>
      <c r="D54" s="94"/>
      <c r="E54" s="94"/>
      <c r="F54" s="94"/>
      <c r="G54" s="94"/>
      <c r="H54" s="94"/>
      <c r="I54" s="146"/>
      <c r="J54" s="94"/>
      <c r="K54" s="146"/>
      <c r="L54" s="94"/>
      <c r="M54" s="146"/>
      <c r="N54" s="94"/>
      <c r="O54" s="146"/>
      <c r="P54" s="94"/>
      <c r="Q54" s="146"/>
      <c r="R54" s="94"/>
      <c r="S54" s="146"/>
      <c r="T54" s="94"/>
      <c r="U54" s="146"/>
      <c r="V54" s="94"/>
      <c r="W54" s="146"/>
      <c r="X54" s="94"/>
      <c r="Y54" s="146"/>
      <c r="Z54" s="94"/>
      <c r="AA54" s="146"/>
      <c r="AB54" s="94"/>
      <c r="AC54" s="146"/>
      <c r="AD54" s="94"/>
      <c r="AE54" s="146"/>
      <c r="AF54" s="147"/>
      <c r="AG54" s="146"/>
      <c r="AH54" s="145"/>
      <c r="AI54" s="146"/>
      <c r="AJ54" s="145"/>
      <c r="AK54" s="146"/>
      <c r="AL54" s="145"/>
      <c r="AM54" s="146"/>
      <c r="AN54" s="145"/>
      <c r="AO54" s="146"/>
      <c r="AP54" s="145"/>
      <c r="AQ54" s="146"/>
      <c r="AR54" s="145"/>
      <c r="AS54" s="146"/>
      <c r="AT54" s="145"/>
      <c r="AU54" s="146"/>
      <c r="AV54" s="145"/>
      <c r="AW54" s="146"/>
      <c r="AX54" s="145"/>
      <c r="AY54" s="146"/>
      <c r="AZ54" s="145"/>
      <c r="BA54" s="146"/>
      <c r="BB54" s="145"/>
      <c r="BC54" s="146"/>
      <c r="BD54" s="145"/>
      <c r="BE54" s="146"/>
      <c r="BF54" s="147"/>
      <c r="BG54" s="146"/>
      <c r="BH54" s="99"/>
      <c r="BI54" s="100"/>
      <c r="BJ54" s="99"/>
      <c r="BK54" s="100"/>
      <c r="BL54" s="99"/>
      <c r="BM54" s="100"/>
      <c r="BN54" s="99"/>
      <c r="BO54" s="100"/>
      <c r="BP54" s="99"/>
      <c r="BQ54" s="100"/>
      <c r="BR54" s="99"/>
      <c r="BS54" s="100"/>
      <c r="BT54" s="99"/>
      <c r="BU54" s="100"/>
      <c r="BV54" s="99"/>
      <c r="BW54" s="100"/>
      <c r="BX54" s="99"/>
      <c r="BY54" s="100"/>
      <c r="BZ54" s="99"/>
      <c r="CA54" s="100"/>
      <c r="CB54" s="99"/>
      <c r="CC54" s="100"/>
      <c r="CD54" s="99"/>
      <c r="CE54" s="100"/>
      <c r="CF54" s="101"/>
      <c r="CG54" s="100"/>
    </row>
    <row r="55" spans="1:85" s="148" customFormat="1" ht="19.899999999999999" customHeight="1" x14ac:dyDescent="0.5">
      <c r="A55" s="94">
        <v>45</v>
      </c>
      <c r="B55" s="95" t="s">
        <v>115</v>
      </c>
      <c r="C55" s="95" t="s">
        <v>77</v>
      </c>
      <c r="D55" s="94">
        <f>RANK(BF55,$BF$4:$BF$147)</f>
        <v>24</v>
      </c>
      <c r="E55" s="94">
        <v>1</v>
      </c>
      <c r="F55" s="94" t="s">
        <v>75</v>
      </c>
      <c r="G55" s="94"/>
      <c r="H55" s="94"/>
      <c r="I55" s="146">
        <f t="shared" si="18"/>
        <v>0</v>
      </c>
      <c r="J55" s="94"/>
      <c r="K55" s="146">
        <f t="shared" si="19"/>
        <v>0</v>
      </c>
      <c r="L55" s="94"/>
      <c r="M55" s="146">
        <f t="shared" si="20"/>
        <v>0</v>
      </c>
      <c r="N55" s="94"/>
      <c r="O55" s="146">
        <f t="shared" si="21"/>
        <v>0</v>
      </c>
      <c r="P55" s="94"/>
      <c r="Q55" s="146">
        <f t="shared" si="22"/>
        <v>0</v>
      </c>
      <c r="R55" s="94"/>
      <c r="S55" s="146">
        <f t="shared" si="23"/>
        <v>0</v>
      </c>
      <c r="T55" s="94"/>
      <c r="U55" s="146">
        <f t="shared" si="24"/>
        <v>0</v>
      </c>
      <c r="V55" s="94"/>
      <c r="W55" s="146">
        <f t="shared" si="25"/>
        <v>0</v>
      </c>
      <c r="X55" s="94"/>
      <c r="Y55" s="146">
        <f t="shared" si="26"/>
        <v>0</v>
      </c>
      <c r="Z55" s="94"/>
      <c r="AA55" s="146">
        <f t="shared" si="27"/>
        <v>0</v>
      </c>
      <c r="AB55" s="94"/>
      <c r="AC55" s="146">
        <f t="shared" si="28"/>
        <v>0</v>
      </c>
      <c r="AD55" s="94"/>
      <c r="AE55" s="146">
        <f t="shared" si="29"/>
        <v>0</v>
      </c>
      <c r="AF55" s="147">
        <f t="shared" ref="AF55:AG58" si="142">SUM(H55,J55,L55,N55,P55,R55,T55,V55,X55,Z55,AB55,AD55)</f>
        <v>0</v>
      </c>
      <c r="AG55" s="146">
        <f t="shared" si="142"/>
        <v>0</v>
      </c>
      <c r="AH55" s="145"/>
      <c r="AI55" s="146">
        <f t="shared" si="32"/>
        <v>0</v>
      </c>
      <c r="AJ55" s="145"/>
      <c r="AK55" s="146">
        <f t="shared" si="33"/>
        <v>0</v>
      </c>
      <c r="AL55" s="145"/>
      <c r="AM55" s="146">
        <f t="shared" si="33"/>
        <v>0</v>
      </c>
      <c r="AN55" s="145"/>
      <c r="AO55" s="146">
        <f t="shared" si="34"/>
        <v>0</v>
      </c>
      <c r="AP55" s="145"/>
      <c r="AQ55" s="146">
        <f t="shared" si="35"/>
        <v>0</v>
      </c>
      <c r="AR55" s="145"/>
      <c r="AS55" s="146">
        <f t="shared" si="36"/>
        <v>0</v>
      </c>
      <c r="AT55" s="145"/>
      <c r="AU55" s="146">
        <f t="shared" si="37"/>
        <v>0</v>
      </c>
      <c r="AV55" s="145"/>
      <c r="AW55" s="146">
        <f t="shared" si="38"/>
        <v>0</v>
      </c>
      <c r="AX55" s="145"/>
      <c r="AY55" s="146">
        <f t="shared" si="39"/>
        <v>0</v>
      </c>
      <c r="AZ55" s="145"/>
      <c r="BA55" s="146">
        <f t="shared" si="40"/>
        <v>0</v>
      </c>
      <c r="BB55" s="145"/>
      <c r="BC55" s="146">
        <f t="shared" si="41"/>
        <v>0</v>
      </c>
      <c r="BD55" s="145"/>
      <c r="BE55" s="146">
        <f t="shared" si="42"/>
        <v>0</v>
      </c>
      <c r="BF55" s="147">
        <f t="shared" si="96"/>
        <v>0</v>
      </c>
      <c r="BG55" s="146">
        <f t="shared" si="96"/>
        <v>0</v>
      </c>
      <c r="BH55" s="99"/>
      <c r="BI55" s="100">
        <f t="shared" ref="BI55:BI58" si="143">BH55*$E55</f>
        <v>0</v>
      </c>
      <c r="BJ55" s="99"/>
      <c r="BK55" s="100">
        <f t="shared" ref="BK55:BK58" si="144">BJ55*$E55</f>
        <v>0</v>
      </c>
      <c r="BL55" s="99"/>
      <c r="BM55" s="100">
        <f t="shared" ref="BM55:BM58" si="145">BL55*$E55</f>
        <v>0</v>
      </c>
      <c r="BN55" s="99"/>
      <c r="BO55" s="100">
        <f t="shared" ref="BO55:BO58" si="146">BN55*$E55</f>
        <v>0</v>
      </c>
      <c r="BP55" s="99"/>
      <c r="BQ55" s="100">
        <f t="shared" ref="BQ55:BQ58" si="147">BP55*$E55</f>
        <v>0</v>
      </c>
      <c r="BR55" s="99"/>
      <c r="BS55" s="100">
        <f t="shared" ref="BS55:BS58" si="148">BR55*$E55</f>
        <v>0</v>
      </c>
      <c r="BT55" s="99"/>
      <c r="BU55" s="100">
        <f t="shared" ref="BU55:BU58" si="149">BT55*$E55</f>
        <v>0</v>
      </c>
      <c r="BV55" s="99"/>
      <c r="BW55" s="100">
        <f t="shared" ref="BW55:BW58" si="150">BV55*$E55</f>
        <v>0</v>
      </c>
      <c r="BX55" s="99"/>
      <c r="BY55" s="100">
        <f t="shared" ref="BY55:BY58" si="151">BX55*$E55</f>
        <v>0</v>
      </c>
      <c r="BZ55" s="99"/>
      <c r="CA55" s="100">
        <f t="shared" ref="CA55:CA58" si="152">BZ55*$E55</f>
        <v>0</v>
      </c>
      <c r="CB55" s="99"/>
      <c r="CC55" s="100">
        <f t="shared" ref="CC55:CC58" si="153">CB55*$E55</f>
        <v>0</v>
      </c>
      <c r="CD55" s="99"/>
      <c r="CE55" s="100">
        <f t="shared" ref="CE55:CE58" si="154">CD55*$E55</f>
        <v>0</v>
      </c>
      <c r="CF55" s="101">
        <f t="shared" ref="CF55:CG58" si="155">SUM(BH55,BJ55,BL55,BN55,BP55,BR55,BT55,BV55,BX55,BZ55,CB55,CD55)</f>
        <v>0</v>
      </c>
      <c r="CG55" s="100">
        <f t="shared" si="155"/>
        <v>0</v>
      </c>
    </row>
    <row r="56" spans="1:85" s="148" customFormat="1" ht="19.899999999999999" customHeight="1" x14ac:dyDescent="0.5">
      <c r="A56" s="94">
        <v>46</v>
      </c>
      <c r="B56" s="95" t="s">
        <v>116</v>
      </c>
      <c r="C56" s="95" t="s">
        <v>77</v>
      </c>
      <c r="D56" s="94">
        <f>RANK(BF56,$BF$4:$BF$147)</f>
        <v>24</v>
      </c>
      <c r="E56" s="94">
        <v>0.6</v>
      </c>
      <c r="F56" s="94" t="s">
        <v>75</v>
      </c>
      <c r="G56" s="94"/>
      <c r="H56" s="94"/>
      <c r="I56" s="146">
        <f t="shared" si="18"/>
        <v>0</v>
      </c>
      <c r="J56" s="94"/>
      <c r="K56" s="146">
        <f t="shared" si="19"/>
        <v>0</v>
      </c>
      <c r="L56" s="94"/>
      <c r="M56" s="146">
        <f t="shared" si="20"/>
        <v>0</v>
      </c>
      <c r="N56" s="94"/>
      <c r="O56" s="146">
        <f t="shared" si="21"/>
        <v>0</v>
      </c>
      <c r="P56" s="94"/>
      <c r="Q56" s="146">
        <f t="shared" si="22"/>
        <v>0</v>
      </c>
      <c r="R56" s="94"/>
      <c r="S56" s="146">
        <f t="shared" si="23"/>
        <v>0</v>
      </c>
      <c r="T56" s="94"/>
      <c r="U56" s="146">
        <f t="shared" si="24"/>
        <v>0</v>
      </c>
      <c r="V56" s="94"/>
      <c r="W56" s="146">
        <f t="shared" si="25"/>
        <v>0</v>
      </c>
      <c r="X56" s="94"/>
      <c r="Y56" s="146">
        <f t="shared" si="26"/>
        <v>0</v>
      </c>
      <c r="Z56" s="94"/>
      <c r="AA56" s="146">
        <f t="shared" si="27"/>
        <v>0</v>
      </c>
      <c r="AB56" s="94"/>
      <c r="AC56" s="146">
        <f t="shared" si="28"/>
        <v>0</v>
      </c>
      <c r="AD56" s="94"/>
      <c r="AE56" s="146">
        <f t="shared" si="29"/>
        <v>0</v>
      </c>
      <c r="AF56" s="147">
        <f t="shared" si="142"/>
        <v>0</v>
      </c>
      <c r="AG56" s="146">
        <f t="shared" si="142"/>
        <v>0</v>
      </c>
      <c r="AH56" s="145"/>
      <c r="AI56" s="146">
        <f t="shared" si="32"/>
        <v>0</v>
      </c>
      <c r="AJ56" s="145"/>
      <c r="AK56" s="146">
        <f t="shared" si="33"/>
        <v>0</v>
      </c>
      <c r="AL56" s="145"/>
      <c r="AM56" s="146">
        <f t="shared" si="33"/>
        <v>0</v>
      </c>
      <c r="AN56" s="145"/>
      <c r="AO56" s="146">
        <f t="shared" si="34"/>
        <v>0</v>
      </c>
      <c r="AP56" s="145"/>
      <c r="AQ56" s="146">
        <f t="shared" si="35"/>
        <v>0</v>
      </c>
      <c r="AR56" s="145"/>
      <c r="AS56" s="146">
        <f t="shared" si="36"/>
        <v>0</v>
      </c>
      <c r="AT56" s="145"/>
      <c r="AU56" s="146">
        <f t="shared" si="37"/>
        <v>0</v>
      </c>
      <c r="AV56" s="145"/>
      <c r="AW56" s="146">
        <f t="shared" si="38"/>
        <v>0</v>
      </c>
      <c r="AX56" s="145"/>
      <c r="AY56" s="146">
        <f t="shared" si="39"/>
        <v>0</v>
      </c>
      <c r="AZ56" s="145"/>
      <c r="BA56" s="146">
        <f t="shared" si="40"/>
        <v>0</v>
      </c>
      <c r="BB56" s="145"/>
      <c r="BC56" s="146">
        <f t="shared" si="41"/>
        <v>0</v>
      </c>
      <c r="BD56" s="145"/>
      <c r="BE56" s="146">
        <f t="shared" si="42"/>
        <v>0</v>
      </c>
      <c r="BF56" s="147">
        <f t="shared" si="96"/>
        <v>0</v>
      </c>
      <c r="BG56" s="146">
        <f t="shared" si="96"/>
        <v>0</v>
      </c>
      <c r="BH56" s="99"/>
      <c r="BI56" s="100">
        <f t="shared" si="143"/>
        <v>0</v>
      </c>
      <c r="BJ56" s="99"/>
      <c r="BK56" s="100">
        <f t="shared" si="144"/>
        <v>0</v>
      </c>
      <c r="BL56" s="99"/>
      <c r="BM56" s="100">
        <f t="shared" si="145"/>
        <v>0</v>
      </c>
      <c r="BN56" s="99"/>
      <c r="BO56" s="100">
        <f t="shared" si="146"/>
        <v>0</v>
      </c>
      <c r="BP56" s="99"/>
      <c r="BQ56" s="100">
        <f t="shared" si="147"/>
        <v>0</v>
      </c>
      <c r="BR56" s="99"/>
      <c r="BS56" s="100">
        <f t="shared" si="148"/>
        <v>0</v>
      </c>
      <c r="BT56" s="99"/>
      <c r="BU56" s="100">
        <f t="shared" si="149"/>
        <v>0</v>
      </c>
      <c r="BV56" s="99"/>
      <c r="BW56" s="100">
        <f t="shared" si="150"/>
        <v>0</v>
      </c>
      <c r="BX56" s="99"/>
      <c r="BY56" s="100">
        <f t="shared" si="151"/>
        <v>0</v>
      </c>
      <c r="BZ56" s="99"/>
      <c r="CA56" s="100">
        <f t="shared" si="152"/>
        <v>0</v>
      </c>
      <c r="CB56" s="99"/>
      <c r="CC56" s="100">
        <f t="shared" si="153"/>
        <v>0</v>
      </c>
      <c r="CD56" s="99"/>
      <c r="CE56" s="100">
        <f t="shared" si="154"/>
        <v>0</v>
      </c>
      <c r="CF56" s="101">
        <f t="shared" si="155"/>
        <v>0</v>
      </c>
      <c r="CG56" s="100">
        <f t="shared" si="155"/>
        <v>0</v>
      </c>
    </row>
    <row r="57" spans="1:85" s="148" customFormat="1" ht="19.899999999999999" customHeight="1" x14ac:dyDescent="0.5">
      <c r="A57" s="94">
        <v>47</v>
      </c>
      <c r="B57" s="95" t="s">
        <v>199</v>
      </c>
      <c r="C57" s="95" t="s">
        <v>74</v>
      </c>
      <c r="D57" s="94">
        <f>RANK(BF57,$BF$4:$BF$147)</f>
        <v>24</v>
      </c>
      <c r="E57" s="94">
        <v>0.64</v>
      </c>
      <c r="F57" s="94" t="s">
        <v>85</v>
      </c>
      <c r="G57" s="94">
        <v>1350</v>
      </c>
      <c r="H57" s="94"/>
      <c r="I57" s="146">
        <f t="shared" si="18"/>
        <v>0</v>
      </c>
      <c r="J57" s="94"/>
      <c r="K57" s="146">
        <f t="shared" si="19"/>
        <v>0</v>
      </c>
      <c r="L57" s="94"/>
      <c r="M57" s="146">
        <f t="shared" si="20"/>
        <v>0</v>
      </c>
      <c r="N57" s="94"/>
      <c r="O57" s="146">
        <f t="shared" si="21"/>
        <v>0</v>
      </c>
      <c r="P57" s="94"/>
      <c r="Q57" s="146">
        <f t="shared" si="22"/>
        <v>0</v>
      </c>
      <c r="R57" s="94"/>
      <c r="S57" s="146">
        <f t="shared" si="23"/>
        <v>0</v>
      </c>
      <c r="T57" s="94"/>
      <c r="U57" s="146">
        <f t="shared" si="24"/>
        <v>0</v>
      </c>
      <c r="V57" s="94"/>
      <c r="W57" s="146">
        <f t="shared" si="25"/>
        <v>0</v>
      </c>
      <c r="X57" s="94"/>
      <c r="Y57" s="146">
        <f t="shared" si="26"/>
        <v>0</v>
      </c>
      <c r="Z57" s="94"/>
      <c r="AA57" s="146">
        <f t="shared" si="27"/>
        <v>0</v>
      </c>
      <c r="AB57" s="94"/>
      <c r="AC57" s="146">
        <f t="shared" si="28"/>
        <v>0</v>
      </c>
      <c r="AD57" s="94"/>
      <c r="AE57" s="146">
        <f t="shared" si="29"/>
        <v>0</v>
      </c>
      <c r="AF57" s="147">
        <f t="shared" si="142"/>
        <v>0</v>
      </c>
      <c r="AG57" s="146">
        <f t="shared" si="142"/>
        <v>0</v>
      </c>
      <c r="AH57" s="145"/>
      <c r="AI57" s="146">
        <f t="shared" si="32"/>
        <v>0</v>
      </c>
      <c r="AJ57" s="145"/>
      <c r="AK57" s="146">
        <f t="shared" si="33"/>
        <v>0</v>
      </c>
      <c r="AL57" s="145"/>
      <c r="AM57" s="146">
        <f t="shared" si="33"/>
        <v>0</v>
      </c>
      <c r="AN57" s="145"/>
      <c r="AO57" s="146">
        <f t="shared" si="34"/>
        <v>0</v>
      </c>
      <c r="AP57" s="145"/>
      <c r="AQ57" s="146">
        <f t="shared" si="35"/>
        <v>0</v>
      </c>
      <c r="AR57" s="145"/>
      <c r="AS57" s="146">
        <f t="shared" si="36"/>
        <v>0</v>
      </c>
      <c r="AT57" s="145"/>
      <c r="AU57" s="146">
        <f t="shared" si="37"/>
        <v>0</v>
      </c>
      <c r="AV57" s="145"/>
      <c r="AW57" s="146">
        <f t="shared" si="38"/>
        <v>0</v>
      </c>
      <c r="AX57" s="145"/>
      <c r="AY57" s="146">
        <f t="shared" si="39"/>
        <v>0</v>
      </c>
      <c r="AZ57" s="145"/>
      <c r="BA57" s="146">
        <f t="shared" si="40"/>
        <v>0</v>
      </c>
      <c r="BB57" s="145"/>
      <c r="BC57" s="146">
        <f t="shared" si="41"/>
        <v>0</v>
      </c>
      <c r="BD57" s="145"/>
      <c r="BE57" s="146">
        <f t="shared" si="42"/>
        <v>0</v>
      </c>
      <c r="BF57" s="147">
        <f t="shared" si="96"/>
        <v>0</v>
      </c>
      <c r="BG57" s="146">
        <f t="shared" si="96"/>
        <v>0</v>
      </c>
      <c r="BH57" s="99"/>
      <c r="BI57" s="100">
        <f t="shared" si="143"/>
        <v>0</v>
      </c>
      <c r="BJ57" s="99"/>
      <c r="BK57" s="100">
        <f t="shared" si="144"/>
        <v>0</v>
      </c>
      <c r="BL57" s="99"/>
      <c r="BM57" s="100">
        <f t="shared" si="145"/>
        <v>0</v>
      </c>
      <c r="BN57" s="99"/>
      <c r="BO57" s="100">
        <f t="shared" si="146"/>
        <v>0</v>
      </c>
      <c r="BP57" s="99"/>
      <c r="BQ57" s="100">
        <f t="shared" si="147"/>
        <v>0</v>
      </c>
      <c r="BR57" s="99"/>
      <c r="BS57" s="100">
        <f t="shared" si="148"/>
        <v>0</v>
      </c>
      <c r="BT57" s="99"/>
      <c r="BU57" s="100">
        <f t="shared" si="149"/>
        <v>0</v>
      </c>
      <c r="BV57" s="99"/>
      <c r="BW57" s="100">
        <f t="shared" si="150"/>
        <v>0</v>
      </c>
      <c r="BX57" s="99"/>
      <c r="BY57" s="100">
        <f t="shared" si="151"/>
        <v>0</v>
      </c>
      <c r="BZ57" s="99"/>
      <c r="CA57" s="100">
        <f t="shared" si="152"/>
        <v>0</v>
      </c>
      <c r="CB57" s="99"/>
      <c r="CC57" s="100">
        <f t="shared" si="153"/>
        <v>0</v>
      </c>
      <c r="CD57" s="99"/>
      <c r="CE57" s="100">
        <f t="shared" si="154"/>
        <v>0</v>
      </c>
      <c r="CF57" s="101">
        <f t="shared" si="155"/>
        <v>0</v>
      </c>
      <c r="CG57" s="100">
        <f t="shared" si="155"/>
        <v>0</v>
      </c>
    </row>
    <row r="58" spans="1:85" s="148" customFormat="1" ht="19.899999999999999" customHeight="1" x14ac:dyDescent="0.5">
      <c r="A58" s="94">
        <v>48</v>
      </c>
      <c r="B58" s="95" t="s">
        <v>199</v>
      </c>
      <c r="C58" s="95" t="s">
        <v>74</v>
      </c>
      <c r="D58" s="94">
        <f>RANK(BF58,$BF$4:$BF$147)</f>
        <v>24</v>
      </c>
      <c r="E58" s="94">
        <v>0.64</v>
      </c>
      <c r="F58" s="94" t="s">
        <v>83</v>
      </c>
      <c r="G58" s="94"/>
      <c r="H58" s="94"/>
      <c r="I58" s="146">
        <f t="shared" si="18"/>
        <v>0</v>
      </c>
      <c r="J58" s="94"/>
      <c r="K58" s="146">
        <f t="shared" si="19"/>
        <v>0</v>
      </c>
      <c r="L58" s="94"/>
      <c r="M58" s="146">
        <f t="shared" si="20"/>
        <v>0</v>
      </c>
      <c r="N58" s="94"/>
      <c r="O58" s="146">
        <f t="shared" si="21"/>
        <v>0</v>
      </c>
      <c r="P58" s="94"/>
      <c r="Q58" s="146">
        <f t="shared" si="22"/>
        <v>0</v>
      </c>
      <c r="R58" s="94"/>
      <c r="S58" s="146">
        <f t="shared" si="23"/>
        <v>0</v>
      </c>
      <c r="T58" s="94"/>
      <c r="U58" s="146">
        <f t="shared" si="24"/>
        <v>0</v>
      </c>
      <c r="V58" s="94"/>
      <c r="W58" s="146">
        <f t="shared" si="25"/>
        <v>0</v>
      </c>
      <c r="X58" s="94"/>
      <c r="Y58" s="146">
        <f t="shared" si="26"/>
        <v>0</v>
      </c>
      <c r="Z58" s="94"/>
      <c r="AA58" s="146">
        <f t="shared" si="27"/>
        <v>0</v>
      </c>
      <c r="AB58" s="94"/>
      <c r="AC58" s="146">
        <f t="shared" si="28"/>
        <v>0</v>
      </c>
      <c r="AD58" s="94"/>
      <c r="AE58" s="146">
        <f t="shared" si="29"/>
        <v>0</v>
      </c>
      <c r="AF58" s="147">
        <f t="shared" si="142"/>
        <v>0</v>
      </c>
      <c r="AG58" s="146">
        <f t="shared" si="142"/>
        <v>0</v>
      </c>
      <c r="AH58" s="145"/>
      <c r="AI58" s="146">
        <f t="shared" si="32"/>
        <v>0</v>
      </c>
      <c r="AJ58" s="145"/>
      <c r="AK58" s="146">
        <f t="shared" si="33"/>
        <v>0</v>
      </c>
      <c r="AL58" s="145"/>
      <c r="AM58" s="146">
        <f t="shared" si="33"/>
        <v>0</v>
      </c>
      <c r="AN58" s="145"/>
      <c r="AO58" s="146">
        <f t="shared" si="34"/>
        <v>0</v>
      </c>
      <c r="AP58" s="145"/>
      <c r="AQ58" s="146">
        <f t="shared" si="35"/>
        <v>0</v>
      </c>
      <c r="AR58" s="145"/>
      <c r="AS58" s="146">
        <f t="shared" si="36"/>
        <v>0</v>
      </c>
      <c r="AT58" s="145"/>
      <c r="AU58" s="146">
        <f t="shared" si="37"/>
        <v>0</v>
      </c>
      <c r="AV58" s="145"/>
      <c r="AW58" s="146">
        <f t="shared" si="38"/>
        <v>0</v>
      </c>
      <c r="AX58" s="145"/>
      <c r="AY58" s="146">
        <f t="shared" si="39"/>
        <v>0</v>
      </c>
      <c r="AZ58" s="145"/>
      <c r="BA58" s="146">
        <f t="shared" si="40"/>
        <v>0</v>
      </c>
      <c r="BB58" s="145"/>
      <c r="BC58" s="146">
        <f t="shared" si="41"/>
        <v>0</v>
      </c>
      <c r="BD58" s="145"/>
      <c r="BE58" s="146">
        <f t="shared" si="42"/>
        <v>0</v>
      </c>
      <c r="BF58" s="147">
        <f t="shared" si="96"/>
        <v>0</v>
      </c>
      <c r="BG58" s="146">
        <f t="shared" si="96"/>
        <v>0</v>
      </c>
      <c r="BH58" s="99"/>
      <c r="BI58" s="100">
        <f t="shared" si="143"/>
        <v>0</v>
      </c>
      <c r="BJ58" s="99"/>
      <c r="BK58" s="100">
        <f t="shared" si="144"/>
        <v>0</v>
      </c>
      <c r="BL58" s="99"/>
      <c r="BM58" s="100">
        <f t="shared" si="145"/>
        <v>0</v>
      </c>
      <c r="BN58" s="99"/>
      <c r="BO58" s="100">
        <f t="shared" si="146"/>
        <v>0</v>
      </c>
      <c r="BP58" s="99"/>
      <c r="BQ58" s="100">
        <f t="shared" si="147"/>
        <v>0</v>
      </c>
      <c r="BR58" s="99"/>
      <c r="BS58" s="100">
        <f t="shared" si="148"/>
        <v>0</v>
      </c>
      <c r="BT58" s="99"/>
      <c r="BU58" s="100">
        <f t="shared" si="149"/>
        <v>0</v>
      </c>
      <c r="BV58" s="99"/>
      <c r="BW58" s="100">
        <f t="shared" si="150"/>
        <v>0</v>
      </c>
      <c r="BX58" s="99"/>
      <c r="BY58" s="100">
        <f t="shared" si="151"/>
        <v>0</v>
      </c>
      <c r="BZ58" s="99"/>
      <c r="CA58" s="100">
        <f t="shared" si="152"/>
        <v>0</v>
      </c>
      <c r="CB58" s="99"/>
      <c r="CC58" s="100">
        <f t="shared" si="153"/>
        <v>0</v>
      </c>
      <c r="CD58" s="99"/>
      <c r="CE58" s="100">
        <f t="shared" si="154"/>
        <v>0</v>
      </c>
      <c r="CF58" s="101">
        <f t="shared" si="155"/>
        <v>0</v>
      </c>
      <c r="CG58" s="100">
        <f t="shared" si="155"/>
        <v>0</v>
      </c>
    </row>
    <row r="59" spans="1:85" s="148" customFormat="1" ht="19.899999999999999" customHeight="1" x14ac:dyDescent="0.5">
      <c r="A59" s="94"/>
      <c r="B59" s="95"/>
      <c r="C59" s="95"/>
      <c r="D59" s="94"/>
      <c r="E59" s="94"/>
      <c r="F59" s="94"/>
      <c r="G59" s="94"/>
      <c r="H59" s="94"/>
      <c r="I59" s="146"/>
      <c r="J59" s="94"/>
      <c r="K59" s="146"/>
      <c r="L59" s="94"/>
      <c r="M59" s="146"/>
      <c r="N59" s="94"/>
      <c r="O59" s="146"/>
      <c r="P59" s="94"/>
      <c r="Q59" s="146"/>
      <c r="R59" s="94"/>
      <c r="S59" s="146"/>
      <c r="T59" s="94"/>
      <c r="U59" s="146"/>
      <c r="V59" s="94"/>
      <c r="W59" s="146"/>
      <c r="X59" s="94"/>
      <c r="Y59" s="146"/>
      <c r="Z59" s="94"/>
      <c r="AA59" s="146"/>
      <c r="AB59" s="94"/>
      <c r="AC59" s="146"/>
      <c r="AD59" s="94"/>
      <c r="AE59" s="146"/>
      <c r="AF59" s="147"/>
      <c r="AG59" s="146"/>
      <c r="AH59" s="145"/>
      <c r="AI59" s="146"/>
      <c r="AJ59" s="145"/>
      <c r="AK59" s="146"/>
      <c r="AL59" s="145"/>
      <c r="AM59" s="146"/>
      <c r="AN59" s="145"/>
      <c r="AO59" s="146"/>
      <c r="AP59" s="145"/>
      <c r="AQ59" s="146"/>
      <c r="AR59" s="145"/>
      <c r="AS59" s="146"/>
      <c r="AT59" s="145"/>
      <c r="AU59" s="146"/>
      <c r="AV59" s="145"/>
      <c r="AW59" s="146"/>
      <c r="AX59" s="145"/>
      <c r="AY59" s="146"/>
      <c r="AZ59" s="145"/>
      <c r="BA59" s="146"/>
      <c r="BB59" s="145"/>
      <c r="BC59" s="146"/>
      <c r="BD59" s="145"/>
      <c r="BE59" s="146"/>
      <c r="BF59" s="147"/>
      <c r="BG59" s="146"/>
      <c r="BH59" s="99"/>
      <c r="BI59" s="100"/>
      <c r="BJ59" s="99"/>
      <c r="BK59" s="100"/>
      <c r="BL59" s="99"/>
      <c r="BM59" s="100"/>
      <c r="BN59" s="99"/>
      <c r="BO59" s="100"/>
      <c r="BP59" s="99"/>
      <c r="BQ59" s="100"/>
      <c r="BR59" s="99"/>
      <c r="BS59" s="100"/>
      <c r="BT59" s="99"/>
      <c r="BU59" s="100"/>
      <c r="BV59" s="99"/>
      <c r="BW59" s="100"/>
      <c r="BX59" s="99"/>
      <c r="BY59" s="100"/>
      <c r="BZ59" s="99"/>
      <c r="CA59" s="100"/>
      <c r="CB59" s="99"/>
      <c r="CC59" s="100"/>
      <c r="CD59" s="99"/>
      <c r="CE59" s="100"/>
      <c r="CF59" s="101"/>
      <c r="CG59" s="100"/>
    </row>
    <row r="60" spans="1:85" s="148" customFormat="1" ht="19.899999999999999" customHeight="1" x14ac:dyDescent="0.5">
      <c r="A60" s="94">
        <v>49</v>
      </c>
      <c r="B60" s="95" t="s">
        <v>118</v>
      </c>
      <c r="C60" s="95" t="s">
        <v>77</v>
      </c>
      <c r="D60" s="94">
        <f>RANK(BF60,$BF$4:$BF$147)</f>
        <v>5</v>
      </c>
      <c r="E60" s="94">
        <v>1</v>
      </c>
      <c r="F60" s="94" t="s">
        <v>75</v>
      </c>
      <c r="G60" s="94">
        <v>1550</v>
      </c>
      <c r="H60" s="94">
        <v>1608</v>
      </c>
      <c r="I60" s="160">
        <f t="shared" ref="I60:I64" si="156">H60*$E60</f>
        <v>1608</v>
      </c>
      <c r="J60" s="94">
        <v>2736</v>
      </c>
      <c r="K60" s="160">
        <f t="shared" ref="K60:K64" si="157">J60*$E60</f>
        <v>2736</v>
      </c>
      <c r="L60" s="94">
        <v>2604</v>
      </c>
      <c r="M60" s="160">
        <f t="shared" ref="M60:M64" si="158">L60*$E60</f>
        <v>2604</v>
      </c>
      <c r="N60" s="94">
        <v>1944</v>
      </c>
      <c r="O60" s="160">
        <f t="shared" ref="O60:O64" si="159">N60*$E60</f>
        <v>1944</v>
      </c>
      <c r="P60" s="94">
        <v>2244</v>
      </c>
      <c r="Q60" s="160">
        <f t="shared" ref="Q60:Q64" si="160">P60*$E60</f>
        <v>2244</v>
      </c>
      <c r="R60" s="94">
        <v>2844</v>
      </c>
      <c r="S60" s="160">
        <f t="shared" ref="S60:S64" si="161">R60*$E60</f>
        <v>2844</v>
      </c>
      <c r="T60" s="94">
        <v>2820</v>
      </c>
      <c r="U60" s="160">
        <f t="shared" ref="U60:U64" si="162">T60*$E60</f>
        <v>2820</v>
      </c>
      <c r="V60" s="94">
        <v>3540</v>
      </c>
      <c r="W60" s="160">
        <f t="shared" ref="W60:W64" si="163">V60*$E60</f>
        <v>3540</v>
      </c>
      <c r="X60" s="94">
        <v>3636</v>
      </c>
      <c r="Y60" s="160">
        <f t="shared" ref="Y60:Y64" si="164">X60*$E60</f>
        <v>3636</v>
      </c>
      <c r="Z60" s="94">
        <v>4500</v>
      </c>
      <c r="AA60" s="160">
        <f t="shared" ref="AA60:AA64" si="165">Z60*$E60</f>
        <v>4500</v>
      </c>
      <c r="AB60" s="94">
        <v>3384</v>
      </c>
      <c r="AC60" s="160">
        <f t="shared" ref="AC60:AC64" si="166">AB60*$E60</f>
        <v>3384</v>
      </c>
      <c r="AD60" s="94">
        <v>4524</v>
      </c>
      <c r="AE60" s="160">
        <f t="shared" ref="AE60:AE64" si="167">AD60*$E60</f>
        <v>4524</v>
      </c>
      <c r="AF60" s="147">
        <f>SUM(H60,J60,L60,N60,P60,R60,T60,V60,X60,Z60,AB60,AD60)</f>
        <v>36384</v>
      </c>
      <c r="AG60" s="146">
        <f>SUM(I60,K60,M60,O60,Q60,S60,U60,W60,Y60,AA60,AC60,AE60)</f>
        <v>36384</v>
      </c>
      <c r="AH60" s="159">
        <v>2618</v>
      </c>
      <c r="AI60" s="160">
        <f t="shared" ref="AI60:AI62" si="168">AH60*$E60</f>
        <v>2618</v>
      </c>
      <c r="AJ60" s="159">
        <v>2904</v>
      </c>
      <c r="AK60" s="160">
        <f t="shared" ref="AK60:AK62" si="169">AJ60*$E60</f>
        <v>2904</v>
      </c>
      <c r="AL60" s="145">
        <v>3672</v>
      </c>
      <c r="AM60" s="146">
        <f t="shared" si="33"/>
        <v>3672</v>
      </c>
      <c r="AN60" s="145">
        <v>3108</v>
      </c>
      <c r="AO60" s="146">
        <f t="shared" si="34"/>
        <v>3108</v>
      </c>
      <c r="AP60" s="145">
        <v>4469</v>
      </c>
      <c r="AQ60" s="146">
        <f t="shared" si="35"/>
        <v>4469</v>
      </c>
      <c r="AR60" s="145">
        <v>3677</v>
      </c>
      <c r="AS60" s="146">
        <f t="shared" si="36"/>
        <v>3677</v>
      </c>
      <c r="AT60" s="145">
        <v>3144</v>
      </c>
      <c r="AU60" s="146">
        <f t="shared" si="37"/>
        <v>3144</v>
      </c>
      <c r="AV60" s="145">
        <v>2892</v>
      </c>
      <c r="AW60" s="146">
        <f t="shared" si="38"/>
        <v>2892</v>
      </c>
      <c r="AX60" s="145">
        <v>3336</v>
      </c>
      <c r="AY60" s="146">
        <f t="shared" si="39"/>
        <v>3336</v>
      </c>
      <c r="AZ60" s="145">
        <v>3617</v>
      </c>
      <c r="BA60" s="146">
        <f t="shared" si="40"/>
        <v>3617</v>
      </c>
      <c r="BB60" s="145">
        <v>3468</v>
      </c>
      <c r="BC60" s="146">
        <f t="shared" si="41"/>
        <v>3468</v>
      </c>
      <c r="BD60" s="145">
        <v>3468</v>
      </c>
      <c r="BE60" s="146">
        <f t="shared" si="42"/>
        <v>3468</v>
      </c>
      <c r="BF60" s="147">
        <f t="shared" si="96"/>
        <v>40373</v>
      </c>
      <c r="BG60" s="146">
        <f t="shared" si="96"/>
        <v>40373</v>
      </c>
      <c r="BH60" s="96">
        <v>4392</v>
      </c>
      <c r="BI60" s="97">
        <f t="shared" ref="BI60" si="170">BH60*$E60</f>
        <v>4392</v>
      </c>
      <c r="BJ60" s="98">
        <v>3936</v>
      </c>
      <c r="BK60" s="100">
        <f t="shared" ref="BK60" si="171">BJ60*$E60</f>
        <v>3936</v>
      </c>
      <c r="BL60" s="99"/>
      <c r="BM60" s="100">
        <f t="shared" ref="BM60" si="172">BL60*$E60</f>
        <v>0</v>
      </c>
      <c r="BN60" s="99"/>
      <c r="BO60" s="100">
        <f t="shared" ref="BO60" si="173">BN60*$E60</f>
        <v>0</v>
      </c>
      <c r="BP60" s="99"/>
      <c r="BQ60" s="100">
        <f t="shared" ref="BQ60" si="174">BP60*$E60</f>
        <v>0</v>
      </c>
      <c r="BR60" s="99"/>
      <c r="BS60" s="100">
        <f t="shared" ref="BS60" si="175">BR60*$E60</f>
        <v>0</v>
      </c>
      <c r="BT60" s="99"/>
      <c r="BU60" s="100">
        <f t="shared" ref="BU60" si="176">BT60*$E60</f>
        <v>0</v>
      </c>
      <c r="BV60" s="99"/>
      <c r="BW60" s="100">
        <f t="shared" ref="BW60" si="177">BV60*$E60</f>
        <v>0</v>
      </c>
      <c r="BX60" s="99"/>
      <c r="BY60" s="100">
        <f t="shared" ref="BY60" si="178">BX60*$E60</f>
        <v>0</v>
      </c>
      <c r="BZ60" s="99"/>
      <c r="CA60" s="100">
        <f t="shared" ref="CA60" si="179">BZ60*$E60</f>
        <v>0</v>
      </c>
      <c r="CB60" s="99"/>
      <c r="CC60" s="100">
        <f t="shared" ref="CC60" si="180">CB60*$E60</f>
        <v>0</v>
      </c>
      <c r="CD60" s="99"/>
      <c r="CE60" s="100">
        <f t="shared" ref="CE60" si="181">CD60*$E60</f>
        <v>0</v>
      </c>
      <c r="CF60" s="101">
        <f t="shared" ref="CF60:CG60" si="182">SUM(BH60,BJ60,BL60,BN60,BP60,BR60,BT60,BV60,BX60,BZ60,CB60,CD60)</f>
        <v>8328</v>
      </c>
      <c r="CG60" s="100">
        <f t="shared" si="182"/>
        <v>8328</v>
      </c>
    </row>
    <row r="61" spans="1:85" s="148" customFormat="1" ht="19.899999999999999" customHeight="1" x14ac:dyDescent="0.5">
      <c r="A61" s="94">
        <v>50</v>
      </c>
      <c r="B61" s="95" t="s">
        <v>119</v>
      </c>
      <c r="C61" s="95"/>
      <c r="D61" s="94"/>
      <c r="E61" s="94">
        <v>0.6</v>
      </c>
      <c r="F61" s="94" t="s">
        <v>98</v>
      </c>
      <c r="G61" s="94">
        <v>1060</v>
      </c>
      <c r="H61" s="94"/>
      <c r="I61" s="160"/>
      <c r="J61" s="94"/>
      <c r="K61" s="160"/>
      <c r="L61" s="94"/>
      <c r="M61" s="160"/>
      <c r="N61" s="94"/>
      <c r="O61" s="160"/>
      <c r="P61" s="94"/>
      <c r="Q61" s="160"/>
      <c r="R61" s="94"/>
      <c r="S61" s="160"/>
      <c r="T61" s="94"/>
      <c r="U61" s="160"/>
      <c r="V61" s="94"/>
      <c r="W61" s="160"/>
      <c r="X61" s="94"/>
      <c r="Y61" s="160"/>
      <c r="Z61" s="94"/>
      <c r="AA61" s="160"/>
      <c r="AB61" s="94"/>
      <c r="AC61" s="160"/>
      <c r="AD61" s="94"/>
      <c r="AE61" s="160"/>
      <c r="AF61" s="147"/>
      <c r="AG61" s="146"/>
      <c r="AH61" s="159"/>
      <c r="AI61" s="160"/>
      <c r="AJ61" s="159"/>
      <c r="AK61" s="160"/>
      <c r="AL61" s="145"/>
      <c r="AM61" s="146"/>
      <c r="AN61" s="145"/>
      <c r="AO61" s="146"/>
      <c r="AP61" s="145"/>
      <c r="AQ61" s="146"/>
      <c r="AR61" s="145"/>
      <c r="AS61" s="146"/>
      <c r="AT61" s="145"/>
      <c r="AU61" s="146"/>
      <c r="AV61" s="145"/>
      <c r="AW61" s="146"/>
      <c r="AX61" s="145"/>
      <c r="AY61" s="146"/>
      <c r="AZ61" s="145"/>
      <c r="BA61" s="146"/>
      <c r="BB61" s="145"/>
      <c r="BC61" s="146"/>
      <c r="BD61" s="145"/>
      <c r="BE61" s="146"/>
      <c r="BF61" s="147"/>
      <c r="BG61" s="146"/>
      <c r="BH61" s="96"/>
      <c r="BI61" s="97"/>
      <c r="BJ61" s="98"/>
      <c r="BK61" s="100"/>
      <c r="BL61" s="99"/>
      <c r="BM61" s="100"/>
      <c r="BN61" s="99"/>
      <c r="BO61" s="100"/>
      <c r="BP61" s="99"/>
      <c r="BQ61" s="100"/>
      <c r="BR61" s="99"/>
      <c r="BS61" s="100"/>
      <c r="BT61" s="99"/>
      <c r="BU61" s="100"/>
      <c r="BV61" s="99"/>
      <c r="BW61" s="100"/>
      <c r="BX61" s="99"/>
      <c r="BY61" s="100"/>
      <c r="BZ61" s="99"/>
      <c r="CA61" s="100"/>
      <c r="CB61" s="99"/>
      <c r="CC61" s="100"/>
      <c r="CD61" s="99"/>
      <c r="CE61" s="100"/>
      <c r="CF61" s="101"/>
      <c r="CG61" s="100"/>
    </row>
    <row r="62" spans="1:85" s="148" customFormat="1" ht="19.899999999999999" customHeight="1" x14ac:dyDescent="0.5">
      <c r="A62" s="94">
        <v>51</v>
      </c>
      <c r="B62" s="95" t="s">
        <v>120</v>
      </c>
      <c r="C62" s="95" t="s">
        <v>77</v>
      </c>
      <c r="D62" s="94">
        <f>RANK(BF62,$BF$4:$BF$147)</f>
        <v>9</v>
      </c>
      <c r="E62" s="94">
        <v>0.35</v>
      </c>
      <c r="F62" s="94" t="s">
        <v>81</v>
      </c>
      <c r="G62" s="94">
        <v>700</v>
      </c>
      <c r="H62" s="94"/>
      <c r="I62" s="160">
        <f t="shared" si="156"/>
        <v>0</v>
      </c>
      <c r="J62" s="94"/>
      <c r="K62" s="160">
        <f t="shared" si="157"/>
        <v>0</v>
      </c>
      <c r="L62" s="94">
        <v>80</v>
      </c>
      <c r="M62" s="160">
        <f t="shared" si="158"/>
        <v>28</v>
      </c>
      <c r="N62" s="94"/>
      <c r="O62" s="160">
        <f t="shared" si="159"/>
        <v>0</v>
      </c>
      <c r="P62" s="94"/>
      <c r="Q62" s="160">
        <f t="shared" si="160"/>
        <v>0</v>
      </c>
      <c r="R62" s="94">
        <v>160</v>
      </c>
      <c r="S62" s="160">
        <f t="shared" si="161"/>
        <v>56</v>
      </c>
      <c r="T62" s="94">
        <v>160</v>
      </c>
      <c r="U62" s="160">
        <f t="shared" si="162"/>
        <v>56</v>
      </c>
      <c r="V62" s="94">
        <v>360</v>
      </c>
      <c r="W62" s="160">
        <f t="shared" si="163"/>
        <v>125.99999999999999</v>
      </c>
      <c r="X62" s="94">
        <v>480</v>
      </c>
      <c r="Y62" s="160">
        <f t="shared" si="164"/>
        <v>168</v>
      </c>
      <c r="Z62" s="94">
        <v>160</v>
      </c>
      <c r="AA62" s="160">
        <f t="shared" si="165"/>
        <v>56</v>
      </c>
      <c r="AB62" s="94">
        <v>640</v>
      </c>
      <c r="AC62" s="160">
        <f t="shared" si="166"/>
        <v>224</v>
      </c>
      <c r="AD62" s="94">
        <v>560</v>
      </c>
      <c r="AE62" s="160">
        <f t="shared" si="167"/>
        <v>196</v>
      </c>
      <c r="AF62" s="147">
        <f t="shared" ref="AF62:AG64" si="183">SUM(H62,J62,L62,N62,P62,R62,T62,V62,X62,Z62,AB62,AD62)</f>
        <v>2600</v>
      </c>
      <c r="AG62" s="146">
        <f t="shared" si="183"/>
        <v>910</v>
      </c>
      <c r="AH62" s="159">
        <v>452</v>
      </c>
      <c r="AI62" s="160">
        <f t="shared" si="168"/>
        <v>158.19999999999999</v>
      </c>
      <c r="AJ62" s="159">
        <v>360</v>
      </c>
      <c r="AK62" s="160">
        <f t="shared" si="169"/>
        <v>125.99999999999999</v>
      </c>
      <c r="AL62" s="145">
        <v>680</v>
      </c>
      <c r="AM62" s="146">
        <f t="shared" si="33"/>
        <v>237.99999999999997</v>
      </c>
      <c r="AN62" s="145">
        <v>880</v>
      </c>
      <c r="AO62" s="146">
        <f t="shared" si="34"/>
        <v>308</v>
      </c>
      <c r="AP62" s="145">
        <v>1903</v>
      </c>
      <c r="AQ62" s="146">
        <f t="shared" si="35"/>
        <v>666.05</v>
      </c>
      <c r="AR62" s="145">
        <v>920</v>
      </c>
      <c r="AS62" s="146">
        <f t="shared" si="36"/>
        <v>322</v>
      </c>
      <c r="AT62" s="145">
        <v>1040</v>
      </c>
      <c r="AU62" s="146">
        <f t="shared" si="37"/>
        <v>364</v>
      </c>
      <c r="AV62" s="145">
        <v>1040</v>
      </c>
      <c r="AW62" s="146">
        <f t="shared" si="38"/>
        <v>364</v>
      </c>
      <c r="AX62" s="145">
        <v>1195</v>
      </c>
      <c r="AY62" s="146">
        <f t="shared" si="39"/>
        <v>418.25</v>
      </c>
      <c r="AZ62" s="145">
        <v>1320</v>
      </c>
      <c r="BA62" s="146">
        <f t="shared" si="40"/>
        <v>461.99999999999994</v>
      </c>
      <c r="BB62" s="145">
        <v>2120</v>
      </c>
      <c r="BC62" s="146">
        <f t="shared" si="41"/>
        <v>742</v>
      </c>
      <c r="BD62" s="145">
        <v>1040</v>
      </c>
      <c r="BE62" s="146">
        <f t="shared" si="42"/>
        <v>364</v>
      </c>
      <c r="BF62" s="147">
        <f t="shared" si="96"/>
        <v>12950</v>
      </c>
      <c r="BG62" s="146">
        <f t="shared" si="96"/>
        <v>4532.5</v>
      </c>
      <c r="BH62" s="96">
        <v>1000</v>
      </c>
      <c r="BI62" s="97">
        <f t="shared" ref="BI62:BI64" si="184">BH62*$E62</f>
        <v>350</v>
      </c>
      <c r="BJ62" s="98">
        <v>1000</v>
      </c>
      <c r="BK62" s="100">
        <f t="shared" ref="BK62:BK64" si="185">BJ62*$E62</f>
        <v>350</v>
      </c>
      <c r="BL62" s="99"/>
      <c r="BM62" s="100">
        <f t="shared" ref="BM62:BM64" si="186">BL62*$E62</f>
        <v>0</v>
      </c>
      <c r="BN62" s="99"/>
      <c r="BO62" s="100">
        <f t="shared" ref="BO62:BO64" si="187">BN62*$E62</f>
        <v>0</v>
      </c>
      <c r="BP62" s="99"/>
      <c r="BQ62" s="100">
        <f t="shared" ref="BQ62:BQ64" si="188">BP62*$E62</f>
        <v>0</v>
      </c>
      <c r="BR62" s="99"/>
      <c r="BS62" s="100">
        <f t="shared" ref="BS62:BS64" si="189">BR62*$E62</f>
        <v>0</v>
      </c>
      <c r="BT62" s="99"/>
      <c r="BU62" s="100">
        <f t="shared" ref="BU62:BU64" si="190">BT62*$E62</f>
        <v>0</v>
      </c>
      <c r="BV62" s="99"/>
      <c r="BW62" s="100">
        <f t="shared" ref="BW62:BW64" si="191">BV62*$E62</f>
        <v>0</v>
      </c>
      <c r="BX62" s="99"/>
      <c r="BY62" s="100">
        <f t="shared" ref="BY62:BY64" si="192">BX62*$E62</f>
        <v>0</v>
      </c>
      <c r="BZ62" s="99"/>
      <c r="CA62" s="100">
        <f t="shared" ref="CA62:CA64" si="193">BZ62*$E62</f>
        <v>0</v>
      </c>
      <c r="CB62" s="99"/>
      <c r="CC62" s="100">
        <f t="shared" ref="CC62:CC64" si="194">CB62*$E62</f>
        <v>0</v>
      </c>
      <c r="CD62" s="99"/>
      <c r="CE62" s="100">
        <f t="shared" ref="CE62:CE64" si="195">CD62*$E62</f>
        <v>0</v>
      </c>
      <c r="CF62" s="101">
        <f t="shared" ref="CF62:CG64" si="196">SUM(BH62,BJ62,BL62,BN62,BP62,BR62,BT62,BV62,BX62,BZ62,CB62,CD62)</f>
        <v>2000</v>
      </c>
      <c r="CG62" s="100">
        <f t="shared" si="196"/>
        <v>700</v>
      </c>
    </row>
    <row r="63" spans="1:85" s="148" customFormat="1" ht="19.899999999999999" customHeight="1" x14ac:dyDescent="0.5">
      <c r="A63" s="94">
        <v>52</v>
      </c>
      <c r="B63" s="95" t="s">
        <v>121</v>
      </c>
      <c r="C63" s="95" t="s">
        <v>74</v>
      </c>
      <c r="D63" s="94">
        <f>RANK(BF63,$BF$4:$BF$147)</f>
        <v>24</v>
      </c>
      <c r="E63" s="94">
        <v>0.64</v>
      </c>
      <c r="F63" s="94" t="s">
        <v>85</v>
      </c>
      <c r="G63" s="94"/>
      <c r="H63" s="94"/>
      <c r="I63" s="160">
        <f t="shared" si="156"/>
        <v>0</v>
      </c>
      <c r="J63" s="94"/>
      <c r="K63" s="160">
        <f t="shared" si="157"/>
        <v>0</v>
      </c>
      <c r="L63" s="94"/>
      <c r="M63" s="160">
        <f t="shared" si="158"/>
        <v>0</v>
      </c>
      <c r="N63" s="94"/>
      <c r="O63" s="160">
        <f t="shared" si="159"/>
        <v>0</v>
      </c>
      <c r="P63" s="94"/>
      <c r="Q63" s="160">
        <f t="shared" si="160"/>
        <v>0</v>
      </c>
      <c r="R63" s="94"/>
      <c r="S63" s="160">
        <f t="shared" si="161"/>
        <v>0</v>
      </c>
      <c r="T63" s="94"/>
      <c r="U63" s="160">
        <f t="shared" si="162"/>
        <v>0</v>
      </c>
      <c r="V63" s="94"/>
      <c r="W63" s="160">
        <f t="shared" si="163"/>
        <v>0</v>
      </c>
      <c r="X63" s="94"/>
      <c r="Y63" s="160">
        <f t="shared" si="164"/>
        <v>0</v>
      </c>
      <c r="Z63" s="94"/>
      <c r="AA63" s="160">
        <f t="shared" si="165"/>
        <v>0</v>
      </c>
      <c r="AB63" s="94"/>
      <c r="AC63" s="160">
        <f t="shared" si="166"/>
        <v>0</v>
      </c>
      <c r="AD63" s="94"/>
      <c r="AE63" s="160">
        <f t="shared" si="167"/>
        <v>0</v>
      </c>
      <c r="AF63" s="147">
        <f t="shared" si="183"/>
        <v>0</v>
      </c>
      <c r="AG63" s="146">
        <f t="shared" si="183"/>
        <v>0</v>
      </c>
      <c r="AH63" s="145"/>
      <c r="AI63" s="146">
        <f t="shared" si="32"/>
        <v>0</v>
      </c>
      <c r="AJ63" s="145"/>
      <c r="AK63" s="146">
        <f t="shared" si="33"/>
        <v>0</v>
      </c>
      <c r="AL63" s="145"/>
      <c r="AM63" s="146">
        <f t="shared" si="33"/>
        <v>0</v>
      </c>
      <c r="AN63" s="145"/>
      <c r="AO63" s="146">
        <f t="shared" si="34"/>
        <v>0</v>
      </c>
      <c r="AP63" s="145"/>
      <c r="AQ63" s="146">
        <f t="shared" si="35"/>
        <v>0</v>
      </c>
      <c r="AR63" s="145"/>
      <c r="AS63" s="146">
        <f t="shared" si="36"/>
        <v>0</v>
      </c>
      <c r="AT63" s="145"/>
      <c r="AU63" s="146">
        <f t="shared" si="37"/>
        <v>0</v>
      </c>
      <c r="AV63" s="145"/>
      <c r="AW63" s="146">
        <f t="shared" si="38"/>
        <v>0</v>
      </c>
      <c r="AX63" s="145"/>
      <c r="AY63" s="146">
        <f t="shared" si="39"/>
        <v>0</v>
      </c>
      <c r="AZ63" s="145"/>
      <c r="BA63" s="146">
        <f t="shared" si="40"/>
        <v>0</v>
      </c>
      <c r="BB63" s="145"/>
      <c r="BC63" s="146">
        <f t="shared" si="41"/>
        <v>0</v>
      </c>
      <c r="BD63" s="145"/>
      <c r="BE63" s="146">
        <f t="shared" si="42"/>
        <v>0</v>
      </c>
      <c r="BF63" s="147">
        <f t="shared" si="96"/>
        <v>0</v>
      </c>
      <c r="BG63" s="146">
        <f t="shared" si="96"/>
        <v>0</v>
      </c>
      <c r="BH63" s="99"/>
      <c r="BI63" s="100">
        <f t="shared" si="184"/>
        <v>0</v>
      </c>
      <c r="BJ63" s="99"/>
      <c r="BK63" s="100">
        <f t="shared" si="185"/>
        <v>0</v>
      </c>
      <c r="BL63" s="99"/>
      <c r="BM63" s="100">
        <f t="shared" si="186"/>
        <v>0</v>
      </c>
      <c r="BN63" s="99"/>
      <c r="BO63" s="100">
        <f t="shared" si="187"/>
        <v>0</v>
      </c>
      <c r="BP63" s="99"/>
      <c r="BQ63" s="100">
        <f t="shared" si="188"/>
        <v>0</v>
      </c>
      <c r="BR63" s="99"/>
      <c r="BS63" s="100">
        <f t="shared" si="189"/>
        <v>0</v>
      </c>
      <c r="BT63" s="99"/>
      <c r="BU63" s="100">
        <f t="shared" si="190"/>
        <v>0</v>
      </c>
      <c r="BV63" s="99"/>
      <c r="BW63" s="100">
        <f t="shared" si="191"/>
        <v>0</v>
      </c>
      <c r="BX63" s="99"/>
      <c r="BY63" s="100">
        <f t="shared" si="192"/>
        <v>0</v>
      </c>
      <c r="BZ63" s="99"/>
      <c r="CA63" s="100">
        <f t="shared" si="193"/>
        <v>0</v>
      </c>
      <c r="CB63" s="99"/>
      <c r="CC63" s="100">
        <f t="shared" si="194"/>
        <v>0</v>
      </c>
      <c r="CD63" s="99"/>
      <c r="CE63" s="100">
        <f t="shared" si="195"/>
        <v>0</v>
      </c>
      <c r="CF63" s="101">
        <f t="shared" si="196"/>
        <v>0</v>
      </c>
      <c r="CG63" s="100">
        <f t="shared" si="196"/>
        <v>0</v>
      </c>
    </row>
    <row r="64" spans="1:85" s="148" customFormat="1" ht="19.899999999999999" customHeight="1" x14ac:dyDescent="0.5">
      <c r="A64" s="94">
        <v>53</v>
      </c>
      <c r="B64" s="95" t="s">
        <v>122</v>
      </c>
      <c r="C64" s="95" t="s">
        <v>74</v>
      </c>
      <c r="D64" s="94">
        <f>RANK(BF64,$BF$4:$BF$147)</f>
        <v>23</v>
      </c>
      <c r="E64" s="94">
        <v>0.64</v>
      </c>
      <c r="F64" s="94" t="s">
        <v>85</v>
      </c>
      <c r="G64" s="94">
        <v>1350</v>
      </c>
      <c r="H64" s="94"/>
      <c r="I64" s="160">
        <f t="shared" si="156"/>
        <v>0</v>
      </c>
      <c r="J64" s="94">
        <v>42</v>
      </c>
      <c r="K64" s="160">
        <f t="shared" si="157"/>
        <v>26.88</v>
      </c>
      <c r="L64" s="94"/>
      <c r="M64" s="160">
        <f t="shared" si="158"/>
        <v>0</v>
      </c>
      <c r="N64" s="94"/>
      <c r="O64" s="160">
        <f t="shared" si="159"/>
        <v>0</v>
      </c>
      <c r="P64" s="94"/>
      <c r="Q64" s="160">
        <f t="shared" si="160"/>
        <v>0</v>
      </c>
      <c r="R64" s="94"/>
      <c r="S64" s="160">
        <f t="shared" si="161"/>
        <v>0</v>
      </c>
      <c r="T64" s="94"/>
      <c r="U64" s="160">
        <f t="shared" si="162"/>
        <v>0</v>
      </c>
      <c r="V64" s="94"/>
      <c r="W64" s="160">
        <f t="shared" si="163"/>
        <v>0</v>
      </c>
      <c r="X64" s="94"/>
      <c r="Y64" s="160">
        <f t="shared" si="164"/>
        <v>0</v>
      </c>
      <c r="Z64" s="94"/>
      <c r="AA64" s="160">
        <f t="shared" si="165"/>
        <v>0</v>
      </c>
      <c r="AB64" s="94"/>
      <c r="AC64" s="160">
        <f t="shared" si="166"/>
        <v>0</v>
      </c>
      <c r="AD64" s="94"/>
      <c r="AE64" s="160">
        <f t="shared" si="167"/>
        <v>0</v>
      </c>
      <c r="AF64" s="147">
        <f t="shared" si="183"/>
        <v>42</v>
      </c>
      <c r="AG64" s="146">
        <f t="shared" si="183"/>
        <v>26.88</v>
      </c>
      <c r="AH64" s="145"/>
      <c r="AI64" s="146">
        <f t="shared" si="32"/>
        <v>0</v>
      </c>
      <c r="AJ64" s="145"/>
      <c r="AK64" s="146">
        <f t="shared" si="33"/>
        <v>0</v>
      </c>
      <c r="AL64" s="145"/>
      <c r="AM64" s="146">
        <f t="shared" si="33"/>
        <v>0</v>
      </c>
      <c r="AN64" s="145"/>
      <c r="AO64" s="146">
        <f t="shared" si="34"/>
        <v>0</v>
      </c>
      <c r="AP64" s="145"/>
      <c r="AQ64" s="146">
        <f t="shared" si="35"/>
        <v>0</v>
      </c>
      <c r="AR64" s="145"/>
      <c r="AS64" s="146">
        <f t="shared" si="36"/>
        <v>0</v>
      </c>
      <c r="AT64" s="145"/>
      <c r="AU64" s="146">
        <f t="shared" si="37"/>
        <v>0</v>
      </c>
      <c r="AV64" s="145"/>
      <c r="AW64" s="146">
        <f t="shared" si="38"/>
        <v>0</v>
      </c>
      <c r="AX64" s="145"/>
      <c r="AY64" s="146">
        <f t="shared" si="39"/>
        <v>0</v>
      </c>
      <c r="AZ64" s="145">
        <v>14</v>
      </c>
      <c r="BA64" s="146">
        <f t="shared" si="40"/>
        <v>8.9600000000000009</v>
      </c>
      <c r="BB64" s="145"/>
      <c r="BC64" s="146">
        <f t="shared" si="41"/>
        <v>0</v>
      </c>
      <c r="BD64" s="145"/>
      <c r="BE64" s="146">
        <f t="shared" si="42"/>
        <v>0</v>
      </c>
      <c r="BF64" s="147">
        <f t="shared" si="96"/>
        <v>14</v>
      </c>
      <c r="BG64" s="146">
        <f t="shared" si="96"/>
        <v>8.9600000000000009</v>
      </c>
      <c r="BH64" s="99"/>
      <c r="BI64" s="100">
        <f t="shared" si="184"/>
        <v>0</v>
      </c>
      <c r="BJ64" s="99"/>
      <c r="BK64" s="100">
        <f t="shared" si="185"/>
        <v>0</v>
      </c>
      <c r="BL64" s="99"/>
      <c r="BM64" s="100">
        <f t="shared" si="186"/>
        <v>0</v>
      </c>
      <c r="BN64" s="99"/>
      <c r="BO64" s="100">
        <f t="shared" si="187"/>
        <v>0</v>
      </c>
      <c r="BP64" s="99"/>
      <c r="BQ64" s="100">
        <f t="shared" si="188"/>
        <v>0</v>
      </c>
      <c r="BR64" s="99"/>
      <c r="BS64" s="100">
        <f t="shared" si="189"/>
        <v>0</v>
      </c>
      <c r="BT64" s="99"/>
      <c r="BU64" s="100">
        <f t="shared" si="190"/>
        <v>0</v>
      </c>
      <c r="BV64" s="99"/>
      <c r="BW64" s="100">
        <f t="shared" si="191"/>
        <v>0</v>
      </c>
      <c r="BX64" s="99"/>
      <c r="BY64" s="100">
        <f t="shared" si="192"/>
        <v>0</v>
      </c>
      <c r="BZ64" s="99"/>
      <c r="CA64" s="100">
        <f t="shared" si="193"/>
        <v>0</v>
      </c>
      <c r="CB64" s="99"/>
      <c r="CC64" s="100">
        <f t="shared" si="194"/>
        <v>0</v>
      </c>
      <c r="CD64" s="99"/>
      <c r="CE64" s="100">
        <f t="shared" si="195"/>
        <v>0</v>
      </c>
      <c r="CF64" s="101">
        <f t="shared" si="196"/>
        <v>0</v>
      </c>
      <c r="CG64" s="100">
        <f t="shared" si="196"/>
        <v>0</v>
      </c>
    </row>
    <row r="65" spans="1:85" s="148" customFormat="1" ht="19.899999999999999" customHeight="1" x14ac:dyDescent="0.5">
      <c r="A65" s="94"/>
      <c r="B65" s="95"/>
      <c r="C65" s="95"/>
      <c r="D65" s="94"/>
      <c r="E65" s="94"/>
      <c r="F65" s="94"/>
      <c r="G65" s="94"/>
      <c r="H65" s="94"/>
      <c r="I65" s="146"/>
      <c r="J65" s="94"/>
      <c r="K65" s="146"/>
      <c r="L65" s="94"/>
      <c r="M65" s="146"/>
      <c r="N65" s="94"/>
      <c r="O65" s="146"/>
      <c r="P65" s="94"/>
      <c r="Q65" s="146"/>
      <c r="R65" s="94"/>
      <c r="S65" s="146"/>
      <c r="T65" s="94"/>
      <c r="U65" s="146"/>
      <c r="V65" s="94"/>
      <c r="W65" s="146"/>
      <c r="X65" s="94"/>
      <c r="Y65" s="146"/>
      <c r="Z65" s="94"/>
      <c r="AA65" s="146"/>
      <c r="AB65" s="94"/>
      <c r="AC65" s="146"/>
      <c r="AD65" s="94"/>
      <c r="AE65" s="146"/>
      <c r="AF65" s="147"/>
      <c r="AG65" s="146"/>
      <c r="AH65" s="145"/>
      <c r="AI65" s="146"/>
      <c r="AJ65" s="145"/>
      <c r="AK65" s="146"/>
      <c r="AL65" s="145"/>
      <c r="AM65" s="146"/>
      <c r="AN65" s="145"/>
      <c r="AO65" s="146"/>
      <c r="AP65" s="145"/>
      <c r="AQ65" s="146"/>
      <c r="AR65" s="145"/>
      <c r="AS65" s="146"/>
      <c r="AT65" s="145"/>
      <c r="AU65" s="146"/>
      <c r="AV65" s="145"/>
      <c r="AW65" s="146"/>
      <c r="AX65" s="145"/>
      <c r="AY65" s="146"/>
      <c r="AZ65" s="145"/>
      <c r="BA65" s="146"/>
      <c r="BB65" s="145"/>
      <c r="BC65" s="146"/>
      <c r="BD65" s="145"/>
      <c r="BE65" s="146"/>
      <c r="BF65" s="147"/>
      <c r="BG65" s="146"/>
      <c r="BH65" s="99"/>
      <c r="BI65" s="100"/>
      <c r="BJ65" s="99"/>
      <c r="BK65" s="100"/>
      <c r="BL65" s="99"/>
      <c r="BM65" s="100"/>
      <c r="BN65" s="99"/>
      <c r="BO65" s="100"/>
      <c r="BP65" s="99"/>
      <c r="BQ65" s="100"/>
      <c r="BR65" s="99"/>
      <c r="BS65" s="100"/>
      <c r="BT65" s="99"/>
      <c r="BU65" s="100"/>
      <c r="BV65" s="99"/>
      <c r="BW65" s="100"/>
      <c r="BX65" s="99"/>
      <c r="BY65" s="100"/>
      <c r="BZ65" s="99"/>
      <c r="CA65" s="100"/>
      <c r="CB65" s="99"/>
      <c r="CC65" s="100"/>
      <c r="CD65" s="99"/>
      <c r="CE65" s="100"/>
      <c r="CF65" s="101"/>
      <c r="CG65" s="100"/>
    </row>
    <row r="66" spans="1:85" s="148" customFormat="1" ht="19.899999999999999" customHeight="1" x14ac:dyDescent="0.5">
      <c r="A66" s="94">
        <v>54</v>
      </c>
      <c r="B66" s="95" t="s">
        <v>123</v>
      </c>
      <c r="C66" s="95" t="s">
        <v>77</v>
      </c>
      <c r="D66" s="94">
        <f>RANK(BF66,$BF$4:$BF$147)</f>
        <v>24</v>
      </c>
      <c r="E66" s="94">
        <v>1</v>
      </c>
      <c r="F66" s="94" t="s">
        <v>75</v>
      </c>
      <c r="G66" s="94"/>
      <c r="H66" s="94"/>
      <c r="I66" s="146">
        <f t="shared" si="18"/>
        <v>0</v>
      </c>
      <c r="J66" s="94"/>
      <c r="K66" s="146">
        <f t="shared" si="19"/>
        <v>0</v>
      </c>
      <c r="L66" s="94"/>
      <c r="M66" s="146">
        <f t="shared" si="20"/>
        <v>0</v>
      </c>
      <c r="N66" s="94"/>
      <c r="O66" s="146">
        <f t="shared" si="21"/>
        <v>0</v>
      </c>
      <c r="P66" s="94"/>
      <c r="Q66" s="146">
        <f t="shared" si="22"/>
        <v>0</v>
      </c>
      <c r="R66" s="94"/>
      <c r="S66" s="146">
        <f t="shared" si="23"/>
        <v>0</v>
      </c>
      <c r="T66" s="94"/>
      <c r="U66" s="146">
        <f t="shared" si="24"/>
        <v>0</v>
      </c>
      <c r="V66" s="94"/>
      <c r="W66" s="146">
        <f t="shared" si="25"/>
        <v>0</v>
      </c>
      <c r="X66" s="94"/>
      <c r="Y66" s="146">
        <f t="shared" si="26"/>
        <v>0</v>
      </c>
      <c r="Z66" s="94"/>
      <c r="AA66" s="146">
        <f t="shared" si="27"/>
        <v>0</v>
      </c>
      <c r="AB66" s="94"/>
      <c r="AC66" s="146">
        <f t="shared" si="28"/>
        <v>0</v>
      </c>
      <c r="AD66" s="94"/>
      <c r="AE66" s="146">
        <f t="shared" si="29"/>
        <v>0</v>
      </c>
      <c r="AF66" s="147">
        <f t="shared" ref="AF66:AG68" si="197">SUM(H66,J66,L66,N66,P66,R66,T66,V66,X66,Z66,AB66,AD66)</f>
        <v>0</v>
      </c>
      <c r="AG66" s="146">
        <f t="shared" si="197"/>
        <v>0</v>
      </c>
      <c r="AH66" s="145"/>
      <c r="AI66" s="146">
        <f t="shared" si="32"/>
        <v>0</v>
      </c>
      <c r="AJ66" s="145"/>
      <c r="AK66" s="146">
        <f t="shared" si="33"/>
        <v>0</v>
      </c>
      <c r="AL66" s="145"/>
      <c r="AM66" s="146">
        <f t="shared" si="33"/>
        <v>0</v>
      </c>
      <c r="AN66" s="145"/>
      <c r="AO66" s="146">
        <f t="shared" si="34"/>
        <v>0</v>
      </c>
      <c r="AP66" s="145"/>
      <c r="AQ66" s="146">
        <f t="shared" si="35"/>
        <v>0</v>
      </c>
      <c r="AR66" s="145"/>
      <c r="AS66" s="146">
        <f t="shared" si="36"/>
        <v>0</v>
      </c>
      <c r="AT66" s="145"/>
      <c r="AU66" s="146">
        <f t="shared" si="37"/>
        <v>0</v>
      </c>
      <c r="AV66" s="145"/>
      <c r="AW66" s="146">
        <f t="shared" si="38"/>
        <v>0</v>
      </c>
      <c r="AX66" s="145"/>
      <c r="AY66" s="146">
        <f t="shared" si="39"/>
        <v>0</v>
      </c>
      <c r="AZ66" s="145"/>
      <c r="BA66" s="146">
        <f t="shared" si="40"/>
        <v>0</v>
      </c>
      <c r="BB66" s="145"/>
      <c r="BC66" s="146">
        <f t="shared" si="41"/>
        <v>0</v>
      </c>
      <c r="BD66" s="145"/>
      <c r="BE66" s="146">
        <f t="shared" si="42"/>
        <v>0</v>
      </c>
      <c r="BF66" s="147">
        <f t="shared" si="96"/>
        <v>0</v>
      </c>
      <c r="BG66" s="146">
        <f t="shared" si="96"/>
        <v>0</v>
      </c>
      <c r="BH66" s="99"/>
      <c r="BI66" s="100">
        <f t="shared" ref="BI66:BI68" si="198">BH66*$E66</f>
        <v>0</v>
      </c>
      <c r="BJ66" s="99"/>
      <c r="BK66" s="100">
        <f t="shared" ref="BK66:BK68" si="199">BJ66*$E66</f>
        <v>0</v>
      </c>
      <c r="BL66" s="99"/>
      <c r="BM66" s="100">
        <f t="shared" ref="BM66:BM68" si="200">BL66*$E66</f>
        <v>0</v>
      </c>
      <c r="BN66" s="99"/>
      <c r="BO66" s="100">
        <f t="shared" ref="BO66:BO68" si="201">BN66*$E66</f>
        <v>0</v>
      </c>
      <c r="BP66" s="99"/>
      <c r="BQ66" s="100">
        <f t="shared" ref="BQ66:BQ68" si="202">BP66*$E66</f>
        <v>0</v>
      </c>
      <c r="BR66" s="99"/>
      <c r="BS66" s="100">
        <f t="shared" ref="BS66:BS68" si="203">BR66*$E66</f>
        <v>0</v>
      </c>
      <c r="BT66" s="99"/>
      <c r="BU66" s="100">
        <f t="shared" ref="BU66:BU68" si="204">BT66*$E66</f>
        <v>0</v>
      </c>
      <c r="BV66" s="99"/>
      <c r="BW66" s="100">
        <f t="shared" ref="BW66:BW68" si="205">BV66*$E66</f>
        <v>0</v>
      </c>
      <c r="BX66" s="99"/>
      <c r="BY66" s="100">
        <f t="shared" ref="BY66:BY68" si="206">BX66*$E66</f>
        <v>0</v>
      </c>
      <c r="BZ66" s="99"/>
      <c r="CA66" s="100">
        <f t="shared" ref="CA66:CA68" si="207">BZ66*$E66</f>
        <v>0</v>
      </c>
      <c r="CB66" s="99"/>
      <c r="CC66" s="100">
        <f t="shared" ref="CC66:CC68" si="208">CB66*$E66</f>
        <v>0</v>
      </c>
      <c r="CD66" s="99"/>
      <c r="CE66" s="100">
        <f t="shared" ref="CE66:CE68" si="209">CD66*$E66</f>
        <v>0</v>
      </c>
      <c r="CF66" s="101">
        <f t="shared" ref="CF66:CG68" si="210">SUM(BH66,BJ66,BL66,BN66,BP66,BR66,BT66,BV66,BX66,BZ66,CB66,CD66)</f>
        <v>0</v>
      </c>
      <c r="CG66" s="100">
        <f t="shared" si="210"/>
        <v>0</v>
      </c>
    </row>
    <row r="67" spans="1:85" s="148" customFormat="1" ht="19.899999999999999" customHeight="1" x14ac:dyDescent="0.5">
      <c r="A67" s="94">
        <v>55</v>
      </c>
      <c r="B67" s="95" t="s">
        <v>124</v>
      </c>
      <c r="C67" s="95" t="s">
        <v>77</v>
      </c>
      <c r="D67" s="94">
        <f>RANK(BF67,$BF$4:$BF$147)</f>
        <v>24</v>
      </c>
      <c r="E67" s="94">
        <v>0.6</v>
      </c>
      <c r="F67" s="94" t="s">
        <v>75</v>
      </c>
      <c r="G67" s="94"/>
      <c r="H67" s="94"/>
      <c r="I67" s="146">
        <f t="shared" si="18"/>
        <v>0</v>
      </c>
      <c r="J67" s="94"/>
      <c r="K67" s="146">
        <f t="shared" si="19"/>
        <v>0</v>
      </c>
      <c r="L67" s="94"/>
      <c r="M67" s="146">
        <f t="shared" si="20"/>
        <v>0</v>
      </c>
      <c r="N67" s="94"/>
      <c r="O67" s="146">
        <f t="shared" si="21"/>
        <v>0</v>
      </c>
      <c r="P67" s="94"/>
      <c r="Q67" s="146">
        <f t="shared" si="22"/>
        <v>0</v>
      </c>
      <c r="R67" s="94"/>
      <c r="S67" s="146">
        <f t="shared" si="23"/>
        <v>0</v>
      </c>
      <c r="T67" s="94"/>
      <c r="U67" s="146">
        <f t="shared" si="24"/>
        <v>0</v>
      </c>
      <c r="V67" s="94"/>
      <c r="W67" s="146">
        <f t="shared" si="25"/>
        <v>0</v>
      </c>
      <c r="X67" s="94"/>
      <c r="Y67" s="146">
        <f t="shared" si="26"/>
        <v>0</v>
      </c>
      <c r="Z67" s="94"/>
      <c r="AA67" s="146">
        <f t="shared" si="27"/>
        <v>0</v>
      </c>
      <c r="AB67" s="94"/>
      <c r="AC67" s="146">
        <f t="shared" si="28"/>
        <v>0</v>
      </c>
      <c r="AD67" s="94"/>
      <c r="AE67" s="146">
        <f t="shared" si="29"/>
        <v>0</v>
      </c>
      <c r="AF67" s="147">
        <f t="shared" si="197"/>
        <v>0</v>
      </c>
      <c r="AG67" s="146">
        <f t="shared" si="197"/>
        <v>0</v>
      </c>
      <c r="AH67" s="145"/>
      <c r="AI67" s="146">
        <f t="shared" si="32"/>
        <v>0</v>
      </c>
      <c r="AJ67" s="145"/>
      <c r="AK67" s="146">
        <f t="shared" si="33"/>
        <v>0</v>
      </c>
      <c r="AL67" s="145"/>
      <c r="AM67" s="146">
        <f t="shared" si="33"/>
        <v>0</v>
      </c>
      <c r="AN67" s="145"/>
      <c r="AO67" s="146">
        <f t="shared" si="34"/>
        <v>0</v>
      </c>
      <c r="AP67" s="145"/>
      <c r="AQ67" s="146">
        <f t="shared" si="35"/>
        <v>0</v>
      </c>
      <c r="AR67" s="145"/>
      <c r="AS67" s="146">
        <f t="shared" si="36"/>
        <v>0</v>
      </c>
      <c r="AT67" s="145"/>
      <c r="AU67" s="146">
        <f t="shared" si="37"/>
        <v>0</v>
      </c>
      <c r="AV67" s="145"/>
      <c r="AW67" s="146">
        <f t="shared" si="38"/>
        <v>0</v>
      </c>
      <c r="AX67" s="145"/>
      <c r="AY67" s="146">
        <f t="shared" si="39"/>
        <v>0</v>
      </c>
      <c r="AZ67" s="145"/>
      <c r="BA67" s="146">
        <f t="shared" si="40"/>
        <v>0</v>
      </c>
      <c r="BB67" s="145"/>
      <c r="BC67" s="146">
        <f t="shared" si="41"/>
        <v>0</v>
      </c>
      <c r="BD67" s="145"/>
      <c r="BE67" s="146">
        <f t="shared" si="42"/>
        <v>0</v>
      </c>
      <c r="BF67" s="147">
        <f t="shared" si="96"/>
        <v>0</v>
      </c>
      <c r="BG67" s="146">
        <f t="shared" si="96"/>
        <v>0</v>
      </c>
      <c r="BH67" s="99"/>
      <c r="BI67" s="100">
        <f t="shared" si="198"/>
        <v>0</v>
      </c>
      <c r="BJ67" s="99"/>
      <c r="BK67" s="100">
        <f t="shared" si="199"/>
        <v>0</v>
      </c>
      <c r="BL67" s="99"/>
      <c r="BM67" s="100">
        <f t="shared" si="200"/>
        <v>0</v>
      </c>
      <c r="BN67" s="99"/>
      <c r="BO67" s="100">
        <f t="shared" si="201"/>
        <v>0</v>
      </c>
      <c r="BP67" s="99"/>
      <c r="BQ67" s="100">
        <f t="shared" si="202"/>
        <v>0</v>
      </c>
      <c r="BR67" s="99"/>
      <c r="BS67" s="100">
        <f t="shared" si="203"/>
        <v>0</v>
      </c>
      <c r="BT67" s="99"/>
      <c r="BU67" s="100">
        <f t="shared" si="204"/>
        <v>0</v>
      </c>
      <c r="BV67" s="99"/>
      <c r="BW67" s="100">
        <f t="shared" si="205"/>
        <v>0</v>
      </c>
      <c r="BX67" s="99"/>
      <c r="BY67" s="100">
        <f t="shared" si="206"/>
        <v>0</v>
      </c>
      <c r="BZ67" s="99"/>
      <c r="CA67" s="100">
        <f t="shared" si="207"/>
        <v>0</v>
      </c>
      <c r="CB67" s="99"/>
      <c r="CC67" s="100">
        <f t="shared" si="208"/>
        <v>0</v>
      </c>
      <c r="CD67" s="99"/>
      <c r="CE67" s="100">
        <f t="shared" si="209"/>
        <v>0</v>
      </c>
      <c r="CF67" s="101">
        <f t="shared" si="210"/>
        <v>0</v>
      </c>
      <c r="CG67" s="100">
        <f t="shared" si="210"/>
        <v>0</v>
      </c>
    </row>
    <row r="68" spans="1:85" s="148" customFormat="1" ht="19.899999999999999" customHeight="1" x14ac:dyDescent="0.5">
      <c r="A68" s="94">
        <v>56</v>
      </c>
      <c r="B68" s="95" t="s">
        <v>125</v>
      </c>
      <c r="C68" s="95" t="s">
        <v>74</v>
      </c>
      <c r="D68" s="94">
        <f>RANK(BF68,$BF$4:$BF$147)</f>
        <v>24</v>
      </c>
      <c r="E68" s="94">
        <v>0.64</v>
      </c>
      <c r="F68" s="94" t="s">
        <v>85</v>
      </c>
      <c r="G68" s="94"/>
      <c r="H68" s="94"/>
      <c r="I68" s="146">
        <f t="shared" si="18"/>
        <v>0</v>
      </c>
      <c r="J68" s="94"/>
      <c r="K68" s="146">
        <f t="shared" si="19"/>
        <v>0</v>
      </c>
      <c r="L68" s="94"/>
      <c r="M68" s="146">
        <f t="shared" si="20"/>
        <v>0</v>
      </c>
      <c r="N68" s="94"/>
      <c r="O68" s="146">
        <f t="shared" si="21"/>
        <v>0</v>
      </c>
      <c r="P68" s="94"/>
      <c r="Q68" s="146">
        <f t="shared" si="22"/>
        <v>0</v>
      </c>
      <c r="R68" s="94"/>
      <c r="S68" s="146">
        <f t="shared" si="23"/>
        <v>0</v>
      </c>
      <c r="T68" s="94"/>
      <c r="U68" s="146">
        <f t="shared" si="24"/>
        <v>0</v>
      </c>
      <c r="V68" s="94"/>
      <c r="W68" s="146">
        <f t="shared" si="25"/>
        <v>0</v>
      </c>
      <c r="X68" s="94"/>
      <c r="Y68" s="146">
        <f t="shared" si="26"/>
        <v>0</v>
      </c>
      <c r="Z68" s="94"/>
      <c r="AA68" s="146">
        <f t="shared" si="27"/>
        <v>0</v>
      </c>
      <c r="AB68" s="94"/>
      <c r="AC68" s="146">
        <f t="shared" si="28"/>
        <v>0</v>
      </c>
      <c r="AD68" s="94"/>
      <c r="AE68" s="146">
        <f t="shared" si="29"/>
        <v>0</v>
      </c>
      <c r="AF68" s="147">
        <f t="shared" si="197"/>
        <v>0</v>
      </c>
      <c r="AG68" s="146">
        <f t="shared" si="197"/>
        <v>0</v>
      </c>
      <c r="AH68" s="145"/>
      <c r="AI68" s="146">
        <f t="shared" si="32"/>
        <v>0</v>
      </c>
      <c r="AJ68" s="145"/>
      <c r="AK68" s="146">
        <f t="shared" si="33"/>
        <v>0</v>
      </c>
      <c r="AL68" s="145"/>
      <c r="AM68" s="146">
        <f t="shared" si="33"/>
        <v>0</v>
      </c>
      <c r="AN68" s="145"/>
      <c r="AO68" s="146">
        <f t="shared" si="34"/>
        <v>0</v>
      </c>
      <c r="AP68" s="145"/>
      <c r="AQ68" s="146">
        <f t="shared" si="35"/>
        <v>0</v>
      </c>
      <c r="AR68" s="145"/>
      <c r="AS68" s="146">
        <f t="shared" si="36"/>
        <v>0</v>
      </c>
      <c r="AT68" s="145"/>
      <c r="AU68" s="146">
        <f t="shared" si="37"/>
        <v>0</v>
      </c>
      <c r="AV68" s="145"/>
      <c r="AW68" s="146">
        <f t="shared" si="38"/>
        <v>0</v>
      </c>
      <c r="AX68" s="145"/>
      <c r="AY68" s="146">
        <f t="shared" si="39"/>
        <v>0</v>
      </c>
      <c r="AZ68" s="145"/>
      <c r="BA68" s="146">
        <f t="shared" si="40"/>
        <v>0</v>
      </c>
      <c r="BB68" s="145"/>
      <c r="BC68" s="146">
        <f t="shared" si="41"/>
        <v>0</v>
      </c>
      <c r="BD68" s="145"/>
      <c r="BE68" s="146">
        <f t="shared" si="42"/>
        <v>0</v>
      </c>
      <c r="BF68" s="147">
        <f t="shared" si="96"/>
        <v>0</v>
      </c>
      <c r="BG68" s="146">
        <f t="shared" si="96"/>
        <v>0</v>
      </c>
      <c r="BH68" s="99"/>
      <c r="BI68" s="100">
        <f t="shared" si="198"/>
        <v>0</v>
      </c>
      <c r="BJ68" s="99"/>
      <c r="BK68" s="100">
        <f t="shared" si="199"/>
        <v>0</v>
      </c>
      <c r="BL68" s="99"/>
      <c r="BM68" s="100">
        <f t="shared" si="200"/>
        <v>0</v>
      </c>
      <c r="BN68" s="99"/>
      <c r="BO68" s="100">
        <f t="shared" si="201"/>
        <v>0</v>
      </c>
      <c r="BP68" s="99"/>
      <c r="BQ68" s="100">
        <f t="shared" si="202"/>
        <v>0</v>
      </c>
      <c r="BR68" s="99"/>
      <c r="BS68" s="100">
        <f t="shared" si="203"/>
        <v>0</v>
      </c>
      <c r="BT68" s="99"/>
      <c r="BU68" s="100">
        <f t="shared" si="204"/>
        <v>0</v>
      </c>
      <c r="BV68" s="99"/>
      <c r="BW68" s="100">
        <f t="shared" si="205"/>
        <v>0</v>
      </c>
      <c r="BX68" s="99"/>
      <c r="BY68" s="100">
        <f t="shared" si="206"/>
        <v>0</v>
      </c>
      <c r="BZ68" s="99"/>
      <c r="CA68" s="100">
        <f t="shared" si="207"/>
        <v>0</v>
      </c>
      <c r="CB68" s="99"/>
      <c r="CC68" s="100">
        <f t="shared" si="208"/>
        <v>0</v>
      </c>
      <c r="CD68" s="99"/>
      <c r="CE68" s="100">
        <f t="shared" si="209"/>
        <v>0</v>
      </c>
      <c r="CF68" s="101">
        <f t="shared" si="210"/>
        <v>0</v>
      </c>
      <c r="CG68" s="100">
        <f t="shared" si="210"/>
        <v>0</v>
      </c>
    </row>
    <row r="69" spans="1:85" s="148" customFormat="1" ht="19.899999999999999" customHeight="1" x14ac:dyDescent="0.5">
      <c r="A69" s="94"/>
      <c r="B69" s="95"/>
      <c r="C69" s="95"/>
      <c r="D69" s="94"/>
      <c r="E69" s="94"/>
      <c r="F69" s="94"/>
      <c r="G69" s="94"/>
      <c r="H69" s="94"/>
      <c r="I69" s="146"/>
      <c r="J69" s="94"/>
      <c r="K69" s="146"/>
      <c r="L69" s="94"/>
      <c r="M69" s="146"/>
      <c r="N69" s="94"/>
      <c r="O69" s="146"/>
      <c r="P69" s="94"/>
      <c r="Q69" s="146"/>
      <c r="R69" s="94"/>
      <c r="S69" s="146"/>
      <c r="T69" s="94"/>
      <c r="U69" s="146"/>
      <c r="V69" s="94"/>
      <c r="W69" s="146"/>
      <c r="X69" s="94"/>
      <c r="Y69" s="146"/>
      <c r="Z69" s="94"/>
      <c r="AA69" s="146"/>
      <c r="AB69" s="94"/>
      <c r="AC69" s="146"/>
      <c r="AD69" s="94"/>
      <c r="AE69" s="146"/>
      <c r="AF69" s="147"/>
      <c r="AG69" s="146"/>
      <c r="AH69" s="145"/>
      <c r="AI69" s="146"/>
      <c r="AJ69" s="145"/>
      <c r="AK69" s="146"/>
      <c r="AL69" s="145"/>
      <c r="AM69" s="146"/>
      <c r="AN69" s="145"/>
      <c r="AO69" s="146"/>
      <c r="AP69" s="145"/>
      <c r="AQ69" s="146"/>
      <c r="AR69" s="145"/>
      <c r="AS69" s="146"/>
      <c r="AT69" s="145"/>
      <c r="AU69" s="146"/>
      <c r="AV69" s="145"/>
      <c r="AW69" s="146"/>
      <c r="AX69" s="145"/>
      <c r="AY69" s="146"/>
      <c r="AZ69" s="145"/>
      <c r="BA69" s="146"/>
      <c r="BB69" s="145"/>
      <c r="BC69" s="146"/>
      <c r="BD69" s="145"/>
      <c r="BE69" s="146"/>
      <c r="BF69" s="147"/>
      <c r="BG69" s="146"/>
      <c r="BH69" s="99"/>
      <c r="BI69" s="100"/>
      <c r="BJ69" s="99"/>
      <c r="BK69" s="100"/>
      <c r="BL69" s="99"/>
      <c r="BM69" s="100"/>
      <c r="BN69" s="99"/>
      <c r="BO69" s="100"/>
      <c r="BP69" s="99"/>
      <c r="BQ69" s="100"/>
      <c r="BR69" s="99"/>
      <c r="BS69" s="100"/>
      <c r="BT69" s="99"/>
      <c r="BU69" s="100"/>
      <c r="BV69" s="99"/>
      <c r="BW69" s="100"/>
      <c r="BX69" s="99"/>
      <c r="BY69" s="100"/>
      <c r="BZ69" s="99"/>
      <c r="CA69" s="100"/>
      <c r="CB69" s="99"/>
      <c r="CC69" s="100"/>
      <c r="CD69" s="99"/>
      <c r="CE69" s="100"/>
      <c r="CF69" s="101"/>
      <c r="CG69" s="100"/>
    </row>
    <row r="70" spans="1:85" s="148" customFormat="1" ht="19.899999999999999" customHeight="1" x14ac:dyDescent="0.5">
      <c r="A70" s="94">
        <v>57</v>
      </c>
      <c r="B70" s="95" t="s">
        <v>126</v>
      </c>
      <c r="C70" s="95" t="s">
        <v>77</v>
      </c>
      <c r="D70" s="94">
        <f>RANK(BF70,$BF$4:$BF$147)</f>
        <v>24</v>
      </c>
      <c r="E70" s="94">
        <v>1</v>
      </c>
      <c r="F70" s="94" t="s">
        <v>75</v>
      </c>
      <c r="G70" s="94"/>
      <c r="H70" s="94"/>
      <c r="I70" s="146">
        <f t="shared" si="18"/>
        <v>0</v>
      </c>
      <c r="J70" s="94"/>
      <c r="K70" s="146">
        <f t="shared" si="19"/>
        <v>0</v>
      </c>
      <c r="L70" s="94"/>
      <c r="M70" s="146">
        <f t="shared" si="20"/>
        <v>0</v>
      </c>
      <c r="N70" s="94"/>
      <c r="O70" s="146">
        <f t="shared" si="21"/>
        <v>0</v>
      </c>
      <c r="P70" s="94"/>
      <c r="Q70" s="146">
        <f t="shared" si="22"/>
        <v>0</v>
      </c>
      <c r="R70" s="94"/>
      <c r="S70" s="146">
        <f t="shared" si="23"/>
        <v>0</v>
      </c>
      <c r="T70" s="94"/>
      <c r="U70" s="146">
        <f t="shared" si="24"/>
        <v>0</v>
      </c>
      <c r="V70" s="94"/>
      <c r="W70" s="146">
        <f t="shared" si="25"/>
        <v>0</v>
      </c>
      <c r="X70" s="94"/>
      <c r="Y70" s="146">
        <f t="shared" si="26"/>
        <v>0</v>
      </c>
      <c r="Z70" s="94"/>
      <c r="AA70" s="146">
        <f t="shared" si="27"/>
        <v>0</v>
      </c>
      <c r="AB70" s="94"/>
      <c r="AC70" s="146">
        <f t="shared" si="28"/>
        <v>0</v>
      </c>
      <c r="AD70" s="94"/>
      <c r="AE70" s="146">
        <f t="shared" si="29"/>
        <v>0</v>
      </c>
      <c r="AF70" s="147">
        <f t="shared" ref="AF70:AG72" si="211">SUM(H70,J70,L70,N70,P70,R70,T70,V70,X70,Z70,AB70,AD70)</f>
        <v>0</v>
      </c>
      <c r="AG70" s="146">
        <f t="shared" si="211"/>
        <v>0</v>
      </c>
      <c r="AH70" s="145"/>
      <c r="AI70" s="146">
        <f t="shared" si="32"/>
        <v>0</v>
      </c>
      <c r="AJ70" s="145"/>
      <c r="AK70" s="146">
        <f t="shared" si="33"/>
        <v>0</v>
      </c>
      <c r="AL70" s="145"/>
      <c r="AM70" s="146">
        <f t="shared" si="33"/>
        <v>0</v>
      </c>
      <c r="AN70" s="145"/>
      <c r="AO70" s="146">
        <f t="shared" si="34"/>
        <v>0</v>
      </c>
      <c r="AP70" s="145"/>
      <c r="AQ70" s="146">
        <f t="shared" si="35"/>
        <v>0</v>
      </c>
      <c r="AR70" s="145"/>
      <c r="AS70" s="146">
        <f t="shared" si="36"/>
        <v>0</v>
      </c>
      <c r="AT70" s="145"/>
      <c r="AU70" s="146">
        <f t="shared" si="37"/>
        <v>0</v>
      </c>
      <c r="AV70" s="145"/>
      <c r="AW70" s="146">
        <f t="shared" si="38"/>
        <v>0</v>
      </c>
      <c r="AX70" s="145"/>
      <c r="AY70" s="146">
        <f t="shared" si="39"/>
        <v>0</v>
      </c>
      <c r="AZ70" s="145"/>
      <c r="BA70" s="146">
        <f t="shared" si="40"/>
        <v>0</v>
      </c>
      <c r="BB70" s="145"/>
      <c r="BC70" s="146">
        <f t="shared" si="41"/>
        <v>0</v>
      </c>
      <c r="BD70" s="145"/>
      <c r="BE70" s="146">
        <f t="shared" si="42"/>
        <v>0</v>
      </c>
      <c r="BF70" s="147">
        <f t="shared" si="96"/>
        <v>0</v>
      </c>
      <c r="BG70" s="146">
        <f t="shared" si="96"/>
        <v>0</v>
      </c>
      <c r="BH70" s="99"/>
      <c r="BI70" s="100">
        <f t="shared" ref="BI70:BK114" si="212">BH70*$E70</f>
        <v>0</v>
      </c>
      <c r="BJ70" s="99"/>
      <c r="BK70" s="100">
        <f t="shared" ref="BK70:BK72" si="213">BJ70*$E70</f>
        <v>0</v>
      </c>
      <c r="BL70" s="99"/>
      <c r="BM70" s="100">
        <f t="shared" ref="BM70:BM72" si="214">BL70*$E70</f>
        <v>0</v>
      </c>
      <c r="BN70" s="99"/>
      <c r="BO70" s="100">
        <f t="shared" ref="BO70:BO72" si="215">BN70*$E70</f>
        <v>0</v>
      </c>
      <c r="BP70" s="99"/>
      <c r="BQ70" s="100">
        <f t="shared" ref="BQ70:BQ72" si="216">BP70*$E70</f>
        <v>0</v>
      </c>
      <c r="BR70" s="99"/>
      <c r="BS70" s="100">
        <f t="shared" ref="BS70:BS72" si="217">BR70*$E70</f>
        <v>0</v>
      </c>
      <c r="BT70" s="99"/>
      <c r="BU70" s="100">
        <f t="shared" ref="BU70:BU72" si="218">BT70*$E70</f>
        <v>0</v>
      </c>
      <c r="BV70" s="99"/>
      <c r="BW70" s="100">
        <f t="shared" ref="BW70:BW72" si="219">BV70*$E70</f>
        <v>0</v>
      </c>
      <c r="BX70" s="99"/>
      <c r="BY70" s="100">
        <f t="shared" ref="BY70:BY72" si="220">BX70*$E70</f>
        <v>0</v>
      </c>
      <c r="BZ70" s="99"/>
      <c r="CA70" s="100">
        <f t="shared" ref="CA70:CA72" si="221">BZ70*$E70</f>
        <v>0</v>
      </c>
      <c r="CB70" s="99"/>
      <c r="CC70" s="100">
        <f t="shared" ref="CC70:CC72" si="222">CB70*$E70</f>
        <v>0</v>
      </c>
      <c r="CD70" s="99"/>
      <c r="CE70" s="100">
        <f t="shared" ref="CE70:CE72" si="223">CD70*$E70</f>
        <v>0</v>
      </c>
      <c r="CF70" s="101">
        <f t="shared" ref="CF70:CG72" si="224">SUM(BH70,BJ70,BL70,BN70,BP70,BR70,BT70,BV70,BX70,BZ70,CB70,CD70)</f>
        <v>0</v>
      </c>
      <c r="CG70" s="100">
        <f t="shared" si="224"/>
        <v>0</v>
      </c>
    </row>
    <row r="71" spans="1:85" s="148" customFormat="1" ht="19.899999999999999" customHeight="1" x14ac:dyDescent="0.5">
      <c r="A71" s="94">
        <v>58</v>
      </c>
      <c r="B71" s="95" t="s">
        <v>127</v>
      </c>
      <c r="C71" s="95" t="s">
        <v>77</v>
      </c>
      <c r="D71" s="94">
        <f>RANK(BF71,$BF$4:$BF$147)</f>
        <v>24</v>
      </c>
      <c r="E71" s="94">
        <v>0.6</v>
      </c>
      <c r="F71" s="94" t="s">
        <v>75</v>
      </c>
      <c r="G71" s="94"/>
      <c r="H71" s="94"/>
      <c r="I71" s="146">
        <f t="shared" si="18"/>
        <v>0</v>
      </c>
      <c r="J71" s="94"/>
      <c r="K71" s="146">
        <f t="shared" si="19"/>
        <v>0</v>
      </c>
      <c r="L71" s="94"/>
      <c r="M71" s="146">
        <f t="shared" si="20"/>
        <v>0</v>
      </c>
      <c r="N71" s="94"/>
      <c r="O71" s="146">
        <f t="shared" si="21"/>
        <v>0</v>
      </c>
      <c r="P71" s="94"/>
      <c r="Q71" s="146">
        <f t="shared" si="22"/>
        <v>0</v>
      </c>
      <c r="R71" s="94"/>
      <c r="S71" s="146">
        <f t="shared" si="23"/>
        <v>0</v>
      </c>
      <c r="T71" s="94"/>
      <c r="U71" s="146">
        <f t="shared" si="24"/>
        <v>0</v>
      </c>
      <c r="V71" s="94"/>
      <c r="W71" s="146">
        <f t="shared" si="25"/>
        <v>0</v>
      </c>
      <c r="X71" s="94"/>
      <c r="Y71" s="146">
        <f t="shared" si="26"/>
        <v>0</v>
      </c>
      <c r="Z71" s="94"/>
      <c r="AA71" s="146">
        <f t="shared" si="27"/>
        <v>0</v>
      </c>
      <c r="AB71" s="94"/>
      <c r="AC71" s="146">
        <f t="shared" si="28"/>
        <v>0</v>
      </c>
      <c r="AD71" s="94"/>
      <c r="AE71" s="146">
        <f t="shared" si="29"/>
        <v>0</v>
      </c>
      <c r="AF71" s="147">
        <f t="shared" si="211"/>
        <v>0</v>
      </c>
      <c r="AG71" s="146">
        <f t="shared" si="211"/>
        <v>0</v>
      </c>
      <c r="AH71" s="145"/>
      <c r="AI71" s="146">
        <f t="shared" si="32"/>
        <v>0</v>
      </c>
      <c r="AJ71" s="145"/>
      <c r="AK71" s="146">
        <f t="shared" si="33"/>
        <v>0</v>
      </c>
      <c r="AL71" s="145"/>
      <c r="AM71" s="146">
        <f t="shared" si="33"/>
        <v>0</v>
      </c>
      <c r="AN71" s="145"/>
      <c r="AO71" s="146">
        <f t="shared" si="34"/>
        <v>0</v>
      </c>
      <c r="AP71" s="145"/>
      <c r="AQ71" s="146">
        <f t="shared" si="35"/>
        <v>0</v>
      </c>
      <c r="AR71" s="145"/>
      <c r="AS71" s="146">
        <f t="shared" si="36"/>
        <v>0</v>
      </c>
      <c r="AT71" s="145"/>
      <c r="AU71" s="146">
        <f t="shared" si="37"/>
        <v>0</v>
      </c>
      <c r="AV71" s="145"/>
      <c r="AW71" s="146">
        <f t="shared" si="38"/>
        <v>0</v>
      </c>
      <c r="AX71" s="145"/>
      <c r="AY71" s="146">
        <f t="shared" si="39"/>
        <v>0</v>
      </c>
      <c r="AZ71" s="145"/>
      <c r="BA71" s="146">
        <f t="shared" si="40"/>
        <v>0</v>
      </c>
      <c r="BB71" s="145"/>
      <c r="BC71" s="146">
        <f t="shared" si="41"/>
        <v>0</v>
      </c>
      <c r="BD71" s="145"/>
      <c r="BE71" s="146">
        <f t="shared" si="42"/>
        <v>0</v>
      </c>
      <c r="BF71" s="147">
        <f t="shared" si="96"/>
        <v>0</v>
      </c>
      <c r="BG71" s="146">
        <f t="shared" si="96"/>
        <v>0</v>
      </c>
      <c r="BH71" s="99"/>
      <c r="BI71" s="100">
        <f t="shared" si="212"/>
        <v>0</v>
      </c>
      <c r="BJ71" s="99"/>
      <c r="BK71" s="100">
        <f t="shared" si="213"/>
        <v>0</v>
      </c>
      <c r="BL71" s="99"/>
      <c r="BM71" s="100">
        <f t="shared" si="214"/>
        <v>0</v>
      </c>
      <c r="BN71" s="99"/>
      <c r="BO71" s="100">
        <f t="shared" si="215"/>
        <v>0</v>
      </c>
      <c r="BP71" s="99"/>
      <c r="BQ71" s="100">
        <f t="shared" si="216"/>
        <v>0</v>
      </c>
      <c r="BR71" s="99"/>
      <c r="BS71" s="100">
        <f t="shared" si="217"/>
        <v>0</v>
      </c>
      <c r="BT71" s="99"/>
      <c r="BU71" s="100">
        <f t="shared" si="218"/>
        <v>0</v>
      </c>
      <c r="BV71" s="99"/>
      <c r="BW71" s="100">
        <f t="shared" si="219"/>
        <v>0</v>
      </c>
      <c r="BX71" s="99"/>
      <c r="BY71" s="100">
        <f t="shared" si="220"/>
        <v>0</v>
      </c>
      <c r="BZ71" s="99"/>
      <c r="CA71" s="100">
        <f t="shared" si="221"/>
        <v>0</v>
      </c>
      <c r="CB71" s="99"/>
      <c r="CC71" s="100">
        <f t="shared" si="222"/>
        <v>0</v>
      </c>
      <c r="CD71" s="99"/>
      <c r="CE71" s="100">
        <f t="shared" si="223"/>
        <v>0</v>
      </c>
      <c r="CF71" s="101">
        <f t="shared" si="224"/>
        <v>0</v>
      </c>
      <c r="CG71" s="100">
        <f t="shared" si="224"/>
        <v>0</v>
      </c>
    </row>
    <row r="72" spans="1:85" s="148" customFormat="1" ht="19.899999999999999" customHeight="1" x14ac:dyDescent="0.5">
      <c r="A72" s="94">
        <v>59</v>
      </c>
      <c r="B72" s="95" t="s">
        <v>128</v>
      </c>
      <c r="C72" s="95" t="s">
        <v>74</v>
      </c>
      <c r="D72" s="94">
        <f>RANK(BF72,$BF$4:$BF$147)</f>
        <v>24</v>
      </c>
      <c r="E72" s="94">
        <v>0.64</v>
      </c>
      <c r="F72" s="94" t="s">
        <v>85</v>
      </c>
      <c r="G72" s="94"/>
      <c r="H72" s="94"/>
      <c r="I72" s="146">
        <f t="shared" si="18"/>
        <v>0</v>
      </c>
      <c r="J72" s="94"/>
      <c r="K72" s="146">
        <f t="shared" si="19"/>
        <v>0</v>
      </c>
      <c r="L72" s="94"/>
      <c r="M72" s="146">
        <f t="shared" si="20"/>
        <v>0</v>
      </c>
      <c r="N72" s="94"/>
      <c r="O72" s="146">
        <f t="shared" si="21"/>
        <v>0</v>
      </c>
      <c r="P72" s="94"/>
      <c r="Q72" s="146">
        <f t="shared" si="22"/>
        <v>0</v>
      </c>
      <c r="R72" s="94"/>
      <c r="S72" s="146">
        <f t="shared" si="23"/>
        <v>0</v>
      </c>
      <c r="T72" s="94"/>
      <c r="U72" s="146">
        <f t="shared" si="24"/>
        <v>0</v>
      </c>
      <c r="V72" s="94"/>
      <c r="W72" s="146">
        <f t="shared" si="25"/>
        <v>0</v>
      </c>
      <c r="X72" s="94"/>
      <c r="Y72" s="146">
        <f t="shared" si="26"/>
        <v>0</v>
      </c>
      <c r="Z72" s="94"/>
      <c r="AA72" s="146">
        <f t="shared" si="27"/>
        <v>0</v>
      </c>
      <c r="AB72" s="94"/>
      <c r="AC72" s="146">
        <f t="shared" si="28"/>
        <v>0</v>
      </c>
      <c r="AD72" s="94"/>
      <c r="AE72" s="146">
        <f t="shared" si="29"/>
        <v>0</v>
      </c>
      <c r="AF72" s="147">
        <f t="shared" si="211"/>
        <v>0</v>
      </c>
      <c r="AG72" s="146">
        <f t="shared" si="211"/>
        <v>0</v>
      </c>
      <c r="AH72" s="145"/>
      <c r="AI72" s="146">
        <f t="shared" si="32"/>
        <v>0</v>
      </c>
      <c r="AJ72" s="145"/>
      <c r="AK72" s="146">
        <f t="shared" si="33"/>
        <v>0</v>
      </c>
      <c r="AL72" s="145"/>
      <c r="AM72" s="146">
        <f t="shared" si="33"/>
        <v>0</v>
      </c>
      <c r="AN72" s="145"/>
      <c r="AO72" s="146">
        <f t="shared" si="34"/>
        <v>0</v>
      </c>
      <c r="AP72" s="145"/>
      <c r="AQ72" s="146">
        <f t="shared" si="35"/>
        <v>0</v>
      </c>
      <c r="AR72" s="145"/>
      <c r="AS72" s="146">
        <f t="shared" si="36"/>
        <v>0</v>
      </c>
      <c r="AT72" s="145"/>
      <c r="AU72" s="146">
        <f t="shared" si="37"/>
        <v>0</v>
      </c>
      <c r="AV72" s="145"/>
      <c r="AW72" s="146">
        <f t="shared" si="38"/>
        <v>0</v>
      </c>
      <c r="AX72" s="145"/>
      <c r="AY72" s="146">
        <f t="shared" si="39"/>
        <v>0</v>
      </c>
      <c r="AZ72" s="145"/>
      <c r="BA72" s="146">
        <f t="shared" si="40"/>
        <v>0</v>
      </c>
      <c r="BB72" s="145"/>
      <c r="BC72" s="146">
        <f t="shared" si="41"/>
        <v>0</v>
      </c>
      <c r="BD72" s="145"/>
      <c r="BE72" s="146">
        <f t="shared" si="42"/>
        <v>0</v>
      </c>
      <c r="BF72" s="147">
        <f t="shared" si="96"/>
        <v>0</v>
      </c>
      <c r="BG72" s="146">
        <f t="shared" si="96"/>
        <v>0</v>
      </c>
      <c r="BH72" s="99"/>
      <c r="BI72" s="100">
        <f t="shared" si="212"/>
        <v>0</v>
      </c>
      <c r="BJ72" s="99"/>
      <c r="BK72" s="100">
        <f t="shared" si="213"/>
        <v>0</v>
      </c>
      <c r="BL72" s="99"/>
      <c r="BM72" s="100">
        <f t="shared" si="214"/>
        <v>0</v>
      </c>
      <c r="BN72" s="99"/>
      <c r="BO72" s="100">
        <f t="shared" si="215"/>
        <v>0</v>
      </c>
      <c r="BP72" s="99"/>
      <c r="BQ72" s="100">
        <f t="shared" si="216"/>
        <v>0</v>
      </c>
      <c r="BR72" s="99"/>
      <c r="BS72" s="100">
        <f t="shared" si="217"/>
        <v>0</v>
      </c>
      <c r="BT72" s="99"/>
      <c r="BU72" s="100">
        <f t="shared" si="218"/>
        <v>0</v>
      </c>
      <c r="BV72" s="99"/>
      <c r="BW72" s="100">
        <f t="shared" si="219"/>
        <v>0</v>
      </c>
      <c r="BX72" s="99"/>
      <c r="BY72" s="100">
        <f t="shared" si="220"/>
        <v>0</v>
      </c>
      <c r="BZ72" s="99"/>
      <c r="CA72" s="100">
        <f t="shared" si="221"/>
        <v>0</v>
      </c>
      <c r="CB72" s="99"/>
      <c r="CC72" s="100">
        <f t="shared" si="222"/>
        <v>0</v>
      </c>
      <c r="CD72" s="99"/>
      <c r="CE72" s="100">
        <f t="shared" si="223"/>
        <v>0</v>
      </c>
      <c r="CF72" s="101">
        <f t="shared" si="224"/>
        <v>0</v>
      </c>
      <c r="CG72" s="100">
        <f t="shared" si="224"/>
        <v>0</v>
      </c>
    </row>
    <row r="73" spans="1:85" s="148" customFormat="1" ht="19.899999999999999" customHeight="1" x14ac:dyDescent="0.5">
      <c r="A73" s="94"/>
      <c r="B73" s="95"/>
      <c r="C73" s="95"/>
      <c r="D73" s="94"/>
      <c r="E73" s="94"/>
      <c r="F73" s="94"/>
      <c r="G73" s="94"/>
      <c r="H73" s="94"/>
      <c r="I73" s="146"/>
      <c r="J73" s="94"/>
      <c r="K73" s="146"/>
      <c r="L73" s="94"/>
      <c r="M73" s="146"/>
      <c r="N73" s="94"/>
      <c r="O73" s="146"/>
      <c r="P73" s="94"/>
      <c r="Q73" s="146"/>
      <c r="R73" s="94"/>
      <c r="S73" s="146"/>
      <c r="T73" s="94"/>
      <c r="U73" s="146"/>
      <c r="V73" s="94"/>
      <c r="W73" s="146"/>
      <c r="X73" s="94"/>
      <c r="Y73" s="146"/>
      <c r="Z73" s="94"/>
      <c r="AA73" s="146"/>
      <c r="AB73" s="94"/>
      <c r="AC73" s="146"/>
      <c r="AD73" s="94"/>
      <c r="AE73" s="146"/>
      <c r="AF73" s="147"/>
      <c r="AG73" s="146"/>
      <c r="AH73" s="145"/>
      <c r="AI73" s="146"/>
      <c r="AJ73" s="145"/>
      <c r="AK73" s="146"/>
      <c r="AL73" s="145"/>
      <c r="AM73" s="146"/>
      <c r="AN73" s="145"/>
      <c r="AO73" s="146"/>
      <c r="AP73" s="145"/>
      <c r="AQ73" s="146"/>
      <c r="AR73" s="145"/>
      <c r="AS73" s="146"/>
      <c r="AT73" s="145"/>
      <c r="AU73" s="146"/>
      <c r="AV73" s="145"/>
      <c r="AW73" s="146"/>
      <c r="AX73" s="145"/>
      <c r="AY73" s="146"/>
      <c r="AZ73" s="145"/>
      <c r="BA73" s="146"/>
      <c r="BB73" s="145"/>
      <c r="BC73" s="146"/>
      <c r="BD73" s="145"/>
      <c r="BE73" s="146"/>
      <c r="BF73" s="147"/>
      <c r="BG73" s="146"/>
      <c r="BH73" s="99"/>
      <c r="BI73" s="100"/>
      <c r="BJ73" s="99"/>
      <c r="BK73" s="100"/>
      <c r="BL73" s="99"/>
      <c r="BM73" s="100"/>
      <c r="BN73" s="99"/>
      <c r="BO73" s="100"/>
      <c r="BP73" s="99"/>
      <c r="BQ73" s="100"/>
      <c r="BR73" s="99"/>
      <c r="BS73" s="100"/>
      <c r="BT73" s="99"/>
      <c r="BU73" s="100"/>
      <c r="BV73" s="99"/>
      <c r="BW73" s="100"/>
      <c r="BX73" s="99"/>
      <c r="BY73" s="100"/>
      <c r="BZ73" s="99"/>
      <c r="CA73" s="100"/>
      <c r="CB73" s="99"/>
      <c r="CC73" s="100"/>
      <c r="CD73" s="99"/>
      <c r="CE73" s="100"/>
      <c r="CF73" s="101"/>
      <c r="CG73" s="100"/>
    </row>
    <row r="74" spans="1:85" s="148" customFormat="1" ht="19.899999999999999" customHeight="1" x14ac:dyDescent="0.5">
      <c r="A74" s="94">
        <v>60</v>
      </c>
      <c r="B74" s="95" t="s">
        <v>129</v>
      </c>
      <c r="C74" s="95" t="s">
        <v>74</v>
      </c>
      <c r="D74" s="94">
        <f>RANK(BF74,$BF$4:$BF$147)</f>
        <v>16</v>
      </c>
      <c r="E74" s="94">
        <v>0.64</v>
      </c>
      <c r="F74" s="94" t="s">
        <v>85</v>
      </c>
      <c r="G74" s="94">
        <v>1350</v>
      </c>
      <c r="H74" s="94"/>
      <c r="I74" s="146">
        <f t="shared" ref="I74:I139" si="225">H74*$E74</f>
        <v>0</v>
      </c>
      <c r="J74" s="94"/>
      <c r="K74" s="146">
        <f t="shared" ref="K74:K139" si="226">J74*$E74</f>
        <v>0</v>
      </c>
      <c r="L74" s="94"/>
      <c r="M74" s="146">
        <f t="shared" ref="M74:M139" si="227">L74*$E74</f>
        <v>0</v>
      </c>
      <c r="N74" s="94"/>
      <c r="O74" s="146">
        <f t="shared" ref="O74:O139" si="228">N74*$E74</f>
        <v>0</v>
      </c>
      <c r="P74" s="94"/>
      <c r="Q74" s="146">
        <f t="shared" ref="Q74:Q139" si="229">P74*$E74</f>
        <v>0</v>
      </c>
      <c r="R74" s="94"/>
      <c r="S74" s="146">
        <f t="shared" ref="S74:S139" si="230">R74*$E74</f>
        <v>0</v>
      </c>
      <c r="T74" s="94">
        <v>17</v>
      </c>
      <c r="U74" s="146">
        <f t="shared" ref="U74:U139" si="231">T74*$E74</f>
        <v>10.88</v>
      </c>
      <c r="V74" s="94"/>
      <c r="W74" s="146">
        <f t="shared" ref="W74:W139" si="232">V74*$E74</f>
        <v>0</v>
      </c>
      <c r="X74" s="94"/>
      <c r="Y74" s="146">
        <f t="shared" ref="Y74:Y139" si="233">X74*$E74</f>
        <v>0</v>
      </c>
      <c r="Z74" s="94"/>
      <c r="AA74" s="146">
        <f t="shared" ref="AA74:AA139" si="234">Z74*$E74</f>
        <v>0</v>
      </c>
      <c r="AB74" s="94"/>
      <c r="AC74" s="146">
        <f t="shared" ref="AC74:AC139" si="235">AB74*$E74</f>
        <v>0</v>
      </c>
      <c r="AD74" s="94">
        <v>56</v>
      </c>
      <c r="AE74" s="146">
        <f t="shared" ref="AE74:AE139" si="236">AD74*$E74</f>
        <v>35.840000000000003</v>
      </c>
      <c r="AF74" s="147">
        <f>SUM(H74,J74,L74,N74,P74,R74,T74,V74,X74,Z74,AB74,AD74)</f>
        <v>73</v>
      </c>
      <c r="AG74" s="146">
        <f>SUM(I74,K74,M74,O74,Q74,S74,U74,W74,Y74,AA74,AC74,AE74)</f>
        <v>46.720000000000006</v>
      </c>
      <c r="AH74" s="159">
        <v>56</v>
      </c>
      <c r="AI74" s="160">
        <f t="shared" ref="AI74:AI139" si="237">AH74*$E74</f>
        <v>35.840000000000003</v>
      </c>
      <c r="AJ74" s="159">
        <v>70</v>
      </c>
      <c r="AK74" s="160">
        <f t="shared" ref="AK74" si="238">AJ74*$E74</f>
        <v>44.800000000000004</v>
      </c>
      <c r="AL74" s="145">
        <v>42</v>
      </c>
      <c r="AM74" s="146">
        <f t="shared" ref="AK74:AM139" si="239">AL74*$E74</f>
        <v>26.88</v>
      </c>
      <c r="AN74" s="145"/>
      <c r="AO74" s="146">
        <f t="shared" ref="AO74:AO139" si="240">AN74*$E74</f>
        <v>0</v>
      </c>
      <c r="AP74" s="145">
        <v>28</v>
      </c>
      <c r="AQ74" s="146">
        <f t="shared" ref="AQ74:AQ139" si="241">AP74*$E74</f>
        <v>17.920000000000002</v>
      </c>
      <c r="AR74" s="145">
        <v>70</v>
      </c>
      <c r="AS74" s="146">
        <f t="shared" ref="AS74:AS139" si="242">AR74*$E74</f>
        <v>44.800000000000004</v>
      </c>
      <c r="AT74" s="145">
        <v>56</v>
      </c>
      <c r="AU74" s="146">
        <f t="shared" ref="AU74:AU139" si="243">AT74*$E74</f>
        <v>35.840000000000003</v>
      </c>
      <c r="AV74" s="145">
        <v>28</v>
      </c>
      <c r="AW74" s="146">
        <f t="shared" ref="AW74:AW139" si="244">AV74*$E74</f>
        <v>17.920000000000002</v>
      </c>
      <c r="AX74" s="145">
        <v>28</v>
      </c>
      <c r="AY74" s="146">
        <f t="shared" ref="AY74:AY139" si="245">AX74*$E74</f>
        <v>17.920000000000002</v>
      </c>
      <c r="AZ74" s="145"/>
      <c r="BA74" s="146">
        <f t="shared" ref="BA74:BA139" si="246">AZ74*$E74</f>
        <v>0</v>
      </c>
      <c r="BB74" s="145"/>
      <c r="BC74" s="146">
        <f t="shared" ref="BC74:BC139" si="247">BB74*$E74</f>
        <v>0</v>
      </c>
      <c r="BD74" s="145"/>
      <c r="BE74" s="146">
        <f t="shared" ref="BE74:BE139" si="248">BD74*$E74</f>
        <v>0</v>
      </c>
      <c r="BF74" s="147">
        <f t="shared" si="96"/>
        <v>378</v>
      </c>
      <c r="BG74" s="146">
        <f t="shared" si="96"/>
        <v>241.92000000000002</v>
      </c>
      <c r="BH74" s="99">
        <v>28</v>
      </c>
      <c r="BI74" s="100">
        <f t="shared" si="212"/>
        <v>17.920000000000002</v>
      </c>
      <c r="BJ74" s="99"/>
      <c r="BK74" s="100">
        <f t="shared" si="212"/>
        <v>0</v>
      </c>
      <c r="BL74" s="99"/>
      <c r="BM74" s="100">
        <f t="shared" ref="BM74:BM75" si="249">BL74*$E74</f>
        <v>0</v>
      </c>
      <c r="BN74" s="99"/>
      <c r="BO74" s="100">
        <f t="shared" ref="BO74:BO75" si="250">BN74*$E74</f>
        <v>0</v>
      </c>
      <c r="BP74" s="99"/>
      <c r="BQ74" s="100">
        <f t="shared" ref="BQ74:BQ75" si="251">BP74*$E74</f>
        <v>0</v>
      </c>
      <c r="BR74" s="99"/>
      <c r="BS74" s="100">
        <f t="shared" ref="BS74:BS75" si="252">BR74*$E74</f>
        <v>0</v>
      </c>
      <c r="BT74" s="99"/>
      <c r="BU74" s="100">
        <f t="shared" ref="BU74:BU75" si="253">BT74*$E74</f>
        <v>0</v>
      </c>
      <c r="BV74" s="99"/>
      <c r="BW74" s="100">
        <f t="shared" ref="BW74:BW75" si="254">BV74*$E74</f>
        <v>0</v>
      </c>
      <c r="BX74" s="99"/>
      <c r="BY74" s="100">
        <f t="shared" ref="BY74:BY75" si="255">BX74*$E74</f>
        <v>0</v>
      </c>
      <c r="BZ74" s="99"/>
      <c r="CA74" s="100">
        <f t="shared" ref="CA74:CA75" si="256">BZ74*$E74</f>
        <v>0</v>
      </c>
      <c r="CB74" s="99"/>
      <c r="CC74" s="100">
        <f t="shared" ref="CC74:CC75" si="257">CB74*$E74</f>
        <v>0</v>
      </c>
      <c r="CD74" s="99"/>
      <c r="CE74" s="100">
        <f t="shared" ref="CE74:CE75" si="258">CD74*$E74</f>
        <v>0</v>
      </c>
      <c r="CF74" s="101">
        <f t="shared" ref="CF74:CG75" si="259">SUM(BH74,BJ74,BL74,BN74,BP74,BR74,BT74,BV74,BX74,BZ74,CB74,CD74)</f>
        <v>28</v>
      </c>
      <c r="CG74" s="100">
        <f t="shared" si="259"/>
        <v>17.920000000000002</v>
      </c>
    </row>
    <row r="75" spans="1:85" s="148" customFormat="1" ht="19.899999999999999" customHeight="1" x14ac:dyDescent="0.5">
      <c r="A75" s="94">
        <v>61</v>
      </c>
      <c r="B75" s="95" t="s">
        <v>129</v>
      </c>
      <c r="C75" s="95" t="s">
        <v>74</v>
      </c>
      <c r="D75" s="94">
        <f>RANK(BF75,$BF$4:$BF$147)</f>
        <v>24</v>
      </c>
      <c r="E75" s="94">
        <v>0.64</v>
      </c>
      <c r="F75" s="94" t="s">
        <v>83</v>
      </c>
      <c r="G75" s="94"/>
      <c r="H75" s="94"/>
      <c r="I75" s="146">
        <f t="shared" si="225"/>
        <v>0</v>
      </c>
      <c r="J75" s="94"/>
      <c r="K75" s="146">
        <f t="shared" si="226"/>
        <v>0</v>
      </c>
      <c r="L75" s="94"/>
      <c r="M75" s="146">
        <f t="shared" si="227"/>
        <v>0</v>
      </c>
      <c r="N75" s="94"/>
      <c r="O75" s="146">
        <f t="shared" si="228"/>
        <v>0</v>
      </c>
      <c r="P75" s="94"/>
      <c r="Q75" s="146">
        <f t="shared" si="229"/>
        <v>0</v>
      </c>
      <c r="R75" s="94"/>
      <c r="S75" s="146">
        <f t="shared" si="230"/>
        <v>0</v>
      </c>
      <c r="T75" s="94"/>
      <c r="U75" s="146">
        <f t="shared" si="231"/>
        <v>0</v>
      </c>
      <c r="V75" s="94"/>
      <c r="W75" s="146">
        <f t="shared" si="232"/>
        <v>0</v>
      </c>
      <c r="X75" s="94"/>
      <c r="Y75" s="146">
        <f t="shared" si="233"/>
        <v>0</v>
      </c>
      <c r="Z75" s="94"/>
      <c r="AA75" s="146">
        <f t="shared" si="234"/>
        <v>0</v>
      </c>
      <c r="AB75" s="94"/>
      <c r="AC75" s="146">
        <f t="shared" si="235"/>
        <v>0</v>
      </c>
      <c r="AD75" s="94"/>
      <c r="AE75" s="146">
        <f t="shared" si="236"/>
        <v>0</v>
      </c>
      <c r="AF75" s="147">
        <f>SUM(H75,J75,L75,N75,P75,R75,T75,V75,X75,Z75,AB75,AD75)</f>
        <v>0</v>
      </c>
      <c r="AG75" s="146">
        <f>SUM(I75,K75,M75,O75,Q75,S75,U75,W75,Y75,AA75,AC75,AE75)</f>
        <v>0</v>
      </c>
      <c r="AH75" s="145"/>
      <c r="AI75" s="146">
        <f t="shared" si="237"/>
        <v>0</v>
      </c>
      <c r="AJ75" s="145"/>
      <c r="AK75" s="146">
        <f t="shared" si="239"/>
        <v>0</v>
      </c>
      <c r="AL75" s="145"/>
      <c r="AM75" s="146">
        <f t="shared" si="239"/>
        <v>0</v>
      </c>
      <c r="AN75" s="145"/>
      <c r="AO75" s="146">
        <f t="shared" si="240"/>
        <v>0</v>
      </c>
      <c r="AP75" s="145"/>
      <c r="AQ75" s="146">
        <f t="shared" si="241"/>
        <v>0</v>
      </c>
      <c r="AR75" s="145"/>
      <c r="AS75" s="146">
        <f t="shared" si="242"/>
        <v>0</v>
      </c>
      <c r="AT75" s="145"/>
      <c r="AU75" s="146">
        <f t="shared" si="243"/>
        <v>0</v>
      </c>
      <c r="AV75" s="145"/>
      <c r="AW75" s="146">
        <f t="shared" si="244"/>
        <v>0</v>
      </c>
      <c r="AX75" s="145"/>
      <c r="AY75" s="146">
        <f t="shared" si="245"/>
        <v>0</v>
      </c>
      <c r="AZ75" s="145"/>
      <c r="BA75" s="146">
        <f t="shared" si="246"/>
        <v>0</v>
      </c>
      <c r="BB75" s="145"/>
      <c r="BC75" s="146">
        <f t="shared" si="247"/>
        <v>0</v>
      </c>
      <c r="BD75" s="145"/>
      <c r="BE75" s="146">
        <f t="shared" si="248"/>
        <v>0</v>
      </c>
      <c r="BF75" s="147">
        <f t="shared" si="96"/>
        <v>0</v>
      </c>
      <c r="BG75" s="146">
        <f t="shared" si="96"/>
        <v>0</v>
      </c>
      <c r="BH75" s="99"/>
      <c r="BI75" s="100">
        <f t="shared" si="212"/>
        <v>0</v>
      </c>
      <c r="BJ75" s="99"/>
      <c r="BK75" s="100">
        <f t="shared" si="212"/>
        <v>0</v>
      </c>
      <c r="BL75" s="99"/>
      <c r="BM75" s="100">
        <f t="shared" si="249"/>
        <v>0</v>
      </c>
      <c r="BN75" s="99"/>
      <c r="BO75" s="100">
        <f t="shared" si="250"/>
        <v>0</v>
      </c>
      <c r="BP75" s="99"/>
      <c r="BQ75" s="100">
        <f t="shared" si="251"/>
        <v>0</v>
      </c>
      <c r="BR75" s="99"/>
      <c r="BS75" s="100">
        <f t="shared" si="252"/>
        <v>0</v>
      </c>
      <c r="BT75" s="99"/>
      <c r="BU75" s="100">
        <f t="shared" si="253"/>
        <v>0</v>
      </c>
      <c r="BV75" s="99"/>
      <c r="BW75" s="100">
        <f t="shared" si="254"/>
        <v>0</v>
      </c>
      <c r="BX75" s="99"/>
      <c r="BY75" s="100">
        <f t="shared" si="255"/>
        <v>0</v>
      </c>
      <c r="BZ75" s="99"/>
      <c r="CA75" s="100">
        <f t="shared" si="256"/>
        <v>0</v>
      </c>
      <c r="CB75" s="99"/>
      <c r="CC75" s="100">
        <f t="shared" si="257"/>
        <v>0</v>
      </c>
      <c r="CD75" s="99"/>
      <c r="CE75" s="100">
        <f t="shared" si="258"/>
        <v>0</v>
      </c>
      <c r="CF75" s="101">
        <f t="shared" si="259"/>
        <v>0</v>
      </c>
      <c r="CG75" s="100">
        <f t="shared" si="259"/>
        <v>0</v>
      </c>
    </row>
    <row r="76" spans="1:85" s="148" customFormat="1" ht="19.899999999999999" customHeight="1" x14ac:dyDescent="0.5">
      <c r="A76" s="94"/>
      <c r="B76" s="95"/>
      <c r="C76" s="95"/>
      <c r="D76" s="94"/>
      <c r="E76" s="94"/>
      <c r="F76" s="94"/>
      <c r="G76" s="94"/>
      <c r="H76" s="94"/>
      <c r="I76" s="146"/>
      <c r="J76" s="94"/>
      <c r="K76" s="146"/>
      <c r="L76" s="94"/>
      <c r="M76" s="146"/>
      <c r="N76" s="94"/>
      <c r="O76" s="146"/>
      <c r="P76" s="94"/>
      <c r="Q76" s="146"/>
      <c r="R76" s="94"/>
      <c r="S76" s="146"/>
      <c r="T76" s="94"/>
      <c r="U76" s="146"/>
      <c r="V76" s="94"/>
      <c r="W76" s="146"/>
      <c r="X76" s="94"/>
      <c r="Y76" s="146"/>
      <c r="Z76" s="94"/>
      <c r="AA76" s="146"/>
      <c r="AB76" s="94"/>
      <c r="AC76" s="146"/>
      <c r="AD76" s="94"/>
      <c r="AE76" s="146"/>
      <c r="AF76" s="147"/>
      <c r="AG76" s="146"/>
      <c r="AH76" s="145"/>
      <c r="AI76" s="146"/>
      <c r="AJ76" s="145"/>
      <c r="AK76" s="146"/>
      <c r="AL76" s="145"/>
      <c r="AM76" s="146"/>
      <c r="AN76" s="145"/>
      <c r="AO76" s="146"/>
      <c r="AP76" s="145"/>
      <c r="AQ76" s="146"/>
      <c r="AR76" s="145"/>
      <c r="AS76" s="146"/>
      <c r="AT76" s="145"/>
      <c r="AU76" s="146"/>
      <c r="AV76" s="145"/>
      <c r="AW76" s="146"/>
      <c r="AX76" s="145"/>
      <c r="AY76" s="146"/>
      <c r="AZ76" s="145"/>
      <c r="BA76" s="146"/>
      <c r="BB76" s="145"/>
      <c r="BC76" s="146"/>
      <c r="BD76" s="145"/>
      <c r="BE76" s="146"/>
      <c r="BF76" s="147"/>
      <c r="BG76" s="146"/>
      <c r="BH76" s="99"/>
      <c r="BI76" s="100"/>
      <c r="BJ76" s="99"/>
      <c r="BK76" s="100"/>
      <c r="BL76" s="99"/>
      <c r="BM76" s="100"/>
      <c r="BN76" s="99"/>
      <c r="BO76" s="100"/>
      <c r="BP76" s="99"/>
      <c r="BQ76" s="100"/>
      <c r="BR76" s="99"/>
      <c r="BS76" s="100"/>
      <c r="BT76" s="99"/>
      <c r="BU76" s="100"/>
      <c r="BV76" s="99"/>
      <c r="BW76" s="100"/>
      <c r="BX76" s="99"/>
      <c r="BY76" s="100"/>
      <c r="BZ76" s="99"/>
      <c r="CA76" s="100"/>
      <c r="CB76" s="99"/>
      <c r="CC76" s="100"/>
      <c r="CD76" s="99"/>
      <c r="CE76" s="100"/>
      <c r="CF76" s="101"/>
      <c r="CG76" s="100"/>
    </row>
    <row r="77" spans="1:85" s="148" customFormat="1" ht="19.899999999999999" customHeight="1" x14ac:dyDescent="0.5">
      <c r="A77" s="94">
        <v>62</v>
      </c>
      <c r="B77" s="95" t="s">
        <v>130</v>
      </c>
      <c r="C77" s="95" t="s">
        <v>74</v>
      </c>
      <c r="D77" s="94">
        <f>RANK(BF77,$BF$4:$BF$147)</f>
        <v>24</v>
      </c>
      <c r="E77" s="94">
        <v>0.64</v>
      </c>
      <c r="F77" s="94" t="s">
        <v>85</v>
      </c>
      <c r="G77" s="94">
        <v>1350</v>
      </c>
      <c r="H77" s="94">
        <v>70</v>
      </c>
      <c r="I77" s="160">
        <f t="shared" ref="I77" si="260">H77*$E77</f>
        <v>44.800000000000004</v>
      </c>
      <c r="J77" s="94"/>
      <c r="K77" s="160">
        <f t="shared" ref="K77" si="261">J77*$E77</f>
        <v>0</v>
      </c>
      <c r="L77" s="94"/>
      <c r="M77" s="160">
        <f t="shared" ref="M77" si="262">L77*$E77</f>
        <v>0</v>
      </c>
      <c r="N77" s="94"/>
      <c r="O77" s="160">
        <f t="shared" ref="O77" si="263">N77*$E77</f>
        <v>0</v>
      </c>
      <c r="P77" s="94"/>
      <c r="Q77" s="160">
        <f t="shared" ref="Q77" si="264">P77*$E77</f>
        <v>0</v>
      </c>
      <c r="R77" s="94"/>
      <c r="S77" s="160">
        <f t="shared" ref="S77" si="265">R77*$E77</f>
        <v>0</v>
      </c>
      <c r="T77" s="94"/>
      <c r="U77" s="160">
        <f t="shared" ref="U77" si="266">T77*$E77</f>
        <v>0</v>
      </c>
      <c r="V77" s="94"/>
      <c r="W77" s="160">
        <f t="shared" ref="W77" si="267">V77*$E77</f>
        <v>0</v>
      </c>
      <c r="X77" s="94"/>
      <c r="Y77" s="160">
        <f t="shared" ref="Y77" si="268">X77*$E77</f>
        <v>0</v>
      </c>
      <c r="Z77" s="94"/>
      <c r="AA77" s="160">
        <f t="shared" ref="AA77" si="269">Z77*$E77</f>
        <v>0</v>
      </c>
      <c r="AB77" s="94"/>
      <c r="AC77" s="160">
        <f t="shared" ref="AC77" si="270">AB77*$E77</f>
        <v>0</v>
      </c>
      <c r="AD77" s="94"/>
      <c r="AE77" s="160">
        <f t="shared" ref="AE77" si="271">AD77*$E77</f>
        <v>0</v>
      </c>
      <c r="AF77" s="147">
        <f>SUM(H77,J77,L77,N77,P77,R77,T77,V77,X77,Z77,AB77,AD77)</f>
        <v>70</v>
      </c>
      <c r="AG77" s="146">
        <f>SUM(I77,K77,M77,O77,Q77,S77,U77,W77,Y77,AA77,AC77,AE77)</f>
        <v>44.800000000000004</v>
      </c>
      <c r="AH77" s="145"/>
      <c r="AI77" s="146">
        <f t="shared" si="237"/>
        <v>0</v>
      </c>
      <c r="AJ77" s="145"/>
      <c r="AK77" s="146">
        <f t="shared" si="239"/>
        <v>0</v>
      </c>
      <c r="AL77" s="145"/>
      <c r="AM77" s="146">
        <f t="shared" si="239"/>
        <v>0</v>
      </c>
      <c r="AN77" s="145"/>
      <c r="AO77" s="146">
        <f t="shared" si="240"/>
        <v>0</v>
      </c>
      <c r="AP77" s="145"/>
      <c r="AQ77" s="146">
        <f t="shared" si="241"/>
        <v>0</v>
      </c>
      <c r="AR77" s="145"/>
      <c r="AS77" s="146">
        <f t="shared" si="242"/>
        <v>0</v>
      </c>
      <c r="AT77" s="145"/>
      <c r="AU77" s="146">
        <f t="shared" si="243"/>
        <v>0</v>
      </c>
      <c r="AV77" s="145"/>
      <c r="AW77" s="146">
        <f t="shared" si="244"/>
        <v>0</v>
      </c>
      <c r="AX77" s="145"/>
      <c r="AY77" s="146">
        <f t="shared" si="245"/>
        <v>0</v>
      </c>
      <c r="AZ77" s="145"/>
      <c r="BA77" s="146">
        <f t="shared" si="246"/>
        <v>0</v>
      </c>
      <c r="BB77" s="145"/>
      <c r="BC77" s="146">
        <f t="shared" si="247"/>
        <v>0</v>
      </c>
      <c r="BD77" s="145"/>
      <c r="BE77" s="146">
        <f t="shared" si="248"/>
        <v>0</v>
      </c>
      <c r="BF77" s="147">
        <f t="shared" si="96"/>
        <v>0</v>
      </c>
      <c r="BG77" s="146">
        <f t="shared" si="96"/>
        <v>0</v>
      </c>
      <c r="BH77" s="99"/>
      <c r="BI77" s="100">
        <f t="shared" ref="BI77:BI78" si="272">BH77*$E77</f>
        <v>0</v>
      </c>
      <c r="BJ77" s="99"/>
      <c r="BK77" s="100">
        <f t="shared" ref="BK77:BK78" si="273">BJ77*$E77</f>
        <v>0</v>
      </c>
      <c r="BL77" s="99"/>
      <c r="BM77" s="100">
        <f t="shared" ref="BM77:BM78" si="274">BL77*$E77</f>
        <v>0</v>
      </c>
      <c r="BN77" s="99"/>
      <c r="BO77" s="100">
        <f t="shared" ref="BO77:BO78" si="275">BN77*$E77</f>
        <v>0</v>
      </c>
      <c r="BP77" s="99"/>
      <c r="BQ77" s="100">
        <f t="shared" ref="BQ77:BQ78" si="276">BP77*$E77</f>
        <v>0</v>
      </c>
      <c r="BR77" s="99"/>
      <c r="BS77" s="100">
        <f t="shared" ref="BS77:BS78" si="277">BR77*$E77</f>
        <v>0</v>
      </c>
      <c r="BT77" s="99"/>
      <c r="BU77" s="100">
        <f t="shared" ref="BU77:BU78" si="278">BT77*$E77</f>
        <v>0</v>
      </c>
      <c r="BV77" s="99"/>
      <c r="BW77" s="100">
        <f t="shared" ref="BW77:BW78" si="279">BV77*$E77</f>
        <v>0</v>
      </c>
      <c r="BX77" s="99"/>
      <c r="BY77" s="100">
        <f t="shared" ref="BY77:BY78" si="280">BX77*$E77</f>
        <v>0</v>
      </c>
      <c r="BZ77" s="99"/>
      <c r="CA77" s="100">
        <f t="shared" ref="CA77:CA78" si="281">BZ77*$E77</f>
        <v>0</v>
      </c>
      <c r="CB77" s="99"/>
      <c r="CC77" s="100">
        <f t="shared" ref="CC77:CC78" si="282">CB77*$E77</f>
        <v>0</v>
      </c>
      <c r="CD77" s="99"/>
      <c r="CE77" s="100">
        <f t="shared" ref="CE77:CE78" si="283">CD77*$E77</f>
        <v>0</v>
      </c>
      <c r="CF77" s="101">
        <f t="shared" ref="CF77:CG78" si="284">SUM(BH77,BJ77,BL77,BN77,BP77,BR77,BT77,BV77,BX77,BZ77,CB77,CD77)</f>
        <v>0</v>
      </c>
      <c r="CG77" s="100">
        <f t="shared" si="284"/>
        <v>0</v>
      </c>
    </row>
    <row r="78" spans="1:85" s="148" customFormat="1" ht="19.899999999999999" customHeight="1" x14ac:dyDescent="0.5">
      <c r="A78" s="94">
        <v>63</v>
      </c>
      <c r="B78" s="95" t="s">
        <v>130</v>
      </c>
      <c r="C78" s="95" t="s">
        <v>74</v>
      </c>
      <c r="D78" s="94">
        <f>RANK(BF78,$BF$4:$BF$147)</f>
        <v>24</v>
      </c>
      <c r="E78" s="94">
        <v>0.64</v>
      </c>
      <c r="F78" s="94" t="s">
        <v>83</v>
      </c>
      <c r="G78" s="94">
        <v>1250</v>
      </c>
      <c r="H78" s="94"/>
      <c r="I78" s="146">
        <f t="shared" si="225"/>
        <v>0</v>
      </c>
      <c r="J78" s="94"/>
      <c r="K78" s="146">
        <f t="shared" si="226"/>
        <v>0</v>
      </c>
      <c r="L78" s="94"/>
      <c r="M78" s="146">
        <f t="shared" si="227"/>
        <v>0</v>
      </c>
      <c r="N78" s="94"/>
      <c r="O78" s="146">
        <f t="shared" si="228"/>
        <v>0</v>
      </c>
      <c r="P78" s="94"/>
      <c r="Q78" s="146">
        <f t="shared" si="229"/>
        <v>0</v>
      </c>
      <c r="R78" s="94"/>
      <c r="S78" s="146">
        <f t="shared" si="230"/>
        <v>0</v>
      </c>
      <c r="T78" s="94"/>
      <c r="U78" s="146">
        <f t="shared" si="231"/>
        <v>0</v>
      </c>
      <c r="V78" s="94"/>
      <c r="W78" s="146">
        <f t="shared" si="232"/>
        <v>0</v>
      </c>
      <c r="X78" s="94"/>
      <c r="Y78" s="146">
        <f t="shared" si="233"/>
        <v>0</v>
      </c>
      <c r="Z78" s="94"/>
      <c r="AA78" s="146">
        <f t="shared" si="234"/>
        <v>0</v>
      </c>
      <c r="AB78" s="94"/>
      <c r="AC78" s="146">
        <f t="shared" si="235"/>
        <v>0</v>
      </c>
      <c r="AD78" s="94"/>
      <c r="AE78" s="146">
        <f t="shared" si="236"/>
        <v>0</v>
      </c>
      <c r="AF78" s="147">
        <f>SUM(H78,J78,L78,N78,P78,R78,T78,V78,X78,Z78,AB78,AD78)</f>
        <v>0</v>
      </c>
      <c r="AG78" s="146">
        <f>SUM(I78,K78,M78,O78,Q78,S78,U78,W78,Y78,AA78,AC78,AE78)</f>
        <v>0</v>
      </c>
      <c r="AH78" s="145"/>
      <c r="AI78" s="146">
        <f t="shared" si="237"/>
        <v>0</v>
      </c>
      <c r="AJ78" s="145"/>
      <c r="AK78" s="146">
        <f t="shared" si="239"/>
        <v>0</v>
      </c>
      <c r="AL78" s="145"/>
      <c r="AM78" s="146">
        <f t="shared" si="239"/>
        <v>0</v>
      </c>
      <c r="AN78" s="145"/>
      <c r="AO78" s="146">
        <f t="shared" si="240"/>
        <v>0</v>
      </c>
      <c r="AP78" s="145"/>
      <c r="AQ78" s="146">
        <f t="shared" si="241"/>
        <v>0</v>
      </c>
      <c r="AR78" s="145"/>
      <c r="AS78" s="146">
        <f t="shared" si="242"/>
        <v>0</v>
      </c>
      <c r="AT78" s="145"/>
      <c r="AU78" s="146">
        <f t="shared" si="243"/>
        <v>0</v>
      </c>
      <c r="AV78" s="145"/>
      <c r="AW78" s="146">
        <f t="shared" si="244"/>
        <v>0</v>
      </c>
      <c r="AX78" s="145"/>
      <c r="AY78" s="146">
        <f t="shared" si="245"/>
        <v>0</v>
      </c>
      <c r="AZ78" s="145"/>
      <c r="BA78" s="146">
        <f t="shared" si="246"/>
        <v>0</v>
      </c>
      <c r="BB78" s="145"/>
      <c r="BC78" s="146">
        <f t="shared" si="247"/>
        <v>0</v>
      </c>
      <c r="BD78" s="145"/>
      <c r="BE78" s="146">
        <f t="shared" si="248"/>
        <v>0</v>
      </c>
      <c r="BF78" s="147">
        <f t="shared" si="96"/>
        <v>0</v>
      </c>
      <c r="BG78" s="146">
        <f t="shared" si="96"/>
        <v>0</v>
      </c>
      <c r="BH78" s="99"/>
      <c r="BI78" s="100">
        <f t="shared" si="272"/>
        <v>0</v>
      </c>
      <c r="BJ78" s="99"/>
      <c r="BK78" s="100">
        <f t="shared" si="273"/>
        <v>0</v>
      </c>
      <c r="BL78" s="99"/>
      <c r="BM78" s="100">
        <f t="shared" si="274"/>
        <v>0</v>
      </c>
      <c r="BN78" s="99"/>
      <c r="BO78" s="100">
        <f t="shared" si="275"/>
        <v>0</v>
      </c>
      <c r="BP78" s="99"/>
      <c r="BQ78" s="100">
        <f t="shared" si="276"/>
        <v>0</v>
      </c>
      <c r="BR78" s="99"/>
      <c r="BS78" s="100">
        <f t="shared" si="277"/>
        <v>0</v>
      </c>
      <c r="BT78" s="99"/>
      <c r="BU78" s="100">
        <f t="shared" si="278"/>
        <v>0</v>
      </c>
      <c r="BV78" s="99"/>
      <c r="BW78" s="100">
        <f t="shared" si="279"/>
        <v>0</v>
      </c>
      <c r="BX78" s="99"/>
      <c r="BY78" s="100">
        <f t="shared" si="280"/>
        <v>0</v>
      </c>
      <c r="BZ78" s="99"/>
      <c r="CA78" s="100">
        <f t="shared" si="281"/>
        <v>0</v>
      </c>
      <c r="CB78" s="99"/>
      <c r="CC78" s="100">
        <f t="shared" si="282"/>
        <v>0</v>
      </c>
      <c r="CD78" s="99"/>
      <c r="CE78" s="100">
        <f t="shared" si="283"/>
        <v>0</v>
      </c>
      <c r="CF78" s="101">
        <f t="shared" si="284"/>
        <v>0</v>
      </c>
      <c r="CG78" s="100">
        <f t="shared" si="284"/>
        <v>0</v>
      </c>
    </row>
    <row r="79" spans="1:85" s="148" customFormat="1" ht="19.899999999999999" customHeight="1" x14ac:dyDescent="0.5">
      <c r="A79" s="94"/>
      <c r="B79" s="95"/>
      <c r="C79" s="95"/>
      <c r="D79" s="94"/>
      <c r="E79" s="94"/>
      <c r="F79" s="94"/>
      <c r="G79" s="94"/>
      <c r="H79" s="94"/>
      <c r="I79" s="146"/>
      <c r="J79" s="94"/>
      <c r="K79" s="146"/>
      <c r="L79" s="94"/>
      <c r="M79" s="146"/>
      <c r="N79" s="94"/>
      <c r="O79" s="146"/>
      <c r="P79" s="94"/>
      <c r="Q79" s="146"/>
      <c r="R79" s="94"/>
      <c r="S79" s="146"/>
      <c r="T79" s="94"/>
      <c r="U79" s="146"/>
      <c r="V79" s="94"/>
      <c r="W79" s="146"/>
      <c r="X79" s="94"/>
      <c r="Y79" s="146"/>
      <c r="Z79" s="94"/>
      <c r="AA79" s="146"/>
      <c r="AB79" s="94"/>
      <c r="AC79" s="146"/>
      <c r="AD79" s="94"/>
      <c r="AE79" s="146"/>
      <c r="AF79" s="147"/>
      <c r="AG79" s="146"/>
      <c r="AH79" s="145"/>
      <c r="AI79" s="146"/>
      <c r="AJ79" s="145"/>
      <c r="AK79" s="146"/>
      <c r="AL79" s="145"/>
      <c r="AM79" s="146"/>
      <c r="AN79" s="145"/>
      <c r="AO79" s="146"/>
      <c r="AP79" s="145"/>
      <c r="AQ79" s="146"/>
      <c r="AR79" s="145"/>
      <c r="AS79" s="146"/>
      <c r="AT79" s="145"/>
      <c r="AU79" s="146"/>
      <c r="AV79" s="145"/>
      <c r="AW79" s="146"/>
      <c r="AX79" s="145"/>
      <c r="AY79" s="146"/>
      <c r="AZ79" s="145"/>
      <c r="BA79" s="146"/>
      <c r="BB79" s="145"/>
      <c r="BC79" s="146"/>
      <c r="BD79" s="145"/>
      <c r="BE79" s="146"/>
      <c r="BF79" s="147"/>
      <c r="BG79" s="146"/>
      <c r="BH79" s="99"/>
      <c r="BI79" s="100"/>
      <c r="BJ79" s="99"/>
      <c r="BK79" s="100"/>
      <c r="BL79" s="99"/>
      <c r="BM79" s="100"/>
      <c r="BN79" s="99"/>
      <c r="BO79" s="100"/>
      <c r="BP79" s="99"/>
      <c r="BQ79" s="100"/>
      <c r="BR79" s="99"/>
      <c r="BS79" s="100"/>
      <c r="BT79" s="99"/>
      <c r="BU79" s="100"/>
      <c r="BV79" s="99"/>
      <c r="BW79" s="100"/>
      <c r="BX79" s="99"/>
      <c r="BY79" s="100"/>
      <c r="BZ79" s="99"/>
      <c r="CA79" s="100"/>
      <c r="CB79" s="99"/>
      <c r="CC79" s="100"/>
      <c r="CD79" s="99"/>
      <c r="CE79" s="100"/>
      <c r="CF79" s="101"/>
      <c r="CG79" s="100"/>
    </row>
    <row r="80" spans="1:85" s="148" customFormat="1" ht="19.899999999999999" customHeight="1" x14ac:dyDescent="0.5">
      <c r="A80" s="94">
        <v>64</v>
      </c>
      <c r="B80" s="95" t="s">
        <v>131</v>
      </c>
      <c r="C80" s="95" t="s">
        <v>74</v>
      </c>
      <c r="D80" s="94">
        <f>RANK(BF80,$BF$4:$BF$147)</f>
        <v>24</v>
      </c>
      <c r="E80" s="94">
        <v>0.64</v>
      </c>
      <c r="F80" s="94" t="s">
        <v>83</v>
      </c>
      <c r="G80" s="94"/>
      <c r="H80" s="94"/>
      <c r="I80" s="146">
        <f t="shared" si="225"/>
        <v>0</v>
      </c>
      <c r="J80" s="94"/>
      <c r="K80" s="146">
        <f t="shared" si="226"/>
        <v>0</v>
      </c>
      <c r="L80" s="94"/>
      <c r="M80" s="146">
        <f t="shared" si="227"/>
        <v>0</v>
      </c>
      <c r="N80" s="94"/>
      <c r="O80" s="146">
        <f t="shared" si="228"/>
        <v>0</v>
      </c>
      <c r="P80" s="94"/>
      <c r="Q80" s="146">
        <f t="shared" si="229"/>
        <v>0</v>
      </c>
      <c r="R80" s="94"/>
      <c r="S80" s="146">
        <f t="shared" si="230"/>
        <v>0</v>
      </c>
      <c r="T80" s="94"/>
      <c r="U80" s="146">
        <f t="shared" si="231"/>
        <v>0</v>
      </c>
      <c r="V80" s="94"/>
      <c r="W80" s="146">
        <f t="shared" si="232"/>
        <v>0</v>
      </c>
      <c r="X80" s="94"/>
      <c r="Y80" s="146">
        <f t="shared" si="233"/>
        <v>0</v>
      </c>
      <c r="Z80" s="94"/>
      <c r="AA80" s="146">
        <f t="shared" si="234"/>
        <v>0</v>
      </c>
      <c r="AB80" s="94"/>
      <c r="AC80" s="146">
        <f t="shared" si="235"/>
        <v>0</v>
      </c>
      <c r="AD80" s="94"/>
      <c r="AE80" s="146">
        <f t="shared" si="236"/>
        <v>0</v>
      </c>
      <c r="AF80" s="147">
        <f>SUM(H80,J80,L80,N80,P80,R80,T80,V80,X80,Z80,AB80,AD80)</f>
        <v>0</v>
      </c>
      <c r="AG80" s="146">
        <f>SUM(I80,K80,M80,O80,Q80,S80,U80,W80,Y80,AA80,AC80,AE80)</f>
        <v>0</v>
      </c>
      <c r="AH80" s="145"/>
      <c r="AI80" s="146">
        <f t="shared" si="237"/>
        <v>0</v>
      </c>
      <c r="AJ80" s="145"/>
      <c r="AK80" s="146">
        <f t="shared" si="239"/>
        <v>0</v>
      </c>
      <c r="AL80" s="145"/>
      <c r="AM80" s="146">
        <f t="shared" si="239"/>
        <v>0</v>
      </c>
      <c r="AN80" s="145"/>
      <c r="AO80" s="146">
        <f t="shared" si="240"/>
        <v>0</v>
      </c>
      <c r="AP80" s="145"/>
      <c r="AQ80" s="146">
        <f t="shared" si="241"/>
        <v>0</v>
      </c>
      <c r="AR80" s="145"/>
      <c r="AS80" s="146">
        <f t="shared" si="242"/>
        <v>0</v>
      </c>
      <c r="AT80" s="145"/>
      <c r="AU80" s="146">
        <f t="shared" si="243"/>
        <v>0</v>
      </c>
      <c r="AV80" s="145"/>
      <c r="AW80" s="146">
        <f t="shared" si="244"/>
        <v>0</v>
      </c>
      <c r="AX80" s="145"/>
      <c r="AY80" s="146">
        <f t="shared" si="245"/>
        <v>0</v>
      </c>
      <c r="AZ80" s="145"/>
      <c r="BA80" s="146">
        <f t="shared" si="246"/>
        <v>0</v>
      </c>
      <c r="BB80" s="145"/>
      <c r="BC80" s="146">
        <f t="shared" si="247"/>
        <v>0</v>
      </c>
      <c r="BD80" s="145"/>
      <c r="BE80" s="146">
        <f t="shared" si="248"/>
        <v>0</v>
      </c>
      <c r="BF80" s="147">
        <f t="shared" si="96"/>
        <v>0</v>
      </c>
      <c r="BG80" s="146">
        <f t="shared" si="96"/>
        <v>0</v>
      </c>
      <c r="BH80" s="99"/>
      <c r="BI80" s="100">
        <f t="shared" ref="BI80:BI81" si="285">BH80*$E80</f>
        <v>0</v>
      </c>
      <c r="BJ80" s="99"/>
      <c r="BK80" s="100">
        <f t="shared" ref="BK80:BK81" si="286">BJ80*$E80</f>
        <v>0</v>
      </c>
      <c r="BL80" s="99"/>
      <c r="BM80" s="100">
        <f t="shared" ref="BM80:BM81" si="287">BL80*$E80</f>
        <v>0</v>
      </c>
      <c r="BN80" s="99"/>
      <c r="BO80" s="100">
        <f t="shared" ref="BO80:BO81" si="288">BN80*$E80</f>
        <v>0</v>
      </c>
      <c r="BP80" s="99"/>
      <c r="BQ80" s="100">
        <f t="shared" ref="BQ80:BQ81" si="289">BP80*$E80</f>
        <v>0</v>
      </c>
      <c r="BR80" s="99"/>
      <c r="BS80" s="100">
        <f t="shared" ref="BS80:BS81" si="290">BR80*$E80</f>
        <v>0</v>
      </c>
      <c r="BT80" s="99"/>
      <c r="BU80" s="100">
        <f t="shared" ref="BU80:BU81" si="291">BT80*$E80</f>
        <v>0</v>
      </c>
      <c r="BV80" s="99"/>
      <c r="BW80" s="100">
        <f t="shared" ref="BW80:BW81" si="292">BV80*$E80</f>
        <v>0</v>
      </c>
      <c r="BX80" s="99"/>
      <c r="BY80" s="100">
        <f t="shared" ref="BY80:BY81" si="293">BX80*$E80</f>
        <v>0</v>
      </c>
      <c r="BZ80" s="99"/>
      <c r="CA80" s="100">
        <f t="shared" ref="CA80:CA81" si="294">BZ80*$E80</f>
        <v>0</v>
      </c>
      <c r="CB80" s="99"/>
      <c r="CC80" s="100">
        <f t="shared" ref="CC80:CC81" si="295">CB80*$E80</f>
        <v>0</v>
      </c>
      <c r="CD80" s="99"/>
      <c r="CE80" s="100">
        <f t="shared" ref="CE80:CE81" si="296">CD80*$E80</f>
        <v>0</v>
      </c>
      <c r="CF80" s="101">
        <f t="shared" ref="CF80:CG81" si="297">SUM(BH80,BJ80,BL80,BN80,BP80,BR80,BT80,BV80,BX80,BZ80,CB80,CD80)</f>
        <v>0</v>
      </c>
      <c r="CG80" s="100">
        <f t="shared" si="297"/>
        <v>0</v>
      </c>
    </row>
    <row r="81" spans="1:85" s="148" customFormat="1" ht="19.899999999999999" customHeight="1" x14ac:dyDescent="0.5">
      <c r="A81" s="94">
        <v>65</v>
      </c>
      <c r="B81" s="95" t="s">
        <v>132</v>
      </c>
      <c r="C81" s="95" t="s">
        <v>74</v>
      </c>
      <c r="D81" s="94">
        <f>RANK(BF81,$BF$4:$BF$147)</f>
        <v>24</v>
      </c>
      <c r="E81" s="94">
        <v>0.64</v>
      </c>
      <c r="F81" s="94" t="s">
        <v>75</v>
      </c>
      <c r="G81" s="94"/>
      <c r="H81" s="94"/>
      <c r="I81" s="146">
        <f t="shared" si="225"/>
        <v>0</v>
      </c>
      <c r="J81" s="94"/>
      <c r="K81" s="146">
        <f t="shared" si="226"/>
        <v>0</v>
      </c>
      <c r="L81" s="94"/>
      <c r="M81" s="146">
        <f t="shared" si="227"/>
        <v>0</v>
      </c>
      <c r="N81" s="94"/>
      <c r="O81" s="146">
        <f t="shared" si="228"/>
        <v>0</v>
      </c>
      <c r="P81" s="94"/>
      <c r="Q81" s="146">
        <f t="shared" si="229"/>
        <v>0</v>
      </c>
      <c r="R81" s="94"/>
      <c r="S81" s="146">
        <f t="shared" si="230"/>
        <v>0</v>
      </c>
      <c r="T81" s="94"/>
      <c r="U81" s="146">
        <f t="shared" si="231"/>
        <v>0</v>
      </c>
      <c r="V81" s="94"/>
      <c r="W81" s="146">
        <f t="shared" si="232"/>
        <v>0</v>
      </c>
      <c r="X81" s="94"/>
      <c r="Y81" s="146">
        <f t="shared" si="233"/>
        <v>0</v>
      </c>
      <c r="Z81" s="94"/>
      <c r="AA81" s="146">
        <f t="shared" si="234"/>
        <v>0</v>
      </c>
      <c r="AB81" s="94"/>
      <c r="AC81" s="146">
        <f t="shared" si="235"/>
        <v>0</v>
      </c>
      <c r="AD81" s="94"/>
      <c r="AE81" s="146">
        <f t="shared" si="236"/>
        <v>0</v>
      </c>
      <c r="AF81" s="147">
        <f>SUM(H81,J81,L81,N81,P81,R81,T81,V81,X81,Z81,AB81,AD81)</f>
        <v>0</v>
      </c>
      <c r="AG81" s="146">
        <f>SUM(I81,K81,M81,O81,Q81,S81,U81,W81,Y81,AA81,AC81,AE81)</f>
        <v>0</v>
      </c>
      <c r="AH81" s="145"/>
      <c r="AI81" s="146">
        <f t="shared" si="237"/>
        <v>0</v>
      </c>
      <c r="AJ81" s="145"/>
      <c r="AK81" s="146">
        <f t="shared" si="239"/>
        <v>0</v>
      </c>
      <c r="AL81" s="145"/>
      <c r="AM81" s="146">
        <f t="shared" si="239"/>
        <v>0</v>
      </c>
      <c r="AN81" s="145"/>
      <c r="AO81" s="146">
        <f t="shared" si="240"/>
        <v>0</v>
      </c>
      <c r="AP81" s="145"/>
      <c r="AQ81" s="146">
        <f t="shared" si="241"/>
        <v>0</v>
      </c>
      <c r="AR81" s="145"/>
      <c r="AS81" s="146">
        <f t="shared" si="242"/>
        <v>0</v>
      </c>
      <c r="AT81" s="145"/>
      <c r="AU81" s="146">
        <f t="shared" si="243"/>
        <v>0</v>
      </c>
      <c r="AV81" s="145"/>
      <c r="AW81" s="146">
        <f t="shared" si="244"/>
        <v>0</v>
      </c>
      <c r="AX81" s="145"/>
      <c r="AY81" s="146">
        <f t="shared" si="245"/>
        <v>0</v>
      </c>
      <c r="AZ81" s="145"/>
      <c r="BA81" s="146">
        <f t="shared" si="246"/>
        <v>0</v>
      </c>
      <c r="BB81" s="145"/>
      <c r="BC81" s="146">
        <f t="shared" si="247"/>
        <v>0</v>
      </c>
      <c r="BD81" s="145"/>
      <c r="BE81" s="146">
        <f t="shared" si="248"/>
        <v>0</v>
      </c>
      <c r="BF81" s="147">
        <f t="shared" si="96"/>
        <v>0</v>
      </c>
      <c r="BG81" s="146">
        <f t="shared" si="96"/>
        <v>0</v>
      </c>
      <c r="BH81" s="99"/>
      <c r="BI81" s="100">
        <f t="shared" si="285"/>
        <v>0</v>
      </c>
      <c r="BJ81" s="99"/>
      <c r="BK81" s="100">
        <f t="shared" si="286"/>
        <v>0</v>
      </c>
      <c r="BL81" s="99"/>
      <c r="BM81" s="100">
        <f t="shared" si="287"/>
        <v>0</v>
      </c>
      <c r="BN81" s="99"/>
      <c r="BO81" s="100">
        <f t="shared" si="288"/>
        <v>0</v>
      </c>
      <c r="BP81" s="99"/>
      <c r="BQ81" s="100">
        <f t="shared" si="289"/>
        <v>0</v>
      </c>
      <c r="BR81" s="99"/>
      <c r="BS81" s="100">
        <f t="shared" si="290"/>
        <v>0</v>
      </c>
      <c r="BT81" s="99"/>
      <c r="BU81" s="100">
        <f t="shared" si="291"/>
        <v>0</v>
      </c>
      <c r="BV81" s="99"/>
      <c r="BW81" s="100">
        <f t="shared" si="292"/>
        <v>0</v>
      </c>
      <c r="BX81" s="99"/>
      <c r="BY81" s="100">
        <f t="shared" si="293"/>
        <v>0</v>
      </c>
      <c r="BZ81" s="99"/>
      <c r="CA81" s="100">
        <f t="shared" si="294"/>
        <v>0</v>
      </c>
      <c r="CB81" s="99"/>
      <c r="CC81" s="100">
        <f t="shared" si="295"/>
        <v>0</v>
      </c>
      <c r="CD81" s="99"/>
      <c r="CE81" s="100">
        <f t="shared" si="296"/>
        <v>0</v>
      </c>
      <c r="CF81" s="101">
        <f t="shared" si="297"/>
        <v>0</v>
      </c>
      <c r="CG81" s="100">
        <f t="shared" si="297"/>
        <v>0</v>
      </c>
    </row>
    <row r="82" spans="1:85" s="148" customFormat="1" ht="19.899999999999999" customHeight="1" x14ac:dyDescent="0.5">
      <c r="A82" s="94">
        <v>66</v>
      </c>
      <c r="B82" s="95" t="s">
        <v>133</v>
      </c>
      <c r="C82" s="95" t="s">
        <v>74</v>
      </c>
      <c r="D82" s="94">
        <v>18</v>
      </c>
      <c r="E82" s="94">
        <v>0.64</v>
      </c>
      <c r="F82" s="94" t="s">
        <v>85</v>
      </c>
      <c r="G82" s="94"/>
      <c r="H82" s="94"/>
      <c r="I82" s="146"/>
      <c r="J82" s="94"/>
      <c r="K82" s="146"/>
      <c r="L82" s="94"/>
      <c r="M82" s="146"/>
      <c r="N82" s="94"/>
      <c r="O82" s="146"/>
      <c r="P82" s="94"/>
      <c r="Q82" s="146"/>
      <c r="R82" s="94"/>
      <c r="S82" s="146"/>
      <c r="T82" s="94"/>
      <c r="U82" s="146"/>
      <c r="V82" s="94"/>
      <c r="W82" s="146"/>
      <c r="X82" s="94"/>
      <c r="Y82" s="146"/>
      <c r="Z82" s="94"/>
      <c r="AA82" s="146"/>
      <c r="AB82" s="94"/>
      <c r="AC82" s="146"/>
      <c r="AD82" s="94"/>
      <c r="AE82" s="146"/>
      <c r="AF82" s="147"/>
      <c r="AG82" s="146"/>
      <c r="AH82" s="145"/>
      <c r="AI82" s="146"/>
      <c r="AJ82" s="145"/>
      <c r="AK82" s="146"/>
      <c r="AL82" s="145"/>
      <c r="AM82" s="146"/>
      <c r="AN82" s="145"/>
      <c r="AO82" s="146"/>
      <c r="AP82" s="145"/>
      <c r="AQ82" s="146"/>
      <c r="AR82" s="145"/>
      <c r="AS82" s="146"/>
      <c r="AT82" s="145"/>
      <c r="AU82" s="146"/>
      <c r="AV82" s="145"/>
      <c r="AW82" s="146"/>
      <c r="AX82" s="145"/>
      <c r="AY82" s="146"/>
      <c r="AZ82" s="145"/>
      <c r="BA82" s="146"/>
      <c r="BB82" s="145"/>
      <c r="BC82" s="146"/>
      <c r="BD82" s="145"/>
      <c r="BE82" s="146"/>
      <c r="BF82" s="147"/>
      <c r="BG82" s="146"/>
      <c r="BH82" s="99"/>
      <c r="BI82" s="100"/>
      <c r="BJ82" s="99"/>
      <c r="BK82" s="100"/>
      <c r="BL82" s="99"/>
      <c r="BM82" s="100"/>
      <c r="BN82" s="99"/>
      <c r="BO82" s="100"/>
      <c r="BP82" s="99"/>
      <c r="BQ82" s="100"/>
      <c r="BR82" s="99"/>
      <c r="BS82" s="100"/>
      <c r="BT82" s="99"/>
      <c r="BU82" s="100"/>
      <c r="BV82" s="99"/>
      <c r="BW82" s="100"/>
      <c r="BX82" s="99"/>
      <c r="BY82" s="100"/>
      <c r="BZ82" s="99"/>
      <c r="CA82" s="100"/>
      <c r="CB82" s="99"/>
      <c r="CC82" s="100"/>
      <c r="CD82" s="99"/>
      <c r="CE82" s="100"/>
      <c r="CF82" s="101"/>
      <c r="CG82" s="100"/>
    </row>
    <row r="83" spans="1:85" s="148" customFormat="1" ht="19.899999999999999" customHeight="1" x14ac:dyDescent="0.5">
      <c r="A83" s="94">
        <v>67</v>
      </c>
      <c r="B83" s="95" t="s">
        <v>133</v>
      </c>
      <c r="C83" s="95" t="s">
        <v>77</v>
      </c>
      <c r="D83" s="94">
        <v>18</v>
      </c>
      <c r="E83" s="94">
        <v>1</v>
      </c>
      <c r="F83" s="94" t="s">
        <v>75</v>
      </c>
      <c r="G83" s="94"/>
      <c r="H83" s="94"/>
      <c r="I83" s="146"/>
      <c r="J83" s="94"/>
      <c r="K83" s="146"/>
      <c r="L83" s="94"/>
      <c r="M83" s="146"/>
      <c r="N83" s="94"/>
      <c r="O83" s="146"/>
      <c r="P83" s="94"/>
      <c r="Q83" s="146"/>
      <c r="R83" s="94"/>
      <c r="S83" s="146"/>
      <c r="T83" s="94"/>
      <c r="U83" s="146"/>
      <c r="V83" s="94"/>
      <c r="W83" s="146"/>
      <c r="X83" s="94"/>
      <c r="Y83" s="146"/>
      <c r="Z83" s="94"/>
      <c r="AA83" s="146"/>
      <c r="AB83" s="94"/>
      <c r="AC83" s="146"/>
      <c r="AD83" s="94"/>
      <c r="AE83" s="146"/>
      <c r="AF83" s="147"/>
      <c r="AG83" s="146"/>
      <c r="AH83" s="145"/>
      <c r="AI83" s="146"/>
      <c r="AJ83" s="145"/>
      <c r="AK83" s="146"/>
      <c r="AL83" s="145"/>
      <c r="AM83" s="146"/>
      <c r="AN83" s="145"/>
      <c r="AO83" s="146"/>
      <c r="AP83" s="145"/>
      <c r="AQ83" s="146"/>
      <c r="AR83" s="145"/>
      <c r="AS83" s="146"/>
      <c r="AT83" s="145"/>
      <c r="AU83" s="146"/>
      <c r="AV83" s="145"/>
      <c r="AW83" s="146"/>
      <c r="AX83" s="145"/>
      <c r="AY83" s="146"/>
      <c r="AZ83" s="145"/>
      <c r="BA83" s="146"/>
      <c r="BB83" s="145"/>
      <c r="BC83" s="146"/>
      <c r="BD83" s="145"/>
      <c r="BE83" s="146"/>
      <c r="BF83" s="147"/>
      <c r="BG83" s="146"/>
      <c r="BH83" s="99"/>
      <c r="BI83" s="100"/>
      <c r="BJ83" s="99"/>
      <c r="BK83" s="100"/>
      <c r="BL83" s="99"/>
      <c r="BM83" s="100"/>
      <c r="BN83" s="99"/>
      <c r="BO83" s="100"/>
      <c r="BP83" s="99"/>
      <c r="BQ83" s="100"/>
      <c r="BR83" s="99"/>
      <c r="BS83" s="100"/>
      <c r="BT83" s="99"/>
      <c r="BU83" s="100"/>
      <c r="BV83" s="99"/>
      <c r="BW83" s="100"/>
      <c r="BX83" s="99"/>
      <c r="BY83" s="100"/>
      <c r="BZ83" s="99"/>
      <c r="CA83" s="100"/>
      <c r="CB83" s="99"/>
      <c r="CC83" s="100"/>
      <c r="CD83" s="99"/>
      <c r="CE83" s="100"/>
      <c r="CF83" s="101"/>
      <c r="CG83" s="100"/>
    </row>
    <row r="84" spans="1:85" s="148" customFormat="1" ht="19.899999999999999" customHeight="1" x14ac:dyDescent="0.5">
      <c r="A84" s="94">
        <v>68</v>
      </c>
      <c r="B84" s="95" t="s">
        <v>134</v>
      </c>
      <c r="C84" s="95" t="s">
        <v>77</v>
      </c>
      <c r="D84" s="94">
        <f>RANK(BF84,$BF$4:$BF$147)</f>
        <v>20</v>
      </c>
      <c r="E84" s="94">
        <v>1</v>
      </c>
      <c r="F84" s="94" t="s">
        <v>75</v>
      </c>
      <c r="G84" s="94">
        <v>2200</v>
      </c>
      <c r="H84" s="94"/>
      <c r="I84" s="146">
        <f t="shared" ref="I84" si="298">H84*$E84</f>
        <v>0</v>
      </c>
      <c r="J84" s="94"/>
      <c r="K84" s="146">
        <f t="shared" ref="K84" si="299">J84*$E84</f>
        <v>0</v>
      </c>
      <c r="L84" s="94">
        <v>12</v>
      </c>
      <c r="M84" s="146">
        <f t="shared" ref="M84" si="300">L84*$E84</f>
        <v>12</v>
      </c>
      <c r="N84" s="94">
        <v>24</v>
      </c>
      <c r="O84" s="146">
        <f t="shared" ref="O84" si="301">N84*$E84</f>
        <v>24</v>
      </c>
      <c r="P84" s="94"/>
      <c r="Q84" s="146">
        <f t="shared" ref="Q84" si="302">P84*$E84</f>
        <v>0</v>
      </c>
      <c r="R84" s="94">
        <v>26</v>
      </c>
      <c r="S84" s="146">
        <f t="shared" ref="S84" si="303">R84*$E84</f>
        <v>26</v>
      </c>
      <c r="T84" s="94"/>
      <c r="U84" s="146">
        <f t="shared" ref="U84" si="304">T84*$E84</f>
        <v>0</v>
      </c>
      <c r="V84" s="94">
        <v>48</v>
      </c>
      <c r="W84" s="146">
        <f t="shared" ref="W84" si="305">V84*$E84</f>
        <v>48</v>
      </c>
      <c r="X84" s="94">
        <v>36</v>
      </c>
      <c r="Y84" s="146">
        <f t="shared" ref="Y84" si="306">X84*$E84</f>
        <v>36</v>
      </c>
      <c r="Z84" s="94">
        <v>60</v>
      </c>
      <c r="AA84" s="146">
        <f t="shared" ref="AA84" si="307">Z84*$E84</f>
        <v>60</v>
      </c>
      <c r="AB84" s="94"/>
      <c r="AC84" s="146">
        <f t="shared" ref="AC84" si="308">AB84*$E84</f>
        <v>0</v>
      </c>
      <c r="AD84" s="94">
        <v>120</v>
      </c>
      <c r="AE84" s="146">
        <f t="shared" ref="AE84" si="309">AD84*$E84</f>
        <v>120</v>
      </c>
      <c r="AF84" s="147">
        <f>SUM(H84,J84,L84,N84,P84,R84,T84,V84,X84,Z84,AB84,AD84)</f>
        <v>326</v>
      </c>
      <c r="AG84" s="146">
        <f>SUM(I84,K84,M84,O84,Q84,S84,U84,W84,Y84,AA84,AC84,AE84)</f>
        <v>326</v>
      </c>
      <c r="AH84" s="159"/>
      <c r="AI84" s="160">
        <f t="shared" ref="AI84" si="310">AH84*$E84</f>
        <v>0</v>
      </c>
      <c r="AJ84" s="159"/>
      <c r="AK84" s="160">
        <f t="shared" ref="AK84" si="311">AJ84*$E84</f>
        <v>0</v>
      </c>
      <c r="AL84" s="145">
        <v>120</v>
      </c>
      <c r="AM84" s="146">
        <f t="shared" ref="AM84" si="312">AL84*$E84</f>
        <v>120</v>
      </c>
      <c r="AN84" s="145"/>
      <c r="AO84" s="146">
        <f t="shared" ref="AO84" si="313">AN84*$E84</f>
        <v>0</v>
      </c>
      <c r="AP84" s="145"/>
      <c r="AQ84" s="146">
        <f t="shared" ref="AQ84" si="314">AP84*$E84</f>
        <v>0</v>
      </c>
      <c r="AR84" s="145"/>
      <c r="AS84" s="146">
        <f t="shared" ref="AS84" si="315">AR84*$E84</f>
        <v>0</v>
      </c>
      <c r="AT84" s="145"/>
      <c r="AU84" s="146">
        <f t="shared" ref="AU84" si="316">AT84*$E84</f>
        <v>0</v>
      </c>
      <c r="AV84" s="145">
        <v>120</v>
      </c>
      <c r="AW84" s="146">
        <f t="shared" ref="AW84" si="317">AV84*$E84</f>
        <v>120</v>
      </c>
      <c r="AX84" s="145"/>
      <c r="AY84" s="146">
        <f t="shared" ref="AY84" si="318">AX84*$E84</f>
        <v>0</v>
      </c>
      <c r="AZ84" s="145"/>
      <c r="BA84" s="146">
        <f t="shared" ref="BA84" si="319">AZ84*$E84</f>
        <v>0</v>
      </c>
      <c r="BB84" s="145"/>
      <c r="BC84" s="146">
        <f t="shared" ref="BC84" si="320">BB84*$E84</f>
        <v>0</v>
      </c>
      <c r="BD84" s="145"/>
      <c r="BE84" s="146">
        <f t="shared" ref="BE84" si="321">BD84*$E84</f>
        <v>0</v>
      </c>
      <c r="BF84" s="147">
        <f t="shared" ref="BF84:BG84" si="322">SUM(AH84,AJ84,AL84,AN84,AP84,AR84,AT84,AV84,AX84,AZ84,BB84,BD84)</f>
        <v>240</v>
      </c>
      <c r="BG84" s="146">
        <f t="shared" si="322"/>
        <v>240</v>
      </c>
      <c r="BH84" s="99"/>
      <c r="BI84" s="100">
        <f t="shared" ref="BI84" si="323">BH84*$E84</f>
        <v>0</v>
      </c>
      <c r="BJ84" s="99"/>
      <c r="BK84" s="100">
        <f t="shared" ref="BK84" si="324">BJ84*$E84</f>
        <v>0</v>
      </c>
      <c r="BL84" s="99"/>
      <c r="BM84" s="100">
        <f t="shared" ref="BM84" si="325">BL84*$E84</f>
        <v>0</v>
      </c>
      <c r="BN84" s="99"/>
      <c r="BO84" s="100">
        <f t="shared" ref="BO84" si="326">BN84*$E84</f>
        <v>0</v>
      </c>
      <c r="BP84" s="99"/>
      <c r="BQ84" s="100">
        <f t="shared" ref="BQ84" si="327">BP84*$E84</f>
        <v>0</v>
      </c>
      <c r="BR84" s="99"/>
      <c r="BS84" s="100">
        <f t="shared" ref="BS84" si="328">BR84*$E84</f>
        <v>0</v>
      </c>
      <c r="BT84" s="99"/>
      <c r="BU84" s="100">
        <f t="shared" ref="BU84" si="329">BT84*$E84</f>
        <v>0</v>
      </c>
      <c r="BV84" s="99"/>
      <c r="BW84" s="100">
        <f t="shared" ref="BW84" si="330">BV84*$E84</f>
        <v>0</v>
      </c>
      <c r="BX84" s="99"/>
      <c r="BY84" s="100">
        <f t="shared" ref="BY84" si="331">BX84*$E84</f>
        <v>0</v>
      </c>
      <c r="BZ84" s="99"/>
      <c r="CA84" s="100">
        <f t="shared" ref="CA84" si="332">BZ84*$E84</f>
        <v>0</v>
      </c>
      <c r="CB84" s="99"/>
      <c r="CC84" s="100">
        <f t="shared" ref="CC84" si="333">CB84*$E84</f>
        <v>0</v>
      </c>
      <c r="CD84" s="99"/>
      <c r="CE84" s="100">
        <f t="shared" ref="CE84" si="334">CD84*$E84</f>
        <v>0</v>
      </c>
      <c r="CF84" s="101">
        <f t="shared" ref="CF84:CG84" si="335">SUM(BH84,BJ84,BL84,BN84,BP84,BR84,BT84,BV84,BX84,BZ84,CB84,CD84)</f>
        <v>0</v>
      </c>
      <c r="CG84" s="100">
        <f t="shared" si="335"/>
        <v>0</v>
      </c>
    </row>
    <row r="85" spans="1:85" s="148" customFormat="1" ht="19.899999999999999" customHeight="1" x14ac:dyDescent="0.5">
      <c r="A85" s="94"/>
      <c r="B85" s="95"/>
      <c r="C85" s="95"/>
      <c r="D85" s="94"/>
      <c r="E85" s="94"/>
      <c r="F85" s="94"/>
      <c r="G85" s="94"/>
      <c r="H85" s="94"/>
      <c r="I85" s="146"/>
      <c r="J85" s="94"/>
      <c r="K85" s="146"/>
      <c r="L85" s="94"/>
      <c r="M85" s="146"/>
      <c r="N85" s="94"/>
      <c r="O85" s="146"/>
      <c r="P85" s="94"/>
      <c r="Q85" s="146"/>
      <c r="R85" s="94"/>
      <c r="S85" s="146"/>
      <c r="T85" s="94"/>
      <c r="U85" s="146"/>
      <c r="V85" s="94"/>
      <c r="W85" s="146"/>
      <c r="X85" s="94"/>
      <c r="Y85" s="146"/>
      <c r="Z85" s="94"/>
      <c r="AA85" s="146"/>
      <c r="AB85" s="94"/>
      <c r="AC85" s="146"/>
      <c r="AD85" s="94"/>
      <c r="AE85" s="146"/>
      <c r="AF85" s="147"/>
      <c r="AG85" s="146"/>
      <c r="AH85" s="145"/>
      <c r="AI85" s="146"/>
      <c r="AJ85" s="145"/>
      <c r="AK85" s="146"/>
      <c r="AL85" s="145"/>
      <c r="AM85" s="146"/>
      <c r="AN85" s="145"/>
      <c r="AO85" s="146"/>
      <c r="AP85" s="145"/>
      <c r="AQ85" s="146"/>
      <c r="AR85" s="145"/>
      <c r="AS85" s="146"/>
      <c r="AT85" s="145"/>
      <c r="AU85" s="146"/>
      <c r="AV85" s="145"/>
      <c r="AW85" s="146"/>
      <c r="AX85" s="145"/>
      <c r="AY85" s="146"/>
      <c r="AZ85" s="145"/>
      <c r="BA85" s="146"/>
      <c r="BB85" s="145"/>
      <c r="BC85" s="146"/>
      <c r="BD85" s="145"/>
      <c r="BE85" s="146"/>
      <c r="BF85" s="147"/>
      <c r="BG85" s="146"/>
      <c r="BH85" s="99"/>
      <c r="BI85" s="100"/>
      <c r="BJ85" s="99"/>
      <c r="BK85" s="100"/>
      <c r="BL85" s="99"/>
      <c r="BM85" s="100"/>
      <c r="BN85" s="99"/>
      <c r="BO85" s="100"/>
      <c r="BP85" s="99"/>
      <c r="BQ85" s="100"/>
      <c r="BR85" s="99"/>
      <c r="BS85" s="100"/>
      <c r="BT85" s="99"/>
      <c r="BU85" s="100"/>
      <c r="BV85" s="99"/>
      <c r="BW85" s="100"/>
      <c r="BX85" s="99"/>
      <c r="BY85" s="100"/>
      <c r="BZ85" s="99"/>
      <c r="CA85" s="100"/>
      <c r="CB85" s="99"/>
      <c r="CC85" s="100"/>
      <c r="CD85" s="99"/>
      <c r="CE85" s="100"/>
      <c r="CF85" s="101"/>
      <c r="CG85" s="100"/>
    </row>
    <row r="86" spans="1:85" s="148" customFormat="1" ht="19.899999999999999" customHeight="1" x14ac:dyDescent="0.5">
      <c r="A86" s="94">
        <v>69</v>
      </c>
      <c r="B86" s="95" t="s">
        <v>135</v>
      </c>
      <c r="C86" s="95" t="s">
        <v>77</v>
      </c>
      <c r="D86" s="94">
        <f>RANK(BF86,$BF$4:$BF$147)</f>
        <v>24</v>
      </c>
      <c r="E86" s="94">
        <v>1</v>
      </c>
      <c r="F86" s="94" t="s">
        <v>83</v>
      </c>
      <c r="G86" s="94"/>
      <c r="H86" s="94"/>
      <c r="I86" s="146">
        <f t="shared" si="225"/>
        <v>0</v>
      </c>
      <c r="J86" s="94"/>
      <c r="K86" s="146">
        <f t="shared" si="226"/>
        <v>0</v>
      </c>
      <c r="L86" s="94"/>
      <c r="M86" s="146">
        <f t="shared" si="227"/>
        <v>0</v>
      </c>
      <c r="N86" s="94"/>
      <c r="O86" s="146">
        <f t="shared" si="228"/>
        <v>0</v>
      </c>
      <c r="P86" s="94"/>
      <c r="Q86" s="146">
        <f t="shared" si="229"/>
        <v>0</v>
      </c>
      <c r="R86" s="94"/>
      <c r="S86" s="146">
        <f t="shared" si="230"/>
        <v>0</v>
      </c>
      <c r="T86" s="94"/>
      <c r="U86" s="146">
        <f t="shared" si="231"/>
        <v>0</v>
      </c>
      <c r="V86" s="94"/>
      <c r="W86" s="146">
        <f t="shared" si="232"/>
        <v>0</v>
      </c>
      <c r="X86" s="94"/>
      <c r="Y86" s="146">
        <f t="shared" si="233"/>
        <v>0</v>
      </c>
      <c r="Z86" s="94"/>
      <c r="AA86" s="146">
        <f t="shared" si="234"/>
        <v>0</v>
      </c>
      <c r="AB86" s="94"/>
      <c r="AC86" s="146">
        <f t="shared" si="235"/>
        <v>0</v>
      </c>
      <c r="AD86" s="94"/>
      <c r="AE86" s="146">
        <f t="shared" si="236"/>
        <v>0</v>
      </c>
      <c r="AF86" s="147">
        <f t="shared" ref="AF86:AG90" si="336">SUM(H86,J86,L86,N86,P86,R86,T86,V86,X86,Z86,AB86,AD86)</f>
        <v>0</v>
      </c>
      <c r="AG86" s="146">
        <f t="shared" si="336"/>
        <v>0</v>
      </c>
      <c r="AH86" s="145"/>
      <c r="AI86" s="146">
        <f t="shared" si="237"/>
        <v>0</v>
      </c>
      <c r="AJ86" s="145"/>
      <c r="AK86" s="146">
        <f t="shared" si="239"/>
        <v>0</v>
      </c>
      <c r="AL86" s="145"/>
      <c r="AM86" s="146">
        <f t="shared" si="239"/>
        <v>0</v>
      </c>
      <c r="AN86" s="145"/>
      <c r="AO86" s="146">
        <f t="shared" si="240"/>
        <v>0</v>
      </c>
      <c r="AP86" s="145"/>
      <c r="AQ86" s="146">
        <f t="shared" si="241"/>
        <v>0</v>
      </c>
      <c r="AR86" s="145"/>
      <c r="AS86" s="146">
        <f t="shared" si="242"/>
        <v>0</v>
      </c>
      <c r="AT86" s="145"/>
      <c r="AU86" s="146">
        <f t="shared" si="243"/>
        <v>0</v>
      </c>
      <c r="AV86" s="145"/>
      <c r="AW86" s="146">
        <f t="shared" si="244"/>
        <v>0</v>
      </c>
      <c r="AX86" s="145"/>
      <c r="AY86" s="146">
        <f t="shared" si="245"/>
        <v>0</v>
      </c>
      <c r="AZ86" s="145"/>
      <c r="BA86" s="146">
        <f t="shared" si="246"/>
        <v>0</v>
      </c>
      <c r="BB86" s="145"/>
      <c r="BC86" s="146">
        <f t="shared" si="247"/>
        <v>0</v>
      </c>
      <c r="BD86" s="145"/>
      <c r="BE86" s="146">
        <f t="shared" si="248"/>
        <v>0</v>
      </c>
      <c r="BF86" s="147">
        <f t="shared" si="96"/>
        <v>0</v>
      </c>
      <c r="BG86" s="146">
        <f t="shared" si="96"/>
        <v>0</v>
      </c>
      <c r="BH86" s="99"/>
      <c r="BI86" s="100">
        <f t="shared" ref="BI86:BI90" si="337">BH86*$E86</f>
        <v>0</v>
      </c>
      <c r="BJ86" s="99"/>
      <c r="BK86" s="100">
        <f t="shared" ref="BK86:BK90" si="338">BJ86*$E86</f>
        <v>0</v>
      </c>
      <c r="BL86" s="99"/>
      <c r="BM86" s="100">
        <f t="shared" ref="BM86:BM90" si="339">BL86*$E86</f>
        <v>0</v>
      </c>
      <c r="BN86" s="99"/>
      <c r="BO86" s="100">
        <f t="shared" ref="BO86:BO90" si="340">BN86*$E86</f>
        <v>0</v>
      </c>
      <c r="BP86" s="99"/>
      <c r="BQ86" s="100">
        <f t="shared" ref="BQ86:BQ90" si="341">BP86*$E86</f>
        <v>0</v>
      </c>
      <c r="BR86" s="99"/>
      <c r="BS86" s="100">
        <f t="shared" ref="BS86:BS90" si="342">BR86*$E86</f>
        <v>0</v>
      </c>
      <c r="BT86" s="99"/>
      <c r="BU86" s="100">
        <f t="shared" ref="BU86:BU90" si="343">BT86*$E86</f>
        <v>0</v>
      </c>
      <c r="BV86" s="99"/>
      <c r="BW86" s="100">
        <f t="shared" ref="BW86:BW90" si="344">BV86*$E86</f>
        <v>0</v>
      </c>
      <c r="BX86" s="99"/>
      <c r="BY86" s="100">
        <f t="shared" ref="BY86:BY90" si="345">BX86*$E86</f>
        <v>0</v>
      </c>
      <c r="BZ86" s="99"/>
      <c r="CA86" s="100">
        <f t="shared" ref="CA86:CA90" si="346">BZ86*$E86</f>
        <v>0</v>
      </c>
      <c r="CB86" s="99"/>
      <c r="CC86" s="100">
        <f t="shared" ref="CC86:CC90" si="347">CB86*$E86</f>
        <v>0</v>
      </c>
      <c r="CD86" s="99"/>
      <c r="CE86" s="100">
        <f t="shared" ref="CE86:CE90" si="348">CD86*$E86</f>
        <v>0</v>
      </c>
      <c r="CF86" s="101">
        <f t="shared" ref="CF86:CG90" si="349">SUM(BH86,BJ86,BL86,BN86,BP86,BR86,BT86,BV86,BX86,BZ86,CB86,CD86)</f>
        <v>0</v>
      </c>
      <c r="CG86" s="100">
        <f t="shared" si="349"/>
        <v>0</v>
      </c>
    </row>
    <row r="87" spans="1:85" s="148" customFormat="1" ht="19.899999999999999" customHeight="1" x14ac:dyDescent="0.5">
      <c r="A87" s="94">
        <v>70</v>
      </c>
      <c r="B87" s="95" t="s">
        <v>136</v>
      </c>
      <c r="C87" s="95" t="s">
        <v>77</v>
      </c>
      <c r="D87" s="94">
        <f>RANK(BF87,$BF$4:$BF$147)</f>
        <v>24</v>
      </c>
      <c r="E87" s="94">
        <v>1</v>
      </c>
      <c r="F87" s="94" t="s">
        <v>83</v>
      </c>
      <c r="G87" s="94"/>
      <c r="H87" s="94"/>
      <c r="I87" s="146">
        <f t="shared" si="225"/>
        <v>0</v>
      </c>
      <c r="J87" s="94"/>
      <c r="K87" s="146">
        <f t="shared" si="226"/>
        <v>0</v>
      </c>
      <c r="L87" s="94"/>
      <c r="M87" s="146">
        <f t="shared" si="227"/>
        <v>0</v>
      </c>
      <c r="N87" s="94"/>
      <c r="O87" s="146">
        <f t="shared" si="228"/>
        <v>0</v>
      </c>
      <c r="P87" s="94"/>
      <c r="Q87" s="146">
        <f t="shared" si="229"/>
        <v>0</v>
      </c>
      <c r="R87" s="94"/>
      <c r="S87" s="146">
        <f t="shared" si="230"/>
        <v>0</v>
      </c>
      <c r="T87" s="94"/>
      <c r="U87" s="146">
        <f t="shared" si="231"/>
        <v>0</v>
      </c>
      <c r="V87" s="94"/>
      <c r="W87" s="146">
        <f t="shared" si="232"/>
        <v>0</v>
      </c>
      <c r="X87" s="94"/>
      <c r="Y87" s="146">
        <f t="shared" si="233"/>
        <v>0</v>
      </c>
      <c r="Z87" s="94"/>
      <c r="AA87" s="146">
        <f t="shared" si="234"/>
        <v>0</v>
      </c>
      <c r="AB87" s="94"/>
      <c r="AC87" s="146">
        <f t="shared" si="235"/>
        <v>0</v>
      </c>
      <c r="AD87" s="94"/>
      <c r="AE87" s="146">
        <f t="shared" si="236"/>
        <v>0</v>
      </c>
      <c r="AF87" s="147">
        <f t="shared" si="336"/>
        <v>0</v>
      </c>
      <c r="AG87" s="146">
        <f t="shared" si="336"/>
        <v>0</v>
      </c>
      <c r="AH87" s="145"/>
      <c r="AI87" s="146">
        <f t="shared" si="237"/>
        <v>0</v>
      </c>
      <c r="AJ87" s="145"/>
      <c r="AK87" s="146">
        <f t="shared" si="239"/>
        <v>0</v>
      </c>
      <c r="AL87" s="145"/>
      <c r="AM87" s="146">
        <f t="shared" si="239"/>
        <v>0</v>
      </c>
      <c r="AN87" s="145"/>
      <c r="AO87" s="146">
        <f t="shared" si="240"/>
        <v>0</v>
      </c>
      <c r="AP87" s="145"/>
      <c r="AQ87" s="146">
        <f t="shared" si="241"/>
        <v>0</v>
      </c>
      <c r="AR87" s="145"/>
      <c r="AS87" s="146">
        <f t="shared" si="242"/>
        <v>0</v>
      </c>
      <c r="AT87" s="145"/>
      <c r="AU87" s="146">
        <f t="shared" si="243"/>
        <v>0</v>
      </c>
      <c r="AV87" s="145"/>
      <c r="AW87" s="146">
        <f t="shared" si="244"/>
        <v>0</v>
      </c>
      <c r="AX87" s="145"/>
      <c r="AY87" s="146">
        <f t="shared" si="245"/>
        <v>0</v>
      </c>
      <c r="AZ87" s="145"/>
      <c r="BA87" s="146">
        <f t="shared" si="246"/>
        <v>0</v>
      </c>
      <c r="BB87" s="145"/>
      <c r="BC87" s="146">
        <f t="shared" si="247"/>
        <v>0</v>
      </c>
      <c r="BD87" s="145"/>
      <c r="BE87" s="146">
        <f t="shared" si="248"/>
        <v>0</v>
      </c>
      <c r="BF87" s="147">
        <f t="shared" si="96"/>
        <v>0</v>
      </c>
      <c r="BG87" s="146">
        <f t="shared" si="96"/>
        <v>0</v>
      </c>
      <c r="BH87" s="99"/>
      <c r="BI87" s="100">
        <f t="shared" si="337"/>
        <v>0</v>
      </c>
      <c r="BJ87" s="99"/>
      <c r="BK87" s="100">
        <f t="shared" si="338"/>
        <v>0</v>
      </c>
      <c r="BL87" s="99"/>
      <c r="BM87" s="100">
        <f t="shared" si="339"/>
        <v>0</v>
      </c>
      <c r="BN87" s="99"/>
      <c r="BO87" s="100">
        <f t="shared" si="340"/>
        <v>0</v>
      </c>
      <c r="BP87" s="99"/>
      <c r="BQ87" s="100">
        <f t="shared" si="341"/>
        <v>0</v>
      </c>
      <c r="BR87" s="99"/>
      <c r="BS87" s="100">
        <f t="shared" si="342"/>
        <v>0</v>
      </c>
      <c r="BT87" s="99"/>
      <c r="BU87" s="100">
        <f t="shared" si="343"/>
        <v>0</v>
      </c>
      <c r="BV87" s="99"/>
      <c r="BW87" s="100">
        <f t="shared" si="344"/>
        <v>0</v>
      </c>
      <c r="BX87" s="99"/>
      <c r="BY87" s="100">
        <f t="shared" si="345"/>
        <v>0</v>
      </c>
      <c r="BZ87" s="99"/>
      <c r="CA87" s="100">
        <f t="shared" si="346"/>
        <v>0</v>
      </c>
      <c r="CB87" s="99"/>
      <c r="CC87" s="100">
        <f t="shared" si="347"/>
        <v>0</v>
      </c>
      <c r="CD87" s="99"/>
      <c r="CE87" s="100">
        <f t="shared" si="348"/>
        <v>0</v>
      </c>
      <c r="CF87" s="101">
        <f t="shared" si="349"/>
        <v>0</v>
      </c>
      <c r="CG87" s="100">
        <f t="shared" si="349"/>
        <v>0</v>
      </c>
    </row>
    <row r="88" spans="1:85" s="148" customFormat="1" ht="19.899999999999999" customHeight="1" x14ac:dyDescent="0.5">
      <c r="A88" s="94">
        <v>71</v>
      </c>
      <c r="B88" s="95" t="s">
        <v>137</v>
      </c>
      <c r="C88" s="95" t="s">
        <v>77</v>
      </c>
      <c r="D88" s="94">
        <f>RANK(BF88,$BF$4:$BF$147)</f>
        <v>24</v>
      </c>
      <c r="E88" s="94">
        <v>1</v>
      </c>
      <c r="F88" s="94" t="s">
        <v>75</v>
      </c>
      <c r="G88" s="94"/>
      <c r="H88" s="94"/>
      <c r="I88" s="146">
        <f t="shared" si="225"/>
        <v>0</v>
      </c>
      <c r="J88" s="94"/>
      <c r="K88" s="146">
        <f t="shared" si="226"/>
        <v>0</v>
      </c>
      <c r="L88" s="94"/>
      <c r="M88" s="146">
        <f t="shared" si="227"/>
        <v>0</v>
      </c>
      <c r="N88" s="94"/>
      <c r="O88" s="146">
        <f t="shared" si="228"/>
        <v>0</v>
      </c>
      <c r="P88" s="94"/>
      <c r="Q88" s="146">
        <f t="shared" si="229"/>
        <v>0</v>
      </c>
      <c r="R88" s="94"/>
      <c r="S88" s="146">
        <f t="shared" si="230"/>
        <v>0</v>
      </c>
      <c r="T88" s="94"/>
      <c r="U88" s="146">
        <f t="shared" si="231"/>
        <v>0</v>
      </c>
      <c r="V88" s="94"/>
      <c r="W88" s="146">
        <f t="shared" si="232"/>
        <v>0</v>
      </c>
      <c r="X88" s="94"/>
      <c r="Y88" s="146">
        <f t="shared" si="233"/>
        <v>0</v>
      </c>
      <c r="Z88" s="94"/>
      <c r="AA88" s="146">
        <f t="shared" si="234"/>
        <v>0</v>
      </c>
      <c r="AB88" s="94"/>
      <c r="AC88" s="146">
        <f t="shared" si="235"/>
        <v>0</v>
      </c>
      <c r="AD88" s="94"/>
      <c r="AE88" s="146">
        <f t="shared" si="236"/>
        <v>0</v>
      </c>
      <c r="AF88" s="147">
        <f t="shared" si="336"/>
        <v>0</v>
      </c>
      <c r="AG88" s="146">
        <f t="shared" si="336"/>
        <v>0</v>
      </c>
      <c r="AH88" s="145"/>
      <c r="AI88" s="146">
        <f t="shared" si="237"/>
        <v>0</v>
      </c>
      <c r="AJ88" s="145"/>
      <c r="AK88" s="146">
        <f t="shared" si="239"/>
        <v>0</v>
      </c>
      <c r="AL88" s="145"/>
      <c r="AM88" s="146">
        <f t="shared" si="239"/>
        <v>0</v>
      </c>
      <c r="AN88" s="145"/>
      <c r="AO88" s="146">
        <f t="shared" si="240"/>
        <v>0</v>
      </c>
      <c r="AP88" s="145"/>
      <c r="AQ88" s="146">
        <f t="shared" si="241"/>
        <v>0</v>
      </c>
      <c r="AR88" s="145"/>
      <c r="AS88" s="146">
        <f t="shared" si="242"/>
        <v>0</v>
      </c>
      <c r="AT88" s="145"/>
      <c r="AU88" s="146">
        <f t="shared" si="243"/>
        <v>0</v>
      </c>
      <c r="AV88" s="145"/>
      <c r="AW88" s="146">
        <f t="shared" si="244"/>
        <v>0</v>
      </c>
      <c r="AX88" s="145"/>
      <c r="AY88" s="146">
        <f t="shared" si="245"/>
        <v>0</v>
      </c>
      <c r="AZ88" s="145"/>
      <c r="BA88" s="146">
        <f t="shared" si="246"/>
        <v>0</v>
      </c>
      <c r="BB88" s="145"/>
      <c r="BC88" s="146">
        <f t="shared" si="247"/>
        <v>0</v>
      </c>
      <c r="BD88" s="145"/>
      <c r="BE88" s="146">
        <f t="shared" si="248"/>
        <v>0</v>
      </c>
      <c r="BF88" s="147">
        <f t="shared" si="96"/>
        <v>0</v>
      </c>
      <c r="BG88" s="146">
        <f t="shared" si="96"/>
        <v>0</v>
      </c>
      <c r="BH88" s="99"/>
      <c r="BI88" s="100">
        <f t="shared" si="337"/>
        <v>0</v>
      </c>
      <c r="BJ88" s="99"/>
      <c r="BK88" s="100">
        <f t="shared" si="338"/>
        <v>0</v>
      </c>
      <c r="BL88" s="99"/>
      <c r="BM88" s="100">
        <f t="shared" si="339"/>
        <v>0</v>
      </c>
      <c r="BN88" s="99"/>
      <c r="BO88" s="100">
        <f t="shared" si="340"/>
        <v>0</v>
      </c>
      <c r="BP88" s="99"/>
      <c r="BQ88" s="100">
        <f t="shared" si="341"/>
        <v>0</v>
      </c>
      <c r="BR88" s="99"/>
      <c r="BS88" s="100">
        <f t="shared" si="342"/>
        <v>0</v>
      </c>
      <c r="BT88" s="99"/>
      <c r="BU88" s="100">
        <f t="shared" si="343"/>
        <v>0</v>
      </c>
      <c r="BV88" s="99"/>
      <c r="BW88" s="100">
        <f t="shared" si="344"/>
        <v>0</v>
      </c>
      <c r="BX88" s="99"/>
      <c r="BY88" s="100">
        <f t="shared" si="345"/>
        <v>0</v>
      </c>
      <c r="BZ88" s="99"/>
      <c r="CA88" s="100">
        <f t="shared" si="346"/>
        <v>0</v>
      </c>
      <c r="CB88" s="99"/>
      <c r="CC88" s="100">
        <f t="shared" si="347"/>
        <v>0</v>
      </c>
      <c r="CD88" s="99"/>
      <c r="CE88" s="100">
        <f t="shared" si="348"/>
        <v>0</v>
      </c>
      <c r="CF88" s="101">
        <f t="shared" si="349"/>
        <v>0</v>
      </c>
      <c r="CG88" s="100">
        <f t="shared" si="349"/>
        <v>0</v>
      </c>
    </row>
    <row r="89" spans="1:85" s="148" customFormat="1" ht="19.899999999999999" customHeight="1" x14ac:dyDescent="0.5">
      <c r="A89" s="94">
        <v>72</v>
      </c>
      <c r="B89" s="95" t="s">
        <v>138</v>
      </c>
      <c r="C89" s="95" t="s">
        <v>77</v>
      </c>
      <c r="D89" s="94">
        <f>RANK(BF89,$BF$4:$BF$147)</f>
        <v>24</v>
      </c>
      <c r="E89" s="94">
        <v>0.6</v>
      </c>
      <c r="F89" s="94" t="s">
        <v>83</v>
      </c>
      <c r="G89" s="94"/>
      <c r="H89" s="94"/>
      <c r="I89" s="146">
        <f t="shared" si="225"/>
        <v>0</v>
      </c>
      <c r="J89" s="94"/>
      <c r="K89" s="146">
        <f t="shared" si="226"/>
        <v>0</v>
      </c>
      <c r="L89" s="94"/>
      <c r="M89" s="146">
        <f t="shared" si="227"/>
        <v>0</v>
      </c>
      <c r="N89" s="94"/>
      <c r="O89" s="146">
        <f t="shared" si="228"/>
        <v>0</v>
      </c>
      <c r="P89" s="94"/>
      <c r="Q89" s="146">
        <f t="shared" si="229"/>
        <v>0</v>
      </c>
      <c r="R89" s="94"/>
      <c r="S89" s="146">
        <f t="shared" si="230"/>
        <v>0</v>
      </c>
      <c r="T89" s="94"/>
      <c r="U89" s="146">
        <f t="shared" si="231"/>
        <v>0</v>
      </c>
      <c r="V89" s="94"/>
      <c r="W89" s="146">
        <f t="shared" si="232"/>
        <v>0</v>
      </c>
      <c r="X89" s="94"/>
      <c r="Y89" s="146">
        <f t="shared" si="233"/>
        <v>0</v>
      </c>
      <c r="Z89" s="94"/>
      <c r="AA89" s="146">
        <f t="shared" si="234"/>
        <v>0</v>
      </c>
      <c r="AB89" s="94"/>
      <c r="AC89" s="146">
        <f t="shared" si="235"/>
        <v>0</v>
      </c>
      <c r="AD89" s="94"/>
      <c r="AE89" s="146">
        <f t="shared" si="236"/>
        <v>0</v>
      </c>
      <c r="AF89" s="147">
        <f t="shared" si="336"/>
        <v>0</v>
      </c>
      <c r="AG89" s="146">
        <f t="shared" si="336"/>
        <v>0</v>
      </c>
      <c r="AH89" s="145"/>
      <c r="AI89" s="146">
        <f t="shared" si="237"/>
        <v>0</v>
      </c>
      <c r="AJ89" s="145"/>
      <c r="AK89" s="146">
        <f t="shared" si="239"/>
        <v>0</v>
      </c>
      <c r="AL89" s="145"/>
      <c r="AM89" s="146">
        <f t="shared" si="239"/>
        <v>0</v>
      </c>
      <c r="AN89" s="145"/>
      <c r="AO89" s="146">
        <f t="shared" si="240"/>
        <v>0</v>
      </c>
      <c r="AP89" s="145"/>
      <c r="AQ89" s="146">
        <f t="shared" si="241"/>
        <v>0</v>
      </c>
      <c r="AR89" s="145"/>
      <c r="AS89" s="146">
        <f t="shared" si="242"/>
        <v>0</v>
      </c>
      <c r="AT89" s="145"/>
      <c r="AU89" s="146">
        <f t="shared" si="243"/>
        <v>0</v>
      </c>
      <c r="AV89" s="145"/>
      <c r="AW89" s="146">
        <f t="shared" si="244"/>
        <v>0</v>
      </c>
      <c r="AX89" s="145"/>
      <c r="AY89" s="146">
        <f t="shared" si="245"/>
        <v>0</v>
      </c>
      <c r="AZ89" s="145"/>
      <c r="BA89" s="146">
        <f t="shared" si="246"/>
        <v>0</v>
      </c>
      <c r="BB89" s="145"/>
      <c r="BC89" s="146">
        <f t="shared" si="247"/>
        <v>0</v>
      </c>
      <c r="BD89" s="145"/>
      <c r="BE89" s="146">
        <f t="shared" si="248"/>
        <v>0</v>
      </c>
      <c r="BF89" s="147">
        <f t="shared" si="96"/>
        <v>0</v>
      </c>
      <c r="BG89" s="146">
        <f t="shared" si="96"/>
        <v>0</v>
      </c>
      <c r="BH89" s="99"/>
      <c r="BI89" s="100">
        <f t="shared" si="337"/>
        <v>0</v>
      </c>
      <c r="BJ89" s="99"/>
      <c r="BK89" s="100">
        <f t="shared" si="338"/>
        <v>0</v>
      </c>
      <c r="BL89" s="99"/>
      <c r="BM89" s="100">
        <f t="shared" si="339"/>
        <v>0</v>
      </c>
      <c r="BN89" s="99"/>
      <c r="BO89" s="100">
        <f t="shared" si="340"/>
        <v>0</v>
      </c>
      <c r="BP89" s="99"/>
      <c r="BQ89" s="100">
        <f t="shared" si="341"/>
        <v>0</v>
      </c>
      <c r="BR89" s="99"/>
      <c r="BS89" s="100">
        <f t="shared" si="342"/>
        <v>0</v>
      </c>
      <c r="BT89" s="99"/>
      <c r="BU89" s="100">
        <f t="shared" si="343"/>
        <v>0</v>
      </c>
      <c r="BV89" s="99"/>
      <c r="BW89" s="100">
        <f t="shared" si="344"/>
        <v>0</v>
      </c>
      <c r="BX89" s="99"/>
      <c r="BY89" s="100">
        <f t="shared" si="345"/>
        <v>0</v>
      </c>
      <c r="BZ89" s="99"/>
      <c r="CA89" s="100">
        <f t="shared" si="346"/>
        <v>0</v>
      </c>
      <c r="CB89" s="99"/>
      <c r="CC89" s="100">
        <f t="shared" si="347"/>
        <v>0</v>
      </c>
      <c r="CD89" s="99"/>
      <c r="CE89" s="100">
        <f t="shared" si="348"/>
        <v>0</v>
      </c>
      <c r="CF89" s="101">
        <f t="shared" si="349"/>
        <v>0</v>
      </c>
      <c r="CG89" s="100">
        <f t="shared" si="349"/>
        <v>0</v>
      </c>
    </row>
    <row r="90" spans="1:85" s="148" customFormat="1" ht="19.899999999999999" customHeight="1" x14ac:dyDescent="0.5">
      <c r="A90" s="94">
        <v>73</v>
      </c>
      <c r="B90" s="95" t="s">
        <v>139</v>
      </c>
      <c r="C90" s="95" t="s">
        <v>74</v>
      </c>
      <c r="D90" s="94">
        <f>RANK(BF90,$BF$4:$BF$147)</f>
        <v>24</v>
      </c>
      <c r="E90" s="94">
        <v>0.64</v>
      </c>
      <c r="F90" s="94" t="s">
        <v>85</v>
      </c>
      <c r="G90" s="94"/>
      <c r="H90" s="94"/>
      <c r="I90" s="146">
        <f t="shared" si="225"/>
        <v>0</v>
      </c>
      <c r="J90" s="94"/>
      <c r="K90" s="146">
        <f t="shared" si="226"/>
        <v>0</v>
      </c>
      <c r="L90" s="94"/>
      <c r="M90" s="146">
        <f t="shared" si="227"/>
        <v>0</v>
      </c>
      <c r="N90" s="94"/>
      <c r="O90" s="146">
        <f t="shared" si="228"/>
        <v>0</v>
      </c>
      <c r="P90" s="94"/>
      <c r="Q90" s="146">
        <f t="shared" si="229"/>
        <v>0</v>
      </c>
      <c r="R90" s="94"/>
      <c r="S90" s="146">
        <f t="shared" si="230"/>
        <v>0</v>
      </c>
      <c r="T90" s="94"/>
      <c r="U90" s="146">
        <f t="shared" si="231"/>
        <v>0</v>
      </c>
      <c r="V90" s="94"/>
      <c r="W90" s="146">
        <f t="shared" si="232"/>
        <v>0</v>
      </c>
      <c r="X90" s="94"/>
      <c r="Y90" s="146">
        <f t="shared" si="233"/>
        <v>0</v>
      </c>
      <c r="Z90" s="94"/>
      <c r="AA90" s="146">
        <f t="shared" si="234"/>
        <v>0</v>
      </c>
      <c r="AB90" s="94"/>
      <c r="AC90" s="146">
        <f t="shared" si="235"/>
        <v>0</v>
      </c>
      <c r="AD90" s="94"/>
      <c r="AE90" s="146">
        <f t="shared" si="236"/>
        <v>0</v>
      </c>
      <c r="AF90" s="147">
        <f t="shared" si="336"/>
        <v>0</v>
      </c>
      <c r="AG90" s="146">
        <f t="shared" si="336"/>
        <v>0</v>
      </c>
      <c r="AH90" s="145"/>
      <c r="AI90" s="146">
        <f t="shared" si="237"/>
        <v>0</v>
      </c>
      <c r="AJ90" s="145"/>
      <c r="AK90" s="146">
        <f t="shared" si="239"/>
        <v>0</v>
      </c>
      <c r="AL90" s="145"/>
      <c r="AM90" s="146">
        <f t="shared" si="239"/>
        <v>0</v>
      </c>
      <c r="AN90" s="145"/>
      <c r="AO90" s="146">
        <f t="shared" si="240"/>
        <v>0</v>
      </c>
      <c r="AP90" s="145"/>
      <c r="AQ90" s="146">
        <f t="shared" si="241"/>
        <v>0</v>
      </c>
      <c r="AR90" s="145"/>
      <c r="AS90" s="146">
        <f t="shared" si="242"/>
        <v>0</v>
      </c>
      <c r="AT90" s="145"/>
      <c r="AU90" s="146">
        <f t="shared" si="243"/>
        <v>0</v>
      </c>
      <c r="AV90" s="145"/>
      <c r="AW90" s="146">
        <f t="shared" si="244"/>
        <v>0</v>
      </c>
      <c r="AX90" s="145"/>
      <c r="AY90" s="146">
        <f t="shared" si="245"/>
        <v>0</v>
      </c>
      <c r="AZ90" s="145"/>
      <c r="BA90" s="146">
        <f t="shared" si="246"/>
        <v>0</v>
      </c>
      <c r="BB90" s="145"/>
      <c r="BC90" s="146">
        <f t="shared" si="247"/>
        <v>0</v>
      </c>
      <c r="BD90" s="145"/>
      <c r="BE90" s="146">
        <f t="shared" si="248"/>
        <v>0</v>
      </c>
      <c r="BF90" s="147">
        <f t="shared" si="96"/>
        <v>0</v>
      </c>
      <c r="BG90" s="146">
        <f t="shared" si="96"/>
        <v>0</v>
      </c>
      <c r="BH90" s="99"/>
      <c r="BI90" s="100">
        <f t="shared" si="337"/>
        <v>0</v>
      </c>
      <c r="BJ90" s="99"/>
      <c r="BK90" s="100">
        <f t="shared" si="338"/>
        <v>0</v>
      </c>
      <c r="BL90" s="99"/>
      <c r="BM90" s="100">
        <f t="shared" si="339"/>
        <v>0</v>
      </c>
      <c r="BN90" s="99"/>
      <c r="BO90" s="100">
        <f t="shared" si="340"/>
        <v>0</v>
      </c>
      <c r="BP90" s="99"/>
      <c r="BQ90" s="100">
        <f t="shared" si="341"/>
        <v>0</v>
      </c>
      <c r="BR90" s="99"/>
      <c r="BS90" s="100">
        <f t="shared" si="342"/>
        <v>0</v>
      </c>
      <c r="BT90" s="99"/>
      <c r="BU90" s="100">
        <f t="shared" si="343"/>
        <v>0</v>
      </c>
      <c r="BV90" s="99"/>
      <c r="BW90" s="100">
        <f t="shared" si="344"/>
        <v>0</v>
      </c>
      <c r="BX90" s="99"/>
      <c r="BY90" s="100">
        <f t="shared" si="345"/>
        <v>0</v>
      </c>
      <c r="BZ90" s="99"/>
      <c r="CA90" s="100">
        <f t="shared" si="346"/>
        <v>0</v>
      </c>
      <c r="CB90" s="99"/>
      <c r="CC90" s="100">
        <f t="shared" si="347"/>
        <v>0</v>
      </c>
      <c r="CD90" s="99"/>
      <c r="CE90" s="100">
        <f t="shared" si="348"/>
        <v>0</v>
      </c>
      <c r="CF90" s="101">
        <f t="shared" si="349"/>
        <v>0</v>
      </c>
      <c r="CG90" s="100">
        <f t="shared" si="349"/>
        <v>0</v>
      </c>
    </row>
    <row r="91" spans="1:85" s="148" customFormat="1" ht="19.899999999999999" customHeight="1" x14ac:dyDescent="0.5">
      <c r="A91" s="94"/>
      <c r="B91" s="95"/>
      <c r="C91" s="95"/>
      <c r="D91" s="94"/>
      <c r="E91" s="94"/>
      <c r="F91" s="94"/>
      <c r="G91" s="94"/>
      <c r="H91" s="94"/>
      <c r="I91" s="146"/>
      <c r="J91" s="94"/>
      <c r="K91" s="146"/>
      <c r="L91" s="94"/>
      <c r="M91" s="146"/>
      <c r="N91" s="94"/>
      <c r="O91" s="146"/>
      <c r="P91" s="94"/>
      <c r="Q91" s="146"/>
      <c r="R91" s="94"/>
      <c r="S91" s="146"/>
      <c r="T91" s="94"/>
      <c r="U91" s="146"/>
      <c r="V91" s="94"/>
      <c r="W91" s="146"/>
      <c r="X91" s="94"/>
      <c r="Y91" s="146"/>
      <c r="Z91" s="94"/>
      <c r="AA91" s="146"/>
      <c r="AB91" s="94"/>
      <c r="AC91" s="146"/>
      <c r="AD91" s="94"/>
      <c r="AE91" s="146"/>
      <c r="AF91" s="147"/>
      <c r="AG91" s="146"/>
      <c r="AH91" s="145"/>
      <c r="AI91" s="146"/>
      <c r="AJ91" s="145"/>
      <c r="AK91" s="146"/>
      <c r="AL91" s="145"/>
      <c r="AM91" s="146"/>
      <c r="AN91" s="145"/>
      <c r="AO91" s="146"/>
      <c r="AP91" s="145"/>
      <c r="AQ91" s="146"/>
      <c r="AR91" s="145"/>
      <c r="AS91" s="146"/>
      <c r="AT91" s="145"/>
      <c r="AU91" s="146"/>
      <c r="AV91" s="145"/>
      <c r="AW91" s="146"/>
      <c r="AX91" s="145"/>
      <c r="AY91" s="146"/>
      <c r="AZ91" s="145"/>
      <c r="BA91" s="146"/>
      <c r="BB91" s="145"/>
      <c r="BC91" s="146"/>
      <c r="BD91" s="145"/>
      <c r="BE91" s="146"/>
      <c r="BF91" s="147"/>
      <c r="BG91" s="146"/>
      <c r="BH91" s="99"/>
      <c r="BI91" s="100"/>
      <c r="BJ91" s="99"/>
      <c r="BK91" s="100"/>
      <c r="BL91" s="99"/>
      <c r="BM91" s="100"/>
      <c r="BN91" s="99"/>
      <c r="BO91" s="100"/>
      <c r="BP91" s="99"/>
      <c r="BQ91" s="100"/>
      <c r="BR91" s="99"/>
      <c r="BS91" s="100"/>
      <c r="BT91" s="99"/>
      <c r="BU91" s="100"/>
      <c r="BV91" s="99"/>
      <c r="BW91" s="100"/>
      <c r="BX91" s="99"/>
      <c r="BY91" s="100"/>
      <c r="BZ91" s="99"/>
      <c r="CA91" s="100"/>
      <c r="CB91" s="99"/>
      <c r="CC91" s="100"/>
      <c r="CD91" s="99"/>
      <c r="CE91" s="100"/>
      <c r="CF91" s="101"/>
      <c r="CG91" s="100"/>
    </row>
    <row r="92" spans="1:85" s="148" customFormat="1" ht="19.899999999999999" customHeight="1" x14ac:dyDescent="0.5">
      <c r="A92" s="94">
        <v>74</v>
      </c>
      <c r="B92" s="95" t="s">
        <v>140</v>
      </c>
      <c r="C92" s="95" t="s">
        <v>77</v>
      </c>
      <c r="D92" s="94">
        <f>RANK(BF92,$BF$4:$BF$147)</f>
        <v>24</v>
      </c>
      <c r="E92" s="94">
        <v>1</v>
      </c>
      <c r="F92" s="94" t="s">
        <v>83</v>
      </c>
      <c r="G92" s="94"/>
      <c r="H92" s="94"/>
      <c r="I92" s="146">
        <f t="shared" si="225"/>
        <v>0</v>
      </c>
      <c r="J92" s="94"/>
      <c r="K92" s="146">
        <f t="shared" si="226"/>
        <v>0</v>
      </c>
      <c r="L92" s="94"/>
      <c r="M92" s="146">
        <f t="shared" si="227"/>
        <v>0</v>
      </c>
      <c r="N92" s="94"/>
      <c r="O92" s="146">
        <f t="shared" si="228"/>
        <v>0</v>
      </c>
      <c r="P92" s="94"/>
      <c r="Q92" s="146">
        <f t="shared" si="229"/>
        <v>0</v>
      </c>
      <c r="R92" s="94"/>
      <c r="S92" s="146">
        <f t="shared" si="230"/>
        <v>0</v>
      </c>
      <c r="T92" s="94"/>
      <c r="U92" s="146">
        <f t="shared" si="231"/>
        <v>0</v>
      </c>
      <c r="V92" s="94"/>
      <c r="W92" s="146">
        <f t="shared" si="232"/>
        <v>0</v>
      </c>
      <c r="X92" s="94"/>
      <c r="Y92" s="146">
        <f t="shared" si="233"/>
        <v>0</v>
      </c>
      <c r="Z92" s="94"/>
      <c r="AA92" s="146">
        <f t="shared" si="234"/>
        <v>0</v>
      </c>
      <c r="AB92" s="94"/>
      <c r="AC92" s="146">
        <f t="shared" si="235"/>
        <v>0</v>
      </c>
      <c r="AD92" s="94"/>
      <c r="AE92" s="146">
        <f t="shared" si="236"/>
        <v>0</v>
      </c>
      <c r="AF92" s="147">
        <f t="shared" ref="AF92:AG95" si="350">SUM(H92,J92,L92,N92,P92,R92,T92,V92,X92,Z92,AB92,AD92)</f>
        <v>0</v>
      </c>
      <c r="AG92" s="146">
        <f t="shared" si="350"/>
        <v>0</v>
      </c>
      <c r="AH92" s="145"/>
      <c r="AI92" s="146">
        <f t="shared" si="237"/>
        <v>0</v>
      </c>
      <c r="AJ92" s="145"/>
      <c r="AK92" s="146">
        <f t="shared" si="239"/>
        <v>0</v>
      </c>
      <c r="AL92" s="145"/>
      <c r="AM92" s="146">
        <f t="shared" si="239"/>
        <v>0</v>
      </c>
      <c r="AN92" s="145"/>
      <c r="AO92" s="146">
        <f t="shared" si="240"/>
        <v>0</v>
      </c>
      <c r="AP92" s="145"/>
      <c r="AQ92" s="146">
        <f t="shared" si="241"/>
        <v>0</v>
      </c>
      <c r="AR92" s="145"/>
      <c r="AS92" s="146">
        <f t="shared" si="242"/>
        <v>0</v>
      </c>
      <c r="AT92" s="145"/>
      <c r="AU92" s="146">
        <f t="shared" si="243"/>
        <v>0</v>
      </c>
      <c r="AV92" s="145"/>
      <c r="AW92" s="146">
        <f t="shared" si="244"/>
        <v>0</v>
      </c>
      <c r="AX92" s="145"/>
      <c r="AY92" s="146">
        <f t="shared" si="245"/>
        <v>0</v>
      </c>
      <c r="AZ92" s="145"/>
      <c r="BA92" s="146">
        <f t="shared" si="246"/>
        <v>0</v>
      </c>
      <c r="BB92" s="145"/>
      <c r="BC92" s="146">
        <f t="shared" si="247"/>
        <v>0</v>
      </c>
      <c r="BD92" s="145"/>
      <c r="BE92" s="146">
        <f t="shared" si="248"/>
        <v>0</v>
      </c>
      <c r="BF92" s="147">
        <f t="shared" ref="BF92:BG139" si="351">SUM(AH92,AJ92,AL92,AN92,AP92,AR92,AT92,AV92,AX92,AZ92,BB92,BD92)</f>
        <v>0</v>
      </c>
      <c r="BG92" s="146">
        <f t="shared" si="351"/>
        <v>0</v>
      </c>
      <c r="BH92" s="99"/>
      <c r="BI92" s="100">
        <f t="shared" ref="BI92:BI95" si="352">BH92*$E92</f>
        <v>0</v>
      </c>
      <c r="BJ92" s="99"/>
      <c r="BK92" s="100">
        <f t="shared" ref="BK92:BK95" si="353">BJ92*$E92</f>
        <v>0</v>
      </c>
      <c r="BL92" s="99"/>
      <c r="BM92" s="100">
        <f t="shared" ref="BM92:BM95" si="354">BL92*$E92</f>
        <v>0</v>
      </c>
      <c r="BN92" s="99"/>
      <c r="BO92" s="100">
        <f t="shared" ref="BO92:BO95" si="355">BN92*$E92</f>
        <v>0</v>
      </c>
      <c r="BP92" s="99"/>
      <c r="BQ92" s="100">
        <f t="shared" ref="BQ92:BQ95" si="356">BP92*$E92</f>
        <v>0</v>
      </c>
      <c r="BR92" s="99"/>
      <c r="BS92" s="100">
        <f t="shared" ref="BS92:BS95" si="357">BR92*$E92</f>
        <v>0</v>
      </c>
      <c r="BT92" s="99"/>
      <c r="BU92" s="100">
        <f t="shared" ref="BU92:BU95" si="358">BT92*$E92</f>
        <v>0</v>
      </c>
      <c r="BV92" s="99"/>
      <c r="BW92" s="100">
        <f t="shared" ref="BW92:BW95" si="359">BV92*$E92</f>
        <v>0</v>
      </c>
      <c r="BX92" s="99"/>
      <c r="BY92" s="100">
        <f t="shared" ref="BY92:BY95" si="360">BX92*$E92</f>
        <v>0</v>
      </c>
      <c r="BZ92" s="99"/>
      <c r="CA92" s="100">
        <f t="shared" ref="CA92:CA95" si="361">BZ92*$E92</f>
        <v>0</v>
      </c>
      <c r="CB92" s="99"/>
      <c r="CC92" s="100">
        <f t="shared" ref="CC92:CC95" si="362">CB92*$E92</f>
        <v>0</v>
      </c>
      <c r="CD92" s="99"/>
      <c r="CE92" s="100">
        <f t="shared" ref="CE92:CE95" si="363">CD92*$E92</f>
        <v>0</v>
      </c>
      <c r="CF92" s="101">
        <f t="shared" ref="CF92:CG118" si="364">SUM(BH92,BJ92,BL92,BN92,BP92,BR92,BT92,BV92,BX92,BZ92,CB92,CD92)</f>
        <v>0</v>
      </c>
      <c r="CG92" s="100">
        <f t="shared" si="364"/>
        <v>0</v>
      </c>
    </row>
    <row r="93" spans="1:85" s="148" customFormat="1" ht="19.899999999999999" customHeight="1" x14ac:dyDescent="0.5">
      <c r="A93" s="94">
        <v>75</v>
      </c>
      <c r="B93" s="95" t="s">
        <v>140</v>
      </c>
      <c r="C93" s="95" t="s">
        <v>77</v>
      </c>
      <c r="D93" s="94">
        <f>RANK(BF93,$BF$4:$BF$147)</f>
        <v>24</v>
      </c>
      <c r="E93" s="94">
        <v>1</v>
      </c>
      <c r="F93" s="94" t="s">
        <v>75</v>
      </c>
      <c r="G93" s="94"/>
      <c r="H93" s="94"/>
      <c r="I93" s="146">
        <f t="shared" si="225"/>
        <v>0</v>
      </c>
      <c r="J93" s="94"/>
      <c r="K93" s="146">
        <f t="shared" si="226"/>
        <v>0</v>
      </c>
      <c r="L93" s="94"/>
      <c r="M93" s="146">
        <f t="shared" si="227"/>
        <v>0</v>
      </c>
      <c r="N93" s="94"/>
      <c r="O93" s="146">
        <f t="shared" si="228"/>
        <v>0</v>
      </c>
      <c r="P93" s="94"/>
      <c r="Q93" s="146">
        <f t="shared" si="229"/>
        <v>0</v>
      </c>
      <c r="R93" s="94"/>
      <c r="S93" s="146">
        <f t="shared" si="230"/>
        <v>0</v>
      </c>
      <c r="T93" s="94"/>
      <c r="U93" s="146">
        <f t="shared" si="231"/>
        <v>0</v>
      </c>
      <c r="V93" s="94"/>
      <c r="W93" s="146">
        <f t="shared" si="232"/>
        <v>0</v>
      </c>
      <c r="X93" s="94"/>
      <c r="Y93" s="146">
        <f t="shared" si="233"/>
        <v>0</v>
      </c>
      <c r="Z93" s="94"/>
      <c r="AA93" s="146">
        <f t="shared" si="234"/>
        <v>0</v>
      </c>
      <c r="AB93" s="94"/>
      <c r="AC93" s="146">
        <f t="shared" si="235"/>
        <v>0</v>
      </c>
      <c r="AD93" s="94"/>
      <c r="AE93" s="146">
        <f t="shared" si="236"/>
        <v>0</v>
      </c>
      <c r="AF93" s="147">
        <f t="shared" si="350"/>
        <v>0</v>
      </c>
      <c r="AG93" s="146">
        <f t="shared" si="350"/>
        <v>0</v>
      </c>
      <c r="AH93" s="145"/>
      <c r="AI93" s="146">
        <f t="shared" si="237"/>
        <v>0</v>
      </c>
      <c r="AJ93" s="145"/>
      <c r="AK93" s="146">
        <f t="shared" si="239"/>
        <v>0</v>
      </c>
      <c r="AL93" s="145"/>
      <c r="AM93" s="146">
        <f t="shared" si="239"/>
        <v>0</v>
      </c>
      <c r="AN93" s="145"/>
      <c r="AO93" s="146">
        <f t="shared" si="240"/>
        <v>0</v>
      </c>
      <c r="AP93" s="145"/>
      <c r="AQ93" s="146">
        <f t="shared" si="241"/>
        <v>0</v>
      </c>
      <c r="AR93" s="145"/>
      <c r="AS93" s="146">
        <f t="shared" si="242"/>
        <v>0</v>
      </c>
      <c r="AT93" s="145"/>
      <c r="AU93" s="146">
        <f t="shared" si="243"/>
        <v>0</v>
      </c>
      <c r="AV93" s="145"/>
      <c r="AW93" s="146">
        <f t="shared" si="244"/>
        <v>0</v>
      </c>
      <c r="AX93" s="145"/>
      <c r="AY93" s="146">
        <f t="shared" si="245"/>
        <v>0</v>
      </c>
      <c r="AZ93" s="145"/>
      <c r="BA93" s="146">
        <f t="shared" si="246"/>
        <v>0</v>
      </c>
      <c r="BB93" s="145"/>
      <c r="BC93" s="146">
        <f t="shared" si="247"/>
        <v>0</v>
      </c>
      <c r="BD93" s="145"/>
      <c r="BE93" s="146">
        <f t="shared" si="248"/>
        <v>0</v>
      </c>
      <c r="BF93" s="147">
        <f t="shared" si="351"/>
        <v>0</v>
      </c>
      <c r="BG93" s="146">
        <f t="shared" si="351"/>
        <v>0</v>
      </c>
      <c r="BH93" s="99"/>
      <c r="BI93" s="100">
        <f t="shared" si="352"/>
        <v>0</v>
      </c>
      <c r="BJ93" s="99"/>
      <c r="BK93" s="100">
        <f t="shared" si="353"/>
        <v>0</v>
      </c>
      <c r="BL93" s="99"/>
      <c r="BM93" s="100">
        <f t="shared" si="354"/>
        <v>0</v>
      </c>
      <c r="BN93" s="99"/>
      <c r="BO93" s="100">
        <f t="shared" si="355"/>
        <v>0</v>
      </c>
      <c r="BP93" s="99"/>
      <c r="BQ93" s="100">
        <f t="shared" si="356"/>
        <v>0</v>
      </c>
      <c r="BR93" s="99"/>
      <c r="BS93" s="100">
        <f t="shared" si="357"/>
        <v>0</v>
      </c>
      <c r="BT93" s="99"/>
      <c r="BU93" s="100">
        <f t="shared" si="358"/>
        <v>0</v>
      </c>
      <c r="BV93" s="99"/>
      <c r="BW93" s="100">
        <f t="shared" si="359"/>
        <v>0</v>
      </c>
      <c r="BX93" s="99"/>
      <c r="BY93" s="100">
        <f t="shared" si="360"/>
        <v>0</v>
      </c>
      <c r="BZ93" s="99"/>
      <c r="CA93" s="100">
        <f t="shared" si="361"/>
        <v>0</v>
      </c>
      <c r="CB93" s="99"/>
      <c r="CC93" s="100">
        <f t="shared" si="362"/>
        <v>0</v>
      </c>
      <c r="CD93" s="99"/>
      <c r="CE93" s="100">
        <f t="shared" si="363"/>
        <v>0</v>
      </c>
      <c r="CF93" s="101">
        <f t="shared" si="364"/>
        <v>0</v>
      </c>
      <c r="CG93" s="100">
        <f t="shared" si="364"/>
        <v>0</v>
      </c>
    </row>
    <row r="94" spans="1:85" s="148" customFormat="1" ht="19.899999999999999" customHeight="1" x14ac:dyDescent="0.5">
      <c r="A94" s="94">
        <v>76</v>
      </c>
      <c r="B94" s="95" t="s">
        <v>141</v>
      </c>
      <c r="C94" s="95" t="s">
        <v>77</v>
      </c>
      <c r="D94" s="94">
        <f>RANK(BF94,$BF$4:$BF$147)</f>
        <v>24</v>
      </c>
      <c r="E94" s="94">
        <v>0.6</v>
      </c>
      <c r="F94" s="94" t="s">
        <v>83</v>
      </c>
      <c r="G94" s="94"/>
      <c r="H94" s="94"/>
      <c r="I94" s="146">
        <f t="shared" si="225"/>
        <v>0</v>
      </c>
      <c r="J94" s="94"/>
      <c r="K94" s="146">
        <f t="shared" si="226"/>
        <v>0</v>
      </c>
      <c r="L94" s="94"/>
      <c r="M94" s="146">
        <f t="shared" si="227"/>
        <v>0</v>
      </c>
      <c r="N94" s="94"/>
      <c r="O94" s="146">
        <f t="shared" si="228"/>
        <v>0</v>
      </c>
      <c r="P94" s="94"/>
      <c r="Q94" s="146">
        <f t="shared" si="229"/>
        <v>0</v>
      </c>
      <c r="R94" s="94"/>
      <c r="S94" s="146">
        <f t="shared" si="230"/>
        <v>0</v>
      </c>
      <c r="T94" s="94"/>
      <c r="U94" s="146">
        <f t="shared" si="231"/>
        <v>0</v>
      </c>
      <c r="V94" s="94"/>
      <c r="W94" s="146">
        <f t="shared" si="232"/>
        <v>0</v>
      </c>
      <c r="X94" s="94"/>
      <c r="Y94" s="146">
        <f t="shared" si="233"/>
        <v>0</v>
      </c>
      <c r="Z94" s="94"/>
      <c r="AA94" s="146">
        <f t="shared" si="234"/>
        <v>0</v>
      </c>
      <c r="AB94" s="94"/>
      <c r="AC94" s="146">
        <f t="shared" si="235"/>
        <v>0</v>
      </c>
      <c r="AD94" s="94"/>
      <c r="AE94" s="146">
        <f t="shared" si="236"/>
        <v>0</v>
      </c>
      <c r="AF94" s="147">
        <f t="shared" si="350"/>
        <v>0</v>
      </c>
      <c r="AG94" s="146">
        <f t="shared" si="350"/>
        <v>0</v>
      </c>
      <c r="AH94" s="145"/>
      <c r="AI94" s="146">
        <f t="shared" si="237"/>
        <v>0</v>
      </c>
      <c r="AJ94" s="145"/>
      <c r="AK94" s="146">
        <f t="shared" si="239"/>
        <v>0</v>
      </c>
      <c r="AL94" s="145"/>
      <c r="AM94" s="146">
        <f t="shared" si="239"/>
        <v>0</v>
      </c>
      <c r="AN94" s="145"/>
      <c r="AO94" s="146">
        <f t="shared" si="240"/>
        <v>0</v>
      </c>
      <c r="AP94" s="145"/>
      <c r="AQ94" s="146">
        <f t="shared" si="241"/>
        <v>0</v>
      </c>
      <c r="AR94" s="145"/>
      <c r="AS94" s="146">
        <f t="shared" si="242"/>
        <v>0</v>
      </c>
      <c r="AT94" s="145"/>
      <c r="AU94" s="146">
        <f t="shared" si="243"/>
        <v>0</v>
      </c>
      <c r="AV94" s="145"/>
      <c r="AW94" s="146">
        <f t="shared" si="244"/>
        <v>0</v>
      </c>
      <c r="AX94" s="145"/>
      <c r="AY94" s="146">
        <f t="shared" si="245"/>
        <v>0</v>
      </c>
      <c r="AZ94" s="145"/>
      <c r="BA94" s="146">
        <f t="shared" si="246"/>
        <v>0</v>
      </c>
      <c r="BB94" s="145"/>
      <c r="BC94" s="146">
        <f t="shared" si="247"/>
        <v>0</v>
      </c>
      <c r="BD94" s="145"/>
      <c r="BE94" s="146">
        <f t="shared" si="248"/>
        <v>0</v>
      </c>
      <c r="BF94" s="147">
        <f t="shared" si="351"/>
        <v>0</v>
      </c>
      <c r="BG94" s="146">
        <f t="shared" si="351"/>
        <v>0</v>
      </c>
      <c r="BH94" s="99"/>
      <c r="BI94" s="100">
        <f t="shared" si="352"/>
        <v>0</v>
      </c>
      <c r="BJ94" s="99"/>
      <c r="BK94" s="100">
        <f t="shared" si="353"/>
        <v>0</v>
      </c>
      <c r="BL94" s="99"/>
      <c r="BM94" s="100">
        <f t="shared" si="354"/>
        <v>0</v>
      </c>
      <c r="BN94" s="99"/>
      <c r="BO94" s="100">
        <f t="shared" si="355"/>
        <v>0</v>
      </c>
      <c r="BP94" s="99"/>
      <c r="BQ94" s="100">
        <f t="shared" si="356"/>
        <v>0</v>
      </c>
      <c r="BR94" s="99"/>
      <c r="BS94" s="100">
        <f t="shared" si="357"/>
        <v>0</v>
      </c>
      <c r="BT94" s="99"/>
      <c r="BU94" s="100">
        <f t="shared" si="358"/>
        <v>0</v>
      </c>
      <c r="BV94" s="99"/>
      <c r="BW94" s="100">
        <f t="shared" si="359"/>
        <v>0</v>
      </c>
      <c r="BX94" s="99"/>
      <c r="BY94" s="100">
        <f t="shared" si="360"/>
        <v>0</v>
      </c>
      <c r="BZ94" s="99"/>
      <c r="CA94" s="100">
        <f t="shared" si="361"/>
        <v>0</v>
      </c>
      <c r="CB94" s="99"/>
      <c r="CC94" s="100">
        <f t="shared" si="362"/>
        <v>0</v>
      </c>
      <c r="CD94" s="99"/>
      <c r="CE94" s="100">
        <f t="shared" si="363"/>
        <v>0</v>
      </c>
      <c r="CF94" s="101">
        <f t="shared" si="364"/>
        <v>0</v>
      </c>
      <c r="CG94" s="100">
        <f t="shared" si="364"/>
        <v>0</v>
      </c>
    </row>
    <row r="95" spans="1:85" s="148" customFormat="1" ht="19.899999999999999" customHeight="1" x14ac:dyDescent="0.5">
      <c r="A95" s="94">
        <v>77</v>
      </c>
      <c r="B95" s="95" t="s">
        <v>142</v>
      </c>
      <c r="C95" s="95" t="s">
        <v>74</v>
      </c>
      <c r="D95" s="94">
        <f>RANK(BF95,$BF$4:$BF$147)</f>
        <v>24</v>
      </c>
      <c r="E95" s="94">
        <v>0.64</v>
      </c>
      <c r="F95" s="94" t="s">
        <v>85</v>
      </c>
      <c r="G95" s="94"/>
      <c r="H95" s="94"/>
      <c r="I95" s="146">
        <f t="shared" si="225"/>
        <v>0</v>
      </c>
      <c r="J95" s="94"/>
      <c r="K95" s="146">
        <f t="shared" si="226"/>
        <v>0</v>
      </c>
      <c r="L95" s="94"/>
      <c r="M95" s="146">
        <f t="shared" si="227"/>
        <v>0</v>
      </c>
      <c r="N95" s="94"/>
      <c r="O95" s="146">
        <f t="shared" si="228"/>
        <v>0</v>
      </c>
      <c r="P95" s="94"/>
      <c r="Q95" s="146">
        <f t="shared" si="229"/>
        <v>0</v>
      </c>
      <c r="R95" s="94"/>
      <c r="S95" s="146">
        <f t="shared" si="230"/>
        <v>0</v>
      </c>
      <c r="T95" s="94"/>
      <c r="U95" s="146">
        <f t="shared" si="231"/>
        <v>0</v>
      </c>
      <c r="V95" s="94"/>
      <c r="W95" s="146">
        <f t="shared" si="232"/>
        <v>0</v>
      </c>
      <c r="X95" s="94"/>
      <c r="Y95" s="146">
        <f t="shared" si="233"/>
        <v>0</v>
      </c>
      <c r="Z95" s="94"/>
      <c r="AA95" s="146">
        <f t="shared" si="234"/>
        <v>0</v>
      </c>
      <c r="AB95" s="94"/>
      <c r="AC95" s="146">
        <f t="shared" si="235"/>
        <v>0</v>
      </c>
      <c r="AD95" s="94"/>
      <c r="AE95" s="146">
        <f t="shared" si="236"/>
        <v>0</v>
      </c>
      <c r="AF95" s="147">
        <f t="shared" si="350"/>
        <v>0</v>
      </c>
      <c r="AG95" s="146">
        <f t="shared" si="350"/>
        <v>0</v>
      </c>
      <c r="AH95" s="145"/>
      <c r="AI95" s="146">
        <f t="shared" si="237"/>
        <v>0</v>
      </c>
      <c r="AJ95" s="145"/>
      <c r="AK95" s="146">
        <f t="shared" si="239"/>
        <v>0</v>
      </c>
      <c r="AL95" s="145"/>
      <c r="AM95" s="146">
        <f t="shared" si="239"/>
        <v>0</v>
      </c>
      <c r="AN95" s="145"/>
      <c r="AO95" s="146">
        <f t="shared" si="240"/>
        <v>0</v>
      </c>
      <c r="AP95" s="145"/>
      <c r="AQ95" s="146">
        <f t="shared" si="241"/>
        <v>0</v>
      </c>
      <c r="AR95" s="145"/>
      <c r="AS95" s="146">
        <f t="shared" si="242"/>
        <v>0</v>
      </c>
      <c r="AT95" s="145"/>
      <c r="AU95" s="146">
        <f t="shared" si="243"/>
        <v>0</v>
      </c>
      <c r="AV95" s="145"/>
      <c r="AW95" s="146">
        <f t="shared" si="244"/>
        <v>0</v>
      </c>
      <c r="AX95" s="145"/>
      <c r="AY95" s="146">
        <f t="shared" si="245"/>
        <v>0</v>
      </c>
      <c r="AZ95" s="145"/>
      <c r="BA95" s="146">
        <f t="shared" si="246"/>
        <v>0</v>
      </c>
      <c r="BB95" s="145"/>
      <c r="BC95" s="146">
        <f t="shared" si="247"/>
        <v>0</v>
      </c>
      <c r="BD95" s="145"/>
      <c r="BE95" s="146">
        <f t="shared" si="248"/>
        <v>0</v>
      </c>
      <c r="BF95" s="147">
        <f t="shared" si="351"/>
        <v>0</v>
      </c>
      <c r="BG95" s="146">
        <f t="shared" si="351"/>
        <v>0</v>
      </c>
      <c r="BH95" s="99"/>
      <c r="BI95" s="100">
        <f t="shared" si="352"/>
        <v>0</v>
      </c>
      <c r="BJ95" s="99"/>
      <c r="BK95" s="100">
        <f t="shared" si="353"/>
        <v>0</v>
      </c>
      <c r="BL95" s="99"/>
      <c r="BM95" s="100">
        <f t="shared" si="354"/>
        <v>0</v>
      </c>
      <c r="BN95" s="99"/>
      <c r="BO95" s="100">
        <f t="shared" si="355"/>
        <v>0</v>
      </c>
      <c r="BP95" s="99"/>
      <c r="BQ95" s="100">
        <f t="shared" si="356"/>
        <v>0</v>
      </c>
      <c r="BR95" s="99"/>
      <c r="BS95" s="100">
        <f t="shared" si="357"/>
        <v>0</v>
      </c>
      <c r="BT95" s="99"/>
      <c r="BU95" s="100">
        <f t="shared" si="358"/>
        <v>0</v>
      </c>
      <c r="BV95" s="99"/>
      <c r="BW95" s="100">
        <f t="shared" si="359"/>
        <v>0</v>
      </c>
      <c r="BX95" s="99"/>
      <c r="BY95" s="100">
        <f t="shared" si="360"/>
        <v>0</v>
      </c>
      <c r="BZ95" s="99"/>
      <c r="CA95" s="100">
        <f t="shared" si="361"/>
        <v>0</v>
      </c>
      <c r="CB95" s="99"/>
      <c r="CC95" s="100">
        <f t="shared" si="362"/>
        <v>0</v>
      </c>
      <c r="CD95" s="99"/>
      <c r="CE95" s="100">
        <f t="shared" si="363"/>
        <v>0</v>
      </c>
      <c r="CF95" s="101">
        <f t="shared" si="364"/>
        <v>0</v>
      </c>
      <c r="CG95" s="100">
        <f t="shared" si="364"/>
        <v>0</v>
      </c>
    </row>
    <row r="96" spans="1:85" s="148" customFormat="1" ht="19.899999999999999" customHeight="1" x14ac:dyDescent="0.5">
      <c r="A96" s="94"/>
      <c r="B96" s="95"/>
      <c r="C96" s="95"/>
      <c r="D96" s="94"/>
      <c r="E96" s="94"/>
      <c r="F96" s="94"/>
      <c r="G96" s="94"/>
      <c r="H96" s="94"/>
      <c r="I96" s="146"/>
      <c r="J96" s="94"/>
      <c r="K96" s="146"/>
      <c r="L96" s="94"/>
      <c r="M96" s="146"/>
      <c r="N96" s="94"/>
      <c r="O96" s="146"/>
      <c r="P96" s="94"/>
      <c r="Q96" s="146"/>
      <c r="R96" s="94"/>
      <c r="S96" s="146"/>
      <c r="T96" s="94"/>
      <c r="U96" s="146"/>
      <c r="V96" s="94"/>
      <c r="W96" s="146"/>
      <c r="X96" s="94"/>
      <c r="Y96" s="146"/>
      <c r="Z96" s="94"/>
      <c r="AA96" s="146"/>
      <c r="AB96" s="94"/>
      <c r="AC96" s="146"/>
      <c r="AD96" s="94"/>
      <c r="AE96" s="146"/>
      <c r="AF96" s="147"/>
      <c r="AG96" s="146"/>
      <c r="AH96" s="145"/>
      <c r="AI96" s="146"/>
      <c r="AJ96" s="145"/>
      <c r="AK96" s="146"/>
      <c r="AL96" s="145"/>
      <c r="AM96" s="146"/>
      <c r="AN96" s="145"/>
      <c r="AO96" s="146"/>
      <c r="AP96" s="145"/>
      <c r="AQ96" s="146"/>
      <c r="AR96" s="145"/>
      <c r="AS96" s="146"/>
      <c r="AT96" s="145"/>
      <c r="AU96" s="146"/>
      <c r="AV96" s="145"/>
      <c r="AW96" s="146"/>
      <c r="AX96" s="145"/>
      <c r="AY96" s="146"/>
      <c r="AZ96" s="145"/>
      <c r="BA96" s="146"/>
      <c r="BB96" s="145"/>
      <c r="BC96" s="146"/>
      <c r="BD96" s="145"/>
      <c r="BE96" s="146"/>
      <c r="BF96" s="147"/>
      <c r="BG96" s="146"/>
      <c r="BH96" s="99"/>
      <c r="BI96" s="100"/>
      <c r="BJ96" s="99"/>
      <c r="BK96" s="100"/>
      <c r="BL96" s="99"/>
      <c r="BM96" s="100"/>
      <c r="BN96" s="99"/>
      <c r="BO96" s="100"/>
      <c r="BP96" s="99"/>
      <c r="BQ96" s="100"/>
      <c r="BR96" s="99"/>
      <c r="BS96" s="100"/>
      <c r="BT96" s="99"/>
      <c r="BU96" s="100"/>
      <c r="BV96" s="99"/>
      <c r="BW96" s="100"/>
      <c r="BX96" s="99"/>
      <c r="BY96" s="100"/>
      <c r="BZ96" s="99"/>
      <c r="CA96" s="100"/>
      <c r="CB96" s="99"/>
      <c r="CC96" s="100"/>
      <c r="CD96" s="99"/>
      <c r="CE96" s="100"/>
      <c r="CF96" s="101">
        <f t="shared" si="364"/>
        <v>0</v>
      </c>
      <c r="CG96" s="100">
        <f t="shared" si="364"/>
        <v>0</v>
      </c>
    </row>
    <row r="97" spans="1:85" s="148" customFormat="1" ht="19.899999999999999" customHeight="1" x14ac:dyDescent="0.5">
      <c r="A97" s="94">
        <v>78</v>
      </c>
      <c r="B97" s="95" t="s">
        <v>143</v>
      </c>
      <c r="C97" s="95" t="s">
        <v>77</v>
      </c>
      <c r="D97" s="94">
        <v>14</v>
      </c>
      <c r="E97" s="94">
        <v>0.75</v>
      </c>
      <c r="F97" s="94"/>
      <c r="G97" s="94"/>
      <c r="H97" s="94"/>
      <c r="I97" s="146"/>
      <c r="J97" s="94"/>
      <c r="K97" s="146"/>
      <c r="L97" s="94"/>
      <c r="M97" s="146"/>
      <c r="N97" s="94"/>
      <c r="O97" s="146"/>
      <c r="P97" s="94"/>
      <c r="Q97" s="146"/>
      <c r="R97" s="94"/>
      <c r="S97" s="146"/>
      <c r="T97" s="94"/>
      <c r="U97" s="146"/>
      <c r="V97" s="94"/>
      <c r="W97" s="146"/>
      <c r="X97" s="94"/>
      <c r="Y97" s="146"/>
      <c r="Z97" s="94"/>
      <c r="AA97" s="146"/>
      <c r="AB97" s="94"/>
      <c r="AC97" s="146"/>
      <c r="AD97" s="94"/>
      <c r="AE97" s="146"/>
      <c r="AF97" s="147"/>
      <c r="AG97" s="146"/>
      <c r="AH97" s="145"/>
      <c r="AI97" s="146"/>
      <c r="AJ97" s="145"/>
      <c r="AK97" s="146"/>
      <c r="AL97" s="145"/>
      <c r="AM97" s="146"/>
      <c r="AN97" s="145"/>
      <c r="AO97" s="146"/>
      <c r="AP97" s="145"/>
      <c r="AQ97" s="146"/>
      <c r="AR97" s="145"/>
      <c r="AS97" s="146"/>
      <c r="AT97" s="145"/>
      <c r="AU97" s="146"/>
      <c r="AV97" s="145"/>
      <c r="AW97" s="146"/>
      <c r="AX97" s="145"/>
      <c r="AY97" s="146"/>
      <c r="AZ97" s="145"/>
      <c r="BA97" s="146"/>
      <c r="BB97" s="145"/>
      <c r="BC97" s="146"/>
      <c r="BD97" s="145"/>
      <c r="BE97" s="146"/>
      <c r="BF97" s="147"/>
      <c r="BG97" s="146"/>
      <c r="BH97" s="99"/>
      <c r="BI97" s="100"/>
      <c r="BJ97" s="99"/>
      <c r="BK97" s="100"/>
      <c r="BL97" s="99"/>
      <c r="BM97" s="100"/>
      <c r="BN97" s="99"/>
      <c r="BO97" s="100"/>
      <c r="BP97" s="99"/>
      <c r="BQ97" s="100"/>
      <c r="BR97" s="99"/>
      <c r="BS97" s="100"/>
      <c r="BT97" s="99"/>
      <c r="BU97" s="100"/>
      <c r="BV97" s="99"/>
      <c r="BW97" s="100"/>
      <c r="BX97" s="99"/>
      <c r="BY97" s="100"/>
      <c r="BZ97" s="99"/>
      <c r="CA97" s="100"/>
      <c r="CB97" s="99"/>
      <c r="CC97" s="100"/>
      <c r="CD97" s="99"/>
      <c r="CE97" s="100"/>
      <c r="CF97" s="101">
        <f t="shared" si="364"/>
        <v>0</v>
      </c>
      <c r="CG97" s="100">
        <f t="shared" si="364"/>
        <v>0</v>
      </c>
    </row>
    <row r="98" spans="1:85" s="148" customFormat="1" ht="19.899999999999999" customHeight="1" x14ac:dyDescent="0.5">
      <c r="A98" s="94">
        <v>79</v>
      </c>
      <c r="B98" s="95" t="s">
        <v>143</v>
      </c>
      <c r="C98" s="95" t="s">
        <v>74</v>
      </c>
      <c r="D98" s="94">
        <v>14</v>
      </c>
      <c r="E98" s="94">
        <v>0.6</v>
      </c>
      <c r="F98" s="94"/>
      <c r="G98" s="94"/>
      <c r="H98" s="94"/>
      <c r="I98" s="146"/>
      <c r="J98" s="94"/>
      <c r="K98" s="146"/>
      <c r="L98" s="94"/>
      <c r="M98" s="146"/>
      <c r="N98" s="94"/>
      <c r="O98" s="146"/>
      <c r="P98" s="94"/>
      <c r="Q98" s="146"/>
      <c r="R98" s="94"/>
      <c r="S98" s="146"/>
      <c r="T98" s="94"/>
      <c r="U98" s="146"/>
      <c r="V98" s="94"/>
      <c r="W98" s="146"/>
      <c r="X98" s="94"/>
      <c r="Y98" s="146"/>
      <c r="Z98" s="94"/>
      <c r="AA98" s="146"/>
      <c r="AB98" s="94"/>
      <c r="AC98" s="146"/>
      <c r="AD98" s="94"/>
      <c r="AE98" s="146"/>
      <c r="AF98" s="147"/>
      <c r="AG98" s="146"/>
      <c r="AH98" s="145"/>
      <c r="AI98" s="146"/>
      <c r="AJ98" s="145"/>
      <c r="AK98" s="146"/>
      <c r="AL98" s="145"/>
      <c r="AM98" s="146"/>
      <c r="AN98" s="145"/>
      <c r="AO98" s="146"/>
      <c r="AP98" s="145"/>
      <c r="AQ98" s="146"/>
      <c r="AR98" s="145"/>
      <c r="AS98" s="146"/>
      <c r="AT98" s="145"/>
      <c r="AU98" s="146"/>
      <c r="AV98" s="145"/>
      <c r="AW98" s="146"/>
      <c r="AX98" s="145"/>
      <c r="AY98" s="146"/>
      <c r="AZ98" s="145"/>
      <c r="BA98" s="146"/>
      <c r="BB98" s="145"/>
      <c r="BC98" s="146"/>
      <c r="BD98" s="145"/>
      <c r="BE98" s="146"/>
      <c r="BF98" s="147"/>
      <c r="BG98" s="146"/>
      <c r="BH98" s="99"/>
      <c r="BI98" s="100"/>
      <c r="BJ98" s="99"/>
      <c r="BK98" s="100"/>
      <c r="BL98" s="99"/>
      <c r="BM98" s="100"/>
      <c r="BN98" s="99"/>
      <c r="BO98" s="100"/>
      <c r="BP98" s="99"/>
      <c r="BQ98" s="100"/>
      <c r="BR98" s="99"/>
      <c r="BS98" s="100"/>
      <c r="BT98" s="99"/>
      <c r="BU98" s="100"/>
      <c r="BV98" s="99"/>
      <c r="BW98" s="100"/>
      <c r="BX98" s="99"/>
      <c r="BY98" s="100"/>
      <c r="BZ98" s="99"/>
      <c r="CA98" s="100"/>
      <c r="CB98" s="99"/>
      <c r="CC98" s="100"/>
      <c r="CD98" s="99"/>
      <c r="CE98" s="100"/>
      <c r="CF98" s="101">
        <f t="shared" si="364"/>
        <v>0</v>
      </c>
      <c r="CG98" s="100">
        <f t="shared" si="364"/>
        <v>0</v>
      </c>
    </row>
    <row r="99" spans="1:85" s="148" customFormat="1" ht="19.899999999999999" customHeight="1" x14ac:dyDescent="0.5">
      <c r="A99" s="94">
        <v>80</v>
      </c>
      <c r="B99" s="95" t="s">
        <v>143</v>
      </c>
      <c r="C99" s="95" t="s">
        <v>74</v>
      </c>
      <c r="D99" s="94">
        <v>14</v>
      </c>
      <c r="E99" s="94">
        <v>0.64</v>
      </c>
      <c r="F99" s="94" t="s">
        <v>85</v>
      </c>
      <c r="G99" s="94">
        <v>600</v>
      </c>
      <c r="H99" s="94"/>
      <c r="I99" s="146"/>
      <c r="J99" s="94"/>
      <c r="K99" s="146"/>
      <c r="L99" s="94"/>
      <c r="M99" s="146"/>
      <c r="N99" s="94"/>
      <c r="O99" s="146"/>
      <c r="P99" s="94"/>
      <c r="Q99" s="146"/>
      <c r="R99" s="94"/>
      <c r="S99" s="146"/>
      <c r="T99" s="94"/>
      <c r="U99" s="146"/>
      <c r="V99" s="94"/>
      <c r="W99" s="146"/>
      <c r="X99" s="94"/>
      <c r="Y99" s="146"/>
      <c r="Z99" s="94"/>
      <c r="AA99" s="146"/>
      <c r="AB99" s="94"/>
      <c r="AC99" s="146"/>
      <c r="AD99" s="94"/>
      <c r="AE99" s="146"/>
      <c r="AF99" s="147"/>
      <c r="AG99" s="146"/>
      <c r="AH99" s="145"/>
      <c r="AI99" s="146"/>
      <c r="AJ99" s="145"/>
      <c r="AK99" s="146"/>
      <c r="AL99" s="145"/>
      <c r="AM99" s="146"/>
      <c r="AN99" s="145"/>
      <c r="AO99" s="146"/>
      <c r="AP99" s="145"/>
      <c r="AQ99" s="146"/>
      <c r="AR99" s="145"/>
      <c r="AS99" s="146"/>
      <c r="AT99" s="145"/>
      <c r="AU99" s="146"/>
      <c r="AV99" s="145"/>
      <c r="AW99" s="146"/>
      <c r="AX99" s="145"/>
      <c r="AY99" s="146"/>
      <c r="AZ99" s="145"/>
      <c r="BA99" s="146"/>
      <c r="BB99" s="145"/>
      <c r="BC99" s="146"/>
      <c r="BD99" s="145"/>
      <c r="BE99" s="146"/>
      <c r="BF99" s="147"/>
      <c r="BG99" s="146"/>
      <c r="BH99" s="99"/>
      <c r="BI99" s="100"/>
      <c r="BJ99" s="99"/>
      <c r="BK99" s="100"/>
      <c r="BL99" s="99"/>
      <c r="BM99" s="100"/>
      <c r="BN99" s="99"/>
      <c r="BO99" s="100"/>
      <c r="BP99" s="99"/>
      <c r="BQ99" s="100"/>
      <c r="BR99" s="99"/>
      <c r="BS99" s="100"/>
      <c r="BT99" s="99"/>
      <c r="BU99" s="100"/>
      <c r="BV99" s="99"/>
      <c r="BW99" s="100"/>
      <c r="BX99" s="99"/>
      <c r="BY99" s="100"/>
      <c r="BZ99" s="99"/>
      <c r="CA99" s="100"/>
      <c r="CB99" s="99"/>
      <c r="CC99" s="100"/>
      <c r="CD99" s="99"/>
      <c r="CE99" s="100"/>
      <c r="CF99" s="101">
        <f t="shared" si="364"/>
        <v>0</v>
      </c>
      <c r="CG99" s="100">
        <f t="shared" si="364"/>
        <v>0</v>
      </c>
    </row>
    <row r="100" spans="1:85" s="148" customFormat="1" ht="19.899999999999999" customHeight="1" x14ac:dyDescent="0.5">
      <c r="A100" s="94"/>
      <c r="B100" s="95"/>
      <c r="C100" s="95"/>
      <c r="D100" s="94"/>
      <c r="E100" s="94"/>
      <c r="F100" s="94"/>
      <c r="G100" s="94"/>
      <c r="H100" s="94"/>
      <c r="I100" s="146"/>
      <c r="J100" s="94"/>
      <c r="K100" s="146"/>
      <c r="L100" s="94"/>
      <c r="M100" s="146"/>
      <c r="N100" s="94"/>
      <c r="O100" s="146"/>
      <c r="P100" s="94"/>
      <c r="Q100" s="146"/>
      <c r="R100" s="94"/>
      <c r="S100" s="146"/>
      <c r="T100" s="94"/>
      <c r="U100" s="146"/>
      <c r="V100" s="94"/>
      <c r="W100" s="146"/>
      <c r="X100" s="94"/>
      <c r="Y100" s="146"/>
      <c r="Z100" s="94"/>
      <c r="AA100" s="146"/>
      <c r="AB100" s="94"/>
      <c r="AC100" s="146"/>
      <c r="AD100" s="94"/>
      <c r="AE100" s="146"/>
      <c r="AF100" s="147"/>
      <c r="AG100" s="146"/>
      <c r="AH100" s="145"/>
      <c r="AI100" s="146"/>
      <c r="AJ100" s="145"/>
      <c r="AK100" s="146"/>
      <c r="AL100" s="145"/>
      <c r="AM100" s="146"/>
      <c r="AN100" s="145"/>
      <c r="AO100" s="146"/>
      <c r="AP100" s="145"/>
      <c r="AQ100" s="146"/>
      <c r="AR100" s="145"/>
      <c r="AS100" s="146"/>
      <c r="AT100" s="145"/>
      <c r="AU100" s="146"/>
      <c r="AV100" s="145"/>
      <c r="AW100" s="146"/>
      <c r="AX100" s="145"/>
      <c r="AY100" s="146"/>
      <c r="AZ100" s="145"/>
      <c r="BA100" s="146"/>
      <c r="BB100" s="145"/>
      <c r="BC100" s="146"/>
      <c r="BD100" s="145"/>
      <c r="BE100" s="146"/>
      <c r="BF100" s="147"/>
      <c r="BG100" s="146"/>
      <c r="BH100" s="99"/>
      <c r="BI100" s="100"/>
      <c r="BJ100" s="99"/>
      <c r="BK100" s="100"/>
      <c r="BL100" s="99"/>
      <c r="BM100" s="100"/>
      <c r="BN100" s="99"/>
      <c r="BO100" s="100"/>
      <c r="BP100" s="99"/>
      <c r="BQ100" s="100"/>
      <c r="BR100" s="99"/>
      <c r="BS100" s="100"/>
      <c r="BT100" s="99"/>
      <c r="BU100" s="100"/>
      <c r="BV100" s="99"/>
      <c r="BW100" s="100"/>
      <c r="BX100" s="99"/>
      <c r="BY100" s="100"/>
      <c r="BZ100" s="99"/>
      <c r="CA100" s="100"/>
      <c r="CB100" s="99"/>
      <c r="CC100" s="100"/>
      <c r="CD100" s="99"/>
      <c r="CE100" s="100"/>
      <c r="CF100" s="101">
        <f t="shared" si="364"/>
        <v>0</v>
      </c>
      <c r="CG100" s="100">
        <f t="shared" si="364"/>
        <v>0</v>
      </c>
    </row>
    <row r="101" spans="1:85" s="148" customFormat="1" ht="19.899999999999999" customHeight="1" x14ac:dyDescent="0.5">
      <c r="A101" s="94">
        <v>81</v>
      </c>
      <c r="B101" s="95" t="s">
        <v>144</v>
      </c>
      <c r="C101" s="95" t="s">
        <v>74</v>
      </c>
      <c r="D101" s="94">
        <v>14</v>
      </c>
      <c r="E101" s="94">
        <v>0.64</v>
      </c>
      <c r="F101" s="94" t="s">
        <v>145</v>
      </c>
      <c r="G101" s="94"/>
      <c r="H101" s="94"/>
      <c r="I101" s="146"/>
      <c r="J101" s="94"/>
      <c r="K101" s="146"/>
      <c r="L101" s="94"/>
      <c r="M101" s="146"/>
      <c r="N101" s="94"/>
      <c r="O101" s="146"/>
      <c r="P101" s="94"/>
      <c r="Q101" s="146"/>
      <c r="R101" s="94"/>
      <c r="S101" s="146"/>
      <c r="T101" s="94"/>
      <c r="U101" s="146"/>
      <c r="V101" s="94"/>
      <c r="W101" s="146"/>
      <c r="X101" s="94"/>
      <c r="Y101" s="146"/>
      <c r="Z101" s="94"/>
      <c r="AA101" s="146"/>
      <c r="AB101" s="94"/>
      <c r="AC101" s="146"/>
      <c r="AD101" s="94"/>
      <c r="AE101" s="146"/>
      <c r="AF101" s="147"/>
      <c r="AG101" s="146"/>
      <c r="AH101" s="145"/>
      <c r="AI101" s="146"/>
      <c r="AJ101" s="145"/>
      <c r="AK101" s="146"/>
      <c r="AL101" s="145"/>
      <c r="AM101" s="146"/>
      <c r="AN101" s="145"/>
      <c r="AO101" s="146"/>
      <c r="AP101" s="145"/>
      <c r="AQ101" s="146"/>
      <c r="AR101" s="145"/>
      <c r="AS101" s="146"/>
      <c r="AT101" s="145"/>
      <c r="AU101" s="146"/>
      <c r="AV101" s="145"/>
      <c r="AW101" s="146"/>
      <c r="AX101" s="145"/>
      <c r="AY101" s="146"/>
      <c r="AZ101" s="145"/>
      <c r="BA101" s="146"/>
      <c r="BB101" s="145"/>
      <c r="BC101" s="146"/>
      <c r="BD101" s="145"/>
      <c r="BE101" s="146"/>
      <c r="BF101" s="147"/>
      <c r="BG101" s="146"/>
      <c r="BH101" s="99"/>
      <c r="BI101" s="100"/>
      <c r="BJ101" s="99"/>
      <c r="BK101" s="100"/>
      <c r="BL101" s="99"/>
      <c r="BM101" s="100"/>
      <c r="BN101" s="99"/>
      <c r="BO101" s="100"/>
      <c r="BP101" s="99"/>
      <c r="BQ101" s="100"/>
      <c r="BR101" s="99"/>
      <c r="BS101" s="100"/>
      <c r="BT101" s="99"/>
      <c r="BU101" s="100"/>
      <c r="BV101" s="99"/>
      <c r="BW101" s="100"/>
      <c r="BX101" s="99"/>
      <c r="BY101" s="100"/>
      <c r="BZ101" s="99"/>
      <c r="CA101" s="100"/>
      <c r="CB101" s="99"/>
      <c r="CC101" s="100"/>
      <c r="CD101" s="99"/>
      <c r="CE101" s="100"/>
      <c r="CF101" s="101">
        <f t="shared" si="364"/>
        <v>0</v>
      </c>
      <c r="CG101" s="100">
        <f t="shared" si="364"/>
        <v>0</v>
      </c>
    </row>
    <row r="102" spans="1:85" s="148" customFormat="1" ht="19.899999999999999" customHeight="1" x14ac:dyDescent="0.5">
      <c r="A102" s="94">
        <v>82</v>
      </c>
      <c r="B102" s="95" t="s">
        <v>146</v>
      </c>
      <c r="C102" s="95" t="s">
        <v>77</v>
      </c>
      <c r="D102" s="94">
        <v>14</v>
      </c>
      <c r="E102" s="94">
        <v>1</v>
      </c>
      <c r="F102" s="94" t="s">
        <v>98</v>
      </c>
      <c r="G102" s="94"/>
      <c r="H102" s="94"/>
      <c r="I102" s="146"/>
      <c r="J102" s="94"/>
      <c r="K102" s="146"/>
      <c r="L102" s="94"/>
      <c r="M102" s="146"/>
      <c r="N102" s="94"/>
      <c r="O102" s="146"/>
      <c r="P102" s="94"/>
      <c r="Q102" s="146"/>
      <c r="R102" s="94"/>
      <c r="S102" s="146"/>
      <c r="T102" s="94"/>
      <c r="U102" s="146"/>
      <c r="V102" s="94"/>
      <c r="W102" s="146"/>
      <c r="X102" s="94"/>
      <c r="Y102" s="146"/>
      <c r="Z102" s="94"/>
      <c r="AA102" s="146"/>
      <c r="AB102" s="94"/>
      <c r="AC102" s="146"/>
      <c r="AD102" s="94"/>
      <c r="AE102" s="146"/>
      <c r="AF102" s="147"/>
      <c r="AG102" s="146"/>
      <c r="AH102" s="145"/>
      <c r="AI102" s="146"/>
      <c r="AJ102" s="145"/>
      <c r="AK102" s="146"/>
      <c r="AL102" s="145"/>
      <c r="AM102" s="146"/>
      <c r="AN102" s="145"/>
      <c r="AO102" s="146"/>
      <c r="AP102" s="145"/>
      <c r="AQ102" s="146"/>
      <c r="AR102" s="145"/>
      <c r="AS102" s="146"/>
      <c r="AT102" s="145"/>
      <c r="AU102" s="146"/>
      <c r="AV102" s="145"/>
      <c r="AW102" s="146"/>
      <c r="AX102" s="145"/>
      <c r="AY102" s="146"/>
      <c r="AZ102" s="145"/>
      <c r="BA102" s="146"/>
      <c r="BB102" s="145"/>
      <c r="BC102" s="146"/>
      <c r="BD102" s="145"/>
      <c r="BE102" s="146"/>
      <c r="BF102" s="147"/>
      <c r="BG102" s="146"/>
      <c r="BH102" s="99"/>
      <c r="BI102" s="100"/>
      <c r="BJ102" s="99"/>
      <c r="BK102" s="100"/>
      <c r="BL102" s="99"/>
      <c r="BM102" s="100"/>
      <c r="BN102" s="99"/>
      <c r="BO102" s="100"/>
      <c r="BP102" s="99"/>
      <c r="BQ102" s="100"/>
      <c r="BR102" s="99"/>
      <c r="BS102" s="100"/>
      <c r="BT102" s="99"/>
      <c r="BU102" s="100"/>
      <c r="BV102" s="99"/>
      <c r="BW102" s="100"/>
      <c r="BX102" s="99"/>
      <c r="BY102" s="100"/>
      <c r="BZ102" s="99"/>
      <c r="CA102" s="100"/>
      <c r="CB102" s="99"/>
      <c r="CC102" s="100"/>
      <c r="CD102" s="99"/>
      <c r="CE102" s="100"/>
      <c r="CF102" s="101">
        <f t="shared" si="364"/>
        <v>0</v>
      </c>
      <c r="CG102" s="100">
        <f t="shared" si="364"/>
        <v>0</v>
      </c>
    </row>
    <row r="103" spans="1:85" s="148" customFormat="1" ht="19.899999999999999" customHeight="1" x14ac:dyDescent="0.5">
      <c r="A103" s="94">
        <v>83</v>
      </c>
      <c r="B103" s="95" t="s">
        <v>146</v>
      </c>
      <c r="C103" s="95" t="s">
        <v>77</v>
      </c>
      <c r="D103" s="94">
        <v>14</v>
      </c>
      <c r="E103" s="94">
        <v>0.6</v>
      </c>
      <c r="F103" s="94" t="s">
        <v>98</v>
      </c>
      <c r="G103" s="94"/>
      <c r="H103" s="94"/>
      <c r="I103" s="146"/>
      <c r="J103" s="94"/>
      <c r="K103" s="146"/>
      <c r="L103" s="94"/>
      <c r="M103" s="146"/>
      <c r="N103" s="94"/>
      <c r="O103" s="146"/>
      <c r="P103" s="94"/>
      <c r="Q103" s="146"/>
      <c r="R103" s="94"/>
      <c r="S103" s="146"/>
      <c r="T103" s="94"/>
      <c r="U103" s="146"/>
      <c r="V103" s="94"/>
      <c r="W103" s="146"/>
      <c r="X103" s="94"/>
      <c r="Y103" s="146"/>
      <c r="Z103" s="94"/>
      <c r="AA103" s="146"/>
      <c r="AB103" s="94"/>
      <c r="AC103" s="146"/>
      <c r="AD103" s="94"/>
      <c r="AE103" s="146"/>
      <c r="AF103" s="147"/>
      <c r="AG103" s="146"/>
      <c r="AH103" s="145"/>
      <c r="AI103" s="146"/>
      <c r="AJ103" s="145"/>
      <c r="AK103" s="146"/>
      <c r="AL103" s="145"/>
      <c r="AM103" s="146"/>
      <c r="AN103" s="145"/>
      <c r="AO103" s="146"/>
      <c r="AP103" s="145"/>
      <c r="AQ103" s="146"/>
      <c r="AR103" s="145"/>
      <c r="AS103" s="146"/>
      <c r="AT103" s="145"/>
      <c r="AU103" s="146"/>
      <c r="AV103" s="145"/>
      <c r="AW103" s="146"/>
      <c r="AX103" s="145"/>
      <c r="AY103" s="146"/>
      <c r="AZ103" s="145"/>
      <c r="BA103" s="146"/>
      <c r="BB103" s="145"/>
      <c r="BC103" s="146"/>
      <c r="BD103" s="145"/>
      <c r="BE103" s="146"/>
      <c r="BF103" s="147"/>
      <c r="BG103" s="146"/>
      <c r="BH103" s="99"/>
      <c r="BI103" s="100"/>
      <c r="BJ103" s="99"/>
      <c r="BK103" s="100"/>
      <c r="BL103" s="99"/>
      <c r="BM103" s="100"/>
      <c r="BN103" s="99"/>
      <c r="BO103" s="100"/>
      <c r="BP103" s="99"/>
      <c r="BQ103" s="100"/>
      <c r="BR103" s="99"/>
      <c r="BS103" s="100"/>
      <c r="BT103" s="99"/>
      <c r="BU103" s="100"/>
      <c r="BV103" s="99"/>
      <c r="BW103" s="100"/>
      <c r="BX103" s="99"/>
      <c r="BY103" s="100"/>
      <c r="BZ103" s="99"/>
      <c r="CA103" s="100"/>
      <c r="CB103" s="99"/>
      <c r="CC103" s="100"/>
      <c r="CD103" s="99"/>
      <c r="CE103" s="100"/>
      <c r="CF103" s="101">
        <f t="shared" si="364"/>
        <v>0</v>
      </c>
      <c r="CG103" s="100">
        <f t="shared" si="364"/>
        <v>0</v>
      </c>
    </row>
    <row r="104" spans="1:85" s="148" customFormat="1" ht="19.899999999999999" customHeight="1" x14ac:dyDescent="0.5">
      <c r="A104" s="94"/>
      <c r="B104" s="95"/>
      <c r="C104" s="95"/>
      <c r="D104" s="94"/>
      <c r="E104" s="94"/>
      <c r="F104" s="94"/>
      <c r="G104" s="94"/>
      <c r="H104" s="94"/>
      <c r="I104" s="146"/>
      <c r="J104" s="94"/>
      <c r="K104" s="146"/>
      <c r="L104" s="94"/>
      <c r="M104" s="146"/>
      <c r="N104" s="94"/>
      <c r="O104" s="146"/>
      <c r="P104" s="94"/>
      <c r="Q104" s="146"/>
      <c r="R104" s="94"/>
      <c r="S104" s="146"/>
      <c r="T104" s="94"/>
      <c r="U104" s="146"/>
      <c r="V104" s="94"/>
      <c r="W104" s="146"/>
      <c r="X104" s="94"/>
      <c r="Y104" s="146"/>
      <c r="Z104" s="94"/>
      <c r="AA104" s="146"/>
      <c r="AB104" s="94"/>
      <c r="AC104" s="146"/>
      <c r="AD104" s="94"/>
      <c r="AE104" s="146"/>
      <c r="AF104" s="147"/>
      <c r="AG104" s="146"/>
      <c r="AH104" s="145"/>
      <c r="AI104" s="146"/>
      <c r="AJ104" s="145"/>
      <c r="AK104" s="146"/>
      <c r="AL104" s="145"/>
      <c r="AM104" s="146"/>
      <c r="AN104" s="145"/>
      <c r="AO104" s="146"/>
      <c r="AP104" s="145"/>
      <c r="AQ104" s="146"/>
      <c r="AR104" s="145"/>
      <c r="AS104" s="146"/>
      <c r="AT104" s="145"/>
      <c r="AU104" s="146"/>
      <c r="AV104" s="145"/>
      <c r="AW104" s="146"/>
      <c r="AX104" s="145"/>
      <c r="AY104" s="146"/>
      <c r="AZ104" s="145"/>
      <c r="BA104" s="146"/>
      <c r="BB104" s="145"/>
      <c r="BC104" s="146"/>
      <c r="BD104" s="145"/>
      <c r="BE104" s="146"/>
      <c r="BF104" s="147"/>
      <c r="BG104" s="146"/>
      <c r="BH104" s="99"/>
      <c r="BI104" s="100"/>
      <c r="BJ104" s="99"/>
      <c r="BK104" s="100"/>
      <c r="BL104" s="99"/>
      <c r="BM104" s="100"/>
      <c r="BN104" s="99"/>
      <c r="BO104" s="100"/>
      <c r="BP104" s="99"/>
      <c r="BQ104" s="100"/>
      <c r="BR104" s="99"/>
      <c r="BS104" s="100"/>
      <c r="BT104" s="99"/>
      <c r="BU104" s="100"/>
      <c r="BV104" s="99"/>
      <c r="BW104" s="100"/>
      <c r="BX104" s="99"/>
      <c r="BY104" s="100"/>
      <c r="BZ104" s="99"/>
      <c r="CA104" s="100"/>
      <c r="CB104" s="99"/>
      <c r="CC104" s="100"/>
      <c r="CD104" s="99"/>
      <c r="CE104" s="100"/>
      <c r="CF104" s="101">
        <f t="shared" si="364"/>
        <v>0</v>
      </c>
      <c r="CG104" s="100">
        <f t="shared" si="364"/>
        <v>0</v>
      </c>
    </row>
    <row r="105" spans="1:85" s="148" customFormat="1" ht="19.899999999999999" customHeight="1" x14ac:dyDescent="0.5">
      <c r="A105" s="94">
        <v>84</v>
      </c>
      <c r="B105" s="95" t="s">
        <v>147</v>
      </c>
      <c r="C105" s="95" t="s">
        <v>74</v>
      </c>
      <c r="D105" s="94">
        <v>14</v>
      </c>
      <c r="E105" s="94">
        <v>0.64</v>
      </c>
      <c r="F105" s="94" t="s">
        <v>85</v>
      </c>
      <c r="G105" s="94"/>
      <c r="H105" s="94"/>
      <c r="I105" s="146"/>
      <c r="J105" s="94"/>
      <c r="K105" s="146"/>
      <c r="L105" s="94"/>
      <c r="M105" s="146"/>
      <c r="N105" s="94"/>
      <c r="O105" s="146"/>
      <c r="P105" s="94"/>
      <c r="Q105" s="146"/>
      <c r="R105" s="94"/>
      <c r="S105" s="146"/>
      <c r="T105" s="94"/>
      <c r="U105" s="146"/>
      <c r="V105" s="94"/>
      <c r="W105" s="146"/>
      <c r="X105" s="94"/>
      <c r="Y105" s="146"/>
      <c r="Z105" s="94"/>
      <c r="AA105" s="146"/>
      <c r="AB105" s="94"/>
      <c r="AC105" s="146"/>
      <c r="AD105" s="94"/>
      <c r="AE105" s="146"/>
      <c r="AF105" s="147"/>
      <c r="AG105" s="146"/>
      <c r="AH105" s="145"/>
      <c r="AI105" s="146"/>
      <c r="AJ105" s="145"/>
      <c r="AK105" s="146"/>
      <c r="AL105" s="145"/>
      <c r="AM105" s="146"/>
      <c r="AN105" s="145"/>
      <c r="AO105" s="146"/>
      <c r="AP105" s="145"/>
      <c r="AQ105" s="146"/>
      <c r="AR105" s="145"/>
      <c r="AS105" s="146"/>
      <c r="AT105" s="145"/>
      <c r="AU105" s="146"/>
      <c r="AV105" s="145"/>
      <c r="AW105" s="146"/>
      <c r="AX105" s="145"/>
      <c r="AY105" s="146"/>
      <c r="AZ105" s="145"/>
      <c r="BA105" s="146"/>
      <c r="BB105" s="145"/>
      <c r="BC105" s="146"/>
      <c r="BD105" s="145"/>
      <c r="BE105" s="146"/>
      <c r="BF105" s="147"/>
      <c r="BG105" s="146"/>
      <c r="BH105" s="99"/>
      <c r="BI105" s="100"/>
      <c r="BJ105" s="99"/>
      <c r="BK105" s="100"/>
      <c r="BL105" s="99"/>
      <c r="BM105" s="100"/>
      <c r="BN105" s="99"/>
      <c r="BO105" s="100"/>
      <c r="BP105" s="99"/>
      <c r="BQ105" s="100"/>
      <c r="BR105" s="99"/>
      <c r="BS105" s="100"/>
      <c r="BT105" s="99"/>
      <c r="BU105" s="100"/>
      <c r="BV105" s="99"/>
      <c r="BW105" s="100"/>
      <c r="BX105" s="99"/>
      <c r="BY105" s="100"/>
      <c r="BZ105" s="99"/>
      <c r="CA105" s="100"/>
      <c r="CB105" s="99"/>
      <c r="CC105" s="100"/>
      <c r="CD105" s="99"/>
      <c r="CE105" s="100"/>
      <c r="CF105" s="101">
        <f t="shared" si="364"/>
        <v>0</v>
      </c>
      <c r="CG105" s="100">
        <f t="shared" si="364"/>
        <v>0</v>
      </c>
    </row>
    <row r="106" spans="1:85" s="148" customFormat="1" ht="19.899999999999999" customHeight="1" x14ac:dyDescent="0.5">
      <c r="A106" s="94">
        <v>85</v>
      </c>
      <c r="B106" s="95" t="s">
        <v>147</v>
      </c>
      <c r="C106" s="95" t="s">
        <v>77</v>
      </c>
      <c r="D106" s="94">
        <v>14</v>
      </c>
      <c r="E106" s="94">
        <v>0.6</v>
      </c>
      <c r="F106" s="94"/>
      <c r="G106" s="94"/>
      <c r="H106" s="94"/>
      <c r="I106" s="146"/>
      <c r="J106" s="94"/>
      <c r="K106" s="146"/>
      <c r="L106" s="94"/>
      <c r="M106" s="146"/>
      <c r="N106" s="94"/>
      <c r="O106" s="146"/>
      <c r="P106" s="94"/>
      <c r="Q106" s="146"/>
      <c r="R106" s="94"/>
      <c r="S106" s="146"/>
      <c r="T106" s="94"/>
      <c r="U106" s="146"/>
      <c r="V106" s="94"/>
      <c r="W106" s="146"/>
      <c r="X106" s="94"/>
      <c r="Y106" s="146"/>
      <c r="Z106" s="94"/>
      <c r="AA106" s="146"/>
      <c r="AB106" s="94"/>
      <c r="AC106" s="146"/>
      <c r="AD106" s="94"/>
      <c r="AE106" s="146"/>
      <c r="AF106" s="147"/>
      <c r="AG106" s="146"/>
      <c r="AH106" s="145"/>
      <c r="AI106" s="146"/>
      <c r="AJ106" s="145"/>
      <c r="AK106" s="146"/>
      <c r="AL106" s="145"/>
      <c r="AM106" s="146"/>
      <c r="AN106" s="145"/>
      <c r="AO106" s="146"/>
      <c r="AP106" s="145"/>
      <c r="AQ106" s="146"/>
      <c r="AR106" s="145"/>
      <c r="AS106" s="146"/>
      <c r="AT106" s="145"/>
      <c r="AU106" s="146"/>
      <c r="AV106" s="145"/>
      <c r="AW106" s="146"/>
      <c r="AX106" s="145"/>
      <c r="AY106" s="146"/>
      <c r="AZ106" s="145"/>
      <c r="BA106" s="146"/>
      <c r="BB106" s="145"/>
      <c r="BC106" s="146"/>
      <c r="BD106" s="145"/>
      <c r="BE106" s="146"/>
      <c r="BF106" s="147"/>
      <c r="BG106" s="146"/>
      <c r="BH106" s="99"/>
      <c r="BI106" s="100"/>
      <c r="BJ106" s="99"/>
      <c r="BK106" s="100"/>
      <c r="BL106" s="99"/>
      <c r="BM106" s="100"/>
      <c r="BN106" s="99"/>
      <c r="BO106" s="100"/>
      <c r="BP106" s="99"/>
      <c r="BQ106" s="100"/>
      <c r="BR106" s="99"/>
      <c r="BS106" s="100"/>
      <c r="BT106" s="99"/>
      <c r="BU106" s="100"/>
      <c r="BV106" s="99"/>
      <c r="BW106" s="100"/>
      <c r="BX106" s="99"/>
      <c r="BY106" s="100"/>
      <c r="BZ106" s="99"/>
      <c r="CA106" s="100"/>
      <c r="CB106" s="99"/>
      <c r="CC106" s="100"/>
      <c r="CD106" s="99"/>
      <c r="CE106" s="100"/>
      <c r="CF106" s="101">
        <f t="shared" si="364"/>
        <v>0</v>
      </c>
      <c r="CG106" s="100">
        <f t="shared" si="364"/>
        <v>0</v>
      </c>
    </row>
    <row r="107" spans="1:85" s="102" customFormat="1" ht="19.899999999999999" customHeight="1" x14ac:dyDescent="0.25">
      <c r="A107" s="94">
        <v>86</v>
      </c>
      <c r="B107" s="95" t="s">
        <v>147</v>
      </c>
      <c r="C107" s="95" t="s">
        <v>77</v>
      </c>
      <c r="D107" s="94">
        <v>14</v>
      </c>
      <c r="E107" s="94">
        <v>0.6</v>
      </c>
      <c r="F107" s="94" t="s">
        <v>98</v>
      </c>
      <c r="G107" s="94"/>
      <c r="H107" s="94"/>
      <c r="I107" s="100"/>
      <c r="J107" s="94"/>
      <c r="K107" s="100"/>
      <c r="L107" s="94"/>
      <c r="M107" s="100"/>
      <c r="N107" s="94"/>
      <c r="O107" s="100"/>
      <c r="P107" s="94"/>
      <c r="Q107" s="100"/>
      <c r="R107" s="94"/>
      <c r="S107" s="100"/>
      <c r="T107" s="94"/>
      <c r="U107" s="100"/>
      <c r="V107" s="94"/>
      <c r="W107" s="100"/>
      <c r="X107" s="94"/>
      <c r="Y107" s="100"/>
      <c r="Z107" s="94"/>
      <c r="AA107" s="100"/>
      <c r="AB107" s="94"/>
      <c r="AC107" s="100"/>
      <c r="AD107" s="94"/>
      <c r="AE107" s="100"/>
      <c r="AF107" s="101"/>
      <c r="AG107" s="100"/>
      <c r="AH107" s="99"/>
      <c r="AI107" s="100"/>
      <c r="AJ107" s="99"/>
      <c r="AK107" s="100"/>
      <c r="AL107" s="99"/>
      <c r="AM107" s="100"/>
      <c r="AN107" s="99"/>
      <c r="AO107" s="100"/>
      <c r="AP107" s="99"/>
      <c r="AQ107" s="100"/>
      <c r="AR107" s="99"/>
      <c r="AS107" s="100"/>
      <c r="AT107" s="99"/>
      <c r="AU107" s="100"/>
      <c r="AV107" s="99"/>
      <c r="AW107" s="100"/>
      <c r="AX107" s="99"/>
      <c r="AY107" s="100"/>
      <c r="AZ107" s="99"/>
      <c r="BA107" s="100"/>
      <c r="BB107" s="99"/>
      <c r="BC107" s="100"/>
      <c r="BD107" s="99"/>
      <c r="BE107" s="100"/>
      <c r="BF107" s="101"/>
      <c r="BG107" s="100"/>
      <c r="BH107" s="99"/>
      <c r="BI107" s="100"/>
      <c r="BJ107" s="99"/>
      <c r="BK107" s="100"/>
      <c r="BL107" s="99"/>
      <c r="BM107" s="100"/>
      <c r="BN107" s="99"/>
      <c r="BO107" s="100"/>
      <c r="BP107" s="99"/>
      <c r="BQ107" s="100"/>
      <c r="BR107" s="99"/>
      <c r="BS107" s="100"/>
      <c r="BT107" s="99"/>
      <c r="BU107" s="100"/>
      <c r="BV107" s="99"/>
      <c r="BW107" s="100"/>
      <c r="BX107" s="99"/>
      <c r="BY107" s="100"/>
      <c r="BZ107" s="99"/>
      <c r="CA107" s="100"/>
      <c r="CB107" s="99"/>
      <c r="CC107" s="100"/>
      <c r="CD107" s="99"/>
      <c r="CE107" s="100"/>
      <c r="CF107" s="101">
        <f t="shared" si="364"/>
        <v>0</v>
      </c>
      <c r="CG107" s="100">
        <f t="shared" si="364"/>
        <v>0</v>
      </c>
    </row>
    <row r="108" spans="1:85" s="148" customFormat="1" ht="19.899999999999999" customHeight="1" x14ac:dyDescent="0.5">
      <c r="A108" s="94"/>
      <c r="B108" s="95"/>
      <c r="C108" s="95"/>
      <c r="D108" s="94"/>
      <c r="E108" s="94"/>
      <c r="F108" s="94"/>
      <c r="G108" s="94"/>
      <c r="H108" s="94"/>
      <c r="I108" s="146"/>
      <c r="J108" s="94"/>
      <c r="K108" s="146"/>
      <c r="L108" s="94"/>
      <c r="M108" s="146"/>
      <c r="N108" s="94"/>
      <c r="O108" s="146"/>
      <c r="P108" s="94"/>
      <c r="Q108" s="146"/>
      <c r="R108" s="94"/>
      <c r="S108" s="146"/>
      <c r="T108" s="94"/>
      <c r="U108" s="146"/>
      <c r="V108" s="94"/>
      <c r="W108" s="146"/>
      <c r="X108" s="94"/>
      <c r="Y108" s="146"/>
      <c r="Z108" s="94"/>
      <c r="AA108" s="146"/>
      <c r="AB108" s="94"/>
      <c r="AC108" s="146"/>
      <c r="AD108" s="94"/>
      <c r="AE108" s="146"/>
      <c r="AF108" s="147"/>
      <c r="AG108" s="146"/>
      <c r="AH108" s="145"/>
      <c r="AI108" s="146"/>
      <c r="AJ108" s="145"/>
      <c r="AK108" s="146"/>
      <c r="AL108" s="145"/>
      <c r="AM108" s="146"/>
      <c r="AN108" s="145"/>
      <c r="AO108" s="146"/>
      <c r="AP108" s="145"/>
      <c r="AQ108" s="146"/>
      <c r="AR108" s="145"/>
      <c r="AS108" s="146"/>
      <c r="AT108" s="145"/>
      <c r="AU108" s="146"/>
      <c r="AV108" s="145"/>
      <c r="AW108" s="146"/>
      <c r="AX108" s="145"/>
      <c r="AY108" s="146"/>
      <c r="AZ108" s="145"/>
      <c r="BA108" s="146"/>
      <c r="BB108" s="145"/>
      <c r="BC108" s="146"/>
      <c r="BD108" s="145"/>
      <c r="BE108" s="146"/>
      <c r="BF108" s="147"/>
      <c r="BG108" s="146"/>
      <c r="BH108" s="99"/>
      <c r="BI108" s="100"/>
      <c r="BJ108" s="99"/>
      <c r="BK108" s="100"/>
      <c r="BL108" s="99"/>
      <c r="BM108" s="100"/>
      <c r="BN108" s="99"/>
      <c r="BO108" s="100"/>
      <c r="BP108" s="99"/>
      <c r="BQ108" s="100"/>
      <c r="BR108" s="99"/>
      <c r="BS108" s="100"/>
      <c r="BT108" s="99"/>
      <c r="BU108" s="100"/>
      <c r="BV108" s="99"/>
      <c r="BW108" s="100"/>
      <c r="BX108" s="99"/>
      <c r="BY108" s="100"/>
      <c r="BZ108" s="99"/>
      <c r="CA108" s="100"/>
      <c r="CB108" s="99"/>
      <c r="CC108" s="100"/>
      <c r="CD108" s="99"/>
      <c r="CE108" s="100"/>
      <c r="CF108" s="101">
        <f t="shared" si="364"/>
        <v>0</v>
      </c>
      <c r="CG108" s="100">
        <f t="shared" si="364"/>
        <v>0</v>
      </c>
    </row>
    <row r="109" spans="1:85" s="148" customFormat="1" ht="19.899999999999999" customHeight="1" x14ac:dyDescent="0.5">
      <c r="A109" s="94">
        <v>87</v>
      </c>
      <c r="B109" s="95" t="s">
        <v>148</v>
      </c>
      <c r="C109" s="95" t="s">
        <v>77</v>
      </c>
      <c r="D109" s="94">
        <v>14</v>
      </c>
      <c r="E109" s="94">
        <v>1</v>
      </c>
      <c r="F109" s="94"/>
      <c r="G109" s="94"/>
      <c r="H109" s="94"/>
      <c r="I109" s="146"/>
      <c r="J109" s="94"/>
      <c r="K109" s="146"/>
      <c r="L109" s="94"/>
      <c r="M109" s="146"/>
      <c r="N109" s="94"/>
      <c r="O109" s="146"/>
      <c r="P109" s="94"/>
      <c r="Q109" s="146"/>
      <c r="R109" s="94"/>
      <c r="S109" s="146"/>
      <c r="T109" s="94"/>
      <c r="U109" s="146"/>
      <c r="V109" s="94"/>
      <c r="W109" s="146"/>
      <c r="X109" s="94"/>
      <c r="Y109" s="146"/>
      <c r="Z109" s="94"/>
      <c r="AA109" s="146"/>
      <c r="AB109" s="94"/>
      <c r="AC109" s="146"/>
      <c r="AD109" s="94"/>
      <c r="AE109" s="146"/>
      <c r="AF109" s="147"/>
      <c r="AG109" s="146"/>
      <c r="AH109" s="145"/>
      <c r="AI109" s="146"/>
      <c r="AJ109" s="145"/>
      <c r="AK109" s="146"/>
      <c r="AL109" s="145"/>
      <c r="AM109" s="146"/>
      <c r="AN109" s="145"/>
      <c r="AO109" s="146"/>
      <c r="AP109" s="145"/>
      <c r="AQ109" s="146"/>
      <c r="AR109" s="145"/>
      <c r="AS109" s="146"/>
      <c r="AT109" s="145"/>
      <c r="AU109" s="146"/>
      <c r="AV109" s="145"/>
      <c r="AW109" s="146"/>
      <c r="AX109" s="145"/>
      <c r="AY109" s="146"/>
      <c r="AZ109" s="145"/>
      <c r="BA109" s="146"/>
      <c r="BB109" s="145"/>
      <c r="BC109" s="146"/>
      <c r="BD109" s="145"/>
      <c r="BE109" s="146"/>
      <c r="BF109" s="147"/>
      <c r="BG109" s="146"/>
      <c r="BH109" s="99"/>
      <c r="BI109" s="100"/>
      <c r="BJ109" s="99"/>
      <c r="BK109" s="100"/>
      <c r="BL109" s="99"/>
      <c r="BM109" s="100"/>
      <c r="BN109" s="99"/>
      <c r="BO109" s="100"/>
      <c r="BP109" s="99"/>
      <c r="BQ109" s="100"/>
      <c r="BR109" s="99"/>
      <c r="BS109" s="100"/>
      <c r="BT109" s="99"/>
      <c r="BU109" s="100"/>
      <c r="BV109" s="99"/>
      <c r="BW109" s="100"/>
      <c r="BX109" s="99"/>
      <c r="BY109" s="100"/>
      <c r="BZ109" s="99"/>
      <c r="CA109" s="100"/>
      <c r="CB109" s="99"/>
      <c r="CC109" s="100"/>
      <c r="CD109" s="99"/>
      <c r="CE109" s="100"/>
      <c r="CF109" s="101">
        <f t="shared" si="364"/>
        <v>0</v>
      </c>
      <c r="CG109" s="100">
        <f t="shared" si="364"/>
        <v>0</v>
      </c>
    </row>
    <row r="110" spans="1:85" s="148" customFormat="1" ht="19.899999999999999" customHeight="1" x14ac:dyDescent="0.5">
      <c r="A110" s="94">
        <v>88</v>
      </c>
      <c r="B110" s="95" t="s">
        <v>148</v>
      </c>
      <c r="C110" s="95" t="s">
        <v>74</v>
      </c>
      <c r="D110" s="94">
        <v>14</v>
      </c>
      <c r="E110" s="94">
        <v>0.64</v>
      </c>
      <c r="F110" s="94" t="s">
        <v>85</v>
      </c>
      <c r="G110" s="94"/>
      <c r="H110" s="94"/>
      <c r="I110" s="146"/>
      <c r="J110" s="94"/>
      <c r="K110" s="146"/>
      <c r="L110" s="94"/>
      <c r="M110" s="146"/>
      <c r="N110" s="94"/>
      <c r="O110" s="146"/>
      <c r="P110" s="94"/>
      <c r="Q110" s="146"/>
      <c r="R110" s="94"/>
      <c r="S110" s="146"/>
      <c r="T110" s="94"/>
      <c r="U110" s="146"/>
      <c r="V110" s="94"/>
      <c r="W110" s="146"/>
      <c r="X110" s="94"/>
      <c r="Y110" s="146"/>
      <c r="Z110" s="94"/>
      <c r="AA110" s="146"/>
      <c r="AB110" s="94"/>
      <c r="AC110" s="146"/>
      <c r="AD110" s="94"/>
      <c r="AE110" s="146"/>
      <c r="AF110" s="147"/>
      <c r="AG110" s="146"/>
      <c r="AH110" s="145"/>
      <c r="AI110" s="146"/>
      <c r="AJ110" s="145"/>
      <c r="AK110" s="146"/>
      <c r="AL110" s="145"/>
      <c r="AM110" s="146"/>
      <c r="AN110" s="145"/>
      <c r="AO110" s="146"/>
      <c r="AP110" s="145"/>
      <c r="AQ110" s="146"/>
      <c r="AR110" s="145"/>
      <c r="AS110" s="146"/>
      <c r="AT110" s="145"/>
      <c r="AU110" s="146"/>
      <c r="AV110" s="145"/>
      <c r="AW110" s="146"/>
      <c r="AX110" s="145"/>
      <c r="AY110" s="146"/>
      <c r="AZ110" s="145"/>
      <c r="BA110" s="146"/>
      <c r="BB110" s="145"/>
      <c r="BC110" s="146"/>
      <c r="BD110" s="145"/>
      <c r="BE110" s="146"/>
      <c r="BF110" s="147"/>
      <c r="BG110" s="146"/>
      <c r="BH110" s="99"/>
      <c r="BI110" s="100"/>
      <c r="BJ110" s="99"/>
      <c r="BK110" s="100"/>
      <c r="BL110" s="99"/>
      <c r="BM110" s="100"/>
      <c r="BN110" s="99"/>
      <c r="BO110" s="100"/>
      <c r="BP110" s="99"/>
      <c r="BQ110" s="100"/>
      <c r="BR110" s="99"/>
      <c r="BS110" s="100"/>
      <c r="BT110" s="99"/>
      <c r="BU110" s="100"/>
      <c r="BV110" s="99"/>
      <c r="BW110" s="100"/>
      <c r="BX110" s="99"/>
      <c r="BY110" s="100"/>
      <c r="BZ110" s="99"/>
      <c r="CA110" s="100"/>
      <c r="CB110" s="99"/>
      <c r="CC110" s="100"/>
      <c r="CD110" s="99"/>
      <c r="CE110" s="100"/>
      <c r="CF110" s="101">
        <f t="shared" si="364"/>
        <v>0</v>
      </c>
      <c r="CG110" s="100">
        <f t="shared" si="364"/>
        <v>0</v>
      </c>
    </row>
    <row r="111" spans="1:85" s="102" customFormat="1" ht="19.899999999999999" customHeight="1" x14ac:dyDescent="0.25">
      <c r="A111" s="94">
        <v>89</v>
      </c>
      <c r="B111" s="95" t="s">
        <v>148</v>
      </c>
      <c r="C111" s="95" t="s">
        <v>74</v>
      </c>
      <c r="D111" s="94">
        <v>14</v>
      </c>
      <c r="E111" s="94">
        <v>0.64</v>
      </c>
      <c r="F111" s="94" t="s">
        <v>85</v>
      </c>
      <c r="G111" s="94"/>
      <c r="H111" s="94"/>
      <c r="I111" s="100"/>
      <c r="J111" s="94"/>
      <c r="K111" s="100"/>
      <c r="L111" s="94"/>
      <c r="M111" s="100"/>
      <c r="N111" s="94"/>
      <c r="O111" s="100"/>
      <c r="P111" s="94"/>
      <c r="Q111" s="100"/>
      <c r="R111" s="94"/>
      <c r="S111" s="100"/>
      <c r="T111" s="94"/>
      <c r="U111" s="100"/>
      <c r="V111" s="94"/>
      <c r="W111" s="100"/>
      <c r="X111" s="94"/>
      <c r="Y111" s="100"/>
      <c r="Z111" s="94"/>
      <c r="AA111" s="100"/>
      <c r="AB111" s="94"/>
      <c r="AC111" s="100"/>
      <c r="AD111" s="94"/>
      <c r="AE111" s="100"/>
      <c r="AF111" s="101"/>
      <c r="AG111" s="100"/>
      <c r="AH111" s="99"/>
      <c r="AI111" s="100"/>
      <c r="AJ111" s="99"/>
      <c r="AK111" s="100"/>
      <c r="AL111" s="99"/>
      <c r="AM111" s="100"/>
      <c r="AN111" s="99"/>
      <c r="AO111" s="100"/>
      <c r="AP111" s="99"/>
      <c r="AQ111" s="100"/>
      <c r="AR111" s="99"/>
      <c r="AS111" s="100"/>
      <c r="AT111" s="99"/>
      <c r="AU111" s="100"/>
      <c r="AV111" s="99"/>
      <c r="AW111" s="100"/>
      <c r="AX111" s="99"/>
      <c r="AY111" s="100"/>
      <c r="AZ111" s="99"/>
      <c r="BA111" s="100"/>
      <c r="BB111" s="99"/>
      <c r="BC111" s="100"/>
      <c r="BD111" s="99"/>
      <c r="BE111" s="100"/>
      <c r="BF111" s="101"/>
      <c r="BG111" s="100"/>
      <c r="BH111" s="99"/>
      <c r="BI111" s="100"/>
      <c r="BJ111" s="99"/>
      <c r="BK111" s="100"/>
      <c r="BL111" s="99"/>
      <c r="BM111" s="100"/>
      <c r="BN111" s="99"/>
      <c r="BO111" s="100"/>
      <c r="BP111" s="99"/>
      <c r="BQ111" s="100"/>
      <c r="BR111" s="99"/>
      <c r="BS111" s="100"/>
      <c r="BT111" s="99"/>
      <c r="BU111" s="100"/>
      <c r="BV111" s="99"/>
      <c r="BW111" s="100"/>
      <c r="BX111" s="99"/>
      <c r="BY111" s="100"/>
      <c r="BZ111" s="99"/>
      <c r="CA111" s="100"/>
      <c r="CB111" s="99"/>
      <c r="CC111" s="100"/>
      <c r="CD111" s="99"/>
      <c r="CE111" s="100"/>
      <c r="CF111" s="101">
        <f t="shared" si="364"/>
        <v>0</v>
      </c>
      <c r="CG111" s="100">
        <f t="shared" si="364"/>
        <v>0</v>
      </c>
    </row>
    <row r="112" spans="1:85" s="148" customFormat="1" ht="19.899999999999999" customHeight="1" x14ac:dyDescent="0.5">
      <c r="A112" s="94"/>
      <c r="B112" s="95"/>
      <c r="C112" s="95"/>
      <c r="D112" s="94"/>
      <c r="E112" s="94"/>
      <c r="F112" s="94"/>
      <c r="G112" s="94"/>
      <c r="H112" s="94"/>
      <c r="I112" s="146"/>
      <c r="J112" s="94"/>
      <c r="K112" s="146"/>
      <c r="L112" s="94"/>
      <c r="M112" s="146"/>
      <c r="N112" s="94"/>
      <c r="O112" s="146"/>
      <c r="P112" s="94"/>
      <c r="Q112" s="146"/>
      <c r="R112" s="94"/>
      <c r="S112" s="146"/>
      <c r="T112" s="94"/>
      <c r="U112" s="146"/>
      <c r="V112" s="94"/>
      <c r="W112" s="146"/>
      <c r="X112" s="94"/>
      <c r="Y112" s="146"/>
      <c r="Z112" s="94"/>
      <c r="AA112" s="146"/>
      <c r="AB112" s="94"/>
      <c r="AC112" s="146"/>
      <c r="AD112" s="94"/>
      <c r="AE112" s="146"/>
      <c r="AF112" s="147"/>
      <c r="AG112" s="146"/>
      <c r="AH112" s="145"/>
      <c r="AI112" s="146"/>
      <c r="AJ112" s="145"/>
      <c r="AK112" s="146"/>
      <c r="AL112" s="145"/>
      <c r="AM112" s="146"/>
      <c r="AN112" s="145"/>
      <c r="AO112" s="146"/>
      <c r="AP112" s="145"/>
      <c r="AQ112" s="146"/>
      <c r="AR112" s="145"/>
      <c r="AS112" s="146"/>
      <c r="AT112" s="145"/>
      <c r="AU112" s="146"/>
      <c r="AV112" s="145"/>
      <c r="AW112" s="146"/>
      <c r="AX112" s="145"/>
      <c r="AY112" s="146"/>
      <c r="AZ112" s="145"/>
      <c r="BA112" s="146"/>
      <c r="BB112" s="145"/>
      <c r="BC112" s="146"/>
      <c r="BD112" s="145"/>
      <c r="BE112" s="146"/>
      <c r="BF112" s="147"/>
      <c r="BG112" s="146"/>
      <c r="BH112" s="99"/>
      <c r="BI112" s="100"/>
      <c r="BJ112" s="99"/>
      <c r="BK112" s="100"/>
      <c r="BL112" s="99"/>
      <c r="BM112" s="100"/>
      <c r="BN112" s="99"/>
      <c r="BO112" s="100"/>
      <c r="BP112" s="99"/>
      <c r="BQ112" s="100"/>
      <c r="BR112" s="99"/>
      <c r="BS112" s="100"/>
      <c r="BT112" s="99"/>
      <c r="BU112" s="100"/>
      <c r="BV112" s="99"/>
      <c r="BW112" s="100"/>
      <c r="BX112" s="99"/>
      <c r="BY112" s="100"/>
      <c r="BZ112" s="99"/>
      <c r="CA112" s="100"/>
      <c r="CB112" s="99"/>
      <c r="CC112" s="100"/>
      <c r="CD112" s="99"/>
      <c r="CE112" s="100"/>
      <c r="CF112" s="101">
        <f t="shared" si="364"/>
        <v>0</v>
      </c>
      <c r="CG112" s="100">
        <f t="shared" si="364"/>
        <v>0</v>
      </c>
    </row>
    <row r="113" spans="1:85" s="148" customFormat="1" ht="19.899999999999999" customHeight="1" x14ac:dyDescent="0.5">
      <c r="A113" s="94">
        <v>90</v>
      </c>
      <c r="B113" s="95" t="s">
        <v>149</v>
      </c>
      <c r="C113" s="95" t="s">
        <v>74</v>
      </c>
      <c r="D113" s="94">
        <f>RANK(BF113,$BF$4:$BF$147)</f>
        <v>18</v>
      </c>
      <c r="E113" s="94">
        <v>0.7</v>
      </c>
      <c r="F113" s="94" t="s">
        <v>75</v>
      </c>
      <c r="G113" s="94">
        <v>3600</v>
      </c>
      <c r="H113" s="94">
        <v>84</v>
      </c>
      <c r="I113" s="160">
        <f t="shared" ref="I113:I114" si="365">H113*$E113</f>
        <v>58.8</v>
      </c>
      <c r="J113" s="94">
        <v>240</v>
      </c>
      <c r="K113" s="160">
        <f t="shared" ref="K113:K114" si="366">J113*$E113</f>
        <v>168</v>
      </c>
      <c r="L113" s="94">
        <v>48</v>
      </c>
      <c r="M113" s="163">
        <f t="shared" ref="M113:M114" si="367">L113*$E113</f>
        <v>33.599999999999994</v>
      </c>
      <c r="N113" s="94">
        <v>156</v>
      </c>
      <c r="O113" s="163">
        <f t="shared" ref="O113:O114" si="368">N113*$E113</f>
        <v>109.19999999999999</v>
      </c>
      <c r="P113" s="94">
        <v>36</v>
      </c>
      <c r="Q113" s="163">
        <f t="shared" ref="Q113:Q114" si="369">P113*$E113</f>
        <v>25.2</v>
      </c>
      <c r="R113" s="94">
        <v>132</v>
      </c>
      <c r="S113" s="163">
        <f t="shared" ref="S113:S114" si="370">R113*$E113</f>
        <v>92.399999999999991</v>
      </c>
      <c r="T113" s="94">
        <v>84</v>
      </c>
      <c r="U113" s="163">
        <f t="shared" ref="U113:U114" si="371">T113*$E113</f>
        <v>58.8</v>
      </c>
      <c r="V113" s="94">
        <v>156</v>
      </c>
      <c r="W113" s="163">
        <f t="shared" ref="W113:W114" si="372">V113*$E113</f>
        <v>109.19999999999999</v>
      </c>
      <c r="X113" s="94">
        <v>24</v>
      </c>
      <c r="Y113" s="163">
        <f t="shared" ref="Y113:Y114" si="373">X113*$E113</f>
        <v>16.799999999999997</v>
      </c>
      <c r="Z113" s="94">
        <v>120</v>
      </c>
      <c r="AA113" s="163">
        <f t="shared" ref="AA113:AA114" si="374">Z113*$E113</f>
        <v>84</v>
      </c>
      <c r="AB113" s="94">
        <v>120</v>
      </c>
      <c r="AC113" s="163">
        <f t="shared" ref="AC113:AC114" si="375">AB113*$E113</f>
        <v>84</v>
      </c>
      <c r="AD113" s="94">
        <v>40</v>
      </c>
      <c r="AE113" s="163">
        <f t="shared" ref="AE113:AE114" si="376">AD113*$E113</f>
        <v>28</v>
      </c>
      <c r="AF113" s="147">
        <f>SUM(H113,J113,L113,N113,P113,R113,T113,V113,X113,Z113,AB113,AD113)</f>
        <v>1240</v>
      </c>
      <c r="AG113" s="146">
        <f>SUM(I113,K113,M113,O113,Q113,S113,U113,W113,Y113,AA113,AC113,AE113)</f>
        <v>867.99999999999977</v>
      </c>
      <c r="AH113" s="159">
        <v>12</v>
      </c>
      <c r="AI113" s="163">
        <f t="shared" ref="AI113:AI130" si="377">AH113*$E113</f>
        <v>8.3999999999999986</v>
      </c>
      <c r="AJ113" s="159">
        <v>50</v>
      </c>
      <c r="AK113" s="163">
        <f t="shared" ref="AK113:AK130" si="378">AJ113*$E113</f>
        <v>35</v>
      </c>
      <c r="AL113" s="145">
        <v>16</v>
      </c>
      <c r="AM113" s="146">
        <f>AL113*$E113</f>
        <v>11.2</v>
      </c>
      <c r="AN113" s="145">
        <v>24</v>
      </c>
      <c r="AO113" s="146">
        <f>AN113*$E113</f>
        <v>16.799999999999997</v>
      </c>
      <c r="AP113" s="145">
        <v>98</v>
      </c>
      <c r="AQ113" s="146">
        <f>AP113*$E113</f>
        <v>68.599999999999994</v>
      </c>
      <c r="AR113" s="145">
        <v>26</v>
      </c>
      <c r="AS113" s="146">
        <f>AR113*$E113</f>
        <v>18.2</v>
      </c>
      <c r="AT113" s="145">
        <v>18</v>
      </c>
      <c r="AU113" s="146">
        <f>AT113*$E113</f>
        <v>12.6</v>
      </c>
      <c r="AV113" s="145">
        <v>37</v>
      </c>
      <c r="AW113" s="146">
        <f>AV113*$E113</f>
        <v>25.9</v>
      </c>
      <c r="AX113" s="145">
        <v>8</v>
      </c>
      <c r="AY113" s="146">
        <f>AX113*$E113</f>
        <v>5.6</v>
      </c>
      <c r="AZ113" s="145">
        <v>2</v>
      </c>
      <c r="BA113" s="146">
        <f>AZ113*$E113</f>
        <v>1.4</v>
      </c>
      <c r="BB113" s="145"/>
      <c r="BC113" s="146">
        <f>BB113*$E113</f>
        <v>0</v>
      </c>
      <c r="BD113" s="145">
        <v>30</v>
      </c>
      <c r="BE113" s="146">
        <f>BD113*$E113</f>
        <v>21</v>
      </c>
      <c r="BF113" s="147">
        <f>SUM(AH113,AJ113,AL113,AN113,AP113,AR113,AT113,AV113,AX113,AZ113,BB113,BD113)</f>
        <v>321</v>
      </c>
      <c r="BG113" s="146">
        <f>SUM(AI113,AK113,AM113,AO113,AQ113,AS113,AU113,AW113,AY113,BA113,BC113,BE113)</f>
        <v>224.7</v>
      </c>
      <c r="BH113" s="96"/>
      <c r="BI113" s="104">
        <f t="shared" ref="BI113:BI114" si="379">BH113*$E113</f>
        <v>0</v>
      </c>
      <c r="BJ113" s="98"/>
      <c r="BK113" s="100">
        <f t="shared" si="212"/>
        <v>0</v>
      </c>
      <c r="BL113" s="99"/>
      <c r="BM113" s="100">
        <f>BL113*$E113</f>
        <v>0</v>
      </c>
      <c r="BN113" s="99"/>
      <c r="BO113" s="100">
        <f>BN113*$E113</f>
        <v>0</v>
      </c>
      <c r="BP113" s="99"/>
      <c r="BQ113" s="100">
        <f>BP113*$E113</f>
        <v>0</v>
      </c>
      <c r="BR113" s="99"/>
      <c r="BS113" s="100">
        <f>BR113*$E113</f>
        <v>0</v>
      </c>
      <c r="BT113" s="99"/>
      <c r="BU113" s="100">
        <f>BT113*$E113</f>
        <v>0</v>
      </c>
      <c r="BV113" s="99"/>
      <c r="BW113" s="100">
        <f>BV113*$E113</f>
        <v>0</v>
      </c>
      <c r="BX113" s="99"/>
      <c r="BY113" s="100">
        <f>BX113*$E113</f>
        <v>0</v>
      </c>
      <c r="BZ113" s="99"/>
      <c r="CA113" s="100">
        <f>BZ113*$E113</f>
        <v>0</v>
      </c>
      <c r="CB113" s="99"/>
      <c r="CC113" s="100">
        <f>CB113*$E113</f>
        <v>0</v>
      </c>
      <c r="CD113" s="99"/>
      <c r="CE113" s="100">
        <f>CD113*$E113</f>
        <v>0</v>
      </c>
      <c r="CF113" s="101">
        <f t="shared" si="364"/>
        <v>0</v>
      </c>
      <c r="CG113" s="100">
        <f t="shared" si="364"/>
        <v>0</v>
      </c>
    </row>
    <row r="114" spans="1:85" s="148" customFormat="1" ht="19.899999999999999" customHeight="1" x14ac:dyDescent="0.5">
      <c r="A114" s="94">
        <v>91</v>
      </c>
      <c r="B114" s="95" t="s">
        <v>150</v>
      </c>
      <c r="C114" s="95" t="s">
        <v>74</v>
      </c>
      <c r="D114" s="94">
        <f>RANK(BF114,$BF$4:$BF$147)</f>
        <v>14</v>
      </c>
      <c r="E114" s="94">
        <v>0.35</v>
      </c>
      <c r="F114" s="94" t="s">
        <v>83</v>
      </c>
      <c r="G114" s="94">
        <v>2100</v>
      </c>
      <c r="H114" s="94">
        <v>120</v>
      </c>
      <c r="I114" s="160">
        <f t="shared" si="365"/>
        <v>42</v>
      </c>
      <c r="J114" s="94">
        <v>360</v>
      </c>
      <c r="K114" s="160">
        <f t="shared" si="366"/>
        <v>125.99999999999999</v>
      </c>
      <c r="L114" s="94"/>
      <c r="M114" s="163">
        <f t="shared" si="367"/>
        <v>0</v>
      </c>
      <c r="N114" s="94">
        <v>288</v>
      </c>
      <c r="O114" s="163">
        <f t="shared" si="368"/>
        <v>100.8</v>
      </c>
      <c r="P114" s="94">
        <v>687</v>
      </c>
      <c r="Q114" s="163">
        <f t="shared" si="369"/>
        <v>240.45</v>
      </c>
      <c r="R114" s="94">
        <v>384</v>
      </c>
      <c r="S114" s="163">
        <f t="shared" si="370"/>
        <v>134.39999999999998</v>
      </c>
      <c r="T114" s="94">
        <v>288</v>
      </c>
      <c r="U114" s="163">
        <f t="shared" si="371"/>
        <v>100.8</v>
      </c>
      <c r="V114" s="94">
        <v>264</v>
      </c>
      <c r="W114" s="163">
        <f t="shared" si="372"/>
        <v>92.399999999999991</v>
      </c>
      <c r="X114" s="94">
        <v>266</v>
      </c>
      <c r="Y114" s="163">
        <f t="shared" si="373"/>
        <v>93.1</v>
      </c>
      <c r="Z114" s="94">
        <v>648</v>
      </c>
      <c r="AA114" s="163">
        <f t="shared" si="374"/>
        <v>226.79999999999998</v>
      </c>
      <c r="AB114" s="94">
        <v>192</v>
      </c>
      <c r="AC114" s="163">
        <f t="shared" si="375"/>
        <v>67.199999999999989</v>
      </c>
      <c r="AD114" s="94">
        <v>202</v>
      </c>
      <c r="AE114" s="163">
        <f t="shared" si="376"/>
        <v>70.699999999999989</v>
      </c>
      <c r="AF114" s="147">
        <f>SUM(H114,J114,L114,N114,P114,R114,T114,V114,X114,Z114,AB114,AD114)</f>
        <v>3699</v>
      </c>
      <c r="AG114" s="146">
        <f>SUM(I114,K114,M114,O114,Q114,S114,U114,W114,Y114,AA114,AC114,AE114)</f>
        <v>1294.6500000000001</v>
      </c>
      <c r="AH114" s="159">
        <v>24</v>
      </c>
      <c r="AI114" s="163">
        <f t="shared" si="377"/>
        <v>8.3999999999999986</v>
      </c>
      <c r="AJ114" s="159">
        <v>567</v>
      </c>
      <c r="AK114" s="163">
        <f t="shared" si="378"/>
        <v>198.45</v>
      </c>
      <c r="AL114" s="145">
        <v>70</v>
      </c>
      <c r="AM114" s="146">
        <f>AL114*$E114</f>
        <v>24.5</v>
      </c>
      <c r="AN114" s="145">
        <v>106</v>
      </c>
      <c r="AO114" s="146">
        <f>AN114*$E114</f>
        <v>37.099999999999994</v>
      </c>
      <c r="AP114" s="145">
        <v>129</v>
      </c>
      <c r="AQ114" s="146">
        <f>AP114*$E114</f>
        <v>45.15</v>
      </c>
      <c r="AR114" s="145">
        <v>313</v>
      </c>
      <c r="AS114" s="146">
        <f>AR114*$E114</f>
        <v>109.55</v>
      </c>
      <c r="AT114" s="145">
        <v>60</v>
      </c>
      <c r="AU114" s="146">
        <f>AT114*$E114</f>
        <v>21</v>
      </c>
      <c r="AV114" s="145">
        <v>155</v>
      </c>
      <c r="AW114" s="146">
        <f>AV114*$E114</f>
        <v>54.25</v>
      </c>
      <c r="AX114" s="145"/>
      <c r="AY114" s="146">
        <f>AX114*$E114</f>
        <v>0</v>
      </c>
      <c r="AZ114" s="145"/>
      <c r="BA114" s="146">
        <f>AZ114*$E114</f>
        <v>0</v>
      </c>
      <c r="BB114" s="145">
        <v>24</v>
      </c>
      <c r="BC114" s="146">
        <f>BB114*$E114</f>
        <v>8.3999999999999986</v>
      </c>
      <c r="BD114" s="145">
        <v>277</v>
      </c>
      <c r="BE114" s="146">
        <f>BD114*$E114</f>
        <v>96.949999999999989</v>
      </c>
      <c r="BF114" s="147">
        <f>SUM(AH114,AJ114,AL114,AN114,AP114,AR114,AT114,AV114,AX114,AZ114,BB114,BD114)</f>
        <v>1725</v>
      </c>
      <c r="BG114" s="146">
        <f>SUM(AI114,AK114,AM114,AO114,AQ114,AS114,AU114,AW114,AY114,BA114,BC114,BE114)</f>
        <v>603.75</v>
      </c>
      <c r="BH114" s="96"/>
      <c r="BI114" s="97">
        <f t="shared" si="379"/>
        <v>0</v>
      </c>
      <c r="BJ114" s="98"/>
      <c r="BK114" s="100">
        <f t="shared" si="212"/>
        <v>0</v>
      </c>
      <c r="BL114" s="99"/>
      <c r="BM114" s="100">
        <f>BL114*$E114</f>
        <v>0</v>
      </c>
      <c r="BN114" s="99"/>
      <c r="BO114" s="100">
        <f>BN114*$E114</f>
        <v>0</v>
      </c>
      <c r="BP114" s="99"/>
      <c r="BQ114" s="100">
        <f>BP114*$E114</f>
        <v>0</v>
      </c>
      <c r="BR114" s="99"/>
      <c r="BS114" s="100">
        <f>BR114*$E114</f>
        <v>0</v>
      </c>
      <c r="BT114" s="99"/>
      <c r="BU114" s="100">
        <f>BT114*$E114</f>
        <v>0</v>
      </c>
      <c r="BV114" s="99"/>
      <c r="BW114" s="100">
        <f>BV114*$E114</f>
        <v>0</v>
      </c>
      <c r="BX114" s="99"/>
      <c r="BY114" s="100">
        <f>BX114*$E114</f>
        <v>0</v>
      </c>
      <c r="BZ114" s="99"/>
      <c r="CA114" s="100">
        <f>BZ114*$E114</f>
        <v>0</v>
      </c>
      <c r="CB114" s="99"/>
      <c r="CC114" s="100">
        <f>CB114*$E114</f>
        <v>0</v>
      </c>
      <c r="CD114" s="99"/>
      <c r="CE114" s="100">
        <f>CD114*$E114</f>
        <v>0</v>
      </c>
      <c r="CF114" s="101">
        <f t="shared" si="364"/>
        <v>0</v>
      </c>
      <c r="CG114" s="100">
        <f t="shared" si="364"/>
        <v>0</v>
      </c>
    </row>
    <row r="115" spans="1:85" s="148" customFormat="1" ht="19.899999999999999" customHeight="1" x14ac:dyDescent="0.5">
      <c r="A115" s="94"/>
      <c r="B115" s="95"/>
      <c r="C115" s="95"/>
      <c r="D115" s="94"/>
      <c r="E115" s="94"/>
      <c r="F115" s="94"/>
      <c r="G115" s="94"/>
      <c r="H115" s="94"/>
      <c r="I115" s="146"/>
      <c r="J115" s="94"/>
      <c r="K115" s="146"/>
      <c r="L115" s="94"/>
      <c r="M115" s="146"/>
      <c r="N115" s="94"/>
      <c r="O115" s="146"/>
      <c r="P115" s="94"/>
      <c r="Q115" s="146"/>
      <c r="R115" s="94"/>
      <c r="S115" s="146"/>
      <c r="T115" s="94"/>
      <c r="U115" s="146"/>
      <c r="V115" s="94"/>
      <c r="W115" s="146"/>
      <c r="X115" s="94"/>
      <c r="Y115" s="146"/>
      <c r="Z115" s="94"/>
      <c r="AA115" s="146"/>
      <c r="AB115" s="94"/>
      <c r="AC115" s="146"/>
      <c r="AD115" s="94"/>
      <c r="AE115" s="146"/>
      <c r="AF115" s="147"/>
      <c r="AG115" s="146"/>
      <c r="AH115" s="159"/>
      <c r="AI115" s="160">
        <f t="shared" si="377"/>
        <v>0</v>
      </c>
      <c r="AJ115" s="159"/>
      <c r="AK115" s="160">
        <f t="shared" si="378"/>
        <v>0</v>
      </c>
      <c r="AL115" s="145"/>
      <c r="AM115" s="146"/>
      <c r="AN115" s="145"/>
      <c r="AO115" s="146"/>
      <c r="AP115" s="145"/>
      <c r="AQ115" s="146"/>
      <c r="AR115" s="145"/>
      <c r="AS115" s="146"/>
      <c r="AT115" s="145"/>
      <c r="AU115" s="146"/>
      <c r="AV115" s="145"/>
      <c r="AW115" s="146"/>
      <c r="AX115" s="145"/>
      <c r="AY115" s="146"/>
      <c r="AZ115" s="145"/>
      <c r="BA115" s="146"/>
      <c r="BB115" s="145"/>
      <c r="BC115" s="146"/>
      <c r="BD115" s="145"/>
      <c r="BE115" s="146"/>
      <c r="BF115" s="147"/>
      <c r="BG115" s="146"/>
      <c r="BH115" s="99"/>
      <c r="BI115" s="100"/>
      <c r="BJ115" s="99"/>
      <c r="BK115" s="100"/>
      <c r="BL115" s="99"/>
      <c r="BM115" s="100"/>
      <c r="BN115" s="99"/>
      <c r="BO115" s="100"/>
      <c r="BP115" s="99"/>
      <c r="BQ115" s="100"/>
      <c r="BR115" s="99"/>
      <c r="BS115" s="100"/>
      <c r="BT115" s="99"/>
      <c r="BU115" s="100"/>
      <c r="BV115" s="99"/>
      <c r="BW115" s="100"/>
      <c r="BX115" s="99"/>
      <c r="BY115" s="100"/>
      <c r="BZ115" s="99"/>
      <c r="CA115" s="100"/>
      <c r="CB115" s="99"/>
      <c r="CC115" s="100"/>
      <c r="CD115" s="99"/>
      <c r="CE115" s="100"/>
      <c r="CF115" s="101">
        <f t="shared" si="364"/>
        <v>0</v>
      </c>
      <c r="CG115" s="100">
        <f t="shared" si="364"/>
        <v>0</v>
      </c>
    </row>
    <row r="116" spans="1:85" s="102" customFormat="1" ht="19.899999999999999" customHeight="1" x14ac:dyDescent="0.25">
      <c r="A116" s="94">
        <v>92</v>
      </c>
      <c r="B116" s="95" t="s">
        <v>204</v>
      </c>
      <c r="C116" s="95" t="s">
        <v>77</v>
      </c>
      <c r="D116" s="94">
        <f>RANK(BF116,$BF$4:$BF$147)</f>
        <v>24</v>
      </c>
      <c r="E116" s="94">
        <v>0.75</v>
      </c>
      <c r="F116" s="94" t="s">
        <v>75</v>
      </c>
      <c r="G116" s="94"/>
      <c r="H116" s="94"/>
      <c r="I116" s="100"/>
      <c r="J116" s="94"/>
      <c r="K116" s="100"/>
      <c r="L116" s="94"/>
      <c r="M116" s="100"/>
      <c r="N116" s="94"/>
      <c r="O116" s="100"/>
      <c r="P116" s="94"/>
      <c r="Q116" s="100"/>
      <c r="R116" s="94"/>
      <c r="S116" s="100"/>
      <c r="T116" s="94"/>
      <c r="U116" s="100"/>
      <c r="V116" s="94"/>
      <c r="W116" s="100"/>
      <c r="X116" s="94"/>
      <c r="Y116" s="100"/>
      <c r="Z116" s="94"/>
      <c r="AA116" s="100"/>
      <c r="AB116" s="94"/>
      <c r="AC116" s="100"/>
      <c r="AD116" s="94"/>
      <c r="AE116" s="100"/>
      <c r="AF116" s="101"/>
      <c r="AG116" s="100"/>
      <c r="AH116" s="99"/>
      <c r="AI116" s="100"/>
      <c r="AJ116" s="99"/>
      <c r="AK116" s="100"/>
      <c r="AL116" s="99"/>
      <c r="AM116" s="100"/>
      <c r="AN116" s="99"/>
      <c r="AO116" s="100"/>
      <c r="AP116" s="99"/>
      <c r="AQ116" s="100"/>
      <c r="AR116" s="99"/>
      <c r="AS116" s="100"/>
      <c r="AT116" s="99"/>
      <c r="AU116" s="100"/>
      <c r="AV116" s="99"/>
      <c r="AW116" s="100"/>
      <c r="AX116" s="99"/>
      <c r="AY116" s="100"/>
      <c r="AZ116" s="99"/>
      <c r="BA116" s="100"/>
      <c r="BB116" s="99"/>
      <c r="BC116" s="100"/>
      <c r="BD116" s="99"/>
      <c r="BE116" s="100"/>
      <c r="BF116" s="101"/>
      <c r="BG116" s="100"/>
      <c r="BH116" s="99"/>
      <c r="BI116" s="100"/>
      <c r="BJ116" s="99"/>
      <c r="BK116" s="100"/>
      <c r="BL116" s="99"/>
      <c r="BM116" s="100"/>
      <c r="BN116" s="99"/>
      <c r="BO116" s="100"/>
      <c r="BP116" s="99"/>
      <c r="BQ116" s="100"/>
      <c r="BR116" s="99"/>
      <c r="BS116" s="100"/>
      <c r="BT116" s="99"/>
      <c r="BU116" s="100"/>
      <c r="BV116" s="99"/>
      <c r="BW116" s="100"/>
      <c r="BX116" s="99"/>
      <c r="BY116" s="100"/>
      <c r="BZ116" s="99"/>
      <c r="CA116" s="100"/>
      <c r="CB116" s="99"/>
      <c r="CC116" s="100"/>
      <c r="CD116" s="99"/>
      <c r="CE116" s="100"/>
      <c r="CF116" s="101">
        <f t="shared" si="364"/>
        <v>0</v>
      </c>
      <c r="CG116" s="100">
        <f t="shared" si="364"/>
        <v>0</v>
      </c>
    </row>
    <row r="117" spans="1:85" s="102" customFormat="1" ht="19.899999999999999" customHeight="1" x14ac:dyDescent="0.25">
      <c r="A117" s="94">
        <v>93</v>
      </c>
      <c r="B117" s="95" t="s">
        <v>204</v>
      </c>
      <c r="C117" s="95" t="s">
        <v>205</v>
      </c>
      <c r="D117" s="94">
        <f>RANK(BF117,$BF$4:$BF$147)</f>
        <v>24</v>
      </c>
      <c r="E117" s="94">
        <v>0.6</v>
      </c>
      <c r="F117" s="94" t="s">
        <v>75</v>
      </c>
      <c r="G117" s="94">
        <v>835</v>
      </c>
      <c r="H117" s="94"/>
      <c r="I117" s="100"/>
      <c r="J117" s="94"/>
      <c r="K117" s="100"/>
      <c r="L117" s="94"/>
      <c r="M117" s="100"/>
      <c r="N117" s="94"/>
      <c r="O117" s="100"/>
      <c r="P117" s="94"/>
      <c r="Q117" s="100"/>
      <c r="R117" s="94"/>
      <c r="S117" s="100"/>
      <c r="T117" s="94"/>
      <c r="U117" s="100"/>
      <c r="V117" s="94"/>
      <c r="W117" s="100"/>
      <c r="X117" s="94"/>
      <c r="Y117" s="100"/>
      <c r="Z117" s="94"/>
      <c r="AA117" s="100"/>
      <c r="AB117" s="94"/>
      <c r="AC117" s="100"/>
      <c r="AD117" s="94"/>
      <c r="AE117" s="100"/>
      <c r="AF117" s="101"/>
      <c r="AG117" s="100"/>
      <c r="AH117" s="99"/>
      <c r="AI117" s="100"/>
      <c r="AJ117" s="99"/>
      <c r="AK117" s="100"/>
      <c r="AL117" s="99"/>
      <c r="AM117" s="100"/>
      <c r="AN117" s="99"/>
      <c r="AO117" s="100"/>
      <c r="AP117" s="99"/>
      <c r="AQ117" s="100"/>
      <c r="AR117" s="99"/>
      <c r="AS117" s="100"/>
      <c r="AT117" s="99"/>
      <c r="AU117" s="100"/>
      <c r="AV117" s="99"/>
      <c r="AW117" s="100"/>
      <c r="AX117" s="99"/>
      <c r="AY117" s="100"/>
      <c r="AZ117" s="99"/>
      <c r="BA117" s="100"/>
      <c r="BB117" s="99"/>
      <c r="BC117" s="100"/>
      <c r="BD117" s="99"/>
      <c r="BE117" s="100"/>
      <c r="BF117" s="101"/>
      <c r="BG117" s="100"/>
      <c r="BH117" s="99"/>
      <c r="BI117" s="100"/>
      <c r="BJ117" s="99"/>
      <c r="BK117" s="100"/>
      <c r="BL117" s="99"/>
      <c r="BM117" s="100"/>
      <c r="BN117" s="99"/>
      <c r="BO117" s="100"/>
      <c r="BP117" s="99"/>
      <c r="BQ117" s="100"/>
      <c r="BR117" s="99"/>
      <c r="BS117" s="100"/>
      <c r="BT117" s="99"/>
      <c r="BU117" s="100"/>
      <c r="BV117" s="99"/>
      <c r="BW117" s="100"/>
      <c r="BX117" s="99"/>
      <c r="BY117" s="100"/>
      <c r="BZ117" s="99"/>
      <c r="CA117" s="100"/>
      <c r="CB117" s="99"/>
      <c r="CC117" s="100"/>
      <c r="CD117" s="99"/>
      <c r="CE117" s="100"/>
      <c r="CF117" s="101">
        <f t="shared" si="364"/>
        <v>0</v>
      </c>
      <c r="CG117" s="100">
        <f t="shared" si="364"/>
        <v>0</v>
      </c>
    </row>
    <row r="118" spans="1:85" s="102" customFormat="1" ht="19.899999999999999" customHeight="1" x14ac:dyDescent="0.25">
      <c r="A118" s="94">
        <v>94</v>
      </c>
      <c r="B118" s="95" t="s">
        <v>204</v>
      </c>
      <c r="C118" s="95" t="s">
        <v>74</v>
      </c>
      <c r="D118" s="94">
        <f>RANK(BF118,$BF$4:$BF$147)</f>
        <v>24</v>
      </c>
      <c r="E118" s="94">
        <v>0.64</v>
      </c>
      <c r="F118" s="94" t="s">
        <v>206</v>
      </c>
      <c r="G118" s="94"/>
      <c r="H118" s="94"/>
      <c r="I118" s="100"/>
      <c r="J118" s="94"/>
      <c r="K118" s="100"/>
      <c r="L118" s="94"/>
      <c r="M118" s="100"/>
      <c r="N118" s="94"/>
      <c r="O118" s="100"/>
      <c r="P118" s="94"/>
      <c r="Q118" s="100"/>
      <c r="R118" s="94"/>
      <c r="S118" s="100"/>
      <c r="T118" s="94"/>
      <c r="U118" s="100"/>
      <c r="V118" s="94"/>
      <c r="W118" s="100"/>
      <c r="X118" s="94"/>
      <c r="Y118" s="100"/>
      <c r="Z118" s="94"/>
      <c r="AA118" s="100"/>
      <c r="AB118" s="94"/>
      <c r="AC118" s="100"/>
      <c r="AD118" s="94"/>
      <c r="AE118" s="100"/>
      <c r="AF118" s="101"/>
      <c r="AG118" s="100"/>
      <c r="AH118" s="99"/>
      <c r="AI118" s="100"/>
      <c r="AJ118" s="99"/>
      <c r="AK118" s="100"/>
      <c r="AL118" s="99"/>
      <c r="AM118" s="100"/>
      <c r="AN118" s="99"/>
      <c r="AO118" s="100"/>
      <c r="AP118" s="99"/>
      <c r="AQ118" s="100"/>
      <c r="AR118" s="99"/>
      <c r="AS118" s="100"/>
      <c r="AT118" s="99"/>
      <c r="AU118" s="100"/>
      <c r="AV118" s="99"/>
      <c r="AW118" s="100"/>
      <c r="AX118" s="99"/>
      <c r="AY118" s="100"/>
      <c r="AZ118" s="99"/>
      <c r="BA118" s="100"/>
      <c r="BB118" s="99"/>
      <c r="BC118" s="100"/>
      <c r="BD118" s="99"/>
      <c r="BE118" s="100"/>
      <c r="BF118" s="101"/>
      <c r="BG118" s="100"/>
      <c r="BH118" s="99"/>
      <c r="BI118" s="100"/>
      <c r="BJ118" s="99"/>
      <c r="BK118" s="100"/>
      <c r="BL118" s="99"/>
      <c r="BM118" s="100"/>
      <c r="BN118" s="99"/>
      <c r="BO118" s="100"/>
      <c r="BP118" s="99"/>
      <c r="BQ118" s="100"/>
      <c r="BR118" s="99"/>
      <c r="BS118" s="100"/>
      <c r="BT118" s="99"/>
      <c r="BU118" s="100"/>
      <c r="BV118" s="99"/>
      <c r="BW118" s="100"/>
      <c r="BX118" s="99"/>
      <c r="BY118" s="100"/>
      <c r="BZ118" s="99"/>
      <c r="CA118" s="100"/>
      <c r="CB118" s="99"/>
      <c r="CC118" s="100"/>
      <c r="CD118" s="99"/>
      <c r="CE118" s="100"/>
      <c r="CF118" s="101">
        <f t="shared" si="364"/>
        <v>0</v>
      </c>
      <c r="CG118" s="100">
        <f t="shared" si="364"/>
        <v>0</v>
      </c>
    </row>
    <row r="119" spans="1:85" s="148" customFormat="1" ht="19.899999999999999" customHeight="1" x14ac:dyDescent="0.5">
      <c r="A119" s="94"/>
      <c r="B119" s="95"/>
      <c r="C119" s="95"/>
      <c r="D119" s="94"/>
      <c r="E119" s="94"/>
      <c r="F119" s="94"/>
      <c r="G119" s="94"/>
      <c r="H119" s="94"/>
      <c r="I119" s="146"/>
      <c r="J119" s="94"/>
      <c r="K119" s="146"/>
      <c r="L119" s="94"/>
      <c r="M119" s="146"/>
      <c r="N119" s="94"/>
      <c r="O119" s="146"/>
      <c r="P119" s="94"/>
      <c r="Q119" s="146"/>
      <c r="R119" s="94"/>
      <c r="S119" s="146"/>
      <c r="T119" s="94"/>
      <c r="U119" s="146"/>
      <c r="V119" s="94"/>
      <c r="W119" s="146"/>
      <c r="X119" s="94"/>
      <c r="Y119" s="146"/>
      <c r="Z119" s="94"/>
      <c r="AA119" s="146"/>
      <c r="AB119" s="94"/>
      <c r="AC119" s="146"/>
      <c r="AD119" s="94"/>
      <c r="AE119" s="146"/>
      <c r="AF119" s="147"/>
      <c r="AG119" s="146"/>
      <c r="AH119" s="159"/>
      <c r="AI119" s="160"/>
      <c r="AJ119" s="159"/>
      <c r="AK119" s="160"/>
      <c r="AL119" s="145"/>
      <c r="AM119" s="146"/>
      <c r="AN119" s="145"/>
      <c r="AO119" s="146"/>
      <c r="AP119" s="145"/>
      <c r="AQ119" s="146"/>
      <c r="AR119" s="145"/>
      <c r="AS119" s="146"/>
      <c r="AT119" s="145"/>
      <c r="AU119" s="146"/>
      <c r="AV119" s="145"/>
      <c r="AW119" s="146"/>
      <c r="AX119" s="145"/>
      <c r="AY119" s="146"/>
      <c r="AZ119" s="145"/>
      <c r="BA119" s="146"/>
      <c r="BB119" s="145"/>
      <c r="BC119" s="146"/>
      <c r="BD119" s="145"/>
      <c r="BE119" s="146"/>
      <c r="BF119" s="147"/>
      <c r="BG119" s="146"/>
      <c r="BH119" s="99"/>
      <c r="BI119" s="100"/>
      <c r="BJ119" s="99"/>
      <c r="BK119" s="100"/>
      <c r="BL119" s="99"/>
      <c r="BM119" s="100"/>
      <c r="BN119" s="99"/>
      <c r="BO119" s="100"/>
      <c r="BP119" s="99"/>
      <c r="BQ119" s="100"/>
      <c r="BR119" s="99"/>
      <c r="BS119" s="100"/>
      <c r="BT119" s="99"/>
      <c r="BU119" s="100"/>
      <c r="BV119" s="99"/>
      <c r="BW119" s="100"/>
      <c r="BX119" s="99"/>
      <c r="BY119" s="100"/>
      <c r="BZ119" s="99"/>
      <c r="CA119" s="100"/>
      <c r="CB119" s="99"/>
      <c r="CC119" s="100"/>
      <c r="CD119" s="99"/>
      <c r="CE119" s="100"/>
      <c r="CF119" s="101"/>
      <c r="CG119" s="100"/>
    </row>
    <row r="120" spans="1:85" s="148" customFormat="1" ht="19.899999999999999" customHeight="1" x14ac:dyDescent="0.5">
      <c r="A120" s="94">
        <v>95</v>
      </c>
      <c r="B120" s="95" t="s">
        <v>155</v>
      </c>
      <c r="C120" s="95" t="s">
        <v>74</v>
      </c>
      <c r="D120" s="94">
        <f>RANK(BF120,$BF$4:$BF$147)</f>
        <v>24</v>
      </c>
      <c r="E120" s="94">
        <v>0.64</v>
      </c>
      <c r="F120" s="94" t="s">
        <v>85</v>
      </c>
      <c r="G120" s="94">
        <v>1350</v>
      </c>
      <c r="H120" s="94"/>
      <c r="I120" s="146">
        <f>H120*$E120</f>
        <v>0</v>
      </c>
      <c r="J120" s="94"/>
      <c r="K120" s="146">
        <f>J120*$E120</f>
        <v>0</v>
      </c>
      <c r="L120" s="94"/>
      <c r="M120" s="146">
        <f>L120*$E120</f>
        <v>0</v>
      </c>
      <c r="N120" s="94"/>
      <c r="O120" s="146">
        <f>N120*$E120</f>
        <v>0</v>
      </c>
      <c r="P120" s="94"/>
      <c r="Q120" s="146">
        <f>P120*$E120</f>
        <v>0</v>
      </c>
      <c r="R120" s="94"/>
      <c r="S120" s="146">
        <f>R120*$E120</f>
        <v>0</v>
      </c>
      <c r="T120" s="94"/>
      <c r="U120" s="146">
        <f>T120*$E120</f>
        <v>0</v>
      </c>
      <c r="V120" s="94"/>
      <c r="W120" s="146">
        <f>V120*$E120</f>
        <v>0</v>
      </c>
      <c r="X120" s="94"/>
      <c r="Y120" s="146">
        <f>X120*$E120</f>
        <v>0</v>
      </c>
      <c r="Z120" s="94"/>
      <c r="AA120" s="146">
        <f>Z120*$E120</f>
        <v>0</v>
      </c>
      <c r="AB120" s="94"/>
      <c r="AC120" s="146">
        <f>AB120*$E120</f>
        <v>0</v>
      </c>
      <c r="AD120" s="94"/>
      <c r="AE120" s="146">
        <f>AD120*$E120</f>
        <v>0</v>
      </c>
      <c r="AF120" s="147">
        <f>SUM(H120,J120,L120,N120,P120,R120,T120,V120,X120,Z120,AB120,AD120)</f>
        <v>0</v>
      </c>
      <c r="AG120" s="146">
        <f>SUM(I120,K120,M120,O120,Q120,S120,U120,W120,Y120,AA120,AC120,AE120)</f>
        <v>0</v>
      </c>
      <c r="AH120" s="145"/>
      <c r="AI120" s="146">
        <f>AH120*$E120</f>
        <v>0</v>
      </c>
      <c r="AJ120" s="145"/>
      <c r="AK120" s="146">
        <f>AJ120*$E120</f>
        <v>0</v>
      </c>
      <c r="AL120" s="145"/>
      <c r="AM120" s="146">
        <f>AL120*$E120</f>
        <v>0</v>
      </c>
      <c r="AN120" s="145"/>
      <c r="AO120" s="146">
        <f>AN120*$E120</f>
        <v>0</v>
      </c>
      <c r="AP120" s="145"/>
      <c r="AQ120" s="146">
        <f>AP120*$E120</f>
        <v>0</v>
      </c>
      <c r="AR120" s="145"/>
      <c r="AS120" s="146">
        <f>AR120*$E120</f>
        <v>0</v>
      </c>
      <c r="AT120" s="145"/>
      <c r="AU120" s="146">
        <f>AT120*$E120</f>
        <v>0</v>
      </c>
      <c r="AV120" s="145"/>
      <c r="AW120" s="146">
        <f>AV120*$E120</f>
        <v>0</v>
      </c>
      <c r="AX120" s="145"/>
      <c r="AY120" s="146">
        <f>AX120*$E120</f>
        <v>0</v>
      </c>
      <c r="AZ120" s="145"/>
      <c r="BA120" s="146">
        <f>AZ120*$E120</f>
        <v>0</v>
      </c>
      <c r="BB120" s="145"/>
      <c r="BC120" s="146">
        <f>BB120*$E120</f>
        <v>0</v>
      </c>
      <c r="BD120" s="145"/>
      <c r="BE120" s="146">
        <f>BD120*$E120</f>
        <v>0</v>
      </c>
      <c r="BF120" s="147">
        <f>SUM(AH120,AJ120,AL120,AN120,AP120,AR120,AT120,AV120,AX120,AZ120,BB120,BD120)</f>
        <v>0</v>
      </c>
      <c r="BG120" s="146">
        <f>SUM(AI120,AK120,AM120,AO120,AQ120,AS120,AU120,AW120,AY120,BA120,BC120,BE120)</f>
        <v>0</v>
      </c>
      <c r="BH120" s="99"/>
      <c r="BI120" s="100">
        <f>BH120*$E120</f>
        <v>0</v>
      </c>
      <c r="BJ120" s="99"/>
      <c r="BK120" s="100">
        <f>BJ120*$E120</f>
        <v>0</v>
      </c>
      <c r="BL120" s="99"/>
      <c r="BM120" s="100">
        <f>BL120*$E120</f>
        <v>0</v>
      </c>
      <c r="BN120" s="99"/>
      <c r="BO120" s="100">
        <f>BN120*$E120</f>
        <v>0</v>
      </c>
      <c r="BP120" s="99"/>
      <c r="BQ120" s="100">
        <f>BP120*$E120</f>
        <v>0</v>
      </c>
      <c r="BR120" s="99"/>
      <c r="BS120" s="100">
        <f>BR120*$E120</f>
        <v>0</v>
      </c>
      <c r="BT120" s="99"/>
      <c r="BU120" s="100">
        <f>BT120*$E120</f>
        <v>0</v>
      </c>
      <c r="BV120" s="99"/>
      <c r="BW120" s="100">
        <f>BV120*$E120</f>
        <v>0</v>
      </c>
      <c r="BX120" s="99"/>
      <c r="BY120" s="100">
        <f>BX120*$E120</f>
        <v>0</v>
      </c>
      <c r="BZ120" s="99"/>
      <c r="CA120" s="100">
        <f>BZ120*$E120</f>
        <v>0</v>
      </c>
      <c r="CB120" s="99"/>
      <c r="CC120" s="100">
        <f>CB120*$E120</f>
        <v>0</v>
      </c>
      <c r="CD120" s="99"/>
      <c r="CE120" s="100">
        <f>CD120*$E120</f>
        <v>0</v>
      </c>
      <c r="CF120" s="101">
        <f>SUM(BH120,BJ120,BL120,BN120,BP120,BR120,BT120,BV120,BX120,BZ120,CB120,CD120)</f>
        <v>0</v>
      </c>
      <c r="CG120" s="100">
        <f>SUM(BI120,BK120,BM120,BO120,BQ120,BS120,BU120,BW120,BY120,CA120,CC120,CE120)</f>
        <v>0</v>
      </c>
    </row>
    <row r="121" spans="1:85" s="148" customFormat="1" ht="19.899999999999999" customHeight="1" x14ac:dyDescent="0.5">
      <c r="A121" s="94">
        <v>96</v>
      </c>
      <c r="B121" s="95" t="s">
        <v>155</v>
      </c>
      <c r="C121" s="95" t="s">
        <v>205</v>
      </c>
      <c r="D121" s="94">
        <v>19</v>
      </c>
      <c r="E121" s="94">
        <v>1</v>
      </c>
      <c r="F121" s="94" t="s">
        <v>98</v>
      </c>
      <c r="G121" s="94"/>
      <c r="H121" s="94"/>
      <c r="I121" s="146"/>
      <c r="J121" s="94"/>
      <c r="K121" s="146"/>
      <c r="L121" s="94"/>
      <c r="M121" s="146"/>
      <c r="N121" s="94"/>
      <c r="O121" s="146"/>
      <c r="P121" s="94"/>
      <c r="Q121" s="146"/>
      <c r="R121" s="94"/>
      <c r="S121" s="146"/>
      <c r="T121" s="94"/>
      <c r="U121" s="146"/>
      <c r="V121" s="94"/>
      <c r="W121" s="146"/>
      <c r="X121" s="94"/>
      <c r="Y121" s="146"/>
      <c r="Z121" s="94"/>
      <c r="AA121" s="146"/>
      <c r="AB121" s="94"/>
      <c r="AC121" s="146"/>
      <c r="AD121" s="94"/>
      <c r="AE121" s="146"/>
      <c r="AF121" s="147"/>
      <c r="AG121" s="146"/>
      <c r="AH121" s="159"/>
      <c r="AI121" s="160"/>
      <c r="AJ121" s="159"/>
      <c r="AK121" s="160"/>
      <c r="AL121" s="145"/>
      <c r="AM121" s="146"/>
      <c r="AN121" s="145"/>
      <c r="AO121" s="146"/>
      <c r="AP121" s="145"/>
      <c r="AQ121" s="146"/>
      <c r="AR121" s="145"/>
      <c r="AS121" s="146"/>
      <c r="AT121" s="145"/>
      <c r="AU121" s="146"/>
      <c r="AV121" s="145"/>
      <c r="AW121" s="146"/>
      <c r="AX121" s="145"/>
      <c r="AY121" s="146"/>
      <c r="AZ121" s="145"/>
      <c r="BA121" s="146"/>
      <c r="BB121" s="145"/>
      <c r="BC121" s="146"/>
      <c r="BD121" s="145"/>
      <c r="BE121" s="146"/>
      <c r="BF121" s="147"/>
      <c r="BG121" s="146"/>
      <c r="BH121" s="99"/>
      <c r="BI121" s="100"/>
      <c r="BJ121" s="99"/>
      <c r="BK121" s="100"/>
      <c r="BL121" s="99"/>
      <c r="BM121" s="100"/>
      <c r="BN121" s="99"/>
      <c r="BO121" s="100"/>
      <c r="BP121" s="99"/>
      <c r="BQ121" s="100"/>
      <c r="BR121" s="99"/>
      <c r="BS121" s="100"/>
      <c r="BT121" s="99"/>
      <c r="BU121" s="100"/>
      <c r="BV121" s="99"/>
      <c r="BW121" s="100"/>
      <c r="BX121" s="99"/>
      <c r="BY121" s="100"/>
      <c r="BZ121" s="99"/>
      <c r="CA121" s="100"/>
      <c r="CB121" s="99"/>
      <c r="CC121" s="100"/>
      <c r="CD121" s="99"/>
      <c r="CE121" s="100"/>
      <c r="CF121" s="101"/>
      <c r="CG121" s="100"/>
    </row>
    <row r="122" spans="1:85" s="148" customFormat="1" ht="19.899999999999999" customHeight="1" x14ac:dyDescent="0.5">
      <c r="A122" s="94"/>
      <c r="B122" s="95"/>
      <c r="C122" s="95"/>
      <c r="D122" s="94"/>
      <c r="E122" s="94"/>
      <c r="F122" s="94"/>
      <c r="G122" s="94"/>
      <c r="H122" s="94"/>
      <c r="I122" s="146"/>
      <c r="J122" s="94"/>
      <c r="K122" s="146"/>
      <c r="L122" s="94"/>
      <c r="M122" s="146"/>
      <c r="N122" s="94"/>
      <c r="O122" s="146"/>
      <c r="P122" s="94"/>
      <c r="Q122" s="146"/>
      <c r="R122" s="94"/>
      <c r="S122" s="146"/>
      <c r="T122" s="94"/>
      <c r="U122" s="146"/>
      <c r="V122" s="94"/>
      <c r="W122" s="146"/>
      <c r="X122" s="94"/>
      <c r="Y122" s="146"/>
      <c r="Z122" s="94"/>
      <c r="AA122" s="146"/>
      <c r="AB122" s="94"/>
      <c r="AC122" s="146"/>
      <c r="AD122" s="94"/>
      <c r="AE122" s="146"/>
      <c r="AF122" s="147"/>
      <c r="AG122" s="146"/>
      <c r="AH122" s="159"/>
      <c r="AI122" s="160"/>
      <c r="AJ122" s="159"/>
      <c r="AK122" s="160"/>
      <c r="AL122" s="145"/>
      <c r="AM122" s="146"/>
      <c r="AN122" s="145"/>
      <c r="AO122" s="146"/>
      <c r="AP122" s="145"/>
      <c r="AQ122" s="146"/>
      <c r="AR122" s="145"/>
      <c r="AS122" s="146"/>
      <c r="AT122" s="145"/>
      <c r="AU122" s="146"/>
      <c r="AV122" s="145"/>
      <c r="AW122" s="146"/>
      <c r="AX122" s="145"/>
      <c r="AY122" s="146"/>
      <c r="AZ122" s="145"/>
      <c r="BA122" s="146"/>
      <c r="BB122" s="145"/>
      <c r="BC122" s="146"/>
      <c r="BD122" s="145"/>
      <c r="BE122" s="146"/>
      <c r="BF122" s="147"/>
      <c r="BG122" s="146"/>
      <c r="BH122" s="99"/>
      <c r="BI122" s="100"/>
      <c r="BJ122" s="99"/>
      <c r="BK122" s="100"/>
      <c r="BL122" s="99"/>
      <c r="BM122" s="100"/>
      <c r="BN122" s="99"/>
      <c r="BO122" s="100"/>
      <c r="BP122" s="99"/>
      <c r="BQ122" s="100"/>
      <c r="BR122" s="99"/>
      <c r="BS122" s="100"/>
      <c r="BT122" s="99"/>
      <c r="BU122" s="100"/>
      <c r="BV122" s="99"/>
      <c r="BW122" s="100"/>
      <c r="BX122" s="99"/>
      <c r="BY122" s="100"/>
      <c r="BZ122" s="99"/>
      <c r="CA122" s="100"/>
      <c r="CB122" s="99"/>
      <c r="CC122" s="100"/>
      <c r="CD122" s="99"/>
      <c r="CE122" s="100"/>
      <c r="CF122" s="101"/>
      <c r="CG122" s="100"/>
    </row>
    <row r="123" spans="1:85" s="148" customFormat="1" ht="19.899999999999999" customHeight="1" x14ac:dyDescent="0.5">
      <c r="A123" s="94">
        <v>97</v>
      </c>
      <c r="B123" s="95" t="s">
        <v>207</v>
      </c>
      <c r="C123" s="95" t="s">
        <v>74</v>
      </c>
      <c r="D123" s="94">
        <f>RANK(BF123,$BF$4:$BF$147)</f>
        <v>24</v>
      </c>
      <c r="E123" s="94">
        <v>1</v>
      </c>
      <c r="F123" s="94" t="s">
        <v>208</v>
      </c>
      <c r="G123" s="94">
        <v>2170</v>
      </c>
      <c r="H123" s="94"/>
      <c r="I123" s="146"/>
      <c r="J123" s="94"/>
      <c r="K123" s="146"/>
      <c r="L123" s="94"/>
      <c r="M123" s="146"/>
      <c r="N123" s="94"/>
      <c r="O123" s="146"/>
      <c r="P123" s="94"/>
      <c r="Q123" s="146"/>
      <c r="R123" s="94"/>
      <c r="S123" s="146"/>
      <c r="T123" s="94"/>
      <c r="U123" s="146"/>
      <c r="V123" s="94"/>
      <c r="W123" s="146"/>
      <c r="X123" s="94"/>
      <c r="Y123" s="146"/>
      <c r="Z123" s="94"/>
      <c r="AA123" s="146"/>
      <c r="AB123" s="94"/>
      <c r="AC123" s="146"/>
      <c r="AD123" s="94"/>
      <c r="AE123" s="146"/>
      <c r="AF123" s="147"/>
      <c r="AG123" s="146"/>
      <c r="AH123" s="159"/>
      <c r="AI123" s="160"/>
      <c r="AJ123" s="159"/>
      <c r="AK123" s="160"/>
      <c r="AL123" s="145"/>
      <c r="AM123" s="146"/>
      <c r="AN123" s="145"/>
      <c r="AO123" s="146"/>
      <c r="AP123" s="145"/>
      <c r="AQ123" s="146"/>
      <c r="AR123" s="145"/>
      <c r="AS123" s="146"/>
      <c r="AT123" s="145"/>
      <c r="AU123" s="146"/>
      <c r="AV123" s="145"/>
      <c r="AW123" s="146">
        <f t="shared" ref="AW123:AW128" si="380">AV123*$E123</f>
        <v>0</v>
      </c>
      <c r="AX123" s="145"/>
      <c r="AY123" s="146">
        <f t="shared" ref="AY123:AY128" si="381">AX123*$E123</f>
        <v>0</v>
      </c>
      <c r="AZ123" s="145"/>
      <c r="BA123" s="146">
        <f t="shared" ref="BA123:BA128" si="382">AZ123*$E123</f>
        <v>0</v>
      </c>
      <c r="BB123" s="145"/>
      <c r="BC123" s="146">
        <f t="shared" ref="BC123:BC128" si="383">BB123*$E123</f>
        <v>0</v>
      </c>
      <c r="BD123" s="145"/>
      <c r="BE123" s="146">
        <f t="shared" ref="BE123:BE128" si="384">BD123*$E123</f>
        <v>0</v>
      </c>
      <c r="BF123" s="147">
        <f t="shared" ref="BF123:BF128" si="385">SUM(AH123,AJ123,AL123,AN123,AP123,AR123,AT123,AV123,AX123,AZ123,BB123,BD123)</f>
        <v>0</v>
      </c>
      <c r="BG123" s="146">
        <f t="shared" ref="BG123:BG128" si="386">SUM(AI123,AK123,AM123,AO123,AQ123,AS123,AU123,AW123,AY123,BA123,BC123,BE123)</f>
        <v>0</v>
      </c>
      <c r="BH123" s="99"/>
      <c r="BI123" s="100"/>
      <c r="BJ123" s="99"/>
      <c r="BK123" s="100"/>
      <c r="BL123" s="99"/>
      <c r="BM123" s="100"/>
      <c r="BN123" s="99"/>
      <c r="BO123" s="100"/>
      <c r="BP123" s="99"/>
      <c r="BQ123" s="100"/>
      <c r="BR123" s="99"/>
      <c r="BS123" s="100"/>
      <c r="BT123" s="99"/>
      <c r="BU123" s="100"/>
      <c r="BV123" s="99"/>
      <c r="BW123" s="100">
        <f t="shared" ref="BW123:BW128" si="387">BV123*$E123</f>
        <v>0</v>
      </c>
      <c r="BX123" s="99"/>
      <c r="BY123" s="100"/>
      <c r="BZ123" s="99"/>
      <c r="CA123" s="100"/>
      <c r="CB123" s="99"/>
      <c r="CC123" s="100"/>
      <c r="CD123" s="99"/>
      <c r="CE123" s="100"/>
      <c r="CF123" s="101">
        <f t="shared" ref="CF123:CG146" si="388">SUM(BH123,BJ123,BL123,BN123,BP123,BR123,BT123,BV123,BX123,BZ123,CB123,CD123)</f>
        <v>0</v>
      </c>
      <c r="CG123" s="100">
        <f t="shared" si="388"/>
        <v>0</v>
      </c>
    </row>
    <row r="124" spans="1:85" s="148" customFormat="1" ht="19.899999999999999" customHeight="1" x14ac:dyDescent="0.5">
      <c r="A124" s="94">
        <v>98</v>
      </c>
      <c r="B124" s="95" t="s">
        <v>211</v>
      </c>
      <c r="C124" s="95" t="s">
        <v>205</v>
      </c>
      <c r="D124" s="94">
        <f>RANK(BF124,$BF$4:$BF$147)</f>
        <v>24</v>
      </c>
      <c r="E124" s="94">
        <v>1</v>
      </c>
      <c r="F124" s="94" t="s">
        <v>208</v>
      </c>
      <c r="G124" s="94"/>
      <c r="H124" s="94"/>
      <c r="I124" s="146"/>
      <c r="J124" s="94"/>
      <c r="K124" s="146"/>
      <c r="L124" s="94"/>
      <c r="M124" s="146"/>
      <c r="N124" s="94"/>
      <c r="O124" s="146"/>
      <c r="P124" s="94"/>
      <c r="Q124" s="146"/>
      <c r="R124" s="94"/>
      <c r="S124" s="146"/>
      <c r="T124" s="94"/>
      <c r="U124" s="146"/>
      <c r="V124" s="94"/>
      <c r="W124" s="146"/>
      <c r="X124" s="94"/>
      <c r="Y124" s="146"/>
      <c r="Z124" s="94"/>
      <c r="AA124" s="146"/>
      <c r="AB124" s="94"/>
      <c r="AC124" s="146"/>
      <c r="AD124" s="94"/>
      <c r="AE124" s="146"/>
      <c r="AF124" s="147"/>
      <c r="AG124" s="146"/>
      <c r="AH124" s="159"/>
      <c r="AI124" s="160"/>
      <c r="AJ124" s="159"/>
      <c r="AK124" s="160"/>
      <c r="AL124" s="145"/>
      <c r="AM124" s="146"/>
      <c r="AN124" s="145"/>
      <c r="AO124" s="146"/>
      <c r="AP124" s="145"/>
      <c r="AQ124" s="146"/>
      <c r="AR124" s="145"/>
      <c r="AS124" s="146"/>
      <c r="AT124" s="145"/>
      <c r="AU124" s="146"/>
      <c r="AV124" s="145"/>
      <c r="AW124" s="146">
        <f t="shared" si="380"/>
        <v>0</v>
      </c>
      <c r="AX124" s="145"/>
      <c r="AY124" s="146">
        <f t="shared" si="381"/>
        <v>0</v>
      </c>
      <c r="AZ124" s="145"/>
      <c r="BA124" s="146">
        <f t="shared" si="382"/>
        <v>0</v>
      </c>
      <c r="BB124" s="145"/>
      <c r="BC124" s="146">
        <f t="shared" si="383"/>
        <v>0</v>
      </c>
      <c r="BD124" s="145"/>
      <c r="BE124" s="146">
        <f t="shared" si="384"/>
        <v>0</v>
      </c>
      <c r="BF124" s="147">
        <f t="shared" si="385"/>
        <v>0</v>
      </c>
      <c r="BG124" s="146">
        <f t="shared" si="386"/>
        <v>0</v>
      </c>
      <c r="BH124" s="99"/>
      <c r="BI124" s="100"/>
      <c r="BJ124" s="99"/>
      <c r="BK124" s="100"/>
      <c r="BL124" s="99"/>
      <c r="BM124" s="100"/>
      <c r="BN124" s="99"/>
      <c r="BO124" s="100"/>
      <c r="BP124" s="99"/>
      <c r="BQ124" s="100"/>
      <c r="BR124" s="99"/>
      <c r="BS124" s="100"/>
      <c r="BT124" s="99"/>
      <c r="BU124" s="100"/>
      <c r="BV124" s="99"/>
      <c r="BW124" s="100">
        <f t="shared" si="387"/>
        <v>0</v>
      </c>
      <c r="BX124" s="99"/>
      <c r="BY124" s="100"/>
      <c r="BZ124" s="99"/>
      <c r="CA124" s="100"/>
      <c r="CB124" s="99"/>
      <c r="CC124" s="100"/>
      <c r="CD124" s="99"/>
      <c r="CE124" s="100"/>
      <c r="CF124" s="101">
        <f t="shared" si="388"/>
        <v>0</v>
      </c>
      <c r="CG124" s="100">
        <f t="shared" si="388"/>
        <v>0</v>
      </c>
    </row>
    <row r="125" spans="1:85" s="148" customFormat="1" ht="19.899999999999999" customHeight="1" x14ac:dyDescent="0.5">
      <c r="A125" s="94">
        <v>99</v>
      </c>
      <c r="B125" s="95" t="s">
        <v>226</v>
      </c>
      <c r="C125" s="95"/>
      <c r="D125" s="94">
        <f t="shared" ref="D125:D127" si="389">RANK(BF125,$BF$4:$BF$147)</f>
        <v>24</v>
      </c>
      <c r="E125" s="94"/>
      <c r="F125" s="94"/>
      <c r="G125" s="94"/>
      <c r="H125" s="94"/>
      <c r="I125" s="146"/>
      <c r="J125" s="94"/>
      <c r="K125" s="146"/>
      <c r="L125" s="94"/>
      <c r="M125" s="146"/>
      <c r="N125" s="94"/>
      <c r="O125" s="146"/>
      <c r="P125" s="94"/>
      <c r="Q125" s="146"/>
      <c r="R125" s="94"/>
      <c r="S125" s="146"/>
      <c r="T125" s="94"/>
      <c r="U125" s="146"/>
      <c r="V125" s="94"/>
      <c r="W125" s="146"/>
      <c r="X125" s="94"/>
      <c r="Y125" s="146"/>
      <c r="Z125" s="94"/>
      <c r="AA125" s="146"/>
      <c r="AB125" s="94"/>
      <c r="AC125" s="146"/>
      <c r="AD125" s="94"/>
      <c r="AE125" s="146"/>
      <c r="AF125" s="147"/>
      <c r="AG125" s="146"/>
      <c r="AH125" s="159"/>
      <c r="AI125" s="160"/>
      <c r="AJ125" s="159"/>
      <c r="AK125" s="160"/>
      <c r="AL125" s="145"/>
      <c r="AM125" s="146"/>
      <c r="AN125" s="145"/>
      <c r="AO125" s="146"/>
      <c r="AP125" s="145"/>
      <c r="AQ125" s="146"/>
      <c r="AR125" s="145"/>
      <c r="AS125" s="146"/>
      <c r="AT125" s="145"/>
      <c r="AU125" s="146"/>
      <c r="AV125" s="145"/>
      <c r="AW125" s="146"/>
      <c r="AX125" s="145"/>
      <c r="AY125" s="146"/>
      <c r="AZ125" s="145"/>
      <c r="BA125" s="146"/>
      <c r="BB125" s="145"/>
      <c r="BC125" s="146"/>
      <c r="BD125" s="145"/>
      <c r="BE125" s="146"/>
      <c r="BF125" s="147"/>
      <c r="BG125" s="146"/>
      <c r="BH125" s="99"/>
      <c r="BI125" s="100"/>
      <c r="BJ125" s="99"/>
      <c r="BK125" s="100"/>
      <c r="BL125" s="99"/>
      <c r="BM125" s="100"/>
      <c r="BN125" s="99"/>
      <c r="BO125" s="100"/>
      <c r="BP125" s="99"/>
      <c r="BQ125" s="100"/>
      <c r="BR125" s="99"/>
      <c r="BS125" s="100"/>
      <c r="BT125" s="99"/>
      <c r="BU125" s="100"/>
      <c r="BV125" s="99"/>
      <c r="BW125" s="100"/>
      <c r="BX125" s="99"/>
      <c r="BY125" s="100"/>
      <c r="BZ125" s="99"/>
      <c r="CA125" s="100"/>
      <c r="CB125" s="99"/>
      <c r="CC125" s="100"/>
      <c r="CD125" s="99"/>
      <c r="CE125" s="100"/>
      <c r="CF125" s="101"/>
      <c r="CG125" s="100"/>
    </row>
    <row r="126" spans="1:85" s="148" customFormat="1" ht="19.899999999999999" customHeight="1" x14ac:dyDescent="0.5">
      <c r="A126" s="94">
        <v>100</v>
      </c>
      <c r="B126" s="95" t="s">
        <v>227</v>
      </c>
      <c r="C126" s="95"/>
      <c r="D126" s="94">
        <f t="shared" si="389"/>
        <v>24</v>
      </c>
      <c r="E126" s="94"/>
      <c r="F126" s="94"/>
      <c r="G126" s="94"/>
      <c r="H126" s="94"/>
      <c r="I126" s="146"/>
      <c r="J126" s="94"/>
      <c r="K126" s="146"/>
      <c r="L126" s="94"/>
      <c r="M126" s="146"/>
      <c r="N126" s="94"/>
      <c r="O126" s="146"/>
      <c r="P126" s="94"/>
      <c r="Q126" s="146"/>
      <c r="R126" s="94"/>
      <c r="S126" s="146"/>
      <c r="T126" s="94"/>
      <c r="U126" s="146"/>
      <c r="V126" s="94"/>
      <c r="W126" s="146"/>
      <c r="X126" s="94"/>
      <c r="Y126" s="146"/>
      <c r="Z126" s="94"/>
      <c r="AA126" s="146"/>
      <c r="AB126" s="94"/>
      <c r="AC126" s="146"/>
      <c r="AD126" s="94"/>
      <c r="AE126" s="146"/>
      <c r="AF126" s="147"/>
      <c r="AG126" s="146"/>
      <c r="AH126" s="159"/>
      <c r="AI126" s="160"/>
      <c r="AJ126" s="159"/>
      <c r="AK126" s="160"/>
      <c r="AL126" s="145"/>
      <c r="AM126" s="146"/>
      <c r="AN126" s="145"/>
      <c r="AO126" s="146"/>
      <c r="AP126" s="145"/>
      <c r="AQ126" s="146"/>
      <c r="AR126" s="145"/>
      <c r="AS126" s="146"/>
      <c r="AT126" s="145"/>
      <c r="AU126" s="146"/>
      <c r="AV126" s="145"/>
      <c r="AW126" s="146"/>
      <c r="AX126" s="145"/>
      <c r="AY126" s="146"/>
      <c r="AZ126" s="145"/>
      <c r="BA126" s="146"/>
      <c r="BB126" s="145"/>
      <c r="BC126" s="146"/>
      <c r="BD126" s="145"/>
      <c r="BE126" s="146"/>
      <c r="BF126" s="147"/>
      <c r="BG126" s="146"/>
      <c r="BH126" s="99"/>
      <c r="BI126" s="100"/>
      <c r="BJ126" s="99"/>
      <c r="BK126" s="100"/>
      <c r="BL126" s="99"/>
      <c r="BM126" s="100"/>
      <c r="BN126" s="99"/>
      <c r="BO126" s="100"/>
      <c r="BP126" s="99"/>
      <c r="BQ126" s="100"/>
      <c r="BR126" s="99"/>
      <c r="BS126" s="100"/>
      <c r="BT126" s="99"/>
      <c r="BU126" s="100"/>
      <c r="BV126" s="99"/>
      <c r="BW126" s="100"/>
      <c r="BX126" s="99"/>
      <c r="BY126" s="100"/>
      <c r="BZ126" s="99"/>
      <c r="CA126" s="100"/>
      <c r="CB126" s="99"/>
      <c r="CC126" s="100"/>
      <c r="CD126" s="99"/>
      <c r="CE126" s="100"/>
      <c r="CF126" s="101"/>
      <c r="CG126" s="100"/>
    </row>
    <row r="127" spans="1:85" s="148" customFormat="1" ht="19.899999999999999" customHeight="1" x14ac:dyDescent="0.5">
      <c r="A127" s="94">
        <v>101</v>
      </c>
      <c r="B127" s="95" t="s">
        <v>209</v>
      </c>
      <c r="C127" s="95" t="s">
        <v>205</v>
      </c>
      <c r="D127" s="94">
        <f t="shared" si="389"/>
        <v>15</v>
      </c>
      <c r="E127" s="94">
        <v>1</v>
      </c>
      <c r="F127" s="94" t="s">
        <v>210</v>
      </c>
      <c r="G127" s="94">
        <v>1850</v>
      </c>
      <c r="H127" s="94"/>
      <c r="I127" s="146"/>
      <c r="J127" s="94"/>
      <c r="K127" s="146"/>
      <c r="L127" s="94"/>
      <c r="M127" s="146"/>
      <c r="N127" s="94"/>
      <c r="O127" s="146"/>
      <c r="P127" s="94"/>
      <c r="Q127" s="146"/>
      <c r="R127" s="94"/>
      <c r="S127" s="146"/>
      <c r="T127" s="94"/>
      <c r="U127" s="146"/>
      <c r="V127" s="94"/>
      <c r="W127" s="146"/>
      <c r="X127" s="94"/>
      <c r="Y127" s="146"/>
      <c r="Z127" s="94"/>
      <c r="AA127" s="146"/>
      <c r="AB127" s="94"/>
      <c r="AC127" s="146"/>
      <c r="AD127" s="94"/>
      <c r="AE127" s="146"/>
      <c r="AF127" s="147"/>
      <c r="AG127" s="146"/>
      <c r="AH127" s="159"/>
      <c r="AI127" s="160"/>
      <c r="AJ127" s="159"/>
      <c r="AK127" s="160"/>
      <c r="AL127" s="145"/>
      <c r="AM127" s="146"/>
      <c r="AN127" s="145"/>
      <c r="AO127" s="146"/>
      <c r="AP127" s="145"/>
      <c r="AQ127" s="146"/>
      <c r="AR127" s="145"/>
      <c r="AS127" s="146"/>
      <c r="AT127" s="145"/>
      <c r="AU127" s="146"/>
      <c r="AV127" s="145">
        <v>3</v>
      </c>
      <c r="AW127" s="146">
        <f t="shared" si="380"/>
        <v>3</v>
      </c>
      <c r="AX127" s="145">
        <v>493</v>
      </c>
      <c r="AY127" s="146">
        <f t="shared" si="381"/>
        <v>493</v>
      </c>
      <c r="AZ127" s="145">
        <v>374</v>
      </c>
      <c r="BA127" s="146">
        <f t="shared" si="382"/>
        <v>374</v>
      </c>
      <c r="BB127" s="145">
        <v>36</v>
      </c>
      <c r="BC127" s="146">
        <f t="shared" si="383"/>
        <v>36</v>
      </c>
      <c r="BD127" s="145">
        <v>215</v>
      </c>
      <c r="BE127" s="146">
        <f t="shared" si="384"/>
        <v>215</v>
      </c>
      <c r="BF127" s="147">
        <f t="shared" si="385"/>
        <v>1121</v>
      </c>
      <c r="BG127" s="146">
        <f t="shared" si="386"/>
        <v>1121</v>
      </c>
      <c r="BH127" s="99">
        <v>60</v>
      </c>
      <c r="BI127" s="100">
        <f t="shared" ref="BI127:BI128" si="390">BH127*$E127</f>
        <v>60</v>
      </c>
      <c r="BJ127" s="99">
        <v>12</v>
      </c>
      <c r="BK127" s="100">
        <f t="shared" ref="BK127:BK129" si="391">BJ127*$E127</f>
        <v>12</v>
      </c>
      <c r="BL127" s="99"/>
      <c r="BM127" s="100"/>
      <c r="BN127" s="99"/>
      <c r="BO127" s="100"/>
      <c r="BP127" s="99"/>
      <c r="BQ127" s="100"/>
      <c r="BR127" s="99"/>
      <c r="BS127" s="100"/>
      <c r="BT127" s="99"/>
      <c r="BU127" s="100"/>
      <c r="BV127" s="99"/>
      <c r="BW127" s="100">
        <f t="shared" si="387"/>
        <v>0</v>
      </c>
      <c r="BX127" s="99"/>
      <c r="BY127" s="100"/>
      <c r="BZ127" s="99"/>
      <c r="CA127" s="100"/>
      <c r="CB127" s="99"/>
      <c r="CC127" s="100"/>
      <c r="CD127" s="99"/>
      <c r="CE127" s="100"/>
      <c r="CF127" s="101">
        <f t="shared" si="388"/>
        <v>72</v>
      </c>
      <c r="CG127" s="100">
        <f t="shared" si="388"/>
        <v>72</v>
      </c>
    </row>
    <row r="128" spans="1:85" s="148" customFormat="1" ht="19.899999999999999" customHeight="1" x14ac:dyDescent="0.5">
      <c r="A128" s="94">
        <v>102</v>
      </c>
      <c r="B128" s="95" t="s">
        <v>209</v>
      </c>
      <c r="C128" s="95" t="s">
        <v>74</v>
      </c>
      <c r="D128" s="94">
        <f>RANK(BF128,$BF$4:$BF$147)</f>
        <v>11</v>
      </c>
      <c r="E128" s="94">
        <v>0.68</v>
      </c>
      <c r="F128" s="94" t="s">
        <v>210</v>
      </c>
      <c r="G128" s="94">
        <v>1800</v>
      </c>
      <c r="H128" s="94"/>
      <c r="I128" s="146"/>
      <c r="J128" s="94"/>
      <c r="K128" s="146"/>
      <c r="L128" s="94"/>
      <c r="M128" s="146"/>
      <c r="N128" s="94"/>
      <c r="O128" s="146"/>
      <c r="P128" s="94"/>
      <c r="Q128" s="146"/>
      <c r="R128" s="94"/>
      <c r="S128" s="146"/>
      <c r="T128" s="94"/>
      <c r="U128" s="146"/>
      <c r="V128" s="94"/>
      <c r="W128" s="146"/>
      <c r="X128" s="94"/>
      <c r="Y128" s="146"/>
      <c r="Z128" s="94"/>
      <c r="AA128" s="146"/>
      <c r="AB128" s="94"/>
      <c r="AC128" s="146"/>
      <c r="AD128" s="94"/>
      <c r="AE128" s="146"/>
      <c r="AF128" s="147"/>
      <c r="AG128" s="146"/>
      <c r="AH128" s="159"/>
      <c r="AI128" s="160"/>
      <c r="AJ128" s="159"/>
      <c r="AK128" s="160"/>
      <c r="AL128" s="145"/>
      <c r="AM128" s="146"/>
      <c r="AN128" s="145"/>
      <c r="AO128" s="146"/>
      <c r="AP128" s="145"/>
      <c r="AQ128" s="146"/>
      <c r="AR128" s="145"/>
      <c r="AS128" s="146"/>
      <c r="AT128" s="145"/>
      <c r="AU128" s="146"/>
      <c r="AV128" s="145">
        <v>984</v>
      </c>
      <c r="AW128" s="146">
        <f t="shared" si="380"/>
        <v>669.12</v>
      </c>
      <c r="AX128" s="145">
        <v>739</v>
      </c>
      <c r="AY128" s="146">
        <f t="shared" si="381"/>
        <v>502.52000000000004</v>
      </c>
      <c r="AZ128" s="145">
        <v>487</v>
      </c>
      <c r="BA128" s="146">
        <f t="shared" si="382"/>
        <v>331.16</v>
      </c>
      <c r="BB128" s="145">
        <v>168</v>
      </c>
      <c r="BC128" s="146">
        <f t="shared" si="383"/>
        <v>114.24000000000001</v>
      </c>
      <c r="BD128" s="145">
        <v>184</v>
      </c>
      <c r="BE128" s="146">
        <f t="shared" si="384"/>
        <v>125.12</v>
      </c>
      <c r="BF128" s="147">
        <f t="shared" si="385"/>
        <v>2562</v>
      </c>
      <c r="BG128" s="146">
        <f t="shared" si="386"/>
        <v>1742.1600000000003</v>
      </c>
      <c r="BH128" s="99">
        <v>132</v>
      </c>
      <c r="BI128" s="100">
        <f t="shared" si="390"/>
        <v>89.76</v>
      </c>
      <c r="BJ128" s="99">
        <v>6</v>
      </c>
      <c r="BK128" s="100">
        <f t="shared" si="391"/>
        <v>4.08</v>
      </c>
      <c r="BL128" s="99"/>
      <c r="BM128" s="100"/>
      <c r="BN128" s="99"/>
      <c r="BO128" s="100"/>
      <c r="BP128" s="99"/>
      <c r="BQ128" s="100"/>
      <c r="BR128" s="99"/>
      <c r="BS128" s="100"/>
      <c r="BT128" s="99"/>
      <c r="BU128" s="100"/>
      <c r="BV128" s="99"/>
      <c r="BW128" s="100">
        <f t="shared" si="387"/>
        <v>0</v>
      </c>
      <c r="BX128" s="99"/>
      <c r="BY128" s="100">
        <f t="shared" ref="BY128" si="392">BX128*$E128</f>
        <v>0</v>
      </c>
      <c r="BZ128" s="99"/>
      <c r="CA128" s="100">
        <f t="shared" ref="CA128" si="393">BZ128*$E128</f>
        <v>0</v>
      </c>
      <c r="CB128" s="99"/>
      <c r="CC128" s="100"/>
      <c r="CD128" s="99"/>
      <c r="CE128" s="100"/>
      <c r="CF128" s="101">
        <f t="shared" si="388"/>
        <v>138</v>
      </c>
      <c r="CG128" s="100">
        <f t="shared" si="388"/>
        <v>93.84</v>
      </c>
    </row>
    <row r="129" spans="1:85" s="148" customFormat="1" ht="19.899999999999999" customHeight="1" x14ac:dyDescent="0.5">
      <c r="A129" s="94">
        <v>103</v>
      </c>
      <c r="B129" s="95" t="s">
        <v>209</v>
      </c>
      <c r="C129" s="95" t="s">
        <v>74</v>
      </c>
      <c r="D129" s="94">
        <v>23</v>
      </c>
      <c r="E129" s="94">
        <v>0.64</v>
      </c>
      <c r="F129" s="94" t="s">
        <v>206</v>
      </c>
      <c r="G129" s="94">
        <v>1800</v>
      </c>
      <c r="H129" s="94"/>
      <c r="I129" s="146"/>
      <c r="J129" s="94"/>
      <c r="K129" s="146"/>
      <c r="L129" s="94"/>
      <c r="M129" s="146"/>
      <c r="N129" s="94"/>
      <c r="O129" s="146"/>
      <c r="P129" s="94"/>
      <c r="Q129" s="146"/>
      <c r="R129" s="94"/>
      <c r="S129" s="146"/>
      <c r="T129" s="94"/>
      <c r="U129" s="146"/>
      <c r="V129" s="94"/>
      <c r="W129" s="146"/>
      <c r="X129" s="94"/>
      <c r="Y129" s="146"/>
      <c r="Z129" s="94"/>
      <c r="AA129" s="146"/>
      <c r="AB129" s="94"/>
      <c r="AC129" s="146"/>
      <c r="AD129" s="94"/>
      <c r="AE129" s="146"/>
      <c r="AF129" s="147"/>
      <c r="AG129" s="146"/>
      <c r="AH129" s="159"/>
      <c r="AI129" s="160"/>
      <c r="AJ129" s="159"/>
      <c r="AK129" s="160"/>
      <c r="AL129" s="145"/>
      <c r="AM129" s="146"/>
      <c r="AN129" s="145"/>
      <c r="AO129" s="146"/>
      <c r="AP129" s="145"/>
      <c r="AQ129" s="146"/>
      <c r="AR129" s="145"/>
      <c r="AS129" s="146"/>
      <c r="AT129" s="145"/>
      <c r="AU129" s="146"/>
      <c r="AV129" s="145"/>
      <c r="AW129" s="146"/>
      <c r="AX129" s="145"/>
      <c r="AY129" s="146"/>
      <c r="AZ129" s="145"/>
      <c r="BA129" s="146"/>
      <c r="BB129" s="145"/>
      <c r="BC129" s="146"/>
      <c r="BD129" s="145"/>
      <c r="BE129" s="146"/>
      <c r="BF129" s="147">
        <f t="shared" ref="BF129" si="394">SUM(AH129,AJ129,AL129,AN129,AP129,AR129,AT129,AV129,AX129,AZ129,BB129,BD129)</f>
        <v>0</v>
      </c>
      <c r="BG129" s="146">
        <f t="shared" ref="BG129" si="395">SUM(AI129,AK129,AM129,AO129,AQ129,AS129,AU129,AW129,AY129,BA129,BC129,BE129)</f>
        <v>0</v>
      </c>
      <c r="BH129" s="99"/>
      <c r="BI129" s="100"/>
      <c r="BJ129" s="99"/>
      <c r="BK129" s="100">
        <f t="shared" si="391"/>
        <v>0</v>
      </c>
      <c r="BL129" s="99"/>
      <c r="BM129" s="100"/>
      <c r="BN129" s="99"/>
      <c r="BO129" s="100"/>
      <c r="BP129" s="99"/>
      <c r="BQ129" s="100"/>
      <c r="BR129" s="99"/>
      <c r="BS129" s="100"/>
      <c r="BT129" s="99"/>
      <c r="BU129" s="100"/>
      <c r="BV129" s="99"/>
      <c r="BW129" s="100"/>
      <c r="BX129" s="99"/>
      <c r="BY129" s="100"/>
      <c r="BZ129" s="99"/>
      <c r="CA129" s="100"/>
      <c r="CB129" s="99"/>
      <c r="CC129" s="100"/>
      <c r="CD129" s="99"/>
      <c r="CE129" s="100"/>
      <c r="CF129" s="101">
        <f t="shared" si="388"/>
        <v>0</v>
      </c>
      <c r="CG129" s="100">
        <f t="shared" si="388"/>
        <v>0</v>
      </c>
    </row>
    <row r="130" spans="1:85" s="148" customFormat="1" ht="19.899999999999999" customHeight="1" x14ac:dyDescent="0.5">
      <c r="A130" s="94">
        <v>104</v>
      </c>
      <c r="B130" s="95" t="s">
        <v>151</v>
      </c>
      <c r="C130" s="95" t="s">
        <v>77</v>
      </c>
      <c r="D130" s="94">
        <f t="shared" ref="D130:D139" si="396">RANK(BF130,$BF$4:$BF$147)</f>
        <v>10</v>
      </c>
      <c r="E130" s="94">
        <v>1</v>
      </c>
      <c r="F130" s="94" t="s">
        <v>152</v>
      </c>
      <c r="G130" s="94">
        <v>2100</v>
      </c>
      <c r="H130" s="94"/>
      <c r="I130" s="146">
        <f t="shared" si="225"/>
        <v>0</v>
      </c>
      <c r="J130" s="94"/>
      <c r="K130" s="146">
        <f t="shared" si="226"/>
        <v>0</v>
      </c>
      <c r="L130" s="94">
        <v>20</v>
      </c>
      <c r="M130" s="146">
        <f t="shared" si="227"/>
        <v>20</v>
      </c>
      <c r="N130" s="94"/>
      <c r="O130" s="146">
        <f t="shared" si="228"/>
        <v>0</v>
      </c>
      <c r="P130" s="94"/>
      <c r="Q130" s="146">
        <f t="shared" si="229"/>
        <v>0</v>
      </c>
      <c r="R130" s="94">
        <v>175</v>
      </c>
      <c r="S130" s="146">
        <f t="shared" si="230"/>
        <v>175</v>
      </c>
      <c r="T130" s="94">
        <v>384</v>
      </c>
      <c r="U130" s="146">
        <f t="shared" si="231"/>
        <v>384</v>
      </c>
      <c r="V130" s="94">
        <v>420</v>
      </c>
      <c r="W130" s="146">
        <f t="shared" si="232"/>
        <v>420</v>
      </c>
      <c r="X130" s="94">
        <v>500</v>
      </c>
      <c r="Y130" s="146">
        <f t="shared" si="233"/>
        <v>500</v>
      </c>
      <c r="Z130" s="94">
        <v>420</v>
      </c>
      <c r="AA130" s="146">
        <f t="shared" si="234"/>
        <v>420</v>
      </c>
      <c r="AB130" s="94">
        <v>360</v>
      </c>
      <c r="AC130" s="146">
        <f t="shared" si="235"/>
        <v>360</v>
      </c>
      <c r="AD130" s="94">
        <v>670</v>
      </c>
      <c r="AE130" s="146">
        <f t="shared" si="236"/>
        <v>670</v>
      </c>
      <c r="AF130" s="147">
        <f t="shared" ref="AF130:AF137" si="397">SUM(H130,J130,L130,N130,P130,R130,T130,V130,X130,Z130,AB130,AD130)</f>
        <v>2949</v>
      </c>
      <c r="AG130" s="146">
        <f t="shared" ref="AG130:AG137" si="398">SUM(I130,K130,M130,O130,Q130,S130,U130,W130,Y130,AA130,AC130,AE130)</f>
        <v>2949</v>
      </c>
      <c r="AH130" s="159">
        <v>600</v>
      </c>
      <c r="AI130" s="160">
        <f t="shared" si="377"/>
        <v>600</v>
      </c>
      <c r="AJ130" s="159">
        <v>467</v>
      </c>
      <c r="AK130" s="160">
        <f t="shared" si="378"/>
        <v>467</v>
      </c>
      <c r="AL130" s="145">
        <v>520</v>
      </c>
      <c r="AM130" s="146">
        <f t="shared" si="239"/>
        <v>520</v>
      </c>
      <c r="AN130" s="145">
        <v>300</v>
      </c>
      <c r="AO130" s="146">
        <f t="shared" si="240"/>
        <v>300</v>
      </c>
      <c r="AP130" s="145">
        <v>480</v>
      </c>
      <c r="AQ130" s="146">
        <f t="shared" si="241"/>
        <v>480</v>
      </c>
      <c r="AR130" s="145">
        <v>827</v>
      </c>
      <c r="AS130" s="146">
        <f t="shared" si="242"/>
        <v>827</v>
      </c>
      <c r="AT130" s="145">
        <v>860</v>
      </c>
      <c r="AU130" s="146">
        <f t="shared" si="243"/>
        <v>860</v>
      </c>
      <c r="AV130" s="145">
        <v>600</v>
      </c>
      <c r="AW130" s="146">
        <f t="shared" si="244"/>
        <v>600</v>
      </c>
      <c r="AX130" s="145">
        <v>880</v>
      </c>
      <c r="AY130" s="146">
        <f t="shared" si="245"/>
        <v>880</v>
      </c>
      <c r="AZ130" s="145">
        <v>920</v>
      </c>
      <c r="BA130" s="146">
        <f t="shared" si="246"/>
        <v>920</v>
      </c>
      <c r="BB130" s="145">
        <v>1040</v>
      </c>
      <c r="BC130" s="146">
        <f t="shared" si="247"/>
        <v>1040</v>
      </c>
      <c r="BD130" s="145">
        <v>1500</v>
      </c>
      <c r="BE130" s="146">
        <f t="shared" si="248"/>
        <v>1500</v>
      </c>
      <c r="BF130" s="147">
        <f t="shared" si="351"/>
        <v>8994</v>
      </c>
      <c r="BG130" s="146">
        <f t="shared" si="351"/>
        <v>8994</v>
      </c>
      <c r="BH130" s="96">
        <v>1460</v>
      </c>
      <c r="BI130" s="97">
        <f t="shared" ref="BI130:BI137" si="399">BH130*$E130</f>
        <v>1460</v>
      </c>
      <c r="BJ130" s="99">
        <v>1200</v>
      </c>
      <c r="BK130" s="100">
        <f t="shared" ref="BK130:BK137" si="400">BJ130*$E130</f>
        <v>1200</v>
      </c>
      <c r="BL130" s="99"/>
      <c r="BM130" s="100">
        <f t="shared" ref="BM130:BM137" si="401">BL130*$E130</f>
        <v>0</v>
      </c>
      <c r="BN130" s="99"/>
      <c r="BO130" s="100">
        <f t="shared" ref="BO130:BO137" si="402">BN130*$E130</f>
        <v>0</v>
      </c>
      <c r="BP130" s="99"/>
      <c r="BQ130" s="100">
        <f t="shared" ref="BQ130:BQ137" si="403">BP130*$E130</f>
        <v>0</v>
      </c>
      <c r="BR130" s="99"/>
      <c r="BS130" s="100">
        <f t="shared" ref="BS130:BS137" si="404">BR130*$E130</f>
        <v>0</v>
      </c>
      <c r="BT130" s="99"/>
      <c r="BU130" s="100">
        <f t="shared" ref="BU130:BU137" si="405">BT130*$E130</f>
        <v>0</v>
      </c>
      <c r="BV130" s="99"/>
      <c r="BW130" s="100">
        <f t="shared" ref="BW130:BW137" si="406">BV130*$E130</f>
        <v>0</v>
      </c>
      <c r="BX130" s="99"/>
      <c r="BY130" s="100">
        <f t="shared" ref="BY130:BY137" si="407">BX130*$E130</f>
        <v>0</v>
      </c>
      <c r="BZ130" s="99"/>
      <c r="CA130" s="100">
        <f t="shared" ref="CA130:CA137" si="408">BZ130*$E130</f>
        <v>0</v>
      </c>
      <c r="CB130" s="99"/>
      <c r="CC130" s="100">
        <f t="shared" ref="CC130:CC137" si="409">CB130*$E130</f>
        <v>0</v>
      </c>
      <c r="CD130" s="99"/>
      <c r="CE130" s="100">
        <f t="shared" ref="CE130:CE137" si="410">CD130*$E130</f>
        <v>0</v>
      </c>
      <c r="CF130" s="101">
        <f t="shared" si="388"/>
        <v>2660</v>
      </c>
      <c r="CG130" s="100">
        <f t="shared" si="388"/>
        <v>2660</v>
      </c>
    </row>
    <row r="131" spans="1:85" s="148" customFormat="1" ht="19.899999999999999" customHeight="1" x14ac:dyDescent="0.5">
      <c r="A131" s="94">
        <v>105</v>
      </c>
      <c r="B131" s="95" t="s">
        <v>153</v>
      </c>
      <c r="C131" s="95" t="s">
        <v>77</v>
      </c>
      <c r="D131" s="94">
        <f t="shared" si="396"/>
        <v>24</v>
      </c>
      <c r="E131" s="94">
        <v>1</v>
      </c>
      <c r="F131" s="94" t="s">
        <v>83</v>
      </c>
      <c r="G131" s="94"/>
      <c r="H131" s="94"/>
      <c r="I131" s="146">
        <f t="shared" si="225"/>
        <v>0</v>
      </c>
      <c r="J131" s="94"/>
      <c r="K131" s="146">
        <f t="shared" si="226"/>
        <v>0</v>
      </c>
      <c r="L131" s="94"/>
      <c r="M131" s="146">
        <f t="shared" si="227"/>
        <v>0</v>
      </c>
      <c r="N131" s="94"/>
      <c r="O131" s="146">
        <f t="shared" si="228"/>
        <v>0</v>
      </c>
      <c r="P131" s="94"/>
      <c r="Q131" s="146">
        <f t="shared" si="229"/>
        <v>0</v>
      </c>
      <c r="R131" s="94"/>
      <c r="S131" s="146">
        <f t="shared" si="230"/>
        <v>0</v>
      </c>
      <c r="T131" s="94"/>
      <c r="U131" s="146">
        <f t="shared" si="231"/>
        <v>0</v>
      </c>
      <c r="V131" s="94"/>
      <c r="W131" s="146">
        <f t="shared" si="232"/>
        <v>0</v>
      </c>
      <c r="X131" s="94"/>
      <c r="Y131" s="146">
        <f t="shared" si="233"/>
        <v>0</v>
      </c>
      <c r="Z131" s="94"/>
      <c r="AA131" s="146">
        <f t="shared" si="234"/>
        <v>0</v>
      </c>
      <c r="AB131" s="94"/>
      <c r="AC131" s="146">
        <f t="shared" si="235"/>
        <v>0</v>
      </c>
      <c r="AD131" s="94"/>
      <c r="AE131" s="146">
        <f t="shared" si="236"/>
        <v>0</v>
      </c>
      <c r="AF131" s="147">
        <f t="shared" si="397"/>
        <v>0</v>
      </c>
      <c r="AG131" s="146">
        <f t="shared" si="398"/>
        <v>0</v>
      </c>
      <c r="AH131" s="145"/>
      <c r="AI131" s="146">
        <f t="shared" si="237"/>
        <v>0</v>
      </c>
      <c r="AJ131" s="145"/>
      <c r="AK131" s="146">
        <f t="shared" si="239"/>
        <v>0</v>
      </c>
      <c r="AL131" s="145"/>
      <c r="AM131" s="146">
        <f t="shared" si="239"/>
        <v>0</v>
      </c>
      <c r="AN131" s="145"/>
      <c r="AO131" s="146">
        <f t="shared" si="240"/>
        <v>0</v>
      </c>
      <c r="AP131" s="145"/>
      <c r="AQ131" s="146">
        <f t="shared" si="241"/>
        <v>0</v>
      </c>
      <c r="AR131" s="145"/>
      <c r="AS131" s="146">
        <f t="shared" si="242"/>
        <v>0</v>
      </c>
      <c r="AT131" s="145"/>
      <c r="AU131" s="146">
        <f t="shared" si="243"/>
        <v>0</v>
      </c>
      <c r="AV131" s="145"/>
      <c r="AW131" s="146">
        <f t="shared" si="244"/>
        <v>0</v>
      </c>
      <c r="AX131" s="145"/>
      <c r="AY131" s="146">
        <f t="shared" si="245"/>
        <v>0</v>
      </c>
      <c r="AZ131" s="145"/>
      <c r="BA131" s="146">
        <f t="shared" si="246"/>
        <v>0</v>
      </c>
      <c r="BB131" s="145"/>
      <c r="BC131" s="146">
        <f t="shared" si="247"/>
        <v>0</v>
      </c>
      <c r="BD131" s="145"/>
      <c r="BE131" s="146">
        <f t="shared" si="248"/>
        <v>0</v>
      </c>
      <c r="BF131" s="147">
        <f t="shared" si="351"/>
        <v>0</v>
      </c>
      <c r="BG131" s="146">
        <f t="shared" si="351"/>
        <v>0</v>
      </c>
      <c r="BH131" s="99"/>
      <c r="BI131" s="100">
        <f t="shared" si="399"/>
        <v>0</v>
      </c>
      <c r="BJ131" s="99"/>
      <c r="BK131" s="100">
        <f t="shared" si="400"/>
        <v>0</v>
      </c>
      <c r="BL131" s="99"/>
      <c r="BM131" s="100">
        <f t="shared" si="401"/>
        <v>0</v>
      </c>
      <c r="BN131" s="99"/>
      <c r="BO131" s="100">
        <f t="shared" si="402"/>
        <v>0</v>
      </c>
      <c r="BP131" s="99"/>
      <c r="BQ131" s="100">
        <f t="shared" si="403"/>
        <v>0</v>
      </c>
      <c r="BR131" s="99"/>
      <c r="BS131" s="100">
        <f t="shared" si="404"/>
        <v>0</v>
      </c>
      <c r="BT131" s="99"/>
      <c r="BU131" s="100">
        <f t="shared" si="405"/>
        <v>0</v>
      </c>
      <c r="BV131" s="99"/>
      <c r="BW131" s="100">
        <f t="shared" si="406"/>
        <v>0</v>
      </c>
      <c r="BX131" s="99"/>
      <c r="BY131" s="100">
        <f t="shared" si="407"/>
        <v>0</v>
      </c>
      <c r="BZ131" s="99"/>
      <c r="CA131" s="100">
        <f t="shared" si="408"/>
        <v>0</v>
      </c>
      <c r="CB131" s="99"/>
      <c r="CC131" s="100">
        <f t="shared" si="409"/>
        <v>0</v>
      </c>
      <c r="CD131" s="99"/>
      <c r="CE131" s="100">
        <f t="shared" si="410"/>
        <v>0</v>
      </c>
      <c r="CF131" s="101">
        <f t="shared" si="388"/>
        <v>0</v>
      </c>
      <c r="CG131" s="100">
        <f t="shared" si="388"/>
        <v>0</v>
      </c>
    </row>
    <row r="132" spans="1:85" s="148" customFormat="1" ht="19.899999999999999" customHeight="1" x14ac:dyDescent="0.5">
      <c r="A132" s="94">
        <v>106</v>
      </c>
      <c r="B132" s="95" t="s">
        <v>154</v>
      </c>
      <c r="C132" s="95" t="s">
        <v>74</v>
      </c>
      <c r="D132" s="94">
        <f t="shared" si="396"/>
        <v>24</v>
      </c>
      <c r="E132" s="94">
        <v>0.64</v>
      </c>
      <c r="F132" s="94" t="s">
        <v>85</v>
      </c>
      <c r="G132" s="94">
        <v>1350</v>
      </c>
      <c r="H132" s="94"/>
      <c r="I132" s="146">
        <f t="shared" si="225"/>
        <v>0</v>
      </c>
      <c r="J132" s="94"/>
      <c r="K132" s="146">
        <f t="shared" si="226"/>
        <v>0</v>
      </c>
      <c r="L132" s="94"/>
      <c r="M132" s="146">
        <f t="shared" si="227"/>
        <v>0</v>
      </c>
      <c r="N132" s="94"/>
      <c r="O132" s="146">
        <f t="shared" si="228"/>
        <v>0</v>
      </c>
      <c r="P132" s="94"/>
      <c r="Q132" s="146">
        <f t="shared" si="229"/>
        <v>0</v>
      </c>
      <c r="R132" s="94"/>
      <c r="S132" s="146">
        <f t="shared" si="230"/>
        <v>0</v>
      </c>
      <c r="T132" s="94"/>
      <c r="U132" s="146">
        <f t="shared" si="231"/>
        <v>0</v>
      </c>
      <c r="V132" s="94"/>
      <c r="W132" s="146">
        <f t="shared" si="232"/>
        <v>0</v>
      </c>
      <c r="X132" s="94"/>
      <c r="Y132" s="146">
        <f t="shared" si="233"/>
        <v>0</v>
      </c>
      <c r="Z132" s="94"/>
      <c r="AA132" s="146">
        <f t="shared" si="234"/>
        <v>0</v>
      </c>
      <c r="AB132" s="94"/>
      <c r="AC132" s="146">
        <f t="shared" si="235"/>
        <v>0</v>
      </c>
      <c r="AD132" s="94"/>
      <c r="AE132" s="146">
        <f t="shared" si="236"/>
        <v>0</v>
      </c>
      <c r="AF132" s="147">
        <f t="shared" si="397"/>
        <v>0</v>
      </c>
      <c r="AG132" s="146">
        <f t="shared" si="398"/>
        <v>0</v>
      </c>
      <c r="AH132" s="145"/>
      <c r="AI132" s="146">
        <f t="shared" si="237"/>
        <v>0</v>
      </c>
      <c r="AJ132" s="145"/>
      <c r="AK132" s="146">
        <f t="shared" si="239"/>
        <v>0</v>
      </c>
      <c r="AL132" s="145"/>
      <c r="AM132" s="146">
        <f t="shared" si="239"/>
        <v>0</v>
      </c>
      <c r="AN132" s="145"/>
      <c r="AO132" s="146">
        <f t="shared" si="240"/>
        <v>0</v>
      </c>
      <c r="AP132" s="145"/>
      <c r="AQ132" s="146">
        <f t="shared" si="241"/>
        <v>0</v>
      </c>
      <c r="AR132" s="145"/>
      <c r="AS132" s="146">
        <f t="shared" si="242"/>
        <v>0</v>
      </c>
      <c r="AT132" s="145"/>
      <c r="AU132" s="146">
        <f t="shared" si="243"/>
        <v>0</v>
      </c>
      <c r="AV132" s="145"/>
      <c r="AW132" s="146">
        <f t="shared" si="244"/>
        <v>0</v>
      </c>
      <c r="AX132" s="145"/>
      <c r="AY132" s="146">
        <f t="shared" si="245"/>
        <v>0</v>
      </c>
      <c r="AZ132" s="145"/>
      <c r="BA132" s="146">
        <f t="shared" si="246"/>
        <v>0</v>
      </c>
      <c r="BB132" s="145"/>
      <c r="BC132" s="146">
        <f t="shared" si="247"/>
        <v>0</v>
      </c>
      <c r="BD132" s="145"/>
      <c r="BE132" s="146">
        <f t="shared" si="248"/>
        <v>0</v>
      </c>
      <c r="BF132" s="147">
        <f t="shared" si="351"/>
        <v>0</v>
      </c>
      <c r="BG132" s="146">
        <f t="shared" si="351"/>
        <v>0</v>
      </c>
      <c r="BH132" s="99"/>
      <c r="BI132" s="100">
        <f t="shared" si="399"/>
        <v>0</v>
      </c>
      <c r="BJ132" s="99"/>
      <c r="BK132" s="100">
        <f t="shared" si="400"/>
        <v>0</v>
      </c>
      <c r="BL132" s="99"/>
      <c r="BM132" s="100">
        <f t="shared" si="401"/>
        <v>0</v>
      </c>
      <c r="BN132" s="99"/>
      <c r="BO132" s="100">
        <f t="shared" si="402"/>
        <v>0</v>
      </c>
      <c r="BP132" s="99"/>
      <c r="BQ132" s="100">
        <f t="shared" si="403"/>
        <v>0</v>
      </c>
      <c r="BR132" s="99"/>
      <c r="BS132" s="100">
        <f t="shared" si="404"/>
        <v>0</v>
      </c>
      <c r="BT132" s="99"/>
      <c r="BU132" s="100">
        <f t="shared" si="405"/>
        <v>0</v>
      </c>
      <c r="BV132" s="99"/>
      <c r="BW132" s="100">
        <f t="shared" si="406"/>
        <v>0</v>
      </c>
      <c r="BX132" s="99"/>
      <c r="BY132" s="100">
        <f t="shared" si="407"/>
        <v>0</v>
      </c>
      <c r="BZ132" s="99"/>
      <c r="CA132" s="100">
        <f t="shared" si="408"/>
        <v>0</v>
      </c>
      <c r="CB132" s="99"/>
      <c r="CC132" s="100">
        <f t="shared" si="409"/>
        <v>0</v>
      </c>
      <c r="CD132" s="99"/>
      <c r="CE132" s="100">
        <f t="shared" si="410"/>
        <v>0</v>
      </c>
      <c r="CF132" s="101">
        <f t="shared" si="388"/>
        <v>0</v>
      </c>
      <c r="CG132" s="100">
        <f t="shared" si="388"/>
        <v>0</v>
      </c>
    </row>
    <row r="133" spans="1:85" s="148" customFormat="1" ht="19.899999999999999" customHeight="1" x14ac:dyDescent="0.5">
      <c r="A133" s="94">
        <v>107</v>
      </c>
      <c r="B133" s="95" t="s">
        <v>156</v>
      </c>
      <c r="C133" s="95" t="s">
        <v>74</v>
      </c>
      <c r="D133" s="94">
        <f t="shared" si="396"/>
        <v>24</v>
      </c>
      <c r="E133" s="94">
        <v>0.64</v>
      </c>
      <c r="F133" s="94" t="s">
        <v>85</v>
      </c>
      <c r="G133" s="94"/>
      <c r="H133" s="94"/>
      <c r="I133" s="146">
        <f t="shared" si="225"/>
        <v>0</v>
      </c>
      <c r="J133" s="94"/>
      <c r="K133" s="146">
        <f t="shared" si="226"/>
        <v>0</v>
      </c>
      <c r="L133" s="94"/>
      <c r="M133" s="146">
        <f t="shared" si="227"/>
        <v>0</v>
      </c>
      <c r="N133" s="94"/>
      <c r="O133" s="146">
        <f t="shared" si="228"/>
        <v>0</v>
      </c>
      <c r="P133" s="94"/>
      <c r="Q133" s="146">
        <f t="shared" si="229"/>
        <v>0</v>
      </c>
      <c r="R133" s="94"/>
      <c r="S133" s="146">
        <f t="shared" si="230"/>
        <v>0</v>
      </c>
      <c r="T133" s="94"/>
      <c r="U133" s="146">
        <f t="shared" si="231"/>
        <v>0</v>
      </c>
      <c r="V133" s="94"/>
      <c r="W133" s="146">
        <f t="shared" si="232"/>
        <v>0</v>
      </c>
      <c r="X133" s="94"/>
      <c r="Y133" s="146">
        <f t="shared" si="233"/>
        <v>0</v>
      </c>
      <c r="Z133" s="94"/>
      <c r="AA133" s="146">
        <f t="shared" si="234"/>
        <v>0</v>
      </c>
      <c r="AB133" s="94"/>
      <c r="AC133" s="146">
        <f t="shared" si="235"/>
        <v>0</v>
      </c>
      <c r="AD133" s="94"/>
      <c r="AE133" s="146">
        <f t="shared" si="236"/>
        <v>0</v>
      </c>
      <c r="AF133" s="147">
        <f t="shared" si="397"/>
        <v>0</v>
      </c>
      <c r="AG133" s="146">
        <f t="shared" si="398"/>
        <v>0</v>
      </c>
      <c r="AH133" s="145"/>
      <c r="AI133" s="146">
        <f t="shared" si="237"/>
        <v>0</v>
      </c>
      <c r="AJ133" s="145"/>
      <c r="AK133" s="146">
        <f t="shared" si="239"/>
        <v>0</v>
      </c>
      <c r="AL133" s="145"/>
      <c r="AM133" s="146">
        <f t="shared" si="239"/>
        <v>0</v>
      </c>
      <c r="AN133" s="145"/>
      <c r="AO133" s="146">
        <f t="shared" si="240"/>
        <v>0</v>
      </c>
      <c r="AP133" s="145"/>
      <c r="AQ133" s="146">
        <f t="shared" si="241"/>
        <v>0</v>
      </c>
      <c r="AR133" s="145"/>
      <c r="AS133" s="146">
        <f t="shared" si="242"/>
        <v>0</v>
      </c>
      <c r="AT133" s="145"/>
      <c r="AU133" s="146">
        <f t="shared" si="243"/>
        <v>0</v>
      </c>
      <c r="AV133" s="145"/>
      <c r="AW133" s="146">
        <f t="shared" si="244"/>
        <v>0</v>
      </c>
      <c r="AX133" s="145"/>
      <c r="AY133" s="146">
        <f t="shared" si="245"/>
        <v>0</v>
      </c>
      <c r="AZ133" s="145"/>
      <c r="BA133" s="146">
        <f t="shared" si="246"/>
        <v>0</v>
      </c>
      <c r="BB133" s="145"/>
      <c r="BC133" s="146">
        <f t="shared" si="247"/>
        <v>0</v>
      </c>
      <c r="BD133" s="145"/>
      <c r="BE133" s="146">
        <f t="shared" si="248"/>
        <v>0</v>
      </c>
      <c r="BF133" s="147">
        <f t="shared" si="351"/>
        <v>0</v>
      </c>
      <c r="BG133" s="146">
        <f t="shared" si="351"/>
        <v>0</v>
      </c>
      <c r="BH133" s="99"/>
      <c r="BI133" s="100">
        <f t="shared" si="399"/>
        <v>0</v>
      </c>
      <c r="BJ133" s="99"/>
      <c r="BK133" s="100">
        <f t="shared" si="400"/>
        <v>0</v>
      </c>
      <c r="BL133" s="99"/>
      <c r="BM133" s="100">
        <f t="shared" si="401"/>
        <v>0</v>
      </c>
      <c r="BN133" s="99"/>
      <c r="BO133" s="100">
        <f t="shared" si="402"/>
        <v>0</v>
      </c>
      <c r="BP133" s="99"/>
      <c r="BQ133" s="100">
        <f t="shared" si="403"/>
        <v>0</v>
      </c>
      <c r="BR133" s="99"/>
      <c r="BS133" s="100">
        <f t="shared" si="404"/>
        <v>0</v>
      </c>
      <c r="BT133" s="99"/>
      <c r="BU133" s="100">
        <f t="shared" si="405"/>
        <v>0</v>
      </c>
      <c r="BV133" s="99"/>
      <c r="BW133" s="100">
        <f t="shared" si="406"/>
        <v>0</v>
      </c>
      <c r="BX133" s="99"/>
      <c r="BY133" s="100">
        <f t="shared" si="407"/>
        <v>0</v>
      </c>
      <c r="BZ133" s="99"/>
      <c r="CA133" s="100">
        <f t="shared" si="408"/>
        <v>0</v>
      </c>
      <c r="CB133" s="99"/>
      <c r="CC133" s="100">
        <f t="shared" si="409"/>
        <v>0</v>
      </c>
      <c r="CD133" s="99"/>
      <c r="CE133" s="100">
        <f t="shared" si="410"/>
        <v>0</v>
      </c>
      <c r="CF133" s="101">
        <f t="shared" si="388"/>
        <v>0</v>
      </c>
      <c r="CG133" s="100">
        <f t="shared" si="388"/>
        <v>0</v>
      </c>
    </row>
    <row r="134" spans="1:85" s="148" customFormat="1" ht="19.899999999999999" customHeight="1" x14ac:dyDescent="0.5">
      <c r="A134" s="94">
        <v>108</v>
      </c>
      <c r="B134" s="95" t="s">
        <v>157</v>
      </c>
      <c r="C134" s="95" t="s">
        <v>74</v>
      </c>
      <c r="D134" s="94">
        <f t="shared" si="396"/>
        <v>24</v>
      </c>
      <c r="E134" s="94">
        <v>0.64</v>
      </c>
      <c r="F134" s="94" t="s">
        <v>85</v>
      </c>
      <c r="G134" s="94"/>
      <c r="H134" s="94"/>
      <c r="I134" s="146">
        <f t="shared" si="225"/>
        <v>0</v>
      </c>
      <c r="J134" s="94"/>
      <c r="K134" s="146">
        <f t="shared" si="226"/>
        <v>0</v>
      </c>
      <c r="L134" s="94"/>
      <c r="M134" s="146">
        <f t="shared" si="227"/>
        <v>0</v>
      </c>
      <c r="N134" s="94"/>
      <c r="O134" s="146">
        <f t="shared" si="228"/>
        <v>0</v>
      </c>
      <c r="P134" s="94"/>
      <c r="Q134" s="146">
        <f t="shared" si="229"/>
        <v>0</v>
      </c>
      <c r="R134" s="94"/>
      <c r="S134" s="146">
        <f t="shared" si="230"/>
        <v>0</v>
      </c>
      <c r="T134" s="94"/>
      <c r="U134" s="146">
        <f t="shared" si="231"/>
        <v>0</v>
      </c>
      <c r="V134" s="94"/>
      <c r="W134" s="146">
        <f t="shared" si="232"/>
        <v>0</v>
      </c>
      <c r="X134" s="94"/>
      <c r="Y134" s="146">
        <f t="shared" si="233"/>
        <v>0</v>
      </c>
      <c r="Z134" s="94"/>
      <c r="AA134" s="146">
        <f t="shared" si="234"/>
        <v>0</v>
      </c>
      <c r="AB134" s="94"/>
      <c r="AC134" s="146">
        <f t="shared" si="235"/>
        <v>0</v>
      </c>
      <c r="AD134" s="94"/>
      <c r="AE134" s="146">
        <f t="shared" si="236"/>
        <v>0</v>
      </c>
      <c r="AF134" s="147">
        <f t="shared" si="397"/>
        <v>0</v>
      </c>
      <c r="AG134" s="146">
        <f t="shared" si="398"/>
        <v>0</v>
      </c>
      <c r="AH134" s="145"/>
      <c r="AI134" s="146">
        <f t="shared" si="237"/>
        <v>0</v>
      </c>
      <c r="AJ134" s="145"/>
      <c r="AK134" s="146">
        <f t="shared" si="239"/>
        <v>0</v>
      </c>
      <c r="AL134" s="145"/>
      <c r="AM134" s="146">
        <f t="shared" si="239"/>
        <v>0</v>
      </c>
      <c r="AN134" s="145"/>
      <c r="AO134" s="146">
        <f t="shared" si="240"/>
        <v>0</v>
      </c>
      <c r="AP134" s="145"/>
      <c r="AQ134" s="146">
        <f t="shared" si="241"/>
        <v>0</v>
      </c>
      <c r="AR134" s="145"/>
      <c r="AS134" s="146">
        <f t="shared" si="242"/>
        <v>0</v>
      </c>
      <c r="AT134" s="145"/>
      <c r="AU134" s="146">
        <f t="shared" si="243"/>
        <v>0</v>
      </c>
      <c r="AV134" s="145"/>
      <c r="AW134" s="146">
        <f t="shared" si="244"/>
        <v>0</v>
      </c>
      <c r="AX134" s="145"/>
      <c r="AY134" s="146">
        <f t="shared" si="245"/>
        <v>0</v>
      </c>
      <c r="AZ134" s="145"/>
      <c r="BA134" s="146">
        <f t="shared" si="246"/>
        <v>0</v>
      </c>
      <c r="BB134" s="145"/>
      <c r="BC134" s="146">
        <f t="shared" si="247"/>
        <v>0</v>
      </c>
      <c r="BD134" s="145"/>
      <c r="BE134" s="146">
        <f t="shared" si="248"/>
        <v>0</v>
      </c>
      <c r="BF134" s="147">
        <f t="shared" si="351"/>
        <v>0</v>
      </c>
      <c r="BG134" s="146">
        <f t="shared" si="351"/>
        <v>0</v>
      </c>
      <c r="BH134" s="99"/>
      <c r="BI134" s="100">
        <f t="shared" si="399"/>
        <v>0</v>
      </c>
      <c r="BJ134" s="99"/>
      <c r="BK134" s="100">
        <f t="shared" si="400"/>
        <v>0</v>
      </c>
      <c r="BL134" s="99"/>
      <c r="BM134" s="100">
        <f t="shared" si="401"/>
        <v>0</v>
      </c>
      <c r="BN134" s="99"/>
      <c r="BO134" s="100">
        <f t="shared" si="402"/>
        <v>0</v>
      </c>
      <c r="BP134" s="99"/>
      <c r="BQ134" s="100">
        <f t="shared" si="403"/>
        <v>0</v>
      </c>
      <c r="BR134" s="99"/>
      <c r="BS134" s="100">
        <f t="shared" si="404"/>
        <v>0</v>
      </c>
      <c r="BT134" s="99"/>
      <c r="BU134" s="100">
        <f t="shared" si="405"/>
        <v>0</v>
      </c>
      <c r="BV134" s="99"/>
      <c r="BW134" s="100">
        <f t="shared" si="406"/>
        <v>0</v>
      </c>
      <c r="BX134" s="99"/>
      <c r="BY134" s="100">
        <f t="shared" si="407"/>
        <v>0</v>
      </c>
      <c r="BZ134" s="99"/>
      <c r="CA134" s="100">
        <f t="shared" si="408"/>
        <v>0</v>
      </c>
      <c r="CB134" s="99"/>
      <c r="CC134" s="100">
        <f t="shared" si="409"/>
        <v>0</v>
      </c>
      <c r="CD134" s="99"/>
      <c r="CE134" s="100">
        <f t="shared" si="410"/>
        <v>0</v>
      </c>
      <c r="CF134" s="101">
        <f t="shared" si="388"/>
        <v>0</v>
      </c>
      <c r="CG134" s="100">
        <f t="shared" si="388"/>
        <v>0</v>
      </c>
    </row>
    <row r="135" spans="1:85" s="148" customFormat="1" ht="19.899999999999999" customHeight="1" x14ac:dyDescent="0.5">
      <c r="A135" s="94">
        <v>109</v>
      </c>
      <c r="B135" s="95" t="s">
        <v>158</v>
      </c>
      <c r="C135" s="95" t="s">
        <v>74</v>
      </c>
      <c r="D135" s="94">
        <f t="shared" si="396"/>
        <v>24</v>
      </c>
      <c r="E135" s="94">
        <v>0.64</v>
      </c>
      <c r="F135" s="94" t="s">
        <v>85</v>
      </c>
      <c r="G135" s="94">
        <v>1900</v>
      </c>
      <c r="H135" s="94"/>
      <c r="I135" s="146">
        <f t="shared" si="225"/>
        <v>0</v>
      </c>
      <c r="J135" s="94"/>
      <c r="K135" s="146">
        <f t="shared" si="226"/>
        <v>0</v>
      </c>
      <c r="L135" s="94"/>
      <c r="M135" s="146">
        <f t="shared" si="227"/>
        <v>0</v>
      </c>
      <c r="N135" s="94"/>
      <c r="O135" s="146">
        <f t="shared" si="228"/>
        <v>0</v>
      </c>
      <c r="P135" s="94"/>
      <c r="Q135" s="146">
        <f t="shared" si="229"/>
        <v>0</v>
      </c>
      <c r="R135" s="94">
        <v>14</v>
      </c>
      <c r="S135" s="146">
        <f t="shared" si="230"/>
        <v>8.9600000000000009</v>
      </c>
      <c r="T135" s="94"/>
      <c r="U135" s="146">
        <f t="shared" si="231"/>
        <v>0</v>
      </c>
      <c r="V135" s="94"/>
      <c r="W135" s="146">
        <f t="shared" si="232"/>
        <v>0</v>
      </c>
      <c r="X135" s="94"/>
      <c r="Y135" s="146">
        <f t="shared" si="233"/>
        <v>0</v>
      </c>
      <c r="Z135" s="94"/>
      <c r="AA135" s="146">
        <f t="shared" si="234"/>
        <v>0</v>
      </c>
      <c r="AB135" s="94"/>
      <c r="AC135" s="146">
        <f t="shared" si="235"/>
        <v>0</v>
      </c>
      <c r="AD135" s="94"/>
      <c r="AE135" s="146">
        <f t="shared" si="236"/>
        <v>0</v>
      </c>
      <c r="AF135" s="147">
        <f t="shared" si="397"/>
        <v>14</v>
      </c>
      <c r="AG135" s="146">
        <f t="shared" si="398"/>
        <v>8.9600000000000009</v>
      </c>
      <c r="AH135" s="145"/>
      <c r="AI135" s="146">
        <f t="shared" si="237"/>
        <v>0</v>
      </c>
      <c r="AJ135" s="145"/>
      <c r="AK135" s="146">
        <f t="shared" si="239"/>
        <v>0</v>
      </c>
      <c r="AL135" s="145"/>
      <c r="AM135" s="146">
        <f t="shared" si="239"/>
        <v>0</v>
      </c>
      <c r="AN135" s="145"/>
      <c r="AO135" s="146">
        <f t="shared" si="240"/>
        <v>0</v>
      </c>
      <c r="AP135" s="145"/>
      <c r="AQ135" s="146">
        <f t="shared" si="241"/>
        <v>0</v>
      </c>
      <c r="AR135" s="145"/>
      <c r="AS135" s="146">
        <f t="shared" si="242"/>
        <v>0</v>
      </c>
      <c r="AT135" s="145"/>
      <c r="AU135" s="146">
        <f t="shared" si="243"/>
        <v>0</v>
      </c>
      <c r="AV135" s="145"/>
      <c r="AW135" s="146">
        <f t="shared" si="244"/>
        <v>0</v>
      </c>
      <c r="AX135" s="145"/>
      <c r="AY135" s="146">
        <f t="shared" si="245"/>
        <v>0</v>
      </c>
      <c r="AZ135" s="145"/>
      <c r="BA135" s="146">
        <f t="shared" si="246"/>
        <v>0</v>
      </c>
      <c r="BB135" s="145"/>
      <c r="BC135" s="146">
        <f t="shared" si="247"/>
        <v>0</v>
      </c>
      <c r="BD135" s="145"/>
      <c r="BE135" s="146">
        <f t="shared" si="248"/>
        <v>0</v>
      </c>
      <c r="BF135" s="147">
        <f t="shared" si="351"/>
        <v>0</v>
      </c>
      <c r="BG135" s="146">
        <f t="shared" si="351"/>
        <v>0</v>
      </c>
      <c r="BH135" s="99"/>
      <c r="BI135" s="100">
        <f t="shared" si="399"/>
        <v>0</v>
      </c>
      <c r="BJ135" s="99"/>
      <c r="BK135" s="100">
        <f t="shared" si="400"/>
        <v>0</v>
      </c>
      <c r="BL135" s="99"/>
      <c r="BM135" s="100">
        <f t="shared" si="401"/>
        <v>0</v>
      </c>
      <c r="BN135" s="99"/>
      <c r="BO135" s="100">
        <f t="shared" si="402"/>
        <v>0</v>
      </c>
      <c r="BP135" s="99"/>
      <c r="BQ135" s="100">
        <f t="shared" si="403"/>
        <v>0</v>
      </c>
      <c r="BR135" s="99"/>
      <c r="BS135" s="100">
        <f t="shared" si="404"/>
        <v>0</v>
      </c>
      <c r="BT135" s="99"/>
      <c r="BU135" s="100">
        <f t="shared" si="405"/>
        <v>0</v>
      </c>
      <c r="BV135" s="99"/>
      <c r="BW135" s="100">
        <f t="shared" si="406"/>
        <v>0</v>
      </c>
      <c r="BX135" s="99"/>
      <c r="BY135" s="100">
        <f t="shared" si="407"/>
        <v>0</v>
      </c>
      <c r="BZ135" s="99"/>
      <c r="CA135" s="100">
        <f t="shared" si="408"/>
        <v>0</v>
      </c>
      <c r="CB135" s="99"/>
      <c r="CC135" s="100">
        <f t="shared" si="409"/>
        <v>0</v>
      </c>
      <c r="CD135" s="99"/>
      <c r="CE135" s="100">
        <f t="shared" si="410"/>
        <v>0</v>
      </c>
      <c r="CF135" s="101">
        <f t="shared" si="388"/>
        <v>0</v>
      </c>
      <c r="CG135" s="100">
        <f t="shared" si="388"/>
        <v>0</v>
      </c>
    </row>
    <row r="136" spans="1:85" s="148" customFormat="1" ht="19.899999999999999" customHeight="1" x14ac:dyDescent="0.5">
      <c r="A136" s="94">
        <v>110</v>
      </c>
      <c r="B136" s="95" t="s">
        <v>159</v>
      </c>
      <c r="C136" s="95" t="s">
        <v>74</v>
      </c>
      <c r="D136" s="94">
        <f t="shared" si="396"/>
        <v>24</v>
      </c>
      <c r="E136" s="94">
        <v>0.64</v>
      </c>
      <c r="F136" s="94" t="s">
        <v>85</v>
      </c>
      <c r="G136" s="94">
        <v>1850</v>
      </c>
      <c r="H136" s="94"/>
      <c r="I136" s="146">
        <f t="shared" si="225"/>
        <v>0</v>
      </c>
      <c r="J136" s="94"/>
      <c r="K136" s="146">
        <f t="shared" si="226"/>
        <v>0</v>
      </c>
      <c r="L136" s="94"/>
      <c r="M136" s="146">
        <f t="shared" si="227"/>
        <v>0</v>
      </c>
      <c r="N136" s="94"/>
      <c r="O136" s="146">
        <f t="shared" si="228"/>
        <v>0</v>
      </c>
      <c r="P136" s="94"/>
      <c r="Q136" s="146">
        <f t="shared" si="229"/>
        <v>0</v>
      </c>
      <c r="R136" s="94">
        <v>14</v>
      </c>
      <c r="S136" s="146">
        <f t="shared" si="230"/>
        <v>8.9600000000000009</v>
      </c>
      <c r="T136" s="94"/>
      <c r="U136" s="146">
        <f t="shared" si="231"/>
        <v>0</v>
      </c>
      <c r="V136" s="94"/>
      <c r="W136" s="146">
        <f t="shared" si="232"/>
        <v>0</v>
      </c>
      <c r="X136" s="94"/>
      <c r="Y136" s="146">
        <f t="shared" si="233"/>
        <v>0</v>
      </c>
      <c r="Z136" s="94"/>
      <c r="AA136" s="146">
        <f t="shared" si="234"/>
        <v>0</v>
      </c>
      <c r="AB136" s="94"/>
      <c r="AC136" s="146">
        <f t="shared" si="235"/>
        <v>0</v>
      </c>
      <c r="AD136" s="94"/>
      <c r="AE136" s="146">
        <f t="shared" si="236"/>
        <v>0</v>
      </c>
      <c r="AF136" s="147">
        <f t="shared" si="397"/>
        <v>14</v>
      </c>
      <c r="AG136" s="146">
        <f t="shared" si="398"/>
        <v>8.9600000000000009</v>
      </c>
      <c r="AH136" s="145"/>
      <c r="AI136" s="146">
        <f t="shared" si="237"/>
        <v>0</v>
      </c>
      <c r="AJ136" s="145"/>
      <c r="AK136" s="146">
        <f t="shared" si="239"/>
        <v>0</v>
      </c>
      <c r="AL136" s="145"/>
      <c r="AM136" s="146">
        <f t="shared" si="239"/>
        <v>0</v>
      </c>
      <c r="AN136" s="145"/>
      <c r="AO136" s="146">
        <f t="shared" si="240"/>
        <v>0</v>
      </c>
      <c r="AP136" s="145"/>
      <c r="AQ136" s="146">
        <f t="shared" si="241"/>
        <v>0</v>
      </c>
      <c r="AR136" s="145"/>
      <c r="AS136" s="146">
        <f t="shared" si="242"/>
        <v>0</v>
      </c>
      <c r="AT136" s="145"/>
      <c r="AU136" s="146">
        <f t="shared" si="243"/>
        <v>0</v>
      </c>
      <c r="AV136" s="145"/>
      <c r="AW136" s="146">
        <f t="shared" si="244"/>
        <v>0</v>
      </c>
      <c r="AX136" s="145"/>
      <c r="AY136" s="146">
        <f t="shared" si="245"/>
        <v>0</v>
      </c>
      <c r="AZ136" s="145"/>
      <c r="BA136" s="146">
        <f t="shared" si="246"/>
        <v>0</v>
      </c>
      <c r="BB136" s="145"/>
      <c r="BC136" s="146">
        <f t="shared" si="247"/>
        <v>0</v>
      </c>
      <c r="BD136" s="145"/>
      <c r="BE136" s="146">
        <f t="shared" si="248"/>
        <v>0</v>
      </c>
      <c r="BF136" s="147">
        <f t="shared" si="351"/>
        <v>0</v>
      </c>
      <c r="BG136" s="146">
        <f t="shared" si="351"/>
        <v>0</v>
      </c>
      <c r="BH136" s="99"/>
      <c r="BI136" s="100">
        <f t="shared" si="399"/>
        <v>0</v>
      </c>
      <c r="BJ136" s="99"/>
      <c r="BK136" s="100">
        <f t="shared" si="400"/>
        <v>0</v>
      </c>
      <c r="BL136" s="99"/>
      <c r="BM136" s="100">
        <f t="shared" si="401"/>
        <v>0</v>
      </c>
      <c r="BN136" s="99"/>
      <c r="BO136" s="100">
        <f t="shared" si="402"/>
        <v>0</v>
      </c>
      <c r="BP136" s="99"/>
      <c r="BQ136" s="100">
        <f t="shared" si="403"/>
        <v>0</v>
      </c>
      <c r="BR136" s="99"/>
      <c r="BS136" s="100">
        <f t="shared" si="404"/>
        <v>0</v>
      </c>
      <c r="BT136" s="99"/>
      <c r="BU136" s="100">
        <f t="shared" si="405"/>
        <v>0</v>
      </c>
      <c r="BV136" s="99"/>
      <c r="BW136" s="100">
        <f t="shared" si="406"/>
        <v>0</v>
      </c>
      <c r="BX136" s="99"/>
      <c r="BY136" s="100">
        <f t="shared" si="407"/>
        <v>0</v>
      </c>
      <c r="BZ136" s="99"/>
      <c r="CA136" s="100">
        <f t="shared" si="408"/>
        <v>0</v>
      </c>
      <c r="CB136" s="99"/>
      <c r="CC136" s="100">
        <f t="shared" si="409"/>
        <v>0</v>
      </c>
      <c r="CD136" s="99"/>
      <c r="CE136" s="100">
        <f t="shared" si="410"/>
        <v>0</v>
      </c>
      <c r="CF136" s="101">
        <f t="shared" si="388"/>
        <v>0</v>
      </c>
      <c r="CG136" s="100">
        <f t="shared" si="388"/>
        <v>0</v>
      </c>
    </row>
    <row r="137" spans="1:85" s="148" customFormat="1" ht="19.899999999999999" customHeight="1" x14ac:dyDescent="0.5">
      <c r="A137" s="94">
        <v>111</v>
      </c>
      <c r="B137" s="95" t="s">
        <v>160</v>
      </c>
      <c r="C137" s="95" t="s">
        <v>74</v>
      </c>
      <c r="D137" s="94">
        <f t="shared" si="396"/>
        <v>24</v>
      </c>
      <c r="E137" s="94">
        <v>0.64</v>
      </c>
      <c r="F137" s="94" t="s">
        <v>83</v>
      </c>
      <c r="G137" s="94"/>
      <c r="H137" s="94"/>
      <c r="I137" s="146">
        <f t="shared" si="225"/>
        <v>0</v>
      </c>
      <c r="J137" s="94"/>
      <c r="K137" s="146">
        <f t="shared" si="226"/>
        <v>0</v>
      </c>
      <c r="L137" s="94"/>
      <c r="M137" s="146">
        <f t="shared" si="227"/>
        <v>0</v>
      </c>
      <c r="N137" s="94"/>
      <c r="O137" s="146">
        <f t="shared" si="228"/>
        <v>0</v>
      </c>
      <c r="P137" s="94"/>
      <c r="Q137" s="146">
        <f t="shared" si="229"/>
        <v>0</v>
      </c>
      <c r="R137" s="94"/>
      <c r="S137" s="146">
        <f t="shared" si="230"/>
        <v>0</v>
      </c>
      <c r="T137" s="94"/>
      <c r="U137" s="146">
        <f t="shared" si="231"/>
        <v>0</v>
      </c>
      <c r="V137" s="94"/>
      <c r="W137" s="146">
        <f t="shared" si="232"/>
        <v>0</v>
      </c>
      <c r="X137" s="94"/>
      <c r="Y137" s="146">
        <f t="shared" si="233"/>
        <v>0</v>
      </c>
      <c r="Z137" s="94"/>
      <c r="AA137" s="146">
        <f t="shared" si="234"/>
        <v>0</v>
      </c>
      <c r="AB137" s="94"/>
      <c r="AC137" s="146">
        <f t="shared" si="235"/>
        <v>0</v>
      </c>
      <c r="AD137" s="94"/>
      <c r="AE137" s="146">
        <f t="shared" si="236"/>
        <v>0</v>
      </c>
      <c r="AF137" s="147">
        <f t="shared" si="397"/>
        <v>0</v>
      </c>
      <c r="AG137" s="146">
        <f t="shared" si="398"/>
        <v>0</v>
      </c>
      <c r="AH137" s="145"/>
      <c r="AI137" s="146">
        <f t="shared" si="237"/>
        <v>0</v>
      </c>
      <c r="AJ137" s="145"/>
      <c r="AK137" s="146">
        <f t="shared" si="239"/>
        <v>0</v>
      </c>
      <c r="AL137" s="145"/>
      <c r="AM137" s="146">
        <f t="shared" si="239"/>
        <v>0</v>
      </c>
      <c r="AN137" s="145"/>
      <c r="AO137" s="146">
        <f t="shared" si="240"/>
        <v>0</v>
      </c>
      <c r="AP137" s="145"/>
      <c r="AQ137" s="146">
        <f t="shared" si="241"/>
        <v>0</v>
      </c>
      <c r="AR137" s="145"/>
      <c r="AS137" s="146">
        <f t="shared" si="242"/>
        <v>0</v>
      </c>
      <c r="AT137" s="145"/>
      <c r="AU137" s="146">
        <f t="shared" si="243"/>
        <v>0</v>
      </c>
      <c r="AV137" s="145"/>
      <c r="AW137" s="146">
        <f t="shared" si="244"/>
        <v>0</v>
      </c>
      <c r="AX137" s="145"/>
      <c r="AY137" s="146">
        <f t="shared" si="245"/>
        <v>0</v>
      </c>
      <c r="AZ137" s="145"/>
      <c r="BA137" s="146">
        <f t="shared" si="246"/>
        <v>0</v>
      </c>
      <c r="BB137" s="145"/>
      <c r="BC137" s="146">
        <f t="shared" si="247"/>
        <v>0</v>
      </c>
      <c r="BD137" s="145"/>
      <c r="BE137" s="146">
        <f t="shared" si="248"/>
        <v>0</v>
      </c>
      <c r="BF137" s="147">
        <f t="shared" si="351"/>
        <v>0</v>
      </c>
      <c r="BG137" s="146">
        <f t="shared" si="351"/>
        <v>0</v>
      </c>
      <c r="BH137" s="99"/>
      <c r="BI137" s="100">
        <f t="shared" si="399"/>
        <v>0</v>
      </c>
      <c r="BJ137" s="99"/>
      <c r="BK137" s="100">
        <f t="shared" si="400"/>
        <v>0</v>
      </c>
      <c r="BL137" s="99"/>
      <c r="BM137" s="100">
        <f t="shared" si="401"/>
        <v>0</v>
      </c>
      <c r="BN137" s="99"/>
      <c r="BO137" s="100">
        <f t="shared" si="402"/>
        <v>0</v>
      </c>
      <c r="BP137" s="99"/>
      <c r="BQ137" s="100">
        <f t="shared" si="403"/>
        <v>0</v>
      </c>
      <c r="BR137" s="99"/>
      <c r="BS137" s="100">
        <f t="shared" si="404"/>
        <v>0</v>
      </c>
      <c r="BT137" s="99"/>
      <c r="BU137" s="100">
        <f t="shared" si="405"/>
        <v>0</v>
      </c>
      <c r="BV137" s="99"/>
      <c r="BW137" s="100">
        <f t="shared" si="406"/>
        <v>0</v>
      </c>
      <c r="BX137" s="99"/>
      <c r="BY137" s="100">
        <f t="shared" si="407"/>
        <v>0</v>
      </c>
      <c r="BZ137" s="99"/>
      <c r="CA137" s="100">
        <f t="shared" si="408"/>
        <v>0</v>
      </c>
      <c r="CB137" s="99"/>
      <c r="CC137" s="100">
        <f t="shared" si="409"/>
        <v>0</v>
      </c>
      <c r="CD137" s="99"/>
      <c r="CE137" s="100">
        <f t="shared" si="410"/>
        <v>0</v>
      </c>
      <c r="CF137" s="101">
        <f t="shared" si="388"/>
        <v>0</v>
      </c>
      <c r="CG137" s="100">
        <f t="shared" si="388"/>
        <v>0</v>
      </c>
    </row>
    <row r="138" spans="1:85" s="148" customFormat="1" ht="19.899999999999999" customHeight="1" x14ac:dyDescent="0.5">
      <c r="A138" s="94">
        <v>112</v>
      </c>
      <c r="B138" s="95" t="s">
        <v>161</v>
      </c>
      <c r="C138" s="95"/>
      <c r="D138" s="94">
        <f t="shared" si="396"/>
        <v>24</v>
      </c>
      <c r="E138" s="94">
        <v>0.64</v>
      </c>
      <c r="F138" s="94"/>
      <c r="G138" s="94"/>
      <c r="H138" s="94"/>
      <c r="I138" s="146"/>
      <c r="J138" s="94"/>
      <c r="K138" s="146"/>
      <c r="L138" s="94"/>
      <c r="M138" s="146"/>
      <c r="N138" s="94"/>
      <c r="O138" s="146"/>
      <c r="P138" s="94"/>
      <c r="Q138" s="146"/>
      <c r="R138" s="94"/>
      <c r="S138" s="146"/>
      <c r="T138" s="94"/>
      <c r="U138" s="146"/>
      <c r="V138" s="94"/>
      <c r="W138" s="146"/>
      <c r="X138" s="94"/>
      <c r="Y138" s="146"/>
      <c r="Z138" s="94"/>
      <c r="AA138" s="146"/>
      <c r="AB138" s="94"/>
      <c r="AC138" s="146"/>
      <c r="AD138" s="94"/>
      <c r="AE138" s="146"/>
      <c r="AF138" s="147"/>
      <c r="AG138" s="146"/>
      <c r="AH138" s="145"/>
      <c r="AI138" s="146"/>
      <c r="AJ138" s="145"/>
      <c r="AK138" s="146"/>
      <c r="AL138" s="145"/>
      <c r="AM138" s="146"/>
      <c r="AN138" s="145"/>
      <c r="AO138" s="146"/>
      <c r="AP138" s="145"/>
      <c r="AQ138" s="146"/>
      <c r="AR138" s="145"/>
      <c r="AS138" s="146"/>
      <c r="AT138" s="145"/>
      <c r="AU138" s="146"/>
      <c r="AV138" s="145"/>
      <c r="AW138" s="146"/>
      <c r="AX138" s="145"/>
      <c r="AY138" s="146"/>
      <c r="AZ138" s="145"/>
      <c r="BA138" s="146"/>
      <c r="BB138" s="145"/>
      <c r="BC138" s="146"/>
      <c r="BD138" s="145"/>
      <c r="BE138" s="146"/>
      <c r="BF138" s="147"/>
      <c r="BG138" s="146"/>
      <c r="BH138" s="99"/>
      <c r="BI138" s="100"/>
      <c r="BJ138" s="99"/>
      <c r="BK138" s="100"/>
      <c r="BL138" s="99"/>
      <c r="BM138" s="100"/>
      <c r="BN138" s="99"/>
      <c r="BO138" s="100"/>
      <c r="BP138" s="99"/>
      <c r="BQ138" s="100"/>
      <c r="BR138" s="99"/>
      <c r="BS138" s="100"/>
      <c r="BT138" s="99"/>
      <c r="BU138" s="100"/>
      <c r="BV138" s="99"/>
      <c r="BW138" s="100"/>
      <c r="BX138" s="99"/>
      <c r="BY138" s="100"/>
      <c r="BZ138" s="99"/>
      <c r="CA138" s="100"/>
      <c r="CB138" s="99"/>
      <c r="CC138" s="100"/>
      <c r="CD138" s="99"/>
      <c r="CE138" s="100"/>
      <c r="CF138" s="101">
        <f t="shared" si="388"/>
        <v>0</v>
      </c>
      <c r="CG138" s="100">
        <f t="shared" si="388"/>
        <v>0</v>
      </c>
    </row>
    <row r="139" spans="1:85" s="148" customFormat="1" ht="19.899999999999999" customHeight="1" x14ac:dyDescent="0.5">
      <c r="A139" s="94">
        <v>113</v>
      </c>
      <c r="B139" s="95" t="s">
        <v>162</v>
      </c>
      <c r="C139" s="95"/>
      <c r="D139" s="94">
        <f t="shared" si="396"/>
        <v>24</v>
      </c>
      <c r="E139" s="94">
        <v>0.64</v>
      </c>
      <c r="F139" s="94" t="s">
        <v>163</v>
      </c>
      <c r="G139" s="94"/>
      <c r="H139" s="94"/>
      <c r="I139" s="146">
        <f t="shared" si="225"/>
        <v>0</v>
      </c>
      <c r="J139" s="94"/>
      <c r="K139" s="146">
        <f t="shared" si="226"/>
        <v>0</v>
      </c>
      <c r="L139" s="94"/>
      <c r="M139" s="146">
        <f t="shared" si="227"/>
        <v>0</v>
      </c>
      <c r="N139" s="94"/>
      <c r="O139" s="146">
        <f t="shared" si="228"/>
        <v>0</v>
      </c>
      <c r="P139" s="94"/>
      <c r="Q139" s="146">
        <f t="shared" si="229"/>
        <v>0</v>
      </c>
      <c r="R139" s="94"/>
      <c r="S139" s="146">
        <f t="shared" si="230"/>
        <v>0</v>
      </c>
      <c r="T139" s="94"/>
      <c r="U139" s="146">
        <f t="shared" si="231"/>
        <v>0</v>
      </c>
      <c r="V139" s="94"/>
      <c r="W139" s="146">
        <f t="shared" si="232"/>
        <v>0</v>
      </c>
      <c r="X139" s="94"/>
      <c r="Y139" s="146">
        <f t="shared" si="233"/>
        <v>0</v>
      </c>
      <c r="Z139" s="94"/>
      <c r="AA139" s="146">
        <f t="shared" si="234"/>
        <v>0</v>
      </c>
      <c r="AB139" s="94"/>
      <c r="AC139" s="146">
        <f t="shared" si="235"/>
        <v>0</v>
      </c>
      <c r="AD139" s="94"/>
      <c r="AE139" s="146">
        <f t="shared" si="236"/>
        <v>0</v>
      </c>
      <c r="AF139" s="147">
        <f>SUM(H139,J139,L139,N139,P139,R139,T139,V139,X139,Z139,AB139,AD139)</f>
        <v>0</v>
      </c>
      <c r="AG139" s="146">
        <f>SUM(I139,K139,M139,O139,Q139,S139,U139,W139,Y139,AA139,AC139,AE139)</f>
        <v>0</v>
      </c>
      <c r="AH139" s="99"/>
      <c r="AI139" s="146">
        <f t="shared" si="237"/>
        <v>0</v>
      </c>
      <c r="AJ139" s="145"/>
      <c r="AK139" s="146">
        <f t="shared" si="239"/>
        <v>0</v>
      </c>
      <c r="AL139" s="145"/>
      <c r="AM139" s="146">
        <f t="shared" si="239"/>
        <v>0</v>
      </c>
      <c r="AN139" s="145"/>
      <c r="AO139" s="146">
        <f t="shared" si="240"/>
        <v>0</v>
      </c>
      <c r="AP139" s="145"/>
      <c r="AQ139" s="146">
        <f t="shared" si="241"/>
        <v>0</v>
      </c>
      <c r="AR139" s="145"/>
      <c r="AS139" s="146">
        <f t="shared" si="242"/>
        <v>0</v>
      </c>
      <c r="AT139" s="145"/>
      <c r="AU139" s="146">
        <f t="shared" si="243"/>
        <v>0</v>
      </c>
      <c r="AV139" s="145"/>
      <c r="AW139" s="146">
        <f t="shared" si="244"/>
        <v>0</v>
      </c>
      <c r="AX139" s="145"/>
      <c r="AY139" s="146">
        <f t="shared" si="245"/>
        <v>0</v>
      </c>
      <c r="AZ139" s="145"/>
      <c r="BA139" s="146">
        <f t="shared" si="246"/>
        <v>0</v>
      </c>
      <c r="BB139" s="145"/>
      <c r="BC139" s="146">
        <f t="shared" si="247"/>
        <v>0</v>
      </c>
      <c r="BD139" s="145"/>
      <c r="BE139" s="146">
        <f t="shared" si="248"/>
        <v>0</v>
      </c>
      <c r="BF139" s="147">
        <f t="shared" si="351"/>
        <v>0</v>
      </c>
      <c r="BG139" s="146">
        <f t="shared" si="351"/>
        <v>0</v>
      </c>
      <c r="BH139" s="99"/>
      <c r="BI139" s="100">
        <f t="shared" ref="BI139" si="411">BH139*$E139</f>
        <v>0</v>
      </c>
      <c r="BJ139" s="99"/>
      <c r="BK139" s="100">
        <f t="shared" ref="BK139" si="412">BJ139*$E139</f>
        <v>0</v>
      </c>
      <c r="BL139" s="99"/>
      <c r="BM139" s="100">
        <f t="shared" ref="BM139" si="413">BL139*$E139</f>
        <v>0</v>
      </c>
      <c r="BN139" s="99"/>
      <c r="BO139" s="100">
        <f t="shared" ref="BO139" si="414">BN139*$E139</f>
        <v>0</v>
      </c>
      <c r="BP139" s="99"/>
      <c r="BQ139" s="100">
        <f t="shared" ref="BQ139" si="415">BP139*$E139</f>
        <v>0</v>
      </c>
      <c r="BR139" s="99"/>
      <c r="BS139" s="100">
        <f t="shared" ref="BS139" si="416">BR139*$E139</f>
        <v>0</v>
      </c>
      <c r="BT139" s="99"/>
      <c r="BU139" s="100">
        <f t="shared" ref="BU139" si="417">BT139*$E139</f>
        <v>0</v>
      </c>
      <c r="BV139" s="99"/>
      <c r="BW139" s="100">
        <f t="shared" ref="BW139" si="418">BV139*$E139</f>
        <v>0</v>
      </c>
      <c r="BX139" s="99"/>
      <c r="BY139" s="100">
        <f t="shared" ref="BY139" si="419">BX139*$E139</f>
        <v>0</v>
      </c>
      <c r="BZ139" s="99"/>
      <c r="CA139" s="100">
        <f t="shared" ref="CA139" si="420">BZ139*$E139</f>
        <v>0</v>
      </c>
      <c r="CB139" s="99"/>
      <c r="CC139" s="100">
        <f t="shared" ref="CC139" si="421">CB139*$E139</f>
        <v>0</v>
      </c>
      <c r="CD139" s="99"/>
      <c r="CE139" s="100">
        <f t="shared" ref="CE139" si="422">CD139*$E139</f>
        <v>0</v>
      </c>
      <c r="CF139" s="101">
        <f t="shared" si="388"/>
        <v>0</v>
      </c>
      <c r="CG139" s="100">
        <f t="shared" si="388"/>
        <v>0</v>
      </c>
    </row>
    <row r="140" spans="1:85" s="148" customFormat="1" ht="19.899999999999999" customHeight="1" x14ac:dyDescent="0.5">
      <c r="A140" s="94">
        <v>114</v>
      </c>
      <c r="B140" s="95" t="s">
        <v>228</v>
      </c>
      <c r="C140" s="95"/>
      <c r="D140" s="94">
        <f t="shared" ref="D140:D141" si="423">RANK(BF140,$BF$4:$BF$147)</f>
        <v>24</v>
      </c>
      <c r="E140" s="94"/>
      <c r="F140" s="94"/>
      <c r="G140" s="94"/>
      <c r="H140" s="94"/>
      <c r="I140" s="146"/>
      <c r="J140" s="94"/>
      <c r="K140" s="146"/>
      <c r="L140" s="94"/>
      <c r="M140" s="146"/>
      <c r="N140" s="94"/>
      <c r="O140" s="146"/>
      <c r="P140" s="94"/>
      <c r="Q140" s="146"/>
      <c r="R140" s="94"/>
      <c r="S140" s="146"/>
      <c r="T140" s="94"/>
      <c r="U140" s="146"/>
      <c r="V140" s="94"/>
      <c r="W140" s="146"/>
      <c r="X140" s="94"/>
      <c r="Y140" s="146"/>
      <c r="Z140" s="94"/>
      <c r="AA140" s="146"/>
      <c r="AB140" s="94"/>
      <c r="AC140" s="146"/>
      <c r="AD140" s="94"/>
      <c r="AE140" s="146"/>
      <c r="AF140" s="147"/>
      <c r="AG140" s="146"/>
      <c r="AH140" s="99"/>
      <c r="AI140" s="146"/>
      <c r="AJ140" s="145"/>
      <c r="AK140" s="146"/>
      <c r="AL140" s="145"/>
      <c r="AM140" s="146"/>
      <c r="AN140" s="145"/>
      <c r="AO140" s="146"/>
      <c r="AP140" s="145"/>
      <c r="AQ140" s="146"/>
      <c r="AR140" s="145"/>
      <c r="AS140" s="146"/>
      <c r="AT140" s="145"/>
      <c r="AU140" s="146"/>
      <c r="AV140" s="145"/>
      <c r="AW140" s="146"/>
      <c r="AX140" s="145"/>
      <c r="AY140" s="146"/>
      <c r="AZ140" s="145"/>
      <c r="BA140" s="146"/>
      <c r="BB140" s="145"/>
      <c r="BC140" s="146"/>
      <c r="BD140" s="145"/>
      <c r="BE140" s="146"/>
      <c r="BF140" s="147"/>
      <c r="BG140" s="146"/>
      <c r="BH140" s="99"/>
      <c r="BI140" s="100"/>
      <c r="BJ140" s="99"/>
      <c r="BK140" s="100"/>
      <c r="BL140" s="99"/>
      <c r="BM140" s="100"/>
      <c r="BN140" s="99"/>
      <c r="BO140" s="100"/>
      <c r="BP140" s="99"/>
      <c r="BQ140" s="100"/>
      <c r="BR140" s="99"/>
      <c r="BS140" s="100"/>
      <c r="BT140" s="99"/>
      <c r="BU140" s="100"/>
      <c r="BV140" s="99"/>
      <c r="BW140" s="100"/>
      <c r="BX140" s="99"/>
      <c r="BY140" s="100"/>
      <c r="BZ140" s="99"/>
      <c r="CA140" s="100"/>
      <c r="CB140" s="99"/>
      <c r="CC140" s="100"/>
      <c r="CD140" s="99"/>
      <c r="CE140" s="100"/>
      <c r="CF140" s="101"/>
      <c r="CG140" s="100"/>
    </row>
    <row r="141" spans="1:85" s="148" customFormat="1" ht="19.899999999999999" customHeight="1" x14ac:dyDescent="0.5">
      <c r="A141" s="94">
        <v>115</v>
      </c>
      <c r="B141" s="95" t="s">
        <v>229</v>
      </c>
      <c r="C141" s="95"/>
      <c r="D141" s="94">
        <f t="shared" si="423"/>
        <v>24</v>
      </c>
      <c r="E141" s="94"/>
      <c r="F141" s="94"/>
      <c r="G141" s="94"/>
      <c r="H141" s="94"/>
      <c r="I141" s="146"/>
      <c r="J141" s="94"/>
      <c r="K141" s="146"/>
      <c r="L141" s="94"/>
      <c r="M141" s="146"/>
      <c r="N141" s="94"/>
      <c r="O141" s="146"/>
      <c r="P141" s="94"/>
      <c r="Q141" s="146"/>
      <c r="R141" s="94"/>
      <c r="S141" s="146"/>
      <c r="T141" s="94"/>
      <c r="U141" s="146"/>
      <c r="V141" s="94"/>
      <c r="W141" s="146"/>
      <c r="X141" s="94"/>
      <c r="Y141" s="146"/>
      <c r="Z141" s="94"/>
      <c r="AA141" s="146"/>
      <c r="AB141" s="94"/>
      <c r="AC141" s="146"/>
      <c r="AD141" s="94"/>
      <c r="AE141" s="146"/>
      <c r="AF141" s="147"/>
      <c r="AG141" s="146"/>
      <c r="AH141" s="99"/>
      <c r="AI141" s="146"/>
      <c r="AJ141" s="145"/>
      <c r="AK141" s="146"/>
      <c r="AL141" s="145"/>
      <c r="AM141" s="146"/>
      <c r="AN141" s="145"/>
      <c r="AO141" s="146"/>
      <c r="AP141" s="145"/>
      <c r="AQ141" s="146"/>
      <c r="AR141" s="145"/>
      <c r="AS141" s="146"/>
      <c r="AT141" s="145"/>
      <c r="AU141" s="146"/>
      <c r="AV141" s="145"/>
      <c r="AW141" s="146"/>
      <c r="AX141" s="145"/>
      <c r="AY141" s="146"/>
      <c r="AZ141" s="145"/>
      <c r="BA141" s="146"/>
      <c r="BB141" s="145"/>
      <c r="BC141" s="146"/>
      <c r="BD141" s="145"/>
      <c r="BE141" s="146"/>
      <c r="BF141" s="147"/>
      <c r="BG141" s="146"/>
      <c r="BH141" s="99"/>
      <c r="BI141" s="100"/>
      <c r="BJ141" s="99"/>
      <c r="BK141" s="100"/>
      <c r="BL141" s="99"/>
      <c r="BM141" s="100"/>
      <c r="BN141" s="99"/>
      <c r="BO141" s="100"/>
      <c r="BP141" s="99"/>
      <c r="BQ141" s="100"/>
      <c r="BR141" s="99"/>
      <c r="BS141" s="100"/>
      <c r="BT141" s="99"/>
      <c r="BU141" s="100"/>
      <c r="BV141" s="99"/>
      <c r="BW141" s="100"/>
      <c r="BX141" s="99"/>
      <c r="BY141" s="100"/>
      <c r="BZ141" s="99"/>
      <c r="CA141" s="100"/>
      <c r="CB141" s="99"/>
      <c r="CC141" s="100"/>
      <c r="CD141" s="99"/>
      <c r="CE141" s="100"/>
      <c r="CF141" s="101"/>
      <c r="CG141" s="100"/>
    </row>
    <row r="142" spans="1:85" s="148" customFormat="1" ht="19.899999999999999" customHeight="1" x14ac:dyDescent="0.5">
      <c r="A142" s="94"/>
      <c r="B142" s="95"/>
      <c r="C142" s="95"/>
      <c r="D142" s="94"/>
      <c r="E142" s="94"/>
      <c r="F142" s="94"/>
      <c r="G142" s="94"/>
      <c r="H142" s="94"/>
      <c r="I142" s="146"/>
      <c r="J142" s="94"/>
      <c r="K142" s="146"/>
      <c r="L142" s="94"/>
      <c r="M142" s="146"/>
      <c r="N142" s="94"/>
      <c r="O142" s="146"/>
      <c r="P142" s="94"/>
      <c r="Q142" s="146"/>
      <c r="R142" s="94"/>
      <c r="S142" s="146"/>
      <c r="T142" s="94"/>
      <c r="U142" s="146"/>
      <c r="V142" s="94"/>
      <c r="W142" s="146"/>
      <c r="X142" s="94"/>
      <c r="Y142" s="146"/>
      <c r="Z142" s="94"/>
      <c r="AA142" s="146"/>
      <c r="AB142" s="94"/>
      <c r="AC142" s="146"/>
      <c r="AD142" s="94"/>
      <c r="AE142" s="146"/>
      <c r="AF142" s="147"/>
      <c r="AG142" s="146"/>
      <c r="AH142" s="99"/>
      <c r="AI142" s="146"/>
      <c r="AJ142" s="145"/>
      <c r="AK142" s="146"/>
      <c r="AL142" s="145"/>
      <c r="AM142" s="146"/>
      <c r="AN142" s="145"/>
      <c r="AO142" s="146"/>
      <c r="AP142" s="145"/>
      <c r="AQ142" s="146"/>
      <c r="AR142" s="145"/>
      <c r="AS142" s="146"/>
      <c r="AT142" s="145"/>
      <c r="AU142" s="146"/>
      <c r="AV142" s="145"/>
      <c r="AW142" s="146"/>
      <c r="AX142" s="145"/>
      <c r="AY142" s="146"/>
      <c r="AZ142" s="145"/>
      <c r="BA142" s="146"/>
      <c r="BB142" s="145"/>
      <c r="BC142" s="146"/>
      <c r="BD142" s="145"/>
      <c r="BE142" s="146"/>
      <c r="BF142" s="147"/>
      <c r="BG142" s="146"/>
      <c r="BH142" s="99"/>
      <c r="BI142" s="100"/>
      <c r="BJ142" s="99"/>
      <c r="BK142" s="100"/>
      <c r="BL142" s="99"/>
      <c r="BM142" s="100"/>
      <c r="BN142" s="99"/>
      <c r="BO142" s="100"/>
      <c r="BP142" s="99"/>
      <c r="BQ142" s="100"/>
      <c r="BR142" s="99"/>
      <c r="BS142" s="100"/>
      <c r="BT142" s="99"/>
      <c r="BU142" s="100"/>
      <c r="BV142" s="99"/>
      <c r="BW142" s="100"/>
      <c r="BX142" s="99"/>
      <c r="BY142" s="100"/>
      <c r="BZ142" s="99"/>
      <c r="CA142" s="100"/>
      <c r="CB142" s="99"/>
      <c r="CC142" s="100"/>
      <c r="CD142" s="99"/>
      <c r="CE142" s="100"/>
      <c r="CF142" s="101">
        <f t="shared" si="388"/>
        <v>0</v>
      </c>
      <c r="CG142" s="100">
        <f t="shared" si="388"/>
        <v>0</v>
      </c>
    </row>
    <row r="143" spans="1:85" s="148" customFormat="1" ht="19.899999999999999" customHeight="1" x14ac:dyDescent="0.5">
      <c r="A143" s="94">
        <v>116</v>
      </c>
      <c r="B143" s="95" t="s">
        <v>164</v>
      </c>
      <c r="C143" s="95" t="s">
        <v>74</v>
      </c>
      <c r="D143" s="94">
        <f>RANK(BF143,$BF$4:$BF$147)</f>
        <v>24</v>
      </c>
      <c r="E143" s="94">
        <v>0.7</v>
      </c>
      <c r="F143" s="94" t="s">
        <v>75</v>
      </c>
      <c r="G143" s="94"/>
      <c r="H143" s="94"/>
      <c r="I143" s="146">
        <f t="shared" ref="I143:I144" si="424">H143*$E143</f>
        <v>0</v>
      </c>
      <c r="J143" s="94"/>
      <c r="K143" s="146">
        <f t="shared" ref="K143:K144" si="425">J143*$E143</f>
        <v>0</v>
      </c>
      <c r="L143" s="94"/>
      <c r="M143" s="146">
        <f t="shared" ref="M143:M144" si="426">L143*$E143</f>
        <v>0</v>
      </c>
      <c r="N143" s="94"/>
      <c r="O143" s="146">
        <f t="shared" ref="O143:O144" si="427">N143*$E143</f>
        <v>0</v>
      </c>
      <c r="P143" s="94"/>
      <c r="Q143" s="146">
        <f t="shared" ref="Q143:Q144" si="428">P143*$E143</f>
        <v>0</v>
      </c>
      <c r="R143" s="94"/>
      <c r="S143" s="146">
        <f t="shared" ref="S143:S144" si="429">R143*$E143</f>
        <v>0</v>
      </c>
      <c r="T143" s="94"/>
      <c r="U143" s="146">
        <f t="shared" ref="U143:U144" si="430">T143*$E143</f>
        <v>0</v>
      </c>
      <c r="V143" s="94"/>
      <c r="W143" s="146">
        <f t="shared" ref="W143:W144" si="431">V143*$E143</f>
        <v>0</v>
      </c>
      <c r="X143" s="94"/>
      <c r="Y143" s="146">
        <f t="shared" ref="Y143:Y144" si="432">X143*$E143</f>
        <v>0</v>
      </c>
      <c r="Z143" s="94"/>
      <c r="AA143" s="146">
        <f t="shared" ref="AA143:AA144" si="433">Z143*$E143</f>
        <v>0</v>
      </c>
      <c r="AB143" s="94"/>
      <c r="AC143" s="146">
        <f t="shared" ref="AC143:AC144" si="434">AB143*$E143</f>
        <v>0</v>
      </c>
      <c r="AD143" s="94"/>
      <c r="AE143" s="146">
        <f t="shared" ref="AE143:AE144" si="435">AD143*$E143</f>
        <v>0</v>
      </c>
      <c r="AF143" s="147">
        <f>SUM(H143,J143,L143,N143,P143,R143,T143,V143,X143,Z143,AB143,AD143)</f>
        <v>0</v>
      </c>
      <c r="AG143" s="146">
        <f>SUM(I143,K143,M143,O143,Q143,S143,U143,W143,Y143,AA143,AC143,AE143)</f>
        <v>0</v>
      </c>
      <c r="AH143" s="99"/>
      <c r="AI143" s="146">
        <f t="shared" ref="AI143:AI144" si="436">AH143*$E143</f>
        <v>0</v>
      </c>
      <c r="AJ143" s="145"/>
      <c r="AK143" s="146">
        <f t="shared" ref="AK143:AK144" si="437">AJ143*$E143</f>
        <v>0</v>
      </c>
      <c r="AL143" s="145"/>
      <c r="AM143" s="146">
        <f t="shared" ref="AM143:AM144" si="438">AL143*$E143</f>
        <v>0</v>
      </c>
      <c r="AN143" s="145"/>
      <c r="AO143" s="146">
        <f t="shared" ref="AO143:AO144" si="439">AN143*$E143</f>
        <v>0</v>
      </c>
      <c r="AP143" s="145"/>
      <c r="AQ143" s="146">
        <f t="shared" ref="AQ143:AQ144" si="440">AP143*$E143</f>
        <v>0</v>
      </c>
      <c r="AR143" s="145"/>
      <c r="AS143" s="146">
        <f t="shared" ref="AS143:AS144" si="441">AR143*$E143</f>
        <v>0</v>
      </c>
      <c r="AT143" s="145"/>
      <c r="AU143" s="146">
        <f t="shared" ref="AU143:AU144" si="442">AT143*$E143</f>
        <v>0</v>
      </c>
      <c r="AV143" s="145"/>
      <c r="AW143" s="146">
        <f t="shared" ref="AW143:AW144" si="443">AV143*$E143</f>
        <v>0</v>
      </c>
      <c r="AX143" s="145"/>
      <c r="AY143" s="146">
        <f t="shared" ref="AY143:AY144" si="444">AX143*$E143</f>
        <v>0</v>
      </c>
      <c r="AZ143" s="145"/>
      <c r="BA143" s="146">
        <f t="shared" ref="BA143:BA144" si="445">AZ143*$E143</f>
        <v>0</v>
      </c>
      <c r="BB143" s="145"/>
      <c r="BC143" s="146">
        <f t="shared" ref="BC143:BC144" si="446">BB143*$E143</f>
        <v>0</v>
      </c>
      <c r="BD143" s="145"/>
      <c r="BE143" s="146">
        <f t="shared" ref="BE143:BE144" si="447">BD143*$E143</f>
        <v>0</v>
      </c>
      <c r="BF143" s="147">
        <f t="shared" ref="BF143:BG144" si="448">SUM(AH143,AJ143,AL143,AN143,AP143,AR143,AT143,AV143,AX143,AZ143,BB143,BD143)</f>
        <v>0</v>
      </c>
      <c r="BG143" s="146">
        <f t="shared" si="448"/>
        <v>0</v>
      </c>
      <c r="BH143" s="99"/>
      <c r="BI143" s="100">
        <f t="shared" ref="BI143:BI144" si="449">BH143*$E143</f>
        <v>0</v>
      </c>
      <c r="BJ143" s="99"/>
      <c r="BK143" s="100">
        <f t="shared" ref="BK143:BK144" si="450">BJ143*$E143</f>
        <v>0</v>
      </c>
      <c r="BL143" s="99"/>
      <c r="BM143" s="100">
        <f t="shared" ref="BM143:BM144" si="451">BL143*$E143</f>
        <v>0</v>
      </c>
      <c r="BN143" s="99"/>
      <c r="BO143" s="100">
        <f t="shared" ref="BO143:BO144" si="452">BN143*$E143</f>
        <v>0</v>
      </c>
      <c r="BP143" s="99"/>
      <c r="BQ143" s="100">
        <f t="shared" ref="BQ143:BQ144" si="453">BP143*$E143</f>
        <v>0</v>
      </c>
      <c r="BR143" s="99"/>
      <c r="BS143" s="100">
        <f t="shared" ref="BS143:BS144" si="454">BR143*$E143</f>
        <v>0</v>
      </c>
      <c r="BT143" s="99"/>
      <c r="BU143" s="100">
        <f t="shared" ref="BU143:BU144" si="455">BT143*$E143</f>
        <v>0</v>
      </c>
      <c r="BV143" s="99"/>
      <c r="BW143" s="100">
        <f t="shared" ref="BW143:BW144" si="456">BV143*$E143</f>
        <v>0</v>
      </c>
      <c r="BX143" s="99"/>
      <c r="BY143" s="100">
        <f t="shared" ref="BY143:BY144" si="457">BX143*$E143</f>
        <v>0</v>
      </c>
      <c r="BZ143" s="99"/>
      <c r="CA143" s="100">
        <f t="shared" ref="CA143:CA144" si="458">BZ143*$E143</f>
        <v>0</v>
      </c>
      <c r="CB143" s="99"/>
      <c r="CC143" s="100">
        <f t="shared" ref="CC143:CC144" si="459">CB143*$E143</f>
        <v>0</v>
      </c>
      <c r="CD143" s="99"/>
      <c r="CE143" s="100">
        <f t="shared" ref="CE143:CE144" si="460">CD143*$E143</f>
        <v>0</v>
      </c>
      <c r="CF143" s="101">
        <f t="shared" si="388"/>
        <v>0</v>
      </c>
      <c r="CG143" s="100">
        <f t="shared" si="388"/>
        <v>0</v>
      </c>
    </row>
    <row r="144" spans="1:85" s="148" customFormat="1" ht="19.899999999999999" customHeight="1" x14ac:dyDescent="0.5">
      <c r="A144" s="94">
        <v>117</v>
      </c>
      <c r="B144" s="95" t="s">
        <v>165</v>
      </c>
      <c r="C144" s="95"/>
      <c r="D144" s="94">
        <f>RANK(BF144,$BF$4:$BF$147)</f>
        <v>24</v>
      </c>
      <c r="E144" s="94">
        <v>20</v>
      </c>
      <c r="F144" s="94">
        <v>1</v>
      </c>
      <c r="G144" s="94"/>
      <c r="H144" s="94"/>
      <c r="I144" s="146">
        <f t="shared" si="424"/>
        <v>0</v>
      </c>
      <c r="J144" s="94"/>
      <c r="K144" s="146">
        <f t="shared" si="425"/>
        <v>0</v>
      </c>
      <c r="L144" s="94"/>
      <c r="M144" s="146">
        <f t="shared" si="426"/>
        <v>0</v>
      </c>
      <c r="N144" s="94"/>
      <c r="O144" s="146">
        <f t="shared" si="427"/>
        <v>0</v>
      </c>
      <c r="P144" s="94"/>
      <c r="Q144" s="146">
        <f t="shared" si="428"/>
        <v>0</v>
      </c>
      <c r="R144" s="94"/>
      <c r="S144" s="146">
        <f t="shared" si="429"/>
        <v>0</v>
      </c>
      <c r="T144" s="94"/>
      <c r="U144" s="146">
        <f t="shared" si="430"/>
        <v>0</v>
      </c>
      <c r="V144" s="94"/>
      <c r="W144" s="146">
        <f t="shared" si="431"/>
        <v>0</v>
      </c>
      <c r="X144" s="94"/>
      <c r="Y144" s="146">
        <f t="shared" si="432"/>
        <v>0</v>
      </c>
      <c r="Z144" s="94"/>
      <c r="AA144" s="146">
        <f t="shared" si="433"/>
        <v>0</v>
      </c>
      <c r="AB144" s="94"/>
      <c r="AC144" s="146">
        <f t="shared" si="434"/>
        <v>0</v>
      </c>
      <c r="AD144" s="94"/>
      <c r="AE144" s="146">
        <f t="shared" si="435"/>
        <v>0</v>
      </c>
      <c r="AF144" s="147">
        <f>SUM(H144,J144,L144,N144,P144,R144,T144,V144,X144,Z144,AB144,AD144)</f>
        <v>0</v>
      </c>
      <c r="AG144" s="146">
        <f>SUM(I144,K144,M144,O144,Q144,S144,U144,W144,Y144,AA144,AC144,AE144)</f>
        <v>0</v>
      </c>
      <c r="AH144" s="99"/>
      <c r="AI144" s="146">
        <f t="shared" si="436"/>
        <v>0</v>
      </c>
      <c r="AJ144" s="145"/>
      <c r="AK144" s="146">
        <f t="shared" si="437"/>
        <v>0</v>
      </c>
      <c r="AL144" s="145"/>
      <c r="AM144" s="146">
        <f t="shared" si="438"/>
        <v>0</v>
      </c>
      <c r="AN144" s="145"/>
      <c r="AO144" s="146">
        <f t="shared" si="439"/>
        <v>0</v>
      </c>
      <c r="AP144" s="145"/>
      <c r="AQ144" s="146">
        <f t="shared" si="440"/>
        <v>0</v>
      </c>
      <c r="AR144" s="145"/>
      <c r="AS144" s="146">
        <f t="shared" si="441"/>
        <v>0</v>
      </c>
      <c r="AT144" s="145"/>
      <c r="AU144" s="146">
        <f t="shared" si="442"/>
        <v>0</v>
      </c>
      <c r="AV144" s="145"/>
      <c r="AW144" s="146">
        <f t="shared" si="443"/>
        <v>0</v>
      </c>
      <c r="AX144" s="145"/>
      <c r="AY144" s="146">
        <f t="shared" si="444"/>
        <v>0</v>
      </c>
      <c r="AZ144" s="145"/>
      <c r="BA144" s="146">
        <f t="shared" si="445"/>
        <v>0</v>
      </c>
      <c r="BB144" s="145"/>
      <c r="BC144" s="146">
        <f t="shared" si="446"/>
        <v>0</v>
      </c>
      <c r="BD144" s="145"/>
      <c r="BE144" s="146">
        <f t="shared" si="447"/>
        <v>0</v>
      </c>
      <c r="BF144" s="147">
        <f t="shared" si="448"/>
        <v>0</v>
      </c>
      <c r="BG144" s="146">
        <f t="shared" si="448"/>
        <v>0</v>
      </c>
      <c r="BH144" s="99"/>
      <c r="BI144" s="100">
        <f t="shared" si="449"/>
        <v>0</v>
      </c>
      <c r="BJ144" s="99"/>
      <c r="BK144" s="100">
        <f t="shared" si="450"/>
        <v>0</v>
      </c>
      <c r="BL144" s="99"/>
      <c r="BM144" s="100">
        <f t="shared" si="451"/>
        <v>0</v>
      </c>
      <c r="BN144" s="99"/>
      <c r="BO144" s="100">
        <f t="shared" si="452"/>
        <v>0</v>
      </c>
      <c r="BP144" s="99"/>
      <c r="BQ144" s="100">
        <f t="shared" si="453"/>
        <v>0</v>
      </c>
      <c r="BR144" s="99"/>
      <c r="BS144" s="100">
        <f t="shared" si="454"/>
        <v>0</v>
      </c>
      <c r="BT144" s="99"/>
      <c r="BU144" s="100">
        <f t="shared" si="455"/>
        <v>0</v>
      </c>
      <c r="BV144" s="99"/>
      <c r="BW144" s="100">
        <f t="shared" si="456"/>
        <v>0</v>
      </c>
      <c r="BX144" s="99"/>
      <c r="BY144" s="100">
        <f t="shared" si="457"/>
        <v>0</v>
      </c>
      <c r="BZ144" s="99"/>
      <c r="CA144" s="100">
        <f t="shared" si="458"/>
        <v>0</v>
      </c>
      <c r="CB144" s="99"/>
      <c r="CC144" s="100">
        <f t="shared" si="459"/>
        <v>0</v>
      </c>
      <c r="CD144" s="99"/>
      <c r="CE144" s="100">
        <f t="shared" si="460"/>
        <v>0</v>
      </c>
      <c r="CF144" s="101">
        <f t="shared" si="388"/>
        <v>0</v>
      </c>
      <c r="CG144" s="100">
        <f t="shared" si="388"/>
        <v>0</v>
      </c>
    </row>
    <row r="145" spans="1:139" s="148" customFormat="1" ht="19.899999999999999" customHeight="1" x14ac:dyDescent="0.5">
      <c r="A145" s="94">
        <v>118</v>
      </c>
      <c r="B145" s="95" t="s">
        <v>225</v>
      </c>
      <c r="C145" s="95"/>
      <c r="D145" s="94"/>
      <c r="E145" s="94"/>
      <c r="F145" s="94"/>
      <c r="G145" s="94"/>
      <c r="H145" s="94"/>
      <c r="I145" s="146"/>
      <c r="J145" s="94"/>
      <c r="K145" s="146"/>
      <c r="L145" s="94"/>
      <c r="M145" s="146"/>
      <c r="N145" s="94"/>
      <c r="O145" s="146"/>
      <c r="P145" s="94"/>
      <c r="Q145" s="146"/>
      <c r="R145" s="94"/>
      <c r="S145" s="146">
        <v>0</v>
      </c>
      <c r="T145" s="94"/>
      <c r="U145" s="146"/>
      <c r="V145" s="94"/>
      <c r="W145" s="146"/>
      <c r="X145" s="94"/>
      <c r="Y145" s="146"/>
      <c r="Z145" s="94"/>
      <c r="AA145" s="146"/>
      <c r="AB145" s="94"/>
      <c r="AC145" s="146"/>
      <c r="AD145" s="94"/>
      <c r="AE145" s="146"/>
      <c r="AF145" s="147"/>
      <c r="AG145" s="146"/>
      <c r="AH145" s="99"/>
      <c r="AI145" s="146"/>
      <c r="AJ145" s="145"/>
      <c r="AK145" s="146"/>
      <c r="AL145" s="145"/>
      <c r="AM145" s="146"/>
      <c r="AN145" s="145"/>
      <c r="AO145" s="146"/>
      <c r="AP145" s="145"/>
      <c r="AQ145" s="146"/>
      <c r="AR145" s="145"/>
      <c r="AS145" s="146"/>
      <c r="AT145" s="145"/>
      <c r="AU145" s="146"/>
      <c r="AV145" s="145"/>
      <c r="AW145" s="146"/>
      <c r="AX145" s="145"/>
      <c r="AY145" s="146"/>
      <c r="AZ145" s="145"/>
      <c r="BA145" s="146"/>
      <c r="BB145" s="145"/>
      <c r="BC145" s="146"/>
      <c r="BD145" s="145"/>
      <c r="BE145" s="146"/>
      <c r="BF145" s="147"/>
      <c r="BG145" s="146"/>
      <c r="BH145" s="99"/>
      <c r="BI145" s="100"/>
      <c r="BJ145" s="99"/>
      <c r="BK145" s="100"/>
      <c r="BL145" s="99"/>
      <c r="BM145" s="100"/>
      <c r="BN145" s="99"/>
      <c r="BO145" s="100"/>
      <c r="BP145" s="99"/>
      <c r="BQ145" s="100"/>
      <c r="BR145" s="99"/>
      <c r="BS145" s="100"/>
      <c r="BT145" s="99"/>
      <c r="BU145" s="100"/>
      <c r="BV145" s="99"/>
      <c r="BW145" s="100"/>
      <c r="BX145" s="99"/>
      <c r="BY145" s="100"/>
      <c r="BZ145" s="99"/>
      <c r="CA145" s="100"/>
      <c r="CB145" s="99"/>
      <c r="CC145" s="100"/>
      <c r="CD145" s="99"/>
      <c r="CE145" s="100"/>
      <c r="CF145" s="101"/>
      <c r="CG145" s="100"/>
      <c r="CI145" s="148">
        <v>0</v>
      </c>
      <c r="CK145" s="148">
        <v>0</v>
      </c>
      <c r="CM145" s="148">
        <v>0</v>
      </c>
      <c r="CO145" s="148">
        <v>0</v>
      </c>
      <c r="CQ145" s="148">
        <v>0</v>
      </c>
      <c r="CS145" s="148">
        <v>0</v>
      </c>
      <c r="CU145" s="148">
        <v>0</v>
      </c>
      <c r="CW145" s="148">
        <v>0</v>
      </c>
      <c r="CY145" s="148">
        <v>0</v>
      </c>
      <c r="DA145" s="148">
        <v>0</v>
      </c>
      <c r="DC145" s="148">
        <v>0</v>
      </c>
      <c r="DE145" s="148">
        <v>0</v>
      </c>
      <c r="DF145" s="148">
        <v>0</v>
      </c>
      <c r="DG145" s="148">
        <v>0</v>
      </c>
      <c r="DH145" s="148">
        <v>0</v>
      </c>
      <c r="DI145" s="148">
        <v>0</v>
      </c>
      <c r="DK145" s="148">
        <v>0</v>
      </c>
      <c r="DM145" s="148">
        <v>0</v>
      </c>
      <c r="DO145" s="148">
        <v>0</v>
      </c>
      <c r="DQ145" s="148">
        <v>0</v>
      </c>
      <c r="DS145" s="148">
        <v>0</v>
      </c>
      <c r="DU145" s="148">
        <v>0</v>
      </c>
      <c r="DW145" s="148">
        <v>0</v>
      </c>
      <c r="DY145" s="148">
        <v>0</v>
      </c>
      <c r="EA145" s="148">
        <v>0</v>
      </c>
      <c r="EC145" s="148">
        <v>0</v>
      </c>
      <c r="EE145" s="148">
        <v>0</v>
      </c>
      <c r="EG145" s="148">
        <v>0</v>
      </c>
      <c r="EH145" s="148">
        <v>0</v>
      </c>
      <c r="EI145" s="148">
        <v>0</v>
      </c>
    </row>
    <row r="146" spans="1:139" s="148" customFormat="1" ht="19.899999999999999" customHeight="1" x14ac:dyDescent="0.5">
      <c r="A146" s="94"/>
      <c r="B146" s="95"/>
      <c r="C146" s="95"/>
      <c r="D146" s="94"/>
      <c r="E146" s="94"/>
      <c r="F146" s="94"/>
      <c r="G146" s="94"/>
      <c r="H146" s="94"/>
      <c r="I146" s="146"/>
      <c r="J146" s="94"/>
      <c r="K146" s="146"/>
      <c r="L146" s="94"/>
      <c r="M146" s="146"/>
      <c r="N146" s="94"/>
      <c r="O146" s="146"/>
      <c r="P146" s="94"/>
      <c r="Q146" s="146"/>
      <c r="R146" s="94"/>
      <c r="S146" s="146"/>
      <c r="T146" s="94"/>
      <c r="U146" s="146"/>
      <c r="V146" s="94"/>
      <c r="W146" s="146"/>
      <c r="X146" s="94"/>
      <c r="Y146" s="146"/>
      <c r="Z146" s="94"/>
      <c r="AA146" s="146"/>
      <c r="AB146" s="94"/>
      <c r="AC146" s="146"/>
      <c r="AD146" s="94"/>
      <c r="AE146" s="146"/>
      <c r="AF146" s="147"/>
      <c r="AG146" s="146"/>
      <c r="AH146" s="99"/>
      <c r="AI146" s="146"/>
      <c r="AJ146" s="145"/>
      <c r="AK146" s="146"/>
      <c r="AL146" s="145"/>
      <c r="AM146" s="146"/>
      <c r="AN146" s="145"/>
      <c r="AO146" s="146"/>
      <c r="AP146" s="145"/>
      <c r="AQ146" s="146"/>
      <c r="AR146" s="145"/>
      <c r="AS146" s="146"/>
      <c r="AT146" s="145"/>
      <c r="AU146" s="146"/>
      <c r="AV146" s="145"/>
      <c r="AW146" s="146"/>
      <c r="AX146" s="145"/>
      <c r="AY146" s="146"/>
      <c r="AZ146" s="145"/>
      <c r="BA146" s="146"/>
      <c r="BB146" s="145"/>
      <c r="BC146" s="146"/>
      <c r="BD146" s="145"/>
      <c r="BE146" s="146"/>
      <c r="BF146" s="147"/>
      <c r="BG146" s="146"/>
      <c r="BH146" s="99"/>
      <c r="BI146" s="100"/>
      <c r="BJ146" s="99"/>
      <c r="BK146" s="100"/>
      <c r="BL146" s="99"/>
      <c r="BM146" s="100"/>
      <c r="BN146" s="99"/>
      <c r="BO146" s="100"/>
      <c r="BP146" s="99"/>
      <c r="BQ146" s="100"/>
      <c r="BR146" s="99"/>
      <c r="BS146" s="100"/>
      <c r="BT146" s="99"/>
      <c r="BU146" s="100"/>
      <c r="BV146" s="99"/>
      <c r="BW146" s="100"/>
      <c r="BX146" s="99"/>
      <c r="BY146" s="100"/>
      <c r="BZ146" s="99"/>
      <c r="CA146" s="100"/>
      <c r="CB146" s="99"/>
      <c r="CC146" s="100"/>
      <c r="CD146" s="99"/>
      <c r="CE146" s="100"/>
      <c r="CF146" s="101">
        <f t="shared" si="388"/>
        <v>0</v>
      </c>
      <c r="CG146" s="100">
        <f t="shared" si="388"/>
        <v>0</v>
      </c>
    </row>
    <row r="147" spans="1:139" s="148" customFormat="1" ht="19.899999999999999" customHeight="1" x14ac:dyDescent="0.5">
      <c r="A147" s="94"/>
      <c r="B147" s="105"/>
      <c r="C147" s="105"/>
      <c r="D147" s="94"/>
      <c r="E147" s="94"/>
      <c r="F147" s="106"/>
      <c r="G147" s="94"/>
      <c r="H147" s="106"/>
      <c r="I147" s="146"/>
      <c r="J147" s="106"/>
      <c r="K147" s="146"/>
      <c r="L147" s="106"/>
      <c r="M147" s="146"/>
      <c r="N147" s="106"/>
      <c r="O147" s="146"/>
      <c r="P147" s="106"/>
      <c r="Q147" s="146"/>
      <c r="R147" s="106"/>
      <c r="S147" s="146"/>
      <c r="T147" s="106"/>
      <c r="U147" s="146"/>
      <c r="V147" s="106"/>
      <c r="W147" s="146"/>
      <c r="X147" s="106"/>
      <c r="Y147" s="146"/>
      <c r="Z147" s="106"/>
      <c r="AA147" s="146"/>
      <c r="AB147" s="106"/>
      <c r="AC147" s="146"/>
      <c r="AD147" s="106"/>
      <c r="AE147" s="146"/>
      <c r="AF147" s="147"/>
      <c r="AG147" s="146"/>
      <c r="AH147" s="145"/>
      <c r="AI147" s="146"/>
      <c r="AJ147" s="145"/>
      <c r="AK147" s="146"/>
      <c r="AL147" s="145"/>
      <c r="AM147" s="146"/>
      <c r="AN147" s="145"/>
      <c r="AO147" s="146"/>
      <c r="AP147" s="145"/>
      <c r="AQ147" s="146"/>
      <c r="AR147" s="145"/>
      <c r="AS147" s="146"/>
      <c r="AT147" s="145"/>
      <c r="AU147" s="146"/>
      <c r="AV147" s="145"/>
      <c r="AW147" s="146"/>
      <c r="AX147" s="145"/>
      <c r="AY147" s="146"/>
      <c r="AZ147" s="145"/>
      <c r="BA147" s="146"/>
      <c r="BB147" s="145"/>
      <c r="BC147" s="146"/>
      <c r="BD147" s="145"/>
      <c r="BE147" s="146"/>
      <c r="BF147" s="147"/>
      <c r="BG147" s="146"/>
      <c r="BH147" s="99"/>
      <c r="BI147" s="100"/>
      <c r="BJ147" s="99"/>
      <c r="BK147" s="100"/>
      <c r="BL147" s="99"/>
      <c r="BM147" s="100"/>
      <c r="BN147" s="99"/>
      <c r="BO147" s="100"/>
      <c r="BP147" s="99"/>
      <c r="BQ147" s="100"/>
      <c r="BR147" s="99"/>
      <c r="BS147" s="100"/>
      <c r="BT147" s="99"/>
      <c r="BU147" s="100"/>
      <c r="BV147" s="99"/>
      <c r="BW147" s="100"/>
      <c r="BX147" s="99"/>
      <c r="BY147" s="100"/>
      <c r="BZ147" s="99"/>
      <c r="CA147" s="100"/>
      <c r="CB147" s="99"/>
      <c r="CC147" s="100"/>
      <c r="CD147" s="99"/>
      <c r="CE147" s="100"/>
      <c r="CF147" s="101"/>
      <c r="CG147" s="100"/>
    </row>
    <row r="148" spans="1:139" s="151" customFormat="1" ht="19.899999999999999" customHeight="1" x14ac:dyDescent="0.6">
      <c r="A148" s="107"/>
      <c r="B148" s="108" t="s">
        <v>166</v>
      </c>
      <c r="C148" s="108"/>
      <c r="D148" s="108"/>
      <c r="E148" s="109"/>
      <c r="F148" s="110"/>
      <c r="G148" s="110"/>
      <c r="H148" s="149">
        <f t="shared" ref="H148:AM148" si="461">SUM(H4:H147)</f>
        <v>63214</v>
      </c>
      <c r="I148" s="150">
        <f t="shared" si="461"/>
        <v>46093.600000000013</v>
      </c>
      <c r="J148" s="149">
        <f t="shared" si="461"/>
        <v>73148</v>
      </c>
      <c r="K148" s="150">
        <f t="shared" si="461"/>
        <v>53397.279999999999</v>
      </c>
      <c r="L148" s="149">
        <f t="shared" si="461"/>
        <v>81148</v>
      </c>
      <c r="M148" s="150">
        <f t="shared" si="461"/>
        <v>60041.24</v>
      </c>
      <c r="N148" s="149">
        <f t="shared" si="461"/>
        <v>76776</v>
      </c>
      <c r="O148" s="150">
        <f t="shared" si="461"/>
        <v>55444.799999999996</v>
      </c>
      <c r="P148" s="149">
        <f t="shared" si="461"/>
        <v>76493</v>
      </c>
      <c r="Q148" s="150">
        <f t="shared" si="461"/>
        <v>55108.849999999991</v>
      </c>
      <c r="R148" s="149">
        <f t="shared" si="461"/>
        <v>78827</v>
      </c>
      <c r="S148" s="150">
        <f t="shared" si="461"/>
        <v>57886.039999999994</v>
      </c>
      <c r="T148" s="149">
        <f t="shared" si="461"/>
        <v>75627</v>
      </c>
      <c r="U148" s="150">
        <f t="shared" si="461"/>
        <v>56016.160000000011</v>
      </c>
      <c r="V148" s="149">
        <f t="shared" si="461"/>
        <v>82214</v>
      </c>
      <c r="W148" s="150">
        <f t="shared" si="461"/>
        <v>61311.28</v>
      </c>
      <c r="X148" s="149">
        <f t="shared" si="461"/>
        <v>69027</v>
      </c>
      <c r="Y148" s="150">
        <f t="shared" si="461"/>
        <v>51317.240000000005</v>
      </c>
      <c r="Z148" s="149">
        <f t="shared" si="461"/>
        <v>88882</v>
      </c>
      <c r="AA148" s="150">
        <f t="shared" si="461"/>
        <v>65498.320000000007</v>
      </c>
      <c r="AB148" s="149">
        <f t="shared" si="461"/>
        <v>72132</v>
      </c>
      <c r="AC148" s="150">
        <f t="shared" si="461"/>
        <v>52230</v>
      </c>
      <c r="AD148" s="149">
        <f t="shared" si="461"/>
        <v>82118</v>
      </c>
      <c r="AE148" s="150">
        <f t="shared" si="461"/>
        <v>60489.979999999996</v>
      </c>
      <c r="AF148" s="149">
        <f t="shared" si="461"/>
        <v>919606</v>
      </c>
      <c r="AG148" s="150">
        <f t="shared" si="461"/>
        <v>674834.78999999992</v>
      </c>
      <c r="AH148" s="149">
        <f t="shared" si="461"/>
        <v>86018</v>
      </c>
      <c r="AI148" s="150">
        <f t="shared" si="461"/>
        <v>63531.080000000009</v>
      </c>
      <c r="AJ148" s="149">
        <f t="shared" si="461"/>
        <v>74402</v>
      </c>
      <c r="AK148" s="150">
        <f t="shared" si="461"/>
        <v>56581.090000000004</v>
      </c>
      <c r="AL148" s="149">
        <f t="shared" si="461"/>
        <v>113327</v>
      </c>
      <c r="AM148" s="150">
        <f t="shared" si="461"/>
        <v>84396.660000000018</v>
      </c>
      <c r="AN148" s="149">
        <f t="shared" ref="AN148:BS148" si="462">SUM(AN4:AN147)</f>
        <v>69064</v>
      </c>
      <c r="AO148" s="150">
        <f t="shared" si="462"/>
        <v>51527.66</v>
      </c>
      <c r="AP148" s="149">
        <f t="shared" si="462"/>
        <v>76912</v>
      </c>
      <c r="AQ148" s="150">
        <f t="shared" si="462"/>
        <v>57358.68</v>
      </c>
      <c r="AR148" s="149">
        <f t="shared" si="462"/>
        <v>81311</v>
      </c>
      <c r="AS148" s="150">
        <f t="shared" si="462"/>
        <v>61185.79</v>
      </c>
      <c r="AT148" s="149">
        <f t="shared" si="462"/>
        <v>91163</v>
      </c>
      <c r="AU148" s="150">
        <f t="shared" si="462"/>
        <v>67162.149999999994</v>
      </c>
      <c r="AV148" s="149">
        <f t="shared" si="462"/>
        <v>84833</v>
      </c>
      <c r="AW148" s="150">
        <f t="shared" si="462"/>
        <v>63508.750000000007</v>
      </c>
      <c r="AX148" s="149">
        <f t="shared" si="462"/>
        <v>78086</v>
      </c>
      <c r="AY148" s="150">
        <f t="shared" si="462"/>
        <v>58129.049999999988</v>
      </c>
      <c r="AZ148" s="149">
        <f t="shared" si="462"/>
        <v>79427</v>
      </c>
      <c r="BA148" s="150">
        <f t="shared" si="462"/>
        <v>59193.640000000007</v>
      </c>
      <c r="BB148" s="149">
        <f t="shared" si="462"/>
        <v>83052</v>
      </c>
      <c r="BC148" s="150">
        <f t="shared" si="462"/>
        <v>61909.2</v>
      </c>
      <c r="BD148" s="149">
        <f t="shared" si="462"/>
        <v>82587</v>
      </c>
      <c r="BE148" s="150">
        <f t="shared" si="462"/>
        <v>61333.87</v>
      </c>
      <c r="BF148" s="149">
        <f t="shared" si="462"/>
        <v>1000182</v>
      </c>
      <c r="BG148" s="150">
        <f t="shared" si="462"/>
        <v>745817.62</v>
      </c>
      <c r="BH148" s="111">
        <f t="shared" si="462"/>
        <v>81688</v>
      </c>
      <c r="BI148" s="112">
        <f t="shared" si="462"/>
        <v>62761.279999999999</v>
      </c>
      <c r="BJ148" s="111">
        <f t="shared" si="462"/>
        <v>72630</v>
      </c>
      <c r="BK148" s="112">
        <f t="shared" si="462"/>
        <v>56383.76</v>
      </c>
      <c r="BL148" s="111">
        <f t="shared" si="462"/>
        <v>0</v>
      </c>
      <c r="BM148" s="112">
        <f t="shared" si="462"/>
        <v>0</v>
      </c>
      <c r="BN148" s="111">
        <f t="shared" si="462"/>
        <v>0</v>
      </c>
      <c r="BO148" s="112">
        <f t="shared" si="462"/>
        <v>0</v>
      </c>
      <c r="BP148" s="111">
        <f t="shared" si="462"/>
        <v>0</v>
      </c>
      <c r="BQ148" s="112">
        <f t="shared" si="462"/>
        <v>0</v>
      </c>
      <c r="BR148" s="111">
        <f t="shared" si="462"/>
        <v>0</v>
      </c>
      <c r="BS148" s="112">
        <f t="shared" si="462"/>
        <v>0</v>
      </c>
      <c r="BT148" s="111">
        <f t="shared" ref="BT148:CG148" si="463">SUM(BT4:BT147)</f>
        <v>0</v>
      </c>
      <c r="BU148" s="112">
        <f t="shared" si="463"/>
        <v>0</v>
      </c>
      <c r="BV148" s="111">
        <f t="shared" si="463"/>
        <v>0</v>
      </c>
      <c r="BW148" s="112">
        <f t="shared" si="463"/>
        <v>0</v>
      </c>
      <c r="BX148" s="111">
        <f t="shared" si="463"/>
        <v>0</v>
      </c>
      <c r="BY148" s="112">
        <f t="shared" si="463"/>
        <v>0</v>
      </c>
      <c r="BZ148" s="111">
        <f t="shared" si="463"/>
        <v>0</v>
      </c>
      <c r="CA148" s="112">
        <f t="shared" si="463"/>
        <v>0</v>
      </c>
      <c r="CB148" s="111">
        <f t="shared" si="463"/>
        <v>0</v>
      </c>
      <c r="CC148" s="112">
        <f t="shared" si="463"/>
        <v>0</v>
      </c>
      <c r="CD148" s="111">
        <f t="shared" si="463"/>
        <v>0</v>
      </c>
      <c r="CE148" s="112">
        <f t="shared" si="463"/>
        <v>0</v>
      </c>
      <c r="CF148" s="111">
        <f t="shared" si="463"/>
        <v>154318</v>
      </c>
      <c r="CG148" s="112">
        <f t="shared" si="463"/>
        <v>119145.03999999998</v>
      </c>
    </row>
    <row r="149" spans="1:139" s="148" customFormat="1" ht="19.899999999999999" customHeight="1" x14ac:dyDescent="0.5">
      <c r="A149" s="113"/>
      <c r="B149" s="105"/>
      <c r="C149" s="105"/>
      <c r="D149" s="105"/>
      <c r="E149" s="105"/>
      <c r="F149" s="106"/>
      <c r="G149" s="106"/>
      <c r="H149" s="106"/>
      <c r="I149" s="146"/>
      <c r="J149" s="106"/>
      <c r="K149" s="146"/>
      <c r="L149" s="106"/>
      <c r="M149" s="146"/>
      <c r="N149" s="106"/>
      <c r="O149" s="146"/>
      <c r="P149" s="106"/>
      <c r="Q149" s="146"/>
      <c r="R149" s="106"/>
      <c r="S149" s="146"/>
      <c r="T149" s="106"/>
      <c r="U149" s="146"/>
      <c r="V149" s="106"/>
      <c r="W149" s="146"/>
      <c r="X149" s="106"/>
      <c r="Y149" s="146"/>
      <c r="Z149" s="106"/>
      <c r="AA149" s="146"/>
      <c r="AB149" s="106"/>
      <c r="AC149" s="146"/>
      <c r="AD149" s="106"/>
      <c r="AE149" s="146"/>
      <c r="AF149" s="147"/>
      <c r="AG149" s="146"/>
      <c r="AH149" s="145"/>
      <c r="AI149" s="146"/>
      <c r="AJ149" s="145"/>
      <c r="AK149" s="146"/>
      <c r="AL149" s="145"/>
      <c r="AM149" s="146"/>
      <c r="AN149" s="145"/>
      <c r="AO149" s="146"/>
      <c r="AP149" s="145"/>
      <c r="AQ149" s="146"/>
      <c r="AR149" s="145"/>
      <c r="AS149" s="146"/>
      <c r="AT149" s="145"/>
      <c r="AU149" s="146"/>
      <c r="AV149" s="145"/>
      <c r="AW149" s="146"/>
      <c r="AX149" s="145"/>
      <c r="AY149" s="146"/>
      <c r="AZ149" s="145"/>
      <c r="BA149" s="146"/>
      <c r="BB149" s="145"/>
      <c r="BC149" s="146"/>
      <c r="BD149" s="145"/>
      <c r="BE149" s="146"/>
      <c r="BF149" s="147"/>
      <c r="BG149" s="146"/>
      <c r="BH149" s="99"/>
      <c r="BI149" s="100"/>
      <c r="BJ149" s="99"/>
      <c r="BK149" s="100"/>
      <c r="BL149" s="99"/>
      <c r="BM149" s="100"/>
      <c r="BN149" s="99"/>
      <c r="BO149" s="100"/>
      <c r="BP149" s="99"/>
      <c r="BQ149" s="100"/>
      <c r="BR149" s="99"/>
      <c r="BS149" s="100"/>
      <c r="BT149" s="99"/>
      <c r="BU149" s="100"/>
      <c r="BV149" s="99"/>
      <c r="BW149" s="100"/>
      <c r="BX149" s="99"/>
      <c r="BY149" s="100"/>
      <c r="BZ149" s="99"/>
      <c r="CA149" s="100"/>
      <c r="CB149" s="99"/>
      <c r="CC149" s="100"/>
      <c r="CD149" s="99"/>
      <c r="CE149" s="100"/>
      <c r="CF149" s="101"/>
      <c r="CG149" s="100"/>
    </row>
    <row r="150" spans="1:139" s="148" customFormat="1" ht="19.899999999999999" customHeight="1" x14ac:dyDescent="0.5">
      <c r="A150" s="94">
        <v>119</v>
      </c>
      <c r="B150" s="95" t="s">
        <v>167</v>
      </c>
      <c r="C150" s="95" t="s">
        <v>74</v>
      </c>
      <c r="D150" s="94">
        <f t="shared" ref="D150:D157" si="464">RANK(BF150,$BF$149:$BF$164)</f>
        <v>4</v>
      </c>
      <c r="E150" s="94">
        <v>0.7</v>
      </c>
      <c r="F150" s="94" t="s">
        <v>75</v>
      </c>
      <c r="G150" s="94">
        <v>4500</v>
      </c>
      <c r="H150" s="94"/>
      <c r="I150" s="163">
        <f t="shared" ref="I150:I163" si="465">H150*$E150</f>
        <v>0</v>
      </c>
      <c r="J150" s="94"/>
      <c r="K150" s="163">
        <f t="shared" ref="K150:K163" si="466">J150*$E150</f>
        <v>0</v>
      </c>
      <c r="L150" s="94"/>
      <c r="M150" s="163">
        <f t="shared" ref="M150:M163" si="467">L150*$E150</f>
        <v>0</v>
      </c>
      <c r="N150" s="94"/>
      <c r="O150" s="163">
        <f t="shared" ref="O150:O163" si="468">N150*$E150</f>
        <v>0</v>
      </c>
      <c r="P150" s="94"/>
      <c r="Q150" s="163">
        <f t="shared" ref="Q150:Q163" si="469">P150*$E150</f>
        <v>0</v>
      </c>
      <c r="R150" s="94"/>
      <c r="S150" s="163">
        <f t="shared" ref="S150:S163" si="470">R150*$E150</f>
        <v>0</v>
      </c>
      <c r="T150" s="94"/>
      <c r="U150" s="163">
        <f t="shared" ref="U150:U163" si="471">T150*$E150</f>
        <v>0</v>
      </c>
      <c r="V150" s="94"/>
      <c r="W150" s="163">
        <f t="shared" ref="W150:W163" si="472">V150*$E150</f>
        <v>0</v>
      </c>
      <c r="X150" s="94"/>
      <c r="Y150" s="163">
        <f t="shared" ref="Y150:Y163" si="473">X150*$E150</f>
        <v>0</v>
      </c>
      <c r="Z150" s="94">
        <v>192</v>
      </c>
      <c r="AA150" s="163">
        <f t="shared" ref="AA150:AA163" si="474">Z150*$E150</f>
        <v>134.39999999999998</v>
      </c>
      <c r="AB150" s="94"/>
      <c r="AC150" s="163">
        <f t="shared" ref="AC150:AC163" si="475">AB150*$E150</f>
        <v>0</v>
      </c>
      <c r="AD150" s="94"/>
      <c r="AE150" s="163">
        <f t="shared" ref="AE150:AE163" si="476">AD150*$E150</f>
        <v>0</v>
      </c>
      <c r="AF150" s="147">
        <f t="shared" ref="AF150:AF163" si="477">SUM(H150,J150,L150,N150,P150,R150,T150,V150,X150,Z150,AB150,AD150)</f>
        <v>192</v>
      </c>
      <c r="AG150" s="146">
        <f t="shared" ref="AG150:AG163" si="478">SUM(I150,K150,M150,O150,Q150,S150,U150,W150,Y150,AA150,AC150,AE150)</f>
        <v>134.39999999999998</v>
      </c>
      <c r="AH150" s="159"/>
      <c r="AI150" s="163">
        <f t="shared" ref="AI150:AI163" si="479">AH150*$E150</f>
        <v>0</v>
      </c>
      <c r="AJ150" s="159"/>
      <c r="AK150" s="163">
        <f t="shared" ref="AK150:AK163" si="480">AJ150*$E150</f>
        <v>0</v>
      </c>
      <c r="AL150" s="145"/>
      <c r="AM150" s="146">
        <f t="shared" ref="AM150:AM163" si="481">AL150*$E150</f>
        <v>0</v>
      </c>
      <c r="AN150" s="145"/>
      <c r="AO150" s="146">
        <f t="shared" ref="AO150:AQ163" si="482">AN150*$E150</f>
        <v>0</v>
      </c>
      <c r="AP150" s="145"/>
      <c r="AQ150" s="146">
        <f t="shared" si="482"/>
        <v>0</v>
      </c>
      <c r="AR150" s="145"/>
      <c r="AS150" s="146">
        <f t="shared" ref="AS150:AS163" si="483">AR150*$E150</f>
        <v>0</v>
      </c>
      <c r="AT150" s="145"/>
      <c r="AU150" s="146">
        <f t="shared" ref="AU150:AU163" si="484">AT150*$E150</f>
        <v>0</v>
      </c>
      <c r="AV150" s="145"/>
      <c r="AW150" s="146">
        <f t="shared" ref="AW150:AW163" si="485">AV150*$E150</f>
        <v>0</v>
      </c>
      <c r="AX150" s="145"/>
      <c r="AY150" s="146">
        <f t="shared" ref="AY150:AY163" si="486">AX150*$E150</f>
        <v>0</v>
      </c>
      <c r="AZ150" s="145"/>
      <c r="BA150" s="146">
        <f t="shared" ref="BA150:BA163" si="487">AZ150*$E150</f>
        <v>0</v>
      </c>
      <c r="BB150" s="145"/>
      <c r="BC150" s="146">
        <f t="shared" ref="BC150:BC163" si="488">BB150*$E150</f>
        <v>0</v>
      </c>
      <c r="BD150" s="145"/>
      <c r="BE150" s="146">
        <f t="shared" ref="BE150:BE163" si="489">BD150*$E150</f>
        <v>0</v>
      </c>
      <c r="BF150" s="147">
        <f t="shared" ref="BF150:BG163" si="490">SUM(AH150,AJ150,AL150,AN150,AP150,AR150,AT150,AV150,AX150,AZ150,BB150,BD150)</f>
        <v>0</v>
      </c>
      <c r="BG150" s="146">
        <f t="shared" si="490"/>
        <v>0</v>
      </c>
      <c r="BH150" s="99"/>
      <c r="BI150" s="100">
        <f t="shared" ref="BI150:BI156" si="491">BH150*$E150</f>
        <v>0</v>
      </c>
      <c r="BJ150" s="99"/>
      <c r="BK150" s="100">
        <f t="shared" ref="BK150:BK156" si="492">BJ150*$E150</f>
        <v>0</v>
      </c>
      <c r="BL150" s="99"/>
      <c r="BM150" s="100">
        <f t="shared" ref="BM150:BM156" si="493">BL150*$E150</f>
        <v>0</v>
      </c>
      <c r="BN150" s="99"/>
      <c r="BO150" s="100">
        <f t="shared" ref="BO150:BO156" si="494">BN150*$E150</f>
        <v>0</v>
      </c>
      <c r="BP150" s="99"/>
      <c r="BQ150" s="100">
        <f t="shared" ref="BQ150:BQ156" si="495">BP150*$E150</f>
        <v>0</v>
      </c>
      <c r="BR150" s="99"/>
      <c r="BS150" s="100">
        <f t="shared" ref="BS150:BS156" si="496">BR150*$E150</f>
        <v>0</v>
      </c>
      <c r="BT150" s="99"/>
      <c r="BU150" s="100">
        <f t="shared" ref="BU150:BU156" si="497">BT150*$E150</f>
        <v>0</v>
      </c>
      <c r="BV150" s="99"/>
      <c r="BW150" s="100">
        <f t="shared" ref="BW150:BW156" si="498">BV150*$E150</f>
        <v>0</v>
      </c>
      <c r="BX150" s="99"/>
      <c r="BY150" s="100">
        <f t="shared" ref="BY150:BY156" si="499">BX150*$E150</f>
        <v>0</v>
      </c>
      <c r="BZ150" s="99"/>
      <c r="CA150" s="100">
        <f t="shared" ref="CA150:CA156" si="500">BZ150*$E150</f>
        <v>0</v>
      </c>
      <c r="CB150" s="99"/>
      <c r="CC150" s="100">
        <f t="shared" ref="CC150:CC156" si="501">CB150*$E150</f>
        <v>0</v>
      </c>
      <c r="CD150" s="99"/>
      <c r="CE150" s="100">
        <f t="shared" ref="CE150:CE156" si="502">CD150*$E150</f>
        <v>0</v>
      </c>
      <c r="CF150" s="101">
        <f t="shared" ref="CF150:CG156" si="503">SUM(BH150,BJ150,BL150,BN150,BP150,BR150,BT150,BV150,BX150,BZ150,CB150,CD150)</f>
        <v>0</v>
      </c>
      <c r="CG150" s="100">
        <f t="shared" si="503"/>
        <v>0</v>
      </c>
    </row>
    <row r="151" spans="1:139" s="148" customFormat="1" ht="19.899999999999999" customHeight="1" x14ac:dyDescent="0.5">
      <c r="A151" s="94">
        <v>120</v>
      </c>
      <c r="B151" s="95" t="s">
        <v>168</v>
      </c>
      <c r="C151" s="95" t="s">
        <v>74</v>
      </c>
      <c r="D151" s="94">
        <f t="shared" si="464"/>
        <v>4</v>
      </c>
      <c r="E151" s="94">
        <v>0.35</v>
      </c>
      <c r="F151" s="94" t="s">
        <v>83</v>
      </c>
      <c r="G151" s="94">
        <v>2300</v>
      </c>
      <c r="H151" s="94"/>
      <c r="I151" s="163">
        <f t="shared" si="465"/>
        <v>0</v>
      </c>
      <c r="J151" s="94"/>
      <c r="K151" s="163">
        <f t="shared" si="466"/>
        <v>0</v>
      </c>
      <c r="L151" s="94"/>
      <c r="M151" s="163">
        <f t="shared" si="467"/>
        <v>0</v>
      </c>
      <c r="N151" s="94"/>
      <c r="O151" s="163">
        <f t="shared" si="468"/>
        <v>0</v>
      </c>
      <c r="P151" s="94"/>
      <c r="Q151" s="163">
        <f t="shared" si="469"/>
        <v>0</v>
      </c>
      <c r="R151" s="94"/>
      <c r="S151" s="163">
        <f t="shared" si="470"/>
        <v>0</v>
      </c>
      <c r="T151" s="94"/>
      <c r="U151" s="163">
        <f t="shared" si="471"/>
        <v>0</v>
      </c>
      <c r="V151" s="94"/>
      <c r="W151" s="163">
        <f t="shared" si="472"/>
        <v>0</v>
      </c>
      <c r="X151" s="94"/>
      <c r="Y151" s="163">
        <f t="shared" si="473"/>
        <v>0</v>
      </c>
      <c r="Z151" s="94"/>
      <c r="AA151" s="163">
        <f t="shared" si="474"/>
        <v>0</v>
      </c>
      <c r="AB151" s="94">
        <v>27</v>
      </c>
      <c r="AC151" s="163">
        <f t="shared" si="475"/>
        <v>9.4499999999999993</v>
      </c>
      <c r="AD151" s="94"/>
      <c r="AE151" s="163">
        <f t="shared" si="476"/>
        <v>0</v>
      </c>
      <c r="AF151" s="147">
        <f t="shared" si="477"/>
        <v>27</v>
      </c>
      <c r="AG151" s="146">
        <f t="shared" si="478"/>
        <v>9.4499999999999993</v>
      </c>
      <c r="AH151" s="159"/>
      <c r="AI151" s="163">
        <f t="shared" si="479"/>
        <v>0</v>
      </c>
      <c r="AJ151" s="159"/>
      <c r="AK151" s="163">
        <f t="shared" si="480"/>
        <v>0</v>
      </c>
      <c r="AL151" s="145"/>
      <c r="AM151" s="146">
        <f t="shared" si="481"/>
        <v>0</v>
      </c>
      <c r="AN151" s="145"/>
      <c r="AO151" s="146">
        <f t="shared" si="482"/>
        <v>0</v>
      </c>
      <c r="AP151" s="145"/>
      <c r="AQ151" s="146">
        <f t="shared" si="482"/>
        <v>0</v>
      </c>
      <c r="AR151" s="145"/>
      <c r="AS151" s="146">
        <f t="shared" si="483"/>
        <v>0</v>
      </c>
      <c r="AT151" s="145"/>
      <c r="AU151" s="146">
        <f t="shared" si="484"/>
        <v>0</v>
      </c>
      <c r="AV151" s="145"/>
      <c r="AW151" s="146">
        <f t="shared" si="485"/>
        <v>0</v>
      </c>
      <c r="AX151" s="145"/>
      <c r="AY151" s="146">
        <f t="shared" si="486"/>
        <v>0</v>
      </c>
      <c r="AZ151" s="145"/>
      <c r="BA151" s="146">
        <f t="shared" si="487"/>
        <v>0</v>
      </c>
      <c r="BB151" s="145"/>
      <c r="BC151" s="146">
        <f t="shared" si="488"/>
        <v>0</v>
      </c>
      <c r="BD151" s="145"/>
      <c r="BE151" s="146">
        <f t="shared" si="489"/>
        <v>0</v>
      </c>
      <c r="BF151" s="147">
        <f t="shared" si="490"/>
        <v>0</v>
      </c>
      <c r="BG151" s="146">
        <f t="shared" si="490"/>
        <v>0</v>
      </c>
      <c r="BH151" s="99"/>
      <c r="BI151" s="100">
        <f t="shared" si="491"/>
        <v>0</v>
      </c>
      <c r="BJ151" s="99"/>
      <c r="BK151" s="100">
        <f t="shared" si="492"/>
        <v>0</v>
      </c>
      <c r="BL151" s="99"/>
      <c r="BM151" s="100">
        <f t="shared" si="493"/>
        <v>0</v>
      </c>
      <c r="BN151" s="99"/>
      <c r="BO151" s="100">
        <f t="shared" si="494"/>
        <v>0</v>
      </c>
      <c r="BP151" s="99"/>
      <c r="BQ151" s="100">
        <f t="shared" si="495"/>
        <v>0</v>
      </c>
      <c r="BR151" s="99"/>
      <c r="BS151" s="100">
        <f t="shared" si="496"/>
        <v>0</v>
      </c>
      <c r="BT151" s="99"/>
      <c r="BU151" s="100">
        <f t="shared" si="497"/>
        <v>0</v>
      </c>
      <c r="BV151" s="99"/>
      <c r="BW151" s="100">
        <f t="shared" si="498"/>
        <v>0</v>
      </c>
      <c r="BX151" s="99"/>
      <c r="BY151" s="100">
        <f t="shared" si="499"/>
        <v>0</v>
      </c>
      <c r="BZ151" s="99"/>
      <c r="CA151" s="100">
        <f t="shared" si="500"/>
        <v>0</v>
      </c>
      <c r="CB151" s="99"/>
      <c r="CC151" s="100">
        <f t="shared" si="501"/>
        <v>0</v>
      </c>
      <c r="CD151" s="99"/>
      <c r="CE151" s="100">
        <f t="shared" si="502"/>
        <v>0</v>
      </c>
      <c r="CF151" s="101">
        <f t="shared" si="503"/>
        <v>0</v>
      </c>
      <c r="CG151" s="100">
        <f t="shared" si="503"/>
        <v>0</v>
      </c>
    </row>
    <row r="152" spans="1:139" s="148" customFormat="1" ht="19.899999999999999" customHeight="1" x14ac:dyDescent="0.5">
      <c r="A152" s="94">
        <v>121</v>
      </c>
      <c r="B152" s="95" t="s">
        <v>169</v>
      </c>
      <c r="C152" s="95" t="s">
        <v>74</v>
      </c>
      <c r="D152" s="94">
        <f t="shared" si="464"/>
        <v>4</v>
      </c>
      <c r="E152" s="94">
        <v>0.17499999999999999</v>
      </c>
      <c r="F152" s="94" t="s">
        <v>170</v>
      </c>
      <c r="G152" s="94">
        <v>1300</v>
      </c>
      <c r="H152" s="94"/>
      <c r="I152" s="163">
        <f t="shared" si="465"/>
        <v>0</v>
      </c>
      <c r="J152" s="94"/>
      <c r="K152" s="163">
        <f t="shared" si="466"/>
        <v>0</v>
      </c>
      <c r="L152" s="94"/>
      <c r="M152" s="163">
        <f t="shared" si="467"/>
        <v>0</v>
      </c>
      <c r="N152" s="94"/>
      <c r="O152" s="163">
        <f t="shared" si="468"/>
        <v>0</v>
      </c>
      <c r="P152" s="94"/>
      <c r="Q152" s="163">
        <f t="shared" si="469"/>
        <v>0</v>
      </c>
      <c r="R152" s="94"/>
      <c r="S152" s="163">
        <f t="shared" si="470"/>
        <v>0</v>
      </c>
      <c r="T152" s="94"/>
      <c r="U152" s="163">
        <f t="shared" si="471"/>
        <v>0</v>
      </c>
      <c r="V152" s="94"/>
      <c r="W152" s="163">
        <f t="shared" si="472"/>
        <v>0</v>
      </c>
      <c r="X152" s="94"/>
      <c r="Y152" s="163">
        <f t="shared" si="473"/>
        <v>0</v>
      </c>
      <c r="Z152" s="94"/>
      <c r="AA152" s="163">
        <f t="shared" si="474"/>
        <v>0</v>
      </c>
      <c r="AB152" s="94"/>
      <c r="AC152" s="163">
        <f t="shared" si="475"/>
        <v>0</v>
      </c>
      <c r="AD152" s="94"/>
      <c r="AE152" s="163">
        <f t="shared" si="476"/>
        <v>0</v>
      </c>
      <c r="AF152" s="147">
        <f t="shared" si="477"/>
        <v>0</v>
      </c>
      <c r="AG152" s="146">
        <f t="shared" si="478"/>
        <v>0</v>
      </c>
      <c r="AH152" s="159"/>
      <c r="AI152" s="163">
        <f t="shared" si="479"/>
        <v>0</v>
      </c>
      <c r="AJ152" s="159"/>
      <c r="AK152" s="163">
        <f t="shared" si="480"/>
        <v>0</v>
      </c>
      <c r="AL152" s="145"/>
      <c r="AM152" s="146">
        <f t="shared" si="481"/>
        <v>0</v>
      </c>
      <c r="AN152" s="145"/>
      <c r="AO152" s="146">
        <f t="shared" si="482"/>
        <v>0</v>
      </c>
      <c r="AP152" s="145"/>
      <c r="AQ152" s="146">
        <f t="shared" si="482"/>
        <v>0</v>
      </c>
      <c r="AR152" s="145"/>
      <c r="AS152" s="146">
        <f t="shared" si="483"/>
        <v>0</v>
      </c>
      <c r="AT152" s="145"/>
      <c r="AU152" s="146">
        <f t="shared" si="484"/>
        <v>0</v>
      </c>
      <c r="AV152" s="145"/>
      <c r="AW152" s="146">
        <f t="shared" si="485"/>
        <v>0</v>
      </c>
      <c r="AX152" s="145"/>
      <c r="AY152" s="146">
        <f t="shared" si="486"/>
        <v>0</v>
      </c>
      <c r="AZ152" s="145"/>
      <c r="BA152" s="146">
        <f t="shared" si="487"/>
        <v>0</v>
      </c>
      <c r="BB152" s="145"/>
      <c r="BC152" s="146">
        <f t="shared" si="488"/>
        <v>0</v>
      </c>
      <c r="BD152" s="145"/>
      <c r="BE152" s="146">
        <f t="shared" si="489"/>
        <v>0</v>
      </c>
      <c r="BF152" s="147">
        <f t="shared" si="490"/>
        <v>0</v>
      </c>
      <c r="BG152" s="146">
        <f t="shared" si="490"/>
        <v>0</v>
      </c>
      <c r="BH152" s="99"/>
      <c r="BI152" s="100">
        <f t="shared" si="491"/>
        <v>0</v>
      </c>
      <c r="BJ152" s="99"/>
      <c r="BK152" s="100">
        <f t="shared" si="492"/>
        <v>0</v>
      </c>
      <c r="BL152" s="99"/>
      <c r="BM152" s="100">
        <f t="shared" si="493"/>
        <v>0</v>
      </c>
      <c r="BN152" s="99"/>
      <c r="BO152" s="100">
        <f t="shared" si="494"/>
        <v>0</v>
      </c>
      <c r="BP152" s="99"/>
      <c r="BQ152" s="100">
        <f t="shared" si="495"/>
        <v>0</v>
      </c>
      <c r="BR152" s="99"/>
      <c r="BS152" s="100">
        <f t="shared" si="496"/>
        <v>0</v>
      </c>
      <c r="BT152" s="99"/>
      <c r="BU152" s="100">
        <f t="shared" si="497"/>
        <v>0</v>
      </c>
      <c r="BV152" s="99"/>
      <c r="BW152" s="100">
        <f t="shared" si="498"/>
        <v>0</v>
      </c>
      <c r="BX152" s="99"/>
      <c r="BY152" s="100">
        <f t="shared" si="499"/>
        <v>0</v>
      </c>
      <c r="BZ152" s="99"/>
      <c r="CA152" s="100">
        <f t="shared" si="500"/>
        <v>0</v>
      </c>
      <c r="CB152" s="99"/>
      <c r="CC152" s="100">
        <f t="shared" si="501"/>
        <v>0</v>
      </c>
      <c r="CD152" s="99"/>
      <c r="CE152" s="100">
        <f t="shared" si="502"/>
        <v>0</v>
      </c>
      <c r="CF152" s="101">
        <f t="shared" si="503"/>
        <v>0</v>
      </c>
      <c r="CG152" s="100">
        <f t="shared" si="503"/>
        <v>0</v>
      </c>
    </row>
    <row r="153" spans="1:139" s="148" customFormat="1" ht="19.899999999999999" customHeight="1" x14ac:dyDescent="0.5">
      <c r="A153" s="94">
        <v>122</v>
      </c>
      <c r="B153" s="95" t="s">
        <v>171</v>
      </c>
      <c r="C153" s="95" t="s">
        <v>74</v>
      </c>
      <c r="D153" s="94">
        <f t="shared" si="464"/>
        <v>3</v>
      </c>
      <c r="E153" s="94">
        <v>0.7</v>
      </c>
      <c r="F153" s="94" t="s">
        <v>75</v>
      </c>
      <c r="G153" s="94">
        <v>5200</v>
      </c>
      <c r="H153" s="94">
        <v>601</v>
      </c>
      <c r="I153" s="163">
        <f t="shared" si="465"/>
        <v>420.7</v>
      </c>
      <c r="J153" s="94">
        <v>465</v>
      </c>
      <c r="K153" s="163">
        <f t="shared" si="466"/>
        <v>325.5</v>
      </c>
      <c r="L153" s="94">
        <v>414</v>
      </c>
      <c r="M153" s="163">
        <f t="shared" si="467"/>
        <v>289.79999999999995</v>
      </c>
      <c r="N153" s="94">
        <v>198</v>
      </c>
      <c r="O153" s="163">
        <f t="shared" si="468"/>
        <v>138.6</v>
      </c>
      <c r="P153" s="94">
        <v>81</v>
      </c>
      <c r="Q153" s="163">
        <f t="shared" si="469"/>
        <v>56.699999999999996</v>
      </c>
      <c r="R153" s="94">
        <v>363</v>
      </c>
      <c r="S153" s="163">
        <f t="shared" si="470"/>
        <v>254.1</v>
      </c>
      <c r="T153" s="94">
        <v>132</v>
      </c>
      <c r="U153" s="163">
        <f t="shared" si="471"/>
        <v>92.399999999999991</v>
      </c>
      <c r="V153" s="94">
        <v>144</v>
      </c>
      <c r="W153" s="163">
        <f t="shared" si="472"/>
        <v>100.8</v>
      </c>
      <c r="X153" s="94">
        <v>48</v>
      </c>
      <c r="Y153" s="163">
        <f t="shared" si="473"/>
        <v>33.599999999999994</v>
      </c>
      <c r="Z153" s="94">
        <v>36</v>
      </c>
      <c r="AA153" s="163">
        <f t="shared" si="474"/>
        <v>25.2</v>
      </c>
      <c r="AB153" s="94">
        <v>48</v>
      </c>
      <c r="AC153" s="163">
        <f t="shared" si="475"/>
        <v>33.599999999999994</v>
      </c>
      <c r="AD153" s="94">
        <v>46</v>
      </c>
      <c r="AE153" s="163">
        <f t="shared" si="476"/>
        <v>32.199999999999996</v>
      </c>
      <c r="AF153" s="147">
        <f t="shared" si="477"/>
        <v>2576</v>
      </c>
      <c r="AG153" s="146">
        <f t="shared" si="478"/>
        <v>1803.1999999999998</v>
      </c>
      <c r="AH153" s="159"/>
      <c r="AI153" s="163">
        <f t="shared" si="479"/>
        <v>0</v>
      </c>
      <c r="AJ153" s="159">
        <v>38</v>
      </c>
      <c r="AK153" s="163">
        <f t="shared" si="480"/>
        <v>26.599999999999998</v>
      </c>
      <c r="AL153" s="145">
        <v>7</v>
      </c>
      <c r="AM153" s="146">
        <f t="shared" si="481"/>
        <v>4.8999999999999995</v>
      </c>
      <c r="AN153" s="145">
        <v>7</v>
      </c>
      <c r="AO153" s="146">
        <f t="shared" si="482"/>
        <v>4.8999999999999995</v>
      </c>
      <c r="AP153" s="145">
        <v>18</v>
      </c>
      <c r="AQ153" s="146">
        <f t="shared" si="482"/>
        <v>12.6</v>
      </c>
      <c r="AR153" s="145">
        <v>21</v>
      </c>
      <c r="AS153" s="146">
        <f t="shared" si="483"/>
        <v>14.7</v>
      </c>
      <c r="AT153" s="145"/>
      <c r="AU153" s="146">
        <f t="shared" si="484"/>
        <v>0</v>
      </c>
      <c r="AV153" s="145">
        <v>21</v>
      </c>
      <c r="AW153" s="146">
        <f t="shared" si="485"/>
        <v>14.7</v>
      </c>
      <c r="AX153" s="145">
        <v>2</v>
      </c>
      <c r="AY153" s="146">
        <f t="shared" si="486"/>
        <v>1.4</v>
      </c>
      <c r="AZ153" s="145"/>
      <c r="BA153" s="146">
        <f t="shared" si="487"/>
        <v>0</v>
      </c>
      <c r="BB153" s="145"/>
      <c r="BC153" s="146">
        <f t="shared" si="488"/>
        <v>0</v>
      </c>
      <c r="BD153" s="145">
        <v>26</v>
      </c>
      <c r="BE153" s="146">
        <f t="shared" si="489"/>
        <v>18.2</v>
      </c>
      <c r="BF153" s="147">
        <f t="shared" si="490"/>
        <v>140</v>
      </c>
      <c r="BG153" s="146">
        <f t="shared" si="490"/>
        <v>98.000000000000014</v>
      </c>
      <c r="BH153" s="96"/>
      <c r="BI153" s="104">
        <f t="shared" si="491"/>
        <v>0</v>
      </c>
      <c r="BJ153" s="98"/>
      <c r="BK153" s="104">
        <f t="shared" si="492"/>
        <v>0</v>
      </c>
      <c r="BL153" s="99"/>
      <c r="BM153" s="100">
        <f t="shared" si="493"/>
        <v>0</v>
      </c>
      <c r="BN153" s="99"/>
      <c r="BO153" s="100">
        <f t="shared" si="494"/>
        <v>0</v>
      </c>
      <c r="BP153" s="99"/>
      <c r="BQ153" s="100">
        <f t="shared" si="495"/>
        <v>0</v>
      </c>
      <c r="BR153" s="99"/>
      <c r="BS153" s="100">
        <f t="shared" si="496"/>
        <v>0</v>
      </c>
      <c r="BT153" s="99"/>
      <c r="BU153" s="100">
        <f t="shared" si="497"/>
        <v>0</v>
      </c>
      <c r="BV153" s="99"/>
      <c r="BW153" s="100">
        <f t="shared" si="498"/>
        <v>0</v>
      </c>
      <c r="BX153" s="99"/>
      <c r="BY153" s="100">
        <f t="shared" si="499"/>
        <v>0</v>
      </c>
      <c r="BZ153" s="99"/>
      <c r="CA153" s="100">
        <f t="shared" si="500"/>
        <v>0</v>
      </c>
      <c r="CB153" s="99"/>
      <c r="CC153" s="100">
        <f t="shared" si="501"/>
        <v>0</v>
      </c>
      <c r="CD153" s="99"/>
      <c r="CE153" s="100">
        <f t="shared" si="502"/>
        <v>0</v>
      </c>
      <c r="CF153" s="101">
        <f t="shared" si="503"/>
        <v>0</v>
      </c>
      <c r="CG153" s="100">
        <f t="shared" si="503"/>
        <v>0</v>
      </c>
    </row>
    <row r="154" spans="1:139" s="148" customFormat="1" ht="19.899999999999999" customHeight="1" x14ac:dyDescent="0.5">
      <c r="A154" s="94">
        <v>123</v>
      </c>
      <c r="B154" s="95" t="s">
        <v>172</v>
      </c>
      <c r="C154" s="95" t="s">
        <v>74</v>
      </c>
      <c r="D154" s="94">
        <f t="shared" si="464"/>
        <v>1</v>
      </c>
      <c r="E154" s="94">
        <v>0.35</v>
      </c>
      <c r="F154" s="94" t="s">
        <v>83</v>
      </c>
      <c r="G154" s="94">
        <v>2600</v>
      </c>
      <c r="H154" s="94">
        <v>1262</v>
      </c>
      <c r="I154" s="163">
        <f t="shared" si="465"/>
        <v>441.7</v>
      </c>
      <c r="J154" s="94">
        <v>1578</v>
      </c>
      <c r="K154" s="163">
        <f t="shared" si="466"/>
        <v>552.29999999999995</v>
      </c>
      <c r="L154" s="94">
        <v>1752</v>
      </c>
      <c r="M154" s="163">
        <f t="shared" si="467"/>
        <v>613.19999999999993</v>
      </c>
      <c r="N154" s="94">
        <v>593</v>
      </c>
      <c r="O154" s="163">
        <f t="shared" si="468"/>
        <v>207.54999999999998</v>
      </c>
      <c r="P154" s="94">
        <v>339</v>
      </c>
      <c r="Q154" s="163">
        <f t="shared" si="469"/>
        <v>118.64999999999999</v>
      </c>
      <c r="R154" s="94">
        <v>1176</v>
      </c>
      <c r="S154" s="163">
        <f t="shared" si="470"/>
        <v>411.59999999999997</v>
      </c>
      <c r="T154" s="94">
        <v>508</v>
      </c>
      <c r="U154" s="163">
        <f t="shared" si="471"/>
        <v>177.79999999999998</v>
      </c>
      <c r="V154" s="94">
        <v>464</v>
      </c>
      <c r="W154" s="163">
        <f t="shared" si="472"/>
        <v>162.39999999999998</v>
      </c>
      <c r="X154" s="94">
        <v>24</v>
      </c>
      <c r="Y154" s="163">
        <f t="shared" si="473"/>
        <v>8.3999999999999986</v>
      </c>
      <c r="Z154" s="94">
        <v>624</v>
      </c>
      <c r="AA154" s="163">
        <f t="shared" si="474"/>
        <v>218.39999999999998</v>
      </c>
      <c r="AB154" s="94">
        <v>264</v>
      </c>
      <c r="AC154" s="163">
        <f t="shared" si="475"/>
        <v>92.399999999999991</v>
      </c>
      <c r="AD154" s="94">
        <v>234</v>
      </c>
      <c r="AE154" s="163">
        <f t="shared" si="476"/>
        <v>81.899999999999991</v>
      </c>
      <c r="AF154" s="147">
        <f t="shared" si="477"/>
        <v>8818</v>
      </c>
      <c r="AG154" s="146">
        <f t="shared" si="478"/>
        <v>3086.3000000000006</v>
      </c>
      <c r="AH154" s="159">
        <v>24</v>
      </c>
      <c r="AI154" s="163">
        <f t="shared" si="479"/>
        <v>8.3999999999999986</v>
      </c>
      <c r="AJ154" s="159">
        <v>656</v>
      </c>
      <c r="AK154" s="163">
        <f t="shared" si="480"/>
        <v>229.6</v>
      </c>
      <c r="AL154" s="145">
        <v>166</v>
      </c>
      <c r="AM154" s="146">
        <f t="shared" si="481"/>
        <v>58.099999999999994</v>
      </c>
      <c r="AN154" s="145">
        <v>156</v>
      </c>
      <c r="AO154" s="146">
        <f t="shared" si="482"/>
        <v>54.599999999999994</v>
      </c>
      <c r="AP154" s="145">
        <v>496</v>
      </c>
      <c r="AQ154" s="146">
        <f t="shared" si="482"/>
        <v>173.6</v>
      </c>
      <c r="AR154" s="145">
        <v>454</v>
      </c>
      <c r="AS154" s="146">
        <f>AR154*$E154</f>
        <v>158.89999999999998</v>
      </c>
      <c r="AT154" s="145">
        <v>60</v>
      </c>
      <c r="AU154" s="146">
        <f t="shared" si="484"/>
        <v>21</v>
      </c>
      <c r="AV154" s="145">
        <v>290</v>
      </c>
      <c r="AW154" s="146">
        <f t="shared" si="485"/>
        <v>101.5</v>
      </c>
      <c r="AX154" s="145">
        <v>58</v>
      </c>
      <c r="AY154" s="146">
        <f t="shared" si="486"/>
        <v>20.299999999999997</v>
      </c>
      <c r="AZ154" s="145"/>
      <c r="BA154" s="146">
        <f t="shared" si="487"/>
        <v>0</v>
      </c>
      <c r="BB154" s="145"/>
      <c r="BC154" s="146">
        <f t="shared" si="488"/>
        <v>0</v>
      </c>
      <c r="BD154" s="145">
        <v>306</v>
      </c>
      <c r="BE154" s="146">
        <f t="shared" si="489"/>
        <v>107.1</v>
      </c>
      <c r="BF154" s="147">
        <f>SUM(AH154,AJ154,AL154,AN154,AP154,AR154,AT154,AV154,AX154,AZ154,BB154,BD154)</f>
        <v>2666</v>
      </c>
      <c r="BG154" s="146">
        <f t="shared" si="490"/>
        <v>933.1</v>
      </c>
      <c r="BH154" s="96"/>
      <c r="BI154" s="104">
        <f t="shared" si="491"/>
        <v>0</v>
      </c>
      <c r="BJ154" s="98"/>
      <c r="BK154" s="104">
        <f t="shared" si="492"/>
        <v>0</v>
      </c>
      <c r="BL154" s="99"/>
      <c r="BM154" s="100">
        <f t="shared" si="493"/>
        <v>0</v>
      </c>
      <c r="BN154" s="99"/>
      <c r="BO154" s="100">
        <f t="shared" si="494"/>
        <v>0</v>
      </c>
      <c r="BP154" s="99"/>
      <c r="BQ154" s="100">
        <f t="shared" si="495"/>
        <v>0</v>
      </c>
      <c r="BR154" s="99"/>
      <c r="BS154" s="100">
        <f t="shared" si="496"/>
        <v>0</v>
      </c>
      <c r="BT154" s="99"/>
      <c r="BU154" s="100">
        <f t="shared" si="497"/>
        <v>0</v>
      </c>
      <c r="BV154" s="99"/>
      <c r="BW154" s="100">
        <f t="shared" si="498"/>
        <v>0</v>
      </c>
      <c r="BX154" s="99"/>
      <c r="BY154" s="100">
        <f t="shared" si="499"/>
        <v>0</v>
      </c>
      <c r="BZ154" s="99"/>
      <c r="CA154" s="100">
        <f t="shared" si="500"/>
        <v>0</v>
      </c>
      <c r="CB154" s="99"/>
      <c r="CC154" s="100">
        <f t="shared" si="501"/>
        <v>0</v>
      </c>
      <c r="CD154" s="99"/>
      <c r="CE154" s="100">
        <f t="shared" si="502"/>
        <v>0</v>
      </c>
      <c r="CF154" s="101">
        <f t="shared" si="503"/>
        <v>0</v>
      </c>
      <c r="CG154" s="100">
        <f t="shared" si="503"/>
        <v>0</v>
      </c>
    </row>
    <row r="155" spans="1:139" s="148" customFormat="1" ht="19.899999999999999" customHeight="1" x14ac:dyDescent="0.5">
      <c r="A155" s="94">
        <v>124</v>
      </c>
      <c r="B155" s="95" t="s">
        <v>173</v>
      </c>
      <c r="C155" s="95" t="s">
        <v>74</v>
      </c>
      <c r="D155" s="94">
        <f t="shared" si="464"/>
        <v>2</v>
      </c>
      <c r="E155" s="94">
        <v>0.17499999999999999</v>
      </c>
      <c r="F155" s="94" t="s">
        <v>170</v>
      </c>
      <c r="G155" s="94">
        <v>1450</v>
      </c>
      <c r="H155" s="94">
        <v>660</v>
      </c>
      <c r="I155" s="163">
        <f t="shared" si="465"/>
        <v>115.49999999999999</v>
      </c>
      <c r="J155" s="94">
        <v>959</v>
      </c>
      <c r="K155" s="163">
        <f t="shared" si="466"/>
        <v>167.82499999999999</v>
      </c>
      <c r="L155" s="94">
        <v>852</v>
      </c>
      <c r="M155" s="163">
        <f t="shared" si="467"/>
        <v>149.1</v>
      </c>
      <c r="N155" s="94">
        <v>204</v>
      </c>
      <c r="O155" s="163">
        <f t="shared" si="468"/>
        <v>35.699999999999996</v>
      </c>
      <c r="P155" s="94">
        <v>186</v>
      </c>
      <c r="Q155" s="163">
        <f t="shared" si="469"/>
        <v>32.549999999999997</v>
      </c>
      <c r="R155" s="94">
        <v>452</v>
      </c>
      <c r="S155" s="163">
        <f t="shared" si="470"/>
        <v>79.099999999999994</v>
      </c>
      <c r="T155" s="94">
        <v>674</v>
      </c>
      <c r="U155" s="163">
        <f t="shared" si="471"/>
        <v>117.94999999999999</v>
      </c>
      <c r="V155" s="94">
        <v>600</v>
      </c>
      <c r="W155" s="163">
        <f t="shared" si="472"/>
        <v>105</v>
      </c>
      <c r="X155" s="94">
        <v>96</v>
      </c>
      <c r="Y155" s="163">
        <f t="shared" si="473"/>
        <v>16.799999999999997</v>
      </c>
      <c r="Z155" s="94">
        <v>432</v>
      </c>
      <c r="AA155" s="163">
        <f t="shared" si="474"/>
        <v>75.599999999999994</v>
      </c>
      <c r="AB155" s="94">
        <v>283</v>
      </c>
      <c r="AC155" s="163">
        <f t="shared" si="475"/>
        <v>49.524999999999999</v>
      </c>
      <c r="AD155" s="94"/>
      <c r="AE155" s="163">
        <f t="shared" si="476"/>
        <v>0</v>
      </c>
      <c r="AF155" s="147">
        <f t="shared" si="477"/>
        <v>5398</v>
      </c>
      <c r="AG155" s="146">
        <f t="shared" si="478"/>
        <v>944.64999999999986</v>
      </c>
      <c r="AH155" s="159"/>
      <c r="AI155" s="163">
        <f t="shared" si="479"/>
        <v>0</v>
      </c>
      <c r="AJ155" s="159">
        <v>355</v>
      </c>
      <c r="AK155" s="163">
        <f t="shared" si="480"/>
        <v>62.124999999999993</v>
      </c>
      <c r="AL155" s="145">
        <v>56</v>
      </c>
      <c r="AM155" s="146">
        <f t="shared" si="481"/>
        <v>9.7999999999999989</v>
      </c>
      <c r="AN155" s="145"/>
      <c r="AO155" s="146">
        <f t="shared" si="482"/>
        <v>0</v>
      </c>
      <c r="AP155" s="145"/>
      <c r="AQ155" s="146">
        <f t="shared" si="482"/>
        <v>0</v>
      </c>
      <c r="AR155" s="145">
        <v>5</v>
      </c>
      <c r="AS155" s="146">
        <f>AR155*$E155</f>
        <v>0.875</v>
      </c>
      <c r="AT155" s="145">
        <v>18</v>
      </c>
      <c r="AU155" s="146">
        <f t="shared" si="484"/>
        <v>3.15</v>
      </c>
      <c r="AV155" s="145">
        <v>56</v>
      </c>
      <c r="AW155" s="146">
        <f t="shared" si="485"/>
        <v>9.7999999999999989</v>
      </c>
      <c r="AX155" s="145"/>
      <c r="AY155" s="146">
        <f t="shared" si="486"/>
        <v>0</v>
      </c>
      <c r="AZ155" s="145"/>
      <c r="BA155" s="146">
        <f t="shared" si="487"/>
        <v>0</v>
      </c>
      <c r="BB155" s="145"/>
      <c r="BC155" s="146">
        <f t="shared" si="488"/>
        <v>0</v>
      </c>
      <c r="BD155" s="145"/>
      <c r="BE155" s="146">
        <f t="shared" si="489"/>
        <v>0</v>
      </c>
      <c r="BF155" s="147">
        <f>SUM(AH155,AJ155,AL155,AN155,AP155,AR155,AT155,AV155,AX155,AZ155,BB155,BD155)</f>
        <v>490</v>
      </c>
      <c r="BG155" s="146">
        <f t="shared" si="490"/>
        <v>85.75</v>
      </c>
      <c r="BH155" s="96"/>
      <c r="BI155" s="104">
        <f t="shared" si="491"/>
        <v>0</v>
      </c>
      <c r="BJ155" s="98"/>
      <c r="BK155" s="104">
        <f t="shared" si="492"/>
        <v>0</v>
      </c>
      <c r="BL155" s="99"/>
      <c r="BM155" s="100">
        <f t="shared" si="493"/>
        <v>0</v>
      </c>
      <c r="BN155" s="99"/>
      <c r="BO155" s="100">
        <f t="shared" si="494"/>
        <v>0</v>
      </c>
      <c r="BP155" s="99"/>
      <c r="BQ155" s="100">
        <f t="shared" si="495"/>
        <v>0</v>
      </c>
      <c r="BR155" s="99"/>
      <c r="BS155" s="100">
        <f t="shared" si="496"/>
        <v>0</v>
      </c>
      <c r="BT155" s="99"/>
      <c r="BU155" s="100">
        <f t="shared" si="497"/>
        <v>0</v>
      </c>
      <c r="BV155" s="99"/>
      <c r="BW155" s="100">
        <f t="shared" si="498"/>
        <v>0</v>
      </c>
      <c r="BX155" s="99"/>
      <c r="BY155" s="100">
        <f t="shared" si="499"/>
        <v>0</v>
      </c>
      <c r="BZ155" s="99"/>
      <c r="CA155" s="100">
        <f t="shared" si="500"/>
        <v>0</v>
      </c>
      <c r="CB155" s="99"/>
      <c r="CC155" s="100">
        <f t="shared" si="501"/>
        <v>0</v>
      </c>
      <c r="CD155" s="99"/>
      <c r="CE155" s="100">
        <f t="shared" si="502"/>
        <v>0</v>
      </c>
      <c r="CF155" s="101">
        <f t="shared" si="503"/>
        <v>0</v>
      </c>
      <c r="CG155" s="100">
        <f t="shared" si="503"/>
        <v>0</v>
      </c>
    </row>
    <row r="156" spans="1:139" s="148" customFormat="1" ht="19.899999999999999" customHeight="1" x14ac:dyDescent="0.5">
      <c r="A156" s="94">
        <v>125</v>
      </c>
      <c r="B156" s="95" t="s">
        <v>174</v>
      </c>
      <c r="C156" s="95" t="s">
        <v>74</v>
      </c>
      <c r="D156" s="94">
        <f t="shared" si="464"/>
        <v>4</v>
      </c>
      <c r="E156" s="94">
        <v>0.7</v>
      </c>
      <c r="F156" s="94" t="s">
        <v>75</v>
      </c>
      <c r="G156" s="94">
        <v>1650</v>
      </c>
      <c r="H156" s="94"/>
      <c r="I156" s="146">
        <f t="shared" si="465"/>
        <v>0</v>
      </c>
      <c r="J156" s="94"/>
      <c r="K156" s="146">
        <f t="shared" si="466"/>
        <v>0</v>
      </c>
      <c r="L156" s="94"/>
      <c r="M156" s="146">
        <f t="shared" si="467"/>
        <v>0</v>
      </c>
      <c r="N156" s="94"/>
      <c r="O156" s="146">
        <f t="shared" si="468"/>
        <v>0</v>
      </c>
      <c r="P156" s="94"/>
      <c r="Q156" s="146">
        <f t="shared" si="469"/>
        <v>0</v>
      </c>
      <c r="R156" s="94"/>
      <c r="S156" s="146">
        <f t="shared" si="470"/>
        <v>0</v>
      </c>
      <c r="T156" s="94"/>
      <c r="U156" s="146">
        <f t="shared" si="471"/>
        <v>0</v>
      </c>
      <c r="V156" s="94"/>
      <c r="W156" s="146">
        <f t="shared" si="472"/>
        <v>0</v>
      </c>
      <c r="X156" s="94"/>
      <c r="Y156" s="146">
        <f t="shared" si="473"/>
        <v>0</v>
      </c>
      <c r="Z156" s="94"/>
      <c r="AA156" s="146">
        <f t="shared" si="474"/>
        <v>0</v>
      </c>
      <c r="AB156" s="94"/>
      <c r="AC156" s="146">
        <f t="shared" si="475"/>
        <v>0</v>
      </c>
      <c r="AD156" s="94"/>
      <c r="AE156" s="146">
        <f t="shared" si="476"/>
        <v>0</v>
      </c>
      <c r="AF156" s="147">
        <f t="shared" si="477"/>
        <v>0</v>
      </c>
      <c r="AG156" s="146">
        <f t="shared" si="478"/>
        <v>0</v>
      </c>
      <c r="AH156" s="145"/>
      <c r="AI156" s="146">
        <f t="shared" si="479"/>
        <v>0</v>
      </c>
      <c r="AJ156" s="145"/>
      <c r="AK156" s="146">
        <f t="shared" si="480"/>
        <v>0</v>
      </c>
      <c r="AL156" s="145"/>
      <c r="AM156" s="146">
        <f t="shared" si="481"/>
        <v>0</v>
      </c>
      <c r="AN156" s="145"/>
      <c r="AO156" s="146">
        <f t="shared" si="482"/>
        <v>0</v>
      </c>
      <c r="AP156" s="145"/>
      <c r="AQ156" s="146">
        <f t="shared" si="482"/>
        <v>0</v>
      </c>
      <c r="AR156" s="145"/>
      <c r="AS156" s="146">
        <f t="shared" si="483"/>
        <v>0</v>
      </c>
      <c r="AT156" s="145"/>
      <c r="AU156" s="146">
        <f t="shared" si="484"/>
        <v>0</v>
      </c>
      <c r="AV156" s="145"/>
      <c r="AW156" s="146">
        <f t="shared" si="485"/>
        <v>0</v>
      </c>
      <c r="AX156" s="145"/>
      <c r="AY156" s="146">
        <f t="shared" si="486"/>
        <v>0</v>
      </c>
      <c r="AZ156" s="145"/>
      <c r="BA156" s="146">
        <f t="shared" si="487"/>
        <v>0</v>
      </c>
      <c r="BB156" s="145"/>
      <c r="BC156" s="146">
        <f t="shared" si="488"/>
        <v>0</v>
      </c>
      <c r="BD156" s="145"/>
      <c r="BE156" s="146">
        <f t="shared" si="489"/>
        <v>0</v>
      </c>
      <c r="BF156" s="147">
        <f t="shared" si="490"/>
        <v>0</v>
      </c>
      <c r="BG156" s="146">
        <f t="shared" si="490"/>
        <v>0</v>
      </c>
      <c r="BH156" s="99"/>
      <c r="BI156" s="100">
        <f t="shared" si="491"/>
        <v>0</v>
      </c>
      <c r="BJ156" s="99"/>
      <c r="BK156" s="100">
        <f t="shared" si="492"/>
        <v>0</v>
      </c>
      <c r="BL156" s="99"/>
      <c r="BM156" s="100">
        <f t="shared" si="493"/>
        <v>0</v>
      </c>
      <c r="BN156" s="99"/>
      <c r="BO156" s="100">
        <f t="shared" si="494"/>
        <v>0</v>
      </c>
      <c r="BP156" s="99"/>
      <c r="BQ156" s="100">
        <f t="shared" si="495"/>
        <v>0</v>
      </c>
      <c r="BR156" s="99"/>
      <c r="BS156" s="100">
        <f t="shared" si="496"/>
        <v>0</v>
      </c>
      <c r="BT156" s="99"/>
      <c r="BU156" s="100">
        <f t="shared" si="497"/>
        <v>0</v>
      </c>
      <c r="BV156" s="99"/>
      <c r="BW156" s="100">
        <f t="shared" si="498"/>
        <v>0</v>
      </c>
      <c r="BX156" s="99"/>
      <c r="BY156" s="100">
        <f t="shared" si="499"/>
        <v>0</v>
      </c>
      <c r="BZ156" s="99"/>
      <c r="CA156" s="100">
        <f t="shared" si="500"/>
        <v>0</v>
      </c>
      <c r="CB156" s="99"/>
      <c r="CC156" s="100">
        <f t="shared" si="501"/>
        <v>0</v>
      </c>
      <c r="CD156" s="99"/>
      <c r="CE156" s="100">
        <f t="shared" si="502"/>
        <v>0</v>
      </c>
      <c r="CF156" s="101">
        <f t="shared" si="503"/>
        <v>0</v>
      </c>
      <c r="CG156" s="100">
        <f t="shared" si="503"/>
        <v>0</v>
      </c>
    </row>
    <row r="157" spans="1:139" s="102" customFormat="1" ht="19.899999999999999" customHeight="1" x14ac:dyDescent="0.25">
      <c r="A157" s="94">
        <v>126</v>
      </c>
      <c r="B157" s="95" t="s">
        <v>203</v>
      </c>
      <c r="C157" s="95" t="s">
        <v>74</v>
      </c>
      <c r="D157" s="94">
        <f t="shared" si="464"/>
        <v>4</v>
      </c>
      <c r="E157" s="94">
        <v>0.7</v>
      </c>
      <c r="F157" s="94" t="s">
        <v>75</v>
      </c>
      <c r="G157" s="94"/>
      <c r="H157" s="94"/>
      <c r="I157" s="100"/>
      <c r="J157" s="94"/>
      <c r="K157" s="100"/>
      <c r="L157" s="94"/>
      <c r="M157" s="100"/>
      <c r="N157" s="94"/>
      <c r="O157" s="100"/>
      <c r="P157" s="94"/>
      <c r="Q157" s="100"/>
      <c r="R157" s="94"/>
      <c r="S157" s="100"/>
      <c r="T157" s="94"/>
      <c r="U157" s="100"/>
      <c r="V157" s="94"/>
      <c r="W157" s="100"/>
      <c r="X157" s="94"/>
      <c r="Y157" s="100"/>
      <c r="Z157" s="94"/>
      <c r="AA157" s="100"/>
      <c r="AB157" s="94"/>
      <c r="AC157" s="100"/>
      <c r="AD157" s="94"/>
      <c r="AE157" s="100"/>
      <c r="AF157" s="101"/>
      <c r="AG157" s="100"/>
      <c r="AH157" s="99"/>
      <c r="AI157" s="100"/>
      <c r="AJ157" s="99"/>
      <c r="AK157" s="100"/>
      <c r="AL157" s="99"/>
      <c r="AM157" s="100"/>
      <c r="AN157" s="99"/>
      <c r="AO157" s="100"/>
      <c r="AP157" s="99"/>
      <c r="AQ157" s="100"/>
      <c r="AR157" s="99"/>
      <c r="AS157" s="100"/>
      <c r="AT157" s="99"/>
      <c r="AU157" s="100"/>
      <c r="AV157" s="99"/>
      <c r="AW157" s="100"/>
      <c r="AX157" s="99"/>
      <c r="AY157" s="100"/>
      <c r="AZ157" s="99"/>
      <c r="BA157" s="100"/>
      <c r="BB157" s="99"/>
      <c r="BC157" s="100"/>
      <c r="BD157" s="99"/>
      <c r="BE157" s="100"/>
      <c r="BF157" s="101"/>
      <c r="BG157" s="100"/>
      <c r="BH157" s="99"/>
      <c r="BI157" s="100"/>
      <c r="BJ157" s="99"/>
      <c r="BK157" s="100"/>
      <c r="BL157" s="99"/>
      <c r="BM157" s="100"/>
      <c r="BN157" s="99"/>
      <c r="BO157" s="100"/>
      <c r="BP157" s="99"/>
      <c r="BQ157" s="100"/>
      <c r="BR157" s="99"/>
      <c r="BS157" s="100"/>
      <c r="BT157" s="99"/>
      <c r="BU157" s="100"/>
      <c r="BV157" s="99"/>
      <c r="BW157" s="100"/>
      <c r="BX157" s="99"/>
      <c r="BY157" s="100"/>
      <c r="BZ157" s="99"/>
      <c r="CA157" s="100"/>
      <c r="CB157" s="99"/>
      <c r="CC157" s="100"/>
      <c r="CD157" s="99"/>
      <c r="CE157" s="100"/>
      <c r="CF157" s="101"/>
      <c r="CG157" s="100"/>
    </row>
    <row r="158" spans="1:139" s="102" customFormat="1" ht="19.899999999999999" customHeight="1" x14ac:dyDescent="0.25">
      <c r="A158" s="94">
        <v>127</v>
      </c>
      <c r="B158" s="95" t="s">
        <v>212</v>
      </c>
      <c r="C158" s="95"/>
      <c r="D158" s="94"/>
      <c r="E158" s="94"/>
      <c r="F158" s="94"/>
      <c r="G158" s="94"/>
      <c r="H158" s="94"/>
      <c r="I158" s="100"/>
      <c r="J158" s="94"/>
      <c r="K158" s="100"/>
      <c r="L158" s="94"/>
      <c r="M158" s="100"/>
      <c r="N158" s="94"/>
      <c r="O158" s="100"/>
      <c r="P158" s="94"/>
      <c r="Q158" s="100"/>
      <c r="R158" s="94"/>
      <c r="S158" s="100"/>
      <c r="T158" s="94"/>
      <c r="U158" s="100"/>
      <c r="V158" s="94"/>
      <c r="W158" s="100"/>
      <c r="X158" s="94"/>
      <c r="Y158" s="100"/>
      <c r="Z158" s="94"/>
      <c r="AA158" s="100"/>
      <c r="AB158" s="94"/>
      <c r="AC158" s="100"/>
      <c r="AD158" s="94"/>
      <c r="AE158" s="100"/>
      <c r="AF158" s="101"/>
      <c r="AG158" s="100"/>
      <c r="AH158" s="99"/>
      <c r="AI158" s="100"/>
      <c r="AJ158" s="99"/>
      <c r="AK158" s="100"/>
      <c r="AL158" s="99"/>
      <c r="AM158" s="100"/>
      <c r="AN158" s="99"/>
      <c r="AO158" s="100"/>
      <c r="AP158" s="99"/>
      <c r="AQ158" s="100"/>
      <c r="AR158" s="99"/>
      <c r="AS158" s="100"/>
      <c r="AT158" s="99"/>
      <c r="AU158" s="100"/>
      <c r="AV158" s="99"/>
      <c r="AW158" s="100"/>
      <c r="AX158" s="99"/>
      <c r="AY158" s="100"/>
      <c r="AZ158" s="99"/>
      <c r="BA158" s="100"/>
      <c r="BB158" s="99"/>
      <c r="BC158" s="100"/>
      <c r="BD158" s="99"/>
      <c r="BE158" s="100"/>
      <c r="BF158" s="101"/>
      <c r="BG158" s="100"/>
      <c r="BH158" s="99"/>
      <c r="BI158" s="100"/>
      <c r="BJ158" s="99"/>
      <c r="BK158" s="100"/>
      <c r="BL158" s="99"/>
      <c r="BM158" s="100"/>
      <c r="BN158" s="99"/>
      <c r="BO158" s="100"/>
      <c r="BP158" s="99"/>
      <c r="BQ158" s="100"/>
      <c r="BR158" s="99"/>
      <c r="BS158" s="100"/>
      <c r="BT158" s="99"/>
      <c r="BU158" s="100"/>
      <c r="BV158" s="99"/>
      <c r="BW158" s="100"/>
      <c r="BX158" s="99"/>
      <c r="BY158" s="100"/>
      <c r="BZ158" s="99"/>
      <c r="CA158" s="100"/>
      <c r="CB158" s="99"/>
      <c r="CC158" s="100"/>
      <c r="CD158" s="99"/>
      <c r="CE158" s="100"/>
      <c r="CF158" s="101"/>
      <c r="CG158" s="100"/>
    </row>
    <row r="159" spans="1:139" s="148" customFormat="1" ht="19.899999999999999" customHeight="1" x14ac:dyDescent="0.5">
      <c r="A159" s="94">
        <v>128</v>
      </c>
      <c r="B159" s="95" t="s">
        <v>175</v>
      </c>
      <c r="C159" s="95" t="s">
        <v>74</v>
      </c>
      <c r="D159" s="94">
        <f>RANK(BF159,$BF$149:$BF$164)</f>
        <v>4</v>
      </c>
      <c r="E159" s="94">
        <v>0.7</v>
      </c>
      <c r="F159" s="94" t="s">
        <v>75</v>
      </c>
      <c r="G159" s="94"/>
      <c r="H159" s="94"/>
      <c r="I159" s="146">
        <f t="shared" si="465"/>
        <v>0</v>
      </c>
      <c r="J159" s="94"/>
      <c r="K159" s="146">
        <f t="shared" si="466"/>
        <v>0</v>
      </c>
      <c r="L159" s="94"/>
      <c r="M159" s="146">
        <f t="shared" si="467"/>
        <v>0</v>
      </c>
      <c r="N159" s="94"/>
      <c r="O159" s="146">
        <f t="shared" si="468"/>
        <v>0</v>
      </c>
      <c r="P159" s="94"/>
      <c r="Q159" s="146">
        <f t="shared" si="469"/>
        <v>0</v>
      </c>
      <c r="R159" s="94"/>
      <c r="S159" s="146">
        <f t="shared" si="470"/>
        <v>0</v>
      </c>
      <c r="T159" s="94"/>
      <c r="U159" s="146">
        <f t="shared" si="471"/>
        <v>0</v>
      </c>
      <c r="V159" s="94"/>
      <c r="W159" s="146">
        <f t="shared" si="472"/>
        <v>0</v>
      </c>
      <c r="X159" s="94"/>
      <c r="Y159" s="146">
        <f t="shared" si="473"/>
        <v>0</v>
      </c>
      <c r="Z159" s="94"/>
      <c r="AA159" s="146">
        <f t="shared" si="474"/>
        <v>0</v>
      </c>
      <c r="AB159" s="94"/>
      <c r="AC159" s="146">
        <f t="shared" si="475"/>
        <v>0</v>
      </c>
      <c r="AD159" s="94"/>
      <c r="AE159" s="146">
        <f t="shared" si="476"/>
        <v>0</v>
      </c>
      <c r="AF159" s="147">
        <f t="shared" si="477"/>
        <v>0</v>
      </c>
      <c r="AG159" s="146">
        <f t="shared" si="478"/>
        <v>0</v>
      </c>
      <c r="AH159" s="145"/>
      <c r="AI159" s="146">
        <f t="shared" si="479"/>
        <v>0</v>
      </c>
      <c r="AJ159" s="145"/>
      <c r="AK159" s="146">
        <f t="shared" si="480"/>
        <v>0</v>
      </c>
      <c r="AL159" s="145"/>
      <c r="AM159" s="146">
        <f t="shared" si="481"/>
        <v>0</v>
      </c>
      <c r="AN159" s="145"/>
      <c r="AO159" s="146">
        <f t="shared" si="482"/>
        <v>0</v>
      </c>
      <c r="AP159" s="145"/>
      <c r="AQ159" s="146">
        <f t="shared" si="482"/>
        <v>0</v>
      </c>
      <c r="AR159" s="145"/>
      <c r="AS159" s="146">
        <f t="shared" si="483"/>
        <v>0</v>
      </c>
      <c r="AT159" s="145"/>
      <c r="AU159" s="146">
        <f t="shared" si="484"/>
        <v>0</v>
      </c>
      <c r="AV159" s="145"/>
      <c r="AW159" s="146">
        <f t="shared" si="485"/>
        <v>0</v>
      </c>
      <c r="AX159" s="145"/>
      <c r="AY159" s="146">
        <f t="shared" si="486"/>
        <v>0</v>
      </c>
      <c r="AZ159" s="145"/>
      <c r="BA159" s="146">
        <f t="shared" si="487"/>
        <v>0</v>
      </c>
      <c r="BB159" s="145"/>
      <c r="BC159" s="146">
        <f t="shared" si="488"/>
        <v>0</v>
      </c>
      <c r="BD159" s="145"/>
      <c r="BE159" s="146">
        <f t="shared" si="489"/>
        <v>0</v>
      </c>
      <c r="BF159" s="147">
        <f t="shared" si="490"/>
        <v>0</v>
      </c>
      <c r="BG159" s="146">
        <f t="shared" si="490"/>
        <v>0</v>
      </c>
      <c r="BH159" s="99"/>
      <c r="BI159" s="100">
        <f t="shared" ref="BI159:BI163" si="504">BH159*$E159</f>
        <v>0</v>
      </c>
      <c r="BJ159" s="99"/>
      <c r="BK159" s="100">
        <f t="shared" ref="BK159:BK163" si="505">BJ159*$E159</f>
        <v>0</v>
      </c>
      <c r="BL159" s="99"/>
      <c r="BM159" s="100">
        <f t="shared" ref="BM159:BM163" si="506">BL159*$E159</f>
        <v>0</v>
      </c>
      <c r="BN159" s="99"/>
      <c r="BO159" s="100">
        <f t="shared" ref="BO159:BO163" si="507">BN159*$E159</f>
        <v>0</v>
      </c>
      <c r="BP159" s="99"/>
      <c r="BQ159" s="100">
        <f t="shared" ref="BQ159:BQ163" si="508">BP159*$E159</f>
        <v>0</v>
      </c>
      <c r="BR159" s="99"/>
      <c r="BS159" s="100">
        <f t="shared" ref="BS159:BS163" si="509">BR159*$E159</f>
        <v>0</v>
      </c>
      <c r="BT159" s="99"/>
      <c r="BU159" s="100">
        <f t="shared" ref="BU159:BU163" si="510">BT159*$E159</f>
        <v>0</v>
      </c>
      <c r="BV159" s="99"/>
      <c r="BW159" s="100">
        <f t="shared" ref="BW159:BW163" si="511">BV159*$E159</f>
        <v>0</v>
      </c>
      <c r="BX159" s="99"/>
      <c r="BY159" s="100">
        <f t="shared" ref="BY159:BY163" si="512">BX159*$E159</f>
        <v>0</v>
      </c>
      <c r="BZ159" s="99"/>
      <c r="CA159" s="100">
        <f t="shared" ref="CA159:CA163" si="513">BZ159*$E159</f>
        <v>0</v>
      </c>
      <c r="CB159" s="99"/>
      <c r="CC159" s="100">
        <f t="shared" ref="CC159:CC163" si="514">CB159*$E159</f>
        <v>0</v>
      </c>
      <c r="CD159" s="99"/>
      <c r="CE159" s="100">
        <f t="shared" ref="CE159:CE163" si="515">CD159*$E159</f>
        <v>0</v>
      </c>
      <c r="CF159" s="101">
        <f t="shared" ref="CF159:CG163" si="516">SUM(BH159,BJ159,BL159,BN159,BP159,BR159,BT159,BV159,BX159,BZ159,CB159,CD159)</f>
        <v>0</v>
      </c>
      <c r="CG159" s="100">
        <f t="shared" si="516"/>
        <v>0</v>
      </c>
    </row>
    <row r="160" spans="1:139" s="148" customFormat="1" ht="19.899999999999999" customHeight="1" x14ac:dyDescent="0.5">
      <c r="A160" s="94">
        <v>129</v>
      </c>
      <c r="B160" s="95" t="s">
        <v>176</v>
      </c>
      <c r="C160" s="95" t="s">
        <v>74</v>
      </c>
      <c r="D160" s="94">
        <f>RANK(BF160,$BF$149:$BF$164)</f>
        <v>4</v>
      </c>
      <c r="E160" s="94">
        <v>0.35</v>
      </c>
      <c r="F160" s="94" t="s">
        <v>83</v>
      </c>
      <c r="G160" s="94"/>
      <c r="H160" s="94"/>
      <c r="I160" s="146">
        <f t="shared" si="465"/>
        <v>0</v>
      </c>
      <c r="J160" s="94"/>
      <c r="K160" s="146">
        <f t="shared" si="466"/>
        <v>0</v>
      </c>
      <c r="L160" s="94"/>
      <c r="M160" s="146">
        <f t="shared" si="467"/>
        <v>0</v>
      </c>
      <c r="N160" s="94"/>
      <c r="O160" s="146">
        <f t="shared" si="468"/>
        <v>0</v>
      </c>
      <c r="P160" s="94"/>
      <c r="Q160" s="146">
        <f t="shared" si="469"/>
        <v>0</v>
      </c>
      <c r="R160" s="94"/>
      <c r="S160" s="146">
        <f t="shared" si="470"/>
        <v>0</v>
      </c>
      <c r="T160" s="94"/>
      <c r="U160" s="146">
        <f t="shared" si="471"/>
        <v>0</v>
      </c>
      <c r="V160" s="94"/>
      <c r="W160" s="146">
        <f t="shared" si="472"/>
        <v>0</v>
      </c>
      <c r="X160" s="94"/>
      <c r="Y160" s="146">
        <f t="shared" si="473"/>
        <v>0</v>
      </c>
      <c r="Z160" s="94"/>
      <c r="AA160" s="146">
        <f t="shared" si="474"/>
        <v>0</v>
      </c>
      <c r="AB160" s="94"/>
      <c r="AC160" s="146">
        <f t="shared" si="475"/>
        <v>0</v>
      </c>
      <c r="AD160" s="94"/>
      <c r="AE160" s="146">
        <f t="shared" si="476"/>
        <v>0</v>
      </c>
      <c r="AF160" s="147">
        <f t="shared" si="477"/>
        <v>0</v>
      </c>
      <c r="AG160" s="146">
        <f t="shared" si="478"/>
        <v>0</v>
      </c>
      <c r="AH160" s="145"/>
      <c r="AI160" s="146">
        <f t="shared" si="479"/>
        <v>0</v>
      </c>
      <c r="AJ160" s="145"/>
      <c r="AK160" s="146">
        <f t="shared" si="480"/>
        <v>0</v>
      </c>
      <c r="AL160" s="145"/>
      <c r="AM160" s="146">
        <f t="shared" si="481"/>
        <v>0</v>
      </c>
      <c r="AN160" s="145"/>
      <c r="AO160" s="146">
        <f t="shared" si="482"/>
        <v>0</v>
      </c>
      <c r="AP160" s="145"/>
      <c r="AQ160" s="146">
        <f t="shared" si="482"/>
        <v>0</v>
      </c>
      <c r="AR160" s="145"/>
      <c r="AS160" s="146">
        <f t="shared" si="483"/>
        <v>0</v>
      </c>
      <c r="AT160" s="145"/>
      <c r="AU160" s="146">
        <f t="shared" si="484"/>
        <v>0</v>
      </c>
      <c r="AV160" s="145"/>
      <c r="AW160" s="146">
        <f t="shared" si="485"/>
        <v>0</v>
      </c>
      <c r="AX160" s="145"/>
      <c r="AY160" s="146">
        <f t="shared" si="486"/>
        <v>0</v>
      </c>
      <c r="AZ160" s="145"/>
      <c r="BA160" s="146">
        <f t="shared" si="487"/>
        <v>0</v>
      </c>
      <c r="BB160" s="145"/>
      <c r="BC160" s="146">
        <f t="shared" si="488"/>
        <v>0</v>
      </c>
      <c r="BD160" s="145"/>
      <c r="BE160" s="146">
        <f t="shared" si="489"/>
        <v>0</v>
      </c>
      <c r="BF160" s="147">
        <f t="shared" si="490"/>
        <v>0</v>
      </c>
      <c r="BG160" s="146">
        <f t="shared" si="490"/>
        <v>0</v>
      </c>
      <c r="BH160" s="99"/>
      <c r="BI160" s="100">
        <f t="shared" si="504"/>
        <v>0</v>
      </c>
      <c r="BJ160" s="99"/>
      <c r="BK160" s="100">
        <f t="shared" si="505"/>
        <v>0</v>
      </c>
      <c r="BL160" s="99"/>
      <c r="BM160" s="100">
        <f t="shared" si="506"/>
        <v>0</v>
      </c>
      <c r="BN160" s="99"/>
      <c r="BO160" s="100">
        <f t="shared" si="507"/>
        <v>0</v>
      </c>
      <c r="BP160" s="99"/>
      <c r="BQ160" s="100">
        <f t="shared" si="508"/>
        <v>0</v>
      </c>
      <c r="BR160" s="99"/>
      <c r="BS160" s="100">
        <f t="shared" si="509"/>
        <v>0</v>
      </c>
      <c r="BT160" s="99"/>
      <c r="BU160" s="100">
        <f t="shared" si="510"/>
        <v>0</v>
      </c>
      <c r="BV160" s="99"/>
      <c r="BW160" s="100">
        <f t="shared" si="511"/>
        <v>0</v>
      </c>
      <c r="BX160" s="99"/>
      <c r="BY160" s="100">
        <f t="shared" si="512"/>
        <v>0</v>
      </c>
      <c r="BZ160" s="99"/>
      <c r="CA160" s="100">
        <f t="shared" si="513"/>
        <v>0</v>
      </c>
      <c r="CB160" s="99"/>
      <c r="CC160" s="100">
        <f t="shared" si="514"/>
        <v>0</v>
      </c>
      <c r="CD160" s="99"/>
      <c r="CE160" s="100">
        <f t="shared" si="515"/>
        <v>0</v>
      </c>
      <c r="CF160" s="101">
        <f t="shared" si="516"/>
        <v>0</v>
      </c>
      <c r="CG160" s="100">
        <f t="shared" si="516"/>
        <v>0</v>
      </c>
    </row>
    <row r="161" spans="1:85" s="148" customFormat="1" ht="19.899999999999999" customHeight="1" x14ac:dyDescent="0.5">
      <c r="A161" s="94">
        <v>130</v>
      </c>
      <c r="B161" s="95" t="s">
        <v>177</v>
      </c>
      <c r="C161" s="95" t="s">
        <v>74</v>
      </c>
      <c r="D161" s="94">
        <f>RANK(BF161,$BF$149:$BF$164)</f>
        <v>4</v>
      </c>
      <c r="E161" s="94">
        <v>0.7</v>
      </c>
      <c r="F161" s="94" t="s">
        <v>75</v>
      </c>
      <c r="G161" s="94"/>
      <c r="H161" s="94"/>
      <c r="I161" s="146">
        <f t="shared" si="465"/>
        <v>0</v>
      </c>
      <c r="J161" s="94"/>
      <c r="K161" s="146">
        <f t="shared" si="466"/>
        <v>0</v>
      </c>
      <c r="L161" s="94"/>
      <c r="M161" s="146">
        <f t="shared" si="467"/>
        <v>0</v>
      </c>
      <c r="N161" s="94"/>
      <c r="O161" s="146">
        <f t="shared" si="468"/>
        <v>0</v>
      </c>
      <c r="P161" s="94"/>
      <c r="Q161" s="146">
        <f t="shared" si="469"/>
        <v>0</v>
      </c>
      <c r="R161" s="94"/>
      <c r="S161" s="146">
        <f t="shared" si="470"/>
        <v>0</v>
      </c>
      <c r="T161" s="94"/>
      <c r="U161" s="146">
        <f t="shared" si="471"/>
        <v>0</v>
      </c>
      <c r="V161" s="94"/>
      <c r="W161" s="146">
        <f t="shared" si="472"/>
        <v>0</v>
      </c>
      <c r="X161" s="94"/>
      <c r="Y161" s="146">
        <f t="shared" si="473"/>
        <v>0</v>
      </c>
      <c r="Z161" s="94"/>
      <c r="AA161" s="146">
        <f t="shared" si="474"/>
        <v>0</v>
      </c>
      <c r="AB161" s="94"/>
      <c r="AC161" s="146">
        <f t="shared" si="475"/>
        <v>0</v>
      </c>
      <c r="AD161" s="94"/>
      <c r="AE161" s="146">
        <f t="shared" si="476"/>
        <v>0</v>
      </c>
      <c r="AF161" s="147">
        <f t="shared" si="477"/>
        <v>0</v>
      </c>
      <c r="AG161" s="146">
        <f t="shared" si="478"/>
        <v>0</v>
      </c>
      <c r="AH161" s="145"/>
      <c r="AI161" s="146">
        <f t="shared" si="479"/>
        <v>0</v>
      </c>
      <c r="AJ161" s="145"/>
      <c r="AK161" s="146">
        <f t="shared" si="480"/>
        <v>0</v>
      </c>
      <c r="AL161" s="145"/>
      <c r="AM161" s="146">
        <f t="shared" si="481"/>
        <v>0</v>
      </c>
      <c r="AN161" s="145"/>
      <c r="AO161" s="146">
        <f t="shared" si="482"/>
        <v>0</v>
      </c>
      <c r="AP161" s="145"/>
      <c r="AQ161" s="146">
        <f t="shared" si="482"/>
        <v>0</v>
      </c>
      <c r="AR161" s="145"/>
      <c r="AS161" s="146">
        <f t="shared" si="483"/>
        <v>0</v>
      </c>
      <c r="AT161" s="145"/>
      <c r="AU161" s="146">
        <f t="shared" si="484"/>
        <v>0</v>
      </c>
      <c r="AV161" s="145"/>
      <c r="AW161" s="146">
        <f t="shared" si="485"/>
        <v>0</v>
      </c>
      <c r="AX161" s="145"/>
      <c r="AY161" s="146">
        <f t="shared" si="486"/>
        <v>0</v>
      </c>
      <c r="AZ161" s="145"/>
      <c r="BA161" s="146">
        <f t="shared" si="487"/>
        <v>0</v>
      </c>
      <c r="BB161" s="145"/>
      <c r="BC161" s="146">
        <f t="shared" si="488"/>
        <v>0</v>
      </c>
      <c r="BD161" s="145"/>
      <c r="BE161" s="146">
        <f t="shared" si="489"/>
        <v>0</v>
      </c>
      <c r="BF161" s="147">
        <f t="shared" si="490"/>
        <v>0</v>
      </c>
      <c r="BG161" s="146">
        <f t="shared" si="490"/>
        <v>0</v>
      </c>
      <c r="BH161" s="99"/>
      <c r="BI161" s="100">
        <f t="shared" si="504"/>
        <v>0</v>
      </c>
      <c r="BJ161" s="99"/>
      <c r="BK161" s="100">
        <f t="shared" si="505"/>
        <v>0</v>
      </c>
      <c r="BL161" s="99"/>
      <c r="BM161" s="100">
        <f t="shared" si="506"/>
        <v>0</v>
      </c>
      <c r="BN161" s="99"/>
      <c r="BO161" s="100">
        <f t="shared" si="507"/>
        <v>0</v>
      </c>
      <c r="BP161" s="99"/>
      <c r="BQ161" s="100">
        <f t="shared" si="508"/>
        <v>0</v>
      </c>
      <c r="BR161" s="99"/>
      <c r="BS161" s="100">
        <f t="shared" si="509"/>
        <v>0</v>
      </c>
      <c r="BT161" s="99"/>
      <c r="BU161" s="100">
        <f t="shared" si="510"/>
        <v>0</v>
      </c>
      <c r="BV161" s="99"/>
      <c r="BW161" s="100">
        <f t="shared" si="511"/>
        <v>0</v>
      </c>
      <c r="BX161" s="99"/>
      <c r="BY161" s="100">
        <f t="shared" si="512"/>
        <v>0</v>
      </c>
      <c r="BZ161" s="99"/>
      <c r="CA161" s="100">
        <f t="shared" si="513"/>
        <v>0</v>
      </c>
      <c r="CB161" s="99"/>
      <c r="CC161" s="100">
        <f t="shared" si="514"/>
        <v>0</v>
      </c>
      <c r="CD161" s="99"/>
      <c r="CE161" s="100">
        <f t="shared" si="515"/>
        <v>0</v>
      </c>
      <c r="CF161" s="101">
        <f t="shared" si="516"/>
        <v>0</v>
      </c>
      <c r="CG161" s="100">
        <f t="shared" si="516"/>
        <v>0</v>
      </c>
    </row>
    <row r="162" spans="1:85" s="148" customFormat="1" ht="19.899999999999999" customHeight="1" x14ac:dyDescent="0.5">
      <c r="A162" s="94">
        <v>131</v>
      </c>
      <c r="B162" s="95" t="s">
        <v>178</v>
      </c>
      <c r="C162" s="95" t="s">
        <v>74</v>
      </c>
      <c r="D162" s="94">
        <f>RANK(BF162,$BF$149:$BF$164)</f>
        <v>4</v>
      </c>
      <c r="E162" s="94">
        <v>0.35</v>
      </c>
      <c r="F162" s="94" t="s">
        <v>83</v>
      </c>
      <c r="G162" s="94"/>
      <c r="H162" s="94"/>
      <c r="I162" s="146">
        <f t="shared" si="465"/>
        <v>0</v>
      </c>
      <c r="J162" s="94"/>
      <c r="K162" s="146">
        <f t="shared" si="466"/>
        <v>0</v>
      </c>
      <c r="L162" s="94"/>
      <c r="M162" s="146">
        <f t="shared" si="467"/>
        <v>0</v>
      </c>
      <c r="N162" s="94"/>
      <c r="O162" s="146">
        <f t="shared" si="468"/>
        <v>0</v>
      </c>
      <c r="P162" s="94"/>
      <c r="Q162" s="146">
        <f t="shared" si="469"/>
        <v>0</v>
      </c>
      <c r="R162" s="94"/>
      <c r="S162" s="146">
        <f t="shared" si="470"/>
        <v>0</v>
      </c>
      <c r="T162" s="94"/>
      <c r="U162" s="146">
        <f t="shared" si="471"/>
        <v>0</v>
      </c>
      <c r="V162" s="94"/>
      <c r="W162" s="146">
        <f t="shared" si="472"/>
        <v>0</v>
      </c>
      <c r="X162" s="94"/>
      <c r="Y162" s="146">
        <f t="shared" si="473"/>
        <v>0</v>
      </c>
      <c r="Z162" s="94"/>
      <c r="AA162" s="146">
        <f t="shared" si="474"/>
        <v>0</v>
      </c>
      <c r="AB162" s="94"/>
      <c r="AC162" s="146">
        <f t="shared" si="475"/>
        <v>0</v>
      </c>
      <c r="AD162" s="94"/>
      <c r="AE162" s="146">
        <f t="shared" si="476"/>
        <v>0</v>
      </c>
      <c r="AF162" s="147">
        <f t="shared" si="477"/>
        <v>0</v>
      </c>
      <c r="AG162" s="146">
        <f t="shared" si="478"/>
        <v>0</v>
      </c>
      <c r="AH162" s="145"/>
      <c r="AI162" s="146">
        <f t="shared" si="479"/>
        <v>0</v>
      </c>
      <c r="AJ162" s="145"/>
      <c r="AK162" s="146">
        <f t="shared" si="480"/>
        <v>0</v>
      </c>
      <c r="AL162" s="145"/>
      <c r="AM162" s="146">
        <f t="shared" si="481"/>
        <v>0</v>
      </c>
      <c r="AN162" s="145"/>
      <c r="AO162" s="146">
        <f t="shared" si="482"/>
        <v>0</v>
      </c>
      <c r="AP162" s="145"/>
      <c r="AQ162" s="146">
        <f t="shared" si="482"/>
        <v>0</v>
      </c>
      <c r="AR162" s="145"/>
      <c r="AS162" s="146">
        <f t="shared" si="483"/>
        <v>0</v>
      </c>
      <c r="AT162" s="145"/>
      <c r="AU162" s="146">
        <f t="shared" si="484"/>
        <v>0</v>
      </c>
      <c r="AV162" s="145"/>
      <c r="AW162" s="146">
        <f t="shared" si="485"/>
        <v>0</v>
      </c>
      <c r="AX162" s="145"/>
      <c r="AY162" s="146">
        <f t="shared" si="486"/>
        <v>0</v>
      </c>
      <c r="AZ162" s="145"/>
      <c r="BA162" s="146">
        <f t="shared" si="487"/>
        <v>0</v>
      </c>
      <c r="BB162" s="145"/>
      <c r="BC162" s="146">
        <f t="shared" si="488"/>
        <v>0</v>
      </c>
      <c r="BD162" s="145"/>
      <c r="BE162" s="146">
        <f t="shared" si="489"/>
        <v>0</v>
      </c>
      <c r="BF162" s="147">
        <f t="shared" si="490"/>
        <v>0</v>
      </c>
      <c r="BG162" s="146">
        <f t="shared" si="490"/>
        <v>0</v>
      </c>
      <c r="BH162" s="99"/>
      <c r="BI162" s="100">
        <f t="shared" si="504"/>
        <v>0</v>
      </c>
      <c r="BJ162" s="99"/>
      <c r="BK162" s="100">
        <f t="shared" si="505"/>
        <v>0</v>
      </c>
      <c r="BL162" s="99"/>
      <c r="BM162" s="100">
        <f t="shared" si="506"/>
        <v>0</v>
      </c>
      <c r="BN162" s="99"/>
      <c r="BO162" s="100">
        <f t="shared" si="507"/>
        <v>0</v>
      </c>
      <c r="BP162" s="99"/>
      <c r="BQ162" s="100">
        <f t="shared" si="508"/>
        <v>0</v>
      </c>
      <c r="BR162" s="99"/>
      <c r="BS162" s="100">
        <f t="shared" si="509"/>
        <v>0</v>
      </c>
      <c r="BT162" s="99"/>
      <c r="BU162" s="100">
        <f t="shared" si="510"/>
        <v>0</v>
      </c>
      <c r="BV162" s="99"/>
      <c r="BW162" s="100">
        <f t="shared" si="511"/>
        <v>0</v>
      </c>
      <c r="BX162" s="99"/>
      <c r="BY162" s="100">
        <f t="shared" si="512"/>
        <v>0</v>
      </c>
      <c r="BZ162" s="99"/>
      <c r="CA162" s="100">
        <f t="shared" si="513"/>
        <v>0</v>
      </c>
      <c r="CB162" s="99"/>
      <c r="CC162" s="100">
        <f t="shared" si="514"/>
        <v>0</v>
      </c>
      <c r="CD162" s="99"/>
      <c r="CE162" s="100">
        <f t="shared" si="515"/>
        <v>0</v>
      </c>
      <c r="CF162" s="101">
        <f t="shared" si="516"/>
        <v>0</v>
      </c>
      <c r="CG162" s="100">
        <f t="shared" si="516"/>
        <v>0</v>
      </c>
    </row>
    <row r="163" spans="1:85" s="148" customFormat="1" ht="19.899999999999999" customHeight="1" x14ac:dyDescent="0.5">
      <c r="A163" s="94">
        <v>132</v>
      </c>
      <c r="B163" s="105" t="s">
        <v>179</v>
      </c>
      <c r="C163" s="105" t="s">
        <v>74</v>
      </c>
      <c r="D163" s="94">
        <f>RANK(BF163,$BF$149:$BF$164)</f>
        <v>4</v>
      </c>
      <c r="E163" s="94">
        <v>0.7</v>
      </c>
      <c r="F163" s="106" t="s">
        <v>180</v>
      </c>
      <c r="G163" s="94">
        <v>25000</v>
      </c>
      <c r="H163" s="106"/>
      <c r="I163" s="146">
        <f t="shared" si="465"/>
        <v>0</v>
      </c>
      <c r="J163" s="106"/>
      <c r="K163" s="146">
        <f t="shared" si="466"/>
        <v>0</v>
      </c>
      <c r="L163" s="106"/>
      <c r="M163" s="146">
        <f t="shared" si="467"/>
        <v>0</v>
      </c>
      <c r="N163" s="106"/>
      <c r="O163" s="146">
        <f t="shared" si="468"/>
        <v>0</v>
      </c>
      <c r="P163" s="106"/>
      <c r="Q163" s="146">
        <f t="shared" si="469"/>
        <v>0</v>
      </c>
      <c r="R163" s="106"/>
      <c r="S163" s="146">
        <f t="shared" si="470"/>
        <v>0</v>
      </c>
      <c r="T163" s="106"/>
      <c r="U163" s="146">
        <f t="shared" si="471"/>
        <v>0</v>
      </c>
      <c r="V163" s="106"/>
      <c r="W163" s="146">
        <f t="shared" si="472"/>
        <v>0</v>
      </c>
      <c r="X163" s="106"/>
      <c r="Y163" s="146">
        <f t="shared" si="473"/>
        <v>0</v>
      </c>
      <c r="Z163" s="106"/>
      <c r="AA163" s="146">
        <f t="shared" si="474"/>
        <v>0</v>
      </c>
      <c r="AB163" s="106"/>
      <c r="AC163" s="146">
        <f t="shared" si="475"/>
        <v>0</v>
      </c>
      <c r="AD163" s="106"/>
      <c r="AE163" s="146">
        <f t="shared" si="476"/>
        <v>0</v>
      </c>
      <c r="AF163" s="147">
        <f t="shared" si="477"/>
        <v>0</v>
      </c>
      <c r="AG163" s="146">
        <f t="shared" si="478"/>
        <v>0</v>
      </c>
      <c r="AH163" s="145"/>
      <c r="AI163" s="146">
        <f t="shared" si="479"/>
        <v>0</v>
      </c>
      <c r="AJ163" s="145"/>
      <c r="AK163" s="146">
        <f t="shared" si="480"/>
        <v>0</v>
      </c>
      <c r="AL163" s="145"/>
      <c r="AM163" s="146">
        <f t="shared" si="481"/>
        <v>0</v>
      </c>
      <c r="AN163" s="145"/>
      <c r="AO163" s="146">
        <f t="shared" si="482"/>
        <v>0</v>
      </c>
      <c r="AP163" s="145"/>
      <c r="AQ163" s="146">
        <f t="shared" si="482"/>
        <v>0</v>
      </c>
      <c r="AR163" s="145"/>
      <c r="AS163" s="146">
        <f t="shared" si="483"/>
        <v>0</v>
      </c>
      <c r="AT163" s="145"/>
      <c r="AU163" s="146">
        <f t="shared" si="484"/>
        <v>0</v>
      </c>
      <c r="AV163" s="145"/>
      <c r="AW163" s="146">
        <f t="shared" si="485"/>
        <v>0</v>
      </c>
      <c r="AX163" s="145"/>
      <c r="AY163" s="146">
        <f t="shared" si="486"/>
        <v>0</v>
      </c>
      <c r="AZ163" s="145"/>
      <c r="BA163" s="146">
        <f t="shared" si="487"/>
        <v>0</v>
      </c>
      <c r="BB163" s="145"/>
      <c r="BC163" s="146">
        <f t="shared" si="488"/>
        <v>0</v>
      </c>
      <c r="BD163" s="145"/>
      <c r="BE163" s="146">
        <f t="shared" si="489"/>
        <v>0</v>
      </c>
      <c r="BF163" s="147">
        <f t="shared" si="490"/>
        <v>0</v>
      </c>
      <c r="BG163" s="146">
        <f t="shared" si="490"/>
        <v>0</v>
      </c>
      <c r="BH163" s="99"/>
      <c r="BI163" s="100">
        <f t="shared" si="504"/>
        <v>0</v>
      </c>
      <c r="BJ163" s="99"/>
      <c r="BK163" s="100">
        <f t="shared" si="505"/>
        <v>0</v>
      </c>
      <c r="BL163" s="99"/>
      <c r="BM163" s="100">
        <f t="shared" si="506"/>
        <v>0</v>
      </c>
      <c r="BN163" s="99"/>
      <c r="BO163" s="100">
        <f t="shared" si="507"/>
        <v>0</v>
      </c>
      <c r="BP163" s="99"/>
      <c r="BQ163" s="100">
        <f t="shared" si="508"/>
        <v>0</v>
      </c>
      <c r="BR163" s="99"/>
      <c r="BS163" s="100">
        <f t="shared" si="509"/>
        <v>0</v>
      </c>
      <c r="BT163" s="99"/>
      <c r="BU163" s="100">
        <f t="shared" si="510"/>
        <v>0</v>
      </c>
      <c r="BV163" s="99"/>
      <c r="BW163" s="100">
        <f t="shared" si="511"/>
        <v>0</v>
      </c>
      <c r="BX163" s="99"/>
      <c r="BY163" s="100">
        <f t="shared" si="512"/>
        <v>0</v>
      </c>
      <c r="BZ163" s="99"/>
      <c r="CA163" s="100">
        <f t="shared" si="513"/>
        <v>0</v>
      </c>
      <c r="CB163" s="99"/>
      <c r="CC163" s="100">
        <f t="shared" si="514"/>
        <v>0</v>
      </c>
      <c r="CD163" s="99"/>
      <c r="CE163" s="100">
        <f t="shared" si="515"/>
        <v>0</v>
      </c>
      <c r="CF163" s="101">
        <f t="shared" si="516"/>
        <v>0</v>
      </c>
      <c r="CG163" s="100">
        <f t="shared" si="516"/>
        <v>0</v>
      </c>
    </row>
    <row r="164" spans="1:85" s="148" customFormat="1" ht="19.899999999999999" customHeight="1" x14ac:dyDescent="0.5">
      <c r="A164" s="114"/>
      <c r="B164" s="115"/>
      <c r="C164" s="115"/>
      <c r="D164" s="115"/>
      <c r="E164" s="115"/>
      <c r="F164" s="153"/>
      <c r="G164" s="116"/>
      <c r="H164" s="153"/>
      <c r="I164" s="146"/>
      <c r="J164" s="153"/>
      <c r="K164" s="146"/>
      <c r="L164" s="153"/>
      <c r="M164" s="146"/>
      <c r="N164" s="153"/>
      <c r="O164" s="146"/>
      <c r="P164" s="153"/>
      <c r="Q164" s="146"/>
      <c r="R164" s="153"/>
      <c r="S164" s="146"/>
      <c r="T164" s="153"/>
      <c r="U164" s="146"/>
      <c r="V164" s="153"/>
      <c r="W164" s="146"/>
      <c r="X164" s="153"/>
      <c r="Y164" s="146"/>
      <c r="Z164" s="153"/>
      <c r="AA164" s="146"/>
      <c r="AB164" s="153"/>
      <c r="AC164" s="146"/>
      <c r="AD164" s="153"/>
      <c r="AE164" s="146"/>
      <c r="AF164" s="147"/>
      <c r="AG164" s="146"/>
      <c r="AH164" s="145"/>
      <c r="AI164" s="146"/>
      <c r="AJ164" s="145"/>
      <c r="AK164" s="146"/>
      <c r="AL164" s="145"/>
      <c r="AM164" s="146"/>
      <c r="AN164" s="145"/>
      <c r="AO164" s="146"/>
      <c r="AP164" s="145"/>
      <c r="AQ164" s="146"/>
      <c r="AR164" s="145"/>
      <c r="AS164" s="146"/>
      <c r="AT164" s="145"/>
      <c r="AU164" s="146"/>
      <c r="AV164" s="145"/>
      <c r="AW164" s="146"/>
      <c r="AX164" s="145"/>
      <c r="AY164" s="146"/>
      <c r="AZ164" s="145"/>
      <c r="BA164" s="146"/>
      <c r="BB164" s="145"/>
      <c r="BC164" s="146"/>
      <c r="BD164" s="145"/>
      <c r="BE164" s="146"/>
      <c r="BF164" s="147"/>
      <c r="BG164" s="146"/>
      <c r="BH164" s="99"/>
      <c r="BI164" s="100"/>
      <c r="BJ164" s="99"/>
      <c r="BK164" s="100"/>
      <c r="BL164" s="99"/>
      <c r="BM164" s="100"/>
      <c r="BN164" s="99"/>
      <c r="BO164" s="100"/>
      <c r="BP164" s="99"/>
      <c r="BQ164" s="100"/>
      <c r="BR164" s="99"/>
      <c r="BS164" s="100"/>
      <c r="BT164" s="99"/>
      <c r="BU164" s="100"/>
      <c r="BV164" s="99"/>
      <c r="BW164" s="100"/>
      <c r="BX164" s="99"/>
      <c r="BY164" s="100"/>
      <c r="BZ164" s="99"/>
      <c r="CA164" s="100"/>
      <c r="CB164" s="99"/>
      <c r="CC164" s="100"/>
      <c r="CD164" s="99"/>
      <c r="CE164" s="100"/>
      <c r="CF164" s="101"/>
      <c r="CG164" s="100"/>
    </row>
    <row r="165" spans="1:85" s="151" customFormat="1" ht="19.899999999999999" customHeight="1" x14ac:dyDescent="0.6">
      <c r="A165" s="117"/>
      <c r="B165" s="108" t="s">
        <v>181</v>
      </c>
      <c r="C165" s="108"/>
      <c r="D165" s="108"/>
      <c r="E165" s="108"/>
      <c r="F165" s="110"/>
      <c r="G165" s="110"/>
      <c r="H165" s="149">
        <f t="shared" ref="H165:AG165" si="517">SUM(H149:H164)</f>
        <v>2523</v>
      </c>
      <c r="I165" s="150">
        <f t="shared" si="517"/>
        <v>977.9</v>
      </c>
      <c r="J165" s="149">
        <f t="shared" si="517"/>
        <v>3002</v>
      </c>
      <c r="K165" s="150">
        <f t="shared" si="517"/>
        <v>1045.625</v>
      </c>
      <c r="L165" s="149">
        <f t="shared" si="517"/>
        <v>3018</v>
      </c>
      <c r="M165" s="150">
        <f t="shared" si="517"/>
        <v>1052.0999999999999</v>
      </c>
      <c r="N165" s="149">
        <f t="shared" si="517"/>
        <v>995</v>
      </c>
      <c r="O165" s="150">
        <f t="shared" si="517"/>
        <v>381.84999999999997</v>
      </c>
      <c r="P165" s="149">
        <f t="shared" si="517"/>
        <v>606</v>
      </c>
      <c r="Q165" s="150">
        <f t="shared" si="517"/>
        <v>207.89999999999998</v>
      </c>
      <c r="R165" s="149">
        <f t="shared" si="517"/>
        <v>1991</v>
      </c>
      <c r="S165" s="150">
        <f t="shared" si="517"/>
        <v>744.8</v>
      </c>
      <c r="T165" s="149">
        <f t="shared" si="517"/>
        <v>1314</v>
      </c>
      <c r="U165" s="150">
        <f t="shared" si="517"/>
        <v>388.15</v>
      </c>
      <c r="V165" s="149">
        <f t="shared" si="517"/>
        <v>1208</v>
      </c>
      <c r="W165" s="150">
        <f t="shared" si="517"/>
        <v>368.2</v>
      </c>
      <c r="X165" s="149">
        <f t="shared" si="517"/>
        <v>168</v>
      </c>
      <c r="Y165" s="150">
        <f t="shared" si="517"/>
        <v>58.79999999999999</v>
      </c>
      <c r="Z165" s="149">
        <f t="shared" si="517"/>
        <v>1284</v>
      </c>
      <c r="AA165" s="150">
        <f t="shared" si="517"/>
        <v>453.59999999999991</v>
      </c>
      <c r="AB165" s="149">
        <f t="shared" si="517"/>
        <v>622</v>
      </c>
      <c r="AC165" s="150">
        <f t="shared" si="517"/>
        <v>184.97499999999999</v>
      </c>
      <c r="AD165" s="149">
        <f t="shared" si="517"/>
        <v>280</v>
      </c>
      <c r="AE165" s="150">
        <f t="shared" si="517"/>
        <v>114.1</v>
      </c>
      <c r="AF165" s="149">
        <f t="shared" si="517"/>
        <v>17011</v>
      </c>
      <c r="AG165" s="150">
        <f t="shared" si="517"/>
        <v>5978</v>
      </c>
      <c r="AH165" s="149">
        <f t="shared" ref="AH165:BG165" si="518">SUM(AH149:AH164)</f>
        <v>24</v>
      </c>
      <c r="AI165" s="150">
        <f t="shared" si="518"/>
        <v>8.3999999999999986</v>
      </c>
      <c r="AJ165" s="149">
        <f t="shared" si="518"/>
        <v>1049</v>
      </c>
      <c r="AK165" s="150">
        <f t="shared" si="518"/>
        <v>318.32499999999999</v>
      </c>
      <c r="AL165" s="149">
        <f t="shared" si="518"/>
        <v>229</v>
      </c>
      <c r="AM165" s="150">
        <f t="shared" si="518"/>
        <v>72.8</v>
      </c>
      <c r="AN165" s="149">
        <f t="shared" si="518"/>
        <v>163</v>
      </c>
      <c r="AO165" s="150">
        <f t="shared" si="518"/>
        <v>59.499999999999993</v>
      </c>
      <c r="AP165" s="149">
        <f t="shared" si="518"/>
        <v>514</v>
      </c>
      <c r="AQ165" s="150">
        <f t="shared" si="518"/>
        <v>186.2</v>
      </c>
      <c r="AR165" s="149">
        <f t="shared" si="518"/>
        <v>480</v>
      </c>
      <c r="AS165" s="150">
        <f t="shared" si="518"/>
        <v>174.47499999999997</v>
      </c>
      <c r="AT165" s="149">
        <f t="shared" si="518"/>
        <v>78</v>
      </c>
      <c r="AU165" s="150">
        <f t="shared" si="518"/>
        <v>24.15</v>
      </c>
      <c r="AV165" s="149">
        <f t="shared" si="518"/>
        <v>367</v>
      </c>
      <c r="AW165" s="150">
        <f t="shared" si="518"/>
        <v>126</v>
      </c>
      <c r="AX165" s="149">
        <f t="shared" si="518"/>
        <v>60</v>
      </c>
      <c r="AY165" s="150">
        <f t="shared" si="518"/>
        <v>21.699999999999996</v>
      </c>
      <c r="AZ165" s="149">
        <f t="shared" si="518"/>
        <v>0</v>
      </c>
      <c r="BA165" s="150">
        <f t="shared" si="518"/>
        <v>0</v>
      </c>
      <c r="BB165" s="149">
        <f t="shared" si="518"/>
        <v>0</v>
      </c>
      <c r="BC165" s="150">
        <f t="shared" si="518"/>
        <v>0</v>
      </c>
      <c r="BD165" s="149">
        <f t="shared" si="518"/>
        <v>332</v>
      </c>
      <c r="BE165" s="150">
        <f t="shared" si="518"/>
        <v>125.3</v>
      </c>
      <c r="BF165" s="149">
        <f t="shared" si="518"/>
        <v>3296</v>
      </c>
      <c r="BG165" s="150">
        <f t="shared" si="518"/>
        <v>1116.8500000000001</v>
      </c>
      <c r="BH165" s="111">
        <f t="shared" ref="BH165:BM165" si="519">SUM(BH149:BH164)</f>
        <v>0</v>
      </c>
      <c r="BI165" s="112">
        <f t="shared" si="519"/>
        <v>0</v>
      </c>
      <c r="BJ165" s="111">
        <f t="shared" si="519"/>
        <v>0</v>
      </c>
      <c r="BK165" s="112">
        <f t="shared" si="519"/>
        <v>0</v>
      </c>
      <c r="BL165" s="111">
        <f t="shared" si="519"/>
        <v>0</v>
      </c>
      <c r="BM165" s="112">
        <f t="shared" si="519"/>
        <v>0</v>
      </c>
      <c r="BN165" s="111">
        <f t="shared" ref="BN165:CG165" si="520">SUM(BN149:BN164)</f>
        <v>0</v>
      </c>
      <c r="BO165" s="112">
        <f t="shared" si="520"/>
        <v>0</v>
      </c>
      <c r="BP165" s="111">
        <f t="shared" si="520"/>
        <v>0</v>
      </c>
      <c r="BQ165" s="112">
        <f t="shared" si="520"/>
        <v>0</v>
      </c>
      <c r="BR165" s="111">
        <f t="shared" si="520"/>
        <v>0</v>
      </c>
      <c r="BS165" s="112">
        <f t="shared" si="520"/>
        <v>0</v>
      </c>
      <c r="BT165" s="111">
        <f t="shared" si="520"/>
        <v>0</v>
      </c>
      <c r="BU165" s="112">
        <f t="shared" si="520"/>
        <v>0</v>
      </c>
      <c r="BV165" s="111">
        <f t="shared" si="520"/>
        <v>0</v>
      </c>
      <c r="BW165" s="112">
        <f t="shared" si="520"/>
        <v>0</v>
      </c>
      <c r="BX165" s="111">
        <f t="shared" si="520"/>
        <v>0</v>
      </c>
      <c r="BY165" s="112">
        <f t="shared" si="520"/>
        <v>0</v>
      </c>
      <c r="BZ165" s="111">
        <f t="shared" si="520"/>
        <v>0</v>
      </c>
      <c r="CA165" s="112">
        <f t="shared" si="520"/>
        <v>0</v>
      </c>
      <c r="CB165" s="111">
        <f t="shared" si="520"/>
        <v>0</v>
      </c>
      <c r="CC165" s="112">
        <f t="shared" si="520"/>
        <v>0</v>
      </c>
      <c r="CD165" s="111">
        <f t="shared" si="520"/>
        <v>0</v>
      </c>
      <c r="CE165" s="112">
        <f t="shared" si="520"/>
        <v>0</v>
      </c>
      <c r="CF165" s="111">
        <f t="shared" si="520"/>
        <v>0</v>
      </c>
      <c r="CG165" s="112">
        <f t="shared" si="520"/>
        <v>0</v>
      </c>
    </row>
    <row r="166" spans="1:85" s="151" customFormat="1" ht="19.899999999999999" customHeight="1" x14ac:dyDescent="0.6">
      <c r="A166" s="118"/>
      <c r="B166" s="119" t="s">
        <v>182</v>
      </c>
      <c r="C166" s="119"/>
      <c r="D166" s="119"/>
      <c r="E166" s="119"/>
      <c r="F166" s="119"/>
      <c r="G166" s="119"/>
      <c r="H166" s="154">
        <f t="shared" ref="H166:AG166" si="521">+H148+H165</f>
        <v>65737</v>
      </c>
      <c r="I166" s="155">
        <f t="shared" si="521"/>
        <v>47071.500000000015</v>
      </c>
      <c r="J166" s="154">
        <f t="shared" si="521"/>
        <v>76150</v>
      </c>
      <c r="K166" s="155">
        <f t="shared" si="521"/>
        <v>54442.904999999999</v>
      </c>
      <c r="L166" s="154">
        <f t="shared" si="521"/>
        <v>84166</v>
      </c>
      <c r="M166" s="155">
        <f t="shared" si="521"/>
        <v>61093.34</v>
      </c>
      <c r="N166" s="154">
        <f t="shared" si="521"/>
        <v>77771</v>
      </c>
      <c r="O166" s="155">
        <f t="shared" si="521"/>
        <v>55826.649999999994</v>
      </c>
      <c r="P166" s="154">
        <f t="shared" si="521"/>
        <v>77099</v>
      </c>
      <c r="Q166" s="155">
        <f t="shared" si="521"/>
        <v>55316.749999999993</v>
      </c>
      <c r="R166" s="154">
        <f t="shared" si="521"/>
        <v>80818</v>
      </c>
      <c r="S166" s="155">
        <f t="shared" si="521"/>
        <v>58630.84</v>
      </c>
      <c r="T166" s="154">
        <f t="shared" si="521"/>
        <v>76941</v>
      </c>
      <c r="U166" s="155">
        <f t="shared" si="521"/>
        <v>56404.310000000012</v>
      </c>
      <c r="V166" s="154">
        <f t="shared" si="521"/>
        <v>83422</v>
      </c>
      <c r="W166" s="155">
        <f t="shared" si="521"/>
        <v>61679.479999999996</v>
      </c>
      <c r="X166" s="154">
        <f t="shared" si="521"/>
        <v>69195</v>
      </c>
      <c r="Y166" s="155">
        <f t="shared" si="521"/>
        <v>51376.040000000008</v>
      </c>
      <c r="Z166" s="154">
        <f t="shared" si="521"/>
        <v>90166</v>
      </c>
      <c r="AA166" s="155">
        <f t="shared" si="521"/>
        <v>65951.920000000013</v>
      </c>
      <c r="AB166" s="154">
        <f t="shared" si="521"/>
        <v>72754</v>
      </c>
      <c r="AC166" s="155">
        <f t="shared" si="521"/>
        <v>52414.974999999999</v>
      </c>
      <c r="AD166" s="154">
        <f t="shared" si="521"/>
        <v>82398</v>
      </c>
      <c r="AE166" s="155">
        <f t="shared" si="521"/>
        <v>60604.079999999994</v>
      </c>
      <c r="AF166" s="154">
        <f t="shared" si="521"/>
        <v>936617</v>
      </c>
      <c r="AG166" s="155">
        <f t="shared" si="521"/>
        <v>680812.78999999992</v>
      </c>
      <c r="AH166" s="154">
        <f t="shared" ref="AH166:CG166" si="522">+AH148+AH165</f>
        <v>86042</v>
      </c>
      <c r="AI166" s="155">
        <f t="shared" si="522"/>
        <v>63539.48000000001</v>
      </c>
      <c r="AJ166" s="154">
        <f t="shared" si="522"/>
        <v>75451</v>
      </c>
      <c r="AK166" s="155">
        <f t="shared" si="522"/>
        <v>56899.415000000001</v>
      </c>
      <c r="AL166" s="154">
        <f t="shared" si="522"/>
        <v>113556</v>
      </c>
      <c r="AM166" s="155">
        <f t="shared" si="522"/>
        <v>84469.460000000021</v>
      </c>
      <c r="AN166" s="154">
        <f t="shared" si="522"/>
        <v>69227</v>
      </c>
      <c r="AO166" s="155">
        <f t="shared" si="522"/>
        <v>51587.16</v>
      </c>
      <c r="AP166" s="154">
        <f t="shared" si="522"/>
        <v>77426</v>
      </c>
      <c r="AQ166" s="155">
        <f t="shared" si="522"/>
        <v>57544.88</v>
      </c>
      <c r="AR166" s="154">
        <f t="shared" si="522"/>
        <v>81791</v>
      </c>
      <c r="AS166" s="155">
        <f t="shared" si="522"/>
        <v>61360.264999999999</v>
      </c>
      <c r="AT166" s="154">
        <f t="shared" si="522"/>
        <v>91241</v>
      </c>
      <c r="AU166" s="155">
        <f t="shared" si="522"/>
        <v>67186.299999999988</v>
      </c>
      <c r="AV166" s="154">
        <f t="shared" si="522"/>
        <v>85200</v>
      </c>
      <c r="AW166" s="155">
        <f t="shared" si="522"/>
        <v>63634.750000000007</v>
      </c>
      <c r="AX166" s="154">
        <f t="shared" si="522"/>
        <v>78146</v>
      </c>
      <c r="AY166" s="155">
        <f t="shared" si="522"/>
        <v>58150.749999999985</v>
      </c>
      <c r="AZ166" s="154">
        <f t="shared" si="522"/>
        <v>79427</v>
      </c>
      <c r="BA166" s="155">
        <f t="shared" si="522"/>
        <v>59193.640000000007</v>
      </c>
      <c r="BB166" s="154">
        <f t="shared" si="522"/>
        <v>83052</v>
      </c>
      <c r="BC166" s="155">
        <f t="shared" si="522"/>
        <v>61909.2</v>
      </c>
      <c r="BD166" s="154">
        <f t="shared" si="522"/>
        <v>82919</v>
      </c>
      <c r="BE166" s="155">
        <f t="shared" si="522"/>
        <v>61459.170000000006</v>
      </c>
      <c r="BF166" s="154">
        <f t="shared" si="522"/>
        <v>1003478</v>
      </c>
      <c r="BG166" s="155">
        <f t="shared" si="522"/>
        <v>746934.47</v>
      </c>
      <c r="BH166" s="120">
        <f t="shared" si="522"/>
        <v>81688</v>
      </c>
      <c r="BI166" s="121">
        <f t="shared" si="522"/>
        <v>62761.279999999999</v>
      </c>
      <c r="BJ166" s="120">
        <f t="shared" si="522"/>
        <v>72630</v>
      </c>
      <c r="BK166" s="121">
        <f t="shared" si="522"/>
        <v>56383.76</v>
      </c>
      <c r="BL166" s="120">
        <f t="shared" si="522"/>
        <v>0</v>
      </c>
      <c r="BM166" s="121">
        <f t="shared" si="522"/>
        <v>0</v>
      </c>
      <c r="BN166" s="120">
        <f t="shared" si="522"/>
        <v>0</v>
      </c>
      <c r="BO166" s="121">
        <f t="shared" si="522"/>
        <v>0</v>
      </c>
      <c r="BP166" s="120">
        <f t="shared" si="522"/>
        <v>0</v>
      </c>
      <c r="BQ166" s="121">
        <f t="shared" si="522"/>
        <v>0</v>
      </c>
      <c r="BR166" s="120">
        <f t="shared" si="522"/>
        <v>0</v>
      </c>
      <c r="BS166" s="121">
        <f t="shared" si="522"/>
        <v>0</v>
      </c>
      <c r="BT166" s="120">
        <f t="shared" si="522"/>
        <v>0</v>
      </c>
      <c r="BU166" s="121">
        <f t="shared" si="522"/>
        <v>0</v>
      </c>
      <c r="BV166" s="120">
        <f t="shared" si="522"/>
        <v>0</v>
      </c>
      <c r="BW166" s="121">
        <f t="shared" si="522"/>
        <v>0</v>
      </c>
      <c r="BX166" s="120">
        <f t="shared" si="522"/>
        <v>0</v>
      </c>
      <c r="BY166" s="121">
        <f t="shared" si="522"/>
        <v>0</v>
      </c>
      <c r="BZ166" s="120">
        <f t="shared" si="522"/>
        <v>0</v>
      </c>
      <c r="CA166" s="121">
        <f t="shared" si="522"/>
        <v>0</v>
      </c>
      <c r="CB166" s="120">
        <f t="shared" si="522"/>
        <v>0</v>
      </c>
      <c r="CC166" s="121">
        <f t="shared" si="522"/>
        <v>0</v>
      </c>
      <c r="CD166" s="120">
        <f t="shared" si="522"/>
        <v>0</v>
      </c>
      <c r="CE166" s="121">
        <f t="shared" si="522"/>
        <v>0</v>
      </c>
      <c r="CF166" s="120">
        <f t="shared" si="522"/>
        <v>154318</v>
      </c>
      <c r="CG166" s="121">
        <f t="shared" si="522"/>
        <v>119145.03999999998</v>
      </c>
    </row>
  </sheetData>
  <mergeCells count="47">
    <mergeCell ref="CB2:CC2"/>
    <mergeCell ref="CD2:CE2"/>
    <mergeCell ref="CF2:CG2"/>
    <mergeCell ref="BR2:BS2"/>
    <mergeCell ref="BT2:BU2"/>
    <mergeCell ref="BV2:BW2"/>
    <mergeCell ref="BX2:BY2"/>
    <mergeCell ref="BZ2:CA2"/>
    <mergeCell ref="BH2:BI2"/>
    <mergeCell ref="BJ2:BK2"/>
    <mergeCell ref="BL2:BM2"/>
    <mergeCell ref="BN2:BO2"/>
    <mergeCell ref="BP2:BQ2"/>
    <mergeCell ref="AD2:AE2"/>
    <mergeCell ref="AF2:AG2"/>
    <mergeCell ref="R2:S2"/>
    <mergeCell ref="T2:U2"/>
    <mergeCell ref="V2:W2"/>
    <mergeCell ref="X2:Y2"/>
    <mergeCell ref="Z2:AA2"/>
    <mergeCell ref="AB2:AC2"/>
    <mergeCell ref="AX2:AY2"/>
    <mergeCell ref="AZ2:BA2"/>
    <mergeCell ref="BB2:BC2"/>
    <mergeCell ref="BD2:BE2"/>
    <mergeCell ref="BF2:BG2"/>
    <mergeCell ref="H2:I2"/>
    <mergeCell ref="J2:K2"/>
    <mergeCell ref="L2:M2"/>
    <mergeCell ref="N2:O2"/>
    <mergeCell ref="P2:Q2"/>
    <mergeCell ref="AV2:AW2"/>
    <mergeCell ref="A1:BG1"/>
    <mergeCell ref="A2:A3"/>
    <mergeCell ref="B2:B3"/>
    <mergeCell ref="C2:C3"/>
    <mergeCell ref="D2:D3"/>
    <mergeCell ref="E2:E3"/>
    <mergeCell ref="F2:F3"/>
    <mergeCell ref="G2:G3"/>
    <mergeCell ref="AH2:AI2"/>
    <mergeCell ref="AJ2:AK2"/>
    <mergeCell ref="AL2:AM2"/>
    <mergeCell ref="AN2:AO2"/>
    <mergeCell ref="AP2:AQ2"/>
    <mergeCell ref="AR2:AS2"/>
    <mergeCell ref="AT2:AU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4C79E-F3C6-47E7-9B4B-8B22E3CF6F09}">
  <dimension ref="A1:CG166"/>
  <sheetViews>
    <sheetView zoomScaleNormal="100" workbookViewId="0">
      <pane xSplit="7" ySplit="3" topLeftCell="AF145" activePane="bottomRight" state="frozen"/>
      <selection pane="topRight" activeCell="H1" sqref="H1"/>
      <selection pane="bottomLeft" activeCell="A4" sqref="A4"/>
      <selection pane="bottomRight" activeCell="BJ127" sqref="BJ127"/>
    </sheetView>
  </sheetViews>
  <sheetFormatPr defaultColWidth="9.140625" defaultRowHeight="21.75" x14ac:dyDescent="0.6"/>
  <cols>
    <col min="1" max="1" width="5.28515625" style="164" customWidth="1"/>
    <col min="2" max="2" width="30.5703125" style="90" customWidth="1"/>
    <col min="3" max="3" width="8.28515625" style="90" customWidth="1"/>
    <col min="4" max="4" width="7.85546875" style="90" customWidth="1"/>
    <col min="5" max="5" width="6.140625" style="90" customWidth="1"/>
    <col min="6" max="6" width="8.140625" style="90" customWidth="1"/>
    <col min="7" max="7" width="10.42578125" style="90" customWidth="1"/>
    <col min="8" max="8" width="10.28515625" style="164" hidden="1" customWidth="1"/>
    <col min="9" max="9" width="9.42578125" style="164" hidden="1" customWidth="1"/>
    <col min="10" max="10" width="10.28515625" style="164" hidden="1" customWidth="1"/>
    <col min="11" max="11" width="9.42578125" style="164" hidden="1" customWidth="1"/>
    <col min="12" max="12" width="10.28515625" style="164" hidden="1" customWidth="1"/>
    <col min="13" max="13" width="9.42578125" style="164" hidden="1" customWidth="1"/>
    <col min="14" max="14" width="10.28515625" style="164" hidden="1" customWidth="1"/>
    <col min="15" max="15" width="9.42578125" style="164" hidden="1" customWidth="1"/>
    <col min="16" max="16" width="10.28515625" style="164" hidden="1" customWidth="1"/>
    <col min="17" max="17" width="9.42578125" style="164" hidden="1" customWidth="1"/>
    <col min="18" max="18" width="10.28515625" style="164" hidden="1" customWidth="1"/>
    <col min="19" max="19" width="9.42578125" style="164" hidden="1" customWidth="1"/>
    <col min="20" max="20" width="10.28515625" style="164" hidden="1" customWidth="1"/>
    <col min="21" max="21" width="9.42578125" style="164" hidden="1" customWidth="1"/>
    <col min="22" max="22" width="10.28515625" style="164" hidden="1" customWidth="1"/>
    <col min="23" max="23" width="9.42578125" style="164" hidden="1" customWidth="1"/>
    <col min="24" max="24" width="10.28515625" style="164" hidden="1" customWidth="1"/>
    <col min="25" max="25" width="9.42578125" style="164" hidden="1" customWidth="1"/>
    <col min="26" max="26" width="10.28515625" style="164" hidden="1" customWidth="1"/>
    <col min="27" max="27" width="9.42578125" style="164" hidden="1" customWidth="1"/>
    <col min="28" max="28" width="10.28515625" style="164" hidden="1" customWidth="1"/>
    <col min="29" max="29" width="9.42578125" style="164" hidden="1" customWidth="1"/>
    <col min="30" max="30" width="10.28515625" style="164" hidden="1" customWidth="1"/>
    <col min="31" max="31" width="9.42578125" style="164" hidden="1" customWidth="1"/>
    <col min="32" max="32" width="11.28515625" style="164" customWidth="1"/>
    <col min="33" max="33" width="14.5703125" style="164" customWidth="1"/>
    <col min="34" max="34" width="9.140625" style="90" hidden="1" customWidth="1"/>
    <col min="35" max="35" width="10.28515625" style="90" hidden="1" customWidth="1"/>
    <col min="36" max="36" width="9.140625" style="90" hidden="1" customWidth="1"/>
    <col min="37" max="37" width="10.28515625" style="90" hidden="1" customWidth="1"/>
    <col min="38" max="38" width="9.140625" style="90" hidden="1" customWidth="1"/>
    <col min="39" max="39" width="12.140625" style="90" hidden="1" customWidth="1"/>
    <col min="40" max="40" width="9.140625" style="90" hidden="1" customWidth="1"/>
    <col min="41" max="41" width="11.85546875" style="90" hidden="1" customWidth="1"/>
    <col min="42" max="42" width="9.140625" style="90" hidden="1" customWidth="1"/>
    <col min="43" max="43" width="12.140625" style="90" hidden="1" customWidth="1"/>
    <col min="44" max="44" width="9.140625" style="90" hidden="1" customWidth="1"/>
    <col min="45" max="45" width="12.28515625" style="90" hidden="1" customWidth="1"/>
    <col min="46" max="46" width="9.140625" style="90" hidden="1" customWidth="1"/>
    <col min="47" max="47" width="11.7109375" style="90" hidden="1" customWidth="1"/>
    <col min="48" max="48" width="9.140625" style="90" hidden="1" customWidth="1"/>
    <col min="49" max="49" width="11.7109375" style="90" hidden="1" customWidth="1"/>
    <col min="50" max="50" width="9.140625" style="90" hidden="1" customWidth="1"/>
    <col min="51" max="51" width="12.7109375" style="90" hidden="1" customWidth="1"/>
    <col min="52" max="52" width="10.140625" style="90" hidden="1" customWidth="1"/>
    <col min="53" max="57" width="9.140625" style="90" hidden="1" customWidth="1"/>
    <col min="58" max="58" width="12" style="90" customWidth="1"/>
    <col min="59" max="59" width="11.140625" style="90" customWidth="1"/>
    <col min="60" max="60" width="9.140625" style="123"/>
    <col min="61" max="61" width="9.140625" style="90"/>
    <col min="62" max="62" width="9.140625" style="90" customWidth="1"/>
    <col min="63" max="63" width="10.5703125" style="90" customWidth="1"/>
    <col min="64" max="64" width="9.140625" style="90" hidden="1" customWidth="1"/>
    <col min="65" max="65" width="10.42578125" style="90" hidden="1" customWidth="1"/>
    <col min="66" max="66" width="9.140625" style="90" hidden="1" customWidth="1"/>
    <col min="67" max="67" width="11.28515625" style="90" hidden="1" customWidth="1"/>
    <col min="68" max="68" width="9.140625" style="90" hidden="1" customWidth="1"/>
    <col min="69" max="69" width="11.7109375" style="90" hidden="1" customWidth="1"/>
    <col min="70" max="70" width="9.140625" style="90" hidden="1" customWidth="1"/>
    <col min="71" max="71" width="10.28515625" style="90" hidden="1" customWidth="1"/>
    <col min="72" max="72" width="9.140625" style="90" hidden="1" customWidth="1"/>
    <col min="73" max="73" width="9.7109375" style="90" hidden="1" customWidth="1"/>
    <col min="74" max="75" width="9.140625" style="90" hidden="1" customWidth="1"/>
    <col min="76" max="76" width="9.28515625" style="90" hidden="1" customWidth="1"/>
    <col min="77" max="83" width="9.140625" style="90" hidden="1" customWidth="1"/>
    <col min="84" max="16384" width="9.140625" style="90"/>
  </cols>
  <sheetData>
    <row r="1" spans="1:85" s="126" customFormat="1" ht="30" customHeight="1" x14ac:dyDescent="0.25">
      <c r="A1" s="299" t="s">
        <v>200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</row>
    <row r="2" spans="1:85" s="91" customFormat="1" ht="19.899999999999999" customHeight="1" x14ac:dyDescent="0.6">
      <c r="A2" s="300" t="s">
        <v>64</v>
      </c>
      <c r="B2" s="300" t="s">
        <v>65</v>
      </c>
      <c r="C2" s="300"/>
      <c r="D2" s="302" t="s">
        <v>66</v>
      </c>
      <c r="E2" s="302" t="s">
        <v>67</v>
      </c>
      <c r="F2" s="302" t="s">
        <v>68</v>
      </c>
      <c r="G2" s="302" t="s">
        <v>69</v>
      </c>
      <c r="H2" s="306">
        <v>45292</v>
      </c>
      <c r="I2" s="307"/>
      <c r="J2" s="306">
        <v>45323</v>
      </c>
      <c r="K2" s="307"/>
      <c r="L2" s="306">
        <v>45352</v>
      </c>
      <c r="M2" s="307"/>
      <c r="N2" s="306">
        <v>45383</v>
      </c>
      <c r="O2" s="307"/>
      <c r="P2" s="306">
        <v>45413</v>
      </c>
      <c r="Q2" s="307"/>
      <c r="R2" s="306">
        <v>45444</v>
      </c>
      <c r="S2" s="307"/>
      <c r="T2" s="306">
        <v>45474</v>
      </c>
      <c r="U2" s="307"/>
      <c r="V2" s="306">
        <v>45505</v>
      </c>
      <c r="W2" s="307"/>
      <c r="X2" s="306">
        <v>45536</v>
      </c>
      <c r="Y2" s="307"/>
      <c r="Z2" s="306">
        <v>45566</v>
      </c>
      <c r="AA2" s="307"/>
      <c r="AB2" s="306">
        <v>45597</v>
      </c>
      <c r="AC2" s="307"/>
      <c r="AD2" s="306">
        <v>45627</v>
      </c>
      <c r="AE2" s="307"/>
      <c r="AF2" s="308" t="s">
        <v>55</v>
      </c>
      <c r="AG2" s="309"/>
      <c r="AH2" s="297">
        <v>45658</v>
      </c>
      <c r="AI2" s="298"/>
      <c r="AJ2" s="297">
        <v>45689</v>
      </c>
      <c r="AK2" s="298"/>
      <c r="AL2" s="297">
        <v>45717</v>
      </c>
      <c r="AM2" s="298"/>
      <c r="AN2" s="297">
        <v>45748</v>
      </c>
      <c r="AO2" s="298"/>
      <c r="AP2" s="297">
        <v>45778</v>
      </c>
      <c r="AQ2" s="298"/>
      <c r="AR2" s="297">
        <v>45809</v>
      </c>
      <c r="AS2" s="298"/>
      <c r="AT2" s="297">
        <v>45839</v>
      </c>
      <c r="AU2" s="298"/>
      <c r="AV2" s="297">
        <v>45870</v>
      </c>
      <c r="AW2" s="298"/>
      <c r="AX2" s="297">
        <v>45901</v>
      </c>
      <c r="AY2" s="298"/>
      <c r="AZ2" s="297">
        <v>45931</v>
      </c>
      <c r="BA2" s="298"/>
      <c r="BB2" s="297">
        <v>45962</v>
      </c>
      <c r="BC2" s="298"/>
      <c r="BD2" s="297">
        <v>45992</v>
      </c>
      <c r="BE2" s="298"/>
      <c r="BF2" s="304" t="s">
        <v>70</v>
      </c>
      <c r="BG2" s="305"/>
      <c r="BH2" s="297">
        <v>46023</v>
      </c>
      <c r="BI2" s="298"/>
      <c r="BJ2" s="297">
        <v>46054</v>
      </c>
      <c r="BK2" s="298"/>
      <c r="BL2" s="297">
        <v>46082</v>
      </c>
      <c r="BM2" s="298"/>
      <c r="BN2" s="297">
        <v>46113</v>
      </c>
      <c r="BO2" s="298"/>
      <c r="BP2" s="297">
        <v>46143</v>
      </c>
      <c r="BQ2" s="298"/>
      <c r="BR2" s="297">
        <v>46174</v>
      </c>
      <c r="BS2" s="298"/>
      <c r="BT2" s="297">
        <v>46204</v>
      </c>
      <c r="BU2" s="298"/>
      <c r="BV2" s="297">
        <v>46235</v>
      </c>
      <c r="BW2" s="298"/>
      <c r="BX2" s="297">
        <v>46266</v>
      </c>
      <c r="BY2" s="298"/>
      <c r="BZ2" s="297">
        <v>46296</v>
      </c>
      <c r="CA2" s="298"/>
      <c r="CB2" s="297">
        <v>46327</v>
      </c>
      <c r="CC2" s="298"/>
      <c r="CD2" s="297">
        <v>46357</v>
      </c>
      <c r="CE2" s="298"/>
      <c r="CF2" s="304" t="s">
        <v>224</v>
      </c>
      <c r="CG2" s="305"/>
    </row>
    <row r="3" spans="1:85" s="91" customFormat="1" ht="19.899999999999999" customHeight="1" x14ac:dyDescent="0.6">
      <c r="A3" s="301"/>
      <c r="B3" s="301"/>
      <c r="C3" s="301"/>
      <c r="D3" s="303"/>
      <c r="E3" s="303"/>
      <c r="F3" s="303"/>
      <c r="G3" s="303"/>
      <c r="H3" s="166" t="s">
        <v>71</v>
      </c>
      <c r="I3" s="167" t="s">
        <v>72</v>
      </c>
      <c r="J3" s="166" t="s">
        <v>71</v>
      </c>
      <c r="K3" s="167" t="s">
        <v>72</v>
      </c>
      <c r="L3" s="166" t="s">
        <v>71</v>
      </c>
      <c r="M3" s="167" t="s">
        <v>72</v>
      </c>
      <c r="N3" s="166" t="s">
        <v>71</v>
      </c>
      <c r="O3" s="167" t="s">
        <v>72</v>
      </c>
      <c r="P3" s="166" t="s">
        <v>71</v>
      </c>
      <c r="Q3" s="167" t="s">
        <v>72</v>
      </c>
      <c r="R3" s="166" t="s">
        <v>71</v>
      </c>
      <c r="S3" s="167" t="s">
        <v>72</v>
      </c>
      <c r="T3" s="166" t="s">
        <v>71</v>
      </c>
      <c r="U3" s="167" t="s">
        <v>72</v>
      </c>
      <c r="V3" s="166" t="s">
        <v>71</v>
      </c>
      <c r="W3" s="167" t="s">
        <v>72</v>
      </c>
      <c r="X3" s="166" t="s">
        <v>71</v>
      </c>
      <c r="Y3" s="167" t="s">
        <v>72</v>
      </c>
      <c r="Z3" s="166" t="s">
        <v>71</v>
      </c>
      <c r="AA3" s="167" t="s">
        <v>72</v>
      </c>
      <c r="AB3" s="166" t="s">
        <v>71</v>
      </c>
      <c r="AC3" s="167" t="s">
        <v>72</v>
      </c>
      <c r="AD3" s="166" t="s">
        <v>71</v>
      </c>
      <c r="AE3" s="167" t="s">
        <v>72</v>
      </c>
      <c r="AF3" s="166" t="s">
        <v>71</v>
      </c>
      <c r="AG3" s="167" t="s">
        <v>72</v>
      </c>
      <c r="AH3" s="92" t="s">
        <v>71</v>
      </c>
      <c r="AI3" s="93" t="s">
        <v>72</v>
      </c>
      <c r="AJ3" s="92" t="s">
        <v>71</v>
      </c>
      <c r="AK3" s="93" t="s">
        <v>72</v>
      </c>
      <c r="AL3" s="92" t="s">
        <v>71</v>
      </c>
      <c r="AM3" s="93" t="s">
        <v>72</v>
      </c>
      <c r="AN3" s="92" t="s">
        <v>71</v>
      </c>
      <c r="AO3" s="93" t="s">
        <v>72</v>
      </c>
      <c r="AP3" s="92" t="s">
        <v>71</v>
      </c>
      <c r="AQ3" s="93" t="s">
        <v>72</v>
      </c>
      <c r="AR3" s="92" t="s">
        <v>71</v>
      </c>
      <c r="AS3" s="93" t="s">
        <v>72</v>
      </c>
      <c r="AT3" s="92" t="s">
        <v>71</v>
      </c>
      <c r="AU3" s="93" t="s">
        <v>72</v>
      </c>
      <c r="AV3" s="92" t="s">
        <v>71</v>
      </c>
      <c r="AW3" s="93" t="s">
        <v>72</v>
      </c>
      <c r="AX3" s="92" t="s">
        <v>71</v>
      </c>
      <c r="AY3" s="93" t="s">
        <v>72</v>
      </c>
      <c r="AZ3" s="92" t="s">
        <v>71</v>
      </c>
      <c r="BA3" s="93" t="s">
        <v>72</v>
      </c>
      <c r="BB3" s="92" t="s">
        <v>71</v>
      </c>
      <c r="BC3" s="93" t="s">
        <v>72</v>
      </c>
      <c r="BD3" s="92" t="s">
        <v>71</v>
      </c>
      <c r="BE3" s="93" t="s">
        <v>72</v>
      </c>
      <c r="BF3" s="92" t="s">
        <v>71</v>
      </c>
      <c r="BG3" s="93" t="s">
        <v>72</v>
      </c>
      <c r="BH3" s="92" t="s">
        <v>71</v>
      </c>
      <c r="BI3" s="93" t="s">
        <v>72</v>
      </c>
      <c r="BJ3" s="92" t="s">
        <v>71</v>
      </c>
      <c r="BK3" s="93" t="s">
        <v>72</v>
      </c>
      <c r="BL3" s="92" t="s">
        <v>71</v>
      </c>
      <c r="BM3" s="93" t="s">
        <v>72</v>
      </c>
      <c r="BN3" s="92" t="s">
        <v>71</v>
      </c>
      <c r="BO3" s="93" t="s">
        <v>72</v>
      </c>
      <c r="BP3" s="92" t="s">
        <v>71</v>
      </c>
      <c r="BQ3" s="93" t="s">
        <v>72</v>
      </c>
      <c r="BR3" s="92" t="s">
        <v>71</v>
      </c>
      <c r="BS3" s="93" t="s">
        <v>72</v>
      </c>
      <c r="BT3" s="92" t="s">
        <v>71</v>
      </c>
      <c r="BU3" s="93" t="s">
        <v>72</v>
      </c>
      <c r="BV3" s="92" t="s">
        <v>71</v>
      </c>
      <c r="BW3" s="93" t="s">
        <v>72</v>
      </c>
      <c r="BX3" s="92" t="s">
        <v>71</v>
      </c>
      <c r="BY3" s="93" t="s">
        <v>72</v>
      </c>
      <c r="BZ3" s="92" t="s">
        <v>71</v>
      </c>
      <c r="CA3" s="93" t="s">
        <v>72</v>
      </c>
      <c r="CB3" s="92" t="s">
        <v>71</v>
      </c>
      <c r="CC3" s="93" t="s">
        <v>72</v>
      </c>
      <c r="CD3" s="92" t="s">
        <v>71</v>
      </c>
      <c r="CE3" s="93" t="s">
        <v>72</v>
      </c>
      <c r="CF3" s="92" t="s">
        <v>71</v>
      </c>
      <c r="CG3" s="93" t="s">
        <v>72</v>
      </c>
    </row>
    <row r="4" spans="1:85" s="102" customFormat="1" ht="19.899999999999999" customHeight="1" x14ac:dyDescent="0.5">
      <c r="A4" s="94">
        <v>1</v>
      </c>
      <c r="B4" s="95" t="s">
        <v>73</v>
      </c>
      <c r="C4" s="95" t="s">
        <v>74</v>
      </c>
      <c r="D4" s="94">
        <f>RANK(BF4,$BF$4:$BF$147)</f>
        <v>9</v>
      </c>
      <c r="E4" s="94">
        <v>0.7</v>
      </c>
      <c r="F4" s="94" t="s">
        <v>75</v>
      </c>
      <c r="G4" s="94">
        <v>2000</v>
      </c>
      <c r="H4" s="94">
        <v>984</v>
      </c>
      <c r="I4" s="160">
        <v>681.8</v>
      </c>
      <c r="J4" s="94">
        <v>876</v>
      </c>
      <c r="K4" s="160">
        <f t="shared" ref="K4" si="0">J4*$E4</f>
        <v>613.19999999999993</v>
      </c>
      <c r="L4" s="94">
        <v>1764</v>
      </c>
      <c r="M4" s="160">
        <f t="shared" ref="M4" si="1">L4*$E4</f>
        <v>1234.8</v>
      </c>
      <c r="N4" s="94">
        <v>924</v>
      </c>
      <c r="O4" s="160">
        <f t="shared" ref="O4" si="2">N4*$E4</f>
        <v>646.79999999999995</v>
      </c>
      <c r="P4" s="88">
        <v>600</v>
      </c>
      <c r="Q4" s="160">
        <f t="shared" ref="Q4" si="3">P4*$E4</f>
        <v>420</v>
      </c>
      <c r="R4" s="94">
        <v>840</v>
      </c>
      <c r="S4" s="160">
        <f t="shared" ref="S4" si="4">R4*$E4</f>
        <v>588</v>
      </c>
      <c r="T4" s="94">
        <v>1680</v>
      </c>
      <c r="U4" s="160">
        <f t="shared" ref="U4" si="5">T4*$E4</f>
        <v>1176</v>
      </c>
      <c r="V4" s="94">
        <v>168</v>
      </c>
      <c r="W4" s="160">
        <f t="shared" ref="W4" si="6">V4*$E4</f>
        <v>117.6</v>
      </c>
      <c r="X4" s="94">
        <v>348</v>
      </c>
      <c r="Y4" s="160">
        <f t="shared" ref="Y4" si="7">X4*$E4</f>
        <v>243.6</v>
      </c>
      <c r="Z4" s="94">
        <v>1092</v>
      </c>
      <c r="AA4" s="160">
        <f t="shared" ref="AA4" si="8">Z4*$E4</f>
        <v>764.4</v>
      </c>
      <c r="AB4" s="94">
        <v>840</v>
      </c>
      <c r="AC4" s="160">
        <f t="shared" ref="AC4" si="9">AB4*$E4</f>
        <v>588</v>
      </c>
      <c r="AD4" s="88">
        <v>672</v>
      </c>
      <c r="AE4" s="160">
        <f t="shared" ref="AE4" si="10">AD4*$E4</f>
        <v>470.4</v>
      </c>
      <c r="AF4" s="147">
        <f>SUM(H4,J4,L4,N4,P4,R4,T4,V4,X4,Z4,AB4,AD4)</f>
        <v>10788</v>
      </c>
      <c r="AG4" s="146">
        <f t="shared" ref="AG4" si="11">SUM(I4,K4,M4,O4,Q4,S4,U4,W4,Y4,AA4,AC4,AE4)</f>
        <v>7544.6</v>
      </c>
      <c r="AH4" s="96">
        <v>924</v>
      </c>
      <c r="AI4" s="97">
        <f t="shared" ref="AI4" si="12">AH4*$E4</f>
        <v>646.79999999999995</v>
      </c>
      <c r="AJ4" s="96">
        <v>348</v>
      </c>
      <c r="AK4" s="97">
        <f t="shared" ref="AK4" si="13">AJ4*$E4</f>
        <v>243.6</v>
      </c>
      <c r="AL4" s="99">
        <v>684</v>
      </c>
      <c r="AM4" s="100">
        <f>AL4*$E4</f>
        <v>478.79999999999995</v>
      </c>
      <c r="AN4" s="99">
        <v>636</v>
      </c>
      <c r="AO4" s="100">
        <f>AN4*$E4</f>
        <v>445.2</v>
      </c>
      <c r="AP4" s="99">
        <v>204</v>
      </c>
      <c r="AQ4" s="100">
        <f>AP4*$E4</f>
        <v>142.79999999999998</v>
      </c>
      <c r="AR4" s="99">
        <v>1200</v>
      </c>
      <c r="AS4" s="100">
        <f>AR4*$E4</f>
        <v>840</v>
      </c>
      <c r="AT4" s="99">
        <v>242</v>
      </c>
      <c r="AU4" s="100">
        <f>AT4*$E4</f>
        <v>169.39999999999998</v>
      </c>
      <c r="AV4" s="99">
        <v>120</v>
      </c>
      <c r="AW4" s="100">
        <f>AV4*$E4</f>
        <v>84</v>
      </c>
      <c r="AX4" s="99">
        <v>360</v>
      </c>
      <c r="AY4" s="100">
        <f>AX4*$E4</f>
        <v>251.99999999999997</v>
      </c>
      <c r="AZ4" s="99">
        <v>540</v>
      </c>
      <c r="BA4" s="100">
        <f>AZ4*$E4</f>
        <v>378</v>
      </c>
      <c r="BB4" s="99">
        <v>420</v>
      </c>
      <c r="BC4" s="100">
        <f>BB4*$E4</f>
        <v>294</v>
      </c>
      <c r="BD4" s="99">
        <v>660</v>
      </c>
      <c r="BE4" s="100">
        <f>BD4*$E4</f>
        <v>461.99999999999994</v>
      </c>
      <c r="BF4" s="101">
        <f t="shared" ref="BF4:BG20" si="14">SUM(AH4,AJ4,AL4,AN4,AP4,AR4,AT4,AV4,AX4,AZ4,BB4,BD4)</f>
        <v>6338</v>
      </c>
      <c r="BG4" s="100">
        <f t="shared" si="14"/>
        <v>4436.5999999999995</v>
      </c>
      <c r="BH4" s="96">
        <v>612</v>
      </c>
      <c r="BI4" s="97">
        <f t="shared" ref="BI4" si="15">BH4*$E4</f>
        <v>428.4</v>
      </c>
      <c r="BJ4" s="98">
        <v>132</v>
      </c>
      <c r="BK4" s="97">
        <f>BJ4*$E4</f>
        <v>92.399999999999991</v>
      </c>
      <c r="BL4" s="99"/>
      <c r="BM4" s="100">
        <f>BL4*$E4</f>
        <v>0</v>
      </c>
      <c r="BN4" s="99"/>
      <c r="BO4" s="100">
        <f>BN4*$E4</f>
        <v>0</v>
      </c>
      <c r="BP4" s="99"/>
      <c r="BQ4" s="100">
        <f>BP4*$E4</f>
        <v>0</v>
      </c>
      <c r="BR4" s="99"/>
      <c r="BS4" s="100">
        <f>BR4*$E4</f>
        <v>0</v>
      </c>
      <c r="BT4" s="99"/>
      <c r="BU4" s="100">
        <f>BT4*$E4</f>
        <v>0</v>
      </c>
      <c r="BV4" s="99"/>
      <c r="BW4" s="100">
        <f>BV4*$E4</f>
        <v>0</v>
      </c>
      <c r="BX4" s="99"/>
      <c r="BY4" s="100">
        <f>BX4*$E4</f>
        <v>0</v>
      </c>
      <c r="BZ4" s="99"/>
      <c r="CA4" s="100">
        <f>BZ4*$E4</f>
        <v>0</v>
      </c>
      <c r="CB4" s="99"/>
      <c r="CC4" s="100">
        <f>CB4*$E4</f>
        <v>0</v>
      </c>
      <c r="CD4" s="99"/>
      <c r="CE4" s="100">
        <f>CD4*$E4</f>
        <v>0</v>
      </c>
      <c r="CF4" s="101">
        <f>SUM(BH4,BJ4,BL4,BN4,BP4,BR4,BT4,BV4,BX4,BZ4,CB4,CD4)</f>
        <v>744</v>
      </c>
      <c r="CG4" s="100">
        <f t="shared" ref="CG4" si="16">SUM(BI4,BK4,BM4,BO4,BQ4,BS4,BU4,BW4,BY4,CA4,CC4,CE4)</f>
        <v>520.79999999999995</v>
      </c>
    </row>
    <row r="5" spans="1:85" s="102" customFormat="1" ht="19.899999999999999" customHeight="1" x14ac:dyDescent="0.5">
      <c r="A5" s="94"/>
      <c r="B5" s="95"/>
      <c r="C5" s="95"/>
      <c r="D5" s="94"/>
      <c r="E5" s="94"/>
      <c r="F5" s="94"/>
      <c r="G5" s="94"/>
      <c r="H5" s="94"/>
      <c r="I5" s="146"/>
      <c r="J5" s="94"/>
      <c r="K5" s="146"/>
      <c r="L5" s="94"/>
      <c r="M5" s="146"/>
      <c r="N5" s="94"/>
      <c r="O5" s="146"/>
      <c r="P5" s="94"/>
      <c r="Q5" s="146"/>
      <c r="R5" s="94"/>
      <c r="S5" s="146"/>
      <c r="T5" s="94"/>
      <c r="U5" s="146"/>
      <c r="V5" s="94"/>
      <c r="W5" s="146"/>
      <c r="X5" s="94"/>
      <c r="Y5" s="146"/>
      <c r="Z5" s="94"/>
      <c r="AA5" s="146"/>
      <c r="AB5" s="94"/>
      <c r="AC5" s="146"/>
      <c r="AD5" s="94"/>
      <c r="AE5" s="146"/>
      <c r="AF5" s="147"/>
      <c r="AG5" s="146"/>
      <c r="AH5" s="99"/>
      <c r="AI5" s="100"/>
      <c r="AJ5" s="99"/>
      <c r="AK5" s="100"/>
      <c r="AL5" s="99"/>
      <c r="AM5" s="100"/>
      <c r="AN5" s="99"/>
      <c r="AO5" s="100"/>
      <c r="AP5" s="99"/>
      <c r="AQ5" s="100"/>
      <c r="AR5" s="99"/>
      <c r="AS5" s="100"/>
      <c r="AT5" s="99"/>
      <c r="AU5" s="100"/>
      <c r="AV5" s="99"/>
      <c r="AW5" s="100"/>
      <c r="AX5" s="99"/>
      <c r="AY5" s="100"/>
      <c r="AZ5" s="99"/>
      <c r="BA5" s="100"/>
      <c r="BB5" s="99"/>
      <c r="BC5" s="100"/>
      <c r="BD5" s="99"/>
      <c r="BE5" s="100"/>
      <c r="BF5" s="101"/>
      <c r="BG5" s="100"/>
      <c r="BH5" s="99"/>
      <c r="BI5" s="100"/>
      <c r="BJ5" s="99"/>
      <c r="BK5" s="100"/>
      <c r="BL5" s="99"/>
      <c r="BM5" s="100"/>
      <c r="BN5" s="99"/>
      <c r="BO5" s="100"/>
      <c r="BP5" s="99"/>
      <c r="BQ5" s="100"/>
      <c r="BR5" s="99"/>
      <c r="BS5" s="100"/>
      <c r="BT5" s="99"/>
      <c r="BU5" s="100"/>
      <c r="BV5" s="99"/>
      <c r="BW5" s="100"/>
      <c r="BX5" s="99"/>
      <c r="BY5" s="100"/>
      <c r="BZ5" s="99"/>
      <c r="CA5" s="100"/>
      <c r="CB5" s="99"/>
      <c r="CC5" s="100"/>
      <c r="CD5" s="99"/>
      <c r="CE5" s="100"/>
      <c r="CF5" s="101"/>
      <c r="CG5" s="100"/>
    </row>
    <row r="6" spans="1:85" s="102" customFormat="1" ht="19.899999999999999" customHeight="1" x14ac:dyDescent="0.5">
      <c r="A6" s="94">
        <v>2</v>
      </c>
      <c r="B6" s="95" t="s">
        <v>76</v>
      </c>
      <c r="C6" s="95" t="s">
        <v>77</v>
      </c>
      <c r="D6" s="94">
        <f t="shared" ref="D6:D14" si="17">RANK(BF6,$BF$4:$BF$147)</f>
        <v>3</v>
      </c>
      <c r="E6" s="94">
        <v>1</v>
      </c>
      <c r="F6" s="94" t="s">
        <v>75</v>
      </c>
      <c r="G6" s="94">
        <v>1650</v>
      </c>
      <c r="H6" s="94"/>
      <c r="I6" s="146">
        <f t="shared" ref="I6:I72" si="18">H6*$E6</f>
        <v>0</v>
      </c>
      <c r="J6" s="94"/>
      <c r="K6" s="146">
        <f t="shared" ref="K6:K72" si="19">J6*$E6</f>
        <v>0</v>
      </c>
      <c r="L6" s="94"/>
      <c r="M6" s="146">
        <f t="shared" ref="M6:M72" si="20">L6*$E6</f>
        <v>0</v>
      </c>
      <c r="N6" s="94"/>
      <c r="O6" s="146">
        <f t="shared" ref="O6:O72" si="21">N6*$E6</f>
        <v>0</v>
      </c>
      <c r="P6" s="94"/>
      <c r="Q6" s="146">
        <f t="shared" ref="Q6:Q72" si="22">P6*$E6</f>
        <v>0</v>
      </c>
      <c r="R6" s="94"/>
      <c r="S6" s="146">
        <f t="shared" ref="S6:S72" si="23">R6*$E6</f>
        <v>0</v>
      </c>
      <c r="T6" s="94"/>
      <c r="U6" s="146">
        <f t="shared" ref="U6:U72" si="24">T6*$E6</f>
        <v>0</v>
      </c>
      <c r="V6" s="94"/>
      <c r="W6" s="146">
        <f t="shared" ref="W6:W72" si="25">V6*$E6</f>
        <v>0</v>
      </c>
      <c r="X6" s="94"/>
      <c r="Y6" s="146">
        <f t="shared" ref="Y6:Y72" si="26">X6*$E6</f>
        <v>0</v>
      </c>
      <c r="Z6" s="94"/>
      <c r="AA6" s="146">
        <f t="shared" ref="AA6:AA72" si="27">Z6*$E6</f>
        <v>0</v>
      </c>
      <c r="AB6" s="94"/>
      <c r="AC6" s="146">
        <f t="shared" ref="AC6:AC72" si="28">AB6*$E6</f>
        <v>0</v>
      </c>
      <c r="AD6" s="94"/>
      <c r="AE6" s="146">
        <f t="shared" ref="AE6:AE72" si="29">AD6*$E6</f>
        <v>0</v>
      </c>
      <c r="AF6" s="147">
        <f t="shared" ref="AF6:AG11" si="30">SUM(H6,J6,L6,N6,P6,R6,T6,V6,X6,Z6,AB6,AD6)</f>
        <v>0</v>
      </c>
      <c r="AG6" s="146">
        <f t="shared" si="30"/>
        <v>0</v>
      </c>
      <c r="AH6" s="99"/>
      <c r="AI6" s="100">
        <f t="shared" ref="AI6:AI72" si="31">AH6*$E6</f>
        <v>0</v>
      </c>
      <c r="AJ6" s="99"/>
      <c r="AK6" s="100">
        <f t="shared" ref="AK6:AM72" si="32">AJ6*$E6</f>
        <v>0</v>
      </c>
      <c r="AL6" s="99"/>
      <c r="AM6" s="100">
        <f t="shared" si="32"/>
        <v>0</v>
      </c>
      <c r="AN6" s="99"/>
      <c r="AO6" s="100">
        <f t="shared" ref="AO6:AO72" si="33">AN6*$E6</f>
        <v>0</v>
      </c>
      <c r="AP6" s="99"/>
      <c r="AQ6" s="100">
        <f t="shared" ref="AQ6:AQ72" si="34">AP6*$E6</f>
        <v>0</v>
      </c>
      <c r="AR6" s="99"/>
      <c r="AS6" s="100">
        <f t="shared" ref="AS6:AS72" si="35">AR6*$E6</f>
        <v>0</v>
      </c>
      <c r="AT6" s="99">
        <v>56148</v>
      </c>
      <c r="AU6" s="100">
        <f t="shared" ref="AU6:AU72" si="36">AT6*$E6</f>
        <v>56148</v>
      </c>
      <c r="AV6" s="99">
        <v>62784</v>
      </c>
      <c r="AW6" s="100">
        <f t="shared" ref="AW6:AW72" si="37">AV6*$E6</f>
        <v>62784</v>
      </c>
      <c r="AX6" s="99">
        <v>67572</v>
      </c>
      <c r="AY6" s="100">
        <f t="shared" ref="AY6:AY72" si="38">AX6*$E6</f>
        <v>67572</v>
      </c>
      <c r="AZ6" s="99">
        <v>78120</v>
      </c>
      <c r="BA6" s="100">
        <f t="shared" ref="BA6:BA72" si="39">AZ6*$E6</f>
        <v>78120</v>
      </c>
      <c r="BB6" s="99">
        <v>59928</v>
      </c>
      <c r="BC6" s="100">
        <f t="shared" ref="BC6:BC72" si="40">BB6*$E6</f>
        <v>59928</v>
      </c>
      <c r="BD6" s="99">
        <v>70608</v>
      </c>
      <c r="BE6" s="100">
        <f t="shared" ref="BE6:BE72" si="41">BD6*$E6</f>
        <v>70608</v>
      </c>
      <c r="BF6" s="101">
        <f t="shared" si="14"/>
        <v>395160</v>
      </c>
      <c r="BG6" s="100">
        <f t="shared" si="14"/>
        <v>395160</v>
      </c>
      <c r="BH6" s="96">
        <v>84216</v>
      </c>
      <c r="BI6" s="97">
        <f t="shared" ref="BI6:BK13" si="42">BH6*$E6</f>
        <v>84216</v>
      </c>
      <c r="BJ6" s="98">
        <v>64164</v>
      </c>
      <c r="BK6" s="97">
        <f t="shared" si="42"/>
        <v>64164</v>
      </c>
      <c r="BL6" s="99"/>
      <c r="BM6" s="100">
        <f t="shared" ref="BM6:BM11" si="43">BL6*$E6</f>
        <v>0</v>
      </c>
      <c r="BN6" s="99"/>
      <c r="BO6" s="100">
        <f t="shared" ref="BO6:BO11" si="44">BN6*$E6</f>
        <v>0</v>
      </c>
      <c r="BP6" s="99"/>
      <c r="BQ6" s="100">
        <f t="shared" ref="BQ6:BQ11" si="45">BP6*$E6</f>
        <v>0</v>
      </c>
      <c r="BR6" s="99"/>
      <c r="BS6" s="100">
        <f t="shared" ref="BS6:BS11" si="46">BR6*$E6</f>
        <v>0</v>
      </c>
      <c r="BT6" s="99"/>
      <c r="BU6" s="100">
        <f t="shared" ref="BU6:BU11" si="47">BT6*$E6</f>
        <v>0</v>
      </c>
      <c r="BV6" s="99"/>
      <c r="BW6" s="100">
        <f t="shared" ref="BW6:BW11" si="48">BV6*$E6</f>
        <v>0</v>
      </c>
      <c r="BX6" s="99"/>
      <c r="BY6" s="100">
        <f t="shared" ref="BY6:BY11" si="49">BX6*$E6</f>
        <v>0</v>
      </c>
      <c r="BZ6" s="99"/>
      <c r="CA6" s="100">
        <f t="shared" ref="CA6:CA11" si="50">BZ6*$E6</f>
        <v>0</v>
      </c>
      <c r="CB6" s="99"/>
      <c r="CC6" s="100">
        <f t="shared" ref="CC6:CC11" si="51">CB6*$E6</f>
        <v>0</v>
      </c>
      <c r="CD6" s="99"/>
      <c r="CE6" s="100">
        <f t="shared" ref="CE6:CE11" si="52">CD6*$E6</f>
        <v>0</v>
      </c>
      <c r="CF6" s="101">
        <f t="shared" ref="CF6:CG11" si="53">SUM(BH6,BJ6,BL6,BN6,BP6,BR6,BT6,BV6,BX6,BZ6,CB6,CD6)</f>
        <v>148380</v>
      </c>
      <c r="CG6" s="100">
        <f t="shared" si="53"/>
        <v>148380</v>
      </c>
    </row>
    <row r="7" spans="1:85" s="102" customFormat="1" ht="19.899999999999999" customHeight="1" x14ac:dyDescent="0.5">
      <c r="A7" s="94">
        <v>3</v>
      </c>
      <c r="B7" s="95" t="s">
        <v>78</v>
      </c>
      <c r="C7" s="95" t="s">
        <v>77</v>
      </c>
      <c r="D7" s="94">
        <f t="shared" si="17"/>
        <v>2</v>
      </c>
      <c r="E7" s="94">
        <v>1</v>
      </c>
      <c r="F7" s="94" t="s">
        <v>75</v>
      </c>
      <c r="G7" s="94">
        <v>1650</v>
      </c>
      <c r="H7" s="94">
        <v>67212</v>
      </c>
      <c r="I7" s="160">
        <f t="shared" si="18"/>
        <v>67212</v>
      </c>
      <c r="J7" s="94">
        <v>48672</v>
      </c>
      <c r="K7" s="160">
        <f t="shared" si="19"/>
        <v>48672</v>
      </c>
      <c r="L7" s="94">
        <v>54612</v>
      </c>
      <c r="M7" s="160">
        <f t="shared" si="20"/>
        <v>54612</v>
      </c>
      <c r="N7" s="94">
        <v>60504</v>
      </c>
      <c r="O7" s="160">
        <f t="shared" si="21"/>
        <v>60504</v>
      </c>
      <c r="P7" s="94">
        <v>52704</v>
      </c>
      <c r="Q7" s="160">
        <f t="shared" si="22"/>
        <v>52704</v>
      </c>
      <c r="R7" s="94">
        <v>65088</v>
      </c>
      <c r="S7" s="160">
        <f t="shared" si="23"/>
        <v>65088</v>
      </c>
      <c r="T7" s="94">
        <v>56448</v>
      </c>
      <c r="U7" s="160">
        <f t="shared" si="24"/>
        <v>56448</v>
      </c>
      <c r="V7" s="94">
        <v>58200</v>
      </c>
      <c r="W7" s="160">
        <f t="shared" si="25"/>
        <v>58200</v>
      </c>
      <c r="X7" s="94">
        <v>48384</v>
      </c>
      <c r="Y7" s="160">
        <f t="shared" si="26"/>
        <v>48384</v>
      </c>
      <c r="Z7" s="94">
        <v>57492</v>
      </c>
      <c r="AA7" s="160">
        <f t="shared" si="27"/>
        <v>57492</v>
      </c>
      <c r="AB7" s="94">
        <v>58056</v>
      </c>
      <c r="AC7" s="160">
        <f t="shared" si="28"/>
        <v>58056</v>
      </c>
      <c r="AD7" s="94">
        <v>58788</v>
      </c>
      <c r="AE7" s="160">
        <f t="shared" si="29"/>
        <v>58788</v>
      </c>
      <c r="AF7" s="147">
        <f t="shared" si="30"/>
        <v>686160</v>
      </c>
      <c r="AG7" s="146">
        <f t="shared" si="30"/>
        <v>686160</v>
      </c>
      <c r="AH7" s="96">
        <v>69348</v>
      </c>
      <c r="AI7" s="97">
        <f t="shared" si="31"/>
        <v>69348</v>
      </c>
      <c r="AJ7" s="96">
        <v>65448</v>
      </c>
      <c r="AK7" s="97">
        <f t="shared" si="32"/>
        <v>65448</v>
      </c>
      <c r="AL7" s="99">
        <v>93372</v>
      </c>
      <c r="AM7" s="100">
        <f t="shared" si="32"/>
        <v>93372</v>
      </c>
      <c r="AN7" s="99">
        <v>43560</v>
      </c>
      <c r="AO7" s="100">
        <f t="shared" si="33"/>
        <v>43560</v>
      </c>
      <c r="AP7" s="99">
        <v>66204</v>
      </c>
      <c r="AQ7" s="100">
        <f t="shared" si="34"/>
        <v>66204</v>
      </c>
      <c r="AR7" s="99">
        <v>73404</v>
      </c>
      <c r="AS7" s="100">
        <f t="shared" si="35"/>
        <v>73404</v>
      </c>
      <c r="AT7" s="99">
        <v>7824</v>
      </c>
      <c r="AU7" s="100">
        <f t="shared" si="36"/>
        <v>7824</v>
      </c>
      <c r="AV7" s="99"/>
      <c r="AW7" s="100">
        <f t="shared" si="37"/>
        <v>0</v>
      </c>
      <c r="AX7" s="99"/>
      <c r="AY7" s="100">
        <f t="shared" si="38"/>
        <v>0</v>
      </c>
      <c r="AZ7" s="99"/>
      <c r="BA7" s="100">
        <f t="shared" si="39"/>
        <v>0</v>
      </c>
      <c r="BB7" s="99"/>
      <c r="BC7" s="100">
        <f t="shared" si="40"/>
        <v>0</v>
      </c>
      <c r="BD7" s="99"/>
      <c r="BE7" s="100">
        <f t="shared" si="41"/>
        <v>0</v>
      </c>
      <c r="BF7" s="101">
        <f t="shared" si="14"/>
        <v>419160</v>
      </c>
      <c r="BG7" s="100">
        <f t="shared" si="14"/>
        <v>419160</v>
      </c>
      <c r="BH7" s="99"/>
      <c r="BI7" s="97">
        <f t="shared" si="42"/>
        <v>0</v>
      </c>
      <c r="BJ7" s="99"/>
      <c r="BK7" s="100">
        <v>0</v>
      </c>
      <c r="BL7" s="99"/>
      <c r="BM7" s="100">
        <f t="shared" si="43"/>
        <v>0</v>
      </c>
      <c r="BN7" s="99"/>
      <c r="BO7" s="100">
        <f t="shared" si="44"/>
        <v>0</v>
      </c>
      <c r="BP7" s="99"/>
      <c r="BQ7" s="100">
        <f t="shared" si="45"/>
        <v>0</v>
      </c>
      <c r="BR7" s="99"/>
      <c r="BS7" s="100">
        <f t="shared" si="46"/>
        <v>0</v>
      </c>
      <c r="BT7" s="99"/>
      <c r="BU7" s="100">
        <f t="shared" si="47"/>
        <v>0</v>
      </c>
      <c r="BV7" s="99"/>
      <c r="BW7" s="100">
        <f t="shared" si="48"/>
        <v>0</v>
      </c>
      <c r="BX7" s="99"/>
      <c r="BY7" s="100">
        <f t="shared" si="49"/>
        <v>0</v>
      </c>
      <c r="BZ7" s="99"/>
      <c r="CA7" s="100">
        <f t="shared" si="50"/>
        <v>0</v>
      </c>
      <c r="CB7" s="99"/>
      <c r="CC7" s="100">
        <f t="shared" si="51"/>
        <v>0</v>
      </c>
      <c r="CD7" s="99"/>
      <c r="CE7" s="100">
        <f t="shared" si="52"/>
        <v>0</v>
      </c>
      <c r="CF7" s="101">
        <f t="shared" si="53"/>
        <v>0</v>
      </c>
      <c r="CG7" s="100">
        <f t="shared" si="53"/>
        <v>0</v>
      </c>
    </row>
    <row r="8" spans="1:85" s="102" customFormat="1" ht="19.899999999999999" customHeight="1" x14ac:dyDescent="0.5">
      <c r="A8" s="94">
        <v>4</v>
      </c>
      <c r="B8" s="95" t="s">
        <v>79</v>
      </c>
      <c r="C8" s="95" t="s">
        <v>77</v>
      </c>
      <c r="D8" s="94">
        <f t="shared" si="17"/>
        <v>6</v>
      </c>
      <c r="E8" s="94">
        <v>0.6</v>
      </c>
      <c r="F8" s="94" t="s">
        <v>75</v>
      </c>
      <c r="G8" s="94">
        <v>1130</v>
      </c>
      <c r="H8" s="94">
        <v>852</v>
      </c>
      <c r="I8" s="160">
        <f t="shared" si="18"/>
        <v>511.2</v>
      </c>
      <c r="J8" s="94">
        <v>984</v>
      </c>
      <c r="K8" s="160">
        <f t="shared" si="19"/>
        <v>590.4</v>
      </c>
      <c r="L8" s="94">
        <v>1524</v>
      </c>
      <c r="M8" s="160">
        <f t="shared" si="20"/>
        <v>914.4</v>
      </c>
      <c r="N8" s="94">
        <v>876</v>
      </c>
      <c r="O8" s="160">
        <f t="shared" si="21"/>
        <v>525.6</v>
      </c>
      <c r="P8" s="94">
        <v>2496</v>
      </c>
      <c r="Q8" s="160">
        <f t="shared" si="22"/>
        <v>1497.6</v>
      </c>
      <c r="R8" s="94">
        <v>888</v>
      </c>
      <c r="S8" s="160">
        <f t="shared" si="23"/>
        <v>532.79999999999995</v>
      </c>
      <c r="T8" s="94">
        <v>1488</v>
      </c>
      <c r="U8" s="160">
        <f t="shared" si="24"/>
        <v>892.8</v>
      </c>
      <c r="V8" s="94">
        <v>624</v>
      </c>
      <c r="W8" s="160">
        <f t="shared" si="25"/>
        <v>374.4</v>
      </c>
      <c r="X8" s="94">
        <v>1896</v>
      </c>
      <c r="Y8" s="160">
        <f t="shared" si="26"/>
        <v>1137.5999999999999</v>
      </c>
      <c r="Z8" s="94">
        <v>1692</v>
      </c>
      <c r="AA8" s="160">
        <f t="shared" si="27"/>
        <v>1015.1999999999999</v>
      </c>
      <c r="AB8" s="94">
        <v>1488</v>
      </c>
      <c r="AC8" s="160">
        <f t="shared" si="28"/>
        <v>892.8</v>
      </c>
      <c r="AD8" s="94">
        <v>2304</v>
      </c>
      <c r="AE8" s="160">
        <f t="shared" si="29"/>
        <v>1382.3999999999999</v>
      </c>
      <c r="AF8" s="147">
        <f t="shared" si="30"/>
        <v>17112</v>
      </c>
      <c r="AG8" s="146">
        <f t="shared" si="30"/>
        <v>10267.199999999999</v>
      </c>
      <c r="AH8" s="96">
        <v>1752</v>
      </c>
      <c r="AI8" s="97">
        <f t="shared" si="31"/>
        <v>1051.2</v>
      </c>
      <c r="AJ8" s="96">
        <v>2856</v>
      </c>
      <c r="AK8" s="97">
        <f t="shared" si="32"/>
        <v>1713.6</v>
      </c>
      <c r="AL8" s="99">
        <v>2880</v>
      </c>
      <c r="AM8" s="100">
        <f t="shared" si="32"/>
        <v>1728</v>
      </c>
      <c r="AN8" s="99">
        <v>2640</v>
      </c>
      <c r="AO8" s="100">
        <f t="shared" si="33"/>
        <v>1584</v>
      </c>
      <c r="AP8" s="99">
        <v>2952</v>
      </c>
      <c r="AQ8" s="100">
        <f t="shared" si="34"/>
        <v>1771.2</v>
      </c>
      <c r="AR8" s="99">
        <v>3456</v>
      </c>
      <c r="AS8" s="100">
        <f t="shared" si="35"/>
        <v>2073.6</v>
      </c>
      <c r="AT8" s="99">
        <v>2700</v>
      </c>
      <c r="AU8" s="100">
        <f t="shared" si="36"/>
        <v>1620</v>
      </c>
      <c r="AV8" s="99">
        <v>2544</v>
      </c>
      <c r="AW8" s="100">
        <f t="shared" si="37"/>
        <v>1526.3999999999999</v>
      </c>
      <c r="AX8" s="99">
        <v>2628</v>
      </c>
      <c r="AY8" s="100">
        <f t="shared" si="38"/>
        <v>1576.8</v>
      </c>
      <c r="AZ8" s="99">
        <v>3612</v>
      </c>
      <c r="BA8" s="100">
        <f t="shared" si="39"/>
        <v>2167.1999999999998</v>
      </c>
      <c r="BB8" s="99">
        <v>3816</v>
      </c>
      <c r="BC8" s="100">
        <f t="shared" si="40"/>
        <v>2289.6</v>
      </c>
      <c r="BD8" s="99">
        <v>2820</v>
      </c>
      <c r="BE8" s="100">
        <f t="shared" si="41"/>
        <v>1692</v>
      </c>
      <c r="BF8" s="101">
        <f t="shared" si="14"/>
        <v>34656</v>
      </c>
      <c r="BG8" s="100">
        <f t="shared" si="14"/>
        <v>20793.599999999999</v>
      </c>
      <c r="BH8" s="96">
        <v>2772</v>
      </c>
      <c r="BI8" s="97">
        <f t="shared" si="42"/>
        <v>1663.2</v>
      </c>
      <c r="BJ8" s="98">
        <v>2712</v>
      </c>
      <c r="BK8" s="97">
        <f t="shared" si="42"/>
        <v>1627.2</v>
      </c>
      <c r="BL8" s="99"/>
      <c r="BM8" s="100">
        <f t="shared" si="43"/>
        <v>0</v>
      </c>
      <c r="BN8" s="99"/>
      <c r="BO8" s="100">
        <f t="shared" si="44"/>
        <v>0</v>
      </c>
      <c r="BP8" s="99"/>
      <c r="BQ8" s="100">
        <f t="shared" si="45"/>
        <v>0</v>
      </c>
      <c r="BR8" s="99"/>
      <c r="BS8" s="100">
        <f t="shared" si="46"/>
        <v>0</v>
      </c>
      <c r="BT8" s="99"/>
      <c r="BU8" s="100">
        <f t="shared" si="47"/>
        <v>0</v>
      </c>
      <c r="BV8" s="99"/>
      <c r="BW8" s="100">
        <f t="shared" si="48"/>
        <v>0</v>
      </c>
      <c r="BX8" s="99"/>
      <c r="BY8" s="100">
        <f t="shared" si="49"/>
        <v>0</v>
      </c>
      <c r="BZ8" s="99"/>
      <c r="CA8" s="100">
        <f t="shared" si="50"/>
        <v>0</v>
      </c>
      <c r="CB8" s="99"/>
      <c r="CC8" s="100">
        <f t="shared" si="51"/>
        <v>0</v>
      </c>
      <c r="CD8" s="99"/>
      <c r="CE8" s="100">
        <f t="shared" si="52"/>
        <v>0</v>
      </c>
      <c r="CF8" s="101">
        <f t="shared" si="53"/>
        <v>5484</v>
      </c>
      <c r="CG8" s="100">
        <f t="shared" si="53"/>
        <v>3290.4</v>
      </c>
    </row>
    <row r="9" spans="1:85" s="102" customFormat="1" ht="19.899999999999999" customHeight="1" x14ac:dyDescent="0.5">
      <c r="A9" s="94">
        <v>5</v>
      </c>
      <c r="B9" s="95" t="s">
        <v>80</v>
      </c>
      <c r="C9" s="95" t="s">
        <v>77</v>
      </c>
      <c r="D9" s="94">
        <f t="shared" si="17"/>
        <v>4</v>
      </c>
      <c r="E9" s="94">
        <v>0.35</v>
      </c>
      <c r="F9" s="94" t="s">
        <v>81</v>
      </c>
      <c r="G9" s="94">
        <v>760</v>
      </c>
      <c r="H9" s="94">
        <v>17360</v>
      </c>
      <c r="I9" s="160">
        <f t="shared" si="18"/>
        <v>6076</v>
      </c>
      <c r="J9" s="94">
        <v>15880</v>
      </c>
      <c r="K9" s="160">
        <f t="shared" si="19"/>
        <v>5558</v>
      </c>
      <c r="L9" s="94">
        <v>15440</v>
      </c>
      <c r="M9" s="160">
        <f t="shared" si="20"/>
        <v>5404</v>
      </c>
      <c r="N9" s="94">
        <v>11440</v>
      </c>
      <c r="O9" s="160">
        <f t="shared" si="21"/>
        <v>4003.9999999999995</v>
      </c>
      <c r="P9" s="94">
        <v>16640</v>
      </c>
      <c r="Q9" s="160">
        <f t="shared" si="22"/>
        <v>5824</v>
      </c>
      <c r="R9" s="94">
        <v>17560</v>
      </c>
      <c r="S9" s="160">
        <f t="shared" si="23"/>
        <v>6146</v>
      </c>
      <c r="T9" s="94">
        <v>15320</v>
      </c>
      <c r="U9" s="160">
        <f t="shared" si="24"/>
        <v>5362</v>
      </c>
      <c r="V9" s="94">
        <v>20140</v>
      </c>
      <c r="W9" s="160">
        <f t="shared" si="25"/>
        <v>7049</v>
      </c>
      <c r="X9" s="94">
        <v>12040</v>
      </c>
      <c r="Y9" s="160">
        <f t="shared" si="26"/>
        <v>4214</v>
      </c>
      <c r="Z9" s="94">
        <v>28120</v>
      </c>
      <c r="AA9" s="160">
        <f t="shared" si="27"/>
        <v>9842</v>
      </c>
      <c r="AB9" s="94">
        <v>15523</v>
      </c>
      <c r="AC9" s="160">
        <f t="shared" si="28"/>
        <v>5433.0499999999993</v>
      </c>
      <c r="AD9" s="94">
        <v>16360</v>
      </c>
      <c r="AE9" s="160">
        <f t="shared" si="29"/>
        <v>5726</v>
      </c>
      <c r="AF9" s="147">
        <f t="shared" si="30"/>
        <v>201823</v>
      </c>
      <c r="AG9" s="146">
        <f t="shared" si="30"/>
        <v>70638.05</v>
      </c>
      <c r="AH9" s="96">
        <v>17120</v>
      </c>
      <c r="AI9" s="97">
        <f t="shared" si="31"/>
        <v>5992</v>
      </c>
      <c r="AJ9" s="96">
        <v>22720</v>
      </c>
      <c r="AK9" s="97">
        <f t="shared" si="32"/>
        <v>7951.9999999999991</v>
      </c>
      <c r="AL9" s="99">
        <v>23320</v>
      </c>
      <c r="AM9" s="100">
        <f t="shared" si="32"/>
        <v>8161.9999999999991</v>
      </c>
      <c r="AN9" s="99">
        <v>18400</v>
      </c>
      <c r="AO9" s="100">
        <f t="shared" si="33"/>
        <v>6440</v>
      </c>
      <c r="AP9" s="99">
        <v>19040</v>
      </c>
      <c r="AQ9" s="100">
        <f t="shared" si="34"/>
        <v>6664</v>
      </c>
      <c r="AR9" s="99">
        <v>22440</v>
      </c>
      <c r="AS9" s="100">
        <f t="shared" si="35"/>
        <v>7853.9999999999991</v>
      </c>
      <c r="AT9" s="99">
        <v>21440</v>
      </c>
      <c r="AU9" s="100">
        <f t="shared" si="36"/>
        <v>7503.9999999999991</v>
      </c>
      <c r="AV9" s="99">
        <v>19520</v>
      </c>
      <c r="AW9" s="100">
        <f t="shared" si="37"/>
        <v>6832</v>
      </c>
      <c r="AX9" s="99">
        <v>19280</v>
      </c>
      <c r="AY9" s="100">
        <f t="shared" si="38"/>
        <v>6748</v>
      </c>
      <c r="AZ9" s="99">
        <v>29920</v>
      </c>
      <c r="BA9" s="100">
        <f t="shared" si="39"/>
        <v>10472</v>
      </c>
      <c r="BB9" s="99">
        <v>19920</v>
      </c>
      <c r="BC9" s="100">
        <f t="shared" si="40"/>
        <v>6972</v>
      </c>
      <c r="BD9" s="99">
        <v>23760</v>
      </c>
      <c r="BE9" s="100">
        <f t="shared" si="41"/>
        <v>8316</v>
      </c>
      <c r="BF9" s="101">
        <f t="shared" si="14"/>
        <v>256880</v>
      </c>
      <c r="BG9" s="100">
        <f t="shared" si="14"/>
        <v>89908</v>
      </c>
      <c r="BH9" s="96">
        <v>26840</v>
      </c>
      <c r="BI9" s="97">
        <f t="shared" si="42"/>
        <v>9394</v>
      </c>
      <c r="BJ9" s="98">
        <v>22800</v>
      </c>
      <c r="BK9" s="97">
        <f t="shared" si="42"/>
        <v>7979.9999999999991</v>
      </c>
      <c r="BL9" s="99"/>
      <c r="BM9" s="100">
        <f t="shared" si="43"/>
        <v>0</v>
      </c>
      <c r="BN9" s="99"/>
      <c r="BO9" s="100">
        <f t="shared" si="44"/>
        <v>0</v>
      </c>
      <c r="BP9" s="99"/>
      <c r="BQ9" s="100">
        <f t="shared" si="45"/>
        <v>0</v>
      </c>
      <c r="BR9" s="99"/>
      <c r="BS9" s="100">
        <f t="shared" si="46"/>
        <v>0</v>
      </c>
      <c r="BT9" s="99"/>
      <c r="BU9" s="100">
        <f t="shared" si="47"/>
        <v>0</v>
      </c>
      <c r="BV9" s="99"/>
      <c r="BW9" s="100">
        <f t="shared" si="48"/>
        <v>0</v>
      </c>
      <c r="BX9" s="99"/>
      <c r="BY9" s="100">
        <f t="shared" si="49"/>
        <v>0</v>
      </c>
      <c r="BZ9" s="99"/>
      <c r="CA9" s="100">
        <f t="shared" si="50"/>
        <v>0</v>
      </c>
      <c r="CB9" s="99"/>
      <c r="CC9" s="100">
        <f t="shared" si="51"/>
        <v>0</v>
      </c>
      <c r="CD9" s="99"/>
      <c r="CE9" s="100">
        <f t="shared" si="52"/>
        <v>0</v>
      </c>
      <c r="CF9" s="101">
        <f t="shared" si="53"/>
        <v>49640</v>
      </c>
      <c r="CG9" s="100">
        <f t="shared" si="53"/>
        <v>17374</v>
      </c>
    </row>
    <row r="10" spans="1:85" s="102" customFormat="1" ht="19.899999999999999" customHeight="1" x14ac:dyDescent="0.5">
      <c r="A10" s="94">
        <v>6</v>
      </c>
      <c r="B10" s="95" t="s">
        <v>82</v>
      </c>
      <c r="C10" s="95" t="s">
        <v>74</v>
      </c>
      <c r="D10" s="94">
        <f t="shared" si="17"/>
        <v>22</v>
      </c>
      <c r="E10" s="94">
        <v>0.7</v>
      </c>
      <c r="F10" s="94" t="s">
        <v>83</v>
      </c>
      <c r="G10" s="94">
        <v>1850</v>
      </c>
      <c r="H10" s="94"/>
      <c r="I10" s="146">
        <f t="shared" si="18"/>
        <v>0</v>
      </c>
      <c r="J10" s="94"/>
      <c r="K10" s="146">
        <f t="shared" si="19"/>
        <v>0</v>
      </c>
      <c r="L10" s="94"/>
      <c r="M10" s="146">
        <f t="shared" si="20"/>
        <v>0</v>
      </c>
      <c r="N10" s="94"/>
      <c r="O10" s="146">
        <f t="shared" si="21"/>
        <v>0</v>
      </c>
      <c r="P10" s="94"/>
      <c r="Q10" s="146">
        <f t="shared" si="22"/>
        <v>0</v>
      </c>
      <c r="R10" s="94"/>
      <c r="S10" s="146">
        <f t="shared" si="23"/>
        <v>0</v>
      </c>
      <c r="T10" s="94"/>
      <c r="U10" s="146">
        <f t="shared" si="24"/>
        <v>0</v>
      </c>
      <c r="V10" s="94"/>
      <c r="W10" s="146">
        <f t="shared" si="25"/>
        <v>0</v>
      </c>
      <c r="X10" s="94"/>
      <c r="Y10" s="146">
        <f t="shared" si="26"/>
        <v>0</v>
      </c>
      <c r="Z10" s="94"/>
      <c r="AA10" s="146">
        <f t="shared" si="27"/>
        <v>0</v>
      </c>
      <c r="AB10" s="94"/>
      <c r="AC10" s="146">
        <f t="shared" si="28"/>
        <v>0</v>
      </c>
      <c r="AD10" s="94"/>
      <c r="AE10" s="146">
        <f t="shared" si="29"/>
        <v>0</v>
      </c>
      <c r="AF10" s="147">
        <f t="shared" si="30"/>
        <v>0</v>
      </c>
      <c r="AG10" s="146">
        <f t="shared" si="30"/>
        <v>0</v>
      </c>
      <c r="AH10" s="99"/>
      <c r="AI10" s="100">
        <f t="shared" si="31"/>
        <v>0</v>
      </c>
      <c r="AJ10" s="99"/>
      <c r="AK10" s="100">
        <f t="shared" si="32"/>
        <v>0</v>
      </c>
      <c r="AL10" s="99"/>
      <c r="AM10" s="100">
        <f t="shared" si="32"/>
        <v>0</v>
      </c>
      <c r="AN10" s="99"/>
      <c r="AO10" s="100">
        <f t="shared" si="33"/>
        <v>0</v>
      </c>
      <c r="AP10" s="99"/>
      <c r="AQ10" s="100">
        <f t="shared" si="34"/>
        <v>0</v>
      </c>
      <c r="AR10" s="99"/>
      <c r="AS10" s="100">
        <f t="shared" si="35"/>
        <v>0</v>
      </c>
      <c r="AT10" s="99"/>
      <c r="AU10" s="100">
        <f t="shared" si="36"/>
        <v>0</v>
      </c>
      <c r="AV10" s="99"/>
      <c r="AW10" s="100">
        <f t="shared" si="37"/>
        <v>0</v>
      </c>
      <c r="AX10" s="99"/>
      <c r="AY10" s="100">
        <f t="shared" si="38"/>
        <v>0</v>
      </c>
      <c r="AZ10" s="99"/>
      <c r="BA10" s="100">
        <f t="shared" si="39"/>
        <v>0</v>
      </c>
      <c r="BB10" s="99"/>
      <c r="BC10" s="100">
        <f t="shared" si="40"/>
        <v>0</v>
      </c>
      <c r="BD10" s="99"/>
      <c r="BE10" s="100">
        <f t="shared" si="41"/>
        <v>0</v>
      </c>
      <c r="BF10" s="101">
        <f t="shared" si="14"/>
        <v>0</v>
      </c>
      <c r="BG10" s="100">
        <f t="shared" si="14"/>
        <v>0</v>
      </c>
      <c r="BH10" s="99"/>
      <c r="BI10" s="100">
        <f t="shared" si="42"/>
        <v>0</v>
      </c>
      <c r="BJ10" s="99"/>
      <c r="BK10" s="100">
        <f t="shared" si="42"/>
        <v>0</v>
      </c>
      <c r="BL10" s="99"/>
      <c r="BM10" s="100">
        <f t="shared" si="43"/>
        <v>0</v>
      </c>
      <c r="BN10" s="99"/>
      <c r="BO10" s="100">
        <f t="shared" si="44"/>
        <v>0</v>
      </c>
      <c r="BP10" s="99"/>
      <c r="BQ10" s="100">
        <f t="shared" si="45"/>
        <v>0</v>
      </c>
      <c r="BR10" s="99"/>
      <c r="BS10" s="100">
        <f t="shared" si="46"/>
        <v>0</v>
      </c>
      <c r="BT10" s="99"/>
      <c r="BU10" s="100">
        <f t="shared" si="47"/>
        <v>0</v>
      </c>
      <c r="BV10" s="99"/>
      <c r="BW10" s="100">
        <f t="shared" si="48"/>
        <v>0</v>
      </c>
      <c r="BX10" s="99"/>
      <c r="BY10" s="100">
        <f t="shared" si="49"/>
        <v>0</v>
      </c>
      <c r="BZ10" s="99"/>
      <c r="CA10" s="100">
        <f t="shared" si="50"/>
        <v>0</v>
      </c>
      <c r="CB10" s="99"/>
      <c r="CC10" s="100">
        <f t="shared" si="51"/>
        <v>0</v>
      </c>
      <c r="CD10" s="99"/>
      <c r="CE10" s="100">
        <f t="shared" si="52"/>
        <v>0</v>
      </c>
      <c r="CF10" s="101">
        <f t="shared" si="53"/>
        <v>0</v>
      </c>
      <c r="CG10" s="100">
        <f t="shared" si="53"/>
        <v>0</v>
      </c>
    </row>
    <row r="11" spans="1:85" s="102" customFormat="1" ht="19.899999999999999" customHeight="1" x14ac:dyDescent="0.5">
      <c r="A11" s="94">
        <v>7</v>
      </c>
      <c r="B11" s="95" t="s">
        <v>84</v>
      </c>
      <c r="C11" s="95" t="s">
        <v>74</v>
      </c>
      <c r="D11" s="94">
        <f t="shared" si="17"/>
        <v>22</v>
      </c>
      <c r="E11" s="94">
        <v>0.64</v>
      </c>
      <c r="F11" s="94" t="s">
        <v>83</v>
      </c>
      <c r="G11" s="94">
        <v>1400</v>
      </c>
      <c r="H11" s="94"/>
      <c r="I11" s="160">
        <f t="shared" si="18"/>
        <v>0</v>
      </c>
      <c r="J11" s="94"/>
      <c r="K11" s="160">
        <f t="shared" si="19"/>
        <v>0</v>
      </c>
      <c r="L11" s="94"/>
      <c r="M11" s="160">
        <f t="shared" si="20"/>
        <v>0</v>
      </c>
      <c r="N11" s="94"/>
      <c r="O11" s="160">
        <f t="shared" si="21"/>
        <v>0</v>
      </c>
      <c r="P11" s="94"/>
      <c r="Q11" s="160">
        <f t="shared" si="22"/>
        <v>0</v>
      </c>
      <c r="R11" s="94"/>
      <c r="S11" s="160">
        <f t="shared" si="23"/>
        <v>0</v>
      </c>
      <c r="T11" s="94"/>
      <c r="U11" s="160">
        <f t="shared" si="24"/>
        <v>0</v>
      </c>
      <c r="V11" s="94"/>
      <c r="W11" s="160">
        <f t="shared" si="25"/>
        <v>0</v>
      </c>
      <c r="X11" s="94"/>
      <c r="Y11" s="160">
        <f t="shared" si="26"/>
        <v>0</v>
      </c>
      <c r="Z11" s="94"/>
      <c r="AA11" s="160">
        <f t="shared" si="27"/>
        <v>0</v>
      </c>
      <c r="AB11" s="94"/>
      <c r="AC11" s="160">
        <f t="shared" si="28"/>
        <v>0</v>
      </c>
      <c r="AD11" s="94"/>
      <c r="AE11" s="160">
        <f t="shared" si="29"/>
        <v>0</v>
      </c>
      <c r="AF11" s="147">
        <f t="shared" si="30"/>
        <v>0</v>
      </c>
      <c r="AG11" s="146">
        <f t="shared" si="30"/>
        <v>0</v>
      </c>
      <c r="AH11" s="96"/>
      <c r="AI11" s="97">
        <f t="shared" si="31"/>
        <v>0</v>
      </c>
      <c r="AJ11" s="96"/>
      <c r="AK11" s="97">
        <f t="shared" si="32"/>
        <v>0</v>
      </c>
      <c r="AL11" s="99"/>
      <c r="AM11" s="100">
        <f t="shared" si="32"/>
        <v>0</v>
      </c>
      <c r="AN11" s="99"/>
      <c r="AO11" s="100">
        <f t="shared" si="33"/>
        <v>0</v>
      </c>
      <c r="AP11" s="99"/>
      <c r="AQ11" s="100">
        <f t="shared" si="34"/>
        <v>0</v>
      </c>
      <c r="AR11" s="99"/>
      <c r="AS11" s="100">
        <f t="shared" si="35"/>
        <v>0</v>
      </c>
      <c r="AT11" s="99"/>
      <c r="AU11" s="100">
        <f t="shared" si="36"/>
        <v>0</v>
      </c>
      <c r="AV11" s="99"/>
      <c r="AW11" s="100">
        <f t="shared" si="37"/>
        <v>0</v>
      </c>
      <c r="AX11" s="99"/>
      <c r="AY11" s="100">
        <f t="shared" si="38"/>
        <v>0</v>
      </c>
      <c r="AZ11" s="99"/>
      <c r="BA11" s="100">
        <f t="shared" si="39"/>
        <v>0</v>
      </c>
      <c r="BB11" s="99"/>
      <c r="BC11" s="100">
        <f t="shared" si="40"/>
        <v>0</v>
      </c>
      <c r="BD11" s="99"/>
      <c r="BE11" s="100">
        <f t="shared" si="41"/>
        <v>0</v>
      </c>
      <c r="BF11" s="101">
        <f t="shared" si="14"/>
        <v>0</v>
      </c>
      <c r="BG11" s="100">
        <f t="shared" si="14"/>
        <v>0</v>
      </c>
      <c r="BH11" s="99"/>
      <c r="BI11" s="100">
        <f t="shared" si="42"/>
        <v>0</v>
      </c>
      <c r="BJ11" s="99"/>
      <c r="BK11" s="100">
        <f t="shared" si="42"/>
        <v>0</v>
      </c>
      <c r="BL11" s="99"/>
      <c r="BM11" s="100">
        <f t="shared" si="43"/>
        <v>0</v>
      </c>
      <c r="BN11" s="99"/>
      <c r="BO11" s="100">
        <f t="shared" si="44"/>
        <v>0</v>
      </c>
      <c r="BP11" s="99"/>
      <c r="BQ11" s="100">
        <f t="shared" si="45"/>
        <v>0</v>
      </c>
      <c r="BR11" s="99"/>
      <c r="BS11" s="100">
        <f t="shared" si="46"/>
        <v>0</v>
      </c>
      <c r="BT11" s="99"/>
      <c r="BU11" s="100">
        <f t="shared" si="47"/>
        <v>0</v>
      </c>
      <c r="BV11" s="99"/>
      <c r="BW11" s="100">
        <f t="shared" si="48"/>
        <v>0</v>
      </c>
      <c r="BX11" s="99"/>
      <c r="BY11" s="100">
        <f t="shared" si="49"/>
        <v>0</v>
      </c>
      <c r="BZ11" s="99"/>
      <c r="CA11" s="100">
        <f t="shared" si="50"/>
        <v>0</v>
      </c>
      <c r="CB11" s="99"/>
      <c r="CC11" s="100">
        <f t="shared" si="51"/>
        <v>0</v>
      </c>
      <c r="CD11" s="99"/>
      <c r="CE11" s="100">
        <f t="shared" si="52"/>
        <v>0</v>
      </c>
      <c r="CF11" s="101">
        <f t="shared" si="53"/>
        <v>0</v>
      </c>
      <c r="CG11" s="100">
        <f t="shared" si="53"/>
        <v>0</v>
      </c>
    </row>
    <row r="12" spans="1:85" s="102" customFormat="1" ht="19.899999999999999" customHeight="1" x14ac:dyDescent="0.5">
      <c r="A12" s="94">
        <v>8</v>
      </c>
      <c r="B12" s="95" t="s">
        <v>84</v>
      </c>
      <c r="C12" s="95" t="s">
        <v>74</v>
      </c>
      <c r="D12" s="94">
        <f t="shared" si="17"/>
        <v>1</v>
      </c>
      <c r="E12" s="94">
        <v>0.64</v>
      </c>
      <c r="F12" s="94" t="s">
        <v>85</v>
      </c>
      <c r="G12" s="94">
        <v>1400</v>
      </c>
      <c r="H12" s="94">
        <v>165424</v>
      </c>
      <c r="I12" s="160">
        <f t="shared" si="18"/>
        <v>105871.36</v>
      </c>
      <c r="J12" s="94">
        <v>116368</v>
      </c>
      <c r="K12" s="160">
        <f t="shared" si="19"/>
        <v>74475.520000000004</v>
      </c>
      <c r="L12" s="94">
        <v>153202</v>
      </c>
      <c r="M12" s="160">
        <f t="shared" si="20"/>
        <v>98049.279999999999</v>
      </c>
      <c r="N12" s="94">
        <v>136122</v>
      </c>
      <c r="O12" s="160">
        <f t="shared" si="21"/>
        <v>87118.080000000002</v>
      </c>
      <c r="P12" s="94">
        <v>133994</v>
      </c>
      <c r="Q12" s="160">
        <f t="shared" si="22"/>
        <v>85756.160000000003</v>
      </c>
      <c r="R12" s="94">
        <v>165452</v>
      </c>
      <c r="S12" s="160">
        <f t="shared" si="23"/>
        <v>105889.28</v>
      </c>
      <c r="T12" s="94">
        <v>145824</v>
      </c>
      <c r="U12" s="160">
        <f t="shared" si="24"/>
        <v>93327.360000000001</v>
      </c>
      <c r="V12" s="94">
        <v>103446</v>
      </c>
      <c r="W12" s="160">
        <f t="shared" si="25"/>
        <v>66205.440000000002</v>
      </c>
      <c r="X12" s="94">
        <v>105995</v>
      </c>
      <c r="Y12" s="160">
        <f t="shared" si="26"/>
        <v>67836.800000000003</v>
      </c>
      <c r="Z12" s="94">
        <v>116900</v>
      </c>
      <c r="AA12" s="160">
        <f t="shared" si="27"/>
        <v>74816</v>
      </c>
      <c r="AB12" s="94">
        <v>129825</v>
      </c>
      <c r="AC12" s="160">
        <f t="shared" si="28"/>
        <v>83088</v>
      </c>
      <c r="AD12" s="94">
        <v>107170</v>
      </c>
      <c r="AE12" s="160">
        <f t="shared" si="29"/>
        <v>68588.800000000003</v>
      </c>
      <c r="AF12" s="147">
        <f>SUM(H12,J12,L12,N12,P12,R12,T12,V12,X12,Z12,AB12,AD12)</f>
        <v>1579722</v>
      </c>
      <c r="AG12" s="146">
        <f>SUM(I12,K12,M12,O12,Q12,S12,U12,W12,Y12,AA12,AC12,AE12)</f>
        <v>1011022.0800000001</v>
      </c>
      <c r="AH12" s="96">
        <v>125650</v>
      </c>
      <c r="AI12" s="97">
        <f t="shared" si="31"/>
        <v>80416</v>
      </c>
      <c r="AJ12" s="96">
        <v>126063</v>
      </c>
      <c r="AK12" s="97">
        <f t="shared" si="32"/>
        <v>80680.320000000007</v>
      </c>
      <c r="AL12" s="99">
        <v>141749</v>
      </c>
      <c r="AM12" s="100">
        <f>AL12*$E12</f>
        <v>90719.360000000001</v>
      </c>
      <c r="AN12" s="99">
        <v>87318</v>
      </c>
      <c r="AO12" s="100">
        <f>AN12*$E12</f>
        <v>55883.520000000004</v>
      </c>
      <c r="AP12" s="99">
        <v>104174</v>
      </c>
      <c r="AQ12" s="100">
        <f>AP12*$E12</f>
        <v>66671.360000000001</v>
      </c>
      <c r="AR12" s="99">
        <v>125327</v>
      </c>
      <c r="AS12" s="100">
        <f>AR12*$E12</f>
        <v>80209.279999999999</v>
      </c>
      <c r="AT12" s="99">
        <v>100128</v>
      </c>
      <c r="AU12" s="100">
        <f>AT12*$E12</f>
        <v>64081.919999999998</v>
      </c>
      <c r="AV12" s="99">
        <v>107575</v>
      </c>
      <c r="AW12" s="100">
        <f>AV12*$E12</f>
        <v>68848</v>
      </c>
      <c r="AX12" s="99">
        <v>83440</v>
      </c>
      <c r="AY12" s="100">
        <f>AX12*$E12</f>
        <v>53401.599999999999</v>
      </c>
      <c r="AZ12" s="99">
        <v>101010</v>
      </c>
      <c r="BA12" s="100">
        <f>AZ12*$E12</f>
        <v>64646.400000000001</v>
      </c>
      <c r="BB12" s="99">
        <v>93575</v>
      </c>
      <c r="BC12" s="100">
        <f>BB12*$E12</f>
        <v>59888</v>
      </c>
      <c r="BD12" s="99">
        <v>91350</v>
      </c>
      <c r="BE12" s="100">
        <f>BD12*$E12</f>
        <v>58464</v>
      </c>
      <c r="BF12" s="101">
        <f>SUM(AH12,AJ12,AL12,AN12,AP12,AR12,AT12,AV12,AX12,AZ12,BB12,BD12)</f>
        <v>1287359</v>
      </c>
      <c r="BG12" s="100">
        <f>SUM(AI12,AK12,AM12,AO12,AQ12,AS12,AU12,AW12,AY12,BA12,BC12,BE12)</f>
        <v>823909.76</v>
      </c>
      <c r="BH12" s="96">
        <v>98266</v>
      </c>
      <c r="BI12" s="97">
        <f t="shared" si="42"/>
        <v>62890.239999999998</v>
      </c>
      <c r="BJ12" s="98">
        <v>91238</v>
      </c>
      <c r="BK12" s="97">
        <f t="shared" si="42"/>
        <v>58392.32</v>
      </c>
      <c r="BL12" s="99"/>
      <c r="BM12" s="100">
        <f>BL12*$E12</f>
        <v>0</v>
      </c>
      <c r="BN12" s="99"/>
      <c r="BO12" s="100">
        <f>BN12*$E12</f>
        <v>0</v>
      </c>
      <c r="BP12" s="99"/>
      <c r="BQ12" s="100">
        <f>BP12*$E12</f>
        <v>0</v>
      </c>
      <c r="BR12" s="99"/>
      <c r="BS12" s="100">
        <f>BR12*$E12</f>
        <v>0</v>
      </c>
      <c r="BT12" s="99"/>
      <c r="BU12" s="100">
        <f>BT12*$E12</f>
        <v>0</v>
      </c>
      <c r="BV12" s="99"/>
      <c r="BW12" s="100">
        <f>BV12*$E12</f>
        <v>0</v>
      </c>
      <c r="BX12" s="99"/>
      <c r="BY12" s="100">
        <f>BX12*$E12</f>
        <v>0</v>
      </c>
      <c r="BZ12" s="99"/>
      <c r="CA12" s="100">
        <f>BZ12*$E12</f>
        <v>0</v>
      </c>
      <c r="CB12" s="99"/>
      <c r="CC12" s="100">
        <f>CB12*$E12</f>
        <v>0</v>
      </c>
      <c r="CD12" s="99"/>
      <c r="CE12" s="100">
        <f>CD12*$E12</f>
        <v>0</v>
      </c>
      <c r="CF12" s="101">
        <f>SUM(BH12,BJ12,BL12,BN12,BP12,BR12,BT12,BV12,BX12,BZ12,CB12,CD12)</f>
        <v>189504</v>
      </c>
      <c r="CG12" s="100">
        <f>SUM(BI12,BK12,BM12,BO12,BQ12,BS12,BU12,BW12,BY12,CA12,CC12,CE12)</f>
        <v>121282.56</v>
      </c>
    </row>
    <row r="13" spans="1:85" s="102" customFormat="1" ht="19.899999999999999" customHeight="1" x14ac:dyDescent="0.5">
      <c r="A13" s="94">
        <v>9</v>
      </c>
      <c r="B13" s="95" t="s">
        <v>84</v>
      </c>
      <c r="C13" s="95" t="s">
        <v>74</v>
      </c>
      <c r="D13" s="94">
        <f t="shared" si="17"/>
        <v>22</v>
      </c>
      <c r="E13" s="94">
        <v>0.64</v>
      </c>
      <c r="F13" s="94" t="s">
        <v>75</v>
      </c>
      <c r="G13" s="94">
        <v>1250</v>
      </c>
      <c r="H13" s="94"/>
      <c r="I13" s="160">
        <f t="shared" si="18"/>
        <v>0</v>
      </c>
      <c r="J13" s="94"/>
      <c r="K13" s="160">
        <f t="shared" si="19"/>
        <v>0</v>
      </c>
      <c r="L13" s="94"/>
      <c r="M13" s="160">
        <f t="shared" si="20"/>
        <v>0</v>
      </c>
      <c r="N13" s="94"/>
      <c r="O13" s="160">
        <f t="shared" si="21"/>
        <v>0</v>
      </c>
      <c r="P13" s="94"/>
      <c r="Q13" s="160">
        <f t="shared" si="22"/>
        <v>0</v>
      </c>
      <c r="R13" s="94"/>
      <c r="S13" s="160">
        <f t="shared" si="23"/>
        <v>0</v>
      </c>
      <c r="T13" s="94"/>
      <c r="U13" s="160">
        <f t="shared" si="24"/>
        <v>0</v>
      </c>
      <c r="V13" s="94"/>
      <c r="W13" s="160">
        <f t="shared" si="25"/>
        <v>0</v>
      </c>
      <c r="X13" s="94"/>
      <c r="Y13" s="160">
        <f t="shared" si="26"/>
        <v>0</v>
      </c>
      <c r="Z13" s="94"/>
      <c r="AA13" s="160">
        <f t="shared" si="27"/>
        <v>0</v>
      </c>
      <c r="AB13" s="94"/>
      <c r="AC13" s="160">
        <f t="shared" si="28"/>
        <v>0</v>
      </c>
      <c r="AD13" s="94"/>
      <c r="AE13" s="160">
        <f t="shared" si="29"/>
        <v>0</v>
      </c>
      <c r="AF13" s="147">
        <f t="shared" ref="AF13:AG13" si="54">SUM(H13,J13,L13,N13,P13,R13,T13,V13,X13,Z13,AB13,AD13)</f>
        <v>0</v>
      </c>
      <c r="AG13" s="146">
        <f t="shared" si="54"/>
        <v>0</v>
      </c>
      <c r="AH13" s="96"/>
      <c r="AI13" s="97">
        <f t="shared" si="31"/>
        <v>0</v>
      </c>
      <c r="AJ13" s="96"/>
      <c r="AK13" s="97">
        <f t="shared" si="32"/>
        <v>0</v>
      </c>
      <c r="AL13" s="99"/>
      <c r="AM13" s="100">
        <f t="shared" si="32"/>
        <v>0</v>
      </c>
      <c r="AN13" s="99"/>
      <c r="AO13" s="100">
        <f t="shared" si="33"/>
        <v>0</v>
      </c>
      <c r="AP13" s="99"/>
      <c r="AQ13" s="100">
        <f t="shared" si="34"/>
        <v>0</v>
      </c>
      <c r="AR13" s="99"/>
      <c r="AS13" s="100">
        <f t="shared" si="35"/>
        <v>0</v>
      </c>
      <c r="AT13" s="99"/>
      <c r="AU13" s="100">
        <f t="shared" si="36"/>
        <v>0</v>
      </c>
      <c r="AV13" s="99"/>
      <c r="AW13" s="100">
        <f t="shared" si="37"/>
        <v>0</v>
      </c>
      <c r="AX13" s="99"/>
      <c r="AY13" s="100">
        <f t="shared" si="38"/>
        <v>0</v>
      </c>
      <c r="AZ13" s="99"/>
      <c r="BA13" s="100">
        <f t="shared" si="39"/>
        <v>0</v>
      </c>
      <c r="BB13" s="99"/>
      <c r="BC13" s="100">
        <f t="shared" si="40"/>
        <v>0</v>
      </c>
      <c r="BD13" s="99"/>
      <c r="BE13" s="100">
        <f t="shared" si="41"/>
        <v>0</v>
      </c>
      <c r="BF13" s="101">
        <f t="shared" si="14"/>
        <v>0</v>
      </c>
      <c r="BG13" s="100">
        <f t="shared" si="14"/>
        <v>0</v>
      </c>
      <c r="BH13" s="99"/>
      <c r="BI13" s="100">
        <f t="shared" si="42"/>
        <v>0</v>
      </c>
      <c r="BJ13" s="99"/>
      <c r="BK13" s="100">
        <f t="shared" si="42"/>
        <v>0</v>
      </c>
      <c r="BL13" s="99"/>
      <c r="BM13" s="100">
        <f t="shared" ref="BM13" si="55">BL13*$E13</f>
        <v>0</v>
      </c>
      <c r="BN13" s="99"/>
      <c r="BO13" s="100">
        <f t="shared" ref="BO13" si="56">BN13*$E13</f>
        <v>0</v>
      </c>
      <c r="BP13" s="99"/>
      <c r="BQ13" s="100">
        <f t="shared" ref="BQ13" si="57">BP13*$E13</f>
        <v>0</v>
      </c>
      <c r="BR13" s="99"/>
      <c r="BS13" s="100">
        <f t="shared" ref="BS13" si="58">BR13*$E13</f>
        <v>0</v>
      </c>
      <c r="BT13" s="99"/>
      <c r="BU13" s="100">
        <f t="shared" ref="BU13" si="59">BT13*$E13</f>
        <v>0</v>
      </c>
      <c r="BV13" s="99"/>
      <c r="BW13" s="100">
        <f t="shared" ref="BW13" si="60">BV13*$E13</f>
        <v>0</v>
      </c>
      <c r="BX13" s="99"/>
      <c r="BY13" s="100">
        <f t="shared" ref="BY13" si="61">BX13*$E13</f>
        <v>0</v>
      </c>
      <c r="BZ13" s="99"/>
      <c r="CA13" s="100">
        <f t="shared" ref="CA13" si="62">BZ13*$E13</f>
        <v>0</v>
      </c>
      <c r="CB13" s="99"/>
      <c r="CC13" s="100">
        <f t="shared" ref="CC13" si="63">CB13*$E13</f>
        <v>0</v>
      </c>
      <c r="CD13" s="99"/>
      <c r="CE13" s="100">
        <f t="shared" ref="CE13" si="64">CD13*$E13</f>
        <v>0</v>
      </c>
      <c r="CF13" s="101">
        <f t="shared" ref="CF13:CG13" si="65">SUM(BH13,BJ13,BL13,BN13,BP13,BR13,BT13,BV13,BX13,BZ13,CB13,CD13)</f>
        <v>0</v>
      </c>
      <c r="CG13" s="100">
        <f t="shared" si="65"/>
        <v>0</v>
      </c>
    </row>
    <row r="14" spans="1:85" s="102" customFormat="1" ht="19.899999999999999" customHeight="1" x14ac:dyDescent="0.5">
      <c r="A14" s="94">
        <v>10</v>
      </c>
      <c r="B14" s="95" t="s">
        <v>86</v>
      </c>
      <c r="C14" s="95" t="s">
        <v>74</v>
      </c>
      <c r="D14" s="94">
        <f t="shared" si="17"/>
        <v>22</v>
      </c>
      <c r="E14" s="94">
        <v>0.64</v>
      </c>
      <c r="F14" s="94" t="s">
        <v>85</v>
      </c>
      <c r="G14" s="94"/>
      <c r="H14" s="94"/>
      <c r="I14" s="146">
        <f>H14*$E14</f>
        <v>0</v>
      </c>
      <c r="J14" s="94"/>
      <c r="K14" s="146">
        <f>J14*$E14</f>
        <v>0</v>
      </c>
      <c r="L14" s="94"/>
      <c r="M14" s="146">
        <f>L14*$E14</f>
        <v>0</v>
      </c>
      <c r="N14" s="94"/>
      <c r="O14" s="146">
        <f>N14*$E14</f>
        <v>0</v>
      </c>
      <c r="P14" s="94"/>
      <c r="Q14" s="146">
        <f>P14*$E14</f>
        <v>0</v>
      </c>
      <c r="R14" s="94"/>
      <c r="S14" s="146">
        <f>R14*$E14</f>
        <v>0</v>
      </c>
      <c r="T14" s="94"/>
      <c r="U14" s="146">
        <f>T14*$E14</f>
        <v>0</v>
      </c>
      <c r="V14" s="94"/>
      <c r="W14" s="146">
        <f>V14*$E14</f>
        <v>0</v>
      </c>
      <c r="X14" s="94"/>
      <c r="Y14" s="146">
        <f>X14*$E14</f>
        <v>0</v>
      </c>
      <c r="Z14" s="94"/>
      <c r="AA14" s="146">
        <f>Z14*$E14</f>
        <v>0</v>
      </c>
      <c r="AB14" s="94"/>
      <c r="AC14" s="146">
        <f>AB14*$E14</f>
        <v>0</v>
      </c>
      <c r="AD14" s="94"/>
      <c r="AE14" s="146">
        <f>AD14*$E14</f>
        <v>0</v>
      </c>
      <c r="AF14" s="147">
        <f>SUM(H14,J14,L14,N14,P14,R14,T14,V14,X14,Z14,AB14,AD14)</f>
        <v>0</v>
      </c>
      <c r="AG14" s="146">
        <f>SUM(I14,K14,M14,O14,Q14,S14,U14,W14,Y14,AA14,AC14,AE14)</f>
        <v>0</v>
      </c>
      <c r="AH14" s="99"/>
      <c r="AI14" s="100">
        <f>AH14*$E14</f>
        <v>0</v>
      </c>
      <c r="AJ14" s="99"/>
      <c r="AK14" s="100">
        <f>AJ14*$E14</f>
        <v>0</v>
      </c>
      <c r="AL14" s="99"/>
      <c r="AM14" s="100">
        <f>AL14*$E14</f>
        <v>0</v>
      </c>
      <c r="AN14" s="99"/>
      <c r="AO14" s="100">
        <f>AN14*$E14</f>
        <v>0</v>
      </c>
      <c r="AP14" s="99"/>
      <c r="AQ14" s="100">
        <f>AP14*$E14</f>
        <v>0</v>
      </c>
      <c r="AR14" s="99"/>
      <c r="AS14" s="100">
        <f>AR14*$E14</f>
        <v>0</v>
      </c>
      <c r="AT14" s="99"/>
      <c r="AU14" s="100">
        <f>AT14*$E14</f>
        <v>0</v>
      </c>
      <c r="AV14" s="99"/>
      <c r="AW14" s="100">
        <f>AV14*$E14</f>
        <v>0</v>
      </c>
      <c r="AX14" s="99"/>
      <c r="AY14" s="100">
        <f>AX14*$E14</f>
        <v>0</v>
      </c>
      <c r="AZ14" s="99"/>
      <c r="BA14" s="100">
        <f>AZ14*$E14</f>
        <v>0</v>
      </c>
      <c r="BB14" s="99"/>
      <c r="BC14" s="100">
        <f>BB14*$E14</f>
        <v>0</v>
      </c>
      <c r="BD14" s="99"/>
      <c r="BE14" s="100">
        <f>BD14*$E14</f>
        <v>0</v>
      </c>
      <c r="BF14" s="101">
        <f>SUM(AH14,AJ14,AL14,AN14,AP14,AR14,AT14,AV14,AX14,AZ14,BB14,BD14)</f>
        <v>0</v>
      </c>
      <c r="BG14" s="100">
        <f>SUM(AI14,AK14,AM14,AO14,AQ14,AS14,AU14,AW14,AY14,BA14,BC14,BE14)</f>
        <v>0</v>
      </c>
      <c r="BH14" s="99"/>
      <c r="BI14" s="100">
        <f>BH14*$E14</f>
        <v>0</v>
      </c>
      <c r="BJ14" s="99"/>
      <c r="BK14" s="100">
        <f>BJ14*$E14</f>
        <v>0</v>
      </c>
      <c r="BL14" s="99"/>
      <c r="BM14" s="100">
        <f>BL14*$E14</f>
        <v>0</v>
      </c>
      <c r="BN14" s="99"/>
      <c r="BO14" s="100">
        <f>BN14*$E14</f>
        <v>0</v>
      </c>
      <c r="BP14" s="99"/>
      <c r="BQ14" s="100">
        <f>BP14*$E14</f>
        <v>0</v>
      </c>
      <c r="BR14" s="99"/>
      <c r="BS14" s="100">
        <f>BR14*$E14</f>
        <v>0</v>
      </c>
      <c r="BT14" s="99"/>
      <c r="BU14" s="100">
        <f>BT14*$E14</f>
        <v>0</v>
      </c>
      <c r="BV14" s="99"/>
      <c r="BW14" s="100">
        <f>BV14*$E14</f>
        <v>0</v>
      </c>
      <c r="BX14" s="99"/>
      <c r="BY14" s="100">
        <f>BX14*$E14</f>
        <v>0</v>
      </c>
      <c r="BZ14" s="99"/>
      <c r="CA14" s="100">
        <f>BZ14*$E14</f>
        <v>0</v>
      </c>
      <c r="CB14" s="99"/>
      <c r="CC14" s="100">
        <f>CB14*$E14</f>
        <v>0</v>
      </c>
      <c r="CD14" s="99"/>
      <c r="CE14" s="100">
        <f>CD14*$E14</f>
        <v>0</v>
      </c>
      <c r="CF14" s="101">
        <f>SUM(BH14,BJ14,BL14,BN14,BP14,BR14,BT14,BV14,BX14,BZ14,CB14,CD14)</f>
        <v>0</v>
      </c>
      <c r="CG14" s="100">
        <f>SUM(BI14,BK14,BM14,BO14,BQ14,BS14,BU14,BW14,BY14,CA14,CC14,CE14)</f>
        <v>0</v>
      </c>
    </row>
    <row r="15" spans="1:85" s="102" customFormat="1" ht="19.899999999999999" customHeight="1" x14ac:dyDescent="0.5">
      <c r="A15" s="94"/>
      <c r="B15" s="95"/>
      <c r="C15" s="95"/>
      <c r="D15" s="94"/>
      <c r="E15" s="94"/>
      <c r="F15" s="94"/>
      <c r="G15" s="94"/>
      <c r="H15" s="94"/>
      <c r="I15" s="146"/>
      <c r="J15" s="94"/>
      <c r="K15" s="146"/>
      <c r="L15" s="94"/>
      <c r="M15" s="146"/>
      <c r="N15" s="94"/>
      <c r="O15" s="146"/>
      <c r="P15" s="94"/>
      <c r="Q15" s="146"/>
      <c r="R15" s="94"/>
      <c r="S15" s="146"/>
      <c r="T15" s="94"/>
      <c r="U15" s="146"/>
      <c r="V15" s="94"/>
      <c r="W15" s="146"/>
      <c r="X15" s="94"/>
      <c r="Y15" s="146"/>
      <c r="Z15" s="94"/>
      <c r="AA15" s="146"/>
      <c r="AB15" s="94"/>
      <c r="AC15" s="146"/>
      <c r="AD15" s="94"/>
      <c r="AE15" s="146"/>
      <c r="AF15" s="147"/>
      <c r="AG15" s="146"/>
      <c r="AH15" s="99"/>
      <c r="AI15" s="100"/>
      <c r="AJ15" s="99"/>
      <c r="AK15" s="100"/>
      <c r="AL15" s="99"/>
      <c r="AM15" s="100"/>
      <c r="AN15" s="99"/>
      <c r="AO15" s="100"/>
      <c r="AP15" s="99"/>
      <c r="AQ15" s="100"/>
      <c r="AR15" s="99"/>
      <c r="AS15" s="100"/>
      <c r="AT15" s="99"/>
      <c r="AU15" s="100"/>
      <c r="AV15" s="99"/>
      <c r="AW15" s="100"/>
      <c r="AX15" s="99"/>
      <c r="AY15" s="100"/>
      <c r="AZ15" s="99"/>
      <c r="BA15" s="100"/>
      <c r="BB15" s="99"/>
      <c r="BC15" s="100"/>
      <c r="BD15" s="99"/>
      <c r="BE15" s="100"/>
      <c r="BF15" s="101"/>
      <c r="BG15" s="100"/>
      <c r="BH15" s="99"/>
      <c r="BI15" s="100"/>
      <c r="BJ15" s="99"/>
      <c r="BK15" s="100"/>
      <c r="BL15" s="99"/>
      <c r="BM15" s="100"/>
      <c r="BN15" s="99"/>
      <c r="BO15" s="100"/>
      <c r="BP15" s="99"/>
      <c r="BQ15" s="100"/>
      <c r="BR15" s="99"/>
      <c r="BS15" s="100"/>
      <c r="BT15" s="99"/>
      <c r="BU15" s="100"/>
      <c r="BV15" s="99"/>
      <c r="BW15" s="100"/>
      <c r="BX15" s="99"/>
      <c r="BY15" s="100"/>
      <c r="BZ15" s="99"/>
      <c r="CA15" s="100"/>
      <c r="CB15" s="99"/>
      <c r="CC15" s="100"/>
      <c r="CD15" s="99"/>
      <c r="CE15" s="100"/>
      <c r="CF15" s="101"/>
      <c r="CG15" s="100"/>
    </row>
    <row r="16" spans="1:85" s="102" customFormat="1" ht="19.899999999999999" customHeight="1" x14ac:dyDescent="0.5">
      <c r="A16" s="94">
        <v>11</v>
      </c>
      <c r="B16" s="95" t="s">
        <v>87</v>
      </c>
      <c r="C16" s="95" t="s">
        <v>77</v>
      </c>
      <c r="D16" s="94">
        <f t="shared" ref="D16:D24" si="66">RANK(BF16,$BF$4:$BF$147)</f>
        <v>14</v>
      </c>
      <c r="E16" s="94">
        <v>1</v>
      </c>
      <c r="F16" s="94" t="s">
        <v>75</v>
      </c>
      <c r="G16" s="94">
        <v>1500</v>
      </c>
      <c r="H16" s="94">
        <v>38</v>
      </c>
      <c r="I16" s="160">
        <f t="shared" ref="I16:I22" si="67">H16*$E16</f>
        <v>38</v>
      </c>
      <c r="J16" s="94">
        <v>170</v>
      </c>
      <c r="K16" s="160">
        <f t="shared" ref="K16:K22" si="68">J16*$E16</f>
        <v>170</v>
      </c>
      <c r="L16" s="94">
        <v>216</v>
      </c>
      <c r="M16" s="160">
        <f t="shared" ref="M16:M22" si="69">L16*$E16</f>
        <v>216</v>
      </c>
      <c r="N16" s="94">
        <v>240</v>
      </c>
      <c r="O16" s="160">
        <f t="shared" ref="O16:O22" si="70">N16*$E16</f>
        <v>240</v>
      </c>
      <c r="P16" s="94">
        <v>300</v>
      </c>
      <c r="Q16" s="160">
        <f t="shared" ref="Q16:Q22" si="71">P16*$E16</f>
        <v>300</v>
      </c>
      <c r="R16" s="94">
        <v>240</v>
      </c>
      <c r="S16" s="160">
        <f t="shared" ref="S16:S22" si="72">R16*$E16</f>
        <v>240</v>
      </c>
      <c r="T16" s="94">
        <v>288</v>
      </c>
      <c r="U16" s="160">
        <f t="shared" ref="U16:U22" si="73">T16*$E16</f>
        <v>288</v>
      </c>
      <c r="V16" s="94">
        <v>323</v>
      </c>
      <c r="W16" s="160">
        <f t="shared" ref="W16:W22" si="74">V16*$E16</f>
        <v>323</v>
      </c>
      <c r="X16" s="94">
        <v>348</v>
      </c>
      <c r="Y16" s="160">
        <f t="shared" ref="Y16:Y22" si="75">X16*$E16</f>
        <v>348</v>
      </c>
      <c r="Z16" s="94">
        <v>120</v>
      </c>
      <c r="AA16" s="160">
        <f t="shared" ref="AA16:AA22" si="76">Z16*$E16</f>
        <v>120</v>
      </c>
      <c r="AB16" s="94"/>
      <c r="AC16" s="160">
        <f t="shared" ref="AC16:AC22" si="77">AB16*$E16</f>
        <v>0</v>
      </c>
      <c r="AD16" s="94"/>
      <c r="AE16" s="160">
        <f t="shared" ref="AE16:AE22" si="78">AD16*$E16</f>
        <v>0</v>
      </c>
      <c r="AF16" s="147">
        <f t="shared" ref="AF16:AG24" si="79">SUM(H16,J16,L16,N16,P16,R16,T16,V16,X16,Z16,AB16,AD16)</f>
        <v>2283</v>
      </c>
      <c r="AG16" s="146">
        <f t="shared" si="79"/>
        <v>2283</v>
      </c>
      <c r="AH16" s="96"/>
      <c r="AI16" s="97">
        <f t="shared" ref="AI16:AI22" si="80">AH16*$E16</f>
        <v>0</v>
      </c>
      <c r="AJ16" s="96">
        <v>24</v>
      </c>
      <c r="AK16" s="97">
        <f t="shared" ref="AK16:AK22" si="81">AJ16*$E16</f>
        <v>24</v>
      </c>
      <c r="AL16" s="99">
        <v>24</v>
      </c>
      <c r="AM16" s="100">
        <f t="shared" si="32"/>
        <v>24</v>
      </c>
      <c r="AN16" s="99">
        <v>12</v>
      </c>
      <c r="AO16" s="100">
        <f t="shared" si="33"/>
        <v>12</v>
      </c>
      <c r="AP16" s="99"/>
      <c r="AQ16" s="100">
        <f t="shared" si="34"/>
        <v>0</v>
      </c>
      <c r="AR16" s="99">
        <v>210</v>
      </c>
      <c r="AS16" s="100">
        <f t="shared" si="35"/>
        <v>210</v>
      </c>
      <c r="AT16" s="99">
        <v>372</v>
      </c>
      <c r="AU16" s="100">
        <f t="shared" si="36"/>
        <v>372</v>
      </c>
      <c r="AV16" s="99">
        <v>492</v>
      </c>
      <c r="AW16" s="100">
        <f t="shared" si="37"/>
        <v>492</v>
      </c>
      <c r="AX16" s="99">
        <v>60</v>
      </c>
      <c r="AY16" s="100">
        <f t="shared" si="38"/>
        <v>60</v>
      </c>
      <c r="AZ16" s="99">
        <v>24</v>
      </c>
      <c r="BA16" s="100">
        <f t="shared" si="39"/>
        <v>24</v>
      </c>
      <c r="BB16" s="99">
        <v>24</v>
      </c>
      <c r="BC16" s="100">
        <f t="shared" si="40"/>
        <v>24</v>
      </c>
      <c r="BD16" s="99">
        <v>180</v>
      </c>
      <c r="BE16" s="100">
        <f t="shared" si="41"/>
        <v>180</v>
      </c>
      <c r="BF16" s="101">
        <f t="shared" si="14"/>
        <v>1422</v>
      </c>
      <c r="BG16" s="100">
        <f t="shared" si="14"/>
        <v>1422</v>
      </c>
      <c r="BH16" s="99"/>
      <c r="BI16" s="100">
        <f t="shared" ref="BI16:BI22" si="82">BH16*$E16</f>
        <v>0</v>
      </c>
      <c r="BJ16" s="99">
        <v>108</v>
      </c>
      <c r="BK16" s="100">
        <f t="shared" ref="BK16:BK24" si="83">BJ16*$E16</f>
        <v>108</v>
      </c>
      <c r="BL16" s="99"/>
      <c r="BM16" s="100">
        <f t="shared" ref="BM16:BM24" si="84">BL16*$E16</f>
        <v>0</v>
      </c>
      <c r="BN16" s="99"/>
      <c r="BO16" s="100">
        <f t="shared" ref="BO16:BO24" si="85">BN16*$E16</f>
        <v>0</v>
      </c>
      <c r="BP16" s="99"/>
      <c r="BQ16" s="100">
        <f t="shared" ref="BQ16:BQ24" si="86">BP16*$E16</f>
        <v>0</v>
      </c>
      <c r="BR16" s="99"/>
      <c r="BS16" s="100">
        <f t="shared" ref="BS16:BS24" si="87">BR16*$E16</f>
        <v>0</v>
      </c>
      <c r="BT16" s="99"/>
      <c r="BU16" s="100">
        <f t="shared" ref="BU16:BU24" si="88">BT16*$E16</f>
        <v>0</v>
      </c>
      <c r="BV16" s="99"/>
      <c r="BW16" s="100">
        <f t="shared" ref="BW16:BW24" si="89">BV16*$E16</f>
        <v>0</v>
      </c>
      <c r="BX16" s="99"/>
      <c r="BY16" s="100">
        <f t="shared" ref="BY16:BY24" si="90">BX16*$E16</f>
        <v>0</v>
      </c>
      <c r="BZ16" s="99"/>
      <c r="CA16" s="100">
        <f t="shared" ref="CA16:CA24" si="91">BZ16*$E16</f>
        <v>0</v>
      </c>
      <c r="CB16" s="99"/>
      <c r="CC16" s="100">
        <f t="shared" ref="CC16:CC24" si="92">CB16*$E16</f>
        <v>0</v>
      </c>
      <c r="CD16" s="99"/>
      <c r="CE16" s="100">
        <f t="shared" ref="CE16:CE24" si="93">CD16*$E16</f>
        <v>0</v>
      </c>
      <c r="CF16" s="101">
        <f t="shared" ref="CF16:CG24" si="94">SUM(BH16,BJ16,BL16,BN16,BP16,BR16,BT16,BV16,BX16,BZ16,CB16,CD16)</f>
        <v>108</v>
      </c>
      <c r="CG16" s="100">
        <f t="shared" si="94"/>
        <v>108</v>
      </c>
    </row>
    <row r="17" spans="1:85" s="102" customFormat="1" ht="19.899999999999999" customHeight="1" x14ac:dyDescent="0.5">
      <c r="A17" s="94">
        <v>12</v>
      </c>
      <c r="B17" s="95" t="s">
        <v>88</v>
      </c>
      <c r="C17" s="95" t="s">
        <v>77</v>
      </c>
      <c r="D17" s="94">
        <f t="shared" si="66"/>
        <v>12</v>
      </c>
      <c r="E17" s="94">
        <v>1</v>
      </c>
      <c r="F17" s="94" t="s">
        <v>75</v>
      </c>
      <c r="G17" s="103">
        <v>1930</v>
      </c>
      <c r="H17" s="103">
        <v>120</v>
      </c>
      <c r="I17" s="160">
        <f t="shared" si="67"/>
        <v>120</v>
      </c>
      <c r="J17" s="103"/>
      <c r="K17" s="160">
        <f t="shared" si="68"/>
        <v>0</v>
      </c>
      <c r="L17" s="103">
        <v>204</v>
      </c>
      <c r="M17" s="160">
        <f t="shared" si="69"/>
        <v>204</v>
      </c>
      <c r="N17" s="103">
        <v>300</v>
      </c>
      <c r="O17" s="160">
        <f t="shared" si="70"/>
        <v>300</v>
      </c>
      <c r="P17" s="103">
        <v>504</v>
      </c>
      <c r="Q17" s="160">
        <f t="shared" si="71"/>
        <v>504</v>
      </c>
      <c r="R17" s="103">
        <v>456</v>
      </c>
      <c r="S17" s="160">
        <f t="shared" si="72"/>
        <v>456</v>
      </c>
      <c r="T17" s="103">
        <v>852</v>
      </c>
      <c r="U17" s="160">
        <f t="shared" si="73"/>
        <v>852</v>
      </c>
      <c r="V17" s="103">
        <v>300</v>
      </c>
      <c r="W17" s="160">
        <f t="shared" si="74"/>
        <v>300</v>
      </c>
      <c r="X17" s="103">
        <v>540</v>
      </c>
      <c r="Y17" s="160">
        <f t="shared" si="75"/>
        <v>540</v>
      </c>
      <c r="Z17" s="103">
        <v>192</v>
      </c>
      <c r="AA17" s="160">
        <f t="shared" si="76"/>
        <v>192</v>
      </c>
      <c r="AB17" s="103"/>
      <c r="AC17" s="160">
        <f t="shared" si="77"/>
        <v>0</v>
      </c>
      <c r="AD17" s="103">
        <v>180</v>
      </c>
      <c r="AE17" s="160">
        <f t="shared" si="78"/>
        <v>180</v>
      </c>
      <c r="AF17" s="147">
        <f t="shared" si="79"/>
        <v>3648</v>
      </c>
      <c r="AG17" s="146">
        <f t="shared" si="79"/>
        <v>3648</v>
      </c>
      <c r="AH17" s="96">
        <v>120</v>
      </c>
      <c r="AI17" s="97">
        <f t="shared" si="80"/>
        <v>120</v>
      </c>
      <c r="AJ17" s="96">
        <v>120</v>
      </c>
      <c r="AK17" s="97">
        <f t="shared" si="81"/>
        <v>120</v>
      </c>
      <c r="AL17" s="99">
        <v>60</v>
      </c>
      <c r="AM17" s="100">
        <f t="shared" si="32"/>
        <v>60</v>
      </c>
      <c r="AN17" s="99">
        <v>360</v>
      </c>
      <c r="AO17" s="100">
        <f t="shared" si="33"/>
        <v>360</v>
      </c>
      <c r="AP17" s="99">
        <v>120</v>
      </c>
      <c r="AQ17" s="100">
        <f t="shared" si="34"/>
        <v>120</v>
      </c>
      <c r="AR17" s="99">
        <v>344</v>
      </c>
      <c r="AS17" s="100">
        <f t="shared" si="35"/>
        <v>344</v>
      </c>
      <c r="AT17" s="99">
        <v>384</v>
      </c>
      <c r="AU17" s="100">
        <f t="shared" si="36"/>
        <v>384</v>
      </c>
      <c r="AV17" s="99">
        <v>216</v>
      </c>
      <c r="AW17" s="100">
        <f t="shared" si="37"/>
        <v>216</v>
      </c>
      <c r="AX17" s="99">
        <v>156</v>
      </c>
      <c r="AY17" s="100">
        <f t="shared" si="38"/>
        <v>156</v>
      </c>
      <c r="AZ17" s="99">
        <v>168</v>
      </c>
      <c r="BA17" s="100">
        <f t="shared" si="39"/>
        <v>168</v>
      </c>
      <c r="BB17" s="99">
        <v>276</v>
      </c>
      <c r="BC17" s="100">
        <f t="shared" si="40"/>
        <v>276</v>
      </c>
      <c r="BD17" s="99"/>
      <c r="BE17" s="100">
        <f t="shared" si="41"/>
        <v>0</v>
      </c>
      <c r="BF17" s="101">
        <f t="shared" si="14"/>
        <v>2324</v>
      </c>
      <c r="BG17" s="100">
        <f t="shared" si="14"/>
        <v>2324</v>
      </c>
      <c r="BH17" s="99">
        <v>228</v>
      </c>
      <c r="BI17" s="100">
        <f t="shared" si="82"/>
        <v>228</v>
      </c>
      <c r="BJ17" s="99">
        <v>216</v>
      </c>
      <c r="BK17" s="100">
        <f t="shared" si="83"/>
        <v>216</v>
      </c>
      <c r="BL17" s="99"/>
      <c r="BM17" s="100">
        <f t="shared" si="84"/>
        <v>0</v>
      </c>
      <c r="BN17" s="99"/>
      <c r="BO17" s="100">
        <f t="shared" si="85"/>
        <v>0</v>
      </c>
      <c r="BP17" s="99"/>
      <c r="BQ17" s="100">
        <f t="shared" si="86"/>
        <v>0</v>
      </c>
      <c r="BR17" s="99"/>
      <c r="BS17" s="100">
        <f t="shared" si="87"/>
        <v>0</v>
      </c>
      <c r="BT17" s="99"/>
      <c r="BU17" s="100">
        <f t="shared" si="88"/>
        <v>0</v>
      </c>
      <c r="BV17" s="99"/>
      <c r="BW17" s="100">
        <f t="shared" si="89"/>
        <v>0</v>
      </c>
      <c r="BX17" s="99"/>
      <c r="BY17" s="100">
        <f t="shared" si="90"/>
        <v>0</v>
      </c>
      <c r="BZ17" s="99"/>
      <c r="CA17" s="100">
        <f t="shared" si="91"/>
        <v>0</v>
      </c>
      <c r="CB17" s="99"/>
      <c r="CC17" s="100">
        <f t="shared" si="92"/>
        <v>0</v>
      </c>
      <c r="CD17" s="99"/>
      <c r="CE17" s="100">
        <f t="shared" si="93"/>
        <v>0</v>
      </c>
      <c r="CF17" s="101">
        <f t="shared" si="94"/>
        <v>444</v>
      </c>
      <c r="CG17" s="100">
        <f t="shared" si="94"/>
        <v>444</v>
      </c>
    </row>
    <row r="18" spans="1:85" s="102" customFormat="1" ht="19.899999999999999" customHeight="1" x14ac:dyDescent="0.5">
      <c r="A18" s="94">
        <v>13</v>
      </c>
      <c r="B18" s="95" t="s">
        <v>89</v>
      </c>
      <c r="C18" s="95" t="s">
        <v>77</v>
      </c>
      <c r="D18" s="94">
        <f t="shared" si="66"/>
        <v>22</v>
      </c>
      <c r="E18" s="94">
        <v>0.6</v>
      </c>
      <c r="F18" s="94" t="s">
        <v>75</v>
      </c>
      <c r="G18" s="94">
        <v>1060</v>
      </c>
      <c r="H18" s="94"/>
      <c r="I18" s="160">
        <f t="shared" si="67"/>
        <v>0</v>
      </c>
      <c r="J18" s="94"/>
      <c r="K18" s="160">
        <f t="shared" si="68"/>
        <v>0</v>
      </c>
      <c r="L18" s="94"/>
      <c r="M18" s="160">
        <f t="shared" si="69"/>
        <v>0</v>
      </c>
      <c r="N18" s="94"/>
      <c r="O18" s="160">
        <f t="shared" si="70"/>
        <v>0</v>
      </c>
      <c r="P18" s="94"/>
      <c r="Q18" s="160">
        <f t="shared" si="71"/>
        <v>0</v>
      </c>
      <c r="R18" s="94"/>
      <c r="S18" s="160">
        <f t="shared" si="72"/>
        <v>0</v>
      </c>
      <c r="T18" s="94"/>
      <c r="U18" s="160">
        <f t="shared" si="73"/>
        <v>0</v>
      </c>
      <c r="V18" s="94"/>
      <c r="W18" s="160">
        <f t="shared" si="74"/>
        <v>0</v>
      </c>
      <c r="X18" s="94"/>
      <c r="Y18" s="160">
        <f t="shared" si="75"/>
        <v>0</v>
      </c>
      <c r="Z18" s="94"/>
      <c r="AA18" s="160">
        <f t="shared" si="76"/>
        <v>0</v>
      </c>
      <c r="AB18" s="94"/>
      <c r="AC18" s="160">
        <f t="shared" si="77"/>
        <v>0</v>
      </c>
      <c r="AD18" s="94"/>
      <c r="AE18" s="160">
        <f t="shared" si="78"/>
        <v>0</v>
      </c>
      <c r="AF18" s="147">
        <f t="shared" si="79"/>
        <v>0</v>
      </c>
      <c r="AG18" s="146">
        <f t="shared" si="79"/>
        <v>0</v>
      </c>
      <c r="AH18" s="96"/>
      <c r="AI18" s="97">
        <f t="shared" si="80"/>
        <v>0</v>
      </c>
      <c r="AJ18" s="96"/>
      <c r="AK18" s="97">
        <f t="shared" si="81"/>
        <v>0</v>
      </c>
      <c r="AL18" s="99"/>
      <c r="AM18" s="100">
        <f t="shared" si="32"/>
        <v>0</v>
      </c>
      <c r="AN18" s="99"/>
      <c r="AO18" s="100">
        <f t="shared" si="33"/>
        <v>0</v>
      </c>
      <c r="AP18" s="99"/>
      <c r="AQ18" s="100">
        <f t="shared" si="34"/>
        <v>0</v>
      </c>
      <c r="AR18" s="99"/>
      <c r="AS18" s="100">
        <f t="shared" si="35"/>
        <v>0</v>
      </c>
      <c r="AT18" s="99"/>
      <c r="AU18" s="100">
        <f t="shared" si="36"/>
        <v>0</v>
      </c>
      <c r="AV18" s="99"/>
      <c r="AW18" s="100">
        <f t="shared" si="37"/>
        <v>0</v>
      </c>
      <c r="AX18" s="99"/>
      <c r="AY18" s="100">
        <f t="shared" si="38"/>
        <v>0</v>
      </c>
      <c r="AZ18" s="99"/>
      <c r="BA18" s="100">
        <f t="shared" si="39"/>
        <v>0</v>
      </c>
      <c r="BB18" s="99"/>
      <c r="BC18" s="100">
        <f t="shared" si="40"/>
        <v>0</v>
      </c>
      <c r="BD18" s="99"/>
      <c r="BE18" s="100">
        <f t="shared" si="41"/>
        <v>0</v>
      </c>
      <c r="BF18" s="101">
        <f t="shared" si="14"/>
        <v>0</v>
      </c>
      <c r="BG18" s="100">
        <f t="shared" si="14"/>
        <v>0</v>
      </c>
      <c r="BH18" s="99"/>
      <c r="BI18" s="100">
        <f t="shared" si="82"/>
        <v>0</v>
      </c>
      <c r="BJ18" s="99"/>
      <c r="BK18" s="100">
        <f t="shared" si="83"/>
        <v>0</v>
      </c>
      <c r="BL18" s="99"/>
      <c r="BM18" s="100">
        <f t="shared" si="84"/>
        <v>0</v>
      </c>
      <c r="BN18" s="99"/>
      <c r="BO18" s="100">
        <f t="shared" si="85"/>
        <v>0</v>
      </c>
      <c r="BP18" s="99"/>
      <c r="BQ18" s="100">
        <f t="shared" si="86"/>
        <v>0</v>
      </c>
      <c r="BR18" s="99"/>
      <c r="BS18" s="100">
        <f t="shared" si="87"/>
        <v>0</v>
      </c>
      <c r="BT18" s="99"/>
      <c r="BU18" s="100">
        <f t="shared" si="88"/>
        <v>0</v>
      </c>
      <c r="BV18" s="99"/>
      <c r="BW18" s="100">
        <f t="shared" si="89"/>
        <v>0</v>
      </c>
      <c r="BX18" s="99"/>
      <c r="BY18" s="100">
        <f t="shared" si="90"/>
        <v>0</v>
      </c>
      <c r="BZ18" s="99"/>
      <c r="CA18" s="100">
        <f t="shared" si="91"/>
        <v>0</v>
      </c>
      <c r="CB18" s="99"/>
      <c r="CC18" s="100">
        <f t="shared" si="92"/>
        <v>0</v>
      </c>
      <c r="CD18" s="99"/>
      <c r="CE18" s="100">
        <f t="shared" si="93"/>
        <v>0</v>
      </c>
      <c r="CF18" s="101">
        <f t="shared" si="94"/>
        <v>0</v>
      </c>
      <c r="CG18" s="100">
        <f t="shared" si="94"/>
        <v>0</v>
      </c>
    </row>
    <row r="19" spans="1:85" s="102" customFormat="1" ht="19.899999999999999" customHeight="1" x14ac:dyDescent="0.5">
      <c r="A19" s="94">
        <v>14</v>
      </c>
      <c r="B19" s="95" t="s">
        <v>90</v>
      </c>
      <c r="C19" s="95" t="s">
        <v>77</v>
      </c>
      <c r="D19" s="94">
        <f t="shared" si="66"/>
        <v>22</v>
      </c>
      <c r="E19" s="94">
        <v>0.6</v>
      </c>
      <c r="F19" s="94" t="s">
        <v>75</v>
      </c>
      <c r="G19" s="94">
        <v>1310</v>
      </c>
      <c r="H19" s="94">
        <v>12</v>
      </c>
      <c r="I19" s="160">
        <f t="shared" si="67"/>
        <v>7.1999999999999993</v>
      </c>
      <c r="J19" s="94"/>
      <c r="K19" s="160">
        <f t="shared" si="68"/>
        <v>0</v>
      </c>
      <c r="L19" s="94"/>
      <c r="M19" s="160">
        <f t="shared" si="69"/>
        <v>0</v>
      </c>
      <c r="N19" s="94"/>
      <c r="O19" s="160">
        <f t="shared" si="70"/>
        <v>0</v>
      </c>
      <c r="P19" s="94"/>
      <c r="Q19" s="160">
        <f t="shared" si="71"/>
        <v>0</v>
      </c>
      <c r="R19" s="94"/>
      <c r="S19" s="160">
        <f t="shared" si="72"/>
        <v>0</v>
      </c>
      <c r="T19" s="94"/>
      <c r="U19" s="160">
        <f t="shared" si="73"/>
        <v>0</v>
      </c>
      <c r="V19" s="94"/>
      <c r="W19" s="160">
        <f t="shared" si="74"/>
        <v>0</v>
      </c>
      <c r="X19" s="94"/>
      <c r="Y19" s="160">
        <f t="shared" si="75"/>
        <v>0</v>
      </c>
      <c r="Z19" s="94"/>
      <c r="AA19" s="160">
        <f t="shared" si="76"/>
        <v>0</v>
      </c>
      <c r="AB19" s="94"/>
      <c r="AC19" s="160">
        <f t="shared" si="77"/>
        <v>0</v>
      </c>
      <c r="AD19" s="94"/>
      <c r="AE19" s="160">
        <f t="shared" si="78"/>
        <v>0</v>
      </c>
      <c r="AF19" s="147">
        <f t="shared" si="79"/>
        <v>12</v>
      </c>
      <c r="AG19" s="146">
        <f t="shared" si="79"/>
        <v>7.1999999999999993</v>
      </c>
      <c r="AH19" s="96"/>
      <c r="AI19" s="97">
        <f t="shared" si="80"/>
        <v>0</v>
      </c>
      <c r="AJ19" s="96"/>
      <c r="AK19" s="97">
        <f t="shared" si="81"/>
        <v>0</v>
      </c>
      <c r="AL19" s="99"/>
      <c r="AM19" s="100">
        <f t="shared" si="32"/>
        <v>0</v>
      </c>
      <c r="AN19" s="99"/>
      <c r="AO19" s="100">
        <f t="shared" si="33"/>
        <v>0</v>
      </c>
      <c r="AP19" s="99"/>
      <c r="AQ19" s="100">
        <f t="shared" si="34"/>
        <v>0</v>
      </c>
      <c r="AR19" s="99"/>
      <c r="AS19" s="100">
        <f t="shared" si="35"/>
        <v>0</v>
      </c>
      <c r="AT19" s="99"/>
      <c r="AU19" s="100">
        <f t="shared" si="36"/>
        <v>0</v>
      </c>
      <c r="AV19" s="99"/>
      <c r="AW19" s="100">
        <f t="shared" si="37"/>
        <v>0</v>
      </c>
      <c r="AX19" s="99"/>
      <c r="AY19" s="100">
        <f t="shared" si="38"/>
        <v>0</v>
      </c>
      <c r="AZ19" s="99"/>
      <c r="BA19" s="100">
        <f t="shared" si="39"/>
        <v>0</v>
      </c>
      <c r="BB19" s="99"/>
      <c r="BC19" s="100">
        <f t="shared" si="40"/>
        <v>0</v>
      </c>
      <c r="BD19" s="99"/>
      <c r="BE19" s="100">
        <f t="shared" si="41"/>
        <v>0</v>
      </c>
      <c r="BF19" s="101">
        <f t="shared" si="14"/>
        <v>0</v>
      </c>
      <c r="BG19" s="100">
        <f t="shared" si="14"/>
        <v>0</v>
      </c>
      <c r="BH19" s="99"/>
      <c r="BI19" s="100">
        <f t="shared" si="82"/>
        <v>0</v>
      </c>
      <c r="BJ19" s="99"/>
      <c r="BK19" s="100">
        <f t="shared" si="83"/>
        <v>0</v>
      </c>
      <c r="BL19" s="99"/>
      <c r="BM19" s="100">
        <f t="shared" si="84"/>
        <v>0</v>
      </c>
      <c r="BN19" s="99"/>
      <c r="BO19" s="100">
        <f t="shared" si="85"/>
        <v>0</v>
      </c>
      <c r="BP19" s="99"/>
      <c r="BQ19" s="100">
        <f t="shared" si="86"/>
        <v>0</v>
      </c>
      <c r="BR19" s="99"/>
      <c r="BS19" s="100">
        <f t="shared" si="87"/>
        <v>0</v>
      </c>
      <c r="BT19" s="99"/>
      <c r="BU19" s="100">
        <f t="shared" si="88"/>
        <v>0</v>
      </c>
      <c r="BV19" s="99"/>
      <c r="BW19" s="100">
        <f t="shared" si="89"/>
        <v>0</v>
      </c>
      <c r="BX19" s="99"/>
      <c r="BY19" s="100">
        <f t="shared" si="90"/>
        <v>0</v>
      </c>
      <c r="BZ19" s="99"/>
      <c r="CA19" s="100">
        <f t="shared" si="91"/>
        <v>0</v>
      </c>
      <c r="CB19" s="99"/>
      <c r="CC19" s="100">
        <f t="shared" si="92"/>
        <v>0</v>
      </c>
      <c r="CD19" s="99"/>
      <c r="CE19" s="100">
        <f t="shared" si="93"/>
        <v>0</v>
      </c>
      <c r="CF19" s="101">
        <f t="shared" si="94"/>
        <v>0</v>
      </c>
      <c r="CG19" s="100">
        <f t="shared" si="94"/>
        <v>0</v>
      </c>
    </row>
    <row r="20" spans="1:85" s="102" customFormat="1" ht="19.899999999999999" customHeight="1" x14ac:dyDescent="0.5">
      <c r="A20" s="94">
        <v>15</v>
      </c>
      <c r="B20" s="95" t="s">
        <v>91</v>
      </c>
      <c r="C20" s="95" t="s">
        <v>77</v>
      </c>
      <c r="D20" s="94">
        <f t="shared" si="66"/>
        <v>22</v>
      </c>
      <c r="E20" s="94">
        <v>0.35</v>
      </c>
      <c r="F20" s="94" t="s">
        <v>81</v>
      </c>
      <c r="G20" s="94">
        <v>730</v>
      </c>
      <c r="H20" s="94"/>
      <c r="I20" s="160">
        <f t="shared" si="67"/>
        <v>0</v>
      </c>
      <c r="J20" s="94"/>
      <c r="K20" s="160">
        <f t="shared" si="68"/>
        <v>0</v>
      </c>
      <c r="L20" s="94"/>
      <c r="M20" s="160">
        <f t="shared" si="69"/>
        <v>0</v>
      </c>
      <c r="N20" s="94"/>
      <c r="O20" s="160">
        <f t="shared" si="70"/>
        <v>0</v>
      </c>
      <c r="P20" s="94"/>
      <c r="Q20" s="160">
        <f t="shared" si="71"/>
        <v>0</v>
      </c>
      <c r="R20" s="94"/>
      <c r="S20" s="160">
        <f t="shared" si="72"/>
        <v>0</v>
      </c>
      <c r="T20" s="94"/>
      <c r="U20" s="160">
        <f t="shared" si="73"/>
        <v>0</v>
      </c>
      <c r="V20" s="94"/>
      <c r="W20" s="160">
        <f t="shared" si="74"/>
        <v>0</v>
      </c>
      <c r="X20" s="94"/>
      <c r="Y20" s="160">
        <f t="shared" si="75"/>
        <v>0</v>
      </c>
      <c r="Z20" s="94"/>
      <c r="AA20" s="160">
        <f t="shared" si="76"/>
        <v>0</v>
      </c>
      <c r="AB20" s="94"/>
      <c r="AC20" s="160">
        <f t="shared" si="77"/>
        <v>0</v>
      </c>
      <c r="AD20" s="94"/>
      <c r="AE20" s="160">
        <f t="shared" si="78"/>
        <v>0</v>
      </c>
      <c r="AF20" s="147">
        <f t="shared" si="79"/>
        <v>0</v>
      </c>
      <c r="AG20" s="146">
        <f t="shared" si="79"/>
        <v>0</v>
      </c>
      <c r="AH20" s="96"/>
      <c r="AI20" s="97">
        <f t="shared" si="80"/>
        <v>0</v>
      </c>
      <c r="AJ20" s="96"/>
      <c r="AK20" s="97">
        <f t="shared" si="81"/>
        <v>0</v>
      </c>
      <c r="AL20" s="99"/>
      <c r="AM20" s="100">
        <f t="shared" si="32"/>
        <v>0</v>
      </c>
      <c r="AN20" s="99"/>
      <c r="AO20" s="100">
        <f t="shared" si="33"/>
        <v>0</v>
      </c>
      <c r="AP20" s="99"/>
      <c r="AQ20" s="100">
        <f t="shared" si="34"/>
        <v>0</v>
      </c>
      <c r="AR20" s="99"/>
      <c r="AS20" s="100">
        <f t="shared" si="35"/>
        <v>0</v>
      </c>
      <c r="AT20" s="99"/>
      <c r="AU20" s="100">
        <f t="shared" si="36"/>
        <v>0</v>
      </c>
      <c r="AV20" s="99"/>
      <c r="AW20" s="100">
        <f t="shared" si="37"/>
        <v>0</v>
      </c>
      <c r="AX20" s="99"/>
      <c r="AY20" s="100">
        <f t="shared" si="38"/>
        <v>0</v>
      </c>
      <c r="AZ20" s="99"/>
      <c r="BA20" s="100">
        <f t="shared" si="39"/>
        <v>0</v>
      </c>
      <c r="BB20" s="99"/>
      <c r="BC20" s="100">
        <f t="shared" si="40"/>
        <v>0</v>
      </c>
      <c r="BD20" s="99"/>
      <c r="BE20" s="100">
        <f t="shared" si="41"/>
        <v>0</v>
      </c>
      <c r="BF20" s="101">
        <f t="shared" si="14"/>
        <v>0</v>
      </c>
      <c r="BG20" s="100">
        <f t="shared" si="14"/>
        <v>0</v>
      </c>
      <c r="BH20" s="99"/>
      <c r="BI20" s="100">
        <f t="shared" si="82"/>
        <v>0</v>
      </c>
      <c r="BJ20" s="99"/>
      <c r="BK20" s="100">
        <f t="shared" si="83"/>
        <v>0</v>
      </c>
      <c r="BL20" s="99"/>
      <c r="BM20" s="100">
        <f t="shared" si="84"/>
        <v>0</v>
      </c>
      <c r="BN20" s="99"/>
      <c r="BO20" s="100">
        <f t="shared" si="85"/>
        <v>0</v>
      </c>
      <c r="BP20" s="99"/>
      <c r="BQ20" s="100">
        <f t="shared" si="86"/>
        <v>0</v>
      </c>
      <c r="BR20" s="99"/>
      <c r="BS20" s="100">
        <f t="shared" si="87"/>
        <v>0</v>
      </c>
      <c r="BT20" s="99"/>
      <c r="BU20" s="100">
        <f t="shared" si="88"/>
        <v>0</v>
      </c>
      <c r="BV20" s="99"/>
      <c r="BW20" s="100">
        <f t="shared" si="89"/>
        <v>0</v>
      </c>
      <c r="BX20" s="99"/>
      <c r="BY20" s="100">
        <f t="shared" si="90"/>
        <v>0</v>
      </c>
      <c r="BZ20" s="99"/>
      <c r="CA20" s="100">
        <f t="shared" si="91"/>
        <v>0</v>
      </c>
      <c r="CB20" s="99"/>
      <c r="CC20" s="100">
        <f t="shared" si="92"/>
        <v>0</v>
      </c>
      <c r="CD20" s="99"/>
      <c r="CE20" s="100">
        <f t="shared" si="93"/>
        <v>0</v>
      </c>
      <c r="CF20" s="101">
        <f t="shared" si="94"/>
        <v>0</v>
      </c>
      <c r="CG20" s="100">
        <f t="shared" si="94"/>
        <v>0</v>
      </c>
    </row>
    <row r="21" spans="1:85" s="102" customFormat="1" ht="19.899999999999999" customHeight="1" x14ac:dyDescent="0.5">
      <c r="A21" s="94">
        <v>16</v>
      </c>
      <c r="B21" s="95" t="s">
        <v>92</v>
      </c>
      <c r="C21" s="95" t="s">
        <v>77</v>
      </c>
      <c r="D21" s="94">
        <f t="shared" si="66"/>
        <v>22</v>
      </c>
      <c r="E21" s="94">
        <v>0.35</v>
      </c>
      <c r="F21" s="94" t="s">
        <v>81</v>
      </c>
      <c r="G21" s="94">
        <v>900</v>
      </c>
      <c r="H21" s="94"/>
      <c r="I21" s="160">
        <f t="shared" si="67"/>
        <v>0</v>
      </c>
      <c r="J21" s="94"/>
      <c r="K21" s="160">
        <f t="shared" si="68"/>
        <v>0</v>
      </c>
      <c r="L21" s="94"/>
      <c r="M21" s="160">
        <f t="shared" si="69"/>
        <v>0</v>
      </c>
      <c r="N21" s="94"/>
      <c r="O21" s="160">
        <f t="shared" si="70"/>
        <v>0</v>
      </c>
      <c r="P21" s="94"/>
      <c r="Q21" s="160">
        <f t="shared" si="71"/>
        <v>0</v>
      </c>
      <c r="R21" s="94"/>
      <c r="S21" s="160">
        <f t="shared" si="72"/>
        <v>0</v>
      </c>
      <c r="T21" s="94"/>
      <c r="U21" s="160">
        <f t="shared" si="73"/>
        <v>0</v>
      </c>
      <c r="V21" s="94"/>
      <c r="W21" s="160">
        <f t="shared" si="74"/>
        <v>0</v>
      </c>
      <c r="X21" s="94"/>
      <c r="Y21" s="160">
        <f t="shared" si="75"/>
        <v>0</v>
      </c>
      <c r="Z21" s="94"/>
      <c r="AA21" s="160">
        <f t="shared" si="76"/>
        <v>0</v>
      </c>
      <c r="AB21" s="94"/>
      <c r="AC21" s="160">
        <f t="shared" si="77"/>
        <v>0</v>
      </c>
      <c r="AD21" s="94"/>
      <c r="AE21" s="160">
        <f t="shared" si="78"/>
        <v>0</v>
      </c>
      <c r="AF21" s="147">
        <f t="shared" si="79"/>
        <v>0</v>
      </c>
      <c r="AG21" s="146">
        <f t="shared" si="79"/>
        <v>0</v>
      </c>
      <c r="AH21" s="96"/>
      <c r="AI21" s="97">
        <f t="shared" si="80"/>
        <v>0</v>
      </c>
      <c r="AJ21" s="96"/>
      <c r="AK21" s="97">
        <f t="shared" si="81"/>
        <v>0</v>
      </c>
      <c r="AL21" s="99"/>
      <c r="AM21" s="100">
        <f t="shared" si="32"/>
        <v>0</v>
      </c>
      <c r="AN21" s="99"/>
      <c r="AO21" s="100">
        <f t="shared" si="33"/>
        <v>0</v>
      </c>
      <c r="AP21" s="99"/>
      <c r="AQ21" s="100">
        <f t="shared" si="34"/>
        <v>0</v>
      </c>
      <c r="AR21" s="99"/>
      <c r="AS21" s="100">
        <f t="shared" si="35"/>
        <v>0</v>
      </c>
      <c r="AT21" s="99"/>
      <c r="AU21" s="100">
        <f t="shared" si="36"/>
        <v>0</v>
      </c>
      <c r="AV21" s="99"/>
      <c r="AW21" s="100">
        <f t="shared" si="37"/>
        <v>0</v>
      </c>
      <c r="AX21" s="99"/>
      <c r="AY21" s="100">
        <f t="shared" si="38"/>
        <v>0</v>
      </c>
      <c r="AZ21" s="99"/>
      <c r="BA21" s="100">
        <f t="shared" si="39"/>
        <v>0</v>
      </c>
      <c r="BB21" s="99"/>
      <c r="BC21" s="100">
        <f t="shared" si="40"/>
        <v>0</v>
      </c>
      <c r="BD21" s="99"/>
      <c r="BE21" s="100">
        <f t="shared" si="41"/>
        <v>0</v>
      </c>
      <c r="BF21" s="101">
        <f t="shared" ref="BF21:BG90" si="95">SUM(AH21,AJ21,AL21,AN21,AP21,AR21,AT21,AV21,AX21,AZ21,BB21,BD21)</f>
        <v>0</v>
      </c>
      <c r="BG21" s="100">
        <f t="shared" si="95"/>
        <v>0</v>
      </c>
      <c r="BH21" s="99"/>
      <c r="BI21" s="100">
        <f t="shared" si="82"/>
        <v>0</v>
      </c>
      <c r="BJ21" s="99"/>
      <c r="BK21" s="100">
        <f t="shared" si="83"/>
        <v>0</v>
      </c>
      <c r="BL21" s="99"/>
      <c r="BM21" s="100">
        <f t="shared" si="84"/>
        <v>0</v>
      </c>
      <c r="BN21" s="99"/>
      <c r="BO21" s="100">
        <f t="shared" si="85"/>
        <v>0</v>
      </c>
      <c r="BP21" s="99"/>
      <c r="BQ21" s="100">
        <f t="shared" si="86"/>
        <v>0</v>
      </c>
      <c r="BR21" s="99"/>
      <c r="BS21" s="100">
        <f t="shared" si="87"/>
        <v>0</v>
      </c>
      <c r="BT21" s="99"/>
      <c r="BU21" s="100">
        <f t="shared" si="88"/>
        <v>0</v>
      </c>
      <c r="BV21" s="99"/>
      <c r="BW21" s="100">
        <f t="shared" si="89"/>
        <v>0</v>
      </c>
      <c r="BX21" s="99"/>
      <c r="BY21" s="100">
        <f t="shared" si="90"/>
        <v>0</v>
      </c>
      <c r="BZ21" s="99"/>
      <c r="CA21" s="100">
        <f t="shared" si="91"/>
        <v>0</v>
      </c>
      <c r="CB21" s="99"/>
      <c r="CC21" s="100">
        <f t="shared" si="92"/>
        <v>0</v>
      </c>
      <c r="CD21" s="99"/>
      <c r="CE21" s="100">
        <f t="shared" si="93"/>
        <v>0</v>
      </c>
      <c r="CF21" s="101">
        <f t="shared" si="94"/>
        <v>0</v>
      </c>
      <c r="CG21" s="100">
        <f t="shared" si="94"/>
        <v>0</v>
      </c>
    </row>
    <row r="22" spans="1:85" s="102" customFormat="1" ht="19.899999999999999" customHeight="1" x14ac:dyDescent="0.5">
      <c r="A22" s="94">
        <v>17</v>
      </c>
      <c r="B22" s="95" t="s">
        <v>93</v>
      </c>
      <c r="C22" s="95" t="s">
        <v>74</v>
      </c>
      <c r="D22" s="94">
        <f t="shared" si="66"/>
        <v>22</v>
      </c>
      <c r="E22" s="94">
        <v>0.64</v>
      </c>
      <c r="F22" s="94" t="s">
        <v>85</v>
      </c>
      <c r="G22" s="94">
        <v>1350</v>
      </c>
      <c r="H22" s="94"/>
      <c r="I22" s="160">
        <f t="shared" si="67"/>
        <v>0</v>
      </c>
      <c r="J22" s="94"/>
      <c r="K22" s="160">
        <f t="shared" si="68"/>
        <v>0</v>
      </c>
      <c r="L22" s="94"/>
      <c r="M22" s="160">
        <f t="shared" si="69"/>
        <v>0</v>
      </c>
      <c r="N22" s="94"/>
      <c r="O22" s="160">
        <f t="shared" si="70"/>
        <v>0</v>
      </c>
      <c r="P22" s="94"/>
      <c r="Q22" s="160">
        <f t="shared" si="71"/>
        <v>0</v>
      </c>
      <c r="R22" s="94"/>
      <c r="S22" s="160">
        <f t="shared" si="72"/>
        <v>0</v>
      </c>
      <c r="T22" s="94"/>
      <c r="U22" s="160">
        <f t="shared" si="73"/>
        <v>0</v>
      </c>
      <c r="V22" s="94"/>
      <c r="W22" s="160">
        <f t="shared" si="74"/>
        <v>0</v>
      </c>
      <c r="X22" s="94"/>
      <c r="Y22" s="160">
        <f t="shared" si="75"/>
        <v>0</v>
      </c>
      <c r="Z22" s="94"/>
      <c r="AA22" s="160">
        <f t="shared" si="76"/>
        <v>0</v>
      </c>
      <c r="AB22" s="94"/>
      <c r="AC22" s="160">
        <f t="shared" si="77"/>
        <v>0</v>
      </c>
      <c r="AD22" s="94"/>
      <c r="AE22" s="160">
        <f t="shared" si="78"/>
        <v>0</v>
      </c>
      <c r="AF22" s="147">
        <f t="shared" si="79"/>
        <v>0</v>
      </c>
      <c r="AG22" s="146">
        <f t="shared" si="79"/>
        <v>0</v>
      </c>
      <c r="AH22" s="96"/>
      <c r="AI22" s="97">
        <f t="shared" si="80"/>
        <v>0</v>
      </c>
      <c r="AJ22" s="96"/>
      <c r="AK22" s="97">
        <f t="shared" si="81"/>
        <v>0</v>
      </c>
      <c r="AL22" s="99"/>
      <c r="AM22" s="100">
        <f t="shared" si="32"/>
        <v>0</v>
      </c>
      <c r="AN22" s="99"/>
      <c r="AO22" s="100">
        <f t="shared" si="33"/>
        <v>0</v>
      </c>
      <c r="AP22" s="99"/>
      <c r="AQ22" s="100">
        <f t="shared" si="34"/>
        <v>0</v>
      </c>
      <c r="AR22" s="99"/>
      <c r="AS22" s="100">
        <f t="shared" si="35"/>
        <v>0</v>
      </c>
      <c r="AT22" s="99"/>
      <c r="AU22" s="100">
        <f t="shared" si="36"/>
        <v>0</v>
      </c>
      <c r="AV22" s="99"/>
      <c r="AW22" s="100">
        <f t="shared" si="37"/>
        <v>0</v>
      </c>
      <c r="AX22" s="99"/>
      <c r="AY22" s="100">
        <f t="shared" si="38"/>
        <v>0</v>
      </c>
      <c r="AZ22" s="99"/>
      <c r="BA22" s="100">
        <f t="shared" si="39"/>
        <v>0</v>
      </c>
      <c r="BB22" s="99"/>
      <c r="BC22" s="100">
        <f t="shared" si="40"/>
        <v>0</v>
      </c>
      <c r="BD22" s="99"/>
      <c r="BE22" s="100">
        <f t="shared" si="41"/>
        <v>0</v>
      </c>
      <c r="BF22" s="101">
        <f t="shared" si="95"/>
        <v>0</v>
      </c>
      <c r="BG22" s="100">
        <f t="shared" si="95"/>
        <v>0</v>
      </c>
      <c r="BH22" s="99"/>
      <c r="BI22" s="100">
        <f t="shared" si="82"/>
        <v>0</v>
      </c>
      <c r="BJ22" s="99"/>
      <c r="BK22" s="100">
        <f t="shared" si="83"/>
        <v>0</v>
      </c>
      <c r="BL22" s="99"/>
      <c r="BM22" s="100">
        <f t="shared" si="84"/>
        <v>0</v>
      </c>
      <c r="BN22" s="99"/>
      <c r="BO22" s="100">
        <f t="shared" si="85"/>
        <v>0</v>
      </c>
      <c r="BP22" s="99"/>
      <c r="BQ22" s="100">
        <f t="shared" si="86"/>
        <v>0</v>
      </c>
      <c r="BR22" s="99"/>
      <c r="BS22" s="100">
        <f t="shared" si="87"/>
        <v>0</v>
      </c>
      <c r="BT22" s="99"/>
      <c r="BU22" s="100">
        <f t="shared" si="88"/>
        <v>0</v>
      </c>
      <c r="BV22" s="99"/>
      <c r="BW22" s="100">
        <f t="shared" si="89"/>
        <v>0</v>
      </c>
      <c r="BX22" s="99"/>
      <c r="BY22" s="100">
        <f t="shared" si="90"/>
        <v>0</v>
      </c>
      <c r="BZ22" s="99"/>
      <c r="CA22" s="100">
        <f t="shared" si="91"/>
        <v>0</v>
      </c>
      <c r="CB22" s="99"/>
      <c r="CC22" s="100">
        <f t="shared" si="92"/>
        <v>0</v>
      </c>
      <c r="CD22" s="99"/>
      <c r="CE22" s="100">
        <f t="shared" si="93"/>
        <v>0</v>
      </c>
      <c r="CF22" s="101">
        <f t="shared" si="94"/>
        <v>0</v>
      </c>
      <c r="CG22" s="100">
        <f t="shared" si="94"/>
        <v>0</v>
      </c>
    </row>
    <row r="23" spans="1:85" s="102" customFormat="1" ht="19.899999999999999" customHeight="1" x14ac:dyDescent="0.5">
      <c r="A23" s="94">
        <v>18</v>
      </c>
      <c r="B23" s="95" t="s">
        <v>94</v>
      </c>
      <c r="C23" s="95" t="s">
        <v>74</v>
      </c>
      <c r="D23" s="94">
        <f t="shared" si="66"/>
        <v>22</v>
      </c>
      <c r="E23" s="94">
        <v>0.64</v>
      </c>
      <c r="F23" s="94" t="s">
        <v>85</v>
      </c>
      <c r="G23" s="94"/>
      <c r="H23" s="94"/>
      <c r="I23" s="146">
        <f>H23*$E23</f>
        <v>0</v>
      </c>
      <c r="J23" s="94"/>
      <c r="K23" s="146">
        <f>J23*$E23</f>
        <v>0</v>
      </c>
      <c r="L23" s="94"/>
      <c r="M23" s="146">
        <f>L23*$E23</f>
        <v>0</v>
      </c>
      <c r="N23" s="94"/>
      <c r="O23" s="146">
        <f>N23*$E23</f>
        <v>0</v>
      </c>
      <c r="P23" s="94"/>
      <c r="Q23" s="146">
        <f>P23*$E23</f>
        <v>0</v>
      </c>
      <c r="R23" s="94"/>
      <c r="S23" s="146">
        <f>R23*$E23</f>
        <v>0</v>
      </c>
      <c r="T23" s="94"/>
      <c r="U23" s="146">
        <f>T23*$E23</f>
        <v>0</v>
      </c>
      <c r="V23" s="94"/>
      <c r="W23" s="146">
        <f>V23*$E23</f>
        <v>0</v>
      </c>
      <c r="X23" s="94"/>
      <c r="Y23" s="146">
        <f>X23*$E23</f>
        <v>0</v>
      </c>
      <c r="Z23" s="94"/>
      <c r="AA23" s="146">
        <f>Z23*$E23</f>
        <v>0</v>
      </c>
      <c r="AB23" s="94"/>
      <c r="AC23" s="146">
        <f>AB23*$E23</f>
        <v>0</v>
      </c>
      <c r="AD23" s="94"/>
      <c r="AE23" s="146">
        <f>AD23*$E23</f>
        <v>0</v>
      </c>
      <c r="AF23" s="147">
        <f t="shared" si="79"/>
        <v>0</v>
      </c>
      <c r="AG23" s="146">
        <f t="shared" si="79"/>
        <v>0</v>
      </c>
      <c r="AH23" s="99"/>
      <c r="AI23" s="100">
        <f>AH23*$E23</f>
        <v>0</v>
      </c>
      <c r="AJ23" s="99"/>
      <c r="AK23" s="100">
        <f t="shared" si="32"/>
        <v>0</v>
      </c>
      <c r="AL23" s="99"/>
      <c r="AM23" s="100">
        <f t="shared" si="32"/>
        <v>0</v>
      </c>
      <c r="AN23" s="99"/>
      <c r="AO23" s="100">
        <f t="shared" si="33"/>
        <v>0</v>
      </c>
      <c r="AP23" s="99"/>
      <c r="AQ23" s="100">
        <f t="shared" si="34"/>
        <v>0</v>
      </c>
      <c r="AR23" s="99"/>
      <c r="AS23" s="100">
        <f t="shared" si="35"/>
        <v>0</v>
      </c>
      <c r="AT23" s="99"/>
      <c r="AU23" s="100">
        <f t="shared" si="36"/>
        <v>0</v>
      </c>
      <c r="AV23" s="99"/>
      <c r="AW23" s="100">
        <f t="shared" si="37"/>
        <v>0</v>
      </c>
      <c r="AX23" s="99"/>
      <c r="AY23" s="100">
        <f t="shared" si="38"/>
        <v>0</v>
      </c>
      <c r="AZ23" s="99"/>
      <c r="BA23" s="100">
        <f t="shared" si="39"/>
        <v>0</v>
      </c>
      <c r="BB23" s="99"/>
      <c r="BC23" s="100">
        <f t="shared" si="40"/>
        <v>0</v>
      </c>
      <c r="BD23" s="99"/>
      <c r="BE23" s="100">
        <f t="shared" si="41"/>
        <v>0</v>
      </c>
      <c r="BF23" s="101">
        <f t="shared" si="95"/>
        <v>0</v>
      </c>
      <c r="BG23" s="100">
        <f t="shared" si="95"/>
        <v>0</v>
      </c>
      <c r="BH23" s="99"/>
      <c r="BI23" s="100">
        <f>BH23*$E23</f>
        <v>0</v>
      </c>
      <c r="BJ23" s="99"/>
      <c r="BK23" s="100">
        <f t="shared" si="83"/>
        <v>0</v>
      </c>
      <c r="BL23" s="99"/>
      <c r="BM23" s="100">
        <f t="shared" si="84"/>
        <v>0</v>
      </c>
      <c r="BN23" s="99"/>
      <c r="BO23" s="100">
        <f t="shared" si="85"/>
        <v>0</v>
      </c>
      <c r="BP23" s="99"/>
      <c r="BQ23" s="100">
        <f t="shared" si="86"/>
        <v>0</v>
      </c>
      <c r="BR23" s="99"/>
      <c r="BS23" s="100">
        <f t="shared" si="87"/>
        <v>0</v>
      </c>
      <c r="BT23" s="99"/>
      <c r="BU23" s="100">
        <f t="shared" si="88"/>
        <v>0</v>
      </c>
      <c r="BV23" s="99"/>
      <c r="BW23" s="100">
        <f t="shared" si="89"/>
        <v>0</v>
      </c>
      <c r="BX23" s="99"/>
      <c r="BY23" s="100">
        <f t="shared" si="90"/>
        <v>0</v>
      </c>
      <c r="BZ23" s="99"/>
      <c r="CA23" s="100">
        <f t="shared" si="91"/>
        <v>0</v>
      </c>
      <c r="CB23" s="99"/>
      <c r="CC23" s="100">
        <f t="shared" si="92"/>
        <v>0</v>
      </c>
      <c r="CD23" s="99"/>
      <c r="CE23" s="100">
        <f t="shared" si="93"/>
        <v>0</v>
      </c>
      <c r="CF23" s="101">
        <f t="shared" si="94"/>
        <v>0</v>
      </c>
      <c r="CG23" s="100">
        <f t="shared" si="94"/>
        <v>0</v>
      </c>
    </row>
    <row r="24" spans="1:85" s="102" customFormat="1" ht="19.899999999999999" customHeight="1" x14ac:dyDescent="0.5">
      <c r="A24" s="94">
        <v>19</v>
      </c>
      <c r="B24" s="95" t="s">
        <v>95</v>
      </c>
      <c r="C24" s="95" t="s">
        <v>74</v>
      </c>
      <c r="D24" s="94">
        <f t="shared" si="66"/>
        <v>22</v>
      </c>
      <c r="E24" s="94">
        <v>0.64</v>
      </c>
      <c r="F24" s="94" t="s">
        <v>85</v>
      </c>
      <c r="G24" s="94"/>
      <c r="H24" s="94"/>
      <c r="I24" s="146">
        <f t="shared" si="18"/>
        <v>0</v>
      </c>
      <c r="J24" s="94"/>
      <c r="K24" s="146">
        <f t="shared" si="19"/>
        <v>0</v>
      </c>
      <c r="L24" s="94"/>
      <c r="M24" s="146">
        <f t="shared" si="20"/>
        <v>0</v>
      </c>
      <c r="N24" s="94"/>
      <c r="O24" s="146">
        <f t="shared" si="21"/>
        <v>0</v>
      </c>
      <c r="P24" s="94"/>
      <c r="Q24" s="146">
        <f t="shared" si="22"/>
        <v>0</v>
      </c>
      <c r="R24" s="94"/>
      <c r="S24" s="146">
        <f t="shared" si="23"/>
        <v>0</v>
      </c>
      <c r="T24" s="94"/>
      <c r="U24" s="146">
        <f t="shared" si="24"/>
        <v>0</v>
      </c>
      <c r="V24" s="94"/>
      <c r="W24" s="146">
        <f t="shared" si="25"/>
        <v>0</v>
      </c>
      <c r="X24" s="94"/>
      <c r="Y24" s="146">
        <f t="shared" si="26"/>
        <v>0</v>
      </c>
      <c r="Z24" s="94"/>
      <c r="AA24" s="146">
        <f t="shared" si="27"/>
        <v>0</v>
      </c>
      <c r="AB24" s="94"/>
      <c r="AC24" s="146">
        <f t="shared" si="28"/>
        <v>0</v>
      </c>
      <c r="AD24" s="94"/>
      <c r="AE24" s="146">
        <f t="shared" si="29"/>
        <v>0</v>
      </c>
      <c r="AF24" s="147">
        <f t="shared" si="79"/>
        <v>0</v>
      </c>
      <c r="AG24" s="146">
        <f t="shared" si="79"/>
        <v>0</v>
      </c>
      <c r="AH24" s="99"/>
      <c r="AI24" s="100">
        <f t="shared" si="31"/>
        <v>0</v>
      </c>
      <c r="AJ24" s="99"/>
      <c r="AK24" s="100">
        <f t="shared" si="32"/>
        <v>0</v>
      </c>
      <c r="AL24" s="99"/>
      <c r="AM24" s="100">
        <f t="shared" si="32"/>
        <v>0</v>
      </c>
      <c r="AN24" s="99"/>
      <c r="AO24" s="100">
        <f t="shared" si="33"/>
        <v>0</v>
      </c>
      <c r="AP24" s="99"/>
      <c r="AQ24" s="100">
        <f t="shared" si="34"/>
        <v>0</v>
      </c>
      <c r="AR24" s="99"/>
      <c r="AS24" s="100">
        <f t="shared" si="35"/>
        <v>0</v>
      </c>
      <c r="AT24" s="99"/>
      <c r="AU24" s="100">
        <f t="shared" si="36"/>
        <v>0</v>
      </c>
      <c r="AV24" s="99"/>
      <c r="AW24" s="100">
        <f t="shared" si="37"/>
        <v>0</v>
      </c>
      <c r="AX24" s="99"/>
      <c r="AY24" s="100">
        <f t="shared" si="38"/>
        <v>0</v>
      </c>
      <c r="AZ24" s="99"/>
      <c r="BA24" s="100">
        <f t="shared" si="39"/>
        <v>0</v>
      </c>
      <c r="BB24" s="99"/>
      <c r="BC24" s="100">
        <f t="shared" si="40"/>
        <v>0</v>
      </c>
      <c r="BD24" s="99"/>
      <c r="BE24" s="100">
        <f t="shared" si="41"/>
        <v>0</v>
      </c>
      <c r="BF24" s="101">
        <f t="shared" si="95"/>
        <v>0</v>
      </c>
      <c r="BG24" s="100">
        <f t="shared" si="95"/>
        <v>0</v>
      </c>
      <c r="BH24" s="99"/>
      <c r="BI24" s="100">
        <f t="shared" ref="BI24" si="96">BH24*$E24</f>
        <v>0</v>
      </c>
      <c r="BJ24" s="99"/>
      <c r="BK24" s="100">
        <f t="shared" si="83"/>
        <v>0</v>
      </c>
      <c r="BL24" s="99"/>
      <c r="BM24" s="100">
        <f t="shared" si="84"/>
        <v>0</v>
      </c>
      <c r="BN24" s="99"/>
      <c r="BO24" s="100">
        <f t="shared" si="85"/>
        <v>0</v>
      </c>
      <c r="BP24" s="99"/>
      <c r="BQ24" s="100">
        <f t="shared" si="86"/>
        <v>0</v>
      </c>
      <c r="BR24" s="99"/>
      <c r="BS24" s="100">
        <f t="shared" si="87"/>
        <v>0</v>
      </c>
      <c r="BT24" s="99"/>
      <c r="BU24" s="100">
        <f t="shared" si="88"/>
        <v>0</v>
      </c>
      <c r="BV24" s="99"/>
      <c r="BW24" s="100">
        <f t="shared" si="89"/>
        <v>0</v>
      </c>
      <c r="BX24" s="99"/>
      <c r="BY24" s="100">
        <f t="shared" si="90"/>
        <v>0</v>
      </c>
      <c r="BZ24" s="99"/>
      <c r="CA24" s="100">
        <f t="shared" si="91"/>
        <v>0</v>
      </c>
      <c r="CB24" s="99"/>
      <c r="CC24" s="100">
        <f t="shared" si="92"/>
        <v>0</v>
      </c>
      <c r="CD24" s="99"/>
      <c r="CE24" s="100">
        <f t="shared" si="93"/>
        <v>0</v>
      </c>
      <c r="CF24" s="101">
        <f t="shared" si="94"/>
        <v>0</v>
      </c>
      <c r="CG24" s="100">
        <f t="shared" si="94"/>
        <v>0</v>
      </c>
    </row>
    <row r="25" spans="1:85" s="102" customFormat="1" ht="19.899999999999999" customHeight="1" x14ac:dyDescent="0.5">
      <c r="A25" s="94"/>
      <c r="B25" s="95"/>
      <c r="C25" s="95"/>
      <c r="D25" s="94"/>
      <c r="E25" s="94"/>
      <c r="F25" s="94"/>
      <c r="G25" s="94"/>
      <c r="H25" s="94"/>
      <c r="I25" s="146"/>
      <c r="J25" s="94"/>
      <c r="K25" s="146"/>
      <c r="L25" s="94"/>
      <c r="M25" s="146"/>
      <c r="N25" s="94"/>
      <c r="O25" s="146"/>
      <c r="P25" s="94"/>
      <c r="Q25" s="146"/>
      <c r="R25" s="94"/>
      <c r="S25" s="146"/>
      <c r="T25" s="94"/>
      <c r="U25" s="146"/>
      <c r="V25" s="94"/>
      <c r="W25" s="146"/>
      <c r="X25" s="94"/>
      <c r="Y25" s="146"/>
      <c r="Z25" s="94"/>
      <c r="AA25" s="146"/>
      <c r="AB25" s="94"/>
      <c r="AC25" s="146"/>
      <c r="AD25" s="94"/>
      <c r="AE25" s="146"/>
      <c r="AF25" s="147"/>
      <c r="AG25" s="146"/>
      <c r="AH25" s="99"/>
      <c r="AI25" s="100"/>
      <c r="AJ25" s="99"/>
      <c r="AK25" s="100"/>
      <c r="AL25" s="99"/>
      <c r="AM25" s="100"/>
      <c r="AN25" s="99"/>
      <c r="AO25" s="100"/>
      <c r="AP25" s="99"/>
      <c r="AQ25" s="100"/>
      <c r="AR25" s="99"/>
      <c r="AS25" s="100"/>
      <c r="AT25" s="99"/>
      <c r="AU25" s="100"/>
      <c r="AV25" s="99"/>
      <c r="AW25" s="100"/>
      <c r="AX25" s="99"/>
      <c r="AY25" s="100"/>
      <c r="AZ25" s="99"/>
      <c r="BA25" s="100"/>
      <c r="BB25" s="99"/>
      <c r="BC25" s="100"/>
      <c r="BD25" s="99"/>
      <c r="BE25" s="100"/>
      <c r="BF25" s="101"/>
      <c r="BG25" s="100"/>
      <c r="BH25" s="99"/>
      <c r="BI25" s="100"/>
      <c r="BJ25" s="99"/>
      <c r="BK25" s="100"/>
      <c r="BL25" s="99"/>
      <c r="BM25" s="100"/>
      <c r="BN25" s="99"/>
      <c r="BO25" s="100"/>
      <c r="BP25" s="99"/>
      <c r="BQ25" s="100"/>
      <c r="BR25" s="99"/>
      <c r="BS25" s="100"/>
      <c r="BT25" s="99"/>
      <c r="BU25" s="100"/>
      <c r="BV25" s="99"/>
      <c r="BW25" s="100"/>
      <c r="BX25" s="99"/>
      <c r="BY25" s="100"/>
      <c r="BZ25" s="99"/>
      <c r="CA25" s="100"/>
      <c r="CB25" s="99"/>
      <c r="CC25" s="100"/>
      <c r="CD25" s="99"/>
      <c r="CE25" s="100"/>
      <c r="CF25" s="101"/>
      <c r="CG25" s="100"/>
    </row>
    <row r="26" spans="1:85" s="102" customFormat="1" ht="19.899999999999999" customHeight="1" x14ac:dyDescent="0.5">
      <c r="A26" s="94">
        <v>20</v>
      </c>
      <c r="B26" s="95" t="s">
        <v>96</v>
      </c>
      <c r="C26" s="95" t="s">
        <v>77</v>
      </c>
      <c r="D26" s="94">
        <f>RANK(BF26,$BF$4:$BF$147)</f>
        <v>22</v>
      </c>
      <c r="E26" s="94">
        <v>1</v>
      </c>
      <c r="F26" s="94" t="s">
        <v>75</v>
      </c>
      <c r="G26" s="94"/>
      <c r="H26" s="94"/>
      <c r="I26" s="146">
        <f t="shared" si="18"/>
        <v>0</v>
      </c>
      <c r="J26" s="94"/>
      <c r="K26" s="146">
        <f t="shared" si="19"/>
        <v>0</v>
      </c>
      <c r="L26" s="94"/>
      <c r="M26" s="146">
        <f t="shared" si="20"/>
        <v>0</v>
      </c>
      <c r="N26" s="94"/>
      <c r="O26" s="146">
        <f t="shared" si="21"/>
        <v>0</v>
      </c>
      <c r="P26" s="94"/>
      <c r="Q26" s="146">
        <f t="shared" si="22"/>
        <v>0</v>
      </c>
      <c r="R26" s="94"/>
      <c r="S26" s="146">
        <f t="shared" si="23"/>
        <v>0</v>
      </c>
      <c r="T26" s="94"/>
      <c r="U26" s="146">
        <f t="shared" si="24"/>
        <v>0</v>
      </c>
      <c r="V26" s="94"/>
      <c r="W26" s="146">
        <f t="shared" si="25"/>
        <v>0</v>
      </c>
      <c r="X26" s="94"/>
      <c r="Y26" s="146">
        <f t="shared" si="26"/>
        <v>0</v>
      </c>
      <c r="Z26" s="94"/>
      <c r="AA26" s="146">
        <f t="shared" si="27"/>
        <v>0</v>
      </c>
      <c r="AB26" s="94"/>
      <c r="AC26" s="146">
        <f t="shared" si="28"/>
        <v>0</v>
      </c>
      <c r="AD26" s="94"/>
      <c r="AE26" s="146">
        <f t="shared" si="29"/>
        <v>0</v>
      </c>
      <c r="AF26" s="147">
        <f t="shared" ref="AF26:AG29" si="97">SUM(H26,J26,L26,N26,P26,R26,T26,V26,X26,Z26,AB26,AD26)</f>
        <v>0</v>
      </c>
      <c r="AG26" s="146">
        <f t="shared" si="97"/>
        <v>0</v>
      </c>
      <c r="AH26" s="99"/>
      <c r="AI26" s="100">
        <f t="shared" si="31"/>
        <v>0</v>
      </c>
      <c r="AJ26" s="99"/>
      <c r="AK26" s="100">
        <f t="shared" si="32"/>
        <v>0</v>
      </c>
      <c r="AL26" s="99"/>
      <c r="AM26" s="100">
        <f t="shared" si="32"/>
        <v>0</v>
      </c>
      <c r="AN26" s="99"/>
      <c r="AO26" s="100">
        <f t="shared" si="33"/>
        <v>0</v>
      </c>
      <c r="AP26" s="99"/>
      <c r="AQ26" s="100">
        <f t="shared" si="34"/>
        <v>0</v>
      </c>
      <c r="AR26" s="99"/>
      <c r="AS26" s="100">
        <f t="shared" si="35"/>
        <v>0</v>
      </c>
      <c r="AT26" s="99"/>
      <c r="AU26" s="100">
        <f t="shared" si="36"/>
        <v>0</v>
      </c>
      <c r="AV26" s="99"/>
      <c r="AW26" s="100">
        <f t="shared" si="37"/>
        <v>0</v>
      </c>
      <c r="AX26" s="99"/>
      <c r="AY26" s="100">
        <f t="shared" si="38"/>
        <v>0</v>
      </c>
      <c r="AZ26" s="99"/>
      <c r="BA26" s="100">
        <f t="shared" si="39"/>
        <v>0</v>
      </c>
      <c r="BB26" s="99"/>
      <c r="BC26" s="100">
        <f t="shared" si="40"/>
        <v>0</v>
      </c>
      <c r="BD26" s="99"/>
      <c r="BE26" s="100">
        <f t="shared" si="41"/>
        <v>0</v>
      </c>
      <c r="BF26" s="101">
        <f t="shared" si="95"/>
        <v>0</v>
      </c>
      <c r="BG26" s="100">
        <f t="shared" si="95"/>
        <v>0</v>
      </c>
      <c r="BH26" s="99"/>
      <c r="BI26" s="100">
        <f t="shared" ref="BI26:BI29" si="98">BH26*$E26</f>
        <v>0</v>
      </c>
      <c r="BJ26" s="99"/>
      <c r="BK26" s="100">
        <f t="shared" ref="BK26:BK29" si="99">BJ26*$E26</f>
        <v>0</v>
      </c>
      <c r="BL26" s="99"/>
      <c r="BM26" s="100">
        <f t="shared" ref="BM26:BM29" si="100">BL26*$E26</f>
        <v>0</v>
      </c>
      <c r="BN26" s="99"/>
      <c r="BO26" s="100">
        <f t="shared" ref="BO26:BO29" si="101">BN26*$E26</f>
        <v>0</v>
      </c>
      <c r="BP26" s="99"/>
      <c r="BQ26" s="100">
        <f t="shared" ref="BQ26:BQ29" si="102">BP26*$E26</f>
        <v>0</v>
      </c>
      <c r="BR26" s="99"/>
      <c r="BS26" s="100">
        <f t="shared" ref="BS26:BS29" si="103">BR26*$E26</f>
        <v>0</v>
      </c>
      <c r="BT26" s="99"/>
      <c r="BU26" s="100">
        <f t="shared" ref="BU26:BU29" si="104">BT26*$E26</f>
        <v>0</v>
      </c>
      <c r="BV26" s="99"/>
      <c r="BW26" s="100">
        <f t="shared" ref="BW26:BW29" si="105">BV26*$E26</f>
        <v>0</v>
      </c>
      <c r="BX26" s="99"/>
      <c r="BY26" s="100">
        <f t="shared" ref="BY26:BY29" si="106">BX26*$E26</f>
        <v>0</v>
      </c>
      <c r="BZ26" s="99"/>
      <c r="CA26" s="100">
        <f t="shared" ref="CA26:CA29" si="107">BZ26*$E26</f>
        <v>0</v>
      </c>
      <c r="CB26" s="99"/>
      <c r="CC26" s="100">
        <f t="shared" ref="CC26:CC29" si="108">CB26*$E26</f>
        <v>0</v>
      </c>
      <c r="CD26" s="99"/>
      <c r="CE26" s="100">
        <f t="shared" ref="CE26:CE29" si="109">CD26*$E26</f>
        <v>0</v>
      </c>
      <c r="CF26" s="101">
        <f t="shared" ref="CF26:CG29" si="110">SUM(BH26,BJ26,BL26,BN26,BP26,BR26,BT26,BV26,BX26,BZ26,CB26,CD26)</f>
        <v>0</v>
      </c>
      <c r="CG26" s="100">
        <f t="shared" si="110"/>
        <v>0</v>
      </c>
    </row>
    <row r="27" spans="1:85" s="102" customFormat="1" ht="19.899999999999999" customHeight="1" x14ac:dyDescent="0.5">
      <c r="A27" s="94">
        <v>21</v>
      </c>
      <c r="B27" s="95" t="s">
        <v>97</v>
      </c>
      <c r="C27" s="95" t="s">
        <v>77</v>
      </c>
      <c r="D27" s="94">
        <f>RANK(BF27,$BF$4:$BF$147)</f>
        <v>22</v>
      </c>
      <c r="E27" s="94">
        <v>0.6</v>
      </c>
      <c r="F27" s="94" t="s">
        <v>98</v>
      </c>
      <c r="G27" s="94"/>
      <c r="H27" s="94"/>
      <c r="I27" s="146">
        <f t="shared" si="18"/>
        <v>0</v>
      </c>
      <c r="J27" s="94"/>
      <c r="K27" s="146">
        <f t="shared" si="19"/>
        <v>0</v>
      </c>
      <c r="L27" s="94"/>
      <c r="M27" s="146">
        <f t="shared" si="20"/>
        <v>0</v>
      </c>
      <c r="N27" s="94"/>
      <c r="O27" s="146">
        <f t="shared" si="21"/>
        <v>0</v>
      </c>
      <c r="P27" s="94"/>
      <c r="Q27" s="146">
        <f t="shared" si="22"/>
        <v>0</v>
      </c>
      <c r="R27" s="94"/>
      <c r="S27" s="146">
        <f t="shared" si="23"/>
        <v>0</v>
      </c>
      <c r="T27" s="94"/>
      <c r="U27" s="146">
        <f t="shared" si="24"/>
        <v>0</v>
      </c>
      <c r="V27" s="94"/>
      <c r="W27" s="146">
        <f t="shared" si="25"/>
        <v>0</v>
      </c>
      <c r="X27" s="94"/>
      <c r="Y27" s="146">
        <f t="shared" si="26"/>
        <v>0</v>
      </c>
      <c r="Z27" s="94"/>
      <c r="AA27" s="146">
        <f t="shared" si="27"/>
        <v>0</v>
      </c>
      <c r="AB27" s="94"/>
      <c r="AC27" s="146">
        <f t="shared" si="28"/>
        <v>0</v>
      </c>
      <c r="AD27" s="94"/>
      <c r="AE27" s="146">
        <f t="shared" si="29"/>
        <v>0</v>
      </c>
      <c r="AF27" s="147">
        <f t="shared" si="97"/>
        <v>0</v>
      </c>
      <c r="AG27" s="146">
        <f t="shared" si="97"/>
        <v>0</v>
      </c>
      <c r="AH27" s="99"/>
      <c r="AI27" s="100">
        <f t="shared" si="31"/>
        <v>0</v>
      </c>
      <c r="AJ27" s="99"/>
      <c r="AK27" s="100">
        <f t="shared" si="32"/>
        <v>0</v>
      </c>
      <c r="AL27" s="99"/>
      <c r="AM27" s="100">
        <f t="shared" si="32"/>
        <v>0</v>
      </c>
      <c r="AN27" s="99"/>
      <c r="AO27" s="100">
        <f t="shared" si="33"/>
        <v>0</v>
      </c>
      <c r="AP27" s="99"/>
      <c r="AQ27" s="100">
        <f t="shared" si="34"/>
        <v>0</v>
      </c>
      <c r="AR27" s="99"/>
      <c r="AS27" s="100">
        <f t="shared" si="35"/>
        <v>0</v>
      </c>
      <c r="AT27" s="99"/>
      <c r="AU27" s="100">
        <f t="shared" si="36"/>
        <v>0</v>
      </c>
      <c r="AV27" s="99"/>
      <c r="AW27" s="100">
        <f t="shared" si="37"/>
        <v>0</v>
      </c>
      <c r="AX27" s="99"/>
      <c r="AY27" s="100">
        <f t="shared" si="38"/>
        <v>0</v>
      </c>
      <c r="AZ27" s="99"/>
      <c r="BA27" s="100">
        <f t="shared" si="39"/>
        <v>0</v>
      </c>
      <c r="BB27" s="99"/>
      <c r="BC27" s="100">
        <f t="shared" si="40"/>
        <v>0</v>
      </c>
      <c r="BD27" s="99"/>
      <c r="BE27" s="100">
        <f t="shared" si="41"/>
        <v>0</v>
      </c>
      <c r="BF27" s="101">
        <f t="shared" si="95"/>
        <v>0</v>
      </c>
      <c r="BG27" s="100">
        <f t="shared" si="95"/>
        <v>0</v>
      </c>
      <c r="BH27" s="99"/>
      <c r="BI27" s="100">
        <f t="shared" si="98"/>
        <v>0</v>
      </c>
      <c r="BJ27" s="99"/>
      <c r="BK27" s="100">
        <f t="shared" si="99"/>
        <v>0</v>
      </c>
      <c r="BL27" s="99"/>
      <c r="BM27" s="100">
        <f t="shared" si="100"/>
        <v>0</v>
      </c>
      <c r="BN27" s="99"/>
      <c r="BO27" s="100">
        <f t="shared" si="101"/>
        <v>0</v>
      </c>
      <c r="BP27" s="99"/>
      <c r="BQ27" s="100">
        <f t="shared" si="102"/>
        <v>0</v>
      </c>
      <c r="BR27" s="99"/>
      <c r="BS27" s="100">
        <f t="shared" si="103"/>
        <v>0</v>
      </c>
      <c r="BT27" s="99"/>
      <c r="BU27" s="100">
        <f t="shared" si="104"/>
        <v>0</v>
      </c>
      <c r="BV27" s="99"/>
      <c r="BW27" s="100">
        <f t="shared" si="105"/>
        <v>0</v>
      </c>
      <c r="BX27" s="99"/>
      <c r="BY27" s="100">
        <f t="shared" si="106"/>
        <v>0</v>
      </c>
      <c r="BZ27" s="99"/>
      <c r="CA27" s="100">
        <f t="shared" si="107"/>
        <v>0</v>
      </c>
      <c r="CB27" s="99"/>
      <c r="CC27" s="100">
        <f t="shared" si="108"/>
        <v>0</v>
      </c>
      <c r="CD27" s="99"/>
      <c r="CE27" s="100">
        <f t="shared" si="109"/>
        <v>0</v>
      </c>
      <c r="CF27" s="101">
        <f t="shared" si="110"/>
        <v>0</v>
      </c>
      <c r="CG27" s="100">
        <f t="shared" si="110"/>
        <v>0</v>
      </c>
    </row>
    <row r="28" spans="1:85" s="102" customFormat="1" ht="19.899999999999999" customHeight="1" x14ac:dyDescent="0.5">
      <c r="A28" s="94">
        <v>22</v>
      </c>
      <c r="B28" s="95" t="s">
        <v>99</v>
      </c>
      <c r="C28" s="95" t="s">
        <v>74</v>
      </c>
      <c r="D28" s="94">
        <f>RANK(BF28,$BF$4:$BF$147)</f>
        <v>7</v>
      </c>
      <c r="E28" s="94">
        <v>0.64</v>
      </c>
      <c r="F28" s="94" t="s">
        <v>85</v>
      </c>
      <c r="G28" s="94">
        <v>1700</v>
      </c>
      <c r="H28" s="94">
        <v>1610</v>
      </c>
      <c r="I28" s="160">
        <f t="shared" si="18"/>
        <v>1030.4000000000001</v>
      </c>
      <c r="J28" s="94">
        <v>1050</v>
      </c>
      <c r="K28" s="160">
        <f t="shared" si="19"/>
        <v>672</v>
      </c>
      <c r="L28" s="94">
        <v>1834</v>
      </c>
      <c r="M28" s="160">
        <f t="shared" si="20"/>
        <v>1173.76</v>
      </c>
      <c r="N28" s="94">
        <v>798</v>
      </c>
      <c r="O28" s="160">
        <f t="shared" si="21"/>
        <v>510.72</v>
      </c>
      <c r="P28" s="94">
        <v>728</v>
      </c>
      <c r="Q28" s="160">
        <f t="shared" si="22"/>
        <v>465.92</v>
      </c>
      <c r="R28" s="94">
        <v>924</v>
      </c>
      <c r="S28" s="160">
        <f t="shared" si="23"/>
        <v>591.36</v>
      </c>
      <c r="T28" s="94">
        <v>980</v>
      </c>
      <c r="U28" s="160">
        <f t="shared" si="24"/>
        <v>627.20000000000005</v>
      </c>
      <c r="V28" s="94">
        <v>1260</v>
      </c>
      <c r="W28" s="160">
        <f t="shared" si="25"/>
        <v>806.4</v>
      </c>
      <c r="X28" s="94">
        <v>1120</v>
      </c>
      <c r="Y28" s="160">
        <f t="shared" si="26"/>
        <v>716.80000000000007</v>
      </c>
      <c r="Z28" s="94">
        <v>1526</v>
      </c>
      <c r="AA28" s="160">
        <f t="shared" si="27"/>
        <v>976.64</v>
      </c>
      <c r="AB28" s="94">
        <v>1400</v>
      </c>
      <c r="AC28" s="160">
        <f t="shared" si="28"/>
        <v>896</v>
      </c>
      <c r="AD28" s="94">
        <v>952</v>
      </c>
      <c r="AE28" s="160">
        <f t="shared" si="29"/>
        <v>609.28</v>
      </c>
      <c r="AF28" s="147">
        <f t="shared" si="97"/>
        <v>14182</v>
      </c>
      <c r="AG28" s="146">
        <f t="shared" si="97"/>
        <v>9076.4800000000014</v>
      </c>
      <c r="AH28" s="96">
        <v>714</v>
      </c>
      <c r="AI28" s="97">
        <f t="shared" si="31"/>
        <v>456.96000000000004</v>
      </c>
      <c r="AJ28" s="96">
        <v>630</v>
      </c>
      <c r="AK28" s="97">
        <f t="shared" si="32"/>
        <v>403.2</v>
      </c>
      <c r="AL28" s="99">
        <v>938</v>
      </c>
      <c r="AM28" s="100">
        <f t="shared" si="32"/>
        <v>600.32000000000005</v>
      </c>
      <c r="AN28" s="99">
        <v>574</v>
      </c>
      <c r="AO28" s="100">
        <f t="shared" si="33"/>
        <v>367.36</v>
      </c>
      <c r="AP28" s="99">
        <v>560</v>
      </c>
      <c r="AQ28" s="100">
        <f t="shared" si="34"/>
        <v>358.40000000000003</v>
      </c>
      <c r="AR28" s="99">
        <v>784</v>
      </c>
      <c r="AS28" s="100">
        <f t="shared" si="35"/>
        <v>501.76</v>
      </c>
      <c r="AT28" s="99">
        <v>392</v>
      </c>
      <c r="AU28" s="100">
        <f t="shared" si="36"/>
        <v>250.88</v>
      </c>
      <c r="AV28" s="99">
        <v>545</v>
      </c>
      <c r="AW28" s="100">
        <f t="shared" si="37"/>
        <v>348.8</v>
      </c>
      <c r="AX28" s="99">
        <v>784</v>
      </c>
      <c r="AY28" s="100">
        <f t="shared" si="38"/>
        <v>501.76</v>
      </c>
      <c r="AZ28" s="99">
        <v>308</v>
      </c>
      <c r="BA28" s="100">
        <f t="shared" si="39"/>
        <v>197.12</v>
      </c>
      <c r="BB28" s="99">
        <v>448</v>
      </c>
      <c r="BC28" s="100">
        <f t="shared" si="40"/>
        <v>286.72000000000003</v>
      </c>
      <c r="BD28" s="99">
        <v>462</v>
      </c>
      <c r="BE28" s="100">
        <f t="shared" si="41"/>
        <v>295.68</v>
      </c>
      <c r="BF28" s="101">
        <f t="shared" si="95"/>
        <v>7139</v>
      </c>
      <c r="BG28" s="100">
        <f t="shared" si="95"/>
        <v>4568.9600000000009</v>
      </c>
      <c r="BH28" s="99">
        <v>350</v>
      </c>
      <c r="BI28" s="97">
        <f t="shared" si="98"/>
        <v>224</v>
      </c>
      <c r="BJ28" s="99">
        <v>826</v>
      </c>
      <c r="BK28" s="97">
        <f t="shared" si="99"/>
        <v>528.64</v>
      </c>
      <c r="BL28" s="99"/>
      <c r="BM28" s="100">
        <f t="shared" si="100"/>
        <v>0</v>
      </c>
      <c r="BN28" s="99"/>
      <c r="BO28" s="100">
        <f t="shared" si="101"/>
        <v>0</v>
      </c>
      <c r="BP28" s="99"/>
      <c r="BQ28" s="100">
        <f t="shared" si="102"/>
        <v>0</v>
      </c>
      <c r="BR28" s="99"/>
      <c r="BS28" s="100">
        <f t="shared" si="103"/>
        <v>0</v>
      </c>
      <c r="BT28" s="99"/>
      <c r="BU28" s="100">
        <f t="shared" si="104"/>
        <v>0</v>
      </c>
      <c r="BV28" s="99"/>
      <c r="BW28" s="100">
        <f t="shared" si="105"/>
        <v>0</v>
      </c>
      <c r="BX28" s="99"/>
      <c r="BY28" s="100">
        <f t="shared" si="106"/>
        <v>0</v>
      </c>
      <c r="BZ28" s="99"/>
      <c r="CA28" s="100">
        <f t="shared" si="107"/>
        <v>0</v>
      </c>
      <c r="CB28" s="99"/>
      <c r="CC28" s="100">
        <f t="shared" si="108"/>
        <v>0</v>
      </c>
      <c r="CD28" s="99"/>
      <c r="CE28" s="100">
        <f t="shared" si="109"/>
        <v>0</v>
      </c>
      <c r="CF28" s="101">
        <f t="shared" si="110"/>
        <v>1176</v>
      </c>
      <c r="CG28" s="100">
        <f t="shared" si="110"/>
        <v>752.64</v>
      </c>
    </row>
    <row r="29" spans="1:85" s="102" customFormat="1" ht="19.899999999999999" customHeight="1" x14ac:dyDescent="0.5">
      <c r="A29" s="94">
        <v>23</v>
      </c>
      <c r="B29" s="95" t="s">
        <v>100</v>
      </c>
      <c r="C29" s="95" t="s">
        <v>74</v>
      </c>
      <c r="D29" s="94">
        <f>RANK(BF29,$BF$4:$BF$147)</f>
        <v>22</v>
      </c>
      <c r="E29" s="94">
        <v>0.7</v>
      </c>
      <c r="F29" s="94" t="s">
        <v>85</v>
      </c>
      <c r="G29" s="94"/>
      <c r="H29" s="94"/>
      <c r="I29" s="146">
        <f t="shared" si="18"/>
        <v>0</v>
      </c>
      <c r="J29" s="94"/>
      <c r="K29" s="146">
        <f t="shared" si="19"/>
        <v>0</v>
      </c>
      <c r="L29" s="94"/>
      <c r="M29" s="146">
        <f t="shared" si="20"/>
        <v>0</v>
      </c>
      <c r="N29" s="94"/>
      <c r="O29" s="146">
        <f t="shared" si="21"/>
        <v>0</v>
      </c>
      <c r="P29" s="94"/>
      <c r="Q29" s="146">
        <f t="shared" si="22"/>
        <v>0</v>
      </c>
      <c r="R29" s="94"/>
      <c r="S29" s="146">
        <f t="shared" si="23"/>
        <v>0</v>
      </c>
      <c r="T29" s="94"/>
      <c r="U29" s="146">
        <f t="shared" si="24"/>
        <v>0</v>
      </c>
      <c r="V29" s="94"/>
      <c r="W29" s="146">
        <f t="shared" si="25"/>
        <v>0</v>
      </c>
      <c r="X29" s="94"/>
      <c r="Y29" s="146">
        <f t="shared" si="26"/>
        <v>0</v>
      </c>
      <c r="Z29" s="94"/>
      <c r="AA29" s="146">
        <f t="shared" si="27"/>
        <v>0</v>
      </c>
      <c r="AB29" s="94"/>
      <c r="AC29" s="146">
        <f t="shared" si="28"/>
        <v>0</v>
      </c>
      <c r="AD29" s="94"/>
      <c r="AE29" s="146">
        <f t="shared" si="29"/>
        <v>0</v>
      </c>
      <c r="AF29" s="147">
        <f t="shared" si="97"/>
        <v>0</v>
      </c>
      <c r="AG29" s="146">
        <f t="shared" si="97"/>
        <v>0</v>
      </c>
      <c r="AH29" s="99"/>
      <c r="AI29" s="100">
        <f t="shared" si="31"/>
        <v>0</v>
      </c>
      <c r="AJ29" s="99"/>
      <c r="AK29" s="100">
        <f t="shared" si="32"/>
        <v>0</v>
      </c>
      <c r="AL29" s="99"/>
      <c r="AM29" s="100">
        <f t="shared" si="32"/>
        <v>0</v>
      </c>
      <c r="AN29" s="99"/>
      <c r="AO29" s="100">
        <f t="shared" si="33"/>
        <v>0</v>
      </c>
      <c r="AP29" s="99"/>
      <c r="AQ29" s="100">
        <f t="shared" si="34"/>
        <v>0</v>
      </c>
      <c r="AR29" s="99"/>
      <c r="AS29" s="100">
        <f t="shared" si="35"/>
        <v>0</v>
      </c>
      <c r="AT29" s="99"/>
      <c r="AU29" s="100">
        <f t="shared" si="36"/>
        <v>0</v>
      </c>
      <c r="AV29" s="99"/>
      <c r="AW29" s="100">
        <f t="shared" si="37"/>
        <v>0</v>
      </c>
      <c r="AX29" s="99"/>
      <c r="AY29" s="100">
        <f t="shared" si="38"/>
        <v>0</v>
      </c>
      <c r="AZ29" s="99"/>
      <c r="BA29" s="100">
        <f t="shared" si="39"/>
        <v>0</v>
      </c>
      <c r="BB29" s="99"/>
      <c r="BC29" s="100">
        <f t="shared" si="40"/>
        <v>0</v>
      </c>
      <c r="BD29" s="99"/>
      <c r="BE29" s="100">
        <f t="shared" si="41"/>
        <v>0</v>
      </c>
      <c r="BF29" s="101">
        <f t="shared" si="95"/>
        <v>0</v>
      </c>
      <c r="BG29" s="100">
        <f t="shared" si="95"/>
        <v>0</v>
      </c>
      <c r="BH29" s="99"/>
      <c r="BI29" s="100">
        <f t="shared" si="98"/>
        <v>0</v>
      </c>
      <c r="BJ29" s="99"/>
      <c r="BK29" s="100">
        <f t="shared" si="99"/>
        <v>0</v>
      </c>
      <c r="BL29" s="99"/>
      <c r="BM29" s="100">
        <f t="shared" si="100"/>
        <v>0</v>
      </c>
      <c r="BN29" s="99"/>
      <c r="BO29" s="100">
        <f t="shared" si="101"/>
        <v>0</v>
      </c>
      <c r="BP29" s="99"/>
      <c r="BQ29" s="100">
        <f t="shared" si="102"/>
        <v>0</v>
      </c>
      <c r="BR29" s="99"/>
      <c r="BS29" s="100">
        <f t="shared" si="103"/>
        <v>0</v>
      </c>
      <c r="BT29" s="99"/>
      <c r="BU29" s="100">
        <f t="shared" si="104"/>
        <v>0</v>
      </c>
      <c r="BV29" s="99"/>
      <c r="BW29" s="100">
        <f t="shared" si="105"/>
        <v>0</v>
      </c>
      <c r="BX29" s="99"/>
      <c r="BY29" s="100">
        <f t="shared" si="106"/>
        <v>0</v>
      </c>
      <c r="BZ29" s="99"/>
      <c r="CA29" s="100">
        <f t="shared" si="107"/>
        <v>0</v>
      </c>
      <c r="CB29" s="99"/>
      <c r="CC29" s="100">
        <f t="shared" si="108"/>
        <v>0</v>
      </c>
      <c r="CD29" s="99"/>
      <c r="CE29" s="100">
        <f t="shared" si="109"/>
        <v>0</v>
      </c>
      <c r="CF29" s="101">
        <f t="shared" si="110"/>
        <v>0</v>
      </c>
      <c r="CG29" s="100">
        <f t="shared" si="110"/>
        <v>0</v>
      </c>
    </row>
    <row r="30" spans="1:85" s="102" customFormat="1" ht="19.899999999999999" customHeight="1" x14ac:dyDescent="0.5">
      <c r="A30" s="94"/>
      <c r="B30" s="95"/>
      <c r="C30" s="95"/>
      <c r="D30" s="94"/>
      <c r="E30" s="94"/>
      <c r="F30" s="94"/>
      <c r="G30" s="94"/>
      <c r="H30" s="94"/>
      <c r="I30" s="146"/>
      <c r="J30" s="94"/>
      <c r="K30" s="146"/>
      <c r="L30" s="94"/>
      <c r="M30" s="146"/>
      <c r="N30" s="94"/>
      <c r="O30" s="146"/>
      <c r="P30" s="94"/>
      <c r="Q30" s="146"/>
      <c r="R30" s="94"/>
      <c r="S30" s="146"/>
      <c r="T30" s="94"/>
      <c r="U30" s="146"/>
      <c r="V30" s="94"/>
      <c r="W30" s="146"/>
      <c r="X30" s="94"/>
      <c r="Y30" s="146"/>
      <c r="Z30" s="94"/>
      <c r="AA30" s="146"/>
      <c r="AB30" s="94"/>
      <c r="AC30" s="146"/>
      <c r="AD30" s="94"/>
      <c r="AE30" s="146"/>
      <c r="AF30" s="147"/>
      <c r="AG30" s="146"/>
      <c r="AH30" s="99"/>
      <c r="AI30" s="100"/>
      <c r="AJ30" s="99"/>
      <c r="AK30" s="100"/>
      <c r="AL30" s="99"/>
      <c r="AM30" s="100"/>
      <c r="AN30" s="99"/>
      <c r="AO30" s="100"/>
      <c r="AP30" s="99"/>
      <c r="AQ30" s="100"/>
      <c r="AR30" s="99"/>
      <c r="AS30" s="100"/>
      <c r="AT30" s="99"/>
      <c r="AU30" s="100"/>
      <c r="AV30" s="99"/>
      <c r="AW30" s="100"/>
      <c r="AX30" s="99"/>
      <c r="AY30" s="100"/>
      <c r="AZ30" s="99"/>
      <c r="BA30" s="100"/>
      <c r="BB30" s="99"/>
      <c r="BC30" s="100"/>
      <c r="BD30" s="99"/>
      <c r="BE30" s="100"/>
      <c r="BF30" s="101"/>
      <c r="BG30" s="100"/>
      <c r="BH30" s="99"/>
      <c r="BI30" s="100"/>
      <c r="BJ30" s="99"/>
      <c r="BK30" s="100"/>
      <c r="BL30" s="99"/>
      <c r="BM30" s="100"/>
      <c r="BN30" s="99"/>
      <c r="BO30" s="100"/>
      <c r="BP30" s="99"/>
      <c r="BQ30" s="100"/>
      <c r="BR30" s="99"/>
      <c r="BS30" s="100"/>
      <c r="BT30" s="99"/>
      <c r="BU30" s="100"/>
      <c r="BV30" s="99"/>
      <c r="BW30" s="100"/>
      <c r="BX30" s="99"/>
      <c r="BY30" s="100"/>
      <c r="BZ30" s="99"/>
      <c r="CA30" s="100"/>
      <c r="CB30" s="99"/>
      <c r="CC30" s="100"/>
      <c r="CD30" s="99"/>
      <c r="CE30" s="100"/>
      <c r="CF30" s="101"/>
      <c r="CG30" s="100"/>
    </row>
    <row r="31" spans="1:85" s="102" customFormat="1" ht="19.899999999999999" customHeight="1" x14ac:dyDescent="0.5">
      <c r="A31" s="94">
        <v>24</v>
      </c>
      <c r="B31" s="95" t="s">
        <v>101</v>
      </c>
      <c r="C31" s="95" t="s">
        <v>77</v>
      </c>
      <c r="D31" s="94">
        <f t="shared" ref="D31:D47" si="111">RANK(BF31,$BF$4:$BF$147)</f>
        <v>20</v>
      </c>
      <c r="E31" s="94">
        <v>1</v>
      </c>
      <c r="F31" s="94" t="s">
        <v>75</v>
      </c>
      <c r="G31" s="94">
        <v>1680</v>
      </c>
      <c r="H31" s="94">
        <v>44</v>
      </c>
      <c r="I31" s="146">
        <f t="shared" si="18"/>
        <v>44</v>
      </c>
      <c r="J31" s="94">
        <v>36</v>
      </c>
      <c r="K31" s="146">
        <f t="shared" si="19"/>
        <v>36</v>
      </c>
      <c r="L31" s="94">
        <v>12</v>
      </c>
      <c r="M31" s="146">
        <f t="shared" si="20"/>
        <v>12</v>
      </c>
      <c r="N31" s="94">
        <v>48</v>
      </c>
      <c r="O31" s="146">
        <f t="shared" si="21"/>
        <v>48</v>
      </c>
      <c r="P31" s="94"/>
      <c r="Q31" s="146">
        <f t="shared" si="22"/>
        <v>0</v>
      </c>
      <c r="R31" s="94"/>
      <c r="S31" s="146">
        <f t="shared" si="23"/>
        <v>0</v>
      </c>
      <c r="T31" s="94"/>
      <c r="U31" s="146">
        <f t="shared" si="24"/>
        <v>0</v>
      </c>
      <c r="V31" s="94"/>
      <c r="W31" s="146">
        <f t="shared" si="25"/>
        <v>0</v>
      </c>
      <c r="X31" s="94"/>
      <c r="Y31" s="146">
        <f t="shared" si="26"/>
        <v>0</v>
      </c>
      <c r="Z31" s="94"/>
      <c r="AA31" s="146">
        <f t="shared" si="27"/>
        <v>0</v>
      </c>
      <c r="AB31" s="94"/>
      <c r="AC31" s="146">
        <f t="shared" si="28"/>
        <v>0</v>
      </c>
      <c r="AD31" s="94"/>
      <c r="AE31" s="146">
        <f t="shared" si="29"/>
        <v>0</v>
      </c>
      <c r="AF31" s="147">
        <f t="shared" ref="AF31:AG47" si="112">SUM(H31,J31,L31,N31,P31,R31,T31,V31,X31,Z31,AB31,AD31)</f>
        <v>140</v>
      </c>
      <c r="AG31" s="146">
        <f t="shared" si="112"/>
        <v>140</v>
      </c>
      <c r="AH31" s="99"/>
      <c r="AI31" s="100">
        <f t="shared" si="31"/>
        <v>0</v>
      </c>
      <c r="AJ31" s="99"/>
      <c r="AK31" s="100">
        <f t="shared" si="32"/>
        <v>0</v>
      </c>
      <c r="AL31" s="99"/>
      <c r="AM31" s="100">
        <f t="shared" si="32"/>
        <v>0</v>
      </c>
      <c r="AN31" s="99"/>
      <c r="AO31" s="100">
        <f t="shared" si="33"/>
        <v>0</v>
      </c>
      <c r="AP31" s="99">
        <v>2</v>
      </c>
      <c r="AQ31" s="100">
        <f t="shared" si="34"/>
        <v>2</v>
      </c>
      <c r="AR31" s="99"/>
      <c r="AS31" s="100">
        <f t="shared" si="35"/>
        <v>0</v>
      </c>
      <c r="AT31" s="99"/>
      <c r="AU31" s="100">
        <f t="shared" si="36"/>
        <v>0</v>
      </c>
      <c r="AV31" s="99"/>
      <c r="AW31" s="100">
        <f t="shared" si="37"/>
        <v>0</v>
      </c>
      <c r="AX31" s="99"/>
      <c r="AY31" s="100">
        <f t="shared" si="38"/>
        <v>0</v>
      </c>
      <c r="AZ31" s="99"/>
      <c r="BA31" s="100">
        <f t="shared" si="39"/>
        <v>0</v>
      </c>
      <c r="BB31" s="99"/>
      <c r="BC31" s="100">
        <f t="shared" si="40"/>
        <v>0</v>
      </c>
      <c r="BD31" s="99"/>
      <c r="BE31" s="100">
        <f t="shared" si="41"/>
        <v>0</v>
      </c>
      <c r="BF31" s="101">
        <f t="shared" si="95"/>
        <v>2</v>
      </c>
      <c r="BG31" s="100">
        <f t="shared" si="95"/>
        <v>2</v>
      </c>
      <c r="BH31" s="99"/>
      <c r="BI31" s="100">
        <f t="shared" ref="BI31:BI47" si="113">BH31*$E31</f>
        <v>0</v>
      </c>
      <c r="BJ31" s="99"/>
      <c r="BK31" s="100">
        <f t="shared" ref="BK31:BK47" si="114">BJ31*$E31</f>
        <v>0</v>
      </c>
      <c r="BL31" s="99"/>
      <c r="BM31" s="100">
        <f t="shared" ref="BM31:BM47" si="115">BL31*$E31</f>
        <v>0</v>
      </c>
      <c r="BN31" s="99"/>
      <c r="BO31" s="100">
        <f t="shared" ref="BO31:BO47" si="116">BN31*$E31</f>
        <v>0</v>
      </c>
      <c r="BP31" s="99"/>
      <c r="BQ31" s="100">
        <f t="shared" ref="BQ31:BQ47" si="117">BP31*$E31</f>
        <v>0</v>
      </c>
      <c r="BR31" s="99"/>
      <c r="BS31" s="100">
        <f t="shared" ref="BS31:BS47" si="118">BR31*$E31</f>
        <v>0</v>
      </c>
      <c r="BT31" s="99"/>
      <c r="BU31" s="100">
        <f t="shared" ref="BU31:BU47" si="119">BT31*$E31</f>
        <v>0</v>
      </c>
      <c r="BV31" s="99"/>
      <c r="BW31" s="100">
        <f t="shared" ref="BW31:BW47" si="120">BV31*$E31</f>
        <v>0</v>
      </c>
      <c r="BX31" s="99"/>
      <c r="BY31" s="100">
        <f t="shared" ref="BY31:BY47" si="121">BX31*$E31</f>
        <v>0</v>
      </c>
      <c r="BZ31" s="99"/>
      <c r="CA31" s="100">
        <f t="shared" ref="CA31:CA47" si="122">BZ31*$E31</f>
        <v>0</v>
      </c>
      <c r="CB31" s="99"/>
      <c r="CC31" s="100">
        <f t="shared" ref="CC31:CC47" si="123">CB31*$E31</f>
        <v>0</v>
      </c>
      <c r="CD31" s="99"/>
      <c r="CE31" s="100">
        <f t="shared" ref="CE31:CE47" si="124">CD31*$E31</f>
        <v>0</v>
      </c>
      <c r="CF31" s="101">
        <f t="shared" ref="CF31:CG47" si="125">SUM(BH31,BJ31,BL31,BN31,BP31,BR31,BT31,BV31,BX31,BZ31,CB31,CD31)</f>
        <v>0</v>
      </c>
      <c r="CG31" s="100">
        <f t="shared" si="125"/>
        <v>0</v>
      </c>
    </row>
    <row r="32" spans="1:85" s="102" customFormat="1" ht="19.899999999999999" customHeight="1" x14ac:dyDescent="0.5">
      <c r="A32" s="94">
        <v>25</v>
      </c>
      <c r="B32" s="95" t="s">
        <v>102</v>
      </c>
      <c r="C32" s="95" t="s">
        <v>77</v>
      </c>
      <c r="D32" s="94">
        <f t="shared" si="111"/>
        <v>20</v>
      </c>
      <c r="E32" s="94">
        <v>1</v>
      </c>
      <c r="F32" s="94" t="s">
        <v>75</v>
      </c>
      <c r="G32" s="94">
        <v>1930</v>
      </c>
      <c r="H32" s="94">
        <v>12</v>
      </c>
      <c r="I32" s="146">
        <f t="shared" si="18"/>
        <v>12</v>
      </c>
      <c r="J32" s="94"/>
      <c r="K32" s="146">
        <f t="shared" si="19"/>
        <v>0</v>
      </c>
      <c r="L32" s="94"/>
      <c r="M32" s="146">
        <f t="shared" si="20"/>
        <v>0</v>
      </c>
      <c r="N32" s="94"/>
      <c r="O32" s="146">
        <f t="shared" si="21"/>
        <v>0</v>
      </c>
      <c r="P32" s="94"/>
      <c r="Q32" s="146">
        <f t="shared" si="22"/>
        <v>0</v>
      </c>
      <c r="R32" s="94"/>
      <c r="S32" s="146">
        <f t="shared" si="23"/>
        <v>0</v>
      </c>
      <c r="T32" s="94"/>
      <c r="U32" s="146">
        <f t="shared" si="24"/>
        <v>0</v>
      </c>
      <c r="V32" s="94"/>
      <c r="W32" s="146">
        <f t="shared" si="25"/>
        <v>0</v>
      </c>
      <c r="X32" s="94"/>
      <c r="Y32" s="146">
        <f t="shared" si="26"/>
        <v>0</v>
      </c>
      <c r="Z32" s="94"/>
      <c r="AA32" s="146">
        <f t="shared" si="27"/>
        <v>0</v>
      </c>
      <c r="AB32" s="94"/>
      <c r="AC32" s="146">
        <f t="shared" si="28"/>
        <v>0</v>
      </c>
      <c r="AD32" s="94"/>
      <c r="AE32" s="146">
        <f t="shared" si="29"/>
        <v>0</v>
      </c>
      <c r="AF32" s="147">
        <f t="shared" si="112"/>
        <v>12</v>
      </c>
      <c r="AG32" s="146">
        <f t="shared" si="112"/>
        <v>12</v>
      </c>
      <c r="AH32" s="99"/>
      <c r="AI32" s="100">
        <f t="shared" si="31"/>
        <v>0</v>
      </c>
      <c r="AJ32" s="99"/>
      <c r="AK32" s="100">
        <f t="shared" si="32"/>
        <v>0</v>
      </c>
      <c r="AL32" s="99"/>
      <c r="AM32" s="100">
        <f t="shared" si="32"/>
        <v>0</v>
      </c>
      <c r="AN32" s="99"/>
      <c r="AO32" s="100">
        <f t="shared" si="33"/>
        <v>0</v>
      </c>
      <c r="AP32" s="99">
        <v>2</v>
      </c>
      <c r="AQ32" s="100">
        <f t="shared" si="34"/>
        <v>2</v>
      </c>
      <c r="AR32" s="99"/>
      <c r="AS32" s="100">
        <f t="shared" si="35"/>
        <v>0</v>
      </c>
      <c r="AT32" s="99"/>
      <c r="AU32" s="100">
        <f t="shared" si="36"/>
        <v>0</v>
      </c>
      <c r="AV32" s="99"/>
      <c r="AW32" s="100">
        <f t="shared" si="37"/>
        <v>0</v>
      </c>
      <c r="AX32" s="99"/>
      <c r="AY32" s="100">
        <f t="shared" si="38"/>
        <v>0</v>
      </c>
      <c r="AZ32" s="99"/>
      <c r="BA32" s="100">
        <f t="shared" si="39"/>
        <v>0</v>
      </c>
      <c r="BB32" s="99"/>
      <c r="BC32" s="100">
        <f t="shared" si="40"/>
        <v>0</v>
      </c>
      <c r="BD32" s="99"/>
      <c r="BE32" s="100">
        <f t="shared" si="41"/>
        <v>0</v>
      </c>
      <c r="BF32" s="101">
        <f t="shared" si="95"/>
        <v>2</v>
      </c>
      <c r="BG32" s="100">
        <f t="shared" si="95"/>
        <v>2</v>
      </c>
      <c r="BH32" s="99"/>
      <c r="BI32" s="100">
        <f t="shared" si="113"/>
        <v>0</v>
      </c>
      <c r="BJ32" s="99"/>
      <c r="BK32" s="100">
        <f t="shared" si="114"/>
        <v>0</v>
      </c>
      <c r="BL32" s="99"/>
      <c r="BM32" s="100">
        <f t="shared" si="115"/>
        <v>0</v>
      </c>
      <c r="BN32" s="99"/>
      <c r="BO32" s="100">
        <f t="shared" si="116"/>
        <v>0</v>
      </c>
      <c r="BP32" s="99"/>
      <c r="BQ32" s="100">
        <f t="shared" si="117"/>
        <v>0</v>
      </c>
      <c r="BR32" s="99"/>
      <c r="BS32" s="100">
        <f t="shared" si="118"/>
        <v>0</v>
      </c>
      <c r="BT32" s="99"/>
      <c r="BU32" s="100">
        <f t="shared" si="119"/>
        <v>0</v>
      </c>
      <c r="BV32" s="99"/>
      <c r="BW32" s="100">
        <f t="shared" si="120"/>
        <v>0</v>
      </c>
      <c r="BX32" s="99"/>
      <c r="BY32" s="100">
        <f t="shared" si="121"/>
        <v>0</v>
      </c>
      <c r="BZ32" s="99"/>
      <c r="CA32" s="100">
        <f t="shared" si="122"/>
        <v>0</v>
      </c>
      <c r="CB32" s="99"/>
      <c r="CC32" s="100">
        <f t="shared" si="123"/>
        <v>0</v>
      </c>
      <c r="CD32" s="99"/>
      <c r="CE32" s="100">
        <f t="shared" si="124"/>
        <v>0</v>
      </c>
      <c r="CF32" s="101">
        <f t="shared" si="125"/>
        <v>0</v>
      </c>
      <c r="CG32" s="100">
        <f t="shared" si="125"/>
        <v>0</v>
      </c>
    </row>
    <row r="33" spans="1:85" s="102" customFormat="1" ht="19.899999999999999" customHeight="1" x14ac:dyDescent="0.5">
      <c r="A33" s="94">
        <v>26</v>
      </c>
      <c r="B33" s="95" t="s">
        <v>103</v>
      </c>
      <c r="C33" s="95" t="s">
        <v>77</v>
      </c>
      <c r="D33" s="94">
        <f t="shared" si="111"/>
        <v>22</v>
      </c>
      <c r="E33" s="94">
        <v>0.6</v>
      </c>
      <c r="F33" s="94" t="s">
        <v>75</v>
      </c>
      <c r="G33" s="94">
        <v>1110</v>
      </c>
      <c r="H33" s="94">
        <v>156</v>
      </c>
      <c r="I33" s="146">
        <f t="shared" si="18"/>
        <v>93.6</v>
      </c>
      <c r="J33" s="94">
        <v>36</v>
      </c>
      <c r="K33" s="146">
        <f t="shared" si="19"/>
        <v>21.599999999999998</v>
      </c>
      <c r="L33" s="94"/>
      <c r="M33" s="146">
        <f t="shared" si="20"/>
        <v>0</v>
      </c>
      <c r="N33" s="94"/>
      <c r="O33" s="146">
        <f t="shared" si="21"/>
        <v>0</v>
      </c>
      <c r="P33" s="94"/>
      <c r="Q33" s="146">
        <f t="shared" si="22"/>
        <v>0</v>
      </c>
      <c r="R33" s="94"/>
      <c r="S33" s="146">
        <f t="shared" si="23"/>
        <v>0</v>
      </c>
      <c r="T33" s="94"/>
      <c r="U33" s="146">
        <f t="shared" si="24"/>
        <v>0</v>
      </c>
      <c r="V33" s="94"/>
      <c r="W33" s="146">
        <f t="shared" si="25"/>
        <v>0</v>
      </c>
      <c r="X33" s="94"/>
      <c r="Y33" s="146">
        <f t="shared" si="26"/>
        <v>0</v>
      </c>
      <c r="Z33" s="94"/>
      <c r="AA33" s="146">
        <f t="shared" si="27"/>
        <v>0</v>
      </c>
      <c r="AB33" s="94"/>
      <c r="AC33" s="146">
        <f t="shared" si="28"/>
        <v>0</v>
      </c>
      <c r="AD33" s="94"/>
      <c r="AE33" s="146">
        <f t="shared" si="29"/>
        <v>0</v>
      </c>
      <c r="AF33" s="147">
        <f t="shared" si="112"/>
        <v>192</v>
      </c>
      <c r="AG33" s="146">
        <f t="shared" si="112"/>
        <v>115.19999999999999</v>
      </c>
      <c r="AH33" s="99"/>
      <c r="AI33" s="100">
        <f t="shared" si="31"/>
        <v>0</v>
      </c>
      <c r="AJ33" s="99"/>
      <c r="AK33" s="100">
        <f t="shared" si="32"/>
        <v>0</v>
      </c>
      <c r="AL33" s="99"/>
      <c r="AM33" s="100">
        <f t="shared" si="32"/>
        <v>0</v>
      </c>
      <c r="AN33" s="99"/>
      <c r="AO33" s="100">
        <f t="shared" si="33"/>
        <v>0</v>
      </c>
      <c r="AP33" s="99"/>
      <c r="AQ33" s="100">
        <f t="shared" si="34"/>
        <v>0</v>
      </c>
      <c r="AR33" s="99"/>
      <c r="AS33" s="100">
        <f t="shared" si="35"/>
        <v>0</v>
      </c>
      <c r="AT33" s="99"/>
      <c r="AU33" s="100">
        <f t="shared" si="36"/>
        <v>0</v>
      </c>
      <c r="AV33" s="99"/>
      <c r="AW33" s="100">
        <f t="shared" si="37"/>
        <v>0</v>
      </c>
      <c r="AX33" s="99"/>
      <c r="AY33" s="100">
        <f t="shared" si="38"/>
        <v>0</v>
      </c>
      <c r="AZ33" s="99"/>
      <c r="BA33" s="100">
        <f t="shared" si="39"/>
        <v>0</v>
      </c>
      <c r="BB33" s="99"/>
      <c r="BC33" s="100">
        <f t="shared" si="40"/>
        <v>0</v>
      </c>
      <c r="BD33" s="99"/>
      <c r="BE33" s="100">
        <f t="shared" si="41"/>
        <v>0</v>
      </c>
      <c r="BF33" s="101">
        <f t="shared" si="95"/>
        <v>0</v>
      </c>
      <c r="BG33" s="100">
        <f t="shared" si="95"/>
        <v>0</v>
      </c>
      <c r="BH33" s="99"/>
      <c r="BI33" s="100">
        <f t="shared" si="113"/>
        <v>0</v>
      </c>
      <c r="BJ33" s="99"/>
      <c r="BK33" s="100">
        <f t="shared" si="114"/>
        <v>0</v>
      </c>
      <c r="BL33" s="99"/>
      <c r="BM33" s="100">
        <f t="shared" si="115"/>
        <v>0</v>
      </c>
      <c r="BN33" s="99"/>
      <c r="BO33" s="100">
        <f t="shared" si="116"/>
        <v>0</v>
      </c>
      <c r="BP33" s="99"/>
      <c r="BQ33" s="100">
        <f t="shared" si="117"/>
        <v>0</v>
      </c>
      <c r="BR33" s="99"/>
      <c r="BS33" s="100">
        <f t="shared" si="118"/>
        <v>0</v>
      </c>
      <c r="BT33" s="99"/>
      <c r="BU33" s="100">
        <f t="shared" si="119"/>
        <v>0</v>
      </c>
      <c r="BV33" s="99"/>
      <c r="BW33" s="100">
        <f t="shared" si="120"/>
        <v>0</v>
      </c>
      <c r="BX33" s="99"/>
      <c r="BY33" s="100">
        <f t="shared" si="121"/>
        <v>0</v>
      </c>
      <c r="BZ33" s="99"/>
      <c r="CA33" s="100">
        <f t="shared" si="122"/>
        <v>0</v>
      </c>
      <c r="CB33" s="99"/>
      <c r="CC33" s="100">
        <f t="shared" si="123"/>
        <v>0</v>
      </c>
      <c r="CD33" s="99"/>
      <c r="CE33" s="100">
        <f t="shared" si="124"/>
        <v>0</v>
      </c>
      <c r="CF33" s="101">
        <f t="shared" si="125"/>
        <v>0</v>
      </c>
      <c r="CG33" s="100">
        <f t="shared" si="125"/>
        <v>0</v>
      </c>
    </row>
    <row r="34" spans="1:85" s="102" customFormat="1" ht="19.899999999999999" customHeight="1" x14ac:dyDescent="0.5">
      <c r="A34" s="94">
        <v>27</v>
      </c>
      <c r="B34" s="95" t="s">
        <v>104</v>
      </c>
      <c r="C34" s="95" t="s">
        <v>77</v>
      </c>
      <c r="D34" s="94">
        <f t="shared" si="111"/>
        <v>22</v>
      </c>
      <c r="E34" s="94">
        <v>0.6</v>
      </c>
      <c r="F34" s="94" t="s">
        <v>75</v>
      </c>
      <c r="G34" s="94">
        <v>1330</v>
      </c>
      <c r="H34" s="94"/>
      <c r="I34" s="146">
        <f t="shared" si="18"/>
        <v>0</v>
      </c>
      <c r="J34" s="94"/>
      <c r="K34" s="146">
        <f t="shared" si="19"/>
        <v>0</v>
      </c>
      <c r="L34" s="94">
        <v>12</v>
      </c>
      <c r="M34" s="146">
        <f t="shared" si="20"/>
        <v>7.1999999999999993</v>
      </c>
      <c r="N34" s="94"/>
      <c r="O34" s="146">
        <f t="shared" si="21"/>
        <v>0</v>
      </c>
      <c r="P34" s="94"/>
      <c r="Q34" s="146">
        <f t="shared" si="22"/>
        <v>0</v>
      </c>
      <c r="R34" s="94"/>
      <c r="S34" s="146">
        <f t="shared" si="23"/>
        <v>0</v>
      </c>
      <c r="T34" s="94"/>
      <c r="U34" s="146">
        <f t="shared" si="24"/>
        <v>0</v>
      </c>
      <c r="V34" s="94"/>
      <c r="W34" s="146">
        <f t="shared" si="25"/>
        <v>0</v>
      </c>
      <c r="X34" s="94"/>
      <c r="Y34" s="146">
        <f t="shared" si="26"/>
        <v>0</v>
      </c>
      <c r="Z34" s="94"/>
      <c r="AA34" s="146">
        <f t="shared" si="27"/>
        <v>0</v>
      </c>
      <c r="AB34" s="94"/>
      <c r="AC34" s="146">
        <f t="shared" si="28"/>
        <v>0</v>
      </c>
      <c r="AD34" s="94"/>
      <c r="AE34" s="146">
        <f t="shared" si="29"/>
        <v>0</v>
      </c>
      <c r="AF34" s="147">
        <f t="shared" si="112"/>
        <v>12</v>
      </c>
      <c r="AG34" s="146">
        <f t="shared" si="112"/>
        <v>7.1999999999999993</v>
      </c>
      <c r="AH34" s="99"/>
      <c r="AI34" s="100">
        <f t="shared" si="31"/>
        <v>0</v>
      </c>
      <c r="AJ34" s="99"/>
      <c r="AK34" s="100">
        <f t="shared" si="32"/>
        <v>0</v>
      </c>
      <c r="AL34" s="99"/>
      <c r="AM34" s="100">
        <f t="shared" si="32"/>
        <v>0</v>
      </c>
      <c r="AN34" s="99"/>
      <c r="AO34" s="100">
        <f t="shared" si="33"/>
        <v>0</v>
      </c>
      <c r="AP34" s="99"/>
      <c r="AQ34" s="100">
        <f t="shared" si="34"/>
        <v>0</v>
      </c>
      <c r="AR34" s="99"/>
      <c r="AS34" s="100">
        <f t="shared" si="35"/>
        <v>0</v>
      </c>
      <c r="AT34" s="99"/>
      <c r="AU34" s="100">
        <f t="shared" si="36"/>
        <v>0</v>
      </c>
      <c r="AV34" s="99"/>
      <c r="AW34" s="100">
        <f t="shared" si="37"/>
        <v>0</v>
      </c>
      <c r="AX34" s="99"/>
      <c r="AY34" s="100">
        <f t="shared" si="38"/>
        <v>0</v>
      </c>
      <c r="AZ34" s="99"/>
      <c r="BA34" s="100">
        <f t="shared" si="39"/>
        <v>0</v>
      </c>
      <c r="BB34" s="99"/>
      <c r="BC34" s="100">
        <f t="shared" si="40"/>
        <v>0</v>
      </c>
      <c r="BD34" s="99"/>
      <c r="BE34" s="100">
        <f t="shared" si="41"/>
        <v>0</v>
      </c>
      <c r="BF34" s="101">
        <f t="shared" si="95"/>
        <v>0</v>
      </c>
      <c r="BG34" s="100">
        <f t="shared" si="95"/>
        <v>0</v>
      </c>
      <c r="BH34" s="99"/>
      <c r="BI34" s="100">
        <f t="shared" si="113"/>
        <v>0</v>
      </c>
      <c r="BJ34" s="99"/>
      <c r="BK34" s="100">
        <f t="shared" si="114"/>
        <v>0</v>
      </c>
      <c r="BL34" s="99"/>
      <c r="BM34" s="100">
        <f t="shared" si="115"/>
        <v>0</v>
      </c>
      <c r="BN34" s="99"/>
      <c r="BO34" s="100">
        <f t="shared" si="116"/>
        <v>0</v>
      </c>
      <c r="BP34" s="99"/>
      <c r="BQ34" s="100">
        <f t="shared" si="117"/>
        <v>0</v>
      </c>
      <c r="BR34" s="99"/>
      <c r="BS34" s="100">
        <f t="shared" si="118"/>
        <v>0</v>
      </c>
      <c r="BT34" s="99"/>
      <c r="BU34" s="100">
        <f t="shared" si="119"/>
        <v>0</v>
      </c>
      <c r="BV34" s="99"/>
      <c r="BW34" s="100">
        <f t="shared" si="120"/>
        <v>0</v>
      </c>
      <c r="BX34" s="99"/>
      <c r="BY34" s="100">
        <f t="shared" si="121"/>
        <v>0</v>
      </c>
      <c r="BZ34" s="99"/>
      <c r="CA34" s="100">
        <f t="shared" si="122"/>
        <v>0</v>
      </c>
      <c r="CB34" s="99"/>
      <c r="CC34" s="100">
        <f t="shared" si="123"/>
        <v>0</v>
      </c>
      <c r="CD34" s="99"/>
      <c r="CE34" s="100">
        <f t="shared" si="124"/>
        <v>0</v>
      </c>
      <c r="CF34" s="101">
        <f t="shared" si="125"/>
        <v>0</v>
      </c>
      <c r="CG34" s="100">
        <f t="shared" si="125"/>
        <v>0</v>
      </c>
    </row>
    <row r="35" spans="1:85" s="102" customFormat="1" ht="19.899999999999999" customHeight="1" x14ac:dyDescent="0.5">
      <c r="A35" s="94">
        <v>28</v>
      </c>
      <c r="B35" s="95" t="s">
        <v>105</v>
      </c>
      <c r="C35" s="95" t="s">
        <v>77</v>
      </c>
      <c r="D35" s="94">
        <f t="shared" si="111"/>
        <v>22</v>
      </c>
      <c r="E35" s="94">
        <v>0.35</v>
      </c>
      <c r="F35" s="94" t="s">
        <v>81</v>
      </c>
      <c r="G35" s="94">
        <v>900</v>
      </c>
      <c r="H35" s="94">
        <v>80</v>
      </c>
      <c r="I35" s="146">
        <f t="shared" si="18"/>
        <v>28</v>
      </c>
      <c r="J35" s="94"/>
      <c r="K35" s="146">
        <f t="shared" si="19"/>
        <v>0</v>
      </c>
      <c r="L35" s="94"/>
      <c r="M35" s="146">
        <f t="shared" si="20"/>
        <v>0</v>
      </c>
      <c r="N35" s="94"/>
      <c r="O35" s="146">
        <f t="shared" si="21"/>
        <v>0</v>
      </c>
      <c r="P35" s="94"/>
      <c r="Q35" s="146">
        <f t="shared" si="22"/>
        <v>0</v>
      </c>
      <c r="R35" s="94"/>
      <c r="S35" s="146">
        <f t="shared" si="23"/>
        <v>0</v>
      </c>
      <c r="T35" s="94"/>
      <c r="U35" s="146">
        <f t="shared" si="24"/>
        <v>0</v>
      </c>
      <c r="V35" s="94"/>
      <c r="W35" s="146">
        <f t="shared" si="25"/>
        <v>0</v>
      </c>
      <c r="X35" s="94"/>
      <c r="Y35" s="146">
        <f t="shared" si="26"/>
        <v>0</v>
      </c>
      <c r="Z35" s="94"/>
      <c r="AA35" s="146">
        <f t="shared" si="27"/>
        <v>0</v>
      </c>
      <c r="AB35" s="94"/>
      <c r="AC35" s="146">
        <f t="shared" si="28"/>
        <v>0</v>
      </c>
      <c r="AD35" s="94"/>
      <c r="AE35" s="146">
        <f t="shared" si="29"/>
        <v>0</v>
      </c>
      <c r="AF35" s="147">
        <f t="shared" si="112"/>
        <v>80</v>
      </c>
      <c r="AG35" s="146">
        <f t="shared" si="112"/>
        <v>28</v>
      </c>
      <c r="AH35" s="99"/>
      <c r="AI35" s="100">
        <f t="shared" si="31"/>
        <v>0</v>
      </c>
      <c r="AJ35" s="99"/>
      <c r="AK35" s="100">
        <f t="shared" si="32"/>
        <v>0</v>
      </c>
      <c r="AL35" s="99"/>
      <c r="AM35" s="100">
        <f t="shared" si="32"/>
        <v>0</v>
      </c>
      <c r="AN35" s="99"/>
      <c r="AO35" s="100">
        <f t="shared" si="33"/>
        <v>0</v>
      </c>
      <c r="AP35" s="99"/>
      <c r="AQ35" s="100">
        <f t="shared" si="34"/>
        <v>0</v>
      </c>
      <c r="AR35" s="99"/>
      <c r="AS35" s="100">
        <f t="shared" si="35"/>
        <v>0</v>
      </c>
      <c r="AT35" s="99"/>
      <c r="AU35" s="100">
        <f t="shared" si="36"/>
        <v>0</v>
      </c>
      <c r="AV35" s="99"/>
      <c r="AW35" s="100">
        <f t="shared" si="37"/>
        <v>0</v>
      </c>
      <c r="AX35" s="99"/>
      <c r="AY35" s="100">
        <f t="shared" si="38"/>
        <v>0</v>
      </c>
      <c r="AZ35" s="99"/>
      <c r="BA35" s="100">
        <f t="shared" si="39"/>
        <v>0</v>
      </c>
      <c r="BB35" s="99"/>
      <c r="BC35" s="100">
        <f t="shared" si="40"/>
        <v>0</v>
      </c>
      <c r="BD35" s="99"/>
      <c r="BE35" s="100">
        <f t="shared" si="41"/>
        <v>0</v>
      </c>
      <c r="BF35" s="101">
        <f t="shared" si="95"/>
        <v>0</v>
      </c>
      <c r="BG35" s="100">
        <f t="shared" si="95"/>
        <v>0</v>
      </c>
      <c r="BH35" s="99"/>
      <c r="BI35" s="100">
        <f t="shared" si="113"/>
        <v>0</v>
      </c>
      <c r="BJ35" s="99"/>
      <c r="BK35" s="100">
        <f t="shared" si="114"/>
        <v>0</v>
      </c>
      <c r="BL35" s="99"/>
      <c r="BM35" s="100">
        <f t="shared" si="115"/>
        <v>0</v>
      </c>
      <c r="BN35" s="99"/>
      <c r="BO35" s="100">
        <f t="shared" si="116"/>
        <v>0</v>
      </c>
      <c r="BP35" s="99"/>
      <c r="BQ35" s="100">
        <f t="shared" si="117"/>
        <v>0</v>
      </c>
      <c r="BR35" s="99"/>
      <c r="BS35" s="100">
        <f t="shared" si="118"/>
        <v>0</v>
      </c>
      <c r="BT35" s="99"/>
      <c r="BU35" s="100">
        <f t="shared" si="119"/>
        <v>0</v>
      </c>
      <c r="BV35" s="99"/>
      <c r="BW35" s="100">
        <f t="shared" si="120"/>
        <v>0</v>
      </c>
      <c r="BX35" s="99"/>
      <c r="BY35" s="100">
        <f t="shared" si="121"/>
        <v>0</v>
      </c>
      <c r="BZ35" s="99"/>
      <c r="CA35" s="100">
        <f t="shared" si="122"/>
        <v>0</v>
      </c>
      <c r="CB35" s="99"/>
      <c r="CC35" s="100">
        <f t="shared" si="123"/>
        <v>0</v>
      </c>
      <c r="CD35" s="99"/>
      <c r="CE35" s="100">
        <f t="shared" si="124"/>
        <v>0</v>
      </c>
      <c r="CF35" s="101">
        <f t="shared" si="125"/>
        <v>0</v>
      </c>
      <c r="CG35" s="100">
        <f t="shared" si="125"/>
        <v>0</v>
      </c>
    </row>
    <row r="36" spans="1:85" s="102" customFormat="1" ht="19.899999999999999" customHeight="1" x14ac:dyDescent="0.5">
      <c r="A36" s="94">
        <v>29</v>
      </c>
      <c r="B36" s="95" t="s">
        <v>106</v>
      </c>
      <c r="C36" s="95" t="s">
        <v>74</v>
      </c>
      <c r="D36" s="94">
        <f t="shared" si="111"/>
        <v>22</v>
      </c>
      <c r="E36" s="94">
        <v>0.7</v>
      </c>
      <c r="F36" s="94" t="s">
        <v>75</v>
      </c>
      <c r="G36" s="94"/>
      <c r="H36" s="94"/>
      <c r="I36" s="146">
        <f t="shared" si="18"/>
        <v>0</v>
      </c>
      <c r="J36" s="94"/>
      <c r="K36" s="146">
        <f t="shared" si="19"/>
        <v>0</v>
      </c>
      <c r="L36" s="94"/>
      <c r="M36" s="146">
        <f t="shared" si="20"/>
        <v>0</v>
      </c>
      <c r="N36" s="94"/>
      <c r="O36" s="146">
        <f t="shared" si="21"/>
        <v>0</v>
      </c>
      <c r="P36" s="94"/>
      <c r="Q36" s="146">
        <f t="shared" si="22"/>
        <v>0</v>
      </c>
      <c r="R36" s="94"/>
      <c r="S36" s="146">
        <f t="shared" si="23"/>
        <v>0</v>
      </c>
      <c r="T36" s="94"/>
      <c r="U36" s="146">
        <f t="shared" si="24"/>
        <v>0</v>
      </c>
      <c r="V36" s="94"/>
      <c r="W36" s="146">
        <f t="shared" si="25"/>
        <v>0</v>
      </c>
      <c r="X36" s="94"/>
      <c r="Y36" s="146">
        <f t="shared" si="26"/>
        <v>0</v>
      </c>
      <c r="Z36" s="94"/>
      <c r="AA36" s="146">
        <f t="shared" si="27"/>
        <v>0</v>
      </c>
      <c r="AB36" s="94"/>
      <c r="AC36" s="146">
        <f t="shared" si="28"/>
        <v>0</v>
      </c>
      <c r="AD36" s="94"/>
      <c r="AE36" s="146">
        <f t="shared" si="29"/>
        <v>0</v>
      </c>
      <c r="AF36" s="147">
        <f t="shared" si="112"/>
        <v>0</v>
      </c>
      <c r="AG36" s="146">
        <f t="shared" si="112"/>
        <v>0</v>
      </c>
      <c r="AH36" s="99"/>
      <c r="AI36" s="100">
        <f t="shared" si="31"/>
        <v>0</v>
      </c>
      <c r="AJ36" s="99"/>
      <c r="AK36" s="100">
        <f t="shared" si="32"/>
        <v>0</v>
      </c>
      <c r="AL36" s="99"/>
      <c r="AM36" s="100">
        <f t="shared" si="32"/>
        <v>0</v>
      </c>
      <c r="AN36" s="99"/>
      <c r="AO36" s="100">
        <f t="shared" si="33"/>
        <v>0</v>
      </c>
      <c r="AP36" s="99"/>
      <c r="AQ36" s="100">
        <f t="shared" si="34"/>
        <v>0</v>
      </c>
      <c r="AR36" s="99"/>
      <c r="AS36" s="100">
        <f t="shared" si="35"/>
        <v>0</v>
      </c>
      <c r="AT36" s="99"/>
      <c r="AU36" s="100">
        <f t="shared" si="36"/>
        <v>0</v>
      </c>
      <c r="AV36" s="99"/>
      <c r="AW36" s="100">
        <f t="shared" si="37"/>
        <v>0</v>
      </c>
      <c r="AX36" s="99"/>
      <c r="AY36" s="100">
        <f t="shared" si="38"/>
        <v>0</v>
      </c>
      <c r="AZ36" s="99"/>
      <c r="BA36" s="100">
        <f t="shared" si="39"/>
        <v>0</v>
      </c>
      <c r="BB36" s="99"/>
      <c r="BC36" s="100">
        <f t="shared" si="40"/>
        <v>0</v>
      </c>
      <c r="BD36" s="99"/>
      <c r="BE36" s="100">
        <f t="shared" si="41"/>
        <v>0</v>
      </c>
      <c r="BF36" s="101">
        <f t="shared" si="95"/>
        <v>0</v>
      </c>
      <c r="BG36" s="100">
        <f t="shared" si="95"/>
        <v>0</v>
      </c>
      <c r="BH36" s="99"/>
      <c r="BI36" s="100">
        <f t="shared" si="113"/>
        <v>0</v>
      </c>
      <c r="BJ36" s="99"/>
      <c r="BK36" s="100">
        <f t="shared" si="114"/>
        <v>0</v>
      </c>
      <c r="BL36" s="99"/>
      <c r="BM36" s="100">
        <f t="shared" si="115"/>
        <v>0</v>
      </c>
      <c r="BN36" s="99"/>
      <c r="BO36" s="100">
        <f t="shared" si="116"/>
        <v>0</v>
      </c>
      <c r="BP36" s="99"/>
      <c r="BQ36" s="100">
        <f t="shared" si="117"/>
        <v>0</v>
      </c>
      <c r="BR36" s="99"/>
      <c r="BS36" s="100">
        <f t="shared" si="118"/>
        <v>0</v>
      </c>
      <c r="BT36" s="99"/>
      <c r="BU36" s="100">
        <f t="shared" si="119"/>
        <v>0</v>
      </c>
      <c r="BV36" s="99"/>
      <c r="BW36" s="100">
        <f t="shared" si="120"/>
        <v>0</v>
      </c>
      <c r="BX36" s="99"/>
      <c r="BY36" s="100">
        <f t="shared" si="121"/>
        <v>0</v>
      </c>
      <c r="BZ36" s="99"/>
      <c r="CA36" s="100">
        <f t="shared" si="122"/>
        <v>0</v>
      </c>
      <c r="CB36" s="99"/>
      <c r="CC36" s="100">
        <f t="shared" si="123"/>
        <v>0</v>
      </c>
      <c r="CD36" s="99"/>
      <c r="CE36" s="100">
        <f t="shared" si="124"/>
        <v>0</v>
      </c>
      <c r="CF36" s="101">
        <f t="shared" si="125"/>
        <v>0</v>
      </c>
      <c r="CG36" s="100">
        <f t="shared" si="125"/>
        <v>0</v>
      </c>
    </row>
    <row r="37" spans="1:85" s="102" customFormat="1" ht="19.899999999999999" customHeight="1" x14ac:dyDescent="0.5">
      <c r="A37" s="94">
        <v>30</v>
      </c>
      <c r="B37" s="95" t="s">
        <v>107</v>
      </c>
      <c r="C37" s="95" t="s">
        <v>74</v>
      </c>
      <c r="D37" s="94">
        <f t="shared" si="111"/>
        <v>22</v>
      </c>
      <c r="E37" s="94">
        <v>0.7</v>
      </c>
      <c r="F37" s="94" t="s">
        <v>75</v>
      </c>
      <c r="G37" s="94"/>
      <c r="H37" s="94"/>
      <c r="I37" s="146">
        <f t="shared" si="18"/>
        <v>0</v>
      </c>
      <c r="J37" s="94"/>
      <c r="K37" s="146">
        <f t="shared" si="19"/>
        <v>0</v>
      </c>
      <c r="L37" s="94"/>
      <c r="M37" s="146">
        <f t="shared" si="20"/>
        <v>0</v>
      </c>
      <c r="N37" s="94"/>
      <c r="O37" s="146">
        <f t="shared" si="21"/>
        <v>0</v>
      </c>
      <c r="P37" s="94"/>
      <c r="Q37" s="146">
        <f t="shared" si="22"/>
        <v>0</v>
      </c>
      <c r="R37" s="94"/>
      <c r="S37" s="146">
        <f t="shared" si="23"/>
        <v>0</v>
      </c>
      <c r="T37" s="94"/>
      <c r="U37" s="146">
        <f t="shared" si="24"/>
        <v>0</v>
      </c>
      <c r="V37" s="94"/>
      <c r="W37" s="146">
        <f t="shared" si="25"/>
        <v>0</v>
      </c>
      <c r="X37" s="94"/>
      <c r="Y37" s="146">
        <f t="shared" si="26"/>
        <v>0</v>
      </c>
      <c r="Z37" s="94"/>
      <c r="AA37" s="146">
        <f t="shared" si="27"/>
        <v>0</v>
      </c>
      <c r="AB37" s="94"/>
      <c r="AC37" s="146">
        <f t="shared" si="28"/>
        <v>0</v>
      </c>
      <c r="AD37" s="94"/>
      <c r="AE37" s="146">
        <f t="shared" si="29"/>
        <v>0</v>
      </c>
      <c r="AF37" s="147">
        <f t="shared" si="112"/>
        <v>0</v>
      </c>
      <c r="AG37" s="146">
        <f t="shared" si="112"/>
        <v>0</v>
      </c>
      <c r="AH37" s="99"/>
      <c r="AI37" s="100">
        <f t="shared" si="31"/>
        <v>0</v>
      </c>
      <c r="AJ37" s="99"/>
      <c r="AK37" s="100">
        <f t="shared" si="32"/>
        <v>0</v>
      </c>
      <c r="AL37" s="99"/>
      <c r="AM37" s="100">
        <f t="shared" si="32"/>
        <v>0</v>
      </c>
      <c r="AN37" s="99"/>
      <c r="AO37" s="100">
        <f t="shared" si="33"/>
        <v>0</v>
      </c>
      <c r="AP37" s="99"/>
      <c r="AQ37" s="100">
        <f t="shared" si="34"/>
        <v>0</v>
      </c>
      <c r="AR37" s="99"/>
      <c r="AS37" s="100">
        <f t="shared" si="35"/>
        <v>0</v>
      </c>
      <c r="AT37" s="99"/>
      <c r="AU37" s="100">
        <f t="shared" si="36"/>
        <v>0</v>
      </c>
      <c r="AV37" s="99"/>
      <c r="AW37" s="100">
        <f t="shared" si="37"/>
        <v>0</v>
      </c>
      <c r="AX37" s="99"/>
      <c r="AY37" s="100">
        <f t="shared" si="38"/>
        <v>0</v>
      </c>
      <c r="AZ37" s="99"/>
      <c r="BA37" s="100">
        <f t="shared" si="39"/>
        <v>0</v>
      </c>
      <c r="BB37" s="99"/>
      <c r="BC37" s="100">
        <f t="shared" si="40"/>
        <v>0</v>
      </c>
      <c r="BD37" s="99"/>
      <c r="BE37" s="100">
        <f t="shared" si="41"/>
        <v>0</v>
      </c>
      <c r="BF37" s="101">
        <f t="shared" si="95"/>
        <v>0</v>
      </c>
      <c r="BG37" s="100">
        <f t="shared" si="95"/>
        <v>0</v>
      </c>
      <c r="BH37" s="99"/>
      <c r="BI37" s="100">
        <f t="shared" si="113"/>
        <v>0</v>
      </c>
      <c r="BJ37" s="99"/>
      <c r="BK37" s="100">
        <f t="shared" si="114"/>
        <v>0</v>
      </c>
      <c r="BL37" s="99"/>
      <c r="BM37" s="100">
        <f t="shared" si="115"/>
        <v>0</v>
      </c>
      <c r="BN37" s="99"/>
      <c r="BO37" s="100">
        <f t="shared" si="116"/>
        <v>0</v>
      </c>
      <c r="BP37" s="99"/>
      <c r="BQ37" s="100">
        <f t="shared" si="117"/>
        <v>0</v>
      </c>
      <c r="BR37" s="99"/>
      <c r="BS37" s="100">
        <f t="shared" si="118"/>
        <v>0</v>
      </c>
      <c r="BT37" s="99"/>
      <c r="BU37" s="100">
        <f t="shared" si="119"/>
        <v>0</v>
      </c>
      <c r="BV37" s="99"/>
      <c r="BW37" s="100">
        <f t="shared" si="120"/>
        <v>0</v>
      </c>
      <c r="BX37" s="99"/>
      <c r="BY37" s="100">
        <f t="shared" si="121"/>
        <v>0</v>
      </c>
      <c r="BZ37" s="99"/>
      <c r="CA37" s="100">
        <f t="shared" si="122"/>
        <v>0</v>
      </c>
      <c r="CB37" s="99"/>
      <c r="CC37" s="100">
        <f t="shared" si="123"/>
        <v>0</v>
      </c>
      <c r="CD37" s="99"/>
      <c r="CE37" s="100">
        <f t="shared" si="124"/>
        <v>0</v>
      </c>
      <c r="CF37" s="101">
        <f t="shared" si="125"/>
        <v>0</v>
      </c>
      <c r="CG37" s="100">
        <f t="shared" si="125"/>
        <v>0</v>
      </c>
    </row>
    <row r="38" spans="1:85" s="102" customFormat="1" ht="19.899999999999999" customHeight="1" x14ac:dyDescent="0.5">
      <c r="A38" s="94">
        <v>31</v>
      </c>
      <c r="B38" s="95" t="s">
        <v>108</v>
      </c>
      <c r="C38" s="95" t="s">
        <v>74</v>
      </c>
      <c r="D38" s="94">
        <f t="shared" si="111"/>
        <v>22</v>
      </c>
      <c r="E38" s="94">
        <v>0.68</v>
      </c>
      <c r="F38" s="94" t="s">
        <v>75</v>
      </c>
      <c r="G38" s="94">
        <v>1550</v>
      </c>
      <c r="H38" s="94">
        <v>120</v>
      </c>
      <c r="I38" s="160">
        <f t="shared" si="18"/>
        <v>81.600000000000009</v>
      </c>
      <c r="J38" s="94">
        <v>60</v>
      </c>
      <c r="K38" s="160">
        <f t="shared" si="19"/>
        <v>40.800000000000004</v>
      </c>
      <c r="L38" s="94">
        <v>60</v>
      </c>
      <c r="M38" s="160">
        <f t="shared" si="20"/>
        <v>40.800000000000004</v>
      </c>
      <c r="N38" s="94"/>
      <c r="O38" s="160">
        <f t="shared" si="21"/>
        <v>0</v>
      </c>
      <c r="P38" s="94">
        <v>72</v>
      </c>
      <c r="Q38" s="160">
        <f t="shared" si="22"/>
        <v>48.96</v>
      </c>
      <c r="R38" s="94">
        <v>72</v>
      </c>
      <c r="S38" s="160">
        <f t="shared" si="23"/>
        <v>48.96</v>
      </c>
      <c r="T38" s="94">
        <v>45</v>
      </c>
      <c r="U38" s="160">
        <f t="shared" si="24"/>
        <v>30.6</v>
      </c>
      <c r="V38" s="94">
        <v>85</v>
      </c>
      <c r="W38" s="160">
        <f t="shared" si="25"/>
        <v>57.800000000000004</v>
      </c>
      <c r="X38" s="94"/>
      <c r="Y38" s="160">
        <f t="shared" si="26"/>
        <v>0</v>
      </c>
      <c r="Z38" s="94"/>
      <c r="AA38" s="160">
        <f t="shared" si="27"/>
        <v>0</v>
      </c>
      <c r="AB38" s="94"/>
      <c r="AC38" s="160">
        <f t="shared" si="28"/>
        <v>0</v>
      </c>
      <c r="AD38" s="94"/>
      <c r="AE38" s="160">
        <f t="shared" si="29"/>
        <v>0</v>
      </c>
      <c r="AF38" s="147">
        <f t="shared" si="112"/>
        <v>514</v>
      </c>
      <c r="AG38" s="146">
        <f t="shared" si="112"/>
        <v>349.52000000000004</v>
      </c>
      <c r="AH38" s="99"/>
      <c r="AI38" s="100">
        <f t="shared" si="31"/>
        <v>0</v>
      </c>
      <c r="AJ38" s="99"/>
      <c r="AK38" s="100">
        <f t="shared" si="32"/>
        <v>0</v>
      </c>
      <c r="AL38" s="99"/>
      <c r="AM38" s="100">
        <f t="shared" si="32"/>
        <v>0</v>
      </c>
      <c r="AN38" s="99"/>
      <c r="AO38" s="100">
        <f t="shared" si="33"/>
        <v>0</v>
      </c>
      <c r="AP38" s="99"/>
      <c r="AQ38" s="100">
        <f t="shared" si="34"/>
        <v>0</v>
      </c>
      <c r="AR38" s="99"/>
      <c r="AS38" s="100">
        <f t="shared" si="35"/>
        <v>0</v>
      </c>
      <c r="AT38" s="99"/>
      <c r="AU38" s="100">
        <f t="shared" si="36"/>
        <v>0</v>
      </c>
      <c r="AV38" s="99"/>
      <c r="AW38" s="100">
        <f t="shared" si="37"/>
        <v>0</v>
      </c>
      <c r="AX38" s="99"/>
      <c r="AY38" s="100">
        <f t="shared" si="38"/>
        <v>0</v>
      </c>
      <c r="AZ38" s="99"/>
      <c r="BA38" s="100">
        <f t="shared" si="39"/>
        <v>0</v>
      </c>
      <c r="BB38" s="99"/>
      <c r="BC38" s="100">
        <f t="shared" si="40"/>
        <v>0</v>
      </c>
      <c r="BD38" s="99"/>
      <c r="BE38" s="100">
        <f t="shared" si="41"/>
        <v>0</v>
      </c>
      <c r="BF38" s="101">
        <f t="shared" si="95"/>
        <v>0</v>
      </c>
      <c r="BG38" s="100">
        <f t="shared" si="95"/>
        <v>0</v>
      </c>
      <c r="BH38" s="99"/>
      <c r="BI38" s="100">
        <f t="shared" si="113"/>
        <v>0</v>
      </c>
      <c r="BJ38" s="99"/>
      <c r="BK38" s="100">
        <f t="shared" si="114"/>
        <v>0</v>
      </c>
      <c r="BL38" s="99"/>
      <c r="BM38" s="100">
        <f t="shared" si="115"/>
        <v>0</v>
      </c>
      <c r="BN38" s="99"/>
      <c r="BO38" s="100">
        <f t="shared" si="116"/>
        <v>0</v>
      </c>
      <c r="BP38" s="99"/>
      <c r="BQ38" s="100">
        <f t="shared" si="117"/>
        <v>0</v>
      </c>
      <c r="BR38" s="99"/>
      <c r="BS38" s="100">
        <f t="shared" si="118"/>
        <v>0</v>
      </c>
      <c r="BT38" s="99"/>
      <c r="BU38" s="100">
        <f t="shared" si="119"/>
        <v>0</v>
      </c>
      <c r="BV38" s="99"/>
      <c r="BW38" s="100">
        <f t="shared" si="120"/>
        <v>0</v>
      </c>
      <c r="BX38" s="99"/>
      <c r="BY38" s="100">
        <f t="shared" si="121"/>
        <v>0</v>
      </c>
      <c r="BZ38" s="99"/>
      <c r="CA38" s="100">
        <f t="shared" si="122"/>
        <v>0</v>
      </c>
      <c r="CB38" s="99"/>
      <c r="CC38" s="100">
        <f t="shared" si="123"/>
        <v>0</v>
      </c>
      <c r="CD38" s="99"/>
      <c r="CE38" s="100">
        <f t="shared" si="124"/>
        <v>0</v>
      </c>
      <c r="CF38" s="101">
        <f t="shared" si="125"/>
        <v>0</v>
      </c>
      <c r="CG38" s="100">
        <f t="shared" si="125"/>
        <v>0</v>
      </c>
    </row>
    <row r="39" spans="1:85" s="102" customFormat="1" ht="19.899999999999999" customHeight="1" x14ac:dyDescent="0.5">
      <c r="A39" s="94">
        <v>32</v>
      </c>
      <c r="B39" s="95" t="s">
        <v>108</v>
      </c>
      <c r="C39" s="95" t="s">
        <v>74</v>
      </c>
      <c r="D39" s="94">
        <f t="shared" si="111"/>
        <v>22</v>
      </c>
      <c r="E39" s="94">
        <v>0.64</v>
      </c>
      <c r="F39" s="94" t="s">
        <v>75</v>
      </c>
      <c r="G39" s="94">
        <v>1500</v>
      </c>
      <c r="H39" s="94"/>
      <c r="I39" s="160">
        <f t="shared" si="18"/>
        <v>0</v>
      </c>
      <c r="J39" s="94"/>
      <c r="K39" s="160">
        <f t="shared" si="19"/>
        <v>0</v>
      </c>
      <c r="L39" s="94"/>
      <c r="M39" s="160">
        <f t="shared" si="20"/>
        <v>0</v>
      </c>
      <c r="N39" s="94"/>
      <c r="O39" s="160">
        <f t="shared" si="21"/>
        <v>0</v>
      </c>
      <c r="P39" s="94"/>
      <c r="Q39" s="160">
        <f t="shared" si="22"/>
        <v>0</v>
      </c>
      <c r="R39" s="94"/>
      <c r="S39" s="160">
        <f t="shared" si="23"/>
        <v>0</v>
      </c>
      <c r="T39" s="94"/>
      <c r="U39" s="160">
        <f t="shared" si="24"/>
        <v>0</v>
      </c>
      <c r="V39" s="94"/>
      <c r="W39" s="160">
        <f t="shared" si="25"/>
        <v>0</v>
      </c>
      <c r="X39" s="94"/>
      <c r="Y39" s="160">
        <f t="shared" si="26"/>
        <v>0</v>
      </c>
      <c r="Z39" s="94"/>
      <c r="AA39" s="160">
        <f t="shared" si="27"/>
        <v>0</v>
      </c>
      <c r="AB39" s="94"/>
      <c r="AC39" s="160">
        <f t="shared" si="28"/>
        <v>0</v>
      </c>
      <c r="AD39" s="94"/>
      <c r="AE39" s="160">
        <f t="shared" si="29"/>
        <v>0</v>
      </c>
      <c r="AF39" s="147">
        <f t="shared" si="112"/>
        <v>0</v>
      </c>
      <c r="AG39" s="146">
        <f t="shared" si="112"/>
        <v>0</v>
      </c>
      <c r="AH39" s="99"/>
      <c r="AI39" s="100">
        <f t="shared" si="31"/>
        <v>0</v>
      </c>
      <c r="AJ39" s="99"/>
      <c r="AK39" s="100">
        <f t="shared" si="32"/>
        <v>0</v>
      </c>
      <c r="AL39" s="99"/>
      <c r="AM39" s="100">
        <f t="shared" si="32"/>
        <v>0</v>
      </c>
      <c r="AN39" s="99"/>
      <c r="AO39" s="100">
        <f t="shared" si="33"/>
        <v>0</v>
      </c>
      <c r="AP39" s="99"/>
      <c r="AQ39" s="100">
        <f t="shared" si="34"/>
        <v>0</v>
      </c>
      <c r="AR39" s="99"/>
      <c r="AS39" s="100">
        <f t="shared" si="35"/>
        <v>0</v>
      </c>
      <c r="AT39" s="99"/>
      <c r="AU39" s="100">
        <f t="shared" si="36"/>
        <v>0</v>
      </c>
      <c r="AV39" s="99"/>
      <c r="AW39" s="100">
        <f t="shared" si="37"/>
        <v>0</v>
      </c>
      <c r="AX39" s="99"/>
      <c r="AY39" s="100">
        <f t="shared" si="38"/>
        <v>0</v>
      </c>
      <c r="AZ39" s="99"/>
      <c r="BA39" s="100">
        <f t="shared" si="39"/>
        <v>0</v>
      </c>
      <c r="BB39" s="99"/>
      <c r="BC39" s="100">
        <f t="shared" si="40"/>
        <v>0</v>
      </c>
      <c r="BD39" s="99"/>
      <c r="BE39" s="100">
        <f t="shared" si="41"/>
        <v>0</v>
      </c>
      <c r="BF39" s="101">
        <f t="shared" si="95"/>
        <v>0</v>
      </c>
      <c r="BG39" s="100">
        <f t="shared" si="95"/>
        <v>0</v>
      </c>
      <c r="BH39" s="99"/>
      <c r="BI39" s="100">
        <f t="shared" si="113"/>
        <v>0</v>
      </c>
      <c r="BJ39" s="99"/>
      <c r="BK39" s="100">
        <f t="shared" si="114"/>
        <v>0</v>
      </c>
      <c r="BL39" s="99"/>
      <c r="BM39" s="100">
        <f t="shared" si="115"/>
        <v>0</v>
      </c>
      <c r="BN39" s="99"/>
      <c r="BO39" s="100">
        <f t="shared" si="116"/>
        <v>0</v>
      </c>
      <c r="BP39" s="99"/>
      <c r="BQ39" s="100">
        <f t="shared" si="117"/>
        <v>0</v>
      </c>
      <c r="BR39" s="99"/>
      <c r="BS39" s="100">
        <f t="shared" si="118"/>
        <v>0</v>
      </c>
      <c r="BT39" s="99"/>
      <c r="BU39" s="100">
        <f t="shared" si="119"/>
        <v>0</v>
      </c>
      <c r="BV39" s="99"/>
      <c r="BW39" s="100">
        <f t="shared" si="120"/>
        <v>0</v>
      </c>
      <c r="BX39" s="99"/>
      <c r="BY39" s="100">
        <f t="shared" si="121"/>
        <v>0</v>
      </c>
      <c r="BZ39" s="99"/>
      <c r="CA39" s="100">
        <f t="shared" si="122"/>
        <v>0</v>
      </c>
      <c r="CB39" s="99"/>
      <c r="CC39" s="100">
        <f t="shared" si="123"/>
        <v>0</v>
      </c>
      <c r="CD39" s="99"/>
      <c r="CE39" s="100">
        <f t="shared" si="124"/>
        <v>0</v>
      </c>
      <c r="CF39" s="101">
        <f t="shared" si="125"/>
        <v>0</v>
      </c>
      <c r="CG39" s="100">
        <f t="shared" si="125"/>
        <v>0</v>
      </c>
    </row>
    <row r="40" spans="1:85" s="102" customFormat="1" ht="19.899999999999999" customHeight="1" x14ac:dyDescent="0.5">
      <c r="A40" s="94">
        <v>33</v>
      </c>
      <c r="B40" s="95" t="s">
        <v>109</v>
      </c>
      <c r="C40" s="95" t="s">
        <v>74</v>
      </c>
      <c r="D40" s="94">
        <f t="shared" si="111"/>
        <v>22</v>
      </c>
      <c r="E40" s="94">
        <v>0.64</v>
      </c>
      <c r="F40" s="94" t="s">
        <v>85</v>
      </c>
      <c r="G40" s="94"/>
      <c r="H40" s="94"/>
      <c r="I40" s="160">
        <f t="shared" si="18"/>
        <v>0</v>
      </c>
      <c r="J40" s="94"/>
      <c r="K40" s="160">
        <f t="shared" si="19"/>
        <v>0</v>
      </c>
      <c r="L40" s="94"/>
      <c r="M40" s="160">
        <f t="shared" si="20"/>
        <v>0</v>
      </c>
      <c r="N40" s="94"/>
      <c r="O40" s="160">
        <f t="shared" si="21"/>
        <v>0</v>
      </c>
      <c r="P40" s="94"/>
      <c r="Q40" s="160">
        <f t="shared" si="22"/>
        <v>0</v>
      </c>
      <c r="R40" s="94"/>
      <c r="S40" s="160">
        <f t="shared" si="23"/>
        <v>0</v>
      </c>
      <c r="T40" s="94"/>
      <c r="U40" s="160">
        <f t="shared" si="24"/>
        <v>0</v>
      </c>
      <c r="V40" s="94"/>
      <c r="W40" s="160">
        <f t="shared" si="25"/>
        <v>0</v>
      </c>
      <c r="X40" s="94"/>
      <c r="Y40" s="160">
        <f t="shared" si="26"/>
        <v>0</v>
      </c>
      <c r="Z40" s="94"/>
      <c r="AA40" s="160">
        <f t="shared" si="27"/>
        <v>0</v>
      </c>
      <c r="AB40" s="94"/>
      <c r="AC40" s="160">
        <f t="shared" si="28"/>
        <v>0</v>
      </c>
      <c r="AD40" s="94"/>
      <c r="AE40" s="160">
        <f t="shared" si="29"/>
        <v>0</v>
      </c>
      <c r="AF40" s="147">
        <f t="shared" si="112"/>
        <v>0</v>
      </c>
      <c r="AG40" s="146">
        <f t="shared" si="112"/>
        <v>0</v>
      </c>
      <c r="AH40" s="99"/>
      <c r="AI40" s="100">
        <f t="shared" si="31"/>
        <v>0</v>
      </c>
      <c r="AJ40" s="99"/>
      <c r="AK40" s="100">
        <f t="shared" si="32"/>
        <v>0</v>
      </c>
      <c r="AL40" s="99"/>
      <c r="AM40" s="100">
        <f t="shared" si="32"/>
        <v>0</v>
      </c>
      <c r="AN40" s="99"/>
      <c r="AO40" s="100">
        <f t="shared" si="33"/>
        <v>0</v>
      </c>
      <c r="AP40" s="99"/>
      <c r="AQ40" s="100">
        <f t="shared" si="34"/>
        <v>0</v>
      </c>
      <c r="AR40" s="99"/>
      <c r="AS40" s="100">
        <f t="shared" si="35"/>
        <v>0</v>
      </c>
      <c r="AT40" s="99"/>
      <c r="AU40" s="100">
        <f t="shared" si="36"/>
        <v>0</v>
      </c>
      <c r="AV40" s="99"/>
      <c r="AW40" s="100">
        <f t="shared" si="37"/>
        <v>0</v>
      </c>
      <c r="AX40" s="99"/>
      <c r="AY40" s="100">
        <f t="shared" si="38"/>
        <v>0</v>
      </c>
      <c r="AZ40" s="99"/>
      <c r="BA40" s="100">
        <f t="shared" si="39"/>
        <v>0</v>
      </c>
      <c r="BB40" s="99"/>
      <c r="BC40" s="100">
        <f t="shared" si="40"/>
        <v>0</v>
      </c>
      <c r="BD40" s="99"/>
      <c r="BE40" s="100">
        <f t="shared" si="41"/>
        <v>0</v>
      </c>
      <c r="BF40" s="101">
        <f t="shared" si="95"/>
        <v>0</v>
      </c>
      <c r="BG40" s="100">
        <f t="shared" si="95"/>
        <v>0</v>
      </c>
      <c r="BH40" s="99"/>
      <c r="BI40" s="100">
        <f t="shared" si="113"/>
        <v>0</v>
      </c>
      <c r="BJ40" s="99"/>
      <c r="BK40" s="100">
        <f t="shared" si="114"/>
        <v>0</v>
      </c>
      <c r="BL40" s="99"/>
      <c r="BM40" s="100">
        <f t="shared" si="115"/>
        <v>0</v>
      </c>
      <c r="BN40" s="99"/>
      <c r="BO40" s="100">
        <f t="shared" si="116"/>
        <v>0</v>
      </c>
      <c r="BP40" s="99"/>
      <c r="BQ40" s="100">
        <f t="shared" si="117"/>
        <v>0</v>
      </c>
      <c r="BR40" s="99"/>
      <c r="BS40" s="100">
        <f t="shared" si="118"/>
        <v>0</v>
      </c>
      <c r="BT40" s="99"/>
      <c r="BU40" s="100">
        <f t="shared" si="119"/>
        <v>0</v>
      </c>
      <c r="BV40" s="99"/>
      <c r="BW40" s="100">
        <f t="shared" si="120"/>
        <v>0</v>
      </c>
      <c r="BX40" s="99"/>
      <c r="BY40" s="100">
        <f t="shared" si="121"/>
        <v>0</v>
      </c>
      <c r="BZ40" s="99"/>
      <c r="CA40" s="100">
        <f t="shared" si="122"/>
        <v>0</v>
      </c>
      <c r="CB40" s="99"/>
      <c r="CC40" s="100">
        <f t="shared" si="123"/>
        <v>0</v>
      </c>
      <c r="CD40" s="99"/>
      <c r="CE40" s="100">
        <f t="shared" si="124"/>
        <v>0</v>
      </c>
      <c r="CF40" s="101">
        <f t="shared" si="125"/>
        <v>0</v>
      </c>
      <c r="CG40" s="100">
        <f t="shared" si="125"/>
        <v>0</v>
      </c>
    </row>
    <row r="41" spans="1:85" s="102" customFormat="1" ht="19.899999999999999" customHeight="1" x14ac:dyDescent="0.5">
      <c r="A41" s="94">
        <v>34</v>
      </c>
      <c r="B41" s="95" t="s">
        <v>107</v>
      </c>
      <c r="C41" s="95" t="s">
        <v>74</v>
      </c>
      <c r="D41" s="94">
        <f t="shared" si="111"/>
        <v>22</v>
      </c>
      <c r="E41" s="94">
        <v>0.64</v>
      </c>
      <c r="F41" s="94" t="s">
        <v>85</v>
      </c>
      <c r="G41" s="94">
        <v>1350</v>
      </c>
      <c r="H41" s="94"/>
      <c r="I41" s="160">
        <f t="shared" si="18"/>
        <v>0</v>
      </c>
      <c r="J41" s="94"/>
      <c r="K41" s="160">
        <f t="shared" si="19"/>
        <v>0</v>
      </c>
      <c r="L41" s="94"/>
      <c r="M41" s="160">
        <f t="shared" si="20"/>
        <v>0</v>
      </c>
      <c r="N41" s="94"/>
      <c r="O41" s="160">
        <f t="shared" si="21"/>
        <v>0</v>
      </c>
      <c r="P41" s="94"/>
      <c r="Q41" s="160">
        <f t="shared" si="22"/>
        <v>0</v>
      </c>
      <c r="R41" s="94"/>
      <c r="S41" s="160">
        <f t="shared" si="23"/>
        <v>0</v>
      </c>
      <c r="T41" s="94"/>
      <c r="U41" s="160">
        <f t="shared" si="24"/>
        <v>0</v>
      </c>
      <c r="V41" s="94"/>
      <c r="W41" s="160">
        <f t="shared" si="25"/>
        <v>0</v>
      </c>
      <c r="X41" s="94"/>
      <c r="Y41" s="160">
        <f t="shared" si="26"/>
        <v>0</v>
      </c>
      <c r="Z41" s="94"/>
      <c r="AA41" s="160">
        <f t="shared" si="27"/>
        <v>0</v>
      </c>
      <c r="AB41" s="94">
        <v>60</v>
      </c>
      <c r="AC41" s="160">
        <f t="shared" si="28"/>
        <v>38.4</v>
      </c>
      <c r="AD41" s="94"/>
      <c r="AE41" s="160">
        <f t="shared" si="29"/>
        <v>0</v>
      </c>
      <c r="AF41" s="147">
        <f t="shared" si="112"/>
        <v>60</v>
      </c>
      <c r="AG41" s="146">
        <f t="shared" si="112"/>
        <v>38.4</v>
      </c>
      <c r="AH41" s="99"/>
      <c r="AI41" s="100">
        <f t="shared" si="31"/>
        <v>0</v>
      </c>
      <c r="AJ41" s="99"/>
      <c r="AK41" s="100">
        <f t="shared" si="32"/>
        <v>0</v>
      </c>
      <c r="AL41" s="99"/>
      <c r="AM41" s="100">
        <f t="shared" si="32"/>
        <v>0</v>
      </c>
      <c r="AN41" s="99"/>
      <c r="AO41" s="100">
        <f t="shared" si="33"/>
        <v>0</v>
      </c>
      <c r="AP41" s="99"/>
      <c r="AQ41" s="100">
        <f t="shared" si="34"/>
        <v>0</v>
      </c>
      <c r="AR41" s="99"/>
      <c r="AS41" s="100">
        <f t="shared" si="35"/>
        <v>0</v>
      </c>
      <c r="AT41" s="99"/>
      <c r="AU41" s="100">
        <f t="shared" si="36"/>
        <v>0</v>
      </c>
      <c r="AV41" s="99"/>
      <c r="AW41" s="100">
        <f t="shared" si="37"/>
        <v>0</v>
      </c>
      <c r="AX41" s="99"/>
      <c r="AY41" s="100">
        <f t="shared" si="38"/>
        <v>0</v>
      </c>
      <c r="AZ41" s="99"/>
      <c r="BA41" s="100">
        <f t="shared" si="39"/>
        <v>0</v>
      </c>
      <c r="BB41" s="99"/>
      <c r="BC41" s="100">
        <f t="shared" si="40"/>
        <v>0</v>
      </c>
      <c r="BD41" s="99"/>
      <c r="BE41" s="100">
        <f t="shared" si="41"/>
        <v>0</v>
      </c>
      <c r="BF41" s="101">
        <f t="shared" si="95"/>
        <v>0</v>
      </c>
      <c r="BG41" s="100">
        <f t="shared" si="95"/>
        <v>0</v>
      </c>
      <c r="BH41" s="99"/>
      <c r="BI41" s="100">
        <f t="shared" si="113"/>
        <v>0</v>
      </c>
      <c r="BJ41" s="99"/>
      <c r="BK41" s="100">
        <f t="shared" si="114"/>
        <v>0</v>
      </c>
      <c r="BL41" s="99"/>
      <c r="BM41" s="100">
        <f t="shared" si="115"/>
        <v>0</v>
      </c>
      <c r="BN41" s="99"/>
      <c r="BO41" s="100">
        <f t="shared" si="116"/>
        <v>0</v>
      </c>
      <c r="BP41" s="99"/>
      <c r="BQ41" s="100">
        <f t="shared" si="117"/>
        <v>0</v>
      </c>
      <c r="BR41" s="99"/>
      <c r="BS41" s="100">
        <f t="shared" si="118"/>
        <v>0</v>
      </c>
      <c r="BT41" s="99"/>
      <c r="BU41" s="100">
        <f t="shared" si="119"/>
        <v>0</v>
      </c>
      <c r="BV41" s="99"/>
      <c r="BW41" s="100">
        <f t="shared" si="120"/>
        <v>0</v>
      </c>
      <c r="BX41" s="99"/>
      <c r="BY41" s="100">
        <f t="shared" si="121"/>
        <v>0</v>
      </c>
      <c r="BZ41" s="99"/>
      <c r="CA41" s="100">
        <f t="shared" si="122"/>
        <v>0</v>
      </c>
      <c r="CB41" s="99"/>
      <c r="CC41" s="100">
        <f t="shared" si="123"/>
        <v>0</v>
      </c>
      <c r="CD41" s="99"/>
      <c r="CE41" s="100">
        <f t="shared" si="124"/>
        <v>0</v>
      </c>
      <c r="CF41" s="101">
        <f t="shared" si="125"/>
        <v>0</v>
      </c>
      <c r="CG41" s="100">
        <f t="shared" si="125"/>
        <v>0</v>
      </c>
    </row>
    <row r="42" spans="1:85" s="102" customFormat="1" ht="19.899999999999999" customHeight="1" x14ac:dyDescent="0.5">
      <c r="A42" s="94">
        <v>35</v>
      </c>
      <c r="B42" s="95" t="s">
        <v>107</v>
      </c>
      <c r="C42" s="95" t="s">
        <v>74</v>
      </c>
      <c r="D42" s="94">
        <f t="shared" si="111"/>
        <v>22</v>
      </c>
      <c r="E42" s="94">
        <v>0.64</v>
      </c>
      <c r="F42" s="94" t="s">
        <v>83</v>
      </c>
      <c r="G42" s="94"/>
      <c r="H42" s="94"/>
      <c r="I42" s="146">
        <f t="shared" si="18"/>
        <v>0</v>
      </c>
      <c r="J42" s="94"/>
      <c r="K42" s="146">
        <f t="shared" si="19"/>
        <v>0</v>
      </c>
      <c r="L42" s="94"/>
      <c r="M42" s="146">
        <f t="shared" si="20"/>
        <v>0</v>
      </c>
      <c r="N42" s="94"/>
      <c r="O42" s="146">
        <f t="shared" si="21"/>
        <v>0</v>
      </c>
      <c r="P42" s="94"/>
      <c r="Q42" s="146">
        <f t="shared" si="22"/>
        <v>0</v>
      </c>
      <c r="R42" s="94"/>
      <c r="S42" s="146">
        <f t="shared" si="23"/>
        <v>0</v>
      </c>
      <c r="T42" s="94"/>
      <c r="U42" s="146">
        <f t="shared" si="24"/>
        <v>0</v>
      </c>
      <c r="V42" s="94"/>
      <c r="W42" s="146">
        <f t="shared" si="25"/>
        <v>0</v>
      </c>
      <c r="X42" s="94"/>
      <c r="Y42" s="146">
        <f t="shared" si="26"/>
        <v>0</v>
      </c>
      <c r="Z42" s="94"/>
      <c r="AA42" s="146">
        <f t="shared" si="27"/>
        <v>0</v>
      </c>
      <c r="AB42" s="94"/>
      <c r="AC42" s="146">
        <f t="shared" si="28"/>
        <v>0</v>
      </c>
      <c r="AD42" s="94"/>
      <c r="AE42" s="146">
        <f t="shared" si="29"/>
        <v>0</v>
      </c>
      <c r="AF42" s="147">
        <f t="shared" si="112"/>
        <v>0</v>
      </c>
      <c r="AG42" s="146">
        <f t="shared" si="112"/>
        <v>0</v>
      </c>
      <c r="AH42" s="99"/>
      <c r="AI42" s="100">
        <f t="shared" si="31"/>
        <v>0</v>
      </c>
      <c r="AJ42" s="99"/>
      <c r="AK42" s="100">
        <f t="shared" si="32"/>
        <v>0</v>
      </c>
      <c r="AL42" s="99"/>
      <c r="AM42" s="100">
        <f t="shared" si="32"/>
        <v>0</v>
      </c>
      <c r="AN42" s="99"/>
      <c r="AO42" s="100">
        <f t="shared" si="33"/>
        <v>0</v>
      </c>
      <c r="AP42" s="99"/>
      <c r="AQ42" s="100">
        <f t="shared" si="34"/>
        <v>0</v>
      </c>
      <c r="AR42" s="99"/>
      <c r="AS42" s="100">
        <f t="shared" si="35"/>
        <v>0</v>
      </c>
      <c r="AT42" s="99"/>
      <c r="AU42" s="100">
        <f t="shared" si="36"/>
        <v>0</v>
      </c>
      <c r="AV42" s="99"/>
      <c r="AW42" s="100">
        <f t="shared" si="37"/>
        <v>0</v>
      </c>
      <c r="AX42" s="99"/>
      <c r="AY42" s="100">
        <f t="shared" si="38"/>
        <v>0</v>
      </c>
      <c r="AZ42" s="99"/>
      <c r="BA42" s="100">
        <f t="shared" si="39"/>
        <v>0</v>
      </c>
      <c r="BB42" s="99"/>
      <c r="BC42" s="100">
        <f t="shared" si="40"/>
        <v>0</v>
      </c>
      <c r="BD42" s="99"/>
      <c r="BE42" s="100">
        <f t="shared" si="41"/>
        <v>0</v>
      </c>
      <c r="BF42" s="101">
        <f t="shared" si="95"/>
        <v>0</v>
      </c>
      <c r="BG42" s="100">
        <f t="shared" si="95"/>
        <v>0</v>
      </c>
      <c r="BH42" s="99"/>
      <c r="BI42" s="100">
        <f t="shared" si="113"/>
        <v>0</v>
      </c>
      <c r="BJ42" s="99"/>
      <c r="BK42" s="100">
        <f t="shared" si="114"/>
        <v>0</v>
      </c>
      <c r="BL42" s="99"/>
      <c r="BM42" s="100">
        <f t="shared" si="115"/>
        <v>0</v>
      </c>
      <c r="BN42" s="99"/>
      <c r="BO42" s="100">
        <f t="shared" si="116"/>
        <v>0</v>
      </c>
      <c r="BP42" s="99"/>
      <c r="BQ42" s="100">
        <f t="shared" si="117"/>
        <v>0</v>
      </c>
      <c r="BR42" s="99"/>
      <c r="BS42" s="100">
        <f t="shared" si="118"/>
        <v>0</v>
      </c>
      <c r="BT42" s="99"/>
      <c r="BU42" s="100">
        <f t="shared" si="119"/>
        <v>0</v>
      </c>
      <c r="BV42" s="99"/>
      <c r="BW42" s="100">
        <f t="shared" si="120"/>
        <v>0</v>
      </c>
      <c r="BX42" s="99"/>
      <c r="BY42" s="100">
        <f t="shared" si="121"/>
        <v>0</v>
      </c>
      <c r="BZ42" s="99"/>
      <c r="CA42" s="100">
        <f t="shared" si="122"/>
        <v>0</v>
      </c>
      <c r="CB42" s="99"/>
      <c r="CC42" s="100">
        <f t="shared" si="123"/>
        <v>0</v>
      </c>
      <c r="CD42" s="99"/>
      <c r="CE42" s="100">
        <f t="shared" si="124"/>
        <v>0</v>
      </c>
      <c r="CF42" s="101">
        <f t="shared" si="125"/>
        <v>0</v>
      </c>
      <c r="CG42" s="100">
        <f t="shared" si="125"/>
        <v>0</v>
      </c>
    </row>
    <row r="43" spans="1:85" s="102" customFormat="1" ht="19.899999999999999" customHeight="1" x14ac:dyDescent="0.5">
      <c r="A43" s="94">
        <v>36</v>
      </c>
      <c r="B43" s="95" t="s">
        <v>110</v>
      </c>
      <c r="C43" s="95" t="s">
        <v>74</v>
      </c>
      <c r="D43" s="94">
        <f t="shared" si="111"/>
        <v>22</v>
      </c>
      <c r="E43" s="94">
        <v>0.68</v>
      </c>
      <c r="F43" s="94" t="s">
        <v>111</v>
      </c>
      <c r="G43" s="94"/>
      <c r="H43" s="94"/>
      <c r="I43" s="146">
        <f t="shared" si="18"/>
        <v>0</v>
      </c>
      <c r="J43" s="94"/>
      <c r="K43" s="146">
        <f t="shared" si="19"/>
        <v>0</v>
      </c>
      <c r="L43" s="94"/>
      <c r="M43" s="146">
        <f t="shared" si="20"/>
        <v>0</v>
      </c>
      <c r="N43" s="94"/>
      <c r="O43" s="146">
        <f t="shared" si="21"/>
        <v>0</v>
      </c>
      <c r="P43" s="94"/>
      <c r="Q43" s="146">
        <f t="shared" si="22"/>
        <v>0</v>
      </c>
      <c r="R43" s="94"/>
      <c r="S43" s="146">
        <f t="shared" si="23"/>
        <v>0</v>
      </c>
      <c r="T43" s="94"/>
      <c r="U43" s="146">
        <f t="shared" si="24"/>
        <v>0</v>
      </c>
      <c r="V43" s="94"/>
      <c r="W43" s="146">
        <f t="shared" si="25"/>
        <v>0</v>
      </c>
      <c r="X43" s="94"/>
      <c r="Y43" s="146">
        <f t="shared" si="26"/>
        <v>0</v>
      </c>
      <c r="Z43" s="94"/>
      <c r="AA43" s="146">
        <f t="shared" si="27"/>
        <v>0</v>
      </c>
      <c r="AB43" s="94"/>
      <c r="AC43" s="146">
        <f t="shared" si="28"/>
        <v>0</v>
      </c>
      <c r="AD43" s="94"/>
      <c r="AE43" s="146">
        <f t="shared" si="29"/>
        <v>0</v>
      </c>
      <c r="AF43" s="147">
        <f t="shared" si="112"/>
        <v>0</v>
      </c>
      <c r="AG43" s="146">
        <f t="shared" si="112"/>
        <v>0</v>
      </c>
      <c r="AH43" s="99"/>
      <c r="AI43" s="100">
        <f t="shared" si="31"/>
        <v>0</v>
      </c>
      <c r="AJ43" s="99"/>
      <c r="AK43" s="100">
        <f t="shared" si="32"/>
        <v>0</v>
      </c>
      <c r="AL43" s="99"/>
      <c r="AM43" s="100">
        <f t="shared" si="32"/>
        <v>0</v>
      </c>
      <c r="AN43" s="99"/>
      <c r="AO43" s="100">
        <f t="shared" si="33"/>
        <v>0</v>
      </c>
      <c r="AP43" s="99"/>
      <c r="AQ43" s="100">
        <f t="shared" si="34"/>
        <v>0</v>
      </c>
      <c r="AR43" s="99"/>
      <c r="AS43" s="100">
        <f t="shared" si="35"/>
        <v>0</v>
      </c>
      <c r="AT43" s="99"/>
      <c r="AU43" s="100">
        <f t="shared" si="36"/>
        <v>0</v>
      </c>
      <c r="AV43" s="99"/>
      <c r="AW43" s="100">
        <f t="shared" si="37"/>
        <v>0</v>
      </c>
      <c r="AX43" s="99"/>
      <c r="AY43" s="100">
        <f t="shared" si="38"/>
        <v>0</v>
      </c>
      <c r="AZ43" s="99"/>
      <c r="BA43" s="100">
        <f t="shared" si="39"/>
        <v>0</v>
      </c>
      <c r="BB43" s="99"/>
      <c r="BC43" s="100">
        <f t="shared" si="40"/>
        <v>0</v>
      </c>
      <c r="BD43" s="99"/>
      <c r="BE43" s="100">
        <f t="shared" si="41"/>
        <v>0</v>
      </c>
      <c r="BF43" s="101">
        <f t="shared" si="95"/>
        <v>0</v>
      </c>
      <c r="BG43" s="100">
        <f t="shared" si="95"/>
        <v>0</v>
      </c>
      <c r="BH43" s="99"/>
      <c r="BI43" s="100">
        <f t="shared" si="113"/>
        <v>0</v>
      </c>
      <c r="BJ43" s="99"/>
      <c r="BK43" s="100">
        <f t="shared" si="114"/>
        <v>0</v>
      </c>
      <c r="BL43" s="99"/>
      <c r="BM43" s="100">
        <f t="shared" si="115"/>
        <v>0</v>
      </c>
      <c r="BN43" s="99"/>
      <c r="BO43" s="100">
        <f t="shared" si="116"/>
        <v>0</v>
      </c>
      <c r="BP43" s="99"/>
      <c r="BQ43" s="100">
        <f t="shared" si="117"/>
        <v>0</v>
      </c>
      <c r="BR43" s="99"/>
      <c r="BS43" s="100">
        <f t="shared" si="118"/>
        <v>0</v>
      </c>
      <c r="BT43" s="99"/>
      <c r="BU43" s="100">
        <f t="shared" si="119"/>
        <v>0</v>
      </c>
      <c r="BV43" s="99"/>
      <c r="BW43" s="100">
        <f t="shared" si="120"/>
        <v>0</v>
      </c>
      <c r="BX43" s="99"/>
      <c r="BY43" s="100">
        <f t="shared" si="121"/>
        <v>0</v>
      </c>
      <c r="BZ43" s="99"/>
      <c r="CA43" s="100">
        <f t="shared" si="122"/>
        <v>0</v>
      </c>
      <c r="CB43" s="99"/>
      <c r="CC43" s="100">
        <f t="shared" si="123"/>
        <v>0</v>
      </c>
      <c r="CD43" s="99"/>
      <c r="CE43" s="100">
        <f t="shared" si="124"/>
        <v>0</v>
      </c>
      <c r="CF43" s="101">
        <f t="shared" si="125"/>
        <v>0</v>
      </c>
      <c r="CG43" s="100">
        <f t="shared" si="125"/>
        <v>0</v>
      </c>
    </row>
    <row r="44" spans="1:85" s="102" customFormat="1" ht="19.899999999999999" customHeight="1" x14ac:dyDescent="0.5">
      <c r="A44" s="94">
        <v>37</v>
      </c>
      <c r="B44" s="95" t="s">
        <v>110</v>
      </c>
      <c r="C44" s="95" t="s">
        <v>74</v>
      </c>
      <c r="D44" s="94">
        <f t="shared" si="111"/>
        <v>22</v>
      </c>
      <c r="E44" s="94">
        <v>0.64</v>
      </c>
      <c r="F44" s="94" t="s">
        <v>85</v>
      </c>
      <c r="G44" s="94"/>
      <c r="H44" s="94"/>
      <c r="I44" s="146">
        <f t="shared" si="18"/>
        <v>0</v>
      </c>
      <c r="J44" s="94"/>
      <c r="K44" s="146">
        <f t="shared" si="19"/>
        <v>0</v>
      </c>
      <c r="L44" s="94"/>
      <c r="M44" s="146">
        <f t="shared" si="20"/>
        <v>0</v>
      </c>
      <c r="N44" s="94"/>
      <c r="O44" s="146">
        <f t="shared" si="21"/>
        <v>0</v>
      </c>
      <c r="P44" s="94"/>
      <c r="Q44" s="146">
        <f t="shared" si="22"/>
        <v>0</v>
      </c>
      <c r="R44" s="94"/>
      <c r="S44" s="146">
        <f t="shared" si="23"/>
        <v>0</v>
      </c>
      <c r="T44" s="94"/>
      <c r="U44" s="146">
        <f t="shared" si="24"/>
        <v>0</v>
      </c>
      <c r="V44" s="94"/>
      <c r="W44" s="146">
        <f t="shared" si="25"/>
        <v>0</v>
      </c>
      <c r="X44" s="94"/>
      <c r="Y44" s="146">
        <f t="shared" si="26"/>
        <v>0</v>
      </c>
      <c r="Z44" s="94"/>
      <c r="AA44" s="146">
        <f t="shared" si="27"/>
        <v>0</v>
      </c>
      <c r="AB44" s="94"/>
      <c r="AC44" s="146">
        <f t="shared" si="28"/>
        <v>0</v>
      </c>
      <c r="AD44" s="94"/>
      <c r="AE44" s="146">
        <f t="shared" si="29"/>
        <v>0</v>
      </c>
      <c r="AF44" s="147">
        <f t="shared" si="112"/>
        <v>0</v>
      </c>
      <c r="AG44" s="146">
        <f t="shared" si="112"/>
        <v>0</v>
      </c>
      <c r="AH44" s="99"/>
      <c r="AI44" s="100">
        <f t="shared" si="31"/>
        <v>0</v>
      </c>
      <c r="AJ44" s="99"/>
      <c r="AK44" s="100">
        <f t="shared" si="32"/>
        <v>0</v>
      </c>
      <c r="AL44" s="99"/>
      <c r="AM44" s="100">
        <f t="shared" si="32"/>
        <v>0</v>
      </c>
      <c r="AN44" s="99"/>
      <c r="AO44" s="100">
        <f t="shared" si="33"/>
        <v>0</v>
      </c>
      <c r="AP44" s="99"/>
      <c r="AQ44" s="100">
        <f t="shared" si="34"/>
        <v>0</v>
      </c>
      <c r="AR44" s="99"/>
      <c r="AS44" s="100">
        <f t="shared" si="35"/>
        <v>0</v>
      </c>
      <c r="AT44" s="99"/>
      <c r="AU44" s="100">
        <f t="shared" si="36"/>
        <v>0</v>
      </c>
      <c r="AV44" s="99"/>
      <c r="AW44" s="100">
        <f t="shared" si="37"/>
        <v>0</v>
      </c>
      <c r="AX44" s="99"/>
      <c r="AY44" s="100">
        <f t="shared" si="38"/>
        <v>0</v>
      </c>
      <c r="AZ44" s="99"/>
      <c r="BA44" s="100">
        <f t="shared" si="39"/>
        <v>0</v>
      </c>
      <c r="BB44" s="99"/>
      <c r="BC44" s="100">
        <f t="shared" si="40"/>
        <v>0</v>
      </c>
      <c r="BD44" s="99"/>
      <c r="BE44" s="100">
        <f t="shared" si="41"/>
        <v>0</v>
      </c>
      <c r="BF44" s="101">
        <f t="shared" si="95"/>
        <v>0</v>
      </c>
      <c r="BG44" s="100">
        <f t="shared" si="95"/>
        <v>0</v>
      </c>
      <c r="BH44" s="99"/>
      <c r="BI44" s="100">
        <f t="shared" si="113"/>
        <v>0</v>
      </c>
      <c r="BJ44" s="99"/>
      <c r="BK44" s="100">
        <f t="shared" si="114"/>
        <v>0</v>
      </c>
      <c r="BL44" s="99"/>
      <c r="BM44" s="100">
        <f t="shared" si="115"/>
        <v>0</v>
      </c>
      <c r="BN44" s="99"/>
      <c r="BO44" s="100">
        <f t="shared" si="116"/>
        <v>0</v>
      </c>
      <c r="BP44" s="99"/>
      <c r="BQ44" s="100">
        <f t="shared" si="117"/>
        <v>0</v>
      </c>
      <c r="BR44" s="99"/>
      <c r="BS44" s="100">
        <f t="shared" si="118"/>
        <v>0</v>
      </c>
      <c r="BT44" s="99"/>
      <c r="BU44" s="100">
        <f t="shared" si="119"/>
        <v>0</v>
      </c>
      <c r="BV44" s="99"/>
      <c r="BW44" s="100">
        <f t="shared" si="120"/>
        <v>0</v>
      </c>
      <c r="BX44" s="99"/>
      <c r="BY44" s="100">
        <f t="shared" si="121"/>
        <v>0</v>
      </c>
      <c r="BZ44" s="99"/>
      <c r="CA44" s="100">
        <f t="shared" si="122"/>
        <v>0</v>
      </c>
      <c r="CB44" s="99"/>
      <c r="CC44" s="100">
        <f t="shared" si="123"/>
        <v>0</v>
      </c>
      <c r="CD44" s="99"/>
      <c r="CE44" s="100">
        <f t="shared" si="124"/>
        <v>0</v>
      </c>
      <c r="CF44" s="101">
        <f t="shared" si="125"/>
        <v>0</v>
      </c>
      <c r="CG44" s="100">
        <f t="shared" si="125"/>
        <v>0</v>
      </c>
    </row>
    <row r="45" spans="1:85" s="102" customFormat="1" ht="19.899999999999999" customHeight="1" x14ac:dyDescent="0.5">
      <c r="A45" s="94">
        <v>38</v>
      </c>
      <c r="B45" s="95" t="s">
        <v>112</v>
      </c>
      <c r="C45" s="95" t="s">
        <v>74</v>
      </c>
      <c r="D45" s="94">
        <f t="shared" si="111"/>
        <v>22</v>
      </c>
      <c r="E45" s="94">
        <v>0.64</v>
      </c>
      <c r="F45" s="94" t="s">
        <v>85</v>
      </c>
      <c r="G45" s="94"/>
      <c r="H45" s="94"/>
      <c r="I45" s="146">
        <f t="shared" si="18"/>
        <v>0</v>
      </c>
      <c r="J45" s="94"/>
      <c r="K45" s="146">
        <f t="shared" si="19"/>
        <v>0</v>
      </c>
      <c r="L45" s="94"/>
      <c r="M45" s="146">
        <f t="shared" si="20"/>
        <v>0</v>
      </c>
      <c r="N45" s="94"/>
      <c r="O45" s="146">
        <f t="shared" si="21"/>
        <v>0</v>
      </c>
      <c r="P45" s="94"/>
      <c r="Q45" s="146">
        <f t="shared" si="22"/>
        <v>0</v>
      </c>
      <c r="R45" s="94"/>
      <c r="S45" s="146">
        <f t="shared" si="23"/>
        <v>0</v>
      </c>
      <c r="T45" s="94"/>
      <c r="U45" s="146">
        <f t="shared" si="24"/>
        <v>0</v>
      </c>
      <c r="V45" s="94"/>
      <c r="W45" s="146">
        <f t="shared" si="25"/>
        <v>0</v>
      </c>
      <c r="X45" s="94"/>
      <c r="Y45" s="146">
        <f t="shared" si="26"/>
        <v>0</v>
      </c>
      <c r="Z45" s="94"/>
      <c r="AA45" s="146">
        <f t="shared" si="27"/>
        <v>0</v>
      </c>
      <c r="AB45" s="94"/>
      <c r="AC45" s="146">
        <f t="shared" si="28"/>
        <v>0</v>
      </c>
      <c r="AD45" s="94"/>
      <c r="AE45" s="146">
        <f t="shared" si="29"/>
        <v>0</v>
      </c>
      <c r="AF45" s="147">
        <f t="shared" si="112"/>
        <v>0</v>
      </c>
      <c r="AG45" s="146">
        <f t="shared" si="112"/>
        <v>0</v>
      </c>
      <c r="AH45" s="99"/>
      <c r="AI45" s="100">
        <f t="shared" si="31"/>
        <v>0</v>
      </c>
      <c r="AJ45" s="99"/>
      <c r="AK45" s="100">
        <f t="shared" si="32"/>
        <v>0</v>
      </c>
      <c r="AL45" s="99"/>
      <c r="AM45" s="100">
        <f t="shared" si="32"/>
        <v>0</v>
      </c>
      <c r="AN45" s="99"/>
      <c r="AO45" s="100">
        <f t="shared" si="33"/>
        <v>0</v>
      </c>
      <c r="AP45" s="99"/>
      <c r="AQ45" s="100">
        <f t="shared" si="34"/>
        <v>0</v>
      </c>
      <c r="AR45" s="99"/>
      <c r="AS45" s="100">
        <f t="shared" si="35"/>
        <v>0</v>
      </c>
      <c r="AT45" s="99"/>
      <c r="AU45" s="100">
        <f t="shared" si="36"/>
        <v>0</v>
      </c>
      <c r="AV45" s="99"/>
      <c r="AW45" s="100">
        <f t="shared" si="37"/>
        <v>0</v>
      </c>
      <c r="AX45" s="99"/>
      <c r="AY45" s="100">
        <f t="shared" si="38"/>
        <v>0</v>
      </c>
      <c r="AZ45" s="99"/>
      <c r="BA45" s="100">
        <f t="shared" si="39"/>
        <v>0</v>
      </c>
      <c r="BB45" s="99"/>
      <c r="BC45" s="100">
        <f t="shared" si="40"/>
        <v>0</v>
      </c>
      <c r="BD45" s="99"/>
      <c r="BE45" s="100">
        <f t="shared" si="41"/>
        <v>0</v>
      </c>
      <c r="BF45" s="101">
        <f t="shared" si="95"/>
        <v>0</v>
      </c>
      <c r="BG45" s="100">
        <f t="shared" si="95"/>
        <v>0</v>
      </c>
      <c r="BH45" s="99"/>
      <c r="BI45" s="100">
        <f t="shared" si="113"/>
        <v>0</v>
      </c>
      <c r="BJ45" s="99"/>
      <c r="BK45" s="100">
        <f t="shared" si="114"/>
        <v>0</v>
      </c>
      <c r="BL45" s="99"/>
      <c r="BM45" s="100">
        <f t="shared" si="115"/>
        <v>0</v>
      </c>
      <c r="BN45" s="99"/>
      <c r="BO45" s="100">
        <f t="shared" si="116"/>
        <v>0</v>
      </c>
      <c r="BP45" s="99"/>
      <c r="BQ45" s="100">
        <f t="shared" si="117"/>
        <v>0</v>
      </c>
      <c r="BR45" s="99"/>
      <c r="BS45" s="100">
        <f t="shared" si="118"/>
        <v>0</v>
      </c>
      <c r="BT45" s="99"/>
      <c r="BU45" s="100">
        <f t="shared" si="119"/>
        <v>0</v>
      </c>
      <c r="BV45" s="99"/>
      <c r="BW45" s="100">
        <f t="shared" si="120"/>
        <v>0</v>
      </c>
      <c r="BX45" s="99"/>
      <c r="BY45" s="100">
        <f t="shared" si="121"/>
        <v>0</v>
      </c>
      <c r="BZ45" s="99"/>
      <c r="CA45" s="100">
        <f t="shared" si="122"/>
        <v>0</v>
      </c>
      <c r="CB45" s="99"/>
      <c r="CC45" s="100">
        <f t="shared" si="123"/>
        <v>0</v>
      </c>
      <c r="CD45" s="99"/>
      <c r="CE45" s="100">
        <f t="shared" si="124"/>
        <v>0</v>
      </c>
      <c r="CF45" s="101">
        <f t="shared" si="125"/>
        <v>0</v>
      </c>
      <c r="CG45" s="100">
        <f t="shared" si="125"/>
        <v>0</v>
      </c>
    </row>
    <row r="46" spans="1:85" s="102" customFormat="1" ht="19.899999999999999" customHeight="1" x14ac:dyDescent="0.5">
      <c r="A46" s="94">
        <v>39</v>
      </c>
      <c r="B46" s="95" t="s">
        <v>112</v>
      </c>
      <c r="C46" s="95" t="s">
        <v>74</v>
      </c>
      <c r="D46" s="94">
        <f t="shared" si="111"/>
        <v>22</v>
      </c>
      <c r="E46" s="94">
        <v>0.64</v>
      </c>
      <c r="F46" s="94" t="s">
        <v>85</v>
      </c>
      <c r="G46" s="94"/>
      <c r="H46" s="94"/>
      <c r="I46" s="146">
        <f t="shared" si="18"/>
        <v>0</v>
      </c>
      <c r="J46" s="94"/>
      <c r="K46" s="146">
        <f t="shared" si="19"/>
        <v>0</v>
      </c>
      <c r="L46" s="94"/>
      <c r="M46" s="146">
        <f t="shared" si="20"/>
        <v>0</v>
      </c>
      <c r="N46" s="94"/>
      <c r="O46" s="146">
        <f t="shared" si="21"/>
        <v>0</v>
      </c>
      <c r="P46" s="94"/>
      <c r="Q46" s="146">
        <f t="shared" si="22"/>
        <v>0</v>
      </c>
      <c r="R46" s="94"/>
      <c r="S46" s="146">
        <f t="shared" si="23"/>
        <v>0</v>
      </c>
      <c r="T46" s="94"/>
      <c r="U46" s="146">
        <f t="shared" si="24"/>
        <v>0</v>
      </c>
      <c r="V46" s="94"/>
      <c r="W46" s="146">
        <f t="shared" si="25"/>
        <v>0</v>
      </c>
      <c r="X46" s="94"/>
      <c r="Y46" s="146">
        <f t="shared" si="26"/>
        <v>0</v>
      </c>
      <c r="Z46" s="94"/>
      <c r="AA46" s="146">
        <f t="shared" si="27"/>
        <v>0</v>
      </c>
      <c r="AB46" s="94"/>
      <c r="AC46" s="146">
        <f t="shared" si="28"/>
        <v>0</v>
      </c>
      <c r="AD46" s="94"/>
      <c r="AE46" s="146">
        <f t="shared" si="29"/>
        <v>0</v>
      </c>
      <c r="AF46" s="147">
        <f t="shared" si="112"/>
        <v>0</v>
      </c>
      <c r="AG46" s="146">
        <f t="shared" si="112"/>
        <v>0</v>
      </c>
      <c r="AH46" s="99"/>
      <c r="AI46" s="100">
        <f t="shared" si="31"/>
        <v>0</v>
      </c>
      <c r="AJ46" s="99"/>
      <c r="AK46" s="100">
        <f t="shared" si="32"/>
        <v>0</v>
      </c>
      <c r="AL46" s="99"/>
      <c r="AM46" s="100">
        <f t="shared" si="32"/>
        <v>0</v>
      </c>
      <c r="AN46" s="99"/>
      <c r="AO46" s="100">
        <f t="shared" si="33"/>
        <v>0</v>
      </c>
      <c r="AP46" s="99"/>
      <c r="AQ46" s="100">
        <f t="shared" si="34"/>
        <v>0</v>
      </c>
      <c r="AR46" s="99"/>
      <c r="AS46" s="100">
        <f t="shared" si="35"/>
        <v>0</v>
      </c>
      <c r="AT46" s="99"/>
      <c r="AU46" s="100">
        <f t="shared" si="36"/>
        <v>0</v>
      </c>
      <c r="AV46" s="99"/>
      <c r="AW46" s="100">
        <f t="shared" si="37"/>
        <v>0</v>
      </c>
      <c r="AX46" s="99"/>
      <c r="AY46" s="100">
        <f t="shared" si="38"/>
        <v>0</v>
      </c>
      <c r="AZ46" s="99"/>
      <c r="BA46" s="100">
        <f t="shared" si="39"/>
        <v>0</v>
      </c>
      <c r="BB46" s="99"/>
      <c r="BC46" s="100">
        <f t="shared" si="40"/>
        <v>0</v>
      </c>
      <c r="BD46" s="99"/>
      <c r="BE46" s="100">
        <f t="shared" si="41"/>
        <v>0</v>
      </c>
      <c r="BF46" s="101">
        <f t="shared" si="95"/>
        <v>0</v>
      </c>
      <c r="BG46" s="100">
        <f t="shared" si="95"/>
        <v>0</v>
      </c>
      <c r="BH46" s="99"/>
      <c r="BI46" s="100">
        <f t="shared" si="113"/>
        <v>0</v>
      </c>
      <c r="BJ46" s="99"/>
      <c r="BK46" s="100">
        <f t="shared" si="114"/>
        <v>0</v>
      </c>
      <c r="BL46" s="99"/>
      <c r="BM46" s="100">
        <f t="shared" si="115"/>
        <v>0</v>
      </c>
      <c r="BN46" s="99"/>
      <c r="BO46" s="100">
        <f t="shared" si="116"/>
        <v>0</v>
      </c>
      <c r="BP46" s="99"/>
      <c r="BQ46" s="100">
        <f t="shared" si="117"/>
        <v>0</v>
      </c>
      <c r="BR46" s="99"/>
      <c r="BS46" s="100">
        <f t="shared" si="118"/>
        <v>0</v>
      </c>
      <c r="BT46" s="99"/>
      <c r="BU46" s="100">
        <f t="shared" si="119"/>
        <v>0</v>
      </c>
      <c r="BV46" s="99"/>
      <c r="BW46" s="100">
        <f t="shared" si="120"/>
        <v>0</v>
      </c>
      <c r="BX46" s="99"/>
      <c r="BY46" s="100">
        <f t="shared" si="121"/>
        <v>0</v>
      </c>
      <c r="BZ46" s="99"/>
      <c r="CA46" s="100">
        <f t="shared" si="122"/>
        <v>0</v>
      </c>
      <c r="CB46" s="99"/>
      <c r="CC46" s="100">
        <f t="shared" si="123"/>
        <v>0</v>
      </c>
      <c r="CD46" s="99"/>
      <c r="CE46" s="100">
        <f t="shared" si="124"/>
        <v>0</v>
      </c>
      <c r="CF46" s="101">
        <f t="shared" si="125"/>
        <v>0</v>
      </c>
      <c r="CG46" s="100">
        <f t="shared" si="125"/>
        <v>0</v>
      </c>
    </row>
    <row r="47" spans="1:85" s="102" customFormat="1" ht="19.899999999999999" customHeight="1" x14ac:dyDescent="0.5">
      <c r="A47" s="94">
        <v>40</v>
      </c>
      <c r="B47" s="95" t="s">
        <v>112</v>
      </c>
      <c r="C47" s="95" t="s">
        <v>74</v>
      </c>
      <c r="D47" s="94">
        <f t="shared" si="111"/>
        <v>22</v>
      </c>
      <c r="E47" s="94">
        <v>0.64</v>
      </c>
      <c r="F47" s="94" t="s">
        <v>85</v>
      </c>
      <c r="G47" s="94"/>
      <c r="H47" s="94"/>
      <c r="I47" s="146">
        <f t="shared" si="18"/>
        <v>0</v>
      </c>
      <c r="J47" s="94"/>
      <c r="K47" s="146">
        <f t="shared" si="19"/>
        <v>0</v>
      </c>
      <c r="L47" s="94"/>
      <c r="M47" s="146">
        <f t="shared" si="20"/>
        <v>0</v>
      </c>
      <c r="N47" s="94"/>
      <c r="O47" s="146">
        <f t="shared" si="21"/>
        <v>0</v>
      </c>
      <c r="P47" s="94"/>
      <c r="Q47" s="146">
        <f t="shared" si="22"/>
        <v>0</v>
      </c>
      <c r="R47" s="94"/>
      <c r="S47" s="146">
        <f t="shared" si="23"/>
        <v>0</v>
      </c>
      <c r="T47" s="94"/>
      <c r="U47" s="146">
        <f t="shared" si="24"/>
        <v>0</v>
      </c>
      <c r="V47" s="94"/>
      <c r="W47" s="146">
        <f t="shared" si="25"/>
        <v>0</v>
      </c>
      <c r="X47" s="94"/>
      <c r="Y47" s="146">
        <f t="shared" si="26"/>
        <v>0</v>
      </c>
      <c r="Z47" s="94"/>
      <c r="AA47" s="146">
        <f t="shared" si="27"/>
        <v>0</v>
      </c>
      <c r="AB47" s="94"/>
      <c r="AC47" s="146">
        <f t="shared" si="28"/>
        <v>0</v>
      </c>
      <c r="AD47" s="94"/>
      <c r="AE47" s="146">
        <f t="shared" si="29"/>
        <v>0</v>
      </c>
      <c r="AF47" s="147">
        <f t="shared" si="112"/>
        <v>0</v>
      </c>
      <c r="AG47" s="146">
        <f t="shared" si="112"/>
        <v>0</v>
      </c>
      <c r="AH47" s="99"/>
      <c r="AI47" s="100">
        <f t="shared" si="31"/>
        <v>0</v>
      </c>
      <c r="AJ47" s="99"/>
      <c r="AK47" s="100">
        <f t="shared" si="32"/>
        <v>0</v>
      </c>
      <c r="AL47" s="99"/>
      <c r="AM47" s="100">
        <f t="shared" si="32"/>
        <v>0</v>
      </c>
      <c r="AN47" s="99"/>
      <c r="AO47" s="100">
        <f t="shared" si="33"/>
        <v>0</v>
      </c>
      <c r="AP47" s="99"/>
      <c r="AQ47" s="100">
        <f t="shared" si="34"/>
        <v>0</v>
      </c>
      <c r="AR47" s="99"/>
      <c r="AS47" s="100">
        <f t="shared" si="35"/>
        <v>0</v>
      </c>
      <c r="AT47" s="99"/>
      <c r="AU47" s="100">
        <f t="shared" si="36"/>
        <v>0</v>
      </c>
      <c r="AV47" s="99"/>
      <c r="AW47" s="100">
        <f t="shared" si="37"/>
        <v>0</v>
      </c>
      <c r="AX47" s="99"/>
      <c r="AY47" s="100">
        <f t="shared" si="38"/>
        <v>0</v>
      </c>
      <c r="AZ47" s="99"/>
      <c r="BA47" s="100">
        <f t="shared" si="39"/>
        <v>0</v>
      </c>
      <c r="BB47" s="99"/>
      <c r="BC47" s="100">
        <f t="shared" si="40"/>
        <v>0</v>
      </c>
      <c r="BD47" s="99"/>
      <c r="BE47" s="100">
        <f t="shared" si="41"/>
        <v>0</v>
      </c>
      <c r="BF47" s="101">
        <f t="shared" si="95"/>
        <v>0</v>
      </c>
      <c r="BG47" s="100">
        <f t="shared" si="95"/>
        <v>0</v>
      </c>
      <c r="BH47" s="99"/>
      <c r="BI47" s="100">
        <f t="shared" si="113"/>
        <v>0</v>
      </c>
      <c r="BJ47" s="99"/>
      <c r="BK47" s="100">
        <f t="shared" si="114"/>
        <v>0</v>
      </c>
      <c r="BL47" s="99"/>
      <c r="BM47" s="100">
        <f t="shared" si="115"/>
        <v>0</v>
      </c>
      <c r="BN47" s="99"/>
      <c r="BO47" s="100">
        <f t="shared" si="116"/>
        <v>0</v>
      </c>
      <c r="BP47" s="99"/>
      <c r="BQ47" s="100">
        <f t="shared" si="117"/>
        <v>0</v>
      </c>
      <c r="BR47" s="99"/>
      <c r="BS47" s="100">
        <f t="shared" si="118"/>
        <v>0</v>
      </c>
      <c r="BT47" s="99"/>
      <c r="BU47" s="100">
        <f t="shared" si="119"/>
        <v>0</v>
      </c>
      <c r="BV47" s="99"/>
      <c r="BW47" s="100">
        <f t="shared" si="120"/>
        <v>0</v>
      </c>
      <c r="BX47" s="99"/>
      <c r="BY47" s="100">
        <f t="shared" si="121"/>
        <v>0</v>
      </c>
      <c r="BZ47" s="99"/>
      <c r="CA47" s="100">
        <f t="shared" si="122"/>
        <v>0</v>
      </c>
      <c r="CB47" s="99"/>
      <c r="CC47" s="100">
        <f t="shared" si="123"/>
        <v>0</v>
      </c>
      <c r="CD47" s="99"/>
      <c r="CE47" s="100">
        <f t="shared" si="124"/>
        <v>0</v>
      </c>
      <c r="CF47" s="101">
        <f t="shared" si="125"/>
        <v>0</v>
      </c>
      <c r="CG47" s="100">
        <f t="shared" si="125"/>
        <v>0</v>
      </c>
    </row>
    <row r="48" spans="1:85" s="102" customFormat="1" ht="19.899999999999999" customHeight="1" x14ac:dyDescent="0.5">
      <c r="A48" s="94"/>
      <c r="B48" s="95"/>
      <c r="C48" s="95"/>
      <c r="D48" s="94"/>
      <c r="E48" s="94"/>
      <c r="F48" s="94"/>
      <c r="G48" s="94"/>
      <c r="H48" s="94"/>
      <c r="I48" s="146"/>
      <c r="J48" s="94"/>
      <c r="K48" s="146"/>
      <c r="L48" s="94"/>
      <c r="M48" s="146"/>
      <c r="N48" s="94"/>
      <c r="O48" s="146"/>
      <c r="P48" s="94"/>
      <c r="Q48" s="146"/>
      <c r="R48" s="94"/>
      <c r="S48" s="146"/>
      <c r="T48" s="94"/>
      <c r="U48" s="146"/>
      <c r="V48" s="94"/>
      <c r="W48" s="146"/>
      <c r="X48" s="94"/>
      <c r="Y48" s="146"/>
      <c r="Z48" s="94"/>
      <c r="AA48" s="146"/>
      <c r="AB48" s="94"/>
      <c r="AC48" s="146"/>
      <c r="AD48" s="94"/>
      <c r="AE48" s="146"/>
      <c r="AF48" s="147"/>
      <c r="AG48" s="146"/>
      <c r="AH48" s="99"/>
      <c r="AI48" s="100"/>
      <c r="AJ48" s="99"/>
      <c r="AK48" s="100"/>
      <c r="AL48" s="99"/>
      <c r="AM48" s="100"/>
      <c r="AN48" s="99"/>
      <c r="AO48" s="100"/>
      <c r="AP48" s="99"/>
      <c r="AQ48" s="100"/>
      <c r="AR48" s="99"/>
      <c r="AS48" s="100"/>
      <c r="AT48" s="99"/>
      <c r="AU48" s="100"/>
      <c r="AV48" s="99"/>
      <c r="AW48" s="100"/>
      <c r="AX48" s="99"/>
      <c r="AY48" s="100"/>
      <c r="AZ48" s="99"/>
      <c r="BA48" s="100"/>
      <c r="BB48" s="99"/>
      <c r="BC48" s="100"/>
      <c r="BD48" s="99"/>
      <c r="BE48" s="100"/>
      <c r="BF48" s="101"/>
      <c r="BG48" s="100"/>
      <c r="BH48" s="99"/>
      <c r="BI48" s="100"/>
      <c r="BJ48" s="99"/>
      <c r="BK48" s="100"/>
      <c r="BL48" s="99"/>
      <c r="BM48" s="100"/>
      <c r="BN48" s="99"/>
      <c r="BO48" s="100"/>
      <c r="BP48" s="99"/>
      <c r="BQ48" s="100"/>
      <c r="BR48" s="99"/>
      <c r="BS48" s="100"/>
      <c r="BT48" s="99"/>
      <c r="BU48" s="100"/>
      <c r="BV48" s="99"/>
      <c r="BW48" s="100"/>
      <c r="BX48" s="99"/>
      <c r="BY48" s="100"/>
      <c r="BZ48" s="99"/>
      <c r="CA48" s="100"/>
      <c r="CB48" s="99"/>
      <c r="CC48" s="100"/>
      <c r="CD48" s="99"/>
      <c r="CE48" s="100"/>
      <c r="CF48" s="101"/>
      <c r="CG48" s="100"/>
    </row>
    <row r="49" spans="1:85" s="102" customFormat="1" ht="19.899999999999999" customHeight="1" x14ac:dyDescent="0.5">
      <c r="A49" s="94">
        <v>41</v>
      </c>
      <c r="B49" s="95" t="s">
        <v>113</v>
      </c>
      <c r="C49" s="95" t="s">
        <v>77</v>
      </c>
      <c r="D49" s="94">
        <f>RANK(BF49,$BF$4:$BF$147)</f>
        <v>22</v>
      </c>
      <c r="E49" s="94">
        <v>1</v>
      </c>
      <c r="F49" s="94" t="s">
        <v>75</v>
      </c>
      <c r="G49" s="94"/>
      <c r="H49" s="94"/>
      <c r="I49" s="146">
        <f t="shared" si="18"/>
        <v>0</v>
      </c>
      <c r="J49" s="94"/>
      <c r="K49" s="146">
        <f t="shared" si="19"/>
        <v>0</v>
      </c>
      <c r="L49" s="94"/>
      <c r="M49" s="146">
        <f t="shared" si="20"/>
        <v>0</v>
      </c>
      <c r="N49" s="94"/>
      <c r="O49" s="146">
        <f t="shared" si="21"/>
        <v>0</v>
      </c>
      <c r="P49" s="94"/>
      <c r="Q49" s="146">
        <f t="shared" si="22"/>
        <v>0</v>
      </c>
      <c r="R49" s="94"/>
      <c r="S49" s="146">
        <f t="shared" si="23"/>
        <v>0</v>
      </c>
      <c r="T49" s="94"/>
      <c r="U49" s="146">
        <f t="shared" si="24"/>
        <v>0</v>
      </c>
      <c r="V49" s="94"/>
      <c r="W49" s="146">
        <f t="shared" si="25"/>
        <v>0</v>
      </c>
      <c r="X49" s="94"/>
      <c r="Y49" s="146">
        <f t="shared" si="26"/>
        <v>0</v>
      </c>
      <c r="Z49" s="94"/>
      <c r="AA49" s="146">
        <f t="shared" si="27"/>
        <v>0</v>
      </c>
      <c r="AB49" s="94"/>
      <c r="AC49" s="146">
        <f t="shared" si="28"/>
        <v>0</v>
      </c>
      <c r="AD49" s="94"/>
      <c r="AE49" s="146">
        <f t="shared" si="29"/>
        <v>0</v>
      </c>
      <c r="AF49" s="147">
        <f t="shared" ref="AF49:AG52" si="126">SUM(H49,J49,L49,N49,P49,R49,T49,V49,X49,Z49,AB49,AD49)</f>
        <v>0</v>
      </c>
      <c r="AG49" s="146">
        <f t="shared" si="126"/>
        <v>0</v>
      </c>
      <c r="AH49" s="99"/>
      <c r="AI49" s="100">
        <f t="shared" si="31"/>
        <v>0</v>
      </c>
      <c r="AJ49" s="99"/>
      <c r="AK49" s="100">
        <f t="shared" si="32"/>
        <v>0</v>
      </c>
      <c r="AL49" s="99"/>
      <c r="AM49" s="100">
        <f t="shared" si="32"/>
        <v>0</v>
      </c>
      <c r="AN49" s="99"/>
      <c r="AO49" s="100">
        <f t="shared" si="33"/>
        <v>0</v>
      </c>
      <c r="AP49" s="99"/>
      <c r="AQ49" s="100">
        <f t="shared" si="34"/>
        <v>0</v>
      </c>
      <c r="AR49" s="99"/>
      <c r="AS49" s="100">
        <f t="shared" si="35"/>
        <v>0</v>
      </c>
      <c r="AT49" s="99"/>
      <c r="AU49" s="100">
        <f t="shared" si="36"/>
        <v>0</v>
      </c>
      <c r="AV49" s="99"/>
      <c r="AW49" s="100">
        <f t="shared" si="37"/>
        <v>0</v>
      </c>
      <c r="AX49" s="99"/>
      <c r="AY49" s="100">
        <f t="shared" si="38"/>
        <v>0</v>
      </c>
      <c r="AZ49" s="99"/>
      <c r="BA49" s="100">
        <f t="shared" si="39"/>
        <v>0</v>
      </c>
      <c r="BB49" s="99"/>
      <c r="BC49" s="100">
        <f t="shared" si="40"/>
        <v>0</v>
      </c>
      <c r="BD49" s="99"/>
      <c r="BE49" s="100">
        <f t="shared" si="41"/>
        <v>0</v>
      </c>
      <c r="BF49" s="101">
        <f t="shared" si="95"/>
        <v>0</v>
      </c>
      <c r="BG49" s="100">
        <f t="shared" si="95"/>
        <v>0</v>
      </c>
      <c r="BH49" s="99"/>
      <c r="BI49" s="100">
        <f t="shared" ref="BI49:BI52" si="127">BH49*$E49</f>
        <v>0</v>
      </c>
      <c r="BJ49" s="99"/>
      <c r="BK49" s="100">
        <f t="shared" ref="BK49:BK52" si="128">BJ49*$E49</f>
        <v>0</v>
      </c>
      <c r="BL49" s="99"/>
      <c r="BM49" s="100">
        <f t="shared" ref="BM49:BM52" si="129">BL49*$E49</f>
        <v>0</v>
      </c>
      <c r="BN49" s="99"/>
      <c r="BO49" s="100">
        <f t="shared" ref="BO49:BO52" si="130">BN49*$E49</f>
        <v>0</v>
      </c>
      <c r="BP49" s="99"/>
      <c r="BQ49" s="100">
        <f t="shared" ref="BQ49:BQ52" si="131">BP49*$E49</f>
        <v>0</v>
      </c>
      <c r="BR49" s="99"/>
      <c r="BS49" s="100">
        <f t="shared" ref="BS49:BS52" si="132">BR49*$E49</f>
        <v>0</v>
      </c>
      <c r="BT49" s="99"/>
      <c r="BU49" s="100">
        <f t="shared" ref="BU49:BU52" si="133">BT49*$E49</f>
        <v>0</v>
      </c>
      <c r="BV49" s="99"/>
      <c r="BW49" s="100">
        <f t="shared" ref="BW49:BW52" si="134">BV49*$E49</f>
        <v>0</v>
      </c>
      <c r="BX49" s="99"/>
      <c r="BY49" s="100">
        <f t="shared" ref="BY49:BY52" si="135">BX49*$E49</f>
        <v>0</v>
      </c>
      <c r="BZ49" s="99"/>
      <c r="CA49" s="100">
        <f t="shared" ref="CA49:CA52" si="136">BZ49*$E49</f>
        <v>0</v>
      </c>
      <c r="CB49" s="99"/>
      <c r="CC49" s="100">
        <f t="shared" ref="CC49:CC52" si="137">CB49*$E49</f>
        <v>0</v>
      </c>
      <c r="CD49" s="99"/>
      <c r="CE49" s="100">
        <f t="shared" ref="CE49:CE52" si="138">CD49*$E49</f>
        <v>0</v>
      </c>
      <c r="CF49" s="101">
        <f t="shared" ref="CF49:CG52" si="139">SUM(BH49,BJ49,BL49,BN49,BP49,BR49,BT49,BV49,BX49,BZ49,CB49,CD49)</f>
        <v>0</v>
      </c>
      <c r="CG49" s="100">
        <f t="shared" si="139"/>
        <v>0</v>
      </c>
    </row>
    <row r="50" spans="1:85" s="102" customFormat="1" ht="19.899999999999999" customHeight="1" x14ac:dyDescent="0.5">
      <c r="A50" s="94">
        <v>42</v>
      </c>
      <c r="B50" s="95" t="s">
        <v>113</v>
      </c>
      <c r="C50" s="95" t="s">
        <v>77</v>
      </c>
      <c r="D50" s="94">
        <f>RANK(BF50,$BF$4:$BF$147)</f>
        <v>22</v>
      </c>
      <c r="E50" s="94">
        <v>1</v>
      </c>
      <c r="F50" s="94" t="s">
        <v>83</v>
      </c>
      <c r="G50" s="94"/>
      <c r="H50" s="94"/>
      <c r="I50" s="146">
        <f t="shared" si="18"/>
        <v>0</v>
      </c>
      <c r="J50" s="94"/>
      <c r="K50" s="146">
        <f t="shared" si="19"/>
        <v>0</v>
      </c>
      <c r="L50" s="94"/>
      <c r="M50" s="146">
        <f t="shared" si="20"/>
        <v>0</v>
      </c>
      <c r="N50" s="94"/>
      <c r="O50" s="146">
        <f t="shared" si="21"/>
        <v>0</v>
      </c>
      <c r="P50" s="94"/>
      <c r="Q50" s="146">
        <f t="shared" si="22"/>
        <v>0</v>
      </c>
      <c r="R50" s="94"/>
      <c r="S50" s="146">
        <f t="shared" si="23"/>
        <v>0</v>
      </c>
      <c r="T50" s="94"/>
      <c r="U50" s="146">
        <f t="shared" si="24"/>
        <v>0</v>
      </c>
      <c r="V50" s="94"/>
      <c r="W50" s="146">
        <f t="shared" si="25"/>
        <v>0</v>
      </c>
      <c r="X50" s="94"/>
      <c r="Y50" s="146">
        <f t="shared" si="26"/>
        <v>0</v>
      </c>
      <c r="Z50" s="94"/>
      <c r="AA50" s="146">
        <f t="shared" si="27"/>
        <v>0</v>
      </c>
      <c r="AB50" s="94"/>
      <c r="AC50" s="146">
        <f t="shared" si="28"/>
        <v>0</v>
      </c>
      <c r="AD50" s="94"/>
      <c r="AE50" s="146">
        <f t="shared" si="29"/>
        <v>0</v>
      </c>
      <c r="AF50" s="147">
        <f t="shared" si="126"/>
        <v>0</v>
      </c>
      <c r="AG50" s="146">
        <f t="shared" si="126"/>
        <v>0</v>
      </c>
      <c r="AH50" s="99"/>
      <c r="AI50" s="100">
        <f t="shared" si="31"/>
        <v>0</v>
      </c>
      <c r="AJ50" s="99"/>
      <c r="AK50" s="100">
        <f t="shared" si="32"/>
        <v>0</v>
      </c>
      <c r="AL50" s="99"/>
      <c r="AM50" s="100">
        <f t="shared" si="32"/>
        <v>0</v>
      </c>
      <c r="AN50" s="99"/>
      <c r="AO50" s="100">
        <f t="shared" si="33"/>
        <v>0</v>
      </c>
      <c r="AP50" s="99"/>
      <c r="AQ50" s="100">
        <f t="shared" si="34"/>
        <v>0</v>
      </c>
      <c r="AR50" s="99"/>
      <c r="AS50" s="100">
        <f t="shared" si="35"/>
        <v>0</v>
      </c>
      <c r="AT50" s="99"/>
      <c r="AU50" s="100">
        <f t="shared" si="36"/>
        <v>0</v>
      </c>
      <c r="AV50" s="99"/>
      <c r="AW50" s="100">
        <f t="shared" si="37"/>
        <v>0</v>
      </c>
      <c r="AX50" s="99"/>
      <c r="AY50" s="100">
        <f t="shared" si="38"/>
        <v>0</v>
      </c>
      <c r="AZ50" s="99"/>
      <c r="BA50" s="100">
        <f t="shared" si="39"/>
        <v>0</v>
      </c>
      <c r="BB50" s="99"/>
      <c r="BC50" s="100">
        <f t="shared" si="40"/>
        <v>0</v>
      </c>
      <c r="BD50" s="99"/>
      <c r="BE50" s="100">
        <f t="shared" si="41"/>
        <v>0</v>
      </c>
      <c r="BF50" s="101">
        <f t="shared" si="95"/>
        <v>0</v>
      </c>
      <c r="BG50" s="100">
        <f t="shared" si="95"/>
        <v>0</v>
      </c>
      <c r="BH50" s="99"/>
      <c r="BI50" s="100">
        <f t="shared" si="127"/>
        <v>0</v>
      </c>
      <c r="BJ50" s="99"/>
      <c r="BK50" s="100">
        <f t="shared" si="128"/>
        <v>0</v>
      </c>
      <c r="BL50" s="99"/>
      <c r="BM50" s="100">
        <f t="shared" si="129"/>
        <v>0</v>
      </c>
      <c r="BN50" s="99"/>
      <c r="BO50" s="100">
        <f t="shared" si="130"/>
        <v>0</v>
      </c>
      <c r="BP50" s="99"/>
      <c r="BQ50" s="100">
        <f t="shared" si="131"/>
        <v>0</v>
      </c>
      <c r="BR50" s="99"/>
      <c r="BS50" s="100">
        <f t="shared" si="132"/>
        <v>0</v>
      </c>
      <c r="BT50" s="99"/>
      <c r="BU50" s="100">
        <f t="shared" si="133"/>
        <v>0</v>
      </c>
      <c r="BV50" s="99"/>
      <c r="BW50" s="100">
        <f t="shared" si="134"/>
        <v>0</v>
      </c>
      <c r="BX50" s="99"/>
      <c r="BY50" s="100">
        <f t="shared" si="135"/>
        <v>0</v>
      </c>
      <c r="BZ50" s="99"/>
      <c r="CA50" s="100">
        <f t="shared" si="136"/>
        <v>0</v>
      </c>
      <c r="CB50" s="99"/>
      <c r="CC50" s="100">
        <f t="shared" si="137"/>
        <v>0</v>
      </c>
      <c r="CD50" s="99"/>
      <c r="CE50" s="100">
        <f t="shared" si="138"/>
        <v>0</v>
      </c>
      <c r="CF50" s="101">
        <f t="shared" si="139"/>
        <v>0</v>
      </c>
      <c r="CG50" s="100">
        <f t="shared" si="139"/>
        <v>0</v>
      </c>
    </row>
    <row r="51" spans="1:85" s="102" customFormat="1" ht="19.899999999999999" customHeight="1" x14ac:dyDescent="0.5">
      <c r="A51" s="94">
        <v>43</v>
      </c>
      <c r="B51" s="95" t="s">
        <v>114</v>
      </c>
      <c r="C51" s="95" t="s">
        <v>74</v>
      </c>
      <c r="D51" s="94">
        <f>RANK(BF51,$BF$4:$BF$147)</f>
        <v>22</v>
      </c>
      <c r="E51" s="94">
        <v>0.64</v>
      </c>
      <c r="F51" s="94" t="s">
        <v>85</v>
      </c>
      <c r="G51" s="94"/>
      <c r="H51" s="94"/>
      <c r="I51" s="146">
        <f t="shared" si="18"/>
        <v>0</v>
      </c>
      <c r="J51" s="94"/>
      <c r="K51" s="146">
        <f t="shared" si="19"/>
        <v>0</v>
      </c>
      <c r="L51" s="94"/>
      <c r="M51" s="146">
        <f t="shared" si="20"/>
        <v>0</v>
      </c>
      <c r="N51" s="94"/>
      <c r="O51" s="146">
        <f t="shared" si="21"/>
        <v>0</v>
      </c>
      <c r="P51" s="94"/>
      <c r="Q51" s="146">
        <f t="shared" si="22"/>
        <v>0</v>
      </c>
      <c r="R51" s="94"/>
      <c r="S51" s="146">
        <f t="shared" si="23"/>
        <v>0</v>
      </c>
      <c r="T51" s="94"/>
      <c r="U51" s="146">
        <f t="shared" si="24"/>
        <v>0</v>
      </c>
      <c r="V51" s="94"/>
      <c r="W51" s="146">
        <f t="shared" si="25"/>
        <v>0</v>
      </c>
      <c r="X51" s="94"/>
      <c r="Y51" s="146">
        <f t="shared" si="26"/>
        <v>0</v>
      </c>
      <c r="Z51" s="94"/>
      <c r="AA51" s="146">
        <f t="shared" si="27"/>
        <v>0</v>
      </c>
      <c r="AB51" s="94"/>
      <c r="AC51" s="146">
        <f t="shared" si="28"/>
        <v>0</v>
      </c>
      <c r="AD51" s="94"/>
      <c r="AE51" s="146">
        <f t="shared" si="29"/>
        <v>0</v>
      </c>
      <c r="AF51" s="147">
        <f t="shared" si="126"/>
        <v>0</v>
      </c>
      <c r="AG51" s="146">
        <f t="shared" si="126"/>
        <v>0</v>
      </c>
      <c r="AH51" s="99"/>
      <c r="AI51" s="100">
        <f t="shared" si="31"/>
        <v>0</v>
      </c>
      <c r="AJ51" s="99"/>
      <c r="AK51" s="100">
        <f t="shared" si="32"/>
        <v>0</v>
      </c>
      <c r="AL51" s="99"/>
      <c r="AM51" s="100">
        <f t="shared" si="32"/>
        <v>0</v>
      </c>
      <c r="AN51" s="99"/>
      <c r="AO51" s="100">
        <f t="shared" si="33"/>
        <v>0</v>
      </c>
      <c r="AP51" s="99"/>
      <c r="AQ51" s="100">
        <f t="shared" si="34"/>
        <v>0</v>
      </c>
      <c r="AR51" s="99"/>
      <c r="AS51" s="100">
        <f t="shared" si="35"/>
        <v>0</v>
      </c>
      <c r="AT51" s="99"/>
      <c r="AU51" s="100">
        <f t="shared" si="36"/>
        <v>0</v>
      </c>
      <c r="AV51" s="99"/>
      <c r="AW51" s="100">
        <f t="shared" si="37"/>
        <v>0</v>
      </c>
      <c r="AX51" s="99"/>
      <c r="AY51" s="100">
        <f t="shared" si="38"/>
        <v>0</v>
      </c>
      <c r="AZ51" s="99"/>
      <c r="BA51" s="100">
        <f t="shared" si="39"/>
        <v>0</v>
      </c>
      <c r="BB51" s="99"/>
      <c r="BC51" s="100">
        <f t="shared" si="40"/>
        <v>0</v>
      </c>
      <c r="BD51" s="99"/>
      <c r="BE51" s="100">
        <f t="shared" si="41"/>
        <v>0</v>
      </c>
      <c r="BF51" s="101">
        <f t="shared" si="95"/>
        <v>0</v>
      </c>
      <c r="BG51" s="100">
        <f t="shared" si="95"/>
        <v>0</v>
      </c>
      <c r="BH51" s="99"/>
      <c r="BI51" s="100">
        <f t="shared" si="127"/>
        <v>0</v>
      </c>
      <c r="BJ51" s="99"/>
      <c r="BK51" s="100">
        <f t="shared" si="128"/>
        <v>0</v>
      </c>
      <c r="BL51" s="99"/>
      <c r="BM51" s="100">
        <f t="shared" si="129"/>
        <v>0</v>
      </c>
      <c r="BN51" s="99"/>
      <c r="BO51" s="100">
        <f t="shared" si="130"/>
        <v>0</v>
      </c>
      <c r="BP51" s="99"/>
      <c r="BQ51" s="100">
        <f t="shared" si="131"/>
        <v>0</v>
      </c>
      <c r="BR51" s="99"/>
      <c r="BS51" s="100">
        <f t="shared" si="132"/>
        <v>0</v>
      </c>
      <c r="BT51" s="99"/>
      <c r="BU51" s="100">
        <f t="shared" si="133"/>
        <v>0</v>
      </c>
      <c r="BV51" s="99"/>
      <c r="BW51" s="100">
        <f t="shared" si="134"/>
        <v>0</v>
      </c>
      <c r="BX51" s="99"/>
      <c r="BY51" s="100">
        <f t="shared" si="135"/>
        <v>0</v>
      </c>
      <c r="BZ51" s="99"/>
      <c r="CA51" s="100">
        <f t="shared" si="136"/>
        <v>0</v>
      </c>
      <c r="CB51" s="99"/>
      <c r="CC51" s="100">
        <f t="shared" si="137"/>
        <v>0</v>
      </c>
      <c r="CD51" s="99"/>
      <c r="CE51" s="100">
        <f t="shared" si="138"/>
        <v>0</v>
      </c>
      <c r="CF51" s="101">
        <f t="shared" si="139"/>
        <v>0</v>
      </c>
      <c r="CG51" s="100">
        <f t="shared" si="139"/>
        <v>0</v>
      </c>
    </row>
    <row r="52" spans="1:85" s="102" customFormat="1" ht="19.899999999999999" customHeight="1" x14ac:dyDescent="0.5">
      <c r="A52" s="94">
        <v>44</v>
      </c>
      <c r="B52" s="95" t="s">
        <v>114</v>
      </c>
      <c r="C52" s="95" t="s">
        <v>74</v>
      </c>
      <c r="D52" s="94">
        <f>RANK(BF52,$BF$4:$BF$147)</f>
        <v>22</v>
      </c>
      <c r="E52" s="94">
        <v>0.64</v>
      </c>
      <c r="F52" s="94" t="s">
        <v>83</v>
      </c>
      <c r="G52" s="94"/>
      <c r="H52" s="94"/>
      <c r="I52" s="146">
        <f t="shared" si="18"/>
        <v>0</v>
      </c>
      <c r="J52" s="94"/>
      <c r="K52" s="146">
        <f t="shared" si="19"/>
        <v>0</v>
      </c>
      <c r="L52" s="94"/>
      <c r="M52" s="146">
        <f t="shared" si="20"/>
        <v>0</v>
      </c>
      <c r="N52" s="94"/>
      <c r="O52" s="146">
        <f t="shared" si="21"/>
        <v>0</v>
      </c>
      <c r="P52" s="94"/>
      <c r="Q52" s="146">
        <f t="shared" si="22"/>
        <v>0</v>
      </c>
      <c r="R52" s="94"/>
      <c r="S52" s="146">
        <f t="shared" si="23"/>
        <v>0</v>
      </c>
      <c r="T52" s="94"/>
      <c r="U52" s="146">
        <f t="shared" si="24"/>
        <v>0</v>
      </c>
      <c r="V52" s="94"/>
      <c r="W52" s="146">
        <f t="shared" si="25"/>
        <v>0</v>
      </c>
      <c r="X52" s="94"/>
      <c r="Y52" s="146">
        <f t="shared" si="26"/>
        <v>0</v>
      </c>
      <c r="Z52" s="94"/>
      <c r="AA52" s="146">
        <f t="shared" si="27"/>
        <v>0</v>
      </c>
      <c r="AB52" s="94"/>
      <c r="AC52" s="146">
        <f t="shared" si="28"/>
        <v>0</v>
      </c>
      <c r="AD52" s="94"/>
      <c r="AE52" s="146">
        <f t="shared" si="29"/>
        <v>0</v>
      </c>
      <c r="AF52" s="147">
        <f t="shared" si="126"/>
        <v>0</v>
      </c>
      <c r="AG52" s="146">
        <f t="shared" si="126"/>
        <v>0</v>
      </c>
      <c r="AH52" s="99"/>
      <c r="AI52" s="100">
        <f t="shared" si="31"/>
        <v>0</v>
      </c>
      <c r="AJ52" s="99"/>
      <c r="AK52" s="100">
        <f t="shared" si="32"/>
        <v>0</v>
      </c>
      <c r="AL52" s="99"/>
      <c r="AM52" s="100">
        <f t="shared" si="32"/>
        <v>0</v>
      </c>
      <c r="AN52" s="99"/>
      <c r="AO52" s="100">
        <f t="shared" si="33"/>
        <v>0</v>
      </c>
      <c r="AP52" s="99"/>
      <c r="AQ52" s="100">
        <f t="shared" si="34"/>
        <v>0</v>
      </c>
      <c r="AR52" s="99"/>
      <c r="AS52" s="100">
        <f t="shared" si="35"/>
        <v>0</v>
      </c>
      <c r="AT52" s="99"/>
      <c r="AU52" s="100">
        <f t="shared" si="36"/>
        <v>0</v>
      </c>
      <c r="AV52" s="99"/>
      <c r="AW52" s="100">
        <f t="shared" si="37"/>
        <v>0</v>
      </c>
      <c r="AX52" s="99"/>
      <c r="AY52" s="100">
        <f t="shared" si="38"/>
        <v>0</v>
      </c>
      <c r="AZ52" s="99"/>
      <c r="BA52" s="100">
        <f t="shared" si="39"/>
        <v>0</v>
      </c>
      <c r="BB52" s="99"/>
      <c r="BC52" s="100">
        <f t="shared" si="40"/>
        <v>0</v>
      </c>
      <c r="BD52" s="99"/>
      <c r="BE52" s="100">
        <f t="shared" si="41"/>
        <v>0</v>
      </c>
      <c r="BF52" s="101">
        <f t="shared" si="95"/>
        <v>0</v>
      </c>
      <c r="BG52" s="100">
        <f t="shared" si="95"/>
        <v>0</v>
      </c>
      <c r="BH52" s="99"/>
      <c r="BI52" s="100">
        <f t="shared" si="127"/>
        <v>0</v>
      </c>
      <c r="BJ52" s="99"/>
      <c r="BK52" s="100">
        <f t="shared" si="128"/>
        <v>0</v>
      </c>
      <c r="BL52" s="99"/>
      <c r="BM52" s="100">
        <f t="shared" si="129"/>
        <v>0</v>
      </c>
      <c r="BN52" s="99"/>
      <c r="BO52" s="100">
        <f t="shared" si="130"/>
        <v>0</v>
      </c>
      <c r="BP52" s="99"/>
      <c r="BQ52" s="100">
        <f t="shared" si="131"/>
        <v>0</v>
      </c>
      <c r="BR52" s="99"/>
      <c r="BS52" s="100">
        <f t="shared" si="132"/>
        <v>0</v>
      </c>
      <c r="BT52" s="99"/>
      <c r="BU52" s="100">
        <f t="shared" si="133"/>
        <v>0</v>
      </c>
      <c r="BV52" s="99"/>
      <c r="BW52" s="100">
        <f t="shared" si="134"/>
        <v>0</v>
      </c>
      <c r="BX52" s="99"/>
      <c r="BY52" s="100">
        <f t="shared" si="135"/>
        <v>0</v>
      </c>
      <c r="BZ52" s="99"/>
      <c r="CA52" s="100">
        <f t="shared" si="136"/>
        <v>0</v>
      </c>
      <c r="CB52" s="99"/>
      <c r="CC52" s="100">
        <f t="shared" si="137"/>
        <v>0</v>
      </c>
      <c r="CD52" s="99"/>
      <c r="CE52" s="100">
        <f t="shared" si="138"/>
        <v>0</v>
      </c>
      <c r="CF52" s="101">
        <f t="shared" si="139"/>
        <v>0</v>
      </c>
      <c r="CG52" s="100">
        <f t="shared" si="139"/>
        <v>0</v>
      </c>
    </row>
    <row r="53" spans="1:85" s="102" customFormat="1" ht="19.899999999999999" customHeight="1" x14ac:dyDescent="0.5">
      <c r="A53" s="94"/>
      <c r="B53" s="95"/>
      <c r="C53" s="95"/>
      <c r="D53" s="94"/>
      <c r="E53" s="94"/>
      <c r="F53" s="94"/>
      <c r="G53" s="94"/>
      <c r="H53" s="94"/>
      <c r="I53" s="146"/>
      <c r="J53" s="94"/>
      <c r="K53" s="146"/>
      <c r="L53" s="94"/>
      <c r="M53" s="146"/>
      <c r="N53" s="94"/>
      <c r="O53" s="146"/>
      <c r="P53" s="94"/>
      <c r="Q53" s="146"/>
      <c r="R53" s="94"/>
      <c r="S53" s="146"/>
      <c r="T53" s="94"/>
      <c r="U53" s="146"/>
      <c r="V53" s="94"/>
      <c r="W53" s="146"/>
      <c r="X53" s="94"/>
      <c r="Y53" s="146"/>
      <c r="Z53" s="94"/>
      <c r="AA53" s="146"/>
      <c r="AB53" s="94"/>
      <c r="AC53" s="146"/>
      <c r="AD53" s="94"/>
      <c r="AE53" s="146"/>
      <c r="AF53" s="147"/>
      <c r="AG53" s="146"/>
      <c r="AH53" s="99"/>
      <c r="AI53" s="100"/>
      <c r="AJ53" s="99"/>
      <c r="AK53" s="100"/>
      <c r="AL53" s="99"/>
      <c r="AM53" s="100"/>
      <c r="AN53" s="99"/>
      <c r="AO53" s="100"/>
      <c r="AP53" s="99"/>
      <c r="AQ53" s="100"/>
      <c r="AR53" s="99"/>
      <c r="AS53" s="100"/>
      <c r="AT53" s="99"/>
      <c r="AU53" s="100"/>
      <c r="AV53" s="99"/>
      <c r="AW53" s="100"/>
      <c r="AX53" s="99"/>
      <c r="AY53" s="100"/>
      <c r="AZ53" s="99"/>
      <c r="BA53" s="100"/>
      <c r="BB53" s="99"/>
      <c r="BC53" s="100"/>
      <c r="BD53" s="99"/>
      <c r="BE53" s="100"/>
      <c r="BF53" s="101"/>
      <c r="BG53" s="100"/>
      <c r="BH53" s="99"/>
      <c r="BI53" s="100"/>
      <c r="BJ53" s="99"/>
      <c r="BK53" s="100"/>
      <c r="BL53" s="99"/>
      <c r="BM53" s="100"/>
      <c r="BN53" s="99"/>
      <c r="BO53" s="100"/>
      <c r="BP53" s="99"/>
      <c r="BQ53" s="100"/>
      <c r="BR53" s="99"/>
      <c r="BS53" s="100"/>
      <c r="BT53" s="99"/>
      <c r="BU53" s="100"/>
      <c r="BV53" s="99"/>
      <c r="BW53" s="100"/>
      <c r="BX53" s="99"/>
      <c r="BY53" s="100"/>
      <c r="BZ53" s="99"/>
      <c r="CA53" s="100"/>
      <c r="CB53" s="99"/>
      <c r="CC53" s="100"/>
      <c r="CD53" s="99"/>
      <c r="CE53" s="100"/>
      <c r="CF53" s="101"/>
      <c r="CG53" s="100"/>
    </row>
    <row r="54" spans="1:85" s="102" customFormat="1" ht="19.899999999999999" customHeight="1" x14ac:dyDescent="0.5">
      <c r="A54" s="94"/>
      <c r="B54" s="95"/>
      <c r="C54" s="95"/>
      <c r="D54" s="94"/>
      <c r="E54" s="94"/>
      <c r="F54" s="94"/>
      <c r="G54" s="94"/>
      <c r="H54" s="94"/>
      <c r="I54" s="146"/>
      <c r="J54" s="94"/>
      <c r="K54" s="146"/>
      <c r="L54" s="94"/>
      <c r="M54" s="146"/>
      <c r="N54" s="94"/>
      <c r="O54" s="146"/>
      <c r="P54" s="94"/>
      <c r="Q54" s="146"/>
      <c r="R54" s="94"/>
      <c r="S54" s="146"/>
      <c r="T54" s="94"/>
      <c r="U54" s="146"/>
      <c r="V54" s="94"/>
      <c r="W54" s="146"/>
      <c r="X54" s="94"/>
      <c r="Y54" s="146"/>
      <c r="Z54" s="94"/>
      <c r="AA54" s="146"/>
      <c r="AB54" s="94"/>
      <c r="AC54" s="146"/>
      <c r="AD54" s="94"/>
      <c r="AE54" s="146"/>
      <c r="AF54" s="147"/>
      <c r="AG54" s="146"/>
      <c r="AH54" s="99"/>
      <c r="AI54" s="100"/>
      <c r="AJ54" s="99"/>
      <c r="AK54" s="100"/>
      <c r="AL54" s="99"/>
      <c r="AM54" s="100"/>
      <c r="AN54" s="99"/>
      <c r="AO54" s="100"/>
      <c r="AP54" s="99"/>
      <c r="AQ54" s="100"/>
      <c r="AR54" s="99"/>
      <c r="AS54" s="100"/>
      <c r="AT54" s="99"/>
      <c r="AU54" s="100"/>
      <c r="AV54" s="99"/>
      <c r="AW54" s="100"/>
      <c r="AX54" s="99"/>
      <c r="AY54" s="100"/>
      <c r="AZ54" s="99"/>
      <c r="BA54" s="100"/>
      <c r="BB54" s="99"/>
      <c r="BC54" s="100"/>
      <c r="BD54" s="99"/>
      <c r="BE54" s="100"/>
      <c r="BF54" s="101"/>
      <c r="BG54" s="100"/>
      <c r="BH54" s="99"/>
      <c r="BI54" s="100"/>
      <c r="BJ54" s="99"/>
      <c r="BK54" s="100"/>
      <c r="BL54" s="99"/>
      <c r="BM54" s="100"/>
      <c r="BN54" s="99"/>
      <c r="BO54" s="100"/>
      <c r="BP54" s="99"/>
      <c r="BQ54" s="100"/>
      <c r="BR54" s="99"/>
      <c r="BS54" s="100"/>
      <c r="BT54" s="99"/>
      <c r="BU54" s="100"/>
      <c r="BV54" s="99"/>
      <c r="BW54" s="100"/>
      <c r="BX54" s="99"/>
      <c r="BY54" s="100"/>
      <c r="BZ54" s="99"/>
      <c r="CA54" s="100"/>
      <c r="CB54" s="99"/>
      <c r="CC54" s="100"/>
      <c r="CD54" s="99"/>
      <c r="CE54" s="100"/>
      <c r="CF54" s="101"/>
      <c r="CG54" s="100"/>
    </row>
    <row r="55" spans="1:85" s="102" customFormat="1" ht="19.899999999999999" customHeight="1" x14ac:dyDescent="0.5">
      <c r="A55" s="94">
        <v>45</v>
      </c>
      <c r="B55" s="95" t="s">
        <v>115</v>
      </c>
      <c r="C55" s="95" t="s">
        <v>77</v>
      </c>
      <c r="D55" s="94">
        <f>RANK(BF55,$BF$4:$BF$147)</f>
        <v>22</v>
      </c>
      <c r="E55" s="94">
        <v>1</v>
      </c>
      <c r="F55" s="94" t="s">
        <v>75</v>
      </c>
      <c r="G55" s="94"/>
      <c r="H55" s="94"/>
      <c r="I55" s="146">
        <f t="shared" si="18"/>
        <v>0</v>
      </c>
      <c r="J55" s="94"/>
      <c r="K55" s="146">
        <f t="shared" si="19"/>
        <v>0</v>
      </c>
      <c r="L55" s="94"/>
      <c r="M55" s="146">
        <f t="shared" si="20"/>
        <v>0</v>
      </c>
      <c r="N55" s="94"/>
      <c r="O55" s="146">
        <f t="shared" si="21"/>
        <v>0</v>
      </c>
      <c r="P55" s="94"/>
      <c r="Q55" s="146">
        <f t="shared" si="22"/>
        <v>0</v>
      </c>
      <c r="R55" s="94"/>
      <c r="S55" s="146">
        <f t="shared" si="23"/>
        <v>0</v>
      </c>
      <c r="T55" s="94"/>
      <c r="U55" s="146">
        <f t="shared" si="24"/>
        <v>0</v>
      </c>
      <c r="V55" s="94"/>
      <c r="W55" s="146">
        <f t="shared" si="25"/>
        <v>0</v>
      </c>
      <c r="X55" s="94"/>
      <c r="Y55" s="146">
        <f t="shared" si="26"/>
        <v>0</v>
      </c>
      <c r="Z55" s="94"/>
      <c r="AA55" s="146">
        <f t="shared" si="27"/>
        <v>0</v>
      </c>
      <c r="AB55" s="94"/>
      <c r="AC55" s="146">
        <f t="shared" si="28"/>
        <v>0</v>
      </c>
      <c r="AD55" s="94"/>
      <c r="AE55" s="146">
        <f t="shared" si="29"/>
        <v>0</v>
      </c>
      <c r="AF55" s="147">
        <f t="shared" ref="AF55:AG58" si="140">SUM(H55,J55,L55,N55,P55,R55,T55,V55,X55,Z55,AB55,AD55)</f>
        <v>0</v>
      </c>
      <c r="AG55" s="146">
        <f t="shared" si="140"/>
        <v>0</v>
      </c>
      <c r="AH55" s="99"/>
      <c r="AI55" s="100">
        <f t="shared" si="31"/>
        <v>0</v>
      </c>
      <c r="AJ55" s="99"/>
      <c r="AK55" s="100">
        <f t="shared" si="32"/>
        <v>0</v>
      </c>
      <c r="AL55" s="99"/>
      <c r="AM55" s="100">
        <f t="shared" si="32"/>
        <v>0</v>
      </c>
      <c r="AN55" s="99"/>
      <c r="AO55" s="100">
        <f t="shared" si="33"/>
        <v>0</v>
      </c>
      <c r="AP55" s="99"/>
      <c r="AQ55" s="100">
        <f t="shared" si="34"/>
        <v>0</v>
      </c>
      <c r="AR55" s="99"/>
      <c r="AS55" s="100">
        <f t="shared" si="35"/>
        <v>0</v>
      </c>
      <c r="AT55" s="99"/>
      <c r="AU55" s="100">
        <f t="shared" si="36"/>
        <v>0</v>
      </c>
      <c r="AV55" s="99"/>
      <c r="AW55" s="100">
        <f t="shared" si="37"/>
        <v>0</v>
      </c>
      <c r="AX55" s="99"/>
      <c r="AY55" s="100">
        <f t="shared" si="38"/>
        <v>0</v>
      </c>
      <c r="AZ55" s="99"/>
      <c r="BA55" s="100">
        <f t="shared" si="39"/>
        <v>0</v>
      </c>
      <c r="BB55" s="99"/>
      <c r="BC55" s="100">
        <f t="shared" si="40"/>
        <v>0</v>
      </c>
      <c r="BD55" s="99"/>
      <c r="BE55" s="100">
        <f t="shared" si="41"/>
        <v>0</v>
      </c>
      <c r="BF55" s="101">
        <f t="shared" si="95"/>
        <v>0</v>
      </c>
      <c r="BG55" s="100">
        <f t="shared" si="95"/>
        <v>0</v>
      </c>
      <c r="BH55" s="99"/>
      <c r="BI55" s="100">
        <f t="shared" ref="BI55:BI58" si="141">BH55*$E55</f>
        <v>0</v>
      </c>
      <c r="BJ55" s="99"/>
      <c r="BK55" s="100">
        <f t="shared" ref="BK55:BK58" si="142">BJ55*$E55</f>
        <v>0</v>
      </c>
      <c r="BL55" s="99"/>
      <c r="BM55" s="100">
        <f t="shared" ref="BM55:BM58" si="143">BL55*$E55</f>
        <v>0</v>
      </c>
      <c r="BN55" s="99"/>
      <c r="BO55" s="100">
        <f t="shared" ref="BO55:BO58" si="144">BN55*$E55</f>
        <v>0</v>
      </c>
      <c r="BP55" s="99"/>
      <c r="BQ55" s="100">
        <f t="shared" ref="BQ55:BQ58" si="145">BP55*$E55</f>
        <v>0</v>
      </c>
      <c r="BR55" s="99"/>
      <c r="BS55" s="100">
        <f t="shared" ref="BS55:BS58" si="146">BR55*$E55</f>
        <v>0</v>
      </c>
      <c r="BT55" s="99"/>
      <c r="BU55" s="100">
        <f t="shared" ref="BU55:BU58" si="147">BT55*$E55</f>
        <v>0</v>
      </c>
      <c r="BV55" s="99"/>
      <c r="BW55" s="100">
        <f t="shared" ref="BW55:BW58" si="148">BV55*$E55</f>
        <v>0</v>
      </c>
      <c r="BX55" s="99"/>
      <c r="BY55" s="100">
        <f t="shared" ref="BY55:BY58" si="149">BX55*$E55</f>
        <v>0</v>
      </c>
      <c r="BZ55" s="99"/>
      <c r="CA55" s="100">
        <f t="shared" ref="CA55:CA58" si="150">BZ55*$E55</f>
        <v>0</v>
      </c>
      <c r="CB55" s="99"/>
      <c r="CC55" s="100">
        <f t="shared" ref="CC55:CC58" si="151">CB55*$E55</f>
        <v>0</v>
      </c>
      <c r="CD55" s="99"/>
      <c r="CE55" s="100">
        <f t="shared" ref="CE55:CE58" si="152">CD55*$E55</f>
        <v>0</v>
      </c>
      <c r="CF55" s="101">
        <f t="shared" ref="CF55:CG58" si="153">SUM(BH55,BJ55,BL55,BN55,BP55,BR55,BT55,BV55,BX55,BZ55,CB55,CD55)</f>
        <v>0</v>
      </c>
      <c r="CG55" s="100">
        <f t="shared" si="153"/>
        <v>0</v>
      </c>
    </row>
    <row r="56" spans="1:85" s="102" customFormat="1" ht="19.899999999999999" customHeight="1" x14ac:dyDescent="0.5">
      <c r="A56" s="94">
        <v>46</v>
      </c>
      <c r="B56" s="95" t="s">
        <v>116</v>
      </c>
      <c r="C56" s="95" t="s">
        <v>77</v>
      </c>
      <c r="D56" s="94">
        <f>RANK(BF56,$BF$4:$BF$147)</f>
        <v>22</v>
      </c>
      <c r="E56" s="94">
        <v>0.6</v>
      </c>
      <c r="F56" s="94" t="s">
        <v>75</v>
      </c>
      <c r="G56" s="94"/>
      <c r="H56" s="94"/>
      <c r="I56" s="146">
        <f t="shared" si="18"/>
        <v>0</v>
      </c>
      <c r="J56" s="94"/>
      <c r="K56" s="146">
        <f t="shared" si="19"/>
        <v>0</v>
      </c>
      <c r="L56" s="94"/>
      <c r="M56" s="146">
        <f t="shared" si="20"/>
        <v>0</v>
      </c>
      <c r="N56" s="94"/>
      <c r="O56" s="146">
        <f t="shared" si="21"/>
        <v>0</v>
      </c>
      <c r="P56" s="94"/>
      <c r="Q56" s="146">
        <f t="shared" si="22"/>
        <v>0</v>
      </c>
      <c r="R56" s="94"/>
      <c r="S56" s="146">
        <f t="shared" si="23"/>
        <v>0</v>
      </c>
      <c r="T56" s="94"/>
      <c r="U56" s="146">
        <f t="shared" si="24"/>
        <v>0</v>
      </c>
      <c r="V56" s="94"/>
      <c r="W56" s="146">
        <f t="shared" si="25"/>
        <v>0</v>
      </c>
      <c r="X56" s="94"/>
      <c r="Y56" s="146">
        <f t="shared" si="26"/>
        <v>0</v>
      </c>
      <c r="Z56" s="94"/>
      <c r="AA56" s="146">
        <f t="shared" si="27"/>
        <v>0</v>
      </c>
      <c r="AB56" s="94"/>
      <c r="AC56" s="146">
        <f t="shared" si="28"/>
        <v>0</v>
      </c>
      <c r="AD56" s="94"/>
      <c r="AE56" s="146">
        <f t="shared" si="29"/>
        <v>0</v>
      </c>
      <c r="AF56" s="147">
        <f t="shared" si="140"/>
        <v>0</v>
      </c>
      <c r="AG56" s="146">
        <f t="shared" si="140"/>
        <v>0</v>
      </c>
      <c r="AH56" s="99"/>
      <c r="AI56" s="100">
        <f t="shared" si="31"/>
        <v>0</v>
      </c>
      <c r="AJ56" s="99"/>
      <c r="AK56" s="100">
        <f t="shared" si="32"/>
        <v>0</v>
      </c>
      <c r="AL56" s="99"/>
      <c r="AM56" s="100">
        <f t="shared" si="32"/>
        <v>0</v>
      </c>
      <c r="AN56" s="99"/>
      <c r="AO56" s="100">
        <f t="shared" si="33"/>
        <v>0</v>
      </c>
      <c r="AP56" s="99"/>
      <c r="AQ56" s="100">
        <f t="shared" si="34"/>
        <v>0</v>
      </c>
      <c r="AR56" s="99"/>
      <c r="AS56" s="100">
        <f t="shared" si="35"/>
        <v>0</v>
      </c>
      <c r="AT56" s="99"/>
      <c r="AU56" s="100">
        <f t="shared" si="36"/>
        <v>0</v>
      </c>
      <c r="AV56" s="99"/>
      <c r="AW56" s="100">
        <f t="shared" si="37"/>
        <v>0</v>
      </c>
      <c r="AX56" s="99"/>
      <c r="AY56" s="100">
        <f t="shared" si="38"/>
        <v>0</v>
      </c>
      <c r="AZ56" s="99"/>
      <c r="BA56" s="100">
        <f t="shared" si="39"/>
        <v>0</v>
      </c>
      <c r="BB56" s="99"/>
      <c r="BC56" s="100">
        <f t="shared" si="40"/>
        <v>0</v>
      </c>
      <c r="BD56" s="99"/>
      <c r="BE56" s="100">
        <f t="shared" si="41"/>
        <v>0</v>
      </c>
      <c r="BF56" s="101">
        <f t="shared" si="95"/>
        <v>0</v>
      </c>
      <c r="BG56" s="100">
        <f t="shared" si="95"/>
        <v>0</v>
      </c>
      <c r="BH56" s="99"/>
      <c r="BI56" s="100">
        <f t="shared" si="141"/>
        <v>0</v>
      </c>
      <c r="BJ56" s="99"/>
      <c r="BK56" s="100">
        <f t="shared" si="142"/>
        <v>0</v>
      </c>
      <c r="BL56" s="99"/>
      <c r="BM56" s="100">
        <f t="shared" si="143"/>
        <v>0</v>
      </c>
      <c r="BN56" s="99"/>
      <c r="BO56" s="100">
        <f t="shared" si="144"/>
        <v>0</v>
      </c>
      <c r="BP56" s="99"/>
      <c r="BQ56" s="100">
        <f t="shared" si="145"/>
        <v>0</v>
      </c>
      <c r="BR56" s="99"/>
      <c r="BS56" s="100">
        <f t="shared" si="146"/>
        <v>0</v>
      </c>
      <c r="BT56" s="99"/>
      <c r="BU56" s="100">
        <f t="shared" si="147"/>
        <v>0</v>
      </c>
      <c r="BV56" s="99"/>
      <c r="BW56" s="100">
        <f t="shared" si="148"/>
        <v>0</v>
      </c>
      <c r="BX56" s="99"/>
      <c r="BY56" s="100">
        <f t="shared" si="149"/>
        <v>0</v>
      </c>
      <c r="BZ56" s="99"/>
      <c r="CA56" s="100">
        <f t="shared" si="150"/>
        <v>0</v>
      </c>
      <c r="CB56" s="99"/>
      <c r="CC56" s="100">
        <f t="shared" si="151"/>
        <v>0</v>
      </c>
      <c r="CD56" s="99"/>
      <c r="CE56" s="100">
        <f t="shared" si="152"/>
        <v>0</v>
      </c>
      <c r="CF56" s="101">
        <f t="shared" si="153"/>
        <v>0</v>
      </c>
      <c r="CG56" s="100">
        <f t="shared" si="153"/>
        <v>0</v>
      </c>
    </row>
    <row r="57" spans="1:85" s="102" customFormat="1" ht="19.899999999999999" customHeight="1" x14ac:dyDescent="0.5">
      <c r="A57" s="94">
        <v>47</v>
      </c>
      <c r="B57" s="95" t="s">
        <v>117</v>
      </c>
      <c r="C57" s="95" t="s">
        <v>74</v>
      </c>
      <c r="D57" s="94">
        <f>RANK(BF57,$BF$4:$BF$147)</f>
        <v>22</v>
      </c>
      <c r="E57" s="94">
        <v>0.64</v>
      </c>
      <c r="F57" s="94" t="s">
        <v>85</v>
      </c>
      <c r="G57" s="94">
        <v>1350</v>
      </c>
      <c r="H57" s="94"/>
      <c r="I57" s="146">
        <f t="shared" si="18"/>
        <v>0</v>
      </c>
      <c r="J57" s="94"/>
      <c r="K57" s="146">
        <f t="shared" si="19"/>
        <v>0</v>
      </c>
      <c r="L57" s="94"/>
      <c r="M57" s="146">
        <f t="shared" si="20"/>
        <v>0</v>
      </c>
      <c r="N57" s="94"/>
      <c r="O57" s="146">
        <f t="shared" si="21"/>
        <v>0</v>
      </c>
      <c r="P57" s="94"/>
      <c r="Q57" s="146">
        <f t="shared" si="22"/>
        <v>0</v>
      </c>
      <c r="R57" s="94"/>
      <c r="S57" s="146">
        <f t="shared" si="23"/>
        <v>0</v>
      </c>
      <c r="T57" s="94"/>
      <c r="U57" s="146">
        <f t="shared" si="24"/>
        <v>0</v>
      </c>
      <c r="V57" s="94"/>
      <c r="W57" s="146">
        <f t="shared" si="25"/>
        <v>0</v>
      </c>
      <c r="X57" s="94"/>
      <c r="Y57" s="146">
        <f t="shared" si="26"/>
        <v>0</v>
      </c>
      <c r="Z57" s="94"/>
      <c r="AA57" s="146">
        <f t="shared" si="27"/>
        <v>0</v>
      </c>
      <c r="AB57" s="94"/>
      <c r="AC57" s="146">
        <f t="shared" si="28"/>
        <v>0</v>
      </c>
      <c r="AD57" s="94"/>
      <c r="AE57" s="146">
        <f t="shared" si="29"/>
        <v>0</v>
      </c>
      <c r="AF57" s="147">
        <f t="shared" si="140"/>
        <v>0</v>
      </c>
      <c r="AG57" s="146">
        <f t="shared" si="140"/>
        <v>0</v>
      </c>
      <c r="AH57" s="99"/>
      <c r="AI57" s="100">
        <f t="shared" si="31"/>
        <v>0</v>
      </c>
      <c r="AJ57" s="99"/>
      <c r="AK57" s="100">
        <f t="shared" si="32"/>
        <v>0</v>
      </c>
      <c r="AL57" s="99"/>
      <c r="AM57" s="100">
        <f t="shared" si="32"/>
        <v>0</v>
      </c>
      <c r="AN57" s="99"/>
      <c r="AO57" s="100">
        <f t="shared" si="33"/>
        <v>0</v>
      </c>
      <c r="AP57" s="99"/>
      <c r="AQ57" s="100">
        <f t="shared" si="34"/>
        <v>0</v>
      </c>
      <c r="AR57" s="99"/>
      <c r="AS57" s="100">
        <f t="shared" si="35"/>
        <v>0</v>
      </c>
      <c r="AT57" s="99"/>
      <c r="AU57" s="100">
        <f t="shared" si="36"/>
        <v>0</v>
      </c>
      <c r="AV57" s="99"/>
      <c r="AW57" s="100">
        <f t="shared" si="37"/>
        <v>0</v>
      </c>
      <c r="AX57" s="99"/>
      <c r="AY57" s="100">
        <f t="shared" si="38"/>
        <v>0</v>
      </c>
      <c r="AZ57" s="99"/>
      <c r="BA57" s="100">
        <f t="shared" si="39"/>
        <v>0</v>
      </c>
      <c r="BB57" s="99"/>
      <c r="BC57" s="100">
        <f t="shared" si="40"/>
        <v>0</v>
      </c>
      <c r="BD57" s="99"/>
      <c r="BE57" s="100">
        <f t="shared" si="41"/>
        <v>0</v>
      </c>
      <c r="BF57" s="101">
        <f t="shared" si="95"/>
        <v>0</v>
      </c>
      <c r="BG57" s="100">
        <f t="shared" si="95"/>
        <v>0</v>
      </c>
      <c r="BH57" s="99"/>
      <c r="BI57" s="100">
        <f t="shared" si="141"/>
        <v>0</v>
      </c>
      <c r="BJ57" s="99"/>
      <c r="BK57" s="100">
        <f t="shared" si="142"/>
        <v>0</v>
      </c>
      <c r="BL57" s="99"/>
      <c r="BM57" s="100">
        <f t="shared" si="143"/>
        <v>0</v>
      </c>
      <c r="BN57" s="99"/>
      <c r="BO57" s="100">
        <f t="shared" si="144"/>
        <v>0</v>
      </c>
      <c r="BP57" s="99"/>
      <c r="BQ57" s="100">
        <f t="shared" si="145"/>
        <v>0</v>
      </c>
      <c r="BR57" s="99"/>
      <c r="BS57" s="100">
        <f t="shared" si="146"/>
        <v>0</v>
      </c>
      <c r="BT57" s="99"/>
      <c r="BU57" s="100">
        <f t="shared" si="147"/>
        <v>0</v>
      </c>
      <c r="BV57" s="99"/>
      <c r="BW57" s="100">
        <f t="shared" si="148"/>
        <v>0</v>
      </c>
      <c r="BX57" s="99"/>
      <c r="BY57" s="100">
        <f t="shared" si="149"/>
        <v>0</v>
      </c>
      <c r="BZ57" s="99"/>
      <c r="CA57" s="100">
        <f t="shared" si="150"/>
        <v>0</v>
      </c>
      <c r="CB57" s="99"/>
      <c r="CC57" s="100">
        <f t="shared" si="151"/>
        <v>0</v>
      </c>
      <c r="CD57" s="99"/>
      <c r="CE57" s="100">
        <f t="shared" si="152"/>
        <v>0</v>
      </c>
      <c r="CF57" s="101">
        <f t="shared" si="153"/>
        <v>0</v>
      </c>
      <c r="CG57" s="100">
        <f t="shared" si="153"/>
        <v>0</v>
      </c>
    </row>
    <row r="58" spans="1:85" s="102" customFormat="1" ht="19.899999999999999" customHeight="1" x14ac:dyDescent="0.5">
      <c r="A58" s="94">
        <v>48</v>
      </c>
      <c r="B58" s="95" t="s">
        <v>117</v>
      </c>
      <c r="C58" s="95" t="s">
        <v>74</v>
      </c>
      <c r="D58" s="94">
        <f>RANK(BF58,$BF$4:$BF$147)</f>
        <v>22</v>
      </c>
      <c r="E58" s="94">
        <v>0.64</v>
      </c>
      <c r="F58" s="94" t="s">
        <v>83</v>
      </c>
      <c r="G58" s="94"/>
      <c r="H58" s="94"/>
      <c r="I58" s="146">
        <f t="shared" si="18"/>
        <v>0</v>
      </c>
      <c r="J58" s="94"/>
      <c r="K58" s="146">
        <f t="shared" si="19"/>
        <v>0</v>
      </c>
      <c r="L58" s="94"/>
      <c r="M58" s="146">
        <f t="shared" si="20"/>
        <v>0</v>
      </c>
      <c r="N58" s="94"/>
      <c r="O58" s="146">
        <f t="shared" si="21"/>
        <v>0</v>
      </c>
      <c r="P58" s="94"/>
      <c r="Q58" s="146">
        <f t="shared" si="22"/>
        <v>0</v>
      </c>
      <c r="R58" s="94"/>
      <c r="S58" s="146">
        <f t="shared" si="23"/>
        <v>0</v>
      </c>
      <c r="T58" s="94"/>
      <c r="U58" s="146">
        <f t="shared" si="24"/>
        <v>0</v>
      </c>
      <c r="V58" s="94"/>
      <c r="W58" s="146">
        <f t="shared" si="25"/>
        <v>0</v>
      </c>
      <c r="X58" s="94"/>
      <c r="Y58" s="146">
        <f t="shared" si="26"/>
        <v>0</v>
      </c>
      <c r="Z58" s="94"/>
      <c r="AA58" s="146">
        <f t="shared" si="27"/>
        <v>0</v>
      </c>
      <c r="AB58" s="94"/>
      <c r="AC58" s="146">
        <f t="shared" si="28"/>
        <v>0</v>
      </c>
      <c r="AD58" s="94"/>
      <c r="AE58" s="146">
        <f t="shared" si="29"/>
        <v>0</v>
      </c>
      <c r="AF58" s="147">
        <f t="shared" si="140"/>
        <v>0</v>
      </c>
      <c r="AG58" s="146">
        <f t="shared" si="140"/>
        <v>0</v>
      </c>
      <c r="AH58" s="99"/>
      <c r="AI58" s="100">
        <f t="shared" si="31"/>
        <v>0</v>
      </c>
      <c r="AJ58" s="99"/>
      <c r="AK58" s="100">
        <f t="shared" si="32"/>
        <v>0</v>
      </c>
      <c r="AL58" s="99"/>
      <c r="AM58" s="100">
        <f t="shared" si="32"/>
        <v>0</v>
      </c>
      <c r="AN58" s="99"/>
      <c r="AO58" s="100">
        <f t="shared" si="33"/>
        <v>0</v>
      </c>
      <c r="AP58" s="99"/>
      <c r="AQ58" s="100">
        <f t="shared" si="34"/>
        <v>0</v>
      </c>
      <c r="AR58" s="99"/>
      <c r="AS58" s="100">
        <f t="shared" si="35"/>
        <v>0</v>
      </c>
      <c r="AT58" s="99"/>
      <c r="AU58" s="100">
        <f t="shared" si="36"/>
        <v>0</v>
      </c>
      <c r="AV58" s="99"/>
      <c r="AW58" s="100">
        <f t="shared" si="37"/>
        <v>0</v>
      </c>
      <c r="AX58" s="99"/>
      <c r="AY58" s="100">
        <f t="shared" si="38"/>
        <v>0</v>
      </c>
      <c r="AZ58" s="99"/>
      <c r="BA58" s="100">
        <f t="shared" si="39"/>
        <v>0</v>
      </c>
      <c r="BB58" s="99"/>
      <c r="BC58" s="100">
        <f t="shared" si="40"/>
        <v>0</v>
      </c>
      <c r="BD58" s="99"/>
      <c r="BE58" s="100">
        <f t="shared" si="41"/>
        <v>0</v>
      </c>
      <c r="BF58" s="101">
        <f t="shared" si="95"/>
        <v>0</v>
      </c>
      <c r="BG58" s="100">
        <f t="shared" si="95"/>
        <v>0</v>
      </c>
      <c r="BH58" s="99"/>
      <c r="BI58" s="100">
        <f t="shared" si="141"/>
        <v>0</v>
      </c>
      <c r="BJ58" s="99"/>
      <c r="BK58" s="100">
        <f t="shared" si="142"/>
        <v>0</v>
      </c>
      <c r="BL58" s="99"/>
      <c r="BM58" s="100">
        <f t="shared" si="143"/>
        <v>0</v>
      </c>
      <c r="BN58" s="99"/>
      <c r="BO58" s="100">
        <f t="shared" si="144"/>
        <v>0</v>
      </c>
      <c r="BP58" s="99"/>
      <c r="BQ58" s="100">
        <f t="shared" si="145"/>
        <v>0</v>
      </c>
      <c r="BR58" s="99"/>
      <c r="BS58" s="100">
        <f t="shared" si="146"/>
        <v>0</v>
      </c>
      <c r="BT58" s="99"/>
      <c r="BU58" s="100">
        <f t="shared" si="147"/>
        <v>0</v>
      </c>
      <c r="BV58" s="99"/>
      <c r="BW58" s="100">
        <f t="shared" si="148"/>
        <v>0</v>
      </c>
      <c r="BX58" s="99"/>
      <c r="BY58" s="100">
        <f t="shared" si="149"/>
        <v>0</v>
      </c>
      <c r="BZ58" s="99"/>
      <c r="CA58" s="100">
        <f t="shared" si="150"/>
        <v>0</v>
      </c>
      <c r="CB58" s="99"/>
      <c r="CC58" s="100">
        <f t="shared" si="151"/>
        <v>0</v>
      </c>
      <c r="CD58" s="99"/>
      <c r="CE58" s="100">
        <f t="shared" si="152"/>
        <v>0</v>
      </c>
      <c r="CF58" s="101">
        <f t="shared" si="153"/>
        <v>0</v>
      </c>
      <c r="CG58" s="100">
        <f t="shared" si="153"/>
        <v>0</v>
      </c>
    </row>
    <row r="59" spans="1:85" s="102" customFormat="1" ht="19.899999999999999" customHeight="1" x14ac:dyDescent="0.5">
      <c r="A59" s="94"/>
      <c r="B59" s="95"/>
      <c r="C59" s="95"/>
      <c r="D59" s="94"/>
      <c r="E59" s="94"/>
      <c r="F59" s="94"/>
      <c r="G59" s="94"/>
      <c r="H59" s="94"/>
      <c r="I59" s="146"/>
      <c r="J59" s="94"/>
      <c r="K59" s="146"/>
      <c r="L59" s="94"/>
      <c r="M59" s="146"/>
      <c r="N59" s="94"/>
      <c r="O59" s="146"/>
      <c r="P59" s="94"/>
      <c r="Q59" s="146"/>
      <c r="R59" s="94"/>
      <c r="S59" s="146"/>
      <c r="T59" s="94"/>
      <c r="U59" s="146"/>
      <c r="V59" s="94"/>
      <c r="W59" s="146"/>
      <c r="X59" s="94"/>
      <c r="Y59" s="146"/>
      <c r="Z59" s="94"/>
      <c r="AA59" s="146"/>
      <c r="AB59" s="94"/>
      <c r="AC59" s="146"/>
      <c r="AD59" s="94"/>
      <c r="AE59" s="146"/>
      <c r="AF59" s="147"/>
      <c r="AG59" s="146"/>
      <c r="AH59" s="99"/>
      <c r="AI59" s="100"/>
      <c r="AJ59" s="99"/>
      <c r="AK59" s="100"/>
      <c r="AL59" s="99"/>
      <c r="AM59" s="100"/>
      <c r="AN59" s="99"/>
      <c r="AO59" s="100"/>
      <c r="AP59" s="99"/>
      <c r="AQ59" s="100"/>
      <c r="AR59" s="99"/>
      <c r="AS59" s="100"/>
      <c r="AT59" s="99"/>
      <c r="AU59" s="100"/>
      <c r="AV59" s="99"/>
      <c r="AW59" s="100"/>
      <c r="AX59" s="99"/>
      <c r="AY59" s="100"/>
      <c r="AZ59" s="99"/>
      <c r="BA59" s="100"/>
      <c r="BB59" s="99"/>
      <c r="BC59" s="100"/>
      <c r="BD59" s="99"/>
      <c r="BE59" s="100"/>
      <c r="BF59" s="101"/>
      <c r="BG59" s="100"/>
      <c r="BH59" s="99"/>
      <c r="BI59" s="100"/>
      <c r="BJ59" s="99"/>
      <c r="BK59" s="100"/>
      <c r="BL59" s="99"/>
      <c r="BM59" s="100"/>
      <c r="BN59" s="99"/>
      <c r="BO59" s="100"/>
      <c r="BP59" s="99"/>
      <c r="BQ59" s="100"/>
      <c r="BR59" s="99"/>
      <c r="BS59" s="100"/>
      <c r="BT59" s="99"/>
      <c r="BU59" s="100"/>
      <c r="BV59" s="99"/>
      <c r="BW59" s="100"/>
      <c r="BX59" s="99"/>
      <c r="BY59" s="100"/>
      <c r="BZ59" s="99"/>
      <c r="CA59" s="100"/>
      <c r="CB59" s="99"/>
      <c r="CC59" s="100"/>
      <c r="CD59" s="99"/>
      <c r="CE59" s="100"/>
      <c r="CF59" s="101"/>
      <c r="CG59" s="100"/>
    </row>
    <row r="60" spans="1:85" s="102" customFormat="1" ht="19.899999999999999" customHeight="1" x14ac:dyDescent="0.5">
      <c r="A60" s="94">
        <v>49</v>
      </c>
      <c r="B60" s="95" t="s">
        <v>118</v>
      </c>
      <c r="C60" s="95" t="s">
        <v>77</v>
      </c>
      <c r="D60" s="94">
        <f>RANK(BF60,$BF$4:$BF$147)</f>
        <v>5</v>
      </c>
      <c r="E60" s="94">
        <v>1</v>
      </c>
      <c r="F60" s="94" t="s">
        <v>75</v>
      </c>
      <c r="G60" s="94">
        <v>1550</v>
      </c>
      <c r="H60" s="94">
        <v>432</v>
      </c>
      <c r="I60" s="160">
        <f t="shared" ref="I60:I64" si="154">H60*$E60</f>
        <v>432</v>
      </c>
      <c r="J60" s="94">
        <v>1332</v>
      </c>
      <c r="K60" s="160">
        <f t="shared" ref="K60:K64" si="155">J60*$E60</f>
        <v>1332</v>
      </c>
      <c r="L60" s="94">
        <v>1416</v>
      </c>
      <c r="M60" s="160">
        <f t="shared" ref="M60:M64" si="156">L60*$E60</f>
        <v>1416</v>
      </c>
      <c r="N60" s="94">
        <v>744</v>
      </c>
      <c r="O60" s="160">
        <f t="shared" ref="O60:O64" si="157">N60*$E60</f>
        <v>744</v>
      </c>
      <c r="P60" s="94">
        <v>2040</v>
      </c>
      <c r="Q60" s="160">
        <f t="shared" ref="Q60:Q64" si="158">P60*$E60</f>
        <v>2040</v>
      </c>
      <c r="R60" s="94">
        <v>1788</v>
      </c>
      <c r="S60" s="160">
        <f t="shared" ref="S60:S64" si="159">R60*$E60</f>
        <v>1788</v>
      </c>
      <c r="T60" s="94">
        <v>1692</v>
      </c>
      <c r="U60" s="160">
        <f t="shared" ref="U60:U64" si="160">T60*$E60</f>
        <v>1692</v>
      </c>
      <c r="V60" s="94">
        <v>1764</v>
      </c>
      <c r="W60" s="160">
        <f t="shared" ref="W60:W64" si="161">V60*$E60</f>
        <v>1764</v>
      </c>
      <c r="X60" s="94">
        <v>2616</v>
      </c>
      <c r="Y60" s="160">
        <f t="shared" ref="Y60:Y64" si="162">X60*$E60</f>
        <v>2616</v>
      </c>
      <c r="Z60" s="94">
        <v>5520</v>
      </c>
      <c r="AA60" s="160">
        <f t="shared" ref="AA60:AA64" si="163">Z60*$E60</f>
        <v>5520</v>
      </c>
      <c r="AB60" s="94">
        <v>2340</v>
      </c>
      <c r="AC60" s="160">
        <f t="shared" ref="AC60:AC64" si="164">AB60*$E60</f>
        <v>2340</v>
      </c>
      <c r="AD60" s="94">
        <v>2411</v>
      </c>
      <c r="AE60" s="160">
        <f t="shared" ref="AE60:AE64" si="165">AD60*$E60</f>
        <v>2411</v>
      </c>
      <c r="AF60" s="147">
        <f t="shared" ref="AF60:AG60" si="166">SUM(H60,J60,L60,N60,P60,R60,T60,V60,X60,Z60,AB60,AD60)</f>
        <v>24095</v>
      </c>
      <c r="AG60" s="146">
        <f t="shared" si="166"/>
        <v>24095</v>
      </c>
      <c r="AH60" s="96">
        <v>3372</v>
      </c>
      <c r="AI60" s="97">
        <f t="shared" ref="AI60:AI64" si="167">AH60*$E60</f>
        <v>3372</v>
      </c>
      <c r="AJ60" s="96">
        <v>4704</v>
      </c>
      <c r="AK60" s="97">
        <f t="shared" ref="AK60:AK64" si="168">AJ60*$E60</f>
        <v>4704</v>
      </c>
      <c r="AL60" s="99">
        <v>3252</v>
      </c>
      <c r="AM60" s="100">
        <f t="shared" si="32"/>
        <v>3252</v>
      </c>
      <c r="AN60" s="99">
        <v>3552</v>
      </c>
      <c r="AO60" s="100">
        <f t="shared" si="33"/>
        <v>3552</v>
      </c>
      <c r="AP60" s="99">
        <v>3804</v>
      </c>
      <c r="AQ60" s="100">
        <f t="shared" si="34"/>
        <v>3804</v>
      </c>
      <c r="AR60" s="99">
        <v>4032</v>
      </c>
      <c r="AS60" s="100">
        <f t="shared" si="35"/>
        <v>4032</v>
      </c>
      <c r="AT60" s="99">
        <v>3456</v>
      </c>
      <c r="AU60" s="100">
        <f t="shared" si="36"/>
        <v>3456</v>
      </c>
      <c r="AV60" s="99">
        <v>3600</v>
      </c>
      <c r="AW60" s="100">
        <f t="shared" si="37"/>
        <v>3600</v>
      </c>
      <c r="AX60" s="99">
        <v>3144</v>
      </c>
      <c r="AY60" s="100">
        <f t="shared" si="38"/>
        <v>3144</v>
      </c>
      <c r="AZ60" s="99">
        <v>3660</v>
      </c>
      <c r="BA60" s="100">
        <f t="shared" si="39"/>
        <v>3660</v>
      </c>
      <c r="BB60" s="99">
        <v>2244</v>
      </c>
      <c r="BC60" s="100">
        <f t="shared" si="40"/>
        <v>2244</v>
      </c>
      <c r="BD60" s="99">
        <v>3924</v>
      </c>
      <c r="BE60" s="100">
        <f t="shared" si="41"/>
        <v>3924</v>
      </c>
      <c r="BF60" s="101">
        <f t="shared" si="95"/>
        <v>42744</v>
      </c>
      <c r="BG60" s="100">
        <f t="shared" si="95"/>
        <v>42744</v>
      </c>
      <c r="BH60" s="96">
        <v>3898</v>
      </c>
      <c r="BI60" s="97">
        <f t="shared" ref="BI60" si="169">BH60*$E60</f>
        <v>3898</v>
      </c>
      <c r="BJ60" s="98">
        <v>3964</v>
      </c>
      <c r="BK60" s="100">
        <f t="shared" ref="BK60" si="170">BJ60*$E60</f>
        <v>3964</v>
      </c>
      <c r="BL60" s="99"/>
      <c r="BM60" s="100">
        <f t="shared" ref="BM60" si="171">BL60*$E60</f>
        <v>0</v>
      </c>
      <c r="BN60" s="99"/>
      <c r="BO60" s="100">
        <f t="shared" ref="BO60" si="172">BN60*$E60</f>
        <v>0</v>
      </c>
      <c r="BP60" s="99"/>
      <c r="BQ60" s="100">
        <f t="shared" ref="BQ60" si="173">BP60*$E60</f>
        <v>0</v>
      </c>
      <c r="BR60" s="99"/>
      <c r="BS60" s="100">
        <f t="shared" ref="BS60" si="174">BR60*$E60</f>
        <v>0</v>
      </c>
      <c r="BT60" s="99"/>
      <c r="BU60" s="100">
        <f t="shared" ref="BU60" si="175">BT60*$E60</f>
        <v>0</v>
      </c>
      <c r="BV60" s="99"/>
      <c r="BW60" s="100">
        <f t="shared" ref="BW60" si="176">BV60*$E60</f>
        <v>0</v>
      </c>
      <c r="BX60" s="99"/>
      <c r="BY60" s="100">
        <f t="shared" ref="BY60" si="177">BX60*$E60</f>
        <v>0</v>
      </c>
      <c r="BZ60" s="99"/>
      <c r="CA60" s="100">
        <f t="shared" ref="CA60" si="178">BZ60*$E60</f>
        <v>0</v>
      </c>
      <c r="CB60" s="99"/>
      <c r="CC60" s="100">
        <f t="shared" ref="CC60" si="179">CB60*$E60</f>
        <v>0</v>
      </c>
      <c r="CD60" s="99"/>
      <c r="CE60" s="100">
        <f t="shared" ref="CE60" si="180">CD60*$E60</f>
        <v>0</v>
      </c>
      <c r="CF60" s="101">
        <f t="shared" ref="CF60:CG60" si="181">SUM(BH60,BJ60,BL60,BN60,BP60,BR60,BT60,BV60,BX60,BZ60,CB60,CD60)</f>
        <v>7862</v>
      </c>
      <c r="CG60" s="100">
        <f t="shared" si="181"/>
        <v>7862</v>
      </c>
    </row>
    <row r="61" spans="1:85" s="102" customFormat="1" ht="19.899999999999999" customHeight="1" x14ac:dyDescent="0.5">
      <c r="A61" s="94">
        <v>50</v>
      </c>
      <c r="B61" s="95" t="s">
        <v>119</v>
      </c>
      <c r="C61" s="95"/>
      <c r="D61" s="94"/>
      <c r="E61" s="94">
        <v>0.6</v>
      </c>
      <c r="F61" s="94" t="s">
        <v>98</v>
      </c>
      <c r="G61" s="94">
        <v>1060</v>
      </c>
      <c r="H61" s="94"/>
      <c r="I61" s="160"/>
      <c r="J61" s="94"/>
      <c r="K61" s="160"/>
      <c r="L61" s="94"/>
      <c r="M61" s="160"/>
      <c r="N61" s="94"/>
      <c r="O61" s="160"/>
      <c r="P61" s="94"/>
      <c r="Q61" s="160"/>
      <c r="R61" s="94"/>
      <c r="S61" s="160"/>
      <c r="T61" s="94"/>
      <c r="U61" s="160"/>
      <c r="V61" s="94"/>
      <c r="W61" s="160"/>
      <c r="X61" s="94"/>
      <c r="Y61" s="160"/>
      <c r="Z61" s="94"/>
      <c r="AA61" s="160"/>
      <c r="AB61" s="94"/>
      <c r="AC61" s="160"/>
      <c r="AD61" s="94"/>
      <c r="AE61" s="160"/>
      <c r="AF61" s="147"/>
      <c r="AG61" s="146"/>
      <c r="AH61" s="96"/>
      <c r="AI61" s="97"/>
      <c r="AJ61" s="96"/>
      <c r="AK61" s="97"/>
      <c r="AL61" s="99"/>
      <c r="AM61" s="100"/>
      <c r="AN61" s="99"/>
      <c r="AO61" s="100"/>
      <c r="AP61" s="99"/>
      <c r="AQ61" s="100"/>
      <c r="AR61" s="99"/>
      <c r="AS61" s="100"/>
      <c r="AT61" s="99"/>
      <c r="AU61" s="100"/>
      <c r="AV61" s="99"/>
      <c r="AW61" s="100"/>
      <c r="AX61" s="99"/>
      <c r="AY61" s="100"/>
      <c r="AZ61" s="99"/>
      <c r="BA61" s="100"/>
      <c r="BB61" s="99"/>
      <c r="BC61" s="100"/>
      <c r="BD61" s="99"/>
      <c r="BE61" s="100"/>
      <c r="BF61" s="101"/>
      <c r="BG61" s="100"/>
      <c r="BH61" s="96"/>
      <c r="BI61" s="97"/>
      <c r="BJ61" s="98"/>
      <c r="BK61" s="100"/>
      <c r="BL61" s="99"/>
      <c r="BM61" s="100"/>
      <c r="BN61" s="99"/>
      <c r="BO61" s="100"/>
      <c r="BP61" s="99"/>
      <c r="BQ61" s="100"/>
      <c r="BR61" s="99"/>
      <c r="BS61" s="100"/>
      <c r="BT61" s="99"/>
      <c r="BU61" s="100"/>
      <c r="BV61" s="99"/>
      <c r="BW61" s="100"/>
      <c r="BX61" s="99"/>
      <c r="BY61" s="100"/>
      <c r="BZ61" s="99"/>
      <c r="CA61" s="100"/>
      <c r="CB61" s="99"/>
      <c r="CC61" s="100"/>
      <c r="CD61" s="99"/>
      <c r="CE61" s="100"/>
      <c r="CF61" s="101"/>
      <c r="CG61" s="100"/>
    </row>
    <row r="62" spans="1:85" s="102" customFormat="1" ht="19.899999999999999" customHeight="1" x14ac:dyDescent="0.5">
      <c r="A62" s="94">
        <v>51</v>
      </c>
      <c r="B62" s="95" t="s">
        <v>120</v>
      </c>
      <c r="C62" s="95" t="s">
        <v>77</v>
      </c>
      <c r="D62" s="94">
        <f>RANK(BF62,$BF$4:$BF$147)</f>
        <v>10</v>
      </c>
      <c r="E62" s="94">
        <v>0.35</v>
      </c>
      <c r="F62" s="94" t="s">
        <v>81</v>
      </c>
      <c r="G62" s="94">
        <v>700</v>
      </c>
      <c r="H62" s="94"/>
      <c r="I62" s="160">
        <f t="shared" si="154"/>
        <v>0</v>
      </c>
      <c r="J62" s="94">
        <v>80</v>
      </c>
      <c r="K62" s="160">
        <f t="shared" si="155"/>
        <v>28</v>
      </c>
      <c r="L62" s="94"/>
      <c r="M62" s="160">
        <f t="shared" si="156"/>
        <v>0</v>
      </c>
      <c r="N62" s="94"/>
      <c r="O62" s="160">
        <f t="shared" si="157"/>
        <v>0</v>
      </c>
      <c r="P62" s="94"/>
      <c r="Q62" s="160">
        <f t="shared" si="158"/>
        <v>0</v>
      </c>
      <c r="R62" s="94">
        <v>200</v>
      </c>
      <c r="S62" s="160">
        <f t="shared" si="159"/>
        <v>70</v>
      </c>
      <c r="T62" s="94"/>
      <c r="U62" s="160">
        <f t="shared" si="160"/>
        <v>0</v>
      </c>
      <c r="V62" s="94">
        <v>120</v>
      </c>
      <c r="W62" s="160">
        <f t="shared" si="161"/>
        <v>42</v>
      </c>
      <c r="X62" s="94">
        <v>40</v>
      </c>
      <c r="Y62" s="160">
        <f t="shared" si="162"/>
        <v>14</v>
      </c>
      <c r="Z62" s="94">
        <v>360</v>
      </c>
      <c r="AA62" s="160">
        <f t="shared" si="163"/>
        <v>125.99999999999999</v>
      </c>
      <c r="AB62" s="94">
        <v>240</v>
      </c>
      <c r="AC62" s="160">
        <f t="shared" si="164"/>
        <v>84</v>
      </c>
      <c r="AD62" s="94">
        <v>120</v>
      </c>
      <c r="AE62" s="160">
        <f t="shared" si="165"/>
        <v>42</v>
      </c>
      <c r="AF62" s="147">
        <f t="shared" ref="AF62:AG64" si="182">SUM(H62,J62,L62,N62,P62,R62,T62,V62,X62,Z62,AB62,AD62)</f>
        <v>1160</v>
      </c>
      <c r="AG62" s="146">
        <f t="shared" si="182"/>
        <v>406</v>
      </c>
      <c r="AH62" s="96">
        <v>94</v>
      </c>
      <c r="AI62" s="97">
        <f t="shared" si="167"/>
        <v>32.9</v>
      </c>
      <c r="AJ62" s="96">
        <v>160</v>
      </c>
      <c r="AK62" s="97">
        <f t="shared" si="168"/>
        <v>56</v>
      </c>
      <c r="AL62" s="99">
        <v>177</v>
      </c>
      <c r="AM62" s="100">
        <f t="shared" si="32"/>
        <v>61.949999999999996</v>
      </c>
      <c r="AN62" s="99">
        <v>240</v>
      </c>
      <c r="AO62" s="100">
        <f t="shared" si="33"/>
        <v>84</v>
      </c>
      <c r="AP62" s="99">
        <v>320</v>
      </c>
      <c r="AQ62" s="100">
        <f t="shared" si="34"/>
        <v>112</v>
      </c>
      <c r="AR62" s="99">
        <v>280</v>
      </c>
      <c r="AS62" s="100">
        <f t="shared" si="35"/>
        <v>98</v>
      </c>
      <c r="AT62" s="99">
        <v>440</v>
      </c>
      <c r="AU62" s="100">
        <f t="shared" si="36"/>
        <v>154</v>
      </c>
      <c r="AV62" s="99">
        <v>1040</v>
      </c>
      <c r="AW62" s="100">
        <f t="shared" si="37"/>
        <v>364</v>
      </c>
      <c r="AX62" s="99">
        <v>720</v>
      </c>
      <c r="AY62" s="100">
        <f t="shared" si="38"/>
        <v>251.99999999999997</v>
      </c>
      <c r="AZ62" s="99">
        <v>320</v>
      </c>
      <c r="BA62" s="100">
        <f t="shared" si="39"/>
        <v>112</v>
      </c>
      <c r="BB62" s="99">
        <v>200</v>
      </c>
      <c r="BC62" s="100">
        <f t="shared" si="40"/>
        <v>70</v>
      </c>
      <c r="BD62" s="99">
        <v>240</v>
      </c>
      <c r="BE62" s="100">
        <f t="shared" si="41"/>
        <v>84</v>
      </c>
      <c r="BF62" s="101">
        <f t="shared" si="95"/>
        <v>4231</v>
      </c>
      <c r="BG62" s="100">
        <f t="shared" si="95"/>
        <v>1480.85</v>
      </c>
      <c r="BH62" s="96">
        <v>480</v>
      </c>
      <c r="BI62" s="97">
        <f t="shared" ref="BI62:BI64" si="183">BH62*$E62</f>
        <v>168</v>
      </c>
      <c r="BJ62" s="98">
        <v>280</v>
      </c>
      <c r="BK62" s="100">
        <f t="shared" ref="BK62:BK64" si="184">BJ62*$E62</f>
        <v>98</v>
      </c>
      <c r="BL62" s="99"/>
      <c r="BM62" s="100">
        <f t="shared" ref="BM62:BM64" si="185">BL62*$E62</f>
        <v>0</v>
      </c>
      <c r="BN62" s="99"/>
      <c r="BO62" s="100">
        <f t="shared" ref="BO62:BO64" si="186">BN62*$E62</f>
        <v>0</v>
      </c>
      <c r="BP62" s="99"/>
      <c r="BQ62" s="100">
        <f t="shared" ref="BQ62:BQ64" si="187">BP62*$E62</f>
        <v>0</v>
      </c>
      <c r="BR62" s="99"/>
      <c r="BS62" s="100">
        <f t="shared" ref="BS62:BS64" si="188">BR62*$E62</f>
        <v>0</v>
      </c>
      <c r="BT62" s="99"/>
      <c r="BU62" s="100">
        <f t="shared" ref="BU62:BU64" si="189">BT62*$E62</f>
        <v>0</v>
      </c>
      <c r="BV62" s="99"/>
      <c r="BW62" s="100">
        <f t="shared" ref="BW62:BW64" si="190">BV62*$E62</f>
        <v>0</v>
      </c>
      <c r="BX62" s="99"/>
      <c r="BY62" s="100">
        <f t="shared" ref="BY62:BY64" si="191">BX62*$E62</f>
        <v>0</v>
      </c>
      <c r="BZ62" s="99"/>
      <c r="CA62" s="100">
        <f t="shared" ref="CA62:CA64" si="192">BZ62*$E62</f>
        <v>0</v>
      </c>
      <c r="CB62" s="99"/>
      <c r="CC62" s="100">
        <f t="shared" ref="CC62:CC64" si="193">CB62*$E62</f>
        <v>0</v>
      </c>
      <c r="CD62" s="99"/>
      <c r="CE62" s="100">
        <f t="shared" ref="CE62:CE64" si="194">CD62*$E62</f>
        <v>0</v>
      </c>
      <c r="CF62" s="101">
        <f t="shared" ref="CF62:CG64" si="195">SUM(BH62,BJ62,BL62,BN62,BP62,BR62,BT62,BV62,BX62,BZ62,CB62,CD62)</f>
        <v>760</v>
      </c>
      <c r="CG62" s="100">
        <f t="shared" si="195"/>
        <v>266</v>
      </c>
    </row>
    <row r="63" spans="1:85" s="102" customFormat="1" ht="19.899999999999999" customHeight="1" x14ac:dyDescent="0.5">
      <c r="A63" s="94">
        <v>52</v>
      </c>
      <c r="B63" s="95" t="s">
        <v>121</v>
      </c>
      <c r="C63" s="95" t="s">
        <v>74</v>
      </c>
      <c r="D63" s="94">
        <f>RANK(BF63,$BF$4:$BF$147)</f>
        <v>22</v>
      </c>
      <c r="E63" s="94">
        <v>0.64</v>
      </c>
      <c r="F63" s="94" t="s">
        <v>85</v>
      </c>
      <c r="G63" s="94"/>
      <c r="H63" s="94"/>
      <c r="I63" s="160">
        <f t="shared" si="154"/>
        <v>0</v>
      </c>
      <c r="J63" s="94"/>
      <c r="K63" s="160">
        <f t="shared" si="155"/>
        <v>0</v>
      </c>
      <c r="L63" s="94"/>
      <c r="M63" s="160">
        <f t="shared" si="156"/>
        <v>0</v>
      </c>
      <c r="N63" s="94"/>
      <c r="O63" s="160">
        <f t="shared" si="157"/>
        <v>0</v>
      </c>
      <c r="P63" s="94"/>
      <c r="Q63" s="160">
        <f t="shared" si="158"/>
        <v>0</v>
      </c>
      <c r="R63" s="94"/>
      <c r="S63" s="160">
        <f t="shared" si="159"/>
        <v>0</v>
      </c>
      <c r="T63" s="94"/>
      <c r="U63" s="160">
        <f t="shared" si="160"/>
        <v>0</v>
      </c>
      <c r="V63" s="94"/>
      <c r="W63" s="160">
        <f t="shared" si="161"/>
        <v>0</v>
      </c>
      <c r="X63" s="94"/>
      <c r="Y63" s="160">
        <f t="shared" si="162"/>
        <v>0</v>
      </c>
      <c r="Z63" s="94"/>
      <c r="AA63" s="160">
        <f t="shared" si="163"/>
        <v>0</v>
      </c>
      <c r="AB63" s="94"/>
      <c r="AC63" s="160">
        <f t="shared" si="164"/>
        <v>0</v>
      </c>
      <c r="AD63" s="94"/>
      <c r="AE63" s="160">
        <f t="shared" si="165"/>
        <v>0</v>
      </c>
      <c r="AF63" s="147">
        <f t="shared" si="182"/>
        <v>0</v>
      </c>
      <c r="AG63" s="146">
        <f t="shared" si="182"/>
        <v>0</v>
      </c>
      <c r="AH63" s="96"/>
      <c r="AI63" s="97">
        <f t="shared" si="167"/>
        <v>0</v>
      </c>
      <c r="AJ63" s="96"/>
      <c r="AK63" s="97">
        <f t="shared" si="168"/>
        <v>0</v>
      </c>
      <c r="AL63" s="99"/>
      <c r="AM63" s="100">
        <f t="shared" si="32"/>
        <v>0</v>
      </c>
      <c r="AN63" s="99"/>
      <c r="AO63" s="100">
        <f t="shared" si="33"/>
        <v>0</v>
      </c>
      <c r="AP63" s="99"/>
      <c r="AQ63" s="100">
        <f t="shared" si="34"/>
        <v>0</v>
      </c>
      <c r="AR63" s="99"/>
      <c r="AS63" s="100">
        <f t="shared" si="35"/>
        <v>0</v>
      </c>
      <c r="AT63" s="99"/>
      <c r="AU63" s="100">
        <f t="shared" si="36"/>
        <v>0</v>
      </c>
      <c r="AV63" s="99"/>
      <c r="AW63" s="100">
        <f t="shared" si="37"/>
        <v>0</v>
      </c>
      <c r="AX63" s="99"/>
      <c r="AY63" s="100">
        <f t="shared" si="38"/>
        <v>0</v>
      </c>
      <c r="AZ63" s="99"/>
      <c r="BA63" s="100">
        <f t="shared" si="39"/>
        <v>0</v>
      </c>
      <c r="BB63" s="99"/>
      <c r="BC63" s="100">
        <f t="shared" si="40"/>
        <v>0</v>
      </c>
      <c r="BD63" s="99"/>
      <c r="BE63" s="100">
        <f t="shared" si="41"/>
        <v>0</v>
      </c>
      <c r="BF63" s="101">
        <f t="shared" si="95"/>
        <v>0</v>
      </c>
      <c r="BG63" s="100">
        <f t="shared" si="95"/>
        <v>0</v>
      </c>
      <c r="BH63" s="99"/>
      <c r="BI63" s="100">
        <f t="shared" si="183"/>
        <v>0</v>
      </c>
      <c r="BJ63" s="99"/>
      <c r="BK63" s="100">
        <f t="shared" si="184"/>
        <v>0</v>
      </c>
      <c r="BL63" s="99"/>
      <c r="BM63" s="100">
        <f t="shared" si="185"/>
        <v>0</v>
      </c>
      <c r="BN63" s="99"/>
      <c r="BO63" s="100">
        <f t="shared" si="186"/>
        <v>0</v>
      </c>
      <c r="BP63" s="99"/>
      <c r="BQ63" s="100">
        <f t="shared" si="187"/>
        <v>0</v>
      </c>
      <c r="BR63" s="99"/>
      <c r="BS63" s="100">
        <f t="shared" si="188"/>
        <v>0</v>
      </c>
      <c r="BT63" s="99"/>
      <c r="BU63" s="100">
        <f t="shared" si="189"/>
        <v>0</v>
      </c>
      <c r="BV63" s="99"/>
      <c r="BW63" s="100">
        <f t="shared" si="190"/>
        <v>0</v>
      </c>
      <c r="BX63" s="99"/>
      <c r="BY63" s="100">
        <f t="shared" si="191"/>
        <v>0</v>
      </c>
      <c r="BZ63" s="99"/>
      <c r="CA63" s="100">
        <f t="shared" si="192"/>
        <v>0</v>
      </c>
      <c r="CB63" s="99"/>
      <c r="CC63" s="100">
        <f t="shared" si="193"/>
        <v>0</v>
      </c>
      <c r="CD63" s="99"/>
      <c r="CE63" s="100">
        <f t="shared" si="194"/>
        <v>0</v>
      </c>
      <c r="CF63" s="101">
        <f t="shared" si="195"/>
        <v>0</v>
      </c>
      <c r="CG63" s="100">
        <f t="shared" si="195"/>
        <v>0</v>
      </c>
    </row>
    <row r="64" spans="1:85" s="102" customFormat="1" ht="19.899999999999999" customHeight="1" x14ac:dyDescent="0.5">
      <c r="A64" s="94">
        <v>53</v>
      </c>
      <c r="B64" s="95" t="s">
        <v>122</v>
      </c>
      <c r="C64" s="95" t="s">
        <v>74</v>
      </c>
      <c r="D64" s="94">
        <f>RANK(BF64,$BF$4:$BF$147)</f>
        <v>18</v>
      </c>
      <c r="E64" s="94">
        <v>0.64</v>
      </c>
      <c r="F64" s="94" t="s">
        <v>85</v>
      </c>
      <c r="G64" s="94">
        <v>1350</v>
      </c>
      <c r="H64" s="94"/>
      <c r="I64" s="160">
        <f t="shared" si="154"/>
        <v>0</v>
      </c>
      <c r="J64" s="94"/>
      <c r="K64" s="160">
        <f t="shared" si="155"/>
        <v>0</v>
      </c>
      <c r="L64" s="94">
        <v>84</v>
      </c>
      <c r="M64" s="160">
        <f t="shared" si="156"/>
        <v>53.76</v>
      </c>
      <c r="N64" s="94"/>
      <c r="O64" s="160">
        <f t="shared" si="157"/>
        <v>0</v>
      </c>
      <c r="P64" s="94"/>
      <c r="Q64" s="160">
        <f t="shared" si="158"/>
        <v>0</v>
      </c>
      <c r="R64" s="94">
        <v>42</v>
      </c>
      <c r="S64" s="160">
        <f t="shared" si="159"/>
        <v>26.88</v>
      </c>
      <c r="T64" s="94">
        <v>28</v>
      </c>
      <c r="U64" s="160">
        <f t="shared" si="160"/>
        <v>17.920000000000002</v>
      </c>
      <c r="V64" s="94"/>
      <c r="W64" s="160">
        <f t="shared" si="161"/>
        <v>0</v>
      </c>
      <c r="X64" s="94"/>
      <c r="Y64" s="160">
        <f t="shared" si="162"/>
        <v>0</v>
      </c>
      <c r="Z64" s="94"/>
      <c r="AA64" s="160">
        <f t="shared" si="163"/>
        <v>0</v>
      </c>
      <c r="AB64" s="94"/>
      <c r="AC64" s="160">
        <f t="shared" si="164"/>
        <v>0</v>
      </c>
      <c r="AD64" s="94"/>
      <c r="AE64" s="160">
        <f t="shared" si="165"/>
        <v>0</v>
      </c>
      <c r="AF64" s="147">
        <f t="shared" si="182"/>
        <v>154</v>
      </c>
      <c r="AG64" s="146">
        <f t="shared" si="182"/>
        <v>98.56</v>
      </c>
      <c r="AH64" s="96"/>
      <c r="AI64" s="97">
        <f t="shared" si="167"/>
        <v>0</v>
      </c>
      <c r="AJ64" s="96"/>
      <c r="AK64" s="97">
        <f t="shared" si="168"/>
        <v>0</v>
      </c>
      <c r="AL64" s="99"/>
      <c r="AM64" s="100">
        <f t="shared" si="32"/>
        <v>0</v>
      </c>
      <c r="AN64" s="99">
        <v>70</v>
      </c>
      <c r="AO64" s="100">
        <f t="shared" si="33"/>
        <v>44.800000000000004</v>
      </c>
      <c r="AP64" s="99"/>
      <c r="AQ64" s="100">
        <f t="shared" si="34"/>
        <v>0</v>
      </c>
      <c r="AR64" s="99"/>
      <c r="AS64" s="100">
        <f t="shared" si="35"/>
        <v>0</v>
      </c>
      <c r="AT64" s="99">
        <v>70</v>
      </c>
      <c r="AU64" s="100">
        <f t="shared" si="36"/>
        <v>44.800000000000004</v>
      </c>
      <c r="AV64" s="99"/>
      <c r="AW64" s="100">
        <f t="shared" si="37"/>
        <v>0</v>
      </c>
      <c r="AX64" s="99"/>
      <c r="AY64" s="100">
        <f t="shared" si="38"/>
        <v>0</v>
      </c>
      <c r="AZ64" s="99"/>
      <c r="BA64" s="100">
        <f t="shared" si="39"/>
        <v>0</v>
      </c>
      <c r="BB64" s="99"/>
      <c r="BC64" s="100">
        <f t="shared" si="40"/>
        <v>0</v>
      </c>
      <c r="BD64" s="99"/>
      <c r="BE64" s="100">
        <f t="shared" si="41"/>
        <v>0</v>
      </c>
      <c r="BF64" s="101">
        <f t="shared" si="95"/>
        <v>140</v>
      </c>
      <c r="BG64" s="100">
        <f t="shared" si="95"/>
        <v>89.600000000000009</v>
      </c>
      <c r="BH64" s="99"/>
      <c r="BI64" s="100">
        <f t="shared" si="183"/>
        <v>0</v>
      </c>
      <c r="BJ64" s="99"/>
      <c r="BK64" s="100">
        <f t="shared" si="184"/>
        <v>0</v>
      </c>
      <c r="BL64" s="99"/>
      <c r="BM64" s="100">
        <f t="shared" si="185"/>
        <v>0</v>
      </c>
      <c r="BN64" s="99"/>
      <c r="BO64" s="100">
        <f t="shared" si="186"/>
        <v>0</v>
      </c>
      <c r="BP64" s="99"/>
      <c r="BQ64" s="100">
        <f t="shared" si="187"/>
        <v>0</v>
      </c>
      <c r="BR64" s="99"/>
      <c r="BS64" s="100">
        <f t="shared" si="188"/>
        <v>0</v>
      </c>
      <c r="BT64" s="99"/>
      <c r="BU64" s="100">
        <f t="shared" si="189"/>
        <v>0</v>
      </c>
      <c r="BV64" s="99"/>
      <c r="BW64" s="100">
        <f t="shared" si="190"/>
        <v>0</v>
      </c>
      <c r="BX64" s="99"/>
      <c r="BY64" s="100">
        <f t="shared" si="191"/>
        <v>0</v>
      </c>
      <c r="BZ64" s="99"/>
      <c r="CA64" s="100">
        <f t="shared" si="192"/>
        <v>0</v>
      </c>
      <c r="CB64" s="99"/>
      <c r="CC64" s="100">
        <f t="shared" si="193"/>
        <v>0</v>
      </c>
      <c r="CD64" s="99"/>
      <c r="CE64" s="100">
        <f t="shared" si="194"/>
        <v>0</v>
      </c>
      <c r="CF64" s="101">
        <f t="shared" si="195"/>
        <v>0</v>
      </c>
      <c r="CG64" s="100">
        <f t="shared" si="195"/>
        <v>0</v>
      </c>
    </row>
    <row r="65" spans="1:85" s="102" customFormat="1" ht="19.899999999999999" customHeight="1" x14ac:dyDescent="0.5">
      <c r="A65" s="94"/>
      <c r="B65" s="95"/>
      <c r="C65" s="95"/>
      <c r="D65" s="94"/>
      <c r="E65" s="94"/>
      <c r="F65" s="94"/>
      <c r="G65" s="94"/>
      <c r="H65" s="94"/>
      <c r="I65" s="146"/>
      <c r="J65" s="94"/>
      <c r="K65" s="146"/>
      <c r="L65" s="94"/>
      <c r="M65" s="146"/>
      <c r="N65" s="94"/>
      <c r="O65" s="146"/>
      <c r="P65" s="94"/>
      <c r="Q65" s="146"/>
      <c r="R65" s="94"/>
      <c r="S65" s="146"/>
      <c r="T65" s="94"/>
      <c r="U65" s="146"/>
      <c r="V65" s="94"/>
      <c r="W65" s="146"/>
      <c r="X65" s="94"/>
      <c r="Y65" s="146"/>
      <c r="Z65" s="94"/>
      <c r="AA65" s="146"/>
      <c r="AB65" s="94"/>
      <c r="AC65" s="146"/>
      <c r="AD65" s="94"/>
      <c r="AE65" s="146"/>
      <c r="AF65" s="147"/>
      <c r="AG65" s="146"/>
      <c r="AH65" s="99"/>
      <c r="AI65" s="100"/>
      <c r="AJ65" s="99"/>
      <c r="AK65" s="100"/>
      <c r="AL65" s="99"/>
      <c r="AM65" s="100"/>
      <c r="AN65" s="99"/>
      <c r="AO65" s="100"/>
      <c r="AP65" s="99"/>
      <c r="AQ65" s="100"/>
      <c r="AR65" s="99"/>
      <c r="AS65" s="100"/>
      <c r="AT65" s="99"/>
      <c r="AU65" s="100"/>
      <c r="AV65" s="99"/>
      <c r="AW65" s="100"/>
      <c r="AX65" s="99"/>
      <c r="AY65" s="100"/>
      <c r="AZ65" s="99"/>
      <c r="BA65" s="100"/>
      <c r="BB65" s="99"/>
      <c r="BC65" s="100"/>
      <c r="BD65" s="99"/>
      <c r="BE65" s="100"/>
      <c r="BF65" s="101"/>
      <c r="BG65" s="100"/>
      <c r="BH65" s="99"/>
      <c r="BI65" s="100"/>
      <c r="BJ65" s="99"/>
      <c r="BK65" s="100"/>
      <c r="BL65" s="99"/>
      <c r="BM65" s="100"/>
      <c r="BN65" s="99"/>
      <c r="BO65" s="100"/>
      <c r="BP65" s="99"/>
      <c r="BQ65" s="100"/>
      <c r="BR65" s="99"/>
      <c r="BS65" s="100"/>
      <c r="BT65" s="99"/>
      <c r="BU65" s="100"/>
      <c r="BV65" s="99"/>
      <c r="BW65" s="100"/>
      <c r="BX65" s="99"/>
      <c r="BY65" s="100"/>
      <c r="BZ65" s="99"/>
      <c r="CA65" s="100"/>
      <c r="CB65" s="99"/>
      <c r="CC65" s="100"/>
      <c r="CD65" s="99"/>
      <c r="CE65" s="100"/>
      <c r="CF65" s="101"/>
      <c r="CG65" s="100"/>
    </row>
    <row r="66" spans="1:85" s="102" customFormat="1" ht="19.899999999999999" customHeight="1" x14ac:dyDescent="0.5">
      <c r="A66" s="94">
        <v>54</v>
      </c>
      <c r="B66" s="95" t="s">
        <v>123</v>
      </c>
      <c r="C66" s="95" t="s">
        <v>77</v>
      </c>
      <c r="D66" s="94">
        <f>RANK(BF66,$BF$4:$BF$147)</f>
        <v>22</v>
      </c>
      <c r="E66" s="94">
        <v>1</v>
      </c>
      <c r="F66" s="94" t="s">
        <v>75</v>
      </c>
      <c r="G66" s="94"/>
      <c r="H66" s="94"/>
      <c r="I66" s="146">
        <f t="shared" si="18"/>
        <v>0</v>
      </c>
      <c r="J66" s="94"/>
      <c r="K66" s="146">
        <f t="shared" si="19"/>
        <v>0</v>
      </c>
      <c r="L66" s="94"/>
      <c r="M66" s="146">
        <f t="shared" si="20"/>
        <v>0</v>
      </c>
      <c r="N66" s="94"/>
      <c r="O66" s="146">
        <f t="shared" si="21"/>
        <v>0</v>
      </c>
      <c r="P66" s="94"/>
      <c r="Q66" s="146">
        <f t="shared" si="22"/>
        <v>0</v>
      </c>
      <c r="R66" s="94"/>
      <c r="S66" s="146">
        <f t="shared" si="23"/>
        <v>0</v>
      </c>
      <c r="T66" s="94"/>
      <c r="U66" s="146">
        <f t="shared" si="24"/>
        <v>0</v>
      </c>
      <c r="V66" s="94"/>
      <c r="W66" s="146">
        <f t="shared" si="25"/>
        <v>0</v>
      </c>
      <c r="X66" s="94"/>
      <c r="Y66" s="146">
        <f t="shared" si="26"/>
        <v>0</v>
      </c>
      <c r="Z66" s="94"/>
      <c r="AA66" s="146">
        <f t="shared" si="27"/>
        <v>0</v>
      </c>
      <c r="AB66" s="94"/>
      <c r="AC66" s="146">
        <f t="shared" si="28"/>
        <v>0</v>
      </c>
      <c r="AD66" s="94"/>
      <c r="AE66" s="146">
        <f t="shared" si="29"/>
        <v>0</v>
      </c>
      <c r="AF66" s="147">
        <f t="shared" ref="AF66:AG68" si="196">SUM(H66,J66,L66,N66,P66,R66,T66,V66,X66,Z66,AB66,AD66)</f>
        <v>0</v>
      </c>
      <c r="AG66" s="146">
        <f t="shared" si="196"/>
        <v>0</v>
      </c>
      <c r="AH66" s="99"/>
      <c r="AI66" s="100">
        <f t="shared" si="31"/>
        <v>0</v>
      </c>
      <c r="AJ66" s="99"/>
      <c r="AK66" s="100">
        <f t="shared" si="32"/>
        <v>0</v>
      </c>
      <c r="AL66" s="99"/>
      <c r="AM66" s="100">
        <f t="shared" si="32"/>
        <v>0</v>
      </c>
      <c r="AN66" s="99"/>
      <c r="AO66" s="100">
        <f t="shared" si="33"/>
        <v>0</v>
      </c>
      <c r="AP66" s="99"/>
      <c r="AQ66" s="100">
        <f t="shared" si="34"/>
        <v>0</v>
      </c>
      <c r="AR66" s="99"/>
      <c r="AS66" s="100">
        <f t="shared" si="35"/>
        <v>0</v>
      </c>
      <c r="AT66" s="99"/>
      <c r="AU66" s="100">
        <f t="shared" si="36"/>
        <v>0</v>
      </c>
      <c r="AV66" s="99"/>
      <c r="AW66" s="100">
        <f t="shared" si="37"/>
        <v>0</v>
      </c>
      <c r="AX66" s="99"/>
      <c r="AY66" s="100">
        <f t="shared" si="38"/>
        <v>0</v>
      </c>
      <c r="AZ66" s="99"/>
      <c r="BA66" s="100">
        <f t="shared" si="39"/>
        <v>0</v>
      </c>
      <c r="BB66" s="99"/>
      <c r="BC66" s="100">
        <f t="shared" si="40"/>
        <v>0</v>
      </c>
      <c r="BD66" s="99"/>
      <c r="BE66" s="100">
        <f t="shared" si="41"/>
        <v>0</v>
      </c>
      <c r="BF66" s="101">
        <f t="shared" si="95"/>
        <v>0</v>
      </c>
      <c r="BG66" s="100">
        <f t="shared" si="95"/>
        <v>0</v>
      </c>
      <c r="BH66" s="99"/>
      <c r="BI66" s="100">
        <f t="shared" ref="BI66:BI68" si="197">BH66*$E66</f>
        <v>0</v>
      </c>
      <c r="BJ66" s="99"/>
      <c r="BK66" s="100">
        <f t="shared" ref="BK66:BK68" si="198">BJ66*$E66</f>
        <v>0</v>
      </c>
      <c r="BL66" s="99"/>
      <c r="BM66" s="100">
        <f t="shared" ref="BM66:BM68" si="199">BL66*$E66</f>
        <v>0</v>
      </c>
      <c r="BN66" s="99"/>
      <c r="BO66" s="100">
        <f t="shared" ref="BO66:BO68" si="200">BN66*$E66</f>
        <v>0</v>
      </c>
      <c r="BP66" s="99"/>
      <c r="BQ66" s="100">
        <f t="shared" ref="BQ66:BQ68" si="201">BP66*$E66</f>
        <v>0</v>
      </c>
      <c r="BR66" s="99"/>
      <c r="BS66" s="100">
        <f t="shared" ref="BS66:BS68" si="202">BR66*$E66</f>
        <v>0</v>
      </c>
      <c r="BT66" s="99"/>
      <c r="BU66" s="100">
        <f t="shared" ref="BU66:BU68" si="203">BT66*$E66</f>
        <v>0</v>
      </c>
      <c r="BV66" s="99"/>
      <c r="BW66" s="100">
        <f t="shared" ref="BW66:BW68" si="204">BV66*$E66</f>
        <v>0</v>
      </c>
      <c r="BX66" s="99"/>
      <c r="BY66" s="100">
        <f t="shared" ref="BY66:BY68" si="205">BX66*$E66</f>
        <v>0</v>
      </c>
      <c r="BZ66" s="99"/>
      <c r="CA66" s="100">
        <f t="shared" ref="CA66:CA68" si="206">BZ66*$E66</f>
        <v>0</v>
      </c>
      <c r="CB66" s="99"/>
      <c r="CC66" s="100">
        <f t="shared" ref="CC66:CC68" si="207">CB66*$E66</f>
        <v>0</v>
      </c>
      <c r="CD66" s="99"/>
      <c r="CE66" s="100">
        <f t="shared" ref="CE66:CE68" si="208">CD66*$E66</f>
        <v>0</v>
      </c>
      <c r="CF66" s="101">
        <f t="shared" ref="CF66:CG68" si="209">SUM(BH66,BJ66,BL66,BN66,BP66,BR66,BT66,BV66,BX66,BZ66,CB66,CD66)</f>
        <v>0</v>
      </c>
      <c r="CG66" s="100">
        <f t="shared" si="209"/>
        <v>0</v>
      </c>
    </row>
    <row r="67" spans="1:85" s="102" customFormat="1" ht="19.899999999999999" customHeight="1" x14ac:dyDescent="0.5">
      <c r="A67" s="94">
        <v>55</v>
      </c>
      <c r="B67" s="95" t="s">
        <v>124</v>
      </c>
      <c r="C67" s="95" t="s">
        <v>77</v>
      </c>
      <c r="D67" s="94">
        <f>RANK(BF67,$BF$4:$BF$147)</f>
        <v>22</v>
      </c>
      <c r="E67" s="94">
        <v>0.6</v>
      </c>
      <c r="F67" s="94" t="s">
        <v>75</v>
      </c>
      <c r="G67" s="94"/>
      <c r="H67" s="94"/>
      <c r="I67" s="146">
        <f t="shared" si="18"/>
        <v>0</v>
      </c>
      <c r="J67" s="94"/>
      <c r="K67" s="146">
        <f t="shared" si="19"/>
        <v>0</v>
      </c>
      <c r="L67" s="94"/>
      <c r="M67" s="146">
        <f t="shared" si="20"/>
        <v>0</v>
      </c>
      <c r="N67" s="94"/>
      <c r="O67" s="146">
        <f t="shared" si="21"/>
        <v>0</v>
      </c>
      <c r="P67" s="94"/>
      <c r="Q67" s="146">
        <f t="shared" si="22"/>
        <v>0</v>
      </c>
      <c r="R67" s="94"/>
      <c r="S67" s="146">
        <f t="shared" si="23"/>
        <v>0</v>
      </c>
      <c r="T67" s="94"/>
      <c r="U67" s="146">
        <f t="shared" si="24"/>
        <v>0</v>
      </c>
      <c r="V67" s="94"/>
      <c r="W67" s="146">
        <f t="shared" si="25"/>
        <v>0</v>
      </c>
      <c r="X67" s="94"/>
      <c r="Y67" s="146">
        <f t="shared" si="26"/>
        <v>0</v>
      </c>
      <c r="Z67" s="94"/>
      <c r="AA67" s="146">
        <f t="shared" si="27"/>
        <v>0</v>
      </c>
      <c r="AB67" s="94"/>
      <c r="AC67" s="146">
        <f t="shared" si="28"/>
        <v>0</v>
      </c>
      <c r="AD67" s="94"/>
      <c r="AE67" s="146">
        <f t="shared" si="29"/>
        <v>0</v>
      </c>
      <c r="AF67" s="147">
        <f t="shared" si="196"/>
        <v>0</v>
      </c>
      <c r="AG67" s="146">
        <f t="shared" si="196"/>
        <v>0</v>
      </c>
      <c r="AH67" s="99"/>
      <c r="AI67" s="100">
        <f t="shared" si="31"/>
        <v>0</v>
      </c>
      <c r="AJ67" s="99"/>
      <c r="AK67" s="100">
        <f t="shared" si="32"/>
        <v>0</v>
      </c>
      <c r="AL67" s="99"/>
      <c r="AM67" s="100">
        <f t="shared" si="32"/>
        <v>0</v>
      </c>
      <c r="AN67" s="99"/>
      <c r="AO67" s="100">
        <f t="shared" si="33"/>
        <v>0</v>
      </c>
      <c r="AP67" s="99"/>
      <c r="AQ67" s="100">
        <f t="shared" si="34"/>
        <v>0</v>
      </c>
      <c r="AR67" s="99"/>
      <c r="AS67" s="100">
        <f t="shared" si="35"/>
        <v>0</v>
      </c>
      <c r="AT67" s="99"/>
      <c r="AU67" s="100">
        <f t="shared" si="36"/>
        <v>0</v>
      </c>
      <c r="AV67" s="99"/>
      <c r="AW67" s="100">
        <f t="shared" si="37"/>
        <v>0</v>
      </c>
      <c r="AX67" s="99"/>
      <c r="AY67" s="100">
        <f t="shared" si="38"/>
        <v>0</v>
      </c>
      <c r="AZ67" s="99"/>
      <c r="BA67" s="100">
        <f t="shared" si="39"/>
        <v>0</v>
      </c>
      <c r="BB67" s="99"/>
      <c r="BC67" s="100">
        <f t="shared" si="40"/>
        <v>0</v>
      </c>
      <c r="BD67" s="99"/>
      <c r="BE67" s="100">
        <f t="shared" si="41"/>
        <v>0</v>
      </c>
      <c r="BF67" s="101">
        <f t="shared" si="95"/>
        <v>0</v>
      </c>
      <c r="BG67" s="100">
        <f t="shared" si="95"/>
        <v>0</v>
      </c>
      <c r="BH67" s="99"/>
      <c r="BI67" s="100">
        <f t="shared" si="197"/>
        <v>0</v>
      </c>
      <c r="BJ67" s="99"/>
      <c r="BK67" s="100">
        <f t="shared" si="198"/>
        <v>0</v>
      </c>
      <c r="BL67" s="99"/>
      <c r="BM67" s="100">
        <f t="shared" si="199"/>
        <v>0</v>
      </c>
      <c r="BN67" s="99"/>
      <c r="BO67" s="100">
        <f t="shared" si="200"/>
        <v>0</v>
      </c>
      <c r="BP67" s="99"/>
      <c r="BQ67" s="100">
        <f t="shared" si="201"/>
        <v>0</v>
      </c>
      <c r="BR67" s="99"/>
      <c r="BS67" s="100">
        <f t="shared" si="202"/>
        <v>0</v>
      </c>
      <c r="BT67" s="99"/>
      <c r="BU67" s="100">
        <f t="shared" si="203"/>
        <v>0</v>
      </c>
      <c r="BV67" s="99"/>
      <c r="BW67" s="100">
        <f t="shared" si="204"/>
        <v>0</v>
      </c>
      <c r="BX67" s="99"/>
      <c r="BY67" s="100">
        <f t="shared" si="205"/>
        <v>0</v>
      </c>
      <c r="BZ67" s="99"/>
      <c r="CA67" s="100">
        <f t="shared" si="206"/>
        <v>0</v>
      </c>
      <c r="CB67" s="99"/>
      <c r="CC67" s="100">
        <f t="shared" si="207"/>
        <v>0</v>
      </c>
      <c r="CD67" s="99"/>
      <c r="CE67" s="100">
        <f t="shared" si="208"/>
        <v>0</v>
      </c>
      <c r="CF67" s="101">
        <f t="shared" si="209"/>
        <v>0</v>
      </c>
      <c r="CG67" s="100">
        <f t="shared" si="209"/>
        <v>0</v>
      </c>
    </row>
    <row r="68" spans="1:85" s="102" customFormat="1" ht="19.899999999999999" customHeight="1" x14ac:dyDescent="0.5">
      <c r="A68" s="94">
        <v>56</v>
      </c>
      <c r="B68" s="95" t="s">
        <v>125</v>
      </c>
      <c r="C68" s="95" t="s">
        <v>74</v>
      </c>
      <c r="D68" s="94">
        <f>RANK(BF68,$BF$4:$BF$147)</f>
        <v>22</v>
      </c>
      <c r="E68" s="94">
        <v>0.64</v>
      </c>
      <c r="F68" s="94" t="s">
        <v>85</v>
      </c>
      <c r="G68" s="94"/>
      <c r="H68" s="94"/>
      <c r="I68" s="146">
        <f t="shared" si="18"/>
        <v>0</v>
      </c>
      <c r="J68" s="94"/>
      <c r="K68" s="146">
        <f t="shared" si="19"/>
        <v>0</v>
      </c>
      <c r="L68" s="94"/>
      <c r="M68" s="146">
        <f t="shared" si="20"/>
        <v>0</v>
      </c>
      <c r="N68" s="94"/>
      <c r="O68" s="146">
        <f t="shared" si="21"/>
        <v>0</v>
      </c>
      <c r="P68" s="94"/>
      <c r="Q68" s="146">
        <f t="shared" si="22"/>
        <v>0</v>
      </c>
      <c r="R68" s="94"/>
      <c r="S68" s="146">
        <f t="shared" si="23"/>
        <v>0</v>
      </c>
      <c r="T68" s="94"/>
      <c r="U68" s="146">
        <f t="shared" si="24"/>
        <v>0</v>
      </c>
      <c r="V68" s="94"/>
      <c r="W68" s="146">
        <f t="shared" si="25"/>
        <v>0</v>
      </c>
      <c r="X68" s="94"/>
      <c r="Y68" s="146">
        <f t="shared" si="26"/>
        <v>0</v>
      </c>
      <c r="Z68" s="94"/>
      <c r="AA68" s="146">
        <f t="shared" si="27"/>
        <v>0</v>
      </c>
      <c r="AB68" s="94"/>
      <c r="AC68" s="146">
        <f t="shared" si="28"/>
        <v>0</v>
      </c>
      <c r="AD68" s="94"/>
      <c r="AE68" s="146">
        <f t="shared" si="29"/>
        <v>0</v>
      </c>
      <c r="AF68" s="147">
        <f t="shared" si="196"/>
        <v>0</v>
      </c>
      <c r="AG68" s="146">
        <f t="shared" si="196"/>
        <v>0</v>
      </c>
      <c r="AH68" s="99"/>
      <c r="AI68" s="100">
        <f t="shared" si="31"/>
        <v>0</v>
      </c>
      <c r="AJ68" s="99"/>
      <c r="AK68" s="100">
        <f t="shared" si="32"/>
        <v>0</v>
      </c>
      <c r="AL68" s="99"/>
      <c r="AM68" s="100">
        <f t="shared" si="32"/>
        <v>0</v>
      </c>
      <c r="AN68" s="99"/>
      <c r="AO68" s="100">
        <f t="shared" si="33"/>
        <v>0</v>
      </c>
      <c r="AP68" s="99"/>
      <c r="AQ68" s="100">
        <f t="shared" si="34"/>
        <v>0</v>
      </c>
      <c r="AR68" s="99"/>
      <c r="AS68" s="100">
        <f t="shared" si="35"/>
        <v>0</v>
      </c>
      <c r="AT68" s="99"/>
      <c r="AU68" s="100">
        <f t="shared" si="36"/>
        <v>0</v>
      </c>
      <c r="AV68" s="99"/>
      <c r="AW68" s="100">
        <f t="shared" si="37"/>
        <v>0</v>
      </c>
      <c r="AX68" s="99"/>
      <c r="AY68" s="100">
        <f t="shared" si="38"/>
        <v>0</v>
      </c>
      <c r="AZ68" s="99"/>
      <c r="BA68" s="100">
        <f t="shared" si="39"/>
        <v>0</v>
      </c>
      <c r="BB68" s="99"/>
      <c r="BC68" s="100">
        <f t="shared" si="40"/>
        <v>0</v>
      </c>
      <c r="BD68" s="99"/>
      <c r="BE68" s="100">
        <f t="shared" si="41"/>
        <v>0</v>
      </c>
      <c r="BF68" s="101">
        <f t="shared" si="95"/>
        <v>0</v>
      </c>
      <c r="BG68" s="100">
        <f t="shared" si="95"/>
        <v>0</v>
      </c>
      <c r="BH68" s="99"/>
      <c r="BI68" s="100">
        <f t="shared" si="197"/>
        <v>0</v>
      </c>
      <c r="BJ68" s="99"/>
      <c r="BK68" s="100">
        <f t="shared" si="198"/>
        <v>0</v>
      </c>
      <c r="BL68" s="99"/>
      <c r="BM68" s="100">
        <f t="shared" si="199"/>
        <v>0</v>
      </c>
      <c r="BN68" s="99"/>
      <c r="BO68" s="100">
        <f t="shared" si="200"/>
        <v>0</v>
      </c>
      <c r="BP68" s="99"/>
      <c r="BQ68" s="100">
        <f t="shared" si="201"/>
        <v>0</v>
      </c>
      <c r="BR68" s="99"/>
      <c r="BS68" s="100">
        <f t="shared" si="202"/>
        <v>0</v>
      </c>
      <c r="BT68" s="99"/>
      <c r="BU68" s="100">
        <f t="shared" si="203"/>
        <v>0</v>
      </c>
      <c r="BV68" s="99"/>
      <c r="BW68" s="100">
        <f t="shared" si="204"/>
        <v>0</v>
      </c>
      <c r="BX68" s="99"/>
      <c r="BY68" s="100">
        <f t="shared" si="205"/>
        <v>0</v>
      </c>
      <c r="BZ68" s="99"/>
      <c r="CA68" s="100">
        <f t="shared" si="206"/>
        <v>0</v>
      </c>
      <c r="CB68" s="99"/>
      <c r="CC68" s="100">
        <f t="shared" si="207"/>
        <v>0</v>
      </c>
      <c r="CD68" s="99"/>
      <c r="CE68" s="100">
        <f t="shared" si="208"/>
        <v>0</v>
      </c>
      <c r="CF68" s="101">
        <f t="shared" si="209"/>
        <v>0</v>
      </c>
      <c r="CG68" s="100">
        <f t="shared" si="209"/>
        <v>0</v>
      </c>
    </row>
    <row r="69" spans="1:85" s="102" customFormat="1" ht="19.899999999999999" customHeight="1" x14ac:dyDescent="0.5">
      <c r="A69" s="94"/>
      <c r="B69" s="95"/>
      <c r="C69" s="95"/>
      <c r="D69" s="94"/>
      <c r="E69" s="94"/>
      <c r="F69" s="94"/>
      <c r="G69" s="94"/>
      <c r="H69" s="94"/>
      <c r="I69" s="146"/>
      <c r="J69" s="94"/>
      <c r="K69" s="146"/>
      <c r="L69" s="94"/>
      <c r="M69" s="146"/>
      <c r="N69" s="94"/>
      <c r="O69" s="146"/>
      <c r="P69" s="94"/>
      <c r="Q69" s="146"/>
      <c r="R69" s="94"/>
      <c r="S69" s="146"/>
      <c r="T69" s="94"/>
      <c r="U69" s="146"/>
      <c r="V69" s="94"/>
      <c r="W69" s="146"/>
      <c r="X69" s="94"/>
      <c r="Y69" s="146"/>
      <c r="Z69" s="94"/>
      <c r="AA69" s="146"/>
      <c r="AB69" s="94"/>
      <c r="AC69" s="146"/>
      <c r="AD69" s="94"/>
      <c r="AE69" s="146"/>
      <c r="AF69" s="147"/>
      <c r="AG69" s="146"/>
      <c r="AH69" s="99"/>
      <c r="AI69" s="100"/>
      <c r="AJ69" s="99"/>
      <c r="AK69" s="100"/>
      <c r="AL69" s="99"/>
      <c r="AM69" s="100"/>
      <c r="AN69" s="99"/>
      <c r="AO69" s="100"/>
      <c r="AP69" s="99"/>
      <c r="AQ69" s="100"/>
      <c r="AR69" s="99"/>
      <c r="AS69" s="100"/>
      <c r="AT69" s="99"/>
      <c r="AU69" s="100"/>
      <c r="AV69" s="99"/>
      <c r="AW69" s="100"/>
      <c r="AX69" s="99"/>
      <c r="AY69" s="100"/>
      <c r="AZ69" s="99"/>
      <c r="BA69" s="100"/>
      <c r="BB69" s="99"/>
      <c r="BC69" s="100"/>
      <c r="BD69" s="99"/>
      <c r="BE69" s="100"/>
      <c r="BF69" s="101"/>
      <c r="BG69" s="100"/>
      <c r="BH69" s="99"/>
      <c r="BI69" s="100"/>
      <c r="BJ69" s="99"/>
      <c r="BK69" s="100"/>
      <c r="BL69" s="99"/>
      <c r="BM69" s="100"/>
      <c r="BN69" s="99"/>
      <c r="BO69" s="100"/>
      <c r="BP69" s="99"/>
      <c r="BQ69" s="100"/>
      <c r="BR69" s="99"/>
      <c r="BS69" s="100"/>
      <c r="BT69" s="99"/>
      <c r="BU69" s="100"/>
      <c r="BV69" s="99"/>
      <c r="BW69" s="100"/>
      <c r="BX69" s="99"/>
      <c r="BY69" s="100"/>
      <c r="BZ69" s="99"/>
      <c r="CA69" s="100"/>
      <c r="CB69" s="99"/>
      <c r="CC69" s="100"/>
      <c r="CD69" s="99"/>
      <c r="CE69" s="100"/>
      <c r="CF69" s="101"/>
      <c r="CG69" s="100"/>
    </row>
    <row r="70" spans="1:85" s="102" customFormat="1" ht="19.899999999999999" customHeight="1" x14ac:dyDescent="0.5">
      <c r="A70" s="94">
        <v>57</v>
      </c>
      <c r="B70" s="95" t="s">
        <v>126</v>
      </c>
      <c r="C70" s="95" t="s">
        <v>77</v>
      </c>
      <c r="D70" s="94">
        <f>RANK(BF70,$BF$4:$BF$147)</f>
        <v>22</v>
      </c>
      <c r="E70" s="94">
        <v>1</v>
      </c>
      <c r="F70" s="94" t="s">
        <v>75</v>
      </c>
      <c r="G70" s="94"/>
      <c r="H70" s="94"/>
      <c r="I70" s="146">
        <f t="shared" si="18"/>
        <v>0</v>
      </c>
      <c r="J70" s="94"/>
      <c r="K70" s="146">
        <f t="shared" si="19"/>
        <v>0</v>
      </c>
      <c r="L70" s="94"/>
      <c r="M70" s="146">
        <f t="shared" si="20"/>
        <v>0</v>
      </c>
      <c r="N70" s="94"/>
      <c r="O70" s="146">
        <f t="shared" si="21"/>
        <v>0</v>
      </c>
      <c r="P70" s="94"/>
      <c r="Q70" s="146">
        <f t="shared" si="22"/>
        <v>0</v>
      </c>
      <c r="R70" s="94"/>
      <c r="S70" s="146">
        <f t="shared" si="23"/>
        <v>0</v>
      </c>
      <c r="T70" s="94"/>
      <c r="U70" s="146">
        <f t="shared" si="24"/>
        <v>0</v>
      </c>
      <c r="V70" s="94"/>
      <c r="W70" s="146">
        <f t="shared" si="25"/>
        <v>0</v>
      </c>
      <c r="X70" s="94"/>
      <c r="Y70" s="146">
        <f t="shared" si="26"/>
        <v>0</v>
      </c>
      <c r="Z70" s="94"/>
      <c r="AA70" s="146">
        <f t="shared" si="27"/>
        <v>0</v>
      </c>
      <c r="AB70" s="94"/>
      <c r="AC70" s="146">
        <f t="shared" si="28"/>
        <v>0</v>
      </c>
      <c r="AD70" s="94"/>
      <c r="AE70" s="146">
        <f t="shared" si="29"/>
        <v>0</v>
      </c>
      <c r="AF70" s="147">
        <f t="shared" ref="AF70:AG72" si="210">SUM(H70,J70,L70,N70,P70,R70,T70,V70,X70,Z70,AB70,AD70)</f>
        <v>0</v>
      </c>
      <c r="AG70" s="146">
        <f t="shared" si="210"/>
        <v>0</v>
      </c>
      <c r="AH70" s="99"/>
      <c r="AI70" s="100">
        <f t="shared" si="31"/>
        <v>0</v>
      </c>
      <c r="AJ70" s="99"/>
      <c r="AK70" s="100">
        <f t="shared" si="32"/>
        <v>0</v>
      </c>
      <c r="AL70" s="99"/>
      <c r="AM70" s="100">
        <f t="shared" si="32"/>
        <v>0</v>
      </c>
      <c r="AN70" s="99"/>
      <c r="AO70" s="100">
        <f t="shared" si="33"/>
        <v>0</v>
      </c>
      <c r="AP70" s="99"/>
      <c r="AQ70" s="100">
        <f t="shared" si="34"/>
        <v>0</v>
      </c>
      <c r="AR70" s="99"/>
      <c r="AS70" s="100">
        <f t="shared" si="35"/>
        <v>0</v>
      </c>
      <c r="AT70" s="99"/>
      <c r="AU70" s="100">
        <f t="shared" si="36"/>
        <v>0</v>
      </c>
      <c r="AV70" s="99"/>
      <c r="AW70" s="100">
        <f t="shared" si="37"/>
        <v>0</v>
      </c>
      <c r="AX70" s="99"/>
      <c r="AY70" s="100">
        <f t="shared" si="38"/>
        <v>0</v>
      </c>
      <c r="AZ70" s="99"/>
      <c r="BA70" s="100">
        <f t="shared" si="39"/>
        <v>0</v>
      </c>
      <c r="BB70" s="99"/>
      <c r="BC70" s="100">
        <f t="shared" si="40"/>
        <v>0</v>
      </c>
      <c r="BD70" s="99"/>
      <c r="BE70" s="100">
        <f t="shared" si="41"/>
        <v>0</v>
      </c>
      <c r="BF70" s="101">
        <f t="shared" si="95"/>
        <v>0</v>
      </c>
      <c r="BG70" s="100">
        <f t="shared" si="95"/>
        <v>0</v>
      </c>
      <c r="BH70" s="99"/>
      <c r="BI70" s="100">
        <f t="shared" ref="BI70:BK114" si="211">BH70*$E70</f>
        <v>0</v>
      </c>
      <c r="BJ70" s="99"/>
      <c r="BK70" s="100">
        <f t="shared" ref="BK70:BK72" si="212">BJ70*$E70</f>
        <v>0</v>
      </c>
      <c r="BL70" s="99"/>
      <c r="BM70" s="100">
        <f t="shared" ref="BM70:BM72" si="213">BL70*$E70</f>
        <v>0</v>
      </c>
      <c r="BN70" s="99"/>
      <c r="BO70" s="100">
        <f t="shared" ref="BO70:BO72" si="214">BN70*$E70</f>
        <v>0</v>
      </c>
      <c r="BP70" s="99"/>
      <c r="BQ70" s="100">
        <f t="shared" ref="BQ70:BQ72" si="215">BP70*$E70</f>
        <v>0</v>
      </c>
      <c r="BR70" s="99"/>
      <c r="BS70" s="100">
        <f t="shared" ref="BS70:BS72" si="216">BR70*$E70</f>
        <v>0</v>
      </c>
      <c r="BT70" s="99"/>
      <c r="BU70" s="100">
        <f t="shared" ref="BU70:BU72" si="217">BT70*$E70</f>
        <v>0</v>
      </c>
      <c r="BV70" s="99"/>
      <c r="BW70" s="100">
        <f t="shared" ref="BW70:BW72" si="218">BV70*$E70</f>
        <v>0</v>
      </c>
      <c r="BX70" s="99"/>
      <c r="BY70" s="100">
        <f t="shared" ref="BY70:BY72" si="219">BX70*$E70</f>
        <v>0</v>
      </c>
      <c r="BZ70" s="99"/>
      <c r="CA70" s="100">
        <f t="shared" ref="CA70:CA72" si="220">BZ70*$E70</f>
        <v>0</v>
      </c>
      <c r="CB70" s="99"/>
      <c r="CC70" s="100">
        <f t="shared" ref="CC70:CC72" si="221">CB70*$E70</f>
        <v>0</v>
      </c>
      <c r="CD70" s="99"/>
      <c r="CE70" s="100">
        <f t="shared" ref="CE70:CE72" si="222">CD70*$E70</f>
        <v>0</v>
      </c>
      <c r="CF70" s="101">
        <f t="shared" ref="CF70:CG72" si="223">SUM(BH70,BJ70,BL70,BN70,BP70,BR70,BT70,BV70,BX70,BZ70,CB70,CD70)</f>
        <v>0</v>
      </c>
      <c r="CG70" s="100">
        <f t="shared" si="223"/>
        <v>0</v>
      </c>
    </row>
    <row r="71" spans="1:85" s="102" customFormat="1" ht="19.899999999999999" customHeight="1" x14ac:dyDescent="0.5">
      <c r="A71" s="94">
        <v>58</v>
      </c>
      <c r="B71" s="95" t="s">
        <v>127</v>
      </c>
      <c r="C71" s="95" t="s">
        <v>77</v>
      </c>
      <c r="D71" s="94">
        <f>RANK(BF71,$BF$4:$BF$147)</f>
        <v>22</v>
      </c>
      <c r="E71" s="94">
        <v>0.6</v>
      </c>
      <c r="F71" s="94" t="s">
        <v>75</v>
      </c>
      <c r="G71" s="94"/>
      <c r="H71" s="94"/>
      <c r="I71" s="146">
        <f t="shared" si="18"/>
        <v>0</v>
      </c>
      <c r="J71" s="94"/>
      <c r="K71" s="146">
        <f t="shared" si="19"/>
        <v>0</v>
      </c>
      <c r="L71" s="94"/>
      <c r="M71" s="146">
        <f t="shared" si="20"/>
        <v>0</v>
      </c>
      <c r="N71" s="94"/>
      <c r="O71" s="146">
        <f t="shared" si="21"/>
        <v>0</v>
      </c>
      <c r="P71" s="94"/>
      <c r="Q71" s="146">
        <f t="shared" si="22"/>
        <v>0</v>
      </c>
      <c r="R71" s="94"/>
      <c r="S71" s="146">
        <f t="shared" si="23"/>
        <v>0</v>
      </c>
      <c r="T71" s="94"/>
      <c r="U71" s="146">
        <f t="shared" si="24"/>
        <v>0</v>
      </c>
      <c r="V71" s="94"/>
      <c r="W71" s="146">
        <f t="shared" si="25"/>
        <v>0</v>
      </c>
      <c r="X71" s="94"/>
      <c r="Y71" s="146">
        <f t="shared" si="26"/>
        <v>0</v>
      </c>
      <c r="Z71" s="94"/>
      <c r="AA71" s="146">
        <f t="shared" si="27"/>
        <v>0</v>
      </c>
      <c r="AB71" s="94"/>
      <c r="AC71" s="146">
        <f t="shared" si="28"/>
        <v>0</v>
      </c>
      <c r="AD71" s="94"/>
      <c r="AE71" s="146">
        <f t="shared" si="29"/>
        <v>0</v>
      </c>
      <c r="AF71" s="147">
        <f t="shared" si="210"/>
        <v>0</v>
      </c>
      <c r="AG71" s="146">
        <f t="shared" si="210"/>
        <v>0</v>
      </c>
      <c r="AH71" s="99"/>
      <c r="AI71" s="100">
        <f t="shared" si="31"/>
        <v>0</v>
      </c>
      <c r="AJ71" s="99"/>
      <c r="AK71" s="100">
        <f t="shared" si="32"/>
        <v>0</v>
      </c>
      <c r="AL71" s="99"/>
      <c r="AM71" s="100">
        <f t="shared" si="32"/>
        <v>0</v>
      </c>
      <c r="AN71" s="99"/>
      <c r="AO71" s="100">
        <f t="shared" si="33"/>
        <v>0</v>
      </c>
      <c r="AP71" s="99"/>
      <c r="AQ71" s="100">
        <f t="shared" si="34"/>
        <v>0</v>
      </c>
      <c r="AR71" s="99"/>
      <c r="AS71" s="100">
        <f t="shared" si="35"/>
        <v>0</v>
      </c>
      <c r="AT71" s="99"/>
      <c r="AU71" s="100">
        <f t="shared" si="36"/>
        <v>0</v>
      </c>
      <c r="AV71" s="99"/>
      <c r="AW71" s="100">
        <f t="shared" si="37"/>
        <v>0</v>
      </c>
      <c r="AX71" s="99"/>
      <c r="AY71" s="100">
        <f t="shared" si="38"/>
        <v>0</v>
      </c>
      <c r="AZ71" s="99"/>
      <c r="BA71" s="100">
        <f t="shared" si="39"/>
        <v>0</v>
      </c>
      <c r="BB71" s="99"/>
      <c r="BC71" s="100">
        <f t="shared" si="40"/>
        <v>0</v>
      </c>
      <c r="BD71" s="99"/>
      <c r="BE71" s="100">
        <f t="shared" si="41"/>
        <v>0</v>
      </c>
      <c r="BF71" s="101">
        <f t="shared" si="95"/>
        <v>0</v>
      </c>
      <c r="BG71" s="100">
        <f t="shared" si="95"/>
        <v>0</v>
      </c>
      <c r="BH71" s="99"/>
      <c r="BI71" s="100">
        <f t="shared" si="211"/>
        <v>0</v>
      </c>
      <c r="BJ71" s="99"/>
      <c r="BK71" s="100">
        <f t="shared" si="212"/>
        <v>0</v>
      </c>
      <c r="BL71" s="99"/>
      <c r="BM71" s="100">
        <f t="shared" si="213"/>
        <v>0</v>
      </c>
      <c r="BN71" s="99"/>
      <c r="BO71" s="100">
        <f t="shared" si="214"/>
        <v>0</v>
      </c>
      <c r="BP71" s="99"/>
      <c r="BQ71" s="100">
        <f t="shared" si="215"/>
        <v>0</v>
      </c>
      <c r="BR71" s="99"/>
      <c r="BS71" s="100">
        <f t="shared" si="216"/>
        <v>0</v>
      </c>
      <c r="BT71" s="99"/>
      <c r="BU71" s="100">
        <f t="shared" si="217"/>
        <v>0</v>
      </c>
      <c r="BV71" s="99"/>
      <c r="BW71" s="100">
        <f t="shared" si="218"/>
        <v>0</v>
      </c>
      <c r="BX71" s="99"/>
      <c r="BY71" s="100">
        <f t="shared" si="219"/>
        <v>0</v>
      </c>
      <c r="BZ71" s="99"/>
      <c r="CA71" s="100">
        <f t="shared" si="220"/>
        <v>0</v>
      </c>
      <c r="CB71" s="99"/>
      <c r="CC71" s="100">
        <f t="shared" si="221"/>
        <v>0</v>
      </c>
      <c r="CD71" s="99"/>
      <c r="CE71" s="100">
        <f t="shared" si="222"/>
        <v>0</v>
      </c>
      <c r="CF71" s="101">
        <f t="shared" si="223"/>
        <v>0</v>
      </c>
      <c r="CG71" s="100">
        <f t="shared" si="223"/>
        <v>0</v>
      </c>
    </row>
    <row r="72" spans="1:85" s="102" customFormat="1" ht="19.899999999999999" customHeight="1" x14ac:dyDescent="0.5">
      <c r="A72" s="94">
        <v>59</v>
      </c>
      <c r="B72" s="95" t="s">
        <v>128</v>
      </c>
      <c r="C72" s="95" t="s">
        <v>74</v>
      </c>
      <c r="D72" s="94">
        <f>RANK(BF72,$BF$4:$BF$147)</f>
        <v>22</v>
      </c>
      <c r="E72" s="94">
        <v>0.64</v>
      </c>
      <c r="F72" s="94" t="s">
        <v>85</v>
      </c>
      <c r="G72" s="94"/>
      <c r="H72" s="94"/>
      <c r="I72" s="146">
        <f t="shared" si="18"/>
        <v>0</v>
      </c>
      <c r="J72" s="94"/>
      <c r="K72" s="146">
        <f t="shared" si="19"/>
        <v>0</v>
      </c>
      <c r="L72" s="94"/>
      <c r="M72" s="146">
        <f t="shared" si="20"/>
        <v>0</v>
      </c>
      <c r="N72" s="94"/>
      <c r="O72" s="146">
        <f t="shared" si="21"/>
        <v>0</v>
      </c>
      <c r="P72" s="94"/>
      <c r="Q72" s="146">
        <f t="shared" si="22"/>
        <v>0</v>
      </c>
      <c r="R72" s="94"/>
      <c r="S72" s="146">
        <f t="shared" si="23"/>
        <v>0</v>
      </c>
      <c r="T72" s="94"/>
      <c r="U72" s="146">
        <f t="shared" si="24"/>
        <v>0</v>
      </c>
      <c r="V72" s="94"/>
      <c r="W72" s="146">
        <f t="shared" si="25"/>
        <v>0</v>
      </c>
      <c r="X72" s="94"/>
      <c r="Y72" s="146">
        <f t="shared" si="26"/>
        <v>0</v>
      </c>
      <c r="Z72" s="94"/>
      <c r="AA72" s="146">
        <f t="shared" si="27"/>
        <v>0</v>
      </c>
      <c r="AB72" s="94"/>
      <c r="AC72" s="146">
        <f t="shared" si="28"/>
        <v>0</v>
      </c>
      <c r="AD72" s="94"/>
      <c r="AE72" s="146">
        <f t="shared" si="29"/>
        <v>0</v>
      </c>
      <c r="AF72" s="147">
        <f t="shared" si="210"/>
        <v>0</v>
      </c>
      <c r="AG72" s="146">
        <f t="shared" si="210"/>
        <v>0</v>
      </c>
      <c r="AH72" s="99"/>
      <c r="AI72" s="100">
        <f t="shared" si="31"/>
        <v>0</v>
      </c>
      <c r="AJ72" s="99"/>
      <c r="AK72" s="100">
        <f t="shared" si="32"/>
        <v>0</v>
      </c>
      <c r="AL72" s="99"/>
      <c r="AM72" s="100">
        <f t="shared" si="32"/>
        <v>0</v>
      </c>
      <c r="AN72" s="99"/>
      <c r="AO72" s="100">
        <f t="shared" si="33"/>
        <v>0</v>
      </c>
      <c r="AP72" s="99"/>
      <c r="AQ72" s="100">
        <f t="shared" si="34"/>
        <v>0</v>
      </c>
      <c r="AR72" s="99"/>
      <c r="AS72" s="100">
        <f t="shared" si="35"/>
        <v>0</v>
      </c>
      <c r="AT72" s="99"/>
      <c r="AU72" s="100">
        <f t="shared" si="36"/>
        <v>0</v>
      </c>
      <c r="AV72" s="99"/>
      <c r="AW72" s="100">
        <f t="shared" si="37"/>
        <v>0</v>
      </c>
      <c r="AX72" s="99"/>
      <c r="AY72" s="100">
        <f t="shared" si="38"/>
        <v>0</v>
      </c>
      <c r="AZ72" s="99"/>
      <c r="BA72" s="100">
        <f t="shared" si="39"/>
        <v>0</v>
      </c>
      <c r="BB72" s="99"/>
      <c r="BC72" s="100">
        <f t="shared" si="40"/>
        <v>0</v>
      </c>
      <c r="BD72" s="99"/>
      <c r="BE72" s="100">
        <f t="shared" si="41"/>
        <v>0</v>
      </c>
      <c r="BF72" s="101">
        <f t="shared" si="95"/>
        <v>0</v>
      </c>
      <c r="BG72" s="100">
        <f t="shared" si="95"/>
        <v>0</v>
      </c>
      <c r="BH72" s="99"/>
      <c r="BI72" s="100">
        <f t="shared" si="211"/>
        <v>0</v>
      </c>
      <c r="BJ72" s="99"/>
      <c r="BK72" s="100">
        <f t="shared" si="212"/>
        <v>0</v>
      </c>
      <c r="BL72" s="99"/>
      <c r="BM72" s="100">
        <f t="shared" si="213"/>
        <v>0</v>
      </c>
      <c r="BN72" s="99"/>
      <c r="BO72" s="100">
        <f t="shared" si="214"/>
        <v>0</v>
      </c>
      <c r="BP72" s="99"/>
      <c r="BQ72" s="100">
        <f t="shared" si="215"/>
        <v>0</v>
      </c>
      <c r="BR72" s="99"/>
      <c r="BS72" s="100">
        <f t="shared" si="216"/>
        <v>0</v>
      </c>
      <c r="BT72" s="99"/>
      <c r="BU72" s="100">
        <f t="shared" si="217"/>
        <v>0</v>
      </c>
      <c r="BV72" s="99"/>
      <c r="BW72" s="100">
        <f t="shared" si="218"/>
        <v>0</v>
      </c>
      <c r="BX72" s="99"/>
      <c r="BY72" s="100">
        <f t="shared" si="219"/>
        <v>0</v>
      </c>
      <c r="BZ72" s="99"/>
      <c r="CA72" s="100">
        <f t="shared" si="220"/>
        <v>0</v>
      </c>
      <c r="CB72" s="99"/>
      <c r="CC72" s="100">
        <f t="shared" si="221"/>
        <v>0</v>
      </c>
      <c r="CD72" s="99"/>
      <c r="CE72" s="100">
        <f t="shared" si="222"/>
        <v>0</v>
      </c>
      <c r="CF72" s="101">
        <f t="shared" si="223"/>
        <v>0</v>
      </c>
      <c r="CG72" s="100">
        <f t="shared" si="223"/>
        <v>0</v>
      </c>
    </row>
    <row r="73" spans="1:85" s="102" customFormat="1" ht="19.899999999999999" customHeight="1" x14ac:dyDescent="0.5">
      <c r="A73" s="94"/>
      <c r="B73" s="95"/>
      <c r="C73" s="95"/>
      <c r="D73" s="94"/>
      <c r="E73" s="94"/>
      <c r="F73" s="94"/>
      <c r="G73" s="94"/>
      <c r="H73" s="94"/>
      <c r="I73" s="146"/>
      <c r="J73" s="94"/>
      <c r="K73" s="146"/>
      <c r="L73" s="94"/>
      <c r="M73" s="146"/>
      <c r="N73" s="94"/>
      <c r="O73" s="146"/>
      <c r="P73" s="94"/>
      <c r="Q73" s="146"/>
      <c r="R73" s="94"/>
      <c r="S73" s="146"/>
      <c r="T73" s="94"/>
      <c r="U73" s="146"/>
      <c r="V73" s="94"/>
      <c r="W73" s="146"/>
      <c r="X73" s="94"/>
      <c r="Y73" s="146"/>
      <c r="Z73" s="94"/>
      <c r="AA73" s="146"/>
      <c r="AB73" s="94"/>
      <c r="AC73" s="146"/>
      <c r="AD73" s="94"/>
      <c r="AE73" s="146"/>
      <c r="AF73" s="147"/>
      <c r="AG73" s="146"/>
      <c r="AH73" s="99"/>
      <c r="AI73" s="100"/>
      <c r="AJ73" s="99"/>
      <c r="AK73" s="100"/>
      <c r="AL73" s="99"/>
      <c r="AM73" s="100"/>
      <c r="AN73" s="99"/>
      <c r="AO73" s="100"/>
      <c r="AP73" s="99"/>
      <c r="AQ73" s="100"/>
      <c r="AR73" s="99"/>
      <c r="AS73" s="100"/>
      <c r="AT73" s="99"/>
      <c r="AU73" s="100"/>
      <c r="AV73" s="99"/>
      <c r="AW73" s="100"/>
      <c r="AX73" s="99"/>
      <c r="AY73" s="100"/>
      <c r="AZ73" s="99"/>
      <c r="BA73" s="100"/>
      <c r="BB73" s="99"/>
      <c r="BC73" s="100"/>
      <c r="BD73" s="99"/>
      <c r="BE73" s="100"/>
      <c r="BF73" s="101"/>
      <c r="BG73" s="100"/>
      <c r="BH73" s="99"/>
      <c r="BI73" s="100"/>
      <c r="BJ73" s="99"/>
      <c r="BK73" s="100"/>
      <c r="BL73" s="99"/>
      <c r="BM73" s="100"/>
      <c r="BN73" s="99"/>
      <c r="BO73" s="100"/>
      <c r="BP73" s="99"/>
      <c r="BQ73" s="100"/>
      <c r="BR73" s="99"/>
      <c r="BS73" s="100"/>
      <c r="BT73" s="99"/>
      <c r="BU73" s="100"/>
      <c r="BV73" s="99"/>
      <c r="BW73" s="100"/>
      <c r="BX73" s="99"/>
      <c r="BY73" s="100"/>
      <c r="BZ73" s="99"/>
      <c r="CA73" s="100"/>
      <c r="CB73" s="99"/>
      <c r="CC73" s="100"/>
      <c r="CD73" s="99"/>
      <c r="CE73" s="100"/>
      <c r="CF73" s="101"/>
      <c r="CG73" s="100"/>
    </row>
    <row r="74" spans="1:85" s="102" customFormat="1" ht="19.899999999999999" customHeight="1" x14ac:dyDescent="0.5">
      <c r="A74" s="94">
        <v>60</v>
      </c>
      <c r="B74" s="95" t="s">
        <v>129</v>
      </c>
      <c r="C74" s="95" t="s">
        <v>74</v>
      </c>
      <c r="D74" s="94">
        <f>RANK(BF74,$BF$4:$BF$147)</f>
        <v>11</v>
      </c>
      <c r="E74" s="94">
        <v>0.64</v>
      </c>
      <c r="F74" s="94" t="s">
        <v>85</v>
      </c>
      <c r="G74" s="94">
        <v>1350</v>
      </c>
      <c r="H74" s="94">
        <v>448</v>
      </c>
      <c r="I74" s="146">
        <f t="shared" ref="I74:I139" si="224">H74*$E74</f>
        <v>286.72000000000003</v>
      </c>
      <c r="J74" s="94">
        <v>448</v>
      </c>
      <c r="K74" s="146">
        <f t="shared" ref="K74:K139" si="225">J74*$E74</f>
        <v>286.72000000000003</v>
      </c>
      <c r="L74" s="94">
        <v>322</v>
      </c>
      <c r="M74" s="146">
        <f t="shared" ref="M74:M139" si="226">L74*$E74</f>
        <v>206.08</v>
      </c>
      <c r="N74" s="94">
        <v>168</v>
      </c>
      <c r="O74" s="146">
        <f t="shared" ref="O74:O139" si="227">N74*$E74</f>
        <v>107.52</v>
      </c>
      <c r="P74" s="94">
        <v>602</v>
      </c>
      <c r="Q74" s="146">
        <f t="shared" ref="Q74:Q139" si="228">P74*$E74</f>
        <v>385.28000000000003</v>
      </c>
      <c r="R74" s="94">
        <v>182</v>
      </c>
      <c r="S74" s="146">
        <f t="shared" ref="S74:S139" si="229">R74*$E74</f>
        <v>116.48</v>
      </c>
      <c r="T74" s="94">
        <v>462</v>
      </c>
      <c r="U74" s="146">
        <f t="shared" ref="U74:U139" si="230">T74*$E74</f>
        <v>295.68</v>
      </c>
      <c r="V74" s="94">
        <v>322</v>
      </c>
      <c r="W74" s="146">
        <f t="shared" ref="W74:W139" si="231">V74*$E74</f>
        <v>206.08</v>
      </c>
      <c r="X74" s="94">
        <v>351</v>
      </c>
      <c r="Y74" s="146">
        <f t="shared" ref="Y74:Y139" si="232">X74*$E74</f>
        <v>224.64000000000001</v>
      </c>
      <c r="Z74" s="94">
        <v>350</v>
      </c>
      <c r="AA74" s="146">
        <f t="shared" ref="AA74:AA139" si="233">Z74*$E74</f>
        <v>224</v>
      </c>
      <c r="AB74" s="94">
        <v>490</v>
      </c>
      <c r="AC74" s="146">
        <f t="shared" ref="AC74:AC139" si="234">AB74*$E74</f>
        <v>313.60000000000002</v>
      </c>
      <c r="AD74" s="94">
        <v>490</v>
      </c>
      <c r="AE74" s="146">
        <f t="shared" ref="AE74:AE139" si="235">AD74*$E74</f>
        <v>313.60000000000002</v>
      </c>
      <c r="AF74" s="147">
        <f t="shared" ref="AF74:AG75" si="236">SUM(H74,J74,L74,N74,P74,R74,T74,V74,X74,Z74,AB74,AD74)</f>
        <v>4635</v>
      </c>
      <c r="AG74" s="146">
        <f t="shared" si="236"/>
        <v>2966.4</v>
      </c>
      <c r="AH74" s="96">
        <v>280</v>
      </c>
      <c r="AI74" s="97">
        <f t="shared" ref="AI74:AI139" si="237">AH74*$E74</f>
        <v>179.20000000000002</v>
      </c>
      <c r="AJ74" s="96">
        <v>280</v>
      </c>
      <c r="AK74" s="97">
        <f t="shared" ref="AK74" si="238">AJ74*$E74</f>
        <v>179.20000000000002</v>
      </c>
      <c r="AL74" s="99">
        <v>140</v>
      </c>
      <c r="AM74" s="100">
        <f t="shared" ref="AK74:AM139" si="239">AL74*$E74</f>
        <v>89.600000000000009</v>
      </c>
      <c r="AN74" s="99">
        <v>560</v>
      </c>
      <c r="AO74" s="100">
        <f t="shared" ref="AO74:AO139" si="240">AN74*$E74</f>
        <v>358.40000000000003</v>
      </c>
      <c r="AP74" s="99">
        <v>322</v>
      </c>
      <c r="AQ74" s="100">
        <f t="shared" ref="AQ74:AQ139" si="241">AP74*$E74</f>
        <v>206.08</v>
      </c>
      <c r="AR74" s="99">
        <v>350</v>
      </c>
      <c r="AS74" s="100">
        <f t="shared" ref="AS74:AS139" si="242">AR74*$E74</f>
        <v>224</v>
      </c>
      <c r="AT74" s="99">
        <v>350</v>
      </c>
      <c r="AU74" s="100">
        <f t="shared" ref="AU74:AU139" si="243">AT74*$E74</f>
        <v>224</v>
      </c>
      <c r="AV74" s="99">
        <v>70</v>
      </c>
      <c r="AW74" s="100">
        <f t="shared" ref="AW74:AW139" si="244">AV74*$E74</f>
        <v>44.800000000000004</v>
      </c>
      <c r="AX74" s="99">
        <v>350</v>
      </c>
      <c r="AY74" s="100">
        <f t="shared" ref="AY74:AY139" si="245">AX74*$E74</f>
        <v>224</v>
      </c>
      <c r="AZ74" s="99">
        <v>350</v>
      </c>
      <c r="BA74" s="100">
        <f t="shared" ref="BA74:BA139" si="246">AZ74*$E74</f>
        <v>224</v>
      </c>
      <c r="BB74" s="99">
        <v>140</v>
      </c>
      <c r="BC74" s="100">
        <f t="shared" ref="BC74:BC139" si="247">BB74*$E74</f>
        <v>89.600000000000009</v>
      </c>
      <c r="BD74" s="99">
        <v>140</v>
      </c>
      <c r="BE74" s="100">
        <f t="shared" ref="BE74:BE139" si="248">BD74*$E74</f>
        <v>89.600000000000009</v>
      </c>
      <c r="BF74" s="101">
        <f t="shared" si="95"/>
        <v>3332</v>
      </c>
      <c r="BG74" s="100">
        <f t="shared" si="95"/>
        <v>2132.48</v>
      </c>
      <c r="BH74" s="99">
        <v>420</v>
      </c>
      <c r="BI74" s="100">
        <f t="shared" si="211"/>
        <v>268.8</v>
      </c>
      <c r="BJ74" s="99">
        <v>140</v>
      </c>
      <c r="BK74" s="100">
        <f t="shared" si="211"/>
        <v>89.600000000000009</v>
      </c>
      <c r="BL74" s="99"/>
      <c r="BM74" s="100">
        <f t="shared" ref="BM74:BM75" si="249">BL74*$E74</f>
        <v>0</v>
      </c>
      <c r="BN74" s="99"/>
      <c r="BO74" s="100">
        <f t="shared" ref="BO74:BO75" si="250">BN74*$E74</f>
        <v>0</v>
      </c>
      <c r="BP74" s="99"/>
      <c r="BQ74" s="100">
        <f t="shared" ref="BQ74:BQ75" si="251">BP74*$E74</f>
        <v>0</v>
      </c>
      <c r="BR74" s="99"/>
      <c r="BS74" s="100">
        <f t="shared" ref="BS74:BS75" si="252">BR74*$E74</f>
        <v>0</v>
      </c>
      <c r="BT74" s="99"/>
      <c r="BU74" s="100">
        <f t="shared" ref="BU74:BU75" si="253">BT74*$E74</f>
        <v>0</v>
      </c>
      <c r="BV74" s="99"/>
      <c r="BW74" s="100">
        <f t="shared" ref="BW74:BW75" si="254">BV74*$E74</f>
        <v>0</v>
      </c>
      <c r="BX74" s="99"/>
      <c r="BY74" s="100">
        <f t="shared" ref="BY74:BY75" si="255">BX74*$E74</f>
        <v>0</v>
      </c>
      <c r="BZ74" s="99"/>
      <c r="CA74" s="100">
        <f t="shared" ref="CA74:CA75" si="256">BZ74*$E74</f>
        <v>0</v>
      </c>
      <c r="CB74" s="99"/>
      <c r="CC74" s="100">
        <f t="shared" ref="CC74:CC75" si="257">CB74*$E74</f>
        <v>0</v>
      </c>
      <c r="CD74" s="99"/>
      <c r="CE74" s="100">
        <f t="shared" ref="CE74:CE75" si="258">CD74*$E74</f>
        <v>0</v>
      </c>
      <c r="CF74" s="101">
        <f t="shared" ref="CF74:CG75" si="259">SUM(BH74,BJ74,BL74,BN74,BP74,BR74,BT74,BV74,BX74,BZ74,CB74,CD74)</f>
        <v>560</v>
      </c>
      <c r="CG74" s="100">
        <f t="shared" si="259"/>
        <v>358.40000000000003</v>
      </c>
    </row>
    <row r="75" spans="1:85" s="102" customFormat="1" ht="19.899999999999999" customHeight="1" x14ac:dyDescent="0.5">
      <c r="A75" s="94">
        <v>61</v>
      </c>
      <c r="B75" s="95" t="s">
        <v>129</v>
      </c>
      <c r="C75" s="95" t="s">
        <v>74</v>
      </c>
      <c r="D75" s="94">
        <f>RANK(BF75,$BF$4:$BF$147)</f>
        <v>22</v>
      </c>
      <c r="E75" s="94">
        <v>0.64</v>
      </c>
      <c r="F75" s="94" t="s">
        <v>83</v>
      </c>
      <c r="G75" s="94"/>
      <c r="H75" s="94"/>
      <c r="I75" s="146">
        <f t="shared" si="224"/>
        <v>0</v>
      </c>
      <c r="J75" s="94"/>
      <c r="K75" s="146">
        <f t="shared" si="225"/>
        <v>0</v>
      </c>
      <c r="L75" s="94"/>
      <c r="M75" s="146">
        <f t="shared" si="226"/>
        <v>0</v>
      </c>
      <c r="N75" s="94"/>
      <c r="O75" s="146">
        <f t="shared" si="227"/>
        <v>0</v>
      </c>
      <c r="P75" s="94"/>
      <c r="Q75" s="146">
        <f t="shared" si="228"/>
        <v>0</v>
      </c>
      <c r="R75" s="94"/>
      <c r="S75" s="146">
        <f t="shared" si="229"/>
        <v>0</v>
      </c>
      <c r="T75" s="94"/>
      <c r="U75" s="146">
        <f t="shared" si="230"/>
        <v>0</v>
      </c>
      <c r="V75" s="94"/>
      <c r="W75" s="146">
        <f t="shared" si="231"/>
        <v>0</v>
      </c>
      <c r="X75" s="94"/>
      <c r="Y75" s="146">
        <f t="shared" si="232"/>
        <v>0</v>
      </c>
      <c r="Z75" s="94"/>
      <c r="AA75" s="146">
        <f t="shared" si="233"/>
        <v>0</v>
      </c>
      <c r="AB75" s="94"/>
      <c r="AC75" s="146">
        <f t="shared" si="234"/>
        <v>0</v>
      </c>
      <c r="AD75" s="94"/>
      <c r="AE75" s="146">
        <f t="shared" si="235"/>
        <v>0</v>
      </c>
      <c r="AF75" s="147">
        <f t="shared" si="236"/>
        <v>0</v>
      </c>
      <c r="AG75" s="146">
        <f t="shared" si="236"/>
        <v>0</v>
      </c>
      <c r="AH75" s="99"/>
      <c r="AI75" s="100">
        <f t="shared" si="237"/>
        <v>0</v>
      </c>
      <c r="AJ75" s="99"/>
      <c r="AK75" s="100">
        <f t="shared" si="239"/>
        <v>0</v>
      </c>
      <c r="AL75" s="99"/>
      <c r="AM75" s="100">
        <f t="shared" si="239"/>
        <v>0</v>
      </c>
      <c r="AN75" s="99"/>
      <c r="AO75" s="100">
        <f t="shared" si="240"/>
        <v>0</v>
      </c>
      <c r="AP75" s="99"/>
      <c r="AQ75" s="100">
        <f t="shared" si="241"/>
        <v>0</v>
      </c>
      <c r="AR75" s="99"/>
      <c r="AS75" s="100">
        <f t="shared" si="242"/>
        <v>0</v>
      </c>
      <c r="AT75" s="99"/>
      <c r="AU75" s="100">
        <f t="shared" si="243"/>
        <v>0</v>
      </c>
      <c r="AV75" s="99"/>
      <c r="AW75" s="100">
        <f t="shared" si="244"/>
        <v>0</v>
      </c>
      <c r="AX75" s="99"/>
      <c r="AY75" s="100">
        <f t="shared" si="245"/>
        <v>0</v>
      </c>
      <c r="AZ75" s="99"/>
      <c r="BA75" s="100">
        <f t="shared" si="246"/>
        <v>0</v>
      </c>
      <c r="BB75" s="99"/>
      <c r="BC75" s="100">
        <f t="shared" si="247"/>
        <v>0</v>
      </c>
      <c r="BD75" s="99"/>
      <c r="BE75" s="100">
        <f t="shared" si="248"/>
        <v>0</v>
      </c>
      <c r="BF75" s="101">
        <f t="shared" si="95"/>
        <v>0</v>
      </c>
      <c r="BG75" s="100">
        <f t="shared" si="95"/>
        <v>0</v>
      </c>
      <c r="BH75" s="99"/>
      <c r="BI75" s="100">
        <f t="shared" si="211"/>
        <v>0</v>
      </c>
      <c r="BJ75" s="99"/>
      <c r="BK75" s="100">
        <f t="shared" si="211"/>
        <v>0</v>
      </c>
      <c r="BL75" s="99"/>
      <c r="BM75" s="100">
        <f t="shared" si="249"/>
        <v>0</v>
      </c>
      <c r="BN75" s="99"/>
      <c r="BO75" s="100">
        <f t="shared" si="250"/>
        <v>0</v>
      </c>
      <c r="BP75" s="99"/>
      <c r="BQ75" s="100">
        <f t="shared" si="251"/>
        <v>0</v>
      </c>
      <c r="BR75" s="99"/>
      <c r="BS75" s="100">
        <f t="shared" si="252"/>
        <v>0</v>
      </c>
      <c r="BT75" s="99"/>
      <c r="BU75" s="100">
        <f t="shared" si="253"/>
        <v>0</v>
      </c>
      <c r="BV75" s="99"/>
      <c r="BW75" s="100">
        <f t="shared" si="254"/>
        <v>0</v>
      </c>
      <c r="BX75" s="99"/>
      <c r="BY75" s="100">
        <f t="shared" si="255"/>
        <v>0</v>
      </c>
      <c r="BZ75" s="99"/>
      <c r="CA75" s="100">
        <f t="shared" si="256"/>
        <v>0</v>
      </c>
      <c r="CB75" s="99"/>
      <c r="CC75" s="100">
        <f t="shared" si="257"/>
        <v>0</v>
      </c>
      <c r="CD75" s="99"/>
      <c r="CE75" s="100">
        <f t="shared" si="258"/>
        <v>0</v>
      </c>
      <c r="CF75" s="101">
        <f t="shared" si="259"/>
        <v>0</v>
      </c>
      <c r="CG75" s="100">
        <f t="shared" si="259"/>
        <v>0</v>
      </c>
    </row>
    <row r="76" spans="1:85" s="102" customFormat="1" ht="19.899999999999999" customHeight="1" thickBot="1" x14ac:dyDescent="0.55000000000000004">
      <c r="A76" s="94"/>
      <c r="B76" s="95"/>
      <c r="C76" s="95"/>
      <c r="D76" s="94"/>
      <c r="E76" s="94"/>
      <c r="F76" s="94"/>
      <c r="G76" s="94"/>
      <c r="H76" s="94"/>
      <c r="I76" s="146"/>
      <c r="J76" s="94"/>
      <c r="K76" s="146"/>
      <c r="L76" s="94"/>
      <c r="M76" s="146"/>
      <c r="N76" s="94"/>
      <c r="O76" s="146"/>
      <c r="P76" s="94"/>
      <c r="Q76" s="146"/>
      <c r="R76" s="94"/>
      <c r="S76" s="146"/>
      <c r="T76" s="94"/>
      <c r="U76" s="146"/>
      <c r="V76" s="94"/>
      <c r="W76" s="146"/>
      <c r="X76" s="94"/>
      <c r="Y76" s="146"/>
      <c r="Z76" s="94"/>
      <c r="AA76" s="146"/>
      <c r="AB76" s="94"/>
      <c r="AC76" s="146"/>
      <c r="AD76" s="94"/>
      <c r="AE76" s="146"/>
      <c r="AF76" s="147"/>
      <c r="AG76" s="146"/>
      <c r="AH76" s="99"/>
      <c r="AI76" s="100"/>
      <c r="AJ76" s="99"/>
      <c r="AK76" s="100"/>
      <c r="AL76" s="99"/>
      <c r="AM76" s="100"/>
      <c r="AN76" s="99"/>
      <c r="AO76" s="100"/>
      <c r="AP76" s="99"/>
      <c r="AQ76" s="100"/>
      <c r="AR76" s="99"/>
      <c r="AS76" s="100"/>
      <c r="AT76" s="99"/>
      <c r="AU76" s="100"/>
      <c r="AV76" s="99"/>
      <c r="AW76" s="100"/>
      <c r="AX76" s="99"/>
      <c r="AY76" s="100"/>
      <c r="AZ76" s="99"/>
      <c r="BA76" s="100"/>
      <c r="BB76" s="99"/>
      <c r="BC76" s="100"/>
      <c r="BD76" s="99"/>
      <c r="BE76" s="100"/>
      <c r="BF76" s="101"/>
      <c r="BG76" s="100"/>
      <c r="BH76" s="99"/>
      <c r="BI76" s="100"/>
      <c r="BJ76" s="99"/>
      <c r="BK76" s="100"/>
      <c r="BL76" s="99"/>
      <c r="BM76" s="100"/>
      <c r="BN76" s="99"/>
      <c r="BO76" s="100"/>
      <c r="BP76" s="99"/>
      <c r="BQ76" s="100"/>
      <c r="BR76" s="99"/>
      <c r="BS76" s="100"/>
      <c r="BT76" s="99"/>
      <c r="BU76" s="100"/>
      <c r="BV76" s="99"/>
      <c r="BW76" s="100"/>
      <c r="BX76" s="99"/>
      <c r="BY76" s="100"/>
      <c r="BZ76" s="99"/>
      <c r="CA76" s="100"/>
      <c r="CB76" s="99"/>
      <c r="CC76" s="100"/>
      <c r="CD76" s="99"/>
      <c r="CE76" s="100"/>
      <c r="CF76" s="101"/>
      <c r="CG76" s="100"/>
    </row>
    <row r="77" spans="1:85" s="102" customFormat="1" ht="19.899999999999999" customHeight="1" thickTop="1" x14ac:dyDescent="0.5">
      <c r="A77" s="94">
        <v>62</v>
      </c>
      <c r="B77" s="95" t="s">
        <v>130</v>
      </c>
      <c r="C77" s="95" t="s">
        <v>74</v>
      </c>
      <c r="D77" s="94">
        <f>RANK(BF77,$BF$4:$BF$147)</f>
        <v>13</v>
      </c>
      <c r="E77" s="94">
        <v>0.64</v>
      </c>
      <c r="F77" s="94" t="s">
        <v>85</v>
      </c>
      <c r="G77" s="94">
        <v>1350</v>
      </c>
      <c r="H77" s="94"/>
      <c r="I77" s="160">
        <f t="shared" ref="I77" si="260">H77*$E77</f>
        <v>0</v>
      </c>
      <c r="J77" s="94"/>
      <c r="K77" s="160">
        <f t="shared" ref="K77" si="261">J77*$E77</f>
        <v>0</v>
      </c>
      <c r="L77" s="94"/>
      <c r="M77" s="160">
        <f t="shared" ref="M77" si="262">L77*$E77</f>
        <v>0</v>
      </c>
      <c r="N77" s="94"/>
      <c r="O77" s="160">
        <f t="shared" ref="O77" si="263">N77*$E77</f>
        <v>0</v>
      </c>
      <c r="P77" s="94"/>
      <c r="Q77" s="160">
        <f t="shared" ref="Q77" si="264">P77*$E77</f>
        <v>0</v>
      </c>
      <c r="R77" s="94">
        <v>140</v>
      </c>
      <c r="S77" s="160">
        <f t="shared" ref="S77" si="265">R77*$E77</f>
        <v>89.600000000000009</v>
      </c>
      <c r="T77" s="94">
        <v>840</v>
      </c>
      <c r="U77" s="160">
        <f t="shared" ref="U77" si="266">T77*$E77</f>
        <v>537.6</v>
      </c>
      <c r="V77" s="94"/>
      <c r="W77" s="160">
        <f t="shared" ref="W77" si="267">V77*$E77</f>
        <v>0</v>
      </c>
      <c r="X77" s="94"/>
      <c r="Y77" s="160">
        <f t="shared" ref="Y77" si="268">X77*$E77</f>
        <v>0</v>
      </c>
      <c r="Z77" s="94"/>
      <c r="AA77" s="160">
        <f t="shared" ref="AA77" si="269">Z77*$E77</f>
        <v>0</v>
      </c>
      <c r="AB77" s="94"/>
      <c r="AC77" s="160">
        <f t="shared" ref="AC77" si="270">AB77*$E77</f>
        <v>0</v>
      </c>
      <c r="AD77" s="94">
        <v>140</v>
      </c>
      <c r="AE77" s="160">
        <f t="shared" ref="AE77" si="271">AD77*$E77</f>
        <v>89.600000000000009</v>
      </c>
      <c r="AF77" s="147">
        <f t="shared" ref="AF77:AG78" si="272">SUM(H77,J77,L77,N77,P77,R77,T77,V77,X77,Z77,AB77,AD77)</f>
        <v>1120</v>
      </c>
      <c r="AG77" s="146">
        <f t="shared" si="272"/>
        <v>716.80000000000007</v>
      </c>
      <c r="AH77" s="96"/>
      <c r="AI77" s="97">
        <f t="shared" ref="AI77" si="273">AH77*$E77</f>
        <v>0</v>
      </c>
      <c r="AJ77" s="96">
        <v>700</v>
      </c>
      <c r="AK77" s="97">
        <f t="shared" ref="AK77" si="274">AJ77*$E77</f>
        <v>448</v>
      </c>
      <c r="AL77" s="99"/>
      <c r="AM77" s="100">
        <f t="shared" si="239"/>
        <v>0</v>
      </c>
      <c r="AN77" s="162">
        <v>700</v>
      </c>
      <c r="AO77" s="100">
        <f t="shared" si="240"/>
        <v>448</v>
      </c>
      <c r="AP77" s="99"/>
      <c r="AQ77" s="100">
        <f t="shared" si="241"/>
        <v>0</v>
      </c>
      <c r="AR77" s="99"/>
      <c r="AS77" s="100">
        <f t="shared" si="242"/>
        <v>0</v>
      </c>
      <c r="AT77" s="99"/>
      <c r="AU77" s="100">
        <f t="shared" si="243"/>
        <v>0</v>
      </c>
      <c r="AV77" s="99"/>
      <c r="AW77" s="100">
        <f t="shared" si="244"/>
        <v>0</v>
      </c>
      <c r="AX77" s="99"/>
      <c r="AY77" s="100">
        <f t="shared" si="245"/>
        <v>0</v>
      </c>
      <c r="AZ77" s="99">
        <v>140</v>
      </c>
      <c r="BA77" s="100">
        <f t="shared" si="246"/>
        <v>89.600000000000009</v>
      </c>
      <c r="BB77" s="99">
        <v>140</v>
      </c>
      <c r="BC77" s="100">
        <f t="shared" si="247"/>
        <v>89.600000000000009</v>
      </c>
      <c r="BD77" s="99">
        <v>280</v>
      </c>
      <c r="BE77" s="100">
        <f t="shared" si="248"/>
        <v>179.20000000000002</v>
      </c>
      <c r="BF77" s="101">
        <f t="shared" si="95"/>
        <v>1960</v>
      </c>
      <c r="BG77" s="100">
        <f t="shared" si="95"/>
        <v>1254.4000000000001</v>
      </c>
      <c r="BH77" s="99"/>
      <c r="BI77" s="100">
        <f t="shared" ref="BI77:BI78" si="275">BH77*$E77</f>
        <v>0</v>
      </c>
      <c r="BJ77" s="99"/>
      <c r="BK77" s="100">
        <f t="shared" ref="BK77:BK78" si="276">BJ77*$E77</f>
        <v>0</v>
      </c>
      <c r="BL77" s="99"/>
      <c r="BM77" s="100">
        <f t="shared" ref="BM77:BM78" si="277">BL77*$E77</f>
        <v>0</v>
      </c>
      <c r="BN77" s="99"/>
      <c r="BO77" s="100">
        <f t="shared" ref="BO77:BO78" si="278">BN77*$E77</f>
        <v>0</v>
      </c>
      <c r="BP77" s="99"/>
      <c r="BQ77" s="100">
        <f t="shared" ref="BQ77:BQ78" si="279">BP77*$E77</f>
        <v>0</v>
      </c>
      <c r="BR77" s="99"/>
      <c r="BS77" s="100">
        <f t="shared" ref="BS77:BS78" si="280">BR77*$E77</f>
        <v>0</v>
      </c>
      <c r="BT77" s="99"/>
      <c r="BU77" s="100">
        <f t="shared" ref="BU77:BU78" si="281">BT77*$E77</f>
        <v>0</v>
      </c>
      <c r="BV77" s="99"/>
      <c r="BW77" s="100">
        <f t="shared" ref="BW77:BW78" si="282">BV77*$E77</f>
        <v>0</v>
      </c>
      <c r="BX77" s="99"/>
      <c r="BY77" s="100">
        <f t="shared" ref="BY77:BY78" si="283">BX77*$E77</f>
        <v>0</v>
      </c>
      <c r="BZ77" s="99"/>
      <c r="CA77" s="100">
        <f t="shared" ref="CA77:CA78" si="284">BZ77*$E77</f>
        <v>0</v>
      </c>
      <c r="CB77" s="99"/>
      <c r="CC77" s="100">
        <f t="shared" ref="CC77:CC78" si="285">CB77*$E77</f>
        <v>0</v>
      </c>
      <c r="CD77" s="99"/>
      <c r="CE77" s="100">
        <f t="shared" ref="CE77:CE78" si="286">CD77*$E77</f>
        <v>0</v>
      </c>
      <c r="CF77" s="101">
        <f t="shared" ref="CF77:CG78" si="287">SUM(BH77,BJ77,BL77,BN77,BP77,BR77,BT77,BV77,BX77,BZ77,CB77,CD77)</f>
        <v>0</v>
      </c>
      <c r="CG77" s="100">
        <f t="shared" si="287"/>
        <v>0</v>
      </c>
    </row>
    <row r="78" spans="1:85" s="102" customFormat="1" ht="19.899999999999999" customHeight="1" x14ac:dyDescent="0.5">
      <c r="A78" s="94">
        <v>63</v>
      </c>
      <c r="B78" s="95" t="s">
        <v>130</v>
      </c>
      <c r="C78" s="95" t="s">
        <v>74</v>
      </c>
      <c r="D78" s="94">
        <f>RANK(BF78,$BF$4:$BF$147)</f>
        <v>22</v>
      </c>
      <c r="E78" s="94">
        <v>0.64</v>
      </c>
      <c r="F78" s="94" t="s">
        <v>83</v>
      </c>
      <c r="G78" s="94">
        <v>1250</v>
      </c>
      <c r="H78" s="94"/>
      <c r="I78" s="146">
        <f t="shared" si="224"/>
        <v>0</v>
      </c>
      <c r="J78" s="94"/>
      <c r="K78" s="146">
        <f t="shared" si="225"/>
        <v>0</v>
      </c>
      <c r="L78" s="94"/>
      <c r="M78" s="146">
        <f t="shared" si="226"/>
        <v>0</v>
      </c>
      <c r="N78" s="94"/>
      <c r="O78" s="146">
        <f t="shared" si="227"/>
        <v>0</v>
      </c>
      <c r="P78" s="94"/>
      <c r="Q78" s="146">
        <f t="shared" si="228"/>
        <v>0</v>
      </c>
      <c r="R78" s="94"/>
      <c r="S78" s="146">
        <f t="shared" si="229"/>
        <v>0</v>
      </c>
      <c r="T78" s="94"/>
      <c r="U78" s="146">
        <f t="shared" si="230"/>
        <v>0</v>
      </c>
      <c r="V78" s="94"/>
      <c r="W78" s="146">
        <f t="shared" si="231"/>
        <v>0</v>
      </c>
      <c r="X78" s="94"/>
      <c r="Y78" s="146">
        <f t="shared" si="232"/>
        <v>0</v>
      </c>
      <c r="Z78" s="94"/>
      <c r="AA78" s="146">
        <f t="shared" si="233"/>
        <v>0</v>
      </c>
      <c r="AB78" s="94"/>
      <c r="AC78" s="146">
        <f t="shared" si="234"/>
        <v>0</v>
      </c>
      <c r="AD78" s="94"/>
      <c r="AE78" s="146">
        <f t="shared" si="235"/>
        <v>0</v>
      </c>
      <c r="AF78" s="147">
        <f t="shared" si="272"/>
        <v>0</v>
      </c>
      <c r="AG78" s="146">
        <f t="shared" si="272"/>
        <v>0</v>
      </c>
      <c r="AH78" s="99"/>
      <c r="AI78" s="100">
        <f t="shared" si="237"/>
        <v>0</v>
      </c>
      <c r="AJ78" s="99"/>
      <c r="AK78" s="100">
        <f t="shared" si="239"/>
        <v>0</v>
      </c>
      <c r="AL78" s="99"/>
      <c r="AM78" s="100">
        <f t="shared" si="239"/>
        <v>0</v>
      </c>
      <c r="AN78" s="99"/>
      <c r="AO78" s="100">
        <f t="shared" si="240"/>
        <v>0</v>
      </c>
      <c r="AP78" s="99"/>
      <c r="AQ78" s="100">
        <f t="shared" si="241"/>
        <v>0</v>
      </c>
      <c r="AR78" s="99"/>
      <c r="AS78" s="100">
        <f t="shared" si="242"/>
        <v>0</v>
      </c>
      <c r="AT78" s="99"/>
      <c r="AU78" s="100">
        <f t="shared" si="243"/>
        <v>0</v>
      </c>
      <c r="AV78" s="99"/>
      <c r="AW78" s="100">
        <f t="shared" si="244"/>
        <v>0</v>
      </c>
      <c r="AX78" s="99"/>
      <c r="AY78" s="100">
        <f t="shared" si="245"/>
        <v>0</v>
      </c>
      <c r="AZ78" s="99"/>
      <c r="BA78" s="100">
        <f t="shared" si="246"/>
        <v>0</v>
      </c>
      <c r="BB78" s="99"/>
      <c r="BC78" s="100">
        <f t="shared" si="247"/>
        <v>0</v>
      </c>
      <c r="BD78" s="99"/>
      <c r="BE78" s="100">
        <f t="shared" si="248"/>
        <v>0</v>
      </c>
      <c r="BF78" s="101">
        <f t="shared" si="95"/>
        <v>0</v>
      </c>
      <c r="BG78" s="100">
        <f t="shared" si="95"/>
        <v>0</v>
      </c>
      <c r="BH78" s="99"/>
      <c r="BI78" s="100">
        <f t="shared" si="275"/>
        <v>0</v>
      </c>
      <c r="BJ78" s="99"/>
      <c r="BK78" s="100">
        <f t="shared" si="276"/>
        <v>0</v>
      </c>
      <c r="BL78" s="99"/>
      <c r="BM78" s="100">
        <f t="shared" si="277"/>
        <v>0</v>
      </c>
      <c r="BN78" s="99"/>
      <c r="BO78" s="100">
        <f t="shared" si="278"/>
        <v>0</v>
      </c>
      <c r="BP78" s="99"/>
      <c r="BQ78" s="100">
        <f t="shared" si="279"/>
        <v>0</v>
      </c>
      <c r="BR78" s="99"/>
      <c r="BS78" s="100">
        <f t="shared" si="280"/>
        <v>0</v>
      </c>
      <c r="BT78" s="99"/>
      <c r="BU78" s="100">
        <f t="shared" si="281"/>
        <v>0</v>
      </c>
      <c r="BV78" s="99"/>
      <c r="BW78" s="100">
        <f t="shared" si="282"/>
        <v>0</v>
      </c>
      <c r="BX78" s="99"/>
      <c r="BY78" s="100">
        <f t="shared" si="283"/>
        <v>0</v>
      </c>
      <c r="BZ78" s="99"/>
      <c r="CA78" s="100">
        <f t="shared" si="284"/>
        <v>0</v>
      </c>
      <c r="CB78" s="99"/>
      <c r="CC78" s="100">
        <f t="shared" si="285"/>
        <v>0</v>
      </c>
      <c r="CD78" s="99"/>
      <c r="CE78" s="100">
        <f t="shared" si="286"/>
        <v>0</v>
      </c>
      <c r="CF78" s="101">
        <f t="shared" si="287"/>
        <v>0</v>
      </c>
      <c r="CG78" s="100">
        <f t="shared" si="287"/>
        <v>0</v>
      </c>
    </row>
    <row r="79" spans="1:85" s="102" customFormat="1" ht="19.899999999999999" customHeight="1" x14ac:dyDescent="0.5">
      <c r="A79" s="94"/>
      <c r="B79" s="95"/>
      <c r="C79" s="95"/>
      <c r="D79" s="94"/>
      <c r="E79" s="94"/>
      <c r="F79" s="94"/>
      <c r="G79" s="94"/>
      <c r="H79" s="94"/>
      <c r="I79" s="146"/>
      <c r="J79" s="94"/>
      <c r="K79" s="146"/>
      <c r="L79" s="94"/>
      <c r="M79" s="146"/>
      <c r="N79" s="94"/>
      <c r="O79" s="146"/>
      <c r="P79" s="94"/>
      <c r="Q79" s="146"/>
      <c r="R79" s="94"/>
      <c r="S79" s="146"/>
      <c r="T79" s="94"/>
      <c r="U79" s="146"/>
      <c r="V79" s="94"/>
      <c r="W79" s="146"/>
      <c r="X79" s="94"/>
      <c r="Y79" s="146"/>
      <c r="Z79" s="94"/>
      <c r="AA79" s="146"/>
      <c r="AB79" s="94"/>
      <c r="AC79" s="146"/>
      <c r="AD79" s="94"/>
      <c r="AE79" s="146"/>
      <c r="AF79" s="147"/>
      <c r="AG79" s="146"/>
      <c r="AH79" s="99"/>
      <c r="AI79" s="100"/>
      <c r="AJ79" s="99"/>
      <c r="AK79" s="100"/>
      <c r="AL79" s="99"/>
      <c r="AM79" s="100"/>
      <c r="AN79" s="99"/>
      <c r="AO79" s="100"/>
      <c r="AP79" s="99"/>
      <c r="AQ79" s="100"/>
      <c r="AR79" s="99"/>
      <c r="AS79" s="100"/>
      <c r="AT79" s="99"/>
      <c r="AU79" s="100"/>
      <c r="AV79" s="99"/>
      <c r="AW79" s="100"/>
      <c r="AX79" s="99"/>
      <c r="AY79" s="100"/>
      <c r="AZ79" s="99"/>
      <c r="BA79" s="100"/>
      <c r="BB79" s="99"/>
      <c r="BC79" s="100"/>
      <c r="BD79" s="99"/>
      <c r="BE79" s="100"/>
      <c r="BF79" s="101"/>
      <c r="BG79" s="100"/>
      <c r="BH79" s="99"/>
      <c r="BI79" s="100"/>
      <c r="BJ79" s="99"/>
      <c r="BK79" s="100"/>
      <c r="BL79" s="99"/>
      <c r="BM79" s="100"/>
      <c r="BN79" s="99"/>
      <c r="BO79" s="100"/>
      <c r="BP79" s="99"/>
      <c r="BQ79" s="100"/>
      <c r="BR79" s="99"/>
      <c r="BS79" s="100"/>
      <c r="BT79" s="99"/>
      <c r="BU79" s="100"/>
      <c r="BV79" s="99"/>
      <c r="BW79" s="100"/>
      <c r="BX79" s="99"/>
      <c r="BY79" s="100"/>
      <c r="BZ79" s="99"/>
      <c r="CA79" s="100"/>
      <c r="CB79" s="99"/>
      <c r="CC79" s="100"/>
      <c r="CD79" s="99"/>
      <c r="CE79" s="100"/>
      <c r="CF79" s="101"/>
      <c r="CG79" s="100"/>
    </row>
    <row r="80" spans="1:85" s="102" customFormat="1" ht="19.899999999999999" customHeight="1" x14ac:dyDescent="0.5">
      <c r="A80" s="94">
        <v>64</v>
      </c>
      <c r="B80" s="95" t="s">
        <v>131</v>
      </c>
      <c r="C80" s="95" t="s">
        <v>74</v>
      </c>
      <c r="D80" s="94">
        <f>RANK(BF80,$BF$4:$BF$147)</f>
        <v>22</v>
      </c>
      <c r="E80" s="94">
        <v>0.64</v>
      </c>
      <c r="F80" s="94" t="s">
        <v>83</v>
      </c>
      <c r="G80" s="94"/>
      <c r="H80" s="94"/>
      <c r="I80" s="146">
        <f t="shared" si="224"/>
        <v>0</v>
      </c>
      <c r="J80" s="94"/>
      <c r="K80" s="146">
        <f t="shared" si="225"/>
        <v>0</v>
      </c>
      <c r="L80" s="94"/>
      <c r="M80" s="146">
        <f t="shared" si="226"/>
        <v>0</v>
      </c>
      <c r="N80" s="94"/>
      <c r="O80" s="146">
        <f t="shared" si="227"/>
        <v>0</v>
      </c>
      <c r="P80" s="94"/>
      <c r="Q80" s="146">
        <f t="shared" si="228"/>
        <v>0</v>
      </c>
      <c r="R80" s="94"/>
      <c r="S80" s="146">
        <f t="shared" si="229"/>
        <v>0</v>
      </c>
      <c r="T80" s="94"/>
      <c r="U80" s="146">
        <f t="shared" si="230"/>
        <v>0</v>
      </c>
      <c r="V80" s="94"/>
      <c r="W80" s="146">
        <f t="shared" si="231"/>
        <v>0</v>
      </c>
      <c r="X80" s="94"/>
      <c r="Y80" s="146">
        <f t="shared" si="232"/>
        <v>0</v>
      </c>
      <c r="Z80" s="94"/>
      <c r="AA80" s="146">
        <f t="shared" si="233"/>
        <v>0</v>
      </c>
      <c r="AB80" s="94"/>
      <c r="AC80" s="146">
        <f t="shared" si="234"/>
        <v>0</v>
      </c>
      <c r="AD80" s="94"/>
      <c r="AE80" s="146">
        <f t="shared" si="235"/>
        <v>0</v>
      </c>
      <c r="AF80" s="147">
        <f t="shared" ref="AF80:AG81" si="288">SUM(H80,J80,L80,N80,P80,R80,T80,V80,X80,Z80,AB80,AD80)</f>
        <v>0</v>
      </c>
      <c r="AG80" s="146">
        <f t="shared" si="288"/>
        <v>0</v>
      </c>
      <c r="AH80" s="99"/>
      <c r="AI80" s="100">
        <f t="shared" si="237"/>
        <v>0</v>
      </c>
      <c r="AJ80" s="99"/>
      <c r="AK80" s="100">
        <f t="shared" si="239"/>
        <v>0</v>
      </c>
      <c r="AL80" s="99"/>
      <c r="AM80" s="100">
        <f t="shared" si="239"/>
        <v>0</v>
      </c>
      <c r="AN80" s="99"/>
      <c r="AO80" s="100">
        <f t="shared" si="240"/>
        <v>0</v>
      </c>
      <c r="AP80" s="99"/>
      <c r="AQ80" s="100">
        <f t="shared" si="241"/>
        <v>0</v>
      </c>
      <c r="AR80" s="99"/>
      <c r="AS80" s="100">
        <f t="shared" si="242"/>
        <v>0</v>
      </c>
      <c r="AT80" s="99"/>
      <c r="AU80" s="100">
        <f t="shared" si="243"/>
        <v>0</v>
      </c>
      <c r="AV80" s="99"/>
      <c r="AW80" s="100">
        <f t="shared" si="244"/>
        <v>0</v>
      </c>
      <c r="AX80" s="99"/>
      <c r="AY80" s="100">
        <f t="shared" si="245"/>
        <v>0</v>
      </c>
      <c r="AZ80" s="99"/>
      <c r="BA80" s="100">
        <f t="shared" si="246"/>
        <v>0</v>
      </c>
      <c r="BB80" s="99"/>
      <c r="BC80" s="100">
        <f t="shared" si="247"/>
        <v>0</v>
      </c>
      <c r="BD80" s="99"/>
      <c r="BE80" s="100">
        <f t="shared" si="248"/>
        <v>0</v>
      </c>
      <c r="BF80" s="101">
        <f t="shared" si="95"/>
        <v>0</v>
      </c>
      <c r="BG80" s="100">
        <f t="shared" si="95"/>
        <v>0</v>
      </c>
      <c r="BH80" s="99"/>
      <c r="BI80" s="100">
        <f t="shared" ref="BI80:BI81" si="289">BH80*$E80</f>
        <v>0</v>
      </c>
      <c r="BJ80" s="99"/>
      <c r="BK80" s="100">
        <f t="shared" ref="BK80:BK81" si="290">BJ80*$E80</f>
        <v>0</v>
      </c>
      <c r="BL80" s="99"/>
      <c r="BM80" s="100">
        <f t="shared" ref="BM80:BM81" si="291">BL80*$E80</f>
        <v>0</v>
      </c>
      <c r="BN80" s="99"/>
      <c r="BO80" s="100">
        <f t="shared" ref="BO80:BO81" si="292">BN80*$E80</f>
        <v>0</v>
      </c>
      <c r="BP80" s="99"/>
      <c r="BQ80" s="100">
        <f t="shared" ref="BQ80:BQ81" si="293">BP80*$E80</f>
        <v>0</v>
      </c>
      <c r="BR80" s="99"/>
      <c r="BS80" s="100">
        <f t="shared" ref="BS80:BS81" si="294">BR80*$E80</f>
        <v>0</v>
      </c>
      <c r="BT80" s="99"/>
      <c r="BU80" s="100">
        <f t="shared" ref="BU80:BU81" si="295">BT80*$E80</f>
        <v>0</v>
      </c>
      <c r="BV80" s="99"/>
      <c r="BW80" s="100">
        <f t="shared" ref="BW80:BW81" si="296">BV80*$E80</f>
        <v>0</v>
      </c>
      <c r="BX80" s="99"/>
      <c r="BY80" s="100">
        <f t="shared" ref="BY80:BY81" si="297">BX80*$E80</f>
        <v>0</v>
      </c>
      <c r="BZ80" s="99"/>
      <c r="CA80" s="100">
        <f t="shared" ref="CA80:CA81" si="298">BZ80*$E80</f>
        <v>0</v>
      </c>
      <c r="CB80" s="99"/>
      <c r="CC80" s="100">
        <f t="shared" ref="CC80:CC81" si="299">CB80*$E80</f>
        <v>0</v>
      </c>
      <c r="CD80" s="99"/>
      <c r="CE80" s="100">
        <f t="shared" ref="CE80:CE81" si="300">CD80*$E80</f>
        <v>0</v>
      </c>
      <c r="CF80" s="101">
        <f t="shared" ref="CF80:CG81" si="301">SUM(BH80,BJ80,BL80,BN80,BP80,BR80,BT80,BV80,BX80,BZ80,CB80,CD80)</f>
        <v>0</v>
      </c>
      <c r="CG80" s="100">
        <f t="shared" si="301"/>
        <v>0</v>
      </c>
    </row>
    <row r="81" spans="1:85" s="102" customFormat="1" ht="19.899999999999999" customHeight="1" x14ac:dyDescent="0.5">
      <c r="A81" s="94">
        <v>65</v>
      </c>
      <c r="B81" s="95" t="s">
        <v>132</v>
      </c>
      <c r="C81" s="95" t="s">
        <v>74</v>
      </c>
      <c r="D81" s="94">
        <f>RANK(BF81,$BF$4:$BF$147)</f>
        <v>22</v>
      </c>
      <c r="E81" s="94">
        <v>0.64</v>
      </c>
      <c r="F81" s="94" t="s">
        <v>75</v>
      </c>
      <c r="G81" s="94"/>
      <c r="H81" s="94"/>
      <c r="I81" s="146">
        <f t="shared" si="224"/>
        <v>0</v>
      </c>
      <c r="J81" s="94"/>
      <c r="K81" s="146">
        <f t="shared" si="225"/>
        <v>0</v>
      </c>
      <c r="L81" s="94"/>
      <c r="M81" s="146">
        <f t="shared" si="226"/>
        <v>0</v>
      </c>
      <c r="N81" s="94"/>
      <c r="O81" s="146">
        <f t="shared" si="227"/>
        <v>0</v>
      </c>
      <c r="P81" s="94"/>
      <c r="Q81" s="146">
        <f t="shared" si="228"/>
        <v>0</v>
      </c>
      <c r="R81" s="94"/>
      <c r="S81" s="146">
        <f t="shared" si="229"/>
        <v>0</v>
      </c>
      <c r="T81" s="94"/>
      <c r="U81" s="146">
        <f t="shared" si="230"/>
        <v>0</v>
      </c>
      <c r="V81" s="94"/>
      <c r="W81" s="146">
        <f t="shared" si="231"/>
        <v>0</v>
      </c>
      <c r="X81" s="94"/>
      <c r="Y81" s="146">
        <f t="shared" si="232"/>
        <v>0</v>
      </c>
      <c r="Z81" s="94"/>
      <c r="AA81" s="146">
        <f t="shared" si="233"/>
        <v>0</v>
      </c>
      <c r="AB81" s="94"/>
      <c r="AC81" s="146">
        <f t="shared" si="234"/>
        <v>0</v>
      </c>
      <c r="AD81" s="94"/>
      <c r="AE81" s="146">
        <f t="shared" si="235"/>
        <v>0</v>
      </c>
      <c r="AF81" s="147">
        <f t="shared" si="288"/>
        <v>0</v>
      </c>
      <c r="AG81" s="146">
        <f t="shared" si="288"/>
        <v>0</v>
      </c>
      <c r="AH81" s="99"/>
      <c r="AI81" s="100">
        <f t="shared" si="237"/>
        <v>0</v>
      </c>
      <c r="AJ81" s="99"/>
      <c r="AK81" s="100">
        <f t="shared" si="239"/>
        <v>0</v>
      </c>
      <c r="AL81" s="99"/>
      <c r="AM81" s="100">
        <f t="shared" si="239"/>
        <v>0</v>
      </c>
      <c r="AN81" s="99"/>
      <c r="AO81" s="100">
        <f t="shared" si="240"/>
        <v>0</v>
      </c>
      <c r="AP81" s="99"/>
      <c r="AQ81" s="100">
        <f t="shared" si="241"/>
        <v>0</v>
      </c>
      <c r="AR81" s="99"/>
      <c r="AS81" s="100">
        <f t="shared" si="242"/>
        <v>0</v>
      </c>
      <c r="AT81" s="99"/>
      <c r="AU81" s="100">
        <f t="shared" si="243"/>
        <v>0</v>
      </c>
      <c r="AV81" s="99"/>
      <c r="AW81" s="100">
        <f t="shared" si="244"/>
        <v>0</v>
      </c>
      <c r="AX81" s="99"/>
      <c r="AY81" s="100">
        <f t="shared" si="245"/>
        <v>0</v>
      </c>
      <c r="AZ81" s="99"/>
      <c r="BA81" s="100">
        <f t="shared" si="246"/>
        <v>0</v>
      </c>
      <c r="BB81" s="99"/>
      <c r="BC81" s="100">
        <f t="shared" si="247"/>
        <v>0</v>
      </c>
      <c r="BD81" s="99"/>
      <c r="BE81" s="100">
        <f t="shared" si="248"/>
        <v>0</v>
      </c>
      <c r="BF81" s="101">
        <f t="shared" si="95"/>
        <v>0</v>
      </c>
      <c r="BG81" s="100">
        <f t="shared" si="95"/>
        <v>0</v>
      </c>
      <c r="BH81" s="99"/>
      <c r="BI81" s="100">
        <f t="shared" si="289"/>
        <v>0</v>
      </c>
      <c r="BJ81" s="99"/>
      <c r="BK81" s="100">
        <f t="shared" si="290"/>
        <v>0</v>
      </c>
      <c r="BL81" s="99"/>
      <c r="BM81" s="100">
        <f t="shared" si="291"/>
        <v>0</v>
      </c>
      <c r="BN81" s="99"/>
      <c r="BO81" s="100">
        <f t="shared" si="292"/>
        <v>0</v>
      </c>
      <c r="BP81" s="99"/>
      <c r="BQ81" s="100">
        <f t="shared" si="293"/>
        <v>0</v>
      </c>
      <c r="BR81" s="99"/>
      <c r="BS81" s="100">
        <f t="shared" si="294"/>
        <v>0</v>
      </c>
      <c r="BT81" s="99"/>
      <c r="BU81" s="100">
        <f t="shared" si="295"/>
        <v>0</v>
      </c>
      <c r="BV81" s="99"/>
      <c r="BW81" s="100">
        <f t="shared" si="296"/>
        <v>0</v>
      </c>
      <c r="BX81" s="99"/>
      <c r="BY81" s="100">
        <f t="shared" si="297"/>
        <v>0</v>
      </c>
      <c r="BZ81" s="99"/>
      <c r="CA81" s="100">
        <f t="shared" si="298"/>
        <v>0</v>
      </c>
      <c r="CB81" s="99"/>
      <c r="CC81" s="100">
        <f t="shared" si="299"/>
        <v>0</v>
      </c>
      <c r="CD81" s="99"/>
      <c r="CE81" s="100">
        <f t="shared" si="300"/>
        <v>0</v>
      </c>
      <c r="CF81" s="101">
        <f t="shared" si="301"/>
        <v>0</v>
      </c>
      <c r="CG81" s="100">
        <f t="shared" si="301"/>
        <v>0</v>
      </c>
    </row>
    <row r="82" spans="1:85" s="148" customFormat="1" ht="19.899999999999999" customHeight="1" x14ac:dyDescent="0.5">
      <c r="A82" s="94">
        <v>66</v>
      </c>
      <c r="B82" s="95" t="s">
        <v>133</v>
      </c>
      <c r="C82" s="95" t="s">
        <v>74</v>
      </c>
      <c r="D82" s="94">
        <v>18</v>
      </c>
      <c r="E82" s="94">
        <v>0.64</v>
      </c>
      <c r="F82" s="94" t="s">
        <v>85</v>
      </c>
      <c r="G82" s="94"/>
      <c r="H82" s="94"/>
      <c r="I82" s="146"/>
      <c r="J82" s="94"/>
      <c r="K82" s="146"/>
      <c r="L82" s="94"/>
      <c r="M82" s="146"/>
      <c r="N82" s="94"/>
      <c r="O82" s="146"/>
      <c r="P82" s="94"/>
      <c r="Q82" s="146"/>
      <c r="R82" s="94"/>
      <c r="S82" s="146"/>
      <c r="T82" s="94"/>
      <c r="U82" s="146"/>
      <c r="V82" s="94"/>
      <c r="W82" s="146"/>
      <c r="X82" s="94"/>
      <c r="Y82" s="146"/>
      <c r="Z82" s="94"/>
      <c r="AA82" s="146"/>
      <c r="AB82" s="94"/>
      <c r="AC82" s="146"/>
      <c r="AD82" s="94"/>
      <c r="AE82" s="146"/>
      <c r="AF82" s="147"/>
      <c r="AG82" s="146"/>
      <c r="AH82" s="145"/>
      <c r="AI82" s="146"/>
      <c r="AJ82" s="145"/>
      <c r="AK82" s="146"/>
      <c r="AL82" s="145"/>
      <c r="AM82" s="146"/>
      <c r="AN82" s="145"/>
      <c r="AO82" s="146"/>
      <c r="AP82" s="145"/>
      <c r="AQ82" s="146"/>
      <c r="AR82" s="145"/>
      <c r="AS82" s="146"/>
      <c r="AT82" s="145"/>
      <c r="AU82" s="146"/>
      <c r="AV82" s="145"/>
      <c r="AW82" s="146"/>
      <c r="AX82" s="145"/>
      <c r="AY82" s="146"/>
      <c r="AZ82" s="145"/>
      <c r="BA82" s="146"/>
      <c r="BB82" s="145"/>
      <c r="BC82" s="146"/>
      <c r="BD82" s="145"/>
      <c r="BE82" s="146"/>
      <c r="BF82" s="147"/>
      <c r="BG82" s="146"/>
      <c r="BH82" s="99"/>
      <c r="BI82" s="100"/>
      <c r="BJ82" s="99"/>
      <c r="BK82" s="100"/>
      <c r="BL82" s="99"/>
      <c r="BM82" s="100"/>
      <c r="BN82" s="99"/>
      <c r="BO82" s="100"/>
      <c r="BP82" s="99"/>
      <c r="BQ82" s="100"/>
      <c r="BR82" s="99"/>
      <c r="BS82" s="100"/>
      <c r="BT82" s="99"/>
      <c r="BU82" s="100"/>
      <c r="BV82" s="99"/>
      <c r="BW82" s="100"/>
      <c r="BX82" s="99"/>
      <c r="BY82" s="100"/>
      <c r="BZ82" s="99"/>
      <c r="CA82" s="100"/>
      <c r="CB82" s="99"/>
      <c r="CC82" s="100"/>
      <c r="CD82" s="99"/>
      <c r="CE82" s="100"/>
      <c r="CF82" s="101"/>
      <c r="CG82" s="100"/>
    </row>
    <row r="83" spans="1:85" s="148" customFormat="1" ht="19.899999999999999" customHeight="1" x14ac:dyDescent="0.5">
      <c r="A83" s="94">
        <v>67</v>
      </c>
      <c r="B83" s="95" t="s">
        <v>133</v>
      </c>
      <c r="C83" s="95" t="s">
        <v>77</v>
      </c>
      <c r="D83" s="94">
        <v>18</v>
      </c>
      <c r="E83" s="94">
        <v>1</v>
      </c>
      <c r="F83" s="94" t="s">
        <v>75</v>
      </c>
      <c r="G83" s="94"/>
      <c r="H83" s="94"/>
      <c r="I83" s="146"/>
      <c r="J83" s="94"/>
      <c r="K83" s="146"/>
      <c r="L83" s="94"/>
      <c r="M83" s="146"/>
      <c r="N83" s="94"/>
      <c r="O83" s="146"/>
      <c r="P83" s="94"/>
      <c r="Q83" s="146"/>
      <c r="R83" s="94"/>
      <c r="S83" s="146"/>
      <c r="T83" s="94"/>
      <c r="U83" s="146"/>
      <c r="V83" s="94"/>
      <c r="W83" s="146"/>
      <c r="X83" s="94"/>
      <c r="Y83" s="146"/>
      <c r="Z83" s="94"/>
      <c r="AA83" s="146"/>
      <c r="AB83" s="94"/>
      <c r="AC83" s="146"/>
      <c r="AD83" s="94"/>
      <c r="AE83" s="146"/>
      <c r="AF83" s="147"/>
      <c r="AG83" s="146"/>
      <c r="AH83" s="145"/>
      <c r="AI83" s="146"/>
      <c r="AJ83" s="145"/>
      <c r="AK83" s="146"/>
      <c r="AL83" s="145"/>
      <c r="AM83" s="146"/>
      <c r="AN83" s="145"/>
      <c r="AO83" s="146"/>
      <c r="AP83" s="145"/>
      <c r="AQ83" s="146"/>
      <c r="AR83" s="145"/>
      <c r="AS83" s="146"/>
      <c r="AT83" s="145"/>
      <c r="AU83" s="146"/>
      <c r="AV83" s="145"/>
      <c r="AW83" s="146"/>
      <c r="AX83" s="145"/>
      <c r="AY83" s="146"/>
      <c r="AZ83" s="145"/>
      <c r="BA83" s="146"/>
      <c r="BB83" s="145"/>
      <c r="BC83" s="146"/>
      <c r="BD83" s="145"/>
      <c r="BE83" s="146"/>
      <c r="BF83" s="147"/>
      <c r="BG83" s="146"/>
      <c r="BH83" s="99"/>
      <c r="BI83" s="100"/>
      <c r="BJ83" s="99"/>
      <c r="BK83" s="100"/>
      <c r="BL83" s="99"/>
      <c r="BM83" s="100"/>
      <c r="BN83" s="99"/>
      <c r="BO83" s="100"/>
      <c r="BP83" s="99"/>
      <c r="BQ83" s="100"/>
      <c r="BR83" s="99"/>
      <c r="BS83" s="100"/>
      <c r="BT83" s="99"/>
      <c r="BU83" s="100"/>
      <c r="BV83" s="99"/>
      <c r="BW83" s="100"/>
      <c r="BX83" s="99"/>
      <c r="BY83" s="100"/>
      <c r="BZ83" s="99"/>
      <c r="CA83" s="100"/>
      <c r="CB83" s="99"/>
      <c r="CC83" s="100"/>
      <c r="CD83" s="99"/>
      <c r="CE83" s="100"/>
      <c r="CF83" s="101"/>
      <c r="CG83" s="100"/>
    </row>
    <row r="84" spans="1:85" s="102" customFormat="1" ht="19.899999999999999" customHeight="1" x14ac:dyDescent="0.5">
      <c r="A84" s="94">
        <v>68</v>
      </c>
      <c r="B84" s="95" t="s">
        <v>134</v>
      </c>
      <c r="C84" s="95" t="s">
        <v>77</v>
      </c>
      <c r="D84" s="94">
        <f>RANK(BF84,$BF$4:$BF$147)</f>
        <v>22</v>
      </c>
      <c r="E84" s="94">
        <v>1</v>
      </c>
      <c r="F84" s="94" t="s">
        <v>75</v>
      </c>
      <c r="G84" s="94">
        <v>2200</v>
      </c>
      <c r="H84" s="94"/>
      <c r="I84" s="146">
        <f t="shared" ref="I84" si="302">H84*$E84</f>
        <v>0</v>
      </c>
      <c r="J84" s="94"/>
      <c r="K84" s="146">
        <f t="shared" ref="K84" si="303">J84*$E84</f>
        <v>0</v>
      </c>
      <c r="L84" s="94"/>
      <c r="M84" s="146">
        <f t="shared" ref="M84" si="304">L84*$E84</f>
        <v>0</v>
      </c>
      <c r="N84" s="94"/>
      <c r="O84" s="146">
        <f t="shared" ref="O84" si="305">N84*$E84</f>
        <v>0</v>
      </c>
      <c r="P84" s="94"/>
      <c r="Q84" s="146">
        <f t="shared" ref="Q84" si="306">P84*$E84</f>
        <v>0</v>
      </c>
      <c r="R84" s="94"/>
      <c r="S84" s="146">
        <f t="shared" ref="S84" si="307">R84*$E84</f>
        <v>0</v>
      </c>
      <c r="T84" s="94"/>
      <c r="U84" s="146">
        <f t="shared" ref="U84" si="308">T84*$E84</f>
        <v>0</v>
      </c>
      <c r="V84" s="94">
        <v>60</v>
      </c>
      <c r="W84" s="146">
        <f t="shared" ref="W84" si="309">V84*$E84</f>
        <v>60</v>
      </c>
      <c r="X84" s="94">
        <v>36</v>
      </c>
      <c r="Y84" s="146">
        <f t="shared" ref="Y84" si="310">X84*$E84</f>
        <v>36</v>
      </c>
      <c r="Z84" s="94">
        <v>24</v>
      </c>
      <c r="AA84" s="146">
        <f t="shared" ref="AA84" si="311">Z84*$E84</f>
        <v>24</v>
      </c>
      <c r="AB84" s="94"/>
      <c r="AC84" s="146">
        <f t="shared" ref="AC84" si="312">AB84*$E84</f>
        <v>0</v>
      </c>
      <c r="AD84" s="94"/>
      <c r="AE84" s="146">
        <f t="shared" ref="AE84" si="313">AD84*$E84</f>
        <v>0</v>
      </c>
      <c r="AF84" s="147">
        <f t="shared" ref="AF84:AG84" si="314">SUM(H84,J84,L84,N84,P84,R84,T84,V84,X84,Z84,AB84,AD84)</f>
        <v>120</v>
      </c>
      <c r="AG84" s="146">
        <f t="shared" si="314"/>
        <v>120</v>
      </c>
      <c r="AH84" s="96"/>
      <c r="AI84" s="97">
        <f t="shared" ref="AI84" si="315">AH84*$E84</f>
        <v>0</v>
      </c>
      <c r="AJ84" s="96"/>
      <c r="AK84" s="97">
        <f t="shared" ref="AK84" si="316">AJ84*$E84</f>
        <v>0</v>
      </c>
      <c r="AL84" s="99"/>
      <c r="AM84" s="100">
        <f t="shared" ref="AM84" si="317">AL84*$E84</f>
        <v>0</v>
      </c>
      <c r="AN84" s="99"/>
      <c r="AO84" s="100">
        <f t="shared" ref="AO84" si="318">AN84*$E84</f>
        <v>0</v>
      </c>
      <c r="AP84" s="99"/>
      <c r="AQ84" s="100">
        <f t="shared" ref="AQ84" si="319">AP84*$E84</f>
        <v>0</v>
      </c>
      <c r="AR84" s="99"/>
      <c r="AS84" s="100">
        <f t="shared" ref="AS84" si="320">AR84*$E84</f>
        <v>0</v>
      </c>
      <c r="AT84" s="99"/>
      <c r="AU84" s="100">
        <f t="shared" ref="AU84" si="321">AT84*$E84</f>
        <v>0</v>
      </c>
      <c r="AV84" s="99"/>
      <c r="AW84" s="100">
        <f t="shared" ref="AW84" si="322">AV84*$E84</f>
        <v>0</v>
      </c>
      <c r="AX84" s="99"/>
      <c r="AY84" s="100">
        <f t="shared" ref="AY84" si="323">AX84*$E84</f>
        <v>0</v>
      </c>
      <c r="AZ84" s="99"/>
      <c r="BA84" s="100">
        <f t="shared" ref="BA84" si="324">AZ84*$E84</f>
        <v>0</v>
      </c>
      <c r="BB84" s="99"/>
      <c r="BC84" s="100">
        <f t="shared" ref="BC84" si="325">BB84*$E84</f>
        <v>0</v>
      </c>
      <c r="BD84" s="99"/>
      <c r="BE84" s="100">
        <f t="shared" ref="BE84" si="326">BD84*$E84</f>
        <v>0</v>
      </c>
      <c r="BF84" s="101">
        <f t="shared" ref="BF84:BG84" si="327">SUM(AH84,AJ84,AL84,AN84,AP84,AR84,AT84,AV84,AX84,AZ84,BB84,BD84)</f>
        <v>0</v>
      </c>
      <c r="BG84" s="100">
        <f t="shared" si="327"/>
        <v>0</v>
      </c>
      <c r="BH84" s="99"/>
      <c r="BI84" s="100">
        <f t="shared" ref="BI84" si="328">BH84*$E84</f>
        <v>0</v>
      </c>
      <c r="BJ84" s="99"/>
      <c r="BK84" s="100">
        <f t="shared" ref="BK84" si="329">BJ84*$E84</f>
        <v>0</v>
      </c>
      <c r="BL84" s="99"/>
      <c r="BM84" s="100">
        <f t="shared" ref="BM84" si="330">BL84*$E84</f>
        <v>0</v>
      </c>
      <c r="BN84" s="99"/>
      <c r="BO84" s="100">
        <f t="shared" ref="BO84" si="331">BN84*$E84</f>
        <v>0</v>
      </c>
      <c r="BP84" s="99"/>
      <c r="BQ84" s="100">
        <f t="shared" ref="BQ84" si="332">BP84*$E84</f>
        <v>0</v>
      </c>
      <c r="BR84" s="99"/>
      <c r="BS84" s="100">
        <f t="shared" ref="BS84" si="333">BR84*$E84</f>
        <v>0</v>
      </c>
      <c r="BT84" s="99"/>
      <c r="BU84" s="100">
        <f t="shared" ref="BU84" si="334">BT84*$E84</f>
        <v>0</v>
      </c>
      <c r="BV84" s="99"/>
      <c r="BW84" s="100">
        <f t="shared" ref="BW84" si="335">BV84*$E84</f>
        <v>0</v>
      </c>
      <c r="BX84" s="99"/>
      <c r="BY84" s="100">
        <f t="shared" ref="BY84" si="336">BX84*$E84</f>
        <v>0</v>
      </c>
      <c r="BZ84" s="99"/>
      <c r="CA84" s="100">
        <f t="shared" ref="CA84" si="337">BZ84*$E84</f>
        <v>0</v>
      </c>
      <c r="CB84" s="99"/>
      <c r="CC84" s="100">
        <f t="shared" ref="CC84" si="338">CB84*$E84</f>
        <v>0</v>
      </c>
      <c r="CD84" s="99"/>
      <c r="CE84" s="100">
        <f t="shared" ref="CE84" si="339">CD84*$E84</f>
        <v>0</v>
      </c>
      <c r="CF84" s="101">
        <f t="shared" ref="CF84:CG84" si="340">SUM(BH84,BJ84,BL84,BN84,BP84,BR84,BT84,BV84,BX84,BZ84,CB84,CD84)</f>
        <v>0</v>
      </c>
      <c r="CG84" s="100">
        <f t="shared" si="340"/>
        <v>0</v>
      </c>
    </row>
    <row r="85" spans="1:85" s="102" customFormat="1" ht="19.899999999999999" customHeight="1" x14ac:dyDescent="0.5">
      <c r="A85" s="94"/>
      <c r="B85" s="95"/>
      <c r="C85" s="95"/>
      <c r="D85" s="94"/>
      <c r="E85" s="94"/>
      <c r="F85" s="94"/>
      <c r="G85" s="94"/>
      <c r="H85" s="94"/>
      <c r="I85" s="146"/>
      <c r="J85" s="94"/>
      <c r="K85" s="146"/>
      <c r="L85" s="94"/>
      <c r="M85" s="146"/>
      <c r="N85" s="94"/>
      <c r="O85" s="146"/>
      <c r="P85" s="94"/>
      <c r="Q85" s="146"/>
      <c r="R85" s="94"/>
      <c r="S85" s="146"/>
      <c r="T85" s="94"/>
      <c r="U85" s="146"/>
      <c r="V85" s="94"/>
      <c r="W85" s="146"/>
      <c r="X85" s="94"/>
      <c r="Y85" s="146"/>
      <c r="Z85" s="94"/>
      <c r="AA85" s="146"/>
      <c r="AB85" s="94"/>
      <c r="AC85" s="146"/>
      <c r="AD85" s="94"/>
      <c r="AE85" s="146"/>
      <c r="AF85" s="147"/>
      <c r="AG85" s="146"/>
      <c r="AH85" s="99"/>
      <c r="AI85" s="100"/>
      <c r="AJ85" s="99"/>
      <c r="AK85" s="100"/>
      <c r="AL85" s="99"/>
      <c r="AM85" s="100"/>
      <c r="AN85" s="99"/>
      <c r="AO85" s="100"/>
      <c r="AP85" s="99"/>
      <c r="AQ85" s="100"/>
      <c r="AR85" s="99"/>
      <c r="AS85" s="100"/>
      <c r="AT85" s="99"/>
      <c r="AU85" s="100"/>
      <c r="AV85" s="99"/>
      <c r="AW85" s="100"/>
      <c r="AX85" s="99"/>
      <c r="AY85" s="100"/>
      <c r="AZ85" s="99"/>
      <c r="BA85" s="100"/>
      <c r="BB85" s="99"/>
      <c r="BC85" s="100"/>
      <c r="BD85" s="99"/>
      <c r="BE85" s="100"/>
      <c r="BF85" s="101"/>
      <c r="BG85" s="100"/>
      <c r="BH85" s="99"/>
      <c r="BI85" s="100"/>
      <c r="BJ85" s="99"/>
      <c r="BK85" s="100"/>
      <c r="BL85" s="99"/>
      <c r="BM85" s="100"/>
      <c r="BN85" s="99"/>
      <c r="BO85" s="100"/>
      <c r="BP85" s="99"/>
      <c r="BQ85" s="100"/>
      <c r="BR85" s="99"/>
      <c r="BS85" s="100"/>
      <c r="BT85" s="99"/>
      <c r="BU85" s="100"/>
      <c r="BV85" s="99"/>
      <c r="BW85" s="100"/>
      <c r="BX85" s="99"/>
      <c r="BY85" s="100"/>
      <c r="BZ85" s="99"/>
      <c r="CA85" s="100"/>
      <c r="CB85" s="99"/>
      <c r="CC85" s="100"/>
      <c r="CD85" s="99"/>
      <c r="CE85" s="100"/>
      <c r="CF85" s="101"/>
      <c r="CG85" s="100"/>
    </row>
    <row r="86" spans="1:85" s="102" customFormat="1" ht="19.899999999999999" customHeight="1" x14ac:dyDescent="0.5">
      <c r="A86" s="94">
        <v>69</v>
      </c>
      <c r="B86" s="95" t="s">
        <v>135</v>
      </c>
      <c r="C86" s="95" t="s">
        <v>77</v>
      </c>
      <c r="D86" s="94">
        <f>RANK(BF86,$BF$4:$BF$147)</f>
        <v>22</v>
      </c>
      <c r="E86" s="94">
        <v>1</v>
      </c>
      <c r="F86" s="94" t="s">
        <v>83</v>
      </c>
      <c r="G86" s="94"/>
      <c r="H86" s="94"/>
      <c r="I86" s="146">
        <f t="shared" si="224"/>
        <v>0</v>
      </c>
      <c r="J86" s="94"/>
      <c r="K86" s="146">
        <f t="shared" si="225"/>
        <v>0</v>
      </c>
      <c r="L86" s="94"/>
      <c r="M86" s="146">
        <f t="shared" si="226"/>
        <v>0</v>
      </c>
      <c r="N86" s="94"/>
      <c r="O86" s="146">
        <f t="shared" si="227"/>
        <v>0</v>
      </c>
      <c r="P86" s="94"/>
      <c r="Q86" s="146">
        <f t="shared" si="228"/>
        <v>0</v>
      </c>
      <c r="R86" s="94"/>
      <c r="S86" s="146">
        <f t="shared" si="229"/>
        <v>0</v>
      </c>
      <c r="T86" s="94"/>
      <c r="U86" s="146">
        <f t="shared" si="230"/>
        <v>0</v>
      </c>
      <c r="V86" s="94"/>
      <c r="W86" s="146">
        <f t="shared" si="231"/>
        <v>0</v>
      </c>
      <c r="X86" s="94"/>
      <c r="Y86" s="146">
        <f t="shared" si="232"/>
        <v>0</v>
      </c>
      <c r="Z86" s="94"/>
      <c r="AA86" s="146">
        <f t="shared" si="233"/>
        <v>0</v>
      </c>
      <c r="AB86" s="94"/>
      <c r="AC86" s="146">
        <f t="shared" si="234"/>
        <v>0</v>
      </c>
      <c r="AD86" s="94"/>
      <c r="AE86" s="146">
        <f t="shared" si="235"/>
        <v>0</v>
      </c>
      <c r="AF86" s="147">
        <f t="shared" ref="AF86:AG90" si="341">SUM(H86,J86,L86,N86,P86,R86,T86,V86,X86,Z86,AB86,AD86)</f>
        <v>0</v>
      </c>
      <c r="AG86" s="146">
        <f t="shared" si="341"/>
        <v>0</v>
      </c>
      <c r="AH86" s="99"/>
      <c r="AI86" s="100">
        <f t="shared" si="237"/>
        <v>0</v>
      </c>
      <c r="AJ86" s="99"/>
      <c r="AK86" s="100">
        <f t="shared" si="239"/>
        <v>0</v>
      </c>
      <c r="AL86" s="99"/>
      <c r="AM86" s="100">
        <f t="shared" si="239"/>
        <v>0</v>
      </c>
      <c r="AN86" s="99"/>
      <c r="AO86" s="100">
        <f t="shared" si="240"/>
        <v>0</v>
      </c>
      <c r="AP86" s="99"/>
      <c r="AQ86" s="100">
        <f t="shared" si="241"/>
        <v>0</v>
      </c>
      <c r="AR86" s="99"/>
      <c r="AS86" s="100">
        <f t="shared" si="242"/>
        <v>0</v>
      </c>
      <c r="AT86" s="99"/>
      <c r="AU86" s="100">
        <f t="shared" si="243"/>
        <v>0</v>
      </c>
      <c r="AV86" s="99"/>
      <c r="AW86" s="100">
        <f t="shared" si="244"/>
        <v>0</v>
      </c>
      <c r="AX86" s="99"/>
      <c r="AY86" s="100">
        <f t="shared" si="245"/>
        <v>0</v>
      </c>
      <c r="AZ86" s="99"/>
      <c r="BA86" s="100">
        <f t="shared" si="246"/>
        <v>0</v>
      </c>
      <c r="BB86" s="99"/>
      <c r="BC86" s="100">
        <f t="shared" si="247"/>
        <v>0</v>
      </c>
      <c r="BD86" s="99"/>
      <c r="BE86" s="100">
        <f t="shared" si="248"/>
        <v>0</v>
      </c>
      <c r="BF86" s="101">
        <f t="shared" si="95"/>
        <v>0</v>
      </c>
      <c r="BG86" s="100">
        <f t="shared" si="95"/>
        <v>0</v>
      </c>
      <c r="BH86" s="99"/>
      <c r="BI86" s="100">
        <f t="shared" ref="BI86:BI90" si="342">BH86*$E86</f>
        <v>0</v>
      </c>
      <c r="BJ86" s="99"/>
      <c r="BK86" s="100">
        <f t="shared" ref="BK86:BK90" si="343">BJ86*$E86</f>
        <v>0</v>
      </c>
      <c r="BL86" s="99"/>
      <c r="BM86" s="100">
        <f t="shared" ref="BM86:BM90" si="344">BL86*$E86</f>
        <v>0</v>
      </c>
      <c r="BN86" s="99"/>
      <c r="BO86" s="100">
        <f t="shared" ref="BO86:BO90" si="345">BN86*$E86</f>
        <v>0</v>
      </c>
      <c r="BP86" s="99"/>
      <c r="BQ86" s="100">
        <f t="shared" ref="BQ86:BQ90" si="346">BP86*$E86</f>
        <v>0</v>
      </c>
      <c r="BR86" s="99"/>
      <c r="BS86" s="100">
        <f t="shared" ref="BS86:BS90" si="347">BR86*$E86</f>
        <v>0</v>
      </c>
      <c r="BT86" s="99"/>
      <c r="BU86" s="100">
        <f t="shared" ref="BU86:BU90" si="348">BT86*$E86</f>
        <v>0</v>
      </c>
      <c r="BV86" s="99"/>
      <c r="BW86" s="100">
        <f t="shared" ref="BW86:BW90" si="349">BV86*$E86</f>
        <v>0</v>
      </c>
      <c r="BX86" s="99"/>
      <c r="BY86" s="100">
        <f t="shared" ref="BY86:BY90" si="350">BX86*$E86</f>
        <v>0</v>
      </c>
      <c r="BZ86" s="99"/>
      <c r="CA86" s="100">
        <f t="shared" ref="CA86:CA90" si="351">BZ86*$E86</f>
        <v>0</v>
      </c>
      <c r="CB86" s="99"/>
      <c r="CC86" s="100">
        <f t="shared" ref="CC86:CC90" si="352">CB86*$E86</f>
        <v>0</v>
      </c>
      <c r="CD86" s="99"/>
      <c r="CE86" s="100">
        <f t="shared" ref="CE86:CE90" si="353">CD86*$E86</f>
        <v>0</v>
      </c>
      <c r="CF86" s="101">
        <f t="shared" ref="CF86:CG90" si="354">SUM(BH86,BJ86,BL86,BN86,BP86,BR86,BT86,BV86,BX86,BZ86,CB86,CD86)</f>
        <v>0</v>
      </c>
      <c r="CG86" s="100">
        <f t="shared" si="354"/>
        <v>0</v>
      </c>
    </row>
    <row r="87" spans="1:85" s="102" customFormat="1" ht="19.899999999999999" customHeight="1" x14ac:dyDescent="0.5">
      <c r="A87" s="94">
        <v>70</v>
      </c>
      <c r="B87" s="95" t="s">
        <v>136</v>
      </c>
      <c r="C87" s="95" t="s">
        <v>77</v>
      </c>
      <c r="D87" s="94">
        <f>RANK(BF87,$BF$4:$BF$147)</f>
        <v>22</v>
      </c>
      <c r="E87" s="94">
        <v>1</v>
      </c>
      <c r="F87" s="94" t="s">
        <v>83</v>
      </c>
      <c r="G87" s="94"/>
      <c r="H87" s="94"/>
      <c r="I87" s="146">
        <f t="shared" si="224"/>
        <v>0</v>
      </c>
      <c r="J87" s="94"/>
      <c r="K87" s="146">
        <f t="shared" si="225"/>
        <v>0</v>
      </c>
      <c r="L87" s="94"/>
      <c r="M87" s="146">
        <f t="shared" si="226"/>
        <v>0</v>
      </c>
      <c r="N87" s="94"/>
      <c r="O87" s="146">
        <f t="shared" si="227"/>
        <v>0</v>
      </c>
      <c r="P87" s="94"/>
      <c r="Q87" s="146">
        <f t="shared" si="228"/>
        <v>0</v>
      </c>
      <c r="R87" s="94"/>
      <c r="S87" s="146">
        <f t="shared" si="229"/>
        <v>0</v>
      </c>
      <c r="T87" s="94"/>
      <c r="U87" s="146">
        <f t="shared" si="230"/>
        <v>0</v>
      </c>
      <c r="V87" s="94"/>
      <c r="W87" s="146">
        <f t="shared" si="231"/>
        <v>0</v>
      </c>
      <c r="X87" s="94"/>
      <c r="Y87" s="146">
        <f t="shared" si="232"/>
        <v>0</v>
      </c>
      <c r="Z87" s="94"/>
      <c r="AA87" s="146">
        <f t="shared" si="233"/>
        <v>0</v>
      </c>
      <c r="AB87" s="94"/>
      <c r="AC87" s="146">
        <f t="shared" si="234"/>
        <v>0</v>
      </c>
      <c r="AD87" s="94"/>
      <c r="AE87" s="146">
        <f t="shared" si="235"/>
        <v>0</v>
      </c>
      <c r="AF87" s="147">
        <f t="shared" si="341"/>
        <v>0</v>
      </c>
      <c r="AG87" s="146">
        <f t="shared" si="341"/>
        <v>0</v>
      </c>
      <c r="AH87" s="99"/>
      <c r="AI87" s="100">
        <f t="shared" si="237"/>
        <v>0</v>
      </c>
      <c r="AJ87" s="99"/>
      <c r="AK87" s="100">
        <f t="shared" si="239"/>
        <v>0</v>
      </c>
      <c r="AL87" s="99"/>
      <c r="AM87" s="100">
        <f t="shared" si="239"/>
        <v>0</v>
      </c>
      <c r="AN87" s="99"/>
      <c r="AO87" s="100">
        <f t="shared" si="240"/>
        <v>0</v>
      </c>
      <c r="AP87" s="99"/>
      <c r="AQ87" s="100">
        <f t="shared" si="241"/>
        <v>0</v>
      </c>
      <c r="AR87" s="99"/>
      <c r="AS87" s="100">
        <f t="shared" si="242"/>
        <v>0</v>
      </c>
      <c r="AT87" s="99"/>
      <c r="AU87" s="100">
        <f t="shared" si="243"/>
        <v>0</v>
      </c>
      <c r="AV87" s="99"/>
      <c r="AW87" s="100">
        <f t="shared" si="244"/>
        <v>0</v>
      </c>
      <c r="AX87" s="99"/>
      <c r="AY87" s="100">
        <f t="shared" si="245"/>
        <v>0</v>
      </c>
      <c r="AZ87" s="99"/>
      <c r="BA87" s="100">
        <f t="shared" si="246"/>
        <v>0</v>
      </c>
      <c r="BB87" s="99"/>
      <c r="BC87" s="100">
        <f t="shared" si="247"/>
        <v>0</v>
      </c>
      <c r="BD87" s="99"/>
      <c r="BE87" s="100">
        <f t="shared" si="248"/>
        <v>0</v>
      </c>
      <c r="BF87" s="101">
        <f t="shared" si="95"/>
        <v>0</v>
      </c>
      <c r="BG87" s="100">
        <f t="shared" si="95"/>
        <v>0</v>
      </c>
      <c r="BH87" s="99"/>
      <c r="BI87" s="100">
        <f t="shared" si="342"/>
        <v>0</v>
      </c>
      <c r="BJ87" s="99"/>
      <c r="BK87" s="100">
        <f t="shared" si="343"/>
        <v>0</v>
      </c>
      <c r="BL87" s="99"/>
      <c r="BM87" s="100">
        <f t="shared" si="344"/>
        <v>0</v>
      </c>
      <c r="BN87" s="99"/>
      <c r="BO87" s="100">
        <f t="shared" si="345"/>
        <v>0</v>
      </c>
      <c r="BP87" s="99"/>
      <c r="BQ87" s="100">
        <f t="shared" si="346"/>
        <v>0</v>
      </c>
      <c r="BR87" s="99"/>
      <c r="BS87" s="100">
        <f t="shared" si="347"/>
        <v>0</v>
      </c>
      <c r="BT87" s="99"/>
      <c r="BU87" s="100">
        <f t="shared" si="348"/>
        <v>0</v>
      </c>
      <c r="BV87" s="99"/>
      <c r="BW87" s="100">
        <f t="shared" si="349"/>
        <v>0</v>
      </c>
      <c r="BX87" s="99"/>
      <c r="BY87" s="100">
        <f t="shared" si="350"/>
        <v>0</v>
      </c>
      <c r="BZ87" s="99"/>
      <c r="CA87" s="100">
        <f t="shared" si="351"/>
        <v>0</v>
      </c>
      <c r="CB87" s="99"/>
      <c r="CC87" s="100">
        <f t="shared" si="352"/>
        <v>0</v>
      </c>
      <c r="CD87" s="99"/>
      <c r="CE87" s="100">
        <f t="shared" si="353"/>
        <v>0</v>
      </c>
      <c r="CF87" s="101">
        <f t="shared" si="354"/>
        <v>0</v>
      </c>
      <c r="CG87" s="100">
        <f t="shared" si="354"/>
        <v>0</v>
      </c>
    </row>
    <row r="88" spans="1:85" s="102" customFormat="1" ht="19.899999999999999" customHeight="1" x14ac:dyDescent="0.5">
      <c r="A88" s="94">
        <v>71</v>
      </c>
      <c r="B88" s="95" t="s">
        <v>137</v>
      </c>
      <c r="C88" s="95" t="s">
        <v>77</v>
      </c>
      <c r="D88" s="94">
        <f>RANK(BF88,$BF$4:$BF$147)</f>
        <v>22</v>
      </c>
      <c r="E88" s="94">
        <v>1</v>
      </c>
      <c r="F88" s="94" t="s">
        <v>75</v>
      </c>
      <c r="G88" s="94"/>
      <c r="H88" s="94"/>
      <c r="I88" s="146">
        <f t="shared" si="224"/>
        <v>0</v>
      </c>
      <c r="J88" s="94"/>
      <c r="K88" s="146">
        <f t="shared" si="225"/>
        <v>0</v>
      </c>
      <c r="L88" s="94"/>
      <c r="M88" s="146">
        <f t="shared" si="226"/>
        <v>0</v>
      </c>
      <c r="N88" s="94"/>
      <c r="O88" s="146">
        <f t="shared" si="227"/>
        <v>0</v>
      </c>
      <c r="P88" s="94"/>
      <c r="Q88" s="146">
        <f t="shared" si="228"/>
        <v>0</v>
      </c>
      <c r="R88" s="94"/>
      <c r="S88" s="146">
        <f t="shared" si="229"/>
        <v>0</v>
      </c>
      <c r="T88" s="94"/>
      <c r="U88" s="146">
        <f t="shared" si="230"/>
        <v>0</v>
      </c>
      <c r="V88" s="94"/>
      <c r="W88" s="146">
        <f t="shared" si="231"/>
        <v>0</v>
      </c>
      <c r="X88" s="94"/>
      <c r="Y88" s="146">
        <f t="shared" si="232"/>
        <v>0</v>
      </c>
      <c r="Z88" s="94"/>
      <c r="AA88" s="146">
        <f t="shared" si="233"/>
        <v>0</v>
      </c>
      <c r="AB88" s="94"/>
      <c r="AC88" s="146">
        <f t="shared" si="234"/>
        <v>0</v>
      </c>
      <c r="AD88" s="94"/>
      <c r="AE88" s="146">
        <f t="shared" si="235"/>
        <v>0</v>
      </c>
      <c r="AF88" s="147">
        <f t="shared" si="341"/>
        <v>0</v>
      </c>
      <c r="AG88" s="146">
        <f t="shared" si="341"/>
        <v>0</v>
      </c>
      <c r="AH88" s="99"/>
      <c r="AI88" s="100">
        <f t="shared" si="237"/>
        <v>0</v>
      </c>
      <c r="AJ88" s="99"/>
      <c r="AK88" s="100">
        <f t="shared" si="239"/>
        <v>0</v>
      </c>
      <c r="AL88" s="99"/>
      <c r="AM88" s="100">
        <f t="shared" si="239"/>
        <v>0</v>
      </c>
      <c r="AN88" s="99"/>
      <c r="AO88" s="100">
        <f t="shared" si="240"/>
        <v>0</v>
      </c>
      <c r="AP88" s="99"/>
      <c r="AQ88" s="100">
        <f t="shared" si="241"/>
        <v>0</v>
      </c>
      <c r="AR88" s="99"/>
      <c r="AS88" s="100">
        <f t="shared" si="242"/>
        <v>0</v>
      </c>
      <c r="AT88" s="99"/>
      <c r="AU88" s="100">
        <f t="shared" si="243"/>
        <v>0</v>
      </c>
      <c r="AV88" s="99"/>
      <c r="AW88" s="100">
        <f t="shared" si="244"/>
        <v>0</v>
      </c>
      <c r="AX88" s="99"/>
      <c r="AY88" s="100">
        <f t="shared" si="245"/>
        <v>0</v>
      </c>
      <c r="AZ88" s="99"/>
      <c r="BA88" s="100">
        <f t="shared" si="246"/>
        <v>0</v>
      </c>
      <c r="BB88" s="99"/>
      <c r="BC88" s="100">
        <f t="shared" si="247"/>
        <v>0</v>
      </c>
      <c r="BD88" s="99"/>
      <c r="BE88" s="100">
        <f t="shared" si="248"/>
        <v>0</v>
      </c>
      <c r="BF88" s="101">
        <f t="shared" si="95"/>
        <v>0</v>
      </c>
      <c r="BG88" s="100">
        <f t="shared" si="95"/>
        <v>0</v>
      </c>
      <c r="BH88" s="99"/>
      <c r="BI88" s="100">
        <f t="shared" si="342"/>
        <v>0</v>
      </c>
      <c r="BJ88" s="99"/>
      <c r="BK88" s="100">
        <f t="shared" si="343"/>
        <v>0</v>
      </c>
      <c r="BL88" s="99"/>
      <c r="BM88" s="100">
        <f t="shared" si="344"/>
        <v>0</v>
      </c>
      <c r="BN88" s="99"/>
      <c r="BO88" s="100">
        <f t="shared" si="345"/>
        <v>0</v>
      </c>
      <c r="BP88" s="99"/>
      <c r="BQ88" s="100">
        <f t="shared" si="346"/>
        <v>0</v>
      </c>
      <c r="BR88" s="99"/>
      <c r="BS88" s="100">
        <f t="shared" si="347"/>
        <v>0</v>
      </c>
      <c r="BT88" s="99"/>
      <c r="BU88" s="100">
        <f t="shared" si="348"/>
        <v>0</v>
      </c>
      <c r="BV88" s="99"/>
      <c r="BW88" s="100">
        <f t="shared" si="349"/>
        <v>0</v>
      </c>
      <c r="BX88" s="99"/>
      <c r="BY88" s="100">
        <f t="shared" si="350"/>
        <v>0</v>
      </c>
      <c r="BZ88" s="99"/>
      <c r="CA88" s="100">
        <f t="shared" si="351"/>
        <v>0</v>
      </c>
      <c r="CB88" s="99"/>
      <c r="CC88" s="100">
        <f t="shared" si="352"/>
        <v>0</v>
      </c>
      <c r="CD88" s="99"/>
      <c r="CE88" s="100">
        <f t="shared" si="353"/>
        <v>0</v>
      </c>
      <c r="CF88" s="101">
        <f t="shared" si="354"/>
        <v>0</v>
      </c>
      <c r="CG88" s="100">
        <f t="shared" si="354"/>
        <v>0</v>
      </c>
    </row>
    <row r="89" spans="1:85" s="102" customFormat="1" ht="19.899999999999999" customHeight="1" x14ac:dyDescent="0.5">
      <c r="A89" s="94">
        <v>72</v>
      </c>
      <c r="B89" s="95" t="s">
        <v>138</v>
      </c>
      <c r="C89" s="95" t="s">
        <v>77</v>
      </c>
      <c r="D89" s="94">
        <f>RANK(BF89,$BF$4:$BF$147)</f>
        <v>22</v>
      </c>
      <c r="E89" s="94">
        <v>0.6</v>
      </c>
      <c r="F89" s="94" t="s">
        <v>83</v>
      </c>
      <c r="G89" s="94"/>
      <c r="H89" s="94"/>
      <c r="I89" s="146">
        <f t="shared" si="224"/>
        <v>0</v>
      </c>
      <c r="J89" s="94"/>
      <c r="K89" s="146">
        <f t="shared" si="225"/>
        <v>0</v>
      </c>
      <c r="L89" s="94"/>
      <c r="M89" s="146">
        <f t="shared" si="226"/>
        <v>0</v>
      </c>
      <c r="N89" s="94"/>
      <c r="O89" s="146">
        <f t="shared" si="227"/>
        <v>0</v>
      </c>
      <c r="P89" s="94"/>
      <c r="Q89" s="146">
        <f t="shared" si="228"/>
        <v>0</v>
      </c>
      <c r="R89" s="94"/>
      <c r="S89" s="146">
        <f t="shared" si="229"/>
        <v>0</v>
      </c>
      <c r="T89" s="94"/>
      <c r="U89" s="146">
        <f t="shared" si="230"/>
        <v>0</v>
      </c>
      <c r="V89" s="94"/>
      <c r="W89" s="146">
        <f t="shared" si="231"/>
        <v>0</v>
      </c>
      <c r="X89" s="94"/>
      <c r="Y89" s="146">
        <f t="shared" si="232"/>
        <v>0</v>
      </c>
      <c r="Z89" s="94"/>
      <c r="AA89" s="146">
        <f t="shared" si="233"/>
        <v>0</v>
      </c>
      <c r="AB89" s="94"/>
      <c r="AC89" s="146">
        <f t="shared" si="234"/>
        <v>0</v>
      </c>
      <c r="AD89" s="94"/>
      <c r="AE89" s="146">
        <f t="shared" si="235"/>
        <v>0</v>
      </c>
      <c r="AF89" s="147">
        <f t="shared" si="341"/>
        <v>0</v>
      </c>
      <c r="AG89" s="146">
        <f t="shared" si="341"/>
        <v>0</v>
      </c>
      <c r="AH89" s="99"/>
      <c r="AI89" s="100">
        <f t="shared" si="237"/>
        <v>0</v>
      </c>
      <c r="AJ89" s="99"/>
      <c r="AK89" s="100">
        <f t="shared" si="239"/>
        <v>0</v>
      </c>
      <c r="AL89" s="99"/>
      <c r="AM89" s="100">
        <f t="shared" si="239"/>
        <v>0</v>
      </c>
      <c r="AN89" s="99"/>
      <c r="AO89" s="100">
        <f t="shared" si="240"/>
        <v>0</v>
      </c>
      <c r="AP89" s="99"/>
      <c r="AQ89" s="100">
        <f t="shared" si="241"/>
        <v>0</v>
      </c>
      <c r="AR89" s="99"/>
      <c r="AS89" s="100">
        <f t="shared" si="242"/>
        <v>0</v>
      </c>
      <c r="AT89" s="99"/>
      <c r="AU89" s="100">
        <f t="shared" si="243"/>
        <v>0</v>
      </c>
      <c r="AV89" s="99"/>
      <c r="AW89" s="100">
        <f t="shared" si="244"/>
        <v>0</v>
      </c>
      <c r="AX89" s="99"/>
      <c r="AY89" s="100">
        <f t="shared" si="245"/>
        <v>0</v>
      </c>
      <c r="AZ89" s="99"/>
      <c r="BA89" s="100">
        <f t="shared" si="246"/>
        <v>0</v>
      </c>
      <c r="BB89" s="99"/>
      <c r="BC89" s="100">
        <f t="shared" si="247"/>
        <v>0</v>
      </c>
      <c r="BD89" s="99"/>
      <c r="BE89" s="100">
        <f t="shared" si="248"/>
        <v>0</v>
      </c>
      <c r="BF89" s="101">
        <f t="shared" si="95"/>
        <v>0</v>
      </c>
      <c r="BG89" s="100">
        <f t="shared" si="95"/>
        <v>0</v>
      </c>
      <c r="BH89" s="99"/>
      <c r="BI89" s="100">
        <f t="shared" si="342"/>
        <v>0</v>
      </c>
      <c r="BJ89" s="99"/>
      <c r="BK89" s="100">
        <f t="shared" si="343"/>
        <v>0</v>
      </c>
      <c r="BL89" s="99"/>
      <c r="BM89" s="100">
        <f t="shared" si="344"/>
        <v>0</v>
      </c>
      <c r="BN89" s="99"/>
      <c r="BO89" s="100">
        <f t="shared" si="345"/>
        <v>0</v>
      </c>
      <c r="BP89" s="99"/>
      <c r="BQ89" s="100">
        <f t="shared" si="346"/>
        <v>0</v>
      </c>
      <c r="BR89" s="99"/>
      <c r="BS89" s="100">
        <f t="shared" si="347"/>
        <v>0</v>
      </c>
      <c r="BT89" s="99"/>
      <c r="BU89" s="100">
        <f t="shared" si="348"/>
        <v>0</v>
      </c>
      <c r="BV89" s="99"/>
      <c r="BW89" s="100">
        <f t="shared" si="349"/>
        <v>0</v>
      </c>
      <c r="BX89" s="99"/>
      <c r="BY89" s="100">
        <f t="shared" si="350"/>
        <v>0</v>
      </c>
      <c r="BZ89" s="99"/>
      <c r="CA89" s="100">
        <f t="shared" si="351"/>
        <v>0</v>
      </c>
      <c r="CB89" s="99"/>
      <c r="CC89" s="100">
        <f t="shared" si="352"/>
        <v>0</v>
      </c>
      <c r="CD89" s="99"/>
      <c r="CE89" s="100">
        <f t="shared" si="353"/>
        <v>0</v>
      </c>
      <c r="CF89" s="101">
        <f t="shared" si="354"/>
        <v>0</v>
      </c>
      <c r="CG89" s="100">
        <f t="shared" si="354"/>
        <v>0</v>
      </c>
    </row>
    <row r="90" spans="1:85" s="102" customFormat="1" ht="19.899999999999999" customHeight="1" x14ac:dyDescent="0.5">
      <c r="A90" s="94">
        <v>73</v>
      </c>
      <c r="B90" s="95" t="s">
        <v>139</v>
      </c>
      <c r="C90" s="95" t="s">
        <v>74</v>
      </c>
      <c r="D90" s="94">
        <f>RANK(BF90,$BF$4:$BF$147)</f>
        <v>22</v>
      </c>
      <c r="E90" s="94">
        <v>0.64</v>
      </c>
      <c r="F90" s="94" t="s">
        <v>85</v>
      </c>
      <c r="G90" s="94"/>
      <c r="H90" s="94"/>
      <c r="I90" s="146">
        <f t="shared" si="224"/>
        <v>0</v>
      </c>
      <c r="J90" s="94"/>
      <c r="K90" s="146">
        <f t="shared" si="225"/>
        <v>0</v>
      </c>
      <c r="L90" s="94"/>
      <c r="M90" s="146">
        <f t="shared" si="226"/>
        <v>0</v>
      </c>
      <c r="N90" s="94"/>
      <c r="O90" s="146">
        <f t="shared" si="227"/>
        <v>0</v>
      </c>
      <c r="P90" s="94"/>
      <c r="Q90" s="146">
        <f t="shared" si="228"/>
        <v>0</v>
      </c>
      <c r="R90" s="94"/>
      <c r="S90" s="146">
        <f t="shared" si="229"/>
        <v>0</v>
      </c>
      <c r="T90" s="94"/>
      <c r="U90" s="146">
        <f t="shared" si="230"/>
        <v>0</v>
      </c>
      <c r="V90" s="94"/>
      <c r="W90" s="146">
        <f t="shared" si="231"/>
        <v>0</v>
      </c>
      <c r="X90" s="94"/>
      <c r="Y90" s="146">
        <f t="shared" si="232"/>
        <v>0</v>
      </c>
      <c r="Z90" s="94"/>
      <c r="AA90" s="146">
        <f t="shared" si="233"/>
        <v>0</v>
      </c>
      <c r="AB90" s="94"/>
      <c r="AC90" s="146">
        <f t="shared" si="234"/>
        <v>0</v>
      </c>
      <c r="AD90" s="94"/>
      <c r="AE90" s="146">
        <f t="shared" si="235"/>
        <v>0</v>
      </c>
      <c r="AF90" s="147">
        <f t="shared" si="341"/>
        <v>0</v>
      </c>
      <c r="AG90" s="146">
        <f t="shared" si="341"/>
        <v>0</v>
      </c>
      <c r="AH90" s="99"/>
      <c r="AI90" s="100">
        <f t="shared" si="237"/>
        <v>0</v>
      </c>
      <c r="AJ90" s="99"/>
      <c r="AK90" s="100">
        <f t="shared" si="239"/>
        <v>0</v>
      </c>
      <c r="AL90" s="99"/>
      <c r="AM90" s="100">
        <f t="shared" si="239"/>
        <v>0</v>
      </c>
      <c r="AN90" s="99"/>
      <c r="AO90" s="100">
        <f t="shared" si="240"/>
        <v>0</v>
      </c>
      <c r="AP90" s="99"/>
      <c r="AQ90" s="100">
        <f t="shared" si="241"/>
        <v>0</v>
      </c>
      <c r="AR90" s="99"/>
      <c r="AS90" s="100">
        <f t="shared" si="242"/>
        <v>0</v>
      </c>
      <c r="AT90" s="99"/>
      <c r="AU90" s="100">
        <f t="shared" si="243"/>
        <v>0</v>
      </c>
      <c r="AV90" s="99"/>
      <c r="AW90" s="100">
        <f t="shared" si="244"/>
        <v>0</v>
      </c>
      <c r="AX90" s="99"/>
      <c r="AY90" s="100">
        <f t="shared" si="245"/>
        <v>0</v>
      </c>
      <c r="AZ90" s="99"/>
      <c r="BA90" s="100">
        <f t="shared" si="246"/>
        <v>0</v>
      </c>
      <c r="BB90" s="99"/>
      <c r="BC90" s="100">
        <f t="shared" si="247"/>
        <v>0</v>
      </c>
      <c r="BD90" s="99"/>
      <c r="BE90" s="100">
        <f t="shared" si="248"/>
        <v>0</v>
      </c>
      <c r="BF90" s="101">
        <f t="shared" si="95"/>
        <v>0</v>
      </c>
      <c r="BG90" s="100">
        <f t="shared" si="95"/>
        <v>0</v>
      </c>
      <c r="BH90" s="99"/>
      <c r="BI90" s="100">
        <f t="shared" si="342"/>
        <v>0</v>
      </c>
      <c r="BJ90" s="99"/>
      <c r="BK90" s="100">
        <f t="shared" si="343"/>
        <v>0</v>
      </c>
      <c r="BL90" s="99"/>
      <c r="BM90" s="100">
        <f t="shared" si="344"/>
        <v>0</v>
      </c>
      <c r="BN90" s="99"/>
      <c r="BO90" s="100">
        <f t="shared" si="345"/>
        <v>0</v>
      </c>
      <c r="BP90" s="99"/>
      <c r="BQ90" s="100">
        <f t="shared" si="346"/>
        <v>0</v>
      </c>
      <c r="BR90" s="99"/>
      <c r="BS90" s="100">
        <f t="shared" si="347"/>
        <v>0</v>
      </c>
      <c r="BT90" s="99"/>
      <c r="BU90" s="100">
        <f t="shared" si="348"/>
        <v>0</v>
      </c>
      <c r="BV90" s="99"/>
      <c r="BW90" s="100">
        <f t="shared" si="349"/>
        <v>0</v>
      </c>
      <c r="BX90" s="99"/>
      <c r="BY90" s="100">
        <f t="shared" si="350"/>
        <v>0</v>
      </c>
      <c r="BZ90" s="99"/>
      <c r="CA90" s="100">
        <f t="shared" si="351"/>
        <v>0</v>
      </c>
      <c r="CB90" s="99"/>
      <c r="CC90" s="100">
        <f t="shared" si="352"/>
        <v>0</v>
      </c>
      <c r="CD90" s="99"/>
      <c r="CE90" s="100">
        <f t="shared" si="353"/>
        <v>0</v>
      </c>
      <c r="CF90" s="101">
        <f t="shared" si="354"/>
        <v>0</v>
      </c>
      <c r="CG90" s="100">
        <f t="shared" si="354"/>
        <v>0</v>
      </c>
    </row>
    <row r="91" spans="1:85" s="102" customFormat="1" ht="19.899999999999999" customHeight="1" x14ac:dyDescent="0.5">
      <c r="A91" s="94"/>
      <c r="B91" s="95"/>
      <c r="C91" s="95"/>
      <c r="D91" s="94"/>
      <c r="E91" s="94"/>
      <c r="F91" s="94"/>
      <c r="G91" s="94"/>
      <c r="H91" s="94"/>
      <c r="I91" s="146"/>
      <c r="J91" s="94"/>
      <c r="K91" s="146"/>
      <c r="L91" s="94"/>
      <c r="M91" s="146"/>
      <c r="N91" s="94"/>
      <c r="O91" s="146"/>
      <c r="P91" s="94"/>
      <c r="Q91" s="146"/>
      <c r="R91" s="94"/>
      <c r="S91" s="146"/>
      <c r="T91" s="94"/>
      <c r="U91" s="146"/>
      <c r="V91" s="94"/>
      <c r="W91" s="146"/>
      <c r="X91" s="94"/>
      <c r="Y91" s="146"/>
      <c r="Z91" s="94"/>
      <c r="AA91" s="146"/>
      <c r="AB91" s="94"/>
      <c r="AC91" s="146"/>
      <c r="AD91" s="94"/>
      <c r="AE91" s="146"/>
      <c r="AF91" s="147"/>
      <c r="AG91" s="146"/>
      <c r="AH91" s="99"/>
      <c r="AI91" s="100"/>
      <c r="AJ91" s="99"/>
      <c r="AK91" s="100"/>
      <c r="AL91" s="99"/>
      <c r="AM91" s="100"/>
      <c r="AN91" s="99"/>
      <c r="AO91" s="100"/>
      <c r="AP91" s="99"/>
      <c r="AQ91" s="100"/>
      <c r="AR91" s="99"/>
      <c r="AS91" s="100"/>
      <c r="AT91" s="99"/>
      <c r="AU91" s="100"/>
      <c r="AV91" s="99"/>
      <c r="AW91" s="100"/>
      <c r="AX91" s="99"/>
      <c r="AY91" s="100"/>
      <c r="AZ91" s="99"/>
      <c r="BA91" s="100"/>
      <c r="BB91" s="99"/>
      <c r="BC91" s="100"/>
      <c r="BD91" s="99"/>
      <c r="BE91" s="100"/>
      <c r="BF91" s="101"/>
      <c r="BG91" s="100"/>
      <c r="BH91" s="99"/>
      <c r="BI91" s="100"/>
      <c r="BJ91" s="99"/>
      <c r="BK91" s="100"/>
      <c r="BL91" s="99"/>
      <c r="BM91" s="100"/>
      <c r="BN91" s="99"/>
      <c r="BO91" s="100"/>
      <c r="BP91" s="99"/>
      <c r="BQ91" s="100"/>
      <c r="BR91" s="99"/>
      <c r="BS91" s="100"/>
      <c r="BT91" s="99"/>
      <c r="BU91" s="100"/>
      <c r="BV91" s="99"/>
      <c r="BW91" s="100"/>
      <c r="BX91" s="99"/>
      <c r="BY91" s="100"/>
      <c r="BZ91" s="99"/>
      <c r="CA91" s="100"/>
      <c r="CB91" s="99"/>
      <c r="CC91" s="100"/>
      <c r="CD91" s="99"/>
      <c r="CE91" s="100"/>
      <c r="CF91" s="101"/>
      <c r="CG91" s="100"/>
    </row>
    <row r="92" spans="1:85" s="102" customFormat="1" ht="19.899999999999999" customHeight="1" x14ac:dyDescent="0.5">
      <c r="A92" s="94">
        <v>74</v>
      </c>
      <c r="B92" s="95" t="s">
        <v>140</v>
      </c>
      <c r="C92" s="95" t="s">
        <v>77</v>
      </c>
      <c r="D92" s="94">
        <f>RANK(BF92,$BF$4:$BF$147)</f>
        <v>22</v>
      </c>
      <c r="E92" s="94">
        <v>1</v>
      </c>
      <c r="F92" s="94" t="s">
        <v>83</v>
      </c>
      <c r="G92" s="94"/>
      <c r="H92" s="94"/>
      <c r="I92" s="146">
        <f t="shared" si="224"/>
        <v>0</v>
      </c>
      <c r="J92" s="94"/>
      <c r="K92" s="146">
        <f t="shared" si="225"/>
        <v>0</v>
      </c>
      <c r="L92" s="94"/>
      <c r="M92" s="146">
        <f t="shared" si="226"/>
        <v>0</v>
      </c>
      <c r="N92" s="94"/>
      <c r="O92" s="146">
        <f t="shared" si="227"/>
        <v>0</v>
      </c>
      <c r="P92" s="94"/>
      <c r="Q92" s="146">
        <f t="shared" si="228"/>
        <v>0</v>
      </c>
      <c r="R92" s="94"/>
      <c r="S92" s="146">
        <f t="shared" si="229"/>
        <v>0</v>
      </c>
      <c r="T92" s="94"/>
      <c r="U92" s="146">
        <f t="shared" si="230"/>
        <v>0</v>
      </c>
      <c r="V92" s="94"/>
      <c r="W92" s="146">
        <f t="shared" si="231"/>
        <v>0</v>
      </c>
      <c r="X92" s="94"/>
      <c r="Y92" s="146">
        <f t="shared" si="232"/>
        <v>0</v>
      </c>
      <c r="Z92" s="94"/>
      <c r="AA92" s="146">
        <f t="shared" si="233"/>
        <v>0</v>
      </c>
      <c r="AB92" s="94"/>
      <c r="AC92" s="146">
        <f t="shared" si="234"/>
        <v>0</v>
      </c>
      <c r="AD92" s="94"/>
      <c r="AE92" s="146">
        <f t="shared" si="235"/>
        <v>0</v>
      </c>
      <c r="AF92" s="147">
        <f t="shared" ref="AF92:AG95" si="355">SUM(H92,J92,L92,N92,P92,R92,T92,V92,X92,Z92,AB92,AD92)</f>
        <v>0</v>
      </c>
      <c r="AG92" s="146">
        <f t="shared" si="355"/>
        <v>0</v>
      </c>
      <c r="AH92" s="99"/>
      <c r="AI92" s="100">
        <f t="shared" si="237"/>
        <v>0</v>
      </c>
      <c r="AJ92" s="99"/>
      <c r="AK92" s="100">
        <f t="shared" si="239"/>
        <v>0</v>
      </c>
      <c r="AL92" s="99"/>
      <c r="AM92" s="100">
        <f t="shared" si="239"/>
        <v>0</v>
      </c>
      <c r="AN92" s="99"/>
      <c r="AO92" s="100">
        <f t="shared" si="240"/>
        <v>0</v>
      </c>
      <c r="AP92" s="99"/>
      <c r="AQ92" s="100">
        <f t="shared" si="241"/>
        <v>0</v>
      </c>
      <c r="AR92" s="99"/>
      <c r="AS92" s="100">
        <f t="shared" si="242"/>
        <v>0</v>
      </c>
      <c r="AT92" s="99"/>
      <c r="AU92" s="100">
        <f t="shared" si="243"/>
        <v>0</v>
      </c>
      <c r="AV92" s="99"/>
      <c r="AW92" s="100">
        <f t="shared" si="244"/>
        <v>0</v>
      </c>
      <c r="AX92" s="99"/>
      <c r="AY92" s="100">
        <f t="shared" si="245"/>
        <v>0</v>
      </c>
      <c r="AZ92" s="99"/>
      <c r="BA92" s="100">
        <f t="shared" si="246"/>
        <v>0</v>
      </c>
      <c r="BB92" s="99"/>
      <c r="BC92" s="100">
        <f t="shared" si="247"/>
        <v>0</v>
      </c>
      <c r="BD92" s="99"/>
      <c r="BE92" s="100">
        <f t="shared" si="248"/>
        <v>0</v>
      </c>
      <c r="BF92" s="101">
        <f t="shared" ref="BF92:BG139" si="356">SUM(AH92,AJ92,AL92,AN92,AP92,AR92,AT92,AV92,AX92,AZ92,BB92,BD92)</f>
        <v>0</v>
      </c>
      <c r="BG92" s="100">
        <f t="shared" si="356"/>
        <v>0</v>
      </c>
      <c r="BH92" s="99"/>
      <c r="BI92" s="100">
        <f t="shared" ref="BI92:BI95" si="357">BH92*$E92</f>
        <v>0</v>
      </c>
      <c r="BJ92" s="99"/>
      <c r="BK92" s="100">
        <f t="shared" ref="BK92:BK95" si="358">BJ92*$E92</f>
        <v>0</v>
      </c>
      <c r="BL92" s="99"/>
      <c r="BM92" s="100">
        <f t="shared" ref="BM92:BM95" si="359">BL92*$E92</f>
        <v>0</v>
      </c>
      <c r="BN92" s="99"/>
      <c r="BO92" s="100">
        <f t="shared" ref="BO92:BO95" si="360">BN92*$E92</f>
        <v>0</v>
      </c>
      <c r="BP92" s="99"/>
      <c r="BQ92" s="100">
        <f t="shared" ref="BQ92:BQ95" si="361">BP92*$E92</f>
        <v>0</v>
      </c>
      <c r="BR92" s="99"/>
      <c r="BS92" s="100">
        <f t="shared" ref="BS92:BS95" si="362">BR92*$E92</f>
        <v>0</v>
      </c>
      <c r="BT92" s="99"/>
      <c r="BU92" s="100">
        <f t="shared" ref="BU92:BU95" si="363">BT92*$E92</f>
        <v>0</v>
      </c>
      <c r="BV92" s="99"/>
      <c r="BW92" s="100">
        <f t="shared" ref="BW92:BW95" si="364">BV92*$E92</f>
        <v>0</v>
      </c>
      <c r="BX92" s="99"/>
      <c r="BY92" s="100">
        <f t="shared" ref="BY92:BY95" si="365">BX92*$E92</f>
        <v>0</v>
      </c>
      <c r="BZ92" s="99"/>
      <c r="CA92" s="100">
        <f t="shared" ref="CA92:CA95" si="366">BZ92*$E92</f>
        <v>0</v>
      </c>
      <c r="CB92" s="99"/>
      <c r="CC92" s="100">
        <f t="shared" ref="CC92:CC95" si="367">CB92*$E92</f>
        <v>0</v>
      </c>
      <c r="CD92" s="99"/>
      <c r="CE92" s="100">
        <f t="shared" ref="CE92:CE95" si="368">CD92*$E92</f>
        <v>0</v>
      </c>
      <c r="CF92" s="101">
        <f t="shared" ref="CF92:CG118" si="369">SUM(BH92,BJ92,BL92,BN92,BP92,BR92,BT92,BV92,BX92,BZ92,CB92,CD92)</f>
        <v>0</v>
      </c>
      <c r="CG92" s="100">
        <f t="shared" si="369"/>
        <v>0</v>
      </c>
    </row>
    <row r="93" spans="1:85" s="102" customFormat="1" ht="19.899999999999999" customHeight="1" x14ac:dyDescent="0.5">
      <c r="A93" s="94">
        <v>75</v>
      </c>
      <c r="B93" s="95" t="s">
        <v>140</v>
      </c>
      <c r="C93" s="95" t="s">
        <v>77</v>
      </c>
      <c r="D93" s="94">
        <f>RANK(BF93,$BF$4:$BF$147)</f>
        <v>22</v>
      </c>
      <c r="E93" s="94">
        <v>1</v>
      </c>
      <c r="F93" s="94" t="s">
        <v>75</v>
      </c>
      <c r="G93" s="94"/>
      <c r="H93" s="94"/>
      <c r="I93" s="146">
        <f t="shared" si="224"/>
        <v>0</v>
      </c>
      <c r="J93" s="94"/>
      <c r="K93" s="146">
        <f t="shared" si="225"/>
        <v>0</v>
      </c>
      <c r="L93" s="94"/>
      <c r="M93" s="146">
        <f t="shared" si="226"/>
        <v>0</v>
      </c>
      <c r="N93" s="94"/>
      <c r="O93" s="146">
        <f t="shared" si="227"/>
        <v>0</v>
      </c>
      <c r="P93" s="94"/>
      <c r="Q93" s="146">
        <f t="shared" si="228"/>
        <v>0</v>
      </c>
      <c r="R93" s="94"/>
      <c r="S93" s="146">
        <f t="shared" si="229"/>
        <v>0</v>
      </c>
      <c r="T93" s="94"/>
      <c r="U93" s="146">
        <f t="shared" si="230"/>
        <v>0</v>
      </c>
      <c r="V93" s="94"/>
      <c r="W93" s="146">
        <f t="shared" si="231"/>
        <v>0</v>
      </c>
      <c r="X93" s="94"/>
      <c r="Y93" s="146">
        <f t="shared" si="232"/>
        <v>0</v>
      </c>
      <c r="Z93" s="94"/>
      <c r="AA93" s="146">
        <f t="shared" si="233"/>
        <v>0</v>
      </c>
      <c r="AB93" s="94"/>
      <c r="AC93" s="146">
        <f t="shared" si="234"/>
        <v>0</v>
      </c>
      <c r="AD93" s="94"/>
      <c r="AE93" s="146">
        <f t="shared" si="235"/>
        <v>0</v>
      </c>
      <c r="AF93" s="147">
        <f t="shared" si="355"/>
        <v>0</v>
      </c>
      <c r="AG93" s="146">
        <f t="shared" si="355"/>
        <v>0</v>
      </c>
      <c r="AH93" s="99"/>
      <c r="AI93" s="100">
        <f t="shared" si="237"/>
        <v>0</v>
      </c>
      <c r="AJ93" s="99"/>
      <c r="AK93" s="100">
        <f t="shared" si="239"/>
        <v>0</v>
      </c>
      <c r="AL93" s="99"/>
      <c r="AM93" s="100">
        <f t="shared" si="239"/>
        <v>0</v>
      </c>
      <c r="AN93" s="99"/>
      <c r="AO93" s="100">
        <f t="shared" si="240"/>
        <v>0</v>
      </c>
      <c r="AP93" s="99"/>
      <c r="AQ93" s="100">
        <f t="shared" si="241"/>
        <v>0</v>
      </c>
      <c r="AR93" s="99"/>
      <c r="AS93" s="100">
        <f t="shared" si="242"/>
        <v>0</v>
      </c>
      <c r="AT93" s="99"/>
      <c r="AU93" s="100">
        <f t="shared" si="243"/>
        <v>0</v>
      </c>
      <c r="AV93" s="99"/>
      <c r="AW93" s="100">
        <f t="shared" si="244"/>
        <v>0</v>
      </c>
      <c r="AX93" s="99"/>
      <c r="AY93" s="100">
        <f t="shared" si="245"/>
        <v>0</v>
      </c>
      <c r="AZ93" s="99"/>
      <c r="BA93" s="100">
        <f t="shared" si="246"/>
        <v>0</v>
      </c>
      <c r="BB93" s="99"/>
      <c r="BC93" s="100">
        <f t="shared" si="247"/>
        <v>0</v>
      </c>
      <c r="BD93" s="99"/>
      <c r="BE93" s="100">
        <f t="shared" si="248"/>
        <v>0</v>
      </c>
      <c r="BF93" s="101">
        <f t="shared" si="356"/>
        <v>0</v>
      </c>
      <c r="BG93" s="100">
        <f t="shared" si="356"/>
        <v>0</v>
      </c>
      <c r="BH93" s="99"/>
      <c r="BI93" s="100">
        <f t="shared" si="357"/>
        <v>0</v>
      </c>
      <c r="BJ93" s="99"/>
      <c r="BK93" s="100">
        <f t="shared" si="358"/>
        <v>0</v>
      </c>
      <c r="BL93" s="99"/>
      <c r="BM93" s="100">
        <f t="shared" si="359"/>
        <v>0</v>
      </c>
      <c r="BN93" s="99"/>
      <c r="BO93" s="100">
        <f t="shared" si="360"/>
        <v>0</v>
      </c>
      <c r="BP93" s="99"/>
      <c r="BQ93" s="100">
        <f t="shared" si="361"/>
        <v>0</v>
      </c>
      <c r="BR93" s="99"/>
      <c r="BS93" s="100">
        <f t="shared" si="362"/>
        <v>0</v>
      </c>
      <c r="BT93" s="99"/>
      <c r="BU93" s="100">
        <f t="shared" si="363"/>
        <v>0</v>
      </c>
      <c r="BV93" s="99"/>
      <c r="BW93" s="100">
        <f t="shared" si="364"/>
        <v>0</v>
      </c>
      <c r="BX93" s="99"/>
      <c r="BY93" s="100">
        <f t="shared" si="365"/>
        <v>0</v>
      </c>
      <c r="BZ93" s="99"/>
      <c r="CA93" s="100">
        <f t="shared" si="366"/>
        <v>0</v>
      </c>
      <c r="CB93" s="99"/>
      <c r="CC93" s="100">
        <f t="shared" si="367"/>
        <v>0</v>
      </c>
      <c r="CD93" s="99"/>
      <c r="CE93" s="100">
        <f t="shared" si="368"/>
        <v>0</v>
      </c>
      <c r="CF93" s="101">
        <f t="shared" si="369"/>
        <v>0</v>
      </c>
      <c r="CG93" s="100">
        <f t="shared" si="369"/>
        <v>0</v>
      </c>
    </row>
    <row r="94" spans="1:85" s="102" customFormat="1" ht="19.899999999999999" customHeight="1" x14ac:dyDescent="0.5">
      <c r="A94" s="94">
        <v>76</v>
      </c>
      <c r="B94" s="95" t="s">
        <v>141</v>
      </c>
      <c r="C94" s="95" t="s">
        <v>77</v>
      </c>
      <c r="D94" s="94">
        <f>RANK(BF94,$BF$4:$BF$147)</f>
        <v>22</v>
      </c>
      <c r="E94" s="94">
        <v>0.6</v>
      </c>
      <c r="F94" s="94" t="s">
        <v>83</v>
      </c>
      <c r="G94" s="94"/>
      <c r="H94" s="94"/>
      <c r="I94" s="146">
        <f t="shared" si="224"/>
        <v>0</v>
      </c>
      <c r="J94" s="94"/>
      <c r="K94" s="146">
        <f t="shared" si="225"/>
        <v>0</v>
      </c>
      <c r="L94" s="94"/>
      <c r="M94" s="146">
        <f t="shared" si="226"/>
        <v>0</v>
      </c>
      <c r="N94" s="94"/>
      <c r="O94" s="146">
        <f t="shared" si="227"/>
        <v>0</v>
      </c>
      <c r="P94" s="94"/>
      <c r="Q94" s="146">
        <f t="shared" si="228"/>
        <v>0</v>
      </c>
      <c r="R94" s="94"/>
      <c r="S94" s="146">
        <f t="shared" si="229"/>
        <v>0</v>
      </c>
      <c r="T94" s="94"/>
      <c r="U94" s="146">
        <f t="shared" si="230"/>
        <v>0</v>
      </c>
      <c r="V94" s="94"/>
      <c r="W94" s="146">
        <f t="shared" si="231"/>
        <v>0</v>
      </c>
      <c r="X94" s="94"/>
      <c r="Y94" s="146">
        <f t="shared" si="232"/>
        <v>0</v>
      </c>
      <c r="Z94" s="94"/>
      <c r="AA94" s="146">
        <f t="shared" si="233"/>
        <v>0</v>
      </c>
      <c r="AB94" s="94"/>
      <c r="AC94" s="146">
        <f t="shared" si="234"/>
        <v>0</v>
      </c>
      <c r="AD94" s="94"/>
      <c r="AE94" s="146">
        <f t="shared" si="235"/>
        <v>0</v>
      </c>
      <c r="AF94" s="147">
        <f t="shared" si="355"/>
        <v>0</v>
      </c>
      <c r="AG94" s="146">
        <f t="shared" si="355"/>
        <v>0</v>
      </c>
      <c r="AH94" s="99"/>
      <c r="AI94" s="100">
        <f t="shared" si="237"/>
        <v>0</v>
      </c>
      <c r="AJ94" s="99"/>
      <c r="AK94" s="100">
        <f t="shared" si="239"/>
        <v>0</v>
      </c>
      <c r="AL94" s="99"/>
      <c r="AM94" s="100">
        <f t="shared" si="239"/>
        <v>0</v>
      </c>
      <c r="AN94" s="99"/>
      <c r="AO94" s="100">
        <f t="shared" si="240"/>
        <v>0</v>
      </c>
      <c r="AP94" s="99"/>
      <c r="AQ94" s="100">
        <f t="shared" si="241"/>
        <v>0</v>
      </c>
      <c r="AR94" s="99"/>
      <c r="AS94" s="100">
        <f t="shared" si="242"/>
        <v>0</v>
      </c>
      <c r="AT94" s="99"/>
      <c r="AU94" s="100">
        <f t="shared" si="243"/>
        <v>0</v>
      </c>
      <c r="AV94" s="99"/>
      <c r="AW94" s="100">
        <f t="shared" si="244"/>
        <v>0</v>
      </c>
      <c r="AX94" s="99"/>
      <c r="AY94" s="100">
        <f t="shared" si="245"/>
        <v>0</v>
      </c>
      <c r="AZ94" s="99"/>
      <c r="BA94" s="100">
        <f t="shared" si="246"/>
        <v>0</v>
      </c>
      <c r="BB94" s="99"/>
      <c r="BC94" s="100">
        <f t="shared" si="247"/>
        <v>0</v>
      </c>
      <c r="BD94" s="99"/>
      <c r="BE94" s="100">
        <f t="shared" si="248"/>
        <v>0</v>
      </c>
      <c r="BF94" s="101">
        <f t="shared" si="356"/>
        <v>0</v>
      </c>
      <c r="BG94" s="100">
        <f t="shared" si="356"/>
        <v>0</v>
      </c>
      <c r="BH94" s="99"/>
      <c r="BI94" s="100">
        <f t="shared" si="357"/>
        <v>0</v>
      </c>
      <c r="BJ94" s="99"/>
      <c r="BK94" s="100">
        <f t="shared" si="358"/>
        <v>0</v>
      </c>
      <c r="BL94" s="99"/>
      <c r="BM94" s="100">
        <f t="shared" si="359"/>
        <v>0</v>
      </c>
      <c r="BN94" s="99"/>
      <c r="BO94" s="100">
        <f t="shared" si="360"/>
        <v>0</v>
      </c>
      <c r="BP94" s="99"/>
      <c r="BQ94" s="100">
        <f t="shared" si="361"/>
        <v>0</v>
      </c>
      <c r="BR94" s="99"/>
      <c r="BS94" s="100">
        <f t="shared" si="362"/>
        <v>0</v>
      </c>
      <c r="BT94" s="99"/>
      <c r="BU94" s="100">
        <f t="shared" si="363"/>
        <v>0</v>
      </c>
      <c r="BV94" s="99"/>
      <c r="BW94" s="100">
        <f t="shared" si="364"/>
        <v>0</v>
      </c>
      <c r="BX94" s="99"/>
      <c r="BY94" s="100">
        <f t="shared" si="365"/>
        <v>0</v>
      </c>
      <c r="BZ94" s="99"/>
      <c r="CA94" s="100">
        <f t="shared" si="366"/>
        <v>0</v>
      </c>
      <c r="CB94" s="99"/>
      <c r="CC94" s="100">
        <f t="shared" si="367"/>
        <v>0</v>
      </c>
      <c r="CD94" s="99"/>
      <c r="CE94" s="100">
        <f t="shared" si="368"/>
        <v>0</v>
      </c>
      <c r="CF94" s="101">
        <f t="shared" si="369"/>
        <v>0</v>
      </c>
      <c r="CG94" s="100">
        <f t="shared" si="369"/>
        <v>0</v>
      </c>
    </row>
    <row r="95" spans="1:85" s="102" customFormat="1" ht="19.899999999999999" customHeight="1" x14ac:dyDescent="0.5">
      <c r="A95" s="94">
        <v>77</v>
      </c>
      <c r="B95" s="95" t="s">
        <v>142</v>
      </c>
      <c r="C95" s="95" t="s">
        <v>74</v>
      </c>
      <c r="D95" s="94">
        <f>RANK(BF95,$BF$4:$BF$147)</f>
        <v>22</v>
      </c>
      <c r="E95" s="94">
        <v>0.64</v>
      </c>
      <c r="F95" s="94" t="s">
        <v>85</v>
      </c>
      <c r="G95" s="94"/>
      <c r="H95" s="94"/>
      <c r="I95" s="146">
        <f t="shared" si="224"/>
        <v>0</v>
      </c>
      <c r="J95" s="94"/>
      <c r="K95" s="146">
        <f t="shared" si="225"/>
        <v>0</v>
      </c>
      <c r="L95" s="94"/>
      <c r="M95" s="146">
        <f t="shared" si="226"/>
        <v>0</v>
      </c>
      <c r="N95" s="94"/>
      <c r="O95" s="146">
        <f t="shared" si="227"/>
        <v>0</v>
      </c>
      <c r="P95" s="94"/>
      <c r="Q95" s="146">
        <f t="shared" si="228"/>
        <v>0</v>
      </c>
      <c r="R95" s="94"/>
      <c r="S95" s="146">
        <f t="shared" si="229"/>
        <v>0</v>
      </c>
      <c r="T95" s="94"/>
      <c r="U95" s="146">
        <f t="shared" si="230"/>
        <v>0</v>
      </c>
      <c r="V95" s="94"/>
      <c r="W95" s="146">
        <f t="shared" si="231"/>
        <v>0</v>
      </c>
      <c r="X95" s="94"/>
      <c r="Y95" s="146">
        <f t="shared" si="232"/>
        <v>0</v>
      </c>
      <c r="Z95" s="94"/>
      <c r="AA95" s="146">
        <f t="shared" si="233"/>
        <v>0</v>
      </c>
      <c r="AB95" s="94"/>
      <c r="AC95" s="146">
        <f t="shared" si="234"/>
        <v>0</v>
      </c>
      <c r="AD95" s="94"/>
      <c r="AE95" s="146">
        <f t="shared" si="235"/>
        <v>0</v>
      </c>
      <c r="AF95" s="147">
        <f t="shared" si="355"/>
        <v>0</v>
      </c>
      <c r="AG95" s="146">
        <f t="shared" si="355"/>
        <v>0</v>
      </c>
      <c r="AH95" s="99"/>
      <c r="AI95" s="100">
        <f t="shared" si="237"/>
        <v>0</v>
      </c>
      <c r="AJ95" s="99"/>
      <c r="AK95" s="100">
        <f t="shared" si="239"/>
        <v>0</v>
      </c>
      <c r="AL95" s="99"/>
      <c r="AM95" s="100">
        <f t="shared" si="239"/>
        <v>0</v>
      </c>
      <c r="AN95" s="99"/>
      <c r="AO95" s="100">
        <f t="shared" si="240"/>
        <v>0</v>
      </c>
      <c r="AP95" s="99"/>
      <c r="AQ95" s="100">
        <f t="shared" si="241"/>
        <v>0</v>
      </c>
      <c r="AR95" s="99"/>
      <c r="AS95" s="100">
        <f t="shared" si="242"/>
        <v>0</v>
      </c>
      <c r="AT95" s="99"/>
      <c r="AU95" s="100">
        <f t="shared" si="243"/>
        <v>0</v>
      </c>
      <c r="AV95" s="99"/>
      <c r="AW95" s="100">
        <f t="shared" si="244"/>
        <v>0</v>
      </c>
      <c r="AX95" s="99"/>
      <c r="AY95" s="100">
        <f t="shared" si="245"/>
        <v>0</v>
      </c>
      <c r="AZ95" s="99"/>
      <c r="BA95" s="100">
        <f t="shared" si="246"/>
        <v>0</v>
      </c>
      <c r="BB95" s="99"/>
      <c r="BC95" s="100">
        <f t="shared" si="247"/>
        <v>0</v>
      </c>
      <c r="BD95" s="99"/>
      <c r="BE95" s="100">
        <f t="shared" si="248"/>
        <v>0</v>
      </c>
      <c r="BF95" s="101">
        <f t="shared" si="356"/>
        <v>0</v>
      </c>
      <c r="BG95" s="100">
        <f t="shared" si="356"/>
        <v>0</v>
      </c>
      <c r="BH95" s="99"/>
      <c r="BI95" s="100">
        <f t="shared" si="357"/>
        <v>0</v>
      </c>
      <c r="BJ95" s="99"/>
      <c r="BK95" s="100">
        <f t="shared" si="358"/>
        <v>0</v>
      </c>
      <c r="BL95" s="99"/>
      <c r="BM95" s="100">
        <f t="shared" si="359"/>
        <v>0</v>
      </c>
      <c r="BN95" s="99"/>
      <c r="BO95" s="100">
        <f t="shared" si="360"/>
        <v>0</v>
      </c>
      <c r="BP95" s="99"/>
      <c r="BQ95" s="100">
        <f t="shared" si="361"/>
        <v>0</v>
      </c>
      <c r="BR95" s="99"/>
      <c r="BS95" s="100">
        <f t="shared" si="362"/>
        <v>0</v>
      </c>
      <c r="BT95" s="99"/>
      <c r="BU95" s="100">
        <f t="shared" si="363"/>
        <v>0</v>
      </c>
      <c r="BV95" s="99"/>
      <c r="BW95" s="100">
        <f t="shared" si="364"/>
        <v>0</v>
      </c>
      <c r="BX95" s="99"/>
      <c r="BY95" s="100">
        <f t="shared" si="365"/>
        <v>0</v>
      </c>
      <c r="BZ95" s="99"/>
      <c r="CA95" s="100">
        <f t="shared" si="366"/>
        <v>0</v>
      </c>
      <c r="CB95" s="99"/>
      <c r="CC95" s="100">
        <f t="shared" si="367"/>
        <v>0</v>
      </c>
      <c r="CD95" s="99"/>
      <c r="CE95" s="100">
        <f t="shared" si="368"/>
        <v>0</v>
      </c>
      <c r="CF95" s="101">
        <f t="shared" si="369"/>
        <v>0</v>
      </c>
      <c r="CG95" s="100">
        <f t="shared" si="369"/>
        <v>0</v>
      </c>
    </row>
    <row r="96" spans="1:85" s="102" customFormat="1" ht="19.899999999999999" customHeight="1" x14ac:dyDescent="0.5">
      <c r="A96" s="94"/>
      <c r="B96" s="95"/>
      <c r="C96" s="95"/>
      <c r="D96" s="94"/>
      <c r="E96" s="94"/>
      <c r="F96" s="94"/>
      <c r="G96" s="94"/>
      <c r="H96" s="94"/>
      <c r="I96" s="146"/>
      <c r="J96" s="94"/>
      <c r="K96" s="146"/>
      <c r="L96" s="94"/>
      <c r="M96" s="146"/>
      <c r="N96" s="94"/>
      <c r="O96" s="146"/>
      <c r="P96" s="94"/>
      <c r="Q96" s="146"/>
      <c r="R96" s="94"/>
      <c r="S96" s="146"/>
      <c r="T96" s="94"/>
      <c r="U96" s="146"/>
      <c r="V96" s="94"/>
      <c r="W96" s="146"/>
      <c r="X96" s="94"/>
      <c r="Y96" s="146"/>
      <c r="Z96" s="94"/>
      <c r="AA96" s="146"/>
      <c r="AB96" s="94"/>
      <c r="AC96" s="146"/>
      <c r="AD96" s="94"/>
      <c r="AE96" s="146"/>
      <c r="AF96" s="147"/>
      <c r="AG96" s="146"/>
      <c r="AH96" s="99"/>
      <c r="AI96" s="100"/>
      <c r="AJ96" s="99"/>
      <c r="AK96" s="100"/>
      <c r="AL96" s="99"/>
      <c r="AM96" s="100"/>
      <c r="AN96" s="99"/>
      <c r="AO96" s="100"/>
      <c r="AP96" s="99"/>
      <c r="AQ96" s="100"/>
      <c r="AR96" s="99"/>
      <c r="AS96" s="100"/>
      <c r="AT96" s="99"/>
      <c r="AU96" s="100"/>
      <c r="AV96" s="99"/>
      <c r="AW96" s="100"/>
      <c r="AX96" s="99"/>
      <c r="AY96" s="100"/>
      <c r="AZ96" s="99"/>
      <c r="BA96" s="100"/>
      <c r="BB96" s="99"/>
      <c r="BC96" s="100"/>
      <c r="BD96" s="99"/>
      <c r="BE96" s="100"/>
      <c r="BF96" s="101"/>
      <c r="BG96" s="100"/>
      <c r="BH96" s="99"/>
      <c r="BI96" s="100"/>
      <c r="BJ96" s="99"/>
      <c r="BK96" s="100"/>
      <c r="BL96" s="99"/>
      <c r="BM96" s="100"/>
      <c r="BN96" s="99"/>
      <c r="BO96" s="100"/>
      <c r="BP96" s="99"/>
      <c r="BQ96" s="100"/>
      <c r="BR96" s="99"/>
      <c r="BS96" s="100"/>
      <c r="BT96" s="99"/>
      <c r="BU96" s="100"/>
      <c r="BV96" s="99"/>
      <c r="BW96" s="100"/>
      <c r="BX96" s="99"/>
      <c r="BY96" s="100"/>
      <c r="BZ96" s="99"/>
      <c r="CA96" s="100"/>
      <c r="CB96" s="99"/>
      <c r="CC96" s="100"/>
      <c r="CD96" s="99"/>
      <c r="CE96" s="100"/>
      <c r="CF96" s="101">
        <f t="shared" si="369"/>
        <v>0</v>
      </c>
      <c r="CG96" s="100">
        <f t="shared" si="369"/>
        <v>0</v>
      </c>
    </row>
    <row r="97" spans="1:85" s="148" customFormat="1" ht="19.899999999999999" customHeight="1" x14ac:dyDescent="0.5">
      <c r="A97" s="94">
        <v>78</v>
      </c>
      <c r="B97" s="95" t="s">
        <v>143</v>
      </c>
      <c r="C97" s="95" t="s">
        <v>77</v>
      </c>
      <c r="D97" s="94">
        <v>14</v>
      </c>
      <c r="E97" s="94">
        <v>0.75</v>
      </c>
      <c r="F97" s="94"/>
      <c r="G97" s="94"/>
      <c r="H97" s="94"/>
      <c r="I97" s="146"/>
      <c r="J97" s="94"/>
      <c r="K97" s="146"/>
      <c r="L97" s="94"/>
      <c r="M97" s="146"/>
      <c r="N97" s="94"/>
      <c r="O97" s="146"/>
      <c r="P97" s="94"/>
      <c r="Q97" s="146"/>
      <c r="R97" s="94"/>
      <c r="S97" s="146"/>
      <c r="T97" s="94"/>
      <c r="U97" s="146"/>
      <c r="V97" s="94"/>
      <c r="W97" s="146"/>
      <c r="X97" s="94"/>
      <c r="Y97" s="146"/>
      <c r="Z97" s="94"/>
      <c r="AA97" s="146"/>
      <c r="AB97" s="94"/>
      <c r="AC97" s="146"/>
      <c r="AD97" s="94"/>
      <c r="AE97" s="146"/>
      <c r="AF97" s="147"/>
      <c r="AG97" s="146"/>
      <c r="AH97" s="145"/>
      <c r="AI97" s="146"/>
      <c r="AJ97" s="145"/>
      <c r="AK97" s="146"/>
      <c r="AL97" s="145"/>
      <c r="AM97" s="146"/>
      <c r="AN97" s="145"/>
      <c r="AO97" s="146"/>
      <c r="AP97" s="145"/>
      <c r="AQ97" s="146"/>
      <c r="AR97" s="145"/>
      <c r="AS97" s="146"/>
      <c r="AT97" s="145"/>
      <c r="AU97" s="146"/>
      <c r="AV97" s="145"/>
      <c r="AW97" s="146"/>
      <c r="AX97" s="145"/>
      <c r="AY97" s="146"/>
      <c r="AZ97" s="145"/>
      <c r="BA97" s="146"/>
      <c r="BB97" s="145"/>
      <c r="BC97" s="146"/>
      <c r="BD97" s="145"/>
      <c r="BE97" s="146"/>
      <c r="BF97" s="147"/>
      <c r="BG97" s="146"/>
      <c r="BH97" s="99"/>
      <c r="BI97" s="100"/>
      <c r="BJ97" s="99"/>
      <c r="BK97" s="100"/>
      <c r="BL97" s="99"/>
      <c r="BM97" s="100"/>
      <c r="BN97" s="99"/>
      <c r="BO97" s="100"/>
      <c r="BP97" s="99"/>
      <c r="BQ97" s="100"/>
      <c r="BR97" s="99"/>
      <c r="BS97" s="100"/>
      <c r="BT97" s="99"/>
      <c r="BU97" s="100"/>
      <c r="BV97" s="99"/>
      <c r="BW97" s="100"/>
      <c r="BX97" s="99"/>
      <c r="BY97" s="100"/>
      <c r="BZ97" s="99"/>
      <c r="CA97" s="100"/>
      <c r="CB97" s="99"/>
      <c r="CC97" s="100"/>
      <c r="CD97" s="99"/>
      <c r="CE97" s="100"/>
      <c r="CF97" s="101">
        <f t="shared" si="369"/>
        <v>0</v>
      </c>
      <c r="CG97" s="100">
        <f t="shared" si="369"/>
        <v>0</v>
      </c>
    </row>
    <row r="98" spans="1:85" s="148" customFormat="1" ht="19.899999999999999" customHeight="1" x14ac:dyDescent="0.5">
      <c r="A98" s="94">
        <v>79</v>
      </c>
      <c r="B98" s="95" t="s">
        <v>143</v>
      </c>
      <c r="C98" s="95" t="s">
        <v>74</v>
      </c>
      <c r="D98" s="94">
        <v>14</v>
      </c>
      <c r="E98" s="94">
        <v>0.6</v>
      </c>
      <c r="F98" s="94"/>
      <c r="G98" s="94"/>
      <c r="H98" s="94"/>
      <c r="I98" s="146"/>
      <c r="J98" s="94"/>
      <c r="K98" s="146"/>
      <c r="L98" s="94"/>
      <c r="M98" s="146"/>
      <c r="N98" s="94"/>
      <c r="O98" s="146"/>
      <c r="P98" s="94"/>
      <c r="Q98" s="146"/>
      <c r="R98" s="94"/>
      <c r="S98" s="146"/>
      <c r="T98" s="94"/>
      <c r="U98" s="146"/>
      <c r="V98" s="94"/>
      <c r="W98" s="146"/>
      <c r="X98" s="94"/>
      <c r="Y98" s="146"/>
      <c r="Z98" s="94"/>
      <c r="AA98" s="146"/>
      <c r="AB98" s="94"/>
      <c r="AC98" s="146"/>
      <c r="AD98" s="94"/>
      <c r="AE98" s="146"/>
      <c r="AF98" s="147"/>
      <c r="AG98" s="146"/>
      <c r="AH98" s="145"/>
      <c r="AI98" s="146"/>
      <c r="AJ98" s="145"/>
      <c r="AK98" s="146"/>
      <c r="AL98" s="145"/>
      <c r="AM98" s="146"/>
      <c r="AN98" s="145"/>
      <c r="AO98" s="146"/>
      <c r="AP98" s="145"/>
      <c r="AQ98" s="146"/>
      <c r="AR98" s="145"/>
      <c r="AS98" s="146"/>
      <c r="AT98" s="145"/>
      <c r="AU98" s="146"/>
      <c r="AV98" s="145"/>
      <c r="AW98" s="146"/>
      <c r="AX98" s="145"/>
      <c r="AY98" s="146"/>
      <c r="AZ98" s="145"/>
      <c r="BA98" s="146"/>
      <c r="BB98" s="145"/>
      <c r="BC98" s="146"/>
      <c r="BD98" s="145"/>
      <c r="BE98" s="146"/>
      <c r="BF98" s="147"/>
      <c r="BG98" s="146"/>
      <c r="BH98" s="99"/>
      <c r="BI98" s="100"/>
      <c r="BJ98" s="99"/>
      <c r="BK98" s="100"/>
      <c r="BL98" s="99"/>
      <c r="BM98" s="100"/>
      <c r="BN98" s="99"/>
      <c r="BO98" s="100"/>
      <c r="BP98" s="99"/>
      <c r="BQ98" s="100"/>
      <c r="BR98" s="99"/>
      <c r="BS98" s="100"/>
      <c r="BT98" s="99"/>
      <c r="BU98" s="100"/>
      <c r="BV98" s="99"/>
      <c r="BW98" s="100"/>
      <c r="BX98" s="99"/>
      <c r="BY98" s="100"/>
      <c r="BZ98" s="99"/>
      <c r="CA98" s="100"/>
      <c r="CB98" s="99"/>
      <c r="CC98" s="100"/>
      <c r="CD98" s="99"/>
      <c r="CE98" s="100"/>
      <c r="CF98" s="101">
        <f t="shared" si="369"/>
        <v>0</v>
      </c>
      <c r="CG98" s="100">
        <f t="shared" si="369"/>
        <v>0</v>
      </c>
    </row>
    <row r="99" spans="1:85" s="148" customFormat="1" ht="19.899999999999999" customHeight="1" x14ac:dyDescent="0.5">
      <c r="A99" s="94">
        <v>80</v>
      </c>
      <c r="B99" s="95" t="s">
        <v>143</v>
      </c>
      <c r="C99" s="95" t="s">
        <v>74</v>
      </c>
      <c r="D99" s="94">
        <v>14</v>
      </c>
      <c r="E99" s="94">
        <v>0.64</v>
      </c>
      <c r="F99" s="94" t="s">
        <v>85</v>
      </c>
      <c r="G99" s="94">
        <v>600</v>
      </c>
      <c r="H99" s="94"/>
      <c r="I99" s="146"/>
      <c r="J99" s="94"/>
      <c r="K99" s="146"/>
      <c r="L99" s="94"/>
      <c r="M99" s="146"/>
      <c r="N99" s="94"/>
      <c r="O99" s="146"/>
      <c r="P99" s="94"/>
      <c r="Q99" s="146"/>
      <c r="R99" s="94"/>
      <c r="S99" s="146"/>
      <c r="T99" s="94"/>
      <c r="U99" s="146"/>
      <c r="V99" s="94"/>
      <c r="W99" s="146"/>
      <c r="X99" s="94"/>
      <c r="Y99" s="146"/>
      <c r="Z99" s="94"/>
      <c r="AA99" s="146"/>
      <c r="AB99" s="94"/>
      <c r="AC99" s="146"/>
      <c r="AD99" s="94"/>
      <c r="AE99" s="146"/>
      <c r="AF99" s="147"/>
      <c r="AG99" s="146"/>
      <c r="AH99" s="145"/>
      <c r="AI99" s="146"/>
      <c r="AJ99" s="145"/>
      <c r="AK99" s="146"/>
      <c r="AL99" s="145"/>
      <c r="AM99" s="146"/>
      <c r="AN99" s="145"/>
      <c r="AO99" s="146"/>
      <c r="AP99" s="145"/>
      <c r="AQ99" s="146"/>
      <c r="AR99" s="145"/>
      <c r="AS99" s="146"/>
      <c r="AT99" s="145"/>
      <c r="AU99" s="146"/>
      <c r="AV99" s="145"/>
      <c r="AW99" s="146"/>
      <c r="AX99" s="145"/>
      <c r="AY99" s="146"/>
      <c r="AZ99" s="145"/>
      <c r="BA99" s="146"/>
      <c r="BB99" s="145"/>
      <c r="BC99" s="146"/>
      <c r="BD99" s="145"/>
      <c r="BE99" s="146"/>
      <c r="BF99" s="147"/>
      <c r="BG99" s="146"/>
      <c r="BH99" s="99"/>
      <c r="BI99" s="100"/>
      <c r="BJ99" s="99"/>
      <c r="BK99" s="100"/>
      <c r="BL99" s="99"/>
      <c r="BM99" s="100"/>
      <c r="BN99" s="99"/>
      <c r="BO99" s="100"/>
      <c r="BP99" s="99"/>
      <c r="BQ99" s="100"/>
      <c r="BR99" s="99"/>
      <c r="BS99" s="100"/>
      <c r="BT99" s="99"/>
      <c r="BU99" s="100"/>
      <c r="BV99" s="99"/>
      <c r="BW99" s="100"/>
      <c r="BX99" s="99"/>
      <c r="BY99" s="100"/>
      <c r="BZ99" s="99"/>
      <c r="CA99" s="100"/>
      <c r="CB99" s="99"/>
      <c r="CC99" s="100"/>
      <c r="CD99" s="99"/>
      <c r="CE99" s="100"/>
      <c r="CF99" s="101">
        <f t="shared" si="369"/>
        <v>0</v>
      </c>
      <c r="CG99" s="100">
        <f t="shared" si="369"/>
        <v>0</v>
      </c>
    </row>
    <row r="100" spans="1:85" s="148" customFormat="1" ht="19.899999999999999" customHeight="1" x14ac:dyDescent="0.5">
      <c r="A100" s="94"/>
      <c r="B100" s="95"/>
      <c r="C100" s="95"/>
      <c r="D100" s="94"/>
      <c r="E100" s="94"/>
      <c r="F100" s="94"/>
      <c r="G100" s="94"/>
      <c r="H100" s="94"/>
      <c r="I100" s="146"/>
      <c r="J100" s="94"/>
      <c r="K100" s="146"/>
      <c r="L100" s="94"/>
      <c r="M100" s="146"/>
      <c r="N100" s="94"/>
      <c r="O100" s="146"/>
      <c r="P100" s="94"/>
      <c r="Q100" s="146"/>
      <c r="R100" s="94"/>
      <c r="S100" s="146"/>
      <c r="T100" s="94"/>
      <c r="U100" s="146"/>
      <c r="V100" s="94"/>
      <c r="W100" s="146"/>
      <c r="X100" s="94"/>
      <c r="Y100" s="146"/>
      <c r="Z100" s="94"/>
      <c r="AA100" s="146"/>
      <c r="AB100" s="94"/>
      <c r="AC100" s="146"/>
      <c r="AD100" s="94"/>
      <c r="AE100" s="146"/>
      <c r="AF100" s="147"/>
      <c r="AG100" s="146"/>
      <c r="AH100" s="145"/>
      <c r="AI100" s="146"/>
      <c r="AJ100" s="145"/>
      <c r="AK100" s="146"/>
      <c r="AL100" s="145"/>
      <c r="AM100" s="146"/>
      <c r="AN100" s="145"/>
      <c r="AO100" s="146"/>
      <c r="AP100" s="145"/>
      <c r="AQ100" s="146"/>
      <c r="AR100" s="145"/>
      <c r="AS100" s="146"/>
      <c r="AT100" s="145"/>
      <c r="AU100" s="146"/>
      <c r="AV100" s="145"/>
      <c r="AW100" s="146"/>
      <c r="AX100" s="145"/>
      <c r="AY100" s="146"/>
      <c r="AZ100" s="145"/>
      <c r="BA100" s="146"/>
      <c r="BB100" s="145"/>
      <c r="BC100" s="146"/>
      <c r="BD100" s="145"/>
      <c r="BE100" s="146"/>
      <c r="BF100" s="147"/>
      <c r="BG100" s="146"/>
      <c r="BH100" s="99"/>
      <c r="BI100" s="100"/>
      <c r="BJ100" s="99"/>
      <c r="BK100" s="100"/>
      <c r="BL100" s="99"/>
      <c r="BM100" s="100"/>
      <c r="BN100" s="99"/>
      <c r="BO100" s="100"/>
      <c r="BP100" s="99"/>
      <c r="BQ100" s="100"/>
      <c r="BR100" s="99"/>
      <c r="BS100" s="100"/>
      <c r="BT100" s="99"/>
      <c r="BU100" s="100"/>
      <c r="BV100" s="99"/>
      <c r="BW100" s="100"/>
      <c r="BX100" s="99"/>
      <c r="BY100" s="100"/>
      <c r="BZ100" s="99"/>
      <c r="CA100" s="100"/>
      <c r="CB100" s="99"/>
      <c r="CC100" s="100"/>
      <c r="CD100" s="99"/>
      <c r="CE100" s="100"/>
      <c r="CF100" s="101">
        <f t="shared" si="369"/>
        <v>0</v>
      </c>
      <c r="CG100" s="100">
        <f t="shared" si="369"/>
        <v>0</v>
      </c>
    </row>
    <row r="101" spans="1:85" s="148" customFormat="1" ht="19.899999999999999" customHeight="1" x14ac:dyDescent="0.5">
      <c r="A101" s="94">
        <v>81</v>
      </c>
      <c r="B101" s="95" t="s">
        <v>144</v>
      </c>
      <c r="C101" s="95" t="s">
        <v>74</v>
      </c>
      <c r="D101" s="94">
        <v>14</v>
      </c>
      <c r="E101" s="94">
        <v>0.64</v>
      </c>
      <c r="F101" s="94" t="s">
        <v>145</v>
      </c>
      <c r="G101" s="94"/>
      <c r="H101" s="94"/>
      <c r="I101" s="146"/>
      <c r="J101" s="94"/>
      <c r="K101" s="146"/>
      <c r="L101" s="94"/>
      <c r="M101" s="146"/>
      <c r="N101" s="94"/>
      <c r="O101" s="146"/>
      <c r="P101" s="94"/>
      <c r="Q101" s="146"/>
      <c r="R101" s="94"/>
      <c r="S101" s="146"/>
      <c r="T101" s="94"/>
      <c r="U101" s="146"/>
      <c r="V101" s="94"/>
      <c r="W101" s="146"/>
      <c r="X101" s="94"/>
      <c r="Y101" s="146"/>
      <c r="Z101" s="94"/>
      <c r="AA101" s="146"/>
      <c r="AB101" s="94"/>
      <c r="AC101" s="146"/>
      <c r="AD101" s="94"/>
      <c r="AE101" s="146"/>
      <c r="AF101" s="147"/>
      <c r="AG101" s="146"/>
      <c r="AH101" s="145"/>
      <c r="AI101" s="146"/>
      <c r="AJ101" s="145"/>
      <c r="AK101" s="146"/>
      <c r="AL101" s="145"/>
      <c r="AM101" s="146"/>
      <c r="AN101" s="145"/>
      <c r="AO101" s="146"/>
      <c r="AP101" s="145"/>
      <c r="AQ101" s="146"/>
      <c r="AR101" s="145"/>
      <c r="AS101" s="146"/>
      <c r="AT101" s="145"/>
      <c r="AU101" s="146"/>
      <c r="AV101" s="145"/>
      <c r="AW101" s="146"/>
      <c r="AX101" s="145"/>
      <c r="AY101" s="146"/>
      <c r="AZ101" s="145"/>
      <c r="BA101" s="146"/>
      <c r="BB101" s="145"/>
      <c r="BC101" s="146"/>
      <c r="BD101" s="145"/>
      <c r="BE101" s="146"/>
      <c r="BF101" s="147"/>
      <c r="BG101" s="146"/>
      <c r="BH101" s="99"/>
      <c r="BI101" s="100"/>
      <c r="BJ101" s="99"/>
      <c r="BK101" s="100"/>
      <c r="BL101" s="99"/>
      <c r="BM101" s="100"/>
      <c r="BN101" s="99"/>
      <c r="BO101" s="100"/>
      <c r="BP101" s="99"/>
      <c r="BQ101" s="100"/>
      <c r="BR101" s="99"/>
      <c r="BS101" s="100"/>
      <c r="BT101" s="99"/>
      <c r="BU101" s="100"/>
      <c r="BV101" s="99"/>
      <c r="BW101" s="100"/>
      <c r="BX101" s="99"/>
      <c r="BY101" s="100"/>
      <c r="BZ101" s="99"/>
      <c r="CA101" s="100"/>
      <c r="CB101" s="99"/>
      <c r="CC101" s="100"/>
      <c r="CD101" s="99"/>
      <c r="CE101" s="100"/>
      <c r="CF101" s="101">
        <f t="shared" si="369"/>
        <v>0</v>
      </c>
      <c r="CG101" s="100">
        <f t="shared" si="369"/>
        <v>0</v>
      </c>
    </row>
    <row r="102" spans="1:85" s="148" customFormat="1" ht="19.899999999999999" customHeight="1" x14ac:dyDescent="0.5">
      <c r="A102" s="94">
        <v>82</v>
      </c>
      <c r="B102" s="95" t="s">
        <v>146</v>
      </c>
      <c r="C102" s="95" t="s">
        <v>77</v>
      </c>
      <c r="D102" s="94">
        <v>14</v>
      </c>
      <c r="E102" s="94">
        <v>1</v>
      </c>
      <c r="F102" s="94" t="s">
        <v>98</v>
      </c>
      <c r="G102" s="94"/>
      <c r="H102" s="94"/>
      <c r="I102" s="146"/>
      <c r="J102" s="94"/>
      <c r="K102" s="146"/>
      <c r="L102" s="94"/>
      <c r="M102" s="146"/>
      <c r="N102" s="94"/>
      <c r="O102" s="146"/>
      <c r="P102" s="94"/>
      <c r="Q102" s="146"/>
      <c r="R102" s="94"/>
      <c r="S102" s="146"/>
      <c r="T102" s="94"/>
      <c r="U102" s="146"/>
      <c r="V102" s="94"/>
      <c r="W102" s="146"/>
      <c r="X102" s="94"/>
      <c r="Y102" s="146"/>
      <c r="Z102" s="94"/>
      <c r="AA102" s="146"/>
      <c r="AB102" s="94"/>
      <c r="AC102" s="146"/>
      <c r="AD102" s="94"/>
      <c r="AE102" s="146"/>
      <c r="AF102" s="147"/>
      <c r="AG102" s="146"/>
      <c r="AH102" s="145"/>
      <c r="AI102" s="146"/>
      <c r="AJ102" s="145"/>
      <c r="AK102" s="146"/>
      <c r="AL102" s="145"/>
      <c r="AM102" s="146"/>
      <c r="AN102" s="145"/>
      <c r="AO102" s="146"/>
      <c r="AP102" s="145"/>
      <c r="AQ102" s="146"/>
      <c r="AR102" s="145"/>
      <c r="AS102" s="146"/>
      <c r="AT102" s="145"/>
      <c r="AU102" s="146"/>
      <c r="AV102" s="145"/>
      <c r="AW102" s="146"/>
      <c r="AX102" s="145"/>
      <c r="AY102" s="146"/>
      <c r="AZ102" s="145"/>
      <c r="BA102" s="146"/>
      <c r="BB102" s="145"/>
      <c r="BC102" s="146"/>
      <c r="BD102" s="145"/>
      <c r="BE102" s="146"/>
      <c r="BF102" s="147"/>
      <c r="BG102" s="146"/>
      <c r="BH102" s="99"/>
      <c r="BI102" s="100"/>
      <c r="BJ102" s="99"/>
      <c r="BK102" s="100"/>
      <c r="BL102" s="99"/>
      <c r="BM102" s="100"/>
      <c r="BN102" s="99"/>
      <c r="BO102" s="100"/>
      <c r="BP102" s="99"/>
      <c r="BQ102" s="100"/>
      <c r="BR102" s="99"/>
      <c r="BS102" s="100"/>
      <c r="BT102" s="99"/>
      <c r="BU102" s="100"/>
      <c r="BV102" s="99"/>
      <c r="BW102" s="100"/>
      <c r="BX102" s="99"/>
      <c r="BY102" s="100"/>
      <c r="BZ102" s="99"/>
      <c r="CA102" s="100"/>
      <c r="CB102" s="99"/>
      <c r="CC102" s="100"/>
      <c r="CD102" s="99"/>
      <c r="CE102" s="100"/>
      <c r="CF102" s="101">
        <f t="shared" si="369"/>
        <v>0</v>
      </c>
      <c r="CG102" s="100">
        <f t="shared" si="369"/>
        <v>0</v>
      </c>
    </row>
    <row r="103" spans="1:85" s="148" customFormat="1" ht="19.899999999999999" customHeight="1" x14ac:dyDescent="0.5">
      <c r="A103" s="94">
        <v>83</v>
      </c>
      <c r="B103" s="95" t="s">
        <v>146</v>
      </c>
      <c r="C103" s="95" t="s">
        <v>77</v>
      </c>
      <c r="D103" s="94">
        <v>14</v>
      </c>
      <c r="E103" s="94">
        <v>0.6</v>
      </c>
      <c r="F103" s="94" t="s">
        <v>98</v>
      </c>
      <c r="G103" s="94"/>
      <c r="H103" s="94"/>
      <c r="I103" s="146"/>
      <c r="J103" s="94"/>
      <c r="K103" s="146"/>
      <c r="L103" s="94"/>
      <c r="M103" s="146"/>
      <c r="N103" s="94"/>
      <c r="O103" s="146"/>
      <c r="P103" s="94"/>
      <c r="Q103" s="146"/>
      <c r="R103" s="94"/>
      <c r="S103" s="146"/>
      <c r="T103" s="94"/>
      <c r="U103" s="146"/>
      <c r="V103" s="94"/>
      <c r="W103" s="146"/>
      <c r="X103" s="94"/>
      <c r="Y103" s="146"/>
      <c r="Z103" s="94"/>
      <c r="AA103" s="146"/>
      <c r="AB103" s="94"/>
      <c r="AC103" s="146"/>
      <c r="AD103" s="94"/>
      <c r="AE103" s="146"/>
      <c r="AF103" s="147"/>
      <c r="AG103" s="146"/>
      <c r="AH103" s="145"/>
      <c r="AI103" s="146"/>
      <c r="AJ103" s="145"/>
      <c r="AK103" s="146"/>
      <c r="AL103" s="145"/>
      <c r="AM103" s="146"/>
      <c r="AN103" s="145"/>
      <c r="AO103" s="146"/>
      <c r="AP103" s="145"/>
      <c r="AQ103" s="146"/>
      <c r="AR103" s="145"/>
      <c r="AS103" s="146"/>
      <c r="AT103" s="145"/>
      <c r="AU103" s="146"/>
      <c r="AV103" s="145"/>
      <c r="AW103" s="146"/>
      <c r="AX103" s="145"/>
      <c r="AY103" s="146"/>
      <c r="AZ103" s="145"/>
      <c r="BA103" s="146"/>
      <c r="BB103" s="145"/>
      <c r="BC103" s="146"/>
      <c r="BD103" s="145"/>
      <c r="BE103" s="146"/>
      <c r="BF103" s="147"/>
      <c r="BG103" s="146"/>
      <c r="BH103" s="99"/>
      <c r="BI103" s="100"/>
      <c r="BJ103" s="99"/>
      <c r="BK103" s="100"/>
      <c r="BL103" s="99"/>
      <c r="BM103" s="100"/>
      <c r="BN103" s="99"/>
      <c r="BO103" s="100"/>
      <c r="BP103" s="99"/>
      <c r="BQ103" s="100"/>
      <c r="BR103" s="99"/>
      <c r="BS103" s="100"/>
      <c r="BT103" s="99"/>
      <c r="BU103" s="100"/>
      <c r="BV103" s="99"/>
      <c r="BW103" s="100"/>
      <c r="BX103" s="99"/>
      <c r="BY103" s="100"/>
      <c r="BZ103" s="99"/>
      <c r="CA103" s="100"/>
      <c r="CB103" s="99"/>
      <c r="CC103" s="100"/>
      <c r="CD103" s="99"/>
      <c r="CE103" s="100"/>
      <c r="CF103" s="101">
        <f t="shared" si="369"/>
        <v>0</v>
      </c>
      <c r="CG103" s="100">
        <f t="shared" si="369"/>
        <v>0</v>
      </c>
    </row>
    <row r="104" spans="1:85" s="148" customFormat="1" ht="19.899999999999999" customHeight="1" x14ac:dyDescent="0.5">
      <c r="A104" s="94"/>
      <c r="B104" s="95"/>
      <c r="C104" s="95"/>
      <c r="D104" s="94"/>
      <c r="E104" s="94"/>
      <c r="F104" s="94"/>
      <c r="G104" s="94"/>
      <c r="H104" s="94"/>
      <c r="I104" s="146"/>
      <c r="J104" s="94"/>
      <c r="K104" s="146"/>
      <c r="L104" s="94"/>
      <c r="M104" s="146"/>
      <c r="N104" s="94"/>
      <c r="O104" s="146"/>
      <c r="P104" s="94"/>
      <c r="Q104" s="146"/>
      <c r="R104" s="94"/>
      <c r="S104" s="146"/>
      <c r="T104" s="94"/>
      <c r="U104" s="146"/>
      <c r="V104" s="94"/>
      <c r="W104" s="146"/>
      <c r="X104" s="94"/>
      <c r="Y104" s="146"/>
      <c r="Z104" s="94"/>
      <c r="AA104" s="146"/>
      <c r="AB104" s="94"/>
      <c r="AC104" s="146"/>
      <c r="AD104" s="94"/>
      <c r="AE104" s="146"/>
      <c r="AF104" s="147"/>
      <c r="AG104" s="146"/>
      <c r="AH104" s="145"/>
      <c r="AI104" s="146"/>
      <c r="AJ104" s="145"/>
      <c r="AK104" s="146"/>
      <c r="AL104" s="145"/>
      <c r="AM104" s="146"/>
      <c r="AN104" s="145"/>
      <c r="AO104" s="146"/>
      <c r="AP104" s="145"/>
      <c r="AQ104" s="146"/>
      <c r="AR104" s="145"/>
      <c r="AS104" s="146"/>
      <c r="AT104" s="145"/>
      <c r="AU104" s="146"/>
      <c r="AV104" s="145"/>
      <c r="AW104" s="146"/>
      <c r="AX104" s="145"/>
      <c r="AY104" s="146"/>
      <c r="AZ104" s="145"/>
      <c r="BA104" s="146"/>
      <c r="BB104" s="145"/>
      <c r="BC104" s="146"/>
      <c r="BD104" s="145"/>
      <c r="BE104" s="146"/>
      <c r="BF104" s="147"/>
      <c r="BG104" s="146"/>
      <c r="BH104" s="99"/>
      <c r="BI104" s="100"/>
      <c r="BJ104" s="99"/>
      <c r="BK104" s="100"/>
      <c r="BL104" s="99"/>
      <c r="BM104" s="100"/>
      <c r="BN104" s="99"/>
      <c r="BO104" s="100"/>
      <c r="BP104" s="99"/>
      <c r="BQ104" s="100"/>
      <c r="BR104" s="99"/>
      <c r="BS104" s="100"/>
      <c r="BT104" s="99"/>
      <c r="BU104" s="100"/>
      <c r="BV104" s="99"/>
      <c r="BW104" s="100"/>
      <c r="BX104" s="99"/>
      <c r="BY104" s="100"/>
      <c r="BZ104" s="99"/>
      <c r="CA104" s="100"/>
      <c r="CB104" s="99"/>
      <c r="CC104" s="100"/>
      <c r="CD104" s="99"/>
      <c r="CE104" s="100"/>
      <c r="CF104" s="101">
        <f t="shared" si="369"/>
        <v>0</v>
      </c>
      <c r="CG104" s="100">
        <f t="shared" si="369"/>
        <v>0</v>
      </c>
    </row>
    <row r="105" spans="1:85" s="148" customFormat="1" ht="19.899999999999999" customHeight="1" x14ac:dyDescent="0.5">
      <c r="A105" s="94">
        <v>84</v>
      </c>
      <c r="B105" s="95" t="s">
        <v>147</v>
      </c>
      <c r="C105" s="95" t="s">
        <v>74</v>
      </c>
      <c r="D105" s="94">
        <v>14</v>
      </c>
      <c r="E105" s="94">
        <v>0.64</v>
      </c>
      <c r="F105" s="94" t="s">
        <v>85</v>
      </c>
      <c r="G105" s="94"/>
      <c r="H105" s="94"/>
      <c r="I105" s="146"/>
      <c r="J105" s="94"/>
      <c r="K105" s="146"/>
      <c r="L105" s="94"/>
      <c r="M105" s="146"/>
      <c r="N105" s="94"/>
      <c r="O105" s="146"/>
      <c r="P105" s="94"/>
      <c r="Q105" s="146"/>
      <c r="R105" s="94"/>
      <c r="S105" s="146"/>
      <c r="T105" s="94"/>
      <c r="U105" s="146"/>
      <c r="V105" s="94"/>
      <c r="W105" s="146"/>
      <c r="X105" s="94"/>
      <c r="Y105" s="146"/>
      <c r="Z105" s="94"/>
      <c r="AA105" s="146"/>
      <c r="AB105" s="94"/>
      <c r="AC105" s="146"/>
      <c r="AD105" s="94"/>
      <c r="AE105" s="146"/>
      <c r="AF105" s="147"/>
      <c r="AG105" s="146"/>
      <c r="AH105" s="145"/>
      <c r="AI105" s="146"/>
      <c r="AJ105" s="145"/>
      <c r="AK105" s="146"/>
      <c r="AL105" s="145"/>
      <c r="AM105" s="146"/>
      <c r="AN105" s="145"/>
      <c r="AO105" s="146"/>
      <c r="AP105" s="145"/>
      <c r="AQ105" s="146"/>
      <c r="AR105" s="145"/>
      <c r="AS105" s="146"/>
      <c r="AT105" s="145"/>
      <c r="AU105" s="146"/>
      <c r="AV105" s="145"/>
      <c r="AW105" s="146"/>
      <c r="AX105" s="145"/>
      <c r="AY105" s="146"/>
      <c r="AZ105" s="145"/>
      <c r="BA105" s="146"/>
      <c r="BB105" s="145"/>
      <c r="BC105" s="146"/>
      <c r="BD105" s="145"/>
      <c r="BE105" s="146"/>
      <c r="BF105" s="147"/>
      <c r="BG105" s="146"/>
      <c r="BH105" s="99"/>
      <c r="BI105" s="100"/>
      <c r="BJ105" s="99"/>
      <c r="BK105" s="100"/>
      <c r="BL105" s="99"/>
      <c r="BM105" s="100"/>
      <c r="BN105" s="99"/>
      <c r="BO105" s="100"/>
      <c r="BP105" s="99"/>
      <c r="BQ105" s="100"/>
      <c r="BR105" s="99"/>
      <c r="BS105" s="100"/>
      <c r="BT105" s="99"/>
      <c r="BU105" s="100"/>
      <c r="BV105" s="99"/>
      <c r="BW105" s="100"/>
      <c r="BX105" s="99"/>
      <c r="BY105" s="100"/>
      <c r="BZ105" s="99"/>
      <c r="CA105" s="100"/>
      <c r="CB105" s="99"/>
      <c r="CC105" s="100"/>
      <c r="CD105" s="99"/>
      <c r="CE105" s="100"/>
      <c r="CF105" s="101">
        <f t="shared" si="369"/>
        <v>0</v>
      </c>
      <c r="CG105" s="100">
        <f t="shared" si="369"/>
        <v>0</v>
      </c>
    </row>
    <row r="106" spans="1:85" s="148" customFormat="1" ht="19.899999999999999" customHeight="1" x14ac:dyDescent="0.5">
      <c r="A106" s="94">
        <v>85</v>
      </c>
      <c r="B106" s="95" t="s">
        <v>147</v>
      </c>
      <c r="C106" s="95" t="s">
        <v>77</v>
      </c>
      <c r="D106" s="94">
        <v>14</v>
      </c>
      <c r="E106" s="94">
        <v>0.6</v>
      </c>
      <c r="F106" s="94"/>
      <c r="G106" s="94"/>
      <c r="H106" s="94"/>
      <c r="I106" s="146"/>
      <c r="J106" s="94"/>
      <c r="K106" s="146"/>
      <c r="L106" s="94"/>
      <c r="M106" s="146"/>
      <c r="N106" s="94"/>
      <c r="O106" s="146"/>
      <c r="P106" s="94"/>
      <c r="Q106" s="146"/>
      <c r="R106" s="94"/>
      <c r="S106" s="146"/>
      <c r="T106" s="94"/>
      <c r="U106" s="146"/>
      <c r="V106" s="94"/>
      <c r="W106" s="146"/>
      <c r="X106" s="94"/>
      <c r="Y106" s="146"/>
      <c r="Z106" s="94"/>
      <c r="AA106" s="146"/>
      <c r="AB106" s="94"/>
      <c r="AC106" s="146"/>
      <c r="AD106" s="94"/>
      <c r="AE106" s="146"/>
      <c r="AF106" s="147"/>
      <c r="AG106" s="146"/>
      <c r="AH106" s="145"/>
      <c r="AI106" s="146"/>
      <c r="AJ106" s="145"/>
      <c r="AK106" s="146"/>
      <c r="AL106" s="145"/>
      <c r="AM106" s="146"/>
      <c r="AN106" s="145"/>
      <c r="AO106" s="146"/>
      <c r="AP106" s="145"/>
      <c r="AQ106" s="146"/>
      <c r="AR106" s="145"/>
      <c r="AS106" s="146"/>
      <c r="AT106" s="145"/>
      <c r="AU106" s="146"/>
      <c r="AV106" s="145"/>
      <c r="AW106" s="146"/>
      <c r="AX106" s="145"/>
      <c r="AY106" s="146"/>
      <c r="AZ106" s="145"/>
      <c r="BA106" s="146"/>
      <c r="BB106" s="145"/>
      <c r="BC106" s="146"/>
      <c r="BD106" s="145"/>
      <c r="BE106" s="146"/>
      <c r="BF106" s="147"/>
      <c r="BG106" s="146"/>
      <c r="BH106" s="99"/>
      <c r="BI106" s="100"/>
      <c r="BJ106" s="99"/>
      <c r="BK106" s="100"/>
      <c r="BL106" s="99"/>
      <c r="BM106" s="100"/>
      <c r="BN106" s="99"/>
      <c r="BO106" s="100"/>
      <c r="BP106" s="99"/>
      <c r="BQ106" s="100"/>
      <c r="BR106" s="99"/>
      <c r="BS106" s="100"/>
      <c r="BT106" s="99"/>
      <c r="BU106" s="100"/>
      <c r="BV106" s="99"/>
      <c r="BW106" s="100"/>
      <c r="BX106" s="99"/>
      <c r="BY106" s="100"/>
      <c r="BZ106" s="99"/>
      <c r="CA106" s="100"/>
      <c r="CB106" s="99"/>
      <c r="CC106" s="100"/>
      <c r="CD106" s="99"/>
      <c r="CE106" s="100"/>
      <c r="CF106" s="101">
        <f t="shared" si="369"/>
        <v>0</v>
      </c>
      <c r="CG106" s="100">
        <f t="shared" si="369"/>
        <v>0</v>
      </c>
    </row>
    <row r="107" spans="1:85" s="102" customFormat="1" ht="19.899999999999999" customHeight="1" x14ac:dyDescent="0.25">
      <c r="A107" s="94">
        <v>86</v>
      </c>
      <c r="B107" s="95" t="s">
        <v>147</v>
      </c>
      <c r="C107" s="95" t="s">
        <v>77</v>
      </c>
      <c r="D107" s="94"/>
      <c r="E107" s="94">
        <v>0.6</v>
      </c>
      <c r="F107" s="94" t="s">
        <v>98</v>
      </c>
      <c r="G107" s="94"/>
      <c r="H107" s="94"/>
      <c r="I107" s="100"/>
      <c r="J107" s="94"/>
      <c r="K107" s="100"/>
      <c r="L107" s="94"/>
      <c r="M107" s="100"/>
      <c r="N107" s="94"/>
      <c r="O107" s="100"/>
      <c r="P107" s="94"/>
      <c r="Q107" s="100"/>
      <c r="R107" s="94"/>
      <c r="S107" s="100"/>
      <c r="T107" s="94"/>
      <c r="U107" s="100"/>
      <c r="V107" s="94"/>
      <c r="W107" s="100"/>
      <c r="X107" s="94"/>
      <c r="Y107" s="100"/>
      <c r="Z107" s="94"/>
      <c r="AA107" s="100"/>
      <c r="AB107" s="94"/>
      <c r="AC107" s="100"/>
      <c r="AD107" s="94"/>
      <c r="AE107" s="100"/>
      <c r="AF107" s="101"/>
      <c r="AG107" s="100"/>
      <c r="AH107" s="99"/>
      <c r="AI107" s="100"/>
      <c r="AJ107" s="99"/>
      <c r="AK107" s="100"/>
      <c r="AL107" s="99"/>
      <c r="AM107" s="100"/>
      <c r="AN107" s="99"/>
      <c r="AO107" s="100"/>
      <c r="AP107" s="99"/>
      <c r="AQ107" s="100"/>
      <c r="AR107" s="99"/>
      <c r="AS107" s="100"/>
      <c r="AT107" s="99"/>
      <c r="AU107" s="100"/>
      <c r="AV107" s="99"/>
      <c r="AW107" s="100"/>
      <c r="AX107" s="99"/>
      <c r="AY107" s="100"/>
      <c r="AZ107" s="99"/>
      <c r="BA107" s="100"/>
      <c r="BB107" s="99"/>
      <c r="BC107" s="100"/>
      <c r="BD107" s="99"/>
      <c r="BE107" s="100"/>
      <c r="BF107" s="101"/>
      <c r="BG107" s="100"/>
      <c r="BH107" s="99"/>
      <c r="BI107" s="100"/>
      <c r="BJ107" s="99"/>
      <c r="BK107" s="100"/>
      <c r="BL107" s="99"/>
      <c r="BM107" s="100"/>
      <c r="BN107" s="99"/>
      <c r="BO107" s="100"/>
      <c r="BP107" s="99"/>
      <c r="BQ107" s="100"/>
      <c r="BR107" s="99"/>
      <c r="BS107" s="100"/>
      <c r="BT107" s="99"/>
      <c r="BU107" s="100"/>
      <c r="BV107" s="99"/>
      <c r="BW107" s="100"/>
      <c r="BX107" s="99"/>
      <c r="BY107" s="100"/>
      <c r="BZ107" s="99"/>
      <c r="CA107" s="100"/>
      <c r="CB107" s="99"/>
      <c r="CC107" s="100"/>
      <c r="CD107" s="99"/>
      <c r="CE107" s="100"/>
      <c r="CF107" s="101">
        <f t="shared" si="369"/>
        <v>0</v>
      </c>
      <c r="CG107" s="100">
        <f t="shared" si="369"/>
        <v>0</v>
      </c>
    </row>
    <row r="108" spans="1:85" s="148" customFormat="1" ht="19.899999999999999" customHeight="1" x14ac:dyDescent="0.5">
      <c r="A108" s="94"/>
      <c r="B108" s="95"/>
      <c r="C108" s="95"/>
      <c r="D108" s="94"/>
      <c r="E108" s="94"/>
      <c r="F108" s="94"/>
      <c r="G108" s="94"/>
      <c r="H108" s="94"/>
      <c r="I108" s="146"/>
      <c r="J108" s="94"/>
      <c r="K108" s="146"/>
      <c r="L108" s="94"/>
      <c r="M108" s="146"/>
      <c r="N108" s="94"/>
      <c r="O108" s="146"/>
      <c r="P108" s="94"/>
      <c r="Q108" s="146"/>
      <c r="R108" s="94"/>
      <c r="S108" s="146"/>
      <c r="T108" s="94"/>
      <c r="U108" s="146"/>
      <c r="V108" s="94"/>
      <c r="W108" s="146"/>
      <c r="X108" s="94"/>
      <c r="Y108" s="146"/>
      <c r="Z108" s="94"/>
      <c r="AA108" s="146"/>
      <c r="AB108" s="94"/>
      <c r="AC108" s="146"/>
      <c r="AD108" s="94"/>
      <c r="AE108" s="146"/>
      <c r="AF108" s="147"/>
      <c r="AG108" s="146"/>
      <c r="AH108" s="145"/>
      <c r="AI108" s="146"/>
      <c r="AJ108" s="145"/>
      <c r="AK108" s="146"/>
      <c r="AL108" s="145"/>
      <c r="AM108" s="146"/>
      <c r="AN108" s="145"/>
      <c r="AO108" s="146"/>
      <c r="AP108" s="145"/>
      <c r="AQ108" s="146"/>
      <c r="AR108" s="145"/>
      <c r="AS108" s="146"/>
      <c r="AT108" s="145"/>
      <c r="AU108" s="146"/>
      <c r="AV108" s="145"/>
      <c r="AW108" s="146"/>
      <c r="AX108" s="145"/>
      <c r="AY108" s="146"/>
      <c r="AZ108" s="145"/>
      <c r="BA108" s="146"/>
      <c r="BB108" s="145"/>
      <c r="BC108" s="146"/>
      <c r="BD108" s="145"/>
      <c r="BE108" s="146"/>
      <c r="BF108" s="147"/>
      <c r="BG108" s="146"/>
      <c r="BH108" s="99"/>
      <c r="BI108" s="100"/>
      <c r="BJ108" s="99"/>
      <c r="BK108" s="100"/>
      <c r="BL108" s="99"/>
      <c r="BM108" s="100"/>
      <c r="BN108" s="99"/>
      <c r="BO108" s="100"/>
      <c r="BP108" s="99"/>
      <c r="BQ108" s="100"/>
      <c r="BR108" s="99"/>
      <c r="BS108" s="100"/>
      <c r="BT108" s="99"/>
      <c r="BU108" s="100"/>
      <c r="BV108" s="99"/>
      <c r="BW108" s="100"/>
      <c r="BX108" s="99"/>
      <c r="BY108" s="100"/>
      <c r="BZ108" s="99"/>
      <c r="CA108" s="100"/>
      <c r="CB108" s="99"/>
      <c r="CC108" s="100"/>
      <c r="CD108" s="99"/>
      <c r="CE108" s="100"/>
      <c r="CF108" s="101">
        <f t="shared" si="369"/>
        <v>0</v>
      </c>
      <c r="CG108" s="100">
        <f t="shared" si="369"/>
        <v>0</v>
      </c>
    </row>
    <row r="109" spans="1:85" s="148" customFormat="1" ht="19.899999999999999" customHeight="1" x14ac:dyDescent="0.5">
      <c r="A109" s="94">
        <v>87</v>
      </c>
      <c r="B109" s="95" t="s">
        <v>148</v>
      </c>
      <c r="C109" s="95" t="s">
        <v>77</v>
      </c>
      <c r="D109" s="94">
        <v>14</v>
      </c>
      <c r="E109" s="94">
        <v>1</v>
      </c>
      <c r="F109" s="94"/>
      <c r="G109" s="94"/>
      <c r="H109" s="94"/>
      <c r="I109" s="146"/>
      <c r="J109" s="94"/>
      <c r="K109" s="146"/>
      <c r="L109" s="94"/>
      <c r="M109" s="146"/>
      <c r="N109" s="94"/>
      <c r="O109" s="146"/>
      <c r="P109" s="94"/>
      <c r="Q109" s="146"/>
      <c r="R109" s="94"/>
      <c r="S109" s="146"/>
      <c r="T109" s="94"/>
      <c r="U109" s="146"/>
      <c r="V109" s="94"/>
      <c r="W109" s="146"/>
      <c r="X109" s="94"/>
      <c r="Y109" s="146"/>
      <c r="Z109" s="94"/>
      <c r="AA109" s="146"/>
      <c r="AB109" s="94"/>
      <c r="AC109" s="146"/>
      <c r="AD109" s="94"/>
      <c r="AE109" s="146"/>
      <c r="AF109" s="147"/>
      <c r="AG109" s="146"/>
      <c r="AH109" s="145"/>
      <c r="AI109" s="146"/>
      <c r="AJ109" s="145"/>
      <c r="AK109" s="146"/>
      <c r="AL109" s="145"/>
      <c r="AM109" s="146"/>
      <c r="AN109" s="145"/>
      <c r="AO109" s="146"/>
      <c r="AP109" s="145"/>
      <c r="AQ109" s="146"/>
      <c r="AR109" s="145"/>
      <c r="AS109" s="146"/>
      <c r="AT109" s="145"/>
      <c r="AU109" s="146"/>
      <c r="AV109" s="145"/>
      <c r="AW109" s="146"/>
      <c r="AX109" s="145"/>
      <c r="AY109" s="146"/>
      <c r="AZ109" s="145"/>
      <c r="BA109" s="146"/>
      <c r="BB109" s="145"/>
      <c r="BC109" s="146"/>
      <c r="BD109" s="145"/>
      <c r="BE109" s="146"/>
      <c r="BF109" s="147"/>
      <c r="BG109" s="146"/>
      <c r="BH109" s="99"/>
      <c r="BI109" s="100"/>
      <c r="BJ109" s="99"/>
      <c r="BK109" s="100"/>
      <c r="BL109" s="99"/>
      <c r="BM109" s="100"/>
      <c r="BN109" s="99"/>
      <c r="BO109" s="100"/>
      <c r="BP109" s="99"/>
      <c r="BQ109" s="100"/>
      <c r="BR109" s="99"/>
      <c r="BS109" s="100"/>
      <c r="BT109" s="99"/>
      <c r="BU109" s="100"/>
      <c r="BV109" s="99"/>
      <c r="BW109" s="100"/>
      <c r="BX109" s="99"/>
      <c r="BY109" s="100"/>
      <c r="BZ109" s="99"/>
      <c r="CA109" s="100"/>
      <c r="CB109" s="99"/>
      <c r="CC109" s="100"/>
      <c r="CD109" s="99"/>
      <c r="CE109" s="100"/>
      <c r="CF109" s="101">
        <f t="shared" si="369"/>
        <v>0</v>
      </c>
      <c r="CG109" s="100">
        <f t="shared" si="369"/>
        <v>0</v>
      </c>
    </row>
    <row r="110" spans="1:85" s="148" customFormat="1" ht="19.899999999999999" customHeight="1" x14ac:dyDescent="0.5">
      <c r="A110" s="94">
        <v>88</v>
      </c>
      <c r="B110" s="95" t="s">
        <v>148</v>
      </c>
      <c r="C110" s="95" t="s">
        <v>74</v>
      </c>
      <c r="D110" s="94">
        <v>14</v>
      </c>
      <c r="E110" s="94">
        <v>0.64</v>
      </c>
      <c r="F110" s="94" t="s">
        <v>85</v>
      </c>
      <c r="G110" s="94"/>
      <c r="H110" s="94"/>
      <c r="I110" s="146"/>
      <c r="J110" s="94"/>
      <c r="K110" s="146"/>
      <c r="L110" s="94"/>
      <c r="M110" s="146"/>
      <c r="N110" s="94"/>
      <c r="O110" s="146"/>
      <c r="P110" s="94"/>
      <c r="Q110" s="146"/>
      <c r="R110" s="94"/>
      <c r="S110" s="146"/>
      <c r="T110" s="94"/>
      <c r="U110" s="146"/>
      <c r="V110" s="94"/>
      <c r="W110" s="146"/>
      <c r="X110" s="94"/>
      <c r="Y110" s="146"/>
      <c r="Z110" s="94"/>
      <c r="AA110" s="146"/>
      <c r="AB110" s="94"/>
      <c r="AC110" s="146"/>
      <c r="AD110" s="94"/>
      <c r="AE110" s="146"/>
      <c r="AF110" s="147"/>
      <c r="AG110" s="146"/>
      <c r="AH110" s="145"/>
      <c r="AI110" s="146"/>
      <c r="AJ110" s="145"/>
      <c r="AK110" s="146"/>
      <c r="AL110" s="145"/>
      <c r="AM110" s="146"/>
      <c r="AN110" s="145"/>
      <c r="AO110" s="146"/>
      <c r="AP110" s="145"/>
      <c r="AQ110" s="146"/>
      <c r="AR110" s="145"/>
      <c r="AS110" s="146"/>
      <c r="AT110" s="145"/>
      <c r="AU110" s="146"/>
      <c r="AV110" s="145"/>
      <c r="AW110" s="146"/>
      <c r="AX110" s="145"/>
      <c r="AY110" s="146"/>
      <c r="AZ110" s="145"/>
      <c r="BA110" s="146"/>
      <c r="BB110" s="145"/>
      <c r="BC110" s="146"/>
      <c r="BD110" s="145"/>
      <c r="BE110" s="146"/>
      <c r="BF110" s="147"/>
      <c r="BG110" s="146"/>
      <c r="BH110" s="99"/>
      <c r="BI110" s="100"/>
      <c r="BJ110" s="99"/>
      <c r="BK110" s="100"/>
      <c r="BL110" s="99"/>
      <c r="BM110" s="100"/>
      <c r="BN110" s="99"/>
      <c r="BO110" s="100"/>
      <c r="BP110" s="99"/>
      <c r="BQ110" s="100"/>
      <c r="BR110" s="99"/>
      <c r="BS110" s="100"/>
      <c r="BT110" s="99"/>
      <c r="BU110" s="100"/>
      <c r="BV110" s="99"/>
      <c r="BW110" s="100"/>
      <c r="BX110" s="99"/>
      <c r="BY110" s="100"/>
      <c r="BZ110" s="99"/>
      <c r="CA110" s="100"/>
      <c r="CB110" s="99"/>
      <c r="CC110" s="100"/>
      <c r="CD110" s="99"/>
      <c r="CE110" s="100"/>
      <c r="CF110" s="101">
        <f t="shared" si="369"/>
        <v>0</v>
      </c>
      <c r="CG110" s="100">
        <f t="shared" si="369"/>
        <v>0</v>
      </c>
    </row>
    <row r="111" spans="1:85" s="102" customFormat="1" ht="19.899999999999999" customHeight="1" x14ac:dyDescent="0.25">
      <c r="A111" s="94">
        <v>89</v>
      </c>
      <c r="B111" s="95" t="s">
        <v>148</v>
      </c>
      <c r="C111" s="95" t="s">
        <v>74</v>
      </c>
      <c r="D111" s="94"/>
      <c r="E111" s="94">
        <v>0.64</v>
      </c>
      <c r="F111" s="94" t="s">
        <v>85</v>
      </c>
      <c r="G111" s="94"/>
      <c r="H111" s="94"/>
      <c r="I111" s="100"/>
      <c r="J111" s="94"/>
      <c r="K111" s="100"/>
      <c r="L111" s="94"/>
      <c r="M111" s="100"/>
      <c r="N111" s="94"/>
      <c r="O111" s="100"/>
      <c r="P111" s="94"/>
      <c r="Q111" s="100"/>
      <c r="R111" s="94"/>
      <c r="S111" s="100"/>
      <c r="T111" s="94"/>
      <c r="U111" s="100"/>
      <c r="V111" s="94"/>
      <c r="W111" s="100"/>
      <c r="X111" s="94"/>
      <c r="Y111" s="100"/>
      <c r="Z111" s="94"/>
      <c r="AA111" s="100"/>
      <c r="AB111" s="94"/>
      <c r="AC111" s="100"/>
      <c r="AD111" s="94"/>
      <c r="AE111" s="100"/>
      <c r="AF111" s="101"/>
      <c r="AG111" s="100"/>
      <c r="AH111" s="99"/>
      <c r="AI111" s="100"/>
      <c r="AJ111" s="99"/>
      <c r="AK111" s="100"/>
      <c r="AL111" s="99"/>
      <c r="AM111" s="100"/>
      <c r="AN111" s="99"/>
      <c r="AO111" s="100"/>
      <c r="AP111" s="99"/>
      <c r="AQ111" s="100"/>
      <c r="AR111" s="99"/>
      <c r="AS111" s="100"/>
      <c r="AT111" s="99"/>
      <c r="AU111" s="100"/>
      <c r="AV111" s="99"/>
      <c r="AW111" s="100"/>
      <c r="AX111" s="99"/>
      <c r="AY111" s="100"/>
      <c r="AZ111" s="99"/>
      <c r="BA111" s="100"/>
      <c r="BB111" s="99"/>
      <c r="BC111" s="100"/>
      <c r="BD111" s="99"/>
      <c r="BE111" s="100"/>
      <c r="BF111" s="101"/>
      <c r="BG111" s="100"/>
      <c r="BH111" s="99"/>
      <c r="BI111" s="100"/>
      <c r="BJ111" s="99"/>
      <c r="BK111" s="100"/>
      <c r="BL111" s="99"/>
      <c r="BM111" s="100"/>
      <c r="BN111" s="99"/>
      <c r="BO111" s="100"/>
      <c r="BP111" s="99"/>
      <c r="BQ111" s="100"/>
      <c r="BR111" s="99"/>
      <c r="BS111" s="100"/>
      <c r="BT111" s="99"/>
      <c r="BU111" s="100"/>
      <c r="BV111" s="99"/>
      <c r="BW111" s="100"/>
      <c r="BX111" s="99"/>
      <c r="BY111" s="100"/>
      <c r="BZ111" s="99"/>
      <c r="CA111" s="100"/>
      <c r="CB111" s="99"/>
      <c r="CC111" s="100"/>
      <c r="CD111" s="99"/>
      <c r="CE111" s="100"/>
      <c r="CF111" s="101">
        <f t="shared" si="369"/>
        <v>0</v>
      </c>
      <c r="CG111" s="100">
        <f t="shared" si="369"/>
        <v>0</v>
      </c>
    </row>
    <row r="112" spans="1:85" s="148" customFormat="1" ht="19.899999999999999" customHeight="1" x14ac:dyDescent="0.5">
      <c r="A112" s="94"/>
      <c r="B112" s="95"/>
      <c r="C112" s="95"/>
      <c r="D112" s="94"/>
      <c r="E112" s="94"/>
      <c r="F112" s="94"/>
      <c r="G112" s="94"/>
      <c r="H112" s="94"/>
      <c r="I112" s="146"/>
      <c r="J112" s="94"/>
      <c r="K112" s="146"/>
      <c r="L112" s="94"/>
      <c r="M112" s="146"/>
      <c r="N112" s="94"/>
      <c r="O112" s="146"/>
      <c r="P112" s="94"/>
      <c r="Q112" s="146"/>
      <c r="R112" s="94"/>
      <c r="S112" s="146"/>
      <c r="T112" s="94"/>
      <c r="U112" s="146"/>
      <c r="V112" s="94"/>
      <c r="W112" s="146"/>
      <c r="X112" s="94"/>
      <c r="Y112" s="146"/>
      <c r="Z112" s="94"/>
      <c r="AA112" s="146"/>
      <c r="AB112" s="94"/>
      <c r="AC112" s="146"/>
      <c r="AD112" s="94"/>
      <c r="AE112" s="146"/>
      <c r="AF112" s="147"/>
      <c r="AG112" s="146"/>
      <c r="AH112" s="145"/>
      <c r="AI112" s="146"/>
      <c r="AJ112" s="145"/>
      <c r="AK112" s="146"/>
      <c r="AL112" s="145"/>
      <c r="AM112" s="146"/>
      <c r="AN112" s="145"/>
      <c r="AO112" s="146"/>
      <c r="AP112" s="145"/>
      <c r="AQ112" s="146"/>
      <c r="AR112" s="145"/>
      <c r="AS112" s="146"/>
      <c r="AT112" s="145"/>
      <c r="AU112" s="146"/>
      <c r="AV112" s="145"/>
      <c r="AW112" s="146"/>
      <c r="AX112" s="145"/>
      <c r="AY112" s="146"/>
      <c r="AZ112" s="145"/>
      <c r="BA112" s="146"/>
      <c r="BB112" s="145"/>
      <c r="BC112" s="146"/>
      <c r="BD112" s="145"/>
      <c r="BE112" s="146"/>
      <c r="BF112" s="147"/>
      <c r="BG112" s="146"/>
      <c r="BH112" s="99"/>
      <c r="BI112" s="100"/>
      <c r="BJ112" s="99"/>
      <c r="BK112" s="100"/>
      <c r="BL112" s="99"/>
      <c r="BM112" s="100"/>
      <c r="BN112" s="99"/>
      <c r="BO112" s="100"/>
      <c r="BP112" s="99"/>
      <c r="BQ112" s="100"/>
      <c r="BR112" s="99"/>
      <c r="BS112" s="100"/>
      <c r="BT112" s="99"/>
      <c r="BU112" s="100"/>
      <c r="BV112" s="99"/>
      <c r="BW112" s="100"/>
      <c r="BX112" s="99"/>
      <c r="BY112" s="100"/>
      <c r="BZ112" s="99"/>
      <c r="CA112" s="100"/>
      <c r="CB112" s="99"/>
      <c r="CC112" s="100"/>
      <c r="CD112" s="99"/>
      <c r="CE112" s="100"/>
      <c r="CF112" s="101">
        <f t="shared" si="369"/>
        <v>0</v>
      </c>
      <c r="CG112" s="100">
        <f t="shared" si="369"/>
        <v>0</v>
      </c>
    </row>
    <row r="113" spans="1:85" s="102" customFormat="1" ht="19.899999999999999" customHeight="1" x14ac:dyDescent="0.5">
      <c r="A113" s="94">
        <v>90</v>
      </c>
      <c r="B113" s="95" t="s">
        <v>149</v>
      </c>
      <c r="C113" s="95" t="s">
        <v>74</v>
      </c>
      <c r="D113" s="94">
        <f>RANK(BF113,$BF$4:$BF$147)</f>
        <v>19</v>
      </c>
      <c r="E113" s="94">
        <v>0.7</v>
      </c>
      <c r="F113" s="94" t="s">
        <v>75</v>
      </c>
      <c r="G113" s="94">
        <v>3600</v>
      </c>
      <c r="H113" s="94">
        <v>72</v>
      </c>
      <c r="I113" s="160">
        <f t="shared" ref="I113:I114" si="370">H113*$E113</f>
        <v>50.4</v>
      </c>
      <c r="J113" s="94">
        <v>174</v>
      </c>
      <c r="K113" s="163">
        <f t="shared" ref="K113:K114" si="371">J113*$E113</f>
        <v>121.8</v>
      </c>
      <c r="L113" s="94"/>
      <c r="M113" s="163">
        <f t="shared" ref="M113:M114" si="372">L113*$E113</f>
        <v>0</v>
      </c>
      <c r="N113" s="94">
        <v>48</v>
      </c>
      <c r="O113" s="160">
        <f t="shared" ref="O113:O114" si="373">N113*$E113</f>
        <v>33.599999999999994</v>
      </c>
      <c r="P113" s="94">
        <v>144</v>
      </c>
      <c r="Q113" s="160">
        <f t="shared" ref="Q113:Q114" si="374">P113*$E113</f>
        <v>100.8</v>
      </c>
      <c r="R113" s="94">
        <v>24</v>
      </c>
      <c r="S113" s="160">
        <f t="shared" ref="S113:S114" si="375">R113*$E113</f>
        <v>16.799999999999997</v>
      </c>
      <c r="T113" s="94">
        <v>108</v>
      </c>
      <c r="U113" s="160">
        <f t="shared" ref="U113:U114" si="376">T113*$E113</f>
        <v>75.599999999999994</v>
      </c>
      <c r="V113" s="94">
        <v>60</v>
      </c>
      <c r="W113" s="160">
        <f t="shared" ref="W113:W114" si="377">V113*$E113</f>
        <v>42</v>
      </c>
      <c r="X113" s="94"/>
      <c r="Y113" s="163">
        <f t="shared" ref="Y113:Y114" si="378">X113*$E113</f>
        <v>0</v>
      </c>
      <c r="Z113" s="94"/>
      <c r="AA113" s="163">
        <f t="shared" ref="AA113:AA114" si="379">Z113*$E113</f>
        <v>0</v>
      </c>
      <c r="AB113" s="94"/>
      <c r="AC113" s="163">
        <f t="shared" ref="AC113:AC114" si="380">AB113*$E113</f>
        <v>0</v>
      </c>
      <c r="AD113" s="94"/>
      <c r="AE113" s="163">
        <f t="shared" ref="AE113:AE114" si="381">AD113*$E113</f>
        <v>0</v>
      </c>
      <c r="AF113" s="147">
        <f>SUM(H113,J113,L113,N113,P113,R113,T113,V113,X113,Z113,AB113,AD113)</f>
        <v>630</v>
      </c>
      <c r="AG113" s="146">
        <f>SUM(I113,K113,M113,O113,Q113,S113,U113,W113,Y113,AA113,AC113,AE113)</f>
        <v>441</v>
      </c>
      <c r="AH113" s="99"/>
      <c r="AI113" s="100">
        <f>AH113*$E113</f>
        <v>0</v>
      </c>
      <c r="AJ113" s="99"/>
      <c r="AK113" s="100">
        <f>AJ113*$E113</f>
        <v>0</v>
      </c>
      <c r="AL113" s="99"/>
      <c r="AM113" s="100">
        <f>AL113*$E113</f>
        <v>0</v>
      </c>
      <c r="AN113" s="99"/>
      <c r="AO113" s="100">
        <f>AN113*$E113</f>
        <v>0</v>
      </c>
      <c r="AP113" s="99"/>
      <c r="AQ113" s="100">
        <f>AP113*$E113</f>
        <v>0</v>
      </c>
      <c r="AR113" s="99">
        <v>12</v>
      </c>
      <c r="AS113" s="100">
        <f>AR113*$E113</f>
        <v>8.3999999999999986</v>
      </c>
      <c r="AT113" s="99"/>
      <c r="AU113" s="100">
        <f>AT113*$E113</f>
        <v>0</v>
      </c>
      <c r="AV113" s="99"/>
      <c r="AW113" s="100">
        <f>AV113*$E113</f>
        <v>0</v>
      </c>
      <c r="AX113" s="99"/>
      <c r="AY113" s="100">
        <f>AX113*$E113</f>
        <v>0</v>
      </c>
      <c r="AZ113" s="99"/>
      <c r="BA113" s="100">
        <f>AZ113*$E113</f>
        <v>0</v>
      </c>
      <c r="BB113" s="99"/>
      <c r="BC113" s="100">
        <f>BB113*$E113</f>
        <v>0</v>
      </c>
      <c r="BD113" s="99">
        <v>36</v>
      </c>
      <c r="BE113" s="100">
        <f>BD113*$E113</f>
        <v>25.2</v>
      </c>
      <c r="BF113" s="101">
        <f>SUM(AH113,AJ113,AL113,AN113,AP113,AR113,AT113,AV113,AX113,AZ113,BB113,BD113)</f>
        <v>48</v>
      </c>
      <c r="BG113" s="100">
        <f>SUM(AI113,AK113,AM113,AO113,AQ113,AS113,AU113,AW113,AY113,BA113,BC113,BE113)</f>
        <v>33.599999999999994</v>
      </c>
      <c r="BH113" s="96">
        <v>38</v>
      </c>
      <c r="BI113" s="104">
        <f t="shared" ref="BI113:BI114" si="382">BH113*$E113</f>
        <v>26.599999999999998</v>
      </c>
      <c r="BJ113" s="98"/>
      <c r="BK113" s="100">
        <f t="shared" si="211"/>
        <v>0</v>
      </c>
      <c r="BL113" s="99"/>
      <c r="BM113" s="100">
        <f>BL113*$E113</f>
        <v>0</v>
      </c>
      <c r="BN113" s="99"/>
      <c r="BO113" s="100">
        <f>BN113*$E113</f>
        <v>0</v>
      </c>
      <c r="BP113" s="99"/>
      <c r="BQ113" s="100">
        <f>BP113*$E113</f>
        <v>0</v>
      </c>
      <c r="BR113" s="99"/>
      <c r="BS113" s="100">
        <f>BR113*$E113</f>
        <v>0</v>
      </c>
      <c r="BT113" s="99"/>
      <c r="BU113" s="100">
        <f>BT113*$E113</f>
        <v>0</v>
      </c>
      <c r="BV113" s="99"/>
      <c r="BW113" s="100">
        <f>BV113*$E113</f>
        <v>0</v>
      </c>
      <c r="BX113" s="99"/>
      <c r="BY113" s="100">
        <f>BX113*$E113</f>
        <v>0</v>
      </c>
      <c r="BZ113" s="99"/>
      <c r="CA113" s="100">
        <f>BZ113*$E113</f>
        <v>0</v>
      </c>
      <c r="CB113" s="99"/>
      <c r="CC113" s="100">
        <f>CB113*$E113</f>
        <v>0</v>
      </c>
      <c r="CD113" s="99"/>
      <c r="CE113" s="100">
        <f>CD113*$E113</f>
        <v>0</v>
      </c>
      <c r="CF113" s="101">
        <f t="shared" si="369"/>
        <v>38</v>
      </c>
      <c r="CG113" s="100">
        <f t="shared" si="369"/>
        <v>26.599999999999998</v>
      </c>
    </row>
    <row r="114" spans="1:85" s="102" customFormat="1" ht="19.899999999999999" customHeight="1" x14ac:dyDescent="0.5">
      <c r="A114" s="94">
        <v>91</v>
      </c>
      <c r="B114" s="95" t="s">
        <v>150</v>
      </c>
      <c r="C114" s="95" t="s">
        <v>74</v>
      </c>
      <c r="D114" s="94">
        <f>RANK(BF114,$BF$4:$BF$147)</f>
        <v>17</v>
      </c>
      <c r="E114" s="94">
        <v>0.35</v>
      </c>
      <c r="F114" s="94" t="s">
        <v>83</v>
      </c>
      <c r="G114" s="94">
        <v>2100</v>
      </c>
      <c r="H114" s="94"/>
      <c r="I114" s="163">
        <f t="shared" si="370"/>
        <v>0</v>
      </c>
      <c r="J114" s="94"/>
      <c r="K114" s="163">
        <f t="shared" si="371"/>
        <v>0</v>
      </c>
      <c r="L114" s="94"/>
      <c r="M114" s="163">
        <f t="shared" si="372"/>
        <v>0</v>
      </c>
      <c r="N114" s="94">
        <v>24</v>
      </c>
      <c r="O114" s="160">
        <f t="shared" si="373"/>
        <v>8.3999999999999986</v>
      </c>
      <c r="P114" s="94">
        <v>312</v>
      </c>
      <c r="Q114" s="160">
        <f t="shared" si="374"/>
        <v>109.19999999999999</v>
      </c>
      <c r="R114" s="94">
        <v>72</v>
      </c>
      <c r="S114" s="160">
        <f t="shared" si="375"/>
        <v>25.2</v>
      </c>
      <c r="T114" s="94">
        <v>148</v>
      </c>
      <c r="U114" s="160">
        <f t="shared" si="376"/>
        <v>51.8</v>
      </c>
      <c r="V114" s="94">
        <v>72</v>
      </c>
      <c r="W114" s="160">
        <f t="shared" si="377"/>
        <v>25.2</v>
      </c>
      <c r="X114" s="94"/>
      <c r="Y114" s="163">
        <f t="shared" si="378"/>
        <v>0</v>
      </c>
      <c r="Z114" s="94"/>
      <c r="AA114" s="163">
        <f t="shared" si="379"/>
        <v>0</v>
      </c>
      <c r="AB114" s="94"/>
      <c r="AC114" s="163">
        <f t="shared" si="380"/>
        <v>0</v>
      </c>
      <c r="AD114" s="94">
        <v>48</v>
      </c>
      <c r="AE114" s="160">
        <f t="shared" si="381"/>
        <v>16.799999999999997</v>
      </c>
      <c r="AF114" s="147">
        <f>SUM(H114,J114,L114,N114,P114,R114,T114,V114,X114,Z114,AB114,AD114)</f>
        <v>676</v>
      </c>
      <c r="AG114" s="146">
        <f>SUM(I114,K114,M114,O114,Q114,S114,U114,W114,Y114,AA114,AC114,AE114)</f>
        <v>236.59999999999997</v>
      </c>
      <c r="AH114" s="99"/>
      <c r="AI114" s="100">
        <f>AH114*$E114</f>
        <v>0</v>
      </c>
      <c r="AJ114" s="99"/>
      <c r="AK114" s="100">
        <f>AJ114*$E114</f>
        <v>0</v>
      </c>
      <c r="AL114" s="99"/>
      <c r="AM114" s="100">
        <f>AL114*$E114</f>
        <v>0</v>
      </c>
      <c r="AN114" s="99"/>
      <c r="AO114" s="100">
        <f>AN114*$E114</f>
        <v>0</v>
      </c>
      <c r="AP114" s="99"/>
      <c r="AQ114" s="100">
        <f>AP114*$E114</f>
        <v>0</v>
      </c>
      <c r="AR114" s="99"/>
      <c r="AS114" s="100">
        <f>AR114*$E114</f>
        <v>0</v>
      </c>
      <c r="AT114" s="99"/>
      <c r="AU114" s="100">
        <f>AT114*$E114</f>
        <v>0</v>
      </c>
      <c r="AV114" s="99"/>
      <c r="AW114" s="100">
        <f>AV114*$E114</f>
        <v>0</v>
      </c>
      <c r="AX114" s="99"/>
      <c r="AY114" s="100">
        <f>AX114*$E114</f>
        <v>0</v>
      </c>
      <c r="AZ114" s="99"/>
      <c r="BA114" s="100">
        <f>AZ114*$E114</f>
        <v>0</v>
      </c>
      <c r="BB114" s="99"/>
      <c r="BC114" s="100">
        <f>BB114*$E114</f>
        <v>0</v>
      </c>
      <c r="BD114" s="99">
        <v>250</v>
      </c>
      <c r="BE114" s="100">
        <f>BD114*$E114</f>
        <v>87.5</v>
      </c>
      <c r="BF114" s="101">
        <f>SUM(AH114,AJ114,AL114,AN114,AP114,AR114,AT114,AV114,AX114,AZ114,BB114,BD114)</f>
        <v>250</v>
      </c>
      <c r="BG114" s="100">
        <f>SUM(AI114,AK114,AM114,AO114,AQ114,AS114,AU114,AW114,AY114,BA114,BC114,BE114)</f>
        <v>87.5</v>
      </c>
      <c r="BH114" s="96">
        <v>136</v>
      </c>
      <c r="BI114" s="97">
        <f t="shared" si="382"/>
        <v>47.599999999999994</v>
      </c>
      <c r="BJ114" s="98"/>
      <c r="BK114" s="100">
        <f t="shared" si="211"/>
        <v>0</v>
      </c>
      <c r="BL114" s="99"/>
      <c r="BM114" s="100">
        <f>BL114*$E114</f>
        <v>0</v>
      </c>
      <c r="BN114" s="99"/>
      <c r="BO114" s="100">
        <f>BN114*$E114</f>
        <v>0</v>
      </c>
      <c r="BP114" s="99"/>
      <c r="BQ114" s="100">
        <f>BP114*$E114</f>
        <v>0</v>
      </c>
      <c r="BR114" s="99"/>
      <c r="BS114" s="100">
        <f>BR114*$E114</f>
        <v>0</v>
      </c>
      <c r="BT114" s="99"/>
      <c r="BU114" s="100">
        <f>BT114*$E114</f>
        <v>0</v>
      </c>
      <c r="BV114" s="99"/>
      <c r="BW114" s="100">
        <f>BV114*$E114</f>
        <v>0</v>
      </c>
      <c r="BX114" s="99"/>
      <c r="BY114" s="100">
        <f>BX114*$E114</f>
        <v>0</v>
      </c>
      <c r="BZ114" s="99"/>
      <c r="CA114" s="100">
        <f>BZ114*$E114</f>
        <v>0</v>
      </c>
      <c r="CB114" s="99"/>
      <c r="CC114" s="100">
        <f>CB114*$E114</f>
        <v>0</v>
      </c>
      <c r="CD114" s="99"/>
      <c r="CE114" s="100">
        <f>CD114*$E114</f>
        <v>0</v>
      </c>
      <c r="CF114" s="101">
        <f t="shared" si="369"/>
        <v>136</v>
      </c>
      <c r="CG114" s="100">
        <f t="shared" si="369"/>
        <v>47.599999999999994</v>
      </c>
    </row>
    <row r="115" spans="1:85" s="102" customFormat="1" ht="19.899999999999999" customHeight="1" x14ac:dyDescent="0.5">
      <c r="A115" s="94"/>
      <c r="B115" s="95"/>
      <c r="C115" s="95"/>
      <c r="D115" s="94"/>
      <c r="E115" s="94"/>
      <c r="F115" s="94"/>
      <c r="G115" s="94"/>
      <c r="H115" s="94"/>
      <c r="I115" s="146"/>
      <c r="J115" s="94"/>
      <c r="K115" s="146"/>
      <c r="L115" s="94"/>
      <c r="M115" s="146"/>
      <c r="N115" s="94"/>
      <c r="O115" s="146"/>
      <c r="P115" s="94"/>
      <c r="Q115" s="146"/>
      <c r="R115" s="94"/>
      <c r="S115" s="146"/>
      <c r="T115" s="94"/>
      <c r="U115" s="146"/>
      <c r="V115" s="94"/>
      <c r="W115" s="146"/>
      <c r="X115" s="94"/>
      <c r="Y115" s="146"/>
      <c r="Z115" s="94"/>
      <c r="AA115" s="146"/>
      <c r="AB115" s="94"/>
      <c r="AC115" s="146"/>
      <c r="AD115" s="94"/>
      <c r="AE115" s="146"/>
      <c r="AF115" s="147"/>
      <c r="AG115" s="146"/>
      <c r="AH115" s="99"/>
      <c r="AI115" s="100"/>
      <c r="AJ115" s="99"/>
      <c r="AK115" s="100"/>
      <c r="AL115" s="99"/>
      <c r="AM115" s="100"/>
      <c r="AN115" s="99"/>
      <c r="AO115" s="100"/>
      <c r="AP115" s="99"/>
      <c r="AQ115" s="100"/>
      <c r="AR115" s="99"/>
      <c r="AS115" s="100"/>
      <c r="AT115" s="99"/>
      <c r="AU115" s="100"/>
      <c r="AV115" s="99"/>
      <c r="AW115" s="100"/>
      <c r="AX115" s="99"/>
      <c r="AY115" s="100"/>
      <c r="AZ115" s="99"/>
      <c r="BA115" s="100"/>
      <c r="BB115" s="99"/>
      <c r="BC115" s="100"/>
      <c r="BD115" s="99"/>
      <c r="BE115" s="100"/>
      <c r="BF115" s="101"/>
      <c r="BG115" s="100"/>
      <c r="BH115" s="99"/>
      <c r="BI115" s="100"/>
      <c r="BJ115" s="99"/>
      <c r="BK115" s="100"/>
      <c r="BL115" s="99"/>
      <c r="BM115" s="100"/>
      <c r="BN115" s="99"/>
      <c r="BO115" s="100"/>
      <c r="BP115" s="99"/>
      <c r="BQ115" s="100"/>
      <c r="BR115" s="99"/>
      <c r="BS115" s="100"/>
      <c r="BT115" s="99"/>
      <c r="BU115" s="100"/>
      <c r="BV115" s="99"/>
      <c r="BW115" s="100"/>
      <c r="BX115" s="99"/>
      <c r="BY115" s="100"/>
      <c r="BZ115" s="99"/>
      <c r="CA115" s="100"/>
      <c r="CB115" s="99"/>
      <c r="CC115" s="100"/>
      <c r="CD115" s="99"/>
      <c r="CE115" s="100"/>
      <c r="CF115" s="101">
        <f t="shared" si="369"/>
        <v>0</v>
      </c>
      <c r="CG115" s="100">
        <f t="shared" si="369"/>
        <v>0</v>
      </c>
    </row>
    <row r="116" spans="1:85" s="102" customFormat="1" ht="19.899999999999999" customHeight="1" x14ac:dyDescent="0.25">
      <c r="A116" s="94">
        <v>92</v>
      </c>
      <c r="B116" s="95" t="s">
        <v>204</v>
      </c>
      <c r="C116" s="95" t="s">
        <v>77</v>
      </c>
      <c r="D116" s="94">
        <f>RANK(BF116,$BF$4:$BF$147)</f>
        <v>22</v>
      </c>
      <c r="E116" s="94">
        <v>0.75</v>
      </c>
      <c r="F116" s="94" t="s">
        <v>75</v>
      </c>
      <c r="G116" s="94"/>
      <c r="H116" s="94"/>
      <c r="I116" s="100"/>
      <c r="J116" s="94"/>
      <c r="K116" s="100"/>
      <c r="L116" s="94"/>
      <c r="M116" s="100"/>
      <c r="N116" s="94"/>
      <c r="O116" s="100"/>
      <c r="P116" s="94"/>
      <c r="Q116" s="100"/>
      <c r="R116" s="94"/>
      <c r="S116" s="100"/>
      <c r="T116" s="94"/>
      <c r="U116" s="100"/>
      <c r="V116" s="94"/>
      <c r="W116" s="100"/>
      <c r="X116" s="94"/>
      <c r="Y116" s="100"/>
      <c r="Z116" s="94"/>
      <c r="AA116" s="100"/>
      <c r="AB116" s="94"/>
      <c r="AC116" s="100"/>
      <c r="AD116" s="94"/>
      <c r="AE116" s="100"/>
      <c r="AF116" s="101"/>
      <c r="AG116" s="100"/>
      <c r="AH116" s="99"/>
      <c r="AI116" s="100"/>
      <c r="AJ116" s="99"/>
      <c r="AK116" s="100"/>
      <c r="AL116" s="99"/>
      <c r="AM116" s="100"/>
      <c r="AN116" s="99"/>
      <c r="AO116" s="100"/>
      <c r="AP116" s="99"/>
      <c r="AQ116" s="100"/>
      <c r="AR116" s="99"/>
      <c r="AS116" s="100"/>
      <c r="AT116" s="99"/>
      <c r="AU116" s="100"/>
      <c r="AV116" s="99"/>
      <c r="AW116" s="100"/>
      <c r="AX116" s="99"/>
      <c r="AY116" s="100"/>
      <c r="AZ116" s="99"/>
      <c r="BA116" s="100"/>
      <c r="BB116" s="99"/>
      <c r="BC116" s="100"/>
      <c r="BD116" s="99"/>
      <c r="BE116" s="100"/>
      <c r="BF116" s="101"/>
      <c r="BG116" s="100"/>
      <c r="BH116" s="99"/>
      <c r="BI116" s="100"/>
      <c r="BJ116" s="99"/>
      <c r="BK116" s="100"/>
      <c r="BL116" s="99"/>
      <c r="BM116" s="100"/>
      <c r="BN116" s="99"/>
      <c r="BO116" s="100"/>
      <c r="BP116" s="99"/>
      <c r="BQ116" s="100"/>
      <c r="BR116" s="99"/>
      <c r="BS116" s="100"/>
      <c r="BT116" s="99"/>
      <c r="BU116" s="100"/>
      <c r="BV116" s="99"/>
      <c r="BW116" s="100"/>
      <c r="BX116" s="99"/>
      <c r="BY116" s="100"/>
      <c r="BZ116" s="99"/>
      <c r="CA116" s="100"/>
      <c r="CB116" s="99"/>
      <c r="CC116" s="100"/>
      <c r="CD116" s="99"/>
      <c r="CE116" s="100"/>
      <c r="CF116" s="101">
        <f t="shared" si="369"/>
        <v>0</v>
      </c>
      <c r="CG116" s="100">
        <f t="shared" si="369"/>
        <v>0</v>
      </c>
    </row>
    <row r="117" spans="1:85" s="102" customFormat="1" ht="19.899999999999999" customHeight="1" x14ac:dyDescent="0.25">
      <c r="A117" s="94">
        <v>93</v>
      </c>
      <c r="B117" s="95" t="s">
        <v>204</v>
      </c>
      <c r="C117" s="95" t="s">
        <v>205</v>
      </c>
      <c r="D117" s="94">
        <f>RANK(BF117,$BF$4:$BF$147)</f>
        <v>22</v>
      </c>
      <c r="E117" s="94">
        <v>0.6</v>
      </c>
      <c r="F117" s="94" t="s">
        <v>75</v>
      </c>
      <c r="G117" s="94">
        <v>835</v>
      </c>
      <c r="H117" s="94"/>
      <c r="I117" s="100"/>
      <c r="J117" s="94"/>
      <c r="K117" s="100"/>
      <c r="L117" s="94"/>
      <c r="M117" s="100"/>
      <c r="N117" s="94"/>
      <c r="O117" s="100"/>
      <c r="P117" s="94"/>
      <c r="Q117" s="100"/>
      <c r="R117" s="94"/>
      <c r="S117" s="100"/>
      <c r="T117" s="94"/>
      <c r="U117" s="100"/>
      <c r="V117" s="94"/>
      <c r="W117" s="100"/>
      <c r="X117" s="94"/>
      <c r="Y117" s="100"/>
      <c r="Z117" s="94"/>
      <c r="AA117" s="100"/>
      <c r="AB117" s="94"/>
      <c r="AC117" s="100"/>
      <c r="AD117" s="94"/>
      <c r="AE117" s="100"/>
      <c r="AF117" s="101"/>
      <c r="AG117" s="100"/>
      <c r="AH117" s="99"/>
      <c r="AI117" s="100"/>
      <c r="AJ117" s="99"/>
      <c r="AK117" s="100"/>
      <c r="AL117" s="99"/>
      <c r="AM117" s="100"/>
      <c r="AN117" s="99"/>
      <c r="AO117" s="100"/>
      <c r="AP117" s="99"/>
      <c r="AQ117" s="100"/>
      <c r="AR117" s="99"/>
      <c r="AS117" s="100"/>
      <c r="AT117" s="99"/>
      <c r="AU117" s="100"/>
      <c r="AV117" s="99"/>
      <c r="AW117" s="100"/>
      <c r="AX117" s="99"/>
      <c r="AY117" s="100"/>
      <c r="AZ117" s="99"/>
      <c r="BA117" s="100"/>
      <c r="BB117" s="99"/>
      <c r="BC117" s="100"/>
      <c r="BD117" s="99"/>
      <c r="BE117" s="100"/>
      <c r="BF117" s="101"/>
      <c r="BG117" s="100"/>
      <c r="BH117" s="99"/>
      <c r="BI117" s="100"/>
      <c r="BJ117" s="99"/>
      <c r="BK117" s="100"/>
      <c r="BL117" s="99"/>
      <c r="BM117" s="100"/>
      <c r="BN117" s="99"/>
      <c r="BO117" s="100"/>
      <c r="BP117" s="99"/>
      <c r="BQ117" s="100"/>
      <c r="BR117" s="99"/>
      <c r="BS117" s="100"/>
      <c r="BT117" s="99"/>
      <c r="BU117" s="100"/>
      <c r="BV117" s="99"/>
      <c r="BW117" s="100"/>
      <c r="BX117" s="99"/>
      <c r="BY117" s="100"/>
      <c r="BZ117" s="99"/>
      <c r="CA117" s="100"/>
      <c r="CB117" s="99"/>
      <c r="CC117" s="100"/>
      <c r="CD117" s="99"/>
      <c r="CE117" s="100"/>
      <c r="CF117" s="101">
        <f t="shared" si="369"/>
        <v>0</v>
      </c>
      <c r="CG117" s="100">
        <f t="shared" si="369"/>
        <v>0</v>
      </c>
    </row>
    <row r="118" spans="1:85" s="102" customFormat="1" ht="19.899999999999999" customHeight="1" x14ac:dyDescent="0.25">
      <c r="A118" s="94">
        <v>94</v>
      </c>
      <c r="B118" s="95" t="s">
        <v>204</v>
      </c>
      <c r="C118" s="95" t="s">
        <v>74</v>
      </c>
      <c r="D118" s="94">
        <f>RANK(BF118,$BF$4:$BF$147)</f>
        <v>22</v>
      </c>
      <c r="E118" s="94">
        <v>0.64</v>
      </c>
      <c r="F118" s="94" t="s">
        <v>206</v>
      </c>
      <c r="G118" s="94"/>
      <c r="H118" s="94"/>
      <c r="I118" s="100"/>
      <c r="J118" s="94"/>
      <c r="K118" s="100"/>
      <c r="L118" s="94"/>
      <c r="M118" s="100"/>
      <c r="N118" s="94"/>
      <c r="O118" s="100"/>
      <c r="P118" s="94"/>
      <c r="Q118" s="100"/>
      <c r="R118" s="94"/>
      <c r="S118" s="100"/>
      <c r="T118" s="94"/>
      <c r="U118" s="100"/>
      <c r="V118" s="94"/>
      <c r="W118" s="100"/>
      <c r="X118" s="94"/>
      <c r="Y118" s="100"/>
      <c r="Z118" s="94"/>
      <c r="AA118" s="100"/>
      <c r="AB118" s="94"/>
      <c r="AC118" s="100"/>
      <c r="AD118" s="94"/>
      <c r="AE118" s="100"/>
      <c r="AF118" s="101"/>
      <c r="AG118" s="100"/>
      <c r="AH118" s="99"/>
      <c r="AI118" s="100"/>
      <c r="AJ118" s="99"/>
      <c r="AK118" s="100"/>
      <c r="AL118" s="99"/>
      <c r="AM118" s="100"/>
      <c r="AN118" s="99"/>
      <c r="AO118" s="100"/>
      <c r="AP118" s="99"/>
      <c r="AQ118" s="100"/>
      <c r="AR118" s="99"/>
      <c r="AS118" s="100"/>
      <c r="AT118" s="99"/>
      <c r="AU118" s="100"/>
      <c r="AV118" s="99"/>
      <c r="AW118" s="100"/>
      <c r="AX118" s="99"/>
      <c r="AY118" s="100"/>
      <c r="AZ118" s="99"/>
      <c r="BA118" s="100"/>
      <c r="BB118" s="99"/>
      <c r="BC118" s="100"/>
      <c r="BD118" s="99"/>
      <c r="BE118" s="100"/>
      <c r="BF118" s="101"/>
      <c r="BG118" s="100"/>
      <c r="BH118" s="99"/>
      <c r="BI118" s="100"/>
      <c r="BJ118" s="99"/>
      <c r="BK118" s="100"/>
      <c r="BL118" s="99"/>
      <c r="BM118" s="100"/>
      <c r="BN118" s="99"/>
      <c r="BO118" s="100"/>
      <c r="BP118" s="99"/>
      <c r="BQ118" s="100"/>
      <c r="BR118" s="99"/>
      <c r="BS118" s="100"/>
      <c r="BT118" s="99"/>
      <c r="BU118" s="100"/>
      <c r="BV118" s="99"/>
      <c r="BW118" s="100"/>
      <c r="BX118" s="99"/>
      <c r="BY118" s="100"/>
      <c r="BZ118" s="99"/>
      <c r="CA118" s="100"/>
      <c r="CB118" s="99"/>
      <c r="CC118" s="100"/>
      <c r="CD118" s="99"/>
      <c r="CE118" s="100"/>
      <c r="CF118" s="101">
        <f t="shared" si="369"/>
        <v>0</v>
      </c>
      <c r="CG118" s="100">
        <f t="shared" si="369"/>
        <v>0</v>
      </c>
    </row>
    <row r="119" spans="1:85" s="102" customFormat="1" ht="19.899999999999999" customHeight="1" x14ac:dyDescent="0.5">
      <c r="A119" s="94"/>
      <c r="B119" s="95"/>
      <c r="C119" s="95"/>
      <c r="D119" s="94"/>
      <c r="E119" s="94"/>
      <c r="F119" s="94"/>
      <c r="G119" s="94"/>
      <c r="H119" s="94"/>
      <c r="I119" s="146"/>
      <c r="J119" s="94"/>
      <c r="K119" s="146"/>
      <c r="L119" s="94"/>
      <c r="M119" s="146"/>
      <c r="N119" s="94"/>
      <c r="O119" s="146"/>
      <c r="P119" s="94"/>
      <c r="Q119" s="146"/>
      <c r="R119" s="94"/>
      <c r="S119" s="146"/>
      <c r="T119" s="94"/>
      <c r="U119" s="146"/>
      <c r="V119" s="94"/>
      <c r="W119" s="146"/>
      <c r="X119" s="94"/>
      <c r="Y119" s="146"/>
      <c r="Z119" s="94"/>
      <c r="AA119" s="146"/>
      <c r="AB119" s="94"/>
      <c r="AC119" s="146"/>
      <c r="AD119" s="94"/>
      <c r="AE119" s="146"/>
      <c r="AF119" s="147"/>
      <c r="AG119" s="146"/>
      <c r="AH119" s="99"/>
      <c r="AI119" s="100"/>
      <c r="AJ119" s="99"/>
      <c r="AK119" s="100"/>
      <c r="AL119" s="99"/>
      <c r="AM119" s="100"/>
      <c r="AN119" s="99"/>
      <c r="AO119" s="100"/>
      <c r="AP119" s="99"/>
      <c r="AQ119" s="100"/>
      <c r="AR119" s="99"/>
      <c r="AS119" s="100"/>
      <c r="AT119" s="99"/>
      <c r="AU119" s="100"/>
      <c r="AV119" s="99"/>
      <c r="AW119" s="100"/>
      <c r="AX119" s="99"/>
      <c r="AY119" s="100"/>
      <c r="AZ119" s="99"/>
      <c r="BA119" s="100"/>
      <c r="BB119" s="99"/>
      <c r="BC119" s="100"/>
      <c r="BD119" s="99"/>
      <c r="BE119" s="100"/>
      <c r="BF119" s="101"/>
      <c r="BG119" s="100"/>
      <c r="BH119" s="99"/>
      <c r="BI119" s="100"/>
      <c r="BJ119" s="99"/>
      <c r="BK119" s="100"/>
      <c r="BL119" s="99"/>
      <c r="BM119" s="100"/>
      <c r="BN119" s="99"/>
      <c r="BO119" s="100"/>
      <c r="BP119" s="99"/>
      <c r="BQ119" s="100"/>
      <c r="BR119" s="99"/>
      <c r="BS119" s="100"/>
      <c r="BT119" s="99"/>
      <c r="BU119" s="100"/>
      <c r="BV119" s="99"/>
      <c r="BW119" s="100"/>
      <c r="BX119" s="99"/>
      <c r="BY119" s="100"/>
      <c r="BZ119" s="99"/>
      <c r="CA119" s="100"/>
      <c r="CB119" s="99"/>
      <c r="CC119" s="100"/>
      <c r="CD119" s="99"/>
      <c r="CE119" s="100"/>
      <c r="CF119" s="101"/>
      <c r="CG119" s="100"/>
    </row>
    <row r="120" spans="1:85" s="102" customFormat="1" ht="19.899999999999999" customHeight="1" x14ac:dyDescent="0.5">
      <c r="A120" s="94">
        <v>95</v>
      </c>
      <c r="B120" s="95" t="s">
        <v>155</v>
      </c>
      <c r="C120" s="95" t="s">
        <v>74</v>
      </c>
      <c r="D120" s="94">
        <f>RANK(BF120,$BF$4:$BF$147)</f>
        <v>22</v>
      </c>
      <c r="E120" s="94">
        <v>0.64</v>
      </c>
      <c r="F120" s="94" t="s">
        <v>85</v>
      </c>
      <c r="G120" s="94">
        <v>1350</v>
      </c>
      <c r="H120" s="94"/>
      <c r="I120" s="146">
        <f>H120*$E120</f>
        <v>0</v>
      </c>
      <c r="J120" s="94"/>
      <c r="K120" s="146">
        <f>J120*$E120</f>
        <v>0</v>
      </c>
      <c r="L120" s="94"/>
      <c r="M120" s="146">
        <f>L120*$E120</f>
        <v>0</v>
      </c>
      <c r="N120" s="94"/>
      <c r="O120" s="146">
        <f>N120*$E120</f>
        <v>0</v>
      </c>
      <c r="P120" s="94"/>
      <c r="Q120" s="146">
        <f>P120*$E120</f>
        <v>0</v>
      </c>
      <c r="R120" s="94"/>
      <c r="S120" s="146">
        <f>R120*$E120</f>
        <v>0</v>
      </c>
      <c r="T120" s="94"/>
      <c r="U120" s="146">
        <f>T120*$E120</f>
        <v>0</v>
      </c>
      <c r="V120" s="94"/>
      <c r="W120" s="146">
        <f>V120*$E120</f>
        <v>0</v>
      </c>
      <c r="X120" s="94"/>
      <c r="Y120" s="146">
        <f>X120*$E120</f>
        <v>0</v>
      </c>
      <c r="Z120" s="94"/>
      <c r="AA120" s="146">
        <f>Z120*$E120</f>
        <v>0</v>
      </c>
      <c r="AB120" s="94"/>
      <c r="AC120" s="146">
        <f>AB120*$E120</f>
        <v>0</v>
      </c>
      <c r="AD120" s="94"/>
      <c r="AE120" s="146">
        <f>AD120*$E120</f>
        <v>0</v>
      </c>
      <c r="AF120" s="147">
        <f>SUM(H120,J120,L120,N120,P120,R120,T120,V120,X120,Z120,AB120,AD120)</f>
        <v>0</v>
      </c>
      <c r="AG120" s="146">
        <f>SUM(I120,K120,M120,O120,Q120,S120,U120,W120,Y120,AA120,AC120,AE120)</f>
        <v>0</v>
      </c>
      <c r="AH120" s="99"/>
      <c r="AI120" s="100">
        <f>AH120*$E120</f>
        <v>0</v>
      </c>
      <c r="AJ120" s="99"/>
      <c r="AK120" s="100">
        <f>AJ120*$E120</f>
        <v>0</v>
      </c>
      <c r="AL120" s="99"/>
      <c r="AM120" s="100">
        <f>AL120*$E120</f>
        <v>0</v>
      </c>
      <c r="AN120" s="99"/>
      <c r="AO120" s="100">
        <f>AN120*$E120</f>
        <v>0</v>
      </c>
      <c r="AP120" s="99"/>
      <c r="AQ120" s="100">
        <f>AP120*$E120</f>
        <v>0</v>
      </c>
      <c r="AR120" s="99"/>
      <c r="AS120" s="100">
        <f>AR120*$E120</f>
        <v>0</v>
      </c>
      <c r="AT120" s="99"/>
      <c r="AU120" s="100">
        <f>AT120*$E120</f>
        <v>0</v>
      </c>
      <c r="AV120" s="99"/>
      <c r="AW120" s="100">
        <f>AV120*$E120</f>
        <v>0</v>
      </c>
      <c r="AX120" s="99"/>
      <c r="AY120" s="100">
        <f>AX120*$E120</f>
        <v>0</v>
      </c>
      <c r="AZ120" s="99"/>
      <c r="BA120" s="100">
        <f>AZ120*$E120</f>
        <v>0</v>
      </c>
      <c r="BB120" s="99"/>
      <c r="BC120" s="100">
        <f>BB120*$E120</f>
        <v>0</v>
      </c>
      <c r="BD120" s="99"/>
      <c r="BE120" s="100">
        <f>BD120*$E120</f>
        <v>0</v>
      </c>
      <c r="BF120" s="101">
        <f>SUM(AH120,AJ120,AL120,AN120,AP120,AR120,AT120,AV120,AX120,AZ120,BB120,BD120)</f>
        <v>0</v>
      </c>
      <c r="BG120" s="100">
        <f>SUM(AI120,AK120,AM120,AO120,AQ120,AS120,AU120,AW120,AY120,BA120,BC120,BE120)</f>
        <v>0</v>
      </c>
      <c r="BH120" s="99"/>
      <c r="BI120" s="100">
        <f>BH120*$E120</f>
        <v>0</v>
      </c>
      <c r="BJ120" s="99"/>
      <c r="BK120" s="100">
        <f>BJ120*$E120</f>
        <v>0</v>
      </c>
      <c r="BL120" s="99"/>
      <c r="BM120" s="100">
        <f>BL120*$E120</f>
        <v>0</v>
      </c>
      <c r="BN120" s="99"/>
      <c r="BO120" s="100">
        <f>BN120*$E120</f>
        <v>0</v>
      </c>
      <c r="BP120" s="99"/>
      <c r="BQ120" s="100">
        <f>BP120*$E120</f>
        <v>0</v>
      </c>
      <c r="BR120" s="99"/>
      <c r="BS120" s="100">
        <f>BR120*$E120</f>
        <v>0</v>
      </c>
      <c r="BT120" s="99"/>
      <c r="BU120" s="100">
        <f>BT120*$E120</f>
        <v>0</v>
      </c>
      <c r="BV120" s="99"/>
      <c r="BW120" s="100">
        <f>BV120*$E120</f>
        <v>0</v>
      </c>
      <c r="BX120" s="99"/>
      <c r="BY120" s="100">
        <f>BX120*$E120</f>
        <v>0</v>
      </c>
      <c r="BZ120" s="99"/>
      <c r="CA120" s="100">
        <f>BZ120*$E120</f>
        <v>0</v>
      </c>
      <c r="CB120" s="99"/>
      <c r="CC120" s="100">
        <f>CB120*$E120</f>
        <v>0</v>
      </c>
      <c r="CD120" s="99"/>
      <c r="CE120" s="100">
        <f>CD120*$E120</f>
        <v>0</v>
      </c>
      <c r="CF120" s="101">
        <f>SUM(BH120,BJ120,BL120,BN120,BP120,BR120,BT120,BV120,BX120,BZ120,CB120,CD120)</f>
        <v>0</v>
      </c>
      <c r="CG120" s="100">
        <f>SUM(BI120,BK120,BM120,BO120,BQ120,BS120,BU120,BW120,BY120,CA120,CC120,CE120)</f>
        <v>0</v>
      </c>
    </row>
    <row r="121" spans="1:85" s="102" customFormat="1" ht="19.899999999999999" customHeight="1" x14ac:dyDescent="0.5">
      <c r="A121" s="94">
        <v>96</v>
      </c>
      <c r="B121" s="95" t="s">
        <v>155</v>
      </c>
      <c r="C121" s="95" t="s">
        <v>205</v>
      </c>
      <c r="D121" s="94">
        <v>19</v>
      </c>
      <c r="E121" s="94">
        <v>1</v>
      </c>
      <c r="F121" s="94" t="s">
        <v>98</v>
      </c>
      <c r="G121" s="94"/>
      <c r="H121" s="94"/>
      <c r="I121" s="146"/>
      <c r="J121" s="94"/>
      <c r="K121" s="146"/>
      <c r="L121" s="94"/>
      <c r="M121" s="146"/>
      <c r="N121" s="94"/>
      <c r="O121" s="146"/>
      <c r="P121" s="94"/>
      <c r="Q121" s="146"/>
      <c r="R121" s="94"/>
      <c r="S121" s="146"/>
      <c r="T121" s="94"/>
      <c r="U121" s="146"/>
      <c r="V121" s="94"/>
      <c r="W121" s="146"/>
      <c r="X121" s="94"/>
      <c r="Y121" s="146"/>
      <c r="Z121" s="94"/>
      <c r="AA121" s="146"/>
      <c r="AB121" s="94"/>
      <c r="AC121" s="146"/>
      <c r="AD121" s="94"/>
      <c r="AE121" s="146"/>
      <c r="AF121" s="147"/>
      <c r="AG121" s="146"/>
      <c r="AH121" s="99"/>
      <c r="AI121" s="100"/>
      <c r="AJ121" s="99"/>
      <c r="AK121" s="100"/>
      <c r="AL121" s="99"/>
      <c r="AM121" s="100"/>
      <c r="AN121" s="99"/>
      <c r="AO121" s="100"/>
      <c r="AP121" s="99"/>
      <c r="AQ121" s="100"/>
      <c r="AR121" s="99"/>
      <c r="AS121" s="100"/>
      <c r="AT121" s="99"/>
      <c r="AU121" s="100"/>
      <c r="AV121" s="99"/>
      <c r="AW121" s="100"/>
      <c r="AX121" s="99"/>
      <c r="AY121" s="100"/>
      <c r="AZ121" s="99"/>
      <c r="BA121" s="100"/>
      <c r="BB121" s="99"/>
      <c r="BC121" s="100"/>
      <c r="BD121" s="99"/>
      <c r="BE121" s="100"/>
      <c r="BF121" s="101"/>
      <c r="BG121" s="100"/>
      <c r="BH121" s="99"/>
      <c r="BI121" s="100"/>
      <c r="BJ121" s="99"/>
      <c r="BK121" s="100"/>
      <c r="BL121" s="99"/>
      <c r="BM121" s="100"/>
      <c r="BN121" s="99"/>
      <c r="BO121" s="100"/>
      <c r="BP121" s="99"/>
      <c r="BQ121" s="100"/>
      <c r="BR121" s="99"/>
      <c r="BS121" s="100"/>
      <c r="BT121" s="99"/>
      <c r="BU121" s="100"/>
      <c r="BV121" s="99"/>
      <c r="BW121" s="100"/>
      <c r="BX121" s="99"/>
      <c r="BY121" s="100"/>
      <c r="BZ121" s="99"/>
      <c r="CA121" s="100"/>
      <c r="CB121" s="99"/>
      <c r="CC121" s="100"/>
      <c r="CD121" s="99"/>
      <c r="CE121" s="100"/>
      <c r="CF121" s="101"/>
      <c r="CG121" s="100"/>
    </row>
    <row r="122" spans="1:85" s="102" customFormat="1" ht="19.899999999999999" customHeight="1" x14ac:dyDescent="0.5">
      <c r="A122" s="94"/>
      <c r="B122" s="95"/>
      <c r="C122" s="95"/>
      <c r="D122" s="94"/>
      <c r="E122" s="94"/>
      <c r="F122" s="94"/>
      <c r="G122" s="94"/>
      <c r="H122" s="94"/>
      <c r="I122" s="146"/>
      <c r="J122" s="94"/>
      <c r="K122" s="146"/>
      <c r="L122" s="94"/>
      <c r="M122" s="146"/>
      <c r="N122" s="94"/>
      <c r="O122" s="146"/>
      <c r="P122" s="94"/>
      <c r="Q122" s="146"/>
      <c r="R122" s="94"/>
      <c r="S122" s="146"/>
      <c r="T122" s="94"/>
      <c r="U122" s="146"/>
      <c r="V122" s="94"/>
      <c r="W122" s="146"/>
      <c r="X122" s="94"/>
      <c r="Y122" s="146"/>
      <c r="Z122" s="94"/>
      <c r="AA122" s="146"/>
      <c r="AB122" s="94"/>
      <c r="AC122" s="146"/>
      <c r="AD122" s="94"/>
      <c r="AE122" s="146"/>
      <c r="AF122" s="147"/>
      <c r="AG122" s="146"/>
      <c r="AH122" s="99"/>
      <c r="AI122" s="100"/>
      <c r="AJ122" s="99"/>
      <c r="AK122" s="100"/>
      <c r="AL122" s="99"/>
      <c r="AM122" s="100"/>
      <c r="AN122" s="99"/>
      <c r="AO122" s="100"/>
      <c r="AP122" s="99"/>
      <c r="AQ122" s="100"/>
      <c r="AR122" s="99"/>
      <c r="AS122" s="100"/>
      <c r="AT122" s="99"/>
      <c r="AU122" s="100"/>
      <c r="AV122" s="99"/>
      <c r="AW122" s="100"/>
      <c r="AX122" s="99"/>
      <c r="AY122" s="100"/>
      <c r="AZ122" s="99"/>
      <c r="BA122" s="100"/>
      <c r="BB122" s="99"/>
      <c r="BC122" s="100"/>
      <c r="BD122" s="99"/>
      <c r="BE122" s="100"/>
      <c r="BF122" s="101"/>
      <c r="BG122" s="100"/>
      <c r="BH122" s="99"/>
      <c r="BI122" s="100"/>
      <c r="BJ122" s="99"/>
      <c r="BK122" s="100"/>
      <c r="BL122" s="99"/>
      <c r="BM122" s="100"/>
      <c r="BN122" s="99"/>
      <c r="BO122" s="100"/>
      <c r="BP122" s="99"/>
      <c r="BQ122" s="100"/>
      <c r="BR122" s="99"/>
      <c r="BS122" s="100"/>
      <c r="BT122" s="99"/>
      <c r="BU122" s="100"/>
      <c r="BV122" s="99"/>
      <c r="BW122" s="100"/>
      <c r="BX122" s="99"/>
      <c r="BY122" s="100"/>
      <c r="BZ122" s="99"/>
      <c r="CA122" s="100"/>
      <c r="CB122" s="99"/>
      <c r="CC122" s="100"/>
      <c r="CD122" s="99"/>
      <c r="CE122" s="100"/>
      <c r="CF122" s="101"/>
      <c r="CG122" s="100"/>
    </row>
    <row r="123" spans="1:85" s="102" customFormat="1" ht="19.899999999999999" customHeight="1" x14ac:dyDescent="0.5">
      <c r="A123" s="94">
        <v>97</v>
      </c>
      <c r="B123" s="95" t="s">
        <v>207</v>
      </c>
      <c r="C123" s="95" t="s">
        <v>74</v>
      </c>
      <c r="D123" s="94">
        <f>RANK(BF123,$BF$4:$BF$147)</f>
        <v>22</v>
      </c>
      <c r="E123" s="94">
        <v>1</v>
      </c>
      <c r="F123" s="94" t="s">
        <v>208</v>
      </c>
      <c r="G123" s="94">
        <v>2170</v>
      </c>
      <c r="H123" s="94"/>
      <c r="I123" s="146"/>
      <c r="J123" s="94"/>
      <c r="K123" s="146"/>
      <c r="L123" s="94"/>
      <c r="M123" s="146"/>
      <c r="N123" s="94"/>
      <c r="O123" s="146"/>
      <c r="P123" s="94"/>
      <c r="Q123" s="146"/>
      <c r="R123" s="94"/>
      <c r="S123" s="146"/>
      <c r="T123" s="94"/>
      <c r="U123" s="146"/>
      <c r="V123" s="94"/>
      <c r="W123" s="146"/>
      <c r="X123" s="94"/>
      <c r="Y123" s="146"/>
      <c r="Z123" s="94"/>
      <c r="AA123" s="146"/>
      <c r="AB123" s="94"/>
      <c r="AC123" s="146"/>
      <c r="AD123" s="94"/>
      <c r="AE123" s="146"/>
      <c r="AF123" s="147"/>
      <c r="AG123" s="146"/>
      <c r="AH123" s="99"/>
      <c r="AI123" s="100"/>
      <c r="AJ123" s="99"/>
      <c r="AK123" s="100"/>
      <c r="AL123" s="99"/>
      <c r="AM123" s="100"/>
      <c r="AN123" s="99"/>
      <c r="AO123" s="100"/>
      <c r="AP123" s="99"/>
      <c r="AQ123" s="100"/>
      <c r="AR123" s="99"/>
      <c r="AS123" s="100"/>
      <c r="AT123" s="99"/>
      <c r="AU123" s="100"/>
      <c r="AV123" s="99"/>
      <c r="AW123" s="100">
        <f t="shared" ref="AW123:AW128" si="383">AV123*$E123</f>
        <v>0</v>
      </c>
      <c r="AX123" s="99"/>
      <c r="AY123" s="100">
        <f t="shared" ref="AY123:AY128" si="384">AX123*$E123</f>
        <v>0</v>
      </c>
      <c r="AZ123" s="99"/>
      <c r="BA123" s="100">
        <f t="shared" ref="BA123:BA128" si="385">AZ123*$E123</f>
        <v>0</v>
      </c>
      <c r="BB123" s="99"/>
      <c r="BC123" s="100">
        <f t="shared" ref="BC123:BC128" si="386">BB123*$E123</f>
        <v>0</v>
      </c>
      <c r="BD123" s="99"/>
      <c r="BE123" s="100">
        <f t="shared" ref="BE123:BE128" si="387">BD123*$E123</f>
        <v>0</v>
      </c>
      <c r="BF123" s="101">
        <f t="shared" ref="BF123:BF128" si="388">SUM(AH123,AJ123,AL123,AN123,AP123,AR123,AT123,AV123,AX123,AZ123,BB123,BD123)</f>
        <v>0</v>
      </c>
      <c r="BG123" s="100">
        <f t="shared" ref="BG123:BG128" si="389">SUM(AI123,AK123,AM123,AO123,AQ123,AS123,AU123,AW123,AY123,BA123,BC123,BE123)</f>
        <v>0</v>
      </c>
      <c r="BH123" s="99"/>
      <c r="BI123" s="100"/>
      <c r="BJ123" s="99"/>
      <c r="BK123" s="100"/>
      <c r="BL123" s="99"/>
      <c r="BM123" s="100"/>
      <c r="BN123" s="99"/>
      <c r="BO123" s="100"/>
      <c r="BP123" s="99"/>
      <c r="BQ123" s="100"/>
      <c r="BR123" s="99"/>
      <c r="BS123" s="100"/>
      <c r="BT123" s="99"/>
      <c r="BU123" s="100"/>
      <c r="BV123" s="99"/>
      <c r="BW123" s="100">
        <f t="shared" ref="BW123:BW128" si="390">BV123*$E123</f>
        <v>0</v>
      </c>
      <c r="BX123" s="99"/>
      <c r="BY123" s="100"/>
      <c r="BZ123" s="99"/>
      <c r="CA123" s="100"/>
      <c r="CB123" s="99"/>
      <c r="CC123" s="100"/>
      <c r="CD123" s="99"/>
      <c r="CE123" s="100"/>
      <c r="CF123" s="101">
        <f t="shared" ref="CF123:CG146" si="391">SUM(BH123,BJ123,BL123,BN123,BP123,BR123,BT123,BV123,BX123,BZ123,CB123,CD123)</f>
        <v>0</v>
      </c>
      <c r="CG123" s="100">
        <f t="shared" si="391"/>
        <v>0</v>
      </c>
    </row>
    <row r="124" spans="1:85" s="102" customFormat="1" ht="19.899999999999999" customHeight="1" x14ac:dyDescent="0.5">
      <c r="A124" s="94">
        <v>98</v>
      </c>
      <c r="B124" s="95" t="s">
        <v>211</v>
      </c>
      <c r="C124" s="95" t="s">
        <v>205</v>
      </c>
      <c r="D124" s="94">
        <f>RANK(BF124,$BF$4:$BF$147)</f>
        <v>22</v>
      </c>
      <c r="E124" s="94">
        <v>1</v>
      </c>
      <c r="F124" s="94" t="s">
        <v>208</v>
      </c>
      <c r="G124" s="94"/>
      <c r="H124" s="94"/>
      <c r="I124" s="146"/>
      <c r="J124" s="94"/>
      <c r="K124" s="146"/>
      <c r="L124" s="94"/>
      <c r="M124" s="146"/>
      <c r="N124" s="94"/>
      <c r="O124" s="146"/>
      <c r="P124" s="94"/>
      <c r="Q124" s="146"/>
      <c r="R124" s="94"/>
      <c r="S124" s="146"/>
      <c r="T124" s="94"/>
      <c r="U124" s="146"/>
      <c r="V124" s="94"/>
      <c r="W124" s="146"/>
      <c r="X124" s="94"/>
      <c r="Y124" s="146"/>
      <c r="Z124" s="94"/>
      <c r="AA124" s="146"/>
      <c r="AB124" s="94"/>
      <c r="AC124" s="146"/>
      <c r="AD124" s="94"/>
      <c r="AE124" s="146"/>
      <c r="AF124" s="147"/>
      <c r="AG124" s="146"/>
      <c r="AH124" s="99"/>
      <c r="AI124" s="100"/>
      <c r="AJ124" s="99"/>
      <c r="AK124" s="100"/>
      <c r="AL124" s="99"/>
      <c r="AM124" s="100"/>
      <c r="AN124" s="99"/>
      <c r="AO124" s="100"/>
      <c r="AP124" s="99"/>
      <c r="AQ124" s="100"/>
      <c r="AR124" s="99"/>
      <c r="AS124" s="100"/>
      <c r="AT124" s="99"/>
      <c r="AU124" s="100"/>
      <c r="AV124" s="99"/>
      <c r="AW124" s="100">
        <f t="shared" si="383"/>
        <v>0</v>
      </c>
      <c r="AX124" s="99"/>
      <c r="AY124" s="100">
        <f t="shared" si="384"/>
        <v>0</v>
      </c>
      <c r="AZ124" s="99"/>
      <c r="BA124" s="100">
        <f t="shared" si="385"/>
        <v>0</v>
      </c>
      <c r="BB124" s="99"/>
      <c r="BC124" s="100">
        <f t="shared" si="386"/>
        <v>0</v>
      </c>
      <c r="BD124" s="99"/>
      <c r="BE124" s="100">
        <f t="shared" si="387"/>
        <v>0</v>
      </c>
      <c r="BF124" s="101">
        <f t="shared" si="388"/>
        <v>0</v>
      </c>
      <c r="BG124" s="100">
        <f t="shared" si="389"/>
        <v>0</v>
      </c>
      <c r="BH124" s="99"/>
      <c r="BI124" s="100"/>
      <c r="BJ124" s="99"/>
      <c r="BK124" s="100"/>
      <c r="BL124" s="99"/>
      <c r="BM124" s="100"/>
      <c r="BN124" s="99"/>
      <c r="BO124" s="100"/>
      <c r="BP124" s="99"/>
      <c r="BQ124" s="100"/>
      <c r="BR124" s="99"/>
      <c r="BS124" s="100"/>
      <c r="BT124" s="99"/>
      <c r="BU124" s="100"/>
      <c r="BV124" s="99"/>
      <c r="BW124" s="100">
        <f t="shared" si="390"/>
        <v>0</v>
      </c>
      <c r="BX124" s="99"/>
      <c r="BY124" s="100"/>
      <c r="BZ124" s="99"/>
      <c r="CA124" s="100"/>
      <c r="CB124" s="99"/>
      <c r="CC124" s="100"/>
      <c r="CD124" s="99"/>
      <c r="CE124" s="100"/>
      <c r="CF124" s="101">
        <f t="shared" si="391"/>
        <v>0</v>
      </c>
      <c r="CG124" s="100">
        <f t="shared" si="391"/>
        <v>0</v>
      </c>
    </row>
    <row r="125" spans="1:85" s="102" customFormat="1" ht="19.899999999999999" customHeight="1" x14ac:dyDescent="0.5">
      <c r="A125" s="94">
        <v>99</v>
      </c>
      <c r="B125" s="95" t="s">
        <v>226</v>
      </c>
      <c r="C125" s="95"/>
      <c r="D125" s="94">
        <f t="shared" ref="D125:D126" si="392">RANK(BF125,$BF$4:$BF$147)</f>
        <v>22</v>
      </c>
      <c r="E125" s="94"/>
      <c r="F125" s="94"/>
      <c r="G125" s="94"/>
      <c r="H125" s="94"/>
      <c r="I125" s="146"/>
      <c r="J125" s="94"/>
      <c r="K125" s="146"/>
      <c r="L125" s="94"/>
      <c r="M125" s="146"/>
      <c r="N125" s="94"/>
      <c r="O125" s="146"/>
      <c r="P125" s="94"/>
      <c r="Q125" s="146"/>
      <c r="R125" s="94"/>
      <c r="S125" s="146"/>
      <c r="T125" s="94"/>
      <c r="U125" s="146"/>
      <c r="V125" s="94"/>
      <c r="W125" s="146"/>
      <c r="X125" s="94"/>
      <c r="Y125" s="146"/>
      <c r="Z125" s="94"/>
      <c r="AA125" s="146"/>
      <c r="AB125" s="94"/>
      <c r="AC125" s="146"/>
      <c r="AD125" s="94"/>
      <c r="AE125" s="146"/>
      <c r="AF125" s="147"/>
      <c r="AG125" s="146"/>
      <c r="AH125" s="99"/>
      <c r="AI125" s="100"/>
      <c r="AJ125" s="99"/>
      <c r="AK125" s="100"/>
      <c r="AL125" s="99"/>
      <c r="AM125" s="100"/>
      <c r="AN125" s="99"/>
      <c r="AO125" s="100"/>
      <c r="AP125" s="99"/>
      <c r="AQ125" s="100"/>
      <c r="AR125" s="99"/>
      <c r="AS125" s="100"/>
      <c r="AT125" s="99"/>
      <c r="AU125" s="100"/>
      <c r="AV125" s="99"/>
      <c r="AW125" s="100"/>
      <c r="AX125" s="99"/>
      <c r="AY125" s="100"/>
      <c r="AZ125" s="99"/>
      <c r="BA125" s="100"/>
      <c r="BB125" s="99"/>
      <c r="BC125" s="100"/>
      <c r="BD125" s="99"/>
      <c r="BE125" s="100"/>
      <c r="BF125" s="101"/>
      <c r="BG125" s="100"/>
      <c r="BH125" s="99"/>
      <c r="BI125" s="100"/>
      <c r="BJ125" s="99"/>
      <c r="BK125" s="100"/>
      <c r="BL125" s="99"/>
      <c r="BM125" s="100"/>
      <c r="BN125" s="99"/>
      <c r="BO125" s="100"/>
      <c r="BP125" s="99"/>
      <c r="BQ125" s="100"/>
      <c r="BR125" s="99"/>
      <c r="BS125" s="100"/>
      <c r="BT125" s="99"/>
      <c r="BU125" s="100"/>
      <c r="BV125" s="99"/>
      <c r="BW125" s="100"/>
      <c r="BX125" s="99"/>
      <c r="BY125" s="100"/>
      <c r="BZ125" s="99"/>
      <c r="CA125" s="100"/>
      <c r="CB125" s="99"/>
      <c r="CC125" s="100"/>
      <c r="CD125" s="99"/>
      <c r="CE125" s="100"/>
      <c r="CF125" s="101"/>
      <c r="CG125" s="100"/>
    </row>
    <row r="126" spans="1:85" s="102" customFormat="1" ht="19.899999999999999" customHeight="1" x14ac:dyDescent="0.5">
      <c r="A126" s="94">
        <v>100</v>
      </c>
      <c r="B126" s="95" t="s">
        <v>227</v>
      </c>
      <c r="C126" s="95"/>
      <c r="D126" s="94">
        <f t="shared" si="392"/>
        <v>22</v>
      </c>
      <c r="E126" s="94"/>
      <c r="F126" s="94"/>
      <c r="G126" s="94"/>
      <c r="H126" s="94"/>
      <c r="I126" s="146"/>
      <c r="J126" s="94"/>
      <c r="K126" s="146"/>
      <c r="L126" s="94"/>
      <c r="M126" s="146"/>
      <c r="N126" s="94"/>
      <c r="O126" s="146"/>
      <c r="P126" s="94"/>
      <c r="Q126" s="146"/>
      <c r="R126" s="94"/>
      <c r="S126" s="146"/>
      <c r="T126" s="94"/>
      <c r="U126" s="146"/>
      <c r="V126" s="94"/>
      <c r="W126" s="146"/>
      <c r="X126" s="94"/>
      <c r="Y126" s="146"/>
      <c r="Z126" s="94"/>
      <c r="AA126" s="146"/>
      <c r="AB126" s="94"/>
      <c r="AC126" s="146"/>
      <c r="AD126" s="94"/>
      <c r="AE126" s="146"/>
      <c r="AF126" s="147"/>
      <c r="AG126" s="146"/>
      <c r="AH126" s="99"/>
      <c r="AI126" s="100"/>
      <c r="AJ126" s="99"/>
      <c r="AK126" s="100"/>
      <c r="AL126" s="99"/>
      <c r="AM126" s="100"/>
      <c r="AN126" s="99"/>
      <c r="AO126" s="100"/>
      <c r="AP126" s="99"/>
      <c r="AQ126" s="100"/>
      <c r="AR126" s="99"/>
      <c r="AS126" s="100"/>
      <c r="AT126" s="99"/>
      <c r="AU126" s="100"/>
      <c r="AV126" s="99"/>
      <c r="AW126" s="100"/>
      <c r="AX126" s="99"/>
      <c r="AY126" s="100"/>
      <c r="AZ126" s="99"/>
      <c r="BA126" s="100"/>
      <c r="BB126" s="99"/>
      <c r="BC126" s="100"/>
      <c r="BD126" s="99"/>
      <c r="BE126" s="100"/>
      <c r="BF126" s="101"/>
      <c r="BG126" s="100"/>
      <c r="BH126" s="99"/>
      <c r="BI126" s="100"/>
      <c r="BJ126" s="99"/>
      <c r="BK126" s="100"/>
      <c r="BL126" s="99"/>
      <c r="BM126" s="100"/>
      <c r="BN126" s="99"/>
      <c r="BO126" s="100"/>
      <c r="BP126" s="99"/>
      <c r="BQ126" s="100"/>
      <c r="BR126" s="99"/>
      <c r="BS126" s="100"/>
      <c r="BT126" s="99"/>
      <c r="BU126" s="100"/>
      <c r="BV126" s="99"/>
      <c r="BW126" s="100"/>
      <c r="BX126" s="99"/>
      <c r="BY126" s="100"/>
      <c r="BZ126" s="99"/>
      <c r="CA126" s="100"/>
      <c r="CB126" s="99"/>
      <c r="CC126" s="100"/>
      <c r="CD126" s="99"/>
      <c r="CE126" s="100"/>
      <c r="CF126" s="101"/>
      <c r="CG126" s="100"/>
    </row>
    <row r="127" spans="1:85" s="102" customFormat="1" ht="19.899999999999999" customHeight="1" x14ac:dyDescent="0.5">
      <c r="A127" s="94">
        <v>101</v>
      </c>
      <c r="B127" s="95" t="s">
        <v>209</v>
      </c>
      <c r="C127" s="95" t="s">
        <v>205</v>
      </c>
      <c r="D127" s="94">
        <f>RANK(BF127,$BF$4:$BF$147)</f>
        <v>16</v>
      </c>
      <c r="E127" s="94">
        <v>1</v>
      </c>
      <c r="F127" s="94" t="s">
        <v>210</v>
      </c>
      <c r="G127" s="94">
        <v>1850</v>
      </c>
      <c r="H127" s="94"/>
      <c r="I127" s="146"/>
      <c r="J127" s="94"/>
      <c r="K127" s="146"/>
      <c r="L127" s="94"/>
      <c r="M127" s="146"/>
      <c r="N127" s="94"/>
      <c r="O127" s="146"/>
      <c r="P127" s="94"/>
      <c r="Q127" s="146"/>
      <c r="R127" s="94"/>
      <c r="S127" s="146"/>
      <c r="T127" s="94"/>
      <c r="U127" s="146"/>
      <c r="V127" s="94"/>
      <c r="W127" s="146"/>
      <c r="X127" s="94"/>
      <c r="Y127" s="146"/>
      <c r="Z127" s="94"/>
      <c r="AA127" s="146"/>
      <c r="AB127" s="94"/>
      <c r="AC127" s="146"/>
      <c r="AD127" s="94"/>
      <c r="AE127" s="146"/>
      <c r="AF127" s="147"/>
      <c r="AG127" s="146"/>
      <c r="AH127" s="99"/>
      <c r="AI127" s="100"/>
      <c r="AJ127" s="99"/>
      <c r="AK127" s="100"/>
      <c r="AL127" s="99"/>
      <c r="AM127" s="100"/>
      <c r="AN127" s="99"/>
      <c r="AO127" s="100"/>
      <c r="AP127" s="99"/>
      <c r="AQ127" s="100"/>
      <c r="AR127" s="99"/>
      <c r="AS127" s="100"/>
      <c r="AT127" s="99"/>
      <c r="AU127" s="100"/>
      <c r="AV127" s="99"/>
      <c r="AW127" s="100">
        <f t="shared" si="383"/>
        <v>0</v>
      </c>
      <c r="AX127" s="99">
        <v>54</v>
      </c>
      <c r="AY127" s="100">
        <f t="shared" si="384"/>
        <v>54</v>
      </c>
      <c r="AZ127" s="99">
        <v>282</v>
      </c>
      <c r="BA127" s="100">
        <f t="shared" si="385"/>
        <v>282</v>
      </c>
      <c r="BB127" s="99">
        <v>72</v>
      </c>
      <c r="BC127" s="100">
        <f t="shared" si="386"/>
        <v>72</v>
      </c>
      <c r="BD127" s="99">
        <v>330</v>
      </c>
      <c r="BE127" s="100">
        <f t="shared" si="387"/>
        <v>330</v>
      </c>
      <c r="BF127" s="101">
        <f t="shared" si="388"/>
        <v>738</v>
      </c>
      <c r="BG127" s="100">
        <f t="shared" si="389"/>
        <v>738</v>
      </c>
      <c r="BH127" s="99">
        <v>251</v>
      </c>
      <c r="BI127" s="97">
        <f t="shared" ref="BI127:BI128" si="393">BH127*$E127</f>
        <v>251</v>
      </c>
      <c r="BJ127" s="99">
        <v>252</v>
      </c>
      <c r="BK127" s="100">
        <f t="shared" ref="BK127:BK128" si="394">BJ127*$E127</f>
        <v>252</v>
      </c>
      <c r="BL127" s="99"/>
      <c r="BM127" s="100"/>
      <c r="BN127" s="99"/>
      <c r="BO127" s="100"/>
      <c r="BP127" s="99"/>
      <c r="BQ127" s="100"/>
      <c r="BR127" s="99"/>
      <c r="BS127" s="100"/>
      <c r="BT127" s="99"/>
      <c r="BU127" s="100"/>
      <c r="BV127" s="99"/>
      <c r="BW127" s="100">
        <f t="shared" si="390"/>
        <v>0</v>
      </c>
      <c r="BX127" s="99"/>
      <c r="BY127" s="100"/>
      <c r="BZ127" s="99"/>
      <c r="CA127" s="100"/>
      <c r="CB127" s="99"/>
      <c r="CC127" s="100"/>
      <c r="CD127" s="99"/>
      <c r="CE127" s="100"/>
      <c r="CF127" s="101">
        <f t="shared" si="391"/>
        <v>503</v>
      </c>
      <c r="CG127" s="100">
        <f t="shared" si="391"/>
        <v>503</v>
      </c>
    </row>
    <row r="128" spans="1:85" s="102" customFormat="1" ht="19.899999999999999" customHeight="1" x14ac:dyDescent="0.5">
      <c r="A128" s="94">
        <v>102</v>
      </c>
      <c r="B128" s="95" t="s">
        <v>209</v>
      </c>
      <c r="C128" s="95" t="s">
        <v>74</v>
      </c>
      <c r="D128" s="94">
        <f>RANK(BF128,$BF$4:$BF$147)</f>
        <v>15</v>
      </c>
      <c r="E128" s="94">
        <v>0.68</v>
      </c>
      <c r="F128" s="94" t="s">
        <v>210</v>
      </c>
      <c r="G128" s="94">
        <v>1800</v>
      </c>
      <c r="H128" s="94"/>
      <c r="I128" s="146"/>
      <c r="J128" s="94"/>
      <c r="K128" s="146"/>
      <c r="L128" s="94"/>
      <c r="M128" s="146"/>
      <c r="N128" s="94"/>
      <c r="O128" s="146"/>
      <c r="P128" s="94"/>
      <c r="Q128" s="146"/>
      <c r="R128" s="94"/>
      <c r="S128" s="146"/>
      <c r="T128" s="94"/>
      <c r="U128" s="146"/>
      <c r="V128" s="94"/>
      <c r="W128" s="146"/>
      <c r="X128" s="94"/>
      <c r="Y128" s="146"/>
      <c r="Z128" s="94"/>
      <c r="AA128" s="146"/>
      <c r="AB128" s="94"/>
      <c r="AC128" s="146"/>
      <c r="AD128" s="94"/>
      <c r="AE128" s="146"/>
      <c r="AF128" s="147"/>
      <c r="AG128" s="146"/>
      <c r="AH128" s="99"/>
      <c r="AI128" s="100"/>
      <c r="AJ128" s="99"/>
      <c r="AK128" s="100"/>
      <c r="AL128" s="99"/>
      <c r="AM128" s="100"/>
      <c r="AN128" s="99"/>
      <c r="AO128" s="100"/>
      <c r="AP128" s="99"/>
      <c r="AQ128" s="100"/>
      <c r="AR128" s="99"/>
      <c r="AS128" s="100"/>
      <c r="AT128" s="99"/>
      <c r="AU128" s="100"/>
      <c r="AV128" s="99">
        <v>510</v>
      </c>
      <c r="AW128" s="100">
        <f t="shared" si="383"/>
        <v>346.8</v>
      </c>
      <c r="AX128" s="99">
        <v>77</v>
      </c>
      <c r="AY128" s="100">
        <f t="shared" si="384"/>
        <v>52.360000000000007</v>
      </c>
      <c r="AZ128" s="99">
        <v>438</v>
      </c>
      <c r="BA128" s="100">
        <f t="shared" si="385"/>
        <v>297.84000000000003</v>
      </c>
      <c r="BB128" s="99">
        <v>108</v>
      </c>
      <c r="BC128" s="100">
        <f t="shared" si="386"/>
        <v>73.440000000000012</v>
      </c>
      <c r="BD128" s="99">
        <v>196</v>
      </c>
      <c r="BE128" s="100">
        <f t="shared" si="387"/>
        <v>133.28</v>
      </c>
      <c r="BF128" s="101">
        <f t="shared" si="388"/>
        <v>1329</v>
      </c>
      <c r="BG128" s="100">
        <f t="shared" si="389"/>
        <v>903.72</v>
      </c>
      <c r="BH128" s="99">
        <v>96</v>
      </c>
      <c r="BI128" s="100">
        <f t="shared" si="393"/>
        <v>65.28</v>
      </c>
      <c r="BJ128" s="99">
        <v>6</v>
      </c>
      <c r="BK128" s="100">
        <f t="shared" si="394"/>
        <v>4.08</v>
      </c>
      <c r="BL128" s="99"/>
      <c r="BM128" s="100"/>
      <c r="BN128" s="99"/>
      <c r="BO128" s="100"/>
      <c r="BP128" s="99"/>
      <c r="BQ128" s="100"/>
      <c r="BR128" s="99"/>
      <c r="BS128" s="100"/>
      <c r="BT128" s="99"/>
      <c r="BU128" s="100"/>
      <c r="BV128" s="99"/>
      <c r="BW128" s="100">
        <f t="shared" si="390"/>
        <v>0</v>
      </c>
      <c r="BX128" s="99"/>
      <c r="BY128" s="100">
        <f t="shared" ref="BY128" si="395">BX128*$E128</f>
        <v>0</v>
      </c>
      <c r="BZ128" s="99"/>
      <c r="CA128" s="100">
        <f t="shared" ref="CA128" si="396">BZ128*$E128</f>
        <v>0</v>
      </c>
      <c r="CB128" s="99"/>
      <c r="CC128" s="100"/>
      <c r="CD128" s="99"/>
      <c r="CE128" s="100"/>
      <c r="CF128" s="101">
        <f t="shared" si="391"/>
        <v>102</v>
      </c>
      <c r="CG128" s="100">
        <f t="shared" si="391"/>
        <v>69.36</v>
      </c>
    </row>
    <row r="129" spans="1:85" s="102" customFormat="1" ht="19.899999999999999" customHeight="1" x14ac:dyDescent="0.5">
      <c r="A129" s="94">
        <v>103</v>
      </c>
      <c r="B129" s="95" t="s">
        <v>209</v>
      </c>
      <c r="C129" s="95" t="s">
        <v>74</v>
      </c>
      <c r="D129" s="94">
        <v>21</v>
      </c>
      <c r="E129" s="94">
        <v>0.64</v>
      </c>
      <c r="F129" s="94" t="s">
        <v>206</v>
      </c>
      <c r="G129" s="94">
        <v>1800</v>
      </c>
      <c r="H129" s="94"/>
      <c r="I129" s="146"/>
      <c r="J129" s="94"/>
      <c r="K129" s="146"/>
      <c r="L129" s="94"/>
      <c r="M129" s="146"/>
      <c r="N129" s="94"/>
      <c r="O129" s="146"/>
      <c r="P129" s="94"/>
      <c r="Q129" s="146"/>
      <c r="R129" s="94"/>
      <c r="S129" s="146"/>
      <c r="T129" s="94"/>
      <c r="U129" s="146"/>
      <c r="V129" s="94"/>
      <c r="W129" s="146"/>
      <c r="X129" s="94"/>
      <c r="Y129" s="146"/>
      <c r="Z129" s="94"/>
      <c r="AA129" s="146"/>
      <c r="AB129" s="94"/>
      <c r="AC129" s="146"/>
      <c r="AD129" s="94"/>
      <c r="AE129" s="146"/>
      <c r="AF129" s="147"/>
      <c r="AG129" s="146"/>
      <c r="AH129" s="99"/>
      <c r="AI129" s="100"/>
      <c r="AJ129" s="99"/>
      <c r="AK129" s="100"/>
      <c r="AL129" s="99"/>
      <c r="AM129" s="100"/>
      <c r="AN129" s="99"/>
      <c r="AO129" s="100"/>
      <c r="AP129" s="99"/>
      <c r="AQ129" s="100"/>
      <c r="AR129" s="99"/>
      <c r="AS129" s="100"/>
      <c r="AT129" s="99"/>
      <c r="AU129" s="100"/>
      <c r="AV129" s="99"/>
      <c r="AW129" s="100"/>
      <c r="AX129" s="99"/>
      <c r="AY129" s="100"/>
      <c r="AZ129" s="99"/>
      <c r="BA129" s="100"/>
      <c r="BB129" s="99"/>
      <c r="BC129" s="100"/>
      <c r="BD129" s="99"/>
      <c r="BE129" s="100"/>
      <c r="BF129" s="101">
        <f t="shared" ref="BF129" si="397">SUM(AH129,AJ129,AL129,AN129,AP129,AR129,AT129,AV129,AX129,AZ129,BB129,BD129)</f>
        <v>0</v>
      </c>
      <c r="BG129" s="100">
        <f t="shared" ref="BG129" si="398">SUM(AI129,AK129,AM129,AO129,AQ129,AS129,AU129,AW129,AY129,BA129,BC129,BE129)</f>
        <v>0</v>
      </c>
      <c r="BH129" s="99"/>
      <c r="BI129" s="100"/>
      <c r="BJ129" s="99"/>
      <c r="BK129" s="100">
        <f t="shared" ref="BK129:BK137" si="399">BJ129*$E129</f>
        <v>0</v>
      </c>
      <c r="BL129" s="99"/>
      <c r="BM129" s="100"/>
      <c r="BN129" s="99"/>
      <c r="BO129" s="100"/>
      <c r="BP129" s="99"/>
      <c r="BQ129" s="100"/>
      <c r="BR129" s="99"/>
      <c r="BS129" s="100"/>
      <c r="BT129" s="99"/>
      <c r="BU129" s="100"/>
      <c r="BV129" s="99"/>
      <c r="BW129" s="100"/>
      <c r="BX129" s="99"/>
      <c r="BY129" s="100"/>
      <c r="BZ129" s="99"/>
      <c r="CA129" s="100"/>
      <c r="CB129" s="99"/>
      <c r="CC129" s="100"/>
      <c r="CD129" s="99"/>
      <c r="CE129" s="100"/>
      <c r="CF129" s="101">
        <f t="shared" si="391"/>
        <v>0</v>
      </c>
      <c r="CG129" s="100">
        <f t="shared" si="391"/>
        <v>0</v>
      </c>
    </row>
    <row r="130" spans="1:85" s="102" customFormat="1" ht="19.899999999999999" customHeight="1" x14ac:dyDescent="0.5">
      <c r="A130" s="94">
        <v>104</v>
      </c>
      <c r="B130" s="95" t="s">
        <v>151</v>
      </c>
      <c r="C130" s="95" t="s">
        <v>77</v>
      </c>
      <c r="D130" s="94">
        <f t="shared" ref="D130:D139" si="400">RANK(BF130,$BF$4:$BF$147)</f>
        <v>8</v>
      </c>
      <c r="E130" s="94">
        <v>1</v>
      </c>
      <c r="F130" s="94" t="s">
        <v>152</v>
      </c>
      <c r="G130" s="94">
        <v>2100</v>
      </c>
      <c r="H130" s="94"/>
      <c r="I130" s="146">
        <f t="shared" si="224"/>
        <v>0</v>
      </c>
      <c r="J130" s="94">
        <v>25</v>
      </c>
      <c r="K130" s="146">
        <f t="shared" si="225"/>
        <v>25</v>
      </c>
      <c r="L130" s="94">
        <v>145</v>
      </c>
      <c r="M130" s="146">
        <f t="shared" si="226"/>
        <v>145</v>
      </c>
      <c r="N130" s="94">
        <v>104</v>
      </c>
      <c r="O130" s="146">
        <f t="shared" si="227"/>
        <v>104</v>
      </c>
      <c r="P130" s="94">
        <v>406</v>
      </c>
      <c r="Q130" s="146">
        <f t="shared" si="228"/>
        <v>406</v>
      </c>
      <c r="R130" s="94">
        <v>20</v>
      </c>
      <c r="S130" s="146">
        <f t="shared" si="229"/>
        <v>20</v>
      </c>
      <c r="T130" s="94">
        <v>300</v>
      </c>
      <c r="U130" s="146">
        <f t="shared" si="230"/>
        <v>300</v>
      </c>
      <c r="V130" s="94">
        <v>280</v>
      </c>
      <c r="W130" s="146">
        <f t="shared" si="231"/>
        <v>280</v>
      </c>
      <c r="X130" s="94">
        <v>280</v>
      </c>
      <c r="Y130" s="146">
        <f t="shared" si="232"/>
        <v>280</v>
      </c>
      <c r="Z130" s="94">
        <v>260</v>
      </c>
      <c r="AA130" s="146">
        <f t="shared" si="233"/>
        <v>260</v>
      </c>
      <c r="AB130" s="94">
        <v>160</v>
      </c>
      <c r="AC130" s="146">
        <f t="shared" si="234"/>
        <v>160</v>
      </c>
      <c r="AD130" s="94">
        <v>380</v>
      </c>
      <c r="AE130" s="146">
        <f t="shared" si="235"/>
        <v>380</v>
      </c>
      <c r="AF130" s="147">
        <f t="shared" ref="AF130:AG137" si="401">SUM(H130,J130,L130,N130,P130,R130,T130,V130,X130,Z130,AB130,AD130)</f>
        <v>2360</v>
      </c>
      <c r="AG130" s="146">
        <f t="shared" si="401"/>
        <v>2360</v>
      </c>
      <c r="AH130" s="96">
        <v>265</v>
      </c>
      <c r="AI130" s="97">
        <f t="shared" ref="AI130:AI131" si="402">AH130*$E130</f>
        <v>265</v>
      </c>
      <c r="AJ130" s="96">
        <v>200</v>
      </c>
      <c r="AK130" s="97">
        <f t="shared" ref="AK130:AK131" si="403">AJ130*$E130</f>
        <v>200</v>
      </c>
      <c r="AL130" s="99">
        <v>250</v>
      </c>
      <c r="AM130" s="100">
        <f t="shared" si="239"/>
        <v>250</v>
      </c>
      <c r="AN130" s="99">
        <v>420</v>
      </c>
      <c r="AO130" s="100">
        <f t="shared" si="240"/>
        <v>420</v>
      </c>
      <c r="AP130" s="99">
        <v>360</v>
      </c>
      <c r="AQ130" s="100">
        <f t="shared" si="241"/>
        <v>360</v>
      </c>
      <c r="AR130" s="99">
        <v>500</v>
      </c>
      <c r="AS130" s="100">
        <f t="shared" si="242"/>
        <v>500</v>
      </c>
      <c r="AT130" s="99">
        <v>720</v>
      </c>
      <c r="AU130" s="100">
        <f t="shared" si="243"/>
        <v>720</v>
      </c>
      <c r="AV130" s="99">
        <v>620</v>
      </c>
      <c r="AW130" s="100">
        <f t="shared" si="244"/>
        <v>620</v>
      </c>
      <c r="AX130" s="99">
        <v>480</v>
      </c>
      <c r="AY130" s="100">
        <f t="shared" si="245"/>
        <v>480</v>
      </c>
      <c r="AZ130" s="99">
        <v>460</v>
      </c>
      <c r="BA130" s="100">
        <f t="shared" si="246"/>
        <v>460</v>
      </c>
      <c r="BB130" s="99">
        <v>1040</v>
      </c>
      <c r="BC130" s="100">
        <f t="shared" si="247"/>
        <v>1040</v>
      </c>
      <c r="BD130" s="99">
        <v>1240</v>
      </c>
      <c r="BE130" s="100">
        <f t="shared" si="248"/>
        <v>1240</v>
      </c>
      <c r="BF130" s="101">
        <f t="shared" si="356"/>
        <v>6555</v>
      </c>
      <c r="BG130" s="100">
        <f t="shared" si="356"/>
        <v>6555</v>
      </c>
      <c r="BH130" s="96">
        <v>620</v>
      </c>
      <c r="BI130" s="97">
        <f t="shared" ref="BI130:BI137" si="404">BH130*$E130</f>
        <v>620</v>
      </c>
      <c r="BJ130" s="99">
        <v>660</v>
      </c>
      <c r="BK130" s="100">
        <f t="shared" si="399"/>
        <v>660</v>
      </c>
      <c r="BL130" s="99"/>
      <c r="BM130" s="100">
        <f t="shared" ref="BM130:BM137" si="405">BL130*$E130</f>
        <v>0</v>
      </c>
      <c r="BN130" s="99"/>
      <c r="BO130" s="100">
        <f t="shared" ref="BO130:BO137" si="406">BN130*$E130</f>
        <v>0</v>
      </c>
      <c r="BP130" s="99"/>
      <c r="BQ130" s="100">
        <f t="shared" ref="BQ130:BQ137" si="407">BP130*$E130</f>
        <v>0</v>
      </c>
      <c r="BR130" s="99"/>
      <c r="BS130" s="100">
        <f t="shared" ref="BS130:BS137" si="408">BR130*$E130</f>
        <v>0</v>
      </c>
      <c r="BT130" s="99"/>
      <c r="BU130" s="100">
        <f t="shared" ref="BU130:BU137" si="409">BT130*$E130</f>
        <v>0</v>
      </c>
      <c r="BV130" s="99"/>
      <c r="BW130" s="100">
        <f t="shared" ref="BW130:BW137" si="410">BV130*$E130</f>
        <v>0</v>
      </c>
      <c r="BX130" s="99"/>
      <c r="BY130" s="100">
        <f t="shared" ref="BY130:BY137" si="411">BX130*$E130</f>
        <v>0</v>
      </c>
      <c r="BZ130" s="99"/>
      <c r="CA130" s="100">
        <f t="shared" ref="CA130:CA137" si="412">BZ130*$E130</f>
        <v>0</v>
      </c>
      <c r="CB130" s="99"/>
      <c r="CC130" s="100">
        <f t="shared" ref="CC130:CC137" si="413">CB130*$E130</f>
        <v>0</v>
      </c>
      <c r="CD130" s="99"/>
      <c r="CE130" s="100">
        <f t="shared" ref="CE130:CE137" si="414">CD130*$E130</f>
        <v>0</v>
      </c>
      <c r="CF130" s="101">
        <f t="shared" si="391"/>
        <v>1280</v>
      </c>
      <c r="CG130" s="100">
        <f t="shared" si="391"/>
        <v>1280</v>
      </c>
    </row>
    <row r="131" spans="1:85" s="102" customFormat="1" ht="19.899999999999999" customHeight="1" x14ac:dyDescent="0.5">
      <c r="A131" s="94">
        <v>105</v>
      </c>
      <c r="B131" s="95" t="s">
        <v>153</v>
      </c>
      <c r="C131" s="95" t="s">
        <v>77</v>
      </c>
      <c r="D131" s="94">
        <f t="shared" si="400"/>
        <v>22</v>
      </c>
      <c r="E131" s="94">
        <v>1</v>
      </c>
      <c r="F131" s="94" t="s">
        <v>83</v>
      </c>
      <c r="G131" s="94"/>
      <c r="H131" s="94"/>
      <c r="I131" s="146">
        <f t="shared" si="224"/>
        <v>0</v>
      </c>
      <c r="J131" s="94"/>
      <c r="K131" s="146">
        <f t="shared" si="225"/>
        <v>0</v>
      </c>
      <c r="L131" s="94"/>
      <c r="M131" s="146">
        <f t="shared" si="226"/>
        <v>0</v>
      </c>
      <c r="N131" s="94"/>
      <c r="O131" s="146">
        <f t="shared" si="227"/>
        <v>0</v>
      </c>
      <c r="P131" s="94"/>
      <c r="Q131" s="146">
        <f t="shared" si="228"/>
        <v>0</v>
      </c>
      <c r="R131" s="94"/>
      <c r="S131" s="146">
        <f t="shared" si="229"/>
        <v>0</v>
      </c>
      <c r="T131" s="94"/>
      <c r="U131" s="146">
        <f t="shared" si="230"/>
        <v>0</v>
      </c>
      <c r="V131" s="94"/>
      <c r="W131" s="146">
        <f t="shared" si="231"/>
        <v>0</v>
      </c>
      <c r="X131" s="94"/>
      <c r="Y131" s="146">
        <f t="shared" si="232"/>
        <v>0</v>
      </c>
      <c r="Z131" s="94"/>
      <c r="AA131" s="146">
        <f t="shared" si="233"/>
        <v>0</v>
      </c>
      <c r="AB131" s="94"/>
      <c r="AC131" s="146">
        <f t="shared" si="234"/>
        <v>0</v>
      </c>
      <c r="AD131" s="94"/>
      <c r="AE131" s="146">
        <f t="shared" si="235"/>
        <v>0</v>
      </c>
      <c r="AF131" s="147">
        <f t="shared" si="401"/>
        <v>0</v>
      </c>
      <c r="AG131" s="146">
        <f t="shared" si="401"/>
        <v>0</v>
      </c>
      <c r="AH131" s="96"/>
      <c r="AI131" s="97">
        <f t="shared" si="402"/>
        <v>0</v>
      </c>
      <c r="AJ131" s="96"/>
      <c r="AK131" s="97">
        <f t="shared" si="403"/>
        <v>0</v>
      </c>
      <c r="AL131" s="99"/>
      <c r="AM131" s="100">
        <f t="shared" si="239"/>
        <v>0</v>
      </c>
      <c r="AN131" s="99"/>
      <c r="AO131" s="100">
        <f t="shared" si="240"/>
        <v>0</v>
      </c>
      <c r="AP131" s="99"/>
      <c r="AQ131" s="100">
        <f t="shared" si="241"/>
        <v>0</v>
      </c>
      <c r="AR131" s="99"/>
      <c r="AS131" s="100">
        <f t="shared" si="242"/>
        <v>0</v>
      </c>
      <c r="AT131" s="99"/>
      <c r="AU131" s="100">
        <f t="shared" si="243"/>
        <v>0</v>
      </c>
      <c r="AV131" s="99"/>
      <c r="AW131" s="100">
        <f t="shared" si="244"/>
        <v>0</v>
      </c>
      <c r="AX131" s="99"/>
      <c r="AY131" s="100">
        <f t="shared" si="245"/>
        <v>0</v>
      </c>
      <c r="AZ131" s="99"/>
      <c r="BA131" s="100">
        <f t="shared" si="246"/>
        <v>0</v>
      </c>
      <c r="BB131" s="99"/>
      <c r="BC131" s="100">
        <f t="shared" si="247"/>
        <v>0</v>
      </c>
      <c r="BD131" s="99"/>
      <c r="BE131" s="100">
        <f t="shared" si="248"/>
        <v>0</v>
      </c>
      <c r="BF131" s="101">
        <f t="shared" si="356"/>
        <v>0</v>
      </c>
      <c r="BG131" s="100">
        <f t="shared" si="356"/>
        <v>0</v>
      </c>
      <c r="BH131" s="99"/>
      <c r="BI131" s="100">
        <f t="shared" si="404"/>
        <v>0</v>
      </c>
      <c r="BJ131" s="99"/>
      <c r="BK131" s="100">
        <f t="shared" si="399"/>
        <v>0</v>
      </c>
      <c r="BL131" s="99"/>
      <c r="BM131" s="100">
        <f t="shared" si="405"/>
        <v>0</v>
      </c>
      <c r="BN131" s="99"/>
      <c r="BO131" s="100">
        <f t="shared" si="406"/>
        <v>0</v>
      </c>
      <c r="BP131" s="99"/>
      <c r="BQ131" s="100">
        <f t="shared" si="407"/>
        <v>0</v>
      </c>
      <c r="BR131" s="99"/>
      <c r="BS131" s="100">
        <f t="shared" si="408"/>
        <v>0</v>
      </c>
      <c r="BT131" s="99"/>
      <c r="BU131" s="100">
        <f t="shared" si="409"/>
        <v>0</v>
      </c>
      <c r="BV131" s="99"/>
      <c r="BW131" s="100">
        <f t="shared" si="410"/>
        <v>0</v>
      </c>
      <c r="BX131" s="99"/>
      <c r="BY131" s="100">
        <f t="shared" si="411"/>
        <v>0</v>
      </c>
      <c r="BZ131" s="99"/>
      <c r="CA131" s="100">
        <f t="shared" si="412"/>
        <v>0</v>
      </c>
      <c r="CB131" s="99"/>
      <c r="CC131" s="100">
        <f t="shared" si="413"/>
        <v>0</v>
      </c>
      <c r="CD131" s="99"/>
      <c r="CE131" s="100">
        <f t="shared" si="414"/>
        <v>0</v>
      </c>
      <c r="CF131" s="101">
        <f t="shared" si="391"/>
        <v>0</v>
      </c>
      <c r="CG131" s="100">
        <f t="shared" si="391"/>
        <v>0</v>
      </c>
    </row>
    <row r="132" spans="1:85" s="102" customFormat="1" ht="19.899999999999999" customHeight="1" x14ac:dyDescent="0.5">
      <c r="A132" s="94">
        <v>106</v>
      </c>
      <c r="B132" s="95" t="s">
        <v>154</v>
      </c>
      <c r="C132" s="95" t="s">
        <v>74</v>
      </c>
      <c r="D132" s="94">
        <f t="shared" si="400"/>
        <v>22</v>
      </c>
      <c r="E132" s="94">
        <v>0.64</v>
      </c>
      <c r="F132" s="94" t="s">
        <v>85</v>
      </c>
      <c r="G132" s="94">
        <v>1350</v>
      </c>
      <c r="H132" s="94"/>
      <c r="I132" s="146">
        <f t="shared" si="224"/>
        <v>0</v>
      </c>
      <c r="J132" s="94"/>
      <c r="K132" s="146">
        <f t="shared" si="225"/>
        <v>0</v>
      </c>
      <c r="L132" s="94"/>
      <c r="M132" s="146">
        <f t="shared" si="226"/>
        <v>0</v>
      </c>
      <c r="N132" s="94"/>
      <c r="O132" s="146">
        <f t="shared" si="227"/>
        <v>0</v>
      </c>
      <c r="P132" s="94"/>
      <c r="Q132" s="146">
        <f t="shared" si="228"/>
        <v>0</v>
      </c>
      <c r="R132" s="94"/>
      <c r="S132" s="146">
        <f t="shared" si="229"/>
        <v>0</v>
      </c>
      <c r="T132" s="94"/>
      <c r="U132" s="146">
        <f t="shared" si="230"/>
        <v>0</v>
      </c>
      <c r="V132" s="94"/>
      <c r="W132" s="146">
        <f t="shared" si="231"/>
        <v>0</v>
      </c>
      <c r="X132" s="94"/>
      <c r="Y132" s="146">
        <f t="shared" si="232"/>
        <v>0</v>
      </c>
      <c r="Z132" s="94"/>
      <c r="AA132" s="146">
        <f t="shared" si="233"/>
        <v>0</v>
      </c>
      <c r="AB132" s="94"/>
      <c r="AC132" s="146">
        <f t="shared" si="234"/>
        <v>0</v>
      </c>
      <c r="AD132" s="94"/>
      <c r="AE132" s="146">
        <f t="shared" si="235"/>
        <v>0</v>
      </c>
      <c r="AF132" s="147">
        <f t="shared" si="401"/>
        <v>0</v>
      </c>
      <c r="AG132" s="146">
        <f t="shared" si="401"/>
        <v>0</v>
      </c>
      <c r="AH132" s="99"/>
      <c r="AI132" s="100">
        <f t="shared" si="237"/>
        <v>0</v>
      </c>
      <c r="AJ132" s="99"/>
      <c r="AK132" s="100">
        <f t="shared" si="239"/>
        <v>0</v>
      </c>
      <c r="AL132" s="99"/>
      <c r="AM132" s="100">
        <f t="shared" si="239"/>
        <v>0</v>
      </c>
      <c r="AN132" s="99"/>
      <c r="AO132" s="100">
        <f t="shared" si="240"/>
        <v>0</v>
      </c>
      <c r="AP132" s="99"/>
      <c r="AQ132" s="100">
        <f t="shared" si="241"/>
        <v>0</v>
      </c>
      <c r="AR132" s="99"/>
      <c r="AS132" s="100">
        <f t="shared" si="242"/>
        <v>0</v>
      </c>
      <c r="AT132" s="99"/>
      <c r="AU132" s="100">
        <f t="shared" si="243"/>
        <v>0</v>
      </c>
      <c r="AV132" s="99"/>
      <c r="AW132" s="100">
        <f t="shared" si="244"/>
        <v>0</v>
      </c>
      <c r="AX132" s="99"/>
      <c r="AY132" s="100">
        <f t="shared" si="245"/>
        <v>0</v>
      </c>
      <c r="AZ132" s="99"/>
      <c r="BA132" s="100">
        <f t="shared" si="246"/>
        <v>0</v>
      </c>
      <c r="BB132" s="99"/>
      <c r="BC132" s="100">
        <f t="shared" si="247"/>
        <v>0</v>
      </c>
      <c r="BD132" s="99"/>
      <c r="BE132" s="100">
        <f t="shared" si="248"/>
        <v>0</v>
      </c>
      <c r="BF132" s="101">
        <f t="shared" si="356"/>
        <v>0</v>
      </c>
      <c r="BG132" s="100">
        <f t="shared" si="356"/>
        <v>0</v>
      </c>
      <c r="BH132" s="99"/>
      <c r="BI132" s="100">
        <f t="shared" si="404"/>
        <v>0</v>
      </c>
      <c r="BJ132" s="99"/>
      <c r="BK132" s="100">
        <f t="shared" si="399"/>
        <v>0</v>
      </c>
      <c r="BL132" s="99"/>
      <c r="BM132" s="100">
        <f t="shared" si="405"/>
        <v>0</v>
      </c>
      <c r="BN132" s="99"/>
      <c r="BO132" s="100">
        <f t="shared" si="406"/>
        <v>0</v>
      </c>
      <c r="BP132" s="99"/>
      <c r="BQ132" s="100">
        <f t="shared" si="407"/>
        <v>0</v>
      </c>
      <c r="BR132" s="99"/>
      <c r="BS132" s="100">
        <f t="shared" si="408"/>
        <v>0</v>
      </c>
      <c r="BT132" s="99"/>
      <c r="BU132" s="100">
        <f t="shared" si="409"/>
        <v>0</v>
      </c>
      <c r="BV132" s="99"/>
      <c r="BW132" s="100">
        <f t="shared" si="410"/>
        <v>0</v>
      </c>
      <c r="BX132" s="99"/>
      <c r="BY132" s="100">
        <f t="shared" si="411"/>
        <v>0</v>
      </c>
      <c r="BZ132" s="99"/>
      <c r="CA132" s="100">
        <f t="shared" si="412"/>
        <v>0</v>
      </c>
      <c r="CB132" s="99"/>
      <c r="CC132" s="100">
        <f t="shared" si="413"/>
        <v>0</v>
      </c>
      <c r="CD132" s="99"/>
      <c r="CE132" s="100">
        <f t="shared" si="414"/>
        <v>0</v>
      </c>
      <c r="CF132" s="101">
        <f t="shared" si="391"/>
        <v>0</v>
      </c>
      <c r="CG132" s="100">
        <f t="shared" si="391"/>
        <v>0</v>
      </c>
    </row>
    <row r="133" spans="1:85" s="102" customFormat="1" ht="19.899999999999999" customHeight="1" x14ac:dyDescent="0.5">
      <c r="A133" s="94">
        <v>107</v>
      </c>
      <c r="B133" s="95" t="s">
        <v>156</v>
      </c>
      <c r="C133" s="95" t="s">
        <v>74</v>
      </c>
      <c r="D133" s="94">
        <f t="shared" si="400"/>
        <v>22</v>
      </c>
      <c r="E133" s="94">
        <v>0.64</v>
      </c>
      <c r="F133" s="94" t="s">
        <v>85</v>
      </c>
      <c r="G133" s="94"/>
      <c r="H133" s="94"/>
      <c r="I133" s="146">
        <f t="shared" si="224"/>
        <v>0</v>
      </c>
      <c r="J133" s="94"/>
      <c r="K133" s="146">
        <f t="shared" si="225"/>
        <v>0</v>
      </c>
      <c r="L133" s="94"/>
      <c r="M133" s="146">
        <f t="shared" si="226"/>
        <v>0</v>
      </c>
      <c r="N133" s="94"/>
      <c r="O133" s="146">
        <f t="shared" si="227"/>
        <v>0</v>
      </c>
      <c r="P133" s="94"/>
      <c r="Q133" s="146">
        <f t="shared" si="228"/>
        <v>0</v>
      </c>
      <c r="R133" s="94"/>
      <c r="S133" s="146">
        <f t="shared" si="229"/>
        <v>0</v>
      </c>
      <c r="T133" s="94"/>
      <c r="U133" s="146">
        <f t="shared" si="230"/>
        <v>0</v>
      </c>
      <c r="V133" s="94"/>
      <c r="W133" s="146">
        <f t="shared" si="231"/>
        <v>0</v>
      </c>
      <c r="X133" s="94"/>
      <c r="Y133" s="146">
        <f t="shared" si="232"/>
        <v>0</v>
      </c>
      <c r="Z133" s="94"/>
      <c r="AA133" s="146">
        <f t="shared" si="233"/>
        <v>0</v>
      </c>
      <c r="AB133" s="94"/>
      <c r="AC133" s="146">
        <f t="shared" si="234"/>
        <v>0</v>
      </c>
      <c r="AD133" s="94"/>
      <c r="AE133" s="146">
        <f t="shared" si="235"/>
        <v>0</v>
      </c>
      <c r="AF133" s="147">
        <f t="shared" si="401"/>
        <v>0</v>
      </c>
      <c r="AG133" s="146">
        <f t="shared" si="401"/>
        <v>0</v>
      </c>
      <c r="AH133" s="99"/>
      <c r="AI133" s="100">
        <f t="shared" si="237"/>
        <v>0</v>
      </c>
      <c r="AJ133" s="99"/>
      <c r="AK133" s="100">
        <f t="shared" si="239"/>
        <v>0</v>
      </c>
      <c r="AL133" s="99"/>
      <c r="AM133" s="100">
        <f t="shared" si="239"/>
        <v>0</v>
      </c>
      <c r="AN133" s="99"/>
      <c r="AO133" s="100">
        <f t="shared" si="240"/>
        <v>0</v>
      </c>
      <c r="AP133" s="99"/>
      <c r="AQ133" s="100">
        <f t="shared" si="241"/>
        <v>0</v>
      </c>
      <c r="AR133" s="99"/>
      <c r="AS133" s="100">
        <f t="shared" si="242"/>
        <v>0</v>
      </c>
      <c r="AT133" s="99"/>
      <c r="AU133" s="100">
        <f t="shared" si="243"/>
        <v>0</v>
      </c>
      <c r="AV133" s="99"/>
      <c r="AW133" s="100">
        <f t="shared" si="244"/>
        <v>0</v>
      </c>
      <c r="AX133" s="99"/>
      <c r="AY133" s="100">
        <f t="shared" si="245"/>
        <v>0</v>
      </c>
      <c r="AZ133" s="99"/>
      <c r="BA133" s="100">
        <f t="shared" si="246"/>
        <v>0</v>
      </c>
      <c r="BB133" s="99"/>
      <c r="BC133" s="100">
        <f t="shared" si="247"/>
        <v>0</v>
      </c>
      <c r="BD133" s="99"/>
      <c r="BE133" s="100">
        <f t="shared" si="248"/>
        <v>0</v>
      </c>
      <c r="BF133" s="101">
        <f t="shared" si="356"/>
        <v>0</v>
      </c>
      <c r="BG133" s="100">
        <f t="shared" si="356"/>
        <v>0</v>
      </c>
      <c r="BH133" s="99"/>
      <c r="BI133" s="100">
        <f t="shared" si="404"/>
        <v>0</v>
      </c>
      <c r="BJ133" s="99"/>
      <c r="BK133" s="100">
        <f t="shared" si="399"/>
        <v>0</v>
      </c>
      <c r="BL133" s="99"/>
      <c r="BM133" s="100">
        <f t="shared" si="405"/>
        <v>0</v>
      </c>
      <c r="BN133" s="99"/>
      <c r="BO133" s="100">
        <f t="shared" si="406"/>
        <v>0</v>
      </c>
      <c r="BP133" s="99"/>
      <c r="BQ133" s="100">
        <f t="shared" si="407"/>
        <v>0</v>
      </c>
      <c r="BR133" s="99"/>
      <c r="BS133" s="100">
        <f t="shared" si="408"/>
        <v>0</v>
      </c>
      <c r="BT133" s="99"/>
      <c r="BU133" s="100">
        <f t="shared" si="409"/>
        <v>0</v>
      </c>
      <c r="BV133" s="99"/>
      <c r="BW133" s="100">
        <f t="shared" si="410"/>
        <v>0</v>
      </c>
      <c r="BX133" s="99"/>
      <c r="BY133" s="100">
        <f t="shared" si="411"/>
        <v>0</v>
      </c>
      <c r="BZ133" s="99"/>
      <c r="CA133" s="100">
        <f t="shared" si="412"/>
        <v>0</v>
      </c>
      <c r="CB133" s="99"/>
      <c r="CC133" s="100">
        <f t="shared" si="413"/>
        <v>0</v>
      </c>
      <c r="CD133" s="99"/>
      <c r="CE133" s="100">
        <f t="shared" si="414"/>
        <v>0</v>
      </c>
      <c r="CF133" s="101">
        <f t="shared" si="391"/>
        <v>0</v>
      </c>
      <c r="CG133" s="100">
        <f t="shared" si="391"/>
        <v>0</v>
      </c>
    </row>
    <row r="134" spans="1:85" s="102" customFormat="1" ht="19.899999999999999" customHeight="1" x14ac:dyDescent="0.5">
      <c r="A134" s="94">
        <v>108</v>
      </c>
      <c r="B134" s="95" t="s">
        <v>157</v>
      </c>
      <c r="C134" s="95" t="s">
        <v>74</v>
      </c>
      <c r="D134" s="94">
        <f t="shared" si="400"/>
        <v>22</v>
      </c>
      <c r="E134" s="94">
        <v>0.64</v>
      </c>
      <c r="F134" s="94" t="s">
        <v>85</v>
      </c>
      <c r="G134" s="94"/>
      <c r="H134" s="94"/>
      <c r="I134" s="146">
        <f t="shared" si="224"/>
        <v>0</v>
      </c>
      <c r="J134" s="94"/>
      <c r="K134" s="146">
        <f t="shared" si="225"/>
        <v>0</v>
      </c>
      <c r="L134" s="94"/>
      <c r="M134" s="146">
        <f t="shared" si="226"/>
        <v>0</v>
      </c>
      <c r="N134" s="94"/>
      <c r="O134" s="146">
        <f t="shared" si="227"/>
        <v>0</v>
      </c>
      <c r="P134" s="94"/>
      <c r="Q134" s="146">
        <f t="shared" si="228"/>
        <v>0</v>
      </c>
      <c r="R134" s="94"/>
      <c r="S134" s="146">
        <f t="shared" si="229"/>
        <v>0</v>
      </c>
      <c r="T134" s="94"/>
      <c r="U134" s="146">
        <f t="shared" si="230"/>
        <v>0</v>
      </c>
      <c r="V134" s="94"/>
      <c r="W134" s="146">
        <f t="shared" si="231"/>
        <v>0</v>
      </c>
      <c r="X134" s="94"/>
      <c r="Y134" s="146">
        <f t="shared" si="232"/>
        <v>0</v>
      </c>
      <c r="Z134" s="94"/>
      <c r="AA134" s="146">
        <f t="shared" si="233"/>
        <v>0</v>
      </c>
      <c r="AB134" s="94"/>
      <c r="AC134" s="146">
        <f t="shared" si="234"/>
        <v>0</v>
      </c>
      <c r="AD134" s="94"/>
      <c r="AE134" s="146">
        <f t="shared" si="235"/>
        <v>0</v>
      </c>
      <c r="AF134" s="147">
        <f t="shared" si="401"/>
        <v>0</v>
      </c>
      <c r="AG134" s="146">
        <f t="shared" si="401"/>
        <v>0</v>
      </c>
      <c r="AH134" s="99"/>
      <c r="AI134" s="100">
        <f t="shared" si="237"/>
        <v>0</v>
      </c>
      <c r="AJ134" s="99"/>
      <c r="AK134" s="100">
        <f t="shared" si="239"/>
        <v>0</v>
      </c>
      <c r="AL134" s="99"/>
      <c r="AM134" s="100">
        <f t="shared" si="239"/>
        <v>0</v>
      </c>
      <c r="AN134" s="99"/>
      <c r="AO134" s="100">
        <f t="shared" si="240"/>
        <v>0</v>
      </c>
      <c r="AP134" s="99"/>
      <c r="AQ134" s="100">
        <f t="shared" si="241"/>
        <v>0</v>
      </c>
      <c r="AR134" s="99"/>
      <c r="AS134" s="100">
        <f t="shared" si="242"/>
        <v>0</v>
      </c>
      <c r="AT134" s="99"/>
      <c r="AU134" s="100">
        <f t="shared" si="243"/>
        <v>0</v>
      </c>
      <c r="AV134" s="99"/>
      <c r="AW134" s="100">
        <f t="shared" si="244"/>
        <v>0</v>
      </c>
      <c r="AX134" s="99"/>
      <c r="AY134" s="100">
        <f t="shared" si="245"/>
        <v>0</v>
      </c>
      <c r="AZ134" s="99"/>
      <c r="BA134" s="100">
        <f t="shared" si="246"/>
        <v>0</v>
      </c>
      <c r="BB134" s="99"/>
      <c r="BC134" s="100">
        <f t="shared" si="247"/>
        <v>0</v>
      </c>
      <c r="BD134" s="99"/>
      <c r="BE134" s="100">
        <f t="shared" si="248"/>
        <v>0</v>
      </c>
      <c r="BF134" s="101">
        <f t="shared" si="356"/>
        <v>0</v>
      </c>
      <c r="BG134" s="100">
        <f t="shared" si="356"/>
        <v>0</v>
      </c>
      <c r="BH134" s="99"/>
      <c r="BI134" s="100">
        <f t="shared" si="404"/>
        <v>0</v>
      </c>
      <c r="BJ134" s="99"/>
      <c r="BK134" s="100">
        <f t="shared" si="399"/>
        <v>0</v>
      </c>
      <c r="BL134" s="99"/>
      <c r="BM134" s="100">
        <f t="shared" si="405"/>
        <v>0</v>
      </c>
      <c r="BN134" s="99"/>
      <c r="BO134" s="100">
        <f t="shared" si="406"/>
        <v>0</v>
      </c>
      <c r="BP134" s="99"/>
      <c r="BQ134" s="100">
        <f t="shared" si="407"/>
        <v>0</v>
      </c>
      <c r="BR134" s="99"/>
      <c r="BS134" s="100">
        <f t="shared" si="408"/>
        <v>0</v>
      </c>
      <c r="BT134" s="99"/>
      <c r="BU134" s="100">
        <f t="shared" si="409"/>
        <v>0</v>
      </c>
      <c r="BV134" s="99"/>
      <c r="BW134" s="100">
        <f t="shared" si="410"/>
        <v>0</v>
      </c>
      <c r="BX134" s="99"/>
      <c r="BY134" s="100">
        <f t="shared" si="411"/>
        <v>0</v>
      </c>
      <c r="BZ134" s="99"/>
      <c r="CA134" s="100">
        <f t="shared" si="412"/>
        <v>0</v>
      </c>
      <c r="CB134" s="99"/>
      <c r="CC134" s="100">
        <f t="shared" si="413"/>
        <v>0</v>
      </c>
      <c r="CD134" s="99"/>
      <c r="CE134" s="100">
        <f t="shared" si="414"/>
        <v>0</v>
      </c>
      <c r="CF134" s="101">
        <f t="shared" si="391"/>
        <v>0</v>
      </c>
      <c r="CG134" s="100">
        <f t="shared" si="391"/>
        <v>0</v>
      </c>
    </row>
    <row r="135" spans="1:85" s="102" customFormat="1" ht="19.899999999999999" customHeight="1" x14ac:dyDescent="0.5">
      <c r="A135" s="94">
        <v>109</v>
      </c>
      <c r="B135" s="95" t="s">
        <v>158</v>
      </c>
      <c r="C135" s="95" t="s">
        <v>74</v>
      </c>
      <c r="D135" s="94">
        <f t="shared" si="400"/>
        <v>22</v>
      </c>
      <c r="E135" s="94">
        <v>0.64</v>
      </c>
      <c r="F135" s="94" t="s">
        <v>85</v>
      </c>
      <c r="G135" s="94">
        <v>1900</v>
      </c>
      <c r="H135" s="94"/>
      <c r="I135" s="146">
        <f t="shared" si="224"/>
        <v>0</v>
      </c>
      <c r="J135" s="94"/>
      <c r="K135" s="146">
        <f t="shared" si="225"/>
        <v>0</v>
      </c>
      <c r="L135" s="94"/>
      <c r="M135" s="146">
        <f t="shared" si="226"/>
        <v>0</v>
      </c>
      <c r="N135" s="94"/>
      <c r="O135" s="146">
        <f t="shared" si="227"/>
        <v>0</v>
      </c>
      <c r="P135" s="94"/>
      <c r="Q135" s="146">
        <f t="shared" si="228"/>
        <v>0</v>
      </c>
      <c r="R135" s="94">
        <v>14</v>
      </c>
      <c r="S135" s="146">
        <f t="shared" si="229"/>
        <v>8.9600000000000009</v>
      </c>
      <c r="T135" s="94"/>
      <c r="U135" s="146">
        <f t="shared" si="230"/>
        <v>0</v>
      </c>
      <c r="V135" s="94"/>
      <c r="W135" s="146">
        <f t="shared" si="231"/>
        <v>0</v>
      </c>
      <c r="X135" s="94"/>
      <c r="Y135" s="146">
        <f t="shared" si="232"/>
        <v>0</v>
      </c>
      <c r="Z135" s="94"/>
      <c r="AA135" s="146">
        <f t="shared" si="233"/>
        <v>0</v>
      </c>
      <c r="AB135" s="94"/>
      <c r="AC135" s="146">
        <f t="shared" si="234"/>
        <v>0</v>
      </c>
      <c r="AD135" s="94"/>
      <c r="AE135" s="146">
        <f t="shared" si="235"/>
        <v>0</v>
      </c>
      <c r="AF135" s="147">
        <f t="shared" si="401"/>
        <v>14</v>
      </c>
      <c r="AG135" s="146">
        <f t="shared" si="401"/>
        <v>8.9600000000000009</v>
      </c>
      <c r="AH135" s="99"/>
      <c r="AI135" s="100">
        <f t="shared" si="237"/>
        <v>0</v>
      </c>
      <c r="AJ135" s="99"/>
      <c r="AK135" s="100">
        <f t="shared" si="239"/>
        <v>0</v>
      </c>
      <c r="AL135" s="99"/>
      <c r="AM135" s="100">
        <f t="shared" si="239"/>
        <v>0</v>
      </c>
      <c r="AN135" s="99"/>
      <c r="AO135" s="100">
        <f t="shared" si="240"/>
        <v>0</v>
      </c>
      <c r="AP135" s="99"/>
      <c r="AQ135" s="100">
        <f t="shared" si="241"/>
        <v>0</v>
      </c>
      <c r="AR135" s="99"/>
      <c r="AS135" s="100">
        <f t="shared" si="242"/>
        <v>0</v>
      </c>
      <c r="AT135" s="99"/>
      <c r="AU135" s="100">
        <f t="shared" si="243"/>
        <v>0</v>
      </c>
      <c r="AV135" s="99"/>
      <c r="AW135" s="100">
        <f t="shared" si="244"/>
        <v>0</v>
      </c>
      <c r="AX135" s="99"/>
      <c r="AY135" s="100">
        <f t="shared" si="245"/>
        <v>0</v>
      </c>
      <c r="AZ135" s="99"/>
      <c r="BA135" s="100">
        <f t="shared" si="246"/>
        <v>0</v>
      </c>
      <c r="BB135" s="99"/>
      <c r="BC135" s="100">
        <f t="shared" si="247"/>
        <v>0</v>
      </c>
      <c r="BD135" s="99"/>
      <c r="BE135" s="100">
        <f t="shared" si="248"/>
        <v>0</v>
      </c>
      <c r="BF135" s="101">
        <f t="shared" si="356"/>
        <v>0</v>
      </c>
      <c r="BG135" s="100">
        <f t="shared" si="356"/>
        <v>0</v>
      </c>
      <c r="BH135" s="99"/>
      <c r="BI135" s="100">
        <f t="shared" si="404"/>
        <v>0</v>
      </c>
      <c r="BJ135" s="99"/>
      <c r="BK135" s="100">
        <f t="shared" si="399"/>
        <v>0</v>
      </c>
      <c r="BL135" s="99"/>
      <c r="BM135" s="100">
        <f t="shared" si="405"/>
        <v>0</v>
      </c>
      <c r="BN135" s="99"/>
      <c r="BO135" s="100">
        <f t="shared" si="406"/>
        <v>0</v>
      </c>
      <c r="BP135" s="99"/>
      <c r="BQ135" s="100">
        <f t="shared" si="407"/>
        <v>0</v>
      </c>
      <c r="BR135" s="99"/>
      <c r="BS135" s="100">
        <f t="shared" si="408"/>
        <v>0</v>
      </c>
      <c r="BT135" s="99"/>
      <c r="BU135" s="100">
        <f t="shared" si="409"/>
        <v>0</v>
      </c>
      <c r="BV135" s="99"/>
      <c r="BW135" s="100">
        <f t="shared" si="410"/>
        <v>0</v>
      </c>
      <c r="BX135" s="99"/>
      <c r="BY135" s="100">
        <f t="shared" si="411"/>
        <v>0</v>
      </c>
      <c r="BZ135" s="99"/>
      <c r="CA135" s="100">
        <f t="shared" si="412"/>
        <v>0</v>
      </c>
      <c r="CB135" s="99"/>
      <c r="CC135" s="100">
        <f t="shared" si="413"/>
        <v>0</v>
      </c>
      <c r="CD135" s="99"/>
      <c r="CE135" s="100">
        <f t="shared" si="414"/>
        <v>0</v>
      </c>
      <c r="CF135" s="101">
        <f t="shared" si="391"/>
        <v>0</v>
      </c>
      <c r="CG135" s="100">
        <f t="shared" si="391"/>
        <v>0</v>
      </c>
    </row>
    <row r="136" spans="1:85" s="102" customFormat="1" ht="19.899999999999999" customHeight="1" x14ac:dyDescent="0.5">
      <c r="A136" s="94">
        <v>110</v>
      </c>
      <c r="B136" s="95" t="s">
        <v>159</v>
      </c>
      <c r="C136" s="95" t="s">
        <v>74</v>
      </c>
      <c r="D136" s="94">
        <f t="shared" si="400"/>
        <v>22</v>
      </c>
      <c r="E136" s="94">
        <v>0.64</v>
      </c>
      <c r="F136" s="94" t="s">
        <v>85</v>
      </c>
      <c r="G136" s="94">
        <v>1850</v>
      </c>
      <c r="H136" s="94"/>
      <c r="I136" s="146">
        <f t="shared" si="224"/>
        <v>0</v>
      </c>
      <c r="J136" s="94"/>
      <c r="K136" s="146">
        <f t="shared" si="225"/>
        <v>0</v>
      </c>
      <c r="L136" s="94"/>
      <c r="M136" s="146">
        <f t="shared" si="226"/>
        <v>0</v>
      </c>
      <c r="N136" s="94"/>
      <c r="O136" s="146">
        <f t="shared" si="227"/>
        <v>0</v>
      </c>
      <c r="P136" s="94"/>
      <c r="Q136" s="146">
        <f t="shared" si="228"/>
        <v>0</v>
      </c>
      <c r="R136" s="94"/>
      <c r="S136" s="146">
        <f t="shared" si="229"/>
        <v>0</v>
      </c>
      <c r="T136" s="94"/>
      <c r="U136" s="146">
        <f t="shared" si="230"/>
        <v>0</v>
      </c>
      <c r="V136" s="94"/>
      <c r="W136" s="146">
        <f t="shared" si="231"/>
        <v>0</v>
      </c>
      <c r="X136" s="94"/>
      <c r="Y136" s="146">
        <f t="shared" si="232"/>
        <v>0</v>
      </c>
      <c r="Z136" s="94"/>
      <c r="AA136" s="146">
        <f t="shared" si="233"/>
        <v>0</v>
      </c>
      <c r="AB136" s="94"/>
      <c r="AC136" s="146">
        <f t="shared" si="234"/>
        <v>0</v>
      </c>
      <c r="AD136" s="94"/>
      <c r="AE136" s="146">
        <f t="shared" si="235"/>
        <v>0</v>
      </c>
      <c r="AF136" s="147">
        <f t="shared" si="401"/>
        <v>0</v>
      </c>
      <c r="AG136" s="146">
        <f t="shared" si="401"/>
        <v>0</v>
      </c>
      <c r="AH136" s="99"/>
      <c r="AI136" s="100">
        <f t="shared" si="237"/>
        <v>0</v>
      </c>
      <c r="AJ136" s="99"/>
      <c r="AK136" s="100">
        <f t="shared" si="239"/>
        <v>0</v>
      </c>
      <c r="AL136" s="99"/>
      <c r="AM136" s="100">
        <f t="shared" si="239"/>
        <v>0</v>
      </c>
      <c r="AN136" s="99"/>
      <c r="AO136" s="100">
        <f t="shared" si="240"/>
        <v>0</v>
      </c>
      <c r="AP136" s="99"/>
      <c r="AQ136" s="100">
        <f t="shared" si="241"/>
        <v>0</v>
      </c>
      <c r="AR136" s="99"/>
      <c r="AS136" s="100">
        <f t="shared" si="242"/>
        <v>0</v>
      </c>
      <c r="AT136" s="99"/>
      <c r="AU136" s="100">
        <f t="shared" si="243"/>
        <v>0</v>
      </c>
      <c r="AV136" s="99"/>
      <c r="AW136" s="100">
        <f t="shared" si="244"/>
        <v>0</v>
      </c>
      <c r="AX136" s="99"/>
      <c r="AY136" s="100">
        <f t="shared" si="245"/>
        <v>0</v>
      </c>
      <c r="AZ136" s="99"/>
      <c r="BA136" s="100">
        <f t="shared" si="246"/>
        <v>0</v>
      </c>
      <c r="BB136" s="99"/>
      <c r="BC136" s="100">
        <f t="shared" si="247"/>
        <v>0</v>
      </c>
      <c r="BD136" s="99"/>
      <c r="BE136" s="100">
        <f t="shared" si="248"/>
        <v>0</v>
      </c>
      <c r="BF136" s="101">
        <f t="shared" si="356"/>
        <v>0</v>
      </c>
      <c r="BG136" s="100">
        <f t="shared" si="356"/>
        <v>0</v>
      </c>
      <c r="BH136" s="99"/>
      <c r="BI136" s="100">
        <f t="shared" si="404"/>
        <v>0</v>
      </c>
      <c r="BJ136" s="99"/>
      <c r="BK136" s="100">
        <f t="shared" si="399"/>
        <v>0</v>
      </c>
      <c r="BL136" s="99"/>
      <c r="BM136" s="100">
        <f t="shared" si="405"/>
        <v>0</v>
      </c>
      <c r="BN136" s="99"/>
      <c r="BO136" s="100">
        <f t="shared" si="406"/>
        <v>0</v>
      </c>
      <c r="BP136" s="99"/>
      <c r="BQ136" s="100">
        <f t="shared" si="407"/>
        <v>0</v>
      </c>
      <c r="BR136" s="99"/>
      <c r="BS136" s="100">
        <f t="shared" si="408"/>
        <v>0</v>
      </c>
      <c r="BT136" s="99"/>
      <c r="BU136" s="100">
        <f t="shared" si="409"/>
        <v>0</v>
      </c>
      <c r="BV136" s="99"/>
      <c r="BW136" s="100">
        <f t="shared" si="410"/>
        <v>0</v>
      </c>
      <c r="BX136" s="99"/>
      <c r="BY136" s="100">
        <f t="shared" si="411"/>
        <v>0</v>
      </c>
      <c r="BZ136" s="99"/>
      <c r="CA136" s="100">
        <f t="shared" si="412"/>
        <v>0</v>
      </c>
      <c r="CB136" s="99"/>
      <c r="CC136" s="100">
        <f t="shared" si="413"/>
        <v>0</v>
      </c>
      <c r="CD136" s="99"/>
      <c r="CE136" s="100">
        <f t="shared" si="414"/>
        <v>0</v>
      </c>
      <c r="CF136" s="101">
        <f t="shared" si="391"/>
        <v>0</v>
      </c>
      <c r="CG136" s="100">
        <f t="shared" si="391"/>
        <v>0</v>
      </c>
    </row>
    <row r="137" spans="1:85" s="102" customFormat="1" ht="19.899999999999999" customHeight="1" x14ac:dyDescent="0.5">
      <c r="A137" s="94">
        <v>111</v>
      </c>
      <c r="B137" s="95" t="s">
        <v>160</v>
      </c>
      <c r="C137" s="95" t="s">
        <v>74</v>
      </c>
      <c r="D137" s="94">
        <f t="shared" si="400"/>
        <v>22</v>
      </c>
      <c r="E137" s="94">
        <v>0.64</v>
      </c>
      <c r="F137" s="94" t="s">
        <v>83</v>
      </c>
      <c r="G137" s="94"/>
      <c r="H137" s="94"/>
      <c r="I137" s="146">
        <f t="shared" si="224"/>
        <v>0</v>
      </c>
      <c r="J137" s="94"/>
      <c r="K137" s="146">
        <f t="shared" si="225"/>
        <v>0</v>
      </c>
      <c r="L137" s="94"/>
      <c r="M137" s="146">
        <f t="shared" si="226"/>
        <v>0</v>
      </c>
      <c r="N137" s="94"/>
      <c r="O137" s="146">
        <f t="shared" si="227"/>
        <v>0</v>
      </c>
      <c r="P137" s="94"/>
      <c r="Q137" s="146">
        <f t="shared" si="228"/>
        <v>0</v>
      </c>
      <c r="R137" s="94"/>
      <c r="S137" s="146">
        <f t="shared" si="229"/>
        <v>0</v>
      </c>
      <c r="T137" s="94"/>
      <c r="U137" s="146">
        <f t="shared" si="230"/>
        <v>0</v>
      </c>
      <c r="V137" s="94"/>
      <c r="W137" s="146">
        <f t="shared" si="231"/>
        <v>0</v>
      </c>
      <c r="X137" s="94"/>
      <c r="Y137" s="146">
        <f t="shared" si="232"/>
        <v>0</v>
      </c>
      <c r="Z137" s="94"/>
      <c r="AA137" s="146">
        <f t="shared" si="233"/>
        <v>0</v>
      </c>
      <c r="AB137" s="94"/>
      <c r="AC137" s="146">
        <f t="shared" si="234"/>
        <v>0</v>
      </c>
      <c r="AD137" s="94"/>
      <c r="AE137" s="146">
        <f t="shared" si="235"/>
        <v>0</v>
      </c>
      <c r="AF137" s="147">
        <f t="shared" si="401"/>
        <v>0</v>
      </c>
      <c r="AG137" s="146">
        <f t="shared" si="401"/>
        <v>0</v>
      </c>
      <c r="AH137" s="99"/>
      <c r="AI137" s="100">
        <f t="shared" si="237"/>
        <v>0</v>
      </c>
      <c r="AJ137" s="99"/>
      <c r="AK137" s="100">
        <f t="shared" si="239"/>
        <v>0</v>
      </c>
      <c r="AL137" s="99"/>
      <c r="AM137" s="100">
        <f t="shared" si="239"/>
        <v>0</v>
      </c>
      <c r="AN137" s="99"/>
      <c r="AO137" s="100">
        <f t="shared" si="240"/>
        <v>0</v>
      </c>
      <c r="AP137" s="99"/>
      <c r="AQ137" s="100">
        <f t="shared" si="241"/>
        <v>0</v>
      </c>
      <c r="AR137" s="99"/>
      <c r="AS137" s="100">
        <f t="shared" si="242"/>
        <v>0</v>
      </c>
      <c r="AT137" s="99"/>
      <c r="AU137" s="100">
        <f t="shared" si="243"/>
        <v>0</v>
      </c>
      <c r="AV137" s="99"/>
      <c r="AW137" s="100">
        <f t="shared" si="244"/>
        <v>0</v>
      </c>
      <c r="AX137" s="99"/>
      <c r="AY137" s="100">
        <f t="shared" si="245"/>
        <v>0</v>
      </c>
      <c r="AZ137" s="99"/>
      <c r="BA137" s="100">
        <f t="shared" si="246"/>
        <v>0</v>
      </c>
      <c r="BB137" s="99"/>
      <c r="BC137" s="100">
        <f t="shared" si="247"/>
        <v>0</v>
      </c>
      <c r="BD137" s="99"/>
      <c r="BE137" s="100">
        <f t="shared" si="248"/>
        <v>0</v>
      </c>
      <c r="BF137" s="101">
        <f t="shared" si="356"/>
        <v>0</v>
      </c>
      <c r="BG137" s="100">
        <f t="shared" si="356"/>
        <v>0</v>
      </c>
      <c r="BH137" s="99"/>
      <c r="BI137" s="100">
        <f t="shared" si="404"/>
        <v>0</v>
      </c>
      <c r="BJ137" s="99"/>
      <c r="BK137" s="100">
        <f t="shared" si="399"/>
        <v>0</v>
      </c>
      <c r="BL137" s="99"/>
      <c r="BM137" s="100">
        <f t="shared" si="405"/>
        <v>0</v>
      </c>
      <c r="BN137" s="99"/>
      <c r="BO137" s="100">
        <f t="shared" si="406"/>
        <v>0</v>
      </c>
      <c r="BP137" s="99"/>
      <c r="BQ137" s="100">
        <f t="shared" si="407"/>
        <v>0</v>
      </c>
      <c r="BR137" s="99"/>
      <c r="BS137" s="100">
        <f t="shared" si="408"/>
        <v>0</v>
      </c>
      <c r="BT137" s="99"/>
      <c r="BU137" s="100">
        <f t="shared" si="409"/>
        <v>0</v>
      </c>
      <c r="BV137" s="99"/>
      <c r="BW137" s="100">
        <f t="shared" si="410"/>
        <v>0</v>
      </c>
      <c r="BX137" s="99"/>
      <c r="BY137" s="100">
        <f t="shared" si="411"/>
        <v>0</v>
      </c>
      <c r="BZ137" s="99"/>
      <c r="CA137" s="100">
        <f t="shared" si="412"/>
        <v>0</v>
      </c>
      <c r="CB137" s="99"/>
      <c r="CC137" s="100">
        <f t="shared" si="413"/>
        <v>0</v>
      </c>
      <c r="CD137" s="99"/>
      <c r="CE137" s="100">
        <f t="shared" si="414"/>
        <v>0</v>
      </c>
      <c r="CF137" s="101">
        <f t="shared" si="391"/>
        <v>0</v>
      </c>
      <c r="CG137" s="100">
        <f t="shared" si="391"/>
        <v>0</v>
      </c>
    </row>
    <row r="138" spans="1:85" s="102" customFormat="1" ht="19.899999999999999" customHeight="1" x14ac:dyDescent="0.5">
      <c r="A138" s="94">
        <v>112</v>
      </c>
      <c r="B138" s="95" t="s">
        <v>161</v>
      </c>
      <c r="C138" s="95"/>
      <c r="D138" s="94">
        <f t="shared" si="400"/>
        <v>22</v>
      </c>
      <c r="E138" s="94">
        <v>0.64</v>
      </c>
      <c r="F138" s="94"/>
      <c r="G138" s="94"/>
      <c r="H138" s="94"/>
      <c r="I138" s="146"/>
      <c r="J138" s="94"/>
      <c r="K138" s="146"/>
      <c r="L138" s="94"/>
      <c r="M138" s="146"/>
      <c r="N138" s="94"/>
      <c r="O138" s="146"/>
      <c r="P138" s="94"/>
      <c r="Q138" s="146"/>
      <c r="R138" s="94"/>
      <c r="S138" s="146"/>
      <c r="T138" s="94"/>
      <c r="U138" s="146"/>
      <c r="V138" s="94"/>
      <c r="W138" s="146"/>
      <c r="X138" s="94"/>
      <c r="Y138" s="146"/>
      <c r="Z138" s="94"/>
      <c r="AA138" s="146"/>
      <c r="AB138" s="94"/>
      <c r="AC138" s="146"/>
      <c r="AD138" s="94"/>
      <c r="AE138" s="146"/>
      <c r="AF138" s="147"/>
      <c r="AG138" s="146"/>
      <c r="AH138" s="99"/>
      <c r="AI138" s="100"/>
      <c r="AJ138" s="99"/>
      <c r="AK138" s="100"/>
      <c r="AL138" s="99"/>
      <c r="AM138" s="100"/>
      <c r="AN138" s="99"/>
      <c r="AO138" s="100"/>
      <c r="AP138" s="99"/>
      <c r="AQ138" s="100"/>
      <c r="AR138" s="99"/>
      <c r="AS138" s="100"/>
      <c r="AT138" s="99"/>
      <c r="AU138" s="100"/>
      <c r="AV138" s="99"/>
      <c r="AW138" s="100"/>
      <c r="AX138" s="99"/>
      <c r="AY138" s="100"/>
      <c r="AZ138" s="99"/>
      <c r="BA138" s="100"/>
      <c r="BB138" s="99"/>
      <c r="BC138" s="100"/>
      <c r="BD138" s="99"/>
      <c r="BE138" s="100"/>
      <c r="BF138" s="101"/>
      <c r="BG138" s="100"/>
      <c r="BH138" s="99"/>
      <c r="BI138" s="100"/>
      <c r="BJ138" s="99"/>
      <c r="BK138" s="100"/>
      <c r="BL138" s="99"/>
      <c r="BM138" s="100"/>
      <c r="BN138" s="99"/>
      <c r="BO138" s="100"/>
      <c r="BP138" s="99"/>
      <c r="BQ138" s="100"/>
      <c r="BR138" s="99"/>
      <c r="BS138" s="100"/>
      <c r="BT138" s="99"/>
      <c r="BU138" s="100"/>
      <c r="BV138" s="99"/>
      <c r="BW138" s="100"/>
      <c r="BX138" s="99"/>
      <c r="BY138" s="100"/>
      <c r="BZ138" s="99"/>
      <c r="CA138" s="100"/>
      <c r="CB138" s="99"/>
      <c r="CC138" s="100"/>
      <c r="CD138" s="99"/>
      <c r="CE138" s="100"/>
      <c r="CF138" s="101">
        <f t="shared" si="391"/>
        <v>0</v>
      </c>
      <c r="CG138" s="100">
        <f t="shared" si="391"/>
        <v>0</v>
      </c>
    </row>
    <row r="139" spans="1:85" s="102" customFormat="1" ht="19.899999999999999" customHeight="1" x14ac:dyDescent="0.5">
      <c r="A139" s="94">
        <v>113</v>
      </c>
      <c r="B139" s="95" t="s">
        <v>162</v>
      </c>
      <c r="C139" s="95"/>
      <c r="D139" s="94">
        <f t="shared" si="400"/>
        <v>22</v>
      </c>
      <c r="E139" s="94">
        <v>0.64</v>
      </c>
      <c r="F139" s="94" t="s">
        <v>163</v>
      </c>
      <c r="G139" s="94"/>
      <c r="H139" s="94"/>
      <c r="I139" s="146">
        <f t="shared" si="224"/>
        <v>0</v>
      </c>
      <c r="J139" s="94"/>
      <c r="K139" s="146">
        <f t="shared" si="225"/>
        <v>0</v>
      </c>
      <c r="L139" s="94"/>
      <c r="M139" s="146">
        <f t="shared" si="226"/>
        <v>0</v>
      </c>
      <c r="N139" s="94"/>
      <c r="O139" s="146">
        <f t="shared" si="227"/>
        <v>0</v>
      </c>
      <c r="P139" s="94"/>
      <c r="Q139" s="146">
        <f t="shared" si="228"/>
        <v>0</v>
      </c>
      <c r="R139" s="94"/>
      <c r="S139" s="146">
        <f t="shared" si="229"/>
        <v>0</v>
      </c>
      <c r="T139" s="94"/>
      <c r="U139" s="146">
        <f t="shared" si="230"/>
        <v>0</v>
      </c>
      <c r="V139" s="94"/>
      <c r="W139" s="146">
        <f t="shared" si="231"/>
        <v>0</v>
      </c>
      <c r="X139" s="94"/>
      <c r="Y139" s="146">
        <f t="shared" si="232"/>
        <v>0</v>
      </c>
      <c r="Z139" s="94"/>
      <c r="AA139" s="146">
        <f t="shared" si="233"/>
        <v>0</v>
      </c>
      <c r="AB139" s="94"/>
      <c r="AC139" s="146">
        <f t="shared" si="234"/>
        <v>0</v>
      </c>
      <c r="AD139" s="94"/>
      <c r="AE139" s="146">
        <f t="shared" si="235"/>
        <v>0</v>
      </c>
      <c r="AF139" s="147">
        <f t="shared" ref="AF139:AG139" si="415">SUM(H139,J139,L139,N139,P139,R139,T139,V139,X139,Z139,AB139,AD139)</f>
        <v>0</v>
      </c>
      <c r="AG139" s="146">
        <f t="shared" si="415"/>
        <v>0</v>
      </c>
      <c r="AH139" s="99"/>
      <c r="AI139" s="100">
        <f t="shared" si="237"/>
        <v>0</v>
      </c>
      <c r="AJ139" s="99"/>
      <c r="AK139" s="100">
        <f t="shared" si="239"/>
        <v>0</v>
      </c>
      <c r="AL139" s="99"/>
      <c r="AM139" s="100">
        <f t="shared" si="239"/>
        <v>0</v>
      </c>
      <c r="AN139" s="99"/>
      <c r="AO139" s="100">
        <f t="shared" si="240"/>
        <v>0</v>
      </c>
      <c r="AP139" s="99"/>
      <c r="AQ139" s="100">
        <f t="shared" si="241"/>
        <v>0</v>
      </c>
      <c r="AR139" s="99"/>
      <c r="AS139" s="100">
        <f t="shared" si="242"/>
        <v>0</v>
      </c>
      <c r="AT139" s="99"/>
      <c r="AU139" s="100">
        <f t="shared" si="243"/>
        <v>0</v>
      </c>
      <c r="AV139" s="99"/>
      <c r="AW139" s="100">
        <f t="shared" si="244"/>
        <v>0</v>
      </c>
      <c r="AX139" s="99"/>
      <c r="AY139" s="100">
        <f t="shared" si="245"/>
        <v>0</v>
      </c>
      <c r="AZ139" s="99"/>
      <c r="BA139" s="100">
        <f t="shared" si="246"/>
        <v>0</v>
      </c>
      <c r="BB139" s="99"/>
      <c r="BC139" s="100">
        <f t="shared" si="247"/>
        <v>0</v>
      </c>
      <c r="BD139" s="99"/>
      <c r="BE139" s="100">
        <f t="shared" si="248"/>
        <v>0</v>
      </c>
      <c r="BF139" s="101">
        <f t="shared" si="356"/>
        <v>0</v>
      </c>
      <c r="BG139" s="100">
        <f t="shared" si="356"/>
        <v>0</v>
      </c>
      <c r="BH139" s="99"/>
      <c r="BI139" s="100">
        <f t="shared" ref="BI139" si="416">BH139*$E139</f>
        <v>0</v>
      </c>
      <c r="BJ139" s="99"/>
      <c r="BK139" s="100">
        <f t="shared" ref="BK139" si="417">BJ139*$E139</f>
        <v>0</v>
      </c>
      <c r="BL139" s="99"/>
      <c r="BM139" s="100">
        <f t="shared" ref="BM139" si="418">BL139*$E139</f>
        <v>0</v>
      </c>
      <c r="BN139" s="99"/>
      <c r="BO139" s="100">
        <f t="shared" ref="BO139" si="419">BN139*$E139</f>
        <v>0</v>
      </c>
      <c r="BP139" s="99"/>
      <c r="BQ139" s="100">
        <f t="shared" ref="BQ139" si="420">BP139*$E139</f>
        <v>0</v>
      </c>
      <c r="BR139" s="99"/>
      <c r="BS139" s="100">
        <f t="shared" ref="BS139" si="421">BR139*$E139</f>
        <v>0</v>
      </c>
      <c r="BT139" s="99"/>
      <c r="BU139" s="100">
        <f t="shared" ref="BU139" si="422">BT139*$E139</f>
        <v>0</v>
      </c>
      <c r="BV139" s="99"/>
      <c r="BW139" s="100">
        <f t="shared" ref="BW139" si="423">BV139*$E139</f>
        <v>0</v>
      </c>
      <c r="BX139" s="99"/>
      <c r="BY139" s="100">
        <f t="shared" ref="BY139" si="424">BX139*$E139</f>
        <v>0</v>
      </c>
      <c r="BZ139" s="99"/>
      <c r="CA139" s="100">
        <f t="shared" ref="CA139" si="425">BZ139*$E139</f>
        <v>0</v>
      </c>
      <c r="CB139" s="99"/>
      <c r="CC139" s="100">
        <f t="shared" ref="CC139" si="426">CB139*$E139</f>
        <v>0</v>
      </c>
      <c r="CD139" s="99"/>
      <c r="CE139" s="100">
        <f t="shared" ref="CE139" si="427">CD139*$E139</f>
        <v>0</v>
      </c>
      <c r="CF139" s="101">
        <f t="shared" si="391"/>
        <v>0</v>
      </c>
      <c r="CG139" s="100">
        <f t="shared" si="391"/>
        <v>0</v>
      </c>
    </row>
    <row r="140" spans="1:85" s="102" customFormat="1" ht="19.899999999999999" customHeight="1" x14ac:dyDescent="0.5">
      <c r="A140" s="94">
        <v>114</v>
      </c>
      <c r="B140" s="95" t="s">
        <v>228</v>
      </c>
      <c r="C140" s="95"/>
      <c r="D140" s="94">
        <f t="shared" ref="D140:D141" si="428">RANK(BF140,$BF$4:$BF$147)</f>
        <v>22</v>
      </c>
      <c r="E140" s="94"/>
      <c r="F140" s="94"/>
      <c r="G140" s="94"/>
      <c r="H140" s="94"/>
      <c r="I140" s="146"/>
      <c r="J140" s="94"/>
      <c r="K140" s="146"/>
      <c r="L140" s="94"/>
      <c r="M140" s="146"/>
      <c r="N140" s="94"/>
      <c r="O140" s="146"/>
      <c r="P140" s="94"/>
      <c r="Q140" s="146"/>
      <c r="R140" s="94"/>
      <c r="S140" s="146"/>
      <c r="T140" s="94"/>
      <c r="U140" s="146"/>
      <c r="V140" s="94"/>
      <c r="W140" s="146"/>
      <c r="X140" s="94"/>
      <c r="Y140" s="146"/>
      <c r="Z140" s="94"/>
      <c r="AA140" s="146"/>
      <c r="AB140" s="94"/>
      <c r="AC140" s="146"/>
      <c r="AD140" s="94"/>
      <c r="AE140" s="146"/>
      <c r="AF140" s="147"/>
      <c r="AG140" s="146"/>
      <c r="AH140" s="99"/>
      <c r="AI140" s="100"/>
      <c r="AJ140" s="99"/>
      <c r="AK140" s="100"/>
      <c r="AL140" s="99"/>
      <c r="AM140" s="100"/>
      <c r="AN140" s="99"/>
      <c r="AO140" s="100"/>
      <c r="AP140" s="99"/>
      <c r="AQ140" s="100"/>
      <c r="AR140" s="99"/>
      <c r="AS140" s="100"/>
      <c r="AT140" s="99"/>
      <c r="AU140" s="100"/>
      <c r="AV140" s="99"/>
      <c r="AW140" s="100"/>
      <c r="AX140" s="99"/>
      <c r="AY140" s="100"/>
      <c r="AZ140" s="99"/>
      <c r="BA140" s="100"/>
      <c r="BB140" s="99"/>
      <c r="BC140" s="100"/>
      <c r="BD140" s="99"/>
      <c r="BE140" s="100"/>
      <c r="BF140" s="101"/>
      <c r="BG140" s="100"/>
      <c r="BH140" s="99"/>
      <c r="BI140" s="100"/>
      <c r="BJ140" s="99"/>
      <c r="BK140" s="100"/>
      <c r="BL140" s="99"/>
      <c r="BM140" s="100"/>
      <c r="BN140" s="99"/>
      <c r="BO140" s="100"/>
      <c r="BP140" s="99"/>
      <c r="BQ140" s="100"/>
      <c r="BR140" s="99"/>
      <c r="BS140" s="100"/>
      <c r="BT140" s="99"/>
      <c r="BU140" s="100"/>
      <c r="BV140" s="99"/>
      <c r="BW140" s="100"/>
      <c r="BX140" s="99"/>
      <c r="BY140" s="100"/>
      <c r="BZ140" s="99"/>
      <c r="CA140" s="100"/>
      <c r="CB140" s="99"/>
      <c r="CC140" s="100"/>
      <c r="CD140" s="99"/>
      <c r="CE140" s="100"/>
      <c r="CF140" s="101"/>
      <c r="CG140" s="100"/>
    </row>
    <row r="141" spans="1:85" s="102" customFormat="1" ht="19.899999999999999" customHeight="1" x14ac:dyDescent="0.5">
      <c r="A141" s="94">
        <v>115</v>
      </c>
      <c r="B141" s="95" t="s">
        <v>229</v>
      </c>
      <c r="C141" s="95"/>
      <c r="D141" s="94">
        <f t="shared" si="428"/>
        <v>22</v>
      </c>
      <c r="E141" s="94"/>
      <c r="F141" s="94"/>
      <c r="G141" s="94"/>
      <c r="H141" s="94"/>
      <c r="I141" s="146"/>
      <c r="J141" s="94"/>
      <c r="K141" s="146"/>
      <c r="L141" s="94"/>
      <c r="M141" s="146"/>
      <c r="N141" s="94"/>
      <c r="O141" s="146"/>
      <c r="P141" s="94"/>
      <c r="Q141" s="146"/>
      <c r="R141" s="94"/>
      <c r="S141" s="146"/>
      <c r="T141" s="94"/>
      <c r="U141" s="146"/>
      <c r="V141" s="94"/>
      <c r="W141" s="146"/>
      <c r="X141" s="94"/>
      <c r="Y141" s="146"/>
      <c r="Z141" s="94"/>
      <c r="AA141" s="146"/>
      <c r="AB141" s="94"/>
      <c r="AC141" s="146"/>
      <c r="AD141" s="94"/>
      <c r="AE141" s="146"/>
      <c r="AF141" s="147"/>
      <c r="AG141" s="146"/>
      <c r="AH141" s="99"/>
      <c r="AI141" s="100"/>
      <c r="AJ141" s="99"/>
      <c r="AK141" s="100"/>
      <c r="AL141" s="99"/>
      <c r="AM141" s="100"/>
      <c r="AN141" s="99"/>
      <c r="AO141" s="100"/>
      <c r="AP141" s="99"/>
      <c r="AQ141" s="100"/>
      <c r="AR141" s="99"/>
      <c r="AS141" s="100"/>
      <c r="AT141" s="99"/>
      <c r="AU141" s="100"/>
      <c r="AV141" s="99"/>
      <c r="AW141" s="100"/>
      <c r="AX141" s="99"/>
      <c r="AY141" s="100"/>
      <c r="AZ141" s="99"/>
      <c r="BA141" s="100"/>
      <c r="BB141" s="99"/>
      <c r="BC141" s="100"/>
      <c r="BD141" s="99"/>
      <c r="BE141" s="100"/>
      <c r="BF141" s="101"/>
      <c r="BG141" s="100"/>
      <c r="BH141" s="99"/>
      <c r="BI141" s="100"/>
      <c r="BJ141" s="99"/>
      <c r="BK141" s="100"/>
      <c r="BL141" s="99"/>
      <c r="BM141" s="100"/>
      <c r="BN141" s="99"/>
      <c r="BO141" s="100"/>
      <c r="BP141" s="99"/>
      <c r="BQ141" s="100"/>
      <c r="BR141" s="99"/>
      <c r="BS141" s="100"/>
      <c r="BT141" s="99"/>
      <c r="BU141" s="100"/>
      <c r="BV141" s="99"/>
      <c r="BW141" s="100"/>
      <c r="BX141" s="99"/>
      <c r="BY141" s="100"/>
      <c r="BZ141" s="99"/>
      <c r="CA141" s="100"/>
      <c r="CB141" s="99"/>
      <c r="CC141" s="100"/>
      <c r="CD141" s="99"/>
      <c r="CE141" s="100"/>
      <c r="CF141" s="101"/>
      <c r="CG141" s="100"/>
    </row>
    <row r="142" spans="1:85" s="148" customFormat="1" ht="19.899999999999999" customHeight="1" x14ac:dyDescent="0.5">
      <c r="A142" s="94"/>
      <c r="B142" s="95"/>
      <c r="C142" s="95"/>
      <c r="D142" s="94"/>
      <c r="E142" s="94"/>
      <c r="F142" s="94"/>
      <c r="G142" s="94"/>
      <c r="H142" s="94"/>
      <c r="I142" s="146"/>
      <c r="J142" s="94"/>
      <c r="K142" s="146"/>
      <c r="L142" s="94"/>
      <c r="M142" s="146"/>
      <c r="N142" s="94"/>
      <c r="O142" s="146"/>
      <c r="P142" s="94"/>
      <c r="Q142" s="146"/>
      <c r="R142" s="94"/>
      <c r="S142" s="146"/>
      <c r="T142" s="94"/>
      <c r="U142" s="146"/>
      <c r="V142" s="94"/>
      <c r="W142" s="146"/>
      <c r="X142" s="94"/>
      <c r="Y142" s="146"/>
      <c r="Z142" s="94"/>
      <c r="AA142" s="146"/>
      <c r="AB142" s="94"/>
      <c r="AC142" s="146"/>
      <c r="AD142" s="94"/>
      <c r="AE142" s="146"/>
      <c r="AF142" s="147"/>
      <c r="AG142" s="146"/>
      <c r="AH142" s="145"/>
      <c r="AI142" s="146"/>
      <c r="AJ142" s="145"/>
      <c r="AK142" s="146"/>
      <c r="AL142" s="145"/>
      <c r="AM142" s="146"/>
      <c r="AN142" s="145"/>
      <c r="AO142" s="146"/>
      <c r="AP142" s="145"/>
      <c r="AQ142" s="146"/>
      <c r="AR142" s="145"/>
      <c r="AS142" s="146"/>
      <c r="AT142" s="145"/>
      <c r="AU142" s="146"/>
      <c r="AV142" s="145"/>
      <c r="AW142" s="146"/>
      <c r="AX142" s="145"/>
      <c r="AY142" s="146"/>
      <c r="AZ142" s="145"/>
      <c r="BA142" s="146"/>
      <c r="BB142" s="145"/>
      <c r="BC142" s="146"/>
      <c r="BD142" s="145"/>
      <c r="BE142" s="146"/>
      <c r="BF142" s="147"/>
      <c r="BG142" s="146"/>
      <c r="BH142" s="99"/>
      <c r="BI142" s="100"/>
      <c r="BJ142" s="99"/>
      <c r="BK142" s="100"/>
      <c r="BL142" s="99"/>
      <c r="BM142" s="100"/>
      <c r="BN142" s="99"/>
      <c r="BO142" s="100"/>
      <c r="BP142" s="99"/>
      <c r="BQ142" s="100"/>
      <c r="BR142" s="99"/>
      <c r="BS142" s="100"/>
      <c r="BT142" s="99"/>
      <c r="BU142" s="100"/>
      <c r="BV142" s="99"/>
      <c r="BW142" s="100"/>
      <c r="BX142" s="99"/>
      <c r="BY142" s="100"/>
      <c r="BZ142" s="99"/>
      <c r="CA142" s="100"/>
      <c r="CB142" s="99"/>
      <c r="CC142" s="100"/>
      <c r="CD142" s="99"/>
      <c r="CE142" s="100"/>
      <c r="CF142" s="101">
        <f t="shared" si="391"/>
        <v>0</v>
      </c>
      <c r="CG142" s="100">
        <f t="shared" si="391"/>
        <v>0</v>
      </c>
    </row>
    <row r="143" spans="1:85" s="102" customFormat="1" ht="19.899999999999999" customHeight="1" x14ac:dyDescent="0.5">
      <c r="A143" s="94">
        <v>116</v>
      </c>
      <c r="B143" s="95" t="s">
        <v>164</v>
      </c>
      <c r="C143" s="95" t="s">
        <v>74</v>
      </c>
      <c r="D143" s="94">
        <f>RANK(BF143,$BF$4:$BF$147)</f>
        <v>22</v>
      </c>
      <c r="E143" s="94">
        <v>0.7</v>
      </c>
      <c r="F143" s="94" t="s">
        <v>75</v>
      </c>
      <c r="G143" s="94"/>
      <c r="H143" s="94"/>
      <c r="I143" s="146">
        <f t="shared" ref="I143:I144" si="429">H143*$E143</f>
        <v>0</v>
      </c>
      <c r="J143" s="94"/>
      <c r="K143" s="146">
        <f t="shared" ref="K143:K144" si="430">J143*$E143</f>
        <v>0</v>
      </c>
      <c r="L143" s="94"/>
      <c r="M143" s="146">
        <f t="shared" ref="M143:M144" si="431">L143*$E143</f>
        <v>0</v>
      </c>
      <c r="N143" s="94"/>
      <c r="O143" s="146">
        <f t="shared" ref="O143:O144" si="432">N143*$E143</f>
        <v>0</v>
      </c>
      <c r="P143" s="94"/>
      <c r="Q143" s="146">
        <f t="shared" ref="Q143:Q144" si="433">P143*$E143</f>
        <v>0</v>
      </c>
      <c r="R143" s="94"/>
      <c r="S143" s="146">
        <f t="shared" ref="S143:S144" si="434">R143*$E143</f>
        <v>0</v>
      </c>
      <c r="T143" s="94"/>
      <c r="U143" s="146">
        <f t="shared" ref="U143:U144" si="435">T143*$E143</f>
        <v>0</v>
      </c>
      <c r="V143" s="94"/>
      <c r="W143" s="146">
        <f t="shared" ref="W143:W144" si="436">V143*$E143</f>
        <v>0</v>
      </c>
      <c r="X143" s="94"/>
      <c r="Y143" s="146">
        <f t="shared" ref="Y143:Y144" si="437">X143*$E143</f>
        <v>0</v>
      </c>
      <c r="Z143" s="94"/>
      <c r="AA143" s="146">
        <f t="shared" ref="AA143:AA144" si="438">Z143*$E143</f>
        <v>0</v>
      </c>
      <c r="AB143" s="94"/>
      <c r="AC143" s="146">
        <f t="shared" ref="AC143:AC144" si="439">AB143*$E143</f>
        <v>0</v>
      </c>
      <c r="AD143" s="94"/>
      <c r="AE143" s="146">
        <f t="shared" ref="AE143:AE144" si="440">AD143*$E143</f>
        <v>0</v>
      </c>
      <c r="AF143" s="147">
        <f t="shared" ref="AF143:AG144" si="441">SUM(H143,J143,L143,N143,P143,R143,T143,V143,X143,Z143,AB143,AD143)</f>
        <v>0</v>
      </c>
      <c r="AG143" s="146">
        <f t="shared" si="441"/>
        <v>0</v>
      </c>
      <c r="AH143" s="99"/>
      <c r="AI143" s="100">
        <f t="shared" ref="AI143:AI144" si="442">AH143*$E143</f>
        <v>0</v>
      </c>
      <c r="AJ143" s="99"/>
      <c r="AK143" s="100">
        <f t="shared" ref="AK143:AK144" si="443">AJ143*$E143</f>
        <v>0</v>
      </c>
      <c r="AL143" s="99"/>
      <c r="AM143" s="100">
        <f t="shared" ref="AM143:AM144" si="444">AL143*$E143</f>
        <v>0</v>
      </c>
      <c r="AN143" s="99"/>
      <c r="AO143" s="100">
        <f t="shared" ref="AO143:AO144" si="445">AN143*$E143</f>
        <v>0</v>
      </c>
      <c r="AP143" s="99"/>
      <c r="AQ143" s="100">
        <f t="shared" ref="AQ143:AQ144" si="446">AP143*$E143</f>
        <v>0</v>
      </c>
      <c r="AR143" s="99"/>
      <c r="AS143" s="100">
        <f t="shared" ref="AS143:AS144" si="447">AR143*$E143</f>
        <v>0</v>
      </c>
      <c r="AT143" s="99"/>
      <c r="AU143" s="100">
        <f t="shared" ref="AU143:AU144" si="448">AT143*$E143</f>
        <v>0</v>
      </c>
      <c r="AV143" s="99"/>
      <c r="AW143" s="100">
        <f t="shared" ref="AW143:AW144" si="449">AV143*$E143</f>
        <v>0</v>
      </c>
      <c r="AX143" s="99"/>
      <c r="AY143" s="100">
        <f t="shared" ref="AY143:AY144" si="450">AX143*$E143</f>
        <v>0</v>
      </c>
      <c r="AZ143" s="99"/>
      <c r="BA143" s="100">
        <f t="shared" ref="BA143:BA144" si="451">AZ143*$E143</f>
        <v>0</v>
      </c>
      <c r="BB143" s="99"/>
      <c r="BC143" s="100">
        <f t="shared" ref="BC143:BC144" si="452">BB143*$E143</f>
        <v>0</v>
      </c>
      <c r="BD143" s="99"/>
      <c r="BE143" s="100">
        <f t="shared" ref="BE143:BE144" si="453">BD143*$E143</f>
        <v>0</v>
      </c>
      <c r="BF143" s="101">
        <f t="shared" ref="BF143:BG144" si="454">SUM(AH143,AJ143,AL143,AN143,AP143,AR143,AT143,AV143,AX143,AZ143,BB143,BD143)</f>
        <v>0</v>
      </c>
      <c r="BG143" s="100">
        <f t="shared" si="454"/>
        <v>0</v>
      </c>
      <c r="BH143" s="99"/>
      <c r="BI143" s="100">
        <f t="shared" ref="BI143:BI144" si="455">BH143*$E143</f>
        <v>0</v>
      </c>
      <c r="BJ143" s="99"/>
      <c r="BK143" s="100">
        <f t="shared" ref="BK143:BK144" si="456">BJ143*$E143</f>
        <v>0</v>
      </c>
      <c r="BL143" s="99"/>
      <c r="BM143" s="100">
        <f t="shared" ref="BM143:BM144" si="457">BL143*$E143</f>
        <v>0</v>
      </c>
      <c r="BN143" s="99"/>
      <c r="BO143" s="100">
        <f t="shared" ref="BO143:BO144" si="458">BN143*$E143</f>
        <v>0</v>
      </c>
      <c r="BP143" s="99"/>
      <c r="BQ143" s="100">
        <f t="shared" ref="BQ143:BQ144" si="459">BP143*$E143</f>
        <v>0</v>
      </c>
      <c r="BR143" s="99"/>
      <c r="BS143" s="100">
        <f t="shared" ref="BS143:BS144" si="460">BR143*$E143</f>
        <v>0</v>
      </c>
      <c r="BT143" s="99"/>
      <c r="BU143" s="100">
        <f t="shared" ref="BU143:BU144" si="461">BT143*$E143</f>
        <v>0</v>
      </c>
      <c r="BV143" s="99"/>
      <c r="BW143" s="100">
        <f t="shared" ref="BW143:BW144" si="462">BV143*$E143</f>
        <v>0</v>
      </c>
      <c r="BX143" s="99"/>
      <c r="BY143" s="100">
        <f t="shared" ref="BY143:BY144" si="463">BX143*$E143</f>
        <v>0</v>
      </c>
      <c r="BZ143" s="99"/>
      <c r="CA143" s="100">
        <f t="shared" ref="CA143:CA144" si="464">BZ143*$E143</f>
        <v>0</v>
      </c>
      <c r="CB143" s="99"/>
      <c r="CC143" s="100">
        <f t="shared" ref="CC143:CC144" si="465">CB143*$E143</f>
        <v>0</v>
      </c>
      <c r="CD143" s="99"/>
      <c r="CE143" s="100">
        <f t="shared" ref="CE143:CE144" si="466">CD143*$E143</f>
        <v>0</v>
      </c>
      <c r="CF143" s="101">
        <f t="shared" si="391"/>
        <v>0</v>
      </c>
      <c r="CG143" s="100">
        <f t="shared" si="391"/>
        <v>0</v>
      </c>
    </row>
    <row r="144" spans="1:85" s="102" customFormat="1" ht="19.899999999999999" customHeight="1" x14ac:dyDescent="0.5">
      <c r="A144" s="94">
        <v>117</v>
      </c>
      <c r="B144" s="95" t="s">
        <v>165</v>
      </c>
      <c r="C144" s="95"/>
      <c r="D144" s="94">
        <f>RANK(BF144,$BF$4:$BF$147)</f>
        <v>22</v>
      </c>
      <c r="E144" s="94">
        <v>20</v>
      </c>
      <c r="F144" s="94">
        <v>1</v>
      </c>
      <c r="G144" s="94"/>
      <c r="H144" s="94"/>
      <c r="I144" s="146">
        <f t="shared" si="429"/>
        <v>0</v>
      </c>
      <c r="J144" s="94"/>
      <c r="K144" s="146">
        <f t="shared" si="430"/>
        <v>0</v>
      </c>
      <c r="L144" s="94"/>
      <c r="M144" s="146">
        <f t="shared" si="431"/>
        <v>0</v>
      </c>
      <c r="N144" s="94"/>
      <c r="O144" s="146">
        <f t="shared" si="432"/>
        <v>0</v>
      </c>
      <c r="P144" s="94"/>
      <c r="Q144" s="146">
        <f t="shared" si="433"/>
        <v>0</v>
      </c>
      <c r="R144" s="94"/>
      <c r="S144" s="146">
        <f t="shared" si="434"/>
        <v>0</v>
      </c>
      <c r="T144" s="94"/>
      <c r="U144" s="146">
        <f t="shared" si="435"/>
        <v>0</v>
      </c>
      <c r="V144" s="94"/>
      <c r="W144" s="146">
        <f t="shared" si="436"/>
        <v>0</v>
      </c>
      <c r="X144" s="94"/>
      <c r="Y144" s="146">
        <f t="shared" si="437"/>
        <v>0</v>
      </c>
      <c r="Z144" s="94"/>
      <c r="AA144" s="146">
        <f t="shared" si="438"/>
        <v>0</v>
      </c>
      <c r="AB144" s="94"/>
      <c r="AC144" s="146">
        <f t="shared" si="439"/>
        <v>0</v>
      </c>
      <c r="AD144" s="94"/>
      <c r="AE144" s="146">
        <f t="shared" si="440"/>
        <v>0</v>
      </c>
      <c r="AF144" s="147">
        <f t="shared" si="441"/>
        <v>0</v>
      </c>
      <c r="AG144" s="146">
        <f t="shared" si="441"/>
        <v>0</v>
      </c>
      <c r="AH144" s="99"/>
      <c r="AI144" s="100">
        <f t="shared" si="442"/>
        <v>0</v>
      </c>
      <c r="AJ144" s="99"/>
      <c r="AK144" s="100">
        <f t="shared" si="443"/>
        <v>0</v>
      </c>
      <c r="AL144" s="99"/>
      <c r="AM144" s="100">
        <f t="shared" si="444"/>
        <v>0</v>
      </c>
      <c r="AN144" s="99"/>
      <c r="AO144" s="100">
        <f t="shared" si="445"/>
        <v>0</v>
      </c>
      <c r="AP144" s="99"/>
      <c r="AQ144" s="100">
        <f t="shared" si="446"/>
        <v>0</v>
      </c>
      <c r="AR144" s="99"/>
      <c r="AS144" s="100">
        <f t="shared" si="447"/>
        <v>0</v>
      </c>
      <c r="AT144" s="99"/>
      <c r="AU144" s="100">
        <f t="shared" si="448"/>
        <v>0</v>
      </c>
      <c r="AV144" s="99"/>
      <c r="AW144" s="100">
        <f t="shared" si="449"/>
        <v>0</v>
      </c>
      <c r="AX144" s="99"/>
      <c r="AY144" s="100">
        <f t="shared" si="450"/>
        <v>0</v>
      </c>
      <c r="AZ144" s="99"/>
      <c r="BA144" s="100">
        <f t="shared" si="451"/>
        <v>0</v>
      </c>
      <c r="BB144" s="99"/>
      <c r="BC144" s="100">
        <f t="shared" si="452"/>
        <v>0</v>
      </c>
      <c r="BD144" s="99"/>
      <c r="BE144" s="100">
        <f t="shared" si="453"/>
        <v>0</v>
      </c>
      <c r="BF144" s="101">
        <f t="shared" si="454"/>
        <v>0</v>
      </c>
      <c r="BG144" s="100">
        <f t="shared" si="454"/>
        <v>0</v>
      </c>
      <c r="BH144" s="99"/>
      <c r="BI144" s="100">
        <f t="shared" si="455"/>
        <v>0</v>
      </c>
      <c r="BJ144" s="99"/>
      <c r="BK144" s="100">
        <f t="shared" si="456"/>
        <v>0</v>
      </c>
      <c r="BL144" s="99"/>
      <c r="BM144" s="100">
        <f t="shared" si="457"/>
        <v>0</v>
      </c>
      <c r="BN144" s="99"/>
      <c r="BO144" s="100">
        <f t="shared" si="458"/>
        <v>0</v>
      </c>
      <c r="BP144" s="99"/>
      <c r="BQ144" s="100">
        <f t="shared" si="459"/>
        <v>0</v>
      </c>
      <c r="BR144" s="99"/>
      <c r="BS144" s="100">
        <f t="shared" si="460"/>
        <v>0</v>
      </c>
      <c r="BT144" s="99"/>
      <c r="BU144" s="100">
        <f t="shared" si="461"/>
        <v>0</v>
      </c>
      <c r="BV144" s="99"/>
      <c r="BW144" s="100">
        <f t="shared" si="462"/>
        <v>0</v>
      </c>
      <c r="BX144" s="99"/>
      <c r="BY144" s="100">
        <f t="shared" si="463"/>
        <v>0</v>
      </c>
      <c r="BZ144" s="99"/>
      <c r="CA144" s="100">
        <f t="shared" si="464"/>
        <v>0</v>
      </c>
      <c r="CB144" s="99"/>
      <c r="CC144" s="100">
        <f t="shared" si="465"/>
        <v>0</v>
      </c>
      <c r="CD144" s="99"/>
      <c r="CE144" s="100">
        <f t="shared" si="466"/>
        <v>0</v>
      </c>
      <c r="CF144" s="101">
        <f t="shared" si="391"/>
        <v>0</v>
      </c>
      <c r="CG144" s="100">
        <f t="shared" si="391"/>
        <v>0</v>
      </c>
    </row>
    <row r="145" spans="1:85" s="102" customFormat="1" ht="19.899999999999999" customHeight="1" x14ac:dyDescent="0.5">
      <c r="A145" s="94">
        <v>118</v>
      </c>
      <c r="B145" s="95" t="s">
        <v>225</v>
      </c>
      <c r="C145" s="95"/>
      <c r="D145" s="94"/>
      <c r="E145" s="94"/>
      <c r="F145" s="94"/>
      <c r="G145" s="94"/>
      <c r="H145" s="94"/>
      <c r="I145" s="146"/>
      <c r="J145" s="94"/>
      <c r="K145" s="146"/>
      <c r="L145" s="94"/>
      <c r="M145" s="146"/>
      <c r="N145" s="94"/>
      <c r="O145" s="146"/>
      <c r="P145" s="94"/>
      <c r="Q145" s="146"/>
      <c r="R145" s="94"/>
      <c r="S145" s="146">
        <v>0</v>
      </c>
      <c r="T145" s="94"/>
      <c r="U145" s="146"/>
      <c r="V145" s="94"/>
      <c r="W145" s="146"/>
      <c r="X145" s="94"/>
      <c r="Y145" s="146"/>
      <c r="Z145" s="94"/>
      <c r="AA145" s="146"/>
      <c r="AB145" s="94"/>
      <c r="AC145" s="146"/>
      <c r="AD145" s="94"/>
      <c r="AE145" s="146"/>
      <c r="AF145" s="147"/>
      <c r="AG145" s="146"/>
      <c r="AH145" s="99"/>
      <c r="AI145" s="100"/>
      <c r="AJ145" s="99"/>
      <c r="AK145" s="100"/>
      <c r="AL145" s="99"/>
      <c r="AM145" s="100"/>
      <c r="AN145" s="99"/>
      <c r="AO145" s="100"/>
      <c r="AP145" s="99"/>
      <c r="AQ145" s="100"/>
      <c r="AR145" s="99"/>
      <c r="AS145" s="100"/>
      <c r="AT145" s="99"/>
      <c r="AU145" s="100"/>
      <c r="AV145" s="99"/>
      <c r="AW145" s="100"/>
      <c r="AX145" s="99"/>
      <c r="AY145" s="100"/>
      <c r="AZ145" s="99"/>
      <c r="BA145" s="100"/>
      <c r="BB145" s="99"/>
      <c r="BC145" s="100"/>
      <c r="BD145" s="99"/>
      <c r="BE145" s="100"/>
      <c r="BF145" s="101"/>
      <c r="BG145" s="100"/>
      <c r="BH145" s="99"/>
      <c r="BI145" s="100"/>
      <c r="BJ145" s="99"/>
      <c r="BK145" s="100"/>
      <c r="BL145" s="99"/>
      <c r="BM145" s="100"/>
      <c r="BN145" s="99"/>
      <c r="BO145" s="100"/>
      <c r="BP145" s="99"/>
      <c r="BQ145" s="100"/>
      <c r="BR145" s="99"/>
      <c r="BS145" s="100"/>
      <c r="BT145" s="99"/>
      <c r="BU145" s="100"/>
      <c r="BV145" s="99"/>
      <c r="BW145" s="100"/>
      <c r="BX145" s="99"/>
      <c r="BY145" s="100"/>
      <c r="BZ145" s="99"/>
      <c r="CA145" s="100"/>
      <c r="CB145" s="99"/>
      <c r="CC145" s="100"/>
      <c r="CD145" s="99"/>
      <c r="CE145" s="100"/>
      <c r="CF145" s="101"/>
      <c r="CG145" s="100"/>
    </row>
    <row r="146" spans="1:85" s="102" customFormat="1" ht="19.899999999999999" customHeight="1" x14ac:dyDescent="0.5">
      <c r="A146" s="94"/>
      <c r="B146" s="95"/>
      <c r="C146" s="95"/>
      <c r="D146" s="94"/>
      <c r="E146" s="94"/>
      <c r="F146" s="94"/>
      <c r="G146" s="94"/>
      <c r="H146" s="94"/>
      <c r="I146" s="146"/>
      <c r="J146" s="94"/>
      <c r="K146" s="146"/>
      <c r="L146" s="94"/>
      <c r="M146" s="146"/>
      <c r="N146" s="94"/>
      <c r="O146" s="146"/>
      <c r="P146" s="94"/>
      <c r="Q146" s="146"/>
      <c r="R146" s="94"/>
      <c r="S146" s="146"/>
      <c r="T146" s="94"/>
      <c r="U146" s="146"/>
      <c r="V146" s="94"/>
      <c r="W146" s="146"/>
      <c r="X146" s="94"/>
      <c r="Y146" s="146"/>
      <c r="Z146" s="94"/>
      <c r="AA146" s="146"/>
      <c r="AB146" s="94"/>
      <c r="AC146" s="146"/>
      <c r="AD146" s="94"/>
      <c r="AE146" s="146"/>
      <c r="AF146" s="147"/>
      <c r="AG146" s="146"/>
      <c r="AH146" s="99"/>
      <c r="AI146" s="100"/>
      <c r="AJ146" s="99"/>
      <c r="AK146" s="100"/>
      <c r="AL146" s="99"/>
      <c r="AM146" s="100"/>
      <c r="AN146" s="99"/>
      <c r="AO146" s="100"/>
      <c r="AP146" s="99"/>
      <c r="AQ146" s="100"/>
      <c r="AR146" s="99"/>
      <c r="AS146" s="100"/>
      <c r="AT146" s="99"/>
      <c r="AU146" s="100"/>
      <c r="AV146" s="99"/>
      <c r="AW146" s="100"/>
      <c r="AX146" s="99"/>
      <c r="AY146" s="100"/>
      <c r="AZ146" s="99"/>
      <c r="BA146" s="100"/>
      <c r="BB146" s="99"/>
      <c r="BC146" s="100"/>
      <c r="BD146" s="99"/>
      <c r="BE146" s="100"/>
      <c r="BF146" s="101"/>
      <c r="BG146" s="100"/>
      <c r="BH146" s="99"/>
      <c r="BI146" s="100"/>
      <c r="BJ146" s="99"/>
      <c r="BK146" s="100"/>
      <c r="BL146" s="99"/>
      <c r="BM146" s="100"/>
      <c r="BN146" s="99"/>
      <c r="BO146" s="100"/>
      <c r="BP146" s="99"/>
      <c r="BQ146" s="100"/>
      <c r="BR146" s="99"/>
      <c r="BS146" s="100"/>
      <c r="BT146" s="99"/>
      <c r="BU146" s="100"/>
      <c r="BV146" s="99"/>
      <c r="BW146" s="100"/>
      <c r="BX146" s="99"/>
      <c r="BY146" s="100"/>
      <c r="BZ146" s="99"/>
      <c r="CA146" s="100"/>
      <c r="CB146" s="99"/>
      <c r="CC146" s="100"/>
      <c r="CD146" s="99"/>
      <c r="CE146" s="100"/>
      <c r="CF146" s="101">
        <f t="shared" si="391"/>
        <v>0</v>
      </c>
      <c r="CG146" s="100">
        <f t="shared" si="391"/>
        <v>0</v>
      </c>
    </row>
    <row r="147" spans="1:85" s="102" customFormat="1" ht="19.899999999999999" customHeight="1" x14ac:dyDescent="0.5">
      <c r="A147" s="94"/>
      <c r="B147" s="105"/>
      <c r="C147" s="105"/>
      <c r="D147" s="94"/>
      <c r="E147" s="94"/>
      <c r="F147" s="106"/>
      <c r="G147" s="94"/>
      <c r="H147" s="106"/>
      <c r="I147" s="146"/>
      <c r="J147" s="106"/>
      <c r="K147" s="146"/>
      <c r="L147" s="106"/>
      <c r="M147" s="146"/>
      <c r="N147" s="106"/>
      <c r="O147" s="146"/>
      <c r="P147" s="106"/>
      <c r="Q147" s="146"/>
      <c r="R147" s="106"/>
      <c r="S147" s="146"/>
      <c r="T147" s="106"/>
      <c r="U147" s="146"/>
      <c r="V147" s="106"/>
      <c r="W147" s="146"/>
      <c r="X147" s="106"/>
      <c r="Y147" s="146"/>
      <c r="Z147" s="106"/>
      <c r="AA147" s="146"/>
      <c r="AB147" s="106"/>
      <c r="AC147" s="146"/>
      <c r="AD147" s="106"/>
      <c r="AE147" s="146"/>
      <c r="AF147" s="147"/>
      <c r="AG147" s="146"/>
      <c r="AH147" s="99"/>
      <c r="AI147" s="100"/>
      <c r="AJ147" s="99"/>
      <c r="AK147" s="100"/>
      <c r="AL147" s="99"/>
      <c r="AM147" s="100"/>
      <c r="AN147" s="99"/>
      <c r="AO147" s="100"/>
      <c r="AP147" s="99"/>
      <c r="AQ147" s="100"/>
      <c r="AR147" s="99"/>
      <c r="AS147" s="100"/>
      <c r="AT147" s="99"/>
      <c r="AU147" s="100"/>
      <c r="AV147" s="99"/>
      <c r="AW147" s="100"/>
      <c r="AX147" s="99"/>
      <c r="AY147" s="100"/>
      <c r="AZ147" s="99"/>
      <c r="BA147" s="100"/>
      <c r="BB147" s="99"/>
      <c r="BC147" s="100"/>
      <c r="BD147" s="99"/>
      <c r="BE147" s="100"/>
      <c r="BF147" s="101"/>
      <c r="BG147" s="100"/>
      <c r="BH147" s="99"/>
      <c r="BI147" s="100"/>
      <c r="BJ147" s="99"/>
      <c r="BK147" s="100"/>
      <c r="BL147" s="99"/>
      <c r="BM147" s="100"/>
      <c r="BN147" s="99"/>
      <c r="BO147" s="100"/>
      <c r="BP147" s="99"/>
      <c r="BQ147" s="100"/>
      <c r="BR147" s="99"/>
      <c r="BS147" s="100"/>
      <c r="BT147" s="99"/>
      <c r="BU147" s="100"/>
      <c r="BV147" s="99"/>
      <c r="BW147" s="100"/>
      <c r="BX147" s="99"/>
      <c r="BY147" s="100"/>
      <c r="BZ147" s="99"/>
      <c r="CA147" s="100"/>
      <c r="CB147" s="99"/>
      <c r="CC147" s="100"/>
      <c r="CD147" s="99"/>
      <c r="CE147" s="100"/>
      <c r="CF147" s="101"/>
      <c r="CG147" s="100"/>
    </row>
    <row r="148" spans="1:85" s="91" customFormat="1" ht="19.899999999999999" customHeight="1" x14ac:dyDescent="0.6">
      <c r="A148" s="107"/>
      <c r="B148" s="108" t="s">
        <v>166</v>
      </c>
      <c r="C148" s="108"/>
      <c r="D148" s="108"/>
      <c r="E148" s="109"/>
      <c r="F148" s="110"/>
      <c r="G148" s="110"/>
      <c r="H148" s="149">
        <f t="shared" ref="H148:AM148" si="467">SUM(H4:H147)</f>
        <v>254976</v>
      </c>
      <c r="I148" s="150">
        <f t="shared" si="467"/>
        <v>182576.28</v>
      </c>
      <c r="J148" s="149">
        <f t="shared" si="467"/>
        <v>186191</v>
      </c>
      <c r="K148" s="150">
        <f t="shared" si="467"/>
        <v>132643.04</v>
      </c>
      <c r="L148" s="149">
        <f t="shared" si="467"/>
        <v>230847</v>
      </c>
      <c r="M148" s="150">
        <f t="shared" si="467"/>
        <v>163689.08000000002</v>
      </c>
      <c r="N148" s="149">
        <f t="shared" si="467"/>
        <v>212340</v>
      </c>
      <c r="O148" s="150">
        <f t="shared" si="467"/>
        <v>154894.71999999997</v>
      </c>
      <c r="P148" s="149">
        <f t="shared" si="467"/>
        <v>211542</v>
      </c>
      <c r="Q148" s="150">
        <f t="shared" si="467"/>
        <v>150561.92000000001</v>
      </c>
      <c r="R148" s="149">
        <f t="shared" si="467"/>
        <v>254002</v>
      </c>
      <c r="S148" s="150">
        <f t="shared" si="467"/>
        <v>181742.32</v>
      </c>
      <c r="T148" s="149">
        <f t="shared" si="467"/>
        <v>226503</v>
      </c>
      <c r="U148" s="150">
        <f t="shared" si="467"/>
        <v>161974.56000000003</v>
      </c>
      <c r="V148" s="149">
        <f t="shared" si="467"/>
        <v>187224</v>
      </c>
      <c r="W148" s="150">
        <f t="shared" si="467"/>
        <v>135852.91999999998</v>
      </c>
      <c r="X148" s="149">
        <f t="shared" si="467"/>
        <v>173994</v>
      </c>
      <c r="Y148" s="150">
        <f t="shared" si="467"/>
        <v>126591.44</v>
      </c>
      <c r="Z148" s="149">
        <f t="shared" si="467"/>
        <v>213648</v>
      </c>
      <c r="AA148" s="150">
        <f t="shared" si="467"/>
        <v>151372.24000000002</v>
      </c>
      <c r="AB148" s="149">
        <f t="shared" si="467"/>
        <v>210422</v>
      </c>
      <c r="AC148" s="150">
        <f t="shared" si="467"/>
        <v>151889.85</v>
      </c>
      <c r="AD148" s="149">
        <f t="shared" si="467"/>
        <v>190015</v>
      </c>
      <c r="AE148" s="150">
        <f t="shared" si="467"/>
        <v>138997.88</v>
      </c>
      <c r="AF148" s="149">
        <f t="shared" si="467"/>
        <v>2551704</v>
      </c>
      <c r="AG148" s="150">
        <f t="shared" si="467"/>
        <v>1832786.25</v>
      </c>
      <c r="AH148" s="111">
        <f t="shared" si="467"/>
        <v>219639</v>
      </c>
      <c r="AI148" s="112">
        <f t="shared" si="467"/>
        <v>161880.06</v>
      </c>
      <c r="AJ148" s="111">
        <f t="shared" si="467"/>
        <v>224253</v>
      </c>
      <c r="AK148" s="112">
        <f t="shared" si="467"/>
        <v>162171.92000000004</v>
      </c>
      <c r="AL148" s="111">
        <f t="shared" si="467"/>
        <v>266846</v>
      </c>
      <c r="AM148" s="112">
        <f t="shared" si="467"/>
        <v>198798.03000000003</v>
      </c>
      <c r="AN148" s="111">
        <f t="shared" ref="AN148:BS148" si="468">SUM(AN4:AN147)</f>
        <v>159042</v>
      </c>
      <c r="AO148" s="112">
        <f t="shared" si="468"/>
        <v>113559.28</v>
      </c>
      <c r="AP148" s="111">
        <f t="shared" si="468"/>
        <v>198064</v>
      </c>
      <c r="AQ148" s="112">
        <f t="shared" si="468"/>
        <v>146417.83999999997</v>
      </c>
      <c r="AR148" s="111">
        <f t="shared" si="468"/>
        <v>232339</v>
      </c>
      <c r="AS148" s="112">
        <f t="shared" si="468"/>
        <v>170299.04</v>
      </c>
      <c r="AT148" s="111">
        <f t="shared" si="468"/>
        <v>194666</v>
      </c>
      <c r="AU148" s="112">
        <f t="shared" si="468"/>
        <v>142953</v>
      </c>
      <c r="AV148" s="111">
        <f t="shared" si="468"/>
        <v>199636</v>
      </c>
      <c r="AW148" s="112">
        <f t="shared" si="468"/>
        <v>146106.79999999996</v>
      </c>
      <c r="AX148" s="111">
        <f t="shared" si="468"/>
        <v>179105</v>
      </c>
      <c r="AY148" s="112">
        <f t="shared" si="468"/>
        <v>134474.51999999996</v>
      </c>
      <c r="AZ148" s="111">
        <f t="shared" si="468"/>
        <v>219352</v>
      </c>
      <c r="BA148" s="112">
        <f t="shared" si="468"/>
        <v>161298.16</v>
      </c>
      <c r="BB148" s="111">
        <f t="shared" si="468"/>
        <v>182351</v>
      </c>
      <c r="BC148" s="112">
        <f t="shared" si="468"/>
        <v>133636.96000000002</v>
      </c>
      <c r="BD148" s="111">
        <f t="shared" si="468"/>
        <v>196476</v>
      </c>
      <c r="BE148" s="112">
        <f t="shared" si="468"/>
        <v>146110.46000000002</v>
      </c>
      <c r="BF148" s="111">
        <f t="shared" si="468"/>
        <v>2471769</v>
      </c>
      <c r="BG148" s="112">
        <f t="shared" si="468"/>
        <v>1817706.07</v>
      </c>
      <c r="BH148" s="111">
        <f t="shared" si="468"/>
        <v>219223</v>
      </c>
      <c r="BI148" s="112">
        <f t="shared" si="468"/>
        <v>164389.12</v>
      </c>
      <c r="BJ148" s="111">
        <f t="shared" si="468"/>
        <v>187498</v>
      </c>
      <c r="BK148" s="112">
        <f t="shared" si="468"/>
        <v>138176.24000000002</v>
      </c>
      <c r="BL148" s="111">
        <f t="shared" si="468"/>
        <v>0</v>
      </c>
      <c r="BM148" s="112">
        <f t="shared" si="468"/>
        <v>0</v>
      </c>
      <c r="BN148" s="111">
        <f t="shared" si="468"/>
        <v>0</v>
      </c>
      <c r="BO148" s="112">
        <f t="shared" si="468"/>
        <v>0</v>
      </c>
      <c r="BP148" s="111">
        <f t="shared" si="468"/>
        <v>0</v>
      </c>
      <c r="BQ148" s="112">
        <f t="shared" si="468"/>
        <v>0</v>
      </c>
      <c r="BR148" s="111">
        <f t="shared" si="468"/>
        <v>0</v>
      </c>
      <c r="BS148" s="112">
        <f t="shared" si="468"/>
        <v>0</v>
      </c>
      <c r="BT148" s="111">
        <f t="shared" ref="BT148:CG148" si="469">SUM(BT4:BT147)</f>
        <v>0</v>
      </c>
      <c r="BU148" s="112">
        <f t="shared" si="469"/>
        <v>0</v>
      </c>
      <c r="BV148" s="111">
        <f t="shared" si="469"/>
        <v>0</v>
      </c>
      <c r="BW148" s="112">
        <f t="shared" si="469"/>
        <v>0</v>
      </c>
      <c r="BX148" s="111">
        <f t="shared" si="469"/>
        <v>0</v>
      </c>
      <c r="BY148" s="112">
        <f t="shared" si="469"/>
        <v>0</v>
      </c>
      <c r="BZ148" s="111">
        <f t="shared" si="469"/>
        <v>0</v>
      </c>
      <c r="CA148" s="112">
        <f t="shared" si="469"/>
        <v>0</v>
      </c>
      <c r="CB148" s="111">
        <f t="shared" si="469"/>
        <v>0</v>
      </c>
      <c r="CC148" s="112">
        <f t="shared" si="469"/>
        <v>0</v>
      </c>
      <c r="CD148" s="111">
        <f t="shared" si="469"/>
        <v>0</v>
      </c>
      <c r="CE148" s="112">
        <f t="shared" si="469"/>
        <v>0</v>
      </c>
      <c r="CF148" s="111">
        <f t="shared" si="469"/>
        <v>406721</v>
      </c>
      <c r="CG148" s="112">
        <f t="shared" si="469"/>
        <v>302565.36</v>
      </c>
    </row>
    <row r="149" spans="1:85" s="102" customFormat="1" ht="19.899999999999999" customHeight="1" x14ac:dyDescent="0.5">
      <c r="A149" s="113"/>
      <c r="B149" s="105"/>
      <c r="C149" s="105"/>
      <c r="D149" s="105"/>
      <c r="E149" s="105"/>
      <c r="F149" s="106"/>
      <c r="G149" s="106"/>
      <c r="H149" s="106"/>
      <c r="I149" s="146"/>
      <c r="J149" s="106"/>
      <c r="K149" s="146"/>
      <c r="L149" s="106"/>
      <c r="M149" s="146"/>
      <c r="N149" s="106"/>
      <c r="O149" s="146"/>
      <c r="P149" s="106"/>
      <c r="Q149" s="146"/>
      <c r="R149" s="106"/>
      <c r="S149" s="146"/>
      <c r="T149" s="106"/>
      <c r="U149" s="146"/>
      <c r="V149" s="106"/>
      <c r="W149" s="146"/>
      <c r="X149" s="106"/>
      <c r="Y149" s="146"/>
      <c r="Z149" s="106"/>
      <c r="AA149" s="146"/>
      <c r="AB149" s="106"/>
      <c r="AC149" s="146"/>
      <c r="AD149" s="106"/>
      <c r="AE149" s="146"/>
      <c r="AF149" s="147"/>
      <c r="AG149" s="146"/>
      <c r="AH149" s="99"/>
      <c r="AI149" s="100"/>
      <c r="AJ149" s="99"/>
      <c r="AK149" s="100"/>
      <c r="AL149" s="99"/>
      <c r="AM149" s="100"/>
      <c r="AN149" s="99"/>
      <c r="AO149" s="100"/>
      <c r="AP149" s="99"/>
      <c r="AQ149" s="100"/>
      <c r="AR149" s="99"/>
      <c r="AS149" s="100"/>
      <c r="AT149" s="99"/>
      <c r="AU149" s="100"/>
      <c r="AV149" s="99"/>
      <c r="AW149" s="100"/>
      <c r="AX149" s="99"/>
      <c r="AY149" s="100"/>
      <c r="AZ149" s="99"/>
      <c r="BA149" s="100"/>
      <c r="BB149" s="99"/>
      <c r="BC149" s="100"/>
      <c r="BD149" s="99"/>
      <c r="BE149" s="100"/>
      <c r="BF149" s="101"/>
      <c r="BG149" s="100"/>
      <c r="BH149" s="99"/>
      <c r="BI149" s="100"/>
      <c r="BJ149" s="99"/>
      <c r="BK149" s="100"/>
      <c r="BL149" s="99"/>
      <c r="BM149" s="100"/>
      <c r="BN149" s="99"/>
      <c r="BO149" s="100"/>
      <c r="BP149" s="99"/>
      <c r="BQ149" s="100"/>
      <c r="BR149" s="99"/>
      <c r="BS149" s="100"/>
      <c r="BT149" s="99"/>
      <c r="BU149" s="100"/>
      <c r="BV149" s="99"/>
      <c r="BW149" s="100"/>
      <c r="BX149" s="99"/>
      <c r="BY149" s="100"/>
      <c r="BZ149" s="99"/>
      <c r="CA149" s="100"/>
      <c r="CB149" s="99"/>
      <c r="CC149" s="100"/>
      <c r="CD149" s="99"/>
      <c r="CE149" s="100"/>
      <c r="CF149" s="101"/>
      <c r="CG149" s="100"/>
    </row>
    <row r="150" spans="1:85" s="102" customFormat="1" ht="19.899999999999999" customHeight="1" x14ac:dyDescent="0.5">
      <c r="A150" s="94">
        <v>119</v>
      </c>
      <c r="B150" s="95" t="s">
        <v>167</v>
      </c>
      <c r="C150" s="95" t="s">
        <v>74</v>
      </c>
      <c r="D150" s="94">
        <f t="shared" ref="D150:D157" si="470">RANK(BF150,$BF$149:$BF$164)</f>
        <v>3</v>
      </c>
      <c r="E150" s="94">
        <v>0.7</v>
      </c>
      <c r="F150" s="94" t="s">
        <v>75</v>
      </c>
      <c r="G150" s="94">
        <v>4500</v>
      </c>
      <c r="H150" s="94"/>
      <c r="I150" s="163">
        <f t="shared" ref="I150:I163" si="471">H150*$E150</f>
        <v>0</v>
      </c>
      <c r="J150" s="94"/>
      <c r="K150" s="163">
        <f t="shared" ref="K150:K163" si="472">J150*$E150</f>
        <v>0</v>
      </c>
      <c r="L150" s="94"/>
      <c r="M150" s="163">
        <f t="shared" ref="M150:M163" si="473">L150*$E150</f>
        <v>0</v>
      </c>
      <c r="N150" s="94">
        <v>12</v>
      </c>
      <c r="O150" s="163">
        <f t="shared" ref="O150:O163" si="474">N150*$E150</f>
        <v>8.3999999999999986</v>
      </c>
      <c r="P150" s="94"/>
      <c r="Q150" s="163">
        <f t="shared" ref="Q150:Q163" si="475">P150*$E150</f>
        <v>0</v>
      </c>
      <c r="R150" s="94">
        <v>24</v>
      </c>
      <c r="S150" s="163">
        <f t="shared" ref="S150:S163" si="476">R150*$E150</f>
        <v>16.799999999999997</v>
      </c>
      <c r="T150" s="94">
        <v>24</v>
      </c>
      <c r="U150" s="163">
        <f t="shared" ref="U150:U163" si="477">T150*$E150</f>
        <v>16.799999999999997</v>
      </c>
      <c r="V150" s="94"/>
      <c r="W150" s="163">
        <f t="shared" ref="W150:W163" si="478">V150*$E150</f>
        <v>0</v>
      </c>
      <c r="X150" s="94"/>
      <c r="Y150" s="163">
        <f t="shared" ref="Y150:Y163" si="479">X150*$E150</f>
        <v>0</v>
      </c>
      <c r="Z150" s="94"/>
      <c r="AA150" s="163">
        <f t="shared" ref="AA150:AA163" si="480">Z150*$E150</f>
        <v>0</v>
      </c>
      <c r="AB150" s="94"/>
      <c r="AC150" s="163">
        <f t="shared" ref="AC150:AC163" si="481">AB150*$E150</f>
        <v>0</v>
      </c>
      <c r="AD150" s="94"/>
      <c r="AE150" s="160">
        <f t="shared" ref="AE150:AE163" si="482">AD150*$E150</f>
        <v>0</v>
      </c>
      <c r="AF150" s="147">
        <f t="shared" ref="AF150:AG163" si="483">SUM(H150,J150,L150,N150,P150,R150,T150,V150,X150,Z150,AB150,AD150)</f>
        <v>60</v>
      </c>
      <c r="AG150" s="146">
        <f t="shared" si="483"/>
        <v>41.999999999999993</v>
      </c>
      <c r="AH150" s="96"/>
      <c r="AI150" s="104">
        <f t="shared" ref="AI150:AI163" si="484">AH150*$E150</f>
        <v>0</v>
      </c>
      <c r="AJ150" s="96">
        <v>24</v>
      </c>
      <c r="AK150" s="104">
        <f t="shared" ref="AK150:AK163" si="485">AJ150*$E150</f>
        <v>16.799999999999997</v>
      </c>
      <c r="AL150" s="99"/>
      <c r="AM150" s="100">
        <f t="shared" ref="AM150:AM163" si="486">AL150*$E150</f>
        <v>0</v>
      </c>
      <c r="AN150" s="99"/>
      <c r="AO150" s="100">
        <f t="shared" ref="AO150:AQ163" si="487">AN150*$E150</f>
        <v>0</v>
      </c>
      <c r="AP150" s="99"/>
      <c r="AQ150" s="100">
        <f t="shared" si="487"/>
        <v>0</v>
      </c>
      <c r="AR150" s="99"/>
      <c r="AS150" s="100">
        <f t="shared" ref="AS150:AS163" si="488">AR150*$E150</f>
        <v>0</v>
      </c>
      <c r="AT150" s="99"/>
      <c r="AU150" s="100">
        <f t="shared" ref="AU150:AU163" si="489">AT150*$E150</f>
        <v>0</v>
      </c>
      <c r="AV150" s="99"/>
      <c r="AW150" s="100">
        <f t="shared" ref="AW150:AW163" si="490">AV150*$E150</f>
        <v>0</v>
      </c>
      <c r="AX150" s="99"/>
      <c r="AY150" s="100">
        <f t="shared" ref="AY150:AY163" si="491">AX150*$E150</f>
        <v>0</v>
      </c>
      <c r="AZ150" s="99"/>
      <c r="BA150" s="100">
        <f t="shared" ref="BA150:BA163" si="492">AZ150*$E150</f>
        <v>0</v>
      </c>
      <c r="BB150" s="99"/>
      <c r="BC150" s="100">
        <f t="shared" ref="BC150:BC163" si="493">BB150*$E150</f>
        <v>0</v>
      </c>
      <c r="BD150" s="99"/>
      <c r="BE150" s="100">
        <f t="shared" ref="BE150:BE163" si="494">BD150*$E150</f>
        <v>0</v>
      </c>
      <c r="BF150" s="101">
        <f t="shared" ref="BF150:BG163" si="495">SUM(AH150,AJ150,AL150,AN150,AP150,AR150,AT150,AV150,AX150,AZ150,BB150,BD150)</f>
        <v>24</v>
      </c>
      <c r="BG150" s="100">
        <f t="shared" si="495"/>
        <v>16.799999999999997</v>
      </c>
      <c r="BH150" s="99"/>
      <c r="BI150" s="100">
        <f t="shared" ref="BI150:BI156" si="496">BH150*$E150</f>
        <v>0</v>
      </c>
      <c r="BJ150" s="99"/>
      <c r="BK150" s="100">
        <f t="shared" ref="BK150:BK156" si="497">BJ150*$E150</f>
        <v>0</v>
      </c>
      <c r="BL150" s="99"/>
      <c r="BM150" s="100">
        <f t="shared" ref="BM150:BM156" si="498">BL150*$E150</f>
        <v>0</v>
      </c>
      <c r="BN150" s="99"/>
      <c r="BO150" s="100">
        <f t="shared" ref="BO150:BO156" si="499">BN150*$E150</f>
        <v>0</v>
      </c>
      <c r="BP150" s="99"/>
      <c r="BQ150" s="100">
        <f t="shared" ref="BQ150:BQ156" si="500">BP150*$E150</f>
        <v>0</v>
      </c>
      <c r="BR150" s="99"/>
      <c r="BS150" s="100">
        <f t="shared" ref="BS150:BS156" si="501">BR150*$E150</f>
        <v>0</v>
      </c>
      <c r="BT150" s="99"/>
      <c r="BU150" s="100">
        <f t="shared" ref="BU150:BU156" si="502">BT150*$E150</f>
        <v>0</v>
      </c>
      <c r="BV150" s="99"/>
      <c r="BW150" s="100">
        <f t="shared" ref="BW150:BW156" si="503">BV150*$E150</f>
        <v>0</v>
      </c>
      <c r="BX150" s="99"/>
      <c r="BY150" s="100">
        <f t="shared" ref="BY150:BY156" si="504">BX150*$E150</f>
        <v>0</v>
      </c>
      <c r="BZ150" s="99"/>
      <c r="CA150" s="100">
        <f t="shared" ref="CA150:CA156" si="505">BZ150*$E150</f>
        <v>0</v>
      </c>
      <c r="CB150" s="99"/>
      <c r="CC150" s="100">
        <f t="shared" ref="CC150:CC156" si="506">CB150*$E150</f>
        <v>0</v>
      </c>
      <c r="CD150" s="99"/>
      <c r="CE150" s="100">
        <f t="shared" ref="CE150:CE156" si="507">CD150*$E150</f>
        <v>0</v>
      </c>
      <c r="CF150" s="101">
        <f t="shared" ref="CF150:CG156" si="508">SUM(BH150,BJ150,BL150,BN150,BP150,BR150,BT150,BV150,BX150,BZ150,CB150,CD150)</f>
        <v>0</v>
      </c>
      <c r="CG150" s="100">
        <f t="shared" si="508"/>
        <v>0</v>
      </c>
    </row>
    <row r="151" spans="1:85" s="102" customFormat="1" ht="19.899999999999999" customHeight="1" x14ac:dyDescent="0.5">
      <c r="A151" s="94">
        <v>120</v>
      </c>
      <c r="B151" s="95" t="s">
        <v>168</v>
      </c>
      <c r="C151" s="95" t="s">
        <v>74</v>
      </c>
      <c r="D151" s="94">
        <f t="shared" si="470"/>
        <v>4</v>
      </c>
      <c r="E151" s="94">
        <v>0.35</v>
      </c>
      <c r="F151" s="94" t="s">
        <v>83</v>
      </c>
      <c r="G151" s="94">
        <v>2300</v>
      </c>
      <c r="H151" s="94"/>
      <c r="I151" s="163">
        <f t="shared" si="471"/>
        <v>0</v>
      </c>
      <c r="J151" s="94"/>
      <c r="K151" s="163">
        <f t="shared" si="472"/>
        <v>0</v>
      </c>
      <c r="L151" s="94"/>
      <c r="M151" s="163">
        <f t="shared" si="473"/>
        <v>0</v>
      </c>
      <c r="N151" s="94"/>
      <c r="O151" s="163">
        <f t="shared" si="474"/>
        <v>0</v>
      </c>
      <c r="P151" s="94"/>
      <c r="Q151" s="163">
        <f t="shared" si="475"/>
        <v>0</v>
      </c>
      <c r="R151" s="94"/>
      <c r="S151" s="163">
        <f t="shared" si="476"/>
        <v>0</v>
      </c>
      <c r="T151" s="94"/>
      <c r="U151" s="163">
        <f t="shared" si="477"/>
        <v>0</v>
      </c>
      <c r="V151" s="94"/>
      <c r="W151" s="163">
        <f t="shared" si="478"/>
        <v>0</v>
      </c>
      <c r="X151" s="94"/>
      <c r="Y151" s="163">
        <f t="shared" si="479"/>
        <v>0</v>
      </c>
      <c r="Z151" s="94"/>
      <c r="AA151" s="163">
        <f t="shared" si="480"/>
        <v>0</v>
      </c>
      <c r="AB151" s="94"/>
      <c r="AC151" s="163">
        <f t="shared" si="481"/>
        <v>0</v>
      </c>
      <c r="AD151" s="94">
        <v>24</v>
      </c>
      <c r="AE151" s="163">
        <f t="shared" si="482"/>
        <v>8.3999999999999986</v>
      </c>
      <c r="AF151" s="147">
        <f t="shared" si="483"/>
        <v>24</v>
      </c>
      <c r="AG151" s="146">
        <f t="shared" si="483"/>
        <v>8.3999999999999986</v>
      </c>
      <c r="AH151" s="96"/>
      <c r="AI151" s="104">
        <f t="shared" si="484"/>
        <v>0</v>
      </c>
      <c r="AJ151" s="96"/>
      <c r="AK151" s="104">
        <f t="shared" si="485"/>
        <v>0</v>
      </c>
      <c r="AL151" s="99"/>
      <c r="AM151" s="100">
        <f t="shared" si="486"/>
        <v>0</v>
      </c>
      <c r="AN151" s="99"/>
      <c r="AO151" s="100">
        <f t="shared" si="487"/>
        <v>0</v>
      </c>
      <c r="AP151" s="99"/>
      <c r="AQ151" s="100">
        <f t="shared" si="487"/>
        <v>0</v>
      </c>
      <c r="AR151" s="99"/>
      <c r="AS151" s="100">
        <f t="shared" si="488"/>
        <v>0</v>
      </c>
      <c r="AT151" s="99"/>
      <c r="AU151" s="100">
        <f t="shared" si="489"/>
        <v>0</v>
      </c>
      <c r="AV151" s="99"/>
      <c r="AW151" s="100">
        <f t="shared" si="490"/>
        <v>0</v>
      </c>
      <c r="AX151" s="99"/>
      <c r="AY151" s="100">
        <f t="shared" si="491"/>
        <v>0</v>
      </c>
      <c r="AZ151" s="99"/>
      <c r="BA151" s="100">
        <f t="shared" si="492"/>
        <v>0</v>
      </c>
      <c r="BB151" s="99"/>
      <c r="BC151" s="100">
        <f t="shared" si="493"/>
        <v>0</v>
      </c>
      <c r="BD151" s="99"/>
      <c r="BE151" s="100">
        <f t="shared" si="494"/>
        <v>0</v>
      </c>
      <c r="BF151" s="101">
        <f t="shared" si="495"/>
        <v>0</v>
      </c>
      <c r="BG151" s="100">
        <f t="shared" si="495"/>
        <v>0</v>
      </c>
      <c r="BH151" s="99"/>
      <c r="BI151" s="100">
        <f t="shared" si="496"/>
        <v>0</v>
      </c>
      <c r="BJ151" s="99"/>
      <c r="BK151" s="100">
        <f t="shared" si="497"/>
        <v>0</v>
      </c>
      <c r="BL151" s="99"/>
      <c r="BM151" s="100">
        <f t="shared" si="498"/>
        <v>0</v>
      </c>
      <c r="BN151" s="99"/>
      <c r="BO151" s="100">
        <f t="shared" si="499"/>
        <v>0</v>
      </c>
      <c r="BP151" s="99"/>
      <c r="BQ151" s="100">
        <f t="shared" si="500"/>
        <v>0</v>
      </c>
      <c r="BR151" s="99"/>
      <c r="BS151" s="100">
        <f t="shared" si="501"/>
        <v>0</v>
      </c>
      <c r="BT151" s="99"/>
      <c r="BU151" s="100">
        <f t="shared" si="502"/>
        <v>0</v>
      </c>
      <c r="BV151" s="99"/>
      <c r="BW151" s="100">
        <f t="shared" si="503"/>
        <v>0</v>
      </c>
      <c r="BX151" s="99"/>
      <c r="BY151" s="100">
        <f t="shared" si="504"/>
        <v>0</v>
      </c>
      <c r="BZ151" s="99"/>
      <c r="CA151" s="100">
        <f t="shared" si="505"/>
        <v>0</v>
      </c>
      <c r="CB151" s="99"/>
      <c r="CC151" s="100">
        <f t="shared" si="506"/>
        <v>0</v>
      </c>
      <c r="CD151" s="99"/>
      <c r="CE151" s="100">
        <f t="shared" si="507"/>
        <v>0</v>
      </c>
      <c r="CF151" s="101">
        <f t="shared" si="508"/>
        <v>0</v>
      </c>
      <c r="CG151" s="100">
        <f t="shared" si="508"/>
        <v>0</v>
      </c>
    </row>
    <row r="152" spans="1:85" s="102" customFormat="1" ht="19.899999999999999" customHeight="1" x14ac:dyDescent="0.5">
      <c r="A152" s="94">
        <v>121</v>
      </c>
      <c r="B152" s="95" t="s">
        <v>169</v>
      </c>
      <c r="C152" s="95" t="s">
        <v>74</v>
      </c>
      <c r="D152" s="94">
        <f t="shared" si="470"/>
        <v>4</v>
      </c>
      <c r="E152" s="94">
        <v>0.17499999999999999</v>
      </c>
      <c r="F152" s="94" t="s">
        <v>170</v>
      </c>
      <c r="G152" s="94">
        <v>1300</v>
      </c>
      <c r="H152" s="94"/>
      <c r="I152" s="163">
        <f t="shared" si="471"/>
        <v>0</v>
      </c>
      <c r="J152" s="94"/>
      <c r="K152" s="163">
        <f t="shared" si="472"/>
        <v>0</v>
      </c>
      <c r="L152" s="94"/>
      <c r="M152" s="163">
        <f t="shared" si="473"/>
        <v>0</v>
      </c>
      <c r="N152" s="94"/>
      <c r="O152" s="163">
        <f t="shared" si="474"/>
        <v>0</v>
      </c>
      <c r="P152" s="94"/>
      <c r="Q152" s="163">
        <f t="shared" si="475"/>
        <v>0</v>
      </c>
      <c r="R152" s="94"/>
      <c r="S152" s="163">
        <f t="shared" si="476"/>
        <v>0</v>
      </c>
      <c r="T152" s="94"/>
      <c r="U152" s="163">
        <f t="shared" si="477"/>
        <v>0</v>
      </c>
      <c r="V152" s="94"/>
      <c r="W152" s="163">
        <f t="shared" si="478"/>
        <v>0</v>
      </c>
      <c r="X152" s="94"/>
      <c r="Y152" s="163">
        <f t="shared" si="479"/>
        <v>0</v>
      </c>
      <c r="Z152" s="94"/>
      <c r="AA152" s="163">
        <f t="shared" si="480"/>
        <v>0</v>
      </c>
      <c r="AB152" s="94"/>
      <c r="AC152" s="163">
        <f t="shared" si="481"/>
        <v>0</v>
      </c>
      <c r="AD152" s="94"/>
      <c r="AE152" s="163">
        <f t="shared" si="482"/>
        <v>0</v>
      </c>
      <c r="AF152" s="147">
        <f t="shared" si="483"/>
        <v>0</v>
      </c>
      <c r="AG152" s="146">
        <f t="shared" si="483"/>
        <v>0</v>
      </c>
      <c r="AH152" s="96"/>
      <c r="AI152" s="104">
        <f t="shared" si="484"/>
        <v>0</v>
      </c>
      <c r="AJ152" s="96"/>
      <c r="AK152" s="104">
        <f t="shared" si="485"/>
        <v>0</v>
      </c>
      <c r="AL152" s="99"/>
      <c r="AM152" s="100">
        <f t="shared" si="486"/>
        <v>0</v>
      </c>
      <c r="AN152" s="99"/>
      <c r="AO152" s="100">
        <f t="shared" si="487"/>
        <v>0</v>
      </c>
      <c r="AP152" s="99"/>
      <c r="AQ152" s="100">
        <f t="shared" si="487"/>
        <v>0</v>
      </c>
      <c r="AR152" s="99"/>
      <c r="AS152" s="100">
        <f t="shared" si="488"/>
        <v>0</v>
      </c>
      <c r="AT152" s="99"/>
      <c r="AU152" s="100">
        <f t="shared" si="489"/>
        <v>0</v>
      </c>
      <c r="AV152" s="99"/>
      <c r="AW152" s="100">
        <f t="shared" si="490"/>
        <v>0</v>
      </c>
      <c r="AX152" s="99"/>
      <c r="AY152" s="100">
        <f t="shared" si="491"/>
        <v>0</v>
      </c>
      <c r="AZ152" s="99"/>
      <c r="BA152" s="100">
        <f t="shared" si="492"/>
        <v>0</v>
      </c>
      <c r="BB152" s="99"/>
      <c r="BC152" s="100">
        <f t="shared" si="493"/>
        <v>0</v>
      </c>
      <c r="BD152" s="99"/>
      <c r="BE152" s="100">
        <f t="shared" si="494"/>
        <v>0</v>
      </c>
      <c r="BF152" s="101">
        <f t="shared" si="495"/>
        <v>0</v>
      </c>
      <c r="BG152" s="100">
        <f t="shared" si="495"/>
        <v>0</v>
      </c>
      <c r="BH152" s="99"/>
      <c r="BI152" s="100">
        <f t="shared" si="496"/>
        <v>0</v>
      </c>
      <c r="BJ152" s="99"/>
      <c r="BK152" s="100">
        <f t="shared" si="497"/>
        <v>0</v>
      </c>
      <c r="BL152" s="99"/>
      <c r="BM152" s="100">
        <f t="shared" si="498"/>
        <v>0</v>
      </c>
      <c r="BN152" s="99"/>
      <c r="BO152" s="100">
        <f t="shared" si="499"/>
        <v>0</v>
      </c>
      <c r="BP152" s="99"/>
      <c r="BQ152" s="100">
        <f t="shared" si="500"/>
        <v>0</v>
      </c>
      <c r="BR152" s="99"/>
      <c r="BS152" s="100">
        <f t="shared" si="501"/>
        <v>0</v>
      </c>
      <c r="BT152" s="99"/>
      <c r="BU152" s="100">
        <f t="shared" si="502"/>
        <v>0</v>
      </c>
      <c r="BV152" s="99"/>
      <c r="BW152" s="100">
        <f t="shared" si="503"/>
        <v>0</v>
      </c>
      <c r="BX152" s="99"/>
      <c r="BY152" s="100">
        <f t="shared" si="504"/>
        <v>0</v>
      </c>
      <c r="BZ152" s="99"/>
      <c r="CA152" s="100">
        <f t="shared" si="505"/>
        <v>0</v>
      </c>
      <c r="CB152" s="99"/>
      <c r="CC152" s="100">
        <f t="shared" si="506"/>
        <v>0</v>
      </c>
      <c r="CD152" s="99"/>
      <c r="CE152" s="100">
        <f t="shared" si="507"/>
        <v>0</v>
      </c>
      <c r="CF152" s="101">
        <f t="shared" si="508"/>
        <v>0</v>
      </c>
      <c r="CG152" s="100">
        <f t="shared" si="508"/>
        <v>0</v>
      </c>
    </row>
    <row r="153" spans="1:85" s="102" customFormat="1" ht="19.899999999999999" customHeight="1" x14ac:dyDescent="0.5">
      <c r="A153" s="94">
        <v>122</v>
      </c>
      <c r="B153" s="95" t="s">
        <v>171</v>
      </c>
      <c r="C153" s="95" t="s">
        <v>74</v>
      </c>
      <c r="D153" s="94">
        <f t="shared" si="470"/>
        <v>2</v>
      </c>
      <c r="E153" s="94">
        <v>0.7</v>
      </c>
      <c r="F153" s="94" t="s">
        <v>75</v>
      </c>
      <c r="G153" s="94">
        <v>5200</v>
      </c>
      <c r="H153" s="94">
        <v>422</v>
      </c>
      <c r="I153" s="163">
        <f t="shared" si="471"/>
        <v>295.39999999999998</v>
      </c>
      <c r="J153" s="94">
        <v>192</v>
      </c>
      <c r="K153" s="163">
        <f t="shared" si="472"/>
        <v>134.39999999999998</v>
      </c>
      <c r="L153" s="94">
        <v>216</v>
      </c>
      <c r="M153" s="163">
        <f t="shared" si="473"/>
        <v>151.19999999999999</v>
      </c>
      <c r="N153" s="94">
        <v>84</v>
      </c>
      <c r="O153" s="163">
        <f t="shared" si="474"/>
        <v>58.8</v>
      </c>
      <c r="P153" s="94">
        <v>64</v>
      </c>
      <c r="Q153" s="163">
        <f t="shared" si="475"/>
        <v>44.8</v>
      </c>
      <c r="R153" s="94">
        <v>132</v>
      </c>
      <c r="S153" s="163">
        <f t="shared" si="476"/>
        <v>92.399999999999991</v>
      </c>
      <c r="T153" s="94">
        <v>74</v>
      </c>
      <c r="U153" s="163">
        <f t="shared" si="477"/>
        <v>51.8</v>
      </c>
      <c r="V153" s="94"/>
      <c r="W153" s="163">
        <f t="shared" si="478"/>
        <v>0</v>
      </c>
      <c r="X153" s="94">
        <v>84</v>
      </c>
      <c r="Y153" s="163">
        <f t="shared" si="479"/>
        <v>58.8</v>
      </c>
      <c r="Z153" s="94">
        <v>36</v>
      </c>
      <c r="AA153" s="160">
        <f t="shared" si="480"/>
        <v>25.2</v>
      </c>
      <c r="AB153" s="94"/>
      <c r="AC153" s="163">
        <f t="shared" si="481"/>
        <v>0</v>
      </c>
      <c r="AD153" s="94"/>
      <c r="AE153" s="163">
        <f t="shared" si="482"/>
        <v>0</v>
      </c>
      <c r="AF153" s="147">
        <f t="shared" si="483"/>
        <v>1304</v>
      </c>
      <c r="AG153" s="146">
        <f t="shared" si="483"/>
        <v>912.79999999999984</v>
      </c>
      <c r="AH153" s="96">
        <v>84</v>
      </c>
      <c r="AI153" s="104">
        <f t="shared" si="484"/>
        <v>58.8</v>
      </c>
      <c r="AJ153" s="96">
        <v>36</v>
      </c>
      <c r="AK153" s="104">
        <f t="shared" si="485"/>
        <v>25.2</v>
      </c>
      <c r="AL153" s="99">
        <v>25</v>
      </c>
      <c r="AM153" s="100">
        <f t="shared" si="486"/>
        <v>17.5</v>
      </c>
      <c r="AN153" s="99"/>
      <c r="AO153" s="100">
        <f t="shared" si="487"/>
        <v>0</v>
      </c>
      <c r="AP153" s="99">
        <v>24</v>
      </c>
      <c r="AQ153" s="100">
        <f t="shared" si="487"/>
        <v>16.799999999999997</v>
      </c>
      <c r="AR153" s="99">
        <v>23</v>
      </c>
      <c r="AS153" s="100">
        <f t="shared" si="488"/>
        <v>16.099999999999998</v>
      </c>
      <c r="AT153" s="99">
        <v>24</v>
      </c>
      <c r="AU153" s="100">
        <f t="shared" si="489"/>
        <v>16.799999999999997</v>
      </c>
      <c r="AV153" s="99">
        <v>48</v>
      </c>
      <c r="AW153" s="100">
        <f t="shared" si="490"/>
        <v>33.599999999999994</v>
      </c>
      <c r="AX153" s="99"/>
      <c r="AY153" s="100">
        <f t="shared" si="491"/>
        <v>0</v>
      </c>
      <c r="AZ153" s="99">
        <v>72</v>
      </c>
      <c r="BA153" s="100">
        <f t="shared" si="492"/>
        <v>50.4</v>
      </c>
      <c r="BB153" s="99">
        <v>24</v>
      </c>
      <c r="BC153" s="100">
        <f t="shared" si="493"/>
        <v>16.799999999999997</v>
      </c>
      <c r="BD153" s="99">
        <v>42</v>
      </c>
      <c r="BE153" s="100">
        <f t="shared" si="494"/>
        <v>29.4</v>
      </c>
      <c r="BF153" s="101">
        <f t="shared" si="495"/>
        <v>402</v>
      </c>
      <c r="BG153" s="100">
        <f t="shared" si="495"/>
        <v>281.39999999999998</v>
      </c>
      <c r="BH153" s="96">
        <v>32</v>
      </c>
      <c r="BI153" s="104">
        <f t="shared" si="496"/>
        <v>22.4</v>
      </c>
      <c r="BJ153" s="98"/>
      <c r="BK153" s="104">
        <f t="shared" si="497"/>
        <v>0</v>
      </c>
      <c r="BL153" s="99"/>
      <c r="BM153" s="100">
        <f t="shared" si="498"/>
        <v>0</v>
      </c>
      <c r="BN153" s="99"/>
      <c r="BO153" s="100">
        <f t="shared" si="499"/>
        <v>0</v>
      </c>
      <c r="BP153" s="99"/>
      <c r="BQ153" s="100">
        <f t="shared" si="500"/>
        <v>0</v>
      </c>
      <c r="BR153" s="99"/>
      <c r="BS153" s="100">
        <f t="shared" si="501"/>
        <v>0</v>
      </c>
      <c r="BT153" s="99"/>
      <c r="BU153" s="100">
        <f t="shared" si="502"/>
        <v>0</v>
      </c>
      <c r="BV153" s="99"/>
      <c r="BW153" s="100">
        <f t="shared" si="503"/>
        <v>0</v>
      </c>
      <c r="BX153" s="99"/>
      <c r="BY153" s="100">
        <f t="shared" si="504"/>
        <v>0</v>
      </c>
      <c r="BZ153" s="99"/>
      <c r="CA153" s="100">
        <f t="shared" si="505"/>
        <v>0</v>
      </c>
      <c r="CB153" s="99"/>
      <c r="CC153" s="100">
        <f t="shared" si="506"/>
        <v>0</v>
      </c>
      <c r="CD153" s="99"/>
      <c r="CE153" s="100">
        <f t="shared" si="507"/>
        <v>0</v>
      </c>
      <c r="CF153" s="101">
        <f t="shared" si="508"/>
        <v>32</v>
      </c>
      <c r="CG153" s="100">
        <f t="shared" si="508"/>
        <v>22.4</v>
      </c>
    </row>
    <row r="154" spans="1:85" s="102" customFormat="1" ht="19.899999999999999" customHeight="1" x14ac:dyDescent="0.5">
      <c r="A154" s="94">
        <v>123</v>
      </c>
      <c r="B154" s="95" t="s">
        <v>172</v>
      </c>
      <c r="C154" s="95" t="s">
        <v>74</v>
      </c>
      <c r="D154" s="94">
        <f t="shared" si="470"/>
        <v>1</v>
      </c>
      <c r="E154" s="94">
        <v>0.35</v>
      </c>
      <c r="F154" s="94" t="s">
        <v>83</v>
      </c>
      <c r="G154" s="94">
        <v>2600</v>
      </c>
      <c r="H154" s="94">
        <v>210</v>
      </c>
      <c r="I154" s="163">
        <f t="shared" si="471"/>
        <v>73.5</v>
      </c>
      <c r="J154" s="94">
        <v>168</v>
      </c>
      <c r="K154" s="163">
        <f t="shared" si="472"/>
        <v>58.8</v>
      </c>
      <c r="L154" s="94">
        <v>264</v>
      </c>
      <c r="M154" s="163">
        <f t="shared" si="473"/>
        <v>92.399999999999991</v>
      </c>
      <c r="N154" s="94">
        <v>168</v>
      </c>
      <c r="O154" s="163">
        <f t="shared" si="474"/>
        <v>58.8</v>
      </c>
      <c r="P154" s="94">
        <v>408</v>
      </c>
      <c r="Q154" s="163">
        <f t="shared" si="475"/>
        <v>142.79999999999998</v>
      </c>
      <c r="R154" s="94">
        <v>144</v>
      </c>
      <c r="S154" s="163">
        <f t="shared" si="476"/>
        <v>50.4</v>
      </c>
      <c r="T154" s="94">
        <v>111</v>
      </c>
      <c r="U154" s="163">
        <f t="shared" si="477"/>
        <v>38.849999999999994</v>
      </c>
      <c r="V154" s="94"/>
      <c r="W154" s="163">
        <f t="shared" si="478"/>
        <v>0</v>
      </c>
      <c r="X154" s="94">
        <v>144</v>
      </c>
      <c r="Y154" s="163">
        <f t="shared" si="479"/>
        <v>50.4</v>
      </c>
      <c r="Z154" s="94">
        <v>48</v>
      </c>
      <c r="AA154" s="160">
        <f t="shared" si="480"/>
        <v>16.799999999999997</v>
      </c>
      <c r="AB154" s="94"/>
      <c r="AC154" s="163">
        <f t="shared" si="481"/>
        <v>0</v>
      </c>
      <c r="AD154" s="94">
        <v>24</v>
      </c>
      <c r="AE154" s="160">
        <f t="shared" si="482"/>
        <v>8.3999999999999986</v>
      </c>
      <c r="AF154" s="147">
        <f t="shared" si="483"/>
        <v>1689</v>
      </c>
      <c r="AG154" s="146">
        <f t="shared" si="483"/>
        <v>591.14999999999986</v>
      </c>
      <c r="AH154" s="96">
        <v>120</v>
      </c>
      <c r="AI154" s="104">
        <f t="shared" si="484"/>
        <v>42</v>
      </c>
      <c r="AJ154" s="96">
        <v>120</v>
      </c>
      <c r="AK154" s="104">
        <f t="shared" si="485"/>
        <v>42</v>
      </c>
      <c r="AL154" s="99">
        <v>24</v>
      </c>
      <c r="AM154" s="100">
        <f t="shared" si="486"/>
        <v>8.3999999999999986</v>
      </c>
      <c r="AN154" s="99"/>
      <c r="AO154" s="100">
        <f t="shared" si="487"/>
        <v>0</v>
      </c>
      <c r="AP154" s="99">
        <v>24</v>
      </c>
      <c r="AQ154" s="100">
        <f t="shared" si="487"/>
        <v>8.3999999999999986</v>
      </c>
      <c r="AR154" s="99">
        <v>120</v>
      </c>
      <c r="AS154" s="100">
        <f t="shared" si="488"/>
        <v>42</v>
      </c>
      <c r="AT154" s="99"/>
      <c r="AU154" s="100">
        <f t="shared" si="489"/>
        <v>0</v>
      </c>
      <c r="AV154" s="99"/>
      <c r="AW154" s="100">
        <f t="shared" si="490"/>
        <v>0</v>
      </c>
      <c r="AX154" s="99"/>
      <c r="AY154" s="100">
        <f t="shared" si="491"/>
        <v>0</v>
      </c>
      <c r="AZ154" s="99">
        <v>120</v>
      </c>
      <c r="BA154" s="100">
        <f t="shared" si="492"/>
        <v>42</v>
      </c>
      <c r="BC154" s="100">
        <f t="shared" si="493"/>
        <v>0</v>
      </c>
      <c r="BD154" s="99">
        <v>195</v>
      </c>
      <c r="BE154" s="100">
        <f t="shared" si="494"/>
        <v>68.25</v>
      </c>
      <c r="BF154" s="101">
        <f>SUM(AH154,AJ154,AL154,AN154,AP154,AR154,AT154,AV154,AX154,AZ154,BB154,BD154)</f>
        <v>723</v>
      </c>
      <c r="BG154" s="100">
        <f t="shared" si="495"/>
        <v>253.05</v>
      </c>
      <c r="BH154" s="96">
        <v>69</v>
      </c>
      <c r="BI154" s="104">
        <f t="shared" si="496"/>
        <v>24.15</v>
      </c>
      <c r="BJ154" s="98"/>
      <c r="BK154" s="104">
        <f t="shared" si="497"/>
        <v>0</v>
      </c>
      <c r="BL154" s="99"/>
      <c r="BM154" s="100">
        <f t="shared" si="498"/>
        <v>0</v>
      </c>
      <c r="BN154" s="99"/>
      <c r="BO154" s="100">
        <f t="shared" si="499"/>
        <v>0</v>
      </c>
      <c r="BP154" s="99"/>
      <c r="BQ154" s="100">
        <f t="shared" si="500"/>
        <v>0</v>
      </c>
      <c r="BR154" s="99"/>
      <c r="BS154" s="100">
        <f t="shared" si="501"/>
        <v>0</v>
      </c>
      <c r="BT154" s="99"/>
      <c r="BU154" s="100">
        <f t="shared" si="502"/>
        <v>0</v>
      </c>
      <c r="BV154" s="99"/>
      <c r="BW154" s="100">
        <f t="shared" si="503"/>
        <v>0</v>
      </c>
      <c r="BX154" s="99"/>
      <c r="BY154" s="100">
        <f t="shared" si="504"/>
        <v>0</v>
      </c>
      <c r="BZ154" s="99"/>
      <c r="CA154" s="100">
        <f t="shared" si="505"/>
        <v>0</v>
      </c>
      <c r="CB154" s="99"/>
      <c r="CC154" s="100">
        <f t="shared" si="506"/>
        <v>0</v>
      </c>
      <c r="CD154" s="99"/>
      <c r="CE154" s="100">
        <f t="shared" si="507"/>
        <v>0</v>
      </c>
      <c r="CF154" s="101">
        <f t="shared" si="508"/>
        <v>69</v>
      </c>
      <c r="CG154" s="100">
        <f t="shared" si="508"/>
        <v>24.15</v>
      </c>
    </row>
    <row r="155" spans="1:85" s="102" customFormat="1" ht="19.899999999999999" customHeight="1" x14ac:dyDescent="0.5">
      <c r="A155" s="94">
        <v>124</v>
      </c>
      <c r="B155" s="95" t="s">
        <v>173</v>
      </c>
      <c r="C155" s="95" t="s">
        <v>74</v>
      </c>
      <c r="D155" s="94">
        <f t="shared" si="470"/>
        <v>4</v>
      </c>
      <c r="E155" s="94">
        <v>0.17499999999999999</v>
      </c>
      <c r="F155" s="94" t="s">
        <v>170</v>
      </c>
      <c r="G155" s="94">
        <v>1450</v>
      </c>
      <c r="H155" s="94">
        <v>571</v>
      </c>
      <c r="I155" s="163">
        <f t="shared" si="471"/>
        <v>99.924999999999997</v>
      </c>
      <c r="J155" s="94">
        <v>48</v>
      </c>
      <c r="K155" s="163">
        <f t="shared" si="472"/>
        <v>8.3999999999999986</v>
      </c>
      <c r="L155" s="94">
        <v>96</v>
      </c>
      <c r="M155" s="163">
        <f t="shared" si="473"/>
        <v>16.799999999999997</v>
      </c>
      <c r="N155" s="94">
        <v>108</v>
      </c>
      <c r="O155" s="163">
        <f t="shared" si="474"/>
        <v>18.899999999999999</v>
      </c>
      <c r="P155" s="94">
        <v>192</v>
      </c>
      <c r="Q155" s="163">
        <f t="shared" si="475"/>
        <v>33.599999999999994</v>
      </c>
      <c r="R155" s="94">
        <v>96</v>
      </c>
      <c r="S155" s="163">
        <f t="shared" si="476"/>
        <v>16.799999999999997</v>
      </c>
      <c r="T155" s="94">
        <v>24</v>
      </c>
      <c r="U155" s="163">
        <f t="shared" si="477"/>
        <v>4.1999999999999993</v>
      </c>
      <c r="V155" s="94"/>
      <c r="W155" s="163">
        <f t="shared" si="478"/>
        <v>0</v>
      </c>
      <c r="X155" s="94"/>
      <c r="Y155" s="163">
        <f t="shared" si="479"/>
        <v>0</v>
      </c>
      <c r="Z155" s="94"/>
      <c r="AA155" s="163">
        <f t="shared" si="480"/>
        <v>0</v>
      </c>
      <c r="AB155" s="94"/>
      <c r="AC155" s="163">
        <f t="shared" si="481"/>
        <v>0</v>
      </c>
      <c r="AD155" s="94"/>
      <c r="AE155" s="163">
        <f t="shared" si="482"/>
        <v>0</v>
      </c>
      <c r="AF155" s="147">
        <f t="shared" si="483"/>
        <v>1135</v>
      </c>
      <c r="AG155" s="146">
        <f t="shared" si="483"/>
        <v>198.62499999999994</v>
      </c>
      <c r="AH155" s="96"/>
      <c r="AI155" s="104">
        <f t="shared" si="484"/>
        <v>0</v>
      </c>
      <c r="AJ155" s="96"/>
      <c r="AK155" s="104">
        <f t="shared" si="485"/>
        <v>0</v>
      </c>
      <c r="AL155" s="99"/>
      <c r="AM155" s="100">
        <f t="shared" si="486"/>
        <v>0</v>
      </c>
      <c r="AN155" s="99"/>
      <c r="AO155" s="100">
        <f t="shared" si="487"/>
        <v>0</v>
      </c>
      <c r="AP155" s="99"/>
      <c r="AQ155" s="100">
        <f t="shared" si="487"/>
        <v>0</v>
      </c>
      <c r="AR155" s="99"/>
      <c r="AS155" s="100">
        <f t="shared" si="488"/>
        <v>0</v>
      </c>
      <c r="AT155" s="99"/>
      <c r="AU155" s="100">
        <f t="shared" si="489"/>
        <v>0</v>
      </c>
      <c r="AV155" s="99"/>
      <c r="AW155" s="100">
        <f t="shared" si="490"/>
        <v>0</v>
      </c>
      <c r="AX155" s="99"/>
      <c r="AY155" s="100">
        <f t="shared" si="491"/>
        <v>0</v>
      </c>
      <c r="AZ155" s="99"/>
      <c r="BA155" s="100">
        <f t="shared" si="492"/>
        <v>0</v>
      </c>
      <c r="BB155" s="99"/>
      <c r="BC155" s="100">
        <f t="shared" si="493"/>
        <v>0</v>
      </c>
      <c r="BD155" s="99"/>
      <c r="BE155" s="100">
        <f t="shared" si="494"/>
        <v>0</v>
      </c>
      <c r="BF155" s="101">
        <f t="shared" si="495"/>
        <v>0</v>
      </c>
      <c r="BG155" s="100">
        <f t="shared" si="495"/>
        <v>0</v>
      </c>
      <c r="BH155" s="96"/>
      <c r="BI155" s="104">
        <f t="shared" si="496"/>
        <v>0</v>
      </c>
      <c r="BJ155" s="98"/>
      <c r="BK155" s="104">
        <f t="shared" si="497"/>
        <v>0</v>
      </c>
      <c r="BL155" s="99"/>
      <c r="BM155" s="100">
        <f t="shared" si="498"/>
        <v>0</v>
      </c>
      <c r="BN155" s="99"/>
      <c r="BO155" s="100">
        <f t="shared" si="499"/>
        <v>0</v>
      </c>
      <c r="BP155" s="99"/>
      <c r="BQ155" s="100">
        <f t="shared" si="500"/>
        <v>0</v>
      </c>
      <c r="BR155" s="99"/>
      <c r="BS155" s="100">
        <f t="shared" si="501"/>
        <v>0</v>
      </c>
      <c r="BT155" s="99"/>
      <c r="BU155" s="100">
        <f t="shared" si="502"/>
        <v>0</v>
      </c>
      <c r="BV155" s="99"/>
      <c r="BW155" s="100">
        <f t="shared" si="503"/>
        <v>0</v>
      </c>
      <c r="BX155" s="99"/>
      <c r="BY155" s="100">
        <f t="shared" si="504"/>
        <v>0</v>
      </c>
      <c r="BZ155" s="99"/>
      <c r="CA155" s="100">
        <f t="shared" si="505"/>
        <v>0</v>
      </c>
      <c r="CB155" s="99"/>
      <c r="CC155" s="100">
        <f t="shared" si="506"/>
        <v>0</v>
      </c>
      <c r="CD155" s="99"/>
      <c r="CE155" s="100">
        <f t="shared" si="507"/>
        <v>0</v>
      </c>
      <c r="CF155" s="101">
        <f t="shared" si="508"/>
        <v>0</v>
      </c>
      <c r="CG155" s="100">
        <f t="shared" si="508"/>
        <v>0</v>
      </c>
    </row>
    <row r="156" spans="1:85" s="102" customFormat="1" ht="19.899999999999999" customHeight="1" x14ac:dyDescent="0.5">
      <c r="A156" s="94">
        <v>125</v>
      </c>
      <c r="B156" s="95" t="s">
        <v>174</v>
      </c>
      <c r="C156" s="95" t="s">
        <v>74</v>
      </c>
      <c r="D156" s="94">
        <f t="shared" si="470"/>
        <v>4</v>
      </c>
      <c r="E156" s="94">
        <v>0.7</v>
      </c>
      <c r="F156" s="94" t="s">
        <v>75</v>
      </c>
      <c r="G156" s="94">
        <v>1650</v>
      </c>
      <c r="H156" s="94"/>
      <c r="I156" s="146">
        <f t="shared" si="471"/>
        <v>0</v>
      </c>
      <c r="J156" s="94"/>
      <c r="K156" s="146">
        <f t="shared" si="472"/>
        <v>0</v>
      </c>
      <c r="L156" s="94"/>
      <c r="M156" s="146">
        <f t="shared" si="473"/>
        <v>0</v>
      </c>
      <c r="N156" s="94"/>
      <c r="O156" s="146">
        <f t="shared" si="474"/>
        <v>0</v>
      </c>
      <c r="P156" s="94"/>
      <c r="Q156" s="146">
        <f t="shared" si="475"/>
        <v>0</v>
      </c>
      <c r="R156" s="94"/>
      <c r="S156" s="146">
        <f t="shared" si="476"/>
        <v>0</v>
      </c>
      <c r="T156" s="94"/>
      <c r="U156" s="146">
        <f t="shared" si="477"/>
        <v>0</v>
      </c>
      <c r="V156" s="94"/>
      <c r="W156" s="146">
        <f t="shared" si="478"/>
        <v>0</v>
      </c>
      <c r="X156" s="94"/>
      <c r="Y156" s="146">
        <f t="shared" si="479"/>
        <v>0</v>
      </c>
      <c r="Z156" s="94"/>
      <c r="AA156" s="146">
        <f t="shared" si="480"/>
        <v>0</v>
      </c>
      <c r="AB156" s="94"/>
      <c r="AC156" s="146">
        <f t="shared" si="481"/>
        <v>0</v>
      </c>
      <c r="AD156" s="94"/>
      <c r="AE156" s="146">
        <f t="shared" si="482"/>
        <v>0</v>
      </c>
      <c r="AF156" s="147">
        <f t="shared" si="483"/>
        <v>0</v>
      </c>
      <c r="AG156" s="146">
        <f t="shared" si="483"/>
        <v>0</v>
      </c>
      <c r="AH156" s="99"/>
      <c r="AI156" s="100">
        <f t="shared" si="484"/>
        <v>0</v>
      </c>
      <c r="AJ156" s="99"/>
      <c r="AK156" s="100">
        <f t="shared" si="485"/>
        <v>0</v>
      </c>
      <c r="AL156" s="99"/>
      <c r="AM156" s="100">
        <f t="shared" si="486"/>
        <v>0</v>
      </c>
      <c r="AN156" s="99"/>
      <c r="AO156" s="100">
        <f t="shared" si="487"/>
        <v>0</v>
      </c>
      <c r="AP156" s="99"/>
      <c r="AQ156" s="100">
        <f t="shared" si="487"/>
        <v>0</v>
      </c>
      <c r="AR156" s="99"/>
      <c r="AS156" s="100">
        <f t="shared" si="488"/>
        <v>0</v>
      </c>
      <c r="AT156" s="99"/>
      <c r="AU156" s="100">
        <f t="shared" si="489"/>
        <v>0</v>
      </c>
      <c r="AV156" s="99"/>
      <c r="AW156" s="100">
        <f t="shared" si="490"/>
        <v>0</v>
      </c>
      <c r="AX156" s="99"/>
      <c r="AY156" s="100">
        <f t="shared" si="491"/>
        <v>0</v>
      </c>
      <c r="AZ156" s="99"/>
      <c r="BA156" s="100">
        <f t="shared" si="492"/>
        <v>0</v>
      </c>
      <c r="BB156" s="99"/>
      <c r="BC156" s="100">
        <f t="shared" si="493"/>
        <v>0</v>
      </c>
      <c r="BD156" s="99"/>
      <c r="BE156" s="100">
        <f t="shared" si="494"/>
        <v>0</v>
      </c>
      <c r="BF156" s="101">
        <f t="shared" si="495"/>
        <v>0</v>
      </c>
      <c r="BG156" s="100">
        <f t="shared" si="495"/>
        <v>0</v>
      </c>
      <c r="BH156" s="99"/>
      <c r="BI156" s="100">
        <f t="shared" si="496"/>
        <v>0</v>
      </c>
      <c r="BJ156" s="99"/>
      <c r="BK156" s="100">
        <f t="shared" si="497"/>
        <v>0</v>
      </c>
      <c r="BL156" s="99"/>
      <c r="BM156" s="100">
        <f t="shared" si="498"/>
        <v>0</v>
      </c>
      <c r="BN156" s="99"/>
      <c r="BO156" s="100">
        <f t="shared" si="499"/>
        <v>0</v>
      </c>
      <c r="BP156" s="99"/>
      <c r="BQ156" s="100">
        <f t="shared" si="500"/>
        <v>0</v>
      </c>
      <c r="BR156" s="99"/>
      <c r="BS156" s="100">
        <f t="shared" si="501"/>
        <v>0</v>
      </c>
      <c r="BT156" s="99"/>
      <c r="BU156" s="100">
        <f t="shared" si="502"/>
        <v>0</v>
      </c>
      <c r="BV156" s="99"/>
      <c r="BW156" s="100">
        <f t="shared" si="503"/>
        <v>0</v>
      </c>
      <c r="BX156" s="99"/>
      <c r="BY156" s="100">
        <f t="shared" si="504"/>
        <v>0</v>
      </c>
      <c r="BZ156" s="99"/>
      <c r="CA156" s="100">
        <f t="shared" si="505"/>
        <v>0</v>
      </c>
      <c r="CB156" s="99"/>
      <c r="CC156" s="100">
        <f t="shared" si="506"/>
        <v>0</v>
      </c>
      <c r="CD156" s="99"/>
      <c r="CE156" s="100">
        <f t="shared" si="507"/>
        <v>0</v>
      </c>
      <c r="CF156" s="101">
        <f t="shared" si="508"/>
        <v>0</v>
      </c>
      <c r="CG156" s="100">
        <f t="shared" si="508"/>
        <v>0</v>
      </c>
    </row>
    <row r="157" spans="1:85" s="102" customFormat="1" ht="19.899999999999999" customHeight="1" x14ac:dyDescent="0.25">
      <c r="A157" s="94">
        <v>126</v>
      </c>
      <c r="B157" s="95" t="s">
        <v>203</v>
      </c>
      <c r="C157" s="95" t="s">
        <v>74</v>
      </c>
      <c r="D157" s="94">
        <f t="shared" si="470"/>
        <v>4</v>
      </c>
      <c r="E157" s="94">
        <v>0.7</v>
      </c>
      <c r="F157" s="94" t="s">
        <v>75</v>
      </c>
      <c r="G157" s="94"/>
      <c r="H157" s="94"/>
      <c r="I157" s="100"/>
      <c r="J157" s="94"/>
      <c r="K157" s="100"/>
      <c r="L157" s="94"/>
      <c r="M157" s="100"/>
      <c r="N157" s="94"/>
      <c r="O157" s="100"/>
      <c r="P157" s="94"/>
      <c r="Q157" s="100"/>
      <c r="R157" s="94"/>
      <c r="S157" s="100"/>
      <c r="T157" s="94"/>
      <c r="U157" s="100"/>
      <c r="V157" s="94"/>
      <c r="W157" s="100"/>
      <c r="X157" s="94"/>
      <c r="Y157" s="100"/>
      <c r="Z157" s="94"/>
      <c r="AA157" s="100"/>
      <c r="AB157" s="94"/>
      <c r="AC157" s="100"/>
      <c r="AD157" s="94"/>
      <c r="AE157" s="100"/>
      <c r="AF157" s="101"/>
      <c r="AG157" s="100"/>
      <c r="AH157" s="99"/>
      <c r="AI157" s="100"/>
      <c r="AJ157" s="99"/>
      <c r="AK157" s="100"/>
      <c r="AL157" s="99"/>
      <c r="AM157" s="100"/>
      <c r="AN157" s="99"/>
      <c r="AO157" s="100"/>
      <c r="AP157" s="99"/>
      <c r="AQ157" s="100"/>
      <c r="AR157" s="99"/>
      <c r="AS157" s="100"/>
      <c r="AT157" s="99"/>
      <c r="AU157" s="100"/>
      <c r="AV157" s="99"/>
      <c r="AW157" s="100"/>
      <c r="AX157" s="99"/>
      <c r="AY157" s="100"/>
      <c r="AZ157" s="99"/>
      <c r="BA157" s="100"/>
      <c r="BB157" s="99"/>
      <c r="BC157" s="100"/>
      <c r="BD157" s="99"/>
      <c r="BE157" s="100"/>
      <c r="BF157" s="101"/>
      <c r="BG157" s="100"/>
      <c r="BH157" s="99"/>
      <c r="BI157" s="100"/>
      <c r="BJ157" s="99"/>
      <c r="BK157" s="100"/>
      <c r="BL157" s="99"/>
      <c r="BM157" s="100"/>
      <c r="BN157" s="99"/>
      <c r="BO157" s="100"/>
      <c r="BP157" s="99"/>
      <c r="BQ157" s="100"/>
      <c r="BR157" s="99"/>
      <c r="BS157" s="100"/>
      <c r="BT157" s="99"/>
      <c r="BU157" s="100"/>
      <c r="BV157" s="99"/>
      <c r="BW157" s="100"/>
      <c r="BX157" s="99"/>
      <c r="BY157" s="100"/>
      <c r="BZ157" s="99"/>
      <c r="CA157" s="100"/>
      <c r="CB157" s="99"/>
      <c r="CC157" s="100"/>
      <c r="CD157" s="99"/>
      <c r="CE157" s="100"/>
      <c r="CF157" s="101"/>
      <c r="CG157" s="100"/>
    </row>
    <row r="158" spans="1:85" s="102" customFormat="1" ht="19.899999999999999" customHeight="1" x14ac:dyDescent="0.25">
      <c r="A158" s="94">
        <v>127</v>
      </c>
      <c r="B158" s="95" t="s">
        <v>212</v>
      </c>
      <c r="C158" s="95"/>
      <c r="D158" s="94"/>
      <c r="E158" s="94"/>
      <c r="F158" s="94"/>
      <c r="G158" s="94"/>
      <c r="H158" s="94"/>
      <c r="I158" s="100"/>
      <c r="J158" s="94"/>
      <c r="K158" s="100"/>
      <c r="L158" s="94"/>
      <c r="M158" s="100"/>
      <c r="N158" s="94"/>
      <c r="O158" s="100"/>
      <c r="P158" s="94"/>
      <c r="Q158" s="100"/>
      <c r="R158" s="94"/>
      <c r="S158" s="100"/>
      <c r="T158" s="94"/>
      <c r="U158" s="100"/>
      <c r="V158" s="94"/>
      <c r="W158" s="100"/>
      <c r="X158" s="94"/>
      <c r="Y158" s="100"/>
      <c r="Z158" s="94"/>
      <c r="AA158" s="100"/>
      <c r="AB158" s="94"/>
      <c r="AC158" s="100"/>
      <c r="AD158" s="94"/>
      <c r="AE158" s="100"/>
      <c r="AF158" s="101"/>
      <c r="AG158" s="100"/>
      <c r="AH158" s="99"/>
      <c r="AI158" s="100"/>
      <c r="AJ158" s="99"/>
      <c r="AK158" s="100"/>
      <c r="AL158" s="99"/>
      <c r="AM158" s="100"/>
      <c r="AN158" s="99"/>
      <c r="AO158" s="100"/>
      <c r="AP158" s="99"/>
      <c r="AQ158" s="100"/>
      <c r="AR158" s="99"/>
      <c r="AS158" s="100"/>
      <c r="AT158" s="99"/>
      <c r="AU158" s="100"/>
      <c r="AV158" s="99"/>
      <c r="AW158" s="100"/>
      <c r="AX158" s="99"/>
      <c r="AY158" s="100"/>
      <c r="AZ158" s="99"/>
      <c r="BA158" s="100"/>
      <c r="BB158" s="99"/>
      <c r="BC158" s="100"/>
      <c r="BD158" s="99"/>
      <c r="BE158" s="100"/>
      <c r="BF158" s="101"/>
      <c r="BG158" s="100"/>
      <c r="BH158" s="99"/>
      <c r="BI158" s="100"/>
      <c r="BJ158" s="99"/>
      <c r="BK158" s="100"/>
      <c r="BL158" s="99"/>
      <c r="BM158" s="100"/>
      <c r="BN158" s="99"/>
      <c r="BO158" s="100"/>
      <c r="BP158" s="99"/>
      <c r="BQ158" s="100"/>
      <c r="BR158" s="99"/>
      <c r="BS158" s="100"/>
      <c r="BT158" s="99"/>
      <c r="BU158" s="100"/>
      <c r="BV158" s="99"/>
      <c r="BW158" s="100"/>
      <c r="BX158" s="99"/>
      <c r="BY158" s="100"/>
      <c r="BZ158" s="99"/>
      <c r="CA158" s="100"/>
      <c r="CB158" s="99"/>
      <c r="CC158" s="100"/>
      <c r="CD158" s="99"/>
      <c r="CE158" s="100"/>
      <c r="CF158" s="101"/>
      <c r="CG158" s="100"/>
    </row>
    <row r="159" spans="1:85" s="102" customFormat="1" ht="19.899999999999999" customHeight="1" x14ac:dyDescent="0.5">
      <c r="A159" s="94">
        <v>128</v>
      </c>
      <c r="B159" s="95" t="s">
        <v>175</v>
      </c>
      <c r="C159" s="95" t="s">
        <v>74</v>
      </c>
      <c r="D159" s="94">
        <f>RANK(BF159,$BF$149:$BF$164)</f>
        <v>4</v>
      </c>
      <c r="E159" s="94">
        <v>0.7</v>
      </c>
      <c r="F159" s="94" t="s">
        <v>75</v>
      </c>
      <c r="G159" s="94"/>
      <c r="H159" s="94"/>
      <c r="I159" s="146">
        <f t="shared" si="471"/>
        <v>0</v>
      </c>
      <c r="J159" s="94"/>
      <c r="K159" s="146">
        <f t="shared" si="472"/>
        <v>0</v>
      </c>
      <c r="L159" s="94"/>
      <c r="M159" s="146">
        <f t="shared" si="473"/>
        <v>0</v>
      </c>
      <c r="N159" s="94"/>
      <c r="O159" s="146">
        <f t="shared" si="474"/>
        <v>0</v>
      </c>
      <c r="P159" s="94"/>
      <c r="Q159" s="146">
        <f t="shared" si="475"/>
        <v>0</v>
      </c>
      <c r="R159" s="94"/>
      <c r="S159" s="146">
        <f t="shared" si="476"/>
        <v>0</v>
      </c>
      <c r="T159" s="94"/>
      <c r="U159" s="146">
        <f t="shared" si="477"/>
        <v>0</v>
      </c>
      <c r="V159" s="94"/>
      <c r="W159" s="146">
        <f t="shared" si="478"/>
        <v>0</v>
      </c>
      <c r="X159" s="94"/>
      <c r="Y159" s="146">
        <f t="shared" si="479"/>
        <v>0</v>
      </c>
      <c r="Z159" s="94"/>
      <c r="AA159" s="146">
        <f t="shared" si="480"/>
        <v>0</v>
      </c>
      <c r="AB159" s="94"/>
      <c r="AC159" s="146">
        <f t="shared" si="481"/>
        <v>0</v>
      </c>
      <c r="AD159" s="94"/>
      <c r="AE159" s="146">
        <f t="shared" si="482"/>
        <v>0</v>
      </c>
      <c r="AF159" s="147">
        <f t="shared" si="483"/>
        <v>0</v>
      </c>
      <c r="AG159" s="146">
        <f t="shared" si="483"/>
        <v>0</v>
      </c>
      <c r="AH159" s="99"/>
      <c r="AI159" s="100">
        <f t="shared" si="484"/>
        <v>0</v>
      </c>
      <c r="AJ159" s="99"/>
      <c r="AK159" s="100">
        <f t="shared" si="485"/>
        <v>0</v>
      </c>
      <c r="AL159" s="99"/>
      <c r="AM159" s="100">
        <f t="shared" si="486"/>
        <v>0</v>
      </c>
      <c r="AN159" s="99"/>
      <c r="AO159" s="100">
        <f t="shared" si="487"/>
        <v>0</v>
      </c>
      <c r="AP159" s="99"/>
      <c r="AQ159" s="100">
        <f t="shared" si="487"/>
        <v>0</v>
      </c>
      <c r="AR159" s="99"/>
      <c r="AS159" s="100">
        <f t="shared" si="488"/>
        <v>0</v>
      </c>
      <c r="AT159" s="99"/>
      <c r="AU159" s="100">
        <f t="shared" si="489"/>
        <v>0</v>
      </c>
      <c r="AV159" s="99"/>
      <c r="AW159" s="100">
        <f t="shared" si="490"/>
        <v>0</v>
      </c>
      <c r="AX159" s="99"/>
      <c r="AY159" s="100">
        <f t="shared" si="491"/>
        <v>0</v>
      </c>
      <c r="AZ159" s="99"/>
      <c r="BA159" s="100">
        <f t="shared" si="492"/>
        <v>0</v>
      </c>
      <c r="BB159" s="99"/>
      <c r="BC159" s="100">
        <f t="shared" si="493"/>
        <v>0</v>
      </c>
      <c r="BD159" s="99"/>
      <c r="BE159" s="100">
        <f t="shared" si="494"/>
        <v>0</v>
      </c>
      <c r="BF159" s="101">
        <f t="shared" si="495"/>
        <v>0</v>
      </c>
      <c r="BG159" s="100">
        <f t="shared" si="495"/>
        <v>0</v>
      </c>
      <c r="BH159" s="99"/>
      <c r="BI159" s="100">
        <f t="shared" ref="BI159:BI163" si="509">BH159*$E159</f>
        <v>0</v>
      </c>
      <c r="BJ159" s="99"/>
      <c r="BK159" s="100">
        <f t="shared" ref="BK159:BK163" si="510">BJ159*$E159</f>
        <v>0</v>
      </c>
      <c r="BL159" s="99"/>
      <c r="BM159" s="100">
        <f t="shared" ref="BM159:BM163" si="511">BL159*$E159</f>
        <v>0</v>
      </c>
      <c r="BN159" s="99"/>
      <c r="BO159" s="100">
        <f t="shared" ref="BO159:BO163" si="512">BN159*$E159</f>
        <v>0</v>
      </c>
      <c r="BP159" s="99"/>
      <c r="BQ159" s="100">
        <f t="shared" ref="BQ159:BQ163" si="513">BP159*$E159</f>
        <v>0</v>
      </c>
      <c r="BR159" s="99"/>
      <c r="BS159" s="100">
        <f t="shared" ref="BS159:BS163" si="514">BR159*$E159</f>
        <v>0</v>
      </c>
      <c r="BT159" s="99"/>
      <c r="BU159" s="100">
        <f t="shared" ref="BU159:BU163" si="515">BT159*$E159</f>
        <v>0</v>
      </c>
      <c r="BV159" s="99"/>
      <c r="BW159" s="100">
        <f t="shared" ref="BW159:BW163" si="516">BV159*$E159</f>
        <v>0</v>
      </c>
      <c r="BX159" s="99"/>
      <c r="BY159" s="100">
        <f t="shared" ref="BY159:BY163" si="517">BX159*$E159</f>
        <v>0</v>
      </c>
      <c r="BZ159" s="99"/>
      <c r="CA159" s="100">
        <f t="shared" ref="CA159:CA163" si="518">BZ159*$E159</f>
        <v>0</v>
      </c>
      <c r="CB159" s="99"/>
      <c r="CC159" s="100">
        <f t="shared" ref="CC159:CC163" si="519">CB159*$E159</f>
        <v>0</v>
      </c>
      <c r="CD159" s="99"/>
      <c r="CE159" s="100">
        <f t="shared" ref="CE159:CE163" si="520">CD159*$E159</f>
        <v>0</v>
      </c>
      <c r="CF159" s="101">
        <f t="shared" ref="CF159:CG163" si="521">SUM(BH159,BJ159,BL159,BN159,BP159,BR159,BT159,BV159,BX159,BZ159,CB159,CD159)</f>
        <v>0</v>
      </c>
      <c r="CG159" s="100">
        <f t="shared" si="521"/>
        <v>0</v>
      </c>
    </row>
    <row r="160" spans="1:85" s="102" customFormat="1" ht="19.899999999999999" customHeight="1" x14ac:dyDescent="0.5">
      <c r="A160" s="94">
        <v>129</v>
      </c>
      <c r="B160" s="95" t="s">
        <v>176</v>
      </c>
      <c r="C160" s="95" t="s">
        <v>74</v>
      </c>
      <c r="D160" s="94">
        <f>RANK(BF160,$BF$149:$BF$164)</f>
        <v>4</v>
      </c>
      <c r="E160" s="94">
        <v>0.35</v>
      </c>
      <c r="F160" s="94" t="s">
        <v>83</v>
      </c>
      <c r="G160" s="94"/>
      <c r="H160" s="94"/>
      <c r="I160" s="146">
        <f t="shared" si="471"/>
        <v>0</v>
      </c>
      <c r="J160" s="94"/>
      <c r="K160" s="146">
        <f t="shared" si="472"/>
        <v>0</v>
      </c>
      <c r="L160" s="94"/>
      <c r="M160" s="146">
        <f t="shared" si="473"/>
        <v>0</v>
      </c>
      <c r="N160" s="94"/>
      <c r="O160" s="146">
        <f t="shared" si="474"/>
        <v>0</v>
      </c>
      <c r="P160" s="94"/>
      <c r="Q160" s="146">
        <f t="shared" si="475"/>
        <v>0</v>
      </c>
      <c r="R160" s="94"/>
      <c r="S160" s="146">
        <f t="shared" si="476"/>
        <v>0</v>
      </c>
      <c r="T160" s="94"/>
      <c r="U160" s="146">
        <f t="shared" si="477"/>
        <v>0</v>
      </c>
      <c r="V160" s="94"/>
      <c r="W160" s="146">
        <f t="shared" si="478"/>
        <v>0</v>
      </c>
      <c r="X160" s="94"/>
      <c r="Y160" s="146">
        <f t="shared" si="479"/>
        <v>0</v>
      </c>
      <c r="Z160" s="94"/>
      <c r="AA160" s="146">
        <f t="shared" si="480"/>
        <v>0</v>
      </c>
      <c r="AB160" s="94"/>
      <c r="AC160" s="146">
        <f t="shared" si="481"/>
        <v>0</v>
      </c>
      <c r="AD160" s="94"/>
      <c r="AE160" s="146">
        <f t="shared" si="482"/>
        <v>0</v>
      </c>
      <c r="AF160" s="147">
        <f t="shared" si="483"/>
        <v>0</v>
      </c>
      <c r="AG160" s="146">
        <f t="shared" si="483"/>
        <v>0</v>
      </c>
      <c r="AH160" s="99"/>
      <c r="AI160" s="100">
        <f t="shared" si="484"/>
        <v>0</v>
      </c>
      <c r="AJ160" s="99"/>
      <c r="AK160" s="100">
        <f t="shared" si="485"/>
        <v>0</v>
      </c>
      <c r="AL160" s="99"/>
      <c r="AM160" s="100">
        <f t="shared" si="486"/>
        <v>0</v>
      </c>
      <c r="AN160" s="99"/>
      <c r="AO160" s="100">
        <f t="shared" si="487"/>
        <v>0</v>
      </c>
      <c r="AP160" s="99"/>
      <c r="AQ160" s="100">
        <f t="shared" si="487"/>
        <v>0</v>
      </c>
      <c r="AR160" s="99"/>
      <c r="AS160" s="100">
        <f t="shared" si="488"/>
        <v>0</v>
      </c>
      <c r="AT160" s="99"/>
      <c r="AU160" s="100">
        <f t="shared" si="489"/>
        <v>0</v>
      </c>
      <c r="AV160" s="99"/>
      <c r="AW160" s="100">
        <f t="shared" si="490"/>
        <v>0</v>
      </c>
      <c r="AX160" s="99"/>
      <c r="AY160" s="100">
        <f t="shared" si="491"/>
        <v>0</v>
      </c>
      <c r="AZ160" s="99"/>
      <c r="BA160" s="100">
        <f t="shared" si="492"/>
        <v>0</v>
      </c>
      <c r="BB160" s="99"/>
      <c r="BC160" s="100">
        <f t="shared" si="493"/>
        <v>0</v>
      </c>
      <c r="BD160" s="99"/>
      <c r="BE160" s="100">
        <f t="shared" si="494"/>
        <v>0</v>
      </c>
      <c r="BF160" s="101">
        <f t="shared" si="495"/>
        <v>0</v>
      </c>
      <c r="BG160" s="100">
        <f t="shared" si="495"/>
        <v>0</v>
      </c>
      <c r="BH160" s="99"/>
      <c r="BI160" s="100">
        <f t="shared" si="509"/>
        <v>0</v>
      </c>
      <c r="BJ160" s="99"/>
      <c r="BK160" s="100">
        <f t="shared" si="510"/>
        <v>0</v>
      </c>
      <c r="BL160" s="99"/>
      <c r="BM160" s="100">
        <f t="shared" si="511"/>
        <v>0</v>
      </c>
      <c r="BN160" s="99"/>
      <c r="BO160" s="100">
        <f t="shared" si="512"/>
        <v>0</v>
      </c>
      <c r="BP160" s="99"/>
      <c r="BQ160" s="100">
        <f t="shared" si="513"/>
        <v>0</v>
      </c>
      <c r="BR160" s="99"/>
      <c r="BS160" s="100">
        <f t="shared" si="514"/>
        <v>0</v>
      </c>
      <c r="BT160" s="99"/>
      <c r="BU160" s="100">
        <f t="shared" si="515"/>
        <v>0</v>
      </c>
      <c r="BV160" s="99"/>
      <c r="BW160" s="100">
        <f t="shared" si="516"/>
        <v>0</v>
      </c>
      <c r="BX160" s="99"/>
      <c r="BY160" s="100">
        <f t="shared" si="517"/>
        <v>0</v>
      </c>
      <c r="BZ160" s="99"/>
      <c r="CA160" s="100">
        <f t="shared" si="518"/>
        <v>0</v>
      </c>
      <c r="CB160" s="99"/>
      <c r="CC160" s="100">
        <f t="shared" si="519"/>
        <v>0</v>
      </c>
      <c r="CD160" s="99"/>
      <c r="CE160" s="100">
        <f t="shared" si="520"/>
        <v>0</v>
      </c>
      <c r="CF160" s="101">
        <f t="shared" si="521"/>
        <v>0</v>
      </c>
      <c r="CG160" s="100">
        <f t="shared" si="521"/>
        <v>0</v>
      </c>
    </row>
    <row r="161" spans="1:85" s="102" customFormat="1" ht="19.899999999999999" customHeight="1" x14ac:dyDescent="0.5">
      <c r="A161" s="94">
        <v>130</v>
      </c>
      <c r="B161" s="95" t="s">
        <v>177</v>
      </c>
      <c r="C161" s="95" t="s">
        <v>74</v>
      </c>
      <c r="D161" s="94">
        <f>RANK(BF161,$BF$149:$BF$164)</f>
        <v>4</v>
      </c>
      <c r="E161" s="94">
        <v>0.7</v>
      </c>
      <c r="F161" s="94" t="s">
        <v>75</v>
      </c>
      <c r="G161" s="94"/>
      <c r="H161" s="94"/>
      <c r="I161" s="146">
        <f t="shared" si="471"/>
        <v>0</v>
      </c>
      <c r="J161" s="94"/>
      <c r="K161" s="146">
        <f t="shared" si="472"/>
        <v>0</v>
      </c>
      <c r="L161" s="94"/>
      <c r="M161" s="146">
        <f t="shared" si="473"/>
        <v>0</v>
      </c>
      <c r="N161" s="94"/>
      <c r="O161" s="146">
        <f t="shared" si="474"/>
        <v>0</v>
      </c>
      <c r="P161" s="94"/>
      <c r="Q161" s="146">
        <f t="shared" si="475"/>
        <v>0</v>
      </c>
      <c r="R161" s="94"/>
      <c r="S161" s="146">
        <f t="shared" si="476"/>
        <v>0</v>
      </c>
      <c r="T161" s="94"/>
      <c r="U161" s="146">
        <f t="shared" si="477"/>
        <v>0</v>
      </c>
      <c r="V161" s="94"/>
      <c r="W161" s="146">
        <f t="shared" si="478"/>
        <v>0</v>
      </c>
      <c r="X161" s="94"/>
      <c r="Y161" s="146">
        <f t="shared" si="479"/>
        <v>0</v>
      </c>
      <c r="Z161" s="94"/>
      <c r="AA161" s="146">
        <f t="shared" si="480"/>
        <v>0</v>
      </c>
      <c r="AB161" s="94"/>
      <c r="AC161" s="146">
        <f t="shared" si="481"/>
        <v>0</v>
      </c>
      <c r="AD161" s="94"/>
      <c r="AE161" s="146">
        <f t="shared" si="482"/>
        <v>0</v>
      </c>
      <c r="AF161" s="147">
        <f t="shared" si="483"/>
        <v>0</v>
      </c>
      <c r="AG161" s="146">
        <f t="shared" si="483"/>
        <v>0</v>
      </c>
      <c r="AH161" s="99"/>
      <c r="AI161" s="100">
        <f t="shared" si="484"/>
        <v>0</v>
      </c>
      <c r="AJ161" s="99"/>
      <c r="AK161" s="100">
        <f t="shared" si="485"/>
        <v>0</v>
      </c>
      <c r="AL161" s="99"/>
      <c r="AM161" s="100">
        <f t="shared" si="486"/>
        <v>0</v>
      </c>
      <c r="AN161" s="99"/>
      <c r="AO161" s="100">
        <f t="shared" si="487"/>
        <v>0</v>
      </c>
      <c r="AP161" s="99"/>
      <c r="AQ161" s="100">
        <f t="shared" si="487"/>
        <v>0</v>
      </c>
      <c r="AR161" s="99"/>
      <c r="AS161" s="100">
        <f t="shared" si="488"/>
        <v>0</v>
      </c>
      <c r="AT161" s="99"/>
      <c r="AU161" s="100">
        <f t="shared" si="489"/>
        <v>0</v>
      </c>
      <c r="AV161" s="99"/>
      <c r="AW161" s="100">
        <f t="shared" si="490"/>
        <v>0</v>
      </c>
      <c r="AX161" s="99"/>
      <c r="AY161" s="100">
        <f t="shared" si="491"/>
        <v>0</v>
      </c>
      <c r="AZ161" s="99"/>
      <c r="BA161" s="100">
        <f t="shared" si="492"/>
        <v>0</v>
      </c>
      <c r="BB161" s="99"/>
      <c r="BC161" s="100">
        <f t="shared" si="493"/>
        <v>0</v>
      </c>
      <c r="BD161" s="99"/>
      <c r="BE161" s="100">
        <f t="shared" si="494"/>
        <v>0</v>
      </c>
      <c r="BF161" s="101">
        <f t="shared" si="495"/>
        <v>0</v>
      </c>
      <c r="BG161" s="100">
        <f t="shared" si="495"/>
        <v>0</v>
      </c>
      <c r="BH161" s="99"/>
      <c r="BI161" s="100">
        <f t="shared" si="509"/>
        <v>0</v>
      </c>
      <c r="BJ161" s="99"/>
      <c r="BK161" s="100">
        <f t="shared" si="510"/>
        <v>0</v>
      </c>
      <c r="BL161" s="99"/>
      <c r="BM161" s="100">
        <f t="shared" si="511"/>
        <v>0</v>
      </c>
      <c r="BN161" s="99"/>
      <c r="BO161" s="100">
        <f t="shared" si="512"/>
        <v>0</v>
      </c>
      <c r="BP161" s="99"/>
      <c r="BQ161" s="100">
        <f t="shared" si="513"/>
        <v>0</v>
      </c>
      <c r="BR161" s="99"/>
      <c r="BS161" s="100">
        <f t="shared" si="514"/>
        <v>0</v>
      </c>
      <c r="BT161" s="99"/>
      <c r="BU161" s="100">
        <f t="shared" si="515"/>
        <v>0</v>
      </c>
      <c r="BV161" s="99"/>
      <c r="BW161" s="100">
        <f t="shared" si="516"/>
        <v>0</v>
      </c>
      <c r="BX161" s="99"/>
      <c r="BY161" s="100">
        <f t="shared" si="517"/>
        <v>0</v>
      </c>
      <c r="BZ161" s="99"/>
      <c r="CA161" s="100">
        <f t="shared" si="518"/>
        <v>0</v>
      </c>
      <c r="CB161" s="99"/>
      <c r="CC161" s="100">
        <f t="shared" si="519"/>
        <v>0</v>
      </c>
      <c r="CD161" s="99"/>
      <c r="CE161" s="100">
        <f t="shared" si="520"/>
        <v>0</v>
      </c>
      <c r="CF161" s="101">
        <f t="shared" si="521"/>
        <v>0</v>
      </c>
      <c r="CG161" s="100">
        <f t="shared" si="521"/>
        <v>0</v>
      </c>
    </row>
    <row r="162" spans="1:85" s="102" customFormat="1" ht="19.899999999999999" customHeight="1" x14ac:dyDescent="0.5">
      <c r="A162" s="94">
        <v>131</v>
      </c>
      <c r="B162" s="95" t="s">
        <v>178</v>
      </c>
      <c r="C162" s="95" t="s">
        <v>74</v>
      </c>
      <c r="D162" s="94">
        <f>RANK(BF162,$BF$149:$BF$164)</f>
        <v>4</v>
      </c>
      <c r="E162" s="94">
        <v>0.35</v>
      </c>
      <c r="F162" s="94" t="s">
        <v>83</v>
      </c>
      <c r="G162" s="94"/>
      <c r="H162" s="94"/>
      <c r="I162" s="146">
        <f t="shared" si="471"/>
        <v>0</v>
      </c>
      <c r="J162" s="94"/>
      <c r="K162" s="146">
        <f t="shared" si="472"/>
        <v>0</v>
      </c>
      <c r="L162" s="94"/>
      <c r="M162" s="146">
        <f t="shared" si="473"/>
        <v>0</v>
      </c>
      <c r="N162" s="94"/>
      <c r="O162" s="146">
        <f t="shared" si="474"/>
        <v>0</v>
      </c>
      <c r="P162" s="94"/>
      <c r="Q162" s="146">
        <f t="shared" si="475"/>
        <v>0</v>
      </c>
      <c r="R162" s="94"/>
      <c r="S162" s="146">
        <f t="shared" si="476"/>
        <v>0</v>
      </c>
      <c r="T162" s="94"/>
      <c r="U162" s="146">
        <f t="shared" si="477"/>
        <v>0</v>
      </c>
      <c r="V162" s="94"/>
      <c r="W162" s="146">
        <f t="shared" si="478"/>
        <v>0</v>
      </c>
      <c r="X162" s="94"/>
      <c r="Y162" s="146">
        <f t="shared" si="479"/>
        <v>0</v>
      </c>
      <c r="Z162" s="94"/>
      <c r="AA162" s="146">
        <f t="shared" si="480"/>
        <v>0</v>
      </c>
      <c r="AB162" s="94"/>
      <c r="AC162" s="146">
        <f t="shared" si="481"/>
        <v>0</v>
      </c>
      <c r="AD162" s="94"/>
      <c r="AE162" s="146">
        <f t="shared" si="482"/>
        <v>0</v>
      </c>
      <c r="AF162" s="147">
        <f t="shared" si="483"/>
        <v>0</v>
      </c>
      <c r="AG162" s="146">
        <f t="shared" si="483"/>
        <v>0</v>
      </c>
      <c r="AH162" s="99"/>
      <c r="AI162" s="100">
        <f t="shared" si="484"/>
        <v>0</v>
      </c>
      <c r="AJ162" s="99"/>
      <c r="AK162" s="100">
        <f t="shared" si="485"/>
        <v>0</v>
      </c>
      <c r="AL162" s="99"/>
      <c r="AM162" s="100">
        <f t="shared" si="486"/>
        <v>0</v>
      </c>
      <c r="AN162" s="99"/>
      <c r="AO162" s="100">
        <f t="shared" si="487"/>
        <v>0</v>
      </c>
      <c r="AP162" s="99"/>
      <c r="AQ162" s="100">
        <f t="shared" si="487"/>
        <v>0</v>
      </c>
      <c r="AR162" s="99"/>
      <c r="AS162" s="100">
        <f t="shared" si="488"/>
        <v>0</v>
      </c>
      <c r="AT162" s="99"/>
      <c r="AU162" s="100">
        <f t="shared" si="489"/>
        <v>0</v>
      </c>
      <c r="AV162" s="99"/>
      <c r="AW162" s="100">
        <f t="shared" si="490"/>
        <v>0</v>
      </c>
      <c r="AX162" s="99"/>
      <c r="AY162" s="100">
        <f t="shared" si="491"/>
        <v>0</v>
      </c>
      <c r="AZ162" s="99"/>
      <c r="BA162" s="100">
        <f t="shared" si="492"/>
        <v>0</v>
      </c>
      <c r="BB162" s="99"/>
      <c r="BC162" s="100">
        <f t="shared" si="493"/>
        <v>0</v>
      </c>
      <c r="BD162" s="99"/>
      <c r="BE162" s="100">
        <f t="shared" si="494"/>
        <v>0</v>
      </c>
      <c r="BF162" s="101">
        <f t="shared" si="495"/>
        <v>0</v>
      </c>
      <c r="BG162" s="100">
        <f t="shared" si="495"/>
        <v>0</v>
      </c>
      <c r="BH162" s="99"/>
      <c r="BI162" s="100">
        <f t="shared" si="509"/>
        <v>0</v>
      </c>
      <c r="BJ162" s="99"/>
      <c r="BK162" s="100">
        <f t="shared" si="510"/>
        <v>0</v>
      </c>
      <c r="BL162" s="99"/>
      <c r="BM162" s="100">
        <f t="shared" si="511"/>
        <v>0</v>
      </c>
      <c r="BN162" s="99"/>
      <c r="BO162" s="100">
        <f t="shared" si="512"/>
        <v>0</v>
      </c>
      <c r="BP162" s="99"/>
      <c r="BQ162" s="100">
        <f t="shared" si="513"/>
        <v>0</v>
      </c>
      <c r="BR162" s="99"/>
      <c r="BS162" s="100">
        <f t="shared" si="514"/>
        <v>0</v>
      </c>
      <c r="BT162" s="99"/>
      <c r="BU162" s="100">
        <f t="shared" si="515"/>
        <v>0</v>
      </c>
      <c r="BV162" s="99"/>
      <c r="BW162" s="100">
        <f t="shared" si="516"/>
        <v>0</v>
      </c>
      <c r="BX162" s="99"/>
      <c r="BY162" s="100">
        <f t="shared" si="517"/>
        <v>0</v>
      </c>
      <c r="BZ162" s="99"/>
      <c r="CA162" s="100">
        <f t="shared" si="518"/>
        <v>0</v>
      </c>
      <c r="CB162" s="99"/>
      <c r="CC162" s="100">
        <f t="shared" si="519"/>
        <v>0</v>
      </c>
      <c r="CD162" s="99"/>
      <c r="CE162" s="100">
        <f t="shared" si="520"/>
        <v>0</v>
      </c>
      <c r="CF162" s="101">
        <f t="shared" si="521"/>
        <v>0</v>
      </c>
      <c r="CG162" s="100">
        <f t="shared" si="521"/>
        <v>0</v>
      </c>
    </row>
    <row r="163" spans="1:85" s="102" customFormat="1" ht="19.899999999999999" customHeight="1" x14ac:dyDescent="0.5">
      <c r="A163" s="94">
        <v>132</v>
      </c>
      <c r="B163" s="105" t="s">
        <v>179</v>
      </c>
      <c r="C163" s="105" t="s">
        <v>74</v>
      </c>
      <c r="D163" s="94">
        <f>RANK(BF163,$BF$149:$BF$164)</f>
        <v>4</v>
      </c>
      <c r="E163" s="94">
        <v>0.7</v>
      </c>
      <c r="F163" s="106" t="s">
        <v>180</v>
      </c>
      <c r="G163" s="94">
        <v>25000</v>
      </c>
      <c r="H163" s="106"/>
      <c r="I163" s="146">
        <f t="shared" si="471"/>
        <v>0</v>
      </c>
      <c r="J163" s="106"/>
      <c r="K163" s="146">
        <f t="shared" si="472"/>
        <v>0</v>
      </c>
      <c r="L163" s="106"/>
      <c r="M163" s="146">
        <f t="shared" si="473"/>
        <v>0</v>
      </c>
      <c r="N163" s="106"/>
      <c r="O163" s="146">
        <f t="shared" si="474"/>
        <v>0</v>
      </c>
      <c r="P163" s="106"/>
      <c r="Q163" s="146">
        <f t="shared" si="475"/>
        <v>0</v>
      </c>
      <c r="R163" s="106"/>
      <c r="S163" s="146">
        <f t="shared" si="476"/>
        <v>0</v>
      </c>
      <c r="T163" s="106"/>
      <c r="U163" s="146">
        <f t="shared" si="477"/>
        <v>0</v>
      </c>
      <c r="V163" s="106"/>
      <c r="W163" s="146">
        <f t="shared" si="478"/>
        <v>0</v>
      </c>
      <c r="X163" s="106"/>
      <c r="Y163" s="146">
        <f t="shared" si="479"/>
        <v>0</v>
      </c>
      <c r="Z163" s="106"/>
      <c r="AA163" s="146">
        <f t="shared" si="480"/>
        <v>0</v>
      </c>
      <c r="AB163" s="106"/>
      <c r="AC163" s="146">
        <f t="shared" si="481"/>
        <v>0</v>
      </c>
      <c r="AD163" s="106"/>
      <c r="AE163" s="146">
        <f t="shared" si="482"/>
        <v>0</v>
      </c>
      <c r="AF163" s="147">
        <f t="shared" si="483"/>
        <v>0</v>
      </c>
      <c r="AG163" s="146">
        <f t="shared" si="483"/>
        <v>0</v>
      </c>
      <c r="AH163" s="99"/>
      <c r="AI163" s="100">
        <f t="shared" si="484"/>
        <v>0</v>
      </c>
      <c r="AJ163" s="99"/>
      <c r="AK163" s="100">
        <f t="shared" si="485"/>
        <v>0</v>
      </c>
      <c r="AL163" s="99"/>
      <c r="AM163" s="100">
        <f t="shared" si="486"/>
        <v>0</v>
      </c>
      <c r="AN163" s="99"/>
      <c r="AO163" s="100">
        <f t="shared" si="487"/>
        <v>0</v>
      </c>
      <c r="AP163" s="99"/>
      <c r="AQ163" s="100">
        <f t="shared" si="487"/>
        <v>0</v>
      </c>
      <c r="AR163" s="99"/>
      <c r="AS163" s="100">
        <f t="shared" si="488"/>
        <v>0</v>
      </c>
      <c r="AT163" s="99"/>
      <c r="AU163" s="100">
        <f t="shared" si="489"/>
        <v>0</v>
      </c>
      <c r="AV163" s="99"/>
      <c r="AW163" s="100">
        <f t="shared" si="490"/>
        <v>0</v>
      </c>
      <c r="AX163" s="99"/>
      <c r="AY163" s="100">
        <f t="shared" si="491"/>
        <v>0</v>
      </c>
      <c r="AZ163" s="99"/>
      <c r="BA163" s="100">
        <f t="shared" si="492"/>
        <v>0</v>
      </c>
      <c r="BB163" s="99"/>
      <c r="BC163" s="100">
        <f t="shared" si="493"/>
        <v>0</v>
      </c>
      <c r="BD163" s="99"/>
      <c r="BE163" s="100">
        <f t="shared" si="494"/>
        <v>0</v>
      </c>
      <c r="BF163" s="101">
        <f t="shared" si="495"/>
        <v>0</v>
      </c>
      <c r="BG163" s="100">
        <f t="shared" si="495"/>
        <v>0</v>
      </c>
      <c r="BH163" s="99"/>
      <c r="BI163" s="100">
        <f t="shared" si="509"/>
        <v>0</v>
      </c>
      <c r="BJ163" s="99"/>
      <c r="BK163" s="100">
        <f t="shared" si="510"/>
        <v>0</v>
      </c>
      <c r="BL163" s="99"/>
      <c r="BM163" s="100">
        <f t="shared" si="511"/>
        <v>0</v>
      </c>
      <c r="BN163" s="99"/>
      <c r="BO163" s="100">
        <f t="shared" si="512"/>
        <v>0</v>
      </c>
      <c r="BP163" s="99"/>
      <c r="BQ163" s="100">
        <f t="shared" si="513"/>
        <v>0</v>
      </c>
      <c r="BR163" s="99"/>
      <c r="BS163" s="100">
        <f t="shared" si="514"/>
        <v>0</v>
      </c>
      <c r="BT163" s="99"/>
      <c r="BU163" s="100">
        <f t="shared" si="515"/>
        <v>0</v>
      </c>
      <c r="BV163" s="99"/>
      <c r="BW163" s="100">
        <f t="shared" si="516"/>
        <v>0</v>
      </c>
      <c r="BX163" s="99"/>
      <c r="BY163" s="100">
        <f t="shared" si="517"/>
        <v>0</v>
      </c>
      <c r="BZ163" s="99"/>
      <c r="CA163" s="100">
        <f t="shared" si="518"/>
        <v>0</v>
      </c>
      <c r="CB163" s="99"/>
      <c r="CC163" s="100">
        <f t="shared" si="519"/>
        <v>0</v>
      </c>
      <c r="CD163" s="99"/>
      <c r="CE163" s="100">
        <f t="shared" si="520"/>
        <v>0</v>
      </c>
      <c r="CF163" s="101">
        <f t="shared" si="521"/>
        <v>0</v>
      </c>
      <c r="CG163" s="100">
        <f t="shared" si="521"/>
        <v>0</v>
      </c>
    </row>
    <row r="164" spans="1:85" s="102" customFormat="1" ht="19.899999999999999" customHeight="1" x14ac:dyDescent="0.5">
      <c r="A164" s="114"/>
      <c r="B164" s="115"/>
      <c r="C164" s="115"/>
      <c r="D164" s="115"/>
      <c r="E164" s="115"/>
      <c r="F164" s="116"/>
      <c r="G164" s="116"/>
      <c r="H164" s="153"/>
      <c r="I164" s="146"/>
      <c r="J164" s="153"/>
      <c r="K164" s="146"/>
      <c r="L164" s="153"/>
      <c r="M164" s="146"/>
      <c r="N164" s="153"/>
      <c r="O164" s="146"/>
      <c r="P164" s="153"/>
      <c r="Q164" s="146"/>
      <c r="R164" s="153"/>
      <c r="S164" s="146"/>
      <c r="T164" s="153"/>
      <c r="U164" s="146"/>
      <c r="V164" s="153"/>
      <c r="W164" s="146"/>
      <c r="X164" s="153"/>
      <c r="Y164" s="146"/>
      <c r="Z164" s="153"/>
      <c r="AA164" s="146"/>
      <c r="AB164" s="153"/>
      <c r="AC164" s="146"/>
      <c r="AD164" s="153"/>
      <c r="AE164" s="146"/>
      <c r="AF164" s="147"/>
      <c r="AG164" s="146"/>
      <c r="AH164" s="99"/>
      <c r="AI164" s="100"/>
      <c r="AJ164" s="99"/>
      <c r="AK164" s="100"/>
      <c r="AL164" s="99"/>
      <c r="AM164" s="100"/>
      <c r="AN164" s="99"/>
      <c r="AO164" s="100"/>
      <c r="AP164" s="99"/>
      <c r="AQ164" s="100"/>
      <c r="AR164" s="99"/>
      <c r="AS164" s="100"/>
      <c r="AT164" s="99"/>
      <c r="AU164" s="100"/>
      <c r="AV164" s="99"/>
      <c r="AW164" s="100"/>
      <c r="AX164" s="99"/>
      <c r="AY164" s="100"/>
      <c r="AZ164" s="99"/>
      <c r="BA164" s="100"/>
      <c r="BB164" s="99"/>
      <c r="BC164" s="100"/>
      <c r="BD164" s="99"/>
      <c r="BE164" s="100"/>
      <c r="BF164" s="101"/>
      <c r="BG164" s="100"/>
      <c r="BH164" s="99"/>
      <c r="BI164" s="100"/>
      <c r="BJ164" s="99"/>
      <c r="BK164" s="100"/>
      <c r="BL164" s="99"/>
      <c r="BM164" s="100"/>
      <c r="BN164" s="99"/>
      <c r="BO164" s="100"/>
      <c r="BP164" s="99"/>
      <c r="BQ164" s="100"/>
      <c r="BR164" s="99"/>
      <c r="BS164" s="100"/>
      <c r="BT164" s="99"/>
      <c r="BU164" s="100"/>
      <c r="BV164" s="99"/>
      <c r="BW164" s="100"/>
      <c r="BX164" s="99"/>
      <c r="BY164" s="100"/>
      <c r="BZ164" s="99"/>
      <c r="CA164" s="100"/>
      <c r="CB164" s="99"/>
      <c r="CC164" s="100"/>
      <c r="CD164" s="99"/>
      <c r="CE164" s="100"/>
      <c r="CF164" s="101"/>
      <c r="CG164" s="100"/>
    </row>
    <row r="165" spans="1:85" s="91" customFormat="1" ht="19.899999999999999" customHeight="1" x14ac:dyDescent="0.6">
      <c r="A165" s="117"/>
      <c r="B165" s="108" t="s">
        <v>181</v>
      </c>
      <c r="C165" s="108"/>
      <c r="D165" s="108"/>
      <c r="E165" s="108"/>
      <c r="F165" s="110"/>
      <c r="G165" s="110"/>
      <c r="H165" s="149">
        <f t="shared" ref="H165:AG165" si="522">SUM(H149:H164)</f>
        <v>1203</v>
      </c>
      <c r="I165" s="150">
        <f t="shared" si="522"/>
        <v>468.82499999999999</v>
      </c>
      <c r="J165" s="149">
        <f t="shared" si="522"/>
        <v>408</v>
      </c>
      <c r="K165" s="150">
        <f t="shared" si="522"/>
        <v>201.6</v>
      </c>
      <c r="L165" s="149">
        <f t="shared" si="522"/>
        <v>576</v>
      </c>
      <c r="M165" s="150">
        <f t="shared" si="522"/>
        <v>260.39999999999998</v>
      </c>
      <c r="N165" s="149">
        <f t="shared" si="522"/>
        <v>372</v>
      </c>
      <c r="O165" s="150">
        <f t="shared" si="522"/>
        <v>144.89999999999998</v>
      </c>
      <c r="P165" s="149">
        <f t="shared" si="522"/>
        <v>664</v>
      </c>
      <c r="Q165" s="150">
        <f t="shared" si="522"/>
        <v>221.19999999999996</v>
      </c>
      <c r="R165" s="149">
        <f t="shared" si="522"/>
        <v>396</v>
      </c>
      <c r="S165" s="150">
        <f t="shared" si="522"/>
        <v>176.39999999999998</v>
      </c>
      <c r="T165" s="149">
        <f t="shared" si="522"/>
        <v>233</v>
      </c>
      <c r="U165" s="150">
        <f t="shared" si="522"/>
        <v>111.64999999999999</v>
      </c>
      <c r="V165" s="149">
        <f t="shared" si="522"/>
        <v>0</v>
      </c>
      <c r="W165" s="150">
        <f t="shared" si="522"/>
        <v>0</v>
      </c>
      <c r="X165" s="149">
        <f t="shared" si="522"/>
        <v>228</v>
      </c>
      <c r="Y165" s="150">
        <f t="shared" si="522"/>
        <v>109.19999999999999</v>
      </c>
      <c r="Z165" s="149">
        <f t="shared" si="522"/>
        <v>84</v>
      </c>
      <c r="AA165" s="150">
        <f t="shared" si="522"/>
        <v>42</v>
      </c>
      <c r="AB165" s="149">
        <f t="shared" si="522"/>
        <v>0</v>
      </c>
      <c r="AC165" s="150">
        <f t="shared" si="522"/>
        <v>0</v>
      </c>
      <c r="AD165" s="149">
        <f t="shared" si="522"/>
        <v>48</v>
      </c>
      <c r="AE165" s="150">
        <f t="shared" si="522"/>
        <v>16.799999999999997</v>
      </c>
      <c r="AF165" s="149">
        <f t="shared" si="522"/>
        <v>4212</v>
      </c>
      <c r="AG165" s="150">
        <f t="shared" si="522"/>
        <v>1752.9749999999997</v>
      </c>
      <c r="AH165" s="111">
        <f t="shared" ref="AH165:BG165" si="523">SUM(AH149:AH164)</f>
        <v>204</v>
      </c>
      <c r="AI165" s="112">
        <f t="shared" si="523"/>
        <v>100.8</v>
      </c>
      <c r="AJ165" s="111">
        <f t="shared" si="523"/>
        <v>180</v>
      </c>
      <c r="AK165" s="112">
        <f t="shared" si="523"/>
        <v>84</v>
      </c>
      <c r="AL165" s="111">
        <f t="shared" si="523"/>
        <v>49</v>
      </c>
      <c r="AM165" s="112">
        <f t="shared" si="523"/>
        <v>25.9</v>
      </c>
      <c r="AN165" s="111">
        <f t="shared" si="523"/>
        <v>0</v>
      </c>
      <c r="AO165" s="112">
        <f t="shared" si="523"/>
        <v>0</v>
      </c>
      <c r="AP165" s="111">
        <f t="shared" si="523"/>
        <v>48</v>
      </c>
      <c r="AQ165" s="112">
        <f t="shared" si="523"/>
        <v>25.199999999999996</v>
      </c>
      <c r="AR165" s="111">
        <f t="shared" si="523"/>
        <v>143</v>
      </c>
      <c r="AS165" s="112">
        <f t="shared" si="523"/>
        <v>58.099999999999994</v>
      </c>
      <c r="AT165" s="111">
        <f t="shared" si="523"/>
        <v>24</v>
      </c>
      <c r="AU165" s="112">
        <f t="shared" si="523"/>
        <v>16.799999999999997</v>
      </c>
      <c r="AV165" s="111">
        <f t="shared" si="523"/>
        <v>48</v>
      </c>
      <c r="AW165" s="112">
        <f t="shared" si="523"/>
        <v>33.599999999999994</v>
      </c>
      <c r="AX165" s="111">
        <f t="shared" si="523"/>
        <v>0</v>
      </c>
      <c r="AY165" s="112">
        <f t="shared" si="523"/>
        <v>0</v>
      </c>
      <c r="AZ165" s="111">
        <f t="shared" si="523"/>
        <v>192</v>
      </c>
      <c r="BA165" s="112">
        <f t="shared" si="523"/>
        <v>92.4</v>
      </c>
      <c r="BB165" s="111">
        <f t="shared" si="523"/>
        <v>24</v>
      </c>
      <c r="BC165" s="112">
        <f t="shared" si="523"/>
        <v>16.799999999999997</v>
      </c>
      <c r="BD165" s="111">
        <f t="shared" si="523"/>
        <v>237</v>
      </c>
      <c r="BE165" s="112">
        <f t="shared" si="523"/>
        <v>97.65</v>
      </c>
      <c r="BF165" s="111">
        <f t="shared" si="523"/>
        <v>1149</v>
      </c>
      <c r="BG165" s="112">
        <f t="shared" si="523"/>
        <v>551.25</v>
      </c>
      <c r="BH165" s="111">
        <f t="shared" ref="BH165:BM165" si="524">SUM(BH149:BH164)</f>
        <v>101</v>
      </c>
      <c r="BI165" s="112">
        <f t="shared" si="524"/>
        <v>46.55</v>
      </c>
      <c r="BJ165" s="111">
        <f t="shared" si="524"/>
        <v>0</v>
      </c>
      <c r="BK165" s="112">
        <f t="shared" si="524"/>
        <v>0</v>
      </c>
      <c r="BL165" s="111">
        <f t="shared" si="524"/>
        <v>0</v>
      </c>
      <c r="BM165" s="112">
        <f t="shared" si="524"/>
        <v>0</v>
      </c>
      <c r="BN165" s="111">
        <f t="shared" ref="BN165:CG165" si="525">SUM(BN149:BN164)</f>
        <v>0</v>
      </c>
      <c r="BO165" s="112">
        <f t="shared" si="525"/>
        <v>0</v>
      </c>
      <c r="BP165" s="111">
        <f t="shared" si="525"/>
        <v>0</v>
      </c>
      <c r="BQ165" s="112">
        <f t="shared" si="525"/>
        <v>0</v>
      </c>
      <c r="BR165" s="111">
        <f t="shared" si="525"/>
        <v>0</v>
      </c>
      <c r="BS165" s="112">
        <f t="shared" si="525"/>
        <v>0</v>
      </c>
      <c r="BT165" s="111">
        <f t="shared" si="525"/>
        <v>0</v>
      </c>
      <c r="BU165" s="112">
        <f t="shared" si="525"/>
        <v>0</v>
      </c>
      <c r="BV165" s="111">
        <f t="shared" si="525"/>
        <v>0</v>
      </c>
      <c r="BW165" s="112">
        <f t="shared" si="525"/>
        <v>0</v>
      </c>
      <c r="BX165" s="111">
        <f t="shared" si="525"/>
        <v>0</v>
      </c>
      <c r="BY165" s="112">
        <f t="shared" si="525"/>
        <v>0</v>
      </c>
      <c r="BZ165" s="111">
        <f t="shared" si="525"/>
        <v>0</v>
      </c>
      <c r="CA165" s="112">
        <f t="shared" si="525"/>
        <v>0</v>
      </c>
      <c r="CB165" s="111">
        <f t="shared" si="525"/>
        <v>0</v>
      </c>
      <c r="CC165" s="112">
        <f t="shared" si="525"/>
        <v>0</v>
      </c>
      <c r="CD165" s="111">
        <f t="shared" si="525"/>
        <v>0</v>
      </c>
      <c r="CE165" s="112">
        <f t="shared" si="525"/>
        <v>0</v>
      </c>
      <c r="CF165" s="111">
        <f t="shared" si="525"/>
        <v>101</v>
      </c>
      <c r="CG165" s="112">
        <f t="shared" si="525"/>
        <v>46.55</v>
      </c>
    </row>
    <row r="166" spans="1:85" s="91" customFormat="1" ht="19.899999999999999" customHeight="1" x14ac:dyDescent="0.6">
      <c r="A166" s="118"/>
      <c r="B166" s="119" t="s">
        <v>182</v>
      </c>
      <c r="C166" s="119"/>
      <c r="D166" s="119"/>
      <c r="E166" s="119"/>
      <c r="F166" s="119"/>
      <c r="G166" s="119"/>
      <c r="H166" s="154">
        <f t="shared" ref="H166:AG166" si="526">+H148+H165</f>
        <v>256179</v>
      </c>
      <c r="I166" s="155">
        <f t="shared" si="526"/>
        <v>183045.10500000001</v>
      </c>
      <c r="J166" s="154">
        <f t="shared" si="526"/>
        <v>186599</v>
      </c>
      <c r="K166" s="155">
        <f t="shared" si="526"/>
        <v>132844.64000000001</v>
      </c>
      <c r="L166" s="154">
        <f t="shared" si="526"/>
        <v>231423</v>
      </c>
      <c r="M166" s="155">
        <f t="shared" si="526"/>
        <v>163949.48000000001</v>
      </c>
      <c r="N166" s="154">
        <f t="shared" si="526"/>
        <v>212712</v>
      </c>
      <c r="O166" s="155">
        <f t="shared" si="526"/>
        <v>155039.61999999997</v>
      </c>
      <c r="P166" s="154">
        <f t="shared" si="526"/>
        <v>212206</v>
      </c>
      <c r="Q166" s="155">
        <f t="shared" si="526"/>
        <v>150783.12000000002</v>
      </c>
      <c r="R166" s="154">
        <f t="shared" si="526"/>
        <v>254398</v>
      </c>
      <c r="S166" s="155">
        <f t="shared" si="526"/>
        <v>181918.72</v>
      </c>
      <c r="T166" s="154">
        <f t="shared" si="526"/>
        <v>226736</v>
      </c>
      <c r="U166" s="155">
        <f t="shared" si="526"/>
        <v>162086.21000000002</v>
      </c>
      <c r="V166" s="154">
        <f t="shared" si="526"/>
        <v>187224</v>
      </c>
      <c r="W166" s="155">
        <f t="shared" si="526"/>
        <v>135852.91999999998</v>
      </c>
      <c r="X166" s="154">
        <f t="shared" si="526"/>
        <v>174222</v>
      </c>
      <c r="Y166" s="155">
        <f t="shared" si="526"/>
        <v>126700.64</v>
      </c>
      <c r="Z166" s="154">
        <f t="shared" si="526"/>
        <v>213732</v>
      </c>
      <c r="AA166" s="155">
        <f t="shared" si="526"/>
        <v>151414.24000000002</v>
      </c>
      <c r="AB166" s="154">
        <f t="shared" si="526"/>
        <v>210422</v>
      </c>
      <c r="AC166" s="155">
        <f t="shared" si="526"/>
        <v>151889.85</v>
      </c>
      <c r="AD166" s="154">
        <f t="shared" si="526"/>
        <v>190063</v>
      </c>
      <c r="AE166" s="155">
        <f t="shared" si="526"/>
        <v>139014.68</v>
      </c>
      <c r="AF166" s="154">
        <f t="shared" si="526"/>
        <v>2555916</v>
      </c>
      <c r="AG166" s="155">
        <f t="shared" si="526"/>
        <v>1834539.2250000001</v>
      </c>
      <c r="AH166" s="120">
        <f t="shared" ref="AH166:CG166" si="527">+AH148+AH165</f>
        <v>219843</v>
      </c>
      <c r="AI166" s="121">
        <f t="shared" si="527"/>
        <v>161980.85999999999</v>
      </c>
      <c r="AJ166" s="120">
        <f t="shared" si="527"/>
        <v>224433</v>
      </c>
      <c r="AK166" s="121">
        <f t="shared" si="527"/>
        <v>162255.92000000004</v>
      </c>
      <c r="AL166" s="120">
        <f t="shared" si="527"/>
        <v>266895</v>
      </c>
      <c r="AM166" s="121">
        <f t="shared" si="527"/>
        <v>198823.93000000002</v>
      </c>
      <c r="AN166" s="120">
        <f t="shared" si="527"/>
        <v>159042</v>
      </c>
      <c r="AO166" s="121">
        <f t="shared" si="527"/>
        <v>113559.28</v>
      </c>
      <c r="AP166" s="120">
        <f t="shared" si="527"/>
        <v>198112</v>
      </c>
      <c r="AQ166" s="121">
        <f t="shared" si="527"/>
        <v>146443.03999999998</v>
      </c>
      <c r="AR166" s="120">
        <f t="shared" si="527"/>
        <v>232482</v>
      </c>
      <c r="AS166" s="121">
        <f t="shared" si="527"/>
        <v>170357.14</v>
      </c>
      <c r="AT166" s="120">
        <f t="shared" si="527"/>
        <v>194690</v>
      </c>
      <c r="AU166" s="121">
        <f t="shared" si="527"/>
        <v>142969.79999999999</v>
      </c>
      <c r="AV166" s="120">
        <f t="shared" si="527"/>
        <v>199684</v>
      </c>
      <c r="AW166" s="121">
        <f t="shared" si="527"/>
        <v>146140.39999999997</v>
      </c>
      <c r="AX166" s="120">
        <f t="shared" si="527"/>
        <v>179105</v>
      </c>
      <c r="AY166" s="121">
        <f t="shared" si="527"/>
        <v>134474.51999999996</v>
      </c>
      <c r="AZ166" s="120">
        <f t="shared" si="527"/>
        <v>219544</v>
      </c>
      <c r="BA166" s="121">
        <f t="shared" si="527"/>
        <v>161390.56</v>
      </c>
      <c r="BB166" s="120">
        <f t="shared" si="527"/>
        <v>182375</v>
      </c>
      <c r="BC166" s="121">
        <f t="shared" si="527"/>
        <v>133653.76000000001</v>
      </c>
      <c r="BD166" s="120">
        <f t="shared" si="527"/>
        <v>196713</v>
      </c>
      <c r="BE166" s="121">
        <f t="shared" si="527"/>
        <v>146208.11000000002</v>
      </c>
      <c r="BF166" s="120">
        <f t="shared" si="527"/>
        <v>2472918</v>
      </c>
      <c r="BG166" s="121">
        <f t="shared" si="527"/>
        <v>1818257.32</v>
      </c>
      <c r="BH166" s="120">
        <f t="shared" si="527"/>
        <v>219324</v>
      </c>
      <c r="BI166" s="121">
        <f t="shared" si="527"/>
        <v>164435.66999999998</v>
      </c>
      <c r="BJ166" s="120">
        <f t="shared" si="527"/>
        <v>187498</v>
      </c>
      <c r="BK166" s="121">
        <f t="shared" si="527"/>
        <v>138176.24000000002</v>
      </c>
      <c r="BL166" s="120">
        <f t="shared" si="527"/>
        <v>0</v>
      </c>
      <c r="BM166" s="121">
        <f t="shared" si="527"/>
        <v>0</v>
      </c>
      <c r="BN166" s="120">
        <f t="shared" si="527"/>
        <v>0</v>
      </c>
      <c r="BO166" s="121">
        <f t="shared" si="527"/>
        <v>0</v>
      </c>
      <c r="BP166" s="120">
        <f t="shared" si="527"/>
        <v>0</v>
      </c>
      <c r="BQ166" s="121">
        <f t="shared" si="527"/>
        <v>0</v>
      </c>
      <c r="BR166" s="120">
        <f t="shared" si="527"/>
        <v>0</v>
      </c>
      <c r="BS166" s="121">
        <f t="shared" si="527"/>
        <v>0</v>
      </c>
      <c r="BT166" s="120">
        <f t="shared" si="527"/>
        <v>0</v>
      </c>
      <c r="BU166" s="121">
        <f t="shared" si="527"/>
        <v>0</v>
      </c>
      <c r="BV166" s="120">
        <f t="shared" si="527"/>
        <v>0</v>
      </c>
      <c r="BW166" s="121">
        <f t="shared" si="527"/>
        <v>0</v>
      </c>
      <c r="BX166" s="120">
        <f t="shared" si="527"/>
        <v>0</v>
      </c>
      <c r="BY166" s="121">
        <f t="shared" si="527"/>
        <v>0</v>
      </c>
      <c r="BZ166" s="120">
        <f t="shared" si="527"/>
        <v>0</v>
      </c>
      <c r="CA166" s="121">
        <f t="shared" si="527"/>
        <v>0</v>
      </c>
      <c r="CB166" s="120">
        <f t="shared" si="527"/>
        <v>0</v>
      </c>
      <c r="CC166" s="121">
        <f t="shared" si="527"/>
        <v>0</v>
      </c>
      <c r="CD166" s="120">
        <f t="shared" si="527"/>
        <v>0</v>
      </c>
      <c r="CE166" s="121">
        <f t="shared" si="527"/>
        <v>0</v>
      </c>
      <c r="CF166" s="120">
        <f t="shared" si="527"/>
        <v>406822</v>
      </c>
      <c r="CG166" s="121">
        <f t="shared" si="527"/>
        <v>302611.90999999997</v>
      </c>
    </row>
  </sheetData>
  <mergeCells count="47">
    <mergeCell ref="CB2:CC2"/>
    <mergeCell ref="CD2:CE2"/>
    <mergeCell ref="CF2:CG2"/>
    <mergeCell ref="BR2:BS2"/>
    <mergeCell ref="BT2:BU2"/>
    <mergeCell ref="BV2:BW2"/>
    <mergeCell ref="BX2:BY2"/>
    <mergeCell ref="BZ2:CA2"/>
    <mergeCell ref="BH2:BI2"/>
    <mergeCell ref="BJ2:BK2"/>
    <mergeCell ref="BL2:BM2"/>
    <mergeCell ref="BN2:BO2"/>
    <mergeCell ref="BP2:BQ2"/>
    <mergeCell ref="AD2:AE2"/>
    <mergeCell ref="AF2:AG2"/>
    <mergeCell ref="R2:S2"/>
    <mergeCell ref="T2:U2"/>
    <mergeCell ref="V2:W2"/>
    <mergeCell ref="X2:Y2"/>
    <mergeCell ref="Z2:AA2"/>
    <mergeCell ref="AB2:AC2"/>
    <mergeCell ref="AX2:AY2"/>
    <mergeCell ref="AZ2:BA2"/>
    <mergeCell ref="BB2:BC2"/>
    <mergeCell ref="BD2:BE2"/>
    <mergeCell ref="BF2:BG2"/>
    <mergeCell ref="H2:I2"/>
    <mergeCell ref="J2:K2"/>
    <mergeCell ref="L2:M2"/>
    <mergeCell ref="N2:O2"/>
    <mergeCell ref="P2:Q2"/>
    <mergeCell ref="AV2:AW2"/>
    <mergeCell ref="A1:AK1"/>
    <mergeCell ref="A2:A3"/>
    <mergeCell ref="B2:B3"/>
    <mergeCell ref="C2:C3"/>
    <mergeCell ref="D2:D3"/>
    <mergeCell ref="E2:E3"/>
    <mergeCell ref="F2:F3"/>
    <mergeCell ref="G2:G3"/>
    <mergeCell ref="AH2:AI2"/>
    <mergeCell ref="AJ2:AK2"/>
    <mergeCell ref="AL2:AM2"/>
    <mergeCell ref="AN2:AO2"/>
    <mergeCell ref="AP2:AQ2"/>
    <mergeCell ref="AR2:AS2"/>
    <mergeCell ref="AT2:AU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0772E-EB0A-4820-B4FE-019CB1A8CA62}">
  <dimension ref="A1:EI166"/>
  <sheetViews>
    <sheetView workbookViewId="0">
      <pane xSplit="7" ySplit="3" topLeftCell="AF144" activePane="bottomRight" state="frozen"/>
      <selection pane="topRight" activeCell="H1" sqref="H1"/>
      <selection pane="bottomLeft" activeCell="A4" sqref="A4"/>
      <selection pane="bottomRight" activeCell="BJ60" sqref="BJ60"/>
    </sheetView>
  </sheetViews>
  <sheetFormatPr defaultColWidth="9.140625" defaultRowHeight="21.75" x14ac:dyDescent="0.6"/>
  <cols>
    <col min="1" max="1" width="5.28515625" style="164" customWidth="1"/>
    <col min="2" max="2" width="32.140625" style="90" customWidth="1"/>
    <col min="3" max="3" width="8.140625" style="90" customWidth="1"/>
    <col min="4" max="4" width="7.42578125" style="90" customWidth="1"/>
    <col min="5" max="5" width="9.5703125" style="90" customWidth="1"/>
    <col min="6" max="6" width="7.85546875" style="90" customWidth="1"/>
    <col min="7" max="7" width="9.7109375" style="90" customWidth="1"/>
    <col min="8" max="8" width="10.28515625" style="164" hidden="1" customWidth="1"/>
    <col min="9" max="9" width="9.42578125" style="164" hidden="1" customWidth="1"/>
    <col min="10" max="10" width="10.28515625" style="164" hidden="1" customWidth="1"/>
    <col min="11" max="11" width="9.42578125" style="164" hidden="1" customWidth="1"/>
    <col min="12" max="12" width="10.28515625" style="164" hidden="1" customWidth="1"/>
    <col min="13" max="13" width="9.42578125" style="164" hidden="1" customWidth="1"/>
    <col min="14" max="14" width="11.140625" style="164" hidden="1" customWidth="1"/>
    <col min="15" max="15" width="9.42578125" style="164" hidden="1" customWidth="1"/>
    <col min="16" max="16" width="10.28515625" style="164" hidden="1" customWidth="1"/>
    <col min="17" max="17" width="9.42578125" style="164" hidden="1" customWidth="1"/>
    <col min="18" max="18" width="10.28515625" style="164" hidden="1" customWidth="1"/>
    <col min="19" max="19" width="9.42578125" style="164" hidden="1" customWidth="1"/>
    <col min="20" max="20" width="10.28515625" style="164" hidden="1" customWidth="1"/>
    <col min="21" max="21" width="9.42578125" style="164" hidden="1" customWidth="1"/>
    <col min="22" max="22" width="10.28515625" style="164" hidden="1" customWidth="1"/>
    <col min="23" max="23" width="9.42578125" style="164" hidden="1" customWidth="1"/>
    <col min="24" max="24" width="10.28515625" style="164" hidden="1" customWidth="1"/>
    <col min="25" max="25" width="9.42578125" style="164" hidden="1" customWidth="1"/>
    <col min="26" max="26" width="10.28515625" style="164" hidden="1" customWidth="1"/>
    <col min="27" max="27" width="9.42578125" style="164" hidden="1" customWidth="1"/>
    <col min="28" max="28" width="10.28515625" style="164" hidden="1" customWidth="1"/>
    <col min="29" max="29" width="9.42578125" style="164" hidden="1" customWidth="1"/>
    <col min="30" max="30" width="10.28515625" style="164" hidden="1" customWidth="1"/>
    <col min="31" max="31" width="9.42578125" style="164" hidden="1" customWidth="1"/>
    <col min="32" max="33" width="9.140625" style="164" customWidth="1"/>
    <col min="34" max="37" width="9.140625" style="90" hidden="1" customWidth="1"/>
    <col min="38" max="38" width="8.85546875" style="90" hidden="1" customWidth="1"/>
    <col min="39" max="40" width="9.140625" style="90" hidden="1" customWidth="1"/>
    <col min="41" max="41" width="11" style="90" hidden="1" customWidth="1"/>
    <col min="42" max="42" width="9.140625" style="90" hidden="1" customWidth="1"/>
    <col min="43" max="43" width="11.5703125" style="90" hidden="1" customWidth="1"/>
    <col min="44" max="44" width="9.140625" style="90" hidden="1" customWidth="1"/>
    <col min="45" max="45" width="12.28515625" style="90" hidden="1" customWidth="1"/>
    <col min="46" max="46" width="9.140625" style="90" hidden="1" customWidth="1"/>
    <col min="47" max="47" width="8.5703125" style="90" hidden="1" customWidth="1"/>
    <col min="48" max="48" width="9.140625" style="90" hidden="1" customWidth="1"/>
    <col min="49" max="57" width="8.5703125" style="90" hidden="1" customWidth="1"/>
    <col min="58" max="58" width="9.5703125" style="90" customWidth="1"/>
    <col min="59" max="59" width="9.140625" style="90"/>
    <col min="60" max="60" width="9.140625" style="123"/>
    <col min="61" max="61" width="9.140625" style="90"/>
    <col min="62" max="62" width="9.140625" style="90" customWidth="1"/>
    <col min="63" max="63" width="10.5703125" style="90" customWidth="1"/>
    <col min="64" max="64" width="9.140625" style="90" hidden="1" customWidth="1"/>
    <col min="65" max="65" width="10.42578125" style="90" hidden="1" customWidth="1"/>
    <col min="66" max="66" width="9.140625" style="90" hidden="1" customWidth="1"/>
    <col min="67" max="67" width="11.28515625" style="90" hidden="1" customWidth="1"/>
    <col min="68" max="68" width="9.140625" style="90" hidden="1" customWidth="1"/>
    <col min="69" max="69" width="11.7109375" style="90" hidden="1" customWidth="1"/>
    <col min="70" max="70" width="9.140625" style="90" hidden="1" customWidth="1"/>
    <col min="71" max="71" width="10.28515625" style="90" hidden="1" customWidth="1"/>
    <col min="72" max="72" width="9.140625" style="90" hidden="1" customWidth="1"/>
    <col min="73" max="73" width="9.7109375" style="90" hidden="1" customWidth="1"/>
    <col min="74" max="75" width="9.140625" style="90" hidden="1" customWidth="1"/>
    <col min="76" max="76" width="9.28515625" style="90" hidden="1" customWidth="1"/>
    <col min="77" max="83" width="9.140625" style="90" hidden="1" customWidth="1"/>
    <col min="84" max="16384" width="9.140625" style="90"/>
  </cols>
  <sheetData>
    <row r="1" spans="1:85" s="126" customFormat="1" ht="30" customHeight="1" x14ac:dyDescent="0.25">
      <c r="A1" s="299" t="s">
        <v>201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299"/>
      <c r="BF1" s="299"/>
      <c r="BG1" s="299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</row>
    <row r="2" spans="1:85" s="91" customFormat="1" ht="19.899999999999999" customHeight="1" x14ac:dyDescent="0.6">
      <c r="A2" s="300" t="s">
        <v>64</v>
      </c>
      <c r="B2" s="300" t="s">
        <v>65</v>
      </c>
      <c r="C2" s="300"/>
      <c r="D2" s="302" t="s">
        <v>66</v>
      </c>
      <c r="E2" s="302" t="s">
        <v>67</v>
      </c>
      <c r="F2" s="302" t="s">
        <v>68</v>
      </c>
      <c r="G2" s="302" t="s">
        <v>69</v>
      </c>
      <c r="H2" s="306">
        <v>45292</v>
      </c>
      <c r="I2" s="307"/>
      <c r="J2" s="306">
        <v>45323</v>
      </c>
      <c r="K2" s="307"/>
      <c r="L2" s="306">
        <v>45352</v>
      </c>
      <c r="M2" s="307"/>
      <c r="N2" s="306">
        <v>45383</v>
      </c>
      <c r="O2" s="307"/>
      <c r="P2" s="306">
        <v>45413</v>
      </c>
      <c r="Q2" s="307"/>
      <c r="R2" s="306">
        <v>45444</v>
      </c>
      <c r="S2" s="307"/>
      <c r="T2" s="306">
        <v>45474</v>
      </c>
      <c r="U2" s="307"/>
      <c r="V2" s="306">
        <v>45505</v>
      </c>
      <c r="W2" s="307"/>
      <c r="X2" s="306">
        <v>45536</v>
      </c>
      <c r="Y2" s="307"/>
      <c r="Z2" s="306">
        <v>45566</v>
      </c>
      <c r="AA2" s="307"/>
      <c r="AB2" s="306">
        <v>45597</v>
      </c>
      <c r="AC2" s="307"/>
      <c r="AD2" s="306">
        <v>45627</v>
      </c>
      <c r="AE2" s="307"/>
      <c r="AF2" s="308" t="s">
        <v>55</v>
      </c>
      <c r="AG2" s="309"/>
      <c r="AH2" s="297">
        <v>45658</v>
      </c>
      <c r="AI2" s="298"/>
      <c r="AJ2" s="297">
        <v>45689</v>
      </c>
      <c r="AK2" s="298"/>
      <c r="AL2" s="297">
        <v>45717</v>
      </c>
      <c r="AM2" s="298"/>
      <c r="AN2" s="297">
        <v>45748</v>
      </c>
      <c r="AO2" s="298"/>
      <c r="AP2" s="297">
        <v>45778</v>
      </c>
      <c r="AQ2" s="298"/>
      <c r="AR2" s="297">
        <v>45809</v>
      </c>
      <c r="AS2" s="298"/>
      <c r="AT2" s="297">
        <v>45839</v>
      </c>
      <c r="AU2" s="298"/>
      <c r="AV2" s="297">
        <v>45870</v>
      </c>
      <c r="AW2" s="298"/>
      <c r="AX2" s="297">
        <v>45901</v>
      </c>
      <c r="AY2" s="298"/>
      <c r="AZ2" s="297">
        <v>45931</v>
      </c>
      <c r="BA2" s="298"/>
      <c r="BB2" s="297">
        <v>45962</v>
      </c>
      <c r="BC2" s="298"/>
      <c r="BD2" s="297">
        <v>45992</v>
      </c>
      <c r="BE2" s="298"/>
      <c r="BF2" s="304" t="s">
        <v>70</v>
      </c>
      <c r="BG2" s="305"/>
      <c r="BH2" s="297">
        <v>46023</v>
      </c>
      <c r="BI2" s="298"/>
      <c r="BJ2" s="297">
        <v>46054</v>
      </c>
      <c r="BK2" s="298"/>
      <c r="BL2" s="297">
        <v>46082</v>
      </c>
      <c r="BM2" s="298"/>
      <c r="BN2" s="297">
        <v>46113</v>
      </c>
      <c r="BO2" s="298"/>
      <c r="BP2" s="297">
        <v>46143</v>
      </c>
      <c r="BQ2" s="298"/>
      <c r="BR2" s="297">
        <v>46174</v>
      </c>
      <c r="BS2" s="298"/>
      <c r="BT2" s="297">
        <v>46204</v>
      </c>
      <c r="BU2" s="298"/>
      <c r="BV2" s="297">
        <v>46235</v>
      </c>
      <c r="BW2" s="298"/>
      <c r="BX2" s="297">
        <v>46266</v>
      </c>
      <c r="BY2" s="298"/>
      <c r="BZ2" s="297">
        <v>46296</v>
      </c>
      <c r="CA2" s="298"/>
      <c r="CB2" s="297">
        <v>46327</v>
      </c>
      <c r="CC2" s="298"/>
      <c r="CD2" s="297">
        <v>46357</v>
      </c>
      <c r="CE2" s="298"/>
      <c r="CF2" s="304" t="s">
        <v>224</v>
      </c>
      <c r="CG2" s="305"/>
    </row>
    <row r="3" spans="1:85" s="91" customFormat="1" ht="19.899999999999999" customHeight="1" x14ac:dyDescent="0.6">
      <c r="A3" s="301"/>
      <c r="B3" s="301"/>
      <c r="C3" s="301"/>
      <c r="D3" s="303"/>
      <c r="E3" s="303"/>
      <c r="F3" s="303"/>
      <c r="G3" s="303"/>
      <c r="H3" s="166" t="s">
        <v>71</v>
      </c>
      <c r="I3" s="167" t="s">
        <v>72</v>
      </c>
      <c r="J3" s="166" t="s">
        <v>71</v>
      </c>
      <c r="K3" s="167" t="s">
        <v>72</v>
      </c>
      <c r="L3" s="166" t="s">
        <v>71</v>
      </c>
      <c r="M3" s="167" t="s">
        <v>72</v>
      </c>
      <c r="N3" s="166" t="s">
        <v>71</v>
      </c>
      <c r="O3" s="167" t="s">
        <v>72</v>
      </c>
      <c r="P3" s="166" t="s">
        <v>71</v>
      </c>
      <c r="Q3" s="167" t="s">
        <v>72</v>
      </c>
      <c r="R3" s="166" t="s">
        <v>71</v>
      </c>
      <c r="S3" s="167" t="s">
        <v>72</v>
      </c>
      <c r="T3" s="166" t="s">
        <v>71</v>
      </c>
      <c r="U3" s="167" t="s">
        <v>72</v>
      </c>
      <c r="V3" s="166" t="s">
        <v>71</v>
      </c>
      <c r="W3" s="167" t="s">
        <v>72</v>
      </c>
      <c r="X3" s="166" t="s">
        <v>71</v>
      </c>
      <c r="Y3" s="167" t="s">
        <v>72</v>
      </c>
      <c r="Z3" s="166" t="s">
        <v>71</v>
      </c>
      <c r="AA3" s="167" t="s">
        <v>72</v>
      </c>
      <c r="AB3" s="166" t="s">
        <v>71</v>
      </c>
      <c r="AC3" s="167" t="s">
        <v>72</v>
      </c>
      <c r="AD3" s="166" t="s">
        <v>71</v>
      </c>
      <c r="AE3" s="167" t="s">
        <v>72</v>
      </c>
      <c r="AF3" s="166" t="s">
        <v>71</v>
      </c>
      <c r="AG3" s="167" t="s">
        <v>72</v>
      </c>
      <c r="AH3" s="92" t="s">
        <v>71</v>
      </c>
      <c r="AI3" s="93" t="s">
        <v>72</v>
      </c>
      <c r="AJ3" s="92" t="s">
        <v>71</v>
      </c>
      <c r="AK3" s="93" t="s">
        <v>72</v>
      </c>
      <c r="AL3" s="92" t="s">
        <v>71</v>
      </c>
      <c r="AM3" s="93" t="s">
        <v>72</v>
      </c>
      <c r="AN3" s="92" t="s">
        <v>71</v>
      </c>
      <c r="AO3" s="93" t="s">
        <v>72</v>
      </c>
      <c r="AP3" s="92" t="s">
        <v>71</v>
      </c>
      <c r="AQ3" s="93" t="s">
        <v>72</v>
      </c>
      <c r="AR3" s="92" t="s">
        <v>71</v>
      </c>
      <c r="AS3" s="93" t="s">
        <v>72</v>
      </c>
      <c r="AT3" s="92" t="s">
        <v>71</v>
      </c>
      <c r="AU3" s="93" t="s">
        <v>72</v>
      </c>
      <c r="AV3" s="92" t="s">
        <v>71</v>
      </c>
      <c r="AW3" s="93" t="s">
        <v>72</v>
      </c>
      <c r="AX3" s="92" t="s">
        <v>71</v>
      </c>
      <c r="AY3" s="93" t="s">
        <v>72</v>
      </c>
      <c r="AZ3" s="92" t="s">
        <v>71</v>
      </c>
      <c r="BA3" s="93" t="s">
        <v>72</v>
      </c>
      <c r="BB3" s="92" t="s">
        <v>71</v>
      </c>
      <c r="BC3" s="93" t="s">
        <v>72</v>
      </c>
      <c r="BD3" s="92" t="s">
        <v>71</v>
      </c>
      <c r="BE3" s="93" t="s">
        <v>72</v>
      </c>
      <c r="BF3" s="92" t="s">
        <v>71</v>
      </c>
      <c r="BG3" s="93" t="s">
        <v>72</v>
      </c>
      <c r="BH3" s="92" t="s">
        <v>71</v>
      </c>
      <c r="BI3" s="93" t="s">
        <v>72</v>
      </c>
      <c r="BJ3" s="92" t="s">
        <v>71</v>
      </c>
      <c r="BK3" s="93" t="s">
        <v>72</v>
      </c>
      <c r="BL3" s="92" t="s">
        <v>71</v>
      </c>
      <c r="BM3" s="93" t="s">
        <v>72</v>
      </c>
      <c r="BN3" s="92" t="s">
        <v>71</v>
      </c>
      <c r="BO3" s="93" t="s">
        <v>72</v>
      </c>
      <c r="BP3" s="92" t="s">
        <v>71</v>
      </c>
      <c r="BQ3" s="93" t="s">
        <v>72</v>
      </c>
      <c r="BR3" s="92" t="s">
        <v>71</v>
      </c>
      <c r="BS3" s="93" t="s">
        <v>72</v>
      </c>
      <c r="BT3" s="92" t="s">
        <v>71</v>
      </c>
      <c r="BU3" s="93" t="s">
        <v>72</v>
      </c>
      <c r="BV3" s="92" t="s">
        <v>71</v>
      </c>
      <c r="BW3" s="93" t="s">
        <v>72</v>
      </c>
      <c r="BX3" s="92" t="s">
        <v>71</v>
      </c>
      <c r="BY3" s="93" t="s">
        <v>72</v>
      </c>
      <c r="BZ3" s="92" t="s">
        <v>71</v>
      </c>
      <c r="CA3" s="93" t="s">
        <v>72</v>
      </c>
      <c r="CB3" s="92" t="s">
        <v>71</v>
      </c>
      <c r="CC3" s="93" t="s">
        <v>72</v>
      </c>
      <c r="CD3" s="92" t="s">
        <v>71</v>
      </c>
      <c r="CE3" s="93" t="s">
        <v>72</v>
      </c>
      <c r="CF3" s="92" t="s">
        <v>71</v>
      </c>
      <c r="CG3" s="93" t="s">
        <v>72</v>
      </c>
    </row>
    <row r="4" spans="1:85" s="102" customFormat="1" ht="19.899999999999999" customHeight="1" x14ac:dyDescent="0.5">
      <c r="A4" s="94">
        <v>1</v>
      </c>
      <c r="B4" s="95" t="s">
        <v>73</v>
      </c>
      <c r="C4" s="95" t="s">
        <v>74</v>
      </c>
      <c r="D4" s="94">
        <f>RANK(BF4,$BF$4:$BF$147)</f>
        <v>9</v>
      </c>
      <c r="E4" s="94">
        <v>0.7</v>
      </c>
      <c r="F4" s="94" t="s">
        <v>75</v>
      </c>
      <c r="G4" s="94">
        <v>2000</v>
      </c>
      <c r="H4" s="94">
        <v>156</v>
      </c>
      <c r="I4" s="160">
        <f t="shared" ref="I4" si="0">H4*$E4</f>
        <v>109.19999999999999</v>
      </c>
      <c r="J4" s="94">
        <v>348</v>
      </c>
      <c r="K4" s="160">
        <f t="shared" ref="K4" si="1">J4*$E4</f>
        <v>243.6</v>
      </c>
      <c r="L4" s="94">
        <v>167</v>
      </c>
      <c r="M4" s="160">
        <f t="shared" ref="M4" si="2">L4*$E4</f>
        <v>116.89999999999999</v>
      </c>
      <c r="N4" s="94">
        <v>132</v>
      </c>
      <c r="O4" s="160">
        <f t="shared" ref="O4" si="3">N4*$E4</f>
        <v>92.399999999999991</v>
      </c>
      <c r="P4" s="94">
        <v>168</v>
      </c>
      <c r="Q4" s="160">
        <f t="shared" ref="Q4" si="4">P4*$E4</f>
        <v>117.6</v>
      </c>
      <c r="R4" s="94">
        <v>120</v>
      </c>
      <c r="S4" s="160">
        <f t="shared" ref="S4" si="5">R4*$E4</f>
        <v>84</v>
      </c>
      <c r="T4" s="94">
        <v>204</v>
      </c>
      <c r="U4" s="160">
        <f t="shared" ref="U4" si="6">T4*$E4</f>
        <v>142.79999999999998</v>
      </c>
      <c r="V4" s="94">
        <v>72</v>
      </c>
      <c r="W4" s="160">
        <f t="shared" ref="W4" si="7">V4*$E4</f>
        <v>50.4</v>
      </c>
      <c r="X4" s="94">
        <v>120</v>
      </c>
      <c r="Y4" s="160">
        <f t="shared" ref="Y4" si="8">X4*$E4</f>
        <v>84</v>
      </c>
      <c r="Z4" s="94">
        <v>84</v>
      </c>
      <c r="AA4" s="160">
        <f t="shared" ref="AA4" si="9">Z4*$E4</f>
        <v>58.8</v>
      </c>
      <c r="AB4" s="94">
        <v>120</v>
      </c>
      <c r="AC4" s="160">
        <f t="shared" ref="AC4" si="10">AB4*$E4</f>
        <v>84</v>
      </c>
      <c r="AD4" s="94">
        <v>66</v>
      </c>
      <c r="AE4" s="160">
        <f t="shared" ref="AE4" si="11">AD4*$E4</f>
        <v>46.199999999999996</v>
      </c>
      <c r="AF4" s="147">
        <f>SUM(H4,J4,L4,N4,P4,R4,T4,V4,X4,Z4,AB4,AD4)</f>
        <v>1757</v>
      </c>
      <c r="AG4" s="146">
        <f t="shared" ref="AG4" si="12">SUM(I4,K4,M4,O4,Q4,S4,U4,W4,Y4,AA4,AC4,AE4)</f>
        <v>1229.8999999999999</v>
      </c>
      <c r="AH4" s="96"/>
      <c r="AI4" s="97">
        <f t="shared" ref="AI4" si="13">AH4*$E4</f>
        <v>0</v>
      </c>
      <c r="AJ4" s="96">
        <v>120</v>
      </c>
      <c r="AK4" s="97">
        <f t="shared" ref="AK4" si="14">AJ4*$E4</f>
        <v>84</v>
      </c>
      <c r="AL4" s="99">
        <v>36</v>
      </c>
      <c r="AM4" s="100">
        <f>AL4*$E4</f>
        <v>25.2</v>
      </c>
      <c r="AN4" s="99">
        <v>24</v>
      </c>
      <c r="AO4" s="100">
        <f>AN4*$E4</f>
        <v>16.799999999999997</v>
      </c>
      <c r="AP4" s="99">
        <v>60</v>
      </c>
      <c r="AQ4" s="100">
        <f>AP4*$E4</f>
        <v>42</v>
      </c>
      <c r="AR4" s="99">
        <v>96</v>
      </c>
      <c r="AS4" s="100">
        <f>AR4*$E4</f>
        <v>67.199999999999989</v>
      </c>
      <c r="AT4" s="99">
        <v>36</v>
      </c>
      <c r="AU4" s="100">
        <f>AT4*$E4</f>
        <v>25.2</v>
      </c>
      <c r="AV4" s="99">
        <v>84</v>
      </c>
      <c r="AW4" s="100">
        <f>AV4*$E4</f>
        <v>58.8</v>
      </c>
      <c r="AX4" s="99"/>
      <c r="AY4" s="100">
        <f>AX4*$E4</f>
        <v>0</v>
      </c>
      <c r="AZ4" s="99"/>
      <c r="BA4" s="100">
        <f>AZ4*$E4</f>
        <v>0</v>
      </c>
      <c r="BB4" s="99">
        <v>36</v>
      </c>
      <c r="BC4" s="100">
        <f>BB4*$E4</f>
        <v>25.2</v>
      </c>
      <c r="BD4" s="99">
        <v>24</v>
      </c>
      <c r="BE4" s="100">
        <f>BD4*$E4</f>
        <v>16.799999999999997</v>
      </c>
      <c r="BF4" s="101">
        <f t="shared" ref="BF4:BG20" si="15">SUM(AH4,AJ4,AL4,AN4,AP4,AR4,AT4,AV4,AX4,AZ4,BB4,BD4)</f>
        <v>516</v>
      </c>
      <c r="BG4" s="100">
        <f t="shared" si="15"/>
        <v>361.2</v>
      </c>
      <c r="BH4" s="96">
        <v>36</v>
      </c>
      <c r="BI4" s="97">
        <f t="shared" ref="BI4" si="16">BH4*$E4</f>
        <v>25.2</v>
      </c>
      <c r="BJ4" s="98"/>
      <c r="BK4" s="97">
        <f>BJ4*$E4</f>
        <v>0</v>
      </c>
      <c r="BL4" s="99"/>
      <c r="BM4" s="100">
        <f>BL4*$E4</f>
        <v>0</v>
      </c>
      <c r="BN4" s="99"/>
      <c r="BO4" s="100">
        <f>BN4*$E4</f>
        <v>0</v>
      </c>
      <c r="BP4" s="99"/>
      <c r="BQ4" s="100">
        <f>BP4*$E4</f>
        <v>0</v>
      </c>
      <c r="BR4" s="99"/>
      <c r="BS4" s="100">
        <f>BR4*$E4</f>
        <v>0</v>
      </c>
      <c r="BT4" s="99"/>
      <c r="BU4" s="100">
        <f>BT4*$E4</f>
        <v>0</v>
      </c>
      <c r="BV4" s="99"/>
      <c r="BW4" s="100">
        <f>BV4*$E4</f>
        <v>0</v>
      </c>
      <c r="BX4" s="99"/>
      <c r="BY4" s="100">
        <f>BX4*$E4</f>
        <v>0</v>
      </c>
      <c r="BZ4" s="99"/>
      <c r="CA4" s="100">
        <f>BZ4*$E4</f>
        <v>0</v>
      </c>
      <c r="CB4" s="99"/>
      <c r="CC4" s="100">
        <f>CB4*$E4</f>
        <v>0</v>
      </c>
      <c r="CD4" s="99"/>
      <c r="CE4" s="100">
        <f>CD4*$E4</f>
        <v>0</v>
      </c>
      <c r="CF4" s="101">
        <f>SUM(BH4,BJ4,BL4,BN4,BP4,BR4,BT4,BV4,BX4,BZ4,CB4,CD4)</f>
        <v>36</v>
      </c>
      <c r="CG4" s="100">
        <f t="shared" ref="CG4" si="17">SUM(BI4,BK4,BM4,BO4,BQ4,BS4,BU4,BW4,BY4,CA4,CC4,CE4)</f>
        <v>25.2</v>
      </c>
    </row>
    <row r="5" spans="1:85" s="102" customFormat="1" ht="19.899999999999999" customHeight="1" thickBot="1" x14ac:dyDescent="0.55000000000000004">
      <c r="A5" s="94"/>
      <c r="B5" s="95"/>
      <c r="C5" s="95"/>
      <c r="D5" s="94"/>
      <c r="E5" s="94"/>
      <c r="F5" s="94"/>
      <c r="G5" s="94"/>
      <c r="H5" s="94"/>
      <c r="I5" s="146"/>
      <c r="J5" s="94"/>
      <c r="K5" s="146"/>
      <c r="L5" s="94"/>
      <c r="M5" s="146"/>
      <c r="N5" s="94"/>
      <c r="O5" s="146"/>
      <c r="P5" s="94"/>
      <c r="Q5" s="146"/>
      <c r="R5" s="94"/>
      <c r="S5" s="146"/>
      <c r="T5" s="94"/>
      <c r="U5" s="146"/>
      <c r="V5" s="94"/>
      <c r="W5" s="146"/>
      <c r="X5" s="94"/>
      <c r="Y5" s="146"/>
      <c r="Z5" s="94"/>
      <c r="AA5" s="146"/>
      <c r="AB5" s="94"/>
      <c r="AC5" s="146"/>
      <c r="AD5" s="94"/>
      <c r="AE5" s="146"/>
      <c r="AF5" s="147"/>
      <c r="AG5" s="146"/>
      <c r="AH5" s="99"/>
      <c r="AI5" s="100"/>
      <c r="AJ5" s="99"/>
      <c r="AK5" s="100"/>
      <c r="AL5" s="99"/>
      <c r="AM5" s="100"/>
      <c r="AN5" s="99"/>
      <c r="AO5" s="100"/>
      <c r="AP5" s="99"/>
      <c r="AQ5" s="100"/>
      <c r="AR5" s="99"/>
      <c r="AS5" s="100"/>
      <c r="AT5" s="99"/>
      <c r="AU5" s="100"/>
      <c r="AV5" s="99"/>
      <c r="AW5" s="100"/>
      <c r="AX5" s="99"/>
      <c r="AY5" s="100"/>
      <c r="AZ5" s="99"/>
      <c r="BA5" s="100"/>
      <c r="BB5" s="99"/>
      <c r="BC5" s="100"/>
      <c r="BD5" s="99"/>
      <c r="BE5" s="100"/>
      <c r="BF5" s="101"/>
      <c r="BG5" s="100"/>
      <c r="BH5" s="99"/>
      <c r="BI5" s="100"/>
      <c r="BJ5" s="99"/>
      <c r="BK5" s="100"/>
      <c r="BL5" s="99"/>
      <c r="BM5" s="100"/>
      <c r="BN5" s="99"/>
      <c r="BO5" s="100"/>
      <c r="BP5" s="99"/>
      <c r="BQ5" s="100"/>
      <c r="BR5" s="99"/>
      <c r="BS5" s="100"/>
      <c r="BT5" s="99"/>
      <c r="BU5" s="100"/>
      <c r="BV5" s="99"/>
      <c r="BW5" s="100"/>
      <c r="BX5" s="99"/>
      <c r="BY5" s="100"/>
      <c r="BZ5" s="99"/>
      <c r="CA5" s="100"/>
      <c r="CB5" s="99"/>
      <c r="CC5" s="100"/>
      <c r="CD5" s="99"/>
      <c r="CE5" s="100"/>
      <c r="CF5" s="101"/>
      <c r="CG5" s="100"/>
    </row>
    <row r="6" spans="1:85" s="102" customFormat="1" ht="19.899999999999999" customHeight="1" thickTop="1" x14ac:dyDescent="0.5">
      <c r="A6" s="94">
        <v>2</v>
      </c>
      <c r="B6" s="95" t="s">
        <v>76</v>
      </c>
      <c r="C6" s="95" t="s">
        <v>77</v>
      </c>
      <c r="D6" s="94">
        <f t="shared" ref="D6:D14" si="18">RANK(BF6,$BF$4:$BF$147)</f>
        <v>4</v>
      </c>
      <c r="E6" s="94">
        <v>1</v>
      </c>
      <c r="F6" s="94" t="s">
        <v>75</v>
      </c>
      <c r="G6" s="94">
        <v>1650</v>
      </c>
      <c r="H6" s="94"/>
      <c r="I6" s="146">
        <f t="shared" ref="I6:I72" si="19">H6*$E6</f>
        <v>0</v>
      </c>
      <c r="J6" s="94"/>
      <c r="K6" s="146">
        <f t="shared" ref="K6:K72" si="20">J6*$E6</f>
        <v>0</v>
      </c>
      <c r="L6" s="94">
        <v>12</v>
      </c>
      <c r="M6" s="146">
        <f t="shared" ref="M6:M72" si="21">L6*$E6</f>
        <v>12</v>
      </c>
      <c r="N6" s="94"/>
      <c r="O6" s="146">
        <f t="shared" ref="O6:O72" si="22">N6*$E6</f>
        <v>0</v>
      </c>
      <c r="P6" s="94"/>
      <c r="Q6" s="146">
        <f t="shared" ref="Q6:Q72" si="23">P6*$E6</f>
        <v>0</v>
      </c>
      <c r="R6" s="94"/>
      <c r="S6" s="146">
        <f t="shared" ref="S6:S72" si="24">R6*$E6</f>
        <v>0</v>
      </c>
      <c r="T6" s="94"/>
      <c r="U6" s="146">
        <f t="shared" ref="U6:U72" si="25">T6*$E6</f>
        <v>0</v>
      </c>
      <c r="V6" s="94"/>
      <c r="W6" s="146">
        <f t="shared" ref="W6:W72" si="26">V6*$E6</f>
        <v>0</v>
      </c>
      <c r="X6" s="94"/>
      <c r="Y6" s="146">
        <f t="shared" ref="Y6:Y72" si="27">X6*$E6</f>
        <v>0</v>
      </c>
      <c r="Z6" s="94"/>
      <c r="AA6" s="146">
        <f t="shared" ref="AA6:AA72" si="28">Z6*$E6</f>
        <v>0</v>
      </c>
      <c r="AB6" s="94"/>
      <c r="AC6" s="146">
        <f t="shared" ref="AC6:AC72" si="29">AB6*$E6</f>
        <v>0</v>
      </c>
      <c r="AD6" s="94"/>
      <c r="AE6" s="146">
        <f t="shared" ref="AE6:AE72" si="30">AD6*$E6</f>
        <v>0</v>
      </c>
      <c r="AF6" s="147">
        <f t="shared" ref="AF6:AG11" si="31">SUM(H6,J6,L6,N6,P6,R6,T6,V6,X6,Z6,AB6,AD6)</f>
        <v>12</v>
      </c>
      <c r="AG6" s="146">
        <f t="shared" si="31"/>
        <v>12</v>
      </c>
      <c r="AH6" s="99"/>
      <c r="AI6" s="100">
        <f t="shared" ref="AI6:AI72" si="32">AH6*$E6</f>
        <v>0</v>
      </c>
      <c r="AJ6" s="99"/>
      <c r="AK6" s="100">
        <f t="shared" ref="AK6:AM72" si="33">AJ6*$E6</f>
        <v>0</v>
      </c>
      <c r="AL6" s="99"/>
      <c r="AM6" s="100">
        <f t="shared" si="33"/>
        <v>0</v>
      </c>
      <c r="AN6" s="99"/>
      <c r="AO6" s="100">
        <f t="shared" ref="AO6:AO72" si="34">AN6*$E6</f>
        <v>0</v>
      </c>
      <c r="AP6" s="99"/>
      <c r="AQ6" s="100">
        <f t="shared" ref="AQ6:AQ72" si="35">AP6*$E6</f>
        <v>0</v>
      </c>
      <c r="AR6" s="99"/>
      <c r="AS6" s="100">
        <f t="shared" ref="AS6:AS72" si="36">AR6*$E6</f>
        <v>0</v>
      </c>
      <c r="AT6" s="99">
        <v>15936</v>
      </c>
      <c r="AU6" s="100">
        <f t="shared" ref="AU6:AU72" si="37">AT6*$E6</f>
        <v>15936</v>
      </c>
      <c r="AV6" s="99">
        <v>16848</v>
      </c>
      <c r="AW6" s="100">
        <f t="shared" ref="AW6:AW72" si="38">AV6*$E6</f>
        <v>16848</v>
      </c>
      <c r="AX6" s="99">
        <v>17472</v>
      </c>
      <c r="AY6" s="100">
        <f t="shared" ref="AY6:AY72" si="39">AX6*$E6</f>
        <v>17472</v>
      </c>
      <c r="AZ6" s="221">
        <v>19788</v>
      </c>
      <c r="BA6" s="100">
        <f t="shared" ref="BA6:BA72" si="40">AZ6*$E6</f>
        <v>19788</v>
      </c>
      <c r="BB6" s="99">
        <v>19152</v>
      </c>
      <c r="BC6" s="100">
        <f t="shared" ref="BC6:BC72" si="41">BB6*$E6</f>
        <v>19152</v>
      </c>
      <c r="BD6" s="99">
        <v>17172</v>
      </c>
      <c r="BE6" s="100">
        <f t="shared" ref="BE6:BE72" si="42">BD6*$E6</f>
        <v>17172</v>
      </c>
      <c r="BF6" s="101">
        <f t="shared" si="15"/>
        <v>106368</v>
      </c>
      <c r="BG6" s="100">
        <f t="shared" si="15"/>
        <v>106368</v>
      </c>
      <c r="BH6" s="96">
        <v>19320</v>
      </c>
      <c r="BI6" s="97">
        <f t="shared" ref="BI6:BK13" si="43">BH6*$E6</f>
        <v>19320</v>
      </c>
      <c r="BJ6" s="98">
        <v>16464</v>
      </c>
      <c r="BK6" s="97">
        <f t="shared" si="43"/>
        <v>16464</v>
      </c>
      <c r="BL6" s="99"/>
      <c r="BM6" s="100">
        <f t="shared" ref="BM6:BM11" si="44">BL6*$E6</f>
        <v>0</v>
      </c>
      <c r="BN6" s="99"/>
      <c r="BO6" s="100">
        <f t="shared" ref="BO6:BO11" si="45">BN6*$E6</f>
        <v>0</v>
      </c>
      <c r="BP6" s="99"/>
      <c r="BQ6" s="100">
        <f t="shared" ref="BQ6:BQ11" si="46">BP6*$E6</f>
        <v>0</v>
      </c>
      <c r="BR6" s="99"/>
      <c r="BS6" s="100">
        <f t="shared" ref="BS6:BS11" si="47">BR6*$E6</f>
        <v>0</v>
      </c>
      <c r="BT6" s="99"/>
      <c r="BU6" s="100">
        <f t="shared" ref="BU6:BU11" si="48">BT6*$E6</f>
        <v>0</v>
      </c>
      <c r="BV6" s="99"/>
      <c r="BW6" s="100">
        <f t="shared" ref="BW6:BW11" si="49">BV6*$E6</f>
        <v>0</v>
      </c>
      <c r="BX6" s="99"/>
      <c r="BY6" s="100">
        <f t="shared" ref="BY6:BY11" si="50">BX6*$E6</f>
        <v>0</v>
      </c>
      <c r="BZ6" s="99"/>
      <c r="CA6" s="100">
        <f t="shared" ref="CA6:CA11" si="51">BZ6*$E6</f>
        <v>0</v>
      </c>
      <c r="CB6" s="99"/>
      <c r="CC6" s="100">
        <f t="shared" ref="CC6:CC11" si="52">CB6*$E6</f>
        <v>0</v>
      </c>
      <c r="CD6" s="99"/>
      <c r="CE6" s="100">
        <f t="shared" ref="CE6:CE11" si="53">CD6*$E6</f>
        <v>0</v>
      </c>
      <c r="CF6" s="101">
        <f t="shared" ref="CF6:CG11" si="54">SUM(BH6,BJ6,BL6,BN6,BP6,BR6,BT6,BV6,BX6,BZ6,CB6,CD6)</f>
        <v>35784</v>
      </c>
      <c r="CG6" s="100">
        <f t="shared" si="54"/>
        <v>35784</v>
      </c>
    </row>
    <row r="7" spans="1:85" s="102" customFormat="1" ht="19.899999999999999" customHeight="1" x14ac:dyDescent="0.5">
      <c r="A7" s="94">
        <v>3</v>
      </c>
      <c r="B7" s="95" t="s">
        <v>78</v>
      </c>
      <c r="C7" s="95" t="s">
        <v>77</v>
      </c>
      <c r="D7" s="94">
        <f t="shared" si="18"/>
        <v>5</v>
      </c>
      <c r="E7" s="94">
        <v>1</v>
      </c>
      <c r="F7" s="94" t="s">
        <v>75</v>
      </c>
      <c r="G7" s="94">
        <v>1650</v>
      </c>
      <c r="H7" s="94">
        <v>11700</v>
      </c>
      <c r="I7" s="160">
        <f t="shared" si="19"/>
        <v>11700</v>
      </c>
      <c r="J7" s="94">
        <v>11532</v>
      </c>
      <c r="K7" s="160">
        <f t="shared" si="20"/>
        <v>11532</v>
      </c>
      <c r="L7" s="94">
        <v>12240</v>
      </c>
      <c r="M7" s="160">
        <f t="shared" si="21"/>
        <v>12240</v>
      </c>
      <c r="N7" s="94">
        <v>11676</v>
      </c>
      <c r="O7" s="160">
        <f t="shared" si="22"/>
        <v>11676</v>
      </c>
      <c r="P7" s="94">
        <v>14868</v>
      </c>
      <c r="Q7" s="160">
        <f t="shared" si="23"/>
        <v>14868</v>
      </c>
      <c r="R7" s="94">
        <v>13344</v>
      </c>
      <c r="S7" s="160">
        <f t="shared" si="24"/>
        <v>13344</v>
      </c>
      <c r="T7" s="94">
        <v>14280</v>
      </c>
      <c r="U7" s="160">
        <f t="shared" si="25"/>
        <v>14280</v>
      </c>
      <c r="V7" s="94">
        <v>13569</v>
      </c>
      <c r="W7" s="160">
        <f t="shared" si="26"/>
        <v>13569</v>
      </c>
      <c r="X7" s="94">
        <v>16068</v>
      </c>
      <c r="Y7" s="160">
        <f t="shared" si="27"/>
        <v>16068</v>
      </c>
      <c r="Z7" s="94">
        <v>18288</v>
      </c>
      <c r="AA7" s="160">
        <f t="shared" si="28"/>
        <v>18288</v>
      </c>
      <c r="AB7" s="94">
        <v>12672</v>
      </c>
      <c r="AC7" s="160">
        <f t="shared" si="29"/>
        <v>12672</v>
      </c>
      <c r="AD7" s="94">
        <v>16800</v>
      </c>
      <c r="AE7" s="160">
        <f t="shared" si="30"/>
        <v>16800</v>
      </c>
      <c r="AF7" s="147">
        <f t="shared" si="31"/>
        <v>167037</v>
      </c>
      <c r="AG7" s="146">
        <f t="shared" si="31"/>
        <v>167037</v>
      </c>
      <c r="AH7" s="96">
        <v>14256</v>
      </c>
      <c r="AI7" s="97">
        <f t="shared" si="32"/>
        <v>14256</v>
      </c>
      <c r="AJ7" s="96">
        <v>14388</v>
      </c>
      <c r="AK7" s="97">
        <f t="shared" si="33"/>
        <v>14388</v>
      </c>
      <c r="AL7" s="99">
        <v>26484</v>
      </c>
      <c r="AM7" s="100">
        <f t="shared" si="33"/>
        <v>26484</v>
      </c>
      <c r="AN7" s="99">
        <v>8292</v>
      </c>
      <c r="AO7" s="100">
        <f t="shared" si="34"/>
        <v>8292</v>
      </c>
      <c r="AP7" s="99">
        <v>15900</v>
      </c>
      <c r="AQ7" s="100">
        <f t="shared" si="35"/>
        <v>15900</v>
      </c>
      <c r="AR7" s="99">
        <v>19296</v>
      </c>
      <c r="AS7" s="100">
        <f t="shared" si="36"/>
        <v>19296</v>
      </c>
      <c r="AT7" s="99">
        <v>1308</v>
      </c>
      <c r="AU7" s="100">
        <f t="shared" si="37"/>
        <v>1308</v>
      </c>
      <c r="AV7" s="99"/>
      <c r="AW7" s="100">
        <f t="shared" si="38"/>
        <v>0</v>
      </c>
      <c r="AX7" s="99"/>
      <c r="AY7" s="100">
        <f t="shared" si="39"/>
        <v>0</v>
      </c>
      <c r="AZ7" s="99"/>
      <c r="BA7" s="100">
        <f t="shared" si="40"/>
        <v>0</v>
      </c>
      <c r="BB7" s="99"/>
      <c r="BC7" s="100">
        <f t="shared" si="41"/>
        <v>0</v>
      </c>
      <c r="BD7" s="99"/>
      <c r="BE7" s="100">
        <f t="shared" si="42"/>
        <v>0</v>
      </c>
      <c r="BF7" s="101">
        <f t="shared" si="15"/>
        <v>99924</v>
      </c>
      <c r="BG7" s="100">
        <f t="shared" si="15"/>
        <v>99924</v>
      </c>
      <c r="BH7" s="99"/>
      <c r="BI7" s="97">
        <f t="shared" si="43"/>
        <v>0</v>
      </c>
      <c r="BJ7" s="99"/>
      <c r="BK7" s="100">
        <v>0</v>
      </c>
      <c r="BL7" s="99"/>
      <c r="BM7" s="100">
        <f t="shared" si="44"/>
        <v>0</v>
      </c>
      <c r="BN7" s="99"/>
      <c r="BO7" s="100">
        <f t="shared" si="45"/>
        <v>0</v>
      </c>
      <c r="BP7" s="99"/>
      <c r="BQ7" s="100">
        <f t="shared" si="46"/>
        <v>0</v>
      </c>
      <c r="BR7" s="99"/>
      <c r="BS7" s="100">
        <f t="shared" si="47"/>
        <v>0</v>
      </c>
      <c r="BT7" s="99"/>
      <c r="BU7" s="100">
        <f t="shared" si="48"/>
        <v>0</v>
      </c>
      <c r="BV7" s="99"/>
      <c r="BW7" s="100">
        <f t="shared" si="49"/>
        <v>0</v>
      </c>
      <c r="BX7" s="99"/>
      <c r="BY7" s="100">
        <f t="shared" si="50"/>
        <v>0</v>
      </c>
      <c r="BZ7" s="99"/>
      <c r="CA7" s="100">
        <f t="shared" si="51"/>
        <v>0</v>
      </c>
      <c r="CB7" s="99"/>
      <c r="CC7" s="100">
        <f t="shared" si="52"/>
        <v>0</v>
      </c>
      <c r="CD7" s="99"/>
      <c r="CE7" s="100">
        <f t="shared" si="53"/>
        <v>0</v>
      </c>
      <c r="CF7" s="101">
        <f t="shared" si="54"/>
        <v>0</v>
      </c>
      <c r="CG7" s="100">
        <f t="shared" si="54"/>
        <v>0</v>
      </c>
    </row>
    <row r="8" spans="1:85" s="102" customFormat="1" ht="19.899999999999999" customHeight="1" x14ac:dyDescent="0.5">
      <c r="A8" s="94">
        <v>4</v>
      </c>
      <c r="B8" s="95" t="s">
        <v>79</v>
      </c>
      <c r="C8" s="95" t="s">
        <v>77</v>
      </c>
      <c r="D8" s="94">
        <f t="shared" si="18"/>
        <v>7</v>
      </c>
      <c r="E8" s="94">
        <v>0.6</v>
      </c>
      <c r="F8" s="94" t="s">
        <v>75</v>
      </c>
      <c r="G8" s="94">
        <v>1130</v>
      </c>
      <c r="H8" s="94">
        <v>1572</v>
      </c>
      <c r="I8" s="160">
        <f t="shared" si="19"/>
        <v>943.19999999999993</v>
      </c>
      <c r="J8" s="94">
        <v>1572</v>
      </c>
      <c r="K8" s="160">
        <f t="shared" si="20"/>
        <v>943.19999999999993</v>
      </c>
      <c r="L8" s="94">
        <v>1920</v>
      </c>
      <c r="M8" s="160">
        <f t="shared" si="21"/>
        <v>1152</v>
      </c>
      <c r="N8" s="94">
        <v>1836</v>
      </c>
      <c r="O8" s="160">
        <f t="shared" si="22"/>
        <v>1101.5999999999999</v>
      </c>
      <c r="P8" s="94">
        <v>1632</v>
      </c>
      <c r="Q8" s="160">
        <f t="shared" si="23"/>
        <v>979.19999999999993</v>
      </c>
      <c r="R8" s="94">
        <v>1260</v>
      </c>
      <c r="S8" s="160">
        <f t="shared" si="24"/>
        <v>756</v>
      </c>
      <c r="T8" s="94">
        <v>1836</v>
      </c>
      <c r="U8" s="160">
        <f t="shared" si="25"/>
        <v>1101.5999999999999</v>
      </c>
      <c r="V8" s="94">
        <v>1056</v>
      </c>
      <c r="W8" s="160">
        <f t="shared" si="26"/>
        <v>633.6</v>
      </c>
      <c r="X8" s="94">
        <v>1620</v>
      </c>
      <c r="Y8" s="160">
        <f t="shared" si="27"/>
        <v>972</v>
      </c>
      <c r="Z8" s="94">
        <v>1954</v>
      </c>
      <c r="AA8" s="160">
        <f t="shared" si="28"/>
        <v>1172.3999999999999</v>
      </c>
      <c r="AB8" s="94">
        <v>1452</v>
      </c>
      <c r="AC8" s="160">
        <f t="shared" si="29"/>
        <v>871.19999999999993</v>
      </c>
      <c r="AD8" s="94">
        <v>2124</v>
      </c>
      <c r="AE8" s="160">
        <f t="shared" si="30"/>
        <v>1274.3999999999999</v>
      </c>
      <c r="AF8" s="147">
        <f t="shared" si="31"/>
        <v>19834</v>
      </c>
      <c r="AG8" s="146">
        <f t="shared" si="31"/>
        <v>11900.4</v>
      </c>
      <c r="AH8" s="96">
        <v>1632</v>
      </c>
      <c r="AI8" s="97">
        <f t="shared" si="32"/>
        <v>979.19999999999993</v>
      </c>
      <c r="AJ8" s="96">
        <v>1812</v>
      </c>
      <c r="AK8" s="97">
        <f t="shared" si="33"/>
        <v>1087.2</v>
      </c>
      <c r="AL8" s="99">
        <v>4044</v>
      </c>
      <c r="AM8" s="100">
        <f t="shared" si="33"/>
        <v>2426.4</v>
      </c>
      <c r="AN8" s="99">
        <v>1128</v>
      </c>
      <c r="AO8" s="100">
        <f t="shared" si="34"/>
        <v>676.8</v>
      </c>
      <c r="AP8" s="99">
        <v>2532</v>
      </c>
      <c r="AQ8" s="100">
        <f t="shared" si="35"/>
        <v>1519.2</v>
      </c>
      <c r="AR8" s="99">
        <v>1428</v>
      </c>
      <c r="AS8" s="100">
        <f t="shared" si="36"/>
        <v>856.8</v>
      </c>
      <c r="AT8" s="99">
        <v>2448</v>
      </c>
      <c r="AU8" s="100">
        <f t="shared" si="37"/>
        <v>1468.8</v>
      </c>
      <c r="AV8" s="99">
        <v>1596</v>
      </c>
      <c r="AW8" s="100">
        <f t="shared" si="38"/>
        <v>957.59999999999991</v>
      </c>
      <c r="AX8" s="99">
        <v>2244</v>
      </c>
      <c r="AY8" s="100">
        <f t="shared" si="39"/>
        <v>1346.3999999999999</v>
      </c>
      <c r="AZ8" s="99">
        <v>2064</v>
      </c>
      <c r="BA8" s="100">
        <f t="shared" si="40"/>
        <v>1238.3999999999999</v>
      </c>
      <c r="BB8" s="99">
        <v>2556</v>
      </c>
      <c r="BC8" s="100">
        <f t="shared" si="41"/>
        <v>1533.6</v>
      </c>
      <c r="BD8" s="99">
        <v>1716</v>
      </c>
      <c r="BE8" s="100">
        <f t="shared" si="42"/>
        <v>1029.5999999999999</v>
      </c>
      <c r="BF8" s="101">
        <f t="shared" si="15"/>
        <v>25200</v>
      </c>
      <c r="BG8" s="100">
        <f t="shared" si="15"/>
        <v>15120</v>
      </c>
      <c r="BH8" s="96">
        <v>1752</v>
      </c>
      <c r="BI8" s="97">
        <f t="shared" si="43"/>
        <v>1051.2</v>
      </c>
      <c r="BJ8" s="98">
        <v>2196</v>
      </c>
      <c r="BK8" s="97">
        <f t="shared" si="43"/>
        <v>1317.6</v>
      </c>
      <c r="BL8" s="99"/>
      <c r="BM8" s="100">
        <f t="shared" si="44"/>
        <v>0</v>
      </c>
      <c r="BN8" s="99"/>
      <c r="BO8" s="100">
        <f t="shared" si="45"/>
        <v>0</v>
      </c>
      <c r="BP8" s="99"/>
      <c r="BQ8" s="100">
        <f t="shared" si="46"/>
        <v>0</v>
      </c>
      <c r="BR8" s="99"/>
      <c r="BS8" s="100">
        <f t="shared" si="47"/>
        <v>0</v>
      </c>
      <c r="BT8" s="99"/>
      <c r="BU8" s="100">
        <f t="shared" si="48"/>
        <v>0</v>
      </c>
      <c r="BV8" s="99"/>
      <c r="BW8" s="100">
        <f t="shared" si="49"/>
        <v>0</v>
      </c>
      <c r="BX8" s="99"/>
      <c r="BY8" s="100">
        <f t="shared" si="50"/>
        <v>0</v>
      </c>
      <c r="BZ8" s="99"/>
      <c r="CA8" s="100">
        <f t="shared" si="51"/>
        <v>0</v>
      </c>
      <c r="CB8" s="99"/>
      <c r="CC8" s="100">
        <f t="shared" si="52"/>
        <v>0</v>
      </c>
      <c r="CD8" s="99"/>
      <c r="CE8" s="100">
        <f t="shared" si="53"/>
        <v>0</v>
      </c>
      <c r="CF8" s="101">
        <f t="shared" si="54"/>
        <v>3948</v>
      </c>
      <c r="CG8" s="100">
        <f t="shared" si="54"/>
        <v>2368.8000000000002</v>
      </c>
    </row>
    <row r="9" spans="1:85" s="102" customFormat="1" ht="19.899999999999999" customHeight="1" x14ac:dyDescent="0.5">
      <c r="A9" s="94">
        <v>5</v>
      </c>
      <c r="B9" s="95" t="s">
        <v>80</v>
      </c>
      <c r="C9" s="95" t="s">
        <v>77</v>
      </c>
      <c r="D9" s="94">
        <f t="shared" si="18"/>
        <v>2</v>
      </c>
      <c r="E9" s="94">
        <v>0.35</v>
      </c>
      <c r="F9" s="94" t="s">
        <v>81</v>
      </c>
      <c r="G9" s="94">
        <v>760</v>
      </c>
      <c r="H9" s="94">
        <v>8280</v>
      </c>
      <c r="I9" s="160">
        <f t="shared" si="19"/>
        <v>2898</v>
      </c>
      <c r="J9" s="94">
        <v>8000</v>
      </c>
      <c r="K9" s="160">
        <f t="shared" si="20"/>
        <v>2800</v>
      </c>
      <c r="L9" s="94">
        <v>7320</v>
      </c>
      <c r="M9" s="160">
        <f t="shared" si="21"/>
        <v>2562</v>
      </c>
      <c r="N9" s="94">
        <v>8720</v>
      </c>
      <c r="O9" s="160">
        <f t="shared" si="22"/>
        <v>3052</v>
      </c>
      <c r="P9" s="94">
        <v>9920</v>
      </c>
      <c r="Q9" s="160">
        <f t="shared" si="23"/>
        <v>3472</v>
      </c>
      <c r="R9" s="94">
        <v>6000</v>
      </c>
      <c r="S9" s="160">
        <f t="shared" si="24"/>
        <v>2100</v>
      </c>
      <c r="T9" s="94">
        <v>6160</v>
      </c>
      <c r="U9" s="160">
        <f t="shared" si="25"/>
        <v>2156</v>
      </c>
      <c r="V9" s="94">
        <v>9840</v>
      </c>
      <c r="W9" s="160">
        <f t="shared" si="26"/>
        <v>3444</v>
      </c>
      <c r="X9" s="94">
        <v>8120</v>
      </c>
      <c r="Y9" s="160">
        <f t="shared" si="27"/>
        <v>2842</v>
      </c>
      <c r="Z9" s="94">
        <v>10840</v>
      </c>
      <c r="AA9" s="160">
        <f t="shared" si="28"/>
        <v>3793.9999999999995</v>
      </c>
      <c r="AB9" s="94">
        <v>7560</v>
      </c>
      <c r="AC9" s="160">
        <f t="shared" si="29"/>
        <v>2646</v>
      </c>
      <c r="AD9" s="94">
        <v>9560</v>
      </c>
      <c r="AE9" s="160">
        <f t="shared" si="30"/>
        <v>3346</v>
      </c>
      <c r="AF9" s="147">
        <f t="shared" si="31"/>
        <v>100320</v>
      </c>
      <c r="AG9" s="146">
        <f t="shared" si="31"/>
        <v>35112</v>
      </c>
      <c r="AH9" s="96">
        <v>8120</v>
      </c>
      <c r="AI9" s="97">
        <f t="shared" si="32"/>
        <v>2842</v>
      </c>
      <c r="AJ9" s="96">
        <v>7920</v>
      </c>
      <c r="AK9" s="97">
        <f t="shared" si="33"/>
        <v>2772</v>
      </c>
      <c r="AL9" s="99">
        <v>16840</v>
      </c>
      <c r="AM9" s="100">
        <f t="shared" si="33"/>
        <v>5894</v>
      </c>
      <c r="AN9" s="99">
        <v>6200</v>
      </c>
      <c r="AO9" s="100">
        <f t="shared" si="34"/>
        <v>2170</v>
      </c>
      <c r="AP9" s="99">
        <v>9000</v>
      </c>
      <c r="AQ9" s="100">
        <f t="shared" si="35"/>
        <v>3150</v>
      </c>
      <c r="AR9" s="99">
        <v>7400</v>
      </c>
      <c r="AS9" s="100">
        <f t="shared" si="36"/>
        <v>2590</v>
      </c>
      <c r="AT9" s="99">
        <v>8280</v>
      </c>
      <c r="AU9" s="100">
        <f t="shared" si="37"/>
        <v>2898</v>
      </c>
      <c r="AV9" s="99">
        <v>8800</v>
      </c>
      <c r="AW9" s="100">
        <f t="shared" si="38"/>
        <v>3080</v>
      </c>
      <c r="AX9" s="99">
        <v>7600</v>
      </c>
      <c r="AY9" s="100">
        <f t="shared" si="39"/>
        <v>2660</v>
      </c>
      <c r="AZ9" s="99">
        <v>8560</v>
      </c>
      <c r="BA9" s="100">
        <f t="shared" si="40"/>
        <v>2996</v>
      </c>
      <c r="BB9" s="99">
        <v>10720</v>
      </c>
      <c r="BC9" s="100">
        <f t="shared" si="41"/>
        <v>3751.9999999999995</v>
      </c>
      <c r="BD9" s="99">
        <v>9080</v>
      </c>
      <c r="BE9" s="100">
        <f t="shared" si="42"/>
        <v>3178</v>
      </c>
      <c r="BF9" s="101">
        <f t="shared" si="15"/>
        <v>108520</v>
      </c>
      <c r="BG9" s="100">
        <f t="shared" si="15"/>
        <v>37982</v>
      </c>
      <c r="BH9" s="96">
        <v>9040</v>
      </c>
      <c r="BI9" s="97">
        <f t="shared" si="43"/>
        <v>3164</v>
      </c>
      <c r="BJ9" s="98">
        <v>9600</v>
      </c>
      <c r="BK9" s="97">
        <f t="shared" si="43"/>
        <v>3360</v>
      </c>
      <c r="BL9" s="99"/>
      <c r="BM9" s="100">
        <f t="shared" si="44"/>
        <v>0</v>
      </c>
      <c r="BN9" s="99"/>
      <c r="BO9" s="100">
        <f t="shared" si="45"/>
        <v>0</v>
      </c>
      <c r="BP9" s="99"/>
      <c r="BQ9" s="100">
        <f t="shared" si="46"/>
        <v>0</v>
      </c>
      <c r="BR9" s="99"/>
      <c r="BS9" s="100">
        <f t="shared" si="47"/>
        <v>0</v>
      </c>
      <c r="BT9" s="99"/>
      <c r="BU9" s="100">
        <f t="shared" si="48"/>
        <v>0</v>
      </c>
      <c r="BV9" s="99"/>
      <c r="BW9" s="100">
        <f t="shared" si="49"/>
        <v>0</v>
      </c>
      <c r="BX9" s="99"/>
      <c r="BY9" s="100">
        <f t="shared" si="50"/>
        <v>0</v>
      </c>
      <c r="BZ9" s="99"/>
      <c r="CA9" s="100">
        <f t="shared" si="51"/>
        <v>0</v>
      </c>
      <c r="CB9" s="99"/>
      <c r="CC9" s="100">
        <f t="shared" si="52"/>
        <v>0</v>
      </c>
      <c r="CD9" s="99"/>
      <c r="CE9" s="100">
        <f t="shared" si="53"/>
        <v>0</v>
      </c>
      <c r="CF9" s="101">
        <f t="shared" si="54"/>
        <v>18640</v>
      </c>
      <c r="CG9" s="100">
        <f t="shared" si="54"/>
        <v>6524</v>
      </c>
    </row>
    <row r="10" spans="1:85" s="102" customFormat="1" ht="19.899999999999999" customHeight="1" x14ac:dyDescent="0.5">
      <c r="A10" s="94">
        <v>6</v>
      </c>
      <c r="B10" s="95" t="s">
        <v>82</v>
      </c>
      <c r="C10" s="95" t="s">
        <v>74</v>
      </c>
      <c r="D10" s="94">
        <f t="shared" si="18"/>
        <v>17</v>
      </c>
      <c r="E10" s="94">
        <v>0.7</v>
      </c>
      <c r="F10" s="94" t="s">
        <v>83</v>
      </c>
      <c r="G10" s="94">
        <v>1850</v>
      </c>
      <c r="H10" s="94"/>
      <c r="I10" s="146">
        <f t="shared" si="19"/>
        <v>0</v>
      </c>
      <c r="J10" s="94"/>
      <c r="K10" s="146">
        <f t="shared" si="20"/>
        <v>0</v>
      </c>
      <c r="L10" s="94"/>
      <c r="M10" s="146">
        <f t="shared" si="21"/>
        <v>0</v>
      </c>
      <c r="N10" s="94"/>
      <c r="O10" s="146">
        <f t="shared" si="22"/>
        <v>0</v>
      </c>
      <c r="P10" s="94"/>
      <c r="Q10" s="146">
        <f t="shared" si="23"/>
        <v>0</v>
      </c>
      <c r="R10" s="94"/>
      <c r="S10" s="146">
        <f t="shared" si="24"/>
        <v>0</v>
      </c>
      <c r="T10" s="94"/>
      <c r="U10" s="146">
        <f t="shared" si="25"/>
        <v>0</v>
      </c>
      <c r="V10" s="94"/>
      <c r="W10" s="146">
        <f t="shared" si="26"/>
        <v>0</v>
      </c>
      <c r="X10" s="94"/>
      <c r="Y10" s="146">
        <f t="shared" si="27"/>
        <v>0</v>
      </c>
      <c r="Z10" s="94"/>
      <c r="AA10" s="146">
        <f t="shared" si="28"/>
        <v>0</v>
      </c>
      <c r="AB10" s="94"/>
      <c r="AC10" s="146">
        <f t="shared" si="29"/>
        <v>0</v>
      </c>
      <c r="AD10" s="94"/>
      <c r="AE10" s="146">
        <f t="shared" si="30"/>
        <v>0</v>
      </c>
      <c r="AF10" s="147">
        <f t="shared" si="31"/>
        <v>0</v>
      </c>
      <c r="AG10" s="146">
        <f t="shared" si="31"/>
        <v>0</v>
      </c>
      <c r="AH10" s="99"/>
      <c r="AI10" s="100">
        <f t="shared" si="32"/>
        <v>0</v>
      </c>
      <c r="AJ10" s="99"/>
      <c r="AK10" s="100">
        <f t="shared" si="33"/>
        <v>0</v>
      </c>
      <c r="AL10" s="99"/>
      <c r="AM10" s="100">
        <f t="shared" si="33"/>
        <v>0</v>
      </c>
      <c r="AN10" s="99"/>
      <c r="AO10" s="100">
        <f t="shared" si="34"/>
        <v>0</v>
      </c>
      <c r="AP10" s="99"/>
      <c r="AQ10" s="100">
        <f t="shared" si="35"/>
        <v>0</v>
      </c>
      <c r="AR10" s="99"/>
      <c r="AS10" s="100">
        <f t="shared" si="36"/>
        <v>0</v>
      </c>
      <c r="AT10" s="99"/>
      <c r="AU10" s="100">
        <f t="shared" si="37"/>
        <v>0</v>
      </c>
      <c r="AV10" s="99"/>
      <c r="AW10" s="100">
        <f t="shared" si="38"/>
        <v>0</v>
      </c>
      <c r="AX10" s="99"/>
      <c r="AY10" s="100">
        <f t="shared" si="39"/>
        <v>0</v>
      </c>
      <c r="AZ10" s="99"/>
      <c r="BA10" s="100">
        <f t="shared" si="40"/>
        <v>0</v>
      </c>
      <c r="BB10" s="99"/>
      <c r="BC10" s="100">
        <f t="shared" si="41"/>
        <v>0</v>
      </c>
      <c r="BD10" s="99"/>
      <c r="BE10" s="100">
        <f t="shared" si="42"/>
        <v>0</v>
      </c>
      <c r="BF10" s="101">
        <f t="shared" si="15"/>
        <v>0</v>
      </c>
      <c r="BG10" s="100">
        <f t="shared" si="15"/>
        <v>0</v>
      </c>
      <c r="BH10" s="99"/>
      <c r="BI10" s="100">
        <f t="shared" si="43"/>
        <v>0</v>
      </c>
      <c r="BJ10" s="99"/>
      <c r="BK10" s="100">
        <f t="shared" si="43"/>
        <v>0</v>
      </c>
      <c r="BL10" s="99"/>
      <c r="BM10" s="100">
        <f t="shared" si="44"/>
        <v>0</v>
      </c>
      <c r="BN10" s="99"/>
      <c r="BO10" s="100">
        <f t="shared" si="45"/>
        <v>0</v>
      </c>
      <c r="BP10" s="99"/>
      <c r="BQ10" s="100">
        <f t="shared" si="46"/>
        <v>0</v>
      </c>
      <c r="BR10" s="99"/>
      <c r="BS10" s="100">
        <f t="shared" si="47"/>
        <v>0</v>
      </c>
      <c r="BT10" s="99"/>
      <c r="BU10" s="100">
        <f t="shared" si="48"/>
        <v>0</v>
      </c>
      <c r="BV10" s="99"/>
      <c r="BW10" s="100">
        <f t="shared" si="49"/>
        <v>0</v>
      </c>
      <c r="BX10" s="99"/>
      <c r="BY10" s="100">
        <f t="shared" si="50"/>
        <v>0</v>
      </c>
      <c r="BZ10" s="99"/>
      <c r="CA10" s="100">
        <f t="shared" si="51"/>
        <v>0</v>
      </c>
      <c r="CB10" s="99"/>
      <c r="CC10" s="100">
        <f t="shared" si="52"/>
        <v>0</v>
      </c>
      <c r="CD10" s="99"/>
      <c r="CE10" s="100">
        <f t="shared" si="53"/>
        <v>0</v>
      </c>
      <c r="CF10" s="101">
        <f t="shared" si="54"/>
        <v>0</v>
      </c>
      <c r="CG10" s="100">
        <f t="shared" si="54"/>
        <v>0</v>
      </c>
    </row>
    <row r="11" spans="1:85" s="102" customFormat="1" ht="19.899999999999999" customHeight="1" x14ac:dyDescent="0.5">
      <c r="A11" s="94">
        <v>7</v>
      </c>
      <c r="B11" s="95" t="s">
        <v>84</v>
      </c>
      <c r="C11" s="95" t="s">
        <v>74</v>
      </c>
      <c r="D11" s="94">
        <f t="shared" si="18"/>
        <v>17</v>
      </c>
      <c r="E11" s="94">
        <v>0.64</v>
      </c>
      <c r="F11" s="94" t="s">
        <v>83</v>
      </c>
      <c r="G11" s="94">
        <v>1400</v>
      </c>
      <c r="H11" s="94"/>
      <c r="I11" s="160">
        <f t="shared" si="19"/>
        <v>0</v>
      </c>
      <c r="J11" s="94"/>
      <c r="K11" s="160">
        <f t="shared" si="20"/>
        <v>0</v>
      </c>
      <c r="L11" s="94"/>
      <c r="M11" s="160">
        <f t="shared" si="21"/>
        <v>0</v>
      </c>
      <c r="N11" s="94"/>
      <c r="O11" s="160">
        <f t="shared" si="22"/>
        <v>0</v>
      </c>
      <c r="P11" s="94"/>
      <c r="Q11" s="160">
        <f t="shared" si="23"/>
        <v>0</v>
      </c>
      <c r="R11" s="94"/>
      <c r="S11" s="160">
        <f t="shared" si="24"/>
        <v>0</v>
      </c>
      <c r="T11" s="94"/>
      <c r="U11" s="160">
        <f t="shared" si="25"/>
        <v>0</v>
      </c>
      <c r="V11" s="94"/>
      <c r="W11" s="160">
        <f t="shared" si="26"/>
        <v>0</v>
      </c>
      <c r="X11" s="94"/>
      <c r="Y11" s="160">
        <f t="shared" si="27"/>
        <v>0</v>
      </c>
      <c r="Z11" s="94"/>
      <c r="AA11" s="160">
        <f t="shared" si="28"/>
        <v>0</v>
      </c>
      <c r="AB11" s="94"/>
      <c r="AC11" s="160">
        <f t="shared" si="29"/>
        <v>0</v>
      </c>
      <c r="AD11" s="94"/>
      <c r="AE11" s="160">
        <f t="shared" si="30"/>
        <v>0</v>
      </c>
      <c r="AF11" s="147">
        <f t="shared" si="31"/>
        <v>0</v>
      </c>
      <c r="AG11" s="146">
        <f t="shared" si="31"/>
        <v>0</v>
      </c>
      <c r="AH11" s="96"/>
      <c r="AI11" s="97">
        <f t="shared" si="32"/>
        <v>0</v>
      </c>
      <c r="AJ11" s="96"/>
      <c r="AK11" s="97">
        <f t="shared" si="33"/>
        <v>0</v>
      </c>
      <c r="AL11" s="99"/>
      <c r="AM11" s="100">
        <f t="shared" si="33"/>
        <v>0</v>
      </c>
      <c r="AN11" s="99"/>
      <c r="AO11" s="100">
        <f t="shared" si="34"/>
        <v>0</v>
      </c>
      <c r="AP11" s="99"/>
      <c r="AQ11" s="100">
        <f t="shared" si="35"/>
        <v>0</v>
      </c>
      <c r="AR11" s="99"/>
      <c r="AS11" s="100">
        <f t="shared" si="36"/>
        <v>0</v>
      </c>
      <c r="AT11" s="99"/>
      <c r="AU11" s="100">
        <f t="shared" si="37"/>
        <v>0</v>
      </c>
      <c r="AV11" s="99"/>
      <c r="AW11" s="100">
        <f t="shared" si="38"/>
        <v>0</v>
      </c>
      <c r="AX11" s="99"/>
      <c r="AY11" s="100">
        <f t="shared" si="39"/>
        <v>0</v>
      </c>
      <c r="AZ11" s="99"/>
      <c r="BA11" s="100">
        <f t="shared" si="40"/>
        <v>0</v>
      </c>
      <c r="BB11" s="99"/>
      <c r="BC11" s="100">
        <f t="shared" si="41"/>
        <v>0</v>
      </c>
      <c r="BD11" s="99"/>
      <c r="BE11" s="100">
        <f t="shared" si="42"/>
        <v>0</v>
      </c>
      <c r="BF11" s="101">
        <f t="shared" si="15"/>
        <v>0</v>
      </c>
      <c r="BG11" s="100">
        <f t="shared" si="15"/>
        <v>0</v>
      </c>
      <c r="BH11" s="99"/>
      <c r="BI11" s="100">
        <f t="shared" si="43"/>
        <v>0</v>
      </c>
      <c r="BJ11" s="99"/>
      <c r="BK11" s="100">
        <f t="shared" si="43"/>
        <v>0</v>
      </c>
      <c r="BL11" s="99"/>
      <c r="BM11" s="100">
        <f t="shared" si="44"/>
        <v>0</v>
      </c>
      <c r="BN11" s="99"/>
      <c r="BO11" s="100">
        <f t="shared" si="45"/>
        <v>0</v>
      </c>
      <c r="BP11" s="99"/>
      <c r="BQ11" s="100">
        <f t="shared" si="46"/>
        <v>0</v>
      </c>
      <c r="BR11" s="99"/>
      <c r="BS11" s="100">
        <f t="shared" si="47"/>
        <v>0</v>
      </c>
      <c r="BT11" s="99"/>
      <c r="BU11" s="100">
        <f t="shared" si="48"/>
        <v>0</v>
      </c>
      <c r="BV11" s="99"/>
      <c r="BW11" s="100">
        <f t="shared" si="49"/>
        <v>0</v>
      </c>
      <c r="BX11" s="99"/>
      <c r="BY11" s="100">
        <f t="shared" si="50"/>
        <v>0</v>
      </c>
      <c r="BZ11" s="99"/>
      <c r="CA11" s="100">
        <f t="shared" si="51"/>
        <v>0</v>
      </c>
      <c r="CB11" s="99"/>
      <c r="CC11" s="100">
        <f t="shared" si="52"/>
        <v>0</v>
      </c>
      <c r="CD11" s="99"/>
      <c r="CE11" s="100">
        <f t="shared" si="53"/>
        <v>0</v>
      </c>
      <c r="CF11" s="101">
        <f t="shared" si="54"/>
        <v>0</v>
      </c>
      <c r="CG11" s="100">
        <f t="shared" si="54"/>
        <v>0</v>
      </c>
    </row>
    <row r="12" spans="1:85" s="102" customFormat="1" ht="19.899999999999999" customHeight="1" x14ac:dyDescent="0.5">
      <c r="A12" s="94">
        <v>8</v>
      </c>
      <c r="B12" s="95" t="s">
        <v>84</v>
      </c>
      <c r="C12" s="95" t="s">
        <v>74</v>
      </c>
      <c r="D12" s="94">
        <f t="shared" si="18"/>
        <v>3</v>
      </c>
      <c r="E12" s="94">
        <v>0.64</v>
      </c>
      <c r="F12" s="94" t="s">
        <v>85</v>
      </c>
      <c r="G12" s="94">
        <v>1400</v>
      </c>
      <c r="H12" s="94">
        <v>15162</v>
      </c>
      <c r="I12" s="160">
        <f t="shared" si="19"/>
        <v>9703.68</v>
      </c>
      <c r="J12" s="94">
        <v>13272</v>
      </c>
      <c r="K12" s="160">
        <f t="shared" si="20"/>
        <v>8494.08</v>
      </c>
      <c r="L12" s="94">
        <v>14938</v>
      </c>
      <c r="M12" s="160">
        <f t="shared" si="21"/>
        <v>9560.32</v>
      </c>
      <c r="N12" s="94">
        <v>14812</v>
      </c>
      <c r="O12" s="160">
        <f t="shared" si="22"/>
        <v>9479.68</v>
      </c>
      <c r="P12" s="94">
        <v>14798</v>
      </c>
      <c r="Q12" s="160">
        <f t="shared" si="23"/>
        <v>9470.7199999999993</v>
      </c>
      <c r="R12" s="94">
        <v>14378</v>
      </c>
      <c r="S12" s="160">
        <f t="shared" si="24"/>
        <v>9201.92</v>
      </c>
      <c r="T12" s="94">
        <v>15078</v>
      </c>
      <c r="U12" s="160">
        <f t="shared" si="25"/>
        <v>9649.92</v>
      </c>
      <c r="V12" s="94">
        <v>12572</v>
      </c>
      <c r="W12" s="160">
        <f t="shared" si="26"/>
        <v>8046.08</v>
      </c>
      <c r="X12" s="94">
        <v>13636</v>
      </c>
      <c r="Y12" s="160">
        <f t="shared" si="27"/>
        <v>8727.0400000000009</v>
      </c>
      <c r="Z12" s="94">
        <v>13076</v>
      </c>
      <c r="AA12" s="160">
        <f t="shared" si="28"/>
        <v>8368.64</v>
      </c>
      <c r="AB12" s="94">
        <v>10514</v>
      </c>
      <c r="AC12" s="160">
        <f t="shared" si="29"/>
        <v>6728.96</v>
      </c>
      <c r="AD12" s="94">
        <v>12291</v>
      </c>
      <c r="AE12" s="160">
        <f t="shared" si="30"/>
        <v>7866.24</v>
      </c>
      <c r="AF12" s="147">
        <f>SUM(H12,J12,L12,N12,P12,R12,T12,V12,X12,Z12,AB12,AD12)</f>
        <v>164527</v>
      </c>
      <c r="AG12" s="146">
        <f>SUM(I12,K12,M12,O12,Q12,S12,U12,W12,Y12,AA12,AC12,AE12)</f>
        <v>105297.28000000001</v>
      </c>
      <c r="AH12" s="96">
        <v>11200</v>
      </c>
      <c r="AI12" s="97">
        <f t="shared" si="32"/>
        <v>7168</v>
      </c>
      <c r="AJ12" s="96">
        <v>8554</v>
      </c>
      <c r="AK12" s="97">
        <f t="shared" si="33"/>
        <v>5474.56</v>
      </c>
      <c r="AL12" s="99">
        <v>15722</v>
      </c>
      <c r="AM12" s="100">
        <f>AL12*$E12</f>
        <v>10062.08</v>
      </c>
      <c r="AN12" s="99">
        <v>6356</v>
      </c>
      <c r="AO12" s="100">
        <f>AN12*$E12</f>
        <v>4067.84</v>
      </c>
      <c r="AP12" s="99">
        <v>9128</v>
      </c>
      <c r="AQ12" s="100">
        <f>AP12*$E12</f>
        <v>5841.92</v>
      </c>
      <c r="AR12" s="99">
        <v>8974</v>
      </c>
      <c r="AS12" s="100">
        <f>AR12*$E12</f>
        <v>5743.36</v>
      </c>
      <c r="AT12" s="99">
        <v>8372</v>
      </c>
      <c r="AU12" s="100">
        <f>AT12*$E12</f>
        <v>5358.08</v>
      </c>
      <c r="AV12" s="99">
        <v>9198</v>
      </c>
      <c r="AW12" s="100">
        <f>AV12*$E12</f>
        <v>5886.72</v>
      </c>
      <c r="AX12" s="99">
        <v>8120</v>
      </c>
      <c r="AY12" s="100">
        <f>AX12*$E12</f>
        <v>5196.8</v>
      </c>
      <c r="AZ12" s="99">
        <v>7112</v>
      </c>
      <c r="BA12" s="100">
        <f>AZ12*$E12</f>
        <v>4551.68</v>
      </c>
      <c r="BB12" s="99">
        <v>8890</v>
      </c>
      <c r="BC12" s="100">
        <f>BB12*$E12</f>
        <v>5689.6</v>
      </c>
      <c r="BD12" s="99">
        <v>6636</v>
      </c>
      <c r="BE12" s="100">
        <f>BD12*$E12</f>
        <v>4247.04</v>
      </c>
      <c r="BF12" s="101">
        <f>SUM(AH12,AJ12,AL12,AN12,AP12,AR12,AT12,AV12,AX12,AZ12,BB12,BD12)</f>
        <v>108262</v>
      </c>
      <c r="BG12" s="100">
        <f>SUM(AI12,AK12,AM12,AO12,AQ12,AS12,AU12,AW12,AY12,BA12,BC12,BE12)</f>
        <v>69287.680000000008</v>
      </c>
      <c r="BH12" s="96">
        <v>6552</v>
      </c>
      <c r="BI12" s="97">
        <f t="shared" si="43"/>
        <v>4193.28</v>
      </c>
      <c r="BJ12" s="98">
        <v>5908</v>
      </c>
      <c r="BK12" s="97">
        <f t="shared" si="43"/>
        <v>3781.12</v>
      </c>
      <c r="BL12" s="99"/>
      <c r="BM12" s="100">
        <f>BL12*$E12</f>
        <v>0</v>
      </c>
      <c r="BN12" s="99"/>
      <c r="BO12" s="100">
        <f>BN12*$E12</f>
        <v>0</v>
      </c>
      <c r="BP12" s="99"/>
      <c r="BQ12" s="100">
        <f>BP12*$E12</f>
        <v>0</v>
      </c>
      <c r="BR12" s="99"/>
      <c r="BS12" s="100">
        <f>BR12*$E12</f>
        <v>0</v>
      </c>
      <c r="BT12" s="99"/>
      <c r="BU12" s="100">
        <f>BT12*$E12</f>
        <v>0</v>
      </c>
      <c r="BV12" s="99"/>
      <c r="BW12" s="100">
        <f>BV12*$E12</f>
        <v>0</v>
      </c>
      <c r="BX12" s="99"/>
      <c r="BY12" s="100">
        <f>BX12*$E12</f>
        <v>0</v>
      </c>
      <c r="BZ12" s="99"/>
      <c r="CA12" s="100">
        <f>BZ12*$E12</f>
        <v>0</v>
      </c>
      <c r="CB12" s="99"/>
      <c r="CC12" s="100">
        <f>CB12*$E12</f>
        <v>0</v>
      </c>
      <c r="CD12" s="99"/>
      <c r="CE12" s="100">
        <f>CD12*$E12</f>
        <v>0</v>
      </c>
      <c r="CF12" s="101">
        <f>SUM(BH12,BJ12,BL12,BN12,BP12,BR12,BT12,BV12,BX12,BZ12,CB12,CD12)</f>
        <v>12460</v>
      </c>
      <c r="CG12" s="100">
        <f>SUM(BI12,BK12,BM12,BO12,BQ12,BS12,BU12,BW12,BY12,CA12,CC12,CE12)</f>
        <v>7974.4</v>
      </c>
    </row>
    <row r="13" spans="1:85" s="102" customFormat="1" ht="19.899999999999999" customHeight="1" x14ac:dyDescent="0.5">
      <c r="A13" s="94">
        <v>9</v>
      </c>
      <c r="B13" s="95" t="s">
        <v>84</v>
      </c>
      <c r="C13" s="95" t="s">
        <v>74</v>
      </c>
      <c r="D13" s="94">
        <f t="shared" si="18"/>
        <v>17</v>
      </c>
      <c r="E13" s="94">
        <v>0.64</v>
      </c>
      <c r="F13" s="94" t="s">
        <v>75</v>
      </c>
      <c r="G13" s="94">
        <v>1250</v>
      </c>
      <c r="H13" s="94"/>
      <c r="I13" s="160">
        <f t="shared" si="19"/>
        <v>0</v>
      </c>
      <c r="J13" s="94"/>
      <c r="K13" s="160">
        <f t="shared" si="20"/>
        <v>0</v>
      </c>
      <c r="L13" s="94"/>
      <c r="M13" s="160">
        <f t="shared" si="21"/>
        <v>0</v>
      </c>
      <c r="N13" s="94"/>
      <c r="O13" s="160">
        <f t="shared" si="22"/>
        <v>0</v>
      </c>
      <c r="P13" s="94"/>
      <c r="Q13" s="160">
        <f t="shared" si="23"/>
        <v>0</v>
      </c>
      <c r="R13" s="94"/>
      <c r="S13" s="160">
        <f t="shared" si="24"/>
        <v>0</v>
      </c>
      <c r="T13" s="94"/>
      <c r="U13" s="160">
        <f t="shared" si="25"/>
        <v>0</v>
      </c>
      <c r="V13" s="94"/>
      <c r="W13" s="160">
        <f t="shared" si="26"/>
        <v>0</v>
      </c>
      <c r="X13" s="94">
        <v>24</v>
      </c>
      <c r="Y13" s="160">
        <f t="shared" si="27"/>
        <v>15.36</v>
      </c>
      <c r="Z13" s="94">
        <v>24</v>
      </c>
      <c r="AA13" s="160">
        <f t="shared" si="28"/>
        <v>15.36</v>
      </c>
      <c r="AB13" s="94"/>
      <c r="AC13" s="160">
        <f t="shared" si="29"/>
        <v>0</v>
      </c>
      <c r="AD13" s="94"/>
      <c r="AE13" s="160">
        <f t="shared" si="30"/>
        <v>0</v>
      </c>
      <c r="AF13" s="147">
        <f t="shared" ref="AF13:AG13" si="55">SUM(H13,J13,L13,N13,P13,R13,T13,V13,X13,Z13,AB13,AD13)</f>
        <v>48</v>
      </c>
      <c r="AG13" s="146">
        <f t="shared" si="55"/>
        <v>30.72</v>
      </c>
      <c r="AH13" s="96"/>
      <c r="AI13" s="97">
        <f t="shared" si="32"/>
        <v>0</v>
      </c>
      <c r="AJ13" s="96"/>
      <c r="AK13" s="97">
        <f t="shared" si="33"/>
        <v>0</v>
      </c>
      <c r="AL13" s="99"/>
      <c r="AM13" s="100">
        <f t="shared" si="33"/>
        <v>0</v>
      </c>
      <c r="AN13" s="99"/>
      <c r="AO13" s="100">
        <f t="shared" si="34"/>
        <v>0</v>
      </c>
      <c r="AP13" s="99"/>
      <c r="AQ13" s="100">
        <f t="shared" si="35"/>
        <v>0</v>
      </c>
      <c r="AR13" s="99"/>
      <c r="AS13" s="100">
        <f t="shared" si="36"/>
        <v>0</v>
      </c>
      <c r="AT13" s="99"/>
      <c r="AU13" s="100">
        <f t="shared" si="37"/>
        <v>0</v>
      </c>
      <c r="AV13" s="99"/>
      <c r="AW13" s="100">
        <f t="shared" si="38"/>
        <v>0</v>
      </c>
      <c r="AX13" s="99"/>
      <c r="AY13" s="100">
        <f t="shared" si="39"/>
        <v>0</v>
      </c>
      <c r="AZ13" s="99"/>
      <c r="BA13" s="100">
        <f t="shared" si="40"/>
        <v>0</v>
      </c>
      <c r="BB13" s="99"/>
      <c r="BC13" s="100">
        <f t="shared" si="41"/>
        <v>0</v>
      </c>
      <c r="BD13" s="99"/>
      <c r="BE13" s="100">
        <f t="shared" si="42"/>
        <v>0</v>
      </c>
      <c r="BF13" s="101">
        <f t="shared" si="15"/>
        <v>0</v>
      </c>
      <c r="BG13" s="100">
        <f t="shared" si="15"/>
        <v>0</v>
      </c>
      <c r="BH13" s="99"/>
      <c r="BI13" s="100">
        <f t="shared" si="43"/>
        <v>0</v>
      </c>
      <c r="BJ13" s="99"/>
      <c r="BK13" s="100">
        <f t="shared" si="43"/>
        <v>0</v>
      </c>
      <c r="BL13" s="99"/>
      <c r="BM13" s="100">
        <f t="shared" ref="BM13" si="56">BL13*$E13</f>
        <v>0</v>
      </c>
      <c r="BN13" s="99"/>
      <c r="BO13" s="100">
        <f t="shared" ref="BO13" si="57">BN13*$E13</f>
        <v>0</v>
      </c>
      <c r="BP13" s="99"/>
      <c r="BQ13" s="100">
        <f t="shared" ref="BQ13" si="58">BP13*$E13</f>
        <v>0</v>
      </c>
      <c r="BR13" s="99"/>
      <c r="BS13" s="100">
        <f t="shared" ref="BS13" si="59">BR13*$E13</f>
        <v>0</v>
      </c>
      <c r="BT13" s="99"/>
      <c r="BU13" s="100">
        <f t="shared" ref="BU13" si="60">BT13*$E13</f>
        <v>0</v>
      </c>
      <c r="BV13" s="99"/>
      <c r="BW13" s="100">
        <f t="shared" ref="BW13" si="61">BV13*$E13</f>
        <v>0</v>
      </c>
      <c r="BX13" s="99"/>
      <c r="BY13" s="100">
        <f t="shared" ref="BY13" si="62">BX13*$E13</f>
        <v>0</v>
      </c>
      <c r="BZ13" s="99"/>
      <c r="CA13" s="100">
        <f t="shared" ref="CA13" si="63">BZ13*$E13</f>
        <v>0</v>
      </c>
      <c r="CB13" s="99"/>
      <c r="CC13" s="100">
        <f t="shared" ref="CC13" si="64">CB13*$E13</f>
        <v>0</v>
      </c>
      <c r="CD13" s="99"/>
      <c r="CE13" s="100">
        <f t="shared" ref="CE13" si="65">CD13*$E13</f>
        <v>0</v>
      </c>
      <c r="CF13" s="101">
        <f t="shared" ref="CF13:CG13" si="66">SUM(BH13,BJ13,BL13,BN13,BP13,BR13,BT13,BV13,BX13,BZ13,CB13,CD13)</f>
        <v>0</v>
      </c>
      <c r="CG13" s="100">
        <f t="shared" si="66"/>
        <v>0</v>
      </c>
    </row>
    <row r="14" spans="1:85" s="102" customFormat="1" ht="19.899999999999999" customHeight="1" x14ac:dyDescent="0.5">
      <c r="A14" s="94">
        <v>10</v>
      </c>
      <c r="B14" s="95" t="s">
        <v>86</v>
      </c>
      <c r="C14" s="95" t="s">
        <v>74</v>
      </c>
      <c r="D14" s="94">
        <f t="shared" si="18"/>
        <v>17</v>
      </c>
      <c r="E14" s="94">
        <v>0.64</v>
      </c>
      <c r="F14" s="94" t="s">
        <v>85</v>
      </c>
      <c r="G14" s="94"/>
      <c r="H14" s="94"/>
      <c r="I14" s="146">
        <f>H14*$E14</f>
        <v>0</v>
      </c>
      <c r="J14" s="94"/>
      <c r="K14" s="146">
        <f>J14*$E14</f>
        <v>0</v>
      </c>
      <c r="L14" s="94"/>
      <c r="M14" s="146">
        <f>L14*$E14</f>
        <v>0</v>
      </c>
      <c r="N14" s="94"/>
      <c r="O14" s="146">
        <f>N14*$E14</f>
        <v>0</v>
      </c>
      <c r="P14" s="94"/>
      <c r="Q14" s="146">
        <f>P14*$E14</f>
        <v>0</v>
      </c>
      <c r="R14" s="94"/>
      <c r="S14" s="146">
        <f>R14*$E14</f>
        <v>0</v>
      </c>
      <c r="T14" s="94"/>
      <c r="U14" s="146">
        <f>T14*$E14</f>
        <v>0</v>
      </c>
      <c r="V14" s="94"/>
      <c r="W14" s="146">
        <f>V14*$E14</f>
        <v>0</v>
      </c>
      <c r="X14" s="94"/>
      <c r="Y14" s="146">
        <f>X14*$E14</f>
        <v>0</v>
      </c>
      <c r="Z14" s="94"/>
      <c r="AA14" s="146">
        <f>Z14*$E14</f>
        <v>0</v>
      </c>
      <c r="AB14" s="94"/>
      <c r="AC14" s="146">
        <f>AB14*$E14</f>
        <v>0</v>
      </c>
      <c r="AD14" s="94"/>
      <c r="AE14" s="146">
        <f>AD14*$E14</f>
        <v>0</v>
      </c>
      <c r="AF14" s="147">
        <f>SUM(H14,J14,L14,N14,P14,R14,T14,V14,X14,Z14,AB14,AD14)</f>
        <v>0</v>
      </c>
      <c r="AG14" s="146">
        <f>SUM(I14,K14,M14,O14,Q14,S14,U14,W14,Y14,AA14,AC14,AE14)</f>
        <v>0</v>
      </c>
      <c r="AH14" s="99"/>
      <c r="AI14" s="100">
        <f>AH14*$E14</f>
        <v>0</v>
      </c>
      <c r="AJ14" s="99"/>
      <c r="AK14" s="100">
        <f>AJ14*$E14</f>
        <v>0</v>
      </c>
      <c r="AL14" s="99"/>
      <c r="AM14" s="100">
        <f>AL14*$E14</f>
        <v>0</v>
      </c>
      <c r="AN14" s="99"/>
      <c r="AO14" s="100">
        <f>AN14*$E14</f>
        <v>0</v>
      </c>
      <c r="AP14" s="99"/>
      <c r="AQ14" s="100">
        <f>AP14*$E14</f>
        <v>0</v>
      </c>
      <c r="AR14" s="99"/>
      <c r="AS14" s="100">
        <f>AR14*$E14</f>
        <v>0</v>
      </c>
      <c r="AT14" s="99"/>
      <c r="AU14" s="100">
        <f>AT14*$E14</f>
        <v>0</v>
      </c>
      <c r="AV14" s="99"/>
      <c r="AW14" s="100">
        <f>AV14*$E14</f>
        <v>0</v>
      </c>
      <c r="AX14" s="99"/>
      <c r="AY14" s="100">
        <f>AX14*$E14</f>
        <v>0</v>
      </c>
      <c r="AZ14" s="99"/>
      <c r="BA14" s="100">
        <f>AZ14*$E14</f>
        <v>0</v>
      </c>
      <c r="BB14" s="99"/>
      <c r="BC14" s="100">
        <f>BB14*$E14</f>
        <v>0</v>
      </c>
      <c r="BD14" s="99"/>
      <c r="BE14" s="100">
        <f>BD14*$E14</f>
        <v>0</v>
      </c>
      <c r="BF14" s="101">
        <f>SUM(AH14,AJ14,AL14,AN14,AP14,AR14,AT14,AV14,AX14,AZ14,BB14,BD14)</f>
        <v>0</v>
      </c>
      <c r="BG14" s="100">
        <f>SUM(AI14,AK14,AM14,AO14,AQ14,AS14,AU14,AW14,AY14,BA14,BC14,BE14)</f>
        <v>0</v>
      </c>
      <c r="BH14" s="99"/>
      <c r="BI14" s="100">
        <f>BH14*$E14</f>
        <v>0</v>
      </c>
      <c r="BJ14" s="99"/>
      <c r="BK14" s="100">
        <f>BJ14*$E14</f>
        <v>0</v>
      </c>
      <c r="BL14" s="99"/>
      <c r="BM14" s="100">
        <f>BL14*$E14</f>
        <v>0</v>
      </c>
      <c r="BN14" s="99"/>
      <c r="BO14" s="100">
        <f>BN14*$E14</f>
        <v>0</v>
      </c>
      <c r="BP14" s="99"/>
      <c r="BQ14" s="100">
        <f>BP14*$E14</f>
        <v>0</v>
      </c>
      <c r="BR14" s="99"/>
      <c r="BS14" s="100">
        <f>BR14*$E14</f>
        <v>0</v>
      </c>
      <c r="BT14" s="99"/>
      <c r="BU14" s="100">
        <f>BT14*$E14</f>
        <v>0</v>
      </c>
      <c r="BV14" s="99"/>
      <c r="BW14" s="100">
        <f>BV14*$E14</f>
        <v>0</v>
      </c>
      <c r="BX14" s="99"/>
      <c r="BY14" s="100">
        <f>BX14*$E14</f>
        <v>0</v>
      </c>
      <c r="BZ14" s="99"/>
      <c r="CA14" s="100">
        <f>BZ14*$E14</f>
        <v>0</v>
      </c>
      <c r="CB14" s="99"/>
      <c r="CC14" s="100">
        <f>CB14*$E14</f>
        <v>0</v>
      </c>
      <c r="CD14" s="99"/>
      <c r="CE14" s="100">
        <f>CD14*$E14</f>
        <v>0</v>
      </c>
      <c r="CF14" s="101">
        <f>SUM(BH14,BJ14,BL14,BN14,BP14,BR14,BT14,BV14,BX14,BZ14,CB14,CD14)</f>
        <v>0</v>
      </c>
      <c r="CG14" s="100">
        <f>SUM(BI14,BK14,BM14,BO14,BQ14,BS14,BU14,BW14,BY14,CA14,CC14,CE14)</f>
        <v>0</v>
      </c>
    </row>
    <row r="15" spans="1:85" s="102" customFormat="1" ht="19.899999999999999" customHeight="1" x14ac:dyDescent="0.5">
      <c r="A15" s="94"/>
      <c r="B15" s="95"/>
      <c r="C15" s="95"/>
      <c r="D15" s="94"/>
      <c r="E15" s="94"/>
      <c r="F15" s="94"/>
      <c r="G15" s="94"/>
      <c r="H15" s="94"/>
      <c r="I15" s="146"/>
      <c r="J15" s="94"/>
      <c r="K15" s="146"/>
      <c r="L15" s="94"/>
      <c r="M15" s="146"/>
      <c r="N15" s="94"/>
      <c r="O15" s="146"/>
      <c r="P15" s="94"/>
      <c r="Q15" s="146"/>
      <c r="R15" s="94"/>
      <c r="S15" s="146"/>
      <c r="T15" s="94"/>
      <c r="U15" s="146"/>
      <c r="V15" s="94"/>
      <c r="W15" s="146"/>
      <c r="X15" s="94"/>
      <c r="Y15" s="146"/>
      <c r="Z15" s="94"/>
      <c r="AA15" s="146"/>
      <c r="AB15" s="94"/>
      <c r="AC15" s="146"/>
      <c r="AD15" s="94"/>
      <c r="AE15" s="146"/>
      <c r="AF15" s="147"/>
      <c r="AG15" s="146"/>
      <c r="AH15" s="99"/>
      <c r="AI15" s="100"/>
      <c r="AJ15" s="99"/>
      <c r="AK15" s="100"/>
      <c r="AL15" s="99"/>
      <c r="AM15" s="100"/>
      <c r="AN15" s="99"/>
      <c r="AO15" s="100"/>
      <c r="AP15" s="99"/>
      <c r="AQ15" s="100"/>
      <c r="AR15" s="99"/>
      <c r="AS15" s="100"/>
      <c r="AT15" s="99"/>
      <c r="AU15" s="100"/>
      <c r="AV15" s="99"/>
      <c r="AW15" s="100"/>
      <c r="AX15" s="99"/>
      <c r="AY15" s="100"/>
      <c r="AZ15" s="99"/>
      <c r="BA15" s="100"/>
      <c r="BB15" s="99"/>
      <c r="BC15" s="100"/>
      <c r="BD15" s="99"/>
      <c r="BE15" s="100"/>
      <c r="BF15" s="101"/>
      <c r="BG15" s="100"/>
      <c r="BH15" s="99"/>
      <c r="BI15" s="100"/>
      <c r="BJ15" s="99"/>
      <c r="BK15" s="100"/>
      <c r="BL15" s="99"/>
      <c r="BM15" s="100"/>
      <c r="BN15" s="99"/>
      <c r="BO15" s="100"/>
      <c r="BP15" s="99"/>
      <c r="BQ15" s="100"/>
      <c r="BR15" s="99"/>
      <c r="BS15" s="100"/>
      <c r="BT15" s="99"/>
      <c r="BU15" s="100"/>
      <c r="BV15" s="99"/>
      <c r="BW15" s="100"/>
      <c r="BX15" s="99"/>
      <c r="BY15" s="100"/>
      <c r="BZ15" s="99"/>
      <c r="CA15" s="100"/>
      <c r="CB15" s="99"/>
      <c r="CC15" s="100"/>
      <c r="CD15" s="99"/>
      <c r="CE15" s="100"/>
      <c r="CF15" s="101"/>
      <c r="CG15" s="100"/>
    </row>
    <row r="16" spans="1:85" s="102" customFormat="1" ht="19.899999999999999" customHeight="1" x14ac:dyDescent="0.5">
      <c r="A16" s="94">
        <v>11</v>
      </c>
      <c r="B16" s="95" t="s">
        <v>87</v>
      </c>
      <c r="C16" s="95" t="s">
        <v>77</v>
      </c>
      <c r="D16" s="94">
        <f t="shared" ref="D16:D24" si="67">RANK(BF16,$BF$4:$BF$147)</f>
        <v>10</v>
      </c>
      <c r="E16" s="94">
        <v>1</v>
      </c>
      <c r="F16" s="94" t="s">
        <v>75</v>
      </c>
      <c r="G16" s="94">
        <v>1500</v>
      </c>
      <c r="H16" s="94"/>
      <c r="I16" s="160">
        <f t="shared" ref="I16:I22" si="68">H16*$E16</f>
        <v>0</v>
      </c>
      <c r="J16" s="94"/>
      <c r="K16" s="160">
        <f t="shared" ref="K16:K22" si="69">J16*$E16</f>
        <v>0</v>
      </c>
      <c r="L16" s="94"/>
      <c r="M16" s="160">
        <f t="shared" ref="M16:M22" si="70">L16*$E16</f>
        <v>0</v>
      </c>
      <c r="N16" s="94"/>
      <c r="O16" s="160">
        <f t="shared" ref="O16:O22" si="71">N16*$E16</f>
        <v>0</v>
      </c>
      <c r="P16" s="94"/>
      <c r="Q16" s="160">
        <f t="shared" ref="Q16:Q22" si="72">P16*$E16</f>
        <v>0</v>
      </c>
      <c r="R16" s="94"/>
      <c r="S16" s="160">
        <f t="shared" ref="S16:S22" si="73">R16*$E16</f>
        <v>0</v>
      </c>
      <c r="T16" s="94">
        <v>24</v>
      </c>
      <c r="U16" s="160">
        <f t="shared" ref="U16:U22" si="74">T16*$E16</f>
        <v>24</v>
      </c>
      <c r="V16" s="94">
        <v>12</v>
      </c>
      <c r="W16" s="160">
        <f t="shared" ref="W16:W22" si="75">V16*$E16</f>
        <v>12</v>
      </c>
      <c r="X16" s="94"/>
      <c r="Y16" s="160">
        <f t="shared" ref="Y16:Y22" si="76">X16*$E16</f>
        <v>0</v>
      </c>
      <c r="Z16" s="94"/>
      <c r="AA16" s="160">
        <f t="shared" ref="AA16:AA22" si="77">Z16*$E16</f>
        <v>0</v>
      </c>
      <c r="AB16" s="94"/>
      <c r="AC16" s="160">
        <f t="shared" ref="AC16:AC22" si="78">AB16*$E16</f>
        <v>0</v>
      </c>
      <c r="AD16" s="94"/>
      <c r="AE16" s="160">
        <f t="shared" ref="AE16:AE22" si="79">AD16*$E16</f>
        <v>0</v>
      </c>
      <c r="AF16" s="147">
        <f t="shared" ref="AF16:AG24" si="80">SUM(H16,J16,L16,N16,P16,R16,T16,V16,X16,Z16,AB16,AD16)</f>
        <v>36</v>
      </c>
      <c r="AG16" s="146">
        <f t="shared" si="80"/>
        <v>36</v>
      </c>
      <c r="AH16" s="99"/>
      <c r="AI16" s="100">
        <f t="shared" si="32"/>
        <v>0</v>
      </c>
      <c r="AJ16" s="99"/>
      <c r="AK16" s="100">
        <f t="shared" si="33"/>
        <v>0</v>
      </c>
      <c r="AL16" s="99"/>
      <c r="AM16" s="100">
        <f t="shared" si="33"/>
        <v>0</v>
      </c>
      <c r="AN16" s="99"/>
      <c r="AO16" s="100">
        <f t="shared" si="34"/>
        <v>0</v>
      </c>
      <c r="AP16" s="99"/>
      <c r="AQ16" s="100">
        <f t="shared" si="35"/>
        <v>0</v>
      </c>
      <c r="AR16" s="99">
        <v>173</v>
      </c>
      <c r="AS16" s="100">
        <f t="shared" si="36"/>
        <v>173</v>
      </c>
      <c r="AT16" s="99">
        <v>206</v>
      </c>
      <c r="AU16" s="100">
        <f t="shared" si="37"/>
        <v>206</v>
      </c>
      <c r="AV16" s="99">
        <v>48</v>
      </c>
      <c r="AW16" s="100">
        <f t="shared" si="38"/>
        <v>48</v>
      </c>
      <c r="AX16" s="99">
        <v>12</v>
      </c>
      <c r="AY16" s="100">
        <f t="shared" si="39"/>
        <v>12</v>
      </c>
      <c r="AZ16" s="99">
        <v>24</v>
      </c>
      <c r="BA16" s="100">
        <f t="shared" si="40"/>
        <v>24</v>
      </c>
      <c r="BB16" s="99">
        <v>24</v>
      </c>
      <c r="BC16" s="100">
        <f t="shared" si="41"/>
        <v>24</v>
      </c>
      <c r="BD16" s="99"/>
      <c r="BE16" s="100">
        <f t="shared" si="42"/>
        <v>0</v>
      </c>
      <c r="BF16" s="101">
        <f t="shared" si="15"/>
        <v>487</v>
      </c>
      <c r="BG16" s="100">
        <f t="shared" si="15"/>
        <v>487</v>
      </c>
      <c r="BH16" s="99"/>
      <c r="BI16" s="100">
        <f t="shared" ref="BI16:BI22" si="81">BH16*$E16</f>
        <v>0</v>
      </c>
      <c r="BJ16" s="99"/>
      <c r="BK16" s="100">
        <f t="shared" ref="BK16:BK24" si="82">BJ16*$E16</f>
        <v>0</v>
      </c>
      <c r="BL16" s="99"/>
      <c r="BM16" s="100">
        <f t="shared" ref="BM16:BM24" si="83">BL16*$E16</f>
        <v>0</v>
      </c>
      <c r="BN16" s="99"/>
      <c r="BO16" s="100">
        <f t="shared" ref="BO16:BO24" si="84">BN16*$E16</f>
        <v>0</v>
      </c>
      <c r="BP16" s="99"/>
      <c r="BQ16" s="100">
        <f t="shared" ref="BQ16:BQ24" si="85">BP16*$E16</f>
        <v>0</v>
      </c>
      <c r="BR16" s="99"/>
      <c r="BS16" s="100">
        <f t="shared" ref="BS16:BS24" si="86">BR16*$E16</f>
        <v>0</v>
      </c>
      <c r="BT16" s="99"/>
      <c r="BU16" s="100">
        <f t="shared" ref="BU16:BU24" si="87">BT16*$E16</f>
        <v>0</v>
      </c>
      <c r="BV16" s="99"/>
      <c r="BW16" s="100">
        <f t="shared" ref="BW16:BW24" si="88">BV16*$E16</f>
        <v>0</v>
      </c>
      <c r="BX16" s="99"/>
      <c r="BY16" s="100">
        <f t="shared" ref="BY16:BY24" si="89">BX16*$E16</f>
        <v>0</v>
      </c>
      <c r="BZ16" s="99"/>
      <c r="CA16" s="100">
        <f t="shared" ref="CA16:CA24" si="90">BZ16*$E16</f>
        <v>0</v>
      </c>
      <c r="CB16" s="99"/>
      <c r="CC16" s="100">
        <f t="shared" ref="CC16:CC24" si="91">CB16*$E16</f>
        <v>0</v>
      </c>
      <c r="CD16" s="99"/>
      <c r="CE16" s="100">
        <f t="shared" ref="CE16:CE24" si="92">CD16*$E16</f>
        <v>0</v>
      </c>
      <c r="CF16" s="101">
        <f t="shared" ref="CF16:CG24" si="93">SUM(BH16,BJ16,BL16,BN16,BP16,BR16,BT16,BV16,BX16,BZ16,CB16,CD16)</f>
        <v>0</v>
      </c>
      <c r="CG16" s="100">
        <f t="shared" si="93"/>
        <v>0</v>
      </c>
    </row>
    <row r="17" spans="1:85" s="102" customFormat="1" ht="19.899999999999999" customHeight="1" x14ac:dyDescent="0.5">
      <c r="A17" s="94">
        <v>12</v>
      </c>
      <c r="B17" s="95" t="s">
        <v>88</v>
      </c>
      <c r="C17" s="95" t="s">
        <v>77</v>
      </c>
      <c r="D17" s="94">
        <f t="shared" si="67"/>
        <v>17</v>
      </c>
      <c r="E17" s="94">
        <v>1</v>
      </c>
      <c r="F17" s="94" t="s">
        <v>75</v>
      </c>
      <c r="G17" s="103">
        <v>1930</v>
      </c>
      <c r="H17" s="103"/>
      <c r="I17" s="160">
        <f t="shared" si="68"/>
        <v>0</v>
      </c>
      <c r="J17" s="103"/>
      <c r="K17" s="160">
        <f t="shared" si="69"/>
        <v>0</v>
      </c>
      <c r="L17" s="103"/>
      <c r="M17" s="160">
        <f t="shared" si="70"/>
        <v>0</v>
      </c>
      <c r="N17" s="103"/>
      <c r="O17" s="160">
        <f t="shared" si="71"/>
        <v>0</v>
      </c>
      <c r="P17" s="103"/>
      <c r="Q17" s="160">
        <f t="shared" si="72"/>
        <v>0</v>
      </c>
      <c r="R17" s="103"/>
      <c r="S17" s="160">
        <f t="shared" si="73"/>
        <v>0</v>
      </c>
      <c r="T17" s="103"/>
      <c r="U17" s="160">
        <f t="shared" si="74"/>
        <v>0</v>
      </c>
      <c r="V17" s="103"/>
      <c r="W17" s="160">
        <f t="shared" si="75"/>
        <v>0</v>
      </c>
      <c r="X17" s="103"/>
      <c r="Y17" s="160">
        <f t="shared" si="76"/>
        <v>0</v>
      </c>
      <c r="Z17" s="103"/>
      <c r="AA17" s="160">
        <f t="shared" si="77"/>
        <v>0</v>
      </c>
      <c r="AB17" s="103"/>
      <c r="AC17" s="160">
        <f t="shared" si="78"/>
        <v>0</v>
      </c>
      <c r="AD17" s="103"/>
      <c r="AE17" s="160">
        <f t="shared" si="79"/>
        <v>0</v>
      </c>
      <c r="AF17" s="147">
        <f t="shared" si="80"/>
        <v>0</v>
      </c>
      <c r="AG17" s="146">
        <f t="shared" si="80"/>
        <v>0</v>
      </c>
      <c r="AH17" s="99"/>
      <c r="AI17" s="100">
        <f t="shared" si="32"/>
        <v>0</v>
      </c>
      <c r="AJ17" s="99"/>
      <c r="AK17" s="100">
        <f t="shared" si="33"/>
        <v>0</v>
      </c>
      <c r="AL17" s="99"/>
      <c r="AM17" s="100">
        <f t="shared" si="33"/>
        <v>0</v>
      </c>
      <c r="AN17" s="99"/>
      <c r="AO17" s="100">
        <f t="shared" si="34"/>
        <v>0</v>
      </c>
      <c r="AP17" s="99"/>
      <c r="AQ17" s="100">
        <f t="shared" si="35"/>
        <v>0</v>
      </c>
      <c r="AR17" s="99"/>
      <c r="AS17" s="100">
        <f t="shared" si="36"/>
        <v>0</v>
      </c>
      <c r="AT17" s="99"/>
      <c r="AU17" s="100">
        <f t="shared" si="37"/>
        <v>0</v>
      </c>
      <c r="AV17" s="99"/>
      <c r="AW17" s="100">
        <f t="shared" si="38"/>
        <v>0</v>
      </c>
      <c r="AX17" s="99"/>
      <c r="AY17" s="100">
        <f t="shared" si="39"/>
        <v>0</v>
      </c>
      <c r="AZ17" s="99"/>
      <c r="BA17" s="100">
        <f t="shared" si="40"/>
        <v>0</v>
      </c>
      <c r="BB17" s="99"/>
      <c r="BC17" s="100">
        <f t="shared" si="41"/>
        <v>0</v>
      </c>
      <c r="BD17" s="99"/>
      <c r="BE17" s="100">
        <f t="shared" si="42"/>
        <v>0</v>
      </c>
      <c r="BF17" s="101">
        <f t="shared" si="15"/>
        <v>0</v>
      </c>
      <c r="BG17" s="100">
        <f t="shared" si="15"/>
        <v>0</v>
      </c>
      <c r="BH17" s="99"/>
      <c r="BI17" s="100">
        <f t="shared" si="81"/>
        <v>0</v>
      </c>
      <c r="BJ17" s="99"/>
      <c r="BK17" s="100">
        <f t="shared" si="82"/>
        <v>0</v>
      </c>
      <c r="BL17" s="99"/>
      <c r="BM17" s="100">
        <f t="shared" si="83"/>
        <v>0</v>
      </c>
      <c r="BN17" s="99"/>
      <c r="BO17" s="100">
        <f t="shared" si="84"/>
        <v>0</v>
      </c>
      <c r="BP17" s="99"/>
      <c r="BQ17" s="100">
        <f t="shared" si="85"/>
        <v>0</v>
      </c>
      <c r="BR17" s="99"/>
      <c r="BS17" s="100">
        <f t="shared" si="86"/>
        <v>0</v>
      </c>
      <c r="BT17" s="99"/>
      <c r="BU17" s="100">
        <f t="shared" si="87"/>
        <v>0</v>
      </c>
      <c r="BV17" s="99"/>
      <c r="BW17" s="100">
        <f t="shared" si="88"/>
        <v>0</v>
      </c>
      <c r="BX17" s="99"/>
      <c r="BY17" s="100">
        <f t="shared" si="89"/>
        <v>0</v>
      </c>
      <c r="BZ17" s="99"/>
      <c r="CA17" s="100">
        <f t="shared" si="90"/>
        <v>0</v>
      </c>
      <c r="CB17" s="99"/>
      <c r="CC17" s="100">
        <f t="shared" si="91"/>
        <v>0</v>
      </c>
      <c r="CD17" s="99"/>
      <c r="CE17" s="100">
        <f t="shared" si="92"/>
        <v>0</v>
      </c>
      <c r="CF17" s="101">
        <f t="shared" si="93"/>
        <v>0</v>
      </c>
      <c r="CG17" s="100">
        <f t="shared" si="93"/>
        <v>0</v>
      </c>
    </row>
    <row r="18" spans="1:85" s="102" customFormat="1" ht="19.899999999999999" customHeight="1" x14ac:dyDescent="0.5">
      <c r="A18" s="94">
        <v>13</v>
      </c>
      <c r="B18" s="95" t="s">
        <v>89</v>
      </c>
      <c r="C18" s="95" t="s">
        <v>77</v>
      </c>
      <c r="D18" s="94">
        <f t="shared" si="67"/>
        <v>17</v>
      </c>
      <c r="E18" s="94">
        <v>0.6</v>
      </c>
      <c r="F18" s="94" t="s">
        <v>75</v>
      </c>
      <c r="G18" s="94">
        <v>1060</v>
      </c>
      <c r="H18" s="94"/>
      <c r="I18" s="160">
        <f t="shared" si="68"/>
        <v>0</v>
      </c>
      <c r="J18" s="94"/>
      <c r="K18" s="160">
        <f t="shared" si="69"/>
        <v>0</v>
      </c>
      <c r="L18" s="94"/>
      <c r="M18" s="160">
        <f t="shared" si="70"/>
        <v>0</v>
      </c>
      <c r="N18" s="94"/>
      <c r="O18" s="160">
        <f t="shared" si="71"/>
        <v>0</v>
      </c>
      <c r="P18" s="94"/>
      <c r="Q18" s="160">
        <f t="shared" si="72"/>
        <v>0</v>
      </c>
      <c r="R18" s="94"/>
      <c r="S18" s="160">
        <f t="shared" si="73"/>
        <v>0</v>
      </c>
      <c r="T18" s="94"/>
      <c r="U18" s="160">
        <f t="shared" si="74"/>
        <v>0</v>
      </c>
      <c r="V18" s="94"/>
      <c r="W18" s="160">
        <f t="shared" si="75"/>
        <v>0</v>
      </c>
      <c r="X18" s="94"/>
      <c r="Y18" s="160">
        <f t="shared" si="76"/>
        <v>0</v>
      </c>
      <c r="Z18" s="94"/>
      <c r="AA18" s="160">
        <f t="shared" si="77"/>
        <v>0</v>
      </c>
      <c r="AB18" s="94"/>
      <c r="AC18" s="160">
        <f t="shared" si="78"/>
        <v>0</v>
      </c>
      <c r="AD18" s="94"/>
      <c r="AE18" s="160">
        <f t="shared" si="79"/>
        <v>0</v>
      </c>
      <c r="AF18" s="147">
        <f t="shared" si="80"/>
        <v>0</v>
      </c>
      <c r="AG18" s="146">
        <f t="shared" si="80"/>
        <v>0</v>
      </c>
      <c r="AH18" s="99"/>
      <c r="AI18" s="100">
        <f t="shared" si="32"/>
        <v>0</v>
      </c>
      <c r="AJ18" s="99"/>
      <c r="AK18" s="100">
        <f t="shared" si="33"/>
        <v>0</v>
      </c>
      <c r="AL18" s="99"/>
      <c r="AM18" s="100">
        <f t="shared" si="33"/>
        <v>0</v>
      </c>
      <c r="AN18" s="99"/>
      <c r="AO18" s="100">
        <f t="shared" si="34"/>
        <v>0</v>
      </c>
      <c r="AP18" s="99"/>
      <c r="AQ18" s="100">
        <f t="shared" si="35"/>
        <v>0</v>
      </c>
      <c r="AR18" s="99"/>
      <c r="AS18" s="100">
        <f t="shared" si="36"/>
        <v>0</v>
      </c>
      <c r="AT18" s="99"/>
      <c r="AU18" s="100">
        <f t="shared" si="37"/>
        <v>0</v>
      </c>
      <c r="AV18" s="99"/>
      <c r="AW18" s="100">
        <f t="shared" si="38"/>
        <v>0</v>
      </c>
      <c r="AX18" s="99"/>
      <c r="AY18" s="100">
        <f t="shared" si="39"/>
        <v>0</v>
      </c>
      <c r="AZ18" s="99"/>
      <c r="BA18" s="100">
        <f t="shared" si="40"/>
        <v>0</v>
      </c>
      <c r="BB18" s="99"/>
      <c r="BC18" s="100">
        <f t="shared" si="41"/>
        <v>0</v>
      </c>
      <c r="BD18" s="99"/>
      <c r="BE18" s="100">
        <f t="shared" si="42"/>
        <v>0</v>
      </c>
      <c r="BF18" s="101">
        <f t="shared" si="15"/>
        <v>0</v>
      </c>
      <c r="BG18" s="100">
        <f t="shared" si="15"/>
        <v>0</v>
      </c>
      <c r="BH18" s="99"/>
      <c r="BI18" s="100">
        <f t="shared" si="81"/>
        <v>0</v>
      </c>
      <c r="BJ18" s="99"/>
      <c r="BK18" s="100">
        <f t="shared" si="82"/>
        <v>0</v>
      </c>
      <c r="BL18" s="99"/>
      <c r="BM18" s="100">
        <f t="shared" si="83"/>
        <v>0</v>
      </c>
      <c r="BN18" s="99"/>
      <c r="BO18" s="100">
        <f t="shared" si="84"/>
        <v>0</v>
      </c>
      <c r="BP18" s="99"/>
      <c r="BQ18" s="100">
        <f t="shared" si="85"/>
        <v>0</v>
      </c>
      <c r="BR18" s="99"/>
      <c r="BS18" s="100">
        <f t="shared" si="86"/>
        <v>0</v>
      </c>
      <c r="BT18" s="99"/>
      <c r="BU18" s="100">
        <f t="shared" si="87"/>
        <v>0</v>
      </c>
      <c r="BV18" s="99"/>
      <c r="BW18" s="100">
        <f t="shared" si="88"/>
        <v>0</v>
      </c>
      <c r="BX18" s="99"/>
      <c r="BY18" s="100">
        <f t="shared" si="89"/>
        <v>0</v>
      </c>
      <c r="BZ18" s="99"/>
      <c r="CA18" s="100">
        <f t="shared" si="90"/>
        <v>0</v>
      </c>
      <c r="CB18" s="99"/>
      <c r="CC18" s="100">
        <f t="shared" si="91"/>
        <v>0</v>
      </c>
      <c r="CD18" s="99"/>
      <c r="CE18" s="100">
        <f t="shared" si="92"/>
        <v>0</v>
      </c>
      <c r="CF18" s="101">
        <f t="shared" si="93"/>
        <v>0</v>
      </c>
      <c r="CG18" s="100">
        <f t="shared" si="93"/>
        <v>0</v>
      </c>
    </row>
    <row r="19" spans="1:85" s="102" customFormat="1" ht="19.899999999999999" customHeight="1" x14ac:dyDescent="0.5">
      <c r="A19" s="94">
        <v>14</v>
      </c>
      <c r="B19" s="95" t="s">
        <v>90</v>
      </c>
      <c r="C19" s="95" t="s">
        <v>77</v>
      </c>
      <c r="D19" s="94">
        <f t="shared" si="67"/>
        <v>17</v>
      </c>
      <c r="E19" s="94">
        <v>0.6</v>
      </c>
      <c r="F19" s="94" t="s">
        <v>75</v>
      </c>
      <c r="G19" s="94">
        <v>1310</v>
      </c>
      <c r="H19" s="94"/>
      <c r="I19" s="160">
        <f t="shared" si="68"/>
        <v>0</v>
      </c>
      <c r="J19" s="94"/>
      <c r="K19" s="160">
        <f t="shared" si="69"/>
        <v>0</v>
      </c>
      <c r="L19" s="94"/>
      <c r="M19" s="160">
        <f t="shared" si="70"/>
        <v>0</v>
      </c>
      <c r="N19" s="94"/>
      <c r="O19" s="160">
        <f t="shared" si="71"/>
        <v>0</v>
      </c>
      <c r="P19" s="94"/>
      <c r="Q19" s="160">
        <f t="shared" si="72"/>
        <v>0</v>
      </c>
      <c r="R19" s="94"/>
      <c r="S19" s="160">
        <f t="shared" si="73"/>
        <v>0</v>
      </c>
      <c r="T19" s="94"/>
      <c r="U19" s="160">
        <f t="shared" si="74"/>
        <v>0</v>
      </c>
      <c r="V19" s="94"/>
      <c r="W19" s="160">
        <f t="shared" si="75"/>
        <v>0</v>
      </c>
      <c r="X19" s="94"/>
      <c r="Y19" s="160">
        <f t="shared" si="76"/>
        <v>0</v>
      </c>
      <c r="Z19" s="94"/>
      <c r="AA19" s="160">
        <f t="shared" si="77"/>
        <v>0</v>
      </c>
      <c r="AB19" s="94"/>
      <c r="AC19" s="160">
        <f t="shared" si="78"/>
        <v>0</v>
      </c>
      <c r="AD19" s="94"/>
      <c r="AE19" s="160">
        <f t="shared" si="79"/>
        <v>0</v>
      </c>
      <c r="AF19" s="147">
        <f t="shared" si="80"/>
        <v>0</v>
      </c>
      <c r="AG19" s="146">
        <f t="shared" si="80"/>
        <v>0</v>
      </c>
      <c r="AH19" s="99"/>
      <c r="AI19" s="100">
        <f t="shared" si="32"/>
        <v>0</v>
      </c>
      <c r="AJ19" s="99"/>
      <c r="AK19" s="100">
        <f t="shared" si="33"/>
        <v>0</v>
      </c>
      <c r="AL19" s="99"/>
      <c r="AM19" s="100">
        <f t="shared" si="33"/>
        <v>0</v>
      </c>
      <c r="AN19" s="99"/>
      <c r="AO19" s="100">
        <f t="shared" si="34"/>
        <v>0</v>
      </c>
      <c r="AP19" s="99"/>
      <c r="AQ19" s="100">
        <f t="shared" si="35"/>
        <v>0</v>
      </c>
      <c r="AR19" s="99"/>
      <c r="AS19" s="100">
        <f t="shared" si="36"/>
        <v>0</v>
      </c>
      <c r="AT19" s="99"/>
      <c r="AU19" s="100">
        <f t="shared" si="37"/>
        <v>0</v>
      </c>
      <c r="AV19" s="99"/>
      <c r="AW19" s="100">
        <f t="shared" si="38"/>
        <v>0</v>
      </c>
      <c r="AX19" s="99"/>
      <c r="AY19" s="100">
        <f t="shared" si="39"/>
        <v>0</v>
      </c>
      <c r="AZ19" s="99"/>
      <c r="BA19" s="100">
        <f t="shared" si="40"/>
        <v>0</v>
      </c>
      <c r="BB19" s="99"/>
      <c r="BC19" s="100">
        <f t="shared" si="41"/>
        <v>0</v>
      </c>
      <c r="BD19" s="99"/>
      <c r="BE19" s="100">
        <f t="shared" si="42"/>
        <v>0</v>
      </c>
      <c r="BF19" s="101">
        <f t="shared" si="15"/>
        <v>0</v>
      </c>
      <c r="BG19" s="100">
        <f t="shared" si="15"/>
        <v>0</v>
      </c>
      <c r="BH19" s="99"/>
      <c r="BI19" s="100">
        <f t="shared" si="81"/>
        <v>0</v>
      </c>
      <c r="BJ19" s="99"/>
      <c r="BK19" s="100">
        <f t="shared" si="82"/>
        <v>0</v>
      </c>
      <c r="BL19" s="99"/>
      <c r="BM19" s="100">
        <f t="shared" si="83"/>
        <v>0</v>
      </c>
      <c r="BN19" s="99"/>
      <c r="BO19" s="100">
        <f t="shared" si="84"/>
        <v>0</v>
      </c>
      <c r="BP19" s="99"/>
      <c r="BQ19" s="100">
        <f t="shared" si="85"/>
        <v>0</v>
      </c>
      <c r="BR19" s="99"/>
      <c r="BS19" s="100">
        <f t="shared" si="86"/>
        <v>0</v>
      </c>
      <c r="BT19" s="99"/>
      <c r="BU19" s="100">
        <f t="shared" si="87"/>
        <v>0</v>
      </c>
      <c r="BV19" s="99"/>
      <c r="BW19" s="100">
        <f t="shared" si="88"/>
        <v>0</v>
      </c>
      <c r="BX19" s="99"/>
      <c r="BY19" s="100">
        <f t="shared" si="89"/>
        <v>0</v>
      </c>
      <c r="BZ19" s="99"/>
      <c r="CA19" s="100">
        <f t="shared" si="90"/>
        <v>0</v>
      </c>
      <c r="CB19" s="99"/>
      <c r="CC19" s="100">
        <f t="shared" si="91"/>
        <v>0</v>
      </c>
      <c r="CD19" s="99"/>
      <c r="CE19" s="100">
        <f t="shared" si="92"/>
        <v>0</v>
      </c>
      <c r="CF19" s="101">
        <f t="shared" si="93"/>
        <v>0</v>
      </c>
      <c r="CG19" s="100">
        <f t="shared" si="93"/>
        <v>0</v>
      </c>
    </row>
    <row r="20" spans="1:85" s="102" customFormat="1" ht="19.899999999999999" customHeight="1" x14ac:dyDescent="0.5">
      <c r="A20" s="94">
        <v>15</v>
      </c>
      <c r="B20" s="95" t="s">
        <v>91</v>
      </c>
      <c r="C20" s="95" t="s">
        <v>77</v>
      </c>
      <c r="D20" s="94">
        <f t="shared" si="67"/>
        <v>17</v>
      </c>
      <c r="E20" s="94">
        <v>0.35</v>
      </c>
      <c r="F20" s="94" t="s">
        <v>81</v>
      </c>
      <c r="G20" s="94">
        <v>730</v>
      </c>
      <c r="H20" s="94"/>
      <c r="I20" s="160">
        <f t="shared" si="68"/>
        <v>0</v>
      </c>
      <c r="J20" s="94"/>
      <c r="K20" s="160">
        <f t="shared" si="69"/>
        <v>0</v>
      </c>
      <c r="L20" s="94"/>
      <c r="M20" s="160">
        <f t="shared" si="70"/>
        <v>0</v>
      </c>
      <c r="N20" s="94"/>
      <c r="O20" s="160">
        <f t="shared" si="71"/>
        <v>0</v>
      </c>
      <c r="P20" s="94"/>
      <c r="Q20" s="160">
        <f t="shared" si="72"/>
        <v>0</v>
      </c>
      <c r="R20" s="94"/>
      <c r="S20" s="160">
        <f t="shared" si="73"/>
        <v>0</v>
      </c>
      <c r="T20" s="94"/>
      <c r="U20" s="160">
        <f t="shared" si="74"/>
        <v>0</v>
      </c>
      <c r="V20" s="94"/>
      <c r="W20" s="160">
        <f t="shared" si="75"/>
        <v>0</v>
      </c>
      <c r="X20" s="94"/>
      <c r="Y20" s="160">
        <f t="shared" si="76"/>
        <v>0</v>
      </c>
      <c r="Z20" s="94"/>
      <c r="AA20" s="160">
        <f t="shared" si="77"/>
        <v>0</v>
      </c>
      <c r="AB20" s="94"/>
      <c r="AC20" s="160">
        <f t="shared" si="78"/>
        <v>0</v>
      </c>
      <c r="AD20" s="94"/>
      <c r="AE20" s="160">
        <f t="shared" si="79"/>
        <v>0</v>
      </c>
      <c r="AF20" s="147">
        <f t="shared" si="80"/>
        <v>0</v>
      </c>
      <c r="AG20" s="146">
        <f t="shared" si="80"/>
        <v>0</v>
      </c>
      <c r="AH20" s="99"/>
      <c r="AI20" s="100">
        <f t="shared" si="32"/>
        <v>0</v>
      </c>
      <c r="AJ20" s="99"/>
      <c r="AK20" s="100">
        <f t="shared" si="33"/>
        <v>0</v>
      </c>
      <c r="AL20" s="99"/>
      <c r="AM20" s="100">
        <f t="shared" si="33"/>
        <v>0</v>
      </c>
      <c r="AN20" s="99"/>
      <c r="AO20" s="100">
        <f t="shared" si="34"/>
        <v>0</v>
      </c>
      <c r="AP20" s="99"/>
      <c r="AQ20" s="100">
        <f t="shared" si="35"/>
        <v>0</v>
      </c>
      <c r="AR20" s="99"/>
      <c r="AS20" s="100">
        <f t="shared" si="36"/>
        <v>0</v>
      </c>
      <c r="AT20" s="99"/>
      <c r="AU20" s="100">
        <f t="shared" si="37"/>
        <v>0</v>
      </c>
      <c r="AV20" s="99"/>
      <c r="AW20" s="100">
        <f t="shared" si="38"/>
        <v>0</v>
      </c>
      <c r="AX20" s="99"/>
      <c r="AY20" s="100">
        <f t="shared" si="39"/>
        <v>0</v>
      </c>
      <c r="AZ20" s="99"/>
      <c r="BA20" s="100">
        <f t="shared" si="40"/>
        <v>0</v>
      </c>
      <c r="BB20" s="99"/>
      <c r="BC20" s="100">
        <f t="shared" si="41"/>
        <v>0</v>
      </c>
      <c r="BD20" s="99"/>
      <c r="BE20" s="100">
        <f t="shared" si="42"/>
        <v>0</v>
      </c>
      <c r="BF20" s="101">
        <f t="shared" si="15"/>
        <v>0</v>
      </c>
      <c r="BG20" s="100">
        <f t="shared" si="15"/>
        <v>0</v>
      </c>
      <c r="BH20" s="99"/>
      <c r="BI20" s="100">
        <f t="shared" si="81"/>
        <v>0</v>
      </c>
      <c r="BJ20" s="99"/>
      <c r="BK20" s="100">
        <f t="shared" si="82"/>
        <v>0</v>
      </c>
      <c r="BL20" s="99"/>
      <c r="BM20" s="100">
        <f t="shared" si="83"/>
        <v>0</v>
      </c>
      <c r="BN20" s="99"/>
      <c r="BO20" s="100">
        <f t="shared" si="84"/>
        <v>0</v>
      </c>
      <c r="BP20" s="99"/>
      <c r="BQ20" s="100">
        <f t="shared" si="85"/>
        <v>0</v>
      </c>
      <c r="BR20" s="99"/>
      <c r="BS20" s="100">
        <f t="shared" si="86"/>
        <v>0</v>
      </c>
      <c r="BT20" s="99"/>
      <c r="BU20" s="100">
        <f t="shared" si="87"/>
        <v>0</v>
      </c>
      <c r="BV20" s="99"/>
      <c r="BW20" s="100">
        <f t="shared" si="88"/>
        <v>0</v>
      </c>
      <c r="BX20" s="99"/>
      <c r="BY20" s="100">
        <f t="shared" si="89"/>
        <v>0</v>
      </c>
      <c r="BZ20" s="99"/>
      <c r="CA20" s="100">
        <f t="shared" si="90"/>
        <v>0</v>
      </c>
      <c r="CB20" s="99"/>
      <c r="CC20" s="100">
        <f t="shared" si="91"/>
        <v>0</v>
      </c>
      <c r="CD20" s="99"/>
      <c r="CE20" s="100">
        <f t="shared" si="92"/>
        <v>0</v>
      </c>
      <c r="CF20" s="101">
        <f t="shared" si="93"/>
        <v>0</v>
      </c>
      <c r="CG20" s="100">
        <f t="shared" si="93"/>
        <v>0</v>
      </c>
    </row>
    <row r="21" spans="1:85" s="102" customFormat="1" ht="19.899999999999999" customHeight="1" x14ac:dyDescent="0.5">
      <c r="A21" s="94">
        <v>16</v>
      </c>
      <c r="B21" s="95" t="s">
        <v>92</v>
      </c>
      <c r="C21" s="95" t="s">
        <v>77</v>
      </c>
      <c r="D21" s="94">
        <f t="shared" si="67"/>
        <v>17</v>
      </c>
      <c r="E21" s="94">
        <v>0.35</v>
      </c>
      <c r="F21" s="94" t="s">
        <v>81</v>
      </c>
      <c r="G21" s="94">
        <v>900</v>
      </c>
      <c r="H21" s="94"/>
      <c r="I21" s="160">
        <f t="shared" si="68"/>
        <v>0</v>
      </c>
      <c r="J21" s="94"/>
      <c r="K21" s="160">
        <f t="shared" si="69"/>
        <v>0</v>
      </c>
      <c r="L21" s="94"/>
      <c r="M21" s="160">
        <f t="shared" si="70"/>
        <v>0</v>
      </c>
      <c r="N21" s="94"/>
      <c r="O21" s="160">
        <f t="shared" si="71"/>
        <v>0</v>
      </c>
      <c r="P21" s="94"/>
      <c r="Q21" s="160">
        <f t="shared" si="72"/>
        <v>0</v>
      </c>
      <c r="R21" s="94"/>
      <c r="S21" s="160">
        <f t="shared" si="73"/>
        <v>0</v>
      </c>
      <c r="T21" s="94"/>
      <c r="U21" s="160">
        <f t="shared" si="74"/>
        <v>0</v>
      </c>
      <c r="V21" s="94"/>
      <c r="W21" s="160">
        <f t="shared" si="75"/>
        <v>0</v>
      </c>
      <c r="X21" s="94"/>
      <c r="Y21" s="160">
        <f t="shared" si="76"/>
        <v>0</v>
      </c>
      <c r="Z21" s="94"/>
      <c r="AA21" s="160">
        <f t="shared" si="77"/>
        <v>0</v>
      </c>
      <c r="AB21" s="94"/>
      <c r="AC21" s="160">
        <f t="shared" si="78"/>
        <v>0</v>
      </c>
      <c r="AD21" s="94"/>
      <c r="AE21" s="160">
        <f t="shared" si="79"/>
        <v>0</v>
      </c>
      <c r="AF21" s="147">
        <f t="shared" si="80"/>
        <v>0</v>
      </c>
      <c r="AG21" s="146">
        <f t="shared" si="80"/>
        <v>0</v>
      </c>
      <c r="AH21" s="99"/>
      <c r="AI21" s="100">
        <f t="shared" si="32"/>
        <v>0</v>
      </c>
      <c r="AJ21" s="99"/>
      <c r="AK21" s="100">
        <f t="shared" si="33"/>
        <v>0</v>
      </c>
      <c r="AL21" s="99"/>
      <c r="AM21" s="100">
        <f t="shared" si="33"/>
        <v>0</v>
      </c>
      <c r="AN21" s="99"/>
      <c r="AO21" s="100">
        <f t="shared" si="34"/>
        <v>0</v>
      </c>
      <c r="AP21" s="99"/>
      <c r="AQ21" s="100">
        <f t="shared" si="35"/>
        <v>0</v>
      </c>
      <c r="AR21" s="99"/>
      <c r="AS21" s="100">
        <f t="shared" si="36"/>
        <v>0</v>
      </c>
      <c r="AT21" s="99"/>
      <c r="AU21" s="100">
        <f t="shared" si="37"/>
        <v>0</v>
      </c>
      <c r="AV21" s="99"/>
      <c r="AW21" s="100">
        <f t="shared" si="38"/>
        <v>0</v>
      </c>
      <c r="AX21" s="99"/>
      <c r="AY21" s="100">
        <f t="shared" si="39"/>
        <v>0</v>
      </c>
      <c r="AZ21" s="99"/>
      <c r="BA21" s="100">
        <f t="shared" si="40"/>
        <v>0</v>
      </c>
      <c r="BB21" s="99"/>
      <c r="BC21" s="100">
        <f t="shared" si="41"/>
        <v>0</v>
      </c>
      <c r="BD21" s="99"/>
      <c r="BE21" s="100">
        <f t="shared" si="42"/>
        <v>0</v>
      </c>
      <c r="BF21" s="101">
        <f t="shared" ref="BF21:BG90" si="94">SUM(AH21,AJ21,AL21,AN21,AP21,AR21,AT21,AV21,AX21,AZ21,BB21,BD21)</f>
        <v>0</v>
      </c>
      <c r="BG21" s="100">
        <f t="shared" si="94"/>
        <v>0</v>
      </c>
      <c r="BH21" s="99"/>
      <c r="BI21" s="100">
        <f t="shared" si="81"/>
        <v>0</v>
      </c>
      <c r="BJ21" s="99"/>
      <c r="BK21" s="100">
        <f t="shared" si="82"/>
        <v>0</v>
      </c>
      <c r="BL21" s="99"/>
      <c r="BM21" s="100">
        <f t="shared" si="83"/>
        <v>0</v>
      </c>
      <c r="BN21" s="99"/>
      <c r="BO21" s="100">
        <f t="shared" si="84"/>
        <v>0</v>
      </c>
      <c r="BP21" s="99"/>
      <c r="BQ21" s="100">
        <f t="shared" si="85"/>
        <v>0</v>
      </c>
      <c r="BR21" s="99"/>
      <c r="BS21" s="100">
        <f t="shared" si="86"/>
        <v>0</v>
      </c>
      <c r="BT21" s="99"/>
      <c r="BU21" s="100">
        <f t="shared" si="87"/>
        <v>0</v>
      </c>
      <c r="BV21" s="99"/>
      <c r="BW21" s="100">
        <f t="shared" si="88"/>
        <v>0</v>
      </c>
      <c r="BX21" s="99"/>
      <c r="BY21" s="100">
        <f t="shared" si="89"/>
        <v>0</v>
      </c>
      <c r="BZ21" s="99"/>
      <c r="CA21" s="100">
        <f t="shared" si="90"/>
        <v>0</v>
      </c>
      <c r="CB21" s="99"/>
      <c r="CC21" s="100">
        <f t="shared" si="91"/>
        <v>0</v>
      </c>
      <c r="CD21" s="99"/>
      <c r="CE21" s="100">
        <f t="shared" si="92"/>
        <v>0</v>
      </c>
      <c r="CF21" s="101">
        <f t="shared" si="93"/>
        <v>0</v>
      </c>
      <c r="CG21" s="100">
        <f t="shared" si="93"/>
        <v>0</v>
      </c>
    </row>
    <row r="22" spans="1:85" s="102" customFormat="1" ht="19.899999999999999" customHeight="1" x14ac:dyDescent="0.5">
      <c r="A22" s="94">
        <v>17</v>
      </c>
      <c r="B22" s="95" t="s">
        <v>93</v>
      </c>
      <c r="C22" s="95" t="s">
        <v>74</v>
      </c>
      <c r="D22" s="94">
        <f t="shared" si="67"/>
        <v>17</v>
      </c>
      <c r="E22" s="94">
        <v>0.64</v>
      </c>
      <c r="F22" s="94" t="s">
        <v>85</v>
      </c>
      <c r="G22" s="94">
        <v>1350</v>
      </c>
      <c r="H22" s="94"/>
      <c r="I22" s="160">
        <f t="shared" si="68"/>
        <v>0</v>
      </c>
      <c r="J22" s="94"/>
      <c r="K22" s="160">
        <f t="shared" si="69"/>
        <v>0</v>
      </c>
      <c r="L22" s="94"/>
      <c r="M22" s="160">
        <f t="shared" si="70"/>
        <v>0</v>
      </c>
      <c r="N22" s="94"/>
      <c r="O22" s="160">
        <f t="shared" si="71"/>
        <v>0</v>
      </c>
      <c r="P22" s="94"/>
      <c r="Q22" s="160">
        <f t="shared" si="72"/>
        <v>0</v>
      </c>
      <c r="R22" s="94"/>
      <c r="S22" s="160">
        <f t="shared" si="73"/>
        <v>0</v>
      </c>
      <c r="T22" s="94"/>
      <c r="U22" s="160">
        <f t="shared" si="74"/>
        <v>0</v>
      </c>
      <c r="V22" s="94"/>
      <c r="W22" s="160">
        <f t="shared" si="75"/>
        <v>0</v>
      </c>
      <c r="X22" s="94"/>
      <c r="Y22" s="160">
        <f t="shared" si="76"/>
        <v>0</v>
      </c>
      <c r="Z22" s="94"/>
      <c r="AA22" s="160">
        <f t="shared" si="77"/>
        <v>0</v>
      </c>
      <c r="AB22" s="94"/>
      <c r="AC22" s="160">
        <f t="shared" si="78"/>
        <v>0</v>
      </c>
      <c r="AD22" s="94"/>
      <c r="AE22" s="160">
        <f t="shared" si="79"/>
        <v>0</v>
      </c>
      <c r="AF22" s="147">
        <f t="shared" si="80"/>
        <v>0</v>
      </c>
      <c r="AG22" s="146">
        <f t="shared" si="80"/>
        <v>0</v>
      </c>
      <c r="AH22" s="99"/>
      <c r="AI22" s="100">
        <f t="shared" si="32"/>
        <v>0</v>
      </c>
      <c r="AJ22" s="99"/>
      <c r="AK22" s="100">
        <f t="shared" si="33"/>
        <v>0</v>
      </c>
      <c r="AL22" s="99"/>
      <c r="AM22" s="100">
        <f t="shared" si="33"/>
        <v>0</v>
      </c>
      <c r="AN22" s="99"/>
      <c r="AO22" s="100">
        <f t="shared" si="34"/>
        <v>0</v>
      </c>
      <c r="AP22" s="99"/>
      <c r="AQ22" s="100">
        <f t="shared" si="35"/>
        <v>0</v>
      </c>
      <c r="AR22" s="99"/>
      <c r="AS22" s="100">
        <f t="shared" si="36"/>
        <v>0</v>
      </c>
      <c r="AT22" s="99"/>
      <c r="AU22" s="100">
        <f t="shared" si="37"/>
        <v>0</v>
      </c>
      <c r="AV22" s="99"/>
      <c r="AW22" s="100">
        <f t="shared" si="38"/>
        <v>0</v>
      </c>
      <c r="AX22" s="99"/>
      <c r="AY22" s="100">
        <f t="shared" si="39"/>
        <v>0</v>
      </c>
      <c r="AZ22" s="99"/>
      <c r="BA22" s="100">
        <f t="shared" si="40"/>
        <v>0</v>
      </c>
      <c r="BB22" s="99"/>
      <c r="BC22" s="100">
        <f t="shared" si="41"/>
        <v>0</v>
      </c>
      <c r="BD22" s="99"/>
      <c r="BE22" s="100">
        <f t="shared" si="42"/>
        <v>0</v>
      </c>
      <c r="BF22" s="101">
        <f t="shared" si="94"/>
        <v>0</v>
      </c>
      <c r="BG22" s="100">
        <f t="shared" si="94"/>
        <v>0</v>
      </c>
      <c r="BH22" s="99"/>
      <c r="BI22" s="100">
        <f t="shared" si="81"/>
        <v>0</v>
      </c>
      <c r="BJ22" s="99"/>
      <c r="BK22" s="100">
        <f t="shared" si="82"/>
        <v>0</v>
      </c>
      <c r="BL22" s="99"/>
      <c r="BM22" s="100">
        <f t="shared" si="83"/>
        <v>0</v>
      </c>
      <c r="BN22" s="99"/>
      <c r="BO22" s="100">
        <f t="shared" si="84"/>
        <v>0</v>
      </c>
      <c r="BP22" s="99"/>
      <c r="BQ22" s="100">
        <f t="shared" si="85"/>
        <v>0</v>
      </c>
      <c r="BR22" s="99"/>
      <c r="BS22" s="100">
        <f t="shared" si="86"/>
        <v>0</v>
      </c>
      <c r="BT22" s="99"/>
      <c r="BU22" s="100">
        <f t="shared" si="87"/>
        <v>0</v>
      </c>
      <c r="BV22" s="99"/>
      <c r="BW22" s="100">
        <f t="shared" si="88"/>
        <v>0</v>
      </c>
      <c r="BX22" s="99"/>
      <c r="BY22" s="100">
        <f t="shared" si="89"/>
        <v>0</v>
      </c>
      <c r="BZ22" s="99"/>
      <c r="CA22" s="100">
        <f t="shared" si="90"/>
        <v>0</v>
      </c>
      <c r="CB22" s="99"/>
      <c r="CC22" s="100">
        <f t="shared" si="91"/>
        <v>0</v>
      </c>
      <c r="CD22" s="99"/>
      <c r="CE22" s="100">
        <f t="shared" si="92"/>
        <v>0</v>
      </c>
      <c r="CF22" s="101">
        <f t="shared" si="93"/>
        <v>0</v>
      </c>
      <c r="CG22" s="100">
        <f t="shared" si="93"/>
        <v>0</v>
      </c>
    </row>
    <row r="23" spans="1:85" s="102" customFormat="1" ht="19.899999999999999" customHeight="1" x14ac:dyDescent="0.5">
      <c r="A23" s="94">
        <v>18</v>
      </c>
      <c r="B23" s="95" t="s">
        <v>94</v>
      </c>
      <c r="C23" s="95" t="s">
        <v>74</v>
      </c>
      <c r="D23" s="94">
        <f t="shared" si="67"/>
        <v>17</v>
      </c>
      <c r="E23" s="94">
        <v>0.64</v>
      </c>
      <c r="F23" s="94" t="s">
        <v>85</v>
      </c>
      <c r="G23" s="94"/>
      <c r="H23" s="94"/>
      <c r="I23" s="146">
        <f>H23*$E23</f>
        <v>0</v>
      </c>
      <c r="J23" s="94"/>
      <c r="K23" s="146">
        <f>J23*$E23</f>
        <v>0</v>
      </c>
      <c r="L23" s="94"/>
      <c r="M23" s="146">
        <f>L23*$E23</f>
        <v>0</v>
      </c>
      <c r="N23" s="94"/>
      <c r="O23" s="146">
        <f>N23*$E23</f>
        <v>0</v>
      </c>
      <c r="P23" s="94"/>
      <c r="Q23" s="146">
        <f>P23*$E23</f>
        <v>0</v>
      </c>
      <c r="R23" s="94"/>
      <c r="S23" s="146">
        <f>R23*$E23</f>
        <v>0</v>
      </c>
      <c r="T23" s="94"/>
      <c r="U23" s="146">
        <f>T23*$E23</f>
        <v>0</v>
      </c>
      <c r="V23" s="94"/>
      <c r="W23" s="146">
        <f>V23*$E23</f>
        <v>0</v>
      </c>
      <c r="X23" s="94"/>
      <c r="Y23" s="146">
        <f>X23*$E23</f>
        <v>0</v>
      </c>
      <c r="Z23" s="94"/>
      <c r="AA23" s="146">
        <f>Z23*$E23</f>
        <v>0</v>
      </c>
      <c r="AB23" s="94"/>
      <c r="AC23" s="146">
        <f>AB23*$E23</f>
        <v>0</v>
      </c>
      <c r="AD23" s="94"/>
      <c r="AE23" s="146">
        <f>AD23*$E23</f>
        <v>0</v>
      </c>
      <c r="AF23" s="147">
        <f t="shared" si="80"/>
        <v>0</v>
      </c>
      <c r="AG23" s="146">
        <f t="shared" si="80"/>
        <v>0</v>
      </c>
      <c r="AH23" s="99"/>
      <c r="AI23" s="100">
        <f>AH23*$E23</f>
        <v>0</v>
      </c>
      <c r="AJ23" s="99"/>
      <c r="AK23" s="100">
        <f t="shared" si="33"/>
        <v>0</v>
      </c>
      <c r="AL23" s="99"/>
      <c r="AM23" s="100">
        <f t="shared" si="33"/>
        <v>0</v>
      </c>
      <c r="AN23" s="99"/>
      <c r="AO23" s="100">
        <f t="shared" si="34"/>
        <v>0</v>
      </c>
      <c r="AP23" s="99"/>
      <c r="AQ23" s="100">
        <f t="shared" si="35"/>
        <v>0</v>
      </c>
      <c r="AR23" s="99"/>
      <c r="AS23" s="100">
        <f t="shared" si="36"/>
        <v>0</v>
      </c>
      <c r="AT23" s="99"/>
      <c r="AU23" s="100">
        <f t="shared" si="37"/>
        <v>0</v>
      </c>
      <c r="AV23" s="99"/>
      <c r="AW23" s="100">
        <f t="shared" si="38"/>
        <v>0</v>
      </c>
      <c r="AX23" s="99"/>
      <c r="AY23" s="100">
        <f t="shared" si="39"/>
        <v>0</v>
      </c>
      <c r="AZ23" s="99"/>
      <c r="BA23" s="100">
        <f t="shared" si="40"/>
        <v>0</v>
      </c>
      <c r="BB23" s="99"/>
      <c r="BC23" s="100">
        <f t="shared" si="41"/>
        <v>0</v>
      </c>
      <c r="BD23" s="99"/>
      <c r="BE23" s="100">
        <f t="shared" si="42"/>
        <v>0</v>
      </c>
      <c r="BF23" s="101">
        <f t="shared" si="94"/>
        <v>0</v>
      </c>
      <c r="BG23" s="100">
        <f t="shared" si="94"/>
        <v>0</v>
      </c>
      <c r="BH23" s="99"/>
      <c r="BI23" s="100">
        <f>BH23*$E23</f>
        <v>0</v>
      </c>
      <c r="BJ23" s="99"/>
      <c r="BK23" s="100">
        <f t="shared" si="82"/>
        <v>0</v>
      </c>
      <c r="BL23" s="99"/>
      <c r="BM23" s="100">
        <f t="shared" si="83"/>
        <v>0</v>
      </c>
      <c r="BN23" s="99"/>
      <c r="BO23" s="100">
        <f t="shared" si="84"/>
        <v>0</v>
      </c>
      <c r="BP23" s="99"/>
      <c r="BQ23" s="100">
        <f t="shared" si="85"/>
        <v>0</v>
      </c>
      <c r="BR23" s="99"/>
      <c r="BS23" s="100">
        <f t="shared" si="86"/>
        <v>0</v>
      </c>
      <c r="BT23" s="99"/>
      <c r="BU23" s="100">
        <f t="shared" si="87"/>
        <v>0</v>
      </c>
      <c r="BV23" s="99"/>
      <c r="BW23" s="100">
        <f t="shared" si="88"/>
        <v>0</v>
      </c>
      <c r="BX23" s="99"/>
      <c r="BY23" s="100">
        <f t="shared" si="89"/>
        <v>0</v>
      </c>
      <c r="BZ23" s="99"/>
      <c r="CA23" s="100">
        <f t="shared" si="90"/>
        <v>0</v>
      </c>
      <c r="CB23" s="99"/>
      <c r="CC23" s="100">
        <f t="shared" si="91"/>
        <v>0</v>
      </c>
      <c r="CD23" s="99"/>
      <c r="CE23" s="100">
        <f t="shared" si="92"/>
        <v>0</v>
      </c>
      <c r="CF23" s="101">
        <f t="shared" si="93"/>
        <v>0</v>
      </c>
      <c r="CG23" s="100">
        <f t="shared" si="93"/>
        <v>0</v>
      </c>
    </row>
    <row r="24" spans="1:85" s="102" customFormat="1" ht="19.899999999999999" customHeight="1" x14ac:dyDescent="0.5">
      <c r="A24" s="94">
        <v>19</v>
      </c>
      <c r="B24" s="95" t="s">
        <v>95</v>
      </c>
      <c r="C24" s="95" t="s">
        <v>74</v>
      </c>
      <c r="D24" s="94">
        <f t="shared" si="67"/>
        <v>17</v>
      </c>
      <c r="E24" s="94">
        <v>0.64</v>
      </c>
      <c r="F24" s="94" t="s">
        <v>85</v>
      </c>
      <c r="G24" s="94"/>
      <c r="H24" s="94"/>
      <c r="I24" s="146">
        <f t="shared" si="19"/>
        <v>0</v>
      </c>
      <c r="J24" s="94"/>
      <c r="K24" s="146">
        <f t="shared" si="20"/>
        <v>0</v>
      </c>
      <c r="L24" s="94"/>
      <c r="M24" s="146">
        <f t="shared" si="21"/>
        <v>0</v>
      </c>
      <c r="N24" s="94"/>
      <c r="O24" s="146">
        <f t="shared" si="22"/>
        <v>0</v>
      </c>
      <c r="P24" s="94"/>
      <c r="Q24" s="146">
        <f t="shared" si="23"/>
        <v>0</v>
      </c>
      <c r="R24" s="94"/>
      <c r="S24" s="146">
        <f t="shared" si="24"/>
        <v>0</v>
      </c>
      <c r="T24" s="94"/>
      <c r="U24" s="146">
        <f t="shared" si="25"/>
        <v>0</v>
      </c>
      <c r="V24" s="94"/>
      <c r="W24" s="146">
        <f t="shared" si="26"/>
        <v>0</v>
      </c>
      <c r="X24" s="94"/>
      <c r="Y24" s="146">
        <f t="shared" si="27"/>
        <v>0</v>
      </c>
      <c r="Z24" s="94"/>
      <c r="AA24" s="146">
        <f t="shared" si="28"/>
        <v>0</v>
      </c>
      <c r="AB24" s="94"/>
      <c r="AC24" s="146">
        <f t="shared" si="29"/>
        <v>0</v>
      </c>
      <c r="AD24" s="94"/>
      <c r="AE24" s="146">
        <f t="shared" si="30"/>
        <v>0</v>
      </c>
      <c r="AF24" s="147">
        <f t="shared" si="80"/>
        <v>0</v>
      </c>
      <c r="AG24" s="146">
        <f t="shared" si="80"/>
        <v>0</v>
      </c>
      <c r="AH24" s="99"/>
      <c r="AI24" s="100">
        <f t="shared" si="32"/>
        <v>0</v>
      </c>
      <c r="AJ24" s="99"/>
      <c r="AK24" s="100">
        <f t="shared" si="33"/>
        <v>0</v>
      </c>
      <c r="AL24" s="99"/>
      <c r="AM24" s="100">
        <f t="shared" si="33"/>
        <v>0</v>
      </c>
      <c r="AN24" s="99"/>
      <c r="AO24" s="100">
        <f t="shared" si="34"/>
        <v>0</v>
      </c>
      <c r="AP24" s="99"/>
      <c r="AQ24" s="100">
        <f t="shared" si="35"/>
        <v>0</v>
      </c>
      <c r="AR24" s="99"/>
      <c r="AS24" s="100">
        <f t="shared" si="36"/>
        <v>0</v>
      </c>
      <c r="AT24" s="99"/>
      <c r="AU24" s="100">
        <f t="shared" si="37"/>
        <v>0</v>
      </c>
      <c r="AV24" s="99"/>
      <c r="AW24" s="100">
        <f t="shared" si="38"/>
        <v>0</v>
      </c>
      <c r="AX24" s="99"/>
      <c r="AY24" s="100">
        <f t="shared" si="39"/>
        <v>0</v>
      </c>
      <c r="AZ24" s="99"/>
      <c r="BA24" s="100">
        <f t="shared" si="40"/>
        <v>0</v>
      </c>
      <c r="BB24" s="99"/>
      <c r="BC24" s="100">
        <f t="shared" si="41"/>
        <v>0</v>
      </c>
      <c r="BD24" s="99"/>
      <c r="BE24" s="100">
        <f t="shared" si="42"/>
        <v>0</v>
      </c>
      <c r="BF24" s="101">
        <f t="shared" si="94"/>
        <v>0</v>
      </c>
      <c r="BG24" s="100">
        <f t="shared" si="94"/>
        <v>0</v>
      </c>
      <c r="BH24" s="99"/>
      <c r="BI24" s="100">
        <f t="shared" ref="BI24" si="95">BH24*$E24</f>
        <v>0</v>
      </c>
      <c r="BJ24" s="99"/>
      <c r="BK24" s="100">
        <f t="shared" si="82"/>
        <v>0</v>
      </c>
      <c r="BL24" s="99"/>
      <c r="BM24" s="100">
        <f t="shared" si="83"/>
        <v>0</v>
      </c>
      <c r="BN24" s="99"/>
      <c r="BO24" s="100">
        <f t="shared" si="84"/>
        <v>0</v>
      </c>
      <c r="BP24" s="99"/>
      <c r="BQ24" s="100">
        <f t="shared" si="85"/>
        <v>0</v>
      </c>
      <c r="BR24" s="99"/>
      <c r="BS24" s="100">
        <f t="shared" si="86"/>
        <v>0</v>
      </c>
      <c r="BT24" s="99"/>
      <c r="BU24" s="100">
        <f t="shared" si="87"/>
        <v>0</v>
      </c>
      <c r="BV24" s="99"/>
      <c r="BW24" s="100">
        <f t="shared" si="88"/>
        <v>0</v>
      </c>
      <c r="BX24" s="99"/>
      <c r="BY24" s="100">
        <f t="shared" si="89"/>
        <v>0</v>
      </c>
      <c r="BZ24" s="99"/>
      <c r="CA24" s="100">
        <f t="shared" si="90"/>
        <v>0</v>
      </c>
      <c r="CB24" s="99"/>
      <c r="CC24" s="100">
        <f t="shared" si="91"/>
        <v>0</v>
      </c>
      <c r="CD24" s="99"/>
      <c r="CE24" s="100">
        <f t="shared" si="92"/>
        <v>0</v>
      </c>
      <c r="CF24" s="101">
        <f t="shared" si="93"/>
        <v>0</v>
      </c>
      <c r="CG24" s="100">
        <f t="shared" si="93"/>
        <v>0</v>
      </c>
    </row>
    <row r="25" spans="1:85" s="102" customFormat="1" ht="19.899999999999999" customHeight="1" x14ac:dyDescent="0.5">
      <c r="A25" s="94"/>
      <c r="B25" s="95"/>
      <c r="C25" s="95"/>
      <c r="D25" s="94"/>
      <c r="E25" s="94"/>
      <c r="F25" s="94"/>
      <c r="G25" s="94"/>
      <c r="H25" s="94"/>
      <c r="I25" s="146"/>
      <c r="J25" s="94"/>
      <c r="K25" s="146"/>
      <c r="L25" s="94"/>
      <c r="M25" s="146"/>
      <c r="N25" s="94"/>
      <c r="O25" s="146"/>
      <c r="P25" s="94"/>
      <c r="Q25" s="146"/>
      <c r="R25" s="94"/>
      <c r="S25" s="146"/>
      <c r="T25" s="94"/>
      <c r="U25" s="146"/>
      <c r="V25" s="94"/>
      <c r="W25" s="146"/>
      <c r="X25" s="94"/>
      <c r="Y25" s="146"/>
      <c r="Z25" s="94"/>
      <c r="AA25" s="146"/>
      <c r="AB25" s="94"/>
      <c r="AC25" s="146"/>
      <c r="AD25" s="94"/>
      <c r="AE25" s="146"/>
      <c r="AF25" s="147"/>
      <c r="AG25" s="146"/>
      <c r="AH25" s="99"/>
      <c r="AI25" s="100"/>
      <c r="AJ25" s="99"/>
      <c r="AK25" s="100"/>
      <c r="AL25" s="99"/>
      <c r="AM25" s="100"/>
      <c r="AN25" s="99"/>
      <c r="AO25" s="100"/>
      <c r="AP25" s="99"/>
      <c r="AQ25" s="100"/>
      <c r="AR25" s="99"/>
      <c r="AS25" s="100"/>
      <c r="AT25" s="99"/>
      <c r="AU25" s="100"/>
      <c r="AV25" s="99"/>
      <c r="AW25" s="100"/>
      <c r="AX25" s="99"/>
      <c r="AY25" s="100"/>
      <c r="AZ25" s="99"/>
      <c r="BA25" s="100"/>
      <c r="BB25" s="99"/>
      <c r="BC25" s="100"/>
      <c r="BD25" s="99"/>
      <c r="BE25" s="100"/>
      <c r="BF25" s="101"/>
      <c r="BG25" s="100"/>
      <c r="BH25" s="99"/>
      <c r="BI25" s="100"/>
      <c r="BJ25" s="99"/>
      <c r="BK25" s="100"/>
      <c r="BL25" s="99"/>
      <c r="BM25" s="100"/>
      <c r="BN25" s="99"/>
      <c r="BO25" s="100"/>
      <c r="BP25" s="99"/>
      <c r="BQ25" s="100"/>
      <c r="BR25" s="99"/>
      <c r="BS25" s="100"/>
      <c r="BT25" s="99"/>
      <c r="BU25" s="100"/>
      <c r="BV25" s="99"/>
      <c r="BW25" s="100"/>
      <c r="BX25" s="99"/>
      <c r="BY25" s="100"/>
      <c r="BZ25" s="99"/>
      <c r="CA25" s="100"/>
      <c r="CB25" s="99"/>
      <c r="CC25" s="100"/>
      <c r="CD25" s="99"/>
      <c r="CE25" s="100"/>
      <c r="CF25" s="101"/>
      <c r="CG25" s="100"/>
    </row>
    <row r="26" spans="1:85" s="102" customFormat="1" ht="19.899999999999999" customHeight="1" x14ac:dyDescent="0.5">
      <c r="A26" s="94">
        <v>20</v>
      </c>
      <c r="B26" s="95" t="s">
        <v>96</v>
      </c>
      <c r="C26" s="95" t="s">
        <v>77</v>
      </c>
      <c r="D26" s="94">
        <f>RANK(BF26,$BF$4:$BF$147)</f>
        <v>17</v>
      </c>
      <c r="E26" s="94">
        <v>1</v>
      </c>
      <c r="F26" s="94" t="s">
        <v>75</v>
      </c>
      <c r="G26" s="94"/>
      <c r="H26" s="94"/>
      <c r="I26" s="146">
        <f t="shared" si="19"/>
        <v>0</v>
      </c>
      <c r="J26" s="94"/>
      <c r="K26" s="146">
        <f t="shared" si="20"/>
        <v>0</v>
      </c>
      <c r="L26" s="94"/>
      <c r="M26" s="146">
        <f t="shared" si="21"/>
        <v>0</v>
      </c>
      <c r="N26" s="94"/>
      <c r="O26" s="146">
        <f t="shared" si="22"/>
        <v>0</v>
      </c>
      <c r="P26" s="94"/>
      <c r="Q26" s="146">
        <f t="shared" si="23"/>
        <v>0</v>
      </c>
      <c r="R26" s="94"/>
      <c r="S26" s="146">
        <f t="shared" si="24"/>
        <v>0</v>
      </c>
      <c r="T26" s="94"/>
      <c r="U26" s="146">
        <f t="shared" si="25"/>
        <v>0</v>
      </c>
      <c r="V26" s="94"/>
      <c r="W26" s="146">
        <f t="shared" si="26"/>
        <v>0</v>
      </c>
      <c r="X26" s="94"/>
      <c r="Y26" s="146">
        <f t="shared" si="27"/>
        <v>0</v>
      </c>
      <c r="Z26" s="94"/>
      <c r="AA26" s="146">
        <f t="shared" si="28"/>
        <v>0</v>
      </c>
      <c r="AB26" s="94"/>
      <c r="AC26" s="146">
        <f t="shared" si="29"/>
        <v>0</v>
      </c>
      <c r="AD26" s="94"/>
      <c r="AE26" s="146">
        <f t="shared" si="30"/>
        <v>0</v>
      </c>
      <c r="AF26" s="147">
        <f t="shared" ref="AF26:AG29" si="96">SUM(H26,J26,L26,N26,P26,R26,T26,V26,X26,Z26,AB26,AD26)</f>
        <v>0</v>
      </c>
      <c r="AG26" s="146">
        <f t="shared" si="96"/>
        <v>0</v>
      </c>
      <c r="AH26" s="99"/>
      <c r="AI26" s="100">
        <f t="shared" si="32"/>
        <v>0</v>
      </c>
      <c r="AJ26" s="99"/>
      <c r="AK26" s="100">
        <f t="shared" si="33"/>
        <v>0</v>
      </c>
      <c r="AL26" s="99"/>
      <c r="AM26" s="100">
        <f t="shared" si="33"/>
        <v>0</v>
      </c>
      <c r="AN26" s="99"/>
      <c r="AO26" s="100">
        <f t="shared" si="34"/>
        <v>0</v>
      </c>
      <c r="AP26" s="99"/>
      <c r="AQ26" s="100">
        <f t="shared" si="35"/>
        <v>0</v>
      </c>
      <c r="AR26" s="99"/>
      <c r="AS26" s="100">
        <f t="shared" si="36"/>
        <v>0</v>
      </c>
      <c r="AT26" s="99"/>
      <c r="AU26" s="100">
        <f t="shared" si="37"/>
        <v>0</v>
      </c>
      <c r="AV26" s="99"/>
      <c r="AW26" s="100">
        <f t="shared" si="38"/>
        <v>0</v>
      </c>
      <c r="AX26" s="99"/>
      <c r="AY26" s="100">
        <f t="shared" si="39"/>
        <v>0</v>
      </c>
      <c r="AZ26" s="99"/>
      <c r="BA26" s="100">
        <f t="shared" si="40"/>
        <v>0</v>
      </c>
      <c r="BB26" s="99"/>
      <c r="BC26" s="100">
        <f t="shared" si="41"/>
        <v>0</v>
      </c>
      <c r="BD26" s="99"/>
      <c r="BE26" s="100">
        <f t="shared" si="42"/>
        <v>0</v>
      </c>
      <c r="BF26" s="101">
        <f t="shared" si="94"/>
        <v>0</v>
      </c>
      <c r="BG26" s="100">
        <f t="shared" si="94"/>
        <v>0</v>
      </c>
      <c r="BH26" s="99"/>
      <c r="BI26" s="100">
        <f t="shared" ref="BI26:BI29" si="97">BH26*$E26</f>
        <v>0</v>
      </c>
      <c r="BJ26" s="99"/>
      <c r="BK26" s="100">
        <f t="shared" ref="BK26:BK29" si="98">BJ26*$E26</f>
        <v>0</v>
      </c>
      <c r="BL26" s="99"/>
      <c r="BM26" s="100">
        <f t="shared" ref="BM26:BM29" si="99">BL26*$E26</f>
        <v>0</v>
      </c>
      <c r="BN26" s="99"/>
      <c r="BO26" s="100">
        <f t="shared" ref="BO26:BO29" si="100">BN26*$E26</f>
        <v>0</v>
      </c>
      <c r="BP26" s="99"/>
      <c r="BQ26" s="100">
        <f t="shared" ref="BQ26:BQ29" si="101">BP26*$E26</f>
        <v>0</v>
      </c>
      <c r="BR26" s="99"/>
      <c r="BS26" s="100">
        <f t="shared" ref="BS26:BS29" si="102">BR26*$E26</f>
        <v>0</v>
      </c>
      <c r="BT26" s="99"/>
      <c r="BU26" s="100">
        <f t="shared" ref="BU26:BU29" si="103">BT26*$E26</f>
        <v>0</v>
      </c>
      <c r="BV26" s="99"/>
      <c r="BW26" s="100">
        <f t="shared" ref="BW26:BW29" si="104">BV26*$E26</f>
        <v>0</v>
      </c>
      <c r="BX26" s="99"/>
      <c r="BY26" s="100">
        <f t="shared" ref="BY26:BY29" si="105">BX26*$E26</f>
        <v>0</v>
      </c>
      <c r="BZ26" s="99"/>
      <c r="CA26" s="100">
        <f t="shared" ref="CA26:CA29" si="106">BZ26*$E26</f>
        <v>0</v>
      </c>
      <c r="CB26" s="99"/>
      <c r="CC26" s="100">
        <f t="shared" ref="CC26:CC29" si="107">CB26*$E26</f>
        <v>0</v>
      </c>
      <c r="CD26" s="99"/>
      <c r="CE26" s="100">
        <f t="shared" ref="CE26:CE29" si="108">CD26*$E26</f>
        <v>0</v>
      </c>
      <c r="CF26" s="101">
        <f t="shared" ref="CF26:CG29" si="109">SUM(BH26,BJ26,BL26,BN26,BP26,BR26,BT26,BV26,BX26,BZ26,CB26,CD26)</f>
        <v>0</v>
      </c>
      <c r="CG26" s="100">
        <f t="shared" si="109"/>
        <v>0</v>
      </c>
    </row>
    <row r="27" spans="1:85" s="102" customFormat="1" ht="19.899999999999999" customHeight="1" x14ac:dyDescent="0.5">
      <c r="A27" s="94">
        <v>21</v>
      </c>
      <c r="B27" s="95" t="s">
        <v>97</v>
      </c>
      <c r="C27" s="95" t="s">
        <v>77</v>
      </c>
      <c r="D27" s="94">
        <f>RANK(BF27,$BF$4:$BF$147)</f>
        <v>17</v>
      </c>
      <c r="E27" s="94">
        <v>0.6</v>
      </c>
      <c r="F27" s="94" t="s">
        <v>98</v>
      </c>
      <c r="G27" s="94"/>
      <c r="H27" s="94"/>
      <c r="I27" s="146">
        <f t="shared" si="19"/>
        <v>0</v>
      </c>
      <c r="J27" s="94"/>
      <c r="K27" s="146">
        <f t="shared" si="20"/>
        <v>0</v>
      </c>
      <c r="L27" s="94"/>
      <c r="M27" s="146">
        <f t="shared" si="21"/>
        <v>0</v>
      </c>
      <c r="N27" s="94"/>
      <c r="O27" s="146">
        <f t="shared" si="22"/>
        <v>0</v>
      </c>
      <c r="P27" s="94"/>
      <c r="Q27" s="146">
        <f t="shared" si="23"/>
        <v>0</v>
      </c>
      <c r="R27" s="94"/>
      <c r="S27" s="146">
        <f t="shared" si="24"/>
        <v>0</v>
      </c>
      <c r="T27" s="94"/>
      <c r="U27" s="146">
        <f t="shared" si="25"/>
        <v>0</v>
      </c>
      <c r="V27" s="94"/>
      <c r="W27" s="146">
        <f t="shared" si="26"/>
        <v>0</v>
      </c>
      <c r="X27" s="94"/>
      <c r="Y27" s="146">
        <f t="shared" si="27"/>
        <v>0</v>
      </c>
      <c r="Z27" s="94"/>
      <c r="AA27" s="146">
        <f t="shared" si="28"/>
        <v>0</v>
      </c>
      <c r="AB27" s="94"/>
      <c r="AC27" s="146">
        <f t="shared" si="29"/>
        <v>0</v>
      </c>
      <c r="AD27" s="94"/>
      <c r="AE27" s="146">
        <f t="shared" si="30"/>
        <v>0</v>
      </c>
      <c r="AF27" s="147">
        <f t="shared" si="96"/>
        <v>0</v>
      </c>
      <c r="AG27" s="146">
        <f t="shared" si="96"/>
        <v>0</v>
      </c>
      <c r="AH27" s="99"/>
      <c r="AI27" s="100">
        <f t="shared" si="32"/>
        <v>0</v>
      </c>
      <c r="AJ27" s="99"/>
      <c r="AK27" s="100">
        <f t="shared" si="33"/>
        <v>0</v>
      </c>
      <c r="AL27" s="99"/>
      <c r="AM27" s="100">
        <f t="shared" si="33"/>
        <v>0</v>
      </c>
      <c r="AN27" s="99"/>
      <c r="AO27" s="100">
        <f t="shared" si="34"/>
        <v>0</v>
      </c>
      <c r="AP27" s="99"/>
      <c r="AQ27" s="100">
        <f t="shared" si="35"/>
        <v>0</v>
      </c>
      <c r="AR27" s="99"/>
      <c r="AS27" s="100">
        <f t="shared" si="36"/>
        <v>0</v>
      </c>
      <c r="AT27" s="99"/>
      <c r="AU27" s="100">
        <f t="shared" si="37"/>
        <v>0</v>
      </c>
      <c r="AV27" s="99"/>
      <c r="AW27" s="100">
        <f t="shared" si="38"/>
        <v>0</v>
      </c>
      <c r="AX27" s="99"/>
      <c r="AY27" s="100">
        <f t="shared" si="39"/>
        <v>0</v>
      </c>
      <c r="AZ27" s="99"/>
      <c r="BA27" s="100">
        <f t="shared" si="40"/>
        <v>0</v>
      </c>
      <c r="BB27" s="99"/>
      <c r="BC27" s="100">
        <f t="shared" si="41"/>
        <v>0</v>
      </c>
      <c r="BD27" s="99"/>
      <c r="BE27" s="100">
        <f t="shared" si="42"/>
        <v>0</v>
      </c>
      <c r="BF27" s="101">
        <f t="shared" si="94"/>
        <v>0</v>
      </c>
      <c r="BG27" s="100">
        <f t="shared" si="94"/>
        <v>0</v>
      </c>
      <c r="BH27" s="99"/>
      <c r="BI27" s="100">
        <f t="shared" si="97"/>
        <v>0</v>
      </c>
      <c r="BJ27" s="99"/>
      <c r="BK27" s="100">
        <f t="shared" si="98"/>
        <v>0</v>
      </c>
      <c r="BL27" s="99"/>
      <c r="BM27" s="100">
        <f t="shared" si="99"/>
        <v>0</v>
      </c>
      <c r="BN27" s="99"/>
      <c r="BO27" s="100">
        <f t="shared" si="100"/>
        <v>0</v>
      </c>
      <c r="BP27" s="99"/>
      <c r="BQ27" s="100">
        <f t="shared" si="101"/>
        <v>0</v>
      </c>
      <c r="BR27" s="99"/>
      <c r="BS27" s="100">
        <f t="shared" si="102"/>
        <v>0</v>
      </c>
      <c r="BT27" s="99"/>
      <c r="BU27" s="100">
        <f t="shared" si="103"/>
        <v>0</v>
      </c>
      <c r="BV27" s="99"/>
      <c r="BW27" s="100">
        <f t="shared" si="104"/>
        <v>0</v>
      </c>
      <c r="BX27" s="99"/>
      <c r="BY27" s="100">
        <f t="shared" si="105"/>
        <v>0</v>
      </c>
      <c r="BZ27" s="99"/>
      <c r="CA27" s="100">
        <f t="shared" si="106"/>
        <v>0</v>
      </c>
      <c r="CB27" s="99"/>
      <c r="CC27" s="100">
        <f t="shared" si="107"/>
        <v>0</v>
      </c>
      <c r="CD27" s="99"/>
      <c r="CE27" s="100">
        <f t="shared" si="108"/>
        <v>0</v>
      </c>
      <c r="CF27" s="101">
        <f t="shared" si="109"/>
        <v>0</v>
      </c>
      <c r="CG27" s="100">
        <f t="shared" si="109"/>
        <v>0</v>
      </c>
    </row>
    <row r="28" spans="1:85" s="102" customFormat="1" ht="19.899999999999999" customHeight="1" x14ac:dyDescent="0.5">
      <c r="A28" s="94">
        <v>22</v>
      </c>
      <c r="B28" s="95" t="s">
        <v>99</v>
      </c>
      <c r="C28" s="95" t="s">
        <v>74</v>
      </c>
      <c r="D28" s="94">
        <f>RANK(BF28,$BF$4:$BF$147)</f>
        <v>11</v>
      </c>
      <c r="E28" s="94">
        <v>0.64</v>
      </c>
      <c r="F28" s="94" t="s">
        <v>85</v>
      </c>
      <c r="G28" s="94">
        <v>1700</v>
      </c>
      <c r="H28" s="94">
        <v>224</v>
      </c>
      <c r="I28" s="160">
        <f t="shared" si="19"/>
        <v>143.36000000000001</v>
      </c>
      <c r="J28" s="94">
        <v>112</v>
      </c>
      <c r="K28" s="160">
        <f t="shared" si="20"/>
        <v>71.680000000000007</v>
      </c>
      <c r="L28" s="94">
        <v>70</v>
      </c>
      <c r="M28" s="160">
        <f t="shared" si="21"/>
        <v>44.800000000000004</v>
      </c>
      <c r="N28" s="94">
        <v>112</v>
      </c>
      <c r="O28" s="160">
        <f t="shared" si="22"/>
        <v>71.680000000000007</v>
      </c>
      <c r="P28" s="94">
        <v>112</v>
      </c>
      <c r="Q28" s="160">
        <f t="shared" si="23"/>
        <v>71.680000000000007</v>
      </c>
      <c r="R28" s="94">
        <v>198</v>
      </c>
      <c r="S28" s="160">
        <f t="shared" si="24"/>
        <v>126.72</v>
      </c>
      <c r="T28" s="94">
        <v>56</v>
      </c>
      <c r="U28" s="160">
        <f t="shared" si="25"/>
        <v>35.840000000000003</v>
      </c>
      <c r="V28" s="94">
        <v>126</v>
      </c>
      <c r="W28" s="160">
        <f t="shared" si="26"/>
        <v>80.64</v>
      </c>
      <c r="X28" s="94">
        <v>56</v>
      </c>
      <c r="Y28" s="160">
        <f t="shared" si="27"/>
        <v>35.840000000000003</v>
      </c>
      <c r="Z28" s="94">
        <v>74</v>
      </c>
      <c r="AA28" s="160">
        <f t="shared" si="28"/>
        <v>47.36</v>
      </c>
      <c r="AB28" s="94">
        <v>42</v>
      </c>
      <c r="AC28" s="160">
        <f t="shared" si="29"/>
        <v>26.88</v>
      </c>
      <c r="AD28" s="94">
        <v>70</v>
      </c>
      <c r="AE28" s="160">
        <f t="shared" si="30"/>
        <v>44.800000000000004</v>
      </c>
      <c r="AF28" s="147">
        <f t="shared" si="96"/>
        <v>1252</v>
      </c>
      <c r="AG28" s="146">
        <f t="shared" si="96"/>
        <v>801.28000000000009</v>
      </c>
      <c r="AH28" s="96"/>
      <c r="AI28" s="97">
        <f t="shared" si="32"/>
        <v>0</v>
      </c>
      <c r="AJ28" s="96">
        <v>28</v>
      </c>
      <c r="AK28" s="97">
        <f t="shared" si="33"/>
        <v>17.920000000000002</v>
      </c>
      <c r="AL28" s="99">
        <v>70</v>
      </c>
      <c r="AM28" s="100">
        <f t="shared" si="33"/>
        <v>44.800000000000004</v>
      </c>
      <c r="AN28" s="99"/>
      <c r="AO28" s="100">
        <f t="shared" si="34"/>
        <v>0</v>
      </c>
      <c r="AP28" s="99"/>
      <c r="AQ28" s="100">
        <f t="shared" si="35"/>
        <v>0</v>
      </c>
      <c r="AR28" s="99"/>
      <c r="AS28" s="100">
        <f t="shared" si="36"/>
        <v>0</v>
      </c>
      <c r="AT28" s="99"/>
      <c r="AU28" s="100">
        <f t="shared" si="37"/>
        <v>0</v>
      </c>
      <c r="AV28" s="99"/>
      <c r="AW28" s="100">
        <f t="shared" si="38"/>
        <v>0</v>
      </c>
      <c r="AX28" s="99">
        <v>70</v>
      </c>
      <c r="AY28" s="100">
        <f t="shared" si="39"/>
        <v>44.800000000000004</v>
      </c>
      <c r="AZ28" s="99">
        <v>112</v>
      </c>
      <c r="BA28" s="100">
        <f t="shared" si="40"/>
        <v>71.680000000000007</v>
      </c>
      <c r="BB28" s="99"/>
      <c r="BC28" s="100">
        <f t="shared" si="41"/>
        <v>0</v>
      </c>
      <c r="BD28" s="99"/>
      <c r="BE28" s="100">
        <f t="shared" si="42"/>
        <v>0</v>
      </c>
      <c r="BF28" s="101">
        <f t="shared" si="94"/>
        <v>280</v>
      </c>
      <c r="BG28" s="100">
        <f t="shared" si="94"/>
        <v>179.20000000000002</v>
      </c>
      <c r="BH28" s="99"/>
      <c r="BI28" s="97">
        <f t="shared" si="97"/>
        <v>0</v>
      </c>
      <c r="BJ28" s="99"/>
      <c r="BK28" s="97">
        <f t="shared" si="98"/>
        <v>0</v>
      </c>
      <c r="BL28" s="99"/>
      <c r="BM28" s="100">
        <f t="shared" si="99"/>
        <v>0</v>
      </c>
      <c r="BN28" s="99"/>
      <c r="BO28" s="100">
        <f t="shared" si="100"/>
        <v>0</v>
      </c>
      <c r="BP28" s="99"/>
      <c r="BQ28" s="100">
        <f t="shared" si="101"/>
        <v>0</v>
      </c>
      <c r="BR28" s="99"/>
      <c r="BS28" s="100">
        <f t="shared" si="102"/>
        <v>0</v>
      </c>
      <c r="BT28" s="99"/>
      <c r="BU28" s="100">
        <f t="shared" si="103"/>
        <v>0</v>
      </c>
      <c r="BV28" s="99"/>
      <c r="BW28" s="100">
        <f t="shared" si="104"/>
        <v>0</v>
      </c>
      <c r="BX28" s="99"/>
      <c r="BY28" s="100">
        <f t="shared" si="105"/>
        <v>0</v>
      </c>
      <c r="BZ28" s="99"/>
      <c r="CA28" s="100">
        <f t="shared" si="106"/>
        <v>0</v>
      </c>
      <c r="CB28" s="99"/>
      <c r="CC28" s="100">
        <f t="shared" si="107"/>
        <v>0</v>
      </c>
      <c r="CD28" s="99"/>
      <c r="CE28" s="100">
        <f t="shared" si="108"/>
        <v>0</v>
      </c>
      <c r="CF28" s="101">
        <f t="shared" si="109"/>
        <v>0</v>
      </c>
      <c r="CG28" s="100">
        <f t="shared" si="109"/>
        <v>0</v>
      </c>
    </row>
    <row r="29" spans="1:85" s="102" customFormat="1" ht="19.899999999999999" customHeight="1" x14ac:dyDescent="0.5">
      <c r="A29" s="94">
        <v>23</v>
      </c>
      <c r="B29" s="95" t="s">
        <v>100</v>
      </c>
      <c r="C29" s="95" t="s">
        <v>74</v>
      </c>
      <c r="D29" s="94">
        <f>RANK(BF29,$BF$4:$BF$147)</f>
        <v>17</v>
      </c>
      <c r="E29" s="94">
        <v>0.7</v>
      </c>
      <c r="F29" s="94" t="s">
        <v>85</v>
      </c>
      <c r="G29" s="94"/>
      <c r="H29" s="94"/>
      <c r="I29" s="146">
        <f t="shared" si="19"/>
        <v>0</v>
      </c>
      <c r="J29" s="94"/>
      <c r="K29" s="146">
        <f t="shared" si="20"/>
        <v>0</v>
      </c>
      <c r="L29" s="94"/>
      <c r="M29" s="146">
        <f t="shared" si="21"/>
        <v>0</v>
      </c>
      <c r="N29" s="94"/>
      <c r="O29" s="146">
        <f t="shared" si="22"/>
        <v>0</v>
      </c>
      <c r="P29" s="94"/>
      <c r="Q29" s="146">
        <f t="shared" si="23"/>
        <v>0</v>
      </c>
      <c r="R29" s="94"/>
      <c r="S29" s="146">
        <f t="shared" si="24"/>
        <v>0</v>
      </c>
      <c r="T29" s="94"/>
      <c r="U29" s="146">
        <f t="shared" si="25"/>
        <v>0</v>
      </c>
      <c r="V29" s="94"/>
      <c r="W29" s="146">
        <f t="shared" si="26"/>
        <v>0</v>
      </c>
      <c r="X29" s="94"/>
      <c r="Y29" s="146">
        <f t="shared" si="27"/>
        <v>0</v>
      </c>
      <c r="Z29" s="94"/>
      <c r="AA29" s="146">
        <f t="shared" si="28"/>
        <v>0</v>
      </c>
      <c r="AB29" s="94"/>
      <c r="AC29" s="146">
        <f t="shared" si="29"/>
        <v>0</v>
      </c>
      <c r="AD29" s="94"/>
      <c r="AE29" s="146">
        <f t="shared" si="30"/>
        <v>0</v>
      </c>
      <c r="AF29" s="147">
        <f t="shared" si="96"/>
        <v>0</v>
      </c>
      <c r="AG29" s="146">
        <f t="shared" si="96"/>
        <v>0</v>
      </c>
      <c r="AH29" s="99"/>
      <c r="AI29" s="100">
        <f t="shared" si="32"/>
        <v>0</v>
      </c>
      <c r="AJ29" s="99"/>
      <c r="AK29" s="100">
        <f t="shared" si="33"/>
        <v>0</v>
      </c>
      <c r="AL29" s="99"/>
      <c r="AM29" s="100">
        <f t="shared" si="33"/>
        <v>0</v>
      </c>
      <c r="AN29" s="99"/>
      <c r="AO29" s="100">
        <f t="shared" si="34"/>
        <v>0</v>
      </c>
      <c r="AP29" s="99"/>
      <c r="AQ29" s="100">
        <f t="shared" si="35"/>
        <v>0</v>
      </c>
      <c r="AR29" s="99"/>
      <c r="AS29" s="100">
        <f t="shared" si="36"/>
        <v>0</v>
      </c>
      <c r="AT29" s="99"/>
      <c r="AU29" s="100">
        <f t="shared" si="37"/>
        <v>0</v>
      </c>
      <c r="AV29" s="99"/>
      <c r="AW29" s="100">
        <f t="shared" si="38"/>
        <v>0</v>
      </c>
      <c r="AX29" s="99"/>
      <c r="AY29" s="100">
        <f t="shared" si="39"/>
        <v>0</v>
      </c>
      <c r="AZ29" s="99"/>
      <c r="BA29" s="100">
        <f t="shared" si="40"/>
        <v>0</v>
      </c>
      <c r="BB29" s="99"/>
      <c r="BC29" s="100">
        <f t="shared" si="41"/>
        <v>0</v>
      </c>
      <c r="BD29" s="99"/>
      <c r="BE29" s="100">
        <f t="shared" si="42"/>
        <v>0</v>
      </c>
      <c r="BF29" s="101">
        <f t="shared" si="94"/>
        <v>0</v>
      </c>
      <c r="BG29" s="100">
        <f t="shared" si="94"/>
        <v>0</v>
      </c>
      <c r="BH29" s="99"/>
      <c r="BI29" s="100">
        <f t="shared" si="97"/>
        <v>0</v>
      </c>
      <c r="BJ29" s="99"/>
      <c r="BK29" s="100">
        <f t="shared" si="98"/>
        <v>0</v>
      </c>
      <c r="BL29" s="99"/>
      <c r="BM29" s="100">
        <f t="shared" si="99"/>
        <v>0</v>
      </c>
      <c r="BN29" s="99"/>
      <c r="BO29" s="100">
        <f t="shared" si="100"/>
        <v>0</v>
      </c>
      <c r="BP29" s="99"/>
      <c r="BQ29" s="100">
        <f t="shared" si="101"/>
        <v>0</v>
      </c>
      <c r="BR29" s="99"/>
      <c r="BS29" s="100">
        <f t="shared" si="102"/>
        <v>0</v>
      </c>
      <c r="BT29" s="99"/>
      <c r="BU29" s="100">
        <f t="shared" si="103"/>
        <v>0</v>
      </c>
      <c r="BV29" s="99"/>
      <c r="BW29" s="100">
        <f t="shared" si="104"/>
        <v>0</v>
      </c>
      <c r="BX29" s="99"/>
      <c r="BY29" s="100">
        <f t="shared" si="105"/>
        <v>0</v>
      </c>
      <c r="BZ29" s="99"/>
      <c r="CA29" s="100">
        <f t="shared" si="106"/>
        <v>0</v>
      </c>
      <c r="CB29" s="99"/>
      <c r="CC29" s="100">
        <f t="shared" si="107"/>
        <v>0</v>
      </c>
      <c r="CD29" s="99"/>
      <c r="CE29" s="100">
        <f t="shared" si="108"/>
        <v>0</v>
      </c>
      <c r="CF29" s="101">
        <f t="shared" si="109"/>
        <v>0</v>
      </c>
      <c r="CG29" s="100">
        <f t="shared" si="109"/>
        <v>0</v>
      </c>
    </row>
    <row r="30" spans="1:85" s="102" customFormat="1" ht="19.899999999999999" customHeight="1" x14ac:dyDescent="0.5">
      <c r="A30" s="94"/>
      <c r="B30" s="95"/>
      <c r="C30" s="95"/>
      <c r="D30" s="94"/>
      <c r="E30" s="94"/>
      <c r="F30" s="94"/>
      <c r="G30" s="94"/>
      <c r="H30" s="94"/>
      <c r="I30" s="146"/>
      <c r="J30" s="94"/>
      <c r="K30" s="146"/>
      <c r="L30" s="94"/>
      <c r="M30" s="146"/>
      <c r="N30" s="94"/>
      <c r="O30" s="146"/>
      <c r="P30" s="94"/>
      <c r="Q30" s="146"/>
      <c r="R30" s="94"/>
      <c r="S30" s="146"/>
      <c r="T30" s="94"/>
      <c r="U30" s="146"/>
      <c r="V30" s="94"/>
      <c r="W30" s="146"/>
      <c r="X30" s="94"/>
      <c r="Y30" s="146"/>
      <c r="Z30" s="94"/>
      <c r="AA30" s="146"/>
      <c r="AB30" s="94"/>
      <c r="AC30" s="146"/>
      <c r="AD30" s="94"/>
      <c r="AE30" s="146"/>
      <c r="AF30" s="147"/>
      <c r="AG30" s="146"/>
      <c r="AH30" s="99"/>
      <c r="AI30" s="100"/>
      <c r="AJ30" s="99"/>
      <c r="AK30" s="100"/>
      <c r="AL30" s="99"/>
      <c r="AM30" s="100"/>
      <c r="AN30" s="99"/>
      <c r="AO30" s="100"/>
      <c r="AP30" s="99"/>
      <c r="AQ30" s="100"/>
      <c r="AR30" s="99"/>
      <c r="AS30" s="100"/>
      <c r="AT30" s="99"/>
      <c r="AU30" s="100"/>
      <c r="AV30" s="99"/>
      <c r="AW30" s="100"/>
      <c r="AX30" s="99"/>
      <c r="AY30" s="100"/>
      <c r="AZ30" s="99"/>
      <c r="BA30" s="100"/>
      <c r="BB30" s="99"/>
      <c r="BC30" s="100"/>
      <c r="BD30" s="99"/>
      <c r="BE30" s="100"/>
      <c r="BF30" s="101"/>
      <c r="BG30" s="100"/>
      <c r="BH30" s="99"/>
      <c r="BI30" s="100"/>
      <c r="BJ30" s="99"/>
      <c r="BK30" s="100"/>
      <c r="BL30" s="99"/>
      <c r="BM30" s="100"/>
      <c r="BN30" s="99"/>
      <c r="BO30" s="100"/>
      <c r="BP30" s="99"/>
      <c r="BQ30" s="100"/>
      <c r="BR30" s="99"/>
      <c r="BS30" s="100"/>
      <c r="BT30" s="99"/>
      <c r="BU30" s="100"/>
      <c r="BV30" s="99"/>
      <c r="BW30" s="100"/>
      <c r="BX30" s="99"/>
      <c r="BY30" s="100"/>
      <c r="BZ30" s="99"/>
      <c r="CA30" s="100"/>
      <c r="CB30" s="99"/>
      <c r="CC30" s="100"/>
      <c r="CD30" s="99"/>
      <c r="CE30" s="100"/>
      <c r="CF30" s="101"/>
      <c r="CG30" s="100"/>
    </row>
    <row r="31" spans="1:85" s="102" customFormat="1" ht="19.899999999999999" customHeight="1" x14ac:dyDescent="0.5">
      <c r="A31" s="94">
        <v>24</v>
      </c>
      <c r="B31" s="95" t="s">
        <v>101</v>
      </c>
      <c r="C31" s="95" t="s">
        <v>77</v>
      </c>
      <c r="D31" s="94">
        <f t="shared" ref="D31:D47" si="110">RANK(BF31,$BF$4:$BF$147)</f>
        <v>17</v>
      </c>
      <c r="E31" s="94">
        <v>1</v>
      </c>
      <c r="F31" s="94" t="s">
        <v>75</v>
      </c>
      <c r="G31" s="94">
        <v>1680</v>
      </c>
      <c r="H31" s="94"/>
      <c r="I31" s="146">
        <f t="shared" si="19"/>
        <v>0</v>
      </c>
      <c r="J31" s="94"/>
      <c r="K31" s="146">
        <f t="shared" si="20"/>
        <v>0</v>
      </c>
      <c r="L31" s="94">
        <v>12</v>
      </c>
      <c r="M31" s="146">
        <f t="shared" si="21"/>
        <v>12</v>
      </c>
      <c r="N31" s="94"/>
      <c r="O31" s="146">
        <f t="shared" si="22"/>
        <v>0</v>
      </c>
      <c r="P31" s="94"/>
      <c r="Q31" s="146">
        <f t="shared" si="23"/>
        <v>0</v>
      </c>
      <c r="R31" s="94"/>
      <c r="S31" s="146">
        <f t="shared" si="24"/>
        <v>0</v>
      </c>
      <c r="T31" s="94"/>
      <c r="U31" s="146">
        <f t="shared" si="25"/>
        <v>0</v>
      </c>
      <c r="V31" s="94"/>
      <c r="W31" s="146">
        <f t="shared" si="26"/>
        <v>0</v>
      </c>
      <c r="X31" s="94"/>
      <c r="Y31" s="146">
        <f t="shared" si="27"/>
        <v>0</v>
      </c>
      <c r="Z31" s="94"/>
      <c r="AA31" s="146">
        <f t="shared" si="28"/>
        <v>0</v>
      </c>
      <c r="AB31" s="94"/>
      <c r="AC31" s="146">
        <f t="shared" si="29"/>
        <v>0</v>
      </c>
      <c r="AD31" s="94"/>
      <c r="AE31" s="146">
        <f t="shared" si="30"/>
        <v>0</v>
      </c>
      <c r="AF31" s="147">
        <f t="shared" ref="AF31:AG47" si="111">SUM(H31,J31,L31,N31,P31,R31,T31,V31,X31,Z31,AB31,AD31)</f>
        <v>12</v>
      </c>
      <c r="AG31" s="146">
        <f t="shared" si="111"/>
        <v>12</v>
      </c>
      <c r="AH31" s="99"/>
      <c r="AI31" s="100">
        <f t="shared" si="32"/>
        <v>0</v>
      </c>
      <c r="AJ31" s="99"/>
      <c r="AK31" s="100">
        <f t="shared" si="33"/>
        <v>0</v>
      </c>
      <c r="AL31" s="99"/>
      <c r="AM31" s="100">
        <f t="shared" si="33"/>
        <v>0</v>
      </c>
      <c r="AN31" s="99"/>
      <c r="AO31" s="100">
        <f t="shared" si="34"/>
        <v>0</v>
      </c>
      <c r="AP31" s="99"/>
      <c r="AQ31" s="100">
        <f t="shared" si="35"/>
        <v>0</v>
      </c>
      <c r="AR31" s="99"/>
      <c r="AS31" s="100">
        <f t="shared" si="36"/>
        <v>0</v>
      </c>
      <c r="AT31" s="99"/>
      <c r="AU31" s="100">
        <f t="shared" si="37"/>
        <v>0</v>
      </c>
      <c r="AV31" s="99"/>
      <c r="AW31" s="100">
        <f t="shared" si="38"/>
        <v>0</v>
      </c>
      <c r="AX31" s="99"/>
      <c r="AY31" s="100">
        <f t="shared" si="39"/>
        <v>0</v>
      </c>
      <c r="AZ31" s="99"/>
      <c r="BA31" s="100">
        <f t="shared" si="40"/>
        <v>0</v>
      </c>
      <c r="BB31" s="99"/>
      <c r="BC31" s="100">
        <f t="shared" si="41"/>
        <v>0</v>
      </c>
      <c r="BD31" s="99"/>
      <c r="BE31" s="100">
        <f t="shared" si="42"/>
        <v>0</v>
      </c>
      <c r="BF31" s="101">
        <f t="shared" si="94"/>
        <v>0</v>
      </c>
      <c r="BG31" s="100">
        <f t="shared" si="94"/>
        <v>0</v>
      </c>
      <c r="BH31" s="99"/>
      <c r="BI31" s="100">
        <f t="shared" ref="BI31:BI47" si="112">BH31*$E31</f>
        <v>0</v>
      </c>
      <c r="BJ31" s="99"/>
      <c r="BK31" s="100">
        <f t="shared" ref="BK31:BK47" si="113">BJ31*$E31</f>
        <v>0</v>
      </c>
      <c r="BL31" s="99"/>
      <c r="BM31" s="100">
        <f t="shared" ref="BM31:BM47" si="114">BL31*$E31</f>
        <v>0</v>
      </c>
      <c r="BN31" s="99"/>
      <c r="BO31" s="100">
        <f t="shared" ref="BO31:BO47" si="115">BN31*$E31</f>
        <v>0</v>
      </c>
      <c r="BP31" s="99"/>
      <c r="BQ31" s="100">
        <f t="shared" ref="BQ31:BQ47" si="116">BP31*$E31</f>
        <v>0</v>
      </c>
      <c r="BR31" s="99"/>
      <c r="BS31" s="100">
        <f t="shared" ref="BS31:BS47" si="117">BR31*$E31</f>
        <v>0</v>
      </c>
      <c r="BT31" s="99"/>
      <c r="BU31" s="100">
        <f t="shared" ref="BU31:BU47" si="118">BT31*$E31</f>
        <v>0</v>
      </c>
      <c r="BV31" s="99"/>
      <c r="BW31" s="100">
        <f t="shared" ref="BW31:BW47" si="119">BV31*$E31</f>
        <v>0</v>
      </c>
      <c r="BX31" s="99"/>
      <c r="BY31" s="100">
        <f t="shared" ref="BY31:BY47" si="120">BX31*$E31</f>
        <v>0</v>
      </c>
      <c r="BZ31" s="99"/>
      <c r="CA31" s="100">
        <f t="shared" ref="CA31:CA47" si="121">BZ31*$E31</f>
        <v>0</v>
      </c>
      <c r="CB31" s="99"/>
      <c r="CC31" s="100">
        <f t="shared" ref="CC31:CC47" si="122">CB31*$E31</f>
        <v>0</v>
      </c>
      <c r="CD31" s="99"/>
      <c r="CE31" s="100">
        <f t="shared" ref="CE31:CE47" si="123">CD31*$E31</f>
        <v>0</v>
      </c>
      <c r="CF31" s="101">
        <f t="shared" ref="CF31:CG47" si="124">SUM(BH31,BJ31,BL31,BN31,BP31,BR31,BT31,BV31,BX31,BZ31,CB31,CD31)</f>
        <v>0</v>
      </c>
      <c r="CG31" s="100">
        <f t="shared" si="124"/>
        <v>0</v>
      </c>
    </row>
    <row r="32" spans="1:85" s="102" customFormat="1" ht="19.899999999999999" customHeight="1" x14ac:dyDescent="0.5">
      <c r="A32" s="94">
        <v>25</v>
      </c>
      <c r="B32" s="95" t="s">
        <v>102</v>
      </c>
      <c r="C32" s="95" t="s">
        <v>77</v>
      </c>
      <c r="D32" s="94">
        <f t="shared" si="110"/>
        <v>17</v>
      </c>
      <c r="E32" s="94">
        <v>1</v>
      </c>
      <c r="F32" s="94" t="s">
        <v>75</v>
      </c>
      <c r="G32" s="94">
        <v>1930</v>
      </c>
      <c r="H32" s="94"/>
      <c r="I32" s="146">
        <f t="shared" si="19"/>
        <v>0</v>
      </c>
      <c r="J32" s="94"/>
      <c r="K32" s="146">
        <f t="shared" si="20"/>
        <v>0</v>
      </c>
      <c r="L32" s="94"/>
      <c r="M32" s="146">
        <f t="shared" si="21"/>
        <v>0</v>
      </c>
      <c r="N32" s="94"/>
      <c r="O32" s="146">
        <f t="shared" si="22"/>
        <v>0</v>
      </c>
      <c r="P32" s="94"/>
      <c r="Q32" s="146">
        <f t="shared" si="23"/>
        <v>0</v>
      </c>
      <c r="R32" s="94"/>
      <c r="S32" s="146">
        <f t="shared" si="24"/>
        <v>0</v>
      </c>
      <c r="T32" s="94"/>
      <c r="U32" s="146">
        <f t="shared" si="25"/>
        <v>0</v>
      </c>
      <c r="V32" s="94"/>
      <c r="W32" s="146">
        <f t="shared" si="26"/>
        <v>0</v>
      </c>
      <c r="X32" s="94">
        <v>36</v>
      </c>
      <c r="Y32" s="146">
        <f t="shared" si="27"/>
        <v>36</v>
      </c>
      <c r="Z32" s="94"/>
      <c r="AA32" s="146">
        <f t="shared" si="28"/>
        <v>0</v>
      </c>
      <c r="AB32" s="94"/>
      <c r="AC32" s="146">
        <f t="shared" si="29"/>
        <v>0</v>
      </c>
      <c r="AD32" s="94"/>
      <c r="AE32" s="146">
        <f t="shared" si="30"/>
        <v>0</v>
      </c>
      <c r="AF32" s="147">
        <f t="shared" si="111"/>
        <v>36</v>
      </c>
      <c r="AG32" s="146">
        <f t="shared" si="111"/>
        <v>36</v>
      </c>
      <c r="AH32" s="99"/>
      <c r="AI32" s="100">
        <f t="shared" si="32"/>
        <v>0</v>
      </c>
      <c r="AJ32" s="99"/>
      <c r="AK32" s="100">
        <f t="shared" si="33"/>
        <v>0</v>
      </c>
      <c r="AL32" s="99"/>
      <c r="AM32" s="100">
        <f t="shared" si="33"/>
        <v>0</v>
      </c>
      <c r="AN32" s="99"/>
      <c r="AO32" s="100">
        <f t="shared" si="34"/>
        <v>0</v>
      </c>
      <c r="AP32" s="99"/>
      <c r="AQ32" s="100">
        <f t="shared" si="35"/>
        <v>0</v>
      </c>
      <c r="AR32" s="99"/>
      <c r="AS32" s="100">
        <f t="shared" si="36"/>
        <v>0</v>
      </c>
      <c r="AT32" s="99"/>
      <c r="AU32" s="100">
        <f t="shared" si="37"/>
        <v>0</v>
      </c>
      <c r="AV32" s="99"/>
      <c r="AW32" s="100">
        <f t="shared" si="38"/>
        <v>0</v>
      </c>
      <c r="AX32" s="99"/>
      <c r="AY32" s="100">
        <f t="shared" si="39"/>
        <v>0</v>
      </c>
      <c r="AZ32" s="99"/>
      <c r="BA32" s="100">
        <f t="shared" si="40"/>
        <v>0</v>
      </c>
      <c r="BB32" s="99"/>
      <c r="BC32" s="100">
        <f t="shared" si="41"/>
        <v>0</v>
      </c>
      <c r="BD32" s="99"/>
      <c r="BE32" s="100">
        <f t="shared" si="42"/>
        <v>0</v>
      </c>
      <c r="BF32" s="101">
        <f t="shared" si="94"/>
        <v>0</v>
      </c>
      <c r="BG32" s="100">
        <f t="shared" si="94"/>
        <v>0</v>
      </c>
      <c r="BH32" s="99"/>
      <c r="BI32" s="100">
        <f t="shared" si="112"/>
        <v>0</v>
      </c>
      <c r="BJ32" s="99"/>
      <c r="BK32" s="100">
        <f t="shared" si="113"/>
        <v>0</v>
      </c>
      <c r="BL32" s="99"/>
      <c r="BM32" s="100">
        <f t="shared" si="114"/>
        <v>0</v>
      </c>
      <c r="BN32" s="99"/>
      <c r="BO32" s="100">
        <f t="shared" si="115"/>
        <v>0</v>
      </c>
      <c r="BP32" s="99"/>
      <c r="BQ32" s="100">
        <f t="shared" si="116"/>
        <v>0</v>
      </c>
      <c r="BR32" s="99"/>
      <c r="BS32" s="100">
        <f t="shared" si="117"/>
        <v>0</v>
      </c>
      <c r="BT32" s="99"/>
      <c r="BU32" s="100">
        <f t="shared" si="118"/>
        <v>0</v>
      </c>
      <c r="BV32" s="99"/>
      <c r="BW32" s="100">
        <f t="shared" si="119"/>
        <v>0</v>
      </c>
      <c r="BX32" s="99"/>
      <c r="BY32" s="100">
        <f t="shared" si="120"/>
        <v>0</v>
      </c>
      <c r="BZ32" s="99"/>
      <c r="CA32" s="100">
        <f t="shared" si="121"/>
        <v>0</v>
      </c>
      <c r="CB32" s="99"/>
      <c r="CC32" s="100">
        <f t="shared" si="122"/>
        <v>0</v>
      </c>
      <c r="CD32" s="99"/>
      <c r="CE32" s="100">
        <f t="shared" si="123"/>
        <v>0</v>
      </c>
      <c r="CF32" s="101">
        <f t="shared" si="124"/>
        <v>0</v>
      </c>
      <c r="CG32" s="100">
        <f t="shared" si="124"/>
        <v>0</v>
      </c>
    </row>
    <row r="33" spans="1:85" s="102" customFormat="1" ht="19.899999999999999" customHeight="1" x14ac:dyDescent="0.5">
      <c r="A33" s="94">
        <v>26</v>
      </c>
      <c r="B33" s="95" t="s">
        <v>103</v>
      </c>
      <c r="C33" s="95" t="s">
        <v>77</v>
      </c>
      <c r="D33" s="94">
        <f t="shared" si="110"/>
        <v>17</v>
      </c>
      <c r="E33" s="94">
        <v>0.6</v>
      </c>
      <c r="F33" s="94" t="s">
        <v>75</v>
      </c>
      <c r="G33" s="94">
        <v>1110</v>
      </c>
      <c r="H33" s="94"/>
      <c r="I33" s="146">
        <f t="shared" si="19"/>
        <v>0</v>
      </c>
      <c r="J33" s="94"/>
      <c r="K33" s="146">
        <f t="shared" si="20"/>
        <v>0</v>
      </c>
      <c r="L33" s="94"/>
      <c r="M33" s="146">
        <f t="shared" si="21"/>
        <v>0</v>
      </c>
      <c r="N33" s="94"/>
      <c r="O33" s="146">
        <f t="shared" si="22"/>
        <v>0</v>
      </c>
      <c r="P33" s="94"/>
      <c r="Q33" s="146">
        <f t="shared" si="23"/>
        <v>0</v>
      </c>
      <c r="R33" s="94"/>
      <c r="S33" s="146">
        <f t="shared" si="24"/>
        <v>0</v>
      </c>
      <c r="T33" s="94"/>
      <c r="U33" s="146">
        <f t="shared" si="25"/>
        <v>0</v>
      </c>
      <c r="V33" s="94"/>
      <c r="W33" s="146">
        <f t="shared" si="26"/>
        <v>0</v>
      </c>
      <c r="X33" s="94"/>
      <c r="Y33" s="146">
        <f t="shared" si="27"/>
        <v>0</v>
      </c>
      <c r="Z33" s="94"/>
      <c r="AA33" s="146">
        <f t="shared" si="28"/>
        <v>0</v>
      </c>
      <c r="AB33" s="94"/>
      <c r="AC33" s="146">
        <f t="shared" si="29"/>
        <v>0</v>
      </c>
      <c r="AD33" s="94"/>
      <c r="AE33" s="146">
        <f t="shared" si="30"/>
        <v>0</v>
      </c>
      <c r="AF33" s="147">
        <f t="shared" si="111"/>
        <v>0</v>
      </c>
      <c r="AG33" s="146">
        <f t="shared" si="111"/>
        <v>0</v>
      </c>
      <c r="AH33" s="99"/>
      <c r="AI33" s="100">
        <f t="shared" si="32"/>
        <v>0</v>
      </c>
      <c r="AJ33" s="99"/>
      <c r="AK33" s="100">
        <f t="shared" si="33"/>
        <v>0</v>
      </c>
      <c r="AL33" s="99"/>
      <c r="AM33" s="100">
        <f t="shared" si="33"/>
        <v>0</v>
      </c>
      <c r="AN33" s="99"/>
      <c r="AO33" s="100">
        <f t="shared" si="34"/>
        <v>0</v>
      </c>
      <c r="AP33" s="99"/>
      <c r="AQ33" s="100">
        <f t="shared" si="35"/>
        <v>0</v>
      </c>
      <c r="AR33" s="99"/>
      <c r="AS33" s="100">
        <f t="shared" si="36"/>
        <v>0</v>
      </c>
      <c r="AT33" s="99"/>
      <c r="AU33" s="100">
        <f t="shared" si="37"/>
        <v>0</v>
      </c>
      <c r="AV33" s="99"/>
      <c r="AW33" s="100">
        <f t="shared" si="38"/>
        <v>0</v>
      </c>
      <c r="AX33" s="99"/>
      <c r="AY33" s="100">
        <f t="shared" si="39"/>
        <v>0</v>
      </c>
      <c r="AZ33" s="99"/>
      <c r="BA33" s="100">
        <f t="shared" si="40"/>
        <v>0</v>
      </c>
      <c r="BB33" s="99"/>
      <c r="BC33" s="100">
        <f t="shared" si="41"/>
        <v>0</v>
      </c>
      <c r="BD33" s="99"/>
      <c r="BE33" s="100">
        <f t="shared" si="42"/>
        <v>0</v>
      </c>
      <c r="BF33" s="101">
        <f t="shared" si="94"/>
        <v>0</v>
      </c>
      <c r="BG33" s="100">
        <f t="shared" si="94"/>
        <v>0</v>
      </c>
      <c r="BH33" s="99"/>
      <c r="BI33" s="100">
        <f t="shared" si="112"/>
        <v>0</v>
      </c>
      <c r="BJ33" s="99"/>
      <c r="BK33" s="100">
        <f t="shared" si="113"/>
        <v>0</v>
      </c>
      <c r="BL33" s="99"/>
      <c r="BM33" s="100">
        <f t="shared" si="114"/>
        <v>0</v>
      </c>
      <c r="BN33" s="99"/>
      <c r="BO33" s="100">
        <f t="shared" si="115"/>
        <v>0</v>
      </c>
      <c r="BP33" s="99"/>
      <c r="BQ33" s="100">
        <f t="shared" si="116"/>
        <v>0</v>
      </c>
      <c r="BR33" s="99"/>
      <c r="BS33" s="100">
        <f t="shared" si="117"/>
        <v>0</v>
      </c>
      <c r="BT33" s="99"/>
      <c r="BU33" s="100">
        <f t="shared" si="118"/>
        <v>0</v>
      </c>
      <c r="BV33" s="99"/>
      <c r="BW33" s="100">
        <f t="shared" si="119"/>
        <v>0</v>
      </c>
      <c r="BX33" s="99"/>
      <c r="BY33" s="100">
        <f t="shared" si="120"/>
        <v>0</v>
      </c>
      <c r="BZ33" s="99"/>
      <c r="CA33" s="100">
        <f t="shared" si="121"/>
        <v>0</v>
      </c>
      <c r="CB33" s="99"/>
      <c r="CC33" s="100">
        <f t="shared" si="122"/>
        <v>0</v>
      </c>
      <c r="CD33" s="99"/>
      <c r="CE33" s="100">
        <f t="shared" si="123"/>
        <v>0</v>
      </c>
      <c r="CF33" s="101">
        <f t="shared" si="124"/>
        <v>0</v>
      </c>
      <c r="CG33" s="100">
        <f t="shared" si="124"/>
        <v>0</v>
      </c>
    </row>
    <row r="34" spans="1:85" s="102" customFormat="1" ht="19.899999999999999" customHeight="1" x14ac:dyDescent="0.5">
      <c r="A34" s="94">
        <v>27</v>
      </c>
      <c r="B34" s="95" t="s">
        <v>104</v>
      </c>
      <c r="C34" s="95" t="s">
        <v>77</v>
      </c>
      <c r="D34" s="94">
        <f t="shared" si="110"/>
        <v>17</v>
      </c>
      <c r="E34" s="94">
        <v>0.6</v>
      </c>
      <c r="F34" s="94" t="s">
        <v>75</v>
      </c>
      <c r="G34" s="94">
        <v>1330</v>
      </c>
      <c r="H34" s="94"/>
      <c r="I34" s="146">
        <f t="shared" si="19"/>
        <v>0</v>
      </c>
      <c r="J34" s="94"/>
      <c r="K34" s="146">
        <f t="shared" si="20"/>
        <v>0</v>
      </c>
      <c r="L34" s="94"/>
      <c r="M34" s="146">
        <f t="shared" si="21"/>
        <v>0</v>
      </c>
      <c r="N34" s="94"/>
      <c r="O34" s="146">
        <f t="shared" si="22"/>
        <v>0</v>
      </c>
      <c r="P34" s="94"/>
      <c r="Q34" s="146">
        <f t="shared" si="23"/>
        <v>0</v>
      </c>
      <c r="R34" s="94"/>
      <c r="S34" s="146">
        <f t="shared" si="24"/>
        <v>0</v>
      </c>
      <c r="T34" s="94"/>
      <c r="U34" s="146">
        <f t="shared" si="25"/>
        <v>0</v>
      </c>
      <c r="V34" s="94"/>
      <c r="W34" s="146">
        <f t="shared" si="26"/>
        <v>0</v>
      </c>
      <c r="X34" s="94"/>
      <c r="Y34" s="146">
        <f t="shared" si="27"/>
        <v>0</v>
      </c>
      <c r="Z34" s="94"/>
      <c r="AA34" s="146">
        <f t="shared" si="28"/>
        <v>0</v>
      </c>
      <c r="AB34" s="94"/>
      <c r="AC34" s="146">
        <f t="shared" si="29"/>
        <v>0</v>
      </c>
      <c r="AD34" s="94"/>
      <c r="AE34" s="146">
        <f t="shared" si="30"/>
        <v>0</v>
      </c>
      <c r="AF34" s="147">
        <f t="shared" si="111"/>
        <v>0</v>
      </c>
      <c r="AG34" s="146">
        <f t="shared" si="111"/>
        <v>0</v>
      </c>
      <c r="AH34" s="99"/>
      <c r="AI34" s="100">
        <f t="shared" si="32"/>
        <v>0</v>
      </c>
      <c r="AJ34" s="99"/>
      <c r="AK34" s="100">
        <f t="shared" si="33"/>
        <v>0</v>
      </c>
      <c r="AL34" s="99"/>
      <c r="AM34" s="100">
        <f t="shared" si="33"/>
        <v>0</v>
      </c>
      <c r="AN34" s="99"/>
      <c r="AO34" s="100">
        <f t="shared" si="34"/>
        <v>0</v>
      </c>
      <c r="AP34" s="99"/>
      <c r="AQ34" s="100">
        <f t="shared" si="35"/>
        <v>0</v>
      </c>
      <c r="AR34" s="99"/>
      <c r="AS34" s="100">
        <f t="shared" si="36"/>
        <v>0</v>
      </c>
      <c r="AT34" s="99"/>
      <c r="AU34" s="100">
        <f t="shared" si="37"/>
        <v>0</v>
      </c>
      <c r="AV34" s="99"/>
      <c r="AW34" s="100">
        <f t="shared" si="38"/>
        <v>0</v>
      </c>
      <c r="AX34" s="99"/>
      <c r="AY34" s="100">
        <f t="shared" si="39"/>
        <v>0</v>
      </c>
      <c r="AZ34" s="99"/>
      <c r="BA34" s="100">
        <f t="shared" si="40"/>
        <v>0</v>
      </c>
      <c r="BB34" s="99"/>
      <c r="BC34" s="100">
        <f t="shared" si="41"/>
        <v>0</v>
      </c>
      <c r="BD34" s="99"/>
      <c r="BE34" s="100">
        <f t="shared" si="42"/>
        <v>0</v>
      </c>
      <c r="BF34" s="101">
        <f t="shared" si="94"/>
        <v>0</v>
      </c>
      <c r="BG34" s="100">
        <f t="shared" si="94"/>
        <v>0</v>
      </c>
      <c r="BH34" s="99"/>
      <c r="BI34" s="100">
        <f t="shared" si="112"/>
        <v>0</v>
      </c>
      <c r="BJ34" s="99"/>
      <c r="BK34" s="100">
        <f t="shared" si="113"/>
        <v>0</v>
      </c>
      <c r="BL34" s="99"/>
      <c r="BM34" s="100">
        <f t="shared" si="114"/>
        <v>0</v>
      </c>
      <c r="BN34" s="99"/>
      <c r="BO34" s="100">
        <f t="shared" si="115"/>
        <v>0</v>
      </c>
      <c r="BP34" s="99"/>
      <c r="BQ34" s="100">
        <f t="shared" si="116"/>
        <v>0</v>
      </c>
      <c r="BR34" s="99"/>
      <c r="BS34" s="100">
        <f t="shared" si="117"/>
        <v>0</v>
      </c>
      <c r="BT34" s="99"/>
      <c r="BU34" s="100">
        <f t="shared" si="118"/>
        <v>0</v>
      </c>
      <c r="BV34" s="99"/>
      <c r="BW34" s="100">
        <f t="shared" si="119"/>
        <v>0</v>
      </c>
      <c r="BX34" s="99"/>
      <c r="BY34" s="100">
        <f t="shared" si="120"/>
        <v>0</v>
      </c>
      <c r="BZ34" s="99"/>
      <c r="CA34" s="100">
        <f t="shared" si="121"/>
        <v>0</v>
      </c>
      <c r="CB34" s="99"/>
      <c r="CC34" s="100">
        <f t="shared" si="122"/>
        <v>0</v>
      </c>
      <c r="CD34" s="99"/>
      <c r="CE34" s="100">
        <f t="shared" si="123"/>
        <v>0</v>
      </c>
      <c r="CF34" s="101">
        <f t="shared" si="124"/>
        <v>0</v>
      </c>
      <c r="CG34" s="100">
        <f t="shared" si="124"/>
        <v>0</v>
      </c>
    </row>
    <row r="35" spans="1:85" s="102" customFormat="1" ht="19.899999999999999" customHeight="1" x14ac:dyDescent="0.5">
      <c r="A35" s="94">
        <v>28</v>
      </c>
      <c r="B35" s="95" t="s">
        <v>105</v>
      </c>
      <c r="C35" s="95" t="s">
        <v>77</v>
      </c>
      <c r="D35" s="94">
        <f t="shared" si="110"/>
        <v>17</v>
      </c>
      <c r="E35" s="94">
        <v>0.35</v>
      </c>
      <c r="F35" s="94" t="s">
        <v>81</v>
      </c>
      <c r="G35" s="94">
        <v>900</v>
      </c>
      <c r="H35" s="94"/>
      <c r="I35" s="146">
        <f t="shared" si="19"/>
        <v>0</v>
      </c>
      <c r="J35" s="94"/>
      <c r="K35" s="146">
        <f t="shared" si="20"/>
        <v>0</v>
      </c>
      <c r="L35" s="94"/>
      <c r="M35" s="146">
        <f t="shared" si="21"/>
        <v>0</v>
      </c>
      <c r="N35" s="94"/>
      <c r="O35" s="146">
        <f t="shared" si="22"/>
        <v>0</v>
      </c>
      <c r="P35" s="94"/>
      <c r="Q35" s="146">
        <f t="shared" si="23"/>
        <v>0</v>
      </c>
      <c r="R35" s="94"/>
      <c r="S35" s="146">
        <f t="shared" si="24"/>
        <v>0</v>
      </c>
      <c r="T35" s="94"/>
      <c r="U35" s="146">
        <f t="shared" si="25"/>
        <v>0</v>
      </c>
      <c r="V35" s="94"/>
      <c r="W35" s="146">
        <f t="shared" si="26"/>
        <v>0</v>
      </c>
      <c r="X35" s="94"/>
      <c r="Y35" s="146">
        <f t="shared" si="27"/>
        <v>0</v>
      </c>
      <c r="Z35" s="94"/>
      <c r="AA35" s="146">
        <f t="shared" si="28"/>
        <v>0</v>
      </c>
      <c r="AB35" s="94"/>
      <c r="AC35" s="146">
        <f t="shared" si="29"/>
        <v>0</v>
      </c>
      <c r="AD35" s="94"/>
      <c r="AE35" s="146">
        <f t="shared" si="30"/>
        <v>0</v>
      </c>
      <c r="AF35" s="147">
        <f t="shared" si="111"/>
        <v>0</v>
      </c>
      <c r="AG35" s="146">
        <f t="shared" si="111"/>
        <v>0</v>
      </c>
      <c r="AH35" s="99"/>
      <c r="AI35" s="100">
        <f t="shared" si="32"/>
        <v>0</v>
      </c>
      <c r="AJ35" s="99"/>
      <c r="AK35" s="100">
        <f t="shared" si="33"/>
        <v>0</v>
      </c>
      <c r="AL35" s="99"/>
      <c r="AM35" s="100">
        <f t="shared" si="33"/>
        <v>0</v>
      </c>
      <c r="AN35" s="99"/>
      <c r="AO35" s="100">
        <f t="shared" si="34"/>
        <v>0</v>
      </c>
      <c r="AP35" s="99"/>
      <c r="AQ35" s="100">
        <f t="shared" si="35"/>
        <v>0</v>
      </c>
      <c r="AR35" s="99"/>
      <c r="AS35" s="100">
        <f t="shared" si="36"/>
        <v>0</v>
      </c>
      <c r="AT35" s="99"/>
      <c r="AU35" s="100">
        <f t="shared" si="37"/>
        <v>0</v>
      </c>
      <c r="AV35" s="99"/>
      <c r="AW35" s="100">
        <f t="shared" si="38"/>
        <v>0</v>
      </c>
      <c r="AX35" s="99"/>
      <c r="AY35" s="100">
        <f t="shared" si="39"/>
        <v>0</v>
      </c>
      <c r="AZ35" s="99"/>
      <c r="BA35" s="100">
        <f t="shared" si="40"/>
        <v>0</v>
      </c>
      <c r="BB35" s="99"/>
      <c r="BC35" s="100">
        <f t="shared" si="41"/>
        <v>0</v>
      </c>
      <c r="BD35" s="99"/>
      <c r="BE35" s="100">
        <f t="shared" si="42"/>
        <v>0</v>
      </c>
      <c r="BF35" s="101">
        <f t="shared" si="94"/>
        <v>0</v>
      </c>
      <c r="BG35" s="100">
        <f t="shared" si="94"/>
        <v>0</v>
      </c>
      <c r="BH35" s="99"/>
      <c r="BI35" s="100">
        <f t="shared" si="112"/>
        <v>0</v>
      </c>
      <c r="BJ35" s="99"/>
      <c r="BK35" s="100">
        <f t="shared" si="113"/>
        <v>0</v>
      </c>
      <c r="BL35" s="99"/>
      <c r="BM35" s="100">
        <f t="shared" si="114"/>
        <v>0</v>
      </c>
      <c r="BN35" s="99"/>
      <c r="BO35" s="100">
        <f t="shared" si="115"/>
        <v>0</v>
      </c>
      <c r="BP35" s="99"/>
      <c r="BQ35" s="100">
        <f t="shared" si="116"/>
        <v>0</v>
      </c>
      <c r="BR35" s="99"/>
      <c r="BS35" s="100">
        <f t="shared" si="117"/>
        <v>0</v>
      </c>
      <c r="BT35" s="99"/>
      <c r="BU35" s="100">
        <f t="shared" si="118"/>
        <v>0</v>
      </c>
      <c r="BV35" s="99"/>
      <c r="BW35" s="100">
        <f t="shared" si="119"/>
        <v>0</v>
      </c>
      <c r="BX35" s="99"/>
      <c r="BY35" s="100">
        <f t="shared" si="120"/>
        <v>0</v>
      </c>
      <c r="BZ35" s="99"/>
      <c r="CA35" s="100">
        <f t="shared" si="121"/>
        <v>0</v>
      </c>
      <c r="CB35" s="99"/>
      <c r="CC35" s="100">
        <f t="shared" si="122"/>
        <v>0</v>
      </c>
      <c r="CD35" s="99"/>
      <c r="CE35" s="100">
        <f t="shared" si="123"/>
        <v>0</v>
      </c>
      <c r="CF35" s="101">
        <f t="shared" si="124"/>
        <v>0</v>
      </c>
      <c r="CG35" s="100">
        <f t="shared" si="124"/>
        <v>0</v>
      </c>
    </row>
    <row r="36" spans="1:85" s="102" customFormat="1" ht="19.899999999999999" customHeight="1" x14ac:dyDescent="0.5">
      <c r="A36" s="94">
        <v>29</v>
      </c>
      <c r="B36" s="95" t="s">
        <v>106</v>
      </c>
      <c r="C36" s="95" t="s">
        <v>74</v>
      </c>
      <c r="D36" s="94">
        <f t="shared" si="110"/>
        <v>17</v>
      </c>
      <c r="E36" s="94">
        <v>0.7</v>
      </c>
      <c r="F36" s="94" t="s">
        <v>75</v>
      </c>
      <c r="G36" s="94"/>
      <c r="H36" s="94"/>
      <c r="I36" s="146">
        <f t="shared" si="19"/>
        <v>0</v>
      </c>
      <c r="J36" s="94"/>
      <c r="K36" s="146">
        <f t="shared" si="20"/>
        <v>0</v>
      </c>
      <c r="L36" s="94"/>
      <c r="M36" s="146">
        <f t="shared" si="21"/>
        <v>0</v>
      </c>
      <c r="N36" s="94"/>
      <c r="O36" s="146">
        <f t="shared" si="22"/>
        <v>0</v>
      </c>
      <c r="P36" s="94"/>
      <c r="Q36" s="146">
        <f t="shared" si="23"/>
        <v>0</v>
      </c>
      <c r="R36" s="94"/>
      <c r="S36" s="146">
        <f t="shared" si="24"/>
        <v>0</v>
      </c>
      <c r="T36" s="94"/>
      <c r="U36" s="146">
        <f t="shared" si="25"/>
        <v>0</v>
      </c>
      <c r="V36" s="94"/>
      <c r="W36" s="146">
        <f t="shared" si="26"/>
        <v>0</v>
      </c>
      <c r="X36" s="94"/>
      <c r="Y36" s="146">
        <f t="shared" si="27"/>
        <v>0</v>
      </c>
      <c r="Z36" s="94"/>
      <c r="AA36" s="146">
        <f t="shared" si="28"/>
        <v>0</v>
      </c>
      <c r="AB36" s="94"/>
      <c r="AC36" s="146">
        <f t="shared" si="29"/>
        <v>0</v>
      </c>
      <c r="AD36" s="94"/>
      <c r="AE36" s="146">
        <f t="shared" si="30"/>
        <v>0</v>
      </c>
      <c r="AF36" s="147">
        <f t="shared" si="111"/>
        <v>0</v>
      </c>
      <c r="AG36" s="146">
        <f t="shared" si="111"/>
        <v>0</v>
      </c>
      <c r="AH36" s="99"/>
      <c r="AI36" s="100">
        <f t="shared" si="32"/>
        <v>0</v>
      </c>
      <c r="AJ36" s="99"/>
      <c r="AK36" s="100">
        <f t="shared" si="33"/>
        <v>0</v>
      </c>
      <c r="AL36" s="99"/>
      <c r="AM36" s="100">
        <f t="shared" si="33"/>
        <v>0</v>
      </c>
      <c r="AN36" s="99"/>
      <c r="AO36" s="100">
        <f t="shared" si="34"/>
        <v>0</v>
      </c>
      <c r="AP36" s="99"/>
      <c r="AQ36" s="100">
        <f t="shared" si="35"/>
        <v>0</v>
      </c>
      <c r="AR36" s="99"/>
      <c r="AS36" s="100">
        <f t="shared" si="36"/>
        <v>0</v>
      </c>
      <c r="AT36" s="99"/>
      <c r="AU36" s="100">
        <f t="shared" si="37"/>
        <v>0</v>
      </c>
      <c r="AV36" s="99"/>
      <c r="AW36" s="100">
        <f t="shared" si="38"/>
        <v>0</v>
      </c>
      <c r="AX36" s="99"/>
      <c r="AY36" s="100">
        <f t="shared" si="39"/>
        <v>0</v>
      </c>
      <c r="AZ36" s="99"/>
      <c r="BA36" s="100">
        <f t="shared" si="40"/>
        <v>0</v>
      </c>
      <c r="BB36" s="99"/>
      <c r="BC36" s="100">
        <f t="shared" si="41"/>
        <v>0</v>
      </c>
      <c r="BD36" s="99"/>
      <c r="BE36" s="100">
        <f t="shared" si="42"/>
        <v>0</v>
      </c>
      <c r="BF36" s="101">
        <f t="shared" si="94"/>
        <v>0</v>
      </c>
      <c r="BG36" s="100">
        <f t="shared" si="94"/>
        <v>0</v>
      </c>
      <c r="BH36" s="99"/>
      <c r="BI36" s="100">
        <f t="shared" si="112"/>
        <v>0</v>
      </c>
      <c r="BJ36" s="99"/>
      <c r="BK36" s="100">
        <f t="shared" si="113"/>
        <v>0</v>
      </c>
      <c r="BL36" s="99"/>
      <c r="BM36" s="100">
        <f t="shared" si="114"/>
        <v>0</v>
      </c>
      <c r="BN36" s="99"/>
      <c r="BO36" s="100">
        <f t="shared" si="115"/>
        <v>0</v>
      </c>
      <c r="BP36" s="99"/>
      <c r="BQ36" s="100">
        <f t="shared" si="116"/>
        <v>0</v>
      </c>
      <c r="BR36" s="99"/>
      <c r="BS36" s="100">
        <f t="shared" si="117"/>
        <v>0</v>
      </c>
      <c r="BT36" s="99"/>
      <c r="BU36" s="100">
        <f t="shared" si="118"/>
        <v>0</v>
      </c>
      <c r="BV36" s="99"/>
      <c r="BW36" s="100">
        <f t="shared" si="119"/>
        <v>0</v>
      </c>
      <c r="BX36" s="99"/>
      <c r="BY36" s="100">
        <f t="shared" si="120"/>
        <v>0</v>
      </c>
      <c r="BZ36" s="99"/>
      <c r="CA36" s="100">
        <f t="shared" si="121"/>
        <v>0</v>
      </c>
      <c r="CB36" s="99"/>
      <c r="CC36" s="100">
        <f t="shared" si="122"/>
        <v>0</v>
      </c>
      <c r="CD36" s="99"/>
      <c r="CE36" s="100">
        <f t="shared" si="123"/>
        <v>0</v>
      </c>
      <c r="CF36" s="101">
        <f t="shared" si="124"/>
        <v>0</v>
      </c>
      <c r="CG36" s="100">
        <f t="shared" si="124"/>
        <v>0</v>
      </c>
    </row>
    <row r="37" spans="1:85" s="102" customFormat="1" ht="19.899999999999999" customHeight="1" x14ac:dyDescent="0.5">
      <c r="A37" s="94">
        <v>30</v>
      </c>
      <c r="B37" s="95" t="s">
        <v>107</v>
      </c>
      <c r="C37" s="95" t="s">
        <v>74</v>
      </c>
      <c r="D37" s="94">
        <f t="shared" si="110"/>
        <v>17</v>
      </c>
      <c r="E37" s="94">
        <v>0.7</v>
      </c>
      <c r="F37" s="94" t="s">
        <v>75</v>
      </c>
      <c r="G37" s="94"/>
      <c r="H37" s="94"/>
      <c r="I37" s="146">
        <f t="shared" si="19"/>
        <v>0</v>
      </c>
      <c r="J37" s="94"/>
      <c r="K37" s="146">
        <f t="shared" si="20"/>
        <v>0</v>
      </c>
      <c r="L37" s="94"/>
      <c r="M37" s="146">
        <f t="shared" si="21"/>
        <v>0</v>
      </c>
      <c r="N37" s="94"/>
      <c r="O37" s="146">
        <f t="shared" si="22"/>
        <v>0</v>
      </c>
      <c r="P37" s="94"/>
      <c r="Q37" s="146">
        <f t="shared" si="23"/>
        <v>0</v>
      </c>
      <c r="R37" s="94"/>
      <c r="S37" s="146">
        <f t="shared" si="24"/>
        <v>0</v>
      </c>
      <c r="T37" s="94"/>
      <c r="U37" s="146">
        <f t="shared" si="25"/>
        <v>0</v>
      </c>
      <c r="V37" s="94"/>
      <c r="W37" s="146">
        <f t="shared" si="26"/>
        <v>0</v>
      </c>
      <c r="X37" s="94"/>
      <c r="Y37" s="146">
        <f t="shared" si="27"/>
        <v>0</v>
      </c>
      <c r="Z37" s="94"/>
      <c r="AA37" s="146">
        <f t="shared" si="28"/>
        <v>0</v>
      </c>
      <c r="AB37" s="94"/>
      <c r="AC37" s="146">
        <f t="shared" si="29"/>
        <v>0</v>
      </c>
      <c r="AD37" s="94"/>
      <c r="AE37" s="146">
        <f t="shared" si="30"/>
        <v>0</v>
      </c>
      <c r="AF37" s="147">
        <f t="shared" si="111"/>
        <v>0</v>
      </c>
      <c r="AG37" s="146">
        <f t="shared" si="111"/>
        <v>0</v>
      </c>
      <c r="AH37" s="99"/>
      <c r="AI37" s="100">
        <f t="shared" si="32"/>
        <v>0</v>
      </c>
      <c r="AJ37" s="99"/>
      <c r="AK37" s="100">
        <f t="shared" si="33"/>
        <v>0</v>
      </c>
      <c r="AL37" s="99"/>
      <c r="AM37" s="100">
        <f t="shared" si="33"/>
        <v>0</v>
      </c>
      <c r="AN37" s="99"/>
      <c r="AO37" s="100">
        <f t="shared" si="34"/>
        <v>0</v>
      </c>
      <c r="AP37" s="99"/>
      <c r="AQ37" s="100">
        <f t="shared" si="35"/>
        <v>0</v>
      </c>
      <c r="AR37" s="99"/>
      <c r="AS37" s="100">
        <f t="shared" si="36"/>
        <v>0</v>
      </c>
      <c r="AT37" s="99"/>
      <c r="AU37" s="100">
        <f t="shared" si="37"/>
        <v>0</v>
      </c>
      <c r="AV37" s="99"/>
      <c r="AW37" s="100">
        <f t="shared" si="38"/>
        <v>0</v>
      </c>
      <c r="AX37" s="99"/>
      <c r="AY37" s="100">
        <f t="shared" si="39"/>
        <v>0</v>
      </c>
      <c r="AZ37" s="99"/>
      <c r="BA37" s="100">
        <f t="shared" si="40"/>
        <v>0</v>
      </c>
      <c r="BB37" s="99"/>
      <c r="BC37" s="100">
        <f t="shared" si="41"/>
        <v>0</v>
      </c>
      <c r="BD37" s="99"/>
      <c r="BE37" s="100">
        <f t="shared" si="42"/>
        <v>0</v>
      </c>
      <c r="BF37" s="101">
        <f t="shared" si="94"/>
        <v>0</v>
      </c>
      <c r="BG37" s="100">
        <f t="shared" si="94"/>
        <v>0</v>
      </c>
      <c r="BH37" s="99"/>
      <c r="BI37" s="100">
        <f t="shared" si="112"/>
        <v>0</v>
      </c>
      <c r="BJ37" s="99"/>
      <c r="BK37" s="100">
        <f t="shared" si="113"/>
        <v>0</v>
      </c>
      <c r="BL37" s="99"/>
      <c r="BM37" s="100">
        <f t="shared" si="114"/>
        <v>0</v>
      </c>
      <c r="BN37" s="99"/>
      <c r="BO37" s="100">
        <f t="shared" si="115"/>
        <v>0</v>
      </c>
      <c r="BP37" s="99"/>
      <c r="BQ37" s="100">
        <f t="shared" si="116"/>
        <v>0</v>
      </c>
      <c r="BR37" s="99"/>
      <c r="BS37" s="100">
        <f t="shared" si="117"/>
        <v>0</v>
      </c>
      <c r="BT37" s="99"/>
      <c r="BU37" s="100">
        <f t="shared" si="118"/>
        <v>0</v>
      </c>
      <c r="BV37" s="99"/>
      <c r="BW37" s="100">
        <f t="shared" si="119"/>
        <v>0</v>
      </c>
      <c r="BX37" s="99"/>
      <c r="BY37" s="100">
        <f t="shared" si="120"/>
        <v>0</v>
      </c>
      <c r="BZ37" s="99"/>
      <c r="CA37" s="100">
        <f t="shared" si="121"/>
        <v>0</v>
      </c>
      <c r="CB37" s="99"/>
      <c r="CC37" s="100">
        <f t="shared" si="122"/>
        <v>0</v>
      </c>
      <c r="CD37" s="99"/>
      <c r="CE37" s="100">
        <f t="shared" si="123"/>
        <v>0</v>
      </c>
      <c r="CF37" s="101">
        <f t="shared" si="124"/>
        <v>0</v>
      </c>
      <c r="CG37" s="100">
        <f t="shared" si="124"/>
        <v>0</v>
      </c>
    </row>
    <row r="38" spans="1:85" s="102" customFormat="1" ht="19.899999999999999" customHeight="1" x14ac:dyDescent="0.5">
      <c r="A38" s="94">
        <v>31</v>
      </c>
      <c r="B38" s="95" t="s">
        <v>108</v>
      </c>
      <c r="C38" s="95" t="s">
        <v>74</v>
      </c>
      <c r="D38" s="94">
        <f t="shared" si="110"/>
        <v>17</v>
      </c>
      <c r="E38" s="94">
        <v>0.68</v>
      </c>
      <c r="F38" s="94" t="s">
        <v>75</v>
      </c>
      <c r="G38" s="94">
        <v>1550</v>
      </c>
      <c r="H38" s="94">
        <v>360</v>
      </c>
      <c r="I38" s="160">
        <f t="shared" si="19"/>
        <v>244.8</v>
      </c>
      <c r="J38" s="94">
        <v>294</v>
      </c>
      <c r="K38" s="160">
        <f t="shared" si="20"/>
        <v>199.92000000000002</v>
      </c>
      <c r="L38" s="94">
        <v>302</v>
      </c>
      <c r="M38" s="160">
        <f t="shared" si="21"/>
        <v>205.36</v>
      </c>
      <c r="N38" s="94">
        <v>360</v>
      </c>
      <c r="O38" s="160">
        <f t="shared" si="22"/>
        <v>244.8</v>
      </c>
      <c r="P38" s="94"/>
      <c r="Q38" s="160">
        <f t="shared" si="23"/>
        <v>0</v>
      </c>
      <c r="R38" s="94"/>
      <c r="S38" s="160">
        <f t="shared" si="24"/>
        <v>0</v>
      </c>
      <c r="T38" s="94"/>
      <c r="U38" s="160">
        <f t="shared" si="25"/>
        <v>0</v>
      </c>
      <c r="V38" s="94">
        <v>11</v>
      </c>
      <c r="W38" s="160">
        <f t="shared" si="26"/>
        <v>7.48</v>
      </c>
      <c r="X38" s="94"/>
      <c r="Y38" s="160">
        <f t="shared" si="27"/>
        <v>0</v>
      </c>
      <c r="Z38" s="94"/>
      <c r="AA38" s="160">
        <f t="shared" si="28"/>
        <v>0</v>
      </c>
      <c r="AB38" s="94"/>
      <c r="AC38" s="160">
        <f t="shared" si="29"/>
        <v>0</v>
      </c>
      <c r="AD38" s="94"/>
      <c r="AE38" s="160">
        <f t="shared" si="30"/>
        <v>0</v>
      </c>
      <c r="AF38" s="147">
        <f t="shared" si="111"/>
        <v>1327</v>
      </c>
      <c r="AG38" s="146">
        <f t="shared" si="111"/>
        <v>902.36000000000013</v>
      </c>
      <c r="AH38" s="99"/>
      <c r="AI38" s="100">
        <f t="shared" si="32"/>
        <v>0</v>
      </c>
      <c r="AJ38" s="99"/>
      <c r="AK38" s="100">
        <f t="shared" si="33"/>
        <v>0</v>
      </c>
      <c r="AL38" s="99"/>
      <c r="AM38" s="100">
        <f t="shared" si="33"/>
        <v>0</v>
      </c>
      <c r="AN38" s="99"/>
      <c r="AO38" s="100">
        <f t="shared" si="34"/>
        <v>0</v>
      </c>
      <c r="AP38" s="99"/>
      <c r="AQ38" s="100">
        <f t="shared" si="35"/>
        <v>0</v>
      </c>
      <c r="AR38" s="99"/>
      <c r="AS38" s="100">
        <f t="shared" si="36"/>
        <v>0</v>
      </c>
      <c r="AT38" s="99"/>
      <c r="AU38" s="100">
        <f t="shared" si="37"/>
        <v>0</v>
      </c>
      <c r="AV38" s="99"/>
      <c r="AW38" s="100">
        <f t="shared" si="38"/>
        <v>0</v>
      </c>
      <c r="AX38" s="99"/>
      <c r="AY38" s="100">
        <f t="shared" si="39"/>
        <v>0</v>
      </c>
      <c r="AZ38" s="99"/>
      <c r="BA38" s="100">
        <f t="shared" si="40"/>
        <v>0</v>
      </c>
      <c r="BB38" s="99"/>
      <c r="BC38" s="100">
        <f t="shared" si="41"/>
        <v>0</v>
      </c>
      <c r="BD38" s="99"/>
      <c r="BE38" s="100">
        <f t="shared" si="42"/>
        <v>0</v>
      </c>
      <c r="BF38" s="101">
        <f t="shared" si="94"/>
        <v>0</v>
      </c>
      <c r="BG38" s="100">
        <f t="shared" si="94"/>
        <v>0</v>
      </c>
      <c r="BH38" s="99"/>
      <c r="BI38" s="100">
        <f t="shared" si="112"/>
        <v>0</v>
      </c>
      <c r="BJ38" s="99"/>
      <c r="BK38" s="100">
        <f t="shared" si="113"/>
        <v>0</v>
      </c>
      <c r="BL38" s="99"/>
      <c r="BM38" s="100">
        <f t="shared" si="114"/>
        <v>0</v>
      </c>
      <c r="BN38" s="99"/>
      <c r="BO38" s="100">
        <f t="shared" si="115"/>
        <v>0</v>
      </c>
      <c r="BP38" s="99"/>
      <c r="BQ38" s="100">
        <f t="shared" si="116"/>
        <v>0</v>
      </c>
      <c r="BR38" s="99"/>
      <c r="BS38" s="100">
        <f t="shared" si="117"/>
        <v>0</v>
      </c>
      <c r="BT38" s="99"/>
      <c r="BU38" s="100">
        <f t="shared" si="118"/>
        <v>0</v>
      </c>
      <c r="BV38" s="99"/>
      <c r="BW38" s="100">
        <f t="shared" si="119"/>
        <v>0</v>
      </c>
      <c r="BX38" s="99"/>
      <c r="BY38" s="100">
        <f t="shared" si="120"/>
        <v>0</v>
      </c>
      <c r="BZ38" s="99"/>
      <c r="CA38" s="100">
        <f t="shared" si="121"/>
        <v>0</v>
      </c>
      <c r="CB38" s="99"/>
      <c r="CC38" s="100">
        <f t="shared" si="122"/>
        <v>0</v>
      </c>
      <c r="CD38" s="99"/>
      <c r="CE38" s="100">
        <f t="shared" si="123"/>
        <v>0</v>
      </c>
      <c r="CF38" s="101">
        <f t="shared" si="124"/>
        <v>0</v>
      </c>
      <c r="CG38" s="100">
        <f t="shared" si="124"/>
        <v>0</v>
      </c>
    </row>
    <row r="39" spans="1:85" s="102" customFormat="1" ht="19.899999999999999" customHeight="1" x14ac:dyDescent="0.5">
      <c r="A39" s="94">
        <v>32</v>
      </c>
      <c r="B39" s="95" t="s">
        <v>108</v>
      </c>
      <c r="C39" s="95" t="s">
        <v>74</v>
      </c>
      <c r="D39" s="94">
        <f t="shared" si="110"/>
        <v>17</v>
      </c>
      <c r="E39" s="94">
        <v>0.64</v>
      </c>
      <c r="F39" s="94" t="s">
        <v>75</v>
      </c>
      <c r="G39" s="94">
        <v>1500</v>
      </c>
      <c r="H39" s="94"/>
      <c r="I39" s="160">
        <f t="shared" si="19"/>
        <v>0</v>
      </c>
      <c r="J39" s="94"/>
      <c r="K39" s="160">
        <f t="shared" si="20"/>
        <v>0</v>
      </c>
      <c r="L39" s="94"/>
      <c r="M39" s="160">
        <f t="shared" si="21"/>
        <v>0</v>
      </c>
      <c r="N39" s="94"/>
      <c r="O39" s="160">
        <f t="shared" si="22"/>
        <v>0</v>
      </c>
      <c r="P39" s="94"/>
      <c r="Q39" s="160">
        <f t="shared" si="23"/>
        <v>0</v>
      </c>
      <c r="R39" s="94"/>
      <c r="S39" s="160">
        <f t="shared" si="24"/>
        <v>0</v>
      </c>
      <c r="T39" s="94"/>
      <c r="U39" s="160">
        <f t="shared" si="25"/>
        <v>0</v>
      </c>
      <c r="V39" s="94"/>
      <c r="W39" s="160">
        <f t="shared" si="26"/>
        <v>0</v>
      </c>
      <c r="X39" s="94"/>
      <c r="Y39" s="160">
        <f t="shared" si="27"/>
        <v>0</v>
      </c>
      <c r="Z39" s="94"/>
      <c r="AA39" s="160">
        <f t="shared" si="28"/>
        <v>0</v>
      </c>
      <c r="AB39" s="94"/>
      <c r="AC39" s="160">
        <f t="shared" si="29"/>
        <v>0</v>
      </c>
      <c r="AD39" s="94"/>
      <c r="AE39" s="160">
        <f t="shared" si="30"/>
        <v>0</v>
      </c>
      <c r="AF39" s="147">
        <f t="shared" si="111"/>
        <v>0</v>
      </c>
      <c r="AG39" s="146">
        <f t="shared" si="111"/>
        <v>0</v>
      </c>
      <c r="AH39" s="99"/>
      <c r="AI39" s="100">
        <f t="shared" si="32"/>
        <v>0</v>
      </c>
      <c r="AJ39" s="99"/>
      <c r="AK39" s="100">
        <f t="shared" si="33"/>
        <v>0</v>
      </c>
      <c r="AL39" s="99"/>
      <c r="AM39" s="100">
        <f t="shared" si="33"/>
        <v>0</v>
      </c>
      <c r="AN39" s="99"/>
      <c r="AO39" s="100">
        <f t="shared" si="34"/>
        <v>0</v>
      </c>
      <c r="AP39" s="99"/>
      <c r="AQ39" s="100">
        <f t="shared" si="35"/>
        <v>0</v>
      </c>
      <c r="AR39" s="99"/>
      <c r="AS39" s="100">
        <f t="shared" si="36"/>
        <v>0</v>
      </c>
      <c r="AT39" s="99"/>
      <c r="AU39" s="100">
        <f t="shared" si="37"/>
        <v>0</v>
      </c>
      <c r="AV39" s="99"/>
      <c r="AW39" s="100">
        <f t="shared" si="38"/>
        <v>0</v>
      </c>
      <c r="AX39" s="99"/>
      <c r="AY39" s="100">
        <f t="shared" si="39"/>
        <v>0</v>
      </c>
      <c r="AZ39" s="99"/>
      <c r="BA39" s="100">
        <f t="shared" si="40"/>
        <v>0</v>
      </c>
      <c r="BB39" s="99"/>
      <c r="BC39" s="100">
        <f t="shared" si="41"/>
        <v>0</v>
      </c>
      <c r="BD39" s="99"/>
      <c r="BE39" s="100">
        <f t="shared" si="42"/>
        <v>0</v>
      </c>
      <c r="BF39" s="101">
        <f t="shared" si="94"/>
        <v>0</v>
      </c>
      <c r="BG39" s="100">
        <f t="shared" si="94"/>
        <v>0</v>
      </c>
      <c r="BH39" s="99"/>
      <c r="BI39" s="100">
        <f t="shared" si="112"/>
        <v>0</v>
      </c>
      <c r="BJ39" s="99"/>
      <c r="BK39" s="100">
        <f t="shared" si="113"/>
        <v>0</v>
      </c>
      <c r="BL39" s="99"/>
      <c r="BM39" s="100">
        <f t="shared" si="114"/>
        <v>0</v>
      </c>
      <c r="BN39" s="99"/>
      <c r="BO39" s="100">
        <f t="shared" si="115"/>
        <v>0</v>
      </c>
      <c r="BP39" s="99"/>
      <c r="BQ39" s="100">
        <f t="shared" si="116"/>
        <v>0</v>
      </c>
      <c r="BR39" s="99"/>
      <c r="BS39" s="100">
        <f t="shared" si="117"/>
        <v>0</v>
      </c>
      <c r="BT39" s="99"/>
      <c r="BU39" s="100">
        <f t="shared" si="118"/>
        <v>0</v>
      </c>
      <c r="BV39" s="99"/>
      <c r="BW39" s="100">
        <f t="shared" si="119"/>
        <v>0</v>
      </c>
      <c r="BX39" s="99"/>
      <c r="BY39" s="100">
        <f t="shared" si="120"/>
        <v>0</v>
      </c>
      <c r="BZ39" s="99"/>
      <c r="CA39" s="100">
        <f t="shared" si="121"/>
        <v>0</v>
      </c>
      <c r="CB39" s="99"/>
      <c r="CC39" s="100">
        <f t="shared" si="122"/>
        <v>0</v>
      </c>
      <c r="CD39" s="99"/>
      <c r="CE39" s="100">
        <f t="shared" si="123"/>
        <v>0</v>
      </c>
      <c r="CF39" s="101">
        <f t="shared" si="124"/>
        <v>0</v>
      </c>
      <c r="CG39" s="100">
        <f t="shared" si="124"/>
        <v>0</v>
      </c>
    </row>
    <row r="40" spans="1:85" s="102" customFormat="1" ht="19.899999999999999" customHeight="1" x14ac:dyDescent="0.5">
      <c r="A40" s="94">
        <v>33</v>
      </c>
      <c r="B40" s="95" t="s">
        <v>109</v>
      </c>
      <c r="C40" s="95" t="s">
        <v>74</v>
      </c>
      <c r="D40" s="94">
        <f t="shared" si="110"/>
        <v>17</v>
      </c>
      <c r="E40" s="94">
        <v>0.64</v>
      </c>
      <c r="F40" s="94" t="s">
        <v>85</v>
      </c>
      <c r="G40" s="94"/>
      <c r="H40" s="94"/>
      <c r="I40" s="160">
        <f t="shared" si="19"/>
        <v>0</v>
      </c>
      <c r="J40" s="94"/>
      <c r="K40" s="160">
        <f t="shared" si="20"/>
        <v>0</v>
      </c>
      <c r="L40" s="94"/>
      <c r="M40" s="160">
        <f t="shared" si="21"/>
        <v>0</v>
      </c>
      <c r="N40" s="94"/>
      <c r="O40" s="160">
        <f t="shared" si="22"/>
        <v>0</v>
      </c>
      <c r="P40" s="94"/>
      <c r="Q40" s="160">
        <f t="shared" si="23"/>
        <v>0</v>
      </c>
      <c r="R40" s="94"/>
      <c r="S40" s="160">
        <f t="shared" si="24"/>
        <v>0</v>
      </c>
      <c r="T40" s="94"/>
      <c r="U40" s="160">
        <f t="shared" si="25"/>
        <v>0</v>
      </c>
      <c r="V40" s="94"/>
      <c r="W40" s="160">
        <f t="shared" si="26"/>
        <v>0</v>
      </c>
      <c r="X40" s="94"/>
      <c r="Y40" s="160">
        <f t="shared" si="27"/>
        <v>0</v>
      </c>
      <c r="Z40" s="94"/>
      <c r="AA40" s="160">
        <f t="shared" si="28"/>
        <v>0</v>
      </c>
      <c r="AB40" s="94"/>
      <c r="AC40" s="160">
        <f t="shared" si="29"/>
        <v>0</v>
      </c>
      <c r="AD40" s="94"/>
      <c r="AE40" s="160">
        <f t="shared" si="30"/>
        <v>0</v>
      </c>
      <c r="AF40" s="147">
        <f t="shared" si="111"/>
        <v>0</v>
      </c>
      <c r="AG40" s="146">
        <f t="shared" si="111"/>
        <v>0</v>
      </c>
      <c r="AH40" s="99"/>
      <c r="AI40" s="100">
        <f t="shared" si="32"/>
        <v>0</v>
      </c>
      <c r="AJ40" s="99"/>
      <c r="AK40" s="100">
        <f t="shared" si="33"/>
        <v>0</v>
      </c>
      <c r="AL40" s="99"/>
      <c r="AM40" s="100">
        <f t="shared" si="33"/>
        <v>0</v>
      </c>
      <c r="AN40" s="99"/>
      <c r="AO40" s="100">
        <f t="shared" si="34"/>
        <v>0</v>
      </c>
      <c r="AP40" s="99"/>
      <c r="AQ40" s="100">
        <f t="shared" si="35"/>
        <v>0</v>
      </c>
      <c r="AR40" s="99"/>
      <c r="AS40" s="100">
        <f t="shared" si="36"/>
        <v>0</v>
      </c>
      <c r="AT40" s="99"/>
      <c r="AU40" s="100">
        <f t="shared" si="37"/>
        <v>0</v>
      </c>
      <c r="AV40" s="99"/>
      <c r="AW40" s="100">
        <f t="shared" si="38"/>
        <v>0</v>
      </c>
      <c r="AX40" s="99"/>
      <c r="AY40" s="100">
        <f t="shared" si="39"/>
        <v>0</v>
      </c>
      <c r="AZ40" s="99"/>
      <c r="BA40" s="100">
        <f t="shared" si="40"/>
        <v>0</v>
      </c>
      <c r="BB40" s="99"/>
      <c r="BC40" s="100">
        <f t="shared" si="41"/>
        <v>0</v>
      </c>
      <c r="BD40" s="99"/>
      <c r="BE40" s="100">
        <f t="shared" si="42"/>
        <v>0</v>
      </c>
      <c r="BF40" s="101">
        <f t="shared" si="94"/>
        <v>0</v>
      </c>
      <c r="BG40" s="100">
        <f t="shared" si="94"/>
        <v>0</v>
      </c>
      <c r="BH40" s="99"/>
      <c r="BI40" s="100">
        <f t="shared" si="112"/>
        <v>0</v>
      </c>
      <c r="BJ40" s="99"/>
      <c r="BK40" s="100">
        <f t="shared" si="113"/>
        <v>0</v>
      </c>
      <c r="BL40" s="99"/>
      <c r="BM40" s="100">
        <f t="shared" si="114"/>
        <v>0</v>
      </c>
      <c r="BN40" s="99"/>
      <c r="BO40" s="100">
        <f t="shared" si="115"/>
        <v>0</v>
      </c>
      <c r="BP40" s="99"/>
      <c r="BQ40" s="100">
        <f t="shared" si="116"/>
        <v>0</v>
      </c>
      <c r="BR40" s="99"/>
      <c r="BS40" s="100">
        <f t="shared" si="117"/>
        <v>0</v>
      </c>
      <c r="BT40" s="99"/>
      <c r="BU40" s="100">
        <f t="shared" si="118"/>
        <v>0</v>
      </c>
      <c r="BV40" s="99"/>
      <c r="BW40" s="100">
        <f t="shared" si="119"/>
        <v>0</v>
      </c>
      <c r="BX40" s="99"/>
      <c r="BY40" s="100">
        <f t="shared" si="120"/>
        <v>0</v>
      </c>
      <c r="BZ40" s="99"/>
      <c r="CA40" s="100">
        <f t="shared" si="121"/>
        <v>0</v>
      </c>
      <c r="CB40" s="99"/>
      <c r="CC40" s="100">
        <f t="shared" si="122"/>
        <v>0</v>
      </c>
      <c r="CD40" s="99"/>
      <c r="CE40" s="100">
        <f t="shared" si="123"/>
        <v>0</v>
      </c>
      <c r="CF40" s="101">
        <f t="shared" si="124"/>
        <v>0</v>
      </c>
      <c r="CG40" s="100">
        <f t="shared" si="124"/>
        <v>0</v>
      </c>
    </row>
    <row r="41" spans="1:85" s="102" customFormat="1" ht="19.899999999999999" customHeight="1" x14ac:dyDescent="0.5">
      <c r="A41" s="94">
        <v>34</v>
      </c>
      <c r="B41" s="95" t="s">
        <v>107</v>
      </c>
      <c r="C41" s="95" t="s">
        <v>74</v>
      </c>
      <c r="D41" s="94">
        <f t="shared" si="110"/>
        <v>17</v>
      </c>
      <c r="E41" s="94">
        <v>0.64</v>
      </c>
      <c r="F41" s="94" t="s">
        <v>85</v>
      </c>
      <c r="G41" s="94">
        <v>1350</v>
      </c>
      <c r="H41" s="94"/>
      <c r="I41" s="160">
        <f t="shared" si="19"/>
        <v>0</v>
      </c>
      <c r="J41" s="94"/>
      <c r="K41" s="160">
        <f t="shared" si="20"/>
        <v>0</v>
      </c>
      <c r="L41" s="94"/>
      <c r="M41" s="160">
        <f t="shared" si="21"/>
        <v>0</v>
      </c>
      <c r="N41" s="94"/>
      <c r="O41" s="160">
        <f t="shared" si="22"/>
        <v>0</v>
      </c>
      <c r="P41" s="94"/>
      <c r="Q41" s="160">
        <f t="shared" si="23"/>
        <v>0</v>
      </c>
      <c r="R41" s="94"/>
      <c r="S41" s="160">
        <f t="shared" si="24"/>
        <v>0</v>
      </c>
      <c r="T41" s="94"/>
      <c r="U41" s="160">
        <f t="shared" si="25"/>
        <v>0</v>
      </c>
      <c r="V41" s="94"/>
      <c r="W41" s="160">
        <f t="shared" si="26"/>
        <v>0</v>
      </c>
      <c r="X41" s="94"/>
      <c r="Y41" s="160">
        <f t="shared" si="27"/>
        <v>0</v>
      </c>
      <c r="Z41" s="94"/>
      <c r="AA41" s="160">
        <f t="shared" si="28"/>
        <v>0</v>
      </c>
      <c r="AB41" s="94"/>
      <c r="AC41" s="160">
        <f t="shared" si="29"/>
        <v>0</v>
      </c>
      <c r="AD41" s="94"/>
      <c r="AE41" s="160">
        <f t="shared" si="30"/>
        <v>0</v>
      </c>
      <c r="AF41" s="147">
        <f t="shared" si="111"/>
        <v>0</v>
      </c>
      <c r="AG41" s="146">
        <f t="shared" si="111"/>
        <v>0</v>
      </c>
      <c r="AH41" s="99"/>
      <c r="AI41" s="100">
        <f t="shared" si="32"/>
        <v>0</v>
      </c>
      <c r="AJ41" s="99"/>
      <c r="AK41" s="100">
        <f t="shared" si="33"/>
        <v>0</v>
      </c>
      <c r="AL41" s="99"/>
      <c r="AM41" s="100">
        <f t="shared" si="33"/>
        <v>0</v>
      </c>
      <c r="AN41" s="99"/>
      <c r="AO41" s="100">
        <f t="shared" si="34"/>
        <v>0</v>
      </c>
      <c r="AP41" s="99"/>
      <c r="AQ41" s="100">
        <f t="shared" si="35"/>
        <v>0</v>
      </c>
      <c r="AR41" s="99"/>
      <c r="AS41" s="100">
        <f t="shared" si="36"/>
        <v>0</v>
      </c>
      <c r="AT41" s="99"/>
      <c r="AU41" s="100">
        <f t="shared" si="37"/>
        <v>0</v>
      </c>
      <c r="AV41" s="99"/>
      <c r="AW41" s="100">
        <f t="shared" si="38"/>
        <v>0</v>
      </c>
      <c r="AX41" s="99"/>
      <c r="AY41" s="100">
        <f t="shared" si="39"/>
        <v>0</v>
      </c>
      <c r="AZ41" s="99"/>
      <c r="BA41" s="100">
        <f t="shared" si="40"/>
        <v>0</v>
      </c>
      <c r="BB41" s="99"/>
      <c r="BC41" s="100">
        <f t="shared" si="41"/>
        <v>0</v>
      </c>
      <c r="BD41" s="99"/>
      <c r="BE41" s="100">
        <f t="shared" si="42"/>
        <v>0</v>
      </c>
      <c r="BF41" s="101">
        <f t="shared" si="94"/>
        <v>0</v>
      </c>
      <c r="BG41" s="100">
        <f t="shared" si="94"/>
        <v>0</v>
      </c>
      <c r="BH41" s="99"/>
      <c r="BI41" s="100">
        <f t="shared" si="112"/>
        <v>0</v>
      </c>
      <c r="BJ41" s="99"/>
      <c r="BK41" s="100">
        <f t="shared" si="113"/>
        <v>0</v>
      </c>
      <c r="BL41" s="99"/>
      <c r="BM41" s="100">
        <f t="shared" si="114"/>
        <v>0</v>
      </c>
      <c r="BN41" s="99"/>
      <c r="BO41" s="100">
        <f t="shared" si="115"/>
        <v>0</v>
      </c>
      <c r="BP41" s="99"/>
      <c r="BQ41" s="100">
        <f t="shared" si="116"/>
        <v>0</v>
      </c>
      <c r="BR41" s="99"/>
      <c r="BS41" s="100">
        <f t="shared" si="117"/>
        <v>0</v>
      </c>
      <c r="BT41" s="99"/>
      <c r="BU41" s="100">
        <f t="shared" si="118"/>
        <v>0</v>
      </c>
      <c r="BV41" s="99"/>
      <c r="BW41" s="100">
        <f t="shared" si="119"/>
        <v>0</v>
      </c>
      <c r="BX41" s="99"/>
      <c r="BY41" s="100">
        <f t="shared" si="120"/>
        <v>0</v>
      </c>
      <c r="BZ41" s="99"/>
      <c r="CA41" s="100">
        <f t="shared" si="121"/>
        <v>0</v>
      </c>
      <c r="CB41" s="99"/>
      <c r="CC41" s="100">
        <f t="shared" si="122"/>
        <v>0</v>
      </c>
      <c r="CD41" s="99"/>
      <c r="CE41" s="100">
        <f t="shared" si="123"/>
        <v>0</v>
      </c>
      <c r="CF41" s="101">
        <f t="shared" si="124"/>
        <v>0</v>
      </c>
      <c r="CG41" s="100">
        <f t="shared" si="124"/>
        <v>0</v>
      </c>
    </row>
    <row r="42" spans="1:85" s="102" customFormat="1" ht="19.899999999999999" customHeight="1" x14ac:dyDescent="0.5">
      <c r="A42" s="94">
        <v>35</v>
      </c>
      <c r="B42" s="95" t="s">
        <v>107</v>
      </c>
      <c r="C42" s="95" t="s">
        <v>74</v>
      </c>
      <c r="D42" s="94">
        <f t="shared" si="110"/>
        <v>17</v>
      </c>
      <c r="E42" s="94">
        <v>0.64</v>
      </c>
      <c r="F42" s="94" t="s">
        <v>83</v>
      </c>
      <c r="G42" s="94"/>
      <c r="H42" s="94"/>
      <c r="I42" s="146">
        <f t="shared" si="19"/>
        <v>0</v>
      </c>
      <c r="J42" s="94"/>
      <c r="K42" s="146">
        <f t="shared" si="20"/>
        <v>0</v>
      </c>
      <c r="L42" s="94"/>
      <c r="M42" s="146">
        <f t="shared" si="21"/>
        <v>0</v>
      </c>
      <c r="N42" s="94"/>
      <c r="O42" s="146">
        <f t="shared" si="22"/>
        <v>0</v>
      </c>
      <c r="P42" s="94"/>
      <c r="Q42" s="146">
        <f t="shared" si="23"/>
        <v>0</v>
      </c>
      <c r="R42" s="94"/>
      <c r="S42" s="146">
        <f t="shared" si="24"/>
        <v>0</v>
      </c>
      <c r="T42" s="94"/>
      <c r="U42" s="146">
        <f t="shared" si="25"/>
        <v>0</v>
      </c>
      <c r="V42" s="94"/>
      <c r="W42" s="146">
        <f t="shared" si="26"/>
        <v>0</v>
      </c>
      <c r="X42" s="94"/>
      <c r="Y42" s="146">
        <f t="shared" si="27"/>
        <v>0</v>
      </c>
      <c r="Z42" s="94"/>
      <c r="AA42" s="146">
        <f t="shared" si="28"/>
        <v>0</v>
      </c>
      <c r="AB42" s="94"/>
      <c r="AC42" s="146">
        <f t="shared" si="29"/>
        <v>0</v>
      </c>
      <c r="AD42" s="94"/>
      <c r="AE42" s="146">
        <f t="shared" si="30"/>
        <v>0</v>
      </c>
      <c r="AF42" s="147">
        <f t="shared" si="111"/>
        <v>0</v>
      </c>
      <c r="AG42" s="146">
        <f t="shared" si="111"/>
        <v>0</v>
      </c>
      <c r="AH42" s="99"/>
      <c r="AI42" s="100">
        <f t="shared" si="32"/>
        <v>0</v>
      </c>
      <c r="AJ42" s="99"/>
      <c r="AK42" s="100">
        <f t="shared" si="33"/>
        <v>0</v>
      </c>
      <c r="AL42" s="99"/>
      <c r="AM42" s="100">
        <f t="shared" si="33"/>
        <v>0</v>
      </c>
      <c r="AN42" s="99"/>
      <c r="AO42" s="100">
        <f t="shared" si="34"/>
        <v>0</v>
      </c>
      <c r="AP42" s="99"/>
      <c r="AQ42" s="100">
        <f t="shared" si="35"/>
        <v>0</v>
      </c>
      <c r="AR42" s="99"/>
      <c r="AS42" s="100">
        <f t="shared" si="36"/>
        <v>0</v>
      </c>
      <c r="AT42" s="99"/>
      <c r="AU42" s="100">
        <f t="shared" si="37"/>
        <v>0</v>
      </c>
      <c r="AV42" s="99"/>
      <c r="AW42" s="100">
        <f t="shared" si="38"/>
        <v>0</v>
      </c>
      <c r="AX42" s="99"/>
      <c r="AY42" s="100">
        <f t="shared" si="39"/>
        <v>0</v>
      </c>
      <c r="AZ42" s="99"/>
      <c r="BA42" s="100">
        <f t="shared" si="40"/>
        <v>0</v>
      </c>
      <c r="BB42" s="99"/>
      <c r="BC42" s="100">
        <f t="shared" si="41"/>
        <v>0</v>
      </c>
      <c r="BD42" s="99"/>
      <c r="BE42" s="100">
        <f t="shared" si="42"/>
        <v>0</v>
      </c>
      <c r="BF42" s="101">
        <f t="shared" si="94"/>
        <v>0</v>
      </c>
      <c r="BG42" s="100">
        <f t="shared" si="94"/>
        <v>0</v>
      </c>
      <c r="BH42" s="99"/>
      <c r="BI42" s="100">
        <f t="shared" si="112"/>
        <v>0</v>
      </c>
      <c r="BJ42" s="99"/>
      <c r="BK42" s="100">
        <f t="shared" si="113"/>
        <v>0</v>
      </c>
      <c r="BL42" s="99"/>
      <c r="BM42" s="100">
        <f t="shared" si="114"/>
        <v>0</v>
      </c>
      <c r="BN42" s="99"/>
      <c r="BO42" s="100">
        <f t="shared" si="115"/>
        <v>0</v>
      </c>
      <c r="BP42" s="99"/>
      <c r="BQ42" s="100">
        <f t="shared" si="116"/>
        <v>0</v>
      </c>
      <c r="BR42" s="99"/>
      <c r="BS42" s="100">
        <f t="shared" si="117"/>
        <v>0</v>
      </c>
      <c r="BT42" s="99"/>
      <c r="BU42" s="100">
        <f t="shared" si="118"/>
        <v>0</v>
      </c>
      <c r="BV42" s="99"/>
      <c r="BW42" s="100">
        <f t="shared" si="119"/>
        <v>0</v>
      </c>
      <c r="BX42" s="99"/>
      <c r="BY42" s="100">
        <f t="shared" si="120"/>
        <v>0</v>
      </c>
      <c r="BZ42" s="99"/>
      <c r="CA42" s="100">
        <f t="shared" si="121"/>
        <v>0</v>
      </c>
      <c r="CB42" s="99"/>
      <c r="CC42" s="100">
        <f t="shared" si="122"/>
        <v>0</v>
      </c>
      <c r="CD42" s="99"/>
      <c r="CE42" s="100">
        <f t="shared" si="123"/>
        <v>0</v>
      </c>
      <c r="CF42" s="101">
        <f t="shared" si="124"/>
        <v>0</v>
      </c>
      <c r="CG42" s="100">
        <f t="shared" si="124"/>
        <v>0</v>
      </c>
    </row>
    <row r="43" spans="1:85" s="102" customFormat="1" ht="19.899999999999999" customHeight="1" x14ac:dyDescent="0.5">
      <c r="A43" s="94">
        <v>36</v>
      </c>
      <c r="B43" s="95" t="s">
        <v>110</v>
      </c>
      <c r="C43" s="95" t="s">
        <v>74</v>
      </c>
      <c r="D43" s="94">
        <f t="shared" si="110"/>
        <v>17</v>
      </c>
      <c r="E43" s="94">
        <v>0.68</v>
      </c>
      <c r="F43" s="94" t="s">
        <v>111</v>
      </c>
      <c r="G43" s="94"/>
      <c r="H43" s="94"/>
      <c r="I43" s="146">
        <f t="shared" si="19"/>
        <v>0</v>
      </c>
      <c r="J43" s="94"/>
      <c r="K43" s="146">
        <f t="shared" si="20"/>
        <v>0</v>
      </c>
      <c r="L43" s="94"/>
      <c r="M43" s="146">
        <f t="shared" si="21"/>
        <v>0</v>
      </c>
      <c r="N43" s="94"/>
      <c r="O43" s="146">
        <f t="shared" si="22"/>
        <v>0</v>
      </c>
      <c r="P43" s="94"/>
      <c r="Q43" s="146">
        <f t="shared" si="23"/>
        <v>0</v>
      </c>
      <c r="R43" s="94"/>
      <c r="S43" s="146">
        <f t="shared" si="24"/>
        <v>0</v>
      </c>
      <c r="T43" s="94"/>
      <c r="U43" s="146">
        <f t="shared" si="25"/>
        <v>0</v>
      </c>
      <c r="V43" s="94"/>
      <c r="W43" s="146">
        <f t="shared" si="26"/>
        <v>0</v>
      </c>
      <c r="X43" s="94"/>
      <c r="Y43" s="146">
        <f t="shared" si="27"/>
        <v>0</v>
      </c>
      <c r="Z43" s="94"/>
      <c r="AA43" s="146">
        <f t="shared" si="28"/>
        <v>0</v>
      </c>
      <c r="AB43" s="94"/>
      <c r="AC43" s="146">
        <f t="shared" si="29"/>
        <v>0</v>
      </c>
      <c r="AD43" s="94"/>
      <c r="AE43" s="146">
        <f t="shared" si="30"/>
        <v>0</v>
      </c>
      <c r="AF43" s="147">
        <f t="shared" si="111"/>
        <v>0</v>
      </c>
      <c r="AG43" s="146">
        <f t="shared" si="111"/>
        <v>0</v>
      </c>
      <c r="AH43" s="99"/>
      <c r="AI43" s="100">
        <f t="shared" si="32"/>
        <v>0</v>
      </c>
      <c r="AJ43" s="99"/>
      <c r="AK43" s="100">
        <f t="shared" si="33"/>
        <v>0</v>
      </c>
      <c r="AL43" s="99"/>
      <c r="AM43" s="100">
        <f t="shared" si="33"/>
        <v>0</v>
      </c>
      <c r="AN43" s="99"/>
      <c r="AO43" s="100">
        <f t="shared" si="34"/>
        <v>0</v>
      </c>
      <c r="AP43" s="99"/>
      <c r="AQ43" s="100">
        <f t="shared" si="35"/>
        <v>0</v>
      </c>
      <c r="AR43" s="99"/>
      <c r="AS43" s="100">
        <f t="shared" si="36"/>
        <v>0</v>
      </c>
      <c r="AT43" s="99"/>
      <c r="AU43" s="100">
        <f t="shared" si="37"/>
        <v>0</v>
      </c>
      <c r="AV43" s="99"/>
      <c r="AW43" s="100">
        <f t="shared" si="38"/>
        <v>0</v>
      </c>
      <c r="AX43" s="99"/>
      <c r="AY43" s="100">
        <f t="shared" si="39"/>
        <v>0</v>
      </c>
      <c r="AZ43" s="99"/>
      <c r="BA43" s="100">
        <f t="shared" si="40"/>
        <v>0</v>
      </c>
      <c r="BB43" s="99"/>
      <c r="BC43" s="100">
        <f t="shared" si="41"/>
        <v>0</v>
      </c>
      <c r="BD43" s="99"/>
      <c r="BE43" s="100">
        <f t="shared" si="42"/>
        <v>0</v>
      </c>
      <c r="BF43" s="101">
        <f t="shared" si="94"/>
        <v>0</v>
      </c>
      <c r="BG43" s="100">
        <f t="shared" si="94"/>
        <v>0</v>
      </c>
      <c r="BH43" s="99"/>
      <c r="BI43" s="100">
        <f t="shared" si="112"/>
        <v>0</v>
      </c>
      <c r="BJ43" s="99"/>
      <c r="BK43" s="100">
        <f t="shared" si="113"/>
        <v>0</v>
      </c>
      <c r="BL43" s="99"/>
      <c r="BM43" s="100">
        <f t="shared" si="114"/>
        <v>0</v>
      </c>
      <c r="BN43" s="99"/>
      <c r="BO43" s="100">
        <f t="shared" si="115"/>
        <v>0</v>
      </c>
      <c r="BP43" s="99"/>
      <c r="BQ43" s="100">
        <f t="shared" si="116"/>
        <v>0</v>
      </c>
      <c r="BR43" s="99"/>
      <c r="BS43" s="100">
        <f t="shared" si="117"/>
        <v>0</v>
      </c>
      <c r="BT43" s="99"/>
      <c r="BU43" s="100">
        <f t="shared" si="118"/>
        <v>0</v>
      </c>
      <c r="BV43" s="99"/>
      <c r="BW43" s="100">
        <f t="shared" si="119"/>
        <v>0</v>
      </c>
      <c r="BX43" s="99"/>
      <c r="BY43" s="100">
        <f t="shared" si="120"/>
        <v>0</v>
      </c>
      <c r="BZ43" s="99"/>
      <c r="CA43" s="100">
        <f t="shared" si="121"/>
        <v>0</v>
      </c>
      <c r="CB43" s="99"/>
      <c r="CC43" s="100">
        <f t="shared" si="122"/>
        <v>0</v>
      </c>
      <c r="CD43" s="99"/>
      <c r="CE43" s="100">
        <f t="shared" si="123"/>
        <v>0</v>
      </c>
      <c r="CF43" s="101">
        <f t="shared" si="124"/>
        <v>0</v>
      </c>
      <c r="CG43" s="100">
        <f t="shared" si="124"/>
        <v>0</v>
      </c>
    </row>
    <row r="44" spans="1:85" s="102" customFormat="1" ht="19.899999999999999" customHeight="1" x14ac:dyDescent="0.5">
      <c r="A44" s="94">
        <v>37</v>
      </c>
      <c r="B44" s="95" t="s">
        <v>110</v>
      </c>
      <c r="C44" s="95" t="s">
        <v>74</v>
      </c>
      <c r="D44" s="94">
        <f t="shared" si="110"/>
        <v>17</v>
      </c>
      <c r="E44" s="94">
        <v>0.64</v>
      </c>
      <c r="F44" s="94" t="s">
        <v>85</v>
      </c>
      <c r="G44" s="94"/>
      <c r="H44" s="94"/>
      <c r="I44" s="146">
        <f t="shared" si="19"/>
        <v>0</v>
      </c>
      <c r="J44" s="94"/>
      <c r="K44" s="146">
        <f t="shared" si="20"/>
        <v>0</v>
      </c>
      <c r="L44" s="94"/>
      <c r="M44" s="146">
        <f t="shared" si="21"/>
        <v>0</v>
      </c>
      <c r="N44" s="94"/>
      <c r="O44" s="146">
        <f t="shared" si="22"/>
        <v>0</v>
      </c>
      <c r="P44" s="94"/>
      <c r="Q44" s="146">
        <f t="shared" si="23"/>
        <v>0</v>
      </c>
      <c r="R44" s="94"/>
      <c r="S44" s="146">
        <f t="shared" si="24"/>
        <v>0</v>
      </c>
      <c r="T44" s="94"/>
      <c r="U44" s="146">
        <f t="shared" si="25"/>
        <v>0</v>
      </c>
      <c r="V44" s="94"/>
      <c r="W44" s="146">
        <f t="shared" si="26"/>
        <v>0</v>
      </c>
      <c r="X44" s="94"/>
      <c r="Y44" s="146">
        <f t="shared" si="27"/>
        <v>0</v>
      </c>
      <c r="Z44" s="94"/>
      <c r="AA44" s="146">
        <f t="shared" si="28"/>
        <v>0</v>
      </c>
      <c r="AB44" s="94"/>
      <c r="AC44" s="146">
        <f t="shared" si="29"/>
        <v>0</v>
      </c>
      <c r="AD44" s="94"/>
      <c r="AE44" s="146">
        <f t="shared" si="30"/>
        <v>0</v>
      </c>
      <c r="AF44" s="147">
        <f t="shared" si="111"/>
        <v>0</v>
      </c>
      <c r="AG44" s="146">
        <f t="shared" si="111"/>
        <v>0</v>
      </c>
      <c r="AH44" s="99"/>
      <c r="AI44" s="100">
        <f t="shared" si="32"/>
        <v>0</v>
      </c>
      <c r="AJ44" s="99"/>
      <c r="AK44" s="100">
        <f t="shared" si="33"/>
        <v>0</v>
      </c>
      <c r="AL44" s="99"/>
      <c r="AM44" s="100">
        <f t="shared" si="33"/>
        <v>0</v>
      </c>
      <c r="AN44" s="99"/>
      <c r="AO44" s="100">
        <f t="shared" si="34"/>
        <v>0</v>
      </c>
      <c r="AP44" s="99"/>
      <c r="AQ44" s="100">
        <f t="shared" si="35"/>
        <v>0</v>
      </c>
      <c r="AR44" s="99"/>
      <c r="AS44" s="100">
        <f t="shared" si="36"/>
        <v>0</v>
      </c>
      <c r="AT44" s="99"/>
      <c r="AU44" s="100">
        <f t="shared" si="37"/>
        <v>0</v>
      </c>
      <c r="AV44" s="99"/>
      <c r="AW44" s="100">
        <f t="shared" si="38"/>
        <v>0</v>
      </c>
      <c r="AX44" s="99"/>
      <c r="AY44" s="100">
        <f t="shared" si="39"/>
        <v>0</v>
      </c>
      <c r="AZ44" s="99"/>
      <c r="BA44" s="100">
        <f t="shared" si="40"/>
        <v>0</v>
      </c>
      <c r="BB44" s="99"/>
      <c r="BC44" s="100">
        <f t="shared" si="41"/>
        <v>0</v>
      </c>
      <c r="BD44" s="99"/>
      <c r="BE44" s="100">
        <f t="shared" si="42"/>
        <v>0</v>
      </c>
      <c r="BF44" s="101">
        <f t="shared" si="94"/>
        <v>0</v>
      </c>
      <c r="BG44" s="100">
        <f t="shared" si="94"/>
        <v>0</v>
      </c>
      <c r="BH44" s="99"/>
      <c r="BI44" s="100">
        <f t="shared" si="112"/>
        <v>0</v>
      </c>
      <c r="BJ44" s="99"/>
      <c r="BK44" s="100">
        <f t="shared" si="113"/>
        <v>0</v>
      </c>
      <c r="BL44" s="99"/>
      <c r="BM44" s="100">
        <f t="shared" si="114"/>
        <v>0</v>
      </c>
      <c r="BN44" s="99"/>
      <c r="BO44" s="100">
        <f t="shared" si="115"/>
        <v>0</v>
      </c>
      <c r="BP44" s="99"/>
      <c r="BQ44" s="100">
        <f t="shared" si="116"/>
        <v>0</v>
      </c>
      <c r="BR44" s="99"/>
      <c r="BS44" s="100">
        <f t="shared" si="117"/>
        <v>0</v>
      </c>
      <c r="BT44" s="99"/>
      <c r="BU44" s="100">
        <f t="shared" si="118"/>
        <v>0</v>
      </c>
      <c r="BV44" s="99"/>
      <c r="BW44" s="100">
        <f t="shared" si="119"/>
        <v>0</v>
      </c>
      <c r="BX44" s="99"/>
      <c r="BY44" s="100">
        <f t="shared" si="120"/>
        <v>0</v>
      </c>
      <c r="BZ44" s="99"/>
      <c r="CA44" s="100">
        <f t="shared" si="121"/>
        <v>0</v>
      </c>
      <c r="CB44" s="99"/>
      <c r="CC44" s="100">
        <f t="shared" si="122"/>
        <v>0</v>
      </c>
      <c r="CD44" s="99"/>
      <c r="CE44" s="100">
        <f t="shared" si="123"/>
        <v>0</v>
      </c>
      <c r="CF44" s="101">
        <f t="shared" si="124"/>
        <v>0</v>
      </c>
      <c r="CG44" s="100">
        <f t="shared" si="124"/>
        <v>0</v>
      </c>
    </row>
    <row r="45" spans="1:85" s="102" customFormat="1" ht="19.899999999999999" customHeight="1" x14ac:dyDescent="0.5">
      <c r="A45" s="94">
        <v>38</v>
      </c>
      <c r="B45" s="95" t="s">
        <v>112</v>
      </c>
      <c r="C45" s="95" t="s">
        <v>74</v>
      </c>
      <c r="D45" s="94">
        <f t="shared" si="110"/>
        <v>17</v>
      </c>
      <c r="E45" s="94">
        <v>0.64</v>
      </c>
      <c r="F45" s="94" t="s">
        <v>85</v>
      </c>
      <c r="G45" s="94"/>
      <c r="H45" s="94"/>
      <c r="I45" s="146">
        <f t="shared" si="19"/>
        <v>0</v>
      </c>
      <c r="J45" s="94"/>
      <c r="K45" s="146">
        <f t="shared" si="20"/>
        <v>0</v>
      </c>
      <c r="L45" s="94"/>
      <c r="M45" s="146">
        <f t="shared" si="21"/>
        <v>0</v>
      </c>
      <c r="N45" s="94"/>
      <c r="O45" s="146">
        <f t="shared" si="22"/>
        <v>0</v>
      </c>
      <c r="P45" s="94"/>
      <c r="Q45" s="146">
        <f t="shared" si="23"/>
        <v>0</v>
      </c>
      <c r="R45" s="94"/>
      <c r="S45" s="146">
        <f t="shared" si="24"/>
        <v>0</v>
      </c>
      <c r="T45" s="94"/>
      <c r="U45" s="146">
        <f t="shared" si="25"/>
        <v>0</v>
      </c>
      <c r="V45" s="94"/>
      <c r="W45" s="146">
        <f t="shared" si="26"/>
        <v>0</v>
      </c>
      <c r="X45" s="94"/>
      <c r="Y45" s="146">
        <f t="shared" si="27"/>
        <v>0</v>
      </c>
      <c r="Z45" s="94"/>
      <c r="AA45" s="146">
        <f t="shared" si="28"/>
        <v>0</v>
      </c>
      <c r="AB45" s="94"/>
      <c r="AC45" s="146">
        <f t="shared" si="29"/>
        <v>0</v>
      </c>
      <c r="AD45" s="94"/>
      <c r="AE45" s="146">
        <f t="shared" si="30"/>
        <v>0</v>
      </c>
      <c r="AF45" s="147">
        <f t="shared" si="111"/>
        <v>0</v>
      </c>
      <c r="AG45" s="146">
        <f t="shared" si="111"/>
        <v>0</v>
      </c>
      <c r="AH45" s="99"/>
      <c r="AI45" s="100">
        <f t="shared" si="32"/>
        <v>0</v>
      </c>
      <c r="AJ45" s="99"/>
      <c r="AK45" s="100">
        <f t="shared" si="33"/>
        <v>0</v>
      </c>
      <c r="AL45" s="99"/>
      <c r="AM45" s="100">
        <f t="shared" si="33"/>
        <v>0</v>
      </c>
      <c r="AN45" s="99"/>
      <c r="AO45" s="100">
        <f t="shared" si="34"/>
        <v>0</v>
      </c>
      <c r="AP45" s="99"/>
      <c r="AQ45" s="100">
        <f t="shared" si="35"/>
        <v>0</v>
      </c>
      <c r="AR45" s="99"/>
      <c r="AS45" s="100">
        <f t="shared" si="36"/>
        <v>0</v>
      </c>
      <c r="AT45" s="99"/>
      <c r="AU45" s="100">
        <f t="shared" si="37"/>
        <v>0</v>
      </c>
      <c r="AV45" s="99"/>
      <c r="AW45" s="100">
        <f t="shared" si="38"/>
        <v>0</v>
      </c>
      <c r="AX45" s="99"/>
      <c r="AY45" s="100">
        <f t="shared" si="39"/>
        <v>0</v>
      </c>
      <c r="AZ45" s="99"/>
      <c r="BA45" s="100">
        <f t="shared" si="40"/>
        <v>0</v>
      </c>
      <c r="BB45" s="99"/>
      <c r="BC45" s="100">
        <f t="shared" si="41"/>
        <v>0</v>
      </c>
      <c r="BD45" s="99"/>
      <c r="BE45" s="100">
        <f t="shared" si="42"/>
        <v>0</v>
      </c>
      <c r="BF45" s="101">
        <f t="shared" si="94"/>
        <v>0</v>
      </c>
      <c r="BG45" s="100">
        <f t="shared" si="94"/>
        <v>0</v>
      </c>
      <c r="BH45" s="99"/>
      <c r="BI45" s="100">
        <f t="shared" si="112"/>
        <v>0</v>
      </c>
      <c r="BJ45" s="99"/>
      <c r="BK45" s="100">
        <f t="shared" si="113"/>
        <v>0</v>
      </c>
      <c r="BL45" s="99"/>
      <c r="BM45" s="100">
        <f t="shared" si="114"/>
        <v>0</v>
      </c>
      <c r="BN45" s="99"/>
      <c r="BO45" s="100">
        <f t="shared" si="115"/>
        <v>0</v>
      </c>
      <c r="BP45" s="99"/>
      <c r="BQ45" s="100">
        <f t="shared" si="116"/>
        <v>0</v>
      </c>
      <c r="BR45" s="99"/>
      <c r="BS45" s="100">
        <f t="shared" si="117"/>
        <v>0</v>
      </c>
      <c r="BT45" s="99"/>
      <c r="BU45" s="100">
        <f t="shared" si="118"/>
        <v>0</v>
      </c>
      <c r="BV45" s="99"/>
      <c r="BW45" s="100">
        <f t="shared" si="119"/>
        <v>0</v>
      </c>
      <c r="BX45" s="99"/>
      <c r="BY45" s="100">
        <f t="shared" si="120"/>
        <v>0</v>
      </c>
      <c r="BZ45" s="99"/>
      <c r="CA45" s="100">
        <f t="shared" si="121"/>
        <v>0</v>
      </c>
      <c r="CB45" s="99"/>
      <c r="CC45" s="100">
        <f t="shared" si="122"/>
        <v>0</v>
      </c>
      <c r="CD45" s="99"/>
      <c r="CE45" s="100">
        <f t="shared" si="123"/>
        <v>0</v>
      </c>
      <c r="CF45" s="101">
        <f t="shared" si="124"/>
        <v>0</v>
      </c>
      <c r="CG45" s="100">
        <f t="shared" si="124"/>
        <v>0</v>
      </c>
    </row>
    <row r="46" spans="1:85" s="102" customFormat="1" ht="19.899999999999999" customHeight="1" x14ac:dyDescent="0.5">
      <c r="A46" s="94">
        <v>39</v>
      </c>
      <c r="B46" s="95" t="s">
        <v>112</v>
      </c>
      <c r="C46" s="95" t="s">
        <v>74</v>
      </c>
      <c r="D46" s="94">
        <f t="shared" si="110"/>
        <v>17</v>
      </c>
      <c r="E46" s="94">
        <v>0.64</v>
      </c>
      <c r="F46" s="94" t="s">
        <v>85</v>
      </c>
      <c r="G46" s="94"/>
      <c r="H46" s="94"/>
      <c r="I46" s="146">
        <f t="shared" si="19"/>
        <v>0</v>
      </c>
      <c r="J46" s="94"/>
      <c r="K46" s="146">
        <f t="shared" si="20"/>
        <v>0</v>
      </c>
      <c r="L46" s="94"/>
      <c r="M46" s="146">
        <f t="shared" si="21"/>
        <v>0</v>
      </c>
      <c r="N46" s="94"/>
      <c r="O46" s="146">
        <f t="shared" si="22"/>
        <v>0</v>
      </c>
      <c r="P46" s="94"/>
      <c r="Q46" s="146">
        <f t="shared" si="23"/>
        <v>0</v>
      </c>
      <c r="R46" s="94"/>
      <c r="S46" s="146">
        <f t="shared" si="24"/>
        <v>0</v>
      </c>
      <c r="T46" s="94"/>
      <c r="U46" s="146">
        <f t="shared" si="25"/>
        <v>0</v>
      </c>
      <c r="V46" s="94"/>
      <c r="W46" s="146">
        <f t="shared" si="26"/>
        <v>0</v>
      </c>
      <c r="X46" s="94"/>
      <c r="Y46" s="146">
        <f t="shared" si="27"/>
        <v>0</v>
      </c>
      <c r="Z46" s="94"/>
      <c r="AA46" s="146">
        <f t="shared" si="28"/>
        <v>0</v>
      </c>
      <c r="AB46" s="94"/>
      <c r="AC46" s="146">
        <f t="shared" si="29"/>
        <v>0</v>
      </c>
      <c r="AD46" s="94"/>
      <c r="AE46" s="146">
        <f t="shared" si="30"/>
        <v>0</v>
      </c>
      <c r="AF46" s="147">
        <f t="shared" si="111"/>
        <v>0</v>
      </c>
      <c r="AG46" s="146">
        <f t="shared" si="111"/>
        <v>0</v>
      </c>
      <c r="AH46" s="99"/>
      <c r="AI46" s="100">
        <f t="shared" si="32"/>
        <v>0</v>
      </c>
      <c r="AJ46" s="99"/>
      <c r="AK46" s="100">
        <f t="shared" si="33"/>
        <v>0</v>
      </c>
      <c r="AL46" s="99"/>
      <c r="AM46" s="100">
        <f t="shared" si="33"/>
        <v>0</v>
      </c>
      <c r="AN46" s="99"/>
      <c r="AO46" s="100">
        <f t="shared" si="34"/>
        <v>0</v>
      </c>
      <c r="AP46" s="99"/>
      <c r="AQ46" s="100">
        <f t="shared" si="35"/>
        <v>0</v>
      </c>
      <c r="AR46" s="99"/>
      <c r="AS46" s="100">
        <f t="shared" si="36"/>
        <v>0</v>
      </c>
      <c r="AT46" s="99"/>
      <c r="AU46" s="100">
        <f t="shared" si="37"/>
        <v>0</v>
      </c>
      <c r="AV46" s="99"/>
      <c r="AW46" s="100">
        <f t="shared" si="38"/>
        <v>0</v>
      </c>
      <c r="AX46" s="99"/>
      <c r="AY46" s="100">
        <f t="shared" si="39"/>
        <v>0</v>
      </c>
      <c r="AZ46" s="99"/>
      <c r="BA46" s="100">
        <f t="shared" si="40"/>
        <v>0</v>
      </c>
      <c r="BB46" s="99"/>
      <c r="BC46" s="100">
        <f t="shared" si="41"/>
        <v>0</v>
      </c>
      <c r="BD46" s="99"/>
      <c r="BE46" s="100">
        <f t="shared" si="42"/>
        <v>0</v>
      </c>
      <c r="BF46" s="101">
        <f t="shared" si="94"/>
        <v>0</v>
      </c>
      <c r="BG46" s="100">
        <f t="shared" si="94"/>
        <v>0</v>
      </c>
      <c r="BH46" s="99"/>
      <c r="BI46" s="100">
        <f t="shared" si="112"/>
        <v>0</v>
      </c>
      <c r="BJ46" s="99"/>
      <c r="BK46" s="100">
        <f t="shared" si="113"/>
        <v>0</v>
      </c>
      <c r="BL46" s="99"/>
      <c r="BM46" s="100">
        <f t="shared" si="114"/>
        <v>0</v>
      </c>
      <c r="BN46" s="99"/>
      <c r="BO46" s="100">
        <f t="shared" si="115"/>
        <v>0</v>
      </c>
      <c r="BP46" s="99"/>
      <c r="BQ46" s="100">
        <f t="shared" si="116"/>
        <v>0</v>
      </c>
      <c r="BR46" s="99"/>
      <c r="BS46" s="100">
        <f t="shared" si="117"/>
        <v>0</v>
      </c>
      <c r="BT46" s="99"/>
      <c r="BU46" s="100">
        <f t="shared" si="118"/>
        <v>0</v>
      </c>
      <c r="BV46" s="99"/>
      <c r="BW46" s="100">
        <f t="shared" si="119"/>
        <v>0</v>
      </c>
      <c r="BX46" s="99"/>
      <c r="BY46" s="100">
        <f t="shared" si="120"/>
        <v>0</v>
      </c>
      <c r="BZ46" s="99"/>
      <c r="CA46" s="100">
        <f t="shared" si="121"/>
        <v>0</v>
      </c>
      <c r="CB46" s="99"/>
      <c r="CC46" s="100">
        <f t="shared" si="122"/>
        <v>0</v>
      </c>
      <c r="CD46" s="99"/>
      <c r="CE46" s="100">
        <f t="shared" si="123"/>
        <v>0</v>
      </c>
      <c r="CF46" s="101">
        <f t="shared" si="124"/>
        <v>0</v>
      </c>
      <c r="CG46" s="100">
        <f t="shared" si="124"/>
        <v>0</v>
      </c>
    </row>
    <row r="47" spans="1:85" s="102" customFormat="1" ht="19.899999999999999" customHeight="1" x14ac:dyDescent="0.5">
      <c r="A47" s="94">
        <v>40</v>
      </c>
      <c r="B47" s="95" t="s">
        <v>112</v>
      </c>
      <c r="C47" s="95" t="s">
        <v>74</v>
      </c>
      <c r="D47" s="94">
        <f t="shared" si="110"/>
        <v>17</v>
      </c>
      <c r="E47" s="94">
        <v>0.64</v>
      </c>
      <c r="F47" s="94" t="s">
        <v>85</v>
      </c>
      <c r="G47" s="94"/>
      <c r="H47" s="94"/>
      <c r="I47" s="146">
        <f t="shared" si="19"/>
        <v>0</v>
      </c>
      <c r="J47" s="94"/>
      <c r="K47" s="146">
        <f t="shared" si="20"/>
        <v>0</v>
      </c>
      <c r="L47" s="94"/>
      <c r="M47" s="146">
        <f t="shared" si="21"/>
        <v>0</v>
      </c>
      <c r="N47" s="94"/>
      <c r="O47" s="146">
        <f t="shared" si="22"/>
        <v>0</v>
      </c>
      <c r="P47" s="94"/>
      <c r="Q47" s="146">
        <f t="shared" si="23"/>
        <v>0</v>
      </c>
      <c r="R47" s="94"/>
      <c r="S47" s="146">
        <f t="shared" si="24"/>
        <v>0</v>
      </c>
      <c r="T47" s="94"/>
      <c r="U47" s="146">
        <f t="shared" si="25"/>
        <v>0</v>
      </c>
      <c r="V47" s="94"/>
      <c r="W47" s="146">
        <f t="shared" si="26"/>
        <v>0</v>
      </c>
      <c r="X47" s="94"/>
      <c r="Y47" s="146">
        <f t="shared" si="27"/>
        <v>0</v>
      </c>
      <c r="Z47" s="94"/>
      <c r="AA47" s="146">
        <f t="shared" si="28"/>
        <v>0</v>
      </c>
      <c r="AB47" s="94"/>
      <c r="AC47" s="146">
        <f t="shared" si="29"/>
        <v>0</v>
      </c>
      <c r="AD47" s="94"/>
      <c r="AE47" s="146">
        <f t="shared" si="30"/>
        <v>0</v>
      </c>
      <c r="AF47" s="147">
        <f t="shared" si="111"/>
        <v>0</v>
      </c>
      <c r="AG47" s="146">
        <f t="shared" si="111"/>
        <v>0</v>
      </c>
      <c r="AH47" s="99"/>
      <c r="AI47" s="100">
        <f t="shared" si="32"/>
        <v>0</v>
      </c>
      <c r="AJ47" s="99"/>
      <c r="AK47" s="100">
        <f t="shared" si="33"/>
        <v>0</v>
      </c>
      <c r="AL47" s="99"/>
      <c r="AM47" s="100">
        <f t="shared" si="33"/>
        <v>0</v>
      </c>
      <c r="AN47" s="99"/>
      <c r="AO47" s="100">
        <f t="shared" si="34"/>
        <v>0</v>
      </c>
      <c r="AP47" s="99"/>
      <c r="AQ47" s="100">
        <f t="shared" si="35"/>
        <v>0</v>
      </c>
      <c r="AR47" s="99"/>
      <c r="AS47" s="100">
        <f t="shared" si="36"/>
        <v>0</v>
      </c>
      <c r="AT47" s="99"/>
      <c r="AU47" s="100">
        <f t="shared" si="37"/>
        <v>0</v>
      </c>
      <c r="AV47" s="99"/>
      <c r="AW47" s="100">
        <f t="shared" si="38"/>
        <v>0</v>
      </c>
      <c r="AX47" s="99"/>
      <c r="AY47" s="100">
        <f t="shared" si="39"/>
        <v>0</v>
      </c>
      <c r="AZ47" s="99"/>
      <c r="BA47" s="100">
        <f t="shared" si="40"/>
        <v>0</v>
      </c>
      <c r="BB47" s="99"/>
      <c r="BC47" s="100">
        <f t="shared" si="41"/>
        <v>0</v>
      </c>
      <c r="BD47" s="99"/>
      <c r="BE47" s="100">
        <f t="shared" si="42"/>
        <v>0</v>
      </c>
      <c r="BF47" s="101">
        <f t="shared" si="94"/>
        <v>0</v>
      </c>
      <c r="BG47" s="100">
        <f t="shared" si="94"/>
        <v>0</v>
      </c>
      <c r="BH47" s="99"/>
      <c r="BI47" s="100">
        <f t="shared" si="112"/>
        <v>0</v>
      </c>
      <c r="BJ47" s="99"/>
      <c r="BK47" s="100">
        <f t="shared" si="113"/>
        <v>0</v>
      </c>
      <c r="BL47" s="99"/>
      <c r="BM47" s="100">
        <f t="shared" si="114"/>
        <v>0</v>
      </c>
      <c r="BN47" s="99"/>
      <c r="BO47" s="100">
        <f t="shared" si="115"/>
        <v>0</v>
      </c>
      <c r="BP47" s="99"/>
      <c r="BQ47" s="100">
        <f t="shared" si="116"/>
        <v>0</v>
      </c>
      <c r="BR47" s="99"/>
      <c r="BS47" s="100">
        <f t="shared" si="117"/>
        <v>0</v>
      </c>
      <c r="BT47" s="99"/>
      <c r="BU47" s="100">
        <f t="shared" si="118"/>
        <v>0</v>
      </c>
      <c r="BV47" s="99"/>
      <c r="BW47" s="100">
        <f t="shared" si="119"/>
        <v>0</v>
      </c>
      <c r="BX47" s="99"/>
      <c r="BY47" s="100">
        <f t="shared" si="120"/>
        <v>0</v>
      </c>
      <c r="BZ47" s="99"/>
      <c r="CA47" s="100">
        <f t="shared" si="121"/>
        <v>0</v>
      </c>
      <c r="CB47" s="99"/>
      <c r="CC47" s="100">
        <f t="shared" si="122"/>
        <v>0</v>
      </c>
      <c r="CD47" s="99"/>
      <c r="CE47" s="100">
        <f t="shared" si="123"/>
        <v>0</v>
      </c>
      <c r="CF47" s="101">
        <f t="shared" si="124"/>
        <v>0</v>
      </c>
      <c r="CG47" s="100">
        <f t="shared" si="124"/>
        <v>0</v>
      </c>
    </row>
    <row r="48" spans="1:85" s="102" customFormat="1" ht="19.899999999999999" customHeight="1" x14ac:dyDescent="0.5">
      <c r="A48" s="94"/>
      <c r="B48" s="95"/>
      <c r="C48" s="95"/>
      <c r="D48" s="94"/>
      <c r="E48" s="94"/>
      <c r="F48" s="94"/>
      <c r="G48" s="94"/>
      <c r="H48" s="94"/>
      <c r="I48" s="146"/>
      <c r="J48" s="94"/>
      <c r="K48" s="146"/>
      <c r="L48" s="94"/>
      <c r="M48" s="146"/>
      <c r="N48" s="94"/>
      <c r="O48" s="146"/>
      <c r="P48" s="94"/>
      <c r="Q48" s="146"/>
      <c r="R48" s="94"/>
      <c r="S48" s="146"/>
      <c r="T48" s="94"/>
      <c r="U48" s="146"/>
      <c r="V48" s="94"/>
      <c r="W48" s="146"/>
      <c r="X48" s="94"/>
      <c r="Y48" s="146"/>
      <c r="Z48" s="94"/>
      <c r="AA48" s="146"/>
      <c r="AB48" s="94"/>
      <c r="AC48" s="146"/>
      <c r="AD48" s="94"/>
      <c r="AE48" s="146"/>
      <c r="AF48" s="147"/>
      <c r="AG48" s="146"/>
      <c r="AH48" s="99"/>
      <c r="AI48" s="100"/>
      <c r="AJ48" s="99"/>
      <c r="AK48" s="100"/>
      <c r="AL48" s="99"/>
      <c r="AM48" s="100"/>
      <c r="AN48" s="99"/>
      <c r="AO48" s="100"/>
      <c r="AP48" s="99"/>
      <c r="AQ48" s="100"/>
      <c r="AR48" s="99"/>
      <c r="AS48" s="100"/>
      <c r="AT48" s="99"/>
      <c r="AU48" s="100"/>
      <c r="AV48" s="99"/>
      <c r="AW48" s="100"/>
      <c r="AX48" s="99"/>
      <c r="AY48" s="100"/>
      <c r="AZ48" s="99"/>
      <c r="BA48" s="100"/>
      <c r="BB48" s="99"/>
      <c r="BC48" s="100"/>
      <c r="BD48" s="99"/>
      <c r="BE48" s="100"/>
      <c r="BF48" s="101"/>
      <c r="BG48" s="100"/>
      <c r="BH48" s="99"/>
      <c r="BI48" s="100"/>
      <c r="BJ48" s="99"/>
      <c r="BK48" s="100"/>
      <c r="BL48" s="99"/>
      <c r="BM48" s="100"/>
      <c r="BN48" s="99"/>
      <c r="BO48" s="100"/>
      <c r="BP48" s="99"/>
      <c r="BQ48" s="100"/>
      <c r="BR48" s="99"/>
      <c r="BS48" s="100"/>
      <c r="BT48" s="99"/>
      <c r="BU48" s="100"/>
      <c r="BV48" s="99"/>
      <c r="BW48" s="100"/>
      <c r="BX48" s="99"/>
      <c r="BY48" s="100"/>
      <c r="BZ48" s="99"/>
      <c r="CA48" s="100"/>
      <c r="CB48" s="99"/>
      <c r="CC48" s="100"/>
      <c r="CD48" s="99"/>
      <c r="CE48" s="100"/>
      <c r="CF48" s="101"/>
      <c r="CG48" s="100"/>
    </row>
    <row r="49" spans="1:85" s="102" customFormat="1" ht="19.899999999999999" customHeight="1" x14ac:dyDescent="0.5">
      <c r="A49" s="94">
        <v>41</v>
      </c>
      <c r="B49" s="95" t="s">
        <v>113</v>
      </c>
      <c r="C49" s="95" t="s">
        <v>77</v>
      </c>
      <c r="D49" s="94">
        <f>RANK(BF49,$BF$4:$BF$147)</f>
        <v>17</v>
      </c>
      <c r="E49" s="94">
        <v>1</v>
      </c>
      <c r="F49" s="94" t="s">
        <v>75</v>
      </c>
      <c r="G49" s="94"/>
      <c r="H49" s="94"/>
      <c r="I49" s="146">
        <f t="shared" si="19"/>
        <v>0</v>
      </c>
      <c r="J49" s="94"/>
      <c r="K49" s="146">
        <f t="shared" si="20"/>
        <v>0</v>
      </c>
      <c r="L49" s="94"/>
      <c r="M49" s="146">
        <f t="shared" si="21"/>
        <v>0</v>
      </c>
      <c r="N49" s="94"/>
      <c r="O49" s="146">
        <f t="shared" si="22"/>
        <v>0</v>
      </c>
      <c r="P49" s="94"/>
      <c r="Q49" s="146">
        <f t="shared" si="23"/>
        <v>0</v>
      </c>
      <c r="R49" s="94"/>
      <c r="S49" s="146">
        <f t="shared" si="24"/>
        <v>0</v>
      </c>
      <c r="T49" s="94"/>
      <c r="U49" s="146">
        <f t="shared" si="25"/>
        <v>0</v>
      </c>
      <c r="V49" s="94"/>
      <c r="W49" s="146">
        <f t="shared" si="26"/>
        <v>0</v>
      </c>
      <c r="X49" s="94"/>
      <c r="Y49" s="146">
        <f t="shared" si="27"/>
        <v>0</v>
      </c>
      <c r="Z49" s="94"/>
      <c r="AA49" s="146">
        <f t="shared" si="28"/>
        <v>0</v>
      </c>
      <c r="AB49" s="94"/>
      <c r="AC49" s="146">
        <f t="shared" si="29"/>
        <v>0</v>
      </c>
      <c r="AD49" s="94"/>
      <c r="AE49" s="146">
        <f t="shared" si="30"/>
        <v>0</v>
      </c>
      <c r="AF49" s="147">
        <f t="shared" ref="AF49:AG52" si="125">SUM(H49,J49,L49,N49,P49,R49,T49,V49,X49,Z49,AB49,AD49)</f>
        <v>0</v>
      </c>
      <c r="AG49" s="146">
        <f t="shared" si="125"/>
        <v>0</v>
      </c>
      <c r="AH49" s="99"/>
      <c r="AI49" s="100">
        <f t="shared" si="32"/>
        <v>0</v>
      </c>
      <c r="AJ49" s="99"/>
      <c r="AK49" s="100">
        <f t="shared" si="33"/>
        <v>0</v>
      </c>
      <c r="AL49" s="99"/>
      <c r="AM49" s="100">
        <f t="shared" si="33"/>
        <v>0</v>
      </c>
      <c r="AN49" s="99"/>
      <c r="AO49" s="100">
        <f t="shared" si="34"/>
        <v>0</v>
      </c>
      <c r="AP49" s="99"/>
      <c r="AQ49" s="100">
        <f t="shared" si="35"/>
        <v>0</v>
      </c>
      <c r="AR49" s="99"/>
      <c r="AS49" s="100">
        <f t="shared" si="36"/>
        <v>0</v>
      </c>
      <c r="AT49" s="99"/>
      <c r="AU49" s="100">
        <f t="shared" si="37"/>
        <v>0</v>
      </c>
      <c r="AV49" s="99"/>
      <c r="AW49" s="100">
        <f t="shared" si="38"/>
        <v>0</v>
      </c>
      <c r="AX49" s="99"/>
      <c r="AY49" s="100">
        <f t="shared" si="39"/>
        <v>0</v>
      </c>
      <c r="AZ49" s="99"/>
      <c r="BA49" s="100">
        <f t="shared" si="40"/>
        <v>0</v>
      </c>
      <c r="BB49" s="99"/>
      <c r="BC49" s="100">
        <f t="shared" si="41"/>
        <v>0</v>
      </c>
      <c r="BD49" s="99"/>
      <c r="BE49" s="100">
        <f t="shared" si="42"/>
        <v>0</v>
      </c>
      <c r="BF49" s="101">
        <f t="shared" si="94"/>
        <v>0</v>
      </c>
      <c r="BG49" s="100">
        <f t="shared" si="94"/>
        <v>0</v>
      </c>
      <c r="BH49" s="99"/>
      <c r="BI49" s="100">
        <f t="shared" ref="BI49:BI52" si="126">BH49*$E49</f>
        <v>0</v>
      </c>
      <c r="BJ49" s="99"/>
      <c r="BK49" s="100">
        <f t="shared" ref="BK49:BK52" si="127">BJ49*$E49</f>
        <v>0</v>
      </c>
      <c r="BL49" s="99"/>
      <c r="BM49" s="100">
        <f t="shared" ref="BM49:BM52" si="128">BL49*$E49</f>
        <v>0</v>
      </c>
      <c r="BN49" s="99"/>
      <c r="BO49" s="100">
        <f t="shared" ref="BO49:BO52" si="129">BN49*$E49</f>
        <v>0</v>
      </c>
      <c r="BP49" s="99"/>
      <c r="BQ49" s="100">
        <f t="shared" ref="BQ49:BQ52" si="130">BP49*$E49</f>
        <v>0</v>
      </c>
      <c r="BR49" s="99"/>
      <c r="BS49" s="100">
        <f t="shared" ref="BS49:BS52" si="131">BR49*$E49</f>
        <v>0</v>
      </c>
      <c r="BT49" s="99"/>
      <c r="BU49" s="100">
        <f t="shared" ref="BU49:BU52" si="132">BT49*$E49</f>
        <v>0</v>
      </c>
      <c r="BV49" s="99"/>
      <c r="BW49" s="100">
        <f t="shared" ref="BW49:BW52" si="133">BV49*$E49</f>
        <v>0</v>
      </c>
      <c r="BX49" s="99"/>
      <c r="BY49" s="100">
        <f t="shared" ref="BY49:BY52" si="134">BX49*$E49</f>
        <v>0</v>
      </c>
      <c r="BZ49" s="99"/>
      <c r="CA49" s="100">
        <f t="shared" ref="CA49:CA52" si="135">BZ49*$E49</f>
        <v>0</v>
      </c>
      <c r="CB49" s="99"/>
      <c r="CC49" s="100">
        <f t="shared" ref="CC49:CC52" si="136">CB49*$E49</f>
        <v>0</v>
      </c>
      <c r="CD49" s="99"/>
      <c r="CE49" s="100">
        <f t="shared" ref="CE49:CE52" si="137">CD49*$E49</f>
        <v>0</v>
      </c>
      <c r="CF49" s="101">
        <f t="shared" ref="CF49:CG52" si="138">SUM(BH49,BJ49,BL49,BN49,BP49,BR49,BT49,BV49,BX49,BZ49,CB49,CD49)</f>
        <v>0</v>
      </c>
      <c r="CG49" s="100">
        <f t="shared" si="138"/>
        <v>0</v>
      </c>
    </row>
    <row r="50" spans="1:85" s="102" customFormat="1" ht="19.899999999999999" customHeight="1" x14ac:dyDescent="0.5">
      <c r="A50" s="94">
        <v>42</v>
      </c>
      <c r="B50" s="95" t="s">
        <v>113</v>
      </c>
      <c r="C50" s="95" t="s">
        <v>77</v>
      </c>
      <c r="D50" s="94">
        <f>RANK(BF50,$BF$4:$BF$147)</f>
        <v>17</v>
      </c>
      <c r="E50" s="94">
        <v>1</v>
      </c>
      <c r="F50" s="94" t="s">
        <v>83</v>
      </c>
      <c r="G50" s="94"/>
      <c r="H50" s="94"/>
      <c r="I50" s="146">
        <f t="shared" si="19"/>
        <v>0</v>
      </c>
      <c r="J50" s="94"/>
      <c r="K50" s="146">
        <f t="shared" si="20"/>
        <v>0</v>
      </c>
      <c r="L50" s="94"/>
      <c r="M50" s="146">
        <f t="shared" si="21"/>
        <v>0</v>
      </c>
      <c r="N50" s="94"/>
      <c r="O50" s="146">
        <f t="shared" si="22"/>
        <v>0</v>
      </c>
      <c r="P50" s="94"/>
      <c r="Q50" s="146">
        <f t="shared" si="23"/>
        <v>0</v>
      </c>
      <c r="R50" s="94"/>
      <c r="S50" s="146">
        <f t="shared" si="24"/>
        <v>0</v>
      </c>
      <c r="T50" s="94"/>
      <c r="U50" s="146">
        <f t="shared" si="25"/>
        <v>0</v>
      </c>
      <c r="V50" s="94"/>
      <c r="W50" s="146">
        <f t="shared" si="26"/>
        <v>0</v>
      </c>
      <c r="X50" s="94"/>
      <c r="Y50" s="146">
        <f t="shared" si="27"/>
        <v>0</v>
      </c>
      <c r="Z50" s="94"/>
      <c r="AA50" s="146">
        <f t="shared" si="28"/>
        <v>0</v>
      </c>
      <c r="AB50" s="94"/>
      <c r="AC50" s="146">
        <f t="shared" si="29"/>
        <v>0</v>
      </c>
      <c r="AD50" s="94"/>
      <c r="AE50" s="146">
        <f t="shared" si="30"/>
        <v>0</v>
      </c>
      <c r="AF50" s="147">
        <f t="shared" si="125"/>
        <v>0</v>
      </c>
      <c r="AG50" s="146">
        <f t="shared" si="125"/>
        <v>0</v>
      </c>
      <c r="AH50" s="99"/>
      <c r="AI50" s="100">
        <f t="shared" si="32"/>
        <v>0</v>
      </c>
      <c r="AJ50" s="99"/>
      <c r="AK50" s="100">
        <f t="shared" si="33"/>
        <v>0</v>
      </c>
      <c r="AL50" s="99"/>
      <c r="AM50" s="100">
        <f t="shared" si="33"/>
        <v>0</v>
      </c>
      <c r="AN50" s="99"/>
      <c r="AO50" s="100">
        <f t="shared" si="34"/>
        <v>0</v>
      </c>
      <c r="AP50" s="99"/>
      <c r="AQ50" s="100">
        <f t="shared" si="35"/>
        <v>0</v>
      </c>
      <c r="AR50" s="99"/>
      <c r="AS50" s="100">
        <f t="shared" si="36"/>
        <v>0</v>
      </c>
      <c r="AT50" s="99"/>
      <c r="AU50" s="100">
        <f t="shared" si="37"/>
        <v>0</v>
      </c>
      <c r="AV50" s="99"/>
      <c r="AW50" s="100">
        <f t="shared" si="38"/>
        <v>0</v>
      </c>
      <c r="AX50" s="99"/>
      <c r="AY50" s="100">
        <f t="shared" si="39"/>
        <v>0</v>
      </c>
      <c r="AZ50" s="99"/>
      <c r="BA50" s="100">
        <f t="shared" si="40"/>
        <v>0</v>
      </c>
      <c r="BB50" s="99"/>
      <c r="BC50" s="100">
        <f t="shared" si="41"/>
        <v>0</v>
      </c>
      <c r="BD50" s="99"/>
      <c r="BE50" s="100">
        <f t="shared" si="42"/>
        <v>0</v>
      </c>
      <c r="BF50" s="101">
        <f t="shared" si="94"/>
        <v>0</v>
      </c>
      <c r="BG50" s="100">
        <f t="shared" si="94"/>
        <v>0</v>
      </c>
      <c r="BH50" s="99"/>
      <c r="BI50" s="100">
        <f t="shared" si="126"/>
        <v>0</v>
      </c>
      <c r="BJ50" s="99"/>
      <c r="BK50" s="100">
        <f t="shared" si="127"/>
        <v>0</v>
      </c>
      <c r="BL50" s="99"/>
      <c r="BM50" s="100">
        <f t="shared" si="128"/>
        <v>0</v>
      </c>
      <c r="BN50" s="99"/>
      <c r="BO50" s="100">
        <f t="shared" si="129"/>
        <v>0</v>
      </c>
      <c r="BP50" s="99"/>
      <c r="BQ50" s="100">
        <f t="shared" si="130"/>
        <v>0</v>
      </c>
      <c r="BR50" s="99"/>
      <c r="BS50" s="100">
        <f t="shared" si="131"/>
        <v>0</v>
      </c>
      <c r="BT50" s="99"/>
      <c r="BU50" s="100">
        <f t="shared" si="132"/>
        <v>0</v>
      </c>
      <c r="BV50" s="99"/>
      <c r="BW50" s="100">
        <f t="shared" si="133"/>
        <v>0</v>
      </c>
      <c r="BX50" s="99"/>
      <c r="BY50" s="100">
        <f t="shared" si="134"/>
        <v>0</v>
      </c>
      <c r="BZ50" s="99"/>
      <c r="CA50" s="100">
        <f t="shared" si="135"/>
        <v>0</v>
      </c>
      <c r="CB50" s="99"/>
      <c r="CC50" s="100">
        <f t="shared" si="136"/>
        <v>0</v>
      </c>
      <c r="CD50" s="99"/>
      <c r="CE50" s="100">
        <f t="shared" si="137"/>
        <v>0</v>
      </c>
      <c r="CF50" s="101">
        <f t="shared" si="138"/>
        <v>0</v>
      </c>
      <c r="CG50" s="100">
        <f t="shared" si="138"/>
        <v>0</v>
      </c>
    </row>
    <row r="51" spans="1:85" s="102" customFormat="1" ht="19.899999999999999" customHeight="1" x14ac:dyDescent="0.5">
      <c r="A51" s="94">
        <v>43</v>
      </c>
      <c r="B51" s="95" t="s">
        <v>114</v>
      </c>
      <c r="C51" s="95" t="s">
        <v>74</v>
      </c>
      <c r="D51" s="94">
        <f>RANK(BF51,$BF$4:$BF$147)</f>
        <v>17</v>
      </c>
      <c r="E51" s="94">
        <v>0.64</v>
      </c>
      <c r="F51" s="94" t="s">
        <v>85</v>
      </c>
      <c r="G51" s="94"/>
      <c r="H51" s="94"/>
      <c r="I51" s="146">
        <f t="shared" si="19"/>
        <v>0</v>
      </c>
      <c r="J51" s="94"/>
      <c r="K51" s="146">
        <f t="shared" si="20"/>
        <v>0</v>
      </c>
      <c r="L51" s="94"/>
      <c r="M51" s="146">
        <f t="shared" si="21"/>
        <v>0</v>
      </c>
      <c r="N51" s="94"/>
      <c r="O51" s="146">
        <f t="shared" si="22"/>
        <v>0</v>
      </c>
      <c r="P51" s="94"/>
      <c r="Q51" s="146">
        <f t="shared" si="23"/>
        <v>0</v>
      </c>
      <c r="R51" s="94"/>
      <c r="S51" s="146">
        <f t="shared" si="24"/>
        <v>0</v>
      </c>
      <c r="T51" s="94"/>
      <c r="U51" s="146">
        <f t="shared" si="25"/>
        <v>0</v>
      </c>
      <c r="V51" s="94"/>
      <c r="W51" s="146">
        <f t="shared" si="26"/>
        <v>0</v>
      </c>
      <c r="X51" s="94"/>
      <c r="Y51" s="146">
        <f t="shared" si="27"/>
        <v>0</v>
      </c>
      <c r="Z51" s="94"/>
      <c r="AA51" s="146">
        <f t="shared" si="28"/>
        <v>0</v>
      </c>
      <c r="AB51" s="94"/>
      <c r="AC51" s="146">
        <f t="shared" si="29"/>
        <v>0</v>
      </c>
      <c r="AD51" s="94"/>
      <c r="AE51" s="146">
        <f t="shared" si="30"/>
        <v>0</v>
      </c>
      <c r="AF51" s="147">
        <f t="shared" si="125"/>
        <v>0</v>
      </c>
      <c r="AG51" s="146">
        <f t="shared" si="125"/>
        <v>0</v>
      </c>
      <c r="AH51" s="99"/>
      <c r="AI51" s="100">
        <f t="shared" si="32"/>
        <v>0</v>
      </c>
      <c r="AJ51" s="99"/>
      <c r="AK51" s="100">
        <f t="shared" si="33"/>
        <v>0</v>
      </c>
      <c r="AL51" s="99"/>
      <c r="AM51" s="100">
        <f t="shared" si="33"/>
        <v>0</v>
      </c>
      <c r="AN51" s="99"/>
      <c r="AO51" s="100">
        <f t="shared" si="34"/>
        <v>0</v>
      </c>
      <c r="AP51" s="99"/>
      <c r="AQ51" s="100">
        <f t="shared" si="35"/>
        <v>0</v>
      </c>
      <c r="AR51" s="99"/>
      <c r="AS51" s="100">
        <f t="shared" si="36"/>
        <v>0</v>
      </c>
      <c r="AT51" s="99"/>
      <c r="AU51" s="100">
        <f t="shared" si="37"/>
        <v>0</v>
      </c>
      <c r="AV51" s="99"/>
      <c r="AW51" s="100">
        <f t="shared" si="38"/>
        <v>0</v>
      </c>
      <c r="AX51" s="99"/>
      <c r="AY51" s="100">
        <f t="shared" si="39"/>
        <v>0</v>
      </c>
      <c r="AZ51" s="99"/>
      <c r="BA51" s="100">
        <f t="shared" si="40"/>
        <v>0</v>
      </c>
      <c r="BB51" s="99"/>
      <c r="BC51" s="100">
        <f t="shared" si="41"/>
        <v>0</v>
      </c>
      <c r="BD51" s="99"/>
      <c r="BE51" s="100">
        <f t="shared" si="42"/>
        <v>0</v>
      </c>
      <c r="BF51" s="101">
        <f t="shared" si="94"/>
        <v>0</v>
      </c>
      <c r="BG51" s="100">
        <f t="shared" si="94"/>
        <v>0</v>
      </c>
      <c r="BH51" s="99"/>
      <c r="BI51" s="100">
        <f t="shared" si="126"/>
        <v>0</v>
      </c>
      <c r="BJ51" s="99"/>
      <c r="BK51" s="100">
        <f t="shared" si="127"/>
        <v>0</v>
      </c>
      <c r="BL51" s="99"/>
      <c r="BM51" s="100">
        <f t="shared" si="128"/>
        <v>0</v>
      </c>
      <c r="BN51" s="99"/>
      <c r="BO51" s="100">
        <f t="shared" si="129"/>
        <v>0</v>
      </c>
      <c r="BP51" s="99"/>
      <c r="BQ51" s="100">
        <f t="shared" si="130"/>
        <v>0</v>
      </c>
      <c r="BR51" s="99"/>
      <c r="BS51" s="100">
        <f t="shared" si="131"/>
        <v>0</v>
      </c>
      <c r="BT51" s="99"/>
      <c r="BU51" s="100">
        <f t="shared" si="132"/>
        <v>0</v>
      </c>
      <c r="BV51" s="99"/>
      <c r="BW51" s="100">
        <f t="shared" si="133"/>
        <v>0</v>
      </c>
      <c r="BX51" s="99"/>
      <c r="BY51" s="100">
        <f t="shared" si="134"/>
        <v>0</v>
      </c>
      <c r="BZ51" s="99"/>
      <c r="CA51" s="100">
        <f t="shared" si="135"/>
        <v>0</v>
      </c>
      <c r="CB51" s="99"/>
      <c r="CC51" s="100">
        <f t="shared" si="136"/>
        <v>0</v>
      </c>
      <c r="CD51" s="99"/>
      <c r="CE51" s="100">
        <f t="shared" si="137"/>
        <v>0</v>
      </c>
      <c r="CF51" s="101">
        <f t="shared" si="138"/>
        <v>0</v>
      </c>
      <c r="CG51" s="100">
        <f t="shared" si="138"/>
        <v>0</v>
      </c>
    </row>
    <row r="52" spans="1:85" s="102" customFormat="1" ht="19.899999999999999" customHeight="1" x14ac:dyDescent="0.5">
      <c r="A52" s="94">
        <v>44</v>
      </c>
      <c r="B52" s="95" t="s">
        <v>114</v>
      </c>
      <c r="C52" s="95" t="s">
        <v>74</v>
      </c>
      <c r="D52" s="94">
        <f>RANK(BF52,$BF$4:$BF$147)</f>
        <v>17</v>
      </c>
      <c r="E52" s="94">
        <v>0.64</v>
      </c>
      <c r="F52" s="94" t="s">
        <v>83</v>
      </c>
      <c r="G52" s="94"/>
      <c r="H52" s="94"/>
      <c r="I52" s="146">
        <f t="shared" si="19"/>
        <v>0</v>
      </c>
      <c r="J52" s="94"/>
      <c r="K52" s="146">
        <f t="shared" si="20"/>
        <v>0</v>
      </c>
      <c r="L52" s="94"/>
      <c r="M52" s="146">
        <f t="shared" si="21"/>
        <v>0</v>
      </c>
      <c r="N52" s="94"/>
      <c r="O52" s="146">
        <f t="shared" si="22"/>
        <v>0</v>
      </c>
      <c r="P52" s="94"/>
      <c r="Q52" s="146">
        <f t="shared" si="23"/>
        <v>0</v>
      </c>
      <c r="R52" s="94"/>
      <c r="S52" s="146">
        <f t="shared" si="24"/>
        <v>0</v>
      </c>
      <c r="T52" s="94"/>
      <c r="U52" s="146">
        <f t="shared" si="25"/>
        <v>0</v>
      </c>
      <c r="V52" s="94"/>
      <c r="W52" s="146">
        <f t="shared" si="26"/>
        <v>0</v>
      </c>
      <c r="X52" s="94"/>
      <c r="Y52" s="146">
        <f t="shared" si="27"/>
        <v>0</v>
      </c>
      <c r="Z52" s="94"/>
      <c r="AA52" s="146">
        <f t="shared" si="28"/>
        <v>0</v>
      </c>
      <c r="AB52" s="94"/>
      <c r="AC52" s="146">
        <f t="shared" si="29"/>
        <v>0</v>
      </c>
      <c r="AD52" s="94"/>
      <c r="AE52" s="146">
        <f t="shared" si="30"/>
        <v>0</v>
      </c>
      <c r="AF52" s="147">
        <f t="shared" si="125"/>
        <v>0</v>
      </c>
      <c r="AG52" s="146">
        <f t="shared" si="125"/>
        <v>0</v>
      </c>
      <c r="AH52" s="99"/>
      <c r="AI52" s="100">
        <f t="shared" si="32"/>
        <v>0</v>
      </c>
      <c r="AJ52" s="99"/>
      <c r="AK52" s="100">
        <f t="shared" si="33"/>
        <v>0</v>
      </c>
      <c r="AL52" s="99"/>
      <c r="AM52" s="100">
        <f t="shared" si="33"/>
        <v>0</v>
      </c>
      <c r="AN52" s="99"/>
      <c r="AO52" s="100">
        <f t="shared" si="34"/>
        <v>0</v>
      </c>
      <c r="AP52" s="99"/>
      <c r="AQ52" s="100">
        <f t="shared" si="35"/>
        <v>0</v>
      </c>
      <c r="AR52" s="99"/>
      <c r="AS52" s="100">
        <f t="shared" si="36"/>
        <v>0</v>
      </c>
      <c r="AT52" s="99"/>
      <c r="AU52" s="100">
        <f t="shared" si="37"/>
        <v>0</v>
      </c>
      <c r="AV52" s="99"/>
      <c r="AW52" s="100">
        <f t="shared" si="38"/>
        <v>0</v>
      </c>
      <c r="AX52" s="99"/>
      <c r="AY52" s="100">
        <f t="shared" si="39"/>
        <v>0</v>
      </c>
      <c r="AZ52" s="99"/>
      <c r="BA52" s="100">
        <f t="shared" si="40"/>
        <v>0</v>
      </c>
      <c r="BB52" s="99"/>
      <c r="BC52" s="100">
        <f t="shared" si="41"/>
        <v>0</v>
      </c>
      <c r="BD52" s="99"/>
      <c r="BE52" s="100">
        <f t="shared" si="42"/>
        <v>0</v>
      </c>
      <c r="BF52" s="101">
        <f t="shared" si="94"/>
        <v>0</v>
      </c>
      <c r="BG52" s="100">
        <f t="shared" si="94"/>
        <v>0</v>
      </c>
      <c r="BH52" s="99"/>
      <c r="BI52" s="100">
        <f t="shared" si="126"/>
        <v>0</v>
      </c>
      <c r="BJ52" s="99"/>
      <c r="BK52" s="100">
        <f t="shared" si="127"/>
        <v>0</v>
      </c>
      <c r="BL52" s="99"/>
      <c r="BM52" s="100">
        <f t="shared" si="128"/>
        <v>0</v>
      </c>
      <c r="BN52" s="99"/>
      <c r="BO52" s="100">
        <f t="shared" si="129"/>
        <v>0</v>
      </c>
      <c r="BP52" s="99"/>
      <c r="BQ52" s="100">
        <f t="shared" si="130"/>
        <v>0</v>
      </c>
      <c r="BR52" s="99"/>
      <c r="BS52" s="100">
        <f t="shared" si="131"/>
        <v>0</v>
      </c>
      <c r="BT52" s="99"/>
      <c r="BU52" s="100">
        <f t="shared" si="132"/>
        <v>0</v>
      </c>
      <c r="BV52" s="99"/>
      <c r="BW52" s="100">
        <f t="shared" si="133"/>
        <v>0</v>
      </c>
      <c r="BX52" s="99"/>
      <c r="BY52" s="100">
        <f t="shared" si="134"/>
        <v>0</v>
      </c>
      <c r="BZ52" s="99"/>
      <c r="CA52" s="100">
        <f t="shared" si="135"/>
        <v>0</v>
      </c>
      <c r="CB52" s="99"/>
      <c r="CC52" s="100">
        <f t="shared" si="136"/>
        <v>0</v>
      </c>
      <c r="CD52" s="99"/>
      <c r="CE52" s="100">
        <f t="shared" si="137"/>
        <v>0</v>
      </c>
      <c r="CF52" s="101">
        <f t="shared" si="138"/>
        <v>0</v>
      </c>
      <c r="CG52" s="100">
        <f t="shared" si="138"/>
        <v>0</v>
      </c>
    </row>
    <row r="53" spans="1:85" s="102" customFormat="1" ht="19.899999999999999" customHeight="1" x14ac:dyDescent="0.5">
      <c r="A53" s="94"/>
      <c r="B53" s="95"/>
      <c r="C53" s="95"/>
      <c r="D53" s="94"/>
      <c r="E53" s="94"/>
      <c r="F53" s="94"/>
      <c r="G53" s="94"/>
      <c r="H53" s="94"/>
      <c r="I53" s="146"/>
      <c r="J53" s="94"/>
      <c r="K53" s="146"/>
      <c r="L53" s="94"/>
      <c r="M53" s="146"/>
      <c r="N53" s="94"/>
      <c r="O53" s="146"/>
      <c r="P53" s="94"/>
      <c r="Q53" s="146"/>
      <c r="R53" s="94"/>
      <c r="S53" s="146"/>
      <c r="T53" s="94"/>
      <c r="U53" s="146"/>
      <c r="V53" s="94"/>
      <c r="W53" s="146"/>
      <c r="X53" s="94"/>
      <c r="Y53" s="146"/>
      <c r="Z53" s="94"/>
      <c r="AA53" s="146"/>
      <c r="AB53" s="94"/>
      <c r="AC53" s="146"/>
      <c r="AD53" s="94"/>
      <c r="AE53" s="146"/>
      <c r="AF53" s="147"/>
      <c r="AG53" s="146"/>
      <c r="AH53" s="99"/>
      <c r="AI53" s="100"/>
      <c r="AJ53" s="99"/>
      <c r="AK53" s="100"/>
      <c r="AL53" s="99"/>
      <c r="AM53" s="100"/>
      <c r="AN53" s="99"/>
      <c r="AO53" s="100"/>
      <c r="AP53" s="99"/>
      <c r="AQ53" s="100"/>
      <c r="AR53" s="99"/>
      <c r="AS53" s="100"/>
      <c r="AT53" s="99"/>
      <c r="AU53" s="100"/>
      <c r="AV53" s="99"/>
      <c r="AW53" s="100"/>
      <c r="AX53" s="99"/>
      <c r="AY53" s="100"/>
      <c r="AZ53" s="99"/>
      <c r="BA53" s="100"/>
      <c r="BB53" s="99"/>
      <c r="BC53" s="100"/>
      <c r="BD53" s="99"/>
      <c r="BE53" s="100"/>
      <c r="BF53" s="101"/>
      <c r="BG53" s="100"/>
      <c r="BH53" s="99"/>
      <c r="BI53" s="100"/>
      <c r="BJ53" s="99"/>
      <c r="BK53" s="100"/>
      <c r="BL53" s="99"/>
      <c r="BM53" s="100"/>
      <c r="BN53" s="99"/>
      <c r="BO53" s="100"/>
      <c r="BP53" s="99"/>
      <c r="BQ53" s="100"/>
      <c r="BR53" s="99"/>
      <c r="BS53" s="100"/>
      <c r="BT53" s="99"/>
      <c r="BU53" s="100"/>
      <c r="BV53" s="99"/>
      <c r="BW53" s="100"/>
      <c r="BX53" s="99"/>
      <c r="BY53" s="100"/>
      <c r="BZ53" s="99"/>
      <c r="CA53" s="100"/>
      <c r="CB53" s="99"/>
      <c r="CC53" s="100"/>
      <c r="CD53" s="99"/>
      <c r="CE53" s="100"/>
      <c r="CF53" s="101"/>
      <c r="CG53" s="100"/>
    </row>
    <row r="54" spans="1:85" s="102" customFormat="1" ht="19.899999999999999" customHeight="1" x14ac:dyDescent="0.5">
      <c r="A54" s="94"/>
      <c r="B54" s="95"/>
      <c r="C54" s="95"/>
      <c r="D54" s="94"/>
      <c r="E54" s="94"/>
      <c r="F54" s="94"/>
      <c r="G54" s="94"/>
      <c r="H54" s="94"/>
      <c r="I54" s="146"/>
      <c r="J54" s="94"/>
      <c r="K54" s="146"/>
      <c r="L54" s="94"/>
      <c r="M54" s="146"/>
      <c r="N54" s="94"/>
      <c r="O54" s="146"/>
      <c r="P54" s="94"/>
      <c r="Q54" s="146"/>
      <c r="R54" s="94"/>
      <c r="S54" s="146"/>
      <c r="T54" s="94"/>
      <c r="U54" s="146"/>
      <c r="V54" s="94"/>
      <c r="W54" s="146"/>
      <c r="X54" s="94"/>
      <c r="Y54" s="146"/>
      <c r="Z54" s="94"/>
      <c r="AA54" s="146"/>
      <c r="AB54" s="94"/>
      <c r="AC54" s="146"/>
      <c r="AD54" s="94"/>
      <c r="AE54" s="146"/>
      <c r="AF54" s="147"/>
      <c r="AG54" s="146"/>
      <c r="AH54" s="99"/>
      <c r="AI54" s="100"/>
      <c r="AJ54" s="99"/>
      <c r="AK54" s="100"/>
      <c r="AL54" s="99"/>
      <c r="AM54" s="100"/>
      <c r="AN54" s="99"/>
      <c r="AO54" s="100"/>
      <c r="AP54" s="99"/>
      <c r="AQ54" s="100"/>
      <c r="AR54" s="99"/>
      <c r="AS54" s="100"/>
      <c r="AT54" s="99"/>
      <c r="AU54" s="100"/>
      <c r="AV54" s="99"/>
      <c r="AW54" s="100"/>
      <c r="AX54" s="99"/>
      <c r="AY54" s="100"/>
      <c r="AZ54" s="99"/>
      <c r="BA54" s="100"/>
      <c r="BB54" s="99"/>
      <c r="BC54" s="100"/>
      <c r="BD54" s="99"/>
      <c r="BE54" s="100"/>
      <c r="BF54" s="101"/>
      <c r="BG54" s="100"/>
      <c r="BH54" s="99"/>
      <c r="BI54" s="100"/>
      <c r="BJ54" s="99"/>
      <c r="BK54" s="100"/>
      <c r="BL54" s="99"/>
      <c r="BM54" s="100"/>
      <c r="BN54" s="99"/>
      <c r="BO54" s="100"/>
      <c r="BP54" s="99"/>
      <c r="BQ54" s="100"/>
      <c r="BR54" s="99"/>
      <c r="BS54" s="100"/>
      <c r="BT54" s="99"/>
      <c r="BU54" s="100"/>
      <c r="BV54" s="99"/>
      <c r="BW54" s="100"/>
      <c r="BX54" s="99"/>
      <c r="BY54" s="100"/>
      <c r="BZ54" s="99"/>
      <c r="CA54" s="100"/>
      <c r="CB54" s="99"/>
      <c r="CC54" s="100"/>
      <c r="CD54" s="99"/>
      <c r="CE54" s="100"/>
      <c r="CF54" s="101"/>
      <c r="CG54" s="100"/>
    </row>
    <row r="55" spans="1:85" s="102" customFormat="1" ht="19.899999999999999" customHeight="1" x14ac:dyDescent="0.5">
      <c r="A55" s="94">
        <v>45</v>
      </c>
      <c r="B55" s="95" t="s">
        <v>115</v>
      </c>
      <c r="C55" s="95" t="s">
        <v>77</v>
      </c>
      <c r="D55" s="94">
        <f>RANK(BF55,$BF$4:$BF$147)</f>
        <v>17</v>
      </c>
      <c r="E55" s="94">
        <v>1</v>
      </c>
      <c r="F55" s="94" t="s">
        <v>75</v>
      </c>
      <c r="G55" s="94"/>
      <c r="H55" s="94"/>
      <c r="I55" s="146">
        <f t="shared" si="19"/>
        <v>0</v>
      </c>
      <c r="J55" s="94"/>
      <c r="K55" s="146">
        <f t="shared" si="20"/>
        <v>0</v>
      </c>
      <c r="L55" s="94"/>
      <c r="M55" s="146">
        <f t="shared" si="21"/>
        <v>0</v>
      </c>
      <c r="N55" s="94"/>
      <c r="O55" s="146">
        <f t="shared" si="22"/>
        <v>0</v>
      </c>
      <c r="P55" s="94"/>
      <c r="Q55" s="146">
        <f t="shared" si="23"/>
        <v>0</v>
      </c>
      <c r="R55" s="94"/>
      <c r="S55" s="146">
        <f t="shared" si="24"/>
        <v>0</v>
      </c>
      <c r="T55" s="94"/>
      <c r="U55" s="146">
        <f t="shared" si="25"/>
        <v>0</v>
      </c>
      <c r="V55" s="94"/>
      <c r="W55" s="146">
        <f t="shared" si="26"/>
        <v>0</v>
      </c>
      <c r="X55" s="94"/>
      <c r="Y55" s="146">
        <f t="shared" si="27"/>
        <v>0</v>
      </c>
      <c r="Z55" s="94"/>
      <c r="AA55" s="146">
        <f t="shared" si="28"/>
        <v>0</v>
      </c>
      <c r="AB55" s="94"/>
      <c r="AC55" s="146">
        <f t="shared" si="29"/>
        <v>0</v>
      </c>
      <c r="AD55" s="94"/>
      <c r="AE55" s="146">
        <f t="shared" si="30"/>
        <v>0</v>
      </c>
      <c r="AF55" s="147">
        <f t="shared" ref="AF55:AG58" si="139">SUM(H55,J55,L55,N55,P55,R55,T55,V55,X55,Z55,AB55,AD55)</f>
        <v>0</v>
      </c>
      <c r="AG55" s="146">
        <f t="shared" si="139"/>
        <v>0</v>
      </c>
      <c r="AH55" s="99"/>
      <c r="AI55" s="100">
        <f t="shared" si="32"/>
        <v>0</v>
      </c>
      <c r="AJ55" s="99"/>
      <c r="AK55" s="100">
        <f t="shared" si="33"/>
        <v>0</v>
      </c>
      <c r="AL55" s="99"/>
      <c r="AM55" s="100">
        <f t="shared" si="33"/>
        <v>0</v>
      </c>
      <c r="AN55" s="99"/>
      <c r="AO55" s="100">
        <f t="shared" si="34"/>
        <v>0</v>
      </c>
      <c r="AP55" s="99"/>
      <c r="AQ55" s="100">
        <f t="shared" si="35"/>
        <v>0</v>
      </c>
      <c r="AR55" s="99"/>
      <c r="AS55" s="100">
        <f t="shared" si="36"/>
        <v>0</v>
      </c>
      <c r="AT55" s="99"/>
      <c r="AU55" s="100">
        <f t="shared" si="37"/>
        <v>0</v>
      </c>
      <c r="AV55" s="99"/>
      <c r="AW55" s="100">
        <f t="shared" si="38"/>
        <v>0</v>
      </c>
      <c r="AX55" s="99"/>
      <c r="AY55" s="100">
        <f t="shared" si="39"/>
        <v>0</v>
      </c>
      <c r="AZ55" s="99"/>
      <c r="BA55" s="100">
        <f t="shared" si="40"/>
        <v>0</v>
      </c>
      <c r="BB55" s="99"/>
      <c r="BC55" s="100">
        <f t="shared" si="41"/>
        <v>0</v>
      </c>
      <c r="BD55" s="99"/>
      <c r="BE55" s="100">
        <f t="shared" si="42"/>
        <v>0</v>
      </c>
      <c r="BF55" s="101">
        <f t="shared" si="94"/>
        <v>0</v>
      </c>
      <c r="BG55" s="100">
        <f t="shared" si="94"/>
        <v>0</v>
      </c>
      <c r="BH55" s="99"/>
      <c r="BI55" s="100">
        <f t="shared" ref="BI55:BI58" si="140">BH55*$E55</f>
        <v>0</v>
      </c>
      <c r="BJ55" s="99"/>
      <c r="BK55" s="100">
        <f t="shared" ref="BK55:BK58" si="141">BJ55*$E55</f>
        <v>0</v>
      </c>
      <c r="BL55" s="99"/>
      <c r="BM55" s="100">
        <f t="shared" ref="BM55:BM58" si="142">BL55*$E55</f>
        <v>0</v>
      </c>
      <c r="BN55" s="99"/>
      <c r="BO55" s="100">
        <f t="shared" ref="BO55:BO58" si="143">BN55*$E55</f>
        <v>0</v>
      </c>
      <c r="BP55" s="99"/>
      <c r="BQ55" s="100">
        <f t="shared" ref="BQ55:BQ58" si="144">BP55*$E55</f>
        <v>0</v>
      </c>
      <c r="BR55" s="99"/>
      <c r="BS55" s="100">
        <f t="shared" ref="BS55:BS58" si="145">BR55*$E55</f>
        <v>0</v>
      </c>
      <c r="BT55" s="99"/>
      <c r="BU55" s="100">
        <f t="shared" ref="BU55:BU58" si="146">BT55*$E55</f>
        <v>0</v>
      </c>
      <c r="BV55" s="99"/>
      <c r="BW55" s="100">
        <f t="shared" ref="BW55:BW58" si="147">BV55*$E55</f>
        <v>0</v>
      </c>
      <c r="BX55" s="99"/>
      <c r="BY55" s="100">
        <f t="shared" ref="BY55:BY58" si="148">BX55*$E55</f>
        <v>0</v>
      </c>
      <c r="BZ55" s="99"/>
      <c r="CA55" s="100">
        <f t="shared" ref="CA55:CA58" si="149">BZ55*$E55</f>
        <v>0</v>
      </c>
      <c r="CB55" s="99"/>
      <c r="CC55" s="100">
        <f t="shared" ref="CC55:CC58" si="150">CB55*$E55</f>
        <v>0</v>
      </c>
      <c r="CD55" s="99"/>
      <c r="CE55" s="100">
        <f t="shared" ref="CE55:CE58" si="151">CD55*$E55</f>
        <v>0</v>
      </c>
      <c r="CF55" s="101">
        <f t="shared" ref="CF55:CG58" si="152">SUM(BH55,BJ55,BL55,BN55,BP55,BR55,BT55,BV55,BX55,BZ55,CB55,CD55)</f>
        <v>0</v>
      </c>
      <c r="CG55" s="100">
        <f t="shared" si="152"/>
        <v>0</v>
      </c>
    </row>
    <row r="56" spans="1:85" s="102" customFormat="1" ht="19.899999999999999" customHeight="1" x14ac:dyDescent="0.5">
      <c r="A56" s="94">
        <v>46</v>
      </c>
      <c r="B56" s="95" t="s">
        <v>116</v>
      </c>
      <c r="C56" s="95" t="s">
        <v>77</v>
      </c>
      <c r="D56" s="94">
        <f>RANK(BF56,$BF$4:$BF$147)</f>
        <v>17</v>
      </c>
      <c r="E56" s="94">
        <v>0.6</v>
      </c>
      <c r="F56" s="94" t="s">
        <v>75</v>
      </c>
      <c r="G56" s="94"/>
      <c r="H56" s="94"/>
      <c r="I56" s="146">
        <f t="shared" si="19"/>
        <v>0</v>
      </c>
      <c r="J56" s="94"/>
      <c r="K56" s="146">
        <f t="shared" si="20"/>
        <v>0</v>
      </c>
      <c r="L56" s="94"/>
      <c r="M56" s="146">
        <f t="shared" si="21"/>
        <v>0</v>
      </c>
      <c r="N56" s="94"/>
      <c r="O56" s="146">
        <f t="shared" si="22"/>
        <v>0</v>
      </c>
      <c r="P56" s="94"/>
      <c r="Q56" s="146">
        <f t="shared" si="23"/>
        <v>0</v>
      </c>
      <c r="R56" s="94"/>
      <c r="S56" s="146">
        <f t="shared" si="24"/>
        <v>0</v>
      </c>
      <c r="T56" s="94"/>
      <c r="U56" s="146">
        <f t="shared" si="25"/>
        <v>0</v>
      </c>
      <c r="V56" s="94"/>
      <c r="W56" s="146">
        <f t="shared" si="26"/>
        <v>0</v>
      </c>
      <c r="X56" s="94"/>
      <c r="Y56" s="146">
        <f t="shared" si="27"/>
        <v>0</v>
      </c>
      <c r="Z56" s="94"/>
      <c r="AA56" s="146">
        <f t="shared" si="28"/>
        <v>0</v>
      </c>
      <c r="AB56" s="94"/>
      <c r="AC56" s="146">
        <f t="shared" si="29"/>
        <v>0</v>
      </c>
      <c r="AD56" s="94"/>
      <c r="AE56" s="146">
        <f t="shared" si="30"/>
        <v>0</v>
      </c>
      <c r="AF56" s="147">
        <f t="shared" si="139"/>
        <v>0</v>
      </c>
      <c r="AG56" s="146">
        <f t="shared" si="139"/>
        <v>0</v>
      </c>
      <c r="AH56" s="99"/>
      <c r="AI56" s="100">
        <f t="shared" si="32"/>
        <v>0</v>
      </c>
      <c r="AJ56" s="99"/>
      <c r="AK56" s="100">
        <f t="shared" si="33"/>
        <v>0</v>
      </c>
      <c r="AL56" s="99"/>
      <c r="AM56" s="100">
        <f t="shared" si="33"/>
        <v>0</v>
      </c>
      <c r="AN56" s="99"/>
      <c r="AO56" s="100">
        <f t="shared" si="34"/>
        <v>0</v>
      </c>
      <c r="AP56" s="99"/>
      <c r="AQ56" s="100">
        <f t="shared" si="35"/>
        <v>0</v>
      </c>
      <c r="AR56" s="99"/>
      <c r="AS56" s="100">
        <f t="shared" si="36"/>
        <v>0</v>
      </c>
      <c r="AT56" s="99"/>
      <c r="AU56" s="100">
        <f t="shared" si="37"/>
        <v>0</v>
      </c>
      <c r="AV56" s="99"/>
      <c r="AW56" s="100">
        <f t="shared" si="38"/>
        <v>0</v>
      </c>
      <c r="AX56" s="99"/>
      <c r="AY56" s="100">
        <f t="shared" si="39"/>
        <v>0</v>
      </c>
      <c r="AZ56" s="99"/>
      <c r="BA56" s="100">
        <f t="shared" si="40"/>
        <v>0</v>
      </c>
      <c r="BB56" s="99"/>
      <c r="BC56" s="100">
        <f t="shared" si="41"/>
        <v>0</v>
      </c>
      <c r="BD56" s="99"/>
      <c r="BE56" s="100">
        <f t="shared" si="42"/>
        <v>0</v>
      </c>
      <c r="BF56" s="101">
        <f t="shared" si="94"/>
        <v>0</v>
      </c>
      <c r="BG56" s="100">
        <f t="shared" si="94"/>
        <v>0</v>
      </c>
      <c r="BH56" s="99"/>
      <c r="BI56" s="100">
        <f t="shared" si="140"/>
        <v>0</v>
      </c>
      <c r="BJ56" s="99"/>
      <c r="BK56" s="100">
        <f t="shared" si="141"/>
        <v>0</v>
      </c>
      <c r="BL56" s="99"/>
      <c r="BM56" s="100">
        <f t="shared" si="142"/>
        <v>0</v>
      </c>
      <c r="BN56" s="99"/>
      <c r="BO56" s="100">
        <f t="shared" si="143"/>
        <v>0</v>
      </c>
      <c r="BP56" s="99"/>
      <c r="BQ56" s="100">
        <f t="shared" si="144"/>
        <v>0</v>
      </c>
      <c r="BR56" s="99"/>
      <c r="BS56" s="100">
        <f t="shared" si="145"/>
        <v>0</v>
      </c>
      <c r="BT56" s="99"/>
      <c r="BU56" s="100">
        <f t="shared" si="146"/>
        <v>0</v>
      </c>
      <c r="BV56" s="99"/>
      <c r="BW56" s="100">
        <f t="shared" si="147"/>
        <v>0</v>
      </c>
      <c r="BX56" s="99"/>
      <c r="BY56" s="100">
        <f t="shared" si="148"/>
        <v>0</v>
      </c>
      <c r="BZ56" s="99"/>
      <c r="CA56" s="100">
        <f t="shared" si="149"/>
        <v>0</v>
      </c>
      <c r="CB56" s="99"/>
      <c r="CC56" s="100">
        <f t="shared" si="150"/>
        <v>0</v>
      </c>
      <c r="CD56" s="99"/>
      <c r="CE56" s="100">
        <f t="shared" si="151"/>
        <v>0</v>
      </c>
      <c r="CF56" s="101">
        <f t="shared" si="152"/>
        <v>0</v>
      </c>
      <c r="CG56" s="100">
        <f t="shared" si="152"/>
        <v>0</v>
      </c>
    </row>
    <row r="57" spans="1:85" s="102" customFormat="1" ht="19.899999999999999" customHeight="1" x14ac:dyDescent="0.5">
      <c r="A57" s="94">
        <v>47</v>
      </c>
      <c r="B57" s="95" t="s">
        <v>117</v>
      </c>
      <c r="C57" s="95" t="s">
        <v>74</v>
      </c>
      <c r="D57" s="94">
        <f>RANK(BF57,$BF$4:$BF$147)</f>
        <v>17</v>
      </c>
      <c r="E57" s="94">
        <v>0.64</v>
      </c>
      <c r="F57" s="94" t="s">
        <v>85</v>
      </c>
      <c r="G57" s="94">
        <v>1350</v>
      </c>
      <c r="H57" s="94"/>
      <c r="I57" s="146">
        <f t="shared" si="19"/>
        <v>0</v>
      </c>
      <c r="J57" s="94"/>
      <c r="K57" s="146">
        <f t="shared" si="20"/>
        <v>0</v>
      </c>
      <c r="L57" s="94"/>
      <c r="M57" s="146">
        <f t="shared" si="21"/>
        <v>0</v>
      </c>
      <c r="N57" s="94"/>
      <c r="O57" s="146">
        <f t="shared" si="22"/>
        <v>0</v>
      </c>
      <c r="P57" s="94"/>
      <c r="Q57" s="146">
        <f t="shared" si="23"/>
        <v>0</v>
      </c>
      <c r="R57" s="94"/>
      <c r="S57" s="146">
        <f t="shared" si="24"/>
        <v>0</v>
      </c>
      <c r="T57" s="94"/>
      <c r="U57" s="146">
        <f t="shared" si="25"/>
        <v>0</v>
      </c>
      <c r="V57" s="94"/>
      <c r="W57" s="146">
        <f t="shared" si="26"/>
        <v>0</v>
      </c>
      <c r="X57" s="94"/>
      <c r="Y57" s="146">
        <f t="shared" si="27"/>
        <v>0</v>
      </c>
      <c r="Z57" s="94"/>
      <c r="AA57" s="146">
        <f t="shared" si="28"/>
        <v>0</v>
      </c>
      <c r="AB57" s="94"/>
      <c r="AC57" s="146">
        <f t="shared" si="29"/>
        <v>0</v>
      </c>
      <c r="AD57" s="94"/>
      <c r="AE57" s="146">
        <f t="shared" si="30"/>
        <v>0</v>
      </c>
      <c r="AF57" s="147">
        <f t="shared" si="139"/>
        <v>0</v>
      </c>
      <c r="AG57" s="146">
        <f t="shared" si="139"/>
        <v>0</v>
      </c>
      <c r="AH57" s="99"/>
      <c r="AI57" s="100">
        <f t="shared" si="32"/>
        <v>0</v>
      </c>
      <c r="AJ57" s="99"/>
      <c r="AK57" s="100">
        <f t="shared" si="33"/>
        <v>0</v>
      </c>
      <c r="AL57" s="99"/>
      <c r="AM57" s="100">
        <f t="shared" si="33"/>
        <v>0</v>
      </c>
      <c r="AN57" s="99"/>
      <c r="AO57" s="100">
        <f t="shared" si="34"/>
        <v>0</v>
      </c>
      <c r="AP57" s="99"/>
      <c r="AQ57" s="100">
        <f t="shared" si="35"/>
        <v>0</v>
      </c>
      <c r="AR57" s="99"/>
      <c r="AS57" s="100">
        <f t="shared" si="36"/>
        <v>0</v>
      </c>
      <c r="AT57" s="99"/>
      <c r="AU57" s="100">
        <f t="shared" si="37"/>
        <v>0</v>
      </c>
      <c r="AV57" s="99"/>
      <c r="AW57" s="100">
        <f t="shared" si="38"/>
        <v>0</v>
      </c>
      <c r="AX57" s="99"/>
      <c r="AY57" s="100">
        <f t="shared" si="39"/>
        <v>0</v>
      </c>
      <c r="AZ57" s="99"/>
      <c r="BA57" s="100">
        <f t="shared" si="40"/>
        <v>0</v>
      </c>
      <c r="BB57" s="99"/>
      <c r="BC57" s="100">
        <f t="shared" si="41"/>
        <v>0</v>
      </c>
      <c r="BD57" s="99"/>
      <c r="BE57" s="100">
        <f t="shared" si="42"/>
        <v>0</v>
      </c>
      <c r="BF57" s="101">
        <f t="shared" si="94"/>
        <v>0</v>
      </c>
      <c r="BG57" s="100">
        <f t="shared" si="94"/>
        <v>0</v>
      </c>
      <c r="BH57" s="99"/>
      <c r="BI57" s="100">
        <f t="shared" si="140"/>
        <v>0</v>
      </c>
      <c r="BJ57" s="99"/>
      <c r="BK57" s="100">
        <f t="shared" si="141"/>
        <v>0</v>
      </c>
      <c r="BL57" s="99"/>
      <c r="BM57" s="100">
        <f t="shared" si="142"/>
        <v>0</v>
      </c>
      <c r="BN57" s="99"/>
      <c r="BO57" s="100">
        <f t="shared" si="143"/>
        <v>0</v>
      </c>
      <c r="BP57" s="99"/>
      <c r="BQ57" s="100">
        <f t="shared" si="144"/>
        <v>0</v>
      </c>
      <c r="BR57" s="99"/>
      <c r="BS57" s="100">
        <f t="shared" si="145"/>
        <v>0</v>
      </c>
      <c r="BT57" s="99"/>
      <c r="BU57" s="100">
        <f t="shared" si="146"/>
        <v>0</v>
      </c>
      <c r="BV57" s="99"/>
      <c r="BW57" s="100">
        <f t="shared" si="147"/>
        <v>0</v>
      </c>
      <c r="BX57" s="99"/>
      <c r="BY57" s="100">
        <f t="shared" si="148"/>
        <v>0</v>
      </c>
      <c r="BZ57" s="99"/>
      <c r="CA57" s="100">
        <f t="shared" si="149"/>
        <v>0</v>
      </c>
      <c r="CB57" s="99"/>
      <c r="CC57" s="100">
        <f t="shared" si="150"/>
        <v>0</v>
      </c>
      <c r="CD57" s="99"/>
      <c r="CE57" s="100">
        <f t="shared" si="151"/>
        <v>0</v>
      </c>
      <c r="CF57" s="101">
        <f t="shared" si="152"/>
        <v>0</v>
      </c>
      <c r="CG57" s="100">
        <f t="shared" si="152"/>
        <v>0</v>
      </c>
    </row>
    <row r="58" spans="1:85" s="102" customFormat="1" ht="19.899999999999999" customHeight="1" x14ac:dyDescent="0.5">
      <c r="A58" s="94">
        <v>48</v>
      </c>
      <c r="B58" s="95" t="s">
        <v>117</v>
      </c>
      <c r="C58" s="95" t="s">
        <v>74</v>
      </c>
      <c r="D58" s="94">
        <f>RANK(BF58,$BF$4:$BF$147)</f>
        <v>17</v>
      </c>
      <c r="E58" s="94">
        <v>0.64</v>
      </c>
      <c r="F58" s="94" t="s">
        <v>83</v>
      </c>
      <c r="G58" s="94"/>
      <c r="H58" s="94"/>
      <c r="I58" s="146">
        <f t="shared" si="19"/>
        <v>0</v>
      </c>
      <c r="J58" s="94"/>
      <c r="K58" s="146">
        <f t="shared" si="20"/>
        <v>0</v>
      </c>
      <c r="L58" s="94"/>
      <c r="M58" s="146">
        <f t="shared" si="21"/>
        <v>0</v>
      </c>
      <c r="N58" s="94"/>
      <c r="O58" s="146">
        <f t="shared" si="22"/>
        <v>0</v>
      </c>
      <c r="P58" s="94"/>
      <c r="Q58" s="146">
        <f t="shared" si="23"/>
        <v>0</v>
      </c>
      <c r="R58" s="94"/>
      <c r="S58" s="146">
        <f t="shared" si="24"/>
        <v>0</v>
      </c>
      <c r="T58" s="94"/>
      <c r="U58" s="146">
        <f t="shared" si="25"/>
        <v>0</v>
      </c>
      <c r="V58" s="94"/>
      <c r="W58" s="146">
        <f t="shared" si="26"/>
        <v>0</v>
      </c>
      <c r="X58" s="94"/>
      <c r="Y58" s="146">
        <f t="shared" si="27"/>
        <v>0</v>
      </c>
      <c r="Z58" s="94"/>
      <c r="AA58" s="146">
        <f t="shared" si="28"/>
        <v>0</v>
      </c>
      <c r="AB58" s="94"/>
      <c r="AC58" s="146">
        <f t="shared" si="29"/>
        <v>0</v>
      </c>
      <c r="AD58" s="94"/>
      <c r="AE58" s="146">
        <f t="shared" si="30"/>
        <v>0</v>
      </c>
      <c r="AF58" s="147">
        <f t="shared" si="139"/>
        <v>0</v>
      </c>
      <c r="AG58" s="146">
        <f t="shared" si="139"/>
        <v>0</v>
      </c>
      <c r="AH58" s="99"/>
      <c r="AI58" s="100">
        <f t="shared" si="32"/>
        <v>0</v>
      </c>
      <c r="AJ58" s="99"/>
      <c r="AK58" s="100">
        <f t="shared" si="33"/>
        <v>0</v>
      </c>
      <c r="AL58" s="99"/>
      <c r="AM58" s="100">
        <f t="shared" si="33"/>
        <v>0</v>
      </c>
      <c r="AN58" s="99"/>
      <c r="AO58" s="100">
        <f t="shared" si="34"/>
        <v>0</v>
      </c>
      <c r="AP58" s="99"/>
      <c r="AQ58" s="100">
        <f t="shared" si="35"/>
        <v>0</v>
      </c>
      <c r="AR58" s="99"/>
      <c r="AS58" s="100">
        <f t="shared" si="36"/>
        <v>0</v>
      </c>
      <c r="AT58" s="99"/>
      <c r="AU58" s="100">
        <f t="shared" si="37"/>
        <v>0</v>
      </c>
      <c r="AV58" s="99"/>
      <c r="AW58" s="100">
        <f t="shared" si="38"/>
        <v>0</v>
      </c>
      <c r="AX58" s="99"/>
      <c r="AY58" s="100">
        <f t="shared" si="39"/>
        <v>0</v>
      </c>
      <c r="AZ58" s="99"/>
      <c r="BA58" s="100">
        <f t="shared" si="40"/>
        <v>0</v>
      </c>
      <c r="BB58" s="99"/>
      <c r="BC58" s="100">
        <f t="shared" si="41"/>
        <v>0</v>
      </c>
      <c r="BD58" s="99"/>
      <c r="BE58" s="100">
        <f t="shared" si="42"/>
        <v>0</v>
      </c>
      <c r="BF58" s="101">
        <f t="shared" si="94"/>
        <v>0</v>
      </c>
      <c r="BG58" s="100">
        <f t="shared" si="94"/>
        <v>0</v>
      </c>
      <c r="BH58" s="99"/>
      <c r="BI58" s="100">
        <f t="shared" si="140"/>
        <v>0</v>
      </c>
      <c r="BJ58" s="99"/>
      <c r="BK58" s="100">
        <f t="shared" si="141"/>
        <v>0</v>
      </c>
      <c r="BL58" s="99"/>
      <c r="BM58" s="100">
        <f t="shared" si="142"/>
        <v>0</v>
      </c>
      <c r="BN58" s="99"/>
      <c r="BO58" s="100">
        <f t="shared" si="143"/>
        <v>0</v>
      </c>
      <c r="BP58" s="99"/>
      <c r="BQ58" s="100">
        <f t="shared" si="144"/>
        <v>0</v>
      </c>
      <c r="BR58" s="99"/>
      <c r="BS58" s="100">
        <f t="shared" si="145"/>
        <v>0</v>
      </c>
      <c r="BT58" s="99"/>
      <c r="BU58" s="100">
        <f t="shared" si="146"/>
        <v>0</v>
      </c>
      <c r="BV58" s="99"/>
      <c r="BW58" s="100">
        <f t="shared" si="147"/>
        <v>0</v>
      </c>
      <c r="BX58" s="99"/>
      <c r="BY58" s="100">
        <f t="shared" si="148"/>
        <v>0</v>
      </c>
      <c r="BZ58" s="99"/>
      <c r="CA58" s="100">
        <f t="shared" si="149"/>
        <v>0</v>
      </c>
      <c r="CB58" s="99"/>
      <c r="CC58" s="100">
        <f t="shared" si="150"/>
        <v>0</v>
      </c>
      <c r="CD58" s="99"/>
      <c r="CE58" s="100">
        <f t="shared" si="151"/>
        <v>0</v>
      </c>
      <c r="CF58" s="101">
        <f t="shared" si="152"/>
        <v>0</v>
      </c>
      <c r="CG58" s="100">
        <f t="shared" si="152"/>
        <v>0</v>
      </c>
    </row>
    <row r="59" spans="1:85" s="102" customFormat="1" ht="19.899999999999999" customHeight="1" x14ac:dyDescent="0.5">
      <c r="A59" s="94"/>
      <c r="B59" s="95"/>
      <c r="C59" s="95"/>
      <c r="D59" s="94"/>
      <c r="E59" s="94"/>
      <c r="F59" s="94"/>
      <c r="G59" s="94"/>
      <c r="H59" s="94"/>
      <c r="I59" s="146"/>
      <c r="J59" s="94"/>
      <c r="K59" s="146"/>
      <c r="L59" s="94"/>
      <c r="M59" s="146"/>
      <c r="N59" s="94"/>
      <c r="O59" s="146"/>
      <c r="P59" s="94"/>
      <c r="Q59" s="146"/>
      <c r="R59" s="94"/>
      <c r="S59" s="146"/>
      <c r="T59" s="94"/>
      <c r="U59" s="146"/>
      <c r="V59" s="94"/>
      <c r="W59" s="146"/>
      <c r="X59" s="94"/>
      <c r="Y59" s="146"/>
      <c r="Z59" s="94"/>
      <c r="AA59" s="146"/>
      <c r="AB59" s="94"/>
      <c r="AC59" s="146"/>
      <c r="AD59" s="94"/>
      <c r="AE59" s="146"/>
      <c r="AF59" s="147"/>
      <c r="AG59" s="146"/>
      <c r="AH59" s="99"/>
      <c r="AI59" s="100"/>
      <c r="AJ59" s="99"/>
      <c r="AK59" s="100"/>
      <c r="AL59" s="99"/>
      <c r="AM59" s="100"/>
      <c r="AN59" s="99"/>
      <c r="AO59" s="100"/>
      <c r="AP59" s="99"/>
      <c r="AQ59" s="100"/>
      <c r="AR59" s="99"/>
      <c r="AS59" s="100"/>
      <c r="AT59" s="99"/>
      <c r="AU59" s="100"/>
      <c r="AV59" s="99"/>
      <c r="AW59" s="100"/>
      <c r="AX59" s="99"/>
      <c r="AY59" s="100"/>
      <c r="AZ59" s="99"/>
      <c r="BA59" s="100"/>
      <c r="BB59" s="99"/>
      <c r="BC59" s="100"/>
      <c r="BD59" s="99"/>
      <c r="BE59" s="100"/>
      <c r="BF59" s="101"/>
      <c r="BG59" s="100"/>
      <c r="BH59" s="99"/>
      <c r="BI59" s="100"/>
      <c r="BJ59" s="99"/>
      <c r="BK59" s="100"/>
      <c r="BL59" s="99"/>
      <c r="BM59" s="100"/>
      <c r="BN59" s="99"/>
      <c r="BO59" s="100"/>
      <c r="BP59" s="99"/>
      <c r="BQ59" s="100"/>
      <c r="BR59" s="99"/>
      <c r="BS59" s="100"/>
      <c r="BT59" s="99"/>
      <c r="BU59" s="100"/>
      <c r="BV59" s="99"/>
      <c r="BW59" s="100"/>
      <c r="BX59" s="99"/>
      <c r="BY59" s="100"/>
      <c r="BZ59" s="99"/>
      <c r="CA59" s="100"/>
      <c r="CB59" s="99"/>
      <c r="CC59" s="100"/>
      <c r="CD59" s="99"/>
      <c r="CE59" s="100"/>
      <c r="CF59" s="101"/>
      <c r="CG59" s="100"/>
    </row>
    <row r="60" spans="1:85" s="102" customFormat="1" ht="19.899999999999999" customHeight="1" x14ac:dyDescent="0.5">
      <c r="A60" s="94">
        <v>49</v>
      </c>
      <c r="B60" s="95" t="s">
        <v>118</v>
      </c>
      <c r="C60" s="95" t="s">
        <v>77</v>
      </c>
      <c r="D60" s="94">
        <f>RANK(BF60,$BF$4:$BF$147)</f>
        <v>1</v>
      </c>
      <c r="E60" s="94">
        <v>1</v>
      </c>
      <c r="F60" s="94" t="s">
        <v>75</v>
      </c>
      <c r="G60" s="94">
        <v>1550</v>
      </c>
      <c r="H60" s="94">
        <v>11688</v>
      </c>
      <c r="I60" s="160">
        <f t="shared" ref="I60:I64" si="153">H60*$E60</f>
        <v>11688</v>
      </c>
      <c r="J60" s="94">
        <v>10616</v>
      </c>
      <c r="K60" s="160">
        <f t="shared" ref="K60:K64" si="154">J60*$E60</f>
        <v>10616</v>
      </c>
      <c r="L60" s="94">
        <v>12780</v>
      </c>
      <c r="M60" s="160">
        <f t="shared" ref="M60:M64" si="155">L60*$E60</f>
        <v>12780</v>
      </c>
      <c r="N60" s="94">
        <v>11703</v>
      </c>
      <c r="O60" s="160">
        <f t="shared" ref="O60:O64" si="156">N60*$E60</f>
        <v>11703</v>
      </c>
      <c r="P60" s="94">
        <v>16560</v>
      </c>
      <c r="Q60" s="160">
        <f t="shared" ref="Q60:Q64" si="157">P60*$E60</f>
        <v>16560</v>
      </c>
      <c r="R60" s="94">
        <v>12876</v>
      </c>
      <c r="S60" s="160">
        <f t="shared" ref="S60:S64" si="158">R60*$E60</f>
        <v>12876</v>
      </c>
      <c r="T60" s="94">
        <v>16920</v>
      </c>
      <c r="U60" s="160">
        <f t="shared" ref="U60:U64" si="159">T60*$E60</f>
        <v>16920</v>
      </c>
      <c r="V60" s="94">
        <v>15180</v>
      </c>
      <c r="W60" s="160">
        <f t="shared" ref="W60:W64" si="160">V60*$E60</f>
        <v>15180</v>
      </c>
      <c r="X60" s="94">
        <v>16224</v>
      </c>
      <c r="Y60" s="160">
        <f t="shared" ref="Y60:Y64" si="161">X60*$E60</f>
        <v>16224</v>
      </c>
      <c r="Z60" s="94">
        <v>16596</v>
      </c>
      <c r="AA60" s="160">
        <f t="shared" ref="AA60:AA64" si="162">Z60*$E60</f>
        <v>16596</v>
      </c>
      <c r="AB60" s="94">
        <v>14424</v>
      </c>
      <c r="AC60" s="160">
        <f t="shared" ref="AC60:AC64" si="163">AB60*$E60</f>
        <v>14424</v>
      </c>
      <c r="AD60" s="94">
        <v>14268</v>
      </c>
      <c r="AE60" s="160">
        <f t="shared" ref="AE60:AE64" si="164">AD60*$E60</f>
        <v>14268</v>
      </c>
      <c r="AF60" s="147">
        <f t="shared" ref="AF60:AG60" si="165">SUM(H60,J60,L60,N60,P60,R60,T60,V60,X60,Z60,AB60,AD60)</f>
        <v>169835</v>
      </c>
      <c r="AG60" s="146">
        <f t="shared" si="165"/>
        <v>169835</v>
      </c>
      <c r="AH60" s="96">
        <v>15564</v>
      </c>
      <c r="AI60" s="97">
        <f t="shared" ref="AI60:AI64" si="166">AH60*$E60</f>
        <v>15564</v>
      </c>
      <c r="AJ60" s="96">
        <v>14280</v>
      </c>
      <c r="AK60" s="97">
        <f t="shared" ref="AK60:AK64" si="167">AJ60*$E60</f>
        <v>14280</v>
      </c>
      <c r="AL60" s="99">
        <v>28344</v>
      </c>
      <c r="AM60" s="100">
        <f t="shared" si="33"/>
        <v>28344</v>
      </c>
      <c r="AN60" s="99">
        <v>8042</v>
      </c>
      <c r="AO60" s="100">
        <f t="shared" si="34"/>
        <v>8042</v>
      </c>
      <c r="AP60" s="99">
        <v>15852</v>
      </c>
      <c r="AQ60" s="100">
        <f t="shared" si="35"/>
        <v>15852</v>
      </c>
      <c r="AR60" s="99">
        <v>19656</v>
      </c>
      <c r="AS60" s="100">
        <f t="shared" si="36"/>
        <v>19656</v>
      </c>
      <c r="AT60" s="99">
        <v>18924</v>
      </c>
      <c r="AU60" s="100">
        <f t="shared" si="37"/>
        <v>18924</v>
      </c>
      <c r="AV60" s="99">
        <v>15960</v>
      </c>
      <c r="AW60" s="100">
        <f t="shared" si="38"/>
        <v>15960</v>
      </c>
      <c r="AX60" s="99">
        <v>15900</v>
      </c>
      <c r="AY60" s="100">
        <f t="shared" si="39"/>
        <v>15900</v>
      </c>
      <c r="AZ60" s="99">
        <v>18192</v>
      </c>
      <c r="BA60" s="100">
        <f t="shared" si="40"/>
        <v>18192</v>
      </c>
      <c r="BB60" s="99">
        <v>16344</v>
      </c>
      <c r="BC60" s="100">
        <f t="shared" si="41"/>
        <v>16344</v>
      </c>
      <c r="BD60" s="99">
        <v>18336</v>
      </c>
      <c r="BE60" s="100">
        <f t="shared" si="42"/>
        <v>18336</v>
      </c>
      <c r="BF60" s="101">
        <f t="shared" si="94"/>
        <v>205394</v>
      </c>
      <c r="BG60" s="100">
        <f t="shared" si="94"/>
        <v>205394</v>
      </c>
      <c r="BH60" s="96">
        <v>17625</v>
      </c>
      <c r="BI60" s="97">
        <f t="shared" ref="BI60" si="168">BH60*$E60</f>
        <v>17625</v>
      </c>
      <c r="BJ60" s="98">
        <v>16260</v>
      </c>
      <c r="BK60" s="100">
        <f t="shared" ref="BK60" si="169">BJ60*$E60</f>
        <v>16260</v>
      </c>
      <c r="BL60" s="99"/>
      <c r="BM60" s="100">
        <f t="shared" ref="BM60" si="170">BL60*$E60</f>
        <v>0</v>
      </c>
      <c r="BN60" s="99"/>
      <c r="BO60" s="100">
        <f t="shared" ref="BO60" si="171">BN60*$E60</f>
        <v>0</v>
      </c>
      <c r="BP60" s="99"/>
      <c r="BQ60" s="100">
        <f t="shared" ref="BQ60" si="172">BP60*$E60</f>
        <v>0</v>
      </c>
      <c r="BR60" s="99"/>
      <c r="BS60" s="100">
        <f t="shared" ref="BS60" si="173">BR60*$E60</f>
        <v>0</v>
      </c>
      <c r="BT60" s="99"/>
      <c r="BU60" s="100">
        <f t="shared" ref="BU60" si="174">BT60*$E60</f>
        <v>0</v>
      </c>
      <c r="BV60" s="99"/>
      <c r="BW60" s="100">
        <f t="shared" ref="BW60" si="175">BV60*$E60</f>
        <v>0</v>
      </c>
      <c r="BX60" s="99"/>
      <c r="BY60" s="100">
        <f t="shared" ref="BY60" si="176">BX60*$E60</f>
        <v>0</v>
      </c>
      <c r="BZ60" s="99"/>
      <c r="CA60" s="100">
        <f t="shared" ref="CA60" si="177">BZ60*$E60</f>
        <v>0</v>
      </c>
      <c r="CB60" s="99"/>
      <c r="CC60" s="100">
        <f t="shared" ref="CC60" si="178">CB60*$E60</f>
        <v>0</v>
      </c>
      <c r="CD60" s="99"/>
      <c r="CE60" s="100">
        <f t="shared" ref="CE60" si="179">CD60*$E60</f>
        <v>0</v>
      </c>
      <c r="CF60" s="101">
        <f t="shared" ref="CF60:CG60" si="180">SUM(BH60,BJ60,BL60,BN60,BP60,BR60,BT60,BV60,BX60,BZ60,CB60,CD60)</f>
        <v>33885</v>
      </c>
      <c r="CG60" s="100">
        <f t="shared" si="180"/>
        <v>33885</v>
      </c>
    </row>
    <row r="61" spans="1:85" s="102" customFormat="1" ht="19.899999999999999" customHeight="1" x14ac:dyDescent="0.5">
      <c r="A61" s="94">
        <v>50</v>
      </c>
      <c r="B61" s="95" t="s">
        <v>119</v>
      </c>
      <c r="C61" s="95"/>
      <c r="D61" s="94"/>
      <c r="E61" s="94">
        <v>0.6</v>
      </c>
      <c r="F61" s="94" t="s">
        <v>98</v>
      </c>
      <c r="G61" s="94">
        <v>1060</v>
      </c>
      <c r="H61" s="94"/>
      <c r="I61" s="160"/>
      <c r="J61" s="94"/>
      <c r="K61" s="160"/>
      <c r="L61" s="94"/>
      <c r="M61" s="160"/>
      <c r="N61" s="94"/>
      <c r="O61" s="160"/>
      <c r="P61" s="94"/>
      <c r="Q61" s="160"/>
      <c r="R61" s="94"/>
      <c r="S61" s="160"/>
      <c r="T61" s="94"/>
      <c r="U61" s="160"/>
      <c r="V61" s="94"/>
      <c r="W61" s="160"/>
      <c r="X61" s="94"/>
      <c r="Y61" s="160"/>
      <c r="Z61" s="94"/>
      <c r="AA61" s="160"/>
      <c r="AB61" s="94"/>
      <c r="AC61" s="160"/>
      <c r="AD61" s="94"/>
      <c r="AE61" s="160"/>
      <c r="AF61" s="147"/>
      <c r="AG61" s="146"/>
      <c r="AH61" s="96"/>
      <c r="AI61" s="97"/>
      <c r="AJ61" s="96"/>
      <c r="AK61" s="97"/>
      <c r="AL61" s="99"/>
      <c r="AM61" s="100"/>
      <c r="AN61" s="99"/>
      <c r="AO61" s="100"/>
      <c r="AP61" s="99"/>
      <c r="AQ61" s="100"/>
      <c r="AR61" s="99"/>
      <c r="AS61" s="100"/>
      <c r="AT61" s="99"/>
      <c r="AU61" s="100"/>
      <c r="AV61" s="99"/>
      <c r="AW61" s="100"/>
      <c r="AX61" s="99"/>
      <c r="AY61" s="100"/>
      <c r="AZ61" s="99"/>
      <c r="BA61" s="100"/>
      <c r="BB61" s="99"/>
      <c r="BC61" s="100"/>
      <c r="BD61" s="99"/>
      <c r="BE61" s="100"/>
      <c r="BF61" s="101"/>
      <c r="BG61" s="100"/>
      <c r="BH61" s="96"/>
      <c r="BI61" s="97"/>
      <c r="BJ61" s="98"/>
      <c r="BK61" s="100"/>
      <c r="BL61" s="99"/>
      <c r="BM61" s="100"/>
      <c r="BN61" s="99"/>
      <c r="BO61" s="100"/>
      <c r="BP61" s="99"/>
      <c r="BQ61" s="100"/>
      <c r="BR61" s="99"/>
      <c r="BS61" s="100"/>
      <c r="BT61" s="99"/>
      <c r="BU61" s="100"/>
      <c r="BV61" s="99"/>
      <c r="BW61" s="100"/>
      <c r="BX61" s="99"/>
      <c r="BY61" s="100"/>
      <c r="BZ61" s="99"/>
      <c r="CA61" s="100"/>
      <c r="CB61" s="99"/>
      <c r="CC61" s="100"/>
      <c r="CD61" s="99"/>
      <c r="CE61" s="100"/>
      <c r="CF61" s="101"/>
      <c r="CG61" s="100"/>
    </row>
    <row r="62" spans="1:85" s="102" customFormat="1" ht="19.899999999999999" customHeight="1" x14ac:dyDescent="0.5">
      <c r="A62" s="94">
        <v>51</v>
      </c>
      <c r="B62" s="95" t="s">
        <v>120</v>
      </c>
      <c r="C62" s="95" t="s">
        <v>77</v>
      </c>
      <c r="D62" s="94">
        <f>RANK(BF62,$BF$4:$BF$147)</f>
        <v>6</v>
      </c>
      <c r="E62" s="94">
        <v>0.35</v>
      </c>
      <c r="F62" s="94" t="s">
        <v>81</v>
      </c>
      <c r="G62" s="94">
        <v>700</v>
      </c>
      <c r="H62" s="94">
        <v>400</v>
      </c>
      <c r="I62" s="160">
        <f t="shared" si="153"/>
        <v>140</v>
      </c>
      <c r="J62" s="94">
        <v>1200</v>
      </c>
      <c r="K62" s="160">
        <f t="shared" si="154"/>
        <v>420</v>
      </c>
      <c r="L62" s="94">
        <v>840</v>
      </c>
      <c r="M62" s="160">
        <f t="shared" si="155"/>
        <v>294</v>
      </c>
      <c r="N62" s="94">
        <v>640</v>
      </c>
      <c r="O62" s="160">
        <f t="shared" si="156"/>
        <v>224</v>
      </c>
      <c r="P62" s="94">
        <v>960</v>
      </c>
      <c r="Q62" s="160">
        <f t="shared" si="157"/>
        <v>336</v>
      </c>
      <c r="R62" s="94">
        <v>960</v>
      </c>
      <c r="S62" s="160">
        <f t="shared" si="158"/>
        <v>336</v>
      </c>
      <c r="T62" s="94">
        <v>1320</v>
      </c>
      <c r="U62" s="160">
        <f t="shared" si="159"/>
        <v>461.99999999999994</v>
      </c>
      <c r="V62" s="94">
        <v>760</v>
      </c>
      <c r="W62" s="160">
        <f t="shared" si="160"/>
        <v>266</v>
      </c>
      <c r="X62" s="94">
        <v>1120</v>
      </c>
      <c r="Y62" s="160">
        <f t="shared" si="161"/>
        <v>392</v>
      </c>
      <c r="Z62" s="94">
        <v>920</v>
      </c>
      <c r="AA62" s="160">
        <f t="shared" si="162"/>
        <v>322</v>
      </c>
      <c r="AB62" s="94">
        <v>1268</v>
      </c>
      <c r="AC62" s="160">
        <f t="shared" si="163"/>
        <v>443.79999999999995</v>
      </c>
      <c r="AD62" s="94">
        <v>1670</v>
      </c>
      <c r="AE62" s="160">
        <f t="shared" si="164"/>
        <v>584.5</v>
      </c>
      <c r="AF62" s="147">
        <f t="shared" ref="AF62:AG64" si="181">SUM(H62,J62,L62,N62,P62,R62,T62,V62,X62,Z62,AB62,AD62)</f>
        <v>12058</v>
      </c>
      <c r="AG62" s="146">
        <f t="shared" si="181"/>
        <v>4220.3</v>
      </c>
      <c r="AH62" s="96">
        <v>1640</v>
      </c>
      <c r="AI62" s="97">
        <f t="shared" si="166"/>
        <v>574</v>
      </c>
      <c r="AJ62" s="96">
        <v>1360</v>
      </c>
      <c r="AK62" s="97">
        <f t="shared" si="167"/>
        <v>475.99999999999994</v>
      </c>
      <c r="AL62" s="99">
        <v>5480</v>
      </c>
      <c r="AM62" s="100">
        <f t="shared" si="33"/>
        <v>1917.9999999999998</v>
      </c>
      <c r="AN62" s="99">
        <v>1000</v>
      </c>
      <c r="AO62" s="100">
        <f t="shared" si="34"/>
        <v>350</v>
      </c>
      <c r="AP62" s="99">
        <v>1040</v>
      </c>
      <c r="AQ62" s="100">
        <f t="shared" si="35"/>
        <v>364</v>
      </c>
      <c r="AR62" s="99">
        <v>2480</v>
      </c>
      <c r="AS62" s="100">
        <f t="shared" si="36"/>
        <v>868</v>
      </c>
      <c r="AT62" s="99">
        <v>2600</v>
      </c>
      <c r="AU62" s="100">
        <f t="shared" si="37"/>
        <v>909.99999999999989</v>
      </c>
      <c r="AV62" s="99">
        <v>3080</v>
      </c>
      <c r="AW62" s="100">
        <f t="shared" si="38"/>
        <v>1078</v>
      </c>
      <c r="AX62" s="99">
        <v>4320</v>
      </c>
      <c r="AY62" s="100">
        <f t="shared" si="39"/>
        <v>1512</v>
      </c>
      <c r="AZ62" s="99">
        <v>3160</v>
      </c>
      <c r="BA62" s="100">
        <f t="shared" si="40"/>
        <v>1106</v>
      </c>
      <c r="BB62" s="99">
        <v>3560</v>
      </c>
      <c r="BC62" s="100">
        <f t="shared" si="41"/>
        <v>1246</v>
      </c>
      <c r="BD62" s="99">
        <v>5980</v>
      </c>
      <c r="BE62" s="100">
        <f t="shared" si="42"/>
        <v>2093</v>
      </c>
      <c r="BF62" s="101">
        <f t="shared" si="94"/>
        <v>35700</v>
      </c>
      <c r="BG62" s="100">
        <f t="shared" si="94"/>
        <v>12495</v>
      </c>
      <c r="BH62" s="96">
        <v>3660</v>
      </c>
      <c r="BI62" s="97">
        <f t="shared" ref="BI62:BI64" si="182">BH62*$E62</f>
        <v>1281</v>
      </c>
      <c r="BJ62" s="98">
        <v>4520</v>
      </c>
      <c r="BK62" s="100">
        <f t="shared" ref="BK62:BK64" si="183">BJ62*$E62</f>
        <v>1582</v>
      </c>
      <c r="BL62" s="99"/>
      <c r="BM62" s="100">
        <f t="shared" ref="BM62:BM64" si="184">BL62*$E62</f>
        <v>0</v>
      </c>
      <c r="BN62" s="99"/>
      <c r="BO62" s="100">
        <f t="shared" ref="BO62:BO64" si="185">BN62*$E62</f>
        <v>0</v>
      </c>
      <c r="BP62" s="99"/>
      <c r="BQ62" s="100">
        <f t="shared" ref="BQ62:BQ64" si="186">BP62*$E62</f>
        <v>0</v>
      </c>
      <c r="BR62" s="99"/>
      <c r="BS62" s="100">
        <f t="shared" ref="BS62:BS64" si="187">BR62*$E62</f>
        <v>0</v>
      </c>
      <c r="BT62" s="99"/>
      <c r="BU62" s="100">
        <f t="shared" ref="BU62:BU64" si="188">BT62*$E62</f>
        <v>0</v>
      </c>
      <c r="BV62" s="99"/>
      <c r="BW62" s="100">
        <f t="shared" ref="BW62:BW64" si="189">BV62*$E62</f>
        <v>0</v>
      </c>
      <c r="BX62" s="99"/>
      <c r="BY62" s="100">
        <f t="shared" ref="BY62:BY64" si="190">BX62*$E62</f>
        <v>0</v>
      </c>
      <c r="BZ62" s="99"/>
      <c r="CA62" s="100">
        <f t="shared" ref="CA62:CA64" si="191">BZ62*$E62</f>
        <v>0</v>
      </c>
      <c r="CB62" s="99"/>
      <c r="CC62" s="100">
        <f t="shared" ref="CC62:CC64" si="192">CB62*$E62</f>
        <v>0</v>
      </c>
      <c r="CD62" s="99"/>
      <c r="CE62" s="100">
        <f t="shared" ref="CE62:CE64" si="193">CD62*$E62</f>
        <v>0</v>
      </c>
      <c r="CF62" s="101">
        <f t="shared" ref="CF62:CG64" si="194">SUM(BH62,BJ62,BL62,BN62,BP62,BR62,BT62,BV62,BX62,BZ62,CB62,CD62)</f>
        <v>8180</v>
      </c>
      <c r="CG62" s="100">
        <f t="shared" si="194"/>
        <v>2863</v>
      </c>
    </row>
    <row r="63" spans="1:85" s="102" customFormat="1" ht="19.899999999999999" customHeight="1" x14ac:dyDescent="0.5">
      <c r="A63" s="94">
        <v>52</v>
      </c>
      <c r="B63" s="95" t="s">
        <v>121</v>
      </c>
      <c r="C63" s="95" t="s">
        <v>74</v>
      </c>
      <c r="D63" s="94">
        <f>RANK(BF63,$BF$4:$BF$147)</f>
        <v>17</v>
      </c>
      <c r="E63" s="94">
        <v>0.64</v>
      </c>
      <c r="F63" s="94" t="s">
        <v>85</v>
      </c>
      <c r="G63" s="94"/>
      <c r="H63" s="94"/>
      <c r="I63" s="160">
        <f t="shared" si="153"/>
        <v>0</v>
      </c>
      <c r="J63" s="94"/>
      <c r="K63" s="160">
        <f t="shared" si="154"/>
        <v>0</v>
      </c>
      <c r="L63" s="94"/>
      <c r="M63" s="160">
        <f t="shared" si="155"/>
        <v>0</v>
      </c>
      <c r="N63" s="94"/>
      <c r="O63" s="160">
        <f t="shared" si="156"/>
        <v>0</v>
      </c>
      <c r="P63" s="94"/>
      <c r="Q63" s="160">
        <f t="shared" si="157"/>
        <v>0</v>
      </c>
      <c r="R63" s="94"/>
      <c r="S63" s="160">
        <f t="shared" si="158"/>
        <v>0</v>
      </c>
      <c r="T63" s="94"/>
      <c r="U63" s="160">
        <f t="shared" si="159"/>
        <v>0</v>
      </c>
      <c r="V63" s="94"/>
      <c r="W63" s="160">
        <f t="shared" si="160"/>
        <v>0</v>
      </c>
      <c r="X63" s="94"/>
      <c r="Y63" s="160">
        <f t="shared" si="161"/>
        <v>0</v>
      </c>
      <c r="Z63" s="94"/>
      <c r="AA63" s="160">
        <f t="shared" si="162"/>
        <v>0</v>
      </c>
      <c r="AB63" s="94"/>
      <c r="AC63" s="160">
        <f t="shared" si="163"/>
        <v>0</v>
      </c>
      <c r="AD63" s="94"/>
      <c r="AE63" s="160">
        <f t="shared" si="164"/>
        <v>0</v>
      </c>
      <c r="AF63" s="147">
        <f t="shared" si="181"/>
        <v>0</v>
      </c>
      <c r="AG63" s="146">
        <f t="shared" si="181"/>
        <v>0</v>
      </c>
      <c r="AH63" s="96"/>
      <c r="AI63" s="97">
        <f t="shared" si="166"/>
        <v>0</v>
      </c>
      <c r="AJ63" s="96"/>
      <c r="AK63" s="97">
        <f t="shared" si="167"/>
        <v>0</v>
      </c>
      <c r="AL63" s="99"/>
      <c r="AM63" s="100">
        <f t="shared" si="33"/>
        <v>0</v>
      </c>
      <c r="AN63" s="99"/>
      <c r="AO63" s="100">
        <f t="shared" si="34"/>
        <v>0</v>
      </c>
      <c r="AP63" s="99"/>
      <c r="AQ63" s="100">
        <f t="shared" si="35"/>
        <v>0</v>
      </c>
      <c r="AR63" s="99"/>
      <c r="AS63" s="100">
        <f t="shared" si="36"/>
        <v>0</v>
      </c>
      <c r="AT63" s="99"/>
      <c r="AU63" s="100">
        <f t="shared" si="37"/>
        <v>0</v>
      </c>
      <c r="AV63" s="99"/>
      <c r="AW63" s="100">
        <f t="shared" si="38"/>
        <v>0</v>
      </c>
      <c r="AX63" s="99"/>
      <c r="AY63" s="100">
        <f t="shared" si="39"/>
        <v>0</v>
      </c>
      <c r="AZ63" s="99"/>
      <c r="BA63" s="100">
        <f t="shared" si="40"/>
        <v>0</v>
      </c>
      <c r="BB63" s="99"/>
      <c r="BC63" s="100">
        <f t="shared" si="41"/>
        <v>0</v>
      </c>
      <c r="BD63" s="99"/>
      <c r="BE63" s="100">
        <f t="shared" si="42"/>
        <v>0</v>
      </c>
      <c r="BF63" s="101">
        <f t="shared" si="94"/>
        <v>0</v>
      </c>
      <c r="BG63" s="100">
        <f t="shared" si="94"/>
        <v>0</v>
      </c>
      <c r="BH63" s="99"/>
      <c r="BI63" s="100">
        <f t="shared" si="182"/>
        <v>0</v>
      </c>
      <c r="BJ63" s="99"/>
      <c r="BK63" s="100">
        <f t="shared" si="183"/>
        <v>0</v>
      </c>
      <c r="BL63" s="99"/>
      <c r="BM63" s="100">
        <f t="shared" si="184"/>
        <v>0</v>
      </c>
      <c r="BN63" s="99"/>
      <c r="BO63" s="100">
        <f t="shared" si="185"/>
        <v>0</v>
      </c>
      <c r="BP63" s="99"/>
      <c r="BQ63" s="100">
        <f t="shared" si="186"/>
        <v>0</v>
      </c>
      <c r="BR63" s="99"/>
      <c r="BS63" s="100">
        <f t="shared" si="187"/>
        <v>0</v>
      </c>
      <c r="BT63" s="99"/>
      <c r="BU63" s="100">
        <f t="shared" si="188"/>
        <v>0</v>
      </c>
      <c r="BV63" s="99"/>
      <c r="BW63" s="100">
        <f t="shared" si="189"/>
        <v>0</v>
      </c>
      <c r="BX63" s="99"/>
      <c r="BY63" s="100">
        <f t="shared" si="190"/>
        <v>0</v>
      </c>
      <c r="BZ63" s="99"/>
      <c r="CA63" s="100">
        <f t="shared" si="191"/>
        <v>0</v>
      </c>
      <c r="CB63" s="99"/>
      <c r="CC63" s="100">
        <f t="shared" si="192"/>
        <v>0</v>
      </c>
      <c r="CD63" s="99"/>
      <c r="CE63" s="100">
        <f t="shared" si="193"/>
        <v>0</v>
      </c>
      <c r="CF63" s="101">
        <f t="shared" si="194"/>
        <v>0</v>
      </c>
      <c r="CG63" s="100">
        <f t="shared" si="194"/>
        <v>0</v>
      </c>
    </row>
    <row r="64" spans="1:85" s="102" customFormat="1" ht="19.899999999999999" customHeight="1" x14ac:dyDescent="0.5">
      <c r="A64" s="94">
        <v>53</v>
      </c>
      <c r="B64" s="95" t="s">
        <v>122</v>
      </c>
      <c r="C64" s="95" t="s">
        <v>74</v>
      </c>
      <c r="D64" s="94">
        <f>RANK(BF64,$BF$4:$BF$147)</f>
        <v>8</v>
      </c>
      <c r="E64" s="94">
        <v>0.64</v>
      </c>
      <c r="F64" s="94" t="s">
        <v>85</v>
      </c>
      <c r="G64" s="94">
        <v>1350</v>
      </c>
      <c r="H64" s="94">
        <v>630</v>
      </c>
      <c r="I64" s="160">
        <f t="shared" si="153"/>
        <v>403.2</v>
      </c>
      <c r="J64" s="94">
        <v>168</v>
      </c>
      <c r="K64" s="160">
        <f t="shared" si="154"/>
        <v>107.52</v>
      </c>
      <c r="L64" s="94">
        <v>196</v>
      </c>
      <c r="M64" s="160">
        <f t="shared" si="155"/>
        <v>125.44</v>
      </c>
      <c r="N64" s="94">
        <v>210</v>
      </c>
      <c r="O64" s="160">
        <f t="shared" si="156"/>
        <v>134.4</v>
      </c>
      <c r="P64" s="94">
        <v>210</v>
      </c>
      <c r="Q64" s="160">
        <f t="shared" si="157"/>
        <v>134.4</v>
      </c>
      <c r="R64" s="94">
        <v>253</v>
      </c>
      <c r="S64" s="160">
        <f t="shared" si="158"/>
        <v>161.92000000000002</v>
      </c>
      <c r="T64" s="94"/>
      <c r="U64" s="160">
        <f t="shared" si="159"/>
        <v>0</v>
      </c>
      <c r="V64" s="94">
        <v>14</v>
      </c>
      <c r="W64" s="160">
        <f t="shared" si="160"/>
        <v>8.9600000000000009</v>
      </c>
      <c r="X64" s="94">
        <v>42</v>
      </c>
      <c r="Y64" s="160">
        <f t="shared" si="161"/>
        <v>26.88</v>
      </c>
      <c r="Z64" s="94">
        <v>92</v>
      </c>
      <c r="AA64" s="160">
        <f t="shared" si="162"/>
        <v>58.88</v>
      </c>
      <c r="AB64" s="94"/>
      <c r="AC64" s="160">
        <f t="shared" si="163"/>
        <v>0</v>
      </c>
      <c r="AD64" s="94"/>
      <c r="AE64" s="160">
        <f t="shared" si="164"/>
        <v>0</v>
      </c>
      <c r="AF64" s="147">
        <f t="shared" si="181"/>
        <v>1815</v>
      </c>
      <c r="AG64" s="146">
        <f t="shared" si="181"/>
        <v>1161.6000000000001</v>
      </c>
      <c r="AH64" s="96"/>
      <c r="AI64" s="97">
        <f t="shared" si="166"/>
        <v>0</v>
      </c>
      <c r="AJ64" s="96"/>
      <c r="AK64" s="97">
        <f t="shared" si="167"/>
        <v>0</v>
      </c>
      <c r="AL64" s="99">
        <v>210</v>
      </c>
      <c r="AM64" s="100">
        <f t="shared" si="33"/>
        <v>134.4</v>
      </c>
      <c r="AN64" s="99">
        <v>280</v>
      </c>
      <c r="AO64" s="100">
        <f t="shared" si="34"/>
        <v>179.20000000000002</v>
      </c>
      <c r="AP64" s="99">
        <v>588</v>
      </c>
      <c r="AQ64" s="100">
        <f t="shared" si="35"/>
        <v>376.32</v>
      </c>
      <c r="AR64" s="99">
        <v>28</v>
      </c>
      <c r="AS64" s="100">
        <f t="shared" si="36"/>
        <v>17.920000000000002</v>
      </c>
      <c r="AT64" s="99"/>
      <c r="AU64" s="100">
        <f t="shared" si="37"/>
        <v>0</v>
      </c>
      <c r="AV64" s="99">
        <v>14</v>
      </c>
      <c r="AW64" s="100">
        <f t="shared" si="38"/>
        <v>8.9600000000000009</v>
      </c>
      <c r="AX64" s="99">
        <v>28</v>
      </c>
      <c r="AY64" s="100">
        <f t="shared" si="39"/>
        <v>17.920000000000002</v>
      </c>
      <c r="AZ64" s="99"/>
      <c r="BA64" s="100">
        <f t="shared" si="40"/>
        <v>0</v>
      </c>
      <c r="BB64" s="99"/>
      <c r="BC64" s="100">
        <f t="shared" si="41"/>
        <v>0</v>
      </c>
      <c r="BD64" s="99">
        <v>14</v>
      </c>
      <c r="BE64" s="100">
        <f t="shared" si="42"/>
        <v>8.9600000000000009</v>
      </c>
      <c r="BF64" s="101">
        <f t="shared" si="94"/>
        <v>1162</v>
      </c>
      <c r="BG64" s="100">
        <f t="shared" si="94"/>
        <v>743.68000000000006</v>
      </c>
      <c r="BH64" s="99"/>
      <c r="BI64" s="100">
        <f t="shared" si="182"/>
        <v>0</v>
      </c>
      <c r="BJ64" s="99"/>
      <c r="BK64" s="100">
        <f t="shared" si="183"/>
        <v>0</v>
      </c>
      <c r="BL64" s="99"/>
      <c r="BM64" s="100">
        <f t="shared" si="184"/>
        <v>0</v>
      </c>
      <c r="BN64" s="99"/>
      <c r="BO64" s="100">
        <f t="shared" si="185"/>
        <v>0</v>
      </c>
      <c r="BP64" s="99"/>
      <c r="BQ64" s="100">
        <f t="shared" si="186"/>
        <v>0</v>
      </c>
      <c r="BR64" s="99"/>
      <c r="BS64" s="100">
        <f t="shared" si="187"/>
        <v>0</v>
      </c>
      <c r="BT64" s="99"/>
      <c r="BU64" s="100">
        <f t="shared" si="188"/>
        <v>0</v>
      </c>
      <c r="BV64" s="99"/>
      <c r="BW64" s="100">
        <f t="shared" si="189"/>
        <v>0</v>
      </c>
      <c r="BX64" s="99"/>
      <c r="BY64" s="100">
        <f t="shared" si="190"/>
        <v>0</v>
      </c>
      <c r="BZ64" s="99"/>
      <c r="CA64" s="100">
        <f t="shared" si="191"/>
        <v>0</v>
      </c>
      <c r="CB64" s="99"/>
      <c r="CC64" s="100">
        <f t="shared" si="192"/>
        <v>0</v>
      </c>
      <c r="CD64" s="99"/>
      <c r="CE64" s="100">
        <f t="shared" si="193"/>
        <v>0</v>
      </c>
      <c r="CF64" s="101">
        <f t="shared" si="194"/>
        <v>0</v>
      </c>
      <c r="CG64" s="100">
        <f t="shared" si="194"/>
        <v>0</v>
      </c>
    </row>
    <row r="65" spans="1:85" s="102" customFormat="1" ht="19.899999999999999" customHeight="1" x14ac:dyDescent="0.5">
      <c r="A65" s="94"/>
      <c r="B65" s="95"/>
      <c r="C65" s="95"/>
      <c r="D65" s="94"/>
      <c r="E65" s="94"/>
      <c r="F65" s="94"/>
      <c r="G65" s="94"/>
      <c r="H65" s="94"/>
      <c r="I65" s="146"/>
      <c r="J65" s="94"/>
      <c r="K65" s="146"/>
      <c r="L65" s="94"/>
      <c r="M65" s="146"/>
      <c r="N65" s="94"/>
      <c r="O65" s="146"/>
      <c r="P65" s="94"/>
      <c r="Q65" s="146"/>
      <c r="R65" s="94"/>
      <c r="S65" s="146"/>
      <c r="T65" s="94"/>
      <c r="U65" s="146"/>
      <c r="V65" s="94"/>
      <c r="W65" s="146"/>
      <c r="X65" s="94"/>
      <c r="Y65" s="146"/>
      <c r="Z65" s="94"/>
      <c r="AA65" s="146"/>
      <c r="AB65" s="94"/>
      <c r="AC65" s="146"/>
      <c r="AD65" s="94"/>
      <c r="AE65" s="146"/>
      <c r="AF65" s="147"/>
      <c r="AG65" s="146"/>
      <c r="AH65" s="99"/>
      <c r="AI65" s="100"/>
      <c r="AJ65" s="99"/>
      <c r="AK65" s="100"/>
      <c r="AL65" s="99"/>
      <c r="AM65" s="100"/>
      <c r="AN65" s="99"/>
      <c r="AO65" s="100"/>
      <c r="AP65" s="99"/>
      <c r="AQ65" s="100"/>
      <c r="AR65" s="99"/>
      <c r="AS65" s="100"/>
      <c r="AT65" s="99"/>
      <c r="AU65" s="100"/>
      <c r="AV65" s="99"/>
      <c r="AW65" s="100"/>
      <c r="AX65" s="99"/>
      <c r="AY65" s="100"/>
      <c r="AZ65" s="99"/>
      <c r="BA65" s="100"/>
      <c r="BB65" s="99"/>
      <c r="BC65" s="100"/>
      <c r="BD65" s="99"/>
      <c r="BE65" s="100"/>
      <c r="BF65" s="101"/>
      <c r="BG65" s="100"/>
      <c r="BH65" s="99"/>
      <c r="BI65" s="100"/>
      <c r="BJ65" s="99"/>
      <c r="BK65" s="100"/>
      <c r="BL65" s="99"/>
      <c r="BM65" s="100"/>
      <c r="BN65" s="99"/>
      <c r="BO65" s="100"/>
      <c r="BP65" s="99"/>
      <c r="BQ65" s="100"/>
      <c r="BR65" s="99"/>
      <c r="BS65" s="100"/>
      <c r="BT65" s="99"/>
      <c r="BU65" s="100"/>
      <c r="BV65" s="99"/>
      <c r="BW65" s="100"/>
      <c r="BX65" s="99"/>
      <c r="BY65" s="100"/>
      <c r="BZ65" s="99"/>
      <c r="CA65" s="100"/>
      <c r="CB65" s="99"/>
      <c r="CC65" s="100"/>
      <c r="CD65" s="99"/>
      <c r="CE65" s="100"/>
      <c r="CF65" s="101"/>
      <c r="CG65" s="100"/>
    </row>
    <row r="66" spans="1:85" s="102" customFormat="1" ht="19.899999999999999" customHeight="1" x14ac:dyDescent="0.5">
      <c r="A66" s="94">
        <v>54</v>
      </c>
      <c r="B66" s="95" t="s">
        <v>123</v>
      </c>
      <c r="C66" s="95" t="s">
        <v>77</v>
      </c>
      <c r="D66" s="94">
        <f>RANK(BF66,$BF$4:$BF$147)</f>
        <v>17</v>
      </c>
      <c r="E66" s="94">
        <v>1</v>
      </c>
      <c r="F66" s="94" t="s">
        <v>75</v>
      </c>
      <c r="G66" s="94"/>
      <c r="H66" s="94"/>
      <c r="I66" s="146">
        <f t="shared" si="19"/>
        <v>0</v>
      </c>
      <c r="J66" s="94"/>
      <c r="K66" s="146">
        <f t="shared" si="20"/>
        <v>0</v>
      </c>
      <c r="L66" s="94"/>
      <c r="M66" s="146">
        <f t="shared" si="21"/>
        <v>0</v>
      </c>
      <c r="N66" s="94"/>
      <c r="O66" s="146">
        <f t="shared" si="22"/>
        <v>0</v>
      </c>
      <c r="P66" s="94"/>
      <c r="Q66" s="146">
        <f t="shared" si="23"/>
        <v>0</v>
      </c>
      <c r="R66" s="94"/>
      <c r="S66" s="146">
        <f t="shared" si="24"/>
        <v>0</v>
      </c>
      <c r="T66" s="94"/>
      <c r="U66" s="146">
        <f t="shared" si="25"/>
        <v>0</v>
      </c>
      <c r="V66" s="94"/>
      <c r="W66" s="146">
        <f t="shared" si="26"/>
        <v>0</v>
      </c>
      <c r="X66" s="94"/>
      <c r="Y66" s="146">
        <f t="shared" si="27"/>
        <v>0</v>
      </c>
      <c r="Z66" s="94"/>
      <c r="AA66" s="146">
        <f t="shared" si="28"/>
        <v>0</v>
      </c>
      <c r="AB66" s="94"/>
      <c r="AC66" s="146">
        <f t="shared" si="29"/>
        <v>0</v>
      </c>
      <c r="AD66" s="94"/>
      <c r="AE66" s="146">
        <f t="shared" si="30"/>
        <v>0</v>
      </c>
      <c r="AF66" s="147">
        <f t="shared" ref="AF66:AG68" si="195">SUM(H66,J66,L66,N66,P66,R66,T66,V66,X66,Z66,AB66,AD66)</f>
        <v>0</v>
      </c>
      <c r="AG66" s="146">
        <f t="shared" si="195"/>
        <v>0</v>
      </c>
      <c r="AH66" s="99"/>
      <c r="AI66" s="100">
        <f t="shared" si="32"/>
        <v>0</v>
      </c>
      <c r="AJ66" s="99"/>
      <c r="AK66" s="100">
        <f t="shared" si="33"/>
        <v>0</v>
      </c>
      <c r="AL66" s="99"/>
      <c r="AM66" s="100">
        <f t="shared" si="33"/>
        <v>0</v>
      </c>
      <c r="AN66" s="99"/>
      <c r="AO66" s="100">
        <f t="shared" si="34"/>
        <v>0</v>
      </c>
      <c r="AP66" s="99"/>
      <c r="AQ66" s="100">
        <f t="shared" si="35"/>
        <v>0</v>
      </c>
      <c r="AR66" s="99"/>
      <c r="AS66" s="100">
        <f t="shared" si="36"/>
        <v>0</v>
      </c>
      <c r="AT66" s="99"/>
      <c r="AU66" s="100">
        <f t="shared" si="37"/>
        <v>0</v>
      </c>
      <c r="AV66" s="99"/>
      <c r="AW66" s="100">
        <f t="shared" si="38"/>
        <v>0</v>
      </c>
      <c r="AX66" s="99"/>
      <c r="AY66" s="100">
        <f t="shared" si="39"/>
        <v>0</v>
      </c>
      <c r="AZ66" s="99"/>
      <c r="BA66" s="100">
        <f t="shared" si="40"/>
        <v>0</v>
      </c>
      <c r="BB66" s="99"/>
      <c r="BC66" s="100">
        <f t="shared" si="41"/>
        <v>0</v>
      </c>
      <c r="BD66" s="99"/>
      <c r="BE66" s="100">
        <f t="shared" si="42"/>
        <v>0</v>
      </c>
      <c r="BF66" s="101">
        <f t="shared" si="94"/>
        <v>0</v>
      </c>
      <c r="BG66" s="100">
        <f t="shared" si="94"/>
        <v>0</v>
      </c>
      <c r="BH66" s="99"/>
      <c r="BI66" s="100">
        <f t="shared" ref="BI66:BI68" si="196">BH66*$E66</f>
        <v>0</v>
      </c>
      <c r="BJ66" s="99"/>
      <c r="BK66" s="100">
        <f t="shared" ref="BK66:BK68" si="197">BJ66*$E66</f>
        <v>0</v>
      </c>
      <c r="BL66" s="99"/>
      <c r="BM66" s="100">
        <f t="shared" ref="BM66:BM68" si="198">BL66*$E66</f>
        <v>0</v>
      </c>
      <c r="BN66" s="99"/>
      <c r="BO66" s="100">
        <f t="shared" ref="BO66:BO68" si="199">BN66*$E66</f>
        <v>0</v>
      </c>
      <c r="BP66" s="99"/>
      <c r="BQ66" s="100">
        <f t="shared" ref="BQ66:BQ68" si="200">BP66*$E66</f>
        <v>0</v>
      </c>
      <c r="BR66" s="99"/>
      <c r="BS66" s="100">
        <f t="shared" ref="BS66:BS68" si="201">BR66*$E66</f>
        <v>0</v>
      </c>
      <c r="BT66" s="99"/>
      <c r="BU66" s="100">
        <f t="shared" ref="BU66:BU68" si="202">BT66*$E66</f>
        <v>0</v>
      </c>
      <c r="BV66" s="99"/>
      <c r="BW66" s="100">
        <f t="shared" ref="BW66:BW68" si="203">BV66*$E66</f>
        <v>0</v>
      </c>
      <c r="BX66" s="99"/>
      <c r="BY66" s="100">
        <f t="shared" ref="BY66:BY68" si="204">BX66*$E66</f>
        <v>0</v>
      </c>
      <c r="BZ66" s="99"/>
      <c r="CA66" s="100">
        <f t="shared" ref="CA66:CA68" si="205">BZ66*$E66</f>
        <v>0</v>
      </c>
      <c r="CB66" s="99"/>
      <c r="CC66" s="100">
        <f t="shared" ref="CC66:CC68" si="206">CB66*$E66</f>
        <v>0</v>
      </c>
      <c r="CD66" s="99"/>
      <c r="CE66" s="100">
        <f t="shared" ref="CE66:CE68" si="207">CD66*$E66</f>
        <v>0</v>
      </c>
      <c r="CF66" s="101">
        <f t="shared" ref="CF66:CG68" si="208">SUM(BH66,BJ66,BL66,BN66,BP66,BR66,BT66,BV66,BX66,BZ66,CB66,CD66)</f>
        <v>0</v>
      </c>
      <c r="CG66" s="100">
        <f t="shared" si="208"/>
        <v>0</v>
      </c>
    </row>
    <row r="67" spans="1:85" s="102" customFormat="1" ht="19.899999999999999" customHeight="1" x14ac:dyDescent="0.5">
      <c r="A67" s="94">
        <v>55</v>
      </c>
      <c r="B67" s="95" t="s">
        <v>124</v>
      </c>
      <c r="C67" s="95" t="s">
        <v>77</v>
      </c>
      <c r="D67" s="94">
        <f>RANK(BF67,$BF$4:$BF$147)</f>
        <v>17</v>
      </c>
      <c r="E67" s="94">
        <v>0.6</v>
      </c>
      <c r="F67" s="94" t="s">
        <v>75</v>
      </c>
      <c r="G67" s="94"/>
      <c r="H67" s="94"/>
      <c r="I67" s="146">
        <f t="shared" si="19"/>
        <v>0</v>
      </c>
      <c r="J67" s="94"/>
      <c r="K67" s="146">
        <f t="shared" si="20"/>
        <v>0</v>
      </c>
      <c r="L67" s="94"/>
      <c r="M67" s="146">
        <f t="shared" si="21"/>
        <v>0</v>
      </c>
      <c r="N67" s="94"/>
      <c r="O67" s="146">
        <f t="shared" si="22"/>
        <v>0</v>
      </c>
      <c r="P67" s="94"/>
      <c r="Q67" s="146">
        <f t="shared" si="23"/>
        <v>0</v>
      </c>
      <c r="R67" s="94"/>
      <c r="S67" s="146">
        <f t="shared" si="24"/>
        <v>0</v>
      </c>
      <c r="T67" s="94"/>
      <c r="U67" s="146">
        <f t="shared" si="25"/>
        <v>0</v>
      </c>
      <c r="V67" s="94"/>
      <c r="W67" s="146">
        <f t="shared" si="26"/>
        <v>0</v>
      </c>
      <c r="X67" s="94"/>
      <c r="Y67" s="146">
        <f t="shared" si="27"/>
        <v>0</v>
      </c>
      <c r="Z67" s="94"/>
      <c r="AA67" s="146">
        <f t="shared" si="28"/>
        <v>0</v>
      </c>
      <c r="AB67" s="94"/>
      <c r="AC67" s="146">
        <f t="shared" si="29"/>
        <v>0</v>
      </c>
      <c r="AD67" s="94"/>
      <c r="AE67" s="146">
        <f t="shared" si="30"/>
        <v>0</v>
      </c>
      <c r="AF67" s="147">
        <f t="shared" si="195"/>
        <v>0</v>
      </c>
      <c r="AG67" s="146">
        <f t="shared" si="195"/>
        <v>0</v>
      </c>
      <c r="AH67" s="99"/>
      <c r="AI67" s="100">
        <f t="shared" si="32"/>
        <v>0</v>
      </c>
      <c r="AJ67" s="99"/>
      <c r="AK67" s="100">
        <f t="shared" si="33"/>
        <v>0</v>
      </c>
      <c r="AL67" s="99"/>
      <c r="AM67" s="100">
        <f t="shared" si="33"/>
        <v>0</v>
      </c>
      <c r="AN67" s="99"/>
      <c r="AO67" s="100">
        <f t="shared" si="34"/>
        <v>0</v>
      </c>
      <c r="AP67" s="99"/>
      <c r="AQ67" s="100">
        <f t="shared" si="35"/>
        <v>0</v>
      </c>
      <c r="AR67" s="99"/>
      <c r="AS67" s="100">
        <f t="shared" si="36"/>
        <v>0</v>
      </c>
      <c r="AT67" s="99"/>
      <c r="AU67" s="100">
        <f t="shared" si="37"/>
        <v>0</v>
      </c>
      <c r="AV67" s="99"/>
      <c r="AW67" s="100">
        <f t="shared" si="38"/>
        <v>0</v>
      </c>
      <c r="AX67" s="99"/>
      <c r="AY67" s="100">
        <f t="shared" si="39"/>
        <v>0</v>
      </c>
      <c r="AZ67" s="99"/>
      <c r="BA67" s="100">
        <f t="shared" si="40"/>
        <v>0</v>
      </c>
      <c r="BB67" s="99"/>
      <c r="BC67" s="100">
        <f t="shared" si="41"/>
        <v>0</v>
      </c>
      <c r="BD67" s="99"/>
      <c r="BE67" s="100">
        <f t="shared" si="42"/>
        <v>0</v>
      </c>
      <c r="BF67" s="101">
        <f t="shared" si="94"/>
        <v>0</v>
      </c>
      <c r="BG67" s="100">
        <f t="shared" si="94"/>
        <v>0</v>
      </c>
      <c r="BH67" s="99"/>
      <c r="BI67" s="100">
        <f t="shared" si="196"/>
        <v>0</v>
      </c>
      <c r="BJ67" s="99"/>
      <c r="BK67" s="100">
        <f t="shared" si="197"/>
        <v>0</v>
      </c>
      <c r="BL67" s="99"/>
      <c r="BM67" s="100">
        <f t="shared" si="198"/>
        <v>0</v>
      </c>
      <c r="BN67" s="99"/>
      <c r="BO67" s="100">
        <f t="shared" si="199"/>
        <v>0</v>
      </c>
      <c r="BP67" s="99"/>
      <c r="BQ67" s="100">
        <f t="shared" si="200"/>
        <v>0</v>
      </c>
      <c r="BR67" s="99"/>
      <c r="BS67" s="100">
        <f t="shared" si="201"/>
        <v>0</v>
      </c>
      <c r="BT67" s="99"/>
      <c r="BU67" s="100">
        <f t="shared" si="202"/>
        <v>0</v>
      </c>
      <c r="BV67" s="99"/>
      <c r="BW67" s="100">
        <f t="shared" si="203"/>
        <v>0</v>
      </c>
      <c r="BX67" s="99"/>
      <c r="BY67" s="100">
        <f t="shared" si="204"/>
        <v>0</v>
      </c>
      <c r="BZ67" s="99"/>
      <c r="CA67" s="100">
        <f t="shared" si="205"/>
        <v>0</v>
      </c>
      <c r="CB67" s="99"/>
      <c r="CC67" s="100">
        <f t="shared" si="206"/>
        <v>0</v>
      </c>
      <c r="CD67" s="99"/>
      <c r="CE67" s="100">
        <f t="shared" si="207"/>
        <v>0</v>
      </c>
      <c r="CF67" s="101">
        <f t="shared" si="208"/>
        <v>0</v>
      </c>
      <c r="CG67" s="100">
        <f t="shared" si="208"/>
        <v>0</v>
      </c>
    </row>
    <row r="68" spans="1:85" s="102" customFormat="1" ht="19.899999999999999" customHeight="1" x14ac:dyDescent="0.5">
      <c r="A68" s="94">
        <v>56</v>
      </c>
      <c r="B68" s="95" t="s">
        <v>125</v>
      </c>
      <c r="C68" s="95" t="s">
        <v>74</v>
      </c>
      <c r="D68" s="94">
        <f>RANK(BF68,$BF$4:$BF$147)</f>
        <v>17</v>
      </c>
      <c r="E68" s="94">
        <v>0.64</v>
      </c>
      <c r="F68" s="94" t="s">
        <v>85</v>
      </c>
      <c r="G68" s="94"/>
      <c r="H68" s="94"/>
      <c r="I68" s="146">
        <f t="shared" si="19"/>
        <v>0</v>
      </c>
      <c r="J68" s="94"/>
      <c r="K68" s="146">
        <f t="shared" si="20"/>
        <v>0</v>
      </c>
      <c r="L68" s="94"/>
      <c r="M68" s="146">
        <f t="shared" si="21"/>
        <v>0</v>
      </c>
      <c r="N68" s="94"/>
      <c r="O68" s="146">
        <f t="shared" si="22"/>
        <v>0</v>
      </c>
      <c r="P68" s="94"/>
      <c r="Q68" s="146">
        <f t="shared" si="23"/>
        <v>0</v>
      </c>
      <c r="R68" s="94"/>
      <c r="S68" s="146">
        <f t="shared" si="24"/>
        <v>0</v>
      </c>
      <c r="T68" s="94"/>
      <c r="U68" s="146">
        <f t="shared" si="25"/>
        <v>0</v>
      </c>
      <c r="V68" s="94"/>
      <c r="W68" s="146">
        <f t="shared" si="26"/>
        <v>0</v>
      </c>
      <c r="X68" s="94"/>
      <c r="Y68" s="146">
        <f t="shared" si="27"/>
        <v>0</v>
      </c>
      <c r="Z68" s="94"/>
      <c r="AA68" s="146">
        <f t="shared" si="28"/>
        <v>0</v>
      </c>
      <c r="AB68" s="94"/>
      <c r="AC68" s="146">
        <f t="shared" si="29"/>
        <v>0</v>
      </c>
      <c r="AD68" s="94"/>
      <c r="AE68" s="146">
        <f t="shared" si="30"/>
        <v>0</v>
      </c>
      <c r="AF68" s="147">
        <f t="shared" si="195"/>
        <v>0</v>
      </c>
      <c r="AG68" s="146">
        <f t="shared" si="195"/>
        <v>0</v>
      </c>
      <c r="AH68" s="99"/>
      <c r="AI68" s="100">
        <f t="shared" si="32"/>
        <v>0</v>
      </c>
      <c r="AJ68" s="99"/>
      <c r="AK68" s="100">
        <f t="shared" si="33"/>
        <v>0</v>
      </c>
      <c r="AL68" s="99"/>
      <c r="AM68" s="100">
        <f t="shared" si="33"/>
        <v>0</v>
      </c>
      <c r="AN68" s="99"/>
      <c r="AO68" s="100">
        <f t="shared" si="34"/>
        <v>0</v>
      </c>
      <c r="AP68" s="99"/>
      <c r="AQ68" s="100">
        <f t="shared" si="35"/>
        <v>0</v>
      </c>
      <c r="AR68" s="99"/>
      <c r="AS68" s="100">
        <f t="shared" si="36"/>
        <v>0</v>
      </c>
      <c r="AT68" s="99"/>
      <c r="AU68" s="100">
        <f t="shared" si="37"/>
        <v>0</v>
      </c>
      <c r="AV68" s="99"/>
      <c r="AW68" s="100">
        <f t="shared" si="38"/>
        <v>0</v>
      </c>
      <c r="AX68" s="99"/>
      <c r="AY68" s="100">
        <f t="shared" si="39"/>
        <v>0</v>
      </c>
      <c r="AZ68" s="99"/>
      <c r="BA68" s="100">
        <f t="shared" si="40"/>
        <v>0</v>
      </c>
      <c r="BB68" s="99"/>
      <c r="BC68" s="100">
        <f t="shared" si="41"/>
        <v>0</v>
      </c>
      <c r="BD68" s="99"/>
      <c r="BE68" s="100">
        <f t="shared" si="42"/>
        <v>0</v>
      </c>
      <c r="BF68" s="101">
        <f t="shared" si="94"/>
        <v>0</v>
      </c>
      <c r="BG68" s="100">
        <f t="shared" si="94"/>
        <v>0</v>
      </c>
      <c r="BH68" s="99"/>
      <c r="BI68" s="100">
        <f t="shared" si="196"/>
        <v>0</v>
      </c>
      <c r="BJ68" s="99"/>
      <c r="BK68" s="100">
        <f t="shared" si="197"/>
        <v>0</v>
      </c>
      <c r="BL68" s="99"/>
      <c r="BM68" s="100">
        <f t="shared" si="198"/>
        <v>0</v>
      </c>
      <c r="BN68" s="99"/>
      <c r="BO68" s="100">
        <f t="shared" si="199"/>
        <v>0</v>
      </c>
      <c r="BP68" s="99"/>
      <c r="BQ68" s="100">
        <f t="shared" si="200"/>
        <v>0</v>
      </c>
      <c r="BR68" s="99"/>
      <c r="BS68" s="100">
        <f t="shared" si="201"/>
        <v>0</v>
      </c>
      <c r="BT68" s="99"/>
      <c r="BU68" s="100">
        <f t="shared" si="202"/>
        <v>0</v>
      </c>
      <c r="BV68" s="99"/>
      <c r="BW68" s="100">
        <f t="shared" si="203"/>
        <v>0</v>
      </c>
      <c r="BX68" s="99"/>
      <c r="BY68" s="100">
        <f t="shared" si="204"/>
        <v>0</v>
      </c>
      <c r="BZ68" s="99"/>
      <c r="CA68" s="100">
        <f t="shared" si="205"/>
        <v>0</v>
      </c>
      <c r="CB68" s="99"/>
      <c r="CC68" s="100">
        <f t="shared" si="206"/>
        <v>0</v>
      </c>
      <c r="CD68" s="99"/>
      <c r="CE68" s="100">
        <f t="shared" si="207"/>
        <v>0</v>
      </c>
      <c r="CF68" s="101">
        <f t="shared" si="208"/>
        <v>0</v>
      </c>
      <c r="CG68" s="100">
        <f t="shared" si="208"/>
        <v>0</v>
      </c>
    </row>
    <row r="69" spans="1:85" s="102" customFormat="1" ht="19.899999999999999" customHeight="1" x14ac:dyDescent="0.5">
      <c r="A69" s="94"/>
      <c r="B69" s="95"/>
      <c r="C69" s="95"/>
      <c r="D69" s="94"/>
      <c r="E69" s="94"/>
      <c r="F69" s="94"/>
      <c r="G69" s="94"/>
      <c r="H69" s="94"/>
      <c r="I69" s="146"/>
      <c r="J69" s="94"/>
      <c r="K69" s="146"/>
      <c r="L69" s="94"/>
      <c r="M69" s="146"/>
      <c r="N69" s="94"/>
      <c r="O69" s="146"/>
      <c r="P69" s="94"/>
      <c r="Q69" s="146"/>
      <c r="R69" s="94"/>
      <c r="S69" s="146"/>
      <c r="T69" s="94"/>
      <c r="U69" s="146"/>
      <c r="V69" s="94"/>
      <c r="W69" s="146"/>
      <c r="X69" s="94"/>
      <c r="Y69" s="146"/>
      <c r="Z69" s="94"/>
      <c r="AA69" s="146"/>
      <c r="AB69" s="94"/>
      <c r="AC69" s="146"/>
      <c r="AD69" s="94"/>
      <c r="AE69" s="146"/>
      <c r="AF69" s="147"/>
      <c r="AG69" s="146"/>
      <c r="AH69" s="99"/>
      <c r="AI69" s="100"/>
      <c r="AJ69" s="99"/>
      <c r="AK69" s="100"/>
      <c r="AL69" s="99"/>
      <c r="AM69" s="100"/>
      <c r="AN69" s="99"/>
      <c r="AO69" s="100"/>
      <c r="AP69" s="99"/>
      <c r="AQ69" s="100"/>
      <c r="AR69" s="99"/>
      <c r="AS69" s="100"/>
      <c r="AT69" s="99"/>
      <c r="AU69" s="100"/>
      <c r="AV69" s="99"/>
      <c r="AW69" s="100"/>
      <c r="AX69" s="99"/>
      <c r="AY69" s="100"/>
      <c r="AZ69" s="99"/>
      <c r="BA69" s="100"/>
      <c r="BB69" s="99"/>
      <c r="BC69" s="100"/>
      <c r="BD69" s="99"/>
      <c r="BE69" s="100"/>
      <c r="BF69" s="101"/>
      <c r="BG69" s="100"/>
      <c r="BH69" s="99"/>
      <c r="BI69" s="100"/>
      <c r="BJ69" s="99"/>
      <c r="BK69" s="100"/>
      <c r="BL69" s="99"/>
      <c r="BM69" s="100"/>
      <c r="BN69" s="99"/>
      <c r="BO69" s="100"/>
      <c r="BP69" s="99"/>
      <c r="BQ69" s="100"/>
      <c r="BR69" s="99"/>
      <c r="BS69" s="100"/>
      <c r="BT69" s="99"/>
      <c r="BU69" s="100"/>
      <c r="BV69" s="99"/>
      <c r="BW69" s="100"/>
      <c r="BX69" s="99"/>
      <c r="BY69" s="100"/>
      <c r="BZ69" s="99"/>
      <c r="CA69" s="100"/>
      <c r="CB69" s="99"/>
      <c r="CC69" s="100"/>
      <c r="CD69" s="99"/>
      <c r="CE69" s="100"/>
      <c r="CF69" s="101"/>
      <c r="CG69" s="100"/>
    </row>
    <row r="70" spans="1:85" s="102" customFormat="1" ht="19.899999999999999" customHeight="1" x14ac:dyDescent="0.5">
      <c r="A70" s="94">
        <v>57</v>
      </c>
      <c r="B70" s="95" t="s">
        <v>126</v>
      </c>
      <c r="C70" s="95" t="s">
        <v>77</v>
      </c>
      <c r="D70" s="94">
        <f>RANK(BF70,$BF$4:$BF$147)</f>
        <v>17</v>
      </c>
      <c r="E70" s="94">
        <v>1</v>
      </c>
      <c r="F70" s="94" t="s">
        <v>75</v>
      </c>
      <c r="G70" s="94"/>
      <c r="H70" s="94"/>
      <c r="I70" s="146">
        <f t="shared" si="19"/>
        <v>0</v>
      </c>
      <c r="J70" s="94"/>
      <c r="K70" s="146">
        <f t="shared" si="20"/>
        <v>0</v>
      </c>
      <c r="L70" s="94"/>
      <c r="M70" s="146">
        <f t="shared" si="21"/>
        <v>0</v>
      </c>
      <c r="N70" s="94"/>
      <c r="O70" s="146">
        <f t="shared" si="22"/>
        <v>0</v>
      </c>
      <c r="P70" s="94"/>
      <c r="Q70" s="146">
        <f t="shared" si="23"/>
        <v>0</v>
      </c>
      <c r="R70" s="94"/>
      <c r="S70" s="146">
        <f t="shared" si="24"/>
        <v>0</v>
      </c>
      <c r="T70" s="94"/>
      <c r="U70" s="146">
        <f t="shared" si="25"/>
        <v>0</v>
      </c>
      <c r="V70" s="94"/>
      <c r="W70" s="146">
        <f t="shared" si="26"/>
        <v>0</v>
      </c>
      <c r="X70" s="94"/>
      <c r="Y70" s="146">
        <f t="shared" si="27"/>
        <v>0</v>
      </c>
      <c r="Z70" s="94"/>
      <c r="AA70" s="146">
        <f t="shared" si="28"/>
        <v>0</v>
      </c>
      <c r="AB70" s="94"/>
      <c r="AC70" s="146">
        <f t="shared" si="29"/>
        <v>0</v>
      </c>
      <c r="AD70" s="94"/>
      <c r="AE70" s="146">
        <f t="shared" si="30"/>
        <v>0</v>
      </c>
      <c r="AF70" s="147">
        <f t="shared" ref="AF70:AG72" si="209">SUM(H70,J70,L70,N70,P70,R70,T70,V70,X70,Z70,AB70,AD70)</f>
        <v>0</v>
      </c>
      <c r="AG70" s="146">
        <f t="shared" si="209"/>
        <v>0</v>
      </c>
      <c r="AH70" s="99"/>
      <c r="AI70" s="100">
        <f t="shared" si="32"/>
        <v>0</v>
      </c>
      <c r="AJ70" s="99"/>
      <c r="AK70" s="100">
        <f t="shared" si="33"/>
        <v>0</v>
      </c>
      <c r="AL70" s="99"/>
      <c r="AM70" s="100">
        <f t="shared" si="33"/>
        <v>0</v>
      </c>
      <c r="AN70" s="99"/>
      <c r="AO70" s="100">
        <f t="shared" si="34"/>
        <v>0</v>
      </c>
      <c r="AP70" s="99"/>
      <c r="AQ70" s="100">
        <f t="shared" si="35"/>
        <v>0</v>
      </c>
      <c r="AR70" s="99"/>
      <c r="AS70" s="100">
        <f t="shared" si="36"/>
        <v>0</v>
      </c>
      <c r="AT70" s="99"/>
      <c r="AU70" s="100">
        <f t="shared" si="37"/>
        <v>0</v>
      </c>
      <c r="AV70" s="99"/>
      <c r="AW70" s="100">
        <f t="shared" si="38"/>
        <v>0</v>
      </c>
      <c r="AX70" s="99"/>
      <c r="AY70" s="100">
        <f t="shared" si="39"/>
        <v>0</v>
      </c>
      <c r="AZ70" s="99"/>
      <c r="BA70" s="100">
        <f t="shared" si="40"/>
        <v>0</v>
      </c>
      <c r="BB70" s="99"/>
      <c r="BC70" s="100">
        <f t="shared" si="41"/>
        <v>0</v>
      </c>
      <c r="BD70" s="99"/>
      <c r="BE70" s="100">
        <f t="shared" si="42"/>
        <v>0</v>
      </c>
      <c r="BF70" s="101">
        <f t="shared" si="94"/>
        <v>0</v>
      </c>
      <c r="BG70" s="100">
        <f t="shared" si="94"/>
        <v>0</v>
      </c>
      <c r="BH70" s="99"/>
      <c r="BI70" s="100">
        <f t="shared" ref="BI70:BK114" si="210">BH70*$E70</f>
        <v>0</v>
      </c>
      <c r="BJ70" s="99"/>
      <c r="BK70" s="100">
        <f t="shared" ref="BK70:BK72" si="211">BJ70*$E70</f>
        <v>0</v>
      </c>
      <c r="BL70" s="99"/>
      <c r="BM70" s="100">
        <f t="shared" ref="BM70:BM72" si="212">BL70*$E70</f>
        <v>0</v>
      </c>
      <c r="BN70" s="99"/>
      <c r="BO70" s="100">
        <f t="shared" ref="BO70:BO72" si="213">BN70*$E70</f>
        <v>0</v>
      </c>
      <c r="BP70" s="99"/>
      <c r="BQ70" s="100">
        <f t="shared" ref="BQ70:BQ72" si="214">BP70*$E70</f>
        <v>0</v>
      </c>
      <c r="BR70" s="99"/>
      <c r="BS70" s="100">
        <f t="shared" ref="BS70:BS72" si="215">BR70*$E70</f>
        <v>0</v>
      </c>
      <c r="BT70" s="99"/>
      <c r="BU70" s="100">
        <f t="shared" ref="BU70:BU72" si="216">BT70*$E70</f>
        <v>0</v>
      </c>
      <c r="BV70" s="99"/>
      <c r="BW70" s="100">
        <f t="shared" ref="BW70:BW72" si="217">BV70*$E70</f>
        <v>0</v>
      </c>
      <c r="BX70" s="99"/>
      <c r="BY70" s="100">
        <f t="shared" ref="BY70:BY72" si="218">BX70*$E70</f>
        <v>0</v>
      </c>
      <c r="BZ70" s="99"/>
      <c r="CA70" s="100">
        <f t="shared" ref="CA70:CA72" si="219">BZ70*$E70</f>
        <v>0</v>
      </c>
      <c r="CB70" s="99"/>
      <c r="CC70" s="100">
        <f t="shared" ref="CC70:CC72" si="220">CB70*$E70</f>
        <v>0</v>
      </c>
      <c r="CD70" s="99"/>
      <c r="CE70" s="100">
        <f t="shared" ref="CE70:CE72" si="221">CD70*$E70</f>
        <v>0</v>
      </c>
      <c r="CF70" s="101">
        <f t="shared" ref="CF70:CG72" si="222">SUM(BH70,BJ70,BL70,BN70,BP70,BR70,BT70,BV70,BX70,BZ70,CB70,CD70)</f>
        <v>0</v>
      </c>
      <c r="CG70" s="100">
        <f t="shared" si="222"/>
        <v>0</v>
      </c>
    </row>
    <row r="71" spans="1:85" s="102" customFormat="1" ht="19.899999999999999" customHeight="1" x14ac:dyDescent="0.5">
      <c r="A71" s="94">
        <v>58</v>
      </c>
      <c r="B71" s="95" t="s">
        <v>127</v>
      </c>
      <c r="C71" s="95" t="s">
        <v>77</v>
      </c>
      <c r="D71" s="94">
        <f>RANK(BF71,$BF$4:$BF$147)</f>
        <v>17</v>
      </c>
      <c r="E71" s="94">
        <v>0.6</v>
      </c>
      <c r="F71" s="94" t="s">
        <v>75</v>
      </c>
      <c r="G71" s="94"/>
      <c r="H71" s="94"/>
      <c r="I71" s="146">
        <f t="shared" si="19"/>
        <v>0</v>
      </c>
      <c r="J71" s="94"/>
      <c r="K71" s="146">
        <f t="shared" si="20"/>
        <v>0</v>
      </c>
      <c r="L71" s="94"/>
      <c r="M71" s="146">
        <f t="shared" si="21"/>
        <v>0</v>
      </c>
      <c r="N71" s="94"/>
      <c r="O71" s="146">
        <f t="shared" si="22"/>
        <v>0</v>
      </c>
      <c r="P71" s="94"/>
      <c r="Q71" s="146">
        <f t="shared" si="23"/>
        <v>0</v>
      </c>
      <c r="R71" s="94"/>
      <c r="S71" s="146">
        <f t="shared" si="24"/>
        <v>0</v>
      </c>
      <c r="T71" s="94"/>
      <c r="U71" s="146">
        <f t="shared" si="25"/>
        <v>0</v>
      </c>
      <c r="V71" s="94"/>
      <c r="W71" s="146">
        <f t="shared" si="26"/>
        <v>0</v>
      </c>
      <c r="X71" s="94"/>
      <c r="Y71" s="146">
        <f t="shared" si="27"/>
        <v>0</v>
      </c>
      <c r="Z71" s="94"/>
      <c r="AA71" s="146">
        <f t="shared" si="28"/>
        <v>0</v>
      </c>
      <c r="AB71" s="94"/>
      <c r="AC71" s="146">
        <f t="shared" si="29"/>
        <v>0</v>
      </c>
      <c r="AD71" s="94"/>
      <c r="AE71" s="146">
        <f t="shared" si="30"/>
        <v>0</v>
      </c>
      <c r="AF71" s="147">
        <f t="shared" si="209"/>
        <v>0</v>
      </c>
      <c r="AG71" s="146">
        <f t="shared" si="209"/>
        <v>0</v>
      </c>
      <c r="AH71" s="99"/>
      <c r="AI71" s="100">
        <f t="shared" si="32"/>
        <v>0</v>
      </c>
      <c r="AJ71" s="99"/>
      <c r="AK71" s="100">
        <f t="shared" si="33"/>
        <v>0</v>
      </c>
      <c r="AL71" s="99"/>
      <c r="AM71" s="100">
        <f t="shared" si="33"/>
        <v>0</v>
      </c>
      <c r="AN71" s="99"/>
      <c r="AO71" s="100">
        <f t="shared" si="34"/>
        <v>0</v>
      </c>
      <c r="AP71" s="99"/>
      <c r="AQ71" s="100">
        <f t="shared" si="35"/>
        <v>0</v>
      </c>
      <c r="AR71" s="99"/>
      <c r="AS71" s="100">
        <f t="shared" si="36"/>
        <v>0</v>
      </c>
      <c r="AT71" s="99"/>
      <c r="AU71" s="100">
        <f t="shared" si="37"/>
        <v>0</v>
      </c>
      <c r="AV71" s="99"/>
      <c r="AW71" s="100">
        <f t="shared" si="38"/>
        <v>0</v>
      </c>
      <c r="AX71" s="99"/>
      <c r="AY71" s="100">
        <f t="shared" si="39"/>
        <v>0</v>
      </c>
      <c r="AZ71" s="99"/>
      <c r="BA71" s="100">
        <f t="shared" si="40"/>
        <v>0</v>
      </c>
      <c r="BB71" s="99"/>
      <c r="BC71" s="100">
        <f t="shared" si="41"/>
        <v>0</v>
      </c>
      <c r="BD71" s="99"/>
      <c r="BE71" s="100">
        <f t="shared" si="42"/>
        <v>0</v>
      </c>
      <c r="BF71" s="101">
        <f t="shared" si="94"/>
        <v>0</v>
      </c>
      <c r="BG71" s="100">
        <f t="shared" si="94"/>
        <v>0</v>
      </c>
      <c r="BH71" s="99"/>
      <c r="BI71" s="100">
        <f t="shared" si="210"/>
        <v>0</v>
      </c>
      <c r="BJ71" s="99"/>
      <c r="BK71" s="100">
        <f t="shared" si="211"/>
        <v>0</v>
      </c>
      <c r="BL71" s="99"/>
      <c r="BM71" s="100">
        <f t="shared" si="212"/>
        <v>0</v>
      </c>
      <c r="BN71" s="99"/>
      <c r="BO71" s="100">
        <f t="shared" si="213"/>
        <v>0</v>
      </c>
      <c r="BP71" s="99"/>
      <c r="BQ71" s="100">
        <f t="shared" si="214"/>
        <v>0</v>
      </c>
      <c r="BR71" s="99"/>
      <c r="BS71" s="100">
        <f t="shared" si="215"/>
        <v>0</v>
      </c>
      <c r="BT71" s="99"/>
      <c r="BU71" s="100">
        <f t="shared" si="216"/>
        <v>0</v>
      </c>
      <c r="BV71" s="99"/>
      <c r="BW71" s="100">
        <f t="shared" si="217"/>
        <v>0</v>
      </c>
      <c r="BX71" s="99"/>
      <c r="BY71" s="100">
        <f t="shared" si="218"/>
        <v>0</v>
      </c>
      <c r="BZ71" s="99"/>
      <c r="CA71" s="100">
        <f t="shared" si="219"/>
        <v>0</v>
      </c>
      <c r="CB71" s="99"/>
      <c r="CC71" s="100">
        <f t="shared" si="220"/>
        <v>0</v>
      </c>
      <c r="CD71" s="99"/>
      <c r="CE71" s="100">
        <f t="shared" si="221"/>
        <v>0</v>
      </c>
      <c r="CF71" s="101">
        <f t="shared" si="222"/>
        <v>0</v>
      </c>
      <c r="CG71" s="100">
        <f t="shared" si="222"/>
        <v>0</v>
      </c>
    </row>
    <row r="72" spans="1:85" s="102" customFormat="1" ht="19.899999999999999" customHeight="1" x14ac:dyDescent="0.5">
      <c r="A72" s="94">
        <v>59</v>
      </c>
      <c r="B72" s="95" t="s">
        <v>128</v>
      </c>
      <c r="C72" s="95" t="s">
        <v>74</v>
      </c>
      <c r="D72" s="94">
        <f>RANK(BF72,$BF$4:$BF$147)</f>
        <v>17</v>
      </c>
      <c r="E72" s="94">
        <v>0.64</v>
      </c>
      <c r="F72" s="94" t="s">
        <v>85</v>
      </c>
      <c r="G72" s="94"/>
      <c r="H72" s="94"/>
      <c r="I72" s="146">
        <f t="shared" si="19"/>
        <v>0</v>
      </c>
      <c r="J72" s="94"/>
      <c r="K72" s="146">
        <f t="shared" si="20"/>
        <v>0</v>
      </c>
      <c r="L72" s="94"/>
      <c r="M72" s="146">
        <f t="shared" si="21"/>
        <v>0</v>
      </c>
      <c r="N72" s="94"/>
      <c r="O72" s="146">
        <f t="shared" si="22"/>
        <v>0</v>
      </c>
      <c r="P72" s="94"/>
      <c r="Q72" s="146">
        <f t="shared" si="23"/>
        <v>0</v>
      </c>
      <c r="R72" s="94"/>
      <c r="S72" s="146">
        <f t="shared" si="24"/>
        <v>0</v>
      </c>
      <c r="T72" s="94"/>
      <c r="U72" s="146">
        <f t="shared" si="25"/>
        <v>0</v>
      </c>
      <c r="V72" s="94"/>
      <c r="W72" s="146">
        <f t="shared" si="26"/>
        <v>0</v>
      </c>
      <c r="X72" s="94"/>
      <c r="Y72" s="146">
        <f t="shared" si="27"/>
        <v>0</v>
      </c>
      <c r="Z72" s="94"/>
      <c r="AA72" s="146">
        <f t="shared" si="28"/>
        <v>0</v>
      </c>
      <c r="AB72" s="94"/>
      <c r="AC72" s="146">
        <f t="shared" si="29"/>
        <v>0</v>
      </c>
      <c r="AD72" s="94"/>
      <c r="AE72" s="146">
        <f t="shared" si="30"/>
        <v>0</v>
      </c>
      <c r="AF72" s="147">
        <f t="shared" si="209"/>
        <v>0</v>
      </c>
      <c r="AG72" s="146">
        <f t="shared" si="209"/>
        <v>0</v>
      </c>
      <c r="AH72" s="99"/>
      <c r="AI72" s="100">
        <f t="shared" si="32"/>
        <v>0</v>
      </c>
      <c r="AJ72" s="99"/>
      <c r="AK72" s="100">
        <f t="shared" si="33"/>
        <v>0</v>
      </c>
      <c r="AL72" s="99"/>
      <c r="AM72" s="100">
        <f t="shared" si="33"/>
        <v>0</v>
      </c>
      <c r="AN72" s="99"/>
      <c r="AO72" s="100">
        <f t="shared" si="34"/>
        <v>0</v>
      </c>
      <c r="AP72" s="99"/>
      <c r="AQ72" s="100">
        <f t="shared" si="35"/>
        <v>0</v>
      </c>
      <c r="AR72" s="99"/>
      <c r="AS72" s="100">
        <f t="shared" si="36"/>
        <v>0</v>
      </c>
      <c r="AT72" s="99"/>
      <c r="AU72" s="100">
        <f t="shared" si="37"/>
        <v>0</v>
      </c>
      <c r="AV72" s="99"/>
      <c r="AW72" s="100">
        <f t="shared" si="38"/>
        <v>0</v>
      </c>
      <c r="AX72" s="99"/>
      <c r="AY72" s="100">
        <f t="shared" si="39"/>
        <v>0</v>
      </c>
      <c r="AZ72" s="99"/>
      <c r="BA72" s="100">
        <f t="shared" si="40"/>
        <v>0</v>
      </c>
      <c r="BB72" s="99"/>
      <c r="BC72" s="100">
        <f t="shared" si="41"/>
        <v>0</v>
      </c>
      <c r="BD72" s="99"/>
      <c r="BE72" s="100">
        <f t="shared" si="42"/>
        <v>0</v>
      </c>
      <c r="BF72" s="101">
        <f t="shared" si="94"/>
        <v>0</v>
      </c>
      <c r="BG72" s="100">
        <f t="shared" si="94"/>
        <v>0</v>
      </c>
      <c r="BH72" s="99"/>
      <c r="BI72" s="100">
        <f t="shared" si="210"/>
        <v>0</v>
      </c>
      <c r="BJ72" s="99"/>
      <c r="BK72" s="100">
        <f t="shared" si="211"/>
        <v>0</v>
      </c>
      <c r="BL72" s="99"/>
      <c r="BM72" s="100">
        <f t="shared" si="212"/>
        <v>0</v>
      </c>
      <c r="BN72" s="99"/>
      <c r="BO72" s="100">
        <f t="shared" si="213"/>
        <v>0</v>
      </c>
      <c r="BP72" s="99"/>
      <c r="BQ72" s="100">
        <f t="shared" si="214"/>
        <v>0</v>
      </c>
      <c r="BR72" s="99"/>
      <c r="BS72" s="100">
        <f t="shared" si="215"/>
        <v>0</v>
      </c>
      <c r="BT72" s="99"/>
      <c r="BU72" s="100">
        <f t="shared" si="216"/>
        <v>0</v>
      </c>
      <c r="BV72" s="99"/>
      <c r="BW72" s="100">
        <f t="shared" si="217"/>
        <v>0</v>
      </c>
      <c r="BX72" s="99"/>
      <c r="BY72" s="100">
        <f t="shared" si="218"/>
        <v>0</v>
      </c>
      <c r="BZ72" s="99"/>
      <c r="CA72" s="100">
        <f t="shared" si="219"/>
        <v>0</v>
      </c>
      <c r="CB72" s="99"/>
      <c r="CC72" s="100">
        <f t="shared" si="220"/>
        <v>0</v>
      </c>
      <c r="CD72" s="99"/>
      <c r="CE72" s="100">
        <f t="shared" si="221"/>
        <v>0</v>
      </c>
      <c r="CF72" s="101">
        <f t="shared" si="222"/>
        <v>0</v>
      </c>
      <c r="CG72" s="100">
        <f t="shared" si="222"/>
        <v>0</v>
      </c>
    </row>
    <row r="73" spans="1:85" s="102" customFormat="1" ht="19.899999999999999" customHeight="1" x14ac:dyDescent="0.5">
      <c r="A73" s="94"/>
      <c r="B73" s="95"/>
      <c r="C73" s="95"/>
      <c r="D73" s="94"/>
      <c r="E73" s="94"/>
      <c r="F73" s="94"/>
      <c r="G73" s="94"/>
      <c r="H73" s="94"/>
      <c r="I73" s="146"/>
      <c r="J73" s="94"/>
      <c r="K73" s="146"/>
      <c r="L73" s="94"/>
      <c r="M73" s="146"/>
      <c r="N73" s="94"/>
      <c r="O73" s="146"/>
      <c r="P73" s="94"/>
      <c r="Q73" s="146"/>
      <c r="R73" s="94"/>
      <c r="S73" s="146"/>
      <c r="T73" s="94"/>
      <c r="U73" s="146"/>
      <c r="V73" s="94"/>
      <c r="W73" s="146"/>
      <c r="X73" s="94"/>
      <c r="Y73" s="146"/>
      <c r="Z73" s="94"/>
      <c r="AA73" s="146"/>
      <c r="AB73" s="94"/>
      <c r="AC73" s="146"/>
      <c r="AD73" s="94"/>
      <c r="AE73" s="146"/>
      <c r="AF73" s="147"/>
      <c r="AG73" s="146"/>
      <c r="AH73" s="99"/>
      <c r="AI73" s="100"/>
      <c r="AJ73" s="99"/>
      <c r="AK73" s="100"/>
      <c r="AL73" s="99"/>
      <c r="AM73" s="100"/>
      <c r="AN73" s="99"/>
      <c r="AO73" s="100"/>
      <c r="AP73" s="99"/>
      <c r="AQ73" s="100"/>
      <c r="AR73" s="99"/>
      <c r="AS73" s="100"/>
      <c r="AT73" s="99"/>
      <c r="AU73" s="100"/>
      <c r="AV73" s="99"/>
      <c r="AW73" s="100"/>
      <c r="AX73" s="99"/>
      <c r="AY73" s="100"/>
      <c r="AZ73" s="99"/>
      <c r="BA73" s="100"/>
      <c r="BB73" s="99"/>
      <c r="BC73" s="100"/>
      <c r="BD73" s="99"/>
      <c r="BE73" s="100"/>
      <c r="BF73" s="101"/>
      <c r="BG73" s="100"/>
      <c r="BH73" s="99"/>
      <c r="BI73" s="100"/>
      <c r="BJ73" s="99"/>
      <c r="BK73" s="100"/>
      <c r="BL73" s="99"/>
      <c r="BM73" s="100"/>
      <c r="BN73" s="99"/>
      <c r="BO73" s="100"/>
      <c r="BP73" s="99"/>
      <c r="BQ73" s="100"/>
      <c r="BR73" s="99"/>
      <c r="BS73" s="100"/>
      <c r="BT73" s="99"/>
      <c r="BU73" s="100"/>
      <c r="BV73" s="99"/>
      <c r="BW73" s="100"/>
      <c r="BX73" s="99"/>
      <c r="BY73" s="100"/>
      <c r="BZ73" s="99"/>
      <c r="CA73" s="100"/>
      <c r="CB73" s="99"/>
      <c r="CC73" s="100"/>
      <c r="CD73" s="99"/>
      <c r="CE73" s="100"/>
      <c r="CF73" s="101"/>
      <c r="CG73" s="100"/>
    </row>
    <row r="74" spans="1:85" s="102" customFormat="1" ht="19.899999999999999" customHeight="1" x14ac:dyDescent="0.5">
      <c r="A74" s="94">
        <v>60</v>
      </c>
      <c r="B74" s="95" t="s">
        <v>129</v>
      </c>
      <c r="C74" s="95" t="s">
        <v>74</v>
      </c>
      <c r="D74" s="94">
        <f>RANK(BF74,$BF$4:$BF$147)</f>
        <v>15</v>
      </c>
      <c r="E74" s="94">
        <v>0.64</v>
      </c>
      <c r="F74" s="94" t="s">
        <v>85</v>
      </c>
      <c r="G74" s="94">
        <v>1350</v>
      </c>
      <c r="H74" s="94"/>
      <c r="I74" s="146">
        <f t="shared" ref="I74:I139" si="223">H74*$E74</f>
        <v>0</v>
      </c>
      <c r="J74" s="94">
        <v>70</v>
      </c>
      <c r="K74" s="146">
        <f t="shared" ref="K74:K139" si="224">J74*$E74</f>
        <v>44.800000000000004</v>
      </c>
      <c r="L74" s="94">
        <v>70</v>
      </c>
      <c r="M74" s="146">
        <f t="shared" ref="M74:M139" si="225">L74*$E74</f>
        <v>44.800000000000004</v>
      </c>
      <c r="N74" s="94">
        <v>70</v>
      </c>
      <c r="O74" s="146">
        <f t="shared" ref="O74:O139" si="226">N74*$E74</f>
        <v>44.800000000000004</v>
      </c>
      <c r="P74" s="94">
        <v>140</v>
      </c>
      <c r="Q74" s="146">
        <f t="shared" ref="Q74:Q139" si="227">P74*$E74</f>
        <v>89.600000000000009</v>
      </c>
      <c r="R74" s="94"/>
      <c r="S74" s="146">
        <f t="shared" ref="S74:S139" si="228">R74*$E74</f>
        <v>0</v>
      </c>
      <c r="T74" s="94"/>
      <c r="U74" s="146">
        <f t="shared" ref="U74:U139" si="229">T74*$E74</f>
        <v>0</v>
      </c>
      <c r="V74" s="94"/>
      <c r="W74" s="146">
        <f t="shared" ref="W74:W139" si="230">V74*$E74</f>
        <v>0</v>
      </c>
      <c r="X74" s="94"/>
      <c r="Y74" s="146">
        <f t="shared" ref="Y74:Y139" si="231">X74*$E74</f>
        <v>0</v>
      </c>
      <c r="Z74" s="94"/>
      <c r="AA74" s="146">
        <f t="shared" ref="AA74:AA139" si="232">Z74*$E74</f>
        <v>0</v>
      </c>
      <c r="AB74" s="94"/>
      <c r="AC74" s="146">
        <f t="shared" ref="AC74:AC139" si="233">AB74*$E74</f>
        <v>0</v>
      </c>
      <c r="AD74" s="94"/>
      <c r="AE74" s="146">
        <f t="shared" ref="AE74:AE139" si="234">AD74*$E74</f>
        <v>0</v>
      </c>
      <c r="AF74" s="147">
        <f t="shared" ref="AF74:AG75" si="235">SUM(H74,J74,L74,N74,P74,R74,T74,V74,X74,Z74,AB74,AD74)</f>
        <v>350</v>
      </c>
      <c r="AG74" s="146">
        <f t="shared" si="235"/>
        <v>224</v>
      </c>
      <c r="AH74" s="99"/>
      <c r="AI74" s="100">
        <f t="shared" ref="AI74:AI139" si="236">AH74*$E74</f>
        <v>0</v>
      </c>
      <c r="AJ74" s="99"/>
      <c r="AK74" s="100">
        <f t="shared" ref="AK74:AM139" si="237">AJ74*$E74</f>
        <v>0</v>
      </c>
      <c r="AL74" s="99"/>
      <c r="AM74" s="100">
        <f t="shared" si="237"/>
        <v>0</v>
      </c>
      <c r="AN74" s="99"/>
      <c r="AO74" s="100">
        <f t="shared" ref="AO74:AO139" si="238">AN74*$E74</f>
        <v>0</v>
      </c>
      <c r="AP74" s="99"/>
      <c r="AQ74" s="100">
        <f t="shared" ref="AQ74:AQ139" si="239">AP74*$E74</f>
        <v>0</v>
      </c>
      <c r="AR74" s="99"/>
      <c r="AS74" s="100">
        <f t="shared" ref="AS74:AS139" si="240">AR74*$E74</f>
        <v>0</v>
      </c>
      <c r="AT74" s="99"/>
      <c r="AU74" s="100">
        <f t="shared" ref="AU74:AU139" si="241">AT74*$E74</f>
        <v>0</v>
      </c>
      <c r="AV74" s="99">
        <v>70</v>
      </c>
      <c r="AW74" s="100">
        <f t="shared" ref="AW74:AW139" si="242">AV74*$E74</f>
        <v>44.800000000000004</v>
      </c>
      <c r="AX74" s="99"/>
      <c r="AY74" s="100">
        <f t="shared" ref="AY74:AY139" si="243">AX74*$E74</f>
        <v>0</v>
      </c>
      <c r="AZ74" s="99"/>
      <c r="BA74" s="100">
        <f t="shared" ref="BA74:BA139" si="244">AZ74*$E74</f>
        <v>0</v>
      </c>
      <c r="BB74" s="99"/>
      <c r="BC74" s="100">
        <f t="shared" ref="BC74:BC139" si="245">BB74*$E74</f>
        <v>0</v>
      </c>
      <c r="BD74" s="99"/>
      <c r="BE74" s="100">
        <f t="shared" ref="BE74:BE139" si="246">BD74*$E74</f>
        <v>0</v>
      </c>
      <c r="BF74" s="101">
        <f t="shared" si="94"/>
        <v>70</v>
      </c>
      <c r="BG74" s="100">
        <f t="shared" si="94"/>
        <v>44.800000000000004</v>
      </c>
      <c r="BH74" s="99"/>
      <c r="BI74" s="100">
        <f t="shared" si="210"/>
        <v>0</v>
      </c>
      <c r="BJ74" s="99"/>
      <c r="BK74" s="100">
        <f t="shared" si="210"/>
        <v>0</v>
      </c>
      <c r="BL74" s="99"/>
      <c r="BM74" s="100">
        <f t="shared" ref="BM74:BM75" si="247">BL74*$E74</f>
        <v>0</v>
      </c>
      <c r="BN74" s="99"/>
      <c r="BO74" s="100">
        <f t="shared" ref="BO74:BO75" si="248">BN74*$E74</f>
        <v>0</v>
      </c>
      <c r="BP74" s="99"/>
      <c r="BQ74" s="100">
        <f t="shared" ref="BQ74:BQ75" si="249">BP74*$E74</f>
        <v>0</v>
      </c>
      <c r="BR74" s="99"/>
      <c r="BS74" s="100">
        <f t="shared" ref="BS74:BS75" si="250">BR74*$E74</f>
        <v>0</v>
      </c>
      <c r="BT74" s="99"/>
      <c r="BU74" s="100">
        <f t="shared" ref="BU74:BU75" si="251">BT74*$E74</f>
        <v>0</v>
      </c>
      <c r="BV74" s="99"/>
      <c r="BW74" s="100">
        <f t="shared" ref="BW74:BW75" si="252">BV74*$E74</f>
        <v>0</v>
      </c>
      <c r="BX74" s="99"/>
      <c r="BY74" s="100">
        <f t="shared" ref="BY74:BY75" si="253">BX74*$E74</f>
        <v>0</v>
      </c>
      <c r="BZ74" s="99"/>
      <c r="CA74" s="100">
        <f t="shared" ref="CA74:CA75" si="254">BZ74*$E74</f>
        <v>0</v>
      </c>
      <c r="CB74" s="99"/>
      <c r="CC74" s="100">
        <f t="shared" ref="CC74:CC75" si="255">CB74*$E74</f>
        <v>0</v>
      </c>
      <c r="CD74" s="99"/>
      <c r="CE74" s="100">
        <f t="shared" ref="CE74:CE75" si="256">CD74*$E74</f>
        <v>0</v>
      </c>
      <c r="CF74" s="101">
        <f t="shared" ref="CF74:CG75" si="257">SUM(BH74,BJ74,BL74,BN74,BP74,BR74,BT74,BV74,BX74,BZ74,CB74,CD74)</f>
        <v>0</v>
      </c>
      <c r="CG74" s="100">
        <f t="shared" si="257"/>
        <v>0</v>
      </c>
    </row>
    <row r="75" spans="1:85" s="102" customFormat="1" ht="19.899999999999999" customHeight="1" x14ac:dyDescent="0.5">
      <c r="A75" s="94">
        <v>61</v>
      </c>
      <c r="B75" s="95" t="s">
        <v>129</v>
      </c>
      <c r="C75" s="95" t="s">
        <v>74</v>
      </c>
      <c r="D75" s="94">
        <f>RANK(BF75,$BF$4:$BF$147)</f>
        <v>17</v>
      </c>
      <c r="E75" s="94">
        <v>0.64</v>
      </c>
      <c r="F75" s="94" t="s">
        <v>83</v>
      </c>
      <c r="G75" s="94"/>
      <c r="H75" s="94"/>
      <c r="I75" s="146">
        <f t="shared" si="223"/>
        <v>0</v>
      </c>
      <c r="J75" s="94"/>
      <c r="K75" s="146">
        <f t="shared" si="224"/>
        <v>0</v>
      </c>
      <c r="L75" s="94"/>
      <c r="M75" s="146">
        <f t="shared" si="225"/>
        <v>0</v>
      </c>
      <c r="N75" s="94"/>
      <c r="O75" s="146">
        <f t="shared" si="226"/>
        <v>0</v>
      </c>
      <c r="P75" s="94"/>
      <c r="Q75" s="146">
        <f t="shared" si="227"/>
        <v>0</v>
      </c>
      <c r="R75" s="94"/>
      <c r="S75" s="146">
        <f t="shared" si="228"/>
        <v>0</v>
      </c>
      <c r="T75" s="94"/>
      <c r="U75" s="146">
        <f t="shared" si="229"/>
        <v>0</v>
      </c>
      <c r="V75" s="94"/>
      <c r="W75" s="146">
        <f t="shared" si="230"/>
        <v>0</v>
      </c>
      <c r="X75" s="94"/>
      <c r="Y75" s="146">
        <f t="shared" si="231"/>
        <v>0</v>
      </c>
      <c r="Z75" s="94"/>
      <c r="AA75" s="146">
        <f t="shared" si="232"/>
        <v>0</v>
      </c>
      <c r="AB75" s="94"/>
      <c r="AC75" s="146">
        <f t="shared" si="233"/>
        <v>0</v>
      </c>
      <c r="AD75" s="94"/>
      <c r="AE75" s="146">
        <f t="shared" si="234"/>
        <v>0</v>
      </c>
      <c r="AF75" s="147">
        <f t="shared" si="235"/>
        <v>0</v>
      </c>
      <c r="AG75" s="146">
        <f t="shared" si="235"/>
        <v>0</v>
      </c>
      <c r="AH75" s="99"/>
      <c r="AI75" s="100">
        <f t="shared" si="236"/>
        <v>0</v>
      </c>
      <c r="AJ75" s="99"/>
      <c r="AK75" s="100">
        <f t="shared" si="237"/>
        <v>0</v>
      </c>
      <c r="AL75" s="99"/>
      <c r="AM75" s="100">
        <f t="shared" si="237"/>
        <v>0</v>
      </c>
      <c r="AN75" s="99"/>
      <c r="AO75" s="100">
        <f t="shared" si="238"/>
        <v>0</v>
      </c>
      <c r="AP75" s="99"/>
      <c r="AQ75" s="100">
        <f t="shared" si="239"/>
        <v>0</v>
      </c>
      <c r="AR75" s="99"/>
      <c r="AS75" s="100">
        <f t="shared" si="240"/>
        <v>0</v>
      </c>
      <c r="AT75" s="99"/>
      <c r="AU75" s="100">
        <f t="shared" si="241"/>
        <v>0</v>
      </c>
      <c r="AV75" s="99"/>
      <c r="AW75" s="100">
        <f t="shared" si="242"/>
        <v>0</v>
      </c>
      <c r="AX75" s="99"/>
      <c r="AY75" s="100">
        <f t="shared" si="243"/>
        <v>0</v>
      </c>
      <c r="AZ75" s="99"/>
      <c r="BA75" s="100">
        <f t="shared" si="244"/>
        <v>0</v>
      </c>
      <c r="BB75" s="99"/>
      <c r="BC75" s="100">
        <f t="shared" si="245"/>
        <v>0</v>
      </c>
      <c r="BD75" s="99"/>
      <c r="BE75" s="100">
        <f t="shared" si="246"/>
        <v>0</v>
      </c>
      <c r="BF75" s="101">
        <f t="shared" si="94"/>
        <v>0</v>
      </c>
      <c r="BG75" s="100">
        <f t="shared" si="94"/>
        <v>0</v>
      </c>
      <c r="BH75" s="99"/>
      <c r="BI75" s="100">
        <f t="shared" si="210"/>
        <v>0</v>
      </c>
      <c r="BJ75" s="99"/>
      <c r="BK75" s="100">
        <f t="shared" si="210"/>
        <v>0</v>
      </c>
      <c r="BL75" s="99"/>
      <c r="BM75" s="100">
        <f t="shared" si="247"/>
        <v>0</v>
      </c>
      <c r="BN75" s="99"/>
      <c r="BO75" s="100">
        <f t="shared" si="248"/>
        <v>0</v>
      </c>
      <c r="BP75" s="99"/>
      <c r="BQ75" s="100">
        <f t="shared" si="249"/>
        <v>0</v>
      </c>
      <c r="BR75" s="99"/>
      <c r="BS75" s="100">
        <f t="shared" si="250"/>
        <v>0</v>
      </c>
      <c r="BT75" s="99"/>
      <c r="BU75" s="100">
        <f t="shared" si="251"/>
        <v>0</v>
      </c>
      <c r="BV75" s="99"/>
      <c r="BW75" s="100">
        <f t="shared" si="252"/>
        <v>0</v>
      </c>
      <c r="BX75" s="99"/>
      <c r="BY75" s="100">
        <f t="shared" si="253"/>
        <v>0</v>
      </c>
      <c r="BZ75" s="99"/>
      <c r="CA75" s="100">
        <f t="shared" si="254"/>
        <v>0</v>
      </c>
      <c r="CB75" s="99"/>
      <c r="CC75" s="100">
        <f t="shared" si="255"/>
        <v>0</v>
      </c>
      <c r="CD75" s="99"/>
      <c r="CE75" s="100">
        <f t="shared" si="256"/>
        <v>0</v>
      </c>
      <c r="CF75" s="101">
        <f t="shared" si="257"/>
        <v>0</v>
      </c>
      <c r="CG75" s="100">
        <f t="shared" si="257"/>
        <v>0</v>
      </c>
    </row>
    <row r="76" spans="1:85" s="102" customFormat="1" ht="19.899999999999999" customHeight="1" x14ac:dyDescent="0.5">
      <c r="A76" s="94"/>
      <c r="B76" s="95"/>
      <c r="C76" s="95"/>
      <c r="D76" s="94"/>
      <c r="E76" s="94"/>
      <c r="F76" s="94"/>
      <c r="G76" s="94"/>
      <c r="H76" s="94"/>
      <c r="I76" s="146"/>
      <c r="J76" s="94"/>
      <c r="K76" s="146"/>
      <c r="L76" s="94"/>
      <c r="M76" s="146"/>
      <c r="N76" s="94"/>
      <c r="O76" s="146"/>
      <c r="P76" s="94"/>
      <c r="Q76" s="146"/>
      <c r="R76" s="94"/>
      <c r="S76" s="146"/>
      <c r="T76" s="94"/>
      <c r="U76" s="146"/>
      <c r="V76" s="94"/>
      <c r="W76" s="146"/>
      <c r="X76" s="94"/>
      <c r="Y76" s="146"/>
      <c r="Z76" s="94"/>
      <c r="AA76" s="146"/>
      <c r="AB76" s="94"/>
      <c r="AC76" s="146"/>
      <c r="AD76" s="94"/>
      <c r="AE76" s="146"/>
      <c r="AF76" s="147"/>
      <c r="AG76" s="146"/>
      <c r="AH76" s="99"/>
      <c r="AI76" s="100"/>
      <c r="AJ76" s="99"/>
      <c r="AK76" s="100"/>
      <c r="AL76" s="99"/>
      <c r="AM76" s="100"/>
      <c r="AN76" s="99"/>
      <c r="AO76" s="100"/>
      <c r="AP76" s="99"/>
      <c r="AQ76" s="100"/>
      <c r="AR76" s="99"/>
      <c r="AS76" s="100"/>
      <c r="AT76" s="99"/>
      <c r="AU76" s="100"/>
      <c r="AV76" s="99"/>
      <c r="AW76" s="100"/>
      <c r="AX76" s="99"/>
      <c r="AY76" s="100"/>
      <c r="AZ76" s="99"/>
      <c r="BA76" s="100"/>
      <c r="BB76" s="99"/>
      <c r="BC76" s="100"/>
      <c r="BD76" s="99"/>
      <c r="BE76" s="100"/>
      <c r="BF76" s="101"/>
      <c r="BG76" s="100"/>
      <c r="BH76" s="99"/>
      <c r="BI76" s="100"/>
      <c r="BJ76" s="99"/>
      <c r="BK76" s="100"/>
      <c r="BL76" s="99"/>
      <c r="BM76" s="100"/>
      <c r="BN76" s="99"/>
      <c r="BO76" s="100"/>
      <c r="BP76" s="99"/>
      <c r="BQ76" s="100"/>
      <c r="BR76" s="99"/>
      <c r="BS76" s="100"/>
      <c r="BT76" s="99"/>
      <c r="BU76" s="100"/>
      <c r="BV76" s="99"/>
      <c r="BW76" s="100"/>
      <c r="BX76" s="99"/>
      <c r="BY76" s="100"/>
      <c r="BZ76" s="99"/>
      <c r="CA76" s="100"/>
      <c r="CB76" s="99"/>
      <c r="CC76" s="100"/>
      <c r="CD76" s="99"/>
      <c r="CE76" s="100"/>
      <c r="CF76" s="101"/>
      <c r="CG76" s="100"/>
    </row>
    <row r="77" spans="1:85" s="102" customFormat="1" ht="19.899999999999999" customHeight="1" x14ac:dyDescent="0.5">
      <c r="A77" s="94">
        <v>62</v>
      </c>
      <c r="B77" s="95" t="s">
        <v>130</v>
      </c>
      <c r="C77" s="95" t="s">
        <v>74</v>
      </c>
      <c r="D77" s="94">
        <f>RANK(BF77,$BF$4:$BF$147)</f>
        <v>17</v>
      </c>
      <c r="E77" s="94">
        <v>0.64</v>
      </c>
      <c r="F77" s="94" t="s">
        <v>85</v>
      </c>
      <c r="G77" s="94">
        <v>1350</v>
      </c>
      <c r="H77" s="94"/>
      <c r="I77" s="160">
        <f t="shared" ref="I77" si="258">H77*$E77</f>
        <v>0</v>
      </c>
      <c r="J77" s="94"/>
      <c r="K77" s="160">
        <f t="shared" ref="K77" si="259">J77*$E77</f>
        <v>0</v>
      </c>
      <c r="L77" s="94"/>
      <c r="M77" s="160">
        <f t="shared" ref="M77" si="260">L77*$E77</f>
        <v>0</v>
      </c>
      <c r="N77" s="94"/>
      <c r="O77" s="160">
        <f t="shared" ref="O77" si="261">N77*$E77</f>
        <v>0</v>
      </c>
      <c r="P77" s="94"/>
      <c r="Q77" s="160">
        <f t="shared" ref="Q77" si="262">P77*$E77</f>
        <v>0</v>
      </c>
      <c r="R77" s="94"/>
      <c r="S77" s="160">
        <f t="shared" ref="S77" si="263">R77*$E77</f>
        <v>0</v>
      </c>
      <c r="T77" s="94"/>
      <c r="U77" s="160">
        <f t="shared" ref="U77" si="264">T77*$E77</f>
        <v>0</v>
      </c>
      <c r="V77" s="94"/>
      <c r="W77" s="160">
        <f t="shared" ref="W77" si="265">V77*$E77</f>
        <v>0</v>
      </c>
      <c r="X77" s="94"/>
      <c r="Y77" s="160">
        <f t="shared" ref="Y77" si="266">X77*$E77</f>
        <v>0</v>
      </c>
      <c r="Z77" s="94"/>
      <c r="AA77" s="160">
        <f t="shared" ref="AA77" si="267">Z77*$E77</f>
        <v>0</v>
      </c>
      <c r="AB77" s="94"/>
      <c r="AC77" s="160">
        <f t="shared" ref="AC77" si="268">AB77*$E77</f>
        <v>0</v>
      </c>
      <c r="AD77" s="94"/>
      <c r="AE77" s="160">
        <f t="shared" ref="AE77" si="269">AD77*$E77</f>
        <v>0</v>
      </c>
      <c r="AF77" s="147">
        <f t="shared" ref="AF77:AG78" si="270">SUM(H77,J77,L77,N77,P77,R77,T77,V77,X77,Z77,AB77,AD77)</f>
        <v>0</v>
      </c>
      <c r="AG77" s="146">
        <f t="shared" si="270"/>
        <v>0</v>
      </c>
      <c r="AH77" s="99"/>
      <c r="AI77" s="100">
        <f t="shared" si="236"/>
        <v>0</v>
      </c>
      <c r="AJ77" s="99"/>
      <c r="AK77" s="100">
        <f t="shared" si="237"/>
        <v>0</v>
      </c>
      <c r="AL77" s="99"/>
      <c r="AM77" s="100">
        <f t="shared" si="237"/>
        <v>0</v>
      </c>
      <c r="AN77" s="99"/>
      <c r="AO77" s="100">
        <f t="shared" si="238"/>
        <v>0</v>
      </c>
      <c r="AP77" s="99"/>
      <c r="AQ77" s="100">
        <f t="shared" si="239"/>
        <v>0</v>
      </c>
      <c r="AR77" s="99"/>
      <c r="AS77" s="100">
        <f t="shared" si="240"/>
        <v>0</v>
      </c>
      <c r="AT77" s="99"/>
      <c r="AU77" s="100">
        <f t="shared" si="241"/>
        <v>0</v>
      </c>
      <c r="AV77" s="99"/>
      <c r="AW77" s="100">
        <f t="shared" si="242"/>
        <v>0</v>
      </c>
      <c r="AX77" s="99"/>
      <c r="AY77" s="100">
        <f t="shared" si="243"/>
        <v>0</v>
      </c>
      <c r="AZ77" s="99"/>
      <c r="BA77" s="100">
        <f t="shared" si="244"/>
        <v>0</v>
      </c>
      <c r="BB77" s="99"/>
      <c r="BC77" s="100">
        <f t="shared" si="245"/>
        <v>0</v>
      </c>
      <c r="BD77" s="99"/>
      <c r="BE77" s="100">
        <f t="shared" si="246"/>
        <v>0</v>
      </c>
      <c r="BF77" s="101">
        <f t="shared" si="94"/>
        <v>0</v>
      </c>
      <c r="BG77" s="100">
        <f t="shared" si="94"/>
        <v>0</v>
      </c>
      <c r="BH77" s="99"/>
      <c r="BI77" s="100">
        <f t="shared" ref="BI77:BI78" si="271">BH77*$E77</f>
        <v>0</v>
      </c>
      <c r="BJ77" s="99"/>
      <c r="BK77" s="100">
        <f t="shared" ref="BK77:BK78" si="272">BJ77*$E77</f>
        <v>0</v>
      </c>
      <c r="BL77" s="99"/>
      <c r="BM77" s="100">
        <f t="shared" ref="BM77:BM78" si="273">BL77*$E77</f>
        <v>0</v>
      </c>
      <c r="BN77" s="99"/>
      <c r="BO77" s="100">
        <f t="shared" ref="BO77:BO78" si="274">BN77*$E77</f>
        <v>0</v>
      </c>
      <c r="BP77" s="99"/>
      <c r="BQ77" s="100">
        <f t="shared" ref="BQ77:BQ78" si="275">BP77*$E77</f>
        <v>0</v>
      </c>
      <c r="BR77" s="99"/>
      <c r="BS77" s="100">
        <f t="shared" ref="BS77:BS78" si="276">BR77*$E77</f>
        <v>0</v>
      </c>
      <c r="BT77" s="99"/>
      <c r="BU77" s="100">
        <f t="shared" ref="BU77:BU78" si="277">BT77*$E77</f>
        <v>0</v>
      </c>
      <c r="BV77" s="99"/>
      <c r="BW77" s="100">
        <f t="shared" ref="BW77:BW78" si="278">BV77*$E77</f>
        <v>0</v>
      </c>
      <c r="BX77" s="99"/>
      <c r="BY77" s="100">
        <f t="shared" ref="BY77:BY78" si="279">BX77*$E77</f>
        <v>0</v>
      </c>
      <c r="BZ77" s="99"/>
      <c r="CA77" s="100">
        <f t="shared" ref="CA77:CA78" si="280">BZ77*$E77</f>
        <v>0</v>
      </c>
      <c r="CB77" s="99"/>
      <c r="CC77" s="100">
        <f t="shared" ref="CC77:CC78" si="281">CB77*$E77</f>
        <v>0</v>
      </c>
      <c r="CD77" s="99"/>
      <c r="CE77" s="100">
        <f t="shared" ref="CE77:CE78" si="282">CD77*$E77</f>
        <v>0</v>
      </c>
      <c r="CF77" s="101">
        <f t="shared" ref="CF77:CG78" si="283">SUM(BH77,BJ77,BL77,BN77,BP77,BR77,BT77,BV77,BX77,BZ77,CB77,CD77)</f>
        <v>0</v>
      </c>
      <c r="CG77" s="100">
        <f t="shared" si="283"/>
        <v>0</v>
      </c>
    </row>
    <row r="78" spans="1:85" s="102" customFormat="1" ht="19.899999999999999" customHeight="1" x14ac:dyDescent="0.5">
      <c r="A78" s="94">
        <v>63</v>
      </c>
      <c r="B78" s="95" t="s">
        <v>130</v>
      </c>
      <c r="C78" s="95" t="s">
        <v>74</v>
      </c>
      <c r="D78" s="94">
        <f>RANK(BF78,$BF$4:$BF$147)</f>
        <v>17</v>
      </c>
      <c r="E78" s="94">
        <v>0.64</v>
      </c>
      <c r="F78" s="94" t="s">
        <v>83</v>
      </c>
      <c r="G78" s="94">
        <v>1250</v>
      </c>
      <c r="H78" s="94"/>
      <c r="I78" s="146">
        <f t="shared" si="223"/>
        <v>0</v>
      </c>
      <c r="J78" s="94"/>
      <c r="K78" s="146">
        <f t="shared" si="224"/>
        <v>0</v>
      </c>
      <c r="L78" s="94"/>
      <c r="M78" s="146">
        <f t="shared" si="225"/>
        <v>0</v>
      </c>
      <c r="N78" s="94"/>
      <c r="O78" s="146">
        <f t="shared" si="226"/>
        <v>0</v>
      </c>
      <c r="P78" s="94"/>
      <c r="Q78" s="146">
        <f t="shared" si="227"/>
        <v>0</v>
      </c>
      <c r="R78" s="94"/>
      <c r="S78" s="146">
        <f t="shared" si="228"/>
        <v>0</v>
      </c>
      <c r="T78" s="94"/>
      <c r="U78" s="146">
        <f t="shared" si="229"/>
        <v>0</v>
      </c>
      <c r="V78" s="94"/>
      <c r="W78" s="146">
        <f t="shared" si="230"/>
        <v>0</v>
      </c>
      <c r="X78" s="94"/>
      <c r="Y78" s="146">
        <f t="shared" si="231"/>
        <v>0</v>
      </c>
      <c r="Z78" s="94"/>
      <c r="AA78" s="146">
        <f t="shared" si="232"/>
        <v>0</v>
      </c>
      <c r="AB78" s="94"/>
      <c r="AC78" s="146">
        <f t="shared" si="233"/>
        <v>0</v>
      </c>
      <c r="AD78" s="94"/>
      <c r="AE78" s="146">
        <f t="shared" si="234"/>
        <v>0</v>
      </c>
      <c r="AF78" s="147">
        <f t="shared" si="270"/>
        <v>0</v>
      </c>
      <c r="AG78" s="146">
        <f t="shared" si="270"/>
        <v>0</v>
      </c>
      <c r="AH78" s="99"/>
      <c r="AI78" s="100">
        <f t="shared" si="236"/>
        <v>0</v>
      </c>
      <c r="AJ78" s="99"/>
      <c r="AK78" s="100">
        <f t="shared" si="237"/>
        <v>0</v>
      </c>
      <c r="AL78" s="99"/>
      <c r="AM78" s="100">
        <f t="shared" si="237"/>
        <v>0</v>
      </c>
      <c r="AN78" s="99"/>
      <c r="AO78" s="100">
        <f t="shared" si="238"/>
        <v>0</v>
      </c>
      <c r="AP78" s="99"/>
      <c r="AQ78" s="100">
        <f t="shared" si="239"/>
        <v>0</v>
      </c>
      <c r="AR78" s="99"/>
      <c r="AS78" s="100">
        <f t="shared" si="240"/>
        <v>0</v>
      </c>
      <c r="AT78" s="99"/>
      <c r="AU78" s="100">
        <f t="shared" si="241"/>
        <v>0</v>
      </c>
      <c r="AV78" s="99"/>
      <c r="AW78" s="100">
        <f t="shared" si="242"/>
        <v>0</v>
      </c>
      <c r="AX78" s="99"/>
      <c r="AY78" s="100">
        <f t="shared" si="243"/>
        <v>0</v>
      </c>
      <c r="AZ78" s="99"/>
      <c r="BA78" s="100">
        <f t="shared" si="244"/>
        <v>0</v>
      </c>
      <c r="BB78" s="99"/>
      <c r="BC78" s="100">
        <f t="shared" si="245"/>
        <v>0</v>
      </c>
      <c r="BD78" s="99"/>
      <c r="BE78" s="100">
        <f t="shared" si="246"/>
        <v>0</v>
      </c>
      <c r="BF78" s="101">
        <f t="shared" si="94"/>
        <v>0</v>
      </c>
      <c r="BG78" s="100">
        <f t="shared" si="94"/>
        <v>0</v>
      </c>
      <c r="BH78" s="99"/>
      <c r="BI78" s="100">
        <f t="shared" si="271"/>
        <v>0</v>
      </c>
      <c r="BJ78" s="99"/>
      <c r="BK78" s="100">
        <f t="shared" si="272"/>
        <v>0</v>
      </c>
      <c r="BL78" s="99"/>
      <c r="BM78" s="100">
        <f t="shared" si="273"/>
        <v>0</v>
      </c>
      <c r="BN78" s="99"/>
      <c r="BO78" s="100">
        <f t="shared" si="274"/>
        <v>0</v>
      </c>
      <c r="BP78" s="99"/>
      <c r="BQ78" s="100">
        <f t="shared" si="275"/>
        <v>0</v>
      </c>
      <c r="BR78" s="99"/>
      <c r="BS78" s="100">
        <f t="shared" si="276"/>
        <v>0</v>
      </c>
      <c r="BT78" s="99"/>
      <c r="BU78" s="100">
        <f t="shared" si="277"/>
        <v>0</v>
      </c>
      <c r="BV78" s="99"/>
      <c r="BW78" s="100">
        <f t="shared" si="278"/>
        <v>0</v>
      </c>
      <c r="BX78" s="99"/>
      <c r="BY78" s="100">
        <f t="shared" si="279"/>
        <v>0</v>
      </c>
      <c r="BZ78" s="99"/>
      <c r="CA78" s="100">
        <f t="shared" si="280"/>
        <v>0</v>
      </c>
      <c r="CB78" s="99"/>
      <c r="CC78" s="100">
        <f t="shared" si="281"/>
        <v>0</v>
      </c>
      <c r="CD78" s="99"/>
      <c r="CE78" s="100">
        <f t="shared" si="282"/>
        <v>0</v>
      </c>
      <c r="CF78" s="101">
        <f t="shared" si="283"/>
        <v>0</v>
      </c>
      <c r="CG78" s="100">
        <f t="shared" si="283"/>
        <v>0</v>
      </c>
    </row>
    <row r="79" spans="1:85" s="102" customFormat="1" ht="19.899999999999999" customHeight="1" x14ac:dyDescent="0.5">
      <c r="A79" s="94"/>
      <c r="B79" s="95"/>
      <c r="C79" s="95"/>
      <c r="D79" s="94"/>
      <c r="E79" s="94"/>
      <c r="F79" s="94"/>
      <c r="G79" s="94"/>
      <c r="H79" s="94"/>
      <c r="I79" s="146"/>
      <c r="J79" s="94"/>
      <c r="K79" s="146"/>
      <c r="L79" s="94"/>
      <c r="M79" s="146"/>
      <c r="N79" s="94"/>
      <c r="O79" s="146"/>
      <c r="P79" s="94"/>
      <c r="Q79" s="146"/>
      <c r="R79" s="94"/>
      <c r="S79" s="146"/>
      <c r="T79" s="94"/>
      <c r="U79" s="146"/>
      <c r="V79" s="94"/>
      <c r="W79" s="146"/>
      <c r="X79" s="94"/>
      <c r="Y79" s="146"/>
      <c r="Z79" s="94"/>
      <c r="AA79" s="146"/>
      <c r="AB79" s="94"/>
      <c r="AC79" s="146"/>
      <c r="AD79" s="94"/>
      <c r="AE79" s="146"/>
      <c r="AF79" s="147"/>
      <c r="AG79" s="146"/>
      <c r="AH79" s="99"/>
      <c r="AI79" s="100"/>
      <c r="AJ79" s="99"/>
      <c r="AK79" s="100"/>
      <c r="AL79" s="99"/>
      <c r="AM79" s="100"/>
      <c r="AN79" s="99"/>
      <c r="AO79" s="100"/>
      <c r="AP79" s="99"/>
      <c r="AQ79" s="100"/>
      <c r="AR79" s="99"/>
      <c r="AS79" s="100"/>
      <c r="AT79" s="99"/>
      <c r="AU79" s="100"/>
      <c r="AV79" s="99"/>
      <c r="AW79" s="100"/>
      <c r="AX79" s="99"/>
      <c r="AY79" s="100"/>
      <c r="AZ79" s="99"/>
      <c r="BA79" s="100"/>
      <c r="BB79" s="99"/>
      <c r="BC79" s="100"/>
      <c r="BD79" s="99"/>
      <c r="BE79" s="100"/>
      <c r="BF79" s="101"/>
      <c r="BG79" s="100"/>
      <c r="BH79" s="99"/>
      <c r="BI79" s="100"/>
      <c r="BJ79" s="99"/>
      <c r="BK79" s="100"/>
      <c r="BL79" s="99"/>
      <c r="BM79" s="100"/>
      <c r="BN79" s="99"/>
      <c r="BO79" s="100"/>
      <c r="BP79" s="99"/>
      <c r="BQ79" s="100"/>
      <c r="BR79" s="99"/>
      <c r="BS79" s="100"/>
      <c r="BT79" s="99"/>
      <c r="BU79" s="100"/>
      <c r="BV79" s="99"/>
      <c r="BW79" s="100"/>
      <c r="BX79" s="99"/>
      <c r="BY79" s="100"/>
      <c r="BZ79" s="99"/>
      <c r="CA79" s="100"/>
      <c r="CB79" s="99"/>
      <c r="CC79" s="100"/>
      <c r="CD79" s="99"/>
      <c r="CE79" s="100"/>
      <c r="CF79" s="101"/>
      <c r="CG79" s="100"/>
    </row>
    <row r="80" spans="1:85" s="102" customFormat="1" ht="19.899999999999999" customHeight="1" x14ac:dyDescent="0.5">
      <c r="A80" s="94">
        <v>64</v>
      </c>
      <c r="B80" s="95" t="s">
        <v>131</v>
      </c>
      <c r="C80" s="95" t="s">
        <v>74</v>
      </c>
      <c r="D80" s="94">
        <f>RANK(BF80,$BF$4:$BF$147)</f>
        <v>17</v>
      </c>
      <c r="E80" s="94">
        <v>0.64</v>
      </c>
      <c r="F80" s="94" t="s">
        <v>83</v>
      </c>
      <c r="G80" s="94"/>
      <c r="H80" s="94"/>
      <c r="I80" s="146">
        <f t="shared" si="223"/>
        <v>0</v>
      </c>
      <c r="J80" s="94"/>
      <c r="K80" s="146">
        <f t="shared" si="224"/>
        <v>0</v>
      </c>
      <c r="L80" s="94"/>
      <c r="M80" s="146">
        <f t="shared" si="225"/>
        <v>0</v>
      </c>
      <c r="N80" s="94"/>
      <c r="O80" s="146">
        <f t="shared" si="226"/>
        <v>0</v>
      </c>
      <c r="P80" s="94"/>
      <c r="Q80" s="146">
        <f t="shared" si="227"/>
        <v>0</v>
      </c>
      <c r="R80" s="94"/>
      <c r="S80" s="146">
        <f t="shared" si="228"/>
        <v>0</v>
      </c>
      <c r="T80" s="94"/>
      <c r="U80" s="146">
        <f t="shared" si="229"/>
        <v>0</v>
      </c>
      <c r="V80" s="94"/>
      <c r="W80" s="146">
        <f t="shared" si="230"/>
        <v>0</v>
      </c>
      <c r="X80" s="94"/>
      <c r="Y80" s="146">
        <f t="shared" si="231"/>
        <v>0</v>
      </c>
      <c r="Z80" s="94"/>
      <c r="AA80" s="146">
        <f t="shared" si="232"/>
        <v>0</v>
      </c>
      <c r="AB80" s="94"/>
      <c r="AC80" s="146">
        <f t="shared" si="233"/>
        <v>0</v>
      </c>
      <c r="AD80" s="94"/>
      <c r="AE80" s="146">
        <f t="shared" si="234"/>
        <v>0</v>
      </c>
      <c r="AF80" s="147">
        <f t="shared" ref="AF80:AG81" si="284">SUM(H80,J80,L80,N80,P80,R80,T80,V80,X80,Z80,AB80,AD80)</f>
        <v>0</v>
      </c>
      <c r="AG80" s="146">
        <f t="shared" si="284"/>
        <v>0</v>
      </c>
      <c r="AH80" s="99"/>
      <c r="AI80" s="100">
        <f t="shared" si="236"/>
        <v>0</v>
      </c>
      <c r="AJ80" s="99"/>
      <c r="AK80" s="100">
        <f t="shared" si="237"/>
        <v>0</v>
      </c>
      <c r="AL80" s="99"/>
      <c r="AM80" s="100">
        <f t="shared" si="237"/>
        <v>0</v>
      </c>
      <c r="AN80" s="99"/>
      <c r="AO80" s="100">
        <f t="shared" si="238"/>
        <v>0</v>
      </c>
      <c r="AP80" s="99"/>
      <c r="AQ80" s="100">
        <f t="shared" si="239"/>
        <v>0</v>
      </c>
      <c r="AR80" s="99"/>
      <c r="AS80" s="100">
        <f t="shared" si="240"/>
        <v>0</v>
      </c>
      <c r="AT80" s="99"/>
      <c r="AU80" s="100">
        <f t="shared" si="241"/>
        <v>0</v>
      </c>
      <c r="AV80" s="99"/>
      <c r="AW80" s="100">
        <f t="shared" si="242"/>
        <v>0</v>
      </c>
      <c r="AX80" s="99"/>
      <c r="AY80" s="100">
        <f t="shared" si="243"/>
        <v>0</v>
      </c>
      <c r="AZ80" s="99"/>
      <c r="BA80" s="100">
        <f t="shared" si="244"/>
        <v>0</v>
      </c>
      <c r="BB80" s="99"/>
      <c r="BC80" s="100">
        <f t="shared" si="245"/>
        <v>0</v>
      </c>
      <c r="BD80" s="99"/>
      <c r="BE80" s="100">
        <f t="shared" si="246"/>
        <v>0</v>
      </c>
      <c r="BF80" s="101">
        <f t="shared" si="94"/>
        <v>0</v>
      </c>
      <c r="BG80" s="100">
        <f t="shared" si="94"/>
        <v>0</v>
      </c>
      <c r="BH80" s="99"/>
      <c r="BI80" s="100">
        <f t="shared" ref="BI80:BI81" si="285">BH80*$E80</f>
        <v>0</v>
      </c>
      <c r="BJ80" s="99"/>
      <c r="BK80" s="100">
        <f t="shared" ref="BK80:BK81" si="286">BJ80*$E80</f>
        <v>0</v>
      </c>
      <c r="BL80" s="99"/>
      <c r="BM80" s="100">
        <f t="shared" ref="BM80:BM81" si="287">BL80*$E80</f>
        <v>0</v>
      </c>
      <c r="BN80" s="99"/>
      <c r="BO80" s="100">
        <f t="shared" ref="BO80:BO81" si="288">BN80*$E80</f>
        <v>0</v>
      </c>
      <c r="BP80" s="99"/>
      <c r="BQ80" s="100">
        <f t="shared" ref="BQ80:BQ81" si="289">BP80*$E80</f>
        <v>0</v>
      </c>
      <c r="BR80" s="99"/>
      <c r="BS80" s="100">
        <f t="shared" ref="BS80:BS81" si="290">BR80*$E80</f>
        <v>0</v>
      </c>
      <c r="BT80" s="99"/>
      <c r="BU80" s="100">
        <f t="shared" ref="BU80:BU81" si="291">BT80*$E80</f>
        <v>0</v>
      </c>
      <c r="BV80" s="99"/>
      <c r="BW80" s="100">
        <f t="shared" ref="BW80:BW81" si="292">BV80*$E80</f>
        <v>0</v>
      </c>
      <c r="BX80" s="99"/>
      <c r="BY80" s="100">
        <f t="shared" ref="BY80:BY81" si="293">BX80*$E80</f>
        <v>0</v>
      </c>
      <c r="BZ80" s="99"/>
      <c r="CA80" s="100">
        <f t="shared" ref="CA80:CA81" si="294">BZ80*$E80</f>
        <v>0</v>
      </c>
      <c r="CB80" s="99"/>
      <c r="CC80" s="100">
        <f t="shared" ref="CC80:CC81" si="295">CB80*$E80</f>
        <v>0</v>
      </c>
      <c r="CD80" s="99"/>
      <c r="CE80" s="100">
        <f t="shared" ref="CE80:CE81" si="296">CD80*$E80</f>
        <v>0</v>
      </c>
      <c r="CF80" s="101">
        <f t="shared" ref="CF80:CG81" si="297">SUM(BH80,BJ80,BL80,BN80,BP80,BR80,BT80,BV80,BX80,BZ80,CB80,CD80)</f>
        <v>0</v>
      </c>
      <c r="CG80" s="100">
        <f t="shared" si="297"/>
        <v>0</v>
      </c>
    </row>
    <row r="81" spans="1:85" s="102" customFormat="1" ht="19.899999999999999" customHeight="1" x14ac:dyDescent="0.5">
      <c r="A81" s="94">
        <v>65</v>
      </c>
      <c r="B81" s="95" t="s">
        <v>132</v>
      </c>
      <c r="C81" s="95" t="s">
        <v>74</v>
      </c>
      <c r="D81" s="94">
        <f>RANK(BF81,$BF$4:$BF$147)</f>
        <v>17</v>
      </c>
      <c r="E81" s="94">
        <v>0.64</v>
      </c>
      <c r="F81" s="94" t="s">
        <v>75</v>
      </c>
      <c r="G81" s="94"/>
      <c r="H81" s="94"/>
      <c r="I81" s="146">
        <f t="shared" si="223"/>
        <v>0</v>
      </c>
      <c r="J81" s="94"/>
      <c r="K81" s="146">
        <f t="shared" si="224"/>
        <v>0</v>
      </c>
      <c r="L81" s="94"/>
      <c r="M81" s="146">
        <f t="shared" si="225"/>
        <v>0</v>
      </c>
      <c r="N81" s="94"/>
      <c r="O81" s="146">
        <f t="shared" si="226"/>
        <v>0</v>
      </c>
      <c r="P81" s="94"/>
      <c r="Q81" s="146">
        <f t="shared" si="227"/>
        <v>0</v>
      </c>
      <c r="R81" s="94"/>
      <c r="S81" s="146">
        <f t="shared" si="228"/>
        <v>0</v>
      </c>
      <c r="T81" s="94"/>
      <c r="U81" s="146">
        <f t="shared" si="229"/>
        <v>0</v>
      </c>
      <c r="V81" s="94"/>
      <c r="W81" s="146">
        <f t="shared" si="230"/>
        <v>0</v>
      </c>
      <c r="X81" s="94"/>
      <c r="Y81" s="146">
        <f t="shared" si="231"/>
        <v>0</v>
      </c>
      <c r="Z81" s="94"/>
      <c r="AA81" s="146">
        <f t="shared" si="232"/>
        <v>0</v>
      </c>
      <c r="AB81" s="94"/>
      <c r="AC81" s="146">
        <f t="shared" si="233"/>
        <v>0</v>
      </c>
      <c r="AD81" s="94"/>
      <c r="AE81" s="146">
        <f t="shared" si="234"/>
        <v>0</v>
      </c>
      <c r="AF81" s="147">
        <f t="shared" si="284"/>
        <v>0</v>
      </c>
      <c r="AG81" s="146">
        <f t="shared" si="284"/>
        <v>0</v>
      </c>
      <c r="AH81" s="99"/>
      <c r="AI81" s="100">
        <f t="shared" si="236"/>
        <v>0</v>
      </c>
      <c r="AJ81" s="99"/>
      <c r="AK81" s="100">
        <f t="shared" si="237"/>
        <v>0</v>
      </c>
      <c r="AL81" s="99"/>
      <c r="AM81" s="100">
        <f t="shared" si="237"/>
        <v>0</v>
      </c>
      <c r="AN81" s="99"/>
      <c r="AO81" s="100">
        <f t="shared" si="238"/>
        <v>0</v>
      </c>
      <c r="AP81" s="99"/>
      <c r="AQ81" s="100">
        <f t="shared" si="239"/>
        <v>0</v>
      </c>
      <c r="AR81" s="99"/>
      <c r="AS81" s="100">
        <f t="shared" si="240"/>
        <v>0</v>
      </c>
      <c r="AT81" s="99"/>
      <c r="AU81" s="100">
        <f t="shared" si="241"/>
        <v>0</v>
      </c>
      <c r="AV81" s="99"/>
      <c r="AW81" s="100">
        <f t="shared" si="242"/>
        <v>0</v>
      </c>
      <c r="AX81" s="99"/>
      <c r="AY81" s="100">
        <f t="shared" si="243"/>
        <v>0</v>
      </c>
      <c r="AZ81" s="99"/>
      <c r="BA81" s="100">
        <f t="shared" si="244"/>
        <v>0</v>
      </c>
      <c r="BB81" s="99"/>
      <c r="BC81" s="100">
        <f t="shared" si="245"/>
        <v>0</v>
      </c>
      <c r="BD81" s="99"/>
      <c r="BE81" s="100">
        <f t="shared" si="246"/>
        <v>0</v>
      </c>
      <c r="BF81" s="101">
        <f t="shared" si="94"/>
        <v>0</v>
      </c>
      <c r="BG81" s="100">
        <f t="shared" si="94"/>
        <v>0</v>
      </c>
      <c r="BH81" s="99"/>
      <c r="BI81" s="100">
        <f t="shared" si="285"/>
        <v>0</v>
      </c>
      <c r="BJ81" s="99"/>
      <c r="BK81" s="100">
        <f t="shared" si="286"/>
        <v>0</v>
      </c>
      <c r="BL81" s="99"/>
      <c r="BM81" s="100">
        <f t="shared" si="287"/>
        <v>0</v>
      </c>
      <c r="BN81" s="99"/>
      <c r="BO81" s="100">
        <f t="shared" si="288"/>
        <v>0</v>
      </c>
      <c r="BP81" s="99"/>
      <c r="BQ81" s="100">
        <f t="shared" si="289"/>
        <v>0</v>
      </c>
      <c r="BR81" s="99"/>
      <c r="BS81" s="100">
        <f t="shared" si="290"/>
        <v>0</v>
      </c>
      <c r="BT81" s="99"/>
      <c r="BU81" s="100">
        <f t="shared" si="291"/>
        <v>0</v>
      </c>
      <c r="BV81" s="99"/>
      <c r="BW81" s="100">
        <f t="shared" si="292"/>
        <v>0</v>
      </c>
      <c r="BX81" s="99"/>
      <c r="BY81" s="100">
        <f t="shared" si="293"/>
        <v>0</v>
      </c>
      <c r="BZ81" s="99"/>
      <c r="CA81" s="100">
        <f t="shared" si="294"/>
        <v>0</v>
      </c>
      <c r="CB81" s="99"/>
      <c r="CC81" s="100">
        <f t="shared" si="295"/>
        <v>0</v>
      </c>
      <c r="CD81" s="99"/>
      <c r="CE81" s="100">
        <f t="shared" si="296"/>
        <v>0</v>
      </c>
      <c r="CF81" s="101">
        <f t="shared" si="297"/>
        <v>0</v>
      </c>
      <c r="CG81" s="100">
        <f t="shared" si="297"/>
        <v>0</v>
      </c>
    </row>
    <row r="82" spans="1:85" s="148" customFormat="1" ht="19.899999999999999" customHeight="1" x14ac:dyDescent="0.5">
      <c r="A82" s="94">
        <v>66</v>
      </c>
      <c r="B82" s="95" t="s">
        <v>133</v>
      </c>
      <c r="C82" s="95" t="s">
        <v>74</v>
      </c>
      <c r="D82" s="94">
        <v>18</v>
      </c>
      <c r="E82" s="94">
        <v>0.64</v>
      </c>
      <c r="F82" s="94" t="s">
        <v>85</v>
      </c>
      <c r="G82" s="94"/>
      <c r="H82" s="94"/>
      <c r="I82" s="146"/>
      <c r="J82" s="94"/>
      <c r="K82" s="146"/>
      <c r="L82" s="94"/>
      <c r="M82" s="146"/>
      <c r="N82" s="94"/>
      <c r="O82" s="146"/>
      <c r="P82" s="94"/>
      <c r="Q82" s="146"/>
      <c r="R82" s="94"/>
      <c r="S82" s="146"/>
      <c r="T82" s="94"/>
      <c r="U82" s="146"/>
      <c r="V82" s="94"/>
      <c r="W82" s="146"/>
      <c r="X82" s="94"/>
      <c r="Y82" s="146"/>
      <c r="Z82" s="94"/>
      <c r="AA82" s="146"/>
      <c r="AB82" s="94"/>
      <c r="AC82" s="146"/>
      <c r="AD82" s="94"/>
      <c r="AE82" s="146"/>
      <c r="AF82" s="147"/>
      <c r="AG82" s="146"/>
      <c r="AH82" s="145"/>
      <c r="AI82" s="146"/>
      <c r="AJ82" s="145"/>
      <c r="AK82" s="146"/>
      <c r="AL82" s="145"/>
      <c r="AM82" s="146"/>
      <c r="AN82" s="145"/>
      <c r="AO82" s="146"/>
      <c r="AP82" s="145"/>
      <c r="AQ82" s="146"/>
      <c r="AR82" s="145"/>
      <c r="AS82" s="146"/>
      <c r="AT82" s="145"/>
      <c r="AU82" s="146"/>
      <c r="AV82" s="145"/>
      <c r="AW82" s="146"/>
      <c r="AX82" s="145"/>
      <c r="AY82" s="146"/>
      <c r="AZ82" s="145"/>
      <c r="BA82" s="146"/>
      <c r="BB82" s="145"/>
      <c r="BC82" s="146"/>
      <c r="BD82" s="145"/>
      <c r="BE82" s="146"/>
      <c r="BF82" s="147"/>
      <c r="BG82" s="146"/>
      <c r="BH82" s="99"/>
      <c r="BI82" s="100"/>
      <c r="BJ82" s="99"/>
      <c r="BK82" s="100"/>
      <c r="BL82" s="99"/>
      <c r="BM82" s="100"/>
      <c r="BN82" s="99"/>
      <c r="BO82" s="100"/>
      <c r="BP82" s="99"/>
      <c r="BQ82" s="100"/>
      <c r="BR82" s="99"/>
      <c r="BS82" s="100"/>
      <c r="BT82" s="99"/>
      <c r="BU82" s="100"/>
      <c r="BV82" s="99"/>
      <c r="BW82" s="100"/>
      <c r="BX82" s="99"/>
      <c r="BY82" s="100"/>
      <c r="BZ82" s="99"/>
      <c r="CA82" s="100"/>
      <c r="CB82" s="99"/>
      <c r="CC82" s="100"/>
      <c r="CD82" s="99"/>
      <c r="CE82" s="100"/>
      <c r="CF82" s="101"/>
      <c r="CG82" s="100"/>
    </row>
    <row r="83" spans="1:85" s="148" customFormat="1" ht="19.899999999999999" customHeight="1" x14ac:dyDescent="0.5">
      <c r="A83" s="94">
        <v>67</v>
      </c>
      <c r="B83" s="95" t="s">
        <v>133</v>
      </c>
      <c r="C83" s="95" t="s">
        <v>77</v>
      </c>
      <c r="D83" s="94">
        <v>18</v>
      </c>
      <c r="E83" s="94">
        <v>1</v>
      </c>
      <c r="F83" s="94" t="s">
        <v>75</v>
      </c>
      <c r="G83" s="94"/>
      <c r="H83" s="94"/>
      <c r="I83" s="146"/>
      <c r="J83" s="94"/>
      <c r="K83" s="146"/>
      <c r="L83" s="94"/>
      <c r="M83" s="146"/>
      <c r="N83" s="94"/>
      <c r="O83" s="146"/>
      <c r="P83" s="94"/>
      <c r="Q83" s="146"/>
      <c r="R83" s="94"/>
      <c r="S83" s="146"/>
      <c r="T83" s="94"/>
      <c r="U83" s="146"/>
      <c r="V83" s="94"/>
      <c r="W83" s="146"/>
      <c r="X83" s="94"/>
      <c r="Y83" s="146"/>
      <c r="Z83" s="94"/>
      <c r="AA83" s="146"/>
      <c r="AB83" s="94"/>
      <c r="AC83" s="146"/>
      <c r="AD83" s="94"/>
      <c r="AE83" s="146"/>
      <c r="AF83" s="147"/>
      <c r="AG83" s="146"/>
      <c r="AH83" s="145"/>
      <c r="AI83" s="146"/>
      <c r="AJ83" s="145"/>
      <c r="AK83" s="146"/>
      <c r="AL83" s="145"/>
      <c r="AM83" s="146"/>
      <c r="AN83" s="145"/>
      <c r="AO83" s="146"/>
      <c r="AP83" s="145"/>
      <c r="AQ83" s="146"/>
      <c r="AR83" s="145"/>
      <c r="AS83" s="146"/>
      <c r="AT83" s="145"/>
      <c r="AU83" s="146"/>
      <c r="AV83" s="145"/>
      <c r="AW83" s="146"/>
      <c r="AX83" s="145"/>
      <c r="AY83" s="146"/>
      <c r="AZ83" s="145"/>
      <c r="BA83" s="146"/>
      <c r="BB83" s="145"/>
      <c r="BC83" s="146"/>
      <c r="BD83" s="145"/>
      <c r="BE83" s="146"/>
      <c r="BF83" s="147"/>
      <c r="BG83" s="146"/>
      <c r="BH83" s="99"/>
      <c r="BI83" s="100"/>
      <c r="BJ83" s="99"/>
      <c r="BK83" s="100"/>
      <c r="BL83" s="99"/>
      <c r="BM83" s="100"/>
      <c r="BN83" s="99"/>
      <c r="BO83" s="100"/>
      <c r="BP83" s="99"/>
      <c r="BQ83" s="100"/>
      <c r="BR83" s="99"/>
      <c r="BS83" s="100"/>
      <c r="BT83" s="99"/>
      <c r="BU83" s="100"/>
      <c r="BV83" s="99"/>
      <c r="BW83" s="100"/>
      <c r="BX83" s="99"/>
      <c r="BY83" s="100"/>
      <c r="BZ83" s="99"/>
      <c r="CA83" s="100"/>
      <c r="CB83" s="99"/>
      <c r="CC83" s="100"/>
      <c r="CD83" s="99"/>
      <c r="CE83" s="100"/>
      <c r="CF83" s="101"/>
      <c r="CG83" s="100"/>
    </row>
    <row r="84" spans="1:85" s="102" customFormat="1" ht="19.899999999999999" customHeight="1" x14ac:dyDescent="0.5">
      <c r="A84" s="94">
        <v>68</v>
      </c>
      <c r="B84" s="95" t="s">
        <v>134</v>
      </c>
      <c r="C84" s="95" t="s">
        <v>77</v>
      </c>
      <c r="D84" s="94">
        <f>RANK(BF84,$BF$4:$BF$147)</f>
        <v>17</v>
      </c>
      <c r="E84" s="94">
        <v>1</v>
      </c>
      <c r="F84" s="94" t="s">
        <v>75</v>
      </c>
      <c r="G84" s="94">
        <v>2200</v>
      </c>
      <c r="H84" s="94"/>
      <c r="I84" s="146">
        <f t="shared" ref="I84" si="298">H84*$E84</f>
        <v>0</v>
      </c>
      <c r="J84" s="94"/>
      <c r="K84" s="146">
        <f t="shared" ref="K84" si="299">J84*$E84</f>
        <v>0</v>
      </c>
      <c r="L84" s="94"/>
      <c r="M84" s="146">
        <f t="shared" ref="M84" si="300">L84*$E84</f>
        <v>0</v>
      </c>
      <c r="N84" s="94"/>
      <c r="O84" s="146">
        <f t="shared" ref="O84" si="301">N84*$E84</f>
        <v>0</v>
      </c>
      <c r="P84" s="94"/>
      <c r="Q84" s="146">
        <f t="shared" ref="Q84" si="302">P84*$E84</f>
        <v>0</v>
      </c>
      <c r="R84" s="94"/>
      <c r="S84" s="146">
        <f t="shared" ref="S84" si="303">R84*$E84</f>
        <v>0</v>
      </c>
      <c r="T84" s="94"/>
      <c r="U84" s="146">
        <f t="shared" ref="U84" si="304">T84*$E84</f>
        <v>0</v>
      </c>
      <c r="V84" s="94"/>
      <c r="W84" s="146">
        <f t="shared" ref="W84" si="305">V84*$E84</f>
        <v>0</v>
      </c>
      <c r="X84" s="94"/>
      <c r="Y84" s="146">
        <f t="shared" ref="Y84" si="306">X84*$E84</f>
        <v>0</v>
      </c>
      <c r="Z84" s="94"/>
      <c r="AA84" s="146">
        <f t="shared" ref="AA84" si="307">Z84*$E84</f>
        <v>0</v>
      </c>
      <c r="AB84" s="94"/>
      <c r="AC84" s="146">
        <f t="shared" ref="AC84" si="308">AB84*$E84</f>
        <v>0</v>
      </c>
      <c r="AD84" s="94"/>
      <c r="AE84" s="146">
        <f t="shared" ref="AE84" si="309">AD84*$E84</f>
        <v>0</v>
      </c>
      <c r="AF84" s="147">
        <f t="shared" ref="AF84:AG84" si="310">SUM(H84,J84,L84,N84,P84,R84,T84,V84,X84,Z84,AB84,AD84)</f>
        <v>0</v>
      </c>
      <c r="AG84" s="146">
        <f t="shared" si="310"/>
        <v>0</v>
      </c>
      <c r="AH84" s="96"/>
      <c r="AI84" s="97">
        <f t="shared" ref="AI84" si="311">AH84*$E84</f>
        <v>0</v>
      </c>
      <c r="AJ84" s="96"/>
      <c r="AK84" s="97">
        <f t="shared" ref="AK84" si="312">AJ84*$E84</f>
        <v>0</v>
      </c>
      <c r="AL84" s="99"/>
      <c r="AM84" s="100">
        <f t="shared" ref="AM84" si="313">AL84*$E84</f>
        <v>0</v>
      </c>
      <c r="AN84" s="99"/>
      <c r="AO84" s="100">
        <f t="shared" ref="AO84" si="314">AN84*$E84</f>
        <v>0</v>
      </c>
      <c r="AP84" s="99"/>
      <c r="AQ84" s="100">
        <f t="shared" ref="AQ84" si="315">AP84*$E84</f>
        <v>0</v>
      </c>
      <c r="AR84" s="99"/>
      <c r="AS84" s="100">
        <f t="shared" ref="AS84" si="316">AR84*$E84</f>
        <v>0</v>
      </c>
      <c r="AT84" s="99"/>
      <c r="AU84" s="100">
        <f t="shared" ref="AU84" si="317">AT84*$E84</f>
        <v>0</v>
      </c>
      <c r="AV84" s="99"/>
      <c r="AW84" s="100">
        <f t="shared" ref="AW84" si="318">AV84*$E84</f>
        <v>0</v>
      </c>
      <c r="AX84" s="99"/>
      <c r="AY84" s="100">
        <f t="shared" ref="AY84" si="319">AX84*$E84</f>
        <v>0</v>
      </c>
      <c r="AZ84" s="99"/>
      <c r="BA84" s="100">
        <f t="shared" ref="BA84" si="320">AZ84*$E84</f>
        <v>0</v>
      </c>
      <c r="BB84" s="99"/>
      <c r="BC84" s="100">
        <f t="shared" ref="BC84" si="321">BB84*$E84</f>
        <v>0</v>
      </c>
      <c r="BD84" s="99"/>
      <c r="BE84" s="100">
        <f t="shared" ref="BE84" si="322">BD84*$E84</f>
        <v>0</v>
      </c>
      <c r="BF84" s="101">
        <f t="shared" ref="BF84:BG84" si="323">SUM(AH84,AJ84,AL84,AN84,AP84,AR84,AT84,AV84,AX84,AZ84,BB84,BD84)</f>
        <v>0</v>
      </c>
      <c r="BG84" s="100">
        <f t="shared" si="323"/>
        <v>0</v>
      </c>
      <c r="BH84" s="99"/>
      <c r="BI84" s="100">
        <f t="shared" ref="BI84" si="324">BH84*$E84</f>
        <v>0</v>
      </c>
      <c r="BJ84" s="99"/>
      <c r="BK84" s="100">
        <f t="shared" ref="BK84" si="325">BJ84*$E84</f>
        <v>0</v>
      </c>
      <c r="BL84" s="99"/>
      <c r="BM84" s="100">
        <f t="shared" ref="BM84" si="326">BL84*$E84</f>
        <v>0</v>
      </c>
      <c r="BN84" s="99"/>
      <c r="BO84" s="100">
        <f t="shared" ref="BO84" si="327">BN84*$E84</f>
        <v>0</v>
      </c>
      <c r="BP84" s="99"/>
      <c r="BQ84" s="100">
        <f t="shared" ref="BQ84" si="328">BP84*$E84</f>
        <v>0</v>
      </c>
      <c r="BR84" s="99"/>
      <c r="BS84" s="100">
        <f t="shared" ref="BS84" si="329">BR84*$E84</f>
        <v>0</v>
      </c>
      <c r="BT84" s="99"/>
      <c r="BU84" s="100">
        <f t="shared" ref="BU84" si="330">BT84*$E84</f>
        <v>0</v>
      </c>
      <c r="BV84" s="99"/>
      <c r="BW84" s="100">
        <f t="shared" ref="BW84" si="331">BV84*$E84</f>
        <v>0</v>
      </c>
      <c r="BX84" s="99"/>
      <c r="BY84" s="100">
        <f t="shared" ref="BY84" si="332">BX84*$E84</f>
        <v>0</v>
      </c>
      <c r="BZ84" s="99"/>
      <c r="CA84" s="100">
        <f t="shared" ref="CA84" si="333">BZ84*$E84</f>
        <v>0</v>
      </c>
      <c r="CB84" s="99"/>
      <c r="CC84" s="100">
        <f t="shared" ref="CC84" si="334">CB84*$E84</f>
        <v>0</v>
      </c>
      <c r="CD84" s="99"/>
      <c r="CE84" s="100">
        <f t="shared" ref="CE84" si="335">CD84*$E84</f>
        <v>0</v>
      </c>
      <c r="CF84" s="101">
        <f t="shared" ref="CF84:CG84" si="336">SUM(BH84,BJ84,BL84,BN84,BP84,BR84,BT84,BV84,BX84,BZ84,CB84,CD84)</f>
        <v>0</v>
      </c>
      <c r="CG84" s="100">
        <f t="shared" si="336"/>
        <v>0</v>
      </c>
    </row>
    <row r="85" spans="1:85" s="102" customFormat="1" ht="19.899999999999999" customHeight="1" x14ac:dyDescent="0.5">
      <c r="A85" s="94"/>
      <c r="B85" s="95"/>
      <c r="C85" s="95"/>
      <c r="D85" s="94"/>
      <c r="E85" s="94"/>
      <c r="F85" s="94"/>
      <c r="G85" s="94"/>
      <c r="H85" s="94"/>
      <c r="I85" s="146"/>
      <c r="J85" s="94"/>
      <c r="K85" s="146"/>
      <c r="L85" s="94"/>
      <c r="M85" s="146"/>
      <c r="N85" s="94"/>
      <c r="O85" s="146"/>
      <c r="P85" s="94"/>
      <c r="Q85" s="146"/>
      <c r="R85" s="94"/>
      <c r="S85" s="146"/>
      <c r="T85" s="94"/>
      <c r="U85" s="146"/>
      <c r="V85" s="94"/>
      <c r="W85" s="146"/>
      <c r="X85" s="94"/>
      <c r="Y85" s="146"/>
      <c r="Z85" s="94"/>
      <c r="AA85" s="146"/>
      <c r="AB85" s="94"/>
      <c r="AC85" s="146"/>
      <c r="AD85" s="94"/>
      <c r="AE85" s="146"/>
      <c r="AF85" s="147"/>
      <c r="AG85" s="146"/>
      <c r="AH85" s="99"/>
      <c r="AI85" s="100"/>
      <c r="AJ85" s="99"/>
      <c r="AK85" s="100"/>
      <c r="AL85" s="99"/>
      <c r="AM85" s="100"/>
      <c r="AN85" s="99"/>
      <c r="AO85" s="100"/>
      <c r="AP85" s="99"/>
      <c r="AQ85" s="100"/>
      <c r="AR85" s="99"/>
      <c r="AS85" s="100"/>
      <c r="AT85" s="99"/>
      <c r="AU85" s="100"/>
      <c r="AV85" s="99"/>
      <c r="AW85" s="100"/>
      <c r="AX85" s="99"/>
      <c r="AY85" s="100"/>
      <c r="AZ85" s="99"/>
      <c r="BA85" s="100"/>
      <c r="BB85" s="99"/>
      <c r="BC85" s="100"/>
      <c r="BD85" s="99"/>
      <c r="BE85" s="100"/>
      <c r="BF85" s="101"/>
      <c r="BG85" s="100"/>
      <c r="BH85" s="99"/>
      <c r="BI85" s="100"/>
      <c r="BJ85" s="99"/>
      <c r="BK85" s="100"/>
      <c r="BL85" s="99"/>
      <c r="BM85" s="100"/>
      <c r="BN85" s="99"/>
      <c r="BO85" s="100"/>
      <c r="BP85" s="99"/>
      <c r="BQ85" s="100"/>
      <c r="BR85" s="99"/>
      <c r="BS85" s="100"/>
      <c r="BT85" s="99"/>
      <c r="BU85" s="100"/>
      <c r="BV85" s="99"/>
      <c r="BW85" s="100"/>
      <c r="BX85" s="99"/>
      <c r="BY85" s="100"/>
      <c r="BZ85" s="99"/>
      <c r="CA85" s="100"/>
      <c r="CB85" s="99"/>
      <c r="CC85" s="100"/>
      <c r="CD85" s="99"/>
      <c r="CE85" s="100"/>
      <c r="CF85" s="101"/>
      <c r="CG85" s="100"/>
    </row>
    <row r="86" spans="1:85" s="102" customFormat="1" ht="19.899999999999999" customHeight="1" x14ac:dyDescent="0.5">
      <c r="A86" s="94">
        <v>69</v>
      </c>
      <c r="B86" s="95" t="s">
        <v>135</v>
      </c>
      <c r="C86" s="95" t="s">
        <v>77</v>
      </c>
      <c r="D86" s="94">
        <f>RANK(BF86,$BF$4:$BF$147)</f>
        <v>17</v>
      </c>
      <c r="E86" s="94">
        <v>1</v>
      </c>
      <c r="F86" s="94" t="s">
        <v>83</v>
      </c>
      <c r="G86" s="94"/>
      <c r="H86" s="94"/>
      <c r="I86" s="146">
        <f t="shared" si="223"/>
        <v>0</v>
      </c>
      <c r="J86" s="94"/>
      <c r="K86" s="146">
        <f t="shared" si="224"/>
        <v>0</v>
      </c>
      <c r="L86" s="94"/>
      <c r="M86" s="146">
        <f t="shared" si="225"/>
        <v>0</v>
      </c>
      <c r="N86" s="94"/>
      <c r="O86" s="146">
        <f t="shared" si="226"/>
        <v>0</v>
      </c>
      <c r="P86" s="94"/>
      <c r="Q86" s="146">
        <f t="shared" si="227"/>
        <v>0</v>
      </c>
      <c r="R86" s="94"/>
      <c r="S86" s="146">
        <f t="shared" si="228"/>
        <v>0</v>
      </c>
      <c r="T86" s="94"/>
      <c r="U86" s="146">
        <f t="shared" si="229"/>
        <v>0</v>
      </c>
      <c r="V86" s="94"/>
      <c r="W86" s="146">
        <f t="shared" si="230"/>
        <v>0</v>
      </c>
      <c r="X86" s="94"/>
      <c r="Y86" s="146">
        <f t="shared" si="231"/>
        <v>0</v>
      </c>
      <c r="Z86" s="94"/>
      <c r="AA86" s="146">
        <f t="shared" si="232"/>
        <v>0</v>
      </c>
      <c r="AB86" s="94"/>
      <c r="AC86" s="146">
        <f t="shared" si="233"/>
        <v>0</v>
      </c>
      <c r="AD86" s="94"/>
      <c r="AE86" s="146">
        <f t="shared" si="234"/>
        <v>0</v>
      </c>
      <c r="AF86" s="147">
        <f t="shared" ref="AF86:AG90" si="337">SUM(H86,J86,L86,N86,P86,R86,T86,V86,X86,Z86,AB86,AD86)</f>
        <v>0</v>
      </c>
      <c r="AG86" s="146">
        <f t="shared" si="337"/>
        <v>0</v>
      </c>
      <c r="AH86" s="99"/>
      <c r="AI86" s="100">
        <f t="shared" si="236"/>
        <v>0</v>
      </c>
      <c r="AJ86" s="99"/>
      <c r="AK86" s="100">
        <f t="shared" si="237"/>
        <v>0</v>
      </c>
      <c r="AL86" s="99"/>
      <c r="AM86" s="100">
        <f t="shared" si="237"/>
        <v>0</v>
      </c>
      <c r="AN86" s="99"/>
      <c r="AO86" s="100">
        <f t="shared" si="238"/>
        <v>0</v>
      </c>
      <c r="AP86" s="99"/>
      <c r="AQ86" s="100">
        <f t="shared" si="239"/>
        <v>0</v>
      </c>
      <c r="AR86" s="99"/>
      <c r="AS86" s="100">
        <f t="shared" si="240"/>
        <v>0</v>
      </c>
      <c r="AT86" s="99"/>
      <c r="AU86" s="100">
        <f t="shared" si="241"/>
        <v>0</v>
      </c>
      <c r="AV86" s="99"/>
      <c r="AW86" s="100">
        <f t="shared" si="242"/>
        <v>0</v>
      </c>
      <c r="AX86" s="99"/>
      <c r="AY86" s="100">
        <f t="shared" si="243"/>
        <v>0</v>
      </c>
      <c r="AZ86" s="99"/>
      <c r="BA86" s="100">
        <f t="shared" si="244"/>
        <v>0</v>
      </c>
      <c r="BB86" s="99"/>
      <c r="BC86" s="100">
        <f t="shared" si="245"/>
        <v>0</v>
      </c>
      <c r="BD86" s="99"/>
      <c r="BE86" s="100">
        <f t="shared" si="246"/>
        <v>0</v>
      </c>
      <c r="BF86" s="101">
        <f t="shared" si="94"/>
        <v>0</v>
      </c>
      <c r="BG86" s="100">
        <f t="shared" si="94"/>
        <v>0</v>
      </c>
      <c r="BH86" s="99"/>
      <c r="BI86" s="100">
        <f t="shared" ref="BI86:BI90" si="338">BH86*$E86</f>
        <v>0</v>
      </c>
      <c r="BJ86" s="99"/>
      <c r="BK86" s="100">
        <f t="shared" ref="BK86:BK90" si="339">BJ86*$E86</f>
        <v>0</v>
      </c>
      <c r="BL86" s="99"/>
      <c r="BM86" s="100">
        <f t="shared" ref="BM86:BM90" si="340">BL86*$E86</f>
        <v>0</v>
      </c>
      <c r="BN86" s="99"/>
      <c r="BO86" s="100">
        <f t="shared" ref="BO86:BO90" si="341">BN86*$E86</f>
        <v>0</v>
      </c>
      <c r="BP86" s="99"/>
      <c r="BQ86" s="100">
        <f t="shared" ref="BQ86:BQ90" si="342">BP86*$E86</f>
        <v>0</v>
      </c>
      <c r="BR86" s="99"/>
      <c r="BS86" s="100">
        <f t="shared" ref="BS86:BS90" si="343">BR86*$E86</f>
        <v>0</v>
      </c>
      <c r="BT86" s="99"/>
      <c r="BU86" s="100">
        <f t="shared" ref="BU86:BU90" si="344">BT86*$E86</f>
        <v>0</v>
      </c>
      <c r="BV86" s="99"/>
      <c r="BW86" s="100">
        <f t="shared" ref="BW86:BW90" si="345">BV86*$E86</f>
        <v>0</v>
      </c>
      <c r="BX86" s="99"/>
      <c r="BY86" s="100">
        <f t="shared" ref="BY86:BY90" si="346">BX86*$E86</f>
        <v>0</v>
      </c>
      <c r="BZ86" s="99"/>
      <c r="CA86" s="100">
        <f t="shared" ref="CA86:CA90" si="347">BZ86*$E86</f>
        <v>0</v>
      </c>
      <c r="CB86" s="99"/>
      <c r="CC86" s="100">
        <f t="shared" ref="CC86:CC90" si="348">CB86*$E86</f>
        <v>0</v>
      </c>
      <c r="CD86" s="99"/>
      <c r="CE86" s="100">
        <f t="shared" ref="CE86:CE90" si="349">CD86*$E86</f>
        <v>0</v>
      </c>
      <c r="CF86" s="101">
        <f t="shared" ref="CF86:CG90" si="350">SUM(BH86,BJ86,BL86,BN86,BP86,BR86,BT86,BV86,BX86,BZ86,CB86,CD86)</f>
        <v>0</v>
      </c>
      <c r="CG86" s="100">
        <f t="shared" si="350"/>
        <v>0</v>
      </c>
    </row>
    <row r="87" spans="1:85" s="102" customFormat="1" ht="19.899999999999999" customHeight="1" x14ac:dyDescent="0.5">
      <c r="A87" s="94">
        <v>70</v>
      </c>
      <c r="B87" s="95" t="s">
        <v>136</v>
      </c>
      <c r="C87" s="95" t="s">
        <v>77</v>
      </c>
      <c r="D87" s="94">
        <f>RANK(BF87,$BF$4:$BF$147)</f>
        <v>17</v>
      </c>
      <c r="E87" s="94">
        <v>1</v>
      </c>
      <c r="F87" s="94" t="s">
        <v>83</v>
      </c>
      <c r="G87" s="94"/>
      <c r="H87" s="94"/>
      <c r="I87" s="146">
        <f t="shared" si="223"/>
        <v>0</v>
      </c>
      <c r="J87" s="94"/>
      <c r="K87" s="146">
        <f t="shared" si="224"/>
        <v>0</v>
      </c>
      <c r="L87" s="94"/>
      <c r="M87" s="146">
        <f t="shared" si="225"/>
        <v>0</v>
      </c>
      <c r="N87" s="94"/>
      <c r="O87" s="146">
        <f t="shared" si="226"/>
        <v>0</v>
      </c>
      <c r="P87" s="94"/>
      <c r="Q87" s="146">
        <f t="shared" si="227"/>
        <v>0</v>
      </c>
      <c r="R87" s="94"/>
      <c r="S87" s="146">
        <f t="shared" si="228"/>
        <v>0</v>
      </c>
      <c r="T87" s="94"/>
      <c r="U87" s="146">
        <f t="shared" si="229"/>
        <v>0</v>
      </c>
      <c r="V87" s="94"/>
      <c r="W87" s="146">
        <f t="shared" si="230"/>
        <v>0</v>
      </c>
      <c r="X87" s="94"/>
      <c r="Y87" s="146">
        <f t="shared" si="231"/>
        <v>0</v>
      </c>
      <c r="Z87" s="94"/>
      <c r="AA87" s="146">
        <f t="shared" si="232"/>
        <v>0</v>
      </c>
      <c r="AB87" s="94"/>
      <c r="AC87" s="146">
        <f t="shared" si="233"/>
        <v>0</v>
      </c>
      <c r="AD87" s="94"/>
      <c r="AE87" s="146">
        <f t="shared" si="234"/>
        <v>0</v>
      </c>
      <c r="AF87" s="147">
        <f t="shared" si="337"/>
        <v>0</v>
      </c>
      <c r="AG87" s="146">
        <f t="shared" si="337"/>
        <v>0</v>
      </c>
      <c r="AH87" s="99"/>
      <c r="AI87" s="100">
        <f t="shared" si="236"/>
        <v>0</v>
      </c>
      <c r="AJ87" s="99"/>
      <c r="AK87" s="100">
        <f t="shared" si="237"/>
        <v>0</v>
      </c>
      <c r="AL87" s="99"/>
      <c r="AM87" s="100">
        <f t="shared" si="237"/>
        <v>0</v>
      </c>
      <c r="AN87" s="99"/>
      <c r="AO87" s="100">
        <f t="shared" si="238"/>
        <v>0</v>
      </c>
      <c r="AP87" s="99"/>
      <c r="AQ87" s="100">
        <f t="shared" si="239"/>
        <v>0</v>
      </c>
      <c r="AR87" s="99"/>
      <c r="AS87" s="100">
        <f t="shared" si="240"/>
        <v>0</v>
      </c>
      <c r="AT87" s="99"/>
      <c r="AU87" s="100">
        <f t="shared" si="241"/>
        <v>0</v>
      </c>
      <c r="AV87" s="99"/>
      <c r="AW87" s="100">
        <f t="shared" si="242"/>
        <v>0</v>
      </c>
      <c r="AX87" s="99"/>
      <c r="AY87" s="100">
        <f t="shared" si="243"/>
        <v>0</v>
      </c>
      <c r="AZ87" s="99"/>
      <c r="BA87" s="100">
        <f t="shared" si="244"/>
        <v>0</v>
      </c>
      <c r="BB87" s="99"/>
      <c r="BC87" s="100">
        <f t="shared" si="245"/>
        <v>0</v>
      </c>
      <c r="BD87" s="99"/>
      <c r="BE87" s="100">
        <f t="shared" si="246"/>
        <v>0</v>
      </c>
      <c r="BF87" s="101">
        <f t="shared" si="94"/>
        <v>0</v>
      </c>
      <c r="BG87" s="100">
        <f t="shared" si="94"/>
        <v>0</v>
      </c>
      <c r="BH87" s="99"/>
      <c r="BI87" s="100">
        <f t="shared" si="338"/>
        <v>0</v>
      </c>
      <c r="BJ87" s="99"/>
      <c r="BK87" s="100">
        <f t="shared" si="339"/>
        <v>0</v>
      </c>
      <c r="BL87" s="99"/>
      <c r="BM87" s="100">
        <f t="shared" si="340"/>
        <v>0</v>
      </c>
      <c r="BN87" s="99"/>
      <c r="BO87" s="100">
        <f t="shared" si="341"/>
        <v>0</v>
      </c>
      <c r="BP87" s="99"/>
      <c r="BQ87" s="100">
        <f t="shared" si="342"/>
        <v>0</v>
      </c>
      <c r="BR87" s="99"/>
      <c r="BS87" s="100">
        <f t="shared" si="343"/>
        <v>0</v>
      </c>
      <c r="BT87" s="99"/>
      <c r="BU87" s="100">
        <f t="shared" si="344"/>
        <v>0</v>
      </c>
      <c r="BV87" s="99"/>
      <c r="BW87" s="100">
        <f t="shared" si="345"/>
        <v>0</v>
      </c>
      <c r="BX87" s="99"/>
      <c r="BY87" s="100">
        <f t="shared" si="346"/>
        <v>0</v>
      </c>
      <c r="BZ87" s="99"/>
      <c r="CA87" s="100">
        <f t="shared" si="347"/>
        <v>0</v>
      </c>
      <c r="CB87" s="99"/>
      <c r="CC87" s="100">
        <f t="shared" si="348"/>
        <v>0</v>
      </c>
      <c r="CD87" s="99"/>
      <c r="CE87" s="100">
        <f t="shared" si="349"/>
        <v>0</v>
      </c>
      <c r="CF87" s="101">
        <f t="shared" si="350"/>
        <v>0</v>
      </c>
      <c r="CG87" s="100">
        <f t="shared" si="350"/>
        <v>0</v>
      </c>
    </row>
    <row r="88" spans="1:85" s="102" customFormat="1" ht="19.899999999999999" customHeight="1" x14ac:dyDescent="0.5">
      <c r="A88" s="94">
        <v>71</v>
      </c>
      <c r="B88" s="95" t="s">
        <v>137</v>
      </c>
      <c r="C88" s="95" t="s">
        <v>77</v>
      </c>
      <c r="D88" s="94">
        <f>RANK(BF88,$BF$4:$BF$147)</f>
        <v>17</v>
      </c>
      <c r="E88" s="94">
        <v>1</v>
      </c>
      <c r="F88" s="94" t="s">
        <v>75</v>
      </c>
      <c r="G88" s="94"/>
      <c r="H88" s="94"/>
      <c r="I88" s="146">
        <f t="shared" si="223"/>
        <v>0</v>
      </c>
      <c r="J88" s="94"/>
      <c r="K88" s="146">
        <f t="shared" si="224"/>
        <v>0</v>
      </c>
      <c r="L88" s="94"/>
      <c r="M88" s="146">
        <f t="shared" si="225"/>
        <v>0</v>
      </c>
      <c r="N88" s="94"/>
      <c r="O88" s="146">
        <f t="shared" si="226"/>
        <v>0</v>
      </c>
      <c r="P88" s="94"/>
      <c r="Q88" s="146">
        <f t="shared" si="227"/>
        <v>0</v>
      </c>
      <c r="R88" s="94"/>
      <c r="S88" s="146">
        <f t="shared" si="228"/>
        <v>0</v>
      </c>
      <c r="T88" s="94"/>
      <c r="U88" s="146">
        <f t="shared" si="229"/>
        <v>0</v>
      </c>
      <c r="V88" s="94"/>
      <c r="W88" s="146">
        <f t="shared" si="230"/>
        <v>0</v>
      </c>
      <c r="X88" s="94"/>
      <c r="Y88" s="146">
        <f t="shared" si="231"/>
        <v>0</v>
      </c>
      <c r="Z88" s="94"/>
      <c r="AA88" s="146">
        <f t="shared" si="232"/>
        <v>0</v>
      </c>
      <c r="AB88" s="94"/>
      <c r="AC88" s="146">
        <f t="shared" si="233"/>
        <v>0</v>
      </c>
      <c r="AD88" s="94"/>
      <c r="AE88" s="146">
        <f t="shared" si="234"/>
        <v>0</v>
      </c>
      <c r="AF88" s="147">
        <f t="shared" si="337"/>
        <v>0</v>
      </c>
      <c r="AG88" s="146">
        <f t="shared" si="337"/>
        <v>0</v>
      </c>
      <c r="AH88" s="99"/>
      <c r="AI88" s="100">
        <f t="shared" si="236"/>
        <v>0</v>
      </c>
      <c r="AJ88" s="99"/>
      <c r="AK88" s="100">
        <f t="shared" si="237"/>
        <v>0</v>
      </c>
      <c r="AL88" s="99"/>
      <c r="AM88" s="100">
        <f t="shared" si="237"/>
        <v>0</v>
      </c>
      <c r="AN88" s="99"/>
      <c r="AO88" s="100">
        <f t="shared" si="238"/>
        <v>0</v>
      </c>
      <c r="AP88" s="99"/>
      <c r="AQ88" s="100">
        <f t="shared" si="239"/>
        <v>0</v>
      </c>
      <c r="AR88" s="99"/>
      <c r="AS88" s="100">
        <f t="shared" si="240"/>
        <v>0</v>
      </c>
      <c r="AT88" s="99"/>
      <c r="AU88" s="100">
        <f t="shared" si="241"/>
        <v>0</v>
      </c>
      <c r="AV88" s="99"/>
      <c r="AW88" s="100">
        <f t="shared" si="242"/>
        <v>0</v>
      </c>
      <c r="AX88" s="99"/>
      <c r="AY88" s="100">
        <f t="shared" si="243"/>
        <v>0</v>
      </c>
      <c r="AZ88" s="99"/>
      <c r="BA88" s="100">
        <f t="shared" si="244"/>
        <v>0</v>
      </c>
      <c r="BB88" s="99"/>
      <c r="BC88" s="100">
        <f t="shared" si="245"/>
        <v>0</v>
      </c>
      <c r="BD88" s="99"/>
      <c r="BE88" s="100">
        <f t="shared" si="246"/>
        <v>0</v>
      </c>
      <c r="BF88" s="101">
        <f t="shared" si="94"/>
        <v>0</v>
      </c>
      <c r="BG88" s="100">
        <f t="shared" si="94"/>
        <v>0</v>
      </c>
      <c r="BH88" s="99"/>
      <c r="BI88" s="100">
        <f t="shared" si="338"/>
        <v>0</v>
      </c>
      <c r="BJ88" s="99"/>
      <c r="BK88" s="100">
        <f t="shared" si="339"/>
        <v>0</v>
      </c>
      <c r="BL88" s="99"/>
      <c r="BM88" s="100">
        <f t="shared" si="340"/>
        <v>0</v>
      </c>
      <c r="BN88" s="99"/>
      <c r="BO88" s="100">
        <f t="shared" si="341"/>
        <v>0</v>
      </c>
      <c r="BP88" s="99"/>
      <c r="BQ88" s="100">
        <f t="shared" si="342"/>
        <v>0</v>
      </c>
      <c r="BR88" s="99"/>
      <c r="BS88" s="100">
        <f t="shared" si="343"/>
        <v>0</v>
      </c>
      <c r="BT88" s="99"/>
      <c r="BU88" s="100">
        <f t="shared" si="344"/>
        <v>0</v>
      </c>
      <c r="BV88" s="99"/>
      <c r="BW88" s="100">
        <f t="shared" si="345"/>
        <v>0</v>
      </c>
      <c r="BX88" s="99"/>
      <c r="BY88" s="100">
        <f t="shared" si="346"/>
        <v>0</v>
      </c>
      <c r="BZ88" s="99"/>
      <c r="CA88" s="100">
        <f t="shared" si="347"/>
        <v>0</v>
      </c>
      <c r="CB88" s="99"/>
      <c r="CC88" s="100">
        <f t="shared" si="348"/>
        <v>0</v>
      </c>
      <c r="CD88" s="99"/>
      <c r="CE88" s="100">
        <f t="shared" si="349"/>
        <v>0</v>
      </c>
      <c r="CF88" s="101">
        <f t="shared" si="350"/>
        <v>0</v>
      </c>
      <c r="CG88" s="100">
        <f t="shared" si="350"/>
        <v>0</v>
      </c>
    </row>
    <row r="89" spans="1:85" s="102" customFormat="1" ht="19.899999999999999" customHeight="1" x14ac:dyDescent="0.5">
      <c r="A89" s="94">
        <v>72</v>
      </c>
      <c r="B89" s="95" t="s">
        <v>138</v>
      </c>
      <c r="C89" s="95" t="s">
        <v>77</v>
      </c>
      <c r="D89" s="94">
        <f>RANK(BF89,$BF$4:$BF$147)</f>
        <v>17</v>
      </c>
      <c r="E89" s="94">
        <v>0.6</v>
      </c>
      <c r="F89" s="94" t="s">
        <v>83</v>
      </c>
      <c r="G89" s="94"/>
      <c r="H89" s="94"/>
      <c r="I89" s="146">
        <f t="shared" si="223"/>
        <v>0</v>
      </c>
      <c r="J89" s="94"/>
      <c r="K89" s="146">
        <f t="shared" si="224"/>
        <v>0</v>
      </c>
      <c r="L89" s="94"/>
      <c r="M89" s="146">
        <f t="shared" si="225"/>
        <v>0</v>
      </c>
      <c r="N89" s="94"/>
      <c r="O89" s="146">
        <f t="shared" si="226"/>
        <v>0</v>
      </c>
      <c r="P89" s="94"/>
      <c r="Q89" s="146">
        <f t="shared" si="227"/>
        <v>0</v>
      </c>
      <c r="R89" s="94"/>
      <c r="S89" s="146">
        <f t="shared" si="228"/>
        <v>0</v>
      </c>
      <c r="T89" s="94"/>
      <c r="U89" s="146">
        <f t="shared" si="229"/>
        <v>0</v>
      </c>
      <c r="V89" s="94"/>
      <c r="W89" s="146">
        <f t="shared" si="230"/>
        <v>0</v>
      </c>
      <c r="X89" s="94"/>
      <c r="Y89" s="146">
        <f t="shared" si="231"/>
        <v>0</v>
      </c>
      <c r="Z89" s="94"/>
      <c r="AA89" s="146">
        <f t="shared" si="232"/>
        <v>0</v>
      </c>
      <c r="AB89" s="94"/>
      <c r="AC89" s="146">
        <f t="shared" si="233"/>
        <v>0</v>
      </c>
      <c r="AD89" s="94"/>
      <c r="AE89" s="146">
        <f t="shared" si="234"/>
        <v>0</v>
      </c>
      <c r="AF89" s="147">
        <f t="shared" si="337"/>
        <v>0</v>
      </c>
      <c r="AG89" s="146">
        <f t="shared" si="337"/>
        <v>0</v>
      </c>
      <c r="AH89" s="99"/>
      <c r="AI89" s="100">
        <f t="shared" si="236"/>
        <v>0</v>
      </c>
      <c r="AJ89" s="99"/>
      <c r="AK89" s="100">
        <f t="shared" si="237"/>
        <v>0</v>
      </c>
      <c r="AL89" s="99"/>
      <c r="AM89" s="100">
        <f t="shared" si="237"/>
        <v>0</v>
      </c>
      <c r="AN89" s="99"/>
      <c r="AO89" s="100">
        <f t="shared" si="238"/>
        <v>0</v>
      </c>
      <c r="AP89" s="99"/>
      <c r="AQ89" s="100">
        <f t="shared" si="239"/>
        <v>0</v>
      </c>
      <c r="AR89" s="99"/>
      <c r="AS89" s="100">
        <f t="shared" si="240"/>
        <v>0</v>
      </c>
      <c r="AT89" s="99"/>
      <c r="AU89" s="100">
        <f t="shared" si="241"/>
        <v>0</v>
      </c>
      <c r="AV89" s="99"/>
      <c r="AW89" s="100">
        <f t="shared" si="242"/>
        <v>0</v>
      </c>
      <c r="AX89" s="99"/>
      <c r="AY89" s="100">
        <f t="shared" si="243"/>
        <v>0</v>
      </c>
      <c r="AZ89" s="99"/>
      <c r="BA89" s="100">
        <f t="shared" si="244"/>
        <v>0</v>
      </c>
      <c r="BB89" s="99"/>
      <c r="BC89" s="100">
        <f t="shared" si="245"/>
        <v>0</v>
      </c>
      <c r="BD89" s="99"/>
      <c r="BE89" s="100">
        <f t="shared" si="246"/>
        <v>0</v>
      </c>
      <c r="BF89" s="101">
        <f t="shared" si="94"/>
        <v>0</v>
      </c>
      <c r="BG89" s="100">
        <f t="shared" si="94"/>
        <v>0</v>
      </c>
      <c r="BH89" s="99"/>
      <c r="BI89" s="100">
        <f t="shared" si="338"/>
        <v>0</v>
      </c>
      <c r="BJ89" s="99"/>
      <c r="BK89" s="100">
        <f t="shared" si="339"/>
        <v>0</v>
      </c>
      <c r="BL89" s="99"/>
      <c r="BM89" s="100">
        <f t="shared" si="340"/>
        <v>0</v>
      </c>
      <c r="BN89" s="99"/>
      <c r="BO89" s="100">
        <f t="shared" si="341"/>
        <v>0</v>
      </c>
      <c r="BP89" s="99"/>
      <c r="BQ89" s="100">
        <f t="shared" si="342"/>
        <v>0</v>
      </c>
      <c r="BR89" s="99"/>
      <c r="BS89" s="100">
        <f t="shared" si="343"/>
        <v>0</v>
      </c>
      <c r="BT89" s="99"/>
      <c r="BU89" s="100">
        <f t="shared" si="344"/>
        <v>0</v>
      </c>
      <c r="BV89" s="99"/>
      <c r="BW89" s="100">
        <f t="shared" si="345"/>
        <v>0</v>
      </c>
      <c r="BX89" s="99"/>
      <c r="BY89" s="100">
        <f t="shared" si="346"/>
        <v>0</v>
      </c>
      <c r="BZ89" s="99"/>
      <c r="CA89" s="100">
        <f t="shared" si="347"/>
        <v>0</v>
      </c>
      <c r="CB89" s="99"/>
      <c r="CC89" s="100">
        <f t="shared" si="348"/>
        <v>0</v>
      </c>
      <c r="CD89" s="99"/>
      <c r="CE89" s="100">
        <f t="shared" si="349"/>
        <v>0</v>
      </c>
      <c r="CF89" s="101">
        <f t="shared" si="350"/>
        <v>0</v>
      </c>
      <c r="CG89" s="100">
        <f t="shared" si="350"/>
        <v>0</v>
      </c>
    </row>
    <row r="90" spans="1:85" s="102" customFormat="1" ht="19.899999999999999" customHeight="1" x14ac:dyDescent="0.5">
      <c r="A90" s="94">
        <v>73</v>
      </c>
      <c r="B90" s="95" t="s">
        <v>139</v>
      </c>
      <c r="C90" s="95" t="s">
        <v>74</v>
      </c>
      <c r="D90" s="94">
        <f>RANK(BF90,$BF$4:$BF$147)</f>
        <v>17</v>
      </c>
      <c r="E90" s="94">
        <v>0.64</v>
      </c>
      <c r="F90" s="94" t="s">
        <v>85</v>
      </c>
      <c r="G90" s="94"/>
      <c r="H90" s="94"/>
      <c r="I90" s="146">
        <f t="shared" si="223"/>
        <v>0</v>
      </c>
      <c r="J90" s="94"/>
      <c r="K90" s="146">
        <f t="shared" si="224"/>
        <v>0</v>
      </c>
      <c r="L90" s="94"/>
      <c r="M90" s="146">
        <f t="shared" si="225"/>
        <v>0</v>
      </c>
      <c r="N90" s="94"/>
      <c r="O90" s="146">
        <f t="shared" si="226"/>
        <v>0</v>
      </c>
      <c r="P90" s="94"/>
      <c r="Q90" s="146">
        <f t="shared" si="227"/>
        <v>0</v>
      </c>
      <c r="R90" s="94"/>
      <c r="S90" s="146">
        <f t="shared" si="228"/>
        <v>0</v>
      </c>
      <c r="T90" s="94"/>
      <c r="U90" s="146">
        <f t="shared" si="229"/>
        <v>0</v>
      </c>
      <c r="V90" s="94"/>
      <c r="W90" s="146">
        <f t="shared" si="230"/>
        <v>0</v>
      </c>
      <c r="X90" s="94"/>
      <c r="Y90" s="146">
        <f t="shared" si="231"/>
        <v>0</v>
      </c>
      <c r="Z90" s="94"/>
      <c r="AA90" s="146">
        <f t="shared" si="232"/>
        <v>0</v>
      </c>
      <c r="AB90" s="94"/>
      <c r="AC90" s="146">
        <f t="shared" si="233"/>
        <v>0</v>
      </c>
      <c r="AD90" s="94"/>
      <c r="AE90" s="146">
        <f t="shared" si="234"/>
        <v>0</v>
      </c>
      <c r="AF90" s="147">
        <f t="shared" si="337"/>
        <v>0</v>
      </c>
      <c r="AG90" s="146">
        <f t="shared" si="337"/>
        <v>0</v>
      </c>
      <c r="AH90" s="99"/>
      <c r="AI90" s="100">
        <f t="shared" si="236"/>
        <v>0</v>
      </c>
      <c r="AJ90" s="99"/>
      <c r="AK90" s="100">
        <f t="shared" si="237"/>
        <v>0</v>
      </c>
      <c r="AL90" s="99"/>
      <c r="AM90" s="100">
        <f t="shared" si="237"/>
        <v>0</v>
      </c>
      <c r="AN90" s="99"/>
      <c r="AO90" s="100">
        <f t="shared" si="238"/>
        <v>0</v>
      </c>
      <c r="AP90" s="99"/>
      <c r="AQ90" s="100">
        <f t="shared" si="239"/>
        <v>0</v>
      </c>
      <c r="AR90" s="99"/>
      <c r="AS90" s="100">
        <f t="shared" si="240"/>
        <v>0</v>
      </c>
      <c r="AT90" s="99"/>
      <c r="AU90" s="100">
        <f t="shared" si="241"/>
        <v>0</v>
      </c>
      <c r="AV90" s="99"/>
      <c r="AW90" s="100">
        <f t="shared" si="242"/>
        <v>0</v>
      </c>
      <c r="AX90" s="99"/>
      <c r="AY90" s="100">
        <f t="shared" si="243"/>
        <v>0</v>
      </c>
      <c r="AZ90" s="99"/>
      <c r="BA90" s="100">
        <f t="shared" si="244"/>
        <v>0</v>
      </c>
      <c r="BB90" s="99"/>
      <c r="BC90" s="100">
        <f t="shared" si="245"/>
        <v>0</v>
      </c>
      <c r="BD90" s="99"/>
      <c r="BE90" s="100">
        <f t="shared" si="246"/>
        <v>0</v>
      </c>
      <c r="BF90" s="101">
        <f t="shared" si="94"/>
        <v>0</v>
      </c>
      <c r="BG90" s="100">
        <f t="shared" si="94"/>
        <v>0</v>
      </c>
      <c r="BH90" s="99"/>
      <c r="BI90" s="100">
        <f t="shared" si="338"/>
        <v>0</v>
      </c>
      <c r="BJ90" s="99"/>
      <c r="BK90" s="100">
        <f t="shared" si="339"/>
        <v>0</v>
      </c>
      <c r="BL90" s="99"/>
      <c r="BM90" s="100">
        <f t="shared" si="340"/>
        <v>0</v>
      </c>
      <c r="BN90" s="99"/>
      <c r="BO90" s="100">
        <f t="shared" si="341"/>
        <v>0</v>
      </c>
      <c r="BP90" s="99"/>
      <c r="BQ90" s="100">
        <f t="shared" si="342"/>
        <v>0</v>
      </c>
      <c r="BR90" s="99"/>
      <c r="BS90" s="100">
        <f t="shared" si="343"/>
        <v>0</v>
      </c>
      <c r="BT90" s="99"/>
      <c r="BU90" s="100">
        <f t="shared" si="344"/>
        <v>0</v>
      </c>
      <c r="BV90" s="99"/>
      <c r="BW90" s="100">
        <f t="shared" si="345"/>
        <v>0</v>
      </c>
      <c r="BX90" s="99"/>
      <c r="BY90" s="100">
        <f t="shared" si="346"/>
        <v>0</v>
      </c>
      <c r="BZ90" s="99"/>
      <c r="CA90" s="100">
        <f t="shared" si="347"/>
        <v>0</v>
      </c>
      <c r="CB90" s="99"/>
      <c r="CC90" s="100">
        <f t="shared" si="348"/>
        <v>0</v>
      </c>
      <c r="CD90" s="99"/>
      <c r="CE90" s="100">
        <f t="shared" si="349"/>
        <v>0</v>
      </c>
      <c r="CF90" s="101">
        <f t="shared" si="350"/>
        <v>0</v>
      </c>
      <c r="CG90" s="100">
        <f t="shared" si="350"/>
        <v>0</v>
      </c>
    </row>
    <row r="91" spans="1:85" s="102" customFormat="1" ht="19.899999999999999" customHeight="1" x14ac:dyDescent="0.5">
      <c r="A91" s="94"/>
      <c r="B91" s="95"/>
      <c r="C91" s="95"/>
      <c r="D91" s="94"/>
      <c r="E91" s="94"/>
      <c r="F91" s="94"/>
      <c r="G91" s="94"/>
      <c r="H91" s="94"/>
      <c r="I91" s="146"/>
      <c r="J91" s="94"/>
      <c r="K91" s="146"/>
      <c r="L91" s="94"/>
      <c r="M91" s="146"/>
      <c r="N91" s="94"/>
      <c r="O91" s="146"/>
      <c r="P91" s="94"/>
      <c r="Q91" s="146"/>
      <c r="R91" s="94"/>
      <c r="S91" s="146"/>
      <c r="T91" s="94"/>
      <c r="U91" s="146"/>
      <c r="V91" s="94"/>
      <c r="W91" s="146"/>
      <c r="X91" s="94"/>
      <c r="Y91" s="146"/>
      <c r="Z91" s="94"/>
      <c r="AA91" s="146"/>
      <c r="AB91" s="94"/>
      <c r="AC91" s="146"/>
      <c r="AD91" s="94"/>
      <c r="AE91" s="146"/>
      <c r="AF91" s="147"/>
      <c r="AG91" s="146"/>
      <c r="AH91" s="99"/>
      <c r="AI91" s="100"/>
      <c r="AJ91" s="99"/>
      <c r="AK91" s="100"/>
      <c r="AL91" s="99"/>
      <c r="AM91" s="100"/>
      <c r="AN91" s="99"/>
      <c r="AO91" s="100"/>
      <c r="AP91" s="99"/>
      <c r="AQ91" s="100"/>
      <c r="AR91" s="99"/>
      <c r="AS91" s="100"/>
      <c r="AT91" s="99"/>
      <c r="AU91" s="100"/>
      <c r="AV91" s="99"/>
      <c r="AW91" s="100"/>
      <c r="AX91" s="99"/>
      <c r="AY91" s="100"/>
      <c r="AZ91" s="99"/>
      <c r="BA91" s="100"/>
      <c r="BB91" s="99"/>
      <c r="BC91" s="100"/>
      <c r="BD91" s="99"/>
      <c r="BE91" s="100"/>
      <c r="BF91" s="101"/>
      <c r="BG91" s="100"/>
      <c r="BH91" s="99"/>
      <c r="BI91" s="100"/>
      <c r="BJ91" s="99"/>
      <c r="BK91" s="100"/>
      <c r="BL91" s="99"/>
      <c r="BM91" s="100"/>
      <c r="BN91" s="99"/>
      <c r="BO91" s="100"/>
      <c r="BP91" s="99"/>
      <c r="BQ91" s="100"/>
      <c r="BR91" s="99"/>
      <c r="BS91" s="100"/>
      <c r="BT91" s="99"/>
      <c r="BU91" s="100"/>
      <c r="BV91" s="99"/>
      <c r="BW91" s="100"/>
      <c r="BX91" s="99"/>
      <c r="BY91" s="100"/>
      <c r="BZ91" s="99"/>
      <c r="CA91" s="100"/>
      <c r="CB91" s="99"/>
      <c r="CC91" s="100"/>
      <c r="CD91" s="99"/>
      <c r="CE91" s="100"/>
      <c r="CF91" s="101"/>
      <c r="CG91" s="100"/>
    </row>
    <row r="92" spans="1:85" s="102" customFormat="1" ht="19.899999999999999" customHeight="1" x14ac:dyDescent="0.5">
      <c r="A92" s="94">
        <v>74</v>
      </c>
      <c r="B92" s="95" t="s">
        <v>140</v>
      </c>
      <c r="C92" s="95" t="s">
        <v>77</v>
      </c>
      <c r="D92" s="94">
        <f>RANK(BF92,$BF$4:$BF$147)</f>
        <v>17</v>
      </c>
      <c r="E92" s="94">
        <v>1</v>
      </c>
      <c r="F92" s="94" t="s">
        <v>83</v>
      </c>
      <c r="G92" s="94"/>
      <c r="H92" s="94"/>
      <c r="I92" s="146">
        <f t="shared" si="223"/>
        <v>0</v>
      </c>
      <c r="J92" s="94"/>
      <c r="K92" s="146">
        <f t="shared" si="224"/>
        <v>0</v>
      </c>
      <c r="L92" s="94"/>
      <c r="M92" s="146">
        <f t="shared" si="225"/>
        <v>0</v>
      </c>
      <c r="N92" s="94"/>
      <c r="O92" s="146">
        <f t="shared" si="226"/>
        <v>0</v>
      </c>
      <c r="P92" s="94"/>
      <c r="Q92" s="146">
        <f t="shared" si="227"/>
        <v>0</v>
      </c>
      <c r="R92" s="94"/>
      <c r="S92" s="146">
        <f t="shared" si="228"/>
        <v>0</v>
      </c>
      <c r="T92" s="94"/>
      <c r="U92" s="146">
        <f t="shared" si="229"/>
        <v>0</v>
      </c>
      <c r="V92" s="94"/>
      <c r="W92" s="146">
        <f t="shared" si="230"/>
        <v>0</v>
      </c>
      <c r="X92" s="94"/>
      <c r="Y92" s="146">
        <f t="shared" si="231"/>
        <v>0</v>
      </c>
      <c r="Z92" s="94"/>
      <c r="AA92" s="146">
        <f t="shared" si="232"/>
        <v>0</v>
      </c>
      <c r="AB92" s="94"/>
      <c r="AC92" s="146">
        <f t="shared" si="233"/>
        <v>0</v>
      </c>
      <c r="AD92" s="94"/>
      <c r="AE92" s="146">
        <f t="shared" si="234"/>
        <v>0</v>
      </c>
      <c r="AF92" s="147">
        <f t="shared" ref="AF92:AG95" si="351">SUM(H92,J92,L92,N92,P92,R92,T92,V92,X92,Z92,AB92,AD92)</f>
        <v>0</v>
      </c>
      <c r="AG92" s="146">
        <f t="shared" si="351"/>
        <v>0</v>
      </c>
      <c r="AH92" s="99"/>
      <c r="AI92" s="100">
        <f t="shared" si="236"/>
        <v>0</v>
      </c>
      <c r="AJ92" s="99"/>
      <c r="AK92" s="100">
        <f t="shared" si="237"/>
        <v>0</v>
      </c>
      <c r="AL92" s="99"/>
      <c r="AM92" s="100">
        <f t="shared" si="237"/>
        <v>0</v>
      </c>
      <c r="AN92" s="99"/>
      <c r="AO92" s="100">
        <f t="shared" si="238"/>
        <v>0</v>
      </c>
      <c r="AP92" s="99"/>
      <c r="AQ92" s="100">
        <f t="shared" si="239"/>
        <v>0</v>
      </c>
      <c r="AR92" s="99"/>
      <c r="AS92" s="100">
        <f t="shared" si="240"/>
        <v>0</v>
      </c>
      <c r="AT92" s="99"/>
      <c r="AU92" s="100">
        <f t="shared" si="241"/>
        <v>0</v>
      </c>
      <c r="AV92" s="99"/>
      <c r="AW92" s="100">
        <f t="shared" si="242"/>
        <v>0</v>
      </c>
      <c r="AX92" s="99"/>
      <c r="AY92" s="100">
        <f t="shared" si="243"/>
        <v>0</v>
      </c>
      <c r="AZ92" s="99"/>
      <c r="BA92" s="100">
        <f t="shared" si="244"/>
        <v>0</v>
      </c>
      <c r="BB92" s="99"/>
      <c r="BC92" s="100">
        <f t="shared" si="245"/>
        <v>0</v>
      </c>
      <c r="BD92" s="99"/>
      <c r="BE92" s="100">
        <f t="shared" si="246"/>
        <v>0</v>
      </c>
      <c r="BF92" s="101">
        <f t="shared" ref="BF92:BG139" si="352">SUM(AH92,AJ92,AL92,AN92,AP92,AR92,AT92,AV92,AX92,AZ92,BB92,BD92)</f>
        <v>0</v>
      </c>
      <c r="BG92" s="100">
        <f t="shared" si="352"/>
        <v>0</v>
      </c>
      <c r="BH92" s="99"/>
      <c r="BI92" s="100">
        <f t="shared" ref="BI92:BI95" si="353">BH92*$E92</f>
        <v>0</v>
      </c>
      <c r="BJ92" s="99"/>
      <c r="BK92" s="100">
        <f t="shared" ref="BK92:BK95" si="354">BJ92*$E92</f>
        <v>0</v>
      </c>
      <c r="BL92" s="99"/>
      <c r="BM92" s="100">
        <f t="shared" ref="BM92:BM95" si="355">BL92*$E92</f>
        <v>0</v>
      </c>
      <c r="BN92" s="99"/>
      <c r="BO92" s="100">
        <f t="shared" ref="BO92:BO95" si="356">BN92*$E92</f>
        <v>0</v>
      </c>
      <c r="BP92" s="99"/>
      <c r="BQ92" s="100">
        <f t="shared" ref="BQ92:BQ95" si="357">BP92*$E92</f>
        <v>0</v>
      </c>
      <c r="BR92" s="99"/>
      <c r="BS92" s="100">
        <f t="shared" ref="BS92:BS95" si="358">BR92*$E92</f>
        <v>0</v>
      </c>
      <c r="BT92" s="99"/>
      <c r="BU92" s="100">
        <f t="shared" ref="BU92:BU95" si="359">BT92*$E92</f>
        <v>0</v>
      </c>
      <c r="BV92" s="99"/>
      <c r="BW92" s="100">
        <f t="shared" ref="BW92:BW95" si="360">BV92*$E92</f>
        <v>0</v>
      </c>
      <c r="BX92" s="99"/>
      <c r="BY92" s="100">
        <f t="shared" ref="BY92:BY95" si="361">BX92*$E92</f>
        <v>0</v>
      </c>
      <c r="BZ92" s="99"/>
      <c r="CA92" s="100">
        <f t="shared" ref="CA92:CA95" si="362">BZ92*$E92</f>
        <v>0</v>
      </c>
      <c r="CB92" s="99"/>
      <c r="CC92" s="100">
        <f t="shared" ref="CC92:CC95" si="363">CB92*$E92</f>
        <v>0</v>
      </c>
      <c r="CD92" s="99"/>
      <c r="CE92" s="100">
        <f t="shared" ref="CE92:CE95" si="364">CD92*$E92</f>
        <v>0</v>
      </c>
      <c r="CF92" s="101">
        <f t="shared" ref="CF92:CG118" si="365">SUM(BH92,BJ92,BL92,BN92,BP92,BR92,BT92,BV92,BX92,BZ92,CB92,CD92)</f>
        <v>0</v>
      </c>
      <c r="CG92" s="100">
        <f t="shared" si="365"/>
        <v>0</v>
      </c>
    </row>
    <row r="93" spans="1:85" s="102" customFormat="1" ht="19.899999999999999" customHeight="1" x14ac:dyDescent="0.5">
      <c r="A93" s="94">
        <v>75</v>
      </c>
      <c r="B93" s="95" t="s">
        <v>140</v>
      </c>
      <c r="C93" s="95" t="s">
        <v>77</v>
      </c>
      <c r="D93" s="94">
        <f>RANK(BF93,$BF$4:$BF$147)</f>
        <v>17</v>
      </c>
      <c r="E93" s="94">
        <v>1</v>
      </c>
      <c r="F93" s="94" t="s">
        <v>75</v>
      </c>
      <c r="G93" s="94"/>
      <c r="H93" s="94"/>
      <c r="I93" s="146">
        <f t="shared" si="223"/>
        <v>0</v>
      </c>
      <c r="J93" s="94"/>
      <c r="K93" s="146">
        <f t="shared" si="224"/>
        <v>0</v>
      </c>
      <c r="L93" s="94"/>
      <c r="M93" s="146">
        <f t="shared" si="225"/>
        <v>0</v>
      </c>
      <c r="N93" s="94"/>
      <c r="O93" s="146">
        <f t="shared" si="226"/>
        <v>0</v>
      </c>
      <c r="P93" s="94"/>
      <c r="Q93" s="146">
        <f t="shared" si="227"/>
        <v>0</v>
      </c>
      <c r="R93" s="94"/>
      <c r="S93" s="146">
        <f t="shared" si="228"/>
        <v>0</v>
      </c>
      <c r="T93" s="94"/>
      <c r="U93" s="146">
        <f t="shared" si="229"/>
        <v>0</v>
      </c>
      <c r="V93" s="94"/>
      <c r="W93" s="146">
        <f t="shared" si="230"/>
        <v>0</v>
      </c>
      <c r="X93" s="94"/>
      <c r="Y93" s="146">
        <f t="shared" si="231"/>
        <v>0</v>
      </c>
      <c r="Z93" s="94"/>
      <c r="AA93" s="146">
        <f t="shared" si="232"/>
        <v>0</v>
      </c>
      <c r="AB93" s="94"/>
      <c r="AC93" s="146">
        <f t="shared" si="233"/>
        <v>0</v>
      </c>
      <c r="AD93" s="94"/>
      <c r="AE93" s="146">
        <f t="shared" si="234"/>
        <v>0</v>
      </c>
      <c r="AF93" s="147">
        <f t="shared" si="351"/>
        <v>0</v>
      </c>
      <c r="AG93" s="146">
        <f t="shared" si="351"/>
        <v>0</v>
      </c>
      <c r="AH93" s="99"/>
      <c r="AI93" s="100">
        <f t="shared" si="236"/>
        <v>0</v>
      </c>
      <c r="AJ93" s="99"/>
      <c r="AK93" s="100">
        <f t="shared" si="237"/>
        <v>0</v>
      </c>
      <c r="AL93" s="99"/>
      <c r="AM93" s="100">
        <f t="shared" si="237"/>
        <v>0</v>
      </c>
      <c r="AN93" s="99"/>
      <c r="AO93" s="100">
        <f t="shared" si="238"/>
        <v>0</v>
      </c>
      <c r="AP93" s="99"/>
      <c r="AQ93" s="100">
        <f t="shared" si="239"/>
        <v>0</v>
      </c>
      <c r="AR93" s="99"/>
      <c r="AS93" s="100">
        <f t="shared" si="240"/>
        <v>0</v>
      </c>
      <c r="AT93" s="99"/>
      <c r="AU93" s="100">
        <f t="shared" si="241"/>
        <v>0</v>
      </c>
      <c r="AV93" s="99"/>
      <c r="AW93" s="100">
        <f t="shared" si="242"/>
        <v>0</v>
      </c>
      <c r="AX93" s="99"/>
      <c r="AY93" s="100">
        <f t="shared" si="243"/>
        <v>0</v>
      </c>
      <c r="AZ93" s="99"/>
      <c r="BA93" s="100">
        <f t="shared" si="244"/>
        <v>0</v>
      </c>
      <c r="BB93" s="99"/>
      <c r="BC93" s="100">
        <f t="shared" si="245"/>
        <v>0</v>
      </c>
      <c r="BD93" s="99"/>
      <c r="BE93" s="100">
        <f t="shared" si="246"/>
        <v>0</v>
      </c>
      <c r="BF93" s="101">
        <f t="shared" si="352"/>
        <v>0</v>
      </c>
      <c r="BG93" s="100">
        <f t="shared" si="352"/>
        <v>0</v>
      </c>
      <c r="BH93" s="99"/>
      <c r="BI93" s="100">
        <f t="shared" si="353"/>
        <v>0</v>
      </c>
      <c r="BJ93" s="99"/>
      <c r="BK93" s="100">
        <f t="shared" si="354"/>
        <v>0</v>
      </c>
      <c r="BL93" s="99"/>
      <c r="BM93" s="100">
        <f t="shared" si="355"/>
        <v>0</v>
      </c>
      <c r="BN93" s="99"/>
      <c r="BO93" s="100">
        <f t="shared" si="356"/>
        <v>0</v>
      </c>
      <c r="BP93" s="99"/>
      <c r="BQ93" s="100">
        <f t="shared" si="357"/>
        <v>0</v>
      </c>
      <c r="BR93" s="99"/>
      <c r="BS93" s="100">
        <f t="shared" si="358"/>
        <v>0</v>
      </c>
      <c r="BT93" s="99"/>
      <c r="BU93" s="100">
        <f t="shared" si="359"/>
        <v>0</v>
      </c>
      <c r="BV93" s="99"/>
      <c r="BW93" s="100">
        <f t="shared" si="360"/>
        <v>0</v>
      </c>
      <c r="BX93" s="99"/>
      <c r="BY93" s="100">
        <f t="shared" si="361"/>
        <v>0</v>
      </c>
      <c r="BZ93" s="99"/>
      <c r="CA93" s="100">
        <f t="shared" si="362"/>
        <v>0</v>
      </c>
      <c r="CB93" s="99"/>
      <c r="CC93" s="100">
        <f t="shared" si="363"/>
        <v>0</v>
      </c>
      <c r="CD93" s="99"/>
      <c r="CE93" s="100">
        <f t="shared" si="364"/>
        <v>0</v>
      </c>
      <c r="CF93" s="101">
        <f t="shared" si="365"/>
        <v>0</v>
      </c>
      <c r="CG93" s="100">
        <f t="shared" si="365"/>
        <v>0</v>
      </c>
    </row>
    <row r="94" spans="1:85" s="102" customFormat="1" ht="19.899999999999999" customHeight="1" x14ac:dyDescent="0.5">
      <c r="A94" s="94">
        <v>76</v>
      </c>
      <c r="B94" s="95" t="s">
        <v>141</v>
      </c>
      <c r="C94" s="95" t="s">
        <v>77</v>
      </c>
      <c r="D94" s="94">
        <f>RANK(BF94,$BF$4:$BF$147)</f>
        <v>17</v>
      </c>
      <c r="E94" s="94">
        <v>0.6</v>
      </c>
      <c r="F94" s="94" t="s">
        <v>83</v>
      </c>
      <c r="G94" s="94"/>
      <c r="H94" s="94"/>
      <c r="I94" s="146">
        <f t="shared" si="223"/>
        <v>0</v>
      </c>
      <c r="J94" s="94"/>
      <c r="K94" s="146">
        <f t="shared" si="224"/>
        <v>0</v>
      </c>
      <c r="L94" s="94"/>
      <c r="M94" s="146">
        <f t="shared" si="225"/>
        <v>0</v>
      </c>
      <c r="N94" s="94"/>
      <c r="O94" s="146">
        <f t="shared" si="226"/>
        <v>0</v>
      </c>
      <c r="P94" s="94"/>
      <c r="Q94" s="146">
        <f t="shared" si="227"/>
        <v>0</v>
      </c>
      <c r="R94" s="94"/>
      <c r="S94" s="146">
        <f t="shared" si="228"/>
        <v>0</v>
      </c>
      <c r="T94" s="94"/>
      <c r="U94" s="146">
        <f t="shared" si="229"/>
        <v>0</v>
      </c>
      <c r="V94" s="94"/>
      <c r="W94" s="146">
        <f t="shared" si="230"/>
        <v>0</v>
      </c>
      <c r="X94" s="94"/>
      <c r="Y94" s="146">
        <f t="shared" si="231"/>
        <v>0</v>
      </c>
      <c r="Z94" s="94"/>
      <c r="AA94" s="146">
        <f t="shared" si="232"/>
        <v>0</v>
      </c>
      <c r="AB94" s="94"/>
      <c r="AC94" s="146">
        <f t="shared" si="233"/>
        <v>0</v>
      </c>
      <c r="AD94" s="94"/>
      <c r="AE94" s="146">
        <f t="shared" si="234"/>
        <v>0</v>
      </c>
      <c r="AF94" s="147">
        <f t="shared" si="351"/>
        <v>0</v>
      </c>
      <c r="AG94" s="146">
        <f t="shared" si="351"/>
        <v>0</v>
      </c>
      <c r="AH94" s="99"/>
      <c r="AI94" s="100">
        <f t="shared" si="236"/>
        <v>0</v>
      </c>
      <c r="AJ94" s="99"/>
      <c r="AK94" s="100">
        <f t="shared" si="237"/>
        <v>0</v>
      </c>
      <c r="AL94" s="99"/>
      <c r="AM94" s="100">
        <f t="shared" si="237"/>
        <v>0</v>
      </c>
      <c r="AN94" s="99"/>
      <c r="AO94" s="100">
        <f t="shared" si="238"/>
        <v>0</v>
      </c>
      <c r="AP94" s="99"/>
      <c r="AQ94" s="100">
        <f t="shared" si="239"/>
        <v>0</v>
      </c>
      <c r="AR94" s="99"/>
      <c r="AS94" s="100">
        <f t="shared" si="240"/>
        <v>0</v>
      </c>
      <c r="AT94" s="99"/>
      <c r="AU94" s="100">
        <f t="shared" si="241"/>
        <v>0</v>
      </c>
      <c r="AV94" s="99"/>
      <c r="AW94" s="100">
        <f t="shared" si="242"/>
        <v>0</v>
      </c>
      <c r="AX94" s="99"/>
      <c r="AY94" s="100">
        <f t="shared" si="243"/>
        <v>0</v>
      </c>
      <c r="AZ94" s="99"/>
      <c r="BA94" s="100">
        <f t="shared" si="244"/>
        <v>0</v>
      </c>
      <c r="BB94" s="99"/>
      <c r="BC94" s="100">
        <f t="shared" si="245"/>
        <v>0</v>
      </c>
      <c r="BD94" s="99"/>
      <c r="BE94" s="100">
        <f t="shared" si="246"/>
        <v>0</v>
      </c>
      <c r="BF94" s="101">
        <f t="shared" si="352"/>
        <v>0</v>
      </c>
      <c r="BG94" s="100">
        <f t="shared" si="352"/>
        <v>0</v>
      </c>
      <c r="BH94" s="99"/>
      <c r="BI94" s="100">
        <f t="shared" si="353"/>
        <v>0</v>
      </c>
      <c r="BJ94" s="99"/>
      <c r="BK94" s="100">
        <f t="shared" si="354"/>
        <v>0</v>
      </c>
      <c r="BL94" s="99"/>
      <c r="BM94" s="100">
        <f t="shared" si="355"/>
        <v>0</v>
      </c>
      <c r="BN94" s="99"/>
      <c r="BO94" s="100">
        <f t="shared" si="356"/>
        <v>0</v>
      </c>
      <c r="BP94" s="99"/>
      <c r="BQ94" s="100">
        <f t="shared" si="357"/>
        <v>0</v>
      </c>
      <c r="BR94" s="99"/>
      <c r="BS94" s="100">
        <f t="shared" si="358"/>
        <v>0</v>
      </c>
      <c r="BT94" s="99"/>
      <c r="BU94" s="100">
        <f t="shared" si="359"/>
        <v>0</v>
      </c>
      <c r="BV94" s="99"/>
      <c r="BW94" s="100">
        <f t="shared" si="360"/>
        <v>0</v>
      </c>
      <c r="BX94" s="99"/>
      <c r="BY94" s="100">
        <f t="shared" si="361"/>
        <v>0</v>
      </c>
      <c r="BZ94" s="99"/>
      <c r="CA94" s="100">
        <f t="shared" si="362"/>
        <v>0</v>
      </c>
      <c r="CB94" s="99"/>
      <c r="CC94" s="100">
        <f t="shared" si="363"/>
        <v>0</v>
      </c>
      <c r="CD94" s="99"/>
      <c r="CE94" s="100">
        <f t="shared" si="364"/>
        <v>0</v>
      </c>
      <c r="CF94" s="101">
        <f t="shared" si="365"/>
        <v>0</v>
      </c>
      <c r="CG94" s="100">
        <f t="shared" si="365"/>
        <v>0</v>
      </c>
    </row>
    <row r="95" spans="1:85" s="102" customFormat="1" ht="19.899999999999999" customHeight="1" x14ac:dyDescent="0.5">
      <c r="A95" s="94">
        <v>77</v>
      </c>
      <c r="B95" s="95" t="s">
        <v>142</v>
      </c>
      <c r="C95" s="95" t="s">
        <v>74</v>
      </c>
      <c r="D95" s="94">
        <f>RANK(BF95,$BF$4:$BF$147)</f>
        <v>17</v>
      </c>
      <c r="E95" s="94">
        <v>0.64</v>
      </c>
      <c r="F95" s="94" t="s">
        <v>85</v>
      </c>
      <c r="G95" s="94"/>
      <c r="H95" s="94"/>
      <c r="I95" s="146">
        <f t="shared" si="223"/>
        <v>0</v>
      </c>
      <c r="J95" s="94"/>
      <c r="K95" s="146">
        <f t="shared" si="224"/>
        <v>0</v>
      </c>
      <c r="L95" s="94"/>
      <c r="M95" s="146">
        <f t="shared" si="225"/>
        <v>0</v>
      </c>
      <c r="N95" s="94"/>
      <c r="O95" s="146">
        <f t="shared" si="226"/>
        <v>0</v>
      </c>
      <c r="P95" s="94"/>
      <c r="Q95" s="146">
        <f t="shared" si="227"/>
        <v>0</v>
      </c>
      <c r="R95" s="94"/>
      <c r="S95" s="146">
        <f t="shared" si="228"/>
        <v>0</v>
      </c>
      <c r="T95" s="94"/>
      <c r="U95" s="146">
        <f t="shared" si="229"/>
        <v>0</v>
      </c>
      <c r="V95" s="94"/>
      <c r="W95" s="146">
        <f t="shared" si="230"/>
        <v>0</v>
      </c>
      <c r="X95" s="94"/>
      <c r="Y95" s="146">
        <f t="shared" si="231"/>
        <v>0</v>
      </c>
      <c r="Z95" s="94"/>
      <c r="AA95" s="146">
        <f t="shared" si="232"/>
        <v>0</v>
      </c>
      <c r="AB95" s="94"/>
      <c r="AC95" s="146">
        <f t="shared" si="233"/>
        <v>0</v>
      </c>
      <c r="AD95" s="94"/>
      <c r="AE95" s="146">
        <f t="shared" si="234"/>
        <v>0</v>
      </c>
      <c r="AF95" s="147">
        <f t="shared" si="351"/>
        <v>0</v>
      </c>
      <c r="AG95" s="146">
        <f t="shared" si="351"/>
        <v>0</v>
      </c>
      <c r="AH95" s="99"/>
      <c r="AI95" s="100">
        <f t="shared" si="236"/>
        <v>0</v>
      </c>
      <c r="AJ95" s="99"/>
      <c r="AK95" s="100">
        <f t="shared" si="237"/>
        <v>0</v>
      </c>
      <c r="AL95" s="99"/>
      <c r="AM95" s="100">
        <f t="shared" si="237"/>
        <v>0</v>
      </c>
      <c r="AN95" s="99"/>
      <c r="AO95" s="100">
        <f t="shared" si="238"/>
        <v>0</v>
      </c>
      <c r="AP95" s="99"/>
      <c r="AQ95" s="100">
        <f t="shared" si="239"/>
        <v>0</v>
      </c>
      <c r="AR95" s="99"/>
      <c r="AS95" s="100">
        <f t="shared" si="240"/>
        <v>0</v>
      </c>
      <c r="AT95" s="99"/>
      <c r="AU95" s="100">
        <f t="shared" si="241"/>
        <v>0</v>
      </c>
      <c r="AV95" s="99"/>
      <c r="AW95" s="100">
        <f t="shared" si="242"/>
        <v>0</v>
      </c>
      <c r="AX95" s="99"/>
      <c r="AY95" s="100">
        <f t="shared" si="243"/>
        <v>0</v>
      </c>
      <c r="AZ95" s="99"/>
      <c r="BA95" s="100">
        <f t="shared" si="244"/>
        <v>0</v>
      </c>
      <c r="BB95" s="99"/>
      <c r="BC95" s="100">
        <f t="shared" si="245"/>
        <v>0</v>
      </c>
      <c r="BD95" s="99"/>
      <c r="BE95" s="100">
        <f t="shared" si="246"/>
        <v>0</v>
      </c>
      <c r="BF95" s="101">
        <f t="shared" si="352"/>
        <v>0</v>
      </c>
      <c r="BG95" s="100">
        <f t="shared" si="352"/>
        <v>0</v>
      </c>
      <c r="BH95" s="99"/>
      <c r="BI95" s="100">
        <f t="shared" si="353"/>
        <v>0</v>
      </c>
      <c r="BJ95" s="99"/>
      <c r="BK95" s="100">
        <f t="shared" si="354"/>
        <v>0</v>
      </c>
      <c r="BL95" s="99"/>
      <c r="BM95" s="100">
        <f t="shared" si="355"/>
        <v>0</v>
      </c>
      <c r="BN95" s="99"/>
      <c r="BO95" s="100">
        <f t="shared" si="356"/>
        <v>0</v>
      </c>
      <c r="BP95" s="99"/>
      <c r="BQ95" s="100">
        <f t="shared" si="357"/>
        <v>0</v>
      </c>
      <c r="BR95" s="99"/>
      <c r="BS95" s="100">
        <f t="shared" si="358"/>
        <v>0</v>
      </c>
      <c r="BT95" s="99"/>
      <c r="BU95" s="100">
        <f t="shared" si="359"/>
        <v>0</v>
      </c>
      <c r="BV95" s="99"/>
      <c r="BW95" s="100">
        <f t="shared" si="360"/>
        <v>0</v>
      </c>
      <c r="BX95" s="99"/>
      <c r="BY95" s="100">
        <f t="shared" si="361"/>
        <v>0</v>
      </c>
      <c r="BZ95" s="99"/>
      <c r="CA95" s="100">
        <f t="shared" si="362"/>
        <v>0</v>
      </c>
      <c r="CB95" s="99"/>
      <c r="CC95" s="100">
        <f t="shared" si="363"/>
        <v>0</v>
      </c>
      <c r="CD95" s="99"/>
      <c r="CE95" s="100">
        <f t="shared" si="364"/>
        <v>0</v>
      </c>
      <c r="CF95" s="101">
        <f t="shared" si="365"/>
        <v>0</v>
      </c>
      <c r="CG95" s="100">
        <f t="shared" si="365"/>
        <v>0</v>
      </c>
    </row>
    <row r="96" spans="1:85" s="102" customFormat="1" ht="19.899999999999999" customHeight="1" x14ac:dyDescent="0.5">
      <c r="A96" s="94"/>
      <c r="B96" s="95"/>
      <c r="C96" s="95"/>
      <c r="D96" s="94"/>
      <c r="E96" s="94"/>
      <c r="F96" s="94"/>
      <c r="G96" s="94"/>
      <c r="H96" s="94"/>
      <c r="I96" s="146"/>
      <c r="J96" s="94"/>
      <c r="K96" s="146"/>
      <c r="L96" s="94"/>
      <c r="M96" s="146"/>
      <c r="N96" s="94"/>
      <c r="O96" s="146"/>
      <c r="P96" s="94"/>
      <c r="Q96" s="146"/>
      <c r="R96" s="94"/>
      <c r="S96" s="146"/>
      <c r="T96" s="94"/>
      <c r="U96" s="146"/>
      <c r="V96" s="94"/>
      <c r="W96" s="146"/>
      <c r="X96" s="94"/>
      <c r="Y96" s="146"/>
      <c r="Z96" s="94"/>
      <c r="AA96" s="146"/>
      <c r="AB96" s="94"/>
      <c r="AC96" s="146"/>
      <c r="AD96" s="94"/>
      <c r="AE96" s="146"/>
      <c r="AF96" s="147"/>
      <c r="AG96" s="146"/>
      <c r="AH96" s="99"/>
      <c r="AI96" s="100"/>
      <c r="AJ96" s="99"/>
      <c r="AK96" s="100"/>
      <c r="AL96" s="99"/>
      <c r="AM96" s="100"/>
      <c r="AN96" s="99"/>
      <c r="AO96" s="100"/>
      <c r="AP96" s="99"/>
      <c r="AQ96" s="100"/>
      <c r="AR96" s="99"/>
      <c r="AS96" s="100"/>
      <c r="AT96" s="99"/>
      <c r="AU96" s="100"/>
      <c r="AV96" s="99"/>
      <c r="AW96" s="100"/>
      <c r="AX96" s="99"/>
      <c r="AY96" s="100"/>
      <c r="AZ96" s="99"/>
      <c r="BA96" s="100"/>
      <c r="BB96" s="99"/>
      <c r="BC96" s="100"/>
      <c r="BD96" s="99"/>
      <c r="BE96" s="100"/>
      <c r="BF96" s="101"/>
      <c r="BG96" s="100"/>
      <c r="BH96" s="99"/>
      <c r="BI96" s="100"/>
      <c r="BJ96" s="99"/>
      <c r="BK96" s="100"/>
      <c r="BL96" s="99"/>
      <c r="BM96" s="100"/>
      <c r="BN96" s="99"/>
      <c r="BO96" s="100"/>
      <c r="BP96" s="99"/>
      <c r="BQ96" s="100"/>
      <c r="BR96" s="99"/>
      <c r="BS96" s="100"/>
      <c r="BT96" s="99"/>
      <c r="BU96" s="100"/>
      <c r="BV96" s="99"/>
      <c r="BW96" s="100"/>
      <c r="BX96" s="99"/>
      <c r="BY96" s="100"/>
      <c r="BZ96" s="99"/>
      <c r="CA96" s="100"/>
      <c r="CB96" s="99"/>
      <c r="CC96" s="100"/>
      <c r="CD96" s="99"/>
      <c r="CE96" s="100"/>
      <c r="CF96" s="101">
        <f t="shared" si="365"/>
        <v>0</v>
      </c>
      <c r="CG96" s="100">
        <f t="shared" si="365"/>
        <v>0</v>
      </c>
    </row>
    <row r="97" spans="1:85" s="148" customFormat="1" ht="19.899999999999999" customHeight="1" x14ac:dyDescent="0.5">
      <c r="A97" s="94">
        <v>78</v>
      </c>
      <c r="B97" s="95" t="s">
        <v>143</v>
      </c>
      <c r="C97" s="95" t="s">
        <v>77</v>
      </c>
      <c r="D97" s="94">
        <v>14</v>
      </c>
      <c r="E97" s="94">
        <v>0.75</v>
      </c>
      <c r="F97" s="94"/>
      <c r="G97" s="94"/>
      <c r="H97" s="94"/>
      <c r="I97" s="146"/>
      <c r="J97" s="94"/>
      <c r="K97" s="146"/>
      <c r="L97" s="94"/>
      <c r="M97" s="146"/>
      <c r="N97" s="94"/>
      <c r="O97" s="146"/>
      <c r="P97" s="94"/>
      <c r="Q97" s="146"/>
      <c r="R97" s="94"/>
      <c r="S97" s="146"/>
      <c r="T97" s="94"/>
      <c r="U97" s="146"/>
      <c r="V97" s="94"/>
      <c r="W97" s="146"/>
      <c r="X97" s="94"/>
      <c r="Y97" s="146"/>
      <c r="Z97" s="94"/>
      <c r="AA97" s="146"/>
      <c r="AB97" s="94"/>
      <c r="AC97" s="146"/>
      <c r="AD97" s="94"/>
      <c r="AE97" s="146"/>
      <c r="AF97" s="147"/>
      <c r="AG97" s="146"/>
      <c r="AH97" s="145"/>
      <c r="AI97" s="146"/>
      <c r="AJ97" s="145"/>
      <c r="AK97" s="146"/>
      <c r="AL97" s="145"/>
      <c r="AM97" s="146"/>
      <c r="AN97" s="145"/>
      <c r="AO97" s="146"/>
      <c r="AP97" s="145"/>
      <c r="AQ97" s="146"/>
      <c r="AR97" s="145"/>
      <c r="AS97" s="146"/>
      <c r="AT97" s="145"/>
      <c r="AU97" s="146"/>
      <c r="AV97" s="145"/>
      <c r="AW97" s="146"/>
      <c r="AX97" s="145"/>
      <c r="AY97" s="146"/>
      <c r="AZ97" s="145"/>
      <c r="BA97" s="146"/>
      <c r="BB97" s="145"/>
      <c r="BC97" s="146"/>
      <c r="BD97" s="145"/>
      <c r="BE97" s="146"/>
      <c r="BF97" s="147"/>
      <c r="BG97" s="146"/>
      <c r="BH97" s="99"/>
      <c r="BI97" s="100"/>
      <c r="BJ97" s="99"/>
      <c r="BK97" s="100"/>
      <c r="BL97" s="99"/>
      <c r="BM97" s="100"/>
      <c r="BN97" s="99"/>
      <c r="BO97" s="100"/>
      <c r="BP97" s="99"/>
      <c r="BQ97" s="100"/>
      <c r="BR97" s="99"/>
      <c r="BS97" s="100"/>
      <c r="BT97" s="99"/>
      <c r="BU97" s="100"/>
      <c r="BV97" s="99"/>
      <c r="BW97" s="100"/>
      <c r="BX97" s="99"/>
      <c r="BY97" s="100"/>
      <c r="BZ97" s="99"/>
      <c r="CA97" s="100"/>
      <c r="CB97" s="99"/>
      <c r="CC97" s="100"/>
      <c r="CD97" s="99"/>
      <c r="CE97" s="100"/>
      <c r="CF97" s="101">
        <f t="shared" si="365"/>
        <v>0</v>
      </c>
      <c r="CG97" s="100">
        <f t="shared" si="365"/>
        <v>0</v>
      </c>
    </row>
    <row r="98" spans="1:85" s="148" customFormat="1" ht="19.899999999999999" customHeight="1" x14ac:dyDescent="0.5">
      <c r="A98" s="94">
        <v>79</v>
      </c>
      <c r="B98" s="95" t="s">
        <v>143</v>
      </c>
      <c r="C98" s="95" t="s">
        <v>74</v>
      </c>
      <c r="D98" s="94">
        <v>14</v>
      </c>
      <c r="E98" s="94">
        <v>0.6</v>
      </c>
      <c r="F98" s="94"/>
      <c r="G98" s="94"/>
      <c r="H98" s="94"/>
      <c r="I98" s="146"/>
      <c r="J98" s="94"/>
      <c r="K98" s="146"/>
      <c r="L98" s="94"/>
      <c r="M98" s="146"/>
      <c r="N98" s="94"/>
      <c r="O98" s="146"/>
      <c r="P98" s="94"/>
      <c r="Q98" s="146"/>
      <c r="R98" s="94"/>
      <c r="S98" s="146"/>
      <c r="T98" s="94"/>
      <c r="U98" s="146"/>
      <c r="V98" s="94"/>
      <c r="W98" s="146"/>
      <c r="X98" s="94"/>
      <c r="Y98" s="146"/>
      <c r="Z98" s="94"/>
      <c r="AA98" s="146"/>
      <c r="AB98" s="94"/>
      <c r="AC98" s="146"/>
      <c r="AD98" s="94"/>
      <c r="AE98" s="146"/>
      <c r="AF98" s="147"/>
      <c r="AG98" s="146"/>
      <c r="AH98" s="145"/>
      <c r="AI98" s="146"/>
      <c r="AJ98" s="145"/>
      <c r="AK98" s="146"/>
      <c r="AL98" s="145"/>
      <c r="AM98" s="146"/>
      <c r="AN98" s="145"/>
      <c r="AO98" s="146"/>
      <c r="AP98" s="145"/>
      <c r="AQ98" s="146"/>
      <c r="AR98" s="145"/>
      <c r="AS98" s="146"/>
      <c r="AT98" s="145"/>
      <c r="AU98" s="146"/>
      <c r="AV98" s="145"/>
      <c r="AW98" s="146"/>
      <c r="AX98" s="145"/>
      <c r="AY98" s="146"/>
      <c r="AZ98" s="145"/>
      <c r="BA98" s="146"/>
      <c r="BB98" s="145"/>
      <c r="BC98" s="146"/>
      <c r="BD98" s="145"/>
      <c r="BE98" s="146"/>
      <c r="BF98" s="147"/>
      <c r="BG98" s="146"/>
      <c r="BH98" s="99"/>
      <c r="BI98" s="100"/>
      <c r="BJ98" s="99"/>
      <c r="BK98" s="100"/>
      <c r="BL98" s="99"/>
      <c r="BM98" s="100"/>
      <c r="BN98" s="99"/>
      <c r="BO98" s="100"/>
      <c r="BP98" s="99"/>
      <c r="BQ98" s="100"/>
      <c r="BR98" s="99"/>
      <c r="BS98" s="100"/>
      <c r="BT98" s="99"/>
      <c r="BU98" s="100"/>
      <c r="BV98" s="99"/>
      <c r="BW98" s="100"/>
      <c r="BX98" s="99"/>
      <c r="BY98" s="100"/>
      <c r="BZ98" s="99"/>
      <c r="CA98" s="100"/>
      <c r="CB98" s="99"/>
      <c r="CC98" s="100"/>
      <c r="CD98" s="99"/>
      <c r="CE98" s="100"/>
      <c r="CF98" s="101">
        <f t="shared" si="365"/>
        <v>0</v>
      </c>
      <c r="CG98" s="100">
        <f t="shared" si="365"/>
        <v>0</v>
      </c>
    </row>
    <row r="99" spans="1:85" s="148" customFormat="1" ht="19.899999999999999" customHeight="1" x14ac:dyDescent="0.5">
      <c r="A99" s="94">
        <v>80</v>
      </c>
      <c r="B99" s="95" t="s">
        <v>143</v>
      </c>
      <c r="C99" s="95" t="s">
        <v>74</v>
      </c>
      <c r="D99" s="94">
        <v>14</v>
      </c>
      <c r="E99" s="94">
        <v>0.64</v>
      </c>
      <c r="F99" s="94" t="s">
        <v>85</v>
      </c>
      <c r="G99" s="94">
        <v>600</v>
      </c>
      <c r="H99" s="94"/>
      <c r="I99" s="146"/>
      <c r="J99" s="94"/>
      <c r="K99" s="146"/>
      <c r="L99" s="94"/>
      <c r="M99" s="146"/>
      <c r="N99" s="94"/>
      <c r="O99" s="146"/>
      <c r="P99" s="94"/>
      <c r="Q99" s="146"/>
      <c r="R99" s="94"/>
      <c r="S99" s="146"/>
      <c r="T99" s="94"/>
      <c r="U99" s="146"/>
      <c r="V99" s="94"/>
      <c r="W99" s="146"/>
      <c r="X99" s="94"/>
      <c r="Y99" s="146"/>
      <c r="Z99" s="94"/>
      <c r="AA99" s="146"/>
      <c r="AB99" s="94"/>
      <c r="AC99" s="146"/>
      <c r="AD99" s="94"/>
      <c r="AE99" s="146"/>
      <c r="AF99" s="147"/>
      <c r="AG99" s="146"/>
      <c r="AH99" s="145"/>
      <c r="AI99" s="146"/>
      <c r="AJ99" s="145"/>
      <c r="AK99" s="146"/>
      <c r="AL99" s="145"/>
      <c r="AM99" s="146"/>
      <c r="AN99" s="145"/>
      <c r="AO99" s="146"/>
      <c r="AP99" s="145"/>
      <c r="AQ99" s="146"/>
      <c r="AR99" s="145"/>
      <c r="AS99" s="146"/>
      <c r="AT99" s="145"/>
      <c r="AU99" s="146"/>
      <c r="AV99" s="145"/>
      <c r="AW99" s="146"/>
      <c r="AX99" s="145"/>
      <c r="AY99" s="146"/>
      <c r="AZ99" s="145"/>
      <c r="BA99" s="146"/>
      <c r="BB99" s="145"/>
      <c r="BC99" s="146"/>
      <c r="BD99" s="145"/>
      <c r="BE99" s="146"/>
      <c r="BF99" s="147"/>
      <c r="BG99" s="146"/>
      <c r="BH99" s="99"/>
      <c r="BI99" s="100"/>
      <c r="BJ99" s="99"/>
      <c r="BK99" s="100"/>
      <c r="BL99" s="99"/>
      <c r="BM99" s="100"/>
      <c r="BN99" s="99"/>
      <c r="BO99" s="100"/>
      <c r="BP99" s="99"/>
      <c r="BQ99" s="100"/>
      <c r="BR99" s="99"/>
      <c r="BS99" s="100"/>
      <c r="BT99" s="99"/>
      <c r="BU99" s="100"/>
      <c r="BV99" s="99"/>
      <c r="BW99" s="100"/>
      <c r="BX99" s="99"/>
      <c r="BY99" s="100"/>
      <c r="BZ99" s="99"/>
      <c r="CA99" s="100"/>
      <c r="CB99" s="99"/>
      <c r="CC99" s="100"/>
      <c r="CD99" s="99"/>
      <c r="CE99" s="100"/>
      <c r="CF99" s="101">
        <f t="shared" si="365"/>
        <v>0</v>
      </c>
      <c r="CG99" s="100">
        <f t="shared" si="365"/>
        <v>0</v>
      </c>
    </row>
    <row r="100" spans="1:85" s="148" customFormat="1" ht="19.899999999999999" customHeight="1" x14ac:dyDescent="0.5">
      <c r="A100" s="94"/>
      <c r="B100" s="95"/>
      <c r="C100" s="95"/>
      <c r="D100" s="94"/>
      <c r="E100" s="94"/>
      <c r="F100" s="94"/>
      <c r="G100" s="94"/>
      <c r="H100" s="94"/>
      <c r="I100" s="146"/>
      <c r="J100" s="94"/>
      <c r="K100" s="146"/>
      <c r="L100" s="94"/>
      <c r="M100" s="146"/>
      <c r="N100" s="94"/>
      <c r="O100" s="146"/>
      <c r="P100" s="94"/>
      <c r="Q100" s="146"/>
      <c r="R100" s="94"/>
      <c r="S100" s="146"/>
      <c r="T100" s="94"/>
      <c r="U100" s="146"/>
      <c r="V100" s="94"/>
      <c r="W100" s="146"/>
      <c r="X100" s="94"/>
      <c r="Y100" s="146"/>
      <c r="Z100" s="94"/>
      <c r="AA100" s="146"/>
      <c r="AB100" s="94"/>
      <c r="AC100" s="146"/>
      <c r="AD100" s="94"/>
      <c r="AE100" s="146"/>
      <c r="AF100" s="147"/>
      <c r="AG100" s="146"/>
      <c r="AH100" s="145"/>
      <c r="AI100" s="146"/>
      <c r="AJ100" s="145"/>
      <c r="AK100" s="146"/>
      <c r="AL100" s="145"/>
      <c r="AM100" s="146"/>
      <c r="AN100" s="145"/>
      <c r="AO100" s="146"/>
      <c r="AP100" s="145"/>
      <c r="AQ100" s="146"/>
      <c r="AR100" s="145"/>
      <c r="AS100" s="146"/>
      <c r="AT100" s="145"/>
      <c r="AU100" s="146"/>
      <c r="AV100" s="145"/>
      <c r="AW100" s="146"/>
      <c r="AX100" s="145"/>
      <c r="AY100" s="146"/>
      <c r="AZ100" s="145"/>
      <c r="BA100" s="146"/>
      <c r="BB100" s="145"/>
      <c r="BC100" s="146"/>
      <c r="BD100" s="145"/>
      <c r="BE100" s="146"/>
      <c r="BF100" s="147"/>
      <c r="BG100" s="146"/>
      <c r="BH100" s="99"/>
      <c r="BI100" s="100"/>
      <c r="BJ100" s="99"/>
      <c r="BK100" s="100"/>
      <c r="BL100" s="99"/>
      <c r="BM100" s="100"/>
      <c r="BN100" s="99"/>
      <c r="BO100" s="100"/>
      <c r="BP100" s="99"/>
      <c r="BQ100" s="100"/>
      <c r="BR100" s="99"/>
      <c r="BS100" s="100"/>
      <c r="BT100" s="99"/>
      <c r="BU100" s="100"/>
      <c r="BV100" s="99"/>
      <c r="BW100" s="100"/>
      <c r="BX100" s="99"/>
      <c r="BY100" s="100"/>
      <c r="BZ100" s="99"/>
      <c r="CA100" s="100"/>
      <c r="CB100" s="99"/>
      <c r="CC100" s="100"/>
      <c r="CD100" s="99"/>
      <c r="CE100" s="100"/>
      <c r="CF100" s="101">
        <f t="shared" si="365"/>
        <v>0</v>
      </c>
      <c r="CG100" s="100">
        <f t="shared" si="365"/>
        <v>0</v>
      </c>
    </row>
    <row r="101" spans="1:85" s="148" customFormat="1" ht="19.899999999999999" customHeight="1" x14ac:dyDescent="0.5">
      <c r="A101" s="94">
        <v>81</v>
      </c>
      <c r="B101" s="95" t="s">
        <v>144</v>
      </c>
      <c r="C101" s="95" t="s">
        <v>74</v>
      </c>
      <c r="D101" s="94">
        <v>14</v>
      </c>
      <c r="E101" s="94">
        <v>0.64</v>
      </c>
      <c r="F101" s="94" t="s">
        <v>145</v>
      </c>
      <c r="G101" s="94"/>
      <c r="H101" s="94"/>
      <c r="I101" s="146"/>
      <c r="J101" s="94"/>
      <c r="K101" s="146"/>
      <c r="L101" s="94"/>
      <c r="M101" s="146"/>
      <c r="N101" s="94"/>
      <c r="O101" s="146"/>
      <c r="P101" s="94"/>
      <c r="Q101" s="146"/>
      <c r="R101" s="94"/>
      <c r="S101" s="146"/>
      <c r="T101" s="94"/>
      <c r="U101" s="146"/>
      <c r="V101" s="94"/>
      <c r="W101" s="146"/>
      <c r="X101" s="94"/>
      <c r="Y101" s="146"/>
      <c r="Z101" s="94"/>
      <c r="AA101" s="146"/>
      <c r="AB101" s="94"/>
      <c r="AC101" s="146"/>
      <c r="AD101" s="94"/>
      <c r="AE101" s="146"/>
      <c r="AF101" s="147"/>
      <c r="AG101" s="146"/>
      <c r="AH101" s="145"/>
      <c r="AI101" s="146"/>
      <c r="AJ101" s="145"/>
      <c r="AK101" s="146"/>
      <c r="AL101" s="145"/>
      <c r="AM101" s="146"/>
      <c r="AN101" s="145"/>
      <c r="AO101" s="146"/>
      <c r="AP101" s="145"/>
      <c r="AQ101" s="146"/>
      <c r="AR101" s="145"/>
      <c r="AS101" s="146"/>
      <c r="AT101" s="145"/>
      <c r="AU101" s="146"/>
      <c r="AV101" s="145"/>
      <c r="AW101" s="146"/>
      <c r="AX101" s="145"/>
      <c r="AY101" s="146"/>
      <c r="AZ101" s="145"/>
      <c r="BA101" s="146"/>
      <c r="BB101" s="145"/>
      <c r="BC101" s="146"/>
      <c r="BD101" s="145"/>
      <c r="BE101" s="146"/>
      <c r="BF101" s="147"/>
      <c r="BG101" s="146"/>
      <c r="BH101" s="99"/>
      <c r="BI101" s="100"/>
      <c r="BJ101" s="99"/>
      <c r="BK101" s="100"/>
      <c r="BL101" s="99"/>
      <c r="BM101" s="100"/>
      <c r="BN101" s="99"/>
      <c r="BO101" s="100"/>
      <c r="BP101" s="99"/>
      <c r="BQ101" s="100"/>
      <c r="BR101" s="99"/>
      <c r="BS101" s="100"/>
      <c r="BT101" s="99"/>
      <c r="BU101" s="100"/>
      <c r="BV101" s="99"/>
      <c r="BW101" s="100"/>
      <c r="BX101" s="99"/>
      <c r="BY101" s="100"/>
      <c r="BZ101" s="99"/>
      <c r="CA101" s="100"/>
      <c r="CB101" s="99"/>
      <c r="CC101" s="100"/>
      <c r="CD101" s="99"/>
      <c r="CE101" s="100"/>
      <c r="CF101" s="101">
        <f t="shared" si="365"/>
        <v>0</v>
      </c>
      <c r="CG101" s="100">
        <f t="shared" si="365"/>
        <v>0</v>
      </c>
    </row>
    <row r="102" spans="1:85" s="148" customFormat="1" ht="19.899999999999999" customHeight="1" x14ac:dyDescent="0.5">
      <c r="A102" s="94">
        <v>82</v>
      </c>
      <c r="B102" s="95" t="s">
        <v>146</v>
      </c>
      <c r="C102" s="95" t="s">
        <v>77</v>
      </c>
      <c r="D102" s="94">
        <v>14</v>
      </c>
      <c r="E102" s="94">
        <v>1</v>
      </c>
      <c r="F102" s="94" t="s">
        <v>98</v>
      </c>
      <c r="G102" s="94"/>
      <c r="H102" s="94"/>
      <c r="I102" s="146"/>
      <c r="J102" s="94"/>
      <c r="K102" s="146"/>
      <c r="L102" s="94"/>
      <c r="M102" s="146"/>
      <c r="N102" s="94"/>
      <c r="O102" s="146"/>
      <c r="P102" s="94"/>
      <c r="Q102" s="146"/>
      <c r="R102" s="94"/>
      <c r="S102" s="146"/>
      <c r="T102" s="94"/>
      <c r="U102" s="146"/>
      <c r="V102" s="94"/>
      <c r="W102" s="146"/>
      <c r="X102" s="94"/>
      <c r="Y102" s="146"/>
      <c r="Z102" s="94"/>
      <c r="AA102" s="146"/>
      <c r="AB102" s="94"/>
      <c r="AC102" s="146"/>
      <c r="AD102" s="94"/>
      <c r="AE102" s="146"/>
      <c r="AF102" s="147"/>
      <c r="AG102" s="146"/>
      <c r="AH102" s="145"/>
      <c r="AI102" s="146"/>
      <c r="AJ102" s="145"/>
      <c r="AK102" s="146"/>
      <c r="AL102" s="145"/>
      <c r="AM102" s="146"/>
      <c r="AN102" s="145"/>
      <c r="AO102" s="146"/>
      <c r="AP102" s="145"/>
      <c r="AQ102" s="146"/>
      <c r="AR102" s="145"/>
      <c r="AS102" s="146"/>
      <c r="AT102" s="145"/>
      <c r="AU102" s="146"/>
      <c r="AV102" s="145"/>
      <c r="AW102" s="146"/>
      <c r="AX102" s="145"/>
      <c r="AY102" s="146"/>
      <c r="AZ102" s="145"/>
      <c r="BA102" s="146"/>
      <c r="BB102" s="145"/>
      <c r="BC102" s="146"/>
      <c r="BD102" s="145"/>
      <c r="BE102" s="146"/>
      <c r="BF102" s="147"/>
      <c r="BG102" s="146"/>
      <c r="BH102" s="99"/>
      <c r="BI102" s="100"/>
      <c r="BJ102" s="99"/>
      <c r="BK102" s="100"/>
      <c r="BL102" s="99"/>
      <c r="BM102" s="100"/>
      <c r="BN102" s="99"/>
      <c r="BO102" s="100"/>
      <c r="BP102" s="99"/>
      <c r="BQ102" s="100"/>
      <c r="BR102" s="99"/>
      <c r="BS102" s="100"/>
      <c r="BT102" s="99"/>
      <c r="BU102" s="100"/>
      <c r="BV102" s="99"/>
      <c r="BW102" s="100"/>
      <c r="BX102" s="99"/>
      <c r="BY102" s="100"/>
      <c r="BZ102" s="99"/>
      <c r="CA102" s="100"/>
      <c r="CB102" s="99"/>
      <c r="CC102" s="100"/>
      <c r="CD102" s="99"/>
      <c r="CE102" s="100"/>
      <c r="CF102" s="101">
        <f t="shared" si="365"/>
        <v>0</v>
      </c>
      <c r="CG102" s="100">
        <f t="shared" si="365"/>
        <v>0</v>
      </c>
    </row>
    <row r="103" spans="1:85" s="148" customFormat="1" ht="19.899999999999999" customHeight="1" x14ac:dyDescent="0.5">
      <c r="A103" s="94">
        <v>83</v>
      </c>
      <c r="B103" s="95" t="s">
        <v>146</v>
      </c>
      <c r="C103" s="95" t="s">
        <v>77</v>
      </c>
      <c r="D103" s="94">
        <v>14</v>
      </c>
      <c r="E103" s="94">
        <v>0.6</v>
      </c>
      <c r="F103" s="94" t="s">
        <v>98</v>
      </c>
      <c r="G103" s="94"/>
      <c r="H103" s="94"/>
      <c r="I103" s="146"/>
      <c r="J103" s="94"/>
      <c r="K103" s="146"/>
      <c r="L103" s="94"/>
      <c r="M103" s="146"/>
      <c r="N103" s="94"/>
      <c r="O103" s="146"/>
      <c r="P103" s="94"/>
      <c r="Q103" s="146"/>
      <c r="R103" s="94"/>
      <c r="S103" s="146"/>
      <c r="T103" s="94"/>
      <c r="U103" s="146"/>
      <c r="V103" s="94"/>
      <c r="W103" s="146"/>
      <c r="X103" s="94"/>
      <c r="Y103" s="146"/>
      <c r="Z103" s="94"/>
      <c r="AA103" s="146"/>
      <c r="AB103" s="94"/>
      <c r="AC103" s="146"/>
      <c r="AD103" s="94"/>
      <c r="AE103" s="146"/>
      <c r="AF103" s="147"/>
      <c r="AG103" s="146"/>
      <c r="AH103" s="145"/>
      <c r="AI103" s="146"/>
      <c r="AJ103" s="145"/>
      <c r="AK103" s="146"/>
      <c r="AL103" s="145"/>
      <c r="AM103" s="146"/>
      <c r="AN103" s="145"/>
      <c r="AO103" s="146"/>
      <c r="AP103" s="145"/>
      <c r="AQ103" s="146"/>
      <c r="AR103" s="145"/>
      <c r="AS103" s="146"/>
      <c r="AT103" s="145"/>
      <c r="AU103" s="146"/>
      <c r="AV103" s="145"/>
      <c r="AW103" s="146"/>
      <c r="AX103" s="145"/>
      <c r="AY103" s="146"/>
      <c r="AZ103" s="145"/>
      <c r="BA103" s="146"/>
      <c r="BB103" s="145"/>
      <c r="BC103" s="146"/>
      <c r="BD103" s="145"/>
      <c r="BE103" s="146"/>
      <c r="BF103" s="147"/>
      <c r="BG103" s="146"/>
      <c r="BH103" s="99"/>
      <c r="BI103" s="100"/>
      <c r="BJ103" s="99"/>
      <c r="BK103" s="100"/>
      <c r="BL103" s="99"/>
      <c r="BM103" s="100"/>
      <c r="BN103" s="99"/>
      <c r="BO103" s="100"/>
      <c r="BP103" s="99"/>
      <c r="BQ103" s="100"/>
      <c r="BR103" s="99"/>
      <c r="BS103" s="100"/>
      <c r="BT103" s="99"/>
      <c r="BU103" s="100"/>
      <c r="BV103" s="99"/>
      <c r="BW103" s="100"/>
      <c r="BX103" s="99"/>
      <c r="BY103" s="100"/>
      <c r="BZ103" s="99"/>
      <c r="CA103" s="100"/>
      <c r="CB103" s="99"/>
      <c r="CC103" s="100"/>
      <c r="CD103" s="99"/>
      <c r="CE103" s="100"/>
      <c r="CF103" s="101">
        <f t="shared" si="365"/>
        <v>0</v>
      </c>
      <c r="CG103" s="100">
        <f t="shared" si="365"/>
        <v>0</v>
      </c>
    </row>
    <row r="104" spans="1:85" s="148" customFormat="1" ht="19.899999999999999" customHeight="1" x14ac:dyDescent="0.5">
      <c r="A104" s="94"/>
      <c r="B104" s="95"/>
      <c r="C104" s="95"/>
      <c r="D104" s="94"/>
      <c r="E104" s="94"/>
      <c r="F104" s="94"/>
      <c r="G104" s="94"/>
      <c r="H104" s="94"/>
      <c r="I104" s="146"/>
      <c r="J104" s="94"/>
      <c r="K104" s="146"/>
      <c r="L104" s="94"/>
      <c r="M104" s="146"/>
      <c r="N104" s="94"/>
      <c r="O104" s="146"/>
      <c r="P104" s="94"/>
      <c r="Q104" s="146"/>
      <c r="R104" s="94"/>
      <c r="S104" s="146"/>
      <c r="T104" s="94"/>
      <c r="U104" s="146"/>
      <c r="V104" s="94"/>
      <c r="W104" s="146"/>
      <c r="X104" s="94"/>
      <c r="Y104" s="146"/>
      <c r="Z104" s="94"/>
      <c r="AA104" s="146"/>
      <c r="AB104" s="94"/>
      <c r="AC104" s="146"/>
      <c r="AD104" s="94"/>
      <c r="AE104" s="146"/>
      <c r="AF104" s="147"/>
      <c r="AG104" s="146"/>
      <c r="AH104" s="145"/>
      <c r="AI104" s="146"/>
      <c r="AJ104" s="145"/>
      <c r="AK104" s="146"/>
      <c r="AL104" s="145"/>
      <c r="AM104" s="146"/>
      <c r="AN104" s="145"/>
      <c r="AO104" s="146"/>
      <c r="AP104" s="145"/>
      <c r="AQ104" s="146"/>
      <c r="AR104" s="145"/>
      <c r="AS104" s="146"/>
      <c r="AT104" s="145"/>
      <c r="AU104" s="146"/>
      <c r="AV104" s="145"/>
      <c r="AW104" s="146"/>
      <c r="AX104" s="145"/>
      <c r="AY104" s="146"/>
      <c r="AZ104" s="145"/>
      <c r="BA104" s="146"/>
      <c r="BB104" s="145"/>
      <c r="BC104" s="146"/>
      <c r="BD104" s="145"/>
      <c r="BE104" s="146"/>
      <c r="BF104" s="147"/>
      <c r="BG104" s="146"/>
      <c r="BH104" s="99"/>
      <c r="BI104" s="100"/>
      <c r="BJ104" s="99"/>
      <c r="BK104" s="100"/>
      <c r="BL104" s="99"/>
      <c r="BM104" s="100"/>
      <c r="BN104" s="99"/>
      <c r="BO104" s="100"/>
      <c r="BP104" s="99"/>
      <c r="BQ104" s="100"/>
      <c r="BR104" s="99"/>
      <c r="BS104" s="100"/>
      <c r="BT104" s="99"/>
      <c r="BU104" s="100"/>
      <c r="BV104" s="99"/>
      <c r="BW104" s="100"/>
      <c r="BX104" s="99"/>
      <c r="BY104" s="100"/>
      <c r="BZ104" s="99"/>
      <c r="CA104" s="100"/>
      <c r="CB104" s="99"/>
      <c r="CC104" s="100"/>
      <c r="CD104" s="99"/>
      <c r="CE104" s="100"/>
      <c r="CF104" s="101">
        <f t="shared" si="365"/>
        <v>0</v>
      </c>
      <c r="CG104" s="100">
        <f t="shared" si="365"/>
        <v>0</v>
      </c>
    </row>
    <row r="105" spans="1:85" s="148" customFormat="1" ht="19.899999999999999" customHeight="1" x14ac:dyDescent="0.5">
      <c r="A105" s="94">
        <v>84</v>
      </c>
      <c r="B105" s="95" t="s">
        <v>147</v>
      </c>
      <c r="C105" s="95" t="s">
        <v>74</v>
      </c>
      <c r="D105" s="94">
        <v>14</v>
      </c>
      <c r="E105" s="94">
        <v>0.64</v>
      </c>
      <c r="F105" s="94" t="s">
        <v>85</v>
      </c>
      <c r="G105" s="94"/>
      <c r="H105" s="94"/>
      <c r="I105" s="146"/>
      <c r="J105" s="94"/>
      <c r="K105" s="146"/>
      <c r="L105" s="94"/>
      <c r="M105" s="146"/>
      <c r="N105" s="94"/>
      <c r="O105" s="146"/>
      <c r="P105" s="94"/>
      <c r="Q105" s="146"/>
      <c r="R105" s="94"/>
      <c r="S105" s="146"/>
      <c r="T105" s="94"/>
      <c r="U105" s="146"/>
      <c r="V105" s="94"/>
      <c r="W105" s="146"/>
      <c r="X105" s="94"/>
      <c r="Y105" s="146"/>
      <c r="Z105" s="94"/>
      <c r="AA105" s="146"/>
      <c r="AB105" s="94"/>
      <c r="AC105" s="146"/>
      <c r="AD105" s="94"/>
      <c r="AE105" s="146"/>
      <c r="AF105" s="147"/>
      <c r="AG105" s="146"/>
      <c r="AH105" s="145"/>
      <c r="AI105" s="146"/>
      <c r="AJ105" s="145"/>
      <c r="AK105" s="146"/>
      <c r="AL105" s="145"/>
      <c r="AM105" s="146"/>
      <c r="AN105" s="145"/>
      <c r="AO105" s="146"/>
      <c r="AP105" s="145"/>
      <c r="AQ105" s="146"/>
      <c r="AR105" s="145"/>
      <c r="AS105" s="146"/>
      <c r="AT105" s="145"/>
      <c r="AU105" s="146"/>
      <c r="AV105" s="145"/>
      <c r="AW105" s="146"/>
      <c r="AX105" s="145"/>
      <c r="AY105" s="146"/>
      <c r="AZ105" s="145"/>
      <c r="BA105" s="146"/>
      <c r="BB105" s="145"/>
      <c r="BC105" s="146"/>
      <c r="BD105" s="145"/>
      <c r="BE105" s="146"/>
      <c r="BF105" s="147"/>
      <c r="BG105" s="146"/>
      <c r="BH105" s="99"/>
      <c r="BI105" s="100"/>
      <c r="BJ105" s="99"/>
      <c r="BK105" s="100"/>
      <c r="BL105" s="99"/>
      <c r="BM105" s="100"/>
      <c r="BN105" s="99"/>
      <c r="BO105" s="100"/>
      <c r="BP105" s="99"/>
      <c r="BQ105" s="100"/>
      <c r="BR105" s="99"/>
      <c r="BS105" s="100"/>
      <c r="BT105" s="99"/>
      <c r="BU105" s="100"/>
      <c r="BV105" s="99"/>
      <c r="BW105" s="100"/>
      <c r="BX105" s="99"/>
      <c r="BY105" s="100"/>
      <c r="BZ105" s="99"/>
      <c r="CA105" s="100"/>
      <c r="CB105" s="99"/>
      <c r="CC105" s="100"/>
      <c r="CD105" s="99"/>
      <c r="CE105" s="100"/>
      <c r="CF105" s="101">
        <f t="shared" si="365"/>
        <v>0</v>
      </c>
      <c r="CG105" s="100">
        <f t="shared" si="365"/>
        <v>0</v>
      </c>
    </row>
    <row r="106" spans="1:85" s="148" customFormat="1" ht="20.45" customHeight="1" x14ac:dyDescent="0.5">
      <c r="A106" s="94">
        <v>85</v>
      </c>
      <c r="B106" s="95" t="s">
        <v>147</v>
      </c>
      <c r="C106" s="95" t="s">
        <v>77</v>
      </c>
      <c r="D106" s="94">
        <v>14</v>
      </c>
      <c r="E106" s="94">
        <v>0.6</v>
      </c>
      <c r="F106" s="94"/>
      <c r="G106" s="94"/>
      <c r="H106" s="94"/>
      <c r="I106" s="146"/>
      <c r="J106" s="94"/>
      <c r="K106" s="146"/>
      <c r="L106" s="94"/>
      <c r="M106" s="146"/>
      <c r="N106" s="94"/>
      <c r="O106" s="146"/>
      <c r="P106" s="94"/>
      <c r="Q106" s="146"/>
      <c r="R106" s="94"/>
      <c r="S106" s="146"/>
      <c r="T106" s="94"/>
      <c r="U106" s="146"/>
      <c r="V106" s="94"/>
      <c r="W106" s="146"/>
      <c r="X106" s="94"/>
      <c r="Y106" s="146"/>
      <c r="Z106" s="94"/>
      <c r="AA106" s="146"/>
      <c r="AB106" s="94"/>
      <c r="AC106" s="146"/>
      <c r="AD106" s="94"/>
      <c r="AE106" s="146"/>
      <c r="AF106" s="147"/>
      <c r="AG106" s="146"/>
      <c r="AH106" s="145"/>
      <c r="AI106" s="146"/>
      <c r="AJ106" s="145"/>
      <c r="AK106" s="146"/>
      <c r="AL106" s="145"/>
      <c r="AM106" s="146"/>
      <c r="AN106" s="145"/>
      <c r="AO106" s="146"/>
      <c r="AP106" s="145"/>
      <c r="AQ106" s="146"/>
      <c r="AR106" s="145"/>
      <c r="AS106" s="146"/>
      <c r="AT106" s="145"/>
      <c r="AU106" s="146"/>
      <c r="AV106" s="145"/>
      <c r="AW106" s="146"/>
      <c r="AX106" s="145"/>
      <c r="AY106" s="146"/>
      <c r="AZ106" s="145"/>
      <c r="BA106" s="146"/>
      <c r="BB106" s="145"/>
      <c r="BC106" s="146"/>
      <c r="BD106" s="145"/>
      <c r="BE106" s="146"/>
      <c r="BF106" s="147"/>
      <c r="BG106" s="146"/>
      <c r="BH106" s="99"/>
      <c r="BI106" s="100"/>
      <c r="BJ106" s="99"/>
      <c r="BK106" s="100"/>
      <c r="BL106" s="99"/>
      <c r="BM106" s="100"/>
      <c r="BN106" s="99"/>
      <c r="BO106" s="100"/>
      <c r="BP106" s="99"/>
      <c r="BQ106" s="100"/>
      <c r="BR106" s="99"/>
      <c r="BS106" s="100"/>
      <c r="BT106" s="99"/>
      <c r="BU106" s="100"/>
      <c r="BV106" s="99"/>
      <c r="BW106" s="100"/>
      <c r="BX106" s="99"/>
      <c r="BY106" s="100"/>
      <c r="BZ106" s="99"/>
      <c r="CA106" s="100"/>
      <c r="CB106" s="99"/>
      <c r="CC106" s="100"/>
      <c r="CD106" s="99"/>
      <c r="CE106" s="100"/>
      <c r="CF106" s="101">
        <f t="shared" si="365"/>
        <v>0</v>
      </c>
      <c r="CG106" s="100">
        <f t="shared" si="365"/>
        <v>0</v>
      </c>
    </row>
    <row r="107" spans="1:85" s="102" customFormat="1" ht="19.899999999999999" customHeight="1" x14ac:dyDescent="0.25">
      <c r="A107" s="94">
        <v>86</v>
      </c>
      <c r="B107" s="95" t="s">
        <v>147</v>
      </c>
      <c r="C107" s="95" t="s">
        <v>77</v>
      </c>
      <c r="D107" s="94"/>
      <c r="E107" s="94">
        <v>0.6</v>
      </c>
      <c r="F107" s="94" t="s">
        <v>98</v>
      </c>
      <c r="G107" s="94"/>
      <c r="H107" s="94"/>
      <c r="I107" s="100"/>
      <c r="J107" s="94"/>
      <c r="K107" s="100"/>
      <c r="L107" s="94"/>
      <c r="M107" s="100"/>
      <c r="N107" s="94"/>
      <c r="O107" s="100"/>
      <c r="P107" s="94"/>
      <c r="Q107" s="100"/>
      <c r="R107" s="94"/>
      <c r="S107" s="100"/>
      <c r="T107" s="94"/>
      <c r="U107" s="100"/>
      <c r="V107" s="94"/>
      <c r="W107" s="100"/>
      <c r="X107" s="94"/>
      <c r="Y107" s="100"/>
      <c r="Z107" s="94"/>
      <c r="AA107" s="100"/>
      <c r="AB107" s="94"/>
      <c r="AC107" s="100"/>
      <c r="AD107" s="94"/>
      <c r="AE107" s="100"/>
      <c r="AF107" s="101"/>
      <c r="AG107" s="100"/>
      <c r="AH107" s="99"/>
      <c r="AI107" s="100"/>
      <c r="AJ107" s="99"/>
      <c r="AK107" s="100"/>
      <c r="AL107" s="99"/>
      <c r="AM107" s="100"/>
      <c r="AN107" s="99"/>
      <c r="AO107" s="100"/>
      <c r="AP107" s="99"/>
      <c r="AQ107" s="100"/>
      <c r="AR107" s="99"/>
      <c r="AS107" s="100"/>
      <c r="AT107" s="99"/>
      <c r="AU107" s="100"/>
      <c r="AV107" s="99"/>
      <c r="AW107" s="100"/>
      <c r="AX107" s="99"/>
      <c r="AY107" s="100"/>
      <c r="AZ107" s="99"/>
      <c r="BA107" s="100"/>
      <c r="BB107" s="99"/>
      <c r="BC107" s="100"/>
      <c r="BD107" s="99"/>
      <c r="BE107" s="100"/>
      <c r="BF107" s="101"/>
      <c r="BG107" s="100"/>
      <c r="BH107" s="99"/>
      <c r="BI107" s="100"/>
      <c r="BJ107" s="99"/>
      <c r="BK107" s="100"/>
      <c r="BL107" s="99"/>
      <c r="BM107" s="100"/>
      <c r="BN107" s="99"/>
      <c r="BO107" s="100"/>
      <c r="BP107" s="99"/>
      <c r="BQ107" s="100"/>
      <c r="BR107" s="99"/>
      <c r="BS107" s="100"/>
      <c r="BT107" s="99"/>
      <c r="BU107" s="100"/>
      <c r="BV107" s="99"/>
      <c r="BW107" s="100"/>
      <c r="BX107" s="99"/>
      <c r="BY107" s="100"/>
      <c r="BZ107" s="99"/>
      <c r="CA107" s="100"/>
      <c r="CB107" s="99"/>
      <c r="CC107" s="100"/>
      <c r="CD107" s="99"/>
      <c r="CE107" s="100"/>
      <c r="CF107" s="101">
        <f t="shared" si="365"/>
        <v>0</v>
      </c>
      <c r="CG107" s="100">
        <f t="shared" si="365"/>
        <v>0</v>
      </c>
    </row>
    <row r="108" spans="1:85" s="148" customFormat="1" ht="19.899999999999999" customHeight="1" x14ac:dyDescent="0.5">
      <c r="A108" s="94"/>
      <c r="B108" s="95"/>
      <c r="C108" s="95"/>
      <c r="D108" s="94"/>
      <c r="E108" s="94"/>
      <c r="F108" s="94"/>
      <c r="G108" s="94"/>
      <c r="H108" s="94"/>
      <c r="I108" s="146"/>
      <c r="J108" s="94"/>
      <c r="K108" s="146"/>
      <c r="L108" s="94"/>
      <c r="M108" s="146"/>
      <c r="N108" s="94"/>
      <c r="O108" s="146"/>
      <c r="P108" s="94"/>
      <c r="Q108" s="146"/>
      <c r="R108" s="94"/>
      <c r="S108" s="146"/>
      <c r="T108" s="94"/>
      <c r="U108" s="146"/>
      <c r="V108" s="94"/>
      <c r="W108" s="146"/>
      <c r="X108" s="94"/>
      <c r="Y108" s="146"/>
      <c r="Z108" s="94"/>
      <c r="AA108" s="146"/>
      <c r="AB108" s="94"/>
      <c r="AC108" s="146"/>
      <c r="AD108" s="94"/>
      <c r="AE108" s="146"/>
      <c r="AF108" s="147"/>
      <c r="AG108" s="146"/>
      <c r="AH108" s="145"/>
      <c r="AI108" s="146"/>
      <c r="AJ108" s="145"/>
      <c r="AK108" s="146"/>
      <c r="AL108" s="145"/>
      <c r="AM108" s="146"/>
      <c r="AN108" s="145"/>
      <c r="AO108" s="146"/>
      <c r="AP108" s="145"/>
      <c r="AQ108" s="146"/>
      <c r="AR108" s="145"/>
      <c r="AS108" s="146"/>
      <c r="AT108" s="145"/>
      <c r="AU108" s="146"/>
      <c r="AV108" s="145"/>
      <c r="AW108" s="146"/>
      <c r="AX108" s="145"/>
      <c r="AY108" s="146"/>
      <c r="AZ108" s="145"/>
      <c r="BA108" s="146"/>
      <c r="BB108" s="145"/>
      <c r="BC108" s="146"/>
      <c r="BD108" s="145"/>
      <c r="BE108" s="146"/>
      <c r="BF108" s="147"/>
      <c r="BG108" s="146"/>
      <c r="BH108" s="99"/>
      <c r="BI108" s="100"/>
      <c r="BJ108" s="99"/>
      <c r="BK108" s="100"/>
      <c r="BL108" s="99"/>
      <c r="BM108" s="100"/>
      <c r="BN108" s="99"/>
      <c r="BO108" s="100"/>
      <c r="BP108" s="99"/>
      <c r="BQ108" s="100"/>
      <c r="BR108" s="99"/>
      <c r="BS108" s="100"/>
      <c r="BT108" s="99"/>
      <c r="BU108" s="100"/>
      <c r="BV108" s="99"/>
      <c r="BW108" s="100"/>
      <c r="BX108" s="99"/>
      <c r="BY108" s="100"/>
      <c r="BZ108" s="99"/>
      <c r="CA108" s="100"/>
      <c r="CB108" s="99"/>
      <c r="CC108" s="100"/>
      <c r="CD108" s="99"/>
      <c r="CE108" s="100"/>
      <c r="CF108" s="101">
        <f t="shared" si="365"/>
        <v>0</v>
      </c>
      <c r="CG108" s="100">
        <f t="shared" si="365"/>
        <v>0</v>
      </c>
    </row>
    <row r="109" spans="1:85" s="148" customFormat="1" ht="19.899999999999999" customHeight="1" x14ac:dyDescent="0.5">
      <c r="A109" s="94">
        <v>87</v>
      </c>
      <c r="B109" s="95" t="s">
        <v>148</v>
      </c>
      <c r="C109" s="95" t="s">
        <v>77</v>
      </c>
      <c r="D109" s="94">
        <v>14</v>
      </c>
      <c r="E109" s="94">
        <v>1</v>
      </c>
      <c r="F109" s="94"/>
      <c r="G109" s="94"/>
      <c r="H109" s="94"/>
      <c r="I109" s="146"/>
      <c r="J109" s="94"/>
      <c r="K109" s="146"/>
      <c r="L109" s="94"/>
      <c r="M109" s="146"/>
      <c r="N109" s="94"/>
      <c r="O109" s="146"/>
      <c r="P109" s="94"/>
      <c r="Q109" s="146"/>
      <c r="R109" s="94"/>
      <c r="S109" s="146"/>
      <c r="T109" s="94"/>
      <c r="U109" s="146"/>
      <c r="V109" s="94"/>
      <c r="W109" s="146"/>
      <c r="X109" s="94"/>
      <c r="Y109" s="146"/>
      <c r="Z109" s="94"/>
      <c r="AA109" s="146"/>
      <c r="AB109" s="94"/>
      <c r="AC109" s="146"/>
      <c r="AD109" s="94"/>
      <c r="AE109" s="146"/>
      <c r="AF109" s="147"/>
      <c r="AG109" s="146"/>
      <c r="AH109" s="145"/>
      <c r="AI109" s="146"/>
      <c r="AJ109" s="145"/>
      <c r="AK109" s="146"/>
      <c r="AL109" s="145"/>
      <c r="AM109" s="146"/>
      <c r="AN109" s="145"/>
      <c r="AO109" s="146"/>
      <c r="AP109" s="145"/>
      <c r="AQ109" s="146"/>
      <c r="AR109" s="145"/>
      <c r="AS109" s="146"/>
      <c r="AT109" s="145"/>
      <c r="AU109" s="146"/>
      <c r="AV109" s="145"/>
      <c r="AW109" s="146"/>
      <c r="AX109" s="145"/>
      <c r="AY109" s="146"/>
      <c r="AZ109" s="145"/>
      <c r="BA109" s="146"/>
      <c r="BB109" s="145"/>
      <c r="BC109" s="146"/>
      <c r="BD109" s="145"/>
      <c r="BE109" s="146"/>
      <c r="BF109" s="147"/>
      <c r="BG109" s="146"/>
      <c r="BH109" s="99"/>
      <c r="BI109" s="100"/>
      <c r="BJ109" s="99"/>
      <c r="BK109" s="100"/>
      <c r="BL109" s="99"/>
      <c r="BM109" s="100"/>
      <c r="BN109" s="99"/>
      <c r="BO109" s="100"/>
      <c r="BP109" s="99"/>
      <c r="BQ109" s="100"/>
      <c r="BR109" s="99"/>
      <c r="BS109" s="100"/>
      <c r="BT109" s="99"/>
      <c r="BU109" s="100"/>
      <c r="BV109" s="99"/>
      <c r="BW109" s="100"/>
      <c r="BX109" s="99"/>
      <c r="BY109" s="100"/>
      <c r="BZ109" s="99"/>
      <c r="CA109" s="100"/>
      <c r="CB109" s="99"/>
      <c r="CC109" s="100"/>
      <c r="CD109" s="99"/>
      <c r="CE109" s="100"/>
      <c r="CF109" s="101">
        <f t="shared" si="365"/>
        <v>0</v>
      </c>
      <c r="CG109" s="100">
        <f t="shared" si="365"/>
        <v>0</v>
      </c>
    </row>
    <row r="110" spans="1:85" s="148" customFormat="1" ht="19.899999999999999" customHeight="1" x14ac:dyDescent="0.5">
      <c r="A110" s="94">
        <v>88</v>
      </c>
      <c r="B110" s="95" t="s">
        <v>148</v>
      </c>
      <c r="C110" s="95" t="s">
        <v>74</v>
      </c>
      <c r="D110" s="94">
        <v>14</v>
      </c>
      <c r="E110" s="94">
        <v>0.64</v>
      </c>
      <c r="F110" s="94" t="s">
        <v>85</v>
      </c>
      <c r="G110" s="94"/>
      <c r="H110" s="94"/>
      <c r="I110" s="146"/>
      <c r="J110" s="94"/>
      <c r="K110" s="146"/>
      <c r="L110" s="94"/>
      <c r="M110" s="146"/>
      <c r="N110" s="94"/>
      <c r="O110" s="146"/>
      <c r="P110" s="94"/>
      <c r="Q110" s="146"/>
      <c r="R110" s="94"/>
      <c r="S110" s="146"/>
      <c r="T110" s="94"/>
      <c r="U110" s="146"/>
      <c r="V110" s="94"/>
      <c r="W110" s="146"/>
      <c r="X110" s="94"/>
      <c r="Y110" s="146"/>
      <c r="Z110" s="94"/>
      <c r="AA110" s="146"/>
      <c r="AB110" s="94"/>
      <c r="AC110" s="146"/>
      <c r="AD110" s="94"/>
      <c r="AE110" s="146"/>
      <c r="AF110" s="147"/>
      <c r="AG110" s="146"/>
      <c r="AH110" s="145"/>
      <c r="AI110" s="146"/>
      <c r="AJ110" s="145"/>
      <c r="AK110" s="146"/>
      <c r="AL110" s="145"/>
      <c r="AM110" s="146"/>
      <c r="AN110" s="145"/>
      <c r="AO110" s="146"/>
      <c r="AP110" s="145"/>
      <c r="AQ110" s="146"/>
      <c r="AR110" s="145"/>
      <c r="AS110" s="146"/>
      <c r="AT110" s="145"/>
      <c r="AU110" s="146"/>
      <c r="AV110" s="145"/>
      <c r="AW110" s="146"/>
      <c r="AX110" s="145"/>
      <c r="AY110" s="146"/>
      <c r="AZ110" s="145"/>
      <c r="BA110" s="146"/>
      <c r="BB110" s="145"/>
      <c r="BC110" s="146"/>
      <c r="BD110" s="145"/>
      <c r="BE110" s="146"/>
      <c r="BF110" s="147"/>
      <c r="BG110" s="146"/>
      <c r="BH110" s="99"/>
      <c r="BI110" s="100"/>
      <c r="BJ110" s="99"/>
      <c r="BK110" s="100"/>
      <c r="BL110" s="99"/>
      <c r="BM110" s="100"/>
      <c r="BN110" s="99"/>
      <c r="BO110" s="100"/>
      <c r="BP110" s="99"/>
      <c r="BQ110" s="100"/>
      <c r="BR110" s="99"/>
      <c r="BS110" s="100"/>
      <c r="BT110" s="99"/>
      <c r="BU110" s="100"/>
      <c r="BV110" s="99"/>
      <c r="BW110" s="100"/>
      <c r="BX110" s="99"/>
      <c r="BY110" s="100"/>
      <c r="BZ110" s="99"/>
      <c r="CA110" s="100"/>
      <c r="CB110" s="99"/>
      <c r="CC110" s="100"/>
      <c r="CD110" s="99"/>
      <c r="CE110" s="100"/>
      <c r="CF110" s="101">
        <f t="shared" si="365"/>
        <v>0</v>
      </c>
      <c r="CG110" s="100">
        <f t="shared" si="365"/>
        <v>0</v>
      </c>
    </row>
    <row r="111" spans="1:85" s="102" customFormat="1" ht="19.899999999999999" customHeight="1" x14ac:dyDescent="0.25">
      <c r="A111" s="94">
        <v>89</v>
      </c>
      <c r="B111" s="95" t="s">
        <v>148</v>
      </c>
      <c r="C111" s="95" t="s">
        <v>74</v>
      </c>
      <c r="D111" s="94"/>
      <c r="E111" s="94">
        <v>0.64</v>
      </c>
      <c r="F111" s="94" t="s">
        <v>85</v>
      </c>
      <c r="G111" s="94"/>
      <c r="H111" s="94"/>
      <c r="I111" s="100"/>
      <c r="J111" s="94"/>
      <c r="K111" s="100"/>
      <c r="L111" s="94"/>
      <c r="M111" s="100"/>
      <c r="N111" s="94"/>
      <c r="O111" s="100"/>
      <c r="P111" s="94"/>
      <c r="Q111" s="100"/>
      <c r="R111" s="94"/>
      <c r="S111" s="100"/>
      <c r="T111" s="94"/>
      <c r="U111" s="100"/>
      <c r="V111" s="94"/>
      <c r="W111" s="100"/>
      <c r="X111" s="94"/>
      <c r="Y111" s="100"/>
      <c r="Z111" s="94"/>
      <c r="AA111" s="100"/>
      <c r="AB111" s="94"/>
      <c r="AC111" s="100"/>
      <c r="AD111" s="94"/>
      <c r="AE111" s="100"/>
      <c r="AF111" s="101"/>
      <c r="AG111" s="100"/>
      <c r="AH111" s="99"/>
      <c r="AI111" s="100"/>
      <c r="AJ111" s="99"/>
      <c r="AK111" s="100"/>
      <c r="AL111" s="99"/>
      <c r="AM111" s="100"/>
      <c r="AN111" s="99"/>
      <c r="AO111" s="100"/>
      <c r="AP111" s="99"/>
      <c r="AQ111" s="100"/>
      <c r="AR111" s="99"/>
      <c r="AS111" s="100"/>
      <c r="AT111" s="99"/>
      <c r="AU111" s="100"/>
      <c r="AV111" s="99"/>
      <c r="AW111" s="100"/>
      <c r="AX111" s="99"/>
      <c r="AY111" s="100"/>
      <c r="AZ111" s="99"/>
      <c r="BA111" s="100"/>
      <c r="BB111" s="99"/>
      <c r="BC111" s="100"/>
      <c r="BD111" s="99"/>
      <c r="BE111" s="100"/>
      <c r="BF111" s="101"/>
      <c r="BG111" s="100"/>
      <c r="BH111" s="99"/>
      <c r="BI111" s="100"/>
      <c r="BJ111" s="99"/>
      <c r="BK111" s="100"/>
      <c r="BL111" s="99"/>
      <c r="BM111" s="100"/>
      <c r="BN111" s="99"/>
      <c r="BO111" s="100"/>
      <c r="BP111" s="99"/>
      <c r="BQ111" s="100"/>
      <c r="BR111" s="99"/>
      <c r="BS111" s="100"/>
      <c r="BT111" s="99"/>
      <c r="BU111" s="100"/>
      <c r="BV111" s="99"/>
      <c r="BW111" s="100"/>
      <c r="BX111" s="99"/>
      <c r="BY111" s="100"/>
      <c r="BZ111" s="99"/>
      <c r="CA111" s="100"/>
      <c r="CB111" s="99"/>
      <c r="CC111" s="100"/>
      <c r="CD111" s="99"/>
      <c r="CE111" s="100"/>
      <c r="CF111" s="101">
        <f t="shared" si="365"/>
        <v>0</v>
      </c>
      <c r="CG111" s="100">
        <f t="shared" si="365"/>
        <v>0</v>
      </c>
    </row>
    <row r="112" spans="1:85" s="148" customFormat="1" ht="19.899999999999999" customHeight="1" x14ac:dyDescent="0.5">
      <c r="A112" s="94"/>
      <c r="B112" s="95"/>
      <c r="C112" s="95"/>
      <c r="D112" s="94"/>
      <c r="E112" s="94"/>
      <c r="F112" s="94"/>
      <c r="G112" s="94"/>
      <c r="H112" s="94"/>
      <c r="I112" s="146"/>
      <c r="J112" s="94"/>
      <c r="K112" s="146"/>
      <c r="L112" s="94"/>
      <c r="M112" s="146"/>
      <c r="N112" s="94"/>
      <c r="O112" s="146"/>
      <c r="P112" s="94"/>
      <c r="Q112" s="146"/>
      <c r="R112" s="94"/>
      <c r="S112" s="146"/>
      <c r="T112" s="94"/>
      <c r="U112" s="146"/>
      <c r="V112" s="94"/>
      <c r="W112" s="146"/>
      <c r="X112" s="94"/>
      <c r="Y112" s="146"/>
      <c r="Z112" s="94"/>
      <c r="AA112" s="146"/>
      <c r="AB112" s="94"/>
      <c r="AC112" s="146"/>
      <c r="AD112" s="94"/>
      <c r="AE112" s="146"/>
      <c r="AF112" s="147"/>
      <c r="AG112" s="146"/>
      <c r="AH112" s="145"/>
      <c r="AI112" s="146"/>
      <c r="AJ112" s="145"/>
      <c r="AK112" s="146"/>
      <c r="AL112" s="145"/>
      <c r="AM112" s="146"/>
      <c r="AN112" s="145"/>
      <c r="AO112" s="146"/>
      <c r="AP112" s="145"/>
      <c r="AQ112" s="146"/>
      <c r="AR112" s="145"/>
      <c r="AS112" s="146"/>
      <c r="AT112" s="145"/>
      <c r="AU112" s="146"/>
      <c r="AV112" s="145"/>
      <c r="AW112" s="146"/>
      <c r="AX112" s="145"/>
      <c r="AY112" s="146"/>
      <c r="AZ112" s="145"/>
      <c r="BA112" s="146"/>
      <c r="BB112" s="145"/>
      <c r="BC112" s="146"/>
      <c r="BD112" s="145"/>
      <c r="BE112" s="146"/>
      <c r="BF112" s="147"/>
      <c r="BG112" s="146"/>
      <c r="BH112" s="99"/>
      <c r="BI112" s="100"/>
      <c r="BJ112" s="99"/>
      <c r="BK112" s="100"/>
      <c r="BL112" s="99"/>
      <c r="BM112" s="100"/>
      <c r="BN112" s="99"/>
      <c r="BO112" s="100"/>
      <c r="BP112" s="99"/>
      <c r="BQ112" s="100"/>
      <c r="BR112" s="99"/>
      <c r="BS112" s="100"/>
      <c r="BT112" s="99"/>
      <c r="BU112" s="100"/>
      <c r="BV112" s="99"/>
      <c r="BW112" s="100"/>
      <c r="BX112" s="99"/>
      <c r="BY112" s="100"/>
      <c r="BZ112" s="99"/>
      <c r="CA112" s="100"/>
      <c r="CB112" s="99"/>
      <c r="CC112" s="100"/>
      <c r="CD112" s="99"/>
      <c r="CE112" s="100"/>
      <c r="CF112" s="101">
        <f t="shared" si="365"/>
        <v>0</v>
      </c>
      <c r="CG112" s="100">
        <f t="shared" si="365"/>
        <v>0</v>
      </c>
    </row>
    <row r="113" spans="1:85" s="102" customFormat="1" ht="19.899999999999999" customHeight="1" x14ac:dyDescent="0.5">
      <c r="A113" s="94">
        <v>90</v>
      </c>
      <c r="B113" s="95" t="s">
        <v>149</v>
      </c>
      <c r="C113" s="95" t="s">
        <v>74</v>
      </c>
      <c r="D113" s="94">
        <f>RANK(BF113,$BF$4:$BF$147)</f>
        <v>16</v>
      </c>
      <c r="E113" s="94">
        <v>0.7</v>
      </c>
      <c r="F113" s="94" t="s">
        <v>75</v>
      </c>
      <c r="G113" s="94">
        <v>3600</v>
      </c>
      <c r="H113" s="94">
        <v>12</v>
      </c>
      <c r="I113" s="163">
        <f t="shared" ref="I113:I114" si="366">H113*$E113</f>
        <v>8.3999999999999986</v>
      </c>
      <c r="J113" s="94">
        <v>24</v>
      </c>
      <c r="K113" s="160">
        <f t="shared" ref="K113:K114" si="367">J113*$E113</f>
        <v>16.799999999999997</v>
      </c>
      <c r="L113" s="94"/>
      <c r="M113" s="163">
        <f t="shared" ref="M113:M114" si="368">L113*$E113</f>
        <v>0</v>
      </c>
      <c r="N113" s="94"/>
      <c r="O113" s="163">
        <f t="shared" ref="O113:O114" si="369">N113*$E113</f>
        <v>0</v>
      </c>
      <c r="P113" s="94">
        <v>216</v>
      </c>
      <c r="Q113" s="163">
        <f t="shared" ref="Q113:Q114" si="370">P113*$E113</f>
        <v>151.19999999999999</v>
      </c>
      <c r="R113" s="94">
        <v>12</v>
      </c>
      <c r="S113" s="163">
        <f t="shared" ref="S113:S114" si="371">R113*$E113</f>
        <v>8.3999999999999986</v>
      </c>
      <c r="T113" s="94"/>
      <c r="U113" s="163">
        <f t="shared" ref="U113:U114" si="372">T113*$E113</f>
        <v>0</v>
      </c>
      <c r="V113" s="94">
        <v>48</v>
      </c>
      <c r="W113" s="163">
        <f t="shared" ref="W113:W114" si="373">V113*$E113</f>
        <v>33.599999999999994</v>
      </c>
      <c r="X113" s="94"/>
      <c r="Y113" s="163">
        <f t="shared" ref="Y113:Y114" si="374">X113*$E113</f>
        <v>0</v>
      </c>
      <c r="Z113" s="94"/>
      <c r="AA113" s="163">
        <f t="shared" ref="AA113:AA114" si="375">Z113*$E113</f>
        <v>0</v>
      </c>
      <c r="AB113" s="94">
        <v>61</v>
      </c>
      <c r="AC113" s="163">
        <f t="shared" ref="AC113:AC114" si="376">AB113*$E113</f>
        <v>42.699999999999996</v>
      </c>
      <c r="AD113" s="94"/>
      <c r="AE113" s="163">
        <f t="shared" ref="AE113:AE114" si="377">AD113*$E113</f>
        <v>0</v>
      </c>
      <c r="AF113" s="147">
        <f>SUM(H113,J113,L113,N113,P113,R113,T113,V113,X113,Z113,AB113,AD113)</f>
        <v>373</v>
      </c>
      <c r="AG113" s="146">
        <f>SUM(I113,K113,M113,O113,Q113,S113,U113,W113,Y113,AA113,AC113,AE113)</f>
        <v>261.09999999999997</v>
      </c>
      <c r="AH113" s="96">
        <v>6</v>
      </c>
      <c r="AI113" s="104">
        <f t="shared" ref="AI113:AI130" si="378">AH113*$E113</f>
        <v>4.1999999999999993</v>
      </c>
      <c r="AJ113" s="96">
        <v>15</v>
      </c>
      <c r="AK113" s="104">
        <f t="shared" ref="AK113:AK130" si="379">AJ113*$E113</f>
        <v>10.5</v>
      </c>
      <c r="AL113" s="99"/>
      <c r="AM113" s="100">
        <f>AL113*$E113</f>
        <v>0</v>
      </c>
      <c r="AN113" s="99">
        <v>20</v>
      </c>
      <c r="AO113" s="100">
        <f>AN113*$E113</f>
        <v>14</v>
      </c>
      <c r="AP113" s="99">
        <v>12</v>
      </c>
      <c r="AQ113" s="100">
        <f>AP113*$E113</f>
        <v>8.3999999999999986</v>
      </c>
      <c r="AR113" s="99"/>
      <c r="AS113" s="100">
        <f>AR113*$E113</f>
        <v>0</v>
      </c>
      <c r="AT113" s="99"/>
      <c r="AU113" s="100">
        <f>AT113*$E113</f>
        <v>0</v>
      </c>
      <c r="AV113" s="99"/>
      <c r="AW113" s="100">
        <f>AV113*$E113</f>
        <v>0</v>
      </c>
      <c r="AX113" s="99"/>
      <c r="AY113" s="100">
        <f>AX113*$E113</f>
        <v>0</v>
      </c>
      <c r="AZ113" s="99"/>
      <c r="BA113" s="100">
        <f>AZ113*$E113</f>
        <v>0</v>
      </c>
      <c r="BB113" s="99"/>
      <c r="BC113" s="100">
        <f>BB113*$E113</f>
        <v>0</v>
      </c>
      <c r="BD113" s="99"/>
      <c r="BE113" s="100">
        <f>BD113*$E113</f>
        <v>0</v>
      </c>
      <c r="BF113" s="101">
        <f>SUM(AH113,AJ113,AL113,AN113,AP113,AR113,AT113,AV113,AX113,AZ113,BB113,BD113)</f>
        <v>53</v>
      </c>
      <c r="BG113" s="100">
        <f>SUM(AI113,AK113,AM113,AO113,AQ113,AS113,AU113,AW113,AY113,BA113,BC113,BE113)</f>
        <v>37.099999999999994</v>
      </c>
      <c r="BH113" s="96"/>
      <c r="BI113" s="104">
        <f t="shared" ref="BI113:BI114" si="380">BH113*$E113</f>
        <v>0</v>
      </c>
      <c r="BJ113" s="98"/>
      <c r="BK113" s="100">
        <f t="shared" si="210"/>
        <v>0</v>
      </c>
      <c r="BL113" s="99"/>
      <c r="BM113" s="100">
        <f>BL113*$E113</f>
        <v>0</v>
      </c>
      <c r="BN113" s="99"/>
      <c r="BO113" s="100">
        <f>BN113*$E113</f>
        <v>0</v>
      </c>
      <c r="BP113" s="99"/>
      <c r="BQ113" s="100">
        <f>BP113*$E113</f>
        <v>0</v>
      </c>
      <c r="BR113" s="99"/>
      <c r="BS113" s="100">
        <f>BR113*$E113</f>
        <v>0</v>
      </c>
      <c r="BT113" s="99"/>
      <c r="BU113" s="100">
        <f>BT113*$E113</f>
        <v>0</v>
      </c>
      <c r="BV113" s="99"/>
      <c r="BW113" s="100">
        <f>BV113*$E113</f>
        <v>0</v>
      </c>
      <c r="BX113" s="99"/>
      <c r="BY113" s="100">
        <f>BX113*$E113</f>
        <v>0</v>
      </c>
      <c r="BZ113" s="99"/>
      <c r="CA113" s="100">
        <f>BZ113*$E113</f>
        <v>0</v>
      </c>
      <c r="CB113" s="99"/>
      <c r="CC113" s="100">
        <f>CB113*$E113</f>
        <v>0</v>
      </c>
      <c r="CD113" s="99"/>
      <c r="CE113" s="100">
        <f>CD113*$E113</f>
        <v>0</v>
      </c>
      <c r="CF113" s="101">
        <f t="shared" si="365"/>
        <v>0</v>
      </c>
      <c r="CG113" s="100">
        <f t="shared" si="365"/>
        <v>0</v>
      </c>
    </row>
    <row r="114" spans="1:85" s="102" customFormat="1" ht="19.899999999999999" customHeight="1" x14ac:dyDescent="0.5">
      <c r="A114" s="94">
        <v>91</v>
      </c>
      <c r="B114" s="95" t="s">
        <v>150</v>
      </c>
      <c r="C114" s="95" t="s">
        <v>74</v>
      </c>
      <c r="D114" s="94">
        <f>RANK(BF114,$BF$4:$BF$147)</f>
        <v>14</v>
      </c>
      <c r="E114" s="94">
        <v>0.35</v>
      </c>
      <c r="F114" s="94" t="s">
        <v>83</v>
      </c>
      <c r="G114" s="94">
        <v>2100</v>
      </c>
      <c r="H114" s="94"/>
      <c r="I114" s="163">
        <f t="shared" si="366"/>
        <v>0</v>
      </c>
      <c r="J114" s="94">
        <v>48</v>
      </c>
      <c r="K114" s="160">
        <f t="shared" si="367"/>
        <v>16.799999999999997</v>
      </c>
      <c r="L114" s="94"/>
      <c r="M114" s="163">
        <f t="shared" si="368"/>
        <v>0</v>
      </c>
      <c r="N114" s="94"/>
      <c r="O114" s="163">
        <f t="shared" si="369"/>
        <v>0</v>
      </c>
      <c r="P114" s="94">
        <v>120</v>
      </c>
      <c r="Q114" s="163">
        <f t="shared" si="370"/>
        <v>42</v>
      </c>
      <c r="R114" s="94">
        <v>264</v>
      </c>
      <c r="S114" s="163">
        <f t="shared" si="371"/>
        <v>92.399999999999991</v>
      </c>
      <c r="T114" s="94">
        <v>24</v>
      </c>
      <c r="U114" s="163">
        <f t="shared" si="372"/>
        <v>8.3999999999999986</v>
      </c>
      <c r="V114" s="94">
        <v>240</v>
      </c>
      <c r="W114" s="163">
        <f t="shared" si="373"/>
        <v>84</v>
      </c>
      <c r="X114" s="94">
        <v>48</v>
      </c>
      <c r="Y114" s="163">
        <f t="shared" si="374"/>
        <v>16.799999999999997</v>
      </c>
      <c r="Z114" s="94"/>
      <c r="AA114" s="163">
        <f t="shared" si="375"/>
        <v>0</v>
      </c>
      <c r="AB114" s="94">
        <v>147</v>
      </c>
      <c r="AC114" s="163">
        <f t="shared" si="376"/>
        <v>51.449999999999996</v>
      </c>
      <c r="AD114" s="94">
        <v>12</v>
      </c>
      <c r="AE114" s="163">
        <f t="shared" si="377"/>
        <v>4.1999999999999993</v>
      </c>
      <c r="AF114" s="147">
        <f>SUM(H114,J114,L114,N114,P114,R114,T114,V114,X114,Z114,AB114,AD114)</f>
        <v>903</v>
      </c>
      <c r="AG114" s="146">
        <f>SUM(I114,K114,M114,O114,Q114,S114,U114,W114,Y114,AA114,AC114,AE114)</f>
        <v>316.04999999999995</v>
      </c>
      <c r="AH114" s="96"/>
      <c r="AI114" s="104">
        <f t="shared" si="378"/>
        <v>0</v>
      </c>
      <c r="AJ114" s="96">
        <v>24</v>
      </c>
      <c r="AK114" s="104">
        <f t="shared" si="379"/>
        <v>8.3999999999999986</v>
      </c>
      <c r="AL114" s="99">
        <v>29</v>
      </c>
      <c r="AM114" s="100">
        <f>AL114*$E114</f>
        <v>10.149999999999999</v>
      </c>
      <c r="AN114" s="99">
        <v>38</v>
      </c>
      <c r="AO114" s="100">
        <f>AN114*$E114</f>
        <v>13.299999999999999</v>
      </c>
      <c r="AP114" s="99">
        <v>49</v>
      </c>
      <c r="AQ114" s="100">
        <f>AP114*$E114</f>
        <v>17.149999999999999</v>
      </c>
      <c r="AR114" s="99"/>
      <c r="AS114" s="100">
        <f>AR114*$E114</f>
        <v>0</v>
      </c>
      <c r="AT114" s="99">
        <v>30</v>
      </c>
      <c r="AU114" s="100">
        <f>AT114*$E114</f>
        <v>10.5</v>
      </c>
      <c r="AV114" s="99"/>
      <c r="AW114" s="100">
        <f>AV114*$E114</f>
        <v>0</v>
      </c>
      <c r="AX114" s="99"/>
      <c r="AY114" s="100">
        <f>AX114*$E114</f>
        <v>0</v>
      </c>
      <c r="AZ114" s="99"/>
      <c r="BA114" s="100">
        <f>AZ114*$E114</f>
        <v>0</v>
      </c>
      <c r="BB114" s="99"/>
      <c r="BC114" s="100">
        <f>BB114*$E114</f>
        <v>0</v>
      </c>
      <c r="BD114" s="99"/>
      <c r="BE114" s="100">
        <f>BD114*$E114</f>
        <v>0</v>
      </c>
      <c r="BF114" s="101">
        <f>SUM(AH114,AJ114,AL114,AN114,AP114,AR114,AT114,AV114,AX114,AZ114,BB114,BD114)</f>
        <v>170</v>
      </c>
      <c r="BG114" s="100">
        <f>SUM(AI114,AK114,AM114,AO114,AQ114,AS114,AU114,AW114,AY114,BA114,BC114,BE114)</f>
        <v>59.499999999999993</v>
      </c>
      <c r="BH114" s="96"/>
      <c r="BI114" s="97">
        <f t="shared" si="380"/>
        <v>0</v>
      </c>
      <c r="BJ114" s="98"/>
      <c r="BK114" s="100">
        <f t="shared" si="210"/>
        <v>0</v>
      </c>
      <c r="BL114" s="99"/>
      <c r="BM114" s="100">
        <f>BL114*$E114</f>
        <v>0</v>
      </c>
      <c r="BN114" s="99"/>
      <c r="BO114" s="100">
        <f>BN114*$E114</f>
        <v>0</v>
      </c>
      <c r="BP114" s="99"/>
      <c r="BQ114" s="100">
        <f>BP114*$E114</f>
        <v>0</v>
      </c>
      <c r="BR114" s="99"/>
      <c r="BS114" s="100">
        <f>BR114*$E114</f>
        <v>0</v>
      </c>
      <c r="BT114" s="99"/>
      <c r="BU114" s="100">
        <f>BT114*$E114</f>
        <v>0</v>
      </c>
      <c r="BV114" s="99"/>
      <c r="BW114" s="100">
        <f>BV114*$E114</f>
        <v>0</v>
      </c>
      <c r="BX114" s="99"/>
      <c r="BY114" s="100">
        <f>BX114*$E114</f>
        <v>0</v>
      </c>
      <c r="BZ114" s="99"/>
      <c r="CA114" s="100">
        <f>BZ114*$E114</f>
        <v>0</v>
      </c>
      <c r="CB114" s="99"/>
      <c r="CC114" s="100">
        <f>CB114*$E114</f>
        <v>0</v>
      </c>
      <c r="CD114" s="99"/>
      <c r="CE114" s="100">
        <f>CD114*$E114</f>
        <v>0</v>
      </c>
      <c r="CF114" s="101">
        <f t="shared" si="365"/>
        <v>0</v>
      </c>
      <c r="CG114" s="100">
        <f t="shared" si="365"/>
        <v>0</v>
      </c>
    </row>
    <row r="115" spans="1:85" s="102" customFormat="1" ht="19.899999999999999" customHeight="1" x14ac:dyDescent="0.5">
      <c r="A115" s="94"/>
      <c r="B115" s="95"/>
      <c r="C115" s="95"/>
      <c r="D115" s="94"/>
      <c r="E115" s="94"/>
      <c r="F115" s="94"/>
      <c r="G115" s="94"/>
      <c r="H115" s="94"/>
      <c r="I115" s="146"/>
      <c r="J115" s="94"/>
      <c r="K115" s="146"/>
      <c r="L115" s="94"/>
      <c r="M115" s="146"/>
      <c r="N115" s="94"/>
      <c r="O115" s="146"/>
      <c r="P115" s="94"/>
      <c r="Q115" s="146"/>
      <c r="R115" s="94"/>
      <c r="S115" s="146"/>
      <c r="T115" s="94"/>
      <c r="U115" s="146"/>
      <c r="V115" s="94"/>
      <c r="W115" s="146"/>
      <c r="X115" s="94"/>
      <c r="Y115" s="146"/>
      <c r="Z115" s="94"/>
      <c r="AA115" s="146"/>
      <c r="AB115" s="94"/>
      <c r="AC115" s="146"/>
      <c r="AD115" s="94"/>
      <c r="AE115" s="146"/>
      <c r="AF115" s="147"/>
      <c r="AG115" s="146"/>
      <c r="AH115" s="96"/>
      <c r="AI115" s="97">
        <f t="shared" si="378"/>
        <v>0</v>
      </c>
      <c r="AJ115" s="96"/>
      <c r="AK115" s="97">
        <f t="shared" si="379"/>
        <v>0</v>
      </c>
      <c r="AL115" s="99"/>
      <c r="AM115" s="100"/>
      <c r="AN115" s="99"/>
      <c r="AO115" s="100"/>
      <c r="AP115" s="99"/>
      <c r="AQ115" s="100"/>
      <c r="AR115" s="99"/>
      <c r="AS115" s="100"/>
      <c r="AT115" s="99"/>
      <c r="AU115" s="100"/>
      <c r="AV115" s="99"/>
      <c r="AW115" s="100"/>
      <c r="AX115" s="99"/>
      <c r="AY115" s="100"/>
      <c r="AZ115" s="99"/>
      <c r="BA115" s="100"/>
      <c r="BB115" s="99"/>
      <c r="BC115" s="100"/>
      <c r="BD115" s="99"/>
      <c r="BE115" s="100"/>
      <c r="BF115" s="101"/>
      <c r="BG115" s="100"/>
      <c r="BH115" s="99"/>
      <c r="BI115" s="100"/>
      <c r="BJ115" s="99"/>
      <c r="BK115" s="100"/>
      <c r="BL115" s="99"/>
      <c r="BM115" s="100"/>
      <c r="BN115" s="99"/>
      <c r="BO115" s="100"/>
      <c r="BP115" s="99"/>
      <c r="BQ115" s="100"/>
      <c r="BR115" s="99"/>
      <c r="BS115" s="100"/>
      <c r="BT115" s="99"/>
      <c r="BU115" s="100"/>
      <c r="BV115" s="99"/>
      <c r="BW115" s="100"/>
      <c r="BX115" s="99"/>
      <c r="BY115" s="100"/>
      <c r="BZ115" s="99"/>
      <c r="CA115" s="100"/>
      <c r="CB115" s="99"/>
      <c r="CC115" s="100"/>
      <c r="CD115" s="99"/>
      <c r="CE115" s="100"/>
      <c r="CF115" s="101">
        <f t="shared" si="365"/>
        <v>0</v>
      </c>
      <c r="CG115" s="100">
        <f t="shared" si="365"/>
        <v>0</v>
      </c>
    </row>
    <row r="116" spans="1:85" s="102" customFormat="1" ht="19.899999999999999" customHeight="1" x14ac:dyDescent="0.25">
      <c r="A116" s="94">
        <v>92</v>
      </c>
      <c r="B116" s="95" t="s">
        <v>204</v>
      </c>
      <c r="C116" s="95" t="s">
        <v>77</v>
      </c>
      <c r="D116" s="94">
        <f>RANK(BF116,$BF$4:$BF$147)</f>
        <v>17</v>
      </c>
      <c r="E116" s="94">
        <v>0.75</v>
      </c>
      <c r="F116" s="94" t="s">
        <v>75</v>
      </c>
      <c r="G116" s="94"/>
      <c r="H116" s="94"/>
      <c r="I116" s="100"/>
      <c r="J116" s="94"/>
      <c r="K116" s="100"/>
      <c r="L116" s="94"/>
      <c r="M116" s="100"/>
      <c r="N116" s="94"/>
      <c r="O116" s="100"/>
      <c r="P116" s="94"/>
      <c r="Q116" s="100"/>
      <c r="R116" s="94"/>
      <c r="S116" s="100"/>
      <c r="T116" s="94"/>
      <c r="U116" s="100"/>
      <c r="V116" s="94"/>
      <c r="W116" s="100"/>
      <c r="X116" s="94"/>
      <c r="Y116" s="100"/>
      <c r="Z116" s="94"/>
      <c r="AA116" s="100"/>
      <c r="AB116" s="94"/>
      <c r="AC116" s="100"/>
      <c r="AD116" s="94"/>
      <c r="AE116" s="100"/>
      <c r="AF116" s="101"/>
      <c r="AG116" s="100"/>
      <c r="AH116" s="99"/>
      <c r="AI116" s="100"/>
      <c r="AJ116" s="99"/>
      <c r="AK116" s="100"/>
      <c r="AL116" s="99"/>
      <c r="AM116" s="100"/>
      <c r="AN116" s="99"/>
      <c r="AO116" s="100"/>
      <c r="AP116" s="99"/>
      <c r="AQ116" s="100"/>
      <c r="AR116" s="99"/>
      <c r="AS116" s="100"/>
      <c r="AT116" s="99"/>
      <c r="AU116" s="100"/>
      <c r="AV116" s="99"/>
      <c r="AW116" s="100"/>
      <c r="AX116" s="99"/>
      <c r="AY116" s="100"/>
      <c r="AZ116" s="99"/>
      <c r="BA116" s="100"/>
      <c r="BB116" s="99"/>
      <c r="BC116" s="100"/>
      <c r="BD116" s="99"/>
      <c r="BE116" s="100"/>
      <c r="BF116" s="101"/>
      <c r="BG116" s="100"/>
      <c r="BH116" s="99"/>
      <c r="BI116" s="100"/>
      <c r="BJ116" s="99"/>
      <c r="BK116" s="100"/>
      <c r="BL116" s="99"/>
      <c r="BM116" s="100"/>
      <c r="BN116" s="99"/>
      <c r="BO116" s="100"/>
      <c r="BP116" s="99"/>
      <c r="BQ116" s="100"/>
      <c r="BR116" s="99"/>
      <c r="BS116" s="100"/>
      <c r="BT116" s="99"/>
      <c r="BU116" s="100"/>
      <c r="BV116" s="99"/>
      <c r="BW116" s="100"/>
      <c r="BX116" s="99"/>
      <c r="BY116" s="100"/>
      <c r="BZ116" s="99"/>
      <c r="CA116" s="100"/>
      <c r="CB116" s="99"/>
      <c r="CC116" s="100"/>
      <c r="CD116" s="99"/>
      <c r="CE116" s="100"/>
      <c r="CF116" s="101">
        <f t="shared" si="365"/>
        <v>0</v>
      </c>
      <c r="CG116" s="100">
        <f t="shared" si="365"/>
        <v>0</v>
      </c>
    </row>
    <row r="117" spans="1:85" s="102" customFormat="1" ht="19.899999999999999" customHeight="1" x14ac:dyDescent="0.25">
      <c r="A117" s="94">
        <v>93</v>
      </c>
      <c r="B117" s="95" t="s">
        <v>204</v>
      </c>
      <c r="C117" s="95" t="s">
        <v>205</v>
      </c>
      <c r="D117" s="94">
        <f>RANK(BF117,$BF$4:$BF$147)</f>
        <v>17</v>
      </c>
      <c r="E117" s="94">
        <v>0.6</v>
      </c>
      <c r="F117" s="94" t="s">
        <v>75</v>
      </c>
      <c r="G117" s="94">
        <v>835</v>
      </c>
      <c r="H117" s="94"/>
      <c r="I117" s="100"/>
      <c r="J117" s="94"/>
      <c r="K117" s="100"/>
      <c r="L117" s="94"/>
      <c r="M117" s="100"/>
      <c r="N117" s="94"/>
      <c r="O117" s="100"/>
      <c r="P117" s="94"/>
      <c r="Q117" s="100"/>
      <c r="R117" s="94"/>
      <c r="S117" s="100"/>
      <c r="T117" s="94"/>
      <c r="U117" s="100"/>
      <c r="V117" s="94"/>
      <c r="W117" s="100"/>
      <c r="X117" s="94"/>
      <c r="Y117" s="100"/>
      <c r="Z117" s="94"/>
      <c r="AA117" s="100"/>
      <c r="AB117" s="94"/>
      <c r="AC117" s="100"/>
      <c r="AD117" s="94"/>
      <c r="AE117" s="100"/>
      <c r="AF117" s="101"/>
      <c r="AG117" s="100"/>
      <c r="AH117" s="99"/>
      <c r="AI117" s="100"/>
      <c r="AJ117" s="99"/>
      <c r="AK117" s="100"/>
      <c r="AL117" s="99"/>
      <c r="AM117" s="100"/>
      <c r="AN117" s="99"/>
      <c r="AO117" s="100"/>
      <c r="AP117" s="99"/>
      <c r="AQ117" s="100"/>
      <c r="AR117" s="99"/>
      <c r="AS117" s="100"/>
      <c r="AT117" s="99"/>
      <c r="AU117" s="100"/>
      <c r="AV117" s="99"/>
      <c r="AW117" s="100"/>
      <c r="AX117" s="99"/>
      <c r="AY117" s="100"/>
      <c r="AZ117" s="99"/>
      <c r="BA117" s="100"/>
      <c r="BB117" s="99"/>
      <c r="BC117" s="100"/>
      <c r="BD117" s="99"/>
      <c r="BE117" s="100"/>
      <c r="BF117" s="101"/>
      <c r="BG117" s="100"/>
      <c r="BH117" s="99"/>
      <c r="BI117" s="100"/>
      <c r="BJ117" s="99"/>
      <c r="BK117" s="100"/>
      <c r="BL117" s="99"/>
      <c r="BM117" s="100"/>
      <c r="BN117" s="99"/>
      <c r="BO117" s="100"/>
      <c r="BP117" s="99"/>
      <c r="BQ117" s="100"/>
      <c r="BR117" s="99"/>
      <c r="BS117" s="100"/>
      <c r="BT117" s="99"/>
      <c r="BU117" s="100"/>
      <c r="BV117" s="99"/>
      <c r="BW117" s="100"/>
      <c r="BX117" s="99"/>
      <c r="BY117" s="100"/>
      <c r="BZ117" s="99"/>
      <c r="CA117" s="100"/>
      <c r="CB117" s="99"/>
      <c r="CC117" s="100"/>
      <c r="CD117" s="99"/>
      <c r="CE117" s="100"/>
      <c r="CF117" s="101">
        <f t="shared" si="365"/>
        <v>0</v>
      </c>
      <c r="CG117" s="100">
        <f t="shared" si="365"/>
        <v>0</v>
      </c>
    </row>
    <row r="118" spans="1:85" s="102" customFormat="1" ht="19.899999999999999" customHeight="1" x14ac:dyDescent="0.25">
      <c r="A118" s="94">
        <v>94</v>
      </c>
      <c r="B118" s="95" t="s">
        <v>204</v>
      </c>
      <c r="C118" s="95" t="s">
        <v>74</v>
      </c>
      <c r="D118" s="94">
        <f>RANK(BF118,$BF$4:$BF$147)</f>
        <v>17</v>
      </c>
      <c r="E118" s="94">
        <v>0.64</v>
      </c>
      <c r="F118" s="94" t="s">
        <v>206</v>
      </c>
      <c r="G118" s="94"/>
      <c r="H118" s="94"/>
      <c r="I118" s="100"/>
      <c r="J118" s="94"/>
      <c r="K118" s="100"/>
      <c r="L118" s="94"/>
      <c r="M118" s="100"/>
      <c r="N118" s="94"/>
      <c r="O118" s="100"/>
      <c r="P118" s="94"/>
      <c r="Q118" s="100"/>
      <c r="R118" s="94"/>
      <c r="S118" s="100"/>
      <c r="T118" s="94"/>
      <c r="U118" s="100"/>
      <c r="V118" s="94"/>
      <c r="W118" s="100"/>
      <c r="X118" s="94"/>
      <c r="Y118" s="100"/>
      <c r="Z118" s="94"/>
      <c r="AA118" s="100"/>
      <c r="AB118" s="94"/>
      <c r="AC118" s="100"/>
      <c r="AD118" s="94"/>
      <c r="AE118" s="100"/>
      <c r="AF118" s="101"/>
      <c r="AG118" s="100"/>
      <c r="AH118" s="99"/>
      <c r="AI118" s="100"/>
      <c r="AJ118" s="99"/>
      <c r="AK118" s="100"/>
      <c r="AL118" s="99"/>
      <c r="AM118" s="100"/>
      <c r="AN118" s="99"/>
      <c r="AO118" s="100"/>
      <c r="AP118" s="99"/>
      <c r="AQ118" s="100"/>
      <c r="AR118" s="99"/>
      <c r="AS118" s="100"/>
      <c r="AT118" s="99"/>
      <c r="AU118" s="100"/>
      <c r="AV118" s="99"/>
      <c r="AW118" s="100"/>
      <c r="AX118" s="99"/>
      <c r="AY118" s="100"/>
      <c r="AZ118" s="99"/>
      <c r="BA118" s="100"/>
      <c r="BB118" s="99"/>
      <c r="BC118" s="100"/>
      <c r="BD118" s="99"/>
      <c r="BE118" s="100"/>
      <c r="BF118" s="101"/>
      <c r="BG118" s="100"/>
      <c r="BH118" s="99"/>
      <c r="BI118" s="100"/>
      <c r="BJ118" s="99"/>
      <c r="BK118" s="100"/>
      <c r="BL118" s="99"/>
      <c r="BM118" s="100"/>
      <c r="BN118" s="99"/>
      <c r="BO118" s="100"/>
      <c r="BP118" s="99"/>
      <c r="BQ118" s="100"/>
      <c r="BR118" s="99"/>
      <c r="BS118" s="100"/>
      <c r="BT118" s="99"/>
      <c r="BU118" s="100"/>
      <c r="BV118" s="99"/>
      <c r="BW118" s="100"/>
      <c r="BX118" s="99"/>
      <c r="BY118" s="100"/>
      <c r="BZ118" s="99"/>
      <c r="CA118" s="100"/>
      <c r="CB118" s="99"/>
      <c r="CC118" s="100"/>
      <c r="CD118" s="99"/>
      <c r="CE118" s="100"/>
      <c r="CF118" s="101">
        <f t="shared" si="365"/>
        <v>0</v>
      </c>
      <c r="CG118" s="100">
        <f t="shared" si="365"/>
        <v>0</v>
      </c>
    </row>
    <row r="119" spans="1:85" s="102" customFormat="1" ht="19.899999999999999" customHeight="1" x14ac:dyDescent="0.5">
      <c r="A119" s="94"/>
      <c r="B119" s="95"/>
      <c r="C119" s="95"/>
      <c r="D119" s="94"/>
      <c r="E119" s="94"/>
      <c r="F119" s="94"/>
      <c r="G119" s="94"/>
      <c r="H119" s="94"/>
      <c r="I119" s="146"/>
      <c r="J119" s="94"/>
      <c r="K119" s="146"/>
      <c r="L119" s="94"/>
      <c r="M119" s="146"/>
      <c r="N119" s="94"/>
      <c r="O119" s="146"/>
      <c r="P119" s="94"/>
      <c r="Q119" s="146"/>
      <c r="R119" s="94"/>
      <c r="S119" s="146"/>
      <c r="T119" s="94"/>
      <c r="U119" s="146"/>
      <c r="V119" s="94"/>
      <c r="W119" s="146"/>
      <c r="X119" s="94"/>
      <c r="Y119" s="146"/>
      <c r="Z119" s="94"/>
      <c r="AA119" s="146"/>
      <c r="AB119" s="94"/>
      <c r="AC119" s="146"/>
      <c r="AD119" s="94"/>
      <c r="AE119" s="146"/>
      <c r="AF119" s="147"/>
      <c r="AG119" s="146"/>
      <c r="AH119" s="96"/>
      <c r="AI119" s="97"/>
      <c r="AJ119" s="96"/>
      <c r="AK119" s="97"/>
      <c r="AL119" s="99"/>
      <c r="AM119" s="100"/>
      <c r="AN119" s="99"/>
      <c r="AO119" s="100"/>
      <c r="AP119" s="99"/>
      <c r="AQ119" s="100"/>
      <c r="AR119" s="99"/>
      <c r="AS119" s="100"/>
      <c r="AT119" s="99"/>
      <c r="AU119" s="100"/>
      <c r="AV119" s="99"/>
      <c r="AW119" s="100"/>
      <c r="AX119" s="99"/>
      <c r="AY119" s="100"/>
      <c r="AZ119" s="99"/>
      <c r="BA119" s="100"/>
      <c r="BB119" s="99"/>
      <c r="BC119" s="100"/>
      <c r="BD119" s="99"/>
      <c r="BE119" s="100"/>
      <c r="BF119" s="101"/>
      <c r="BG119" s="100"/>
      <c r="BH119" s="99"/>
      <c r="BI119" s="100"/>
      <c r="BJ119" s="99"/>
      <c r="BK119" s="100"/>
      <c r="BL119" s="99"/>
      <c r="BM119" s="100"/>
      <c r="BN119" s="99"/>
      <c r="BO119" s="100"/>
      <c r="BP119" s="99"/>
      <c r="BQ119" s="100"/>
      <c r="BR119" s="99"/>
      <c r="BS119" s="100"/>
      <c r="BT119" s="99"/>
      <c r="BU119" s="100"/>
      <c r="BV119" s="99"/>
      <c r="BW119" s="100"/>
      <c r="BX119" s="99"/>
      <c r="BY119" s="100"/>
      <c r="BZ119" s="99"/>
      <c r="CA119" s="100"/>
      <c r="CB119" s="99"/>
      <c r="CC119" s="100"/>
      <c r="CD119" s="99"/>
      <c r="CE119" s="100"/>
      <c r="CF119" s="101"/>
      <c r="CG119" s="100"/>
    </row>
    <row r="120" spans="1:85" s="102" customFormat="1" ht="19.899999999999999" customHeight="1" x14ac:dyDescent="0.5">
      <c r="A120" s="94">
        <v>95</v>
      </c>
      <c r="B120" s="95" t="s">
        <v>155</v>
      </c>
      <c r="C120" s="95" t="s">
        <v>74</v>
      </c>
      <c r="D120" s="94">
        <f>RANK(BF120,$BF$4:$BF$147)</f>
        <v>17</v>
      </c>
      <c r="E120" s="94">
        <v>0.64</v>
      </c>
      <c r="F120" s="94" t="s">
        <v>85</v>
      </c>
      <c r="G120" s="94">
        <v>1350</v>
      </c>
      <c r="H120" s="94"/>
      <c r="I120" s="146">
        <f>H120*$E120</f>
        <v>0</v>
      </c>
      <c r="J120" s="94"/>
      <c r="K120" s="146">
        <f>J120*$E120</f>
        <v>0</v>
      </c>
      <c r="L120" s="94"/>
      <c r="M120" s="146">
        <f>L120*$E120</f>
        <v>0</v>
      </c>
      <c r="N120" s="94"/>
      <c r="O120" s="146">
        <f>N120*$E120</f>
        <v>0</v>
      </c>
      <c r="P120" s="94"/>
      <c r="Q120" s="146">
        <f>P120*$E120</f>
        <v>0</v>
      </c>
      <c r="R120" s="94"/>
      <c r="S120" s="146">
        <f>R120*$E120</f>
        <v>0</v>
      </c>
      <c r="T120" s="94"/>
      <c r="U120" s="146">
        <f>T120*$E120</f>
        <v>0</v>
      </c>
      <c r="V120" s="94"/>
      <c r="W120" s="146">
        <f>V120*$E120</f>
        <v>0</v>
      </c>
      <c r="X120" s="94"/>
      <c r="Y120" s="146">
        <f>X120*$E120</f>
        <v>0</v>
      </c>
      <c r="Z120" s="94"/>
      <c r="AA120" s="146">
        <f>Z120*$E120</f>
        <v>0</v>
      </c>
      <c r="AB120" s="94"/>
      <c r="AC120" s="146">
        <f>AB120*$E120</f>
        <v>0</v>
      </c>
      <c r="AD120" s="94"/>
      <c r="AE120" s="146">
        <f>AD120*$E120</f>
        <v>0</v>
      </c>
      <c r="AF120" s="147">
        <f>SUM(H120,J120,L120,N120,P120,R120,T120,V120,X120,Z120,AB120,AD120)</f>
        <v>0</v>
      </c>
      <c r="AG120" s="146">
        <f>SUM(I120,K120,M120,O120,Q120,S120,U120,W120,Y120,AA120,AC120,AE120)</f>
        <v>0</v>
      </c>
      <c r="AH120" s="99"/>
      <c r="AI120" s="100">
        <f>AH120*$E120</f>
        <v>0</v>
      </c>
      <c r="AJ120" s="99"/>
      <c r="AK120" s="100">
        <f>AJ120*$E120</f>
        <v>0</v>
      </c>
      <c r="AL120" s="99"/>
      <c r="AM120" s="100">
        <f>AL120*$E120</f>
        <v>0</v>
      </c>
      <c r="AN120" s="99"/>
      <c r="AO120" s="100">
        <f>AN120*$E120</f>
        <v>0</v>
      </c>
      <c r="AP120" s="99"/>
      <c r="AQ120" s="100">
        <f>AP120*$E120</f>
        <v>0</v>
      </c>
      <c r="AR120" s="99"/>
      <c r="AS120" s="100">
        <f>AR120*$E120</f>
        <v>0</v>
      </c>
      <c r="AT120" s="99"/>
      <c r="AU120" s="100">
        <f>AT120*$E120</f>
        <v>0</v>
      </c>
      <c r="AV120" s="99"/>
      <c r="AW120" s="100">
        <f>AV120*$E120</f>
        <v>0</v>
      </c>
      <c r="AX120" s="99"/>
      <c r="AY120" s="100">
        <f>AX120*$E120</f>
        <v>0</v>
      </c>
      <c r="AZ120" s="99"/>
      <c r="BA120" s="100">
        <f>AZ120*$E120</f>
        <v>0</v>
      </c>
      <c r="BB120" s="99"/>
      <c r="BC120" s="100">
        <f>BB120*$E120</f>
        <v>0</v>
      </c>
      <c r="BD120" s="99"/>
      <c r="BE120" s="100">
        <f>BD120*$E120</f>
        <v>0</v>
      </c>
      <c r="BF120" s="101">
        <f>SUM(AH120,AJ120,AL120,AN120,AP120,AR120,AT120,AV120,AX120,AZ120,BB120,BD120)</f>
        <v>0</v>
      </c>
      <c r="BG120" s="100">
        <f>SUM(AI120,AK120,AM120,AO120,AQ120,AS120,AU120,AW120,AY120,BA120,BC120,BE120)</f>
        <v>0</v>
      </c>
      <c r="BH120" s="99"/>
      <c r="BI120" s="100">
        <f>BH120*$E120</f>
        <v>0</v>
      </c>
      <c r="BJ120" s="99"/>
      <c r="BK120" s="100">
        <f>BJ120*$E120</f>
        <v>0</v>
      </c>
      <c r="BL120" s="99"/>
      <c r="BM120" s="100">
        <f>BL120*$E120</f>
        <v>0</v>
      </c>
      <c r="BN120" s="99"/>
      <c r="BO120" s="100">
        <f>BN120*$E120</f>
        <v>0</v>
      </c>
      <c r="BP120" s="99"/>
      <c r="BQ120" s="100">
        <f>BP120*$E120</f>
        <v>0</v>
      </c>
      <c r="BR120" s="99"/>
      <c r="BS120" s="100">
        <f>BR120*$E120</f>
        <v>0</v>
      </c>
      <c r="BT120" s="99"/>
      <c r="BU120" s="100">
        <f>BT120*$E120</f>
        <v>0</v>
      </c>
      <c r="BV120" s="99"/>
      <c r="BW120" s="100">
        <f>BV120*$E120</f>
        <v>0</v>
      </c>
      <c r="BX120" s="99"/>
      <c r="BY120" s="100">
        <f>BX120*$E120</f>
        <v>0</v>
      </c>
      <c r="BZ120" s="99"/>
      <c r="CA120" s="100">
        <f>BZ120*$E120</f>
        <v>0</v>
      </c>
      <c r="CB120" s="99"/>
      <c r="CC120" s="100">
        <f>CB120*$E120</f>
        <v>0</v>
      </c>
      <c r="CD120" s="99"/>
      <c r="CE120" s="100">
        <f>CD120*$E120</f>
        <v>0</v>
      </c>
      <c r="CF120" s="101">
        <f>SUM(BH120,BJ120,BL120,BN120,BP120,BR120,BT120,BV120,BX120,BZ120,CB120,CD120)</f>
        <v>0</v>
      </c>
      <c r="CG120" s="100">
        <f>SUM(BI120,BK120,BM120,BO120,BQ120,BS120,BU120,BW120,BY120,CA120,CC120,CE120)</f>
        <v>0</v>
      </c>
    </row>
    <row r="121" spans="1:85" s="102" customFormat="1" ht="19.899999999999999" customHeight="1" x14ac:dyDescent="0.5">
      <c r="A121" s="94">
        <v>96</v>
      </c>
      <c r="B121" s="95" t="s">
        <v>155</v>
      </c>
      <c r="C121" s="95" t="s">
        <v>205</v>
      </c>
      <c r="D121" s="94">
        <v>19</v>
      </c>
      <c r="E121" s="94">
        <v>1</v>
      </c>
      <c r="F121" s="94" t="s">
        <v>98</v>
      </c>
      <c r="G121" s="94"/>
      <c r="H121" s="94"/>
      <c r="I121" s="146"/>
      <c r="J121" s="94"/>
      <c r="K121" s="146"/>
      <c r="L121" s="94"/>
      <c r="M121" s="146"/>
      <c r="N121" s="94"/>
      <c r="O121" s="146"/>
      <c r="P121" s="94"/>
      <c r="Q121" s="146"/>
      <c r="R121" s="94"/>
      <c r="S121" s="146"/>
      <c r="T121" s="94"/>
      <c r="U121" s="146"/>
      <c r="V121" s="94"/>
      <c r="W121" s="146"/>
      <c r="X121" s="94"/>
      <c r="Y121" s="146"/>
      <c r="Z121" s="94"/>
      <c r="AA121" s="146"/>
      <c r="AB121" s="94"/>
      <c r="AC121" s="146"/>
      <c r="AD121" s="94"/>
      <c r="AE121" s="146"/>
      <c r="AF121" s="147"/>
      <c r="AG121" s="146"/>
      <c r="AH121" s="96"/>
      <c r="AI121" s="97"/>
      <c r="AJ121" s="96"/>
      <c r="AK121" s="97"/>
      <c r="AL121" s="99"/>
      <c r="AM121" s="100"/>
      <c r="AN121" s="99"/>
      <c r="AO121" s="100"/>
      <c r="AP121" s="99"/>
      <c r="AQ121" s="100"/>
      <c r="AR121" s="99"/>
      <c r="AS121" s="100"/>
      <c r="AT121" s="99"/>
      <c r="AU121" s="100"/>
      <c r="AV121" s="99"/>
      <c r="AW121" s="100"/>
      <c r="AX121" s="99"/>
      <c r="AY121" s="100"/>
      <c r="AZ121" s="99"/>
      <c r="BA121" s="100"/>
      <c r="BB121" s="99"/>
      <c r="BC121" s="100"/>
      <c r="BD121" s="99"/>
      <c r="BE121" s="100"/>
      <c r="BF121" s="101"/>
      <c r="BG121" s="100"/>
      <c r="BH121" s="99"/>
      <c r="BI121" s="100"/>
      <c r="BJ121" s="99"/>
      <c r="BK121" s="100"/>
      <c r="BL121" s="99"/>
      <c r="BM121" s="100"/>
      <c r="BN121" s="99"/>
      <c r="BO121" s="100"/>
      <c r="BP121" s="99"/>
      <c r="BQ121" s="100"/>
      <c r="BR121" s="99"/>
      <c r="BS121" s="100"/>
      <c r="BT121" s="99"/>
      <c r="BU121" s="100"/>
      <c r="BV121" s="99"/>
      <c r="BW121" s="100"/>
      <c r="BX121" s="99"/>
      <c r="BY121" s="100"/>
      <c r="BZ121" s="99"/>
      <c r="CA121" s="100"/>
      <c r="CB121" s="99"/>
      <c r="CC121" s="100"/>
      <c r="CD121" s="99"/>
      <c r="CE121" s="100"/>
      <c r="CF121" s="101"/>
      <c r="CG121" s="100"/>
    </row>
    <row r="122" spans="1:85" s="102" customFormat="1" ht="19.899999999999999" customHeight="1" x14ac:dyDescent="0.5">
      <c r="A122" s="94"/>
      <c r="B122" s="95"/>
      <c r="C122" s="95"/>
      <c r="D122" s="94"/>
      <c r="E122" s="94"/>
      <c r="F122" s="94"/>
      <c r="G122" s="94"/>
      <c r="H122" s="94"/>
      <c r="I122" s="146"/>
      <c r="J122" s="94"/>
      <c r="K122" s="146"/>
      <c r="L122" s="94"/>
      <c r="M122" s="146"/>
      <c r="N122" s="94"/>
      <c r="O122" s="146"/>
      <c r="P122" s="94"/>
      <c r="Q122" s="146"/>
      <c r="R122" s="94"/>
      <c r="S122" s="146"/>
      <c r="T122" s="94"/>
      <c r="U122" s="146"/>
      <c r="V122" s="94"/>
      <c r="W122" s="146"/>
      <c r="X122" s="94"/>
      <c r="Y122" s="146"/>
      <c r="Z122" s="94"/>
      <c r="AA122" s="146"/>
      <c r="AB122" s="94"/>
      <c r="AC122" s="146"/>
      <c r="AD122" s="94"/>
      <c r="AE122" s="146"/>
      <c r="AF122" s="147"/>
      <c r="AG122" s="146"/>
      <c r="AH122" s="96"/>
      <c r="AI122" s="97"/>
      <c r="AJ122" s="96"/>
      <c r="AK122" s="97"/>
      <c r="AL122" s="99"/>
      <c r="AM122" s="100"/>
      <c r="AN122" s="99"/>
      <c r="AO122" s="100"/>
      <c r="AP122" s="99"/>
      <c r="AQ122" s="100"/>
      <c r="AR122" s="99"/>
      <c r="AS122" s="100"/>
      <c r="AT122" s="99"/>
      <c r="AU122" s="100"/>
      <c r="AV122" s="99"/>
      <c r="AW122" s="100"/>
      <c r="AX122" s="99"/>
      <c r="AY122" s="100"/>
      <c r="AZ122" s="99"/>
      <c r="BA122" s="100"/>
      <c r="BB122" s="99"/>
      <c r="BC122" s="100"/>
      <c r="BD122" s="99"/>
      <c r="BE122" s="100"/>
      <c r="BF122" s="101"/>
      <c r="BG122" s="100"/>
      <c r="BH122" s="99"/>
      <c r="BI122" s="100"/>
      <c r="BJ122" s="99"/>
      <c r="BK122" s="100"/>
      <c r="BL122" s="99"/>
      <c r="BM122" s="100"/>
      <c r="BN122" s="99"/>
      <c r="BO122" s="100"/>
      <c r="BP122" s="99"/>
      <c r="BQ122" s="100"/>
      <c r="BR122" s="99"/>
      <c r="BS122" s="100"/>
      <c r="BT122" s="99"/>
      <c r="BU122" s="100"/>
      <c r="BV122" s="99"/>
      <c r="BW122" s="100"/>
      <c r="BX122" s="99"/>
      <c r="BY122" s="100"/>
      <c r="BZ122" s="99"/>
      <c r="CA122" s="100"/>
      <c r="CB122" s="99"/>
      <c r="CC122" s="100"/>
      <c r="CD122" s="99"/>
      <c r="CE122" s="100"/>
      <c r="CF122" s="101"/>
      <c r="CG122" s="100"/>
    </row>
    <row r="123" spans="1:85" s="102" customFormat="1" ht="19.899999999999999" customHeight="1" x14ac:dyDescent="0.5">
      <c r="A123" s="94">
        <v>97</v>
      </c>
      <c r="B123" s="95" t="s">
        <v>207</v>
      </c>
      <c r="C123" s="95" t="s">
        <v>74</v>
      </c>
      <c r="D123" s="94">
        <f>RANK(BF123,$BF$4:$BF$147)</f>
        <v>17</v>
      </c>
      <c r="E123" s="94">
        <v>1</v>
      </c>
      <c r="F123" s="94" t="s">
        <v>208</v>
      </c>
      <c r="G123" s="94">
        <v>2170</v>
      </c>
      <c r="H123" s="94"/>
      <c r="I123" s="146"/>
      <c r="J123" s="94"/>
      <c r="K123" s="146"/>
      <c r="L123" s="94"/>
      <c r="M123" s="146"/>
      <c r="N123" s="94"/>
      <c r="O123" s="146"/>
      <c r="P123" s="94"/>
      <c r="Q123" s="146"/>
      <c r="R123" s="94"/>
      <c r="S123" s="146"/>
      <c r="T123" s="94"/>
      <c r="U123" s="146"/>
      <c r="V123" s="94"/>
      <c r="W123" s="146"/>
      <c r="X123" s="94"/>
      <c r="Y123" s="146"/>
      <c r="Z123" s="94"/>
      <c r="AA123" s="146"/>
      <c r="AB123" s="94"/>
      <c r="AC123" s="146"/>
      <c r="AD123" s="94"/>
      <c r="AE123" s="146"/>
      <c r="AF123" s="147"/>
      <c r="AG123" s="146"/>
      <c r="AH123" s="96"/>
      <c r="AI123" s="97"/>
      <c r="AJ123" s="96"/>
      <c r="AK123" s="97"/>
      <c r="AL123" s="99"/>
      <c r="AM123" s="100"/>
      <c r="AN123" s="99"/>
      <c r="AO123" s="100"/>
      <c r="AP123" s="99"/>
      <c r="AQ123" s="100"/>
      <c r="AR123" s="99"/>
      <c r="AS123" s="100"/>
      <c r="AT123" s="99"/>
      <c r="AU123" s="100"/>
      <c r="AV123" s="99"/>
      <c r="AW123" s="100">
        <f t="shared" ref="AW123:AW128" si="381">AV123*$E123</f>
        <v>0</v>
      </c>
      <c r="AX123" s="99"/>
      <c r="AY123" s="100">
        <f t="shared" ref="AY123:AY128" si="382">AX123*$E123</f>
        <v>0</v>
      </c>
      <c r="AZ123" s="99"/>
      <c r="BA123" s="100">
        <f t="shared" ref="BA123:BA128" si="383">AZ123*$E123</f>
        <v>0</v>
      </c>
      <c r="BB123" s="99"/>
      <c r="BC123" s="100">
        <f t="shared" ref="BC123:BC128" si="384">BB123*$E123</f>
        <v>0</v>
      </c>
      <c r="BD123" s="99"/>
      <c r="BE123" s="100">
        <f t="shared" ref="BE123:BE128" si="385">BD123*$E123</f>
        <v>0</v>
      </c>
      <c r="BF123" s="101">
        <f t="shared" ref="BF123:BF128" si="386">SUM(AH123,AJ123,AL123,AN123,AP123,AR123,AT123,AV123,AX123,AZ123,BB123,BD123)</f>
        <v>0</v>
      </c>
      <c r="BG123" s="100">
        <f t="shared" ref="BG123:BG128" si="387">SUM(AI123,AK123,AM123,AO123,AQ123,AS123,AU123,AW123,AY123,BA123,BC123,BE123)</f>
        <v>0</v>
      </c>
      <c r="BH123" s="99"/>
      <c r="BI123" s="100"/>
      <c r="BJ123" s="99"/>
      <c r="BK123" s="100"/>
      <c r="BL123" s="99"/>
      <c r="BM123" s="100"/>
      <c r="BN123" s="99"/>
      <c r="BO123" s="100"/>
      <c r="BP123" s="99"/>
      <c r="BQ123" s="100"/>
      <c r="BR123" s="99"/>
      <c r="BS123" s="100"/>
      <c r="BT123" s="99"/>
      <c r="BU123" s="100"/>
      <c r="BV123" s="99"/>
      <c r="BW123" s="100">
        <f t="shared" ref="BW123:BW128" si="388">BV123*$E123</f>
        <v>0</v>
      </c>
      <c r="BX123" s="99"/>
      <c r="BY123" s="100"/>
      <c r="BZ123" s="99"/>
      <c r="CA123" s="100"/>
      <c r="CB123" s="99"/>
      <c r="CC123" s="100"/>
      <c r="CD123" s="99"/>
      <c r="CE123" s="100"/>
      <c r="CF123" s="101">
        <f t="shared" ref="CF123:CG146" si="389">SUM(BH123,BJ123,BL123,BN123,BP123,BR123,BT123,BV123,BX123,BZ123,CB123,CD123)</f>
        <v>0</v>
      </c>
      <c r="CG123" s="100">
        <f t="shared" si="389"/>
        <v>0</v>
      </c>
    </row>
    <row r="124" spans="1:85" s="102" customFormat="1" ht="19.899999999999999" customHeight="1" x14ac:dyDescent="0.5">
      <c r="A124" s="94">
        <v>98</v>
      </c>
      <c r="B124" s="95" t="s">
        <v>211</v>
      </c>
      <c r="C124" s="95" t="s">
        <v>205</v>
      </c>
      <c r="D124" s="94">
        <f>RANK(BF124,$BF$4:$BF$147)</f>
        <v>17</v>
      </c>
      <c r="E124" s="94">
        <v>1</v>
      </c>
      <c r="F124" s="94" t="s">
        <v>208</v>
      </c>
      <c r="G124" s="94"/>
      <c r="H124" s="94"/>
      <c r="I124" s="146"/>
      <c r="J124" s="94"/>
      <c r="K124" s="146"/>
      <c r="L124" s="94"/>
      <c r="M124" s="146"/>
      <c r="N124" s="94"/>
      <c r="O124" s="146"/>
      <c r="P124" s="94"/>
      <c r="Q124" s="146"/>
      <c r="R124" s="94"/>
      <c r="S124" s="146"/>
      <c r="T124" s="94"/>
      <c r="U124" s="146"/>
      <c r="V124" s="94"/>
      <c r="W124" s="146"/>
      <c r="X124" s="94"/>
      <c r="Y124" s="146"/>
      <c r="Z124" s="94"/>
      <c r="AA124" s="146"/>
      <c r="AB124" s="94"/>
      <c r="AC124" s="146"/>
      <c r="AD124" s="94"/>
      <c r="AE124" s="146"/>
      <c r="AF124" s="147"/>
      <c r="AG124" s="146"/>
      <c r="AH124" s="96"/>
      <c r="AI124" s="97"/>
      <c r="AJ124" s="96"/>
      <c r="AK124" s="97"/>
      <c r="AL124" s="99"/>
      <c r="AM124" s="100"/>
      <c r="AN124" s="99"/>
      <c r="AO124" s="100"/>
      <c r="AP124" s="99"/>
      <c r="AQ124" s="100"/>
      <c r="AR124" s="99"/>
      <c r="AS124" s="100"/>
      <c r="AT124" s="99"/>
      <c r="AU124" s="100"/>
      <c r="AV124" s="99"/>
      <c r="AW124" s="100">
        <f t="shared" si="381"/>
        <v>0</v>
      </c>
      <c r="AX124" s="99"/>
      <c r="AY124" s="100">
        <f t="shared" si="382"/>
        <v>0</v>
      </c>
      <c r="AZ124" s="99"/>
      <c r="BA124" s="100">
        <f t="shared" si="383"/>
        <v>0</v>
      </c>
      <c r="BB124" s="99"/>
      <c r="BC124" s="100">
        <f t="shared" si="384"/>
        <v>0</v>
      </c>
      <c r="BD124" s="99"/>
      <c r="BE124" s="100">
        <f t="shared" si="385"/>
        <v>0</v>
      </c>
      <c r="BF124" s="101">
        <f t="shared" si="386"/>
        <v>0</v>
      </c>
      <c r="BG124" s="100">
        <f t="shared" si="387"/>
        <v>0</v>
      </c>
      <c r="BH124" s="99"/>
      <c r="BI124" s="100"/>
      <c r="BJ124" s="99"/>
      <c r="BK124" s="100"/>
      <c r="BL124" s="99"/>
      <c r="BM124" s="100"/>
      <c r="BN124" s="99"/>
      <c r="BO124" s="100"/>
      <c r="BP124" s="99"/>
      <c r="BQ124" s="100"/>
      <c r="BR124" s="99"/>
      <c r="BS124" s="100"/>
      <c r="BT124" s="99"/>
      <c r="BU124" s="100"/>
      <c r="BV124" s="99"/>
      <c r="BW124" s="100">
        <f t="shared" si="388"/>
        <v>0</v>
      </c>
      <c r="BX124" s="99"/>
      <c r="BY124" s="100"/>
      <c r="BZ124" s="99"/>
      <c r="CA124" s="100"/>
      <c r="CB124" s="99"/>
      <c r="CC124" s="100"/>
      <c r="CD124" s="99"/>
      <c r="CE124" s="100"/>
      <c r="CF124" s="101">
        <f t="shared" si="389"/>
        <v>0</v>
      </c>
      <c r="CG124" s="100">
        <f t="shared" si="389"/>
        <v>0</v>
      </c>
    </row>
    <row r="125" spans="1:85" s="102" customFormat="1" ht="19.899999999999999" customHeight="1" x14ac:dyDescent="0.5">
      <c r="A125" s="94">
        <v>99</v>
      </c>
      <c r="B125" s="95" t="s">
        <v>226</v>
      </c>
      <c r="C125" s="95"/>
      <c r="D125" s="94">
        <f t="shared" ref="D125:D126" si="390">RANK(BF125,$BF$4:$BF$147)</f>
        <v>17</v>
      </c>
      <c r="E125" s="94"/>
      <c r="F125" s="94"/>
      <c r="G125" s="94"/>
      <c r="H125" s="94"/>
      <c r="I125" s="146"/>
      <c r="J125" s="94"/>
      <c r="K125" s="146"/>
      <c r="L125" s="94"/>
      <c r="M125" s="146"/>
      <c r="N125" s="94"/>
      <c r="O125" s="146"/>
      <c r="P125" s="94"/>
      <c r="Q125" s="146"/>
      <c r="R125" s="94"/>
      <c r="S125" s="146"/>
      <c r="T125" s="94"/>
      <c r="U125" s="146"/>
      <c r="V125" s="94"/>
      <c r="W125" s="146"/>
      <c r="X125" s="94"/>
      <c r="Y125" s="146"/>
      <c r="Z125" s="94"/>
      <c r="AA125" s="146"/>
      <c r="AB125" s="94"/>
      <c r="AC125" s="146"/>
      <c r="AD125" s="94"/>
      <c r="AE125" s="146"/>
      <c r="AF125" s="147"/>
      <c r="AG125" s="146"/>
      <c r="AH125" s="96"/>
      <c r="AI125" s="97"/>
      <c r="AJ125" s="96"/>
      <c r="AK125" s="97"/>
      <c r="AL125" s="99"/>
      <c r="AM125" s="100"/>
      <c r="AN125" s="99"/>
      <c r="AO125" s="100"/>
      <c r="AP125" s="99"/>
      <c r="AQ125" s="100"/>
      <c r="AR125" s="99"/>
      <c r="AS125" s="100"/>
      <c r="AT125" s="99"/>
      <c r="AU125" s="100"/>
      <c r="AV125" s="99"/>
      <c r="AW125" s="100"/>
      <c r="AX125" s="99"/>
      <c r="AY125" s="100"/>
      <c r="AZ125" s="99"/>
      <c r="BA125" s="100"/>
      <c r="BB125" s="99"/>
      <c r="BC125" s="100"/>
      <c r="BD125" s="99"/>
      <c r="BE125" s="100"/>
      <c r="BF125" s="101"/>
      <c r="BG125" s="100"/>
      <c r="BH125" s="99"/>
      <c r="BI125" s="100"/>
      <c r="BJ125" s="99"/>
      <c r="BK125" s="100"/>
      <c r="BL125" s="99"/>
      <c r="BM125" s="100"/>
      <c r="BN125" s="99"/>
      <c r="BO125" s="100"/>
      <c r="BP125" s="99"/>
      <c r="BQ125" s="100"/>
      <c r="BR125" s="99"/>
      <c r="BS125" s="100"/>
      <c r="BT125" s="99"/>
      <c r="BU125" s="100"/>
      <c r="BV125" s="99"/>
      <c r="BW125" s="100"/>
      <c r="BX125" s="99"/>
      <c r="BY125" s="100"/>
      <c r="BZ125" s="99"/>
      <c r="CA125" s="100"/>
      <c r="CB125" s="99"/>
      <c r="CC125" s="100"/>
      <c r="CD125" s="99"/>
      <c r="CE125" s="100"/>
      <c r="CF125" s="101"/>
      <c r="CG125" s="100"/>
    </row>
    <row r="126" spans="1:85" s="102" customFormat="1" ht="19.899999999999999" customHeight="1" x14ac:dyDescent="0.5">
      <c r="A126" s="94">
        <v>100</v>
      </c>
      <c r="B126" s="95" t="s">
        <v>227</v>
      </c>
      <c r="C126" s="95"/>
      <c r="D126" s="94">
        <f t="shared" si="390"/>
        <v>17</v>
      </c>
      <c r="E126" s="94"/>
      <c r="F126" s="94"/>
      <c r="G126" s="94"/>
      <c r="H126" s="94"/>
      <c r="I126" s="146"/>
      <c r="J126" s="94"/>
      <c r="K126" s="146"/>
      <c r="L126" s="94"/>
      <c r="M126" s="146"/>
      <c r="N126" s="94"/>
      <c r="O126" s="146"/>
      <c r="P126" s="94"/>
      <c r="Q126" s="146"/>
      <c r="R126" s="94"/>
      <c r="S126" s="146"/>
      <c r="T126" s="94"/>
      <c r="U126" s="146"/>
      <c r="V126" s="94"/>
      <c r="W126" s="146"/>
      <c r="X126" s="94"/>
      <c r="Y126" s="146"/>
      <c r="Z126" s="94"/>
      <c r="AA126" s="146"/>
      <c r="AB126" s="94"/>
      <c r="AC126" s="146"/>
      <c r="AD126" s="94"/>
      <c r="AE126" s="146"/>
      <c r="AF126" s="147"/>
      <c r="AG126" s="146"/>
      <c r="AH126" s="96"/>
      <c r="AI126" s="97"/>
      <c r="AJ126" s="96"/>
      <c r="AK126" s="97"/>
      <c r="AL126" s="99"/>
      <c r="AM126" s="100"/>
      <c r="AN126" s="99"/>
      <c r="AO126" s="100"/>
      <c r="AP126" s="99"/>
      <c r="AQ126" s="100"/>
      <c r="AR126" s="99"/>
      <c r="AS126" s="100"/>
      <c r="AT126" s="99"/>
      <c r="AU126" s="100"/>
      <c r="AV126" s="99"/>
      <c r="AW126" s="100"/>
      <c r="AX126" s="99"/>
      <c r="AY126" s="100"/>
      <c r="AZ126" s="99"/>
      <c r="BA126" s="100"/>
      <c r="BB126" s="99"/>
      <c r="BC126" s="100"/>
      <c r="BD126" s="99"/>
      <c r="BE126" s="100"/>
      <c r="BF126" s="101"/>
      <c r="BG126" s="100"/>
      <c r="BH126" s="99"/>
      <c r="BI126" s="100"/>
      <c r="BJ126" s="99"/>
      <c r="BK126" s="100"/>
      <c r="BL126" s="99"/>
      <c r="BM126" s="100"/>
      <c r="BN126" s="99"/>
      <c r="BO126" s="100"/>
      <c r="BP126" s="99"/>
      <c r="BQ126" s="100"/>
      <c r="BR126" s="99"/>
      <c r="BS126" s="100"/>
      <c r="BT126" s="99"/>
      <c r="BU126" s="100"/>
      <c r="BV126" s="99"/>
      <c r="BW126" s="100"/>
      <c r="BX126" s="99"/>
      <c r="BY126" s="100"/>
      <c r="BZ126" s="99"/>
      <c r="CA126" s="100"/>
      <c r="CB126" s="99"/>
      <c r="CC126" s="100"/>
      <c r="CD126" s="99"/>
      <c r="CE126" s="100"/>
      <c r="CF126" s="101"/>
      <c r="CG126" s="100"/>
    </row>
    <row r="127" spans="1:85" s="102" customFormat="1" ht="19.899999999999999" customHeight="1" x14ac:dyDescent="0.5">
      <c r="A127" s="94">
        <v>101</v>
      </c>
      <c r="B127" s="95" t="s">
        <v>209</v>
      </c>
      <c r="C127" s="95" t="s">
        <v>205</v>
      </c>
      <c r="D127" s="94">
        <f>RANK(BF127,$BF$4:$BF$147)</f>
        <v>13</v>
      </c>
      <c r="E127" s="94">
        <v>1</v>
      </c>
      <c r="F127" s="94" t="s">
        <v>210</v>
      </c>
      <c r="G127" s="94">
        <v>1850</v>
      </c>
      <c r="H127" s="94"/>
      <c r="I127" s="146"/>
      <c r="J127" s="94"/>
      <c r="K127" s="146"/>
      <c r="L127" s="94"/>
      <c r="M127" s="146"/>
      <c r="N127" s="94"/>
      <c r="O127" s="146"/>
      <c r="P127" s="94"/>
      <c r="Q127" s="146"/>
      <c r="R127" s="94"/>
      <c r="S127" s="146"/>
      <c r="T127" s="94"/>
      <c r="U127" s="146"/>
      <c r="V127" s="94"/>
      <c r="W127" s="146"/>
      <c r="X127" s="94"/>
      <c r="Y127" s="146"/>
      <c r="Z127" s="94"/>
      <c r="AA127" s="146"/>
      <c r="AB127" s="94"/>
      <c r="AC127" s="146"/>
      <c r="AD127" s="94"/>
      <c r="AE127" s="146"/>
      <c r="AF127" s="147"/>
      <c r="AG127" s="146"/>
      <c r="AH127" s="96"/>
      <c r="AI127" s="97"/>
      <c r="AJ127" s="96"/>
      <c r="AK127" s="97"/>
      <c r="AL127" s="99"/>
      <c r="AM127" s="100"/>
      <c r="AN127" s="99"/>
      <c r="AO127" s="100"/>
      <c r="AP127" s="99"/>
      <c r="AQ127" s="100"/>
      <c r="AR127" s="99"/>
      <c r="AS127" s="100"/>
      <c r="AT127" s="99"/>
      <c r="AU127" s="100"/>
      <c r="AV127" s="99">
        <v>12</v>
      </c>
      <c r="AW127" s="100">
        <f t="shared" si="381"/>
        <v>12</v>
      </c>
      <c r="AX127" s="99">
        <v>24</v>
      </c>
      <c r="AY127" s="100">
        <f t="shared" si="382"/>
        <v>24</v>
      </c>
      <c r="AZ127" s="99">
        <v>6</v>
      </c>
      <c r="BA127" s="100">
        <f t="shared" si="383"/>
        <v>6</v>
      </c>
      <c r="BB127" s="99">
        <v>150</v>
      </c>
      <c r="BC127" s="100">
        <f t="shared" si="384"/>
        <v>150</v>
      </c>
      <c r="BD127" s="99">
        <v>12</v>
      </c>
      <c r="BE127" s="100">
        <f t="shared" si="385"/>
        <v>12</v>
      </c>
      <c r="BF127" s="101">
        <f t="shared" si="386"/>
        <v>204</v>
      </c>
      <c r="BG127" s="100">
        <f t="shared" si="387"/>
        <v>204</v>
      </c>
      <c r="BH127" s="99"/>
      <c r="BI127" s="100"/>
      <c r="BJ127" s="99"/>
      <c r="BK127" s="100"/>
      <c r="BL127" s="99"/>
      <c r="BM127" s="100"/>
      <c r="BN127" s="99"/>
      <c r="BO127" s="100"/>
      <c r="BP127" s="99"/>
      <c r="BQ127" s="100"/>
      <c r="BR127" s="99"/>
      <c r="BS127" s="100"/>
      <c r="BT127" s="99"/>
      <c r="BU127" s="100"/>
      <c r="BV127" s="99"/>
      <c r="BW127" s="100">
        <f t="shared" si="388"/>
        <v>0</v>
      </c>
      <c r="BX127" s="99"/>
      <c r="BY127" s="100"/>
      <c r="BZ127" s="99"/>
      <c r="CA127" s="100"/>
      <c r="CB127" s="99"/>
      <c r="CC127" s="100"/>
      <c r="CD127" s="99"/>
      <c r="CE127" s="100"/>
      <c r="CF127" s="101">
        <f t="shared" si="389"/>
        <v>0</v>
      </c>
      <c r="CG127" s="100">
        <f t="shared" si="389"/>
        <v>0</v>
      </c>
    </row>
    <row r="128" spans="1:85" s="102" customFormat="1" ht="19.899999999999999" customHeight="1" x14ac:dyDescent="0.5">
      <c r="A128" s="94">
        <v>102</v>
      </c>
      <c r="B128" s="95" t="s">
        <v>209</v>
      </c>
      <c r="C128" s="95" t="s">
        <v>74</v>
      </c>
      <c r="D128" s="94">
        <f>RANK(BF128,$BF$4:$BF$147)</f>
        <v>12</v>
      </c>
      <c r="E128" s="94">
        <v>0.68</v>
      </c>
      <c r="F128" s="94" t="s">
        <v>210</v>
      </c>
      <c r="G128" s="94">
        <v>1800</v>
      </c>
      <c r="H128" s="94"/>
      <c r="I128" s="146"/>
      <c r="J128" s="94"/>
      <c r="K128" s="146"/>
      <c r="L128" s="94"/>
      <c r="M128" s="146"/>
      <c r="N128" s="94"/>
      <c r="O128" s="146"/>
      <c r="P128" s="94"/>
      <c r="Q128" s="146"/>
      <c r="R128" s="94"/>
      <c r="S128" s="146"/>
      <c r="T128" s="94"/>
      <c r="U128" s="146"/>
      <c r="V128" s="94"/>
      <c r="W128" s="146"/>
      <c r="X128" s="94"/>
      <c r="Y128" s="146"/>
      <c r="Z128" s="94"/>
      <c r="AA128" s="146"/>
      <c r="AB128" s="94"/>
      <c r="AC128" s="146"/>
      <c r="AD128" s="94"/>
      <c r="AE128" s="146"/>
      <c r="AF128" s="147"/>
      <c r="AG128" s="146"/>
      <c r="AH128" s="96"/>
      <c r="AI128" s="97"/>
      <c r="AJ128" s="96"/>
      <c r="AK128" s="97"/>
      <c r="AL128" s="99"/>
      <c r="AM128" s="100"/>
      <c r="AN128" s="99"/>
      <c r="AO128" s="100"/>
      <c r="AP128" s="99"/>
      <c r="AQ128" s="100"/>
      <c r="AR128" s="99"/>
      <c r="AS128" s="100"/>
      <c r="AT128" s="99"/>
      <c r="AU128" s="100"/>
      <c r="AV128" s="99">
        <v>137</v>
      </c>
      <c r="AW128" s="100">
        <f t="shared" si="381"/>
        <v>93.160000000000011</v>
      </c>
      <c r="AX128" s="99">
        <v>52</v>
      </c>
      <c r="AY128" s="100">
        <f t="shared" si="382"/>
        <v>35.36</v>
      </c>
      <c r="AZ128" s="99">
        <v>24</v>
      </c>
      <c r="BA128" s="100">
        <f t="shared" si="383"/>
        <v>16.32</v>
      </c>
      <c r="BB128" s="99">
        <v>57</v>
      </c>
      <c r="BC128" s="100">
        <f t="shared" si="384"/>
        <v>38.760000000000005</v>
      </c>
      <c r="BD128" s="99"/>
      <c r="BE128" s="100">
        <f t="shared" si="385"/>
        <v>0</v>
      </c>
      <c r="BF128" s="101">
        <f t="shared" si="386"/>
        <v>270</v>
      </c>
      <c r="BG128" s="100">
        <f t="shared" si="387"/>
        <v>183.60000000000002</v>
      </c>
      <c r="BH128" s="99"/>
      <c r="BI128" s="100"/>
      <c r="BJ128" s="99"/>
      <c r="BK128" s="100"/>
      <c r="BL128" s="99"/>
      <c r="BM128" s="100"/>
      <c r="BN128" s="99"/>
      <c r="BO128" s="100"/>
      <c r="BP128" s="99"/>
      <c r="BQ128" s="100"/>
      <c r="BR128" s="99"/>
      <c r="BS128" s="100"/>
      <c r="BT128" s="99"/>
      <c r="BU128" s="100"/>
      <c r="BV128" s="99"/>
      <c r="BW128" s="100">
        <f t="shared" si="388"/>
        <v>0</v>
      </c>
      <c r="BX128" s="99"/>
      <c r="BY128" s="100">
        <f t="shared" ref="BY128" si="391">BX128*$E128</f>
        <v>0</v>
      </c>
      <c r="BZ128" s="99"/>
      <c r="CA128" s="100">
        <f t="shared" ref="CA128" si="392">BZ128*$E128</f>
        <v>0</v>
      </c>
      <c r="CB128" s="99"/>
      <c r="CC128" s="100"/>
      <c r="CD128" s="99"/>
      <c r="CE128" s="100"/>
      <c r="CF128" s="101">
        <f t="shared" si="389"/>
        <v>0</v>
      </c>
      <c r="CG128" s="100">
        <f t="shared" si="389"/>
        <v>0</v>
      </c>
    </row>
    <row r="129" spans="1:85" s="102" customFormat="1" ht="19.899999999999999" customHeight="1" x14ac:dyDescent="0.5">
      <c r="A129" s="94">
        <v>103</v>
      </c>
      <c r="B129" s="95" t="s">
        <v>209</v>
      </c>
      <c r="C129" s="95" t="s">
        <v>74</v>
      </c>
      <c r="D129" s="94">
        <v>17</v>
      </c>
      <c r="E129" s="94">
        <v>0.64</v>
      </c>
      <c r="F129" s="94" t="s">
        <v>206</v>
      </c>
      <c r="G129" s="94">
        <v>1800</v>
      </c>
      <c r="H129" s="94"/>
      <c r="I129" s="146"/>
      <c r="J129" s="94"/>
      <c r="K129" s="146"/>
      <c r="L129" s="94"/>
      <c r="M129" s="146"/>
      <c r="N129" s="94"/>
      <c r="O129" s="146"/>
      <c r="P129" s="94"/>
      <c r="Q129" s="146"/>
      <c r="R129" s="94"/>
      <c r="S129" s="146"/>
      <c r="T129" s="94"/>
      <c r="U129" s="146"/>
      <c r="V129" s="94"/>
      <c r="W129" s="146"/>
      <c r="X129" s="94"/>
      <c r="Y129" s="146"/>
      <c r="Z129" s="94"/>
      <c r="AA129" s="146"/>
      <c r="AB129" s="94"/>
      <c r="AC129" s="146"/>
      <c r="AD129" s="94"/>
      <c r="AE129" s="146"/>
      <c r="AF129" s="147"/>
      <c r="AG129" s="146"/>
      <c r="AH129" s="96"/>
      <c r="AI129" s="97"/>
      <c r="AJ129" s="96"/>
      <c r="AK129" s="97"/>
      <c r="AL129" s="99"/>
      <c r="AM129" s="100"/>
      <c r="AN129" s="99"/>
      <c r="AO129" s="100"/>
      <c r="AP129" s="99"/>
      <c r="AQ129" s="100"/>
      <c r="AR129" s="99"/>
      <c r="AS129" s="100"/>
      <c r="AT129" s="99"/>
      <c r="AU129" s="100"/>
      <c r="AV129" s="99"/>
      <c r="AW129" s="100"/>
      <c r="AX129" s="99"/>
      <c r="AY129" s="100"/>
      <c r="AZ129" s="99"/>
      <c r="BA129" s="100"/>
      <c r="BB129" s="99"/>
      <c r="BC129" s="100"/>
      <c r="BD129" s="99"/>
      <c r="BE129" s="100"/>
      <c r="BF129" s="101">
        <f t="shared" ref="BF129" si="393">SUM(AH129,AJ129,AL129,AN129,AP129,AR129,AT129,AV129,AX129,AZ129,BB129,BD129)</f>
        <v>0</v>
      </c>
      <c r="BG129" s="100">
        <f t="shared" ref="BG129" si="394">SUM(AI129,AK129,AM129,AO129,AQ129,AS129,AU129,AW129,AY129,BA129,BC129,BE129)</f>
        <v>0</v>
      </c>
      <c r="BH129" s="99"/>
      <c r="BI129" s="100"/>
      <c r="BJ129" s="99"/>
      <c r="BK129" s="100"/>
      <c r="BL129" s="99"/>
      <c r="BM129" s="100"/>
      <c r="BN129" s="99"/>
      <c r="BO129" s="100"/>
      <c r="BP129" s="99"/>
      <c r="BQ129" s="100"/>
      <c r="BR129" s="99"/>
      <c r="BS129" s="100"/>
      <c r="BT129" s="99"/>
      <c r="BU129" s="100"/>
      <c r="BV129" s="99"/>
      <c r="BW129" s="100"/>
      <c r="BX129" s="99"/>
      <c r="BY129" s="100"/>
      <c r="BZ129" s="99"/>
      <c r="CA129" s="100"/>
      <c r="CB129" s="99"/>
      <c r="CC129" s="100"/>
      <c r="CD129" s="99"/>
      <c r="CE129" s="100"/>
      <c r="CF129" s="101">
        <f t="shared" si="389"/>
        <v>0</v>
      </c>
      <c r="CG129" s="100">
        <f t="shared" si="389"/>
        <v>0</v>
      </c>
    </row>
    <row r="130" spans="1:85" s="102" customFormat="1" ht="19.899999999999999" customHeight="1" x14ac:dyDescent="0.5">
      <c r="A130" s="94">
        <v>104</v>
      </c>
      <c r="B130" s="95" t="s">
        <v>151</v>
      </c>
      <c r="C130" s="95" t="s">
        <v>77</v>
      </c>
      <c r="D130" s="94">
        <f t="shared" ref="D130:D139" si="395">RANK(BF130,$BF$4:$BF$147)</f>
        <v>17</v>
      </c>
      <c r="E130" s="94">
        <v>1</v>
      </c>
      <c r="F130" s="94" t="s">
        <v>152</v>
      </c>
      <c r="G130" s="94">
        <v>2100</v>
      </c>
      <c r="H130" s="94"/>
      <c r="I130" s="146">
        <f t="shared" si="223"/>
        <v>0</v>
      </c>
      <c r="J130" s="94"/>
      <c r="K130" s="146">
        <f t="shared" si="224"/>
        <v>0</v>
      </c>
      <c r="L130" s="94"/>
      <c r="M130" s="146">
        <f t="shared" si="225"/>
        <v>0</v>
      </c>
      <c r="N130" s="94"/>
      <c r="O130" s="146">
        <f t="shared" si="226"/>
        <v>0</v>
      </c>
      <c r="P130" s="94"/>
      <c r="Q130" s="146">
        <f t="shared" si="227"/>
        <v>0</v>
      </c>
      <c r="R130" s="94"/>
      <c r="S130" s="146">
        <f t="shared" si="228"/>
        <v>0</v>
      </c>
      <c r="T130" s="94"/>
      <c r="U130" s="146">
        <f t="shared" si="229"/>
        <v>0</v>
      </c>
      <c r="V130" s="94"/>
      <c r="W130" s="146">
        <f t="shared" si="230"/>
        <v>0</v>
      </c>
      <c r="X130" s="94"/>
      <c r="Y130" s="146">
        <f t="shared" si="231"/>
        <v>0</v>
      </c>
      <c r="Z130" s="94"/>
      <c r="AA130" s="146">
        <f t="shared" si="232"/>
        <v>0</v>
      </c>
      <c r="AB130" s="94"/>
      <c r="AC130" s="146">
        <f t="shared" si="233"/>
        <v>0</v>
      </c>
      <c r="AD130" s="94"/>
      <c r="AE130" s="146">
        <f t="shared" si="234"/>
        <v>0</v>
      </c>
      <c r="AF130" s="147">
        <f t="shared" ref="AF130:AG137" si="396">SUM(H130,J130,L130,N130,P130,R130,T130,V130,X130,Z130,AB130,AD130)</f>
        <v>0</v>
      </c>
      <c r="AG130" s="146">
        <f t="shared" si="396"/>
        <v>0</v>
      </c>
      <c r="AH130" s="96"/>
      <c r="AI130" s="97">
        <f t="shared" si="378"/>
        <v>0</v>
      </c>
      <c r="AJ130" s="96"/>
      <c r="AK130" s="97">
        <f t="shared" si="379"/>
        <v>0</v>
      </c>
      <c r="AL130" s="99"/>
      <c r="AM130" s="100">
        <f t="shared" si="237"/>
        <v>0</v>
      </c>
      <c r="AN130" s="99"/>
      <c r="AO130" s="100">
        <f t="shared" si="238"/>
        <v>0</v>
      </c>
      <c r="AP130" s="99"/>
      <c r="AQ130" s="100">
        <f t="shared" si="239"/>
        <v>0</v>
      </c>
      <c r="AR130" s="99"/>
      <c r="AS130" s="100">
        <f t="shared" si="240"/>
        <v>0</v>
      </c>
      <c r="AT130" s="99"/>
      <c r="AU130" s="100">
        <f t="shared" si="241"/>
        <v>0</v>
      </c>
      <c r="AV130" s="99"/>
      <c r="AW130" s="100">
        <f t="shared" si="242"/>
        <v>0</v>
      </c>
      <c r="AX130" s="99"/>
      <c r="AY130" s="100">
        <f t="shared" si="243"/>
        <v>0</v>
      </c>
      <c r="AZ130" s="99"/>
      <c r="BA130" s="100">
        <f t="shared" si="244"/>
        <v>0</v>
      </c>
      <c r="BB130" s="99"/>
      <c r="BC130" s="100">
        <f t="shared" si="245"/>
        <v>0</v>
      </c>
      <c r="BD130" s="99"/>
      <c r="BE130" s="100">
        <f t="shared" si="246"/>
        <v>0</v>
      </c>
      <c r="BF130" s="101">
        <f t="shared" si="352"/>
        <v>0</v>
      </c>
      <c r="BG130" s="100">
        <f t="shared" si="352"/>
        <v>0</v>
      </c>
      <c r="BH130" s="96"/>
      <c r="BI130" s="97">
        <f t="shared" ref="BI130:BI137" si="397">BH130*$E130</f>
        <v>0</v>
      </c>
      <c r="BJ130" s="99"/>
      <c r="BK130" s="100">
        <f t="shared" ref="BK130:BK137" si="398">BJ130*$E130</f>
        <v>0</v>
      </c>
      <c r="BL130" s="99"/>
      <c r="BM130" s="100">
        <f t="shared" ref="BM130:BM137" si="399">BL130*$E130</f>
        <v>0</v>
      </c>
      <c r="BN130" s="99"/>
      <c r="BO130" s="100">
        <f t="shared" ref="BO130:BO137" si="400">BN130*$E130</f>
        <v>0</v>
      </c>
      <c r="BP130" s="99"/>
      <c r="BQ130" s="100">
        <f t="shared" ref="BQ130:BQ137" si="401">BP130*$E130</f>
        <v>0</v>
      </c>
      <c r="BR130" s="99"/>
      <c r="BS130" s="100">
        <f t="shared" ref="BS130:BS137" si="402">BR130*$E130</f>
        <v>0</v>
      </c>
      <c r="BT130" s="99"/>
      <c r="BU130" s="100">
        <f t="shared" ref="BU130:BU137" si="403">BT130*$E130</f>
        <v>0</v>
      </c>
      <c r="BV130" s="99"/>
      <c r="BW130" s="100">
        <f t="shared" ref="BW130:BW137" si="404">BV130*$E130</f>
        <v>0</v>
      </c>
      <c r="BX130" s="99"/>
      <c r="BY130" s="100">
        <f t="shared" ref="BY130:BY137" si="405">BX130*$E130</f>
        <v>0</v>
      </c>
      <c r="BZ130" s="99"/>
      <c r="CA130" s="100">
        <f t="shared" ref="CA130:CA137" si="406">BZ130*$E130</f>
        <v>0</v>
      </c>
      <c r="CB130" s="99"/>
      <c r="CC130" s="100">
        <f t="shared" ref="CC130:CC137" si="407">CB130*$E130</f>
        <v>0</v>
      </c>
      <c r="CD130" s="99"/>
      <c r="CE130" s="100">
        <f t="shared" ref="CE130:CE137" si="408">CD130*$E130</f>
        <v>0</v>
      </c>
      <c r="CF130" s="101">
        <f t="shared" si="389"/>
        <v>0</v>
      </c>
      <c r="CG130" s="100">
        <f t="shared" si="389"/>
        <v>0</v>
      </c>
    </row>
    <row r="131" spans="1:85" s="102" customFormat="1" ht="19.899999999999999" customHeight="1" x14ac:dyDescent="0.5">
      <c r="A131" s="94">
        <v>105</v>
      </c>
      <c r="B131" s="95" t="s">
        <v>153</v>
      </c>
      <c r="C131" s="95" t="s">
        <v>77</v>
      </c>
      <c r="D131" s="94">
        <f t="shared" si="395"/>
        <v>17</v>
      </c>
      <c r="E131" s="94">
        <v>1</v>
      </c>
      <c r="F131" s="94" t="s">
        <v>83</v>
      </c>
      <c r="G131" s="94"/>
      <c r="H131" s="94"/>
      <c r="I131" s="146">
        <f t="shared" si="223"/>
        <v>0</v>
      </c>
      <c r="J131" s="94"/>
      <c r="K131" s="146">
        <f t="shared" si="224"/>
        <v>0</v>
      </c>
      <c r="L131" s="94"/>
      <c r="M131" s="146">
        <f t="shared" si="225"/>
        <v>0</v>
      </c>
      <c r="N131" s="94"/>
      <c r="O131" s="146">
        <f t="shared" si="226"/>
        <v>0</v>
      </c>
      <c r="P131" s="94"/>
      <c r="Q131" s="146">
        <f t="shared" si="227"/>
        <v>0</v>
      </c>
      <c r="R131" s="94"/>
      <c r="S131" s="146">
        <f t="shared" si="228"/>
        <v>0</v>
      </c>
      <c r="T131" s="94"/>
      <c r="U131" s="146">
        <f t="shared" si="229"/>
        <v>0</v>
      </c>
      <c r="V131" s="94"/>
      <c r="W131" s="146">
        <f t="shared" si="230"/>
        <v>0</v>
      </c>
      <c r="X131" s="94"/>
      <c r="Y131" s="146">
        <f t="shared" si="231"/>
        <v>0</v>
      </c>
      <c r="Z131" s="94"/>
      <c r="AA131" s="146">
        <f t="shared" si="232"/>
        <v>0</v>
      </c>
      <c r="AB131" s="94"/>
      <c r="AC131" s="146">
        <f t="shared" si="233"/>
        <v>0</v>
      </c>
      <c r="AD131" s="94"/>
      <c r="AE131" s="146">
        <f t="shared" si="234"/>
        <v>0</v>
      </c>
      <c r="AF131" s="147">
        <f t="shared" si="396"/>
        <v>0</v>
      </c>
      <c r="AG131" s="146">
        <f t="shared" si="396"/>
        <v>0</v>
      </c>
      <c r="AH131" s="99"/>
      <c r="AI131" s="100">
        <f t="shared" si="236"/>
        <v>0</v>
      </c>
      <c r="AJ131" s="99"/>
      <c r="AK131" s="100">
        <f t="shared" si="237"/>
        <v>0</v>
      </c>
      <c r="AL131" s="99"/>
      <c r="AM131" s="100">
        <f t="shared" si="237"/>
        <v>0</v>
      </c>
      <c r="AN131" s="99"/>
      <c r="AO131" s="100">
        <f t="shared" si="238"/>
        <v>0</v>
      </c>
      <c r="AP131" s="99"/>
      <c r="AQ131" s="100">
        <f t="shared" si="239"/>
        <v>0</v>
      </c>
      <c r="AR131" s="99"/>
      <c r="AS131" s="100">
        <f t="shared" si="240"/>
        <v>0</v>
      </c>
      <c r="AT131" s="99"/>
      <c r="AU131" s="100">
        <f t="shared" si="241"/>
        <v>0</v>
      </c>
      <c r="AV131" s="99"/>
      <c r="AW131" s="100">
        <f t="shared" si="242"/>
        <v>0</v>
      </c>
      <c r="AX131" s="99"/>
      <c r="AY131" s="100">
        <f t="shared" si="243"/>
        <v>0</v>
      </c>
      <c r="AZ131" s="99"/>
      <c r="BA131" s="100">
        <f t="shared" si="244"/>
        <v>0</v>
      </c>
      <c r="BB131" s="99"/>
      <c r="BC131" s="100">
        <f t="shared" si="245"/>
        <v>0</v>
      </c>
      <c r="BD131" s="99"/>
      <c r="BE131" s="100">
        <f t="shared" si="246"/>
        <v>0</v>
      </c>
      <c r="BF131" s="101">
        <f t="shared" si="352"/>
        <v>0</v>
      </c>
      <c r="BG131" s="100">
        <f t="shared" si="352"/>
        <v>0</v>
      </c>
      <c r="BH131" s="99"/>
      <c r="BI131" s="100">
        <f t="shared" si="397"/>
        <v>0</v>
      </c>
      <c r="BJ131" s="99"/>
      <c r="BK131" s="100">
        <f t="shared" si="398"/>
        <v>0</v>
      </c>
      <c r="BL131" s="99"/>
      <c r="BM131" s="100">
        <f t="shared" si="399"/>
        <v>0</v>
      </c>
      <c r="BN131" s="99"/>
      <c r="BO131" s="100">
        <f t="shared" si="400"/>
        <v>0</v>
      </c>
      <c r="BP131" s="99"/>
      <c r="BQ131" s="100">
        <f t="shared" si="401"/>
        <v>0</v>
      </c>
      <c r="BR131" s="99"/>
      <c r="BS131" s="100">
        <f t="shared" si="402"/>
        <v>0</v>
      </c>
      <c r="BT131" s="99"/>
      <c r="BU131" s="100">
        <f t="shared" si="403"/>
        <v>0</v>
      </c>
      <c r="BV131" s="99"/>
      <c r="BW131" s="100">
        <f t="shared" si="404"/>
        <v>0</v>
      </c>
      <c r="BX131" s="99"/>
      <c r="BY131" s="100">
        <f t="shared" si="405"/>
        <v>0</v>
      </c>
      <c r="BZ131" s="99"/>
      <c r="CA131" s="100">
        <f t="shared" si="406"/>
        <v>0</v>
      </c>
      <c r="CB131" s="99"/>
      <c r="CC131" s="100">
        <f t="shared" si="407"/>
        <v>0</v>
      </c>
      <c r="CD131" s="99"/>
      <c r="CE131" s="100">
        <f t="shared" si="408"/>
        <v>0</v>
      </c>
      <c r="CF131" s="101">
        <f t="shared" si="389"/>
        <v>0</v>
      </c>
      <c r="CG131" s="100">
        <f t="shared" si="389"/>
        <v>0</v>
      </c>
    </row>
    <row r="132" spans="1:85" s="102" customFormat="1" ht="19.899999999999999" customHeight="1" x14ac:dyDescent="0.5">
      <c r="A132" s="94">
        <v>106</v>
      </c>
      <c r="B132" s="95" t="s">
        <v>154</v>
      </c>
      <c r="C132" s="95" t="s">
        <v>74</v>
      </c>
      <c r="D132" s="94">
        <f t="shared" si="395"/>
        <v>17</v>
      </c>
      <c r="E132" s="94">
        <v>0.64</v>
      </c>
      <c r="F132" s="94" t="s">
        <v>85</v>
      </c>
      <c r="G132" s="94">
        <v>1350</v>
      </c>
      <c r="H132" s="94"/>
      <c r="I132" s="146">
        <f t="shared" si="223"/>
        <v>0</v>
      </c>
      <c r="J132" s="94"/>
      <c r="K132" s="146">
        <f t="shared" si="224"/>
        <v>0</v>
      </c>
      <c r="L132" s="94"/>
      <c r="M132" s="146">
        <f t="shared" si="225"/>
        <v>0</v>
      </c>
      <c r="N132" s="94"/>
      <c r="O132" s="146">
        <f t="shared" si="226"/>
        <v>0</v>
      </c>
      <c r="P132" s="94"/>
      <c r="Q132" s="146">
        <f t="shared" si="227"/>
        <v>0</v>
      </c>
      <c r="R132" s="94"/>
      <c r="S132" s="146">
        <f t="shared" si="228"/>
        <v>0</v>
      </c>
      <c r="T132" s="94"/>
      <c r="U132" s="146">
        <f t="shared" si="229"/>
        <v>0</v>
      </c>
      <c r="V132" s="94"/>
      <c r="W132" s="146">
        <f t="shared" si="230"/>
        <v>0</v>
      </c>
      <c r="X132" s="94"/>
      <c r="Y132" s="146">
        <f t="shared" si="231"/>
        <v>0</v>
      </c>
      <c r="Z132" s="94"/>
      <c r="AA132" s="146">
        <f t="shared" si="232"/>
        <v>0</v>
      </c>
      <c r="AB132" s="94"/>
      <c r="AC132" s="146">
        <f t="shared" si="233"/>
        <v>0</v>
      </c>
      <c r="AD132" s="94"/>
      <c r="AE132" s="146">
        <f t="shared" si="234"/>
        <v>0</v>
      </c>
      <c r="AF132" s="147">
        <f t="shared" si="396"/>
        <v>0</v>
      </c>
      <c r="AG132" s="146">
        <f t="shared" si="396"/>
        <v>0</v>
      </c>
      <c r="AH132" s="99"/>
      <c r="AI132" s="100">
        <f t="shared" si="236"/>
        <v>0</v>
      </c>
      <c r="AJ132" s="99"/>
      <c r="AK132" s="100">
        <f t="shared" si="237"/>
        <v>0</v>
      </c>
      <c r="AL132" s="99"/>
      <c r="AM132" s="100">
        <f t="shared" si="237"/>
        <v>0</v>
      </c>
      <c r="AN132" s="99"/>
      <c r="AO132" s="100">
        <f t="shared" si="238"/>
        <v>0</v>
      </c>
      <c r="AP132" s="99"/>
      <c r="AQ132" s="100">
        <f t="shared" si="239"/>
        <v>0</v>
      </c>
      <c r="AR132" s="99"/>
      <c r="AS132" s="100">
        <f t="shared" si="240"/>
        <v>0</v>
      </c>
      <c r="AT132" s="99"/>
      <c r="AU132" s="100">
        <f t="shared" si="241"/>
        <v>0</v>
      </c>
      <c r="AV132" s="99"/>
      <c r="AW132" s="100">
        <f t="shared" si="242"/>
        <v>0</v>
      </c>
      <c r="AX132" s="99"/>
      <c r="AY132" s="100">
        <f t="shared" si="243"/>
        <v>0</v>
      </c>
      <c r="AZ132" s="99"/>
      <c r="BA132" s="100">
        <f t="shared" si="244"/>
        <v>0</v>
      </c>
      <c r="BB132" s="99"/>
      <c r="BC132" s="100">
        <f t="shared" si="245"/>
        <v>0</v>
      </c>
      <c r="BD132" s="99"/>
      <c r="BE132" s="100">
        <f t="shared" si="246"/>
        <v>0</v>
      </c>
      <c r="BF132" s="101">
        <f t="shared" si="352"/>
        <v>0</v>
      </c>
      <c r="BG132" s="100">
        <f t="shared" si="352"/>
        <v>0</v>
      </c>
      <c r="BH132" s="99"/>
      <c r="BI132" s="100">
        <f t="shared" si="397"/>
        <v>0</v>
      </c>
      <c r="BJ132" s="99"/>
      <c r="BK132" s="100">
        <f t="shared" si="398"/>
        <v>0</v>
      </c>
      <c r="BL132" s="99"/>
      <c r="BM132" s="100">
        <f t="shared" si="399"/>
        <v>0</v>
      </c>
      <c r="BN132" s="99"/>
      <c r="BO132" s="100">
        <f t="shared" si="400"/>
        <v>0</v>
      </c>
      <c r="BP132" s="99"/>
      <c r="BQ132" s="100">
        <f t="shared" si="401"/>
        <v>0</v>
      </c>
      <c r="BR132" s="99"/>
      <c r="BS132" s="100">
        <f t="shared" si="402"/>
        <v>0</v>
      </c>
      <c r="BT132" s="99"/>
      <c r="BU132" s="100">
        <f t="shared" si="403"/>
        <v>0</v>
      </c>
      <c r="BV132" s="99"/>
      <c r="BW132" s="100">
        <f t="shared" si="404"/>
        <v>0</v>
      </c>
      <c r="BX132" s="99"/>
      <c r="BY132" s="100">
        <f t="shared" si="405"/>
        <v>0</v>
      </c>
      <c r="BZ132" s="99"/>
      <c r="CA132" s="100">
        <f t="shared" si="406"/>
        <v>0</v>
      </c>
      <c r="CB132" s="99"/>
      <c r="CC132" s="100">
        <f t="shared" si="407"/>
        <v>0</v>
      </c>
      <c r="CD132" s="99"/>
      <c r="CE132" s="100">
        <f t="shared" si="408"/>
        <v>0</v>
      </c>
      <c r="CF132" s="101">
        <f t="shared" si="389"/>
        <v>0</v>
      </c>
      <c r="CG132" s="100">
        <f t="shared" si="389"/>
        <v>0</v>
      </c>
    </row>
    <row r="133" spans="1:85" s="102" customFormat="1" ht="19.899999999999999" customHeight="1" x14ac:dyDescent="0.5">
      <c r="A133" s="94">
        <v>107</v>
      </c>
      <c r="B133" s="95" t="s">
        <v>156</v>
      </c>
      <c r="C133" s="95" t="s">
        <v>74</v>
      </c>
      <c r="D133" s="94">
        <f t="shared" si="395"/>
        <v>17</v>
      </c>
      <c r="E133" s="94">
        <v>0.64</v>
      </c>
      <c r="F133" s="94" t="s">
        <v>85</v>
      </c>
      <c r="G133" s="94"/>
      <c r="H133" s="94"/>
      <c r="I133" s="146">
        <f t="shared" si="223"/>
        <v>0</v>
      </c>
      <c r="J133" s="94"/>
      <c r="K133" s="146">
        <f t="shared" si="224"/>
        <v>0</v>
      </c>
      <c r="L133" s="94"/>
      <c r="M133" s="146">
        <f t="shared" si="225"/>
        <v>0</v>
      </c>
      <c r="N133" s="94"/>
      <c r="O133" s="146">
        <f t="shared" si="226"/>
        <v>0</v>
      </c>
      <c r="P133" s="94"/>
      <c r="Q133" s="146">
        <f t="shared" si="227"/>
        <v>0</v>
      </c>
      <c r="R133" s="94"/>
      <c r="S133" s="146">
        <f t="shared" si="228"/>
        <v>0</v>
      </c>
      <c r="T133" s="94"/>
      <c r="U133" s="146">
        <f t="shared" si="229"/>
        <v>0</v>
      </c>
      <c r="V133" s="94"/>
      <c r="W133" s="146">
        <f t="shared" si="230"/>
        <v>0</v>
      </c>
      <c r="X133" s="94"/>
      <c r="Y133" s="146">
        <f t="shared" si="231"/>
        <v>0</v>
      </c>
      <c r="Z133" s="94"/>
      <c r="AA133" s="146">
        <f t="shared" si="232"/>
        <v>0</v>
      </c>
      <c r="AB133" s="94"/>
      <c r="AC133" s="146">
        <f t="shared" si="233"/>
        <v>0</v>
      </c>
      <c r="AD133" s="94"/>
      <c r="AE133" s="146">
        <f t="shared" si="234"/>
        <v>0</v>
      </c>
      <c r="AF133" s="147">
        <f t="shared" si="396"/>
        <v>0</v>
      </c>
      <c r="AG133" s="146">
        <f t="shared" si="396"/>
        <v>0</v>
      </c>
      <c r="AH133" s="99"/>
      <c r="AI133" s="100">
        <f t="shared" si="236"/>
        <v>0</v>
      </c>
      <c r="AJ133" s="99"/>
      <c r="AK133" s="100">
        <f t="shared" si="237"/>
        <v>0</v>
      </c>
      <c r="AL133" s="99"/>
      <c r="AM133" s="100">
        <f t="shared" si="237"/>
        <v>0</v>
      </c>
      <c r="AN133" s="99"/>
      <c r="AO133" s="100">
        <f t="shared" si="238"/>
        <v>0</v>
      </c>
      <c r="AP133" s="99"/>
      <c r="AQ133" s="100">
        <f t="shared" si="239"/>
        <v>0</v>
      </c>
      <c r="AR133" s="99"/>
      <c r="AS133" s="100">
        <f t="shared" si="240"/>
        <v>0</v>
      </c>
      <c r="AT133" s="99"/>
      <c r="AU133" s="100">
        <f t="shared" si="241"/>
        <v>0</v>
      </c>
      <c r="AV133" s="99"/>
      <c r="AW133" s="100">
        <f t="shared" si="242"/>
        <v>0</v>
      </c>
      <c r="AX133" s="99"/>
      <c r="AY133" s="100">
        <f t="shared" si="243"/>
        <v>0</v>
      </c>
      <c r="AZ133" s="99"/>
      <c r="BA133" s="100">
        <f t="shared" si="244"/>
        <v>0</v>
      </c>
      <c r="BB133" s="99"/>
      <c r="BC133" s="100">
        <f t="shared" si="245"/>
        <v>0</v>
      </c>
      <c r="BD133" s="99"/>
      <c r="BE133" s="100">
        <f t="shared" si="246"/>
        <v>0</v>
      </c>
      <c r="BF133" s="101">
        <f t="shared" si="352"/>
        <v>0</v>
      </c>
      <c r="BG133" s="100">
        <f t="shared" si="352"/>
        <v>0</v>
      </c>
      <c r="BH133" s="99"/>
      <c r="BI133" s="100">
        <f t="shared" si="397"/>
        <v>0</v>
      </c>
      <c r="BJ133" s="99"/>
      <c r="BK133" s="100">
        <f t="shared" si="398"/>
        <v>0</v>
      </c>
      <c r="BL133" s="99"/>
      <c r="BM133" s="100">
        <f t="shared" si="399"/>
        <v>0</v>
      </c>
      <c r="BN133" s="99"/>
      <c r="BO133" s="100">
        <f t="shared" si="400"/>
        <v>0</v>
      </c>
      <c r="BP133" s="99"/>
      <c r="BQ133" s="100">
        <f t="shared" si="401"/>
        <v>0</v>
      </c>
      <c r="BR133" s="99"/>
      <c r="BS133" s="100">
        <f t="shared" si="402"/>
        <v>0</v>
      </c>
      <c r="BT133" s="99"/>
      <c r="BU133" s="100">
        <f t="shared" si="403"/>
        <v>0</v>
      </c>
      <c r="BV133" s="99"/>
      <c r="BW133" s="100">
        <f t="shared" si="404"/>
        <v>0</v>
      </c>
      <c r="BX133" s="99"/>
      <c r="BY133" s="100">
        <f t="shared" si="405"/>
        <v>0</v>
      </c>
      <c r="BZ133" s="99"/>
      <c r="CA133" s="100">
        <f t="shared" si="406"/>
        <v>0</v>
      </c>
      <c r="CB133" s="99"/>
      <c r="CC133" s="100">
        <f t="shared" si="407"/>
        <v>0</v>
      </c>
      <c r="CD133" s="99"/>
      <c r="CE133" s="100">
        <f t="shared" si="408"/>
        <v>0</v>
      </c>
      <c r="CF133" s="101">
        <f t="shared" si="389"/>
        <v>0</v>
      </c>
      <c r="CG133" s="100">
        <f t="shared" si="389"/>
        <v>0</v>
      </c>
    </row>
    <row r="134" spans="1:85" s="102" customFormat="1" ht="19.899999999999999" customHeight="1" x14ac:dyDescent="0.5">
      <c r="A134" s="94">
        <v>108</v>
      </c>
      <c r="B134" s="95" t="s">
        <v>157</v>
      </c>
      <c r="C134" s="95" t="s">
        <v>74</v>
      </c>
      <c r="D134" s="94">
        <f t="shared" si="395"/>
        <v>17</v>
      </c>
      <c r="E134" s="94">
        <v>0.64</v>
      </c>
      <c r="F134" s="94" t="s">
        <v>85</v>
      </c>
      <c r="G134" s="94"/>
      <c r="H134" s="94"/>
      <c r="I134" s="146">
        <f t="shared" si="223"/>
        <v>0</v>
      </c>
      <c r="J134" s="94"/>
      <c r="K134" s="146">
        <f t="shared" si="224"/>
        <v>0</v>
      </c>
      <c r="L134" s="94"/>
      <c r="M134" s="146">
        <f t="shared" si="225"/>
        <v>0</v>
      </c>
      <c r="N134" s="94"/>
      <c r="O134" s="146">
        <f t="shared" si="226"/>
        <v>0</v>
      </c>
      <c r="P134" s="94"/>
      <c r="Q134" s="146">
        <f t="shared" si="227"/>
        <v>0</v>
      </c>
      <c r="R134" s="94"/>
      <c r="S134" s="146">
        <f t="shared" si="228"/>
        <v>0</v>
      </c>
      <c r="T134" s="94"/>
      <c r="U134" s="146">
        <f t="shared" si="229"/>
        <v>0</v>
      </c>
      <c r="V134" s="94"/>
      <c r="W134" s="146">
        <f t="shared" si="230"/>
        <v>0</v>
      </c>
      <c r="X134" s="94"/>
      <c r="Y134" s="146">
        <f t="shared" si="231"/>
        <v>0</v>
      </c>
      <c r="Z134" s="94"/>
      <c r="AA134" s="146">
        <f t="shared" si="232"/>
        <v>0</v>
      </c>
      <c r="AB134" s="94"/>
      <c r="AC134" s="146">
        <f t="shared" si="233"/>
        <v>0</v>
      </c>
      <c r="AD134" s="94"/>
      <c r="AE134" s="146">
        <f t="shared" si="234"/>
        <v>0</v>
      </c>
      <c r="AF134" s="147">
        <f t="shared" si="396"/>
        <v>0</v>
      </c>
      <c r="AG134" s="146">
        <f t="shared" si="396"/>
        <v>0</v>
      </c>
      <c r="AH134" s="99"/>
      <c r="AI134" s="100">
        <f t="shared" si="236"/>
        <v>0</v>
      </c>
      <c r="AJ134" s="99"/>
      <c r="AK134" s="100">
        <f t="shared" si="237"/>
        <v>0</v>
      </c>
      <c r="AL134" s="99"/>
      <c r="AM134" s="100">
        <f t="shared" si="237"/>
        <v>0</v>
      </c>
      <c r="AN134" s="99"/>
      <c r="AO134" s="100">
        <f t="shared" si="238"/>
        <v>0</v>
      </c>
      <c r="AP134" s="99"/>
      <c r="AQ134" s="100">
        <f t="shared" si="239"/>
        <v>0</v>
      </c>
      <c r="AR134" s="99"/>
      <c r="AS134" s="100">
        <f t="shared" si="240"/>
        <v>0</v>
      </c>
      <c r="AT134" s="99"/>
      <c r="AU134" s="100">
        <f t="shared" si="241"/>
        <v>0</v>
      </c>
      <c r="AV134" s="99"/>
      <c r="AW134" s="100">
        <f t="shared" si="242"/>
        <v>0</v>
      </c>
      <c r="AX134" s="99"/>
      <c r="AY134" s="100">
        <f t="shared" si="243"/>
        <v>0</v>
      </c>
      <c r="AZ134" s="99"/>
      <c r="BA134" s="100">
        <f t="shared" si="244"/>
        <v>0</v>
      </c>
      <c r="BB134" s="99"/>
      <c r="BC134" s="100">
        <f t="shared" si="245"/>
        <v>0</v>
      </c>
      <c r="BD134" s="99"/>
      <c r="BE134" s="100">
        <f t="shared" si="246"/>
        <v>0</v>
      </c>
      <c r="BF134" s="101">
        <f t="shared" si="352"/>
        <v>0</v>
      </c>
      <c r="BG134" s="100">
        <f t="shared" si="352"/>
        <v>0</v>
      </c>
      <c r="BH134" s="99"/>
      <c r="BI134" s="100">
        <f t="shared" si="397"/>
        <v>0</v>
      </c>
      <c r="BJ134" s="99"/>
      <c r="BK134" s="100">
        <f t="shared" si="398"/>
        <v>0</v>
      </c>
      <c r="BL134" s="99"/>
      <c r="BM134" s="100">
        <f t="shared" si="399"/>
        <v>0</v>
      </c>
      <c r="BN134" s="99"/>
      <c r="BO134" s="100">
        <f t="shared" si="400"/>
        <v>0</v>
      </c>
      <c r="BP134" s="99"/>
      <c r="BQ134" s="100">
        <f t="shared" si="401"/>
        <v>0</v>
      </c>
      <c r="BR134" s="99"/>
      <c r="BS134" s="100">
        <f t="shared" si="402"/>
        <v>0</v>
      </c>
      <c r="BT134" s="99"/>
      <c r="BU134" s="100">
        <f t="shared" si="403"/>
        <v>0</v>
      </c>
      <c r="BV134" s="99"/>
      <c r="BW134" s="100">
        <f t="shared" si="404"/>
        <v>0</v>
      </c>
      <c r="BX134" s="99"/>
      <c r="BY134" s="100">
        <f t="shared" si="405"/>
        <v>0</v>
      </c>
      <c r="BZ134" s="99"/>
      <c r="CA134" s="100">
        <f t="shared" si="406"/>
        <v>0</v>
      </c>
      <c r="CB134" s="99"/>
      <c r="CC134" s="100">
        <f t="shared" si="407"/>
        <v>0</v>
      </c>
      <c r="CD134" s="99"/>
      <c r="CE134" s="100">
        <f t="shared" si="408"/>
        <v>0</v>
      </c>
      <c r="CF134" s="101">
        <f t="shared" si="389"/>
        <v>0</v>
      </c>
      <c r="CG134" s="100">
        <f t="shared" si="389"/>
        <v>0</v>
      </c>
    </row>
    <row r="135" spans="1:85" s="102" customFormat="1" ht="19.899999999999999" customHeight="1" x14ac:dyDescent="0.5">
      <c r="A135" s="94">
        <v>109</v>
      </c>
      <c r="B135" s="95" t="s">
        <v>158</v>
      </c>
      <c r="C135" s="95" t="s">
        <v>74</v>
      </c>
      <c r="D135" s="94">
        <f t="shared" si="395"/>
        <v>17</v>
      </c>
      <c r="E135" s="94">
        <v>0.64</v>
      </c>
      <c r="F135" s="94" t="s">
        <v>85</v>
      </c>
      <c r="G135" s="94">
        <v>1900</v>
      </c>
      <c r="H135" s="94"/>
      <c r="I135" s="146">
        <f t="shared" si="223"/>
        <v>0</v>
      </c>
      <c r="J135" s="94"/>
      <c r="K135" s="146">
        <f t="shared" si="224"/>
        <v>0</v>
      </c>
      <c r="L135" s="94"/>
      <c r="M135" s="146">
        <f t="shared" si="225"/>
        <v>0</v>
      </c>
      <c r="N135" s="94"/>
      <c r="O135" s="146">
        <f t="shared" si="226"/>
        <v>0</v>
      </c>
      <c r="P135" s="94"/>
      <c r="Q135" s="146">
        <f t="shared" si="227"/>
        <v>0</v>
      </c>
      <c r="R135" s="94"/>
      <c r="S135" s="146">
        <f t="shared" si="228"/>
        <v>0</v>
      </c>
      <c r="T135" s="94"/>
      <c r="U135" s="146">
        <f t="shared" si="229"/>
        <v>0</v>
      </c>
      <c r="V135" s="94"/>
      <c r="W135" s="146">
        <f t="shared" si="230"/>
        <v>0</v>
      </c>
      <c r="X135" s="94"/>
      <c r="Y135" s="146">
        <f t="shared" si="231"/>
        <v>0</v>
      </c>
      <c r="Z135" s="94"/>
      <c r="AA135" s="146">
        <f t="shared" si="232"/>
        <v>0</v>
      </c>
      <c r="AB135" s="94"/>
      <c r="AC135" s="146">
        <f t="shared" si="233"/>
        <v>0</v>
      </c>
      <c r="AD135" s="94"/>
      <c r="AE135" s="146">
        <f t="shared" si="234"/>
        <v>0</v>
      </c>
      <c r="AF135" s="147">
        <f t="shared" si="396"/>
        <v>0</v>
      </c>
      <c r="AG135" s="146">
        <f t="shared" si="396"/>
        <v>0</v>
      </c>
      <c r="AH135" s="99"/>
      <c r="AI135" s="100">
        <f t="shared" si="236"/>
        <v>0</v>
      </c>
      <c r="AJ135" s="99"/>
      <c r="AK135" s="100">
        <f t="shared" si="237"/>
        <v>0</v>
      </c>
      <c r="AL135" s="99"/>
      <c r="AM135" s="100">
        <f t="shared" si="237"/>
        <v>0</v>
      </c>
      <c r="AN135" s="99"/>
      <c r="AO135" s="100">
        <f t="shared" si="238"/>
        <v>0</v>
      </c>
      <c r="AP135" s="99"/>
      <c r="AQ135" s="100">
        <f t="shared" si="239"/>
        <v>0</v>
      </c>
      <c r="AR135" s="99"/>
      <c r="AS135" s="100">
        <f t="shared" si="240"/>
        <v>0</v>
      </c>
      <c r="AT135" s="99"/>
      <c r="AU135" s="100">
        <f t="shared" si="241"/>
        <v>0</v>
      </c>
      <c r="AV135" s="99"/>
      <c r="AW135" s="100">
        <f t="shared" si="242"/>
        <v>0</v>
      </c>
      <c r="AX135" s="99"/>
      <c r="AY135" s="100">
        <f t="shared" si="243"/>
        <v>0</v>
      </c>
      <c r="AZ135" s="99"/>
      <c r="BA135" s="100">
        <f t="shared" si="244"/>
        <v>0</v>
      </c>
      <c r="BB135" s="99"/>
      <c r="BC135" s="100">
        <f t="shared" si="245"/>
        <v>0</v>
      </c>
      <c r="BD135" s="99"/>
      <c r="BE135" s="100">
        <f t="shared" si="246"/>
        <v>0</v>
      </c>
      <c r="BF135" s="101">
        <f t="shared" si="352"/>
        <v>0</v>
      </c>
      <c r="BG135" s="100">
        <f t="shared" si="352"/>
        <v>0</v>
      </c>
      <c r="BH135" s="99"/>
      <c r="BI135" s="100">
        <f t="shared" si="397"/>
        <v>0</v>
      </c>
      <c r="BJ135" s="99"/>
      <c r="BK135" s="100">
        <f t="shared" si="398"/>
        <v>0</v>
      </c>
      <c r="BL135" s="99"/>
      <c r="BM135" s="100">
        <f t="shared" si="399"/>
        <v>0</v>
      </c>
      <c r="BN135" s="99"/>
      <c r="BO135" s="100">
        <f t="shared" si="400"/>
        <v>0</v>
      </c>
      <c r="BP135" s="99"/>
      <c r="BQ135" s="100">
        <f t="shared" si="401"/>
        <v>0</v>
      </c>
      <c r="BR135" s="99"/>
      <c r="BS135" s="100">
        <f t="shared" si="402"/>
        <v>0</v>
      </c>
      <c r="BT135" s="99"/>
      <c r="BU135" s="100">
        <f t="shared" si="403"/>
        <v>0</v>
      </c>
      <c r="BV135" s="99"/>
      <c r="BW135" s="100">
        <f t="shared" si="404"/>
        <v>0</v>
      </c>
      <c r="BX135" s="99"/>
      <c r="BY135" s="100">
        <f t="shared" si="405"/>
        <v>0</v>
      </c>
      <c r="BZ135" s="99"/>
      <c r="CA135" s="100">
        <f t="shared" si="406"/>
        <v>0</v>
      </c>
      <c r="CB135" s="99"/>
      <c r="CC135" s="100">
        <f t="shared" si="407"/>
        <v>0</v>
      </c>
      <c r="CD135" s="99"/>
      <c r="CE135" s="100">
        <f t="shared" si="408"/>
        <v>0</v>
      </c>
      <c r="CF135" s="101">
        <f t="shared" si="389"/>
        <v>0</v>
      </c>
      <c r="CG135" s="100">
        <f t="shared" si="389"/>
        <v>0</v>
      </c>
    </row>
    <row r="136" spans="1:85" s="102" customFormat="1" ht="19.899999999999999" customHeight="1" x14ac:dyDescent="0.5">
      <c r="A136" s="94">
        <v>110</v>
      </c>
      <c r="B136" s="95" t="s">
        <v>159</v>
      </c>
      <c r="C136" s="95" t="s">
        <v>74</v>
      </c>
      <c r="D136" s="94">
        <f t="shared" si="395"/>
        <v>17</v>
      </c>
      <c r="E136" s="94">
        <v>0.64</v>
      </c>
      <c r="F136" s="94" t="s">
        <v>85</v>
      </c>
      <c r="G136" s="94">
        <v>1850</v>
      </c>
      <c r="H136" s="94"/>
      <c r="I136" s="146">
        <f t="shared" si="223"/>
        <v>0</v>
      </c>
      <c r="J136" s="94"/>
      <c r="K136" s="146">
        <f t="shared" si="224"/>
        <v>0</v>
      </c>
      <c r="L136" s="94"/>
      <c r="M136" s="146">
        <f t="shared" si="225"/>
        <v>0</v>
      </c>
      <c r="N136" s="94"/>
      <c r="O136" s="146">
        <f t="shared" si="226"/>
        <v>0</v>
      </c>
      <c r="P136" s="94"/>
      <c r="Q136" s="146">
        <f t="shared" si="227"/>
        <v>0</v>
      </c>
      <c r="R136" s="94"/>
      <c r="S136" s="146">
        <f t="shared" si="228"/>
        <v>0</v>
      </c>
      <c r="T136" s="94"/>
      <c r="U136" s="146">
        <f t="shared" si="229"/>
        <v>0</v>
      </c>
      <c r="V136" s="94"/>
      <c r="W136" s="146">
        <f t="shared" si="230"/>
        <v>0</v>
      </c>
      <c r="X136" s="94"/>
      <c r="Y136" s="146">
        <f t="shared" si="231"/>
        <v>0</v>
      </c>
      <c r="Z136" s="94"/>
      <c r="AA136" s="146">
        <f t="shared" si="232"/>
        <v>0</v>
      </c>
      <c r="AB136" s="94"/>
      <c r="AC136" s="146">
        <f t="shared" si="233"/>
        <v>0</v>
      </c>
      <c r="AD136" s="94"/>
      <c r="AE136" s="146">
        <f t="shared" si="234"/>
        <v>0</v>
      </c>
      <c r="AF136" s="147">
        <f t="shared" si="396"/>
        <v>0</v>
      </c>
      <c r="AG136" s="146">
        <f t="shared" si="396"/>
        <v>0</v>
      </c>
      <c r="AH136" s="99"/>
      <c r="AI136" s="100">
        <f t="shared" si="236"/>
        <v>0</v>
      </c>
      <c r="AJ136" s="99"/>
      <c r="AK136" s="100">
        <f t="shared" si="237"/>
        <v>0</v>
      </c>
      <c r="AL136" s="99"/>
      <c r="AM136" s="100">
        <f t="shared" si="237"/>
        <v>0</v>
      </c>
      <c r="AN136" s="99"/>
      <c r="AO136" s="100">
        <f t="shared" si="238"/>
        <v>0</v>
      </c>
      <c r="AP136" s="99"/>
      <c r="AQ136" s="100">
        <f t="shared" si="239"/>
        <v>0</v>
      </c>
      <c r="AR136" s="99"/>
      <c r="AS136" s="100">
        <f t="shared" si="240"/>
        <v>0</v>
      </c>
      <c r="AT136" s="99"/>
      <c r="AU136" s="100">
        <f t="shared" si="241"/>
        <v>0</v>
      </c>
      <c r="AV136" s="99"/>
      <c r="AW136" s="100">
        <f t="shared" si="242"/>
        <v>0</v>
      </c>
      <c r="AX136" s="99"/>
      <c r="AY136" s="100">
        <f t="shared" si="243"/>
        <v>0</v>
      </c>
      <c r="AZ136" s="99"/>
      <c r="BA136" s="100">
        <f t="shared" si="244"/>
        <v>0</v>
      </c>
      <c r="BB136" s="99"/>
      <c r="BC136" s="100">
        <f t="shared" si="245"/>
        <v>0</v>
      </c>
      <c r="BD136" s="99"/>
      <c r="BE136" s="100">
        <f t="shared" si="246"/>
        <v>0</v>
      </c>
      <c r="BF136" s="101">
        <f t="shared" si="352"/>
        <v>0</v>
      </c>
      <c r="BG136" s="100">
        <f t="shared" si="352"/>
        <v>0</v>
      </c>
      <c r="BH136" s="99"/>
      <c r="BI136" s="100">
        <f t="shared" si="397"/>
        <v>0</v>
      </c>
      <c r="BJ136" s="99"/>
      <c r="BK136" s="100">
        <f t="shared" si="398"/>
        <v>0</v>
      </c>
      <c r="BL136" s="99"/>
      <c r="BM136" s="100">
        <f t="shared" si="399"/>
        <v>0</v>
      </c>
      <c r="BN136" s="99"/>
      <c r="BO136" s="100">
        <f t="shared" si="400"/>
        <v>0</v>
      </c>
      <c r="BP136" s="99"/>
      <c r="BQ136" s="100">
        <f t="shared" si="401"/>
        <v>0</v>
      </c>
      <c r="BR136" s="99"/>
      <c r="BS136" s="100">
        <f t="shared" si="402"/>
        <v>0</v>
      </c>
      <c r="BT136" s="99"/>
      <c r="BU136" s="100">
        <f t="shared" si="403"/>
        <v>0</v>
      </c>
      <c r="BV136" s="99"/>
      <c r="BW136" s="100">
        <f t="shared" si="404"/>
        <v>0</v>
      </c>
      <c r="BX136" s="99"/>
      <c r="BY136" s="100">
        <f t="shared" si="405"/>
        <v>0</v>
      </c>
      <c r="BZ136" s="99"/>
      <c r="CA136" s="100">
        <f t="shared" si="406"/>
        <v>0</v>
      </c>
      <c r="CB136" s="99"/>
      <c r="CC136" s="100">
        <f t="shared" si="407"/>
        <v>0</v>
      </c>
      <c r="CD136" s="99"/>
      <c r="CE136" s="100">
        <f t="shared" si="408"/>
        <v>0</v>
      </c>
      <c r="CF136" s="101">
        <f t="shared" si="389"/>
        <v>0</v>
      </c>
      <c r="CG136" s="100">
        <f t="shared" si="389"/>
        <v>0</v>
      </c>
    </row>
    <row r="137" spans="1:85" s="102" customFormat="1" ht="19.899999999999999" customHeight="1" x14ac:dyDescent="0.5">
      <c r="A137" s="94">
        <v>111</v>
      </c>
      <c r="B137" s="95" t="s">
        <v>160</v>
      </c>
      <c r="C137" s="95" t="s">
        <v>74</v>
      </c>
      <c r="D137" s="94">
        <f t="shared" si="395"/>
        <v>17</v>
      </c>
      <c r="E137" s="94">
        <v>0.64</v>
      </c>
      <c r="F137" s="94" t="s">
        <v>83</v>
      </c>
      <c r="G137" s="94"/>
      <c r="H137" s="94"/>
      <c r="I137" s="146">
        <f t="shared" si="223"/>
        <v>0</v>
      </c>
      <c r="J137" s="94"/>
      <c r="K137" s="146">
        <f t="shared" si="224"/>
        <v>0</v>
      </c>
      <c r="L137" s="94"/>
      <c r="M137" s="146">
        <f t="shared" si="225"/>
        <v>0</v>
      </c>
      <c r="N137" s="94"/>
      <c r="O137" s="146">
        <f t="shared" si="226"/>
        <v>0</v>
      </c>
      <c r="P137" s="94"/>
      <c r="Q137" s="146">
        <f t="shared" si="227"/>
        <v>0</v>
      </c>
      <c r="R137" s="94"/>
      <c r="S137" s="146">
        <f t="shared" si="228"/>
        <v>0</v>
      </c>
      <c r="T137" s="94"/>
      <c r="U137" s="146">
        <f t="shared" si="229"/>
        <v>0</v>
      </c>
      <c r="V137" s="94"/>
      <c r="W137" s="146">
        <f t="shared" si="230"/>
        <v>0</v>
      </c>
      <c r="X137" s="94"/>
      <c r="Y137" s="146">
        <f t="shared" si="231"/>
        <v>0</v>
      </c>
      <c r="Z137" s="94"/>
      <c r="AA137" s="146">
        <f t="shared" si="232"/>
        <v>0</v>
      </c>
      <c r="AB137" s="94"/>
      <c r="AC137" s="146">
        <f t="shared" si="233"/>
        <v>0</v>
      </c>
      <c r="AD137" s="94"/>
      <c r="AE137" s="146">
        <f t="shared" si="234"/>
        <v>0</v>
      </c>
      <c r="AF137" s="147">
        <f t="shared" si="396"/>
        <v>0</v>
      </c>
      <c r="AG137" s="146">
        <f t="shared" si="396"/>
        <v>0</v>
      </c>
      <c r="AH137" s="99"/>
      <c r="AI137" s="100">
        <f t="shared" si="236"/>
        <v>0</v>
      </c>
      <c r="AJ137" s="99"/>
      <c r="AK137" s="100">
        <f t="shared" si="237"/>
        <v>0</v>
      </c>
      <c r="AL137" s="99"/>
      <c r="AM137" s="100">
        <f t="shared" si="237"/>
        <v>0</v>
      </c>
      <c r="AN137" s="99"/>
      <c r="AO137" s="100">
        <f t="shared" si="238"/>
        <v>0</v>
      </c>
      <c r="AP137" s="99"/>
      <c r="AQ137" s="100">
        <f t="shared" si="239"/>
        <v>0</v>
      </c>
      <c r="AR137" s="99"/>
      <c r="AS137" s="100">
        <f t="shared" si="240"/>
        <v>0</v>
      </c>
      <c r="AT137" s="99"/>
      <c r="AU137" s="100">
        <f t="shared" si="241"/>
        <v>0</v>
      </c>
      <c r="AV137" s="99"/>
      <c r="AW137" s="100">
        <f t="shared" si="242"/>
        <v>0</v>
      </c>
      <c r="AX137" s="99"/>
      <c r="AY137" s="100">
        <f t="shared" si="243"/>
        <v>0</v>
      </c>
      <c r="AZ137" s="99"/>
      <c r="BA137" s="100">
        <f t="shared" si="244"/>
        <v>0</v>
      </c>
      <c r="BB137" s="99"/>
      <c r="BC137" s="100">
        <f t="shared" si="245"/>
        <v>0</v>
      </c>
      <c r="BD137" s="99"/>
      <c r="BE137" s="100">
        <f t="shared" si="246"/>
        <v>0</v>
      </c>
      <c r="BF137" s="101">
        <f t="shared" si="352"/>
        <v>0</v>
      </c>
      <c r="BG137" s="100">
        <f t="shared" si="352"/>
        <v>0</v>
      </c>
      <c r="BH137" s="99"/>
      <c r="BI137" s="100">
        <f t="shared" si="397"/>
        <v>0</v>
      </c>
      <c r="BJ137" s="99"/>
      <c r="BK137" s="100">
        <f t="shared" si="398"/>
        <v>0</v>
      </c>
      <c r="BL137" s="99"/>
      <c r="BM137" s="100">
        <f t="shared" si="399"/>
        <v>0</v>
      </c>
      <c r="BN137" s="99"/>
      <c r="BO137" s="100">
        <f t="shared" si="400"/>
        <v>0</v>
      </c>
      <c r="BP137" s="99"/>
      <c r="BQ137" s="100">
        <f t="shared" si="401"/>
        <v>0</v>
      </c>
      <c r="BR137" s="99"/>
      <c r="BS137" s="100">
        <f t="shared" si="402"/>
        <v>0</v>
      </c>
      <c r="BT137" s="99"/>
      <c r="BU137" s="100">
        <f t="shared" si="403"/>
        <v>0</v>
      </c>
      <c r="BV137" s="99"/>
      <c r="BW137" s="100">
        <f t="shared" si="404"/>
        <v>0</v>
      </c>
      <c r="BX137" s="99"/>
      <c r="BY137" s="100">
        <f t="shared" si="405"/>
        <v>0</v>
      </c>
      <c r="BZ137" s="99"/>
      <c r="CA137" s="100">
        <f t="shared" si="406"/>
        <v>0</v>
      </c>
      <c r="CB137" s="99"/>
      <c r="CC137" s="100">
        <f t="shared" si="407"/>
        <v>0</v>
      </c>
      <c r="CD137" s="99"/>
      <c r="CE137" s="100">
        <f t="shared" si="408"/>
        <v>0</v>
      </c>
      <c r="CF137" s="101">
        <f t="shared" si="389"/>
        <v>0</v>
      </c>
      <c r="CG137" s="100">
        <f t="shared" si="389"/>
        <v>0</v>
      </c>
    </row>
    <row r="138" spans="1:85" s="102" customFormat="1" ht="19.899999999999999" customHeight="1" x14ac:dyDescent="0.5">
      <c r="A138" s="94">
        <v>112</v>
      </c>
      <c r="B138" s="95" t="s">
        <v>161</v>
      </c>
      <c r="C138" s="95"/>
      <c r="D138" s="94">
        <f t="shared" si="395"/>
        <v>17</v>
      </c>
      <c r="E138" s="94">
        <v>0.64</v>
      </c>
      <c r="F138" s="94"/>
      <c r="G138" s="94"/>
      <c r="H138" s="94"/>
      <c r="I138" s="146"/>
      <c r="J138" s="94"/>
      <c r="K138" s="146"/>
      <c r="L138" s="94"/>
      <c r="M138" s="146"/>
      <c r="N138" s="94"/>
      <c r="O138" s="146"/>
      <c r="P138" s="94"/>
      <c r="Q138" s="146"/>
      <c r="R138" s="94"/>
      <c r="S138" s="146"/>
      <c r="T138" s="94"/>
      <c r="U138" s="146"/>
      <c r="V138" s="94"/>
      <c r="W138" s="146"/>
      <c r="X138" s="94"/>
      <c r="Y138" s="146"/>
      <c r="Z138" s="94"/>
      <c r="AA138" s="146"/>
      <c r="AB138" s="94"/>
      <c r="AC138" s="146"/>
      <c r="AD138" s="94"/>
      <c r="AE138" s="146"/>
      <c r="AF138" s="147"/>
      <c r="AG138" s="146"/>
      <c r="AH138" s="99"/>
      <c r="AI138" s="100"/>
      <c r="AJ138" s="99"/>
      <c r="AK138" s="100"/>
      <c r="AL138" s="99"/>
      <c r="AM138" s="100"/>
      <c r="AN138" s="99"/>
      <c r="AO138" s="100"/>
      <c r="AP138" s="99"/>
      <c r="AQ138" s="100"/>
      <c r="AR138" s="99"/>
      <c r="AS138" s="100"/>
      <c r="AT138" s="99"/>
      <c r="AU138" s="100"/>
      <c r="AV138" s="99"/>
      <c r="AW138" s="100"/>
      <c r="AX138" s="99"/>
      <c r="AY138" s="100"/>
      <c r="AZ138" s="99"/>
      <c r="BA138" s="100"/>
      <c r="BB138" s="99"/>
      <c r="BC138" s="100"/>
      <c r="BD138" s="99"/>
      <c r="BE138" s="100"/>
      <c r="BF138" s="101"/>
      <c r="BG138" s="100"/>
      <c r="BH138" s="99"/>
      <c r="BI138" s="100"/>
      <c r="BJ138" s="99"/>
      <c r="BK138" s="100"/>
      <c r="BL138" s="99"/>
      <c r="BM138" s="100"/>
      <c r="BN138" s="99"/>
      <c r="BO138" s="100"/>
      <c r="BP138" s="99"/>
      <c r="BQ138" s="100"/>
      <c r="BR138" s="99"/>
      <c r="BS138" s="100"/>
      <c r="BT138" s="99"/>
      <c r="BU138" s="100"/>
      <c r="BV138" s="99"/>
      <c r="BW138" s="100"/>
      <c r="BX138" s="99"/>
      <c r="BY138" s="100"/>
      <c r="BZ138" s="99"/>
      <c r="CA138" s="100"/>
      <c r="CB138" s="99"/>
      <c r="CC138" s="100"/>
      <c r="CD138" s="99"/>
      <c r="CE138" s="100"/>
      <c r="CF138" s="101">
        <f t="shared" si="389"/>
        <v>0</v>
      </c>
      <c r="CG138" s="100">
        <f t="shared" si="389"/>
        <v>0</v>
      </c>
    </row>
    <row r="139" spans="1:85" s="102" customFormat="1" ht="19.899999999999999" customHeight="1" x14ac:dyDescent="0.5">
      <c r="A139" s="94">
        <v>113</v>
      </c>
      <c r="B139" s="95" t="s">
        <v>162</v>
      </c>
      <c r="C139" s="95"/>
      <c r="D139" s="94">
        <f t="shared" si="395"/>
        <v>17</v>
      </c>
      <c r="E139" s="94">
        <v>0.64</v>
      </c>
      <c r="F139" s="94" t="s">
        <v>163</v>
      </c>
      <c r="G139" s="94"/>
      <c r="H139" s="94"/>
      <c r="I139" s="146">
        <f t="shared" si="223"/>
        <v>0</v>
      </c>
      <c r="J139" s="94"/>
      <c r="K139" s="146">
        <f t="shared" si="224"/>
        <v>0</v>
      </c>
      <c r="L139" s="94"/>
      <c r="M139" s="146">
        <f t="shared" si="225"/>
        <v>0</v>
      </c>
      <c r="N139" s="94"/>
      <c r="O139" s="146">
        <f t="shared" si="226"/>
        <v>0</v>
      </c>
      <c r="P139" s="94"/>
      <c r="Q139" s="146">
        <f t="shared" si="227"/>
        <v>0</v>
      </c>
      <c r="R139" s="94"/>
      <c r="S139" s="146">
        <f t="shared" si="228"/>
        <v>0</v>
      </c>
      <c r="T139" s="94"/>
      <c r="U139" s="146">
        <f t="shared" si="229"/>
        <v>0</v>
      </c>
      <c r="V139" s="94"/>
      <c r="W139" s="146">
        <f t="shared" si="230"/>
        <v>0</v>
      </c>
      <c r="X139" s="94"/>
      <c r="Y139" s="146">
        <f t="shared" si="231"/>
        <v>0</v>
      </c>
      <c r="Z139" s="94"/>
      <c r="AA139" s="146">
        <f t="shared" si="232"/>
        <v>0</v>
      </c>
      <c r="AB139" s="94"/>
      <c r="AC139" s="146">
        <f t="shared" si="233"/>
        <v>0</v>
      </c>
      <c r="AD139" s="94"/>
      <c r="AE139" s="146">
        <f t="shared" si="234"/>
        <v>0</v>
      </c>
      <c r="AF139" s="147">
        <f t="shared" ref="AF139:AG139" si="409">SUM(H139,J139,L139,N139,P139,R139,T139,V139,X139,Z139,AB139,AD139)</f>
        <v>0</v>
      </c>
      <c r="AG139" s="146">
        <f t="shared" si="409"/>
        <v>0</v>
      </c>
      <c r="AH139" s="99"/>
      <c r="AI139" s="100">
        <f t="shared" si="236"/>
        <v>0</v>
      </c>
      <c r="AJ139" s="99"/>
      <c r="AK139" s="100">
        <f t="shared" si="237"/>
        <v>0</v>
      </c>
      <c r="AL139" s="99"/>
      <c r="AM139" s="100">
        <f t="shared" si="237"/>
        <v>0</v>
      </c>
      <c r="AN139" s="99"/>
      <c r="AO139" s="100">
        <f t="shared" si="238"/>
        <v>0</v>
      </c>
      <c r="AP139" s="99"/>
      <c r="AQ139" s="100">
        <f t="shared" si="239"/>
        <v>0</v>
      </c>
      <c r="AR139" s="99"/>
      <c r="AS139" s="100">
        <f t="shared" si="240"/>
        <v>0</v>
      </c>
      <c r="AT139" s="99"/>
      <c r="AU139" s="100">
        <f t="shared" si="241"/>
        <v>0</v>
      </c>
      <c r="AV139" s="99"/>
      <c r="AW139" s="100">
        <f t="shared" si="242"/>
        <v>0</v>
      </c>
      <c r="AX139" s="99"/>
      <c r="AY139" s="100">
        <f t="shared" si="243"/>
        <v>0</v>
      </c>
      <c r="AZ139" s="99"/>
      <c r="BA139" s="100">
        <f t="shared" si="244"/>
        <v>0</v>
      </c>
      <c r="BB139" s="99"/>
      <c r="BC139" s="100">
        <f t="shared" si="245"/>
        <v>0</v>
      </c>
      <c r="BD139" s="99"/>
      <c r="BE139" s="100">
        <f t="shared" si="246"/>
        <v>0</v>
      </c>
      <c r="BF139" s="101">
        <f t="shared" si="352"/>
        <v>0</v>
      </c>
      <c r="BG139" s="100">
        <f t="shared" si="352"/>
        <v>0</v>
      </c>
      <c r="BH139" s="99"/>
      <c r="BI139" s="100">
        <f t="shared" ref="BI139" si="410">BH139*$E139</f>
        <v>0</v>
      </c>
      <c r="BJ139" s="99"/>
      <c r="BK139" s="100">
        <f t="shared" ref="BK139" si="411">BJ139*$E139</f>
        <v>0</v>
      </c>
      <c r="BL139" s="99"/>
      <c r="BM139" s="100">
        <f t="shared" ref="BM139" si="412">BL139*$E139</f>
        <v>0</v>
      </c>
      <c r="BN139" s="99"/>
      <c r="BO139" s="100">
        <f t="shared" ref="BO139" si="413">BN139*$E139</f>
        <v>0</v>
      </c>
      <c r="BP139" s="99"/>
      <c r="BQ139" s="100">
        <f t="shared" ref="BQ139" si="414">BP139*$E139</f>
        <v>0</v>
      </c>
      <c r="BR139" s="99"/>
      <c r="BS139" s="100">
        <f t="shared" ref="BS139" si="415">BR139*$E139</f>
        <v>0</v>
      </c>
      <c r="BT139" s="99"/>
      <c r="BU139" s="100">
        <f t="shared" ref="BU139" si="416">BT139*$E139</f>
        <v>0</v>
      </c>
      <c r="BV139" s="99"/>
      <c r="BW139" s="100">
        <f t="shared" ref="BW139" si="417">BV139*$E139</f>
        <v>0</v>
      </c>
      <c r="BX139" s="99"/>
      <c r="BY139" s="100">
        <f t="shared" ref="BY139" si="418">BX139*$E139</f>
        <v>0</v>
      </c>
      <c r="BZ139" s="99"/>
      <c r="CA139" s="100">
        <f t="shared" ref="CA139" si="419">BZ139*$E139</f>
        <v>0</v>
      </c>
      <c r="CB139" s="99"/>
      <c r="CC139" s="100">
        <f t="shared" ref="CC139" si="420">CB139*$E139</f>
        <v>0</v>
      </c>
      <c r="CD139" s="99"/>
      <c r="CE139" s="100">
        <f t="shared" ref="CE139" si="421">CD139*$E139</f>
        <v>0</v>
      </c>
      <c r="CF139" s="101">
        <f t="shared" si="389"/>
        <v>0</v>
      </c>
      <c r="CG139" s="100">
        <f t="shared" si="389"/>
        <v>0</v>
      </c>
    </row>
    <row r="140" spans="1:85" s="102" customFormat="1" ht="19.899999999999999" customHeight="1" x14ac:dyDescent="0.5">
      <c r="A140" s="94">
        <v>114</v>
      </c>
      <c r="B140" s="95" t="s">
        <v>228</v>
      </c>
      <c r="C140" s="95"/>
      <c r="D140" s="94">
        <f t="shared" ref="D140:D141" si="422">RANK(BF140,$BF$4:$BF$147)</f>
        <v>17</v>
      </c>
      <c r="E140" s="94"/>
      <c r="F140" s="94"/>
      <c r="G140" s="94"/>
      <c r="H140" s="94"/>
      <c r="I140" s="146"/>
      <c r="J140" s="94"/>
      <c r="K140" s="146"/>
      <c r="L140" s="94"/>
      <c r="M140" s="146"/>
      <c r="N140" s="94"/>
      <c r="O140" s="146"/>
      <c r="P140" s="94"/>
      <c r="Q140" s="146"/>
      <c r="R140" s="94"/>
      <c r="S140" s="146"/>
      <c r="T140" s="94"/>
      <c r="U140" s="146"/>
      <c r="V140" s="94"/>
      <c r="W140" s="146"/>
      <c r="X140" s="94"/>
      <c r="Y140" s="146"/>
      <c r="Z140" s="94"/>
      <c r="AA140" s="146"/>
      <c r="AB140" s="94"/>
      <c r="AC140" s="146"/>
      <c r="AD140" s="94"/>
      <c r="AE140" s="146"/>
      <c r="AF140" s="147"/>
      <c r="AG140" s="146"/>
      <c r="AH140" s="99"/>
      <c r="AI140" s="100"/>
      <c r="AJ140" s="99"/>
      <c r="AK140" s="100"/>
      <c r="AL140" s="99"/>
      <c r="AM140" s="100"/>
      <c r="AN140" s="99"/>
      <c r="AO140" s="100"/>
      <c r="AP140" s="99"/>
      <c r="AQ140" s="100"/>
      <c r="AR140" s="99"/>
      <c r="AS140" s="100"/>
      <c r="AT140" s="99"/>
      <c r="AU140" s="100"/>
      <c r="AV140" s="99"/>
      <c r="AW140" s="100"/>
      <c r="AX140" s="99"/>
      <c r="AY140" s="100"/>
      <c r="AZ140" s="99"/>
      <c r="BA140" s="100"/>
      <c r="BB140" s="99"/>
      <c r="BC140" s="100"/>
      <c r="BD140" s="99"/>
      <c r="BE140" s="100"/>
      <c r="BF140" s="101"/>
      <c r="BG140" s="100"/>
      <c r="BH140" s="99"/>
      <c r="BI140" s="100"/>
      <c r="BJ140" s="99"/>
      <c r="BK140" s="100"/>
      <c r="BL140" s="99"/>
      <c r="BM140" s="100"/>
      <c r="BN140" s="99"/>
      <c r="BO140" s="100"/>
      <c r="BP140" s="99"/>
      <c r="BQ140" s="100"/>
      <c r="BR140" s="99"/>
      <c r="BS140" s="100"/>
      <c r="BT140" s="99"/>
      <c r="BU140" s="100"/>
      <c r="BV140" s="99"/>
      <c r="BW140" s="100"/>
      <c r="BX140" s="99"/>
      <c r="BY140" s="100"/>
      <c r="BZ140" s="99"/>
      <c r="CA140" s="100"/>
      <c r="CB140" s="99"/>
      <c r="CC140" s="100"/>
      <c r="CD140" s="99"/>
      <c r="CE140" s="100"/>
      <c r="CF140" s="101"/>
      <c r="CG140" s="100"/>
    </row>
    <row r="141" spans="1:85" s="102" customFormat="1" ht="19.899999999999999" customHeight="1" x14ac:dyDescent="0.5">
      <c r="A141" s="94">
        <v>115</v>
      </c>
      <c r="B141" s="95" t="s">
        <v>229</v>
      </c>
      <c r="C141" s="95"/>
      <c r="D141" s="94">
        <f t="shared" si="422"/>
        <v>17</v>
      </c>
      <c r="E141" s="94"/>
      <c r="F141" s="94"/>
      <c r="G141" s="94"/>
      <c r="H141" s="94"/>
      <c r="I141" s="146"/>
      <c r="J141" s="94"/>
      <c r="K141" s="146"/>
      <c r="L141" s="94"/>
      <c r="M141" s="146"/>
      <c r="N141" s="94"/>
      <c r="O141" s="146"/>
      <c r="P141" s="94"/>
      <c r="Q141" s="146"/>
      <c r="R141" s="94"/>
      <c r="S141" s="146"/>
      <c r="T141" s="94"/>
      <c r="U141" s="146"/>
      <c r="V141" s="94"/>
      <c r="W141" s="146"/>
      <c r="X141" s="94"/>
      <c r="Y141" s="146"/>
      <c r="Z141" s="94"/>
      <c r="AA141" s="146"/>
      <c r="AB141" s="94"/>
      <c r="AC141" s="146"/>
      <c r="AD141" s="94"/>
      <c r="AE141" s="146"/>
      <c r="AF141" s="147"/>
      <c r="AG141" s="146"/>
      <c r="AH141" s="99"/>
      <c r="AI141" s="100"/>
      <c r="AJ141" s="99"/>
      <c r="AK141" s="100"/>
      <c r="AL141" s="99"/>
      <c r="AM141" s="100"/>
      <c r="AN141" s="99"/>
      <c r="AO141" s="100"/>
      <c r="AP141" s="99"/>
      <c r="AQ141" s="100"/>
      <c r="AR141" s="99"/>
      <c r="AS141" s="100"/>
      <c r="AT141" s="99"/>
      <c r="AU141" s="100"/>
      <c r="AV141" s="99"/>
      <c r="AW141" s="100"/>
      <c r="AX141" s="99"/>
      <c r="AY141" s="100"/>
      <c r="AZ141" s="99"/>
      <c r="BA141" s="100"/>
      <c r="BB141" s="99"/>
      <c r="BC141" s="100"/>
      <c r="BD141" s="99"/>
      <c r="BE141" s="100"/>
      <c r="BF141" s="101"/>
      <c r="BG141" s="100"/>
      <c r="BH141" s="99"/>
      <c r="BI141" s="100"/>
      <c r="BJ141" s="99"/>
      <c r="BK141" s="100"/>
      <c r="BL141" s="99"/>
      <c r="BM141" s="100"/>
      <c r="BN141" s="99"/>
      <c r="BO141" s="100"/>
      <c r="BP141" s="99"/>
      <c r="BQ141" s="100"/>
      <c r="BR141" s="99"/>
      <c r="BS141" s="100"/>
      <c r="BT141" s="99"/>
      <c r="BU141" s="100"/>
      <c r="BV141" s="99"/>
      <c r="BW141" s="100"/>
      <c r="BX141" s="99"/>
      <c r="BY141" s="100"/>
      <c r="BZ141" s="99"/>
      <c r="CA141" s="100"/>
      <c r="CB141" s="99"/>
      <c r="CC141" s="100"/>
      <c r="CD141" s="99"/>
      <c r="CE141" s="100"/>
      <c r="CF141" s="101"/>
      <c r="CG141" s="100"/>
    </row>
    <row r="142" spans="1:85" s="102" customFormat="1" ht="19.899999999999999" customHeight="1" x14ac:dyDescent="0.5">
      <c r="A142" s="94"/>
      <c r="B142" s="95"/>
      <c r="C142" s="95"/>
      <c r="D142" s="94"/>
      <c r="E142" s="94"/>
      <c r="F142" s="94"/>
      <c r="G142" s="94"/>
      <c r="H142" s="94"/>
      <c r="I142" s="146"/>
      <c r="J142" s="94"/>
      <c r="K142" s="146"/>
      <c r="L142" s="94"/>
      <c r="M142" s="146"/>
      <c r="N142" s="94"/>
      <c r="O142" s="146"/>
      <c r="P142" s="94"/>
      <c r="Q142" s="146"/>
      <c r="R142" s="94"/>
      <c r="S142" s="146"/>
      <c r="T142" s="94"/>
      <c r="U142" s="146"/>
      <c r="V142" s="94"/>
      <c r="W142" s="146"/>
      <c r="X142" s="94"/>
      <c r="Y142" s="146"/>
      <c r="Z142" s="94"/>
      <c r="AA142" s="146"/>
      <c r="AB142" s="94"/>
      <c r="AC142" s="146"/>
      <c r="AD142" s="94"/>
      <c r="AE142" s="146"/>
      <c r="AF142" s="147"/>
      <c r="AG142" s="146"/>
      <c r="AH142" s="99"/>
      <c r="AI142" s="100"/>
      <c r="AJ142" s="99"/>
      <c r="AK142" s="100"/>
      <c r="AL142" s="99"/>
      <c r="AM142" s="100"/>
      <c r="AN142" s="99"/>
      <c r="AO142" s="100"/>
      <c r="AP142" s="99"/>
      <c r="AQ142" s="100"/>
      <c r="AR142" s="99"/>
      <c r="AS142" s="100"/>
      <c r="AT142" s="99"/>
      <c r="AU142" s="100"/>
      <c r="AV142" s="99"/>
      <c r="AW142" s="100"/>
      <c r="AX142" s="99"/>
      <c r="AY142" s="100"/>
      <c r="AZ142" s="99"/>
      <c r="BA142" s="100"/>
      <c r="BB142" s="99"/>
      <c r="BC142" s="100"/>
      <c r="BD142" s="99"/>
      <c r="BE142" s="100"/>
      <c r="BF142" s="101"/>
      <c r="BG142" s="100"/>
      <c r="BH142" s="99"/>
      <c r="BI142" s="100"/>
      <c r="BJ142" s="99"/>
      <c r="BK142" s="100"/>
      <c r="BL142" s="99"/>
      <c r="BM142" s="100"/>
      <c r="BN142" s="99"/>
      <c r="BO142" s="100"/>
      <c r="BP142" s="99"/>
      <c r="BQ142" s="100"/>
      <c r="BR142" s="99"/>
      <c r="BS142" s="100"/>
      <c r="BT142" s="99"/>
      <c r="BU142" s="100"/>
      <c r="BV142" s="99"/>
      <c r="BW142" s="100"/>
      <c r="BX142" s="99"/>
      <c r="BY142" s="100"/>
      <c r="BZ142" s="99"/>
      <c r="CA142" s="100"/>
      <c r="CB142" s="99"/>
      <c r="CC142" s="100"/>
      <c r="CD142" s="99"/>
      <c r="CE142" s="100"/>
      <c r="CF142" s="101">
        <f t="shared" si="389"/>
        <v>0</v>
      </c>
      <c r="CG142" s="100">
        <f t="shared" si="389"/>
        <v>0</v>
      </c>
    </row>
    <row r="143" spans="1:85" s="102" customFormat="1" ht="19.899999999999999" customHeight="1" x14ac:dyDescent="0.5">
      <c r="A143" s="94">
        <v>116</v>
      </c>
      <c r="B143" s="95" t="s">
        <v>164</v>
      </c>
      <c r="C143" s="95" t="s">
        <v>74</v>
      </c>
      <c r="D143" s="94">
        <f>RANK(BF143,$BF$4:$BF$147)</f>
        <v>17</v>
      </c>
      <c r="E143" s="94">
        <v>0.7</v>
      </c>
      <c r="F143" s="94" t="s">
        <v>75</v>
      </c>
      <c r="G143" s="94"/>
      <c r="H143" s="94"/>
      <c r="I143" s="146">
        <f t="shared" ref="I143:I144" si="423">H143*$E143</f>
        <v>0</v>
      </c>
      <c r="J143" s="94"/>
      <c r="K143" s="146">
        <f t="shared" ref="K143:K144" si="424">J143*$E143</f>
        <v>0</v>
      </c>
      <c r="L143" s="94"/>
      <c r="M143" s="146">
        <f t="shared" ref="M143:M144" si="425">L143*$E143</f>
        <v>0</v>
      </c>
      <c r="N143" s="94"/>
      <c r="O143" s="146">
        <f t="shared" ref="O143:O144" si="426">N143*$E143</f>
        <v>0</v>
      </c>
      <c r="P143" s="94"/>
      <c r="Q143" s="146">
        <f t="shared" ref="Q143:Q144" si="427">P143*$E143</f>
        <v>0</v>
      </c>
      <c r="R143" s="94"/>
      <c r="S143" s="146">
        <f t="shared" ref="S143:S144" si="428">R143*$E143</f>
        <v>0</v>
      </c>
      <c r="T143" s="94"/>
      <c r="U143" s="146">
        <f t="shared" ref="U143:U144" si="429">T143*$E143</f>
        <v>0</v>
      </c>
      <c r="V143" s="94"/>
      <c r="W143" s="146">
        <f t="shared" ref="W143:W144" si="430">V143*$E143</f>
        <v>0</v>
      </c>
      <c r="X143" s="94"/>
      <c r="Y143" s="146">
        <f t="shared" ref="Y143:Y144" si="431">X143*$E143</f>
        <v>0</v>
      </c>
      <c r="Z143" s="94"/>
      <c r="AA143" s="146">
        <f t="shared" ref="AA143:AA144" si="432">Z143*$E143</f>
        <v>0</v>
      </c>
      <c r="AB143" s="94"/>
      <c r="AC143" s="146">
        <f t="shared" ref="AC143:AC144" si="433">AB143*$E143</f>
        <v>0</v>
      </c>
      <c r="AD143" s="94"/>
      <c r="AE143" s="146">
        <f t="shared" ref="AE143:AE144" si="434">AD143*$E143</f>
        <v>0</v>
      </c>
      <c r="AF143" s="147">
        <f t="shared" ref="AF143:AG144" si="435">SUM(H143,J143,L143,N143,P143,R143,T143,V143,X143,Z143,AB143,AD143)</f>
        <v>0</v>
      </c>
      <c r="AG143" s="146">
        <f t="shared" si="435"/>
        <v>0</v>
      </c>
      <c r="AH143" s="99"/>
      <c r="AI143" s="100">
        <f t="shared" ref="AI143:AI144" si="436">AH143*$E143</f>
        <v>0</v>
      </c>
      <c r="AJ143" s="99"/>
      <c r="AK143" s="100">
        <f t="shared" ref="AK143:AK144" si="437">AJ143*$E143</f>
        <v>0</v>
      </c>
      <c r="AL143" s="99"/>
      <c r="AM143" s="100">
        <f t="shared" ref="AM143:AM144" si="438">AL143*$E143</f>
        <v>0</v>
      </c>
      <c r="AN143" s="99"/>
      <c r="AO143" s="100">
        <f t="shared" ref="AO143:AO144" si="439">AN143*$E143</f>
        <v>0</v>
      </c>
      <c r="AP143" s="99"/>
      <c r="AQ143" s="100">
        <f t="shared" ref="AQ143:AQ144" si="440">AP143*$E143</f>
        <v>0</v>
      </c>
      <c r="AR143" s="99"/>
      <c r="AS143" s="100">
        <f t="shared" ref="AS143:AS144" si="441">AR143*$E143</f>
        <v>0</v>
      </c>
      <c r="AT143" s="99"/>
      <c r="AU143" s="100">
        <f t="shared" ref="AU143:AU144" si="442">AT143*$E143</f>
        <v>0</v>
      </c>
      <c r="AV143" s="99"/>
      <c r="AW143" s="100">
        <f t="shared" ref="AW143:AW144" si="443">AV143*$E143</f>
        <v>0</v>
      </c>
      <c r="AX143" s="99"/>
      <c r="AY143" s="100">
        <f t="shared" ref="AY143:AY144" si="444">AX143*$E143</f>
        <v>0</v>
      </c>
      <c r="AZ143" s="99"/>
      <c r="BA143" s="100">
        <f t="shared" ref="BA143:BA144" si="445">AZ143*$E143</f>
        <v>0</v>
      </c>
      <c r="BB143" s="99"/>
      <c r="BC143" s="100">
        <f t="shared" ref="BC143:BC144" si="446">BB143*$E143</f>
        <v>0</v>
      </c>
      <c r="BD143" s="99"/>
      <c r="BE143" s="100">
        <f t="shared" ref="BE143:BE144" si="447">BD143*$E143</f>
        <v>0</v>
      </c>
      <c r="BF143" s="101">
        <f t="shared" ref="BF143:BG144" si="448">SUM(AH143,AJ143,AL143,AN143,AP143,AR143,AT143,AV143,AX143,AZ143,BB143,BD143)</f>
        <v>0</v>
      </c>
      <c r="BG143" s="100">
        <f t="shared" si="448"/>
        <v>0</v>
      </c>
      <c r="BH143" s="99"/>
      <c r="BI143" s="100">
        <f t="shared" ref="BI143:BI144" si="449">BH143*$E143</f>
        <v>0</v>
      </c>
      <c r="BJ143" s="99"/>
      <c r="BK143" s="100">
        <f t="shared" ref="BK143:BK144" si="450">BJ143*$E143</f>
        <v>0</v>
      </c>
      <c r="BL143" s="99"/>
      <c r="BM143" s="100">
        <f t="shared" ref="BM143:BM144" si="451">BL143*$E143</f>
        <v>0</v>
      </c>
      <c r="BN143" s="99"/>
      <c r="BO143" s="100">
        <f t="shared" ref="BO143:BO144" si="452">BN143*$E143</f>
        <v>0</v>
      </c>
      <c r="BP143" s="99"/>
      <c r="BQ143" s="100">
        <f t="shared" ref="BQ143:BQ144" si="453">BP143*$E143</f>
        <v>0</v>
      </c>
      <c r="BR143" s="99"/>
      <c r="BS143" s="100">
        <f t="shared" ref="BS143:BS144" si="454">BR143*$E143</f>
        <v>0</v>
      </c>
      <c r="BT143" s="99"/>
      <c r="BU143" s="100">
        <f t="shared" ref="BU143:BU144" si="455">BT143*$E143</f>
        <v>0</v>
      </c>
      <c r="BV143" s="99"/>
      <c r="BW143" s="100">
        <f t="shared" ref="BW143:BW144" si="456">BV143*$E143</f>
        <v>0</v>
      </c>
      <c r="BX143" s="99"/>
      <c r="BY143" s="100">
        <f t="shared" ref="BY143:BY144" si="457">BX143*$E143</f>
        <v>0</v>
      </c>
      <c r="BZ143" s="99"/>
      <c r="CA143" s="100">
        <f t="shared" ref="CA143:CA144" si="458">BZ143*$E143</f>
        <v>0</v>
      </c>
      <c r="CB143" s="99"/>
      <c r="CC143" s="100">
        <f t="shared" ref="CC143:CC144" si="459">CB143*$E143</f>
        <v>0</v>
      </c>
      <c r="CD143" s="99"/>
      <c r="CE143" s="100">
        <f t="shared" ref="CE143:CE144" si="460">CD143*$E143</f>
        <v>0</v>
      </c>
      <c r="CF143" s="101">
        <f t="shared" si="389"/>
        <v>0</v>
      </c>
      <c r="CG143" s="100">
        <f t="shared" si="389"/>
        <v>0</v>
      </c>
    </row>
    <row r="144" spans="1:85" s="102" customFormat="1" ht="19.899999999999999" customHeight="1" x14ac:dyDescent="0.5">
      <c r="A144" s="94">
        <v>117</v>
      </c>
      <c r="B144" s="95" t="s">
        <v>165</v>
      </c>
      <c r="C144" s="95"/>
      <c r="D144" s="94">
        <f>RANK(BF144,$BF$4:$BF$147)</f>
        <v>17</v>
      </c>
      <c r="E144" s="94">
        <v>20</v>
      </c>
      <c r="F144" s="94">
        <v>1</v>
      </c>
      <c r="G144" s="94"/>
      <c r="H144" s="94"/>
      <c r="I144" s="146">
        <f t="shared" si="423"/>
        <v>0</v>
      </c>
      <c r="J144" s="94"/>
      <c r="K144" s="146">
        <f t="shared" si="424"/>
        <v>0</v>
      </c>
      <c r="L144" s="94"/>
      <c r="M144" s="146">
        <f t="shared" si="425"/>
        <v>0</v>
      </c>
      <c r="N144" s="94"/>
      <c r="O144" s="146">
        <f t="shared" si="426"/>
        <v>0</v>
      </c>
      <c r="P144" s="94"/>
      <c r="Q144" s="146">
        <f t="shared" si="427"/>
        <v>0</v>
      </c>
      <c r="R144" s="94"/>
      <c r="S144" s="146">
        <f t="shared" si="428"/>
        <v>0</v>
      </c>
      <c r="T144" s="94"/>
      <c r="U144" s="146">
        <f t="shared" si="429"/>
        <v>0</v>
      </c>
      <c r="V144" s="94"/>
      <c r="W144" s="146">
        <f t="shared" si="430"/>
        <v>0</v>
      </c>
      <c r="X144" s="94"/>
      <c r="Y144" s="146">
        <f t="shared" si="431"/>
        <v>0</v>
      </c>
      <c r="Z144" s="94"/>
      <c r="AA144" s="146">
        <f t="shared" si="432"/>
        <v>0</v>
      </c>
      <c r="AB144" s="94"/>
      <c r="AC144" s="146">
        <f t="shared" si="433"/>
        <v>0</v>
      </c>
      <c r="AD144" s="94"/>
      <c r="AE144" s="146">
        <f t="shared" si="434"/>
        <v>0</v>
      </c>
      <c r="AF144" s="147">
        <f t="shared" si="435"/>
        <v>0</v>
      </c>
      <c r="AG144" s="146">
        <f t="shared" si="435"/>
        <v>0</v>
      </c>
      <c r="AH144" s="99"/>
      <c r="AI144" s="100">
        <f t="shared" si="436"/>
        <v>0</v>
      </c>
      <c r="AJ144" s="99"/>
      <c r="AK144" s="100">
        <f t="shared" si="437"/>
        <v>0</v>
      </c>
      <c r="AL144" s="99"/>
      <c r="AM144" s="100">
        <f t="shared" si="438"/>
        <v>0</v>
      </c>
      <c r="AN144" s="99"/>
      <c r="AO144" s="100">
        <f t="shared" si="439"/>
        <v>0</v>
      </c>
      <c r="AP144" s="99"/>
      <c r="AQ144" s="100">
        <f t="shared" si="440"/>
        <v>0</v>
      </c>
      <c r="AR144" s="99"/>
      <c r="AS144" s="100">
        <f t="shared" si="441"/>
        <v>0</v>
      </c>
      <c r="AT144" s="99"/>
      <c r="AU144" s="100">
        <f t="shared" si="442"/>
        <v>0</v>
      </c>
      <c r="AV144" s="99"/>
      <c r="AW144" s="100">
        <f t="shared" si="443"/>
        <v>0</v>
      </c>
      <c r="AX144" s="99"/>
      <c r="AY144" s="100">
        <f t="shared" si="444"/>
        <v>0</v>
      </c>
      <c r="AZ144" s="99"/>
      <c r="BA144" s="100">
        <f t="shared" si="445"/>
        <v>0</v>
      </c>
      <c r="BB144" s="99"/>
      <c r="BC144" s="100">
        <f t="shared" si="446"/>
        <v>0</v>
      </c>
      <c r="BD144" s="99"/>
      <c r="BE144" s="100">
        <f t="shared" si="447"/>
        <v>0</v>
      </c>
      <c r="BF144" s="101">
        <f t="shared" si="448"/>
        <v>0</v>
      </c>
      <c r="BG144" s="100">
        <f t="shared" si="448"/>
        <v>0</v>
      </c>
      <c r="BH144" s="99"/>
      <c r="BI144" s="100">
        <f t="shared" si="449"/>
        <v>0</v>
      </c>
      <c r="BJ144" s="99"/>
      <c r="BK144" s="100">
        <f t="shared" si="450"/>
        <v>0</v>
      </c>
      <c r="BL144" s="99"/>
      <c r="BM144" s="100">
        <f t="shared" si="451"/>
        <v>0</v>
      </c>
      <c r="BN144" s="99"/>
      <c r="BO144" s="100">
        <f t="shared" si="452"/>
        <v>0</v>
      </c>
      <c r="BP144" s="99"/>
      <c r="BQ144" s="100">
        <f t="shared" si="453"/>
        <v>0</v>
      </c>
      <c r="BR144" s="99"/>
      <c r="BS144" s="100">
        <f t="shared" si="454"/>
        <v>0</v>
      </c>
      <c r="BT144" s="99"/>
      <c r="BU144" s="100">
        <f t="shared" si="455"/>
        <v>0</v>
      </c>
      <c r="BV144" s="99"/>
      <c r="BW144" s="100">
        <f t="shared" si="456"/>
        <v>0</v>
      </c>
      <c r="BX144" s="99"/>
      <c r="BY144" s="100">
        <f t="shared" si="457"/>
        <v>0</v>
      </c>
      <c r="BZ144" s="99"/>
      <c r="CA144" s="100">
        <f t="shared" si="458"/>
        <v>0</v>
      </c>
      <c r="CB144" s="99"/>
      <c r="CC144" s="100">
        <f t="shared" si="459"/>
        <v>0</v>
      </c>
      <c r="CD144" s="99"/>
      <c r="CE144" s="100">
        <f t="shared" si="460"/>
        <v>0</v>
      </c>
      <c r="CF144" s="101">
        <f t="shared" si="389"/>
        <v>0</v>
      </c>
      <c r="CG144" s="100">
        <f t="shared" si="389"/>
        <v>0</v>
      </c>
    </row>
    <row r="145" spans="1:139" s="102" customFormat="1" ht="19.899999999999999" customHeight="1" x14ac:dyDescent="0.5">
      <c r="A145" s="94">
        <v>118</v>
      </c>
      <c r="B145" s="95" t="s">
        <v>225</v>
      </c>
      <c r="C145" s="95"/>
      <c r="D145" s="94"/>
      <c r="E145" s="94"/>
      <c r="F145" s="94"/>
      <c r="G145" s="94"/>
      <c r="H145" s="94"/>
      <c r="I145" s="146"/>
      <c r="J145" s="94"/>
      <c r="K145" s="146"/>
      <c r="L145" s="94"/>
      <c r="M145" s="146"/>
      <c r="N145" s="94"/>
      <c r="O145" s="146"/>
      <c r="P145" s="94"/>
      <c r="Q145" s="146"/>
      <c r="R145" s="94"/>
      <c r="S145" s="146">
        <v>0</v>
      </c>
      <c r="T145" s="94"/>
      <c r="U145" s="146"/>
      <c r="V145" s="94"/>
      <c r="W145" s="146"/>
      <c r="X145" s="94"/>
      <c r="Y145" s="146"/>
      <c r="Z145" s="94"/>
      <c r="AA145" s="146"/>
      <c r="AB145" s="94"/>
      <c r="AC145" s="146"/>
      <c r="AD145" s="94"/>
      <c r="AE145" s="146"/>
      <c r="AF145" s="147"/>
      <c r="AG145" s="146"/>
      <c r="AH145" s="99"/>
      <c r="AI145" s="100"/>
      <c r="AJ145" s="99"/>
      <c r="AK145" s="100"/>
      <c r="AL145" s="99"/>
      <c r="AM145" s="100"/>
      <c r="AN145" s="99"/>
      <c r="AO145" s="100"/>
      <c r="AP145" s="99"/>
      <c r="AQ145" s="100"/>
      <c r="AR145" s="99"/>
      <c r="AS145" s="100"/>
      <c r="AT145" s="99"/>
      <c r="AU145" s="100"/>
      <c r="AV145" s="99"/>
      <c r="AW145" s="100"/>
      <c r="AX145" s="99"/>
      <c r="AY145" s="100"/>
      <c r="AZ145" s="99"/>
      <c r="BA145" s="100"/>
      <c r="BB145" s="99"/>
      <c r="BC145" s="100"/>
      <c r="BD145" s="99"/>
      <c r="BE145" s="100"/>
      <c r="BF145" s="101"/>
      <c r="BG145" s="100"/>
      <c r="BH145" s="99"/>
      <c r="BI145" s="100"/>
      <c r="BJ145" s="99"/>
      <c r="BK145" s="100"/>
      <c r="BL145" s="99"/>
      <c r="BM145" s="100"/>
      <c r="BN145" s="99"/>
      <c r="BO145" s="100"/>
      <c r="BP145" s="99"/>
      <c r="BQ145" s="100"/>
      <c r="BR145" s="99"/>
      <c r="BS145" s="100"/>
      <c r="BT145" s="99"/>
      <c r="BU145" s="100"/>
      <c r="BV145" s="99"/>
      <c r="BW145" s="100"/>
      <c r="BX145" s="99"/>
      <c r="BY145" s="100"/>
      <c r="BZ145" s="99"/>
      <c r="CA145" s="100"/>
      <c r="CB145" s="99"/>
      <c r="CC145" s="100"/>
      <c r="CD145" s="99"/>
      <c r="CE145" s="100"/>
      <c r="CF145" s="101"/>
      <c r="CG145" s="100"/>
      <c r="CM145" s="102">
        <v>0</v>
      </c>
      <c r="CO145" s="102">
        <v>0</v>
      </c>
      <c r="CQ145" s="102">
        <v>0</v>
      </c>
      <c r="CS145" s="102">
        <v>0</v>
      </c>
      <c r="CU145" s="102">
        <v>0</v>
      </c>
      <c r="CW145" s="102">
        <v>0</v>
      </c>
      <c r="CY145" s="102">
        <v>0</v>
      </c>
      <c r="DA145" s="102">
        <v>0</v>
      </c>
      <c r="DC145" s="102">
        <v>0</v>
      </c>
      <c r="DE145" s="102">
        <v>0</v>
      </c>
      <c r="DF145" s="102">
        <v>0</v>
      </c>
      <c r="DG145" s="102">
        <v>0</v>
      </c>
      <c r="DH145" s="102">
        <v>0</v>
      </c>
      <c r="DI145" s="102">
        <v>0</v>
      </c>
      <c r="DK145" s="102">
        <v>0</v>
      </c>
      <c r="DM145" s="102">
        <v>0</v>
      </c>
      <c r="DO145" s="102">
        <v>0</v>
      </c>
      <c r="DQ145" s="102">
        <v>0</v>
      </c>
      <c r="DS145" s="102">
        <v>0</v>
      </c>
      <c r="DU145" s="102">
        <v>0</v>
      </c>
      <c r="DW145" s="102">
        <v>0</v>
      </c>
      <c r="DY145" s="102">
        <v>0</v>
      </c>
      <c r="EA145" s="102">
        <v>0</v>
      </c>
      <c r="EC145" s="102">
        <v>0</v>
      </c>
      <c r="EE145" s="102">
        <v>0</v>
      </c>
      <c r="EG145" s="102">
        <v>0</v>
      </c>
      <c r="EH145" s="102">
        <v>0</v>
      </c>
      <c r="EI145" s="102">
        <v>0</v>
      </c>
    </row>
    <row r="146" spans="1:139" s="102" customFormat="1" ht="19.899999999999999" customHeight="1" x14ac:dyDescent="0.5">
      <c r="A146" s="94"/>
      <c r="B146" s="95"/>
      <c r="C146" s="95"/>
      <c r="D146" s="94"/>
      <c r="E146" s="94"/>
      <c r="F146" s="94"/>
      <c r="G146" s="94"/>
      <c r="H146" s="94"/>
      <c r="I146" s="146"/>
      <c r="J146" s="94"/>
      <c r="K146" s="146"/>
      <c r="L146" s="94"/>
      <c r="M146" s="146"/>
      <c r="N146" s="94"/>
      <c r="O146" s="146"/>
      <c r="P146" s="94"/>
      <c r="Q146" s="146"/>
      <c r="R146" s="94"/>
      <c r="S146" s="146"/>
      <c r="T146" s="94"/>
      <c r="U146" s="146"/>
      <c r="V146" s="94"/>
      <c r="W146" s="146"/>
      <c r="X146" s="94"/>
      <c r="Y146" s="146"/>
      <c r="Z146" s="94"/>
      <c r="AA146" s="146"/>
      <c r="AB146" s="94"/>
      <c r="AC146" s="146"/>
      <c r="AD146" s="94"/>
      <c r="AE146" s="146"/>
      <c r="AF146" s="147"/>
      <c r="AG146" s="146"/>
      <c r="AH146" s="99"/>
      <c r="AI146" s="100"/>
      <c r="AJ146" s="99"/>
      <c r="AK146" s="100"/>
      <c r="AL146" s="99"/>
      <c r="AM146" s="100"/>
      <c r="AN146" s="99"/>
      <c r="AO146" s="100"/>
      <c r="AP146" s="99"/>
      <c r="AQ146" s="100"/>
      <c r="AR146" s="99"/>
      <c r="AS146" s="100"/>
      <c r="AT146" s="99"/>
      <c r="AU146" s="100"/>
      <c r="AV146" s="99"/>
      <c r="AW146" s="100"/>
      <c r="AX146" s="99"/>
      <c r="AY146" s="100"/>
      <c r="AZ146" s="99"/>
      <c r="BA146" s="100"/>
      <c r="BB146" s="99"/>
      <c r="BC146" s="100"/>
      <c r="BD146" s="99"/>
      <c r="BE146" s="100"/>
      <c r="BF146" s="101"/>
      <c r="BG146" s="100"/>
      <c r="BH146" s="99"/>
      <c r="BI146" s="100"/>
      <c r="BJ146" s="99"/>
      <c r="BK146" s="100"/>
      <c r="BL146" s="99"/>
      <c r="BM146" s="100"/>
      <c r="BN146" s="99"/>
      <c r="BO146" s="100"/>
      <c r="BP146" s="99"/>
      <c r="BQ146" s="100"/>
      <c r="BR146" s="99"/>
      <c r="BS146" s="100"/>
      <c r="BT146" s="99"/>
      <c r="BU146" s="100"/>
      <c r="BV146" s="99"/>
      <c r="BW146" s="100"/>
      <c r="BX146" s="99"/>
      <c r="BY146" s="100"/>
      <c r="BZ146" s="99"/>
      <c r="CA146" s="100"/>
      <c r="CB146" s="99"/>
      <c r="CC146" s="100"/>
      <c r="CD146" s="99"/>
      <c r="CE146" s="100"/>
      <c r="CF146" s="101">
        <f t="shared" si="389"/>
        <v>0</v>
      </c>
      <c r="CG146" s="100">
        <f t="shared" si="389"/>
        <v>0</v>
      </c>
    </row>
    <row r="147" spans="1:139" s="102" customFormat="1" ht="19.899999999999999" customHeight="1" x14ac:dyDescent="0.5">
      <c r="A147" s="94"/>
      <c r="B147" s="105"/>
      <c r="C147" s="105"/>
      <c r="D147" s="94"/>
      <c r="E147" s="94"/>
      <c r="F147" s="106"/>
      <c r="G147" s="94"/>
      <c r="H147" s="106"/>
      <c r="I147" s="146"/>
      <c r="J147" s="106"/>
      <c r="K147" s="146"/>
      <c r="L147" s="106"/>
      <c r="M147" s="146"/>
      <c r="N147" s="106"/>
      <c r="O147" s="146"/>
      <c r="P147" s="106"/>
      <c r="Q147" s="146"/>
      <c r="R147" s="106"/>
      <c r="S147" s="146"/>
      <c r="T147" s="106"/>
      <c r="U147" s="146"/>
      <c r="V147" s="106"/>
      <c r="W147" s="146"/>
      <c r="X147" s="106"/>
      <c r="Y147" s="146"/>
      <c r="Z147" s="106"/>
      <c r="AA147" s="146"/>
      <c r="AB147" s="106"/>
      <c r="AC147" s="146"/>
      <c r="AD147" s="106"/>
      <c r="AE147" s="146"/>
      <c r="AF147" s="147"/>
      <c r="AG147" s="146"/>
      <c r="AH147" s="99"/>
      <c r="AI147" s="100"/>
      <c r="AJ147" s="99"/>
      <c r="AK147" s="100"/>
      <c r="AL147" s="99"/>
      <c r="AM147" s="100"/>
      <c r="AN147" s="99"/>
      <c r="AO147" s="100"/>
      <c r="AP147" s="99"/>
      <c r="AQ147" s="100"/>
      <c r="AR147" s="99"/>
      <c r="AS147" s="100"/>
      <c r="AT147" s="99"/>
      <c r="AU147" s="100"/>
      <c r="AV147" s="99"/>
      <c r="AW147" s="100"/>
      <c r="AX147" s="99"/>
      <c r="AY147" s="100"/>
      <c r="AZ147" s="99"/>
      <c r="BA147" s="100"/>
      <c r="BB147" s="99"/>
      <c r="BC147" s="100"/>
      <c r="BD147" s="99"/>
      <c r="BE147" s="100"/>
      <c r="BF147" s="101"/>
      <c r="BG147" s="100"/>
      <c r="BH147" s="99"/>
      <c r="BI147" s="100"/>
      <c r="BJ147" s="99"/>
      <c r="BK147" s="100"/>
      <c r="BL147" s="99"/>
      <c r="BM147" s="100"/>
      <c r="BN147" s="99"/>
      <c r="BO147" s="100"/>
      <c r="BP147" s="99"/>
      <c r="BQ147" s="100"/>
      <c r="BR147" s="99"/>
      <c r="BS147" s="100"/>
      <c r="BT147" s="99"/>
      <c r="BU147" s="100"/>
      <c r="BV147" s="99"/>
      <c r="BW147" s="100"/>
      <c r="BX147" s="99"/>
      <c r="BY147" s="100"/>
      <c r="BZ147" s="99"/>
      <c r="CA147" s="100"/>
      <c r="CB147" s="99"/>
      <c r="CC147" s="100"/>
      <c r="CD147" s="99"/>
      <c r="CE147" s="100"/>
      <c r="CF147" s="101"/>
      <c r="CG147" s="100"/>
    </row>
    <row r="148" spans="1:139" s="91" customFormat="1" ht="19.899999999999999" customHeight="1" x14ac:dyDescent="0.6">
      <c r="A148" s="107"/>
      <c r="B148" s="108" t="s">
        <v>166</v>
      </c>
      <c r="C148" s="108"/>
      <c r="D148" s="108"/>
      <c r="E148" s="109"/>
      <c r="F148" s="110"/>
      <c r="G148" s="110"/>
      <c r="H148" s="149">
        <f t="shared" ref="H148:AM148" si="461">SUM(H4:H147)</f>
        <v>50184</v>
      </c>
      <c r="I148" s="150">
        <f t="shared" si="461"/>
        <v>37981.840000000004</v>
      </c>
      <c r="J148" s="149">
        <f t="shared" si="461"/>
        <v>47256</v>
      </c>
      <c r="K148" s="150">
        <f t="shared" si="461"/>
        <v>35506.400000000001</v>
      </c>
      <c r="L148" s="149">
        <f t="shared" si="461"/>
        <v>50867</v>
      </c>
      <c r="M148" s="150">
        <f t="shared" si="461"/>
        <v>39149.62000000001</v>
      </c>
      <c r="N148" s="149">
        <f t="shared" si="461"/>
        <v>50271</v>
      </c>
      <c r="O148" s="150">
        <f t="shared" si="461"/>
        <v>37824.360000000008</v>
      </c>
      <c r="P148" s="149">
        <f t="shared" si="461"/>
        <v>59704</v>
      </c>
      <c r="Q148" s="150">
        <f t="shared" si="461"/>
        <v>46292.4</v>
      </c>
      <c r="R148" s="149">
        <f t="shared" si="461"/>
        <v>49665</v>
      </c>
      <c r="S148" s="150">
        <f t="shared" si="461"/>
        <v>39087.360000000001</v>
      </c>
      <c r="T148" s="149">
        <f t="shared" si="461"/>
        <v>55902</v>
      </c>
      <c r="U148" s="150">
        <f t="shared" si="461"/>
        <v>44780.560000000005</v>
      </c>
      <c r="V148" s="149">
        <f t="shared" si="461"/>
        <v>53500</v>
      </c>
      <c r="W148" s="150">
        <f t="shared" si="461"/>
        <v>41415.759999999995</v>
      </c>
      <c r="X148" s="149">
        <f t="shared" si="461"/>
        <v>57114</v>
      </c>
      <c r="Y148" s="150">
        <f t="shared" si="461"/>
        <v>45439.920000000006</v>
      </c>
      <c r="Z148" s="149">
        <f t="shared" si="461"/>
        <v>61948</v>
      </c>
      <c r="AA148" s="150">
        <f t="shared" si="461"/>
        <v>48721.439999999995</v>
      </c>
      <c r="AB148" s="149">
        <f t="shared" si="461"/>
        <v>48260</v>
      </c>
      <c r="AC148" s="150">
        <f t="shared" si="461"/>
        <v>37990.99</v>
      </c>
      <c r="AD148" s="149">
        <f t="shared" si="461"/>
        <v>56861</v>
      </c>
      <c r="AE148" s="150">
        <f t="shared" si="461"/>
        <v>44234.34</v>
      </c>
      <c r="AF148" s="149">
        <f t="shared" si="461"/>
        <v>641532</v>
      </c>
      <c r="AG148" s="150">
        <f t="shared" si="461"/>
        <v>498424.98999999993</v>
      </c>
      <c r="AH148" s="111">
        <f t="shared" si="461"/>
        <v>52418</v>
      </c>
      <c r="AI148" s="112">
        <f t="shared" si="461"/>
        <v>41387.399999999994</v>
      </c>
      <c r="AJ148" s="111">
        <f t="shared" si="461"/>
        <v>48501</v>
      </c>
      <c r="AK148" s="112">
        <f t="shared" si="461"/>
        <v>38598.58</v>
      </c>
      <c r="AL148" s="111">
        <f t="shared" si="461"/>
        <v>97259</v>
      </c>
      <c r="AM148" s="112">
        <f t="shared" si="461"/>
        <v>75343.03</v>
      </c>
      <c r="AN148" s="111">
        <f t="shared" ref="AN148:BS148" si="462">SUM(AN4:AN147)</f>
        <v>31380</v>
      </c>
      <c r="AO148" s="112">
        <f t="shared" si="462"/>
        <v>23821.94</v>
      </c>
      <c r="AP148" s="111">
        <f t="shared" si="462"/>
        <v>54161</v>
      </c>
      <c r="AQ148" s="112">
        <f t="shared" si="462"/>
        <v>43070.990000000005</v>
      </c>
      <c r="AR148" s="111">
        <f t="shared" si="462"/>
        <v>59531</v>
      </c>
      <c r="AS148" s="112">
        <f t="shared" si="462"/>
        <v>49268.28</v>
      </c>
      <c r="AT148" s="111">
        <f t="shared" si="462"/>
        <v>58140</v>
      </c>
      <c r="AU148" s="112">
        <f t="shared" si="462"/>
        <v>47044.58</v>
      </c>
      <c r="AV148" s="111">
        <f t="shared" si="462"/>
        <v>55847</v>
      </c>
      <c r="AW148" s="112">
        <f t="shared" si="462"/>
        <v>44076.04</v>
      </c>
      <c r="AX148" s="111">
        <f t="shared" si="462"/>
        <v>55842</v>
      </c>
      <c r="AY148" s="112">
        <f t="shared" si="462"/>
        <v>44221.279999999999</v>
      </c>
      <c r="AZ148" s="111">
        <f t="shared" si="462"/>
        <v>59042</v>
      </c>
      <c r="BA148" s="112">
        <f t="shared" si="462"/>
        <v>47990.080000000002</v>
      </c>
      <c r="BB148" s="111">
        <f t="shared" si="462"/>
        <v>61489</v>
      </c>
      <c r="BC148" s="112">
        <f t="shared" si="462"/>
        <v>47955.16</v>
      </c>
      <c r="BD148" s="111">
        <f t="shared" si="462"/>
        <v>58970</v>
      </c>
      <c r="BE148" s="112">
        <f t="shared" si="462"/>
        <v>46093.4</v>
      </c>
      <c r="BF148" s="111">
        <f t="shared" si="462"/>
        <v>692580</v>
      </c>
      <c r="BG148" s="112">
        <f t="shared" si="462"/>
        <v>548870.76000000013</v>
      </c>
      <c r="BH148" s="111">
        <f t="shared" si="462"/>
        <v>57985</v>
      </c>
      <c r="BI148" s="112">
        <f t="shared" si="462"/>
        <v>46659.68</v>
      </c>
      <c r="BJ148" s="111">
        <f t="shared" si="462"/>
        <v>54948</v>
      </c>
      <c r="BK148" s="112">
        <f t="shared" si="462"/>
        <v>42764.72</v>
      </c>
      <c r="BL148" s="111">
        <f t="shared" si="462"/>
        <v>0</v>
      </c>
      <c r="BM148" s="112">
        <f t="shared" si="462"/>
        <v>0</v>
      </c>
      <c r="BN148" s="111">
        <f t="shared" si="462"/>
        <v>0</v>
      </c>
      <c r="BO148" s="112">
        <f t="shared" si="462"/>
        <v>0</v>
      </c>
      <c r="BP148" s="111">
        <f t="shared" si="462"/>
        <v>0</v>
      </c>
      <c r="BQ148" s="112">
        <f t="shared" si="462"/>
        <v>0</v>
      </c>
      <c r="BR148" s="111">
        <f t="shared" si="462"/>
        <v>0</v>
      </c>
      <c r="BS148" s="112">
        <f t="shared" si="462"/>
        <v>0</v>
      </c>
      <c r="BT148" s="111">
        <f t="shared" ref="BT148:CG148" si="463">SUM(BT4:BT147)</f>
        <v>0</v>
      </c>
      <c r="BU148" s="112">
        <f t="shared" si="463"/>
        <v>0</v>
      </c>
      <c r="BV148" s="111">
        <f t="shared" si="463"/>
        <v>0</v>
      </c>
      <c r="BW148" s="112">
        <f t="shared" si="463"/>
        <v>0</v>
      </c>
      <c r="BX148" s="111">
        <f t="shared" si="463"/>
        <v>0</v>
      </c>
      <c r="BY148" s="112">
        <f t="shared" si="463"/>
        <v>0</v>
      </c>
      <c r="BZ148" s="111">
        <f t="shared" si="463"/>
        <v>0</v>
      </c>
      <c r="CA148" s="112">
        <f t="shared" si="463"/>
        <v>0</v>
      </c>
      <c r="CB148" s="111">
        <f t="shared" si="463"/>
        <v>0</v>
      </c>
      <c r="CC148" s="112">
        <f t="shared" si="463"/>
        <v>0</v>
      </c>
      <c r="CD148" s="111">
        <f t="shared" si="463"/>
        <v>0</v>
      </c>
      <c r="CE148" s="112">
        <f t="shared" si="463"/>
        <v>0</v>
      </c>
      <c r="CF148" s="111">
        <f t="shared" si="463"/>
        <v>112933</v>
      </c>
      <c r="CG148" s="112">
        <f t="shared" si="463"/>
        <v>89424.4</v>
      </c>
    </row>
    <row r="149" spans="1:139" s="102" customFormat="1" ht="19.899999999999999" customHeight="1" x14ac:dyDescent="0.5">
      <c r="A149" s="113"/>
      <c r="B149" s="105"/>
      <c r="C149" s="105"/>
      <c r="D149" s="105"/>
      <c r="E149" s="105"/>
      <c r="F149" s="106"/>
      <c r="G149" s="106"/>
      <c r="H149" s="106"/>
      <c r="I149" s="146"/>
      <c r="J149" s="106"/>
      <c r="K149" s="146"/>
      <c r="L149" s="106"/>
      <c r="M149" s="146"/>
      <c r="N149" s="106"/>
      <c r="O149" s="146"/>
      <c r="P149" s="106"/>
      <c r="Q149" s="146"/>
      <c r="R149" s="106"/>
      <c r="S149" s="146"/>
      <c r="T149" s="106"/>
      <c r="U149" s="146"/>
      <c r="V149" s="106"/>
      <c r="W149" s="146"/>
      <c r="X149" s="106"/>
      <c r="Y149" s="146"/>
      <c r="Z149" s="106"/>
      <c r="AA149" s="146"/>
      <c r="AB149" s="106"/>
      <c r="AC149" s="146"/>
      <c r="AD149" s="106"/>
      <c r="AE149" s="146"/>
      <c r="AF149" s="147"/>
      <c r="AG149" s="146"/>
      <c r="AH149" s="99"/>
      <c r="AI149" s="100"/>
      <c r="AJ149" s="99"/>
      <c r="AK149" s="100"/>
      <c r="AL149" s="99"/>
      <c r="AM149" s="100"/>
      <c r="AN149" s="99"/>
      <c r="AO149" s="100"/>
      <c r="AP149" s="99"/>
      <c r="AQ149" s="100"/>
      <c r="AR149" s="99"/>
      <c r="AS149" s="100"/>
      <c r="AT149" s="99"/>
      <c r="AU149" s="100"/>
      <c r="AV149" s="99"/>
      <c r="AW149" s="100"/>
      <c r="AX149" s="99"/>
      <c r="AY149" s="100"/>
      <c r="AZ149" s="99"/>
      <c r="BA149" s="100"/>
      <c r="BB149" s="99"/>
      <c r="BC149" s="100"/>
      <c r="BD149" s="99"/>
      <c r="BE149" s="100"/>
      <c r="BF149" s="101"/>
      <c r="BG149" s="100"/>
      <c r="BH149" s="99"/>
      <c r="BI149" s="100"/>
      <c r="BJ149" s="99"/>
      <c r="BK149" s="100"/>
      <c r="BL149" s="99"/>
      <c r="BM149" s="100"/>
      <c r="BN149" s="99"/>
      <c r="BO149" s="100"/>
      <c r="BP149" s="99"/>
      <c r="BQ149" s="100"/>
      <c r="BR149" s="99"/>
      <c r="BS149" s="100"/>
      <c r="BT149" s="99"/>
      <c r="BU149" s="100"/>
      <c r="BV149" s="99"/>
      <c r="BW149" s="100"/>
      <c r="BX149" s="99"/>
      <c r="BY149" s="100"/>
      <c r="BZ149" s="99"/>
      <c r="CA149" s="100"/>
      <c r="CB149" s="99"/>
      <c r="CC149" s="100"/>
      <c r="CD149" s="99"/>
      <c r="CE149" s="100"/>
      <c r="CF149" s="101"/>
      <c r="CG149" s="100"/>
    </row>
    <row r="150" spans="1:139" s="102" customFormat="1" ht="19.899999999999999" customHeight="1" x14ac:dyDescent="0.5">
      <c r="A150" s="94">
        <v>119</v>
      </c>
      <c r="B150" s="95" t="s">
        <v>167</v>
      </c>
      <c r="C150" s="95" t="s">
        <v>74</v>
      </c>
      <c r="D150" s="94">
        <f t="shared" ref="D150:D157" si="464">RANK(BF150,$BF$149:$BF$164)</f>
        <v>4</v>
      </c>
      <c r="E150" s="94">
        <v>0.7</v>
      </c>
      <c r="F150" s="94" t="s">
        <v>75</v>
      </c>
      <c r="G150" s="94">
        <v>4500</v>
      </c>
      <c r="H150" s="94"/>
      <c r="I150" s="163">
        <f t="shared" ref="I150:I163" si="465">H150*$E150</f>
        <v>0</v>
      </c>
      <c r="J150" s="94"/>
      <c r="K150" s="163">
        <f t="shared" ref="K150:K163" si="466">J150*$E150</f>
        <v>0</v>
      </c>
      <c r="L150" s="94"/>
      <c r="M150" s="163">
        <f t="shared" ref="M150:M163" si="467">L150*$E150</f>
        <v>0</v>
      </c>
      <c r="N150" s="94">
        <v>12</v>
      </c>
      <c r="O150" s="163">
        <f t="shared" ref="O150:O163" si="468">N150*$E150</f>
        <v>8.3999999999999986</v>
      </c>
      <c r="P150" s="94">
        <v>12</v>
      </c>
      <c r="Q150" s="163">
        <f t="shared" ref="Q150:Q163" si="469">P150*$E150</f>
        <v>8.3999999999999986</v>
      </c>
      <c r="R150" s="94">
        <v>24</v>
      </c>
      <c r="S150" s="163">
        <f t="shared" ref="S150:S163" si="470">R150*$E150</f>
        <v>16.799999999999997</v>
      </c>
      <c r="T150" s="94"/>
      <c r="U150" s="163">
        <f t="shared" ref="U150:U163" si="471">T150*$E150</f>
        <v>0</v>
      </c>
      <c r="V150" s="94">
        <v>12</v>
      </c>
      <c r="W150" s="163">
        <f t="shared" ref="W150:W163" si="472">V150*$E150</f>
        <v>8.3999999999999986</v>
      </c>
      <c r="X150" s="94"/>
      <c r="Y150" s="163">
        <f t="shared" ref="Y150:Y163" si="473">X150*$E150</f>
        <v>0</v>
      </c>
      <c r="Z150" s="94"/>
      <c r="AA150" s="163">
        <f t="shared" ref="AA150:AA163" si="474">Z150*$E150</f>
        <v>0</v>
      </c>
      <c r="AB150" s="94"/>
      <c r="AC150" s="160">
        <f t="shared" ref="AC150:AC163" si="475">AB150*$E150</f>
        <v>0</v>
      </c>
      <c r="AD150" s="94"/>
      <c r="AE150" s="163">
        <f t="shared" ref="AE150:AE163" si="476">AD150*$E150</f>
        <v>0</v>
      </c>
      <c r="AF150" s="147">
        <f t="shared" ref="AF150:AG163" si="477">SUM(H150,J150,L150,N150,P150,R150,T150,V150,X150,Z150,AB150,AD150)</f>
        <v>60</v>
      </c>
      <c r="AG150" s="146">
        <f t="shared" si="477"/>
        <v>41.999999999999993</v>
      </c>
      <c r="AH150" s="96">
        <v>12</v>
      </c>
      <c r="AI150" s="104">
        <f t="shared" ref="AI150:AI163" si="478">AH150*$E150</f>
        <v>8.3999999999999986</v>
      </c>
      <c r="AJ150" s="96"/>
      <c r="AK150" s="104">
        <f t="shared" ref="AK150:AK163" si="479">AJ150*$E150</f>
        <v>0</v>
      </c>
      <c r="AL150" s="99"/>
      <c r="AM150" s="100">
        <f t="shared" ref="AM150:AM163" si="480">AL150*$E150</f>
        <v>0</v>
      </c>
      <c r="AN150" s="99"/>
      <c r="AO150" s="100">
        <f t="shared" ref="AO150:AQ163" si="481">AN150*$E150</f>
        <v>0</v>
      </c>
      <c r="AP150" s="99"/>
      <c r="AQ150" s="100">
        <f t="shared" si="481"/>
        <v>0</v>
      </c>
      <c r="AR150" s="99"/>
      <c r="AS150" s="100">
        <f t="shared" ref="AS150:AS163" si="482">AR150*$E150</f>
        <v>0</v>
      </c>
      <c r="AT150" s="99"/>
      <c r="AU150" s="100">
        <f t="shared" ref="AU150:AU163" si="483">AT150*$E150</f>
        <v>0</v>
      </c>
      <c r="AV150" s="99"/>
      <c r="AW150" s="100">
        <f t="shared" ref="AW150:AW163" si="484">AV150*$E150</f>
        <v>0</v>
      </c>
      <c r="AX150" s="99"/>
      <c r="AY150" s="100">
        <f t="shared" ref="AY150:AY163" si="485">AX150*$E150</f>
        <v>0</v>
      </c>
      <c r="AZ150" s="99"/>
      <c r="BA150" s="100">
        <f t="shared" ref="BA150:BA163" si="486">AZ150*$E150</f>
        <v>0</v>
      </c>
      <c r="BB150" s="99"/>
      <c r="BC150" s="100">
        <f t="shared" ref="BC150:BC163" si="487">BB150*$E150</f>
        <v>0</v>
      </c>
      <c r="BD150" s="99"/>
      <c r="BE150" s="100">
        <f t="shared" ref="BE150:BE163" si="488">BD150*$E150</f>
        <v>0</v>
      </c>
      <c r="BF150" s="101">
        <f t="shared" ref="BF150:BG163" si="489">SUM(AH150,AJ150,AL150,AN150,AP150,AR150,AT150,AV150,AX150,AZ150,BB150,BD150)</f>
        <v>12</v>
      </c>
      <c r="BG150" s="100">
        <f t="shared" si="489"/>
        <v>8.3999999999999986</v>
      </c>
      <c r="BH150" s="99"/>
      <c r="BI150" s="100">
        <f t="shared" ref="BI150:BI156" si="490">BH150*$E150</f>
        <v>0</v>
      </c>
      <c r="BJ150" s="99"/>
      <c r="BK150" s="100">
        <f t="shared" ref="BK150:BK156" si="491">BJ150*$E150</f>
        <v>0</v>
      </c>
      <c r="BL150" s="99"/>
      <c r="BM150" s="100">
        <f t="shared" ref="BM150:BM156" si="492">BL150*$E150</f>
        <v>0</v>
      </c>
      <c r="BN150" s="99"/>
      <c r="BO150" s="100">
        <f t="shared" ref="BO150:BO156" si="493">BN150*$E150</f>
        <v>0</v>
      </c>
      <c r="BP150" s="99"/>
      <c r="BQ150" s="100">
        <f t="shared" ref="BQ150:BQ156" si="494">BP150*$E150</f>
        <v>0</v>
      </c>
      <c r="BR150" s="99"/>
      <c r="BS150" s="100">
        <f t="shared" ref="BS150:BS156" si="495">BR150*$E150</f>
        <v>0</v>
      </c>
      <c r="BT150" s="99"/>
      <c r="BU150" s="100">
        <f t="shared" ref="BU150:BU156" si="496">BT150*$E150</f>
        <v>0</v>
      </c>
      <c r="BV150" s="99"/>
      <c r="BW150" s="100">
        <f t="shared" ref="BW150:BW156" si="497">BV150*$E150</f>
        <v>0</v>
      </c>
      <c r="BX150" s="99"/>
      <c r="BY150" s="100">
        <f t="shared" ref="BY150:BY156" si="498">BX150*$E150</f>
        <v>0</v>
      </c>
      <c r="BZ150" s="99"/>
      <c r="CA150" s="100">
        <f t="shared" ref="CA150:CA156" si="499">BZ150*$E150</f>
        <v>0</v>
      </c>
      <c r="CB150" s="99"/>
      <c r="CC150" s="100">
        <f t="shared" ref="CC150:CC156" si="500">CB150*$E150</f>
        <v>0</v>
      </c>
      <c r="CD150" s="99"/>
      <c r="CE150" s="100">
        <f t="shared" ref="CE150:CE156" si="501">CD150*$E150</f>
        <v>0</v>
      </c>
      <c r="CF150" s="101">
        <f t="shared" ref="CF150:CG156" si="502">SUM(BH150,BJ150,BL150,BN150,BP150,BR150,BT150,BV150,BX150,BZ150,CB150,CD150)</f>
        <v>0</v>
      </c>
      <c r="CG150" s="100">
        <f t="shared" si="502"/>
        <v>0</v>
      </c>
    </row>
    <row r="151" spans="1:139" s="102" customFormat="1" ht="19.899999999999999" customHeight="1" x14ac:dyDescent="0.5">
      <c r="A151" s="94">
        <v>120</v>
      </c>
      <c r="B151" s="95" t="s">
        <v>168</v>
      </c>
      <c r="C151" s="95" t="s">
        <v>74</v>
      </c>
      <c r="D151" s="94">
        <f t="shared" si="464"/>
        <v>5</v>
      </c>
      <c r="E151" s="94">
        <v>0.35</v>
      </c>
      <c r="F151" s="94" t="s">
        <v>83</v>
      </c>
      <c r="G151" s="94">
        <v>2300</v>
      </c>
      <c r="H151" s="94"/>
      <c r="I151" s="163">
        <f t="shared" si="465"/>
        <v>0</v>
      </c>
      <c r="J151" s="94"/>
      <c r="K151" s="163">
        <f t="shared" si="466"/>
        <v>0</v>
      </c>
      <c r="L151" s="94"/>
      <c r="M151" s="163">
        <f t="shared" si="467"/>
        <v>0</v>
      </c>
      <c r="N151" s="94"/>
      <c r="O151" s="163">
        <f t="shared" si="468"/>
        <v>0</v>
      </c>
      <c r="P151" s="94"/>
      <c r="Q151" s="163">
        <f t="shared" si="469"/>
        <v>0</v>
      </c>
      <c r="R151" s="94"/>
      <c r="S151" s="163">
        <f t="shared" si="470"/>
        <v>0</v>
      </c>
      <c r="T151" s="94"/>
      <c r="U151" s="163">
        <f t="shared" si="471"/>
        <v>0</v>
      </c>
      <c r="V151" s="94"/>
      <c r="W151" s="163">
        <f t="shared" si="472"/>
        <v>0</v>
      </c>
      <c r="X151" s="94"/>
      <c r="Y151" s="163">
        <f t="shared" si="473"/>
        <v>0</v>
      </c>
      <c r="Z151" s="94"/>
      <c r="AA151" s="163">
        <f t="shared" si="474"/>
        <v>0</v>
      </c>
      <c r="AB151" s="94">
        <v>12</v>
      </c>
      <c r="AC151" s="163">
        <f t="shared" si="475"/>
        <v>4.1999999999999993</v>
      </c>
      <c r="AD151" s="94"/>
      <c r="AE151" s="163">
        <f t="shared" si="476"/>
        <v>0</v>
      </c>
      <c r="AF151" s="147">
        <f t="shared" si="477"/>
        <v>12</v>
      </c>
      <c r="AG151" s="146">
        <f t="shared" si="477"/>
        <v>4.1999999999999993</v>
      </c>
      <c r="AH151" s="96"/>
      <c r="AI151" s="104">
        <f t="shared" si="478"/>
        <v>0</v>
      </c>
      <c r="AJ151" s="96"/>
      <c r="AK151" s="104">
        <f t="shared" si="479"/>
        <v>0</v>
      </c>
      <c r="AL151" s="99"/>
      <c r="AM151" s="100">
        <f t="shared" si="480"/>
        <v>0</v>
      </c>
      <c r="AN151" s="99"/>
      <c r="AO151" s="100">
        <f t="shared" si="481"/>
        <v>0</v>
      </c>
      <c r="AP151" s="99"/>
      <c r="AQ151" s="100">
        <f t="shared" si="481"/>
        <v>0</v>
      </c>
      <c r="AR151" s="99"/>
      <c r="AS151" s="100">
        <f t="shared" si="482"/>
        <v>0</v>
      </c>
      <c r="AT151" s="99"/>
      <c r="AU151" s="100">
        <f t="shared" si="483"/>
        <v>0</v>
      </c>
      <c r="AV151" s="99"/>
      <c r="AW151" s="100">
        <f t="shared" si="484"/>
        <v>0</v>
      </c>
      <c r="AX151" s="99"/>
      <c r="AY151" s="100">
        <f t="shared" si="485"/>
        <v>0</v>
      </c>
      <c r="AZ151" s="99"/>
      <c r="BA151" s="100">
        <f t="shared" si="486"/>
        <v>0</v>
      </c>
      <c r="BB151" s="99"/>
      <c r="BC151" s="100">
        <f t="shared" si="487"/>
        <v>0</v>
      </c>
      <c r="BD151" s="99"/>
      <c r="BE151" s="100">
        <f t="shared" si="488"/>
        <v>0</v>
      </c>
      <c r="BF151" s="101">
        <f t="shared" si="489"/>
        <v>0</v>
      </c>
      <c r="BG151" s="100">
        <f t="shared" si="489"/>
        <v>0</v>
      </c>
      <c r="BH151" s="99"/>
      <c r="BI151" s="100">
        <f t="shared" si="490"/>
        <v>0</v>
      </c>
      <c r="BJ151" s="99"/>
      <c r="BK151" s="100">
        <f t="shared" si="491"/>
        <v>0</v>
      </c>
      <c r="BL151" s="99"/>
      <c r="BM151" s="100">
        <f t="shared" si="492"/>
        <v>0</v>
      </c>
      <c r="BN151" s="99"/>
      <c r="BO151" s="100">
        <f t="shared" si="493"/>
        <v>0</v>
      </c>
      <c r="BP151" s="99"/>
      <c r="BQ151" s="100">
        <f t="shared" si="494"/>
        <v>0</v>
      </c>
      <c r="BR151" s="99"/>
      <c r="BS151" s="100">
        <f t="shared" si="495"/>
        <v>0</v>
      </c>
      <c r="BT151" s="99"/>
      <c r="BU151" s="100">
        <f t="shared" si="496"/>
        <v>0</v>
      </c>
      <c r="BV151" s="99"/>
      <c r="BW151" s="100">
        <f t="shared" si="497"/>
        <v>0</v>
      </c>
      <c r="BX151" s="99"/>
      <c r="BY151" s="100">
        <f t="shared" si="498"/>
        <v>0</v>
      </c>
      <c r="BZ151" s="99"/>
      <c r="CA151" s="100">
        <f t="shared" si="499"/>
        <v>0</v>
      </c>
      <c r="CB151" s="99"/>
      <c r="CC151" s="100">
        <f t="shared" si="500"/>
        <v>0</v>
      </c>
      <c r="CD151" s="99"/>
      <c r="CE151" s="100">
        <f t="shared" si="501"/>
        <v>0</v>
      </c>
      <c r="CF151" s="101">
        <f t="shared" si="502"/>
        <v>0</v>
      </c>
      <c r="CG151" s="100">
        <f t="shared" si="502"/>
        <v>0</v>
      </c>
    </row>
    <row r="152" spans="1:139" s="102" customFormat="1" ht="19.899999999999999" customHeight="1" x14ac:dyDescent="0.5">
      <c r="A152" s="94">
        <v>121</v>
      </c>
      <c r="B152" s="95" t="s">
        <v>169</v>
      </c>
      <c r="C152" s="95" t="s">
        <v>74</v>
      </c>
      <c r="D152" s="94">
        <f t="shared" si="464"/>
        <v>5</v>
      </c>
      <c r="E152" s="94">
        <v>0.17499999999999999</v>
      </c>
      <c r="F152" s="94" t="s">
        <v>170</v>
      </c>
      <c r="G152" s="94">
        <v>1300</v>
      </c>
      <c r="H152" s="94"/>
      <c r="I152" s="163">
        <f t="shared" si="465"/>
        <v>0</v>
      </c>
      <c r="J152" s="94"/>
      <c r="K152" s="163">
        <f t="shared" si="466"/>
        <v>0</v>
      </c>
      <c r="L152" s="94"/>
      <c r="M152" s="163">
        <f t="shared" si="467"/>
        <v>0</v>
      </c>
      <c r="N152" s="94"/>
      <c r="O152" s="163">
        <f t="shared" si="468"/>
        <v>0</v>
      </c>
      <c r="P152" s="94"/>
      <c r="Q152" s="163">
        <f t="shared" si="469"/>
        <v>0</v>
      </c>
      <c r="R152" s="94"/>
      <c r="S152" s="163">
        <f t="shared" si="470"/>
        <v>0</v>
      </c>
      <c r="T152" s="94"/>
      <c r="U152" s="163">
        <f t="shared" si="471"/>
        <v>0</v>
      </c>
      <c r="V152" s="94"/>
      <c r="W152" s="163">
        <f t="shared" si="472"/>
        <v>0</v>
      </c>
      <c r="X152" s="94"/>
      <c r="Y152" s="163">
        <f t="shared" si="473"/>
        <v>0</v>
      </c>
      <c r="Z152" s="94"/>
      <c r="AA152" s="160">
        <f t="shared" si="474"/>
        <v>0</v>
      </c>
      <c r="AB152" s="94"/>
      <c r="AC152" s="163">
        <f t="shared" si="475"/>
        <v>0</v>
      </c>
      <c r="AD152" s="94"/>
      <c r="AE152" s="163">
        <f t="shared" si="476"/>
        <v>0</v>
      </c>
      <c r="AF152" s="147">
        <f t="shared" si="477"/>
        <v>0</v>
      </c>
      <c r="AG152" s="146">
        <f t="shared" si="477"/>
        <v>0</v>
      </c>
      <c r="AH152" s="96"/>
      <c r="AI152" s="104">
        <f t="shared" si="478"/>
        <v>0</v>
      </c>
      <c r="AJ152" s="96"/>
      <c r="AK152" s="104">
        <f t="shared" si="479"/>
        <v>0</v>
      </c>
      <c r="AL152" s="99"/>
      <c r="AM152" s="100">
        <f t="shared" si="480"/>
        <v>0</v>
      </c>
      <c r="AN152" s="99"/>
      <c r="AO152" s="100">
        <f t="shared" si="481"/>
        <v>0</v>
      </c>
      <c r="AP152" s="99"/>
      <c r="AQ152" s="100">
        <f t="shared" si="481"/>
        <v>0</v>
      </c>
      <c r="AR152" s="99"/>
      <c r="AS152" s="100">
        <f t="shared" si="482"/>
        <v>0</v>
      </c>
      <c r="AT152" s="99"/>
      <c r="AU152" s="100">
        <f t="shared" si="483"/>
        <v>0</v>
      </c>
      <c r="AV152" s="99"/>
      <c r="AW152" s="100">
        <f t="shared" si="484"/>
        <v>0</v>
      </c>
      <c r="AX152" s="99"/>
      <c r="AY152" s="100">
        <f t="shared" si="485"/>
        <v>0</v>
      </c>
      <c r="AZ152" s="99"/>
      <c r="BA152" s="100">
        <f t="shared" si="486"/>
        <v>0</v>
      </c>
      <c r="BB152" s="99"/>
      <c r="BC152" s="100">
        <f t="shared" si="487"/>
        <v>0</v>
      </c>
      <c r="BD152" s="99"/>
      <c r="BE152" s="100">
        <f t="shared" si="488"/>
        <v>0</v>
      </c>
      <c r="BF152" s="101">
        <f t="shared" si="489"/>
        <v>0</v>
      </c>
      <c r="BG152" s="100">
        <f t="shared" si="489"/>
        <v>0</v>
      </c>
      <c r="BH152" s="99"/>
      <c r="BI152" s="100">
        <f t="shared" si="490"/>
        <v>0</v>
      </c>
      <c r="BJ152" s="99"/>
      <c r="BK152" s="100">
        <f t="shared" si="491"/>
        <v>0</v>
      </c>
      <c r="BL152" s="99"/>
      <c r="BM152" s="100">
        <f t="shared" si="492"/>
        <v>0</v>
      </c>
      <c r="BN152" s="99"/>
      <c r="BO152" s="100">
        <f t="shared" si="493"/>
        <v>0</v>
      </c>
      <c r="BP152" s="99"/>
      <c r="BQ152" s="100">
        <f t="shared" si="494"/>
        <v>0</v>
      </c>
      <c r="BR152" s="99"/>
      <c r="BS152" s="100">
        <f t="shared" si="495"/>
        <v>0</v>
      </c>
      <c r="BT152" s="99"/>
      <c r="BU152" s="100">
        <f t="shared" si="496"/>
        <v>0</v>
      </c>
      <c r="BV152" s="99"/>
      <c r="BW152" s="100">
        <f t="shared" si="497"/>
        <v>0</v>
      </c>
      <c r="BX152" s="99"/>
      <c r="BY152" s="100">
        <f t="shared" si="498"/>
        <v>0</v>
      </c>
      <c r="BZ152" s="99"/>
      <c r="CA152" s="100">
        <f t="shared" si="499"/>
        <v>0</v>
      </c>
      <c r="CB152" s="99"/>
      <c r="CC152" s="100">
        <f t="shared" si="500"/>
        <v>0</v>
      </c>
      <c r="CD152" s="99"/>
      <c r="CE152" s="100">
        <f t="shared" si="501"/>
        <v>0</v>
      </c>
      <c r="CF152" s="101">
        <f t="shared" si="502"/>
        <v>0</v>
      </c>
      <c r="CG152" s="100">
        <f t="shared" si="502"/>
        <v>0</v>
      </c>
    </row>
    <row r="153" spans="1:139" s="102" customFormat="1" ht="19.899999999999999" customHeight="1" x14ac:dyDescent="0.5">
      <c r="A153" s="94">
        <v>122</v>
      </c>
      <c r="B153" s="95" t="s">
        <v>171</v>
      </c>
      <c r="C153" s="95" t="s">
        <v>74</v>
      </c>
      <c r="D153" s="94">
        <f t="shared" si="464"/>
        <v>3</v>
      </c>
      <c r="E153" s="94">
        <v>0.7</v>
      </c>
      <c r="F153" s="94" t="s">
        <v>75</v>
      </c>
      <c r="G153" s="94">
        <v>5200</v>
      </c>
      <c r="H153" s="94">
        <v>288</v>
      </c>
      <c r="I153" s="163">
        <f t="shared" si="465"/>
        <v>201.6</v>
      </c>
      <c r="J153" s="94">
        <v>165</v>
      </c>
      <c r="K153" s="163">
        <f t="shared" si="466"/>
        <v>115.49999999999999</v>
      </c>
      <c r="L153" s="94">
        <v>123</v>
      </c>
      <c r="M153" s="163">
        <f t="shared" si="467"/>
        <v>86.1</v>
      </c>
      <c r="N153" s="94">
        <v>71</v>
      </c>
      <c r="O153" s="163">
        <f t="shared" si="468"/>
        <v>49.699999999999996</v>
      </c>
      <c r="P153" s="94">
        <v>78</v>
      </c>
      <c r="Q153" s="163">
        <f t="shared" si="469"/>
        <v>54.599999999999994</v>
      </c>
      <c r="R153" s="94">
        <v>24</v>
      </c>
      <c r="S153" s="163">
        <f t="shared" si="470"/>
        <v>16.799999999999997</v>
      </c>
      <c r="T153" s="94">
        <v>42</v>
      </c>
      <c r="U153" s="163">
        <f t="shared" si="471"/>
        <v>29.4</v>
      </c>
      <c r="V153" s="94">
        <v>89</v>
      </c>
      <c r="W153" s="163">
        <f t="shared" si="472"/>
        <v>62.3</v>
      </c>
      <c r="X153" s="94">
        <v>12</v>
      </c>
      <c r="Y153" s="163">
        <f t="shared" si="473"/>
        <v>8.3999999999999986</v>
      </c>
      <c r="Z153" s="94">
        <v>48</v>
      </c>
      <c r="AA153" s="160">
        <f t="shared" si="474"/>
        <v>33.599999999999994</v>
      </c>
      <c r="AB153" s="94">
        <v>120</v>
      </c>
      <c r="AC153" s="160">
        <f t="shared" si="475"/>
        <v>84</v>
      </c>
      <c r="AD153" s="94">
        <v>20</v>
      </c>
      <c r="AE153" s="160">
        <f t="shared" si="476"/>
        <v>14</v>
      </c>
      <c r="AF153" s="147">
        <f t="shared" si="477"/>
        <v>1080</v>
      </c>
      <c r="AG153" s="146">
        <f t="shared" si="477"/>
        <v>755.99999999999977</v>
      </c>
      <c r="AH153" s="96">
        <v>5</v>
      </c>
      <c r="AI153" s="104">
        <f t="shared" si="478"/>
        <v>3.5</v>
      </c>
      <c r="AJ153" s="96">
        <v>12</v>
      </c>
      <c r="AK153" s="104">
        <f t="shared" si="479"/>
        <v>8.3999999999999986</v>
      </c>
      <c r="AL153" s="99">
        <v>6</v>
      </c>
      <c r="AM153" s="100">
        <f t="shared" si="480"/>
        <v>4.1999999999999993</v>
      </c>
      <c r="AN153" s="99">
        <v>3</v>
      </c>
      <c r="AO153" s="100">
        <f t="shared" si="481"/>
        <v>2.0999999999999996</v>
      </c>
      <c r="AP153" s="99">
        <v>2</v>
      </c>
      <c r="AQ153" s="100">
        <f t="shared" si="481"/>
        <v>1.4</v>
      </c>
      <c r="AR153" s="99"/>
      <c r="AS153" s="100">
        <f t="shared" si="482"/>
        <v>0</v>
      </c>
      <c r="AT153" s="99">
        <v>12</v>
      </c>
      <c r="AU153" s="100">
        <f t="shared" si="483"/>
        <v>8.3999999999999986</v>
      </c>
      <c r="AV153" s="99">
        <v>12</v>
      </c>
      <c r="AW153" s="100">
        <f t="shared" si="484"/>
        <v>8.3999999999999986</v>
      </c>
      <c r="AX153" s="99"/>
      <c r="AY153" s="100">
        <f t="shared" si="485"/>
        <v>0</v>
      </c>
      <c r="AZ153" s="99">
        <v>12</v>
      </c>
      <c r="BA153" s="100">
        <f t="shared" si="486"/>
        <v>8.3999999999999986</v>
      </c>
      <c r="BB153" s="99"/>
      <c r="BC153" s="100">
        <f t="shared" si="487"/>
        <v>0</v>
      </c>
      <c r="BD153" s="99"/>
      <c r="BE153" s="100">
        <f t="shared" si="488"/>
        <v>0</v>
      </c>
      <c r="BF153" s="101">
        <f t="shared" si="489"/>
        <v>64</v>
      </c>
      <c r="BG153" s="100">
        <f t="shared" si="489"/>
        <v>44.79999999999999</v>
      </c>
      <c r="BH153" s="96"/>
      <c r="BI153" s="104">
        <f t="shared" si="490"/>
        <v>0</v>
      </c>
      <c r="BJ153" s="98"/>
      <c r="BK153" s="104">
        <f t="shared" si="491"/>
        <v>0</v>
      </c>
      <c r="BL153" s="99"/>
      <c r="BM153" s="100">
        <f t="shared" si="492"/>
        <v>0</v>
      </c>
      <c r="BN153" s="99"/>
      <c r="BO153" s="100">
        <f t="shared" si="493"/>
        <v>0</v>
      </c>
      <c r="BP153" s="99"/>
      <c r="BQ153" s="100">
        <f t="shared" si="494"/>
        <v>0</v>
      </c>
      <c r="BR153" s="99"/>
      <c r="BS153" s="100">
        <f t="shared" si="495"/>
        <v>0</v>
      </c>
      <c r="BT153" s="99"/>
      <c r="BU153" s="100">
        <f t="shared" si="496"/>
        <v>0</v>
      </c>
      <c r="BV153" s="99"/>
      <c r="BW153" s="100">
        <f t="shared" si="497"/>
        <v>0</v>
      </c>
      <c r="BX153" s="99"/>
      <c r="BY153" s="100">
        <f t="shared" si="498"/>
        <v>0</v>
      </c>
      <c r="BZ153" s="99"/>
      <c r="CA153" s="100">
        <f t="shared" si="499"/>
        <v>0</v>
      </c>
      <c r="CB153" s="99"/>
      <c r="CC153" s="100">
        <f t="shared" si="500"/>
        <v>0</v>
      </c>
      <c r="CD153" s="99"/>
      <c r="CE153" s="100">
        <f t="shared" si="501"/>
        <v>0</v>
      </c>
      <c r="CF153" s="101">
        <f t="shared" si="502"/>
        <v>0</v>
      </c>
      <c r="CG153" s="100">
        <f t="shared" si="502"/>
        <v>0</v>
      </c>
    </row>
    <row r="154" spans="1:139" s="102" customFormat="1" ht="19.899999999999999" customHeight="1" x14ac:dyDescent="0.5">
      <c r="A154" s="94">
        <v>123</v>
      </c>
      <c r="B154" s="95" t="s">
        <v>172</v>
      </c>
      <c r="C154" s="95" t="s">
        <v>74</v>
      </c>
      <c r="D154" s="94">
        <f t="shared" si="464"/>
        <v>1</v>
      </c>
      <c r="E154" s="94">
        <v>0.35</v>
      </c>
      <c r="F154" s="94" t="s">
        <v>83</v>
      </c>
      <c r="G154" s="94">
        <v>2600</v>
      </c>
      <c r="H154" s="94">
        <v>752</v>
      </c>
      <c r="I154" s="163">
        <f t="shared" si="465"/>
        <v>263.2</v>
      </c>
      <c r="J154" s="94">
        <v>558</v>
      </c>
      <c r="K154" s="163">
        <f t="shared" si="466"/>
        <v>195.29999999999998</v>
      </c>
      <c r="L154" s="94">
        <v>420</v>
      </c>
      <c r="M154" s="163">
        <f t="shared" si="467"/>
        <v>147</v>
      </c>
      <c r="N154" s="94">
        <v>365</v>
      </c>
      <c r="O154" s="163">
        <f t="shared" si="468"/>
        <v>127.74999999999999</v>
      </c>
      <c r="P154" s="94">
        <v>300</v>
      </c>
      <c r="Q154" s="163">
        <f t="shared" si="469"/>
        <v>105</v>
      </c>
      <c r="R154" s="94">
        <v>360</v>
      </c>
      <c r="S154" s="163">
        <f t="shared" si="470"/>
        <v>125.99999999999999</v>
      </c>
      <c r="T154" s="94">
        <v>240</v>
      </c>
      <c r="U154" s="163">
        <f t="shared" si="471"/>
        <v>84</v>
      </c>
      <c r="V154" s="94">
        <v>444</v>
      </c>
      <c r="W154" s="163">
        <f t="shared" si="472"/>
        <v>155.39999999999998</v>
      </c>
      <c r="X154" s="94">
        <v>136</v>
      </c>
      <c r="Y154" s="163">
        <f t="shared" si="473"/>
        <v>47.599999999999994</v>
      </c>
      <c r="Z154" s="94">
        <v>168</v>
      </c>
      <c r="AA154" s="160">
        <f t="shared" si="474"/>
        <v>58.8</v>
      </c>
      <c r="AB154" s="94">
        <v>360</v>
      </c>
      <c r="AC154" s="160">
        <f t="shared" si="475"/>
        <v>125.99999999999999</v>
      </c>
      <c r="AD154" s="94">
        <v>30</v>
      </c>
      <c r="AE154" s="160">
        <f t="shared" si="476"/>
        <v>10.5</v>
      </c>
      <c r="AF154" s="147">
        <f t="shared" si="477"/>
        <v>4133</v>
      </c>
      <c r="AG154" s="146">
        <f t="shared" si="477"/>
        <v>1446.55</v>
      </c>
      <c r="AH154" s="96">
        <v>77</v>
      </c>
      <c r="AI154" s="104">
        <f t="shared" si="478"/>
        <v>26.95</v>
      </c>
      <c r="AJ154" s="96">
        <v>129</v>
      </c>
      <c r="AK154" s="104">
        <f t="shared" si="479"/>
        <v>45.15</v>
      </c>
      <c r="AL154" s="99">
        <v>48</v>
      </c>
      <c r="AM154" s="100">
        <f t="shared" si="480"/>
        <v>16.799999999999997</v>
      </c>
      <c r="AN154" s="99">
        <v>42</v>
      </c>
      <c r="AO154" s="100">
        <f t="shared" si="481"/>
        <v>14.7</v>
      </c>
      <c r="AP154" s="99">
        <v>84</v>
      </c>
      <c r="AQ154" s="100">
        <f t="shared" si="481"/>
        <v>29.4</v>
      </c>
      <c r="AR154" s="99"/>
      <c r="AS154" s="100">
        <f t="shared" si="482"/>
        <v>0</v>
      </c>
      <c r="AT154" s="99">
        <v>48</v>
      </c>
      <c r="AU154" s="100">
        <f t="shared" si="483"/>
        <v>16.799999999999997</v>
      </c>
      <c r="AV154" s="99">
        <v>24</v>
      </c>
      <c r="AW154" s="100">
        <f t="shared" si="484"/>
        <v>8.3999999999999986</v>
      </c>
      <c r="AX154" s="99">
        <v>24</v>
      </c>
      <c r="AY154" s="100">
        <f t="shared" si="485"/>
        <v>8.3999999999999986</v>
      </c>
      <c r="AZ154" s="99">
        <v>24</v>
      </c>
      <c r="BA154" s="100">
        <f t="shared" si="486"/>
        <v>8.3999999999999986</v>
      </c>
      <c r="BB154" s="99">
        <v>24</v>
      </c>
      <c r="BC154" s="100">
        <f t="shared" si="487"/>
        <v>8.3999999999999986</v>
      </c>
      <c r="BD154" s="99">
        <v>24</v>
      </c>
      <c r="BE154" s="100">
        <f t="shared" si="488"/>
        <v>8.3999999999999986</v>
      </c>
      <c r="BF154" s="101">
        <f t="shared" si="489"/>
        <v>548</v>
      </c>
      <c r="BG154" s="100">
        <f t="shared" si="489"/>
        <v>191.80000000000004</v>
      </c>
      <c r="BH154" s="96">
        <v>24</v>
      </c>
      <c r="BI154" s="104">
        <f t="shared" si="490"/>
        <v>8.3999999999999986</v>
      </c>
      <c r="BJ154" s="98">
        <v>24</v>
      </c>
      <c r="BK154" s="104">
        <f t="shared" si="491"/>
        <v>8.3999999999999986</v>
      </c>
      <c r="BL154" s="99"/>
      <c r="BM154" s="100">
        <f t="shared" si="492"/>
        <v>0</v>
      </c>
      <c r="BN154" s="99"/>
      <c r="BO154" s="100">
        <f t="shared" si="493"/>
        <v>0</v>
      </c>
      <c r="BP154" s="99"/>
      <c r="BQ154" s="100">
        <f t="shared" si="494"/>
        <v>0</v>
      </c>
      <c r="BR154" s="99"/>
      <c r="BS154" s="100">
        <f t="shared" si="495"/>
        <v>0</v>
      </c>
      <c r="BT154" s="99"/>
      <c r="BU154" s="100">
        <f t="shared" si="496"/>
        <v>0</v>
      </c>
      <c r="BV154" s="99"/>
      <c r="BW154" s="100">
        <f t="shared" si="497"/>
        <v>0</v>
      </c>
      <c r="BX154" s="99"/>
      <c r="BY154" s="100">
        <f t="shared" si="498"/>
        <v>0</v>
      </c>
      <c r="BZ154" s="99"/>
      <c r="CA154" s="100">
        <f t="shared" si="499"/>
        <v>0</v>
      </c>
      <c r="CB154" s="99"/>
      <c r="CC154" s="100">
        <f t="shared" si="500"/>
        <v>0</v>
      </c>
      <c r="CD154" s="99"/>
      <c r="CE154" s="100">
        <f t="shared" si="501"/>
        <v>0</v>
      </c>
      <c r="CF154" s="101">
        <f t="shared" si="502"/>
        <v>48</v>
      </c>
      <c r="CG154" s="100">
        <f t="shared" si="502"/>
        <v>16.799999999999997</v>
      </c>
    </row>
    <row r="155" spans="1:139" s="102" customFormat="1" ht="19.899999999999999" customHeight="1" x14ac:dyDescent="0.5">
      <c r="A155" s="94">
        <v>124</v>
      </c>
      <c r="B155" s="95" t="s">
        <v>173</v>
      </c>
      <c r="C155" s="95" t="s">
        <v>74</v>
      </c>
      <c r="D155" s="94">
        <f t="shared" si="464"/>
        <v>2</v>
      </c>
      <c r="E155" s="94">
        <v>0.17499999999999999</v>
      </c>
      <c r="F155" s="94" t="s">
        <v>170</v>
      </c>
      <c r="G155" s="94">
        <v>1450</v>
      </c>
      <c r="H155" s="94">
        <v>507</v>
      </c>
      <c r="I155" s="163">
        <f t="shared" si="465"/>
        <v>88.724999999999994</v>
      </c>
      <c r="J155" s="94">
        <v>300</v>
      </c>
      <c r="K155" s="163">
        <f t="shared" si="466"/>
        <v>52.5</v>
      </c>
      <c r="L155" s="94">
        <v>240</v>
      </c>
      <c r="M155" s="163">
        <f t="shared" si="467"/>
        <v>42</v>
      </c>
      <c r="N155" s="94">
        <v>113</v>
      </c>
      <c r="O155" s="163">
        <f t="shared" si="468"/>
        <v>19.774999999999999</v>
      </c>
      <c r="P155" s="94">
        <v>72</v>
      </c>
      <c r="Q155" s="163">
        <f t="shared" si="469"/>
        <v>12.6</v>
      </c>
      <c r="R155" s="94">
        <v>60</v>
      </c>
      <c r="S155" s="163">
        <f t="shared" si="470"/>
        <v>10.5</v>
      </c>
      <c r="T155" s="94">
        <v>45</v>
      </c>
      <c r="U155" s="163">
        <f t="shared" si="471"/>
        <v>7.8749999999999991</v>
      </c>
      <c r="V155" s="94">
        <v>255</v>
      </c>
      <c r="W155" s="163">
        <f t="shared" si="472"/>
        <v>44.625</v>
      </c>
      <c r="X155" s="94">
        <v>99</v>
      </c>
      <c r="Y155" s="163">
        <f t="shared" si="473"/>
        <v>17.324999999999999</v>
      </c>
      <c r="Z155" s="94"/>
      <c r="AA155" s="163">
        <f t="shared" si="474"/>
        <v>0</v>
      </c>
      <c r="AB155" s="94">
        <v>48</v>
      </c>
      <c r="AC155" s="160">
        <f t="shared" si="475"/>
        <v>8.3999999999999986</v>
      </c>
      <c r="AD155" s="94"/>
      <c r="AE155" s="163">
        <f t="shared" si="476"/>
        <v>0</v>
      </c>
      <c r="AF155" s="147">
        <f t="shared" si="477"/>
        <v>1739</v>
      </c>
      <c r="AG155" s="146">
        <f t="shared" si="477"/>
        <v>304.32499999999999</v>
      </c>
      <c r="AH155" s="96"/>
      <c r="AI155" s="104">
        <f t="shared" si="478"/>
        <v>0</v>
      </c>
      <c r="AJ155" s="96">
        <v>86</v>
      </c>
      <c r="AK155" s="104">
        <f t="shared" si="479"/>
        <v>15.049999999999999</v>
      </c>
      <c r="AL155" s="99">
        <v>5</v>
      </c>
      <c r="AM155" s="100">
        <f t="shared" si="480"/>
        <v>0.875</v>
      </c>
      <c r="AN155" s="99"/>
      <c r="AO155" s="100">
        <f t="shared" si="481"/>
        <v>0</v>
      </c>
      <c r="AP155" s="99"/>
      <c r="AQ155" s="100">
        <f t="shared" si="481"/>
        <v>0</v>
      </c>
      <c r="AR155" s="99"/>
      <c r="AS155" s="100">
        <f t="shared" si="482"/>
        <v>0</v>
      </c>
      <c r="AT155" s="99">
        <v>66</v>
      </c>
      <c r="AU155" s="100">
        <f t="shared" si="483"/>
        <v>11.549999999999999</v>
      </c>
      <c r="AV155" s="99"/>
      <c r="AW155" s="100">
        <f t="shared" si="484"/>
        <v>0</v>
      </c>
      <c r="AX155" s="99"/>
      <c r="AY155" s="100">
        <f t="shared" si="485"/>
        <v>0</v>
      </c>
      <c r="AZ155" s="99"/>
      <c r="BA155" s="100">
        <f t="shared" si="486"/>
        <v>0</v>
      </c>
      <c r="BB155" s="99"/>
      <c r="BC155" s="100">
        <f t="shared" si="487"/>
        <v>0</v>
      </c>
      <c r="BD155" s="99"/>
      <c r="BE155" s="100">
        <f t="shared" si="488"/>
        <v>0</v>
      </c>
      <c r="BF155" s="101">
        <f t="shared" si="489"/>
        <v>157</v>
      </c>
      <c r="BG155" s="100">
        <f t="shared" si="489"/>
        <v>27.474999999999998</v>
      </c>
      <c r="BH155" s="96"/>
      <c r="BI155" s="104">
        <f t="shared" si="490"/>
        <v>0</v>
      </c>
      <c r="BJ155" s="98"/>
      <c r="BK155" s="104">
        <f t="shared" si="491"/>
        <v>0</v>
      </c>
      <c r="BL155" s="99"/>
      <c r="BM155" s="100">
        <f t="shared" si="492"/>
        <v>0</v>
      </c>
      <c r="BN155" s="99"/>
      <c r="BO155" s="100">
        <f t="shared" si="493"/>
        <v>0</v>
      </c>
      <c r="BP155" s="99"/>
      <c r="BQ155" s="100">
        <f t="shared" si="494"/>
        <v>0</v>
      </c>
      <c r="BR155" s="99"/>
      <c r="BS155" s="100">
        <f t="shared" si="495"/>
        <v>0</v>
      </c>
      <c r="BT155" s="99"/>
      <c r="BU155" s="100">
        <f t="shared" si="496"/>
        <v>0</v>
      </c>
      <c r="BV155" s="99"/>
      <c r="BW155" s="100">
        <f t="shared" si="497"/>
        <v>0</v>
      </c>
      <c r="BX155" s="99"/>
      <c r="BY155" s="100">
        <f t="shared" si="498"/>
        <v>0</v>
      </c>
      <c r="BZ155" s="99"/>
      <c r="CA155" s="100">
        <f t="shared" si="499"/>
        <v>0</v>
      </c>
      <c r="CB155" s="99"/>
      <c r="CC155" s="100">
        <f t="shared" si="500"/>
        <v>0</v>
      </c>
      <c r="CD155" s="99"/>
      <c r="CE155" s="100">
        <f t="shared" si="501"/>
        <v>0</v>
      </c>
      <c r="CF155" s="101">
        <f t="shared" si="502"/>
        <v>0</v>
      </c>
      <c r="CG155" s="100">
        <f t="shared" si="502"/>
        <v>0</v>
      </c>
    </row>
    <row r="156" spans="1:139" s="102" customFormat="1" ht="19.899999999999999" customHeight="1" x14ac:dyDescent="0.5">
      <c r="A156" s="94">
        <v>125</v>
      </c>
      <c r="B156" s="95" t="s">
        <v>174</v>
      </c>
      <c r="C156" s="95" t="s">
        <v>74</v>
      </c>
      <c r="D156" s="94">
        <f t="shared" si="464"/>
        <v>5</v>
      </c>
      <c r="E156" s="94">
        <v>0.7</v>
      </c>
      <c r="F156" s="94" t="s">
        <v>75</v>
      </c>
      <c r="G156" s="94">
        <v>1650</v>
      </c>
      <c r="H156" s="94"/>
      <c r="I156" s="146">
        <f t="shared" si="465"/>
        <v>0</v>
      </c>
      <c r="J156" s="94"/>
      <c r="K156" s="146">
        <f t="shared" si="466"/>
        <v>0</v>
      </c>
      <c r="L156" s="94"/>
      <c r="M156" s="146">
        <f t="shared" si="467"/>
        <v>0</v>
      </c>
      <c r="N156" s="94"/>
      <c r="O156" s="146">
        <f t="shared" si="468"/>
        <v>0</v>
      </c>
      <c r="P156" s="94"/>
      <c r="Q156" s="146">
        <f t="shared" si="469"/>
        <v>0</v>
      </c>
      <c r="R156" s="94"/>
      <c r="S156" s="146">
        <f t="shared" si="470"/>
        <v>0</v>
      </c>
      <c r="T156" s="94"/>
      <c r="U156" s="146">
        <f t="shared" si="471"/>
        <v>0</v>
      </c>
      <c r="V156" s="94"/>
      <c r="W156" s="146">
        <f t="shared" si="472"/>
        <v>0</v>
      </c>
      <c r="X156" s="94"/>
      <c r="Y156" s="146">
        <f t="shared" si="473"/>
        <v>0</v>
      </c>
      <c r="Z156" s="94"/>
      <c r="AA156" s="146">
        <f t="shared" si="474"/>
        <v>0</v>
      </c>
      <c r="AB156" s="94"/>
      <c r="AC156" s="146">
        <f t="shared" si="475"/>
        <v>0</v>
      </c>
      <c r="AD156" s="94"/>
      <c r="AE156" s="146">
        <f t="shared" si="476"/>
        <v>0</v>
      </c>
      <c r="AF156" s="147">
        <f t="shared" si="477"/>
        <v>0</v>
      </c>
      <c r="AG156" s="146">
        <f t="shared" si="477"/>
        <v>0</v>
      </c>
      <c r="AH156" s="99"/>
      <c r="AI156" s="100">
        <f t="shared" si="478"/>
        <v>0</v>
      </c>
      <c r="AJ156" s="99"/>
      <c r="AK156" s="100">
        <f t="shared" si="479"/>
        <v>0</v>
      </c>
      <c r="AL156" s="99"/>
      <c r="AM156" s="100">
        <f t="shared" si="480"/>
        <v>0</v>
      </c>
      <c r="AN156" s="99"/>
      <c r="AO156" s="100">
        <f t="shared" si="481"/>
        <v>0</v>
      </c>
      <c r="AP156" s="99"/>
      <c r="AQ156" s="100">
        <f t="shared" si="481"/>
        <v>0</v>
      </c>
      <c r="AR156" s="99"/>
      <c r="AS156" s="100">
        <f t="shared" si="482"/>
        <v>0</v>
      </c>
      <c r="AT156" s="99"/>
      <c r="AU156" s="100">
        <f t="shared" si="483"/>
        <v>0</v>
      </c>
      <c r="AV156" s="99"/>
      <c r="AW156" s="100">
        <f t="shared" si="484"/>
        <v>0</v>
      </c>
      <c r="AX156" s="99"/>
      <c r="AY156" s="100">
        <f t="shared" si="485"/>
        <v>0</v>
      </c>
      <c r="AZ156" s="99"/>
      <c r="BA156" s="100">
        <f t="shared" si="486"/>
        <v>0</v>
      </c>
      <c r="BB156" s="99"/>
      <c r="BC156" s="100">
        <f t="shared" si="487"/>
        <v>0</v>
      </c>
      <c r="BD156" s="99"/>
      <c r="BE156" s="100">
        <f t="shared" si="488"/>
        <v>0</v>
      </c>
      <c r="BF156" s="101">
        <f t="shared" si="489"/>
        <v>0</v>
      </c>
      <c r="BG156" s="100">
        <f t="shared" si="489"/>
        <v>0</v>
      </c>
      <c r="BH156" s="99"/>
      <c r="BI156" s="100">
        <f t="shared" si="490"/>
        <v>0</v>
      </c>
      <c r="BJ156" s="99"/>
      <c r="BK156" s="100">
        <f t="shared" si="491"/>
        <v>0</v>
      </c>
      <c r="BL156" s="99"/>
      <c r="BM156" s="100">
        <f t="shared" si="492"/>
        <v>0</v>
      </c>
      <c r="BN156" s="99"/>
      <c r="BO156" s="100">
        <f t="shared" si="493"/>
        <v>0</v>
      </c>
      <c r="BP156" s="99"/>
      <c r="BQ156" s="100">
        <f t="shared" si="494"/>
        <v>0</v>
      </c>
      <c r="BR156" s="99"/>
      <c r="BS156" s="100">
        <f t="shared" si="495"/>
        <v>0</v>
      </c>
      <c r="BT156" s="99"/>
      <c r="BU156" s="100">
        <f t="shared" si="496"/>
        <v>0</v>
      </c>
      <c r="BV156" s="99"/>
      <c r="BW156" s="100">
        <f t="shared" si="497"/>
        <v>0</v>
      </c>
      <c r="BX156" s="99"/>
      <c r="BY156" s="100">
        <f t="shared" si="498"/>
        <v>0</v>
      </c>
      <c r="BZ156" s="99"/>
      <c r="CA156" s="100">
        <f t="shared" si="499"/>
        <v>0</v>
      </c>
      <c r="CB156" s="99"/>
      <c r="CC156" s="100">
        <f t="shared" si="500"/>
        <v>0</v>
      </c>
      <c r="CD156" s="99"/>
      <c r="CE156" s="100">
        <f t="shared" si="501"/>
        <v>0</v>
      </c>
      <c r="CF156" s="101">
        <f t="shared" si="502"/>
        <v>0</v>
      </c>
      <c r="CG156" s="100">
        <f t="shared" si="502"/>
        <v>0</v>
      </c>
    </row>
    <row r="157" spans="1:139" s="102" customFormat="1" ht="19.899999999999999" customHeight="1" x14ac:dyDescent="0.25">
      <c r="A157" s="94">
        <v>126</v>
      </c>
      <c r="B157" s="95" t="s">
        <v>203</v>
      </c>
      <c r="C157" s="95" t="s">
        <v>74</v>
      </c>
      <c r="D157" s="94">
        <f t="shared" si="464"/>
        <v>5</v>
      </c>
      <c r="E157" s="94">
        <v>0.7</v>
      </c>
      <c r="F157" s="94" t="s">
        <v>75</v>
      </c>
      <c r="G157" s="94"/>
      <c r="H157" s="94"/>
      <c r="I157" s="100"/>
      <c r="J157" s="94"/>
      <c r="K157" s="100"/>
      <c r="L157" s="94"/>
      <c r="M157" s="100"/>
      <c r="N157" s="94"/>
      <c r="O157" s="100"/>
      <c r="P157" s="94"/>
      <c r="Q157" s="100"/>
      <c r="R157" s="94"/>
      <c r="S157" s="100"/>
      <c r="T157" s="94"/>
      <c r="U157" s="100"/>
      <c r="V157" s="94"/>
      <c r="W157" s="100"/>
      <c r="X157" s="94"/>
      <c r="Y157" s="100"/>
      <c r="Z157" s="94"/>
      <c r="AA157" s="100"/>
      <c r="AB157" s="94"/>
      <c r="AC157" s="100"/>
      <c r="AD157" s="94"/>
      <c r="AE157" s="100"/>
      <c r="AF157" s="101"/>
      <c r="AG157" s="100"/>
      <c r="AH157" s="99"/>
      <c r="AI157" s="100"/>
      <c r="AJ157" s="99"/>
      <c r="AK157" s="100"/>
      <c r="AL157" s="99"/>
      <c r="AM157" s="100"/>
      <c r="AN157" s="99"/>
      <c r="AO157" s="100"/>
      <c r="AP157" s="99"/>
      <c r="AQ157" s="100"/>
      <c r="AR157" s="99"/>
      <c r="AS157" s="100"/>
      <c r="AT157" s="99"/>
      <c r="AU157" s="100"/>
      <c r="AV157" s="99"/>
      <c r="AW157" s="100"/>
      <c r="AX157" s="99"/>
      <c r="AY157" s="100"/>
      <c r="AZ157" s="99"/>
      <c r="BA157" s="100"/>
      <c r="BB157" s="99"/>
      <c r="BC157" s="100"/>
      <c r="BD157" s="99"/>
      <c r="BE157" s="100"/>
      <c r="BF157" s="101"/>
      <c r="BG157" s="100"/>
      <c r="BH157" s="99"/>
      <c r="BI157" s="100"/>
      <c r="BJ157" s="99"/>
      <c r="BK157" s="100"/>
      <c r="BL157" s="99"/>
      <c r="BM157" s="100"/>
      <c r="BN157" s="99"/>
      <c r="BO157" s="100"/>
      <c r="BP157" s="99"/>
      <c r="BQ157" s="100"/>
      <c r="BR157" s="99"/>
      <c r="BS157" s="100"/>
      <c r="BT157" s="99"/>
      <c r="BU157" s="100"/>
      <c r="BV157" s="99"/>
      <c r="BW157" s="100"/>
      <c r="BX157" s="99"/>
      <c r="BY157" s="100"/>
      <c r="BZ157" s="99"/>
      <c r="CA157" s="100"/>
      <c r="CB157" s="99"/>
      <c r="CC157" s="100"/>
      <c r="CD157" s="99"/>
      <c r="CE157" s="100"/>
      <c r="CF157" s="101"/>
      <c r="CG157" s="100"/>
    </row>
    <row r="158" spans="1:139" s="102" customFormat="1" ht="19.899999999999999" customHeight="1" x14ac:dyDescent="0.25">
      <c r="A158" s="94">
        <v>127</v>
      </c>
      <c r="B158" s="95" t="s">
        <v>212</v>
      </c>
      <c r="C158" s="95"/>
      <c r="D158" s="94">
        <v>7</v>
      </c>
      <c r="E158" s="94"/>
      <c r="F158" s="94"/>
      <c r="G158" s="94"/>
      <c r="H158" s="94"/>
      <c r="I158" s="100"/>
      <c r="J158" s="94"/>
      <c r="K158" s="100"/>
      <c r="L158" s="94"/>
      <c r="M158" s="100"/>
      <c r="N158" s="94"/>
      <c r="O158" s="100"/>
      <c r="P158" s="94"/>
      <c r="Q158" s="100"/>
      <c r="R158" s="94"/>
      <c r="S158" s="100"/>
      <c r="T158" s="94"/>
      <c r="U158" s="100"/>
      <c r="V158" s="94"/>
      <c r="W158" s="100"/>
      <c r="X158" s="94"/>
      <c r="Y158" s="100"/>
      <c r="Z158" s="94"/>
      <c r="AA158" s="100"/>
      <c r="AB158" s="94"/>
      <c r="AC158" s="100"/>
      <c r="AD158" s="94"/>
      <c r="AE158" s="100"/>
      <c r="AF158" s="101"/>
      <c r="AG158" s="100"/>
      <c r="AH158" s="99"/>
      <c r="AI158" s="100"/>
      <c r="AJ158" s="99"/>
      <c r="AK158" s="100"/>
      <c r="AL158" s="99"/>
      <c r="AM158" s="100"/>
      <c r="AN158" s="99"/>
      <c r="AO158" s="100"/>
      <c r="AP158" s="99"/>
      <c r="AQ158" s="100"/>
      <c r="AR158" s="99"/>
      <c r="AS158" s="100"/>
      <c r="AT158" s="99"/>
      <c r="AU158" s="100"/>
      <c r="AV158" s="99"/>
      <c r="AW158" s="100"/>
      <c r="AX158" s="99"/>
      <c r="AY158" s="100"/>
      <c r="AZ158" s="99"/>
      <c r="BA158" s="100"/>
      <c r="BB158" s="99"/>
      <c r="BC158" s="100"/>
      <c r="BD158" s="99"/>
      <c r="BE158" s="100"/>
      <c r="BF158" s="101"/>
      <c r="BG158" s="100"/>
      <c r="BH158" s="99"/>
      <c r="BI158" s="100"/>
      <c r="BJ158" s="99"/>
      <c r="BK158" s="100"/>
      <c r="BL158" s="99"/>
      <c r="BM158" s="100"/>
      <c r="BN158" s="99"/>
      <c r="BO158" s="100"/>
      <c r="BP158" s="99"/>
      <c r="BQ158" s="100"/>
      <c r="BR158" s="99"/>
      <c r="BS158" s="100"/>
      <c r="BT158" s="99"/>
      <c r="BU158" s="100"/>
      <c r="BV158" s="99"/>
      <c r="BW158" s="100"/>
      <c r="BX158" s="99"/>
      <c r="BY158" s="100"/>
      <c r="BZ158" s="99"/>
      <c r="CA158" s="100"/>
      <c r="CB158" s="99"/>
      <c r="CC158" s="100"/>
      <c r="CD158" s="99"/>
      <c r="CE158" s="100"/>
      <c r="CF158" s="101"/>
      <c r="CG158" s="100"/>
    </row>
    <row r="159" spans="1:139" s="102" customFormat="1" ht="19.899999999999999" customHeight="1" x14ac:dyDescent="0.5">
      <c r="A159" s="94">
        <v>128</v>
      </c>
      <c r="B159" s="95" t="s">
        <v>175</v>
      </c>
      <c r="C159" s="95" t="s">
        <v>74</v>
      </c>
      <c r="D159" s="94">
        <f>RANK(BF159,$BF$149:$BF$164)</f>
        <v>5</v>
      </c>
      <c r="E159" s="94">
        <v>0.7</v>
      </c>
      <c r="F159" s="94" t="s">
        <v>75</v>
      </c>
      <c r="G159" s="94"/>
      <c r="H159" s="94"/>
      <c r="I159" s="146">
        <f t="shared" si="465"/>
        <v>0</v>
      </c>
      <c r="J159" s="94"/>
      <c r="K159" s="146">
        <f t="shared" si="466"/>
        <v>0</v>
      </c>
      <c r="L159" s="94"/>
      <c r="M159" s="146">
        <f t="shared" si="467"/>
        <v>0</v>
      </c>
      <c r="N159" s="94"/>
      <c r="O159" s="146">
        <f t="shared" si="468"/>
        <v>0</v>
      </c>
      <c r="P159" s="94"/>
      <c r="Q159" s="146">
        <f t="shared" si="469"/>
        <v>0</v>
      </c>
      <c r="R159" s="94"/>
      <c r="S159" s="146">
        <f t="shared" si="470"/>
        <v>0</v>
      </c>
      <c r="T159" s="94"/>
      <c r="U159" s="146">
        <f t="shared" si="471"/>
        <v>0</v>
      </c>
      <c r="V159" s="94"/>
      <c r="W159" s="146">
        <f t="shared" si="472"/>
        <v>0</v>
      </c>
      <c r="X159" s="94"/>
      <c r="Y159" s="146">
        <f t="shared" si="473"/>
        <v>0</v>
      </c>
      <c r="Z159" s="94"/>
      <c r="AA159" s="146">
        <f t="shared" si="474"/>
        <v>0</v>
      </c>
      <c r="AB159" s="94"/>
      <c r="AC159" s="146">
        <f t="shared" si="475"/>
        <v>0</v>
      </c>
      <c r="AD159" s="94"/>
      <c r="AE159" s="146">
        <f t="shared" si="476"/>
        <v>0</v>
      </c>
      <c r="AF159" s="147">
        <f t="shared" si="477"/>
        <v>0</v>
      </c>
      <c r="AG159" s="146">
        <f t="shared" si="477"/>
        <v>0</v>
      </c>
      <c r="AH159" s="99"/>
      <c r="AI159" s="100">
        <f t="shared" si="478"/>
        <v>0</v>
      </c>
      <c r="AJ159" s="99"/>
      <c r="AK159" s="100">
        <f t="shared" si="479"/>
        <v>0</v>
      </c>
      <c r="AL159" s="99"/>
      <c r="AM159" s="100">
        <f t="shared" si="480"/>
        <v>0</v>
      </c>
      <c r="AN159" s="99"/>
      <c r="AO159" s="100">
        <f t="shared" si="481"/>
        <v>0</v>
      </c>
      <c r="AP159" s="99"/>
      <c r="AQ159" s="100">
        <f t="shared" si="481"/>
        <v>0</v>
      </c>
      <c r="AR159" s="99"/>
      <c r="AS159" s="100">
        <f t="shared" si="482"/>
        <v>0</v>
      </c>
      <c r="AT159" s="99"/>
      <c r="AU159" s="100">
        <f t="shared" si="483"/>
        <v>0</v>
      </c>
      <c r="AV159" s="99"/>
      <c r="AW159" s="100">
        <f t="shared" si="484"/>
        <v>0</v>
      </c>
      <c r="AX159" s="99"/>
      <c r="AY159" s="100">
        <f t="shared" si="485"/>
        <v>0</v>
      </c>
      <c r="AZ159" s="99"/>
      <c r="BA159" s="100">
        <f t="shared" si="486"/>
        <v>0</v>
      </c>
      <c r="BB159" s="99"/>
      <c r="BC159" s="100">
        <f t="shared" si="487"/>
        <v>0</v>
      </c>
      <c r="BD159" s="99"/>
      <c r="BE159" s="100">
        <f t="shared" si="488"/>
        <v>0</v>
      </c>
      <c r="BF159" s="101">
        <f t="shared" si="489"/>
        <v>0</v>
      </c>
      <c r="BG159" s="100">
        <f t="shared" si="489"/>
        <v>0</v>
      </c>
      <c r="BH159" s="99"/>
      <c r="BI159" s="100">
        <f t="shared" ref="BI159:BI163" si="503">BH159*$E159</f>
        <v>0</v>
      </c>
      <c r="BJ159" s="99"/>
      <c r="BK159" s="100">
        <f t="shared" ref="BK159:BK163" si="504">BJ159*$E159</f>
        <v>0</v>
      </c>
      <c r="BL159" s="99"/>
      <c r="BM159" s="100">
        <f t="shared" ref="BM159:BM163" si="505">BL159*$E159</f>
        <v>0</v>
      </c>
      <c r="BN159" s="99"/>
      <c r="BO159" s="100">
        <f t="shared" ref="BO159:BO163" si="506">BN159*$E159</f>
        <v>0</v>
      </c>
      <c r="BP159" s="99"/>
      <c r="BQ159" s="100">
        <f t="shared" ref="BQ159:BQ163" si="507">BP159*$E159</f>
        <v>0</v>
      </c>
      <c r="BR159" s="99"/>
      <c r="BS159" s="100">
        <f t="shared" ref="BS159:BS163" si="508">BR159*$E159</f>
        <v>0</v>
      </c>
      <c r="BT159" s="99"/>
      <c r="BU159" s="100">
        <f t="shared" ref="BU159:BU163" si="509">BT159*$E159</f>
        <v>0</v>
      </c>
      <c r="BV159" s="99"/>
      <c r="BW159" s="100">
        <f t="shared" ref="BW159:BW163" si="510">BV159*$E159</f>
        <v>0</v>
      </c>
      <c r="BX159" s="99"/>
      <c r="BY159" s="100">
        <f t="shared" ref="BY159:BY163" si="511">BX159*$E159</f>
        <v>0</v>
      </c>
      <c r="BZ159" s="99"/>
      <c r="CA159" s="100">
        <f t="shared" ref="CA159:CA163" si="512">BZ159*$E159</f>
        <v>0</v>
      </c>
      <c r="CB159" s="99"/>
      <c r="CC159" s="100">
        <f t="shared" ref="CC159:CC163" si="513">CB159*$E159</f>
        <v>0</v>
      </c>
      <c r="CD159" s="99"/>
      <c r="CE159" s="100">
        <f t="shared" ref="CE159:CE163" si="514">CD159*$E159</f>
        <v>0</v>
      </c>
      <c r="CF159" s="101">
        <f t="shared" ref="CF159:CG163" si="515">SUM(BH159,BJ159,BL159,BN159,BP159,BR159,BT159,BV159,BX159,BZ159,CB159,CD159)</f>
        <v>0</v>
      </c>
      <c r="CG159" s="100">
        <f t="shared" si="515"/>
        <v>0</v>
      </c>
    </row>
    <row r="160" spans="1:139" s="102" customFormat="1" ht="19.899999999999999" customHeight="1" x14ac:dyDescent="0.5">
      <c r="A160" s="94">
        <v>129</v>
      </c>
      <c r="B160" s="95" t="s">
        <v>176</v>
      </c>
      <c r="C160" s="95" t="s">
        <v>74</v>
      </c>
      <c r="D160" s="94">
        <f>RANK(BF160,$BF$149:$BF$164)</f>
        <v>5</v>
      </c>
      <c r="E160" s="94">
        <v>0.35</v>
      </c>
      <c r="F160" s="94" t="s">
        <v>83</v>
      </c>
      <c r="G160" s="94"/>
      <c r="H160" s="94"/>
      <c r="I160" s="146">
        <f t="shared" si="465"/>
        <v>0</v>
      </c>
      <c r="J160" s="94"/>
      <c r="K160" s="146">
        <f t="shared" si="466"/>
        <v>0</v>
      </c>
      <c r="L160" s="94"/>
      <c r="M160" s="146">
        <f t="shared" si="467"/>
        <v>0</v>
      </c>
      <c r="N160" s="94"/>
      <c r="O160" s="146">
        <f t="shared" si="468"/>
        <v>0</v>
      </c>
      <c r="P160" s="94"/>
      <c r="Q160" s="146">
        <f t="shared" si="469"/>
        <v>0</v>
      </c>
      <c r="R160" s="94"/>
      <c r="S160" s="146">
        <f t="shared" si="470"/>
        <v>0</v>
      </c>
      <c r="T160" s="94"/>
      <c r="U160" s="146">
        <f t="shared" si="471"/>
        <v>0</v>
      </c>
      <c r="V160" s="94"/>
      <c r="W160" s="146">
        <f t="shared" si="472"/>
        <v>0</v>
      </c>
      <c r="X160" s="94"/>
      <c r="Y160" s="146">
        <f t="shared" si="473"/>
        <v>0</v>
      </c>
      <c r="Z160" s="94"/>
      <c r="AA160" s="146">
        <f t="shared" si="474"/>
        <v>0</v>
      </c>
      <c r="AB160" s="94"/>
      <c r="AC160" s="146">
        <f t="shared" si="475"/>
        <v>0</v>
      </c>
      <c r="AD160" s="94"/>
      <c r="AE160" s="146">
        <f t="shared" si="476"/>
        <v>0</v>
      </c>
      <c r="AF160" s="147">
        <f t="shared" si="477"/>
        <v>0</v>
      </c>
      <c r="AG160" s="146">
        <f t="shared" si="477"/>
        <v>0</v>
      </c>
      <c r="AH160" s="99"/>
      <c r="AI160" s="100">
        <f t="shared" si="478"/>
        <v>0</v>
      </c>
      <c r="AJ160" s="99"/>
      <c r="AK160" s="100">
        <f t="shared" si="479"/>
        <v>0</v>
      </c>
      <c r="AL160" s="99"/>
      <c r="AM160" s="100">
        <f t="shared" si="480"/>
        <v>0</v>
      </c>
      <c r="AN160" s="99"/>
      <c r="AO160" s="100">
        <f t="shared" si="481"/>
        <v>0</v>
      </c>
      <c r="AP160" s="99"/>
      <c r="AQ160" s="100">
        <f t="shared" si="481"/>
        <v>0</v>
      </c>
      <c r="AR160" s="99"/>
      <c r="AS160" s="100">
        <f t="shared" si="482"/>
        <v>0</v>
      </c>
      <c r="AT160" s="99"/>
      <c r="AU160" s="100">
        <f t="shared" si="483"/>
        <v>0</v>
      </c>
      <c r="AV160" s="99"/>
      <c r="AW160" s="100">
        <f t="shared" si="484"/>
        <v>0</v>
      </c>
      <c r="AX160" s="99"/>
      <c r="AY160" s="100">
        <f t="shared" si="485"/>
        <v>0</v>
      </c>
      <c r="AZ160" s="99"/>
      <c r="BA160" s="100">
        <f t="shared" si="486"/>
        <v>0</v>
      </c>
      <c r="BB160" s="99"/>
      <c r="BC160" s="100">
        <f t="shared" si="487"/>
        <v>0</v>
      </c>
      <c r="BD160" s="99"/>
      <c r="BE160" s="100">
        <f t="shared" si="488"/>
        <v>0</v>
      </c>
      <c r="BF160" s="101">
        <f t="shared" si="489"/>
        <v>0</v>
      </c>
      <c r="BG160" s="100">
        <f t="shared" si="489"/>
        <v>0</v>
      </c>
      <c r="BH160" s="99"/>
      <c r="BI160" s="100">
        <f t="shared" si="503"/>
        <v>0</v>
      </c>
      <c r="BJ160" s="99"/>
      <c r="BK160" s="100">
        <f t="shared" si="504"/>
        <v>0</v>
      </c>
      <c r="BL160" s="99"/>
      <c r="BM160" s="100">
        <f t="shared" si="505"/>
        <v>0</v>
      </c>
      <c r="BN160" s="99"/>
      <c r="BO160" s="100">
        <f t="shared" si="506"/>
        <v>0</v>
      </c>
      <c r="BP160" s="99"/>
      <c r="BQ160" s="100">
        <f t="shared" si="507"/>
        <v>0</v>
      </c>
      <c r="BR160" s="99"/>
      <c r="BS160" s="100">
        <f t="shared" si="508"/>
        <v>0</v>
      </c>
      <c r="BT160" s="99"/>
      <c r="BU160" s="100">
        <f t="shared" si="509"/>
        <v>0</v>
      </c>
      <c r="BV160" s="99"/>
      <c r="BW160" s="100">
        <f t="shared" si="510"/>
        <v>0</v>
      </c>
      <c r="BX160" s="99"/>
      <c r="BY160" s="100">
        <f t="shared" si="511"/>
        <v>0</v>
      </c>
      <c r="BZ160" s="99"/>
      <c r="CA160" s="100">
        <f t="shared" si="512"/>
        <v>0</v>
      </c>
      <c r="CB160" s="99"/>
      <c r="CC160" s="100">
        <f t="shared" si="513"/>
        <v>0</v>
      </c>
      <c r="CD160" s="99"/>
      <c r="CE160" s="100">
        <f t="shared" si="514"/>
        <v>0</v>
      </c>
      <c r="CF160" s="101">
        <f t="shared" si="515"/>
        <v>0</v>
      </c>
      <c r="CG160" s="100">
        <f t="shared" si="515"/>
        <v>0</v>
      </c>
    </row>
    <row r="161" spans="1:85" s="102" customFormat="1" ht="19.899999999999999" customHeight="1" x14ac:dyDescent="0.5">
      <c r="A161" s="94">
        <v>130</v>
      </c>
      <c r="B161" s="95" t="s">
        <v>177</v>
      </c>
      <c r="C161" s="95" t="s">
        <v>74</v>
      </c>
      <c r="D161" s="94">
        <f>RANK(BF161,$BF$149:$BF$164)</f>
        <v>5</v>
      </c>
      <c r="E161" s="94">
        <v>0.7</v>
      </c>
      <c r="F161" s="94" t="s">
        <v>75</v>
      </c>
      <c r="G161" s="94"/>
      <c r="H161" s="94"/>
      <c r="I161" s="146">
        <f t="shared" si="465"/>
        <v>0</v>
      </c>
      <c r="J161" s="94"/>
      <c r="K161" s="146">
        <f t="shared" si="466"/>
        <v>0</v>
      </c>
      <c r="L161" s="94"/>
      <c r="M161" s="146">
        <f t="shared" si="467"/>
        <v>0</v>
      </c>
      <c r="N161" s="94"/>
      <c r="O161" s="146">
        <f t="shared" si="468"/>
        <v>0</v>
      </c>
      <c r="P161" s="94"/>
      <c r="Q161" s="146">
        <f t="shared" si="469"/>
        <v>0</v>
      </c>
      <c r="R161" s="94"/>
      <c r="S161" s="146">
        <f t="shared" si="470"/>
        <v>0</v>
      </c>
      <c r="T161" s="94"/>
      <c r="U161" s="146">
        <f t="shared" si="471"/>
        <v>0</v>
      </c>
      <c r="V161" s="94"/>
      <c r="W161" s="146">
        <f t="shared" si="472"/>
        <v>0</v>
      </c>
      <c r="X161" s="94"/>
      <c r="Y161" s="146">
        <f t="shared" si="473"/>
        <v>0</v>
      </c>
      <c r="Z161" s="94"/>
      <c r="AA161" s="146">
        <f t="shared" si="474"/>
        <v>0</v>
      </c>
      <c r="AB161" s="94"/>
      <c r="AC161" s="146">
        <f t="shared" si="475"/>
        <v>0</v>
      </c>
      <c r="AD161" s="94"/>
      <c r="AE161" s="146">
        <f t="shared" si="476"/>
        <v>0</v>
      </c>
      <c r="AF161" s="147">
        <f t="shared" si="477"/>
        <v>0</v>
      </c>
      <c r="AG161" s="146">
        <f t="shared" si="477"/>
        <v>0</v>
      </c>
      <c r="AH161" s="99"/>
      <c r="AI161" s="100">
        <f t="shared" si="478"/>
        <v>0</v>
      </c>
      <c r="AJ161" s="99"/>
      <c r="AK161" s="100">
        <f t="shared" si="479"/>
        <v>0</v>
      </c>
      <c r="AL161" s="99"/>
      <c r="AM161" s="100">
        <f t="shared" si="480"/>
        <v>0</v>
      </c>
      <c r="AN161" s="99"/>
      <c r="AO161" s="100">
        <f t="shared" si="481"/>
        <v>0</v>
      </c>
      <c r="AP161" s="99"/>
      <c r="AQ161" s="100">
        <f t="shared" si="481"/>
        <v>0</v>
      </c>
      <c r="AR161" s="99"/>
      <c r="AS161" s="100">
        <f t="shared" si="482"/>
        <v>0</v>
      </c>
      <c r="AT161" s="99"/>
      <c r="AU161" s="100">
        <f t="shared" si="483"/>
        <v>0</v>
      </c>
      <c r="AV161" s="99"/>
      <c r="AW161" s="100">
        <f t="shared" si="484"/>
        <v>0</v>
      </c>
      <c r="AX161" s="99"/>
      <c r="AY161" s="100">
        <f t="shared" si="485"/>
        <v>0</v>
      </c>
      <c r="AZ161" s="99"/>
      <c r="BA161" s="100">
        <f t="shared" si="486"/>
        <v>0</v>
      </c>
      <c r="BB161" s="99"/>
      <c r="BC161" s="100">
        <f t="shared" si="487"/>
        <v>0</v>
      </c>
      <c r="BD161" s="99"/>
      <c r="BE161" s="100">
        <f t="shared" si="488"/>
        <v>0</v>
      </c>
      <c r="BF161" s="101">
        <f t="shared" si="489"/>
        <v>0</v>
      </c>
      <c r="BG161" s="100">
        <f t="shared" si="489"/>
        <v>0</v>
      </c>
      <c r="BH161" s="99"/>
      <c r="BI161" s="100">
        <f t="shared" si="503"/>
        <v>0</v>
      </c>
      <c r="BJ161" s="99"/>
      <c r="BK161" s="100">
        <f t="shared" si="504"/>
        <v>0</v>
      </c>
      <c r="BL161" s="99"/>
      <c r="BM161" s="100">
        <f t="shared" si="505"/>
        <v>0</v>
      </c>
      <c r="BN161" s="99"/>
      <c r="BO161" s="100">
        <f t="shared" si="506"/>
        <v>0</v>
      </c>
      <c r="BP161" s="99"/>
      <c r="BQ161" s="100">
        <f t="shared" si="507"/>
        <v>0</v>
      </c>
      <c r="BR161" s="99"/>
      <c r="BS161" s="100">
        <f t="shared" si="508"/>
        <v>0</v>
      </c>
      <c r="BT161" s="99"/>
      <c r="BU161" s="100">
        <f t="shared" si="509"/>
        <v>0</v>
      </c>
      <c r="BV161" s="99"/>
      <c r="BW161" s="100">
        <f t="shared" si="510"/>
        <v>0</v>
      </c>
      <c r="BX161" s="99"/>
      <c r="BY161" s="100">
        <f t="shared" si="511"/>
        <v>0</v>
      </c>
      <c r="BZ161" s="99"/>
      <c r="CA161" s="100">
        <f t="shared" si="512"/>
        <v>0</v>
      </c>
      <c r="CB161" s="99"/>
      <c r="CC161" s="100">
        <f t="shared" si="513"/>
        <v>0</v>
      </c>
      <c r="CD161" s="99"/>
      <c r="CE161" s="100">
        <f t="shared" si="514"/>
        <v>0</v>
      </c>
      <c r="CF161" s="101">
        <f t="shared" si="515"/>
        <v>0</v>
      </c>
      <c r="CG161" s="100">
        <f t="shared" si="515"/>
        <v>0</v>
      </c>
    </row>
    <row r="162" spans="1:85" s="102" customFormat="1" ht="19.899999999999999" customHeight="1" x14ac:dyDescent="0.5">
      <c r="A162" s="94">
        <v>131</v>
      </c>
      <c r="B162" s="95" t="s">
        <v>178</v>
      </c>
      <c r="C162" s="95" t="s">
        <v>74</v>
      </c>
      <c r="D162" s="94">
        <f>RANK(BF162,$BF$149:$BF$164)</f>
        <v>5</v>
      </c>
      <c r="E162" s="94">
        <v>0.35</v>
      </c>
      <c r="F162" s="94" t="s">
        <v>83</v>
      </c>
      <c r="G162" s="94"/>
      <c r="H162" s="94"/>
      <c r="I162" s="146">
        <f t="shared" si="465"/>
        <v>0</v>
      </c>
      <c r="J162" s="94"/>
      <c r="K162" s="146">
        <f t="shared" si="466"/>
        <v>0</v>
      </c>
      <c r="L162" s="94"/>
      <c r="M162" s="146">
        <f t="shared" si="467"/>
        <v>0</v>
      </c>
      <c r="N162" s="94"/>
      <c r="O162" s="146">
        <f t="shared" si="468"/>
        <v>0</v>
      </c>
      <c r="P162" s="94"/>
      <c r="Q162" s="146">
        <f t="shared" si="469"/>
        <v>0</v>
      </c>
      <c r="R162" s="94"/>
      <c r="S162" s="146">
        <f t="shared" si="470"/>
        <v>0</v>
      </c>
      <c r="T162" s="94"/>
      <c r="U162" s="146">
        <f t="shared" si="471"/>
        <v>0</v>
      </c>
      <c r="V162" s="94"/>
      <c r="W162" s="146">
        <f t="shared" si="472"/>
        <v>0</v>
      </c>
      <c r="X162" s="94"/>
      <c r="Y162" s="146">
        <f t="shared" si="473"/>
        <v>0</v>
      </c>
      <c r="Z162" s="94"/>
      <c r="AA162" s="146">
        <f t="shared" si="474"/>
        <v>0</v>
      </c>
      <c r="AB162" s="94"/>
      <c r="AC162" s="146">
        <f t="shared" si="475"/>
        <v>0</v>
      </c>
      <c r="AD162" s="94"/>
      <c r="AE162" s="146">
        <f t="shared" si="476"/>
        <v>0</v>
      </c>
      <c r="AF162" s="147">
        <f t="shared" si="477"/>
        <v>0</v>
      </c>
      <c r="AG162" s="146">
        <f t="shared" si="477"/>
        <v>0</v>
      </c>
      <c r="AH162" s="99"/>
      <c r="AI162" s="100">
        <f t="shared" si="478"/>
        <v>0</v>
      </c>
      <c r="AJ162" s="99"/>
      <c r="AK162" s="100">
        <f t="shared" si="479"/>
        <v>0</v>
      </c>
      <c r="AL162" s="99"/>
      <c r="AM162" s="100">
        <f t="shared" si="480"/>
        <v>0</v>
      </c>
      <c r="AN162" s="99"/>
      <c r="AO162" s="100">
        <f t="shared" si="481"/>
        <v>0</v>
      </c>
      <c r="AP162" s="99"/>
      <c r="AQ162" s="100">
        <f t="shared" si="481"/>
        <v>0</v>
      </c>
      <c r="AR162" s="99"/>
      <c r="AS162" s="100">
        <f t="shared" si="482"/>
        <v>0</v>
      </c>
      <c r="AT162" s="99"/>
      <c r="AU162" s="100">
        <f t="shared" si="483"/>
        <v>0</v>
      </c>
      <c r="AV162" s="99"/>
      <c r="AW162" s="100">
        <f t="shared" si="484"/>
        <v>0</v>
      </c>
      <c r="AX162" s="99"/>
      <c r="AY162" s="100">
        <f t="shared" si="485"/>
        <v>0</v>
      </c>
      <c r="AZ162" s="99"/>
      <c r="BA162" s="100">
        <f t="shared" si="486"/>
        <v>0</v>
      </c>
      <c r="BB162" s="99"/>
      <c r="BC162" s="100">
        <f t="shared" si="487"/>
        <v>0</v>
      </c>
      <c r="BD162" s="99"/>
      <c r="BE162" s="100">
        <f t="shared" si="488"/>
        <v>0</v>
      </c>
      <c r="BF162" s="101">
        <f t="shared" si="489"/>
        <v>0</v>
      </c>
      <c r="BG162" s="100">
        <f t="shared" si="489"/>
        <v>0</v>
      </c>
      <c r="BH162" s="99"/>
      <c r="BI162" s="100">
        <f t="shared" si="503"/>
        <v>0</v>
      </c>
      <c r="BJ162" s="99"/>
      <c r="BK162" s="100">
        <f t="shared" si="504"/>
        <v>0</v>
      </c>
      <c r="BL162" s="99"/>
      <c r="BM162" s="100">
        <f t="shared" si="505"/>
        <v>0</v>
      </c>
      <c r="BN162" s="99"/>
      <c r="BO162" s="100">
        <f t="shared" si="506"/>
        <v>0</v>
      </c>
      <c r="BP162" s="99"/>
      <c r="BQ162" s="100">
        <f t="shared" si="507"/>
        <v>0</v>
      </c>
      <c r="BR162" s="99"/>
      <c r="BS162" s="100">
        <f t="shared" si="508"/>
        <v>0</v>
      </c>
      <c r="BT162" s="99"/>
      <c r="BU162" s="100">
        <f t="shared" si="509"/>
        <v>0</v>
      </c>
      <c r="BV162" s="99"/>
      <c r="BW162" s="100">
        <f t="shared" si="510"/>
        <v>0</v>
      </c>
      <c r="BX162" s="99"/>
      <c r="BY162" s="100">
        <f t="shared" si="511"/>
        <v>0</v>
      </c>
      <c r="BZ162" s="99"/>
      <c r="CA162" s="100">
        <f t="shared" si="512"/>
        <v>0</v>
      </c>
      <c r="CB162" s="99"/>
      <c r="CC162" s="100">
        <f t="shared" si="513"/>
        <v>0</v>
      </c>
      <c r="CD162" s="99"/>
      <c r="CE162" s="100">
        <f t="shared" si="514"/>
        <v>0</v>
      </c>
      <c r="CF162" s="101">
        <f t="shared" si="515"/>
        <v>0</v>
      </c>
      <c r="CG162" s="100">
        <f t="shared" si="515"/>
        <v>0</v>
      </c>
    </row>
    <row r="163" spans="1:85" s="102" customFormat="1" ht="19.899999999999999" customHeight="1" x14ac:dyDescent="0.5">
      <c r="A163" s="94">
        <v>132</v>
      </c>
      <c r="B163" s="105" t="s">
        <v>179</v>
      </c>
      <c r="C163" s="105" t="s">
        <v>74</v>
      </c>
      <c r="D163" s="94">
        <f>RANK(BF163,$BF$149:$BF$164)</f>
        <v>5</v>
      </c>
      <c r="E163" s="94">
        <v>0.7</v>
      </c>
      <c r="F163" s="106" t="s">
        <v>180</v>
      </c>
      <c r="G163" s="94">
        <v>25000</v>
      </c>
      <c r="H163" s="106"/>
      <c r="I163" s="146">
        <f t="shared" si="465"/>
        <v>0</v>
      </c>
      <c r="J163" s="106"/>
      <c r="K163" s="146">
        <f t="shared" si="466"/>
        <v>0</v>
      </c>
      <c r="L163" s="106"/>
      <c r="M163" s="146">
        <f t="shared" si="467"/>
        <v>0</v>
      </c>
      <c r="N163" s="106"/>
      <c r="O163" s="146">
        <f t="shared" si="468"/>
        <v>0</v>
      </c>
      <c r="P163" s="106"/>
      <c r="Q163" s="146">
        <f t="shared" si="469"/>
        <v>0</v>
      </c>
      <c r="R163" s="106"/>
      <c r="S163" s="146">
        <f t="shared" si="470"/>
        <v>0</v>
      </c>
      <c r="T163" s="106"/>
      <c r="U163" s="146">
        <f t="shared" si="471"/>
        <v>0</v>
      </c>
      <c r="V163" s="106"/>
      <c r="W163" s="146">
        <f t="shared" si="472"/>
        <v>0</v>
      </c>
      <c r="X163" s="106"/>
      <c r="Y163" s="146">
        <f t="shared" si="473"/>
        <v>0</v>
      </c>
      <c r="Z163" s="106"/>
      <c r="AA163" s="146">
        <f t="shared" si="474"/>
        <v>0</v>
      </c>
      <c r="AB163" s="106"/>
      <c r="AC163" s="146">
        <f t="shared" si="475"/>
        <v>0</v>
      </c>
      <c r="AD163" s="106"/>
      <c r="AE163" s="146">
        <f t="shared" si="476"/>
        <v>0</v>
      </c>
      <c r="AF163" s="147">
        <f t="shared" si="477"/>
        <v>0</v>
      </c>
      <c r="AG163" s="146">
        <f t="shared" si="477"/>
        <v>0</v>
      </c>
      <c r="AH163" s="99"/>
      <c r="AI163" s="100">
        <f t="shared" si="478"/>
        <v>0</v>
      </c>
      <c r="AJ163" s="99"/>
      <c r="AK163" s="100">
        <f t="shared" si="479"/>
        <v>0</v>
      </c>
      <c r="AL163" s="99"/>
      <c r="AM163" s="100">
        <f t="shared" si="480"/>
        <v>0</v>
      </c>
      <c r="AN163" s="99"/>
      <c r="AO163" s="100">
        <f t="shared" si="481"/>
        <v>0</v>
      </c>
      <c r="AP163" s="99"/>
      <c r="AQ163" s="100">
        <f t="shared" si="481"/>
        <v>0</v>
      </c>
      <c r="AR163" s="99"/>
      <c r="AS163" s="100">
        <f t="shared" si="482"/>
        <v>0</v>
      </c>
      <c r="AT163" s="99"/>
      <c r="AU163" s="100">
        <f t="shared" si="483"/>
        <v>0</v>
      </c>
      <c r="AV163" s="99"/>
      <c r="AW163" s="100">
        <f t="shared" si="484"/>
        <v>0</v>
      </c>
      <c r="AX163" s="99"/>
      <c r="AY163" s="100">
        <f t="shared" si="485"/>
        <v>0</v>
      </c>
      <c r="AZ163" s="99"/>
      <c r="BA163" s="100">
        <f t="shared" si="486"/>
        <v>0</v>
      </c>
      <c r="BB163" s="99"/>
      <c r="BC163" s="100">
        <f t="shared" si="487"/>
        <v>0</v>
      </c>
      <c r="BD163" s="99"/>
      <c r="BE163" s="100">
        <f t="shared" si="488"/>
        <v>0</v>
      </c>
      <c r="BF163" s="101">
        <f t="shared" si="489"/>
        <v>0</v>
      </c>
      <c r="BG163" s="100">
        <f t="shared" si="489"/>
        <v>0</v>
      </c>
      <c r="BH163" s="99"/>
      <c r="BI163" s="100">
        <f t="shared" si="503"/>
        <v>0</v>
      </c>
      <c r="BJ163" s="99"/>
      <c r="BK163" s="100">
        <f t="shared" si="504"/>
        <v>0</v>
      </c>
      <c r="BL163" s="99"/>
      <c r="BM163" s="100">
        <f t="shared" si="505"/>
        <v>0</v>
      </c>
      <c r="BN163" s="99"/>
      <c r="BO163" s="100">
        <f t="shared" si="506"/>
        <v>0</v>
      </c>
      <c r="BP163" s="99"/>
      <c r="BQ163" s="100">
        <f t="shared" si="507"/>
        <v>0</v>
      </c>
      <c r="BR163" s="99"/>
      <c r="BS163" s="100">
        <f t="shared" si="508"/>
        <v>0</v>
      </c>
      <c r="BT163" s="99"/>
      <c r="BU163" s="100">
        <f t="shared" si="509"/>
        <v>0</v>
      </c>
      <c r="BV163" s="99"/>
      <c r="BW163" s="100">
        <f t="shared" si="510"/>
        <v>0</v>
      </c>
      <c r="BX163" s="99"/>
      <c r="BY163" s="100">
        <f t="shared" si="511"/>
        <v>0</v>
      </c>
      <c r="BZ163" s="99"/>
      <c r="CA163" s="100">
        <f t="shared" si="512"/>
        <v>0</v>
      </c>
      <c r="CB163" s="99"/>
      <c r="CC163" s="100">
        <f t="shared" si="513"/>
        <v>0</v>
      </c>
      <c r="CD163" s="99"/>
      <c r="CE163" s="100">
        <f t="shared" si="514"/>
        <v>0</v>
      </c>
      <c r="CF163" s="101">
        <f t="shared" si="515"/>
        <v>0</v>
      </c>
      <c r="CG163" s="100">
        <f t="shared" si="515"/>
        <v>0</v>
      </c>
    </row>
    <row r="164" spans="1:85" s="102" customFormat="1" ht="19.899999999999999" customHeight="1" x14ac:dyDescent="0.5">
      <c r="A164" s="114"/>
      <c r="B164" s="115"/>
      <c r="C164" s="115"/>
      <c r="D164" s="115"/>
      <c r="E164" s="115"/>
      <c r="F164" s="116"/>
      <c r="G164" s="116"/>
      <c r="H164" s="153"/>
      <c r="I164" s="146"/>
      <c r="J164" s="153"/>
      <c r="K164" s="146"/>
      <c r="L164" s="153"/>
      <c r="M164" s="146"/>
      <c r="N164" s="153"/>
      <c r="O164" s="146"/>
      <c r="P164" s="153"/>
      <c r="Q164" s="146"/>
      <c r="R164" s="153"/>
      <c r="S164" s="146"/>
      <c r="T164" s="153"/>
      <c r="U164" s="146"/>
      <c r="V164" s="153"/>
      <c r="W164" s="146"/>
      <c r="X164" s="153"/>
      <c r="Y164" s="146"/>
      <c r="Z164" s="153"/>
      <c r="AA164" s="146"/>
      <c r="AB164" s="153"/>
      <c r="AC164" s="146"/>
      <c r="AD164" s="153"/>
      <c r="AE164" s="146"/>
      <c r="AF164" s="147"/>
      <c r="AG164" s="146"/>
      <c r="AH164" s="99"/>
      <c r="AI164" s="100"/>
      <c r="AJ164" s="99"/>
      <c r="AK164" s="100"/>
      <c r="AL164" s="99"/>
      <c r="AM164" s="100"/>
      <c r="AN164" s="99"/>
      <c r="AO164" s="100"/>
      <c r="AP164" s="99"/>
      <c r="AQ164" s="100"/>
      <c r="AR164" s="99"/>
      <c r="AS164" s="100"/>
      <c r="AT164" s="99"/>
      <c r="AU164" s="100"/>
      <c r="AV164" s="99"/>
      <c r="AW164" s="100"/>
      <c r="AX164" s="99"/>
      <c r="AY164" s="100"/>
      <c r="AZ164" s="99"/>
      <c r="BA164" s="100"/>
      <c r="BB164" s="99"/>
      <c r="BC164" s="100"/>
      <c r="BD164" s="99"/>
      <c r="BE164" s="100"/>
      <c r="BF164" s="101"/>
      <c r="BG164" s="100"/>
      <c r="BH164" s="99"/>
      <c r="BI164" s="100"/>
      <c r="BJ164" s="99"/>
      <c r="BK164" s="100"/>
      <c r="BL164" s="99"/>
      <c r="BM164" s="100"/>
      <c r="BN164" s="99"/>
      <c r="BO164" s="100"/>
      <c r="BP164" s="99"/>
      <c r="BQ164" s="100"/>
      <c r="BR164" s="99"/>
      <c r="BS164" s="100"/>
      <c r="BT164" s="99"/>
      <c r="BU164" s="100"/>
      <c r="BV164" s="99"/>
      <c r="BW164" s="100"/>
      <c r="BX164" s="99"/>
      <c r="BY164" s="100"/>
      <c r="BZ164" s="99"/>
      <c r="CA164" s="100"/>
      <c r="CB164" s="99"/>
      <c r="CC164" s="100"/>
      <c r="CD164" s="99"/>
      <c r="CE164" s="100"/>
      <c r="CF164" s="101"/>
      <c r="CG164" s="100"/>
    </row>
    <row r="165" spans="1:85" s="91" customFormat="1" ht="19.899999999999999" customHeight="1" x14ac:dyDescent="0.6">
      <c r="A165" s="117"/>
      <c r="B165" s="108" t="s">
        <v>181</v>
      </c>
      <c r="C165" s="108"/>
      <c r="D165" s="108"/>
      <c r="E165" s="108"/>
      <c r="F165" s="110"/>
      <c r="G165" s="110"/>
      <c r="H165" s="149">
        <f t="shared" ref="H165:AM165" si="516">SUM(H149:H164)</f>
        <v>1547</v>
      </c>
      <c r="I165" s="150">
        <f t="shared" si="516"/>
        <v>553.52499999999998</v>
      </c>
      <c r="J165" s="149">
        <f t="shared" si="516"/>
        <v>1023</v>
      </c>
      <c r="K165" s="150">
        <f t="shared" si="516"/>
        <v>363.29999999999995</v>
      </c>
      <c r="L165" s="149">
        <f t="shared" si="516"/>
        <v>783</v>
      </c>
      <c r="M165" s="150">
        <f t="shared" si="516"/>
        <v>275.10000000000002</v>
      </c>
      <c r="N165" s="149">
        <f t="shared" si="516"/>
        <v>561</v>
      </c>
      <c r="O165" s="150">
        <f t="shared" si="516"/>
        <v>205.62499999999997</v>
      </c>
      <c r="P165" s="149">
        <f t="shared" si="516"/>
        <v>462</v>
      </c>
      <c r="Q165" s="150">
        <f t="shared" si="516"/>
        <v>180.6</v>
      </c>
      <c r="R165" s="149">
        <f t="shared" si="516"/>
        <v>468</v>
      </c>
      <c r="S165" s="150">
        <f t="shared" si="516"/>
        <v>170.09999999999997</v>
      </c>
      <c r="T165" s="149">
        <f t="shared" si="516"/>
        <v>327</v>
      </c>
      <c r="U165" s="150">
        <f t="shared" si="516"/>
        <v>121.27500000000001</v>
      </c>
      <c r="V165" s="149">
        <f t="shared" si="516"/>
        <v>800</v>
      </c>
      <c r="W165" s="150">
        <f t="shared" si="516"/>
        <v>270.72499999999997</v>
      </c>
      <c r="X165" s="149">
        <f t="shared" si="516"/>
        <v>247</v>
      </c>
      <c r="Y165" s="150">
        <f t="shared" si="516"/>
        <v>73.324999999999989</v>
      </c>
      <c r="Z165" s="149">
        <f t="shared" si="516"/>
        <v>216</v>
      </c>
      <c r="AA165" s="150">
        <f t="shared" si="516"/>
        <v>92.399999999999991</v>
      </c>
      <c r="AB165" s="149">
        <f t="shared" si="516"/>
        <v>540</v>
      </c>
      <c r="AC165" s="150">
        <f t="shared" si="516"/>
        <v>222.6</v>
      </c>
      <c r="AD165" s="149">
        <f t="shared" si="516"/>
        <v>50</v>
      </c>
      <c r="AE165" s="150">
        <f t="shared" si="516"/>
        <v>24.5</v>
      </c>
      <c r="AF165" s="149">
        <f t="shared" si="516"/>
        <v>7024</v>
      </c>
      <c r="AG165" s="150">
        <f t="shared" si="516"/>
        <v>2553.0749999999998</v>
      </c>
      <c r="AH165" s="111">
        <f t="shared" si="516"/>
        <v>94</v>
      </c>
      <c r="AI165" s="112">
        <f t="shared" si="516"/>
        <v>38.849999999999994</v>
      </c>
      <c r="AJ165" s="111">
        <f t="shared" si="516"/>
        <v>227</v>
      </c>
      <c r="AK165" s="112">
        <f t="shared" si="516"/>
        <v>68.599999999999994</v>
      </c>
      <c r="AL165" s="111">
        <f t="shared" si="516"/>
        <v>59</v>
      </c>
      <c r="AM165" s="112">
        <f t="shared" si="516"/>
        <v>21.874999999999996</v>
      </c>
      <c r="AN165" s="111">
        <f t="shared" ref="AN165:BG165" si="517">SUM(AN149:AN164)</f>
        <v>45</v>
      </c>
      <c r="AO165" s="112">
        <f t="shared" si="517"/>
        <v>16.799999999999997</v>
      </c>
      <c r="AP165" s="111">
        <f t="shared" si="517"/>
        <v>86</v>
      </c>
      <c r="AQ165" s="112">
        <f t="shared" si="517"/>
        <v>30.799999999999997</v>
      </c>
      <c r="AR165" s="111">
        <f t="shared" si="517"/>
        <v>0</v>
      </c>
      <c r="AS165" s="112">
        <f t="shared" si="517"/>
        <v>0</v>
      </c>
      <c r="AT165" s="111">
        <f t="shared" si="517"/>
        <v>126</v>
      </c>
      <c r="AU165" s="112">
        <f t="shared" si="517"/>
        <v>36.749999999999993</v>
      </c>
      <c r="AV165" s="111">
        <f t="shared" si="517"/>
        <v>36</v>
      </c>
      <c r="AW165" s="112">
        <f t="shared" si="517"/>
        <v>16.799999999999997</v>
      </c>
      <c r="AX165" s="111">
        <f t="shared" si="517"/>
        <v>24</v>
      </c>
      <c r="AY165" s="112">
        <f t="shared" si="517"/>
        <v>8.3999999999999986</v>
      </c>
      <c r="AZ165" s="111">
        <f t="shared" si="517"/>
        <v>36</v>
      </c>
      <c r="BA165" s="112">
        <f t="shared" si="517"/>
        <v>16.799999999999997</v>
      </c>
      <c r="BB165" s="111">
        <f t="shared" si="517"/>
        <v>24</v>
      </c>
      <c r="BC165" s="112">
        <f t="shared" si="517"/>
        <v>8.3999999999999986</v>
      </c>
      <c r="BD165" s="111">
        <f t="shared" si="517"/>
        <v>24</v>
      </c>
      <c r="BE165" s="112">
        <f t="shared" si="517"/>
        <v>8.3999999999999986</v>
      </c>
      <c r="BF165" s="111">
        <f t="shared" si="517"/>
        <v>781</v>
      </c>
      <c r="BG165" s="112">
        <f t="shared" si="517"/>
        <v>272.47500000000002</v>
      </c>
      <c r="BH165" s="111">
        <f t="shared" ref="BH165:BM165" si="518">SUM(BH149:BH164)</f>
        <v>24</v>
      </c>
      <c r="BI165" s="112">
        <f t="shared" si="518"/>
        <v>8.3999999999999986</v>
      </c>
      <c r="BJ165" s="111">
        <f t="shared" si="518"/>
        <v>24</v>
      </c>
      <c r="BK165" s="112">
        <f t="shared" si="518"/>
        <v>8.3999999999999986</v>
      </c>
      <c r="BL165" s="111">
        <f t="shared" si="518"/>
        <v>0</v>
      </c>
      <c r="BM165" s="112">
        <f t="shared" si="518"/>
        <v>0</v>
      </c>
      <c r="BN165" s="111">
        <f t="shared" ref="BN165:CG165" si="519">SUM(BN149:BN164)</f>
        <v>0</v>
      </c>
      <c r="BO165" s="112">
        <f t="shared" si="519"/>
        <v>0</v>
      </c>
      <c r="BP165" s="111">
        <f t="shared" si="519"/>
        <v>0</v>
      </c>
      <c r="BQ165" s="112">
        <f t="shared" si="519"/>
        <v>0</v>
      </c>
      <c r="BR165" s="111">
        <f t="shared" si="519"/>
        <v>0</v>
      </c>
      <c r="BS165" s="112">
        <f t="shared" si="519"/>
        <v>0</v>
      </c>
      <c r="BT165" s="111">
        <f t="shared" si="519"/>
        <v>0</v>
      </c>
      <c r="BU165" s="112">
        <f t="shared" si="519"/>
        <v>0</v>
      </c>
      <c r="BV165" s="111">
        <f t="shared" si="519"/>
        <v>0</v>
      </c>
      <c r="BW165" s="112">
        <f t="shared" si="519"/>
        <v>0</v>
      </c>
      <c r="BX165" s="111">
        <f t="shared" si="519"/>
        <v>0</v>
      </c>
      <c r="BY165" s="112">
        <f t="shared" si="519"/>
        <v>0</v>
      </c>
      <c r="BZ165" s="111">
        <f t="shared" si="519"/>
        <v>0</v>
      </c>
      <c r="CA165" s="112">
        <f t="shared" si="519"/>
        <v>0</v>
      </c>
      <c r="CB165" s="111">
        <f t="shared" si="519"/>
        <v>0</v>
      </c>
      <c r="CC165" s="112">
        <f t="shared" si="519"/>
        <v>0</v>
      </c>
      <c r="CD165" s="111">
        <f t="shared" si="519"/>
        <v>0</v>
      </c>
      <c r="CE165" s="112">
        <f t="shared" si="519"/>
        <v>0</v>
      </c>
      <c r="CF165" s="111">
        <f t="shared" si="519"/>
        <v>48</v>
      </c>
      <c r="CG165" s="112">
        <f t="shared" si="519"/>
        <v>16.799999999999997</v>
      </c>
    </row>
    <row r="166" spans="1:85" s="91" customFormat="1" ht="19.899999999999999" customHeight="1" x14ac:dyDescent="0.6">
      <c r="A166" s="118"/>
      <c r="B166" s="119" t="s">
        <v>182</v>
      </c>
      <c r="C166" s="119"/>
      <c r="D166" s="119"/>
      <c r="E166" s="119"/>
      <c r="F166" s="119"/>
      <c r="G166" s="119"/>
      <c r="H166" s="154">
        <f t="shared" ref="H166:AM166" si="520">+H148+H165</f>
        <v>51731</v>
      </c>
      <c r="I166" s="155">
        <f t="shared" si="520"/>
        <v>38535.365000000005</v>
      </c>
      <c r="J166" s="154">
        <f t="shared" si="520"/>
        <v>48279</v>
      </c>
      <c r="K166" s="155">
        <f t="shared" si="520"/>
        <v>35869.700000000004</v>
      </c>
      <c r="L166" s="154">
        <f t="shared" si="520"/>
        <v>51650</v>
      </c>
      <c r="M166" s="155">
        <f t="shared" si="520"/>
        <v>39424.720000000008</v>
      </c>
      <c r="N166" s="154">
        <f t="shared" si="520"/>
        <v>50832</v>
      </c>
      <c r="O166" s="155">
        <f t="shared" si="520"/>
        <v>38029.985000000008</v>
      </c>
      <c r="P166" s="154">
        <f t="shared" si="520"/>
        <v>60166</v>
      </c>
      <c r="Q166" s="155">
        <f t="shared" si="520"/>
        <v>46473</v>
      </c>
      <c r="R166" s="154">
        <f t="shared" si="520"/>
        <v>50133</v>
      </c>
      <c r="S166" s="155">
        <f t="shared" si="520"/>
        <v>39257.46</v>
      </c>
      <c r="T166" s="154">
        <f t="shared" si="520"/>
        <v>56229</v>
      </c>
      <c r="U166" s="155">
        <f t="shared" si="520"/>
        <v>44901.835000000006</v>
      </c>
      <c r="V166" s="154">
        <f t="shared" si="520"/>
        <v>54300</v>
      </c>
      <c r="W166" s="155">
        <f t="shared" si="520"/>
        <v>41686.484999999993</v>
      </c>
      <c r="X166" s="154">
        <f t="shared" si="520"/>
        <v>57361</v>
      </c>
      <c r="Y166" s="155">
        <f t="shared" si="520"/>
        <v>45513.245000000003</v>
      </c>
      <c r="Z166" s="154">
        <f t="shared" si="520"/>
        <v>62164</v>
      </c>
      <c r="AA166" s="155">
        <f t="shared" si="520"/>
        <v>48813.84</v>
      </c>
      <c r="AB166" s="154">
        <f t="shared" si="520"/>
        <v>48800</v>
      </c>
      <c r="AC166" s="155">
        <f t="shared" si="520"/>
        <v>38213.589999999997</v>
      </c>
      <c r="AD166" s="154">
        <f t="shared" si="520"/>
        <v>56911</v>
      </c>
      <c r="AE166" s="155">
        <f t="shared" si="520"/>
        <v>44258.84</v>
      </c>
      <c r="AF166" s="154">
        <f t="shared" si="520"/>
        <v>648556</v>
      </c>
      <c r="AG166" s="155">
        <f t="shared" si="520"/>
        <v>500978.06499999994</v>
      </c>
      <c r="AH166" s="120">
        <f t="shared" si="520"/>
        <v>52512</v>
      </c>
      <c r="AI166" s="121">
        <f t="shared" si="520"/>
        <v>41426.249999999993</v>
      </c>
      <c r="AJ166" s="120">
        <f t="shared" si="520"/>
        <v>48728</v>
      </c>
      <c r="AK166" s="121">
        <f t="shared" si="520"/>
        <v>38667.18</v>
      </c>
      <c r="AL166" s="120">
        <f t="shared" si="520"/>
        <v>97318</v>
      </c>
      <c r="AM166" s="121">
        <f t="shared" si="520"/>
        <v>75364.904999999999</v>
      </c>
      <c r="AN166" s="120">
        <f t="shared" ref="AN166:CG166" si="521">+AN148+AN165</f>
        <v>31425</v>
      </c>
      <c r="AO166" s="121">
        <f t="shared" si="521"/>
        <v>23838.739999999998</v>
      </c>
      <c r="AP166" s="120">
        <f t="shared" si="521"/>
        <v>54247</v>
      </c>
      <c r="AQ166" s="121">
        <f t="shared" si="521"/>
        <v>43101.790000000008</v>
      </c>
      <c r="AR166" s="120">
        <f t="shared" si="521"/>
        <v>59531</v>
      </c>
      <c r="AS166" s="121">
        <f t="shared" si="521"/>
        <v>49268.28</v>
      </c>
      <c r="AT166" s="120">
        <f t="shared" si="521"/>
        <v>58266</v>
      </c>
      <c r="AU166" s="121">
        <f t="shared" si="521"/>
        <v>47081.33</v>
      </c>
      <c r="AV166" s="120">
        <f t="shared" si="521"/>
        <v>55883</v>
      </c>
      <c r="AW166" s="121">
        <f t="shared" si="521"/>
        <v>44092.840000000004</v>
      </c>
      <c r="AX166" s="120">
        <f t="shared" si="521"/>
        <v>55866</v>
      </c>
      <c r="AY166" s="121">
        <f t="shared" si="521"/>
        <v>44229.68</v>
      </c>
      <c r="AZ166" s="120">
        <f t="shared" si="521"/>
        <v>59078</v>
      </c>
      <c r="BA166" s="121">
        <f t="shared" si="521"/>
        <v>48006.880000000005</v>
      </c>
      <c r="BB166" s="120">
        <f t="shared" si="521"/>
        <v>61513</v>
      </c>
      <c r="BC166" s="121">
        <f t="shared" si="521"/>
        <v>47963.560000000005</v>
      </c>
      <c r="BD166" s="120">
        <f t="shared" si="521"/>
        <v>58994</v>
      </c>
      <c r="BE166" s="121">
        <f t="shared" si="521"/>
        <v>46101.8</v>
      </c>
      <c r="BF166" s="120">
        <f t="shared" si="521"/>
        <v>693361</v>
      </c>
      <c r="BG166" s="121">
        <f t="shared" si="521"/>
        <v>549143.2350000001</v>
      </c>
      <c r="BH166" s="120">
        <f t="shared" si="521"/>
        <v>58009</v>
      </c>
      <c r="BI166" s="121">
        <f t="shared" si="521"/>
        <v>46668.08</v>
      </c>
      <c r="BJ166" s="120">
        <f t="shared" si="521"/>
        <v>54972</v>
      </c>
      <c r="BK166" s="121">
        <f t="shared" si="521"/>
        <v>42773.120000000003</v>
      </c>
      <c r="BL166" s="120">
        <f t="shared" si="521"/>
        <v>0</v>
      </c>
      <c r="BM166" s="121">
        <f t="shared" si="521"/>
        <v>0</v>
      </c>
      <c r="BN166" s="120">
        <f t="shared" si="521"/>
        <v>0</v>
      </c>
      <c r="BO166" s="121">
        <f t="shared" si="521"/>
        <v>0</v>
      </c>
      <c r="BP166" s="120">
        <f t="shared" si="521"/>
        <v>0</v>
      </c>
      <c r="BQ166" s="121">
        <f t="shared" si="521"/>
        <v>0</v>
      </c>
      <c r="BR166" s="120">
        <f t="shared" si="521"/>
        <v>0</v>
      </c>
      <c r="BS166" s="121">
        <f t="shared" si="521"/>
        <v>0</v>
      </c>
      <c r="BT166" s="120">
        <f t="shared" si="521"/>
        <v>0</v>
      </c>
      <c r="BU166" s="121">
        <f t="shared" si="521"/>
        <v>0</v>
      </c>
      <c r="BV166" s="120">
        <f t="shared" si="521"/>
        <v>0</v>
      </c>
      <c r="BW166" s="121">
        <f t="shared" si="521"/>
        <v>0</v>
      </c>
      <c r="BX166" s="120">
        <f t="shared" si="521"/>
        <v>0</v>
      </c>
      <c r="BY166" s="121">
        <f t="shared" si="521"/>
        <v>0</v>
      </c>
      <c r="BZ166" s="120">
        <f t="shared" si="521"/>
        <v>0</v>
      </c>
      <c r="CA166" s="121">
        <f t="shared" si="521"/>
        <v>0</v>
      </c>
      <c r="CB166" s="120">
        <f t="shared" si="521"/>
        <v>0</v>
      </c>
      <c r="CC166" s="121">
        <f t="shared" si="521"/>
        <v>0</v>
      </c>
      <c r="CD166" s="120">
        <f t="shared" si="521"/>
        <v>0</v>
      </c>
      <c r="CE166" s="121">
        <f t="shared" si="521"/>
        <v>0</v>
      </c>
      <c r="CF166" s="120">
        <f t="shared" si="521"/>
        <v>112981</v>
      </c>
      <c r="CG166" s="121">
        <f t="shared" si="521"/>
        <v>89441.2</v>
      </c>
    </row>
  </sheetData>
  <mergeCells count="47">
    <mergeCell ref="CB2:CC2"/>
    <mergeCell ref="CD2:CE2"/>
    <mergeCell ref="CF2:CG2"/>
    <mergeCell ref="BR2:BS2"/>
    <mergeCell ref="BT2:BU2"/>
    <mergeCell ref="BV2:BW2"/>
    <mergeCell ref="BX2:BY2"/>
    <mergeCell ref="BZ2:CA2"/>
    <mergeCell ref="BH2:BI2"/>
    <mergeCell ref="BJ2:BK2"/>
    <mergeCell ref="BL2:BM2"/>
    <mergeCell ref="BN2:BO2"/>
    <mergeCell ref="BP2:BQ2"/>
    <mergeCell ref="AD2:AE2"/>
    <mergeCell ref="AF2:AG2"/>
    <mergeCell ref="R2:S2"/>
    <mergeCell ref="T2:U2"/>
    <mergeCell ref="V2:W2"/>
    <mergeCell ref="X2:Y2"/>
    <mergeCell ref="Z2:AA2"/>
    <mergeCell ref="AB2:AC2"/>
    <mergeCell ref="AX2:AY2"/>
    <mergeCell ref="AZ2:BA2"/>
    <mergeCell ref="BB2:BC2"/>
    <mergeCell ref="BD2:BE2"/>
    <mergeCell ref="BF2:BG2"/>
    <mergeCell ref="H2:I2"/>
    <mergeCell ref="J2:K2"/>
    <mergeCell ref="L2:M2"/>
    <mergeCell ref="N2:O2"/>
    <mergeCell ref="P2:Q2"/>
    <mergeCell ref="AV2:AW2"/>
    <mergeCell ref="A1:BG1"/>
    <mergeCell ref="A2:A3"/>
    <mergeCell ref="B2:B3"/>
    <mergeCell ref="C2:C3"/>
    <mergeCell ref="D2:D3"/>
    <mergeCell ref="E2:E3"/>
    <mergeCell ref="F2:F3"/>
    <mergeCell ref="G2:G3"/>
    <mergeCell ref="AH2:AI2"/>
    <mergeCell ref="AJ2:AK2"/>
    <mergeCell ref="AL2:AM2"/>
    <mergeCell ref="AN2:AO2"/>
    <mergeCell ref="AP2:AQ2"/>
    <mergeCell ref="AR2:AS2"/>
    <mergeCell ref="AT2:A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1-YGN</vt:lpstr>
      <vt:lpstr>Thingangyun</vt:lpstr>
      <vt:lpstr>South Dagon</vt:lpstr>
      <vt:lpstr>Tharkayta</vt:lpstr>
      <vt:lpstr>North Okkalapa</vt:lpstr>
      <vt:lpstr>North Dagon</vt:lpstr>
      <vt:lpstr>Bahan</vt:lpstr>
      <vt:lpstr>Downtown</vt:lpstr>
      <vt:lpstr>Hlaing - Mayangon</vt:lpstr>
      <vt:lpstr>South Okkalapa</vt:lpstr>
      <vt:lpstr>Yankin</vt:lpstr>
      <vt:lpstr>Thanlyin</vt:lpstr>
      <vt:lpstr>Twanty - Dala</vt:lpstr>
      <vt:lpstr>Hlaingthaya</vt:lpstr>
      <vt:lpstr>Seikkyi Kanaungto</vt:lpstr>
      <vt:lpstr>Kungyangon</vt:lpstr>
      <vt:lpstr>Shwepyithar</vt:lpstr>
      <vt:lpstr>Mingaladon - Hlegu</vt:lpstr>
      <vt:lpstr>Hmawbi</vt:lpstr>
      <vt:lpstr>Insein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 THIRI</dc:creator>
  <cp:lastModifiedBy>USER</cp:lastModifiedBy>
  <dcterms:created xsi:type="dcterms:W3CDTF">2025-06-21T05:07:44Z</dcterms:created>
  <dcterms:modified xsi:type="dcterms:W3CDTF">2026-03-16T05:34:24Z</dcterms:modified>
</cp:coreProperties>
</file>